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About" sheetId="2" state="visible" r:id="rId4"/>
    <sheet name="Games" sheetId="3" state="visible" r:id="rId5"/>
    <sheet name="Team Data" sheetId="4" state="visible" r:id="rId6"/>
  </sheets>
  <definedNames>
    <definedName function="false" hidden="false" name="RDAVG" vbProcedure="false">'Team Data'!$P$660</definedName>
    <definedName function="false" hidden="false" name="RebSD" vbProcedure="false">'Team Data'!$P$661</definedName>
    <definedName function="false" hidden="false" name="TODAVG" vbProcedure="false">'Team Data'!$R$660</definedName>
    <definedName function="false" hidden="false" name="TOSD" vbProcedure="false">'Team Data'!$R$661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<sst xmlns="http://schemas.openxmlformats.org/spreadsheetml/2006/main" count="13371" uniqueCount="761">
  <si>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</si>
  <si>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</si>
  <si>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</si>
  <si>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</si>
  <si>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</si>
  <si>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</si>
  <si>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Abilene Christian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</si>
  <si>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</si>
  <si>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</si>
  <si>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</si>
  <si>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</si>
  <si>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</si>
  <si>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</si>
  <si>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</si>
  <si>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</si>
  <si>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</si>
  <si>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</si>
  <si>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</si>
  <si>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</si>
  <si>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</si>
  <si>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</si>
  <si>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</si>
  <si>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</si>
  <si>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</si>
  <si>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</si>
  <si>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</si>
  <si>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Belmont</t>
  </si>
  <si>
    <t xml:space="preserve">Bethune-Cookman</t>
  </si>
  <si>
    <t xml:space="preserve">Binghamton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</si>
  <si>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</si>
  <si>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</si>
  <si>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</si>
  <si>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</si>
  <si>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</si>
  <si>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Brown</t>
  </si>
  <si>
    <t xml:space="preserve">Bryant</t>
  </si>
  <si>
    <t xml:space="preserve">Bucknell</t>
  </si>
  <si>
    <t xml:space="preserve">Buffalo</t>
  </si>
  <si>
    <t xml:space="preserve">Butler</t>
  </si>
  <si>
    <t xml:space="preserve">Cal Poly</t>
  </si>
  <si>
    <t xml:space="preserve">Cal State Bakersfield</t>
  </si>
  <si>
    <t xml:space="preserve">Cal State Fullerton</t>
  </si>
  <si>
    <t xml:space="preserve">Cal State Northridge</t>
  </si>
  <si>
    <t xml:space="preserve">California</t>
  </si>
  <si>
    <t xml:space="preserve">Campbell</t>
  </si>
  <si>
    <t xml:space="preserve">Canisius</t>
  </si>
  <si>
    <t xml:space="preserve">Central Arkansas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</si>
  <si>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</si>
  <si>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</si>
  <si>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</si>
  <si>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</si>
  <si>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</si>
  <si>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</si>
  <si>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</si>
  <si>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</si>
  <si>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</si>
  <si>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</si>
  <si>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</si>
  <si>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</si>
  <si>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</si>
  <si>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</si>
  <si>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Columbia</t>
  </si>
  <si>
    <t xml:space="preserve">Coppin State</t>
  </si>
  <si>
    <t xml:space="preserve">Cornell</t>
  </si>
  <si>
    <t xml:space="preserve">Creighton</t>
  </si>
  <si>
    <t xml:space="preserve">Dartmouth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</si>
  <si>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</si>
  <si>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</si>
  <si>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</si>
  <si>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</si>
  <si>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</si>
  <si>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</si>
  <si>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</si>
  <si>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</si>
  <si>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</si>
  <si>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</si>
  <si>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</si>
  <si>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</si>
  <si>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</si>
  <si>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Eastern Illinois</t>
  </si>
  <si>
    <t xml:space="preserve">Eastern Kentucky</t>
  </si>
  <si>
    <t xml:space="preserve">Eastern Michigan</t>
  </si>
  <si>
    <t xml:space="preserve">Eastern Washington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</si>
  <si>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</si>
  <si>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</si>
  <si>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</si>
  <si>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</si>
  <si>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</si>
  <si>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</si>
  <si>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</si>
  <si>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Gulf Coast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</si>
  <si>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</si>
  <si>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</si>
  <si>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</si>
  <si>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</si>
  <si>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</si>
  <si>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</si>
  <si>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</si>
  <si>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</si>
  <si>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</si>
  <si>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</si>
  <si>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</si>
  <si>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</si>
  <si>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</si>
  <si>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</si>
  <si>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</si>
  <si>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Grand Canyon</t>
  </si>
  <si>
    <t xml:space="preserve">Green Bay</t>
  </si>
  <si>
    <t xml:space="preserve">Hampton</t>
  </si>
  <si>
    <t xml:space="preserve">Hartford</t>
  </si>
  <si>
    <t xml:space="preserve">Harvard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</si>
  <si>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</si>
  <si>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</si>
  <si>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</si>
  <si>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</si>
  <si>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</si>
  <si>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Houston Christian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</si>
  <si>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</si>
  <si>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</si>
  <si>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</si>
  <si>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</si>
  <si>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</si>
  <si>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</si>
  <si>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Incarnate Word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</si>
  <si>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</si>
  <si>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</si>
  <si>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</si>
  <si>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</si>
  <si>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</si>
  <si>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</si>
  <si>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</si>
  <si>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</si>
  <si>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</si>
  <si>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</si>
  <si>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</si>
  <si>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</si>
  <si>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Kennesaw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</si>
  <si>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</si>
  <si>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</si>
  <si>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</si>
  <si>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</si>
  <si>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</si>
  <si>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</si>
  <si>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Lehigh</t>
  </si>
  <si>
    <t xml:space="preserve">Liberty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</si>
  <si>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</si>
  <si>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</si>
  <si>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</si>
  <si>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</si>
  <si>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Longwood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</si>
  <si>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</si>
  <si>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</si>
  <si>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</si>
  <si>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</si>
  <si>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</si>
  <si>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</si>
  <si>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</si>
  <si>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</si>
  <si>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</si>
  <si>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</si>
  <si>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</si>
  <si>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</si>
  <si>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Maryland Eastern Shore</t>
  </si>
  <si>
    <t xml:space="preserve">Massachusetts</t>
  </si>
  <si>
    <t xml:space="preserve">McNeese</t>
  </si>
  <si>
    <t xml:space="preserve">Memphis</t>
  </si>
  <si>
    <t xml:space="preserve">Mercer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</si>
  <si>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</si>
  <si>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</si>
  <si>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</si>
  <si>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</si>
  <si>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</si>
  <si>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</si>
  <si>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</si>
  <si>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</si>
  <si>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</si>
  <si>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</si>
  <si>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</si>
  <si>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</si>
  <si>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</si>
  <si>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</si>
  <si>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</si>
  <si>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</si>
  <si>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</si>
  <si>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</si>
  <si>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</si>
  <si>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NJIT</t>
  </si>
  <si>
    <t xml:space="preserve">Navy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</si>
  <si>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</si>
  <si>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</si>
  <si>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</si>
  <si>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</si>
  <si>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</si>
  <si>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</si>
  <si>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</si>
  <si>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</si>
  <si>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</si>
  <si>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Carolina</t>
  </si>
  <si>
    <t xml:space="preserve">North Carolina A&amp;T</t>
  </si>
  <si>
    <t xml:space="preserve">North Carolina Central</t>
  </si>
  <si>
    <t xml:space="preserve">North Dakota</t>
  </si>
  <si>
    <t xml:space="preserve">North Dakota State</t>
  </si>
  <si>
    <t xml:space="preserve">North Florida</t>
  </si>
  <si>
    <t xml:space="preserve">North Texas</t>
  </si>
  <si>
    <t xml:space="preserve">Northeastern</t>
  </si>
  <si>
    <t xml:space="preserve">Northern Arizona</t>
  </si>
  <si>
    <t xml:space="preserve">Northern Colorado</t>
  </si>
  <si>
    <t xml:space="preserve">Northern Illinois</t>
  </si>
  <si>
    <t xml:space="preserve">Northern Iowa</t>
  </si>
  <si>
    <t xml:space="preserve">Northern Kentucky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</si>
  <si>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</si>
  <si>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</si>
  <si>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</si>
  <si>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</si>
  <si>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</si>
  <si>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</si>
  <si>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</si>
  <si>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</si>
  <si>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</si>
  <si>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</si>
  <si>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Omaha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</si>
  <si>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</si>
  <si>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</si>
  <si>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</si>
  <si>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</si>
  <si>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</si>
  <si>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Pennsylvania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</si>
  <si>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</si>
  <si>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</si>
  <si>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</si>
  <si>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</si>
  <si>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</si>
  <si>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Presbyterian</t>
  </si>
  <si>
    <t xml:space="preserve">Princeton</t>
  </si>
  <si>
    <t xml:space="preserve">Providence</t>
  </si>
  <si>
    <t xml:space="preserve">Purdue</t>
  </si>
  <si>
    <t xml:space="preserve">Purdue Fort Wayne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</si>
  <si>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</si>
  <si>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</si>
  <si>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</si>
  <si>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</si>
  <si>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</si>
  <si>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</si>
  <si>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</si>
  <si>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</si>
  <si>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</si>
  <si>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SIU Edwardsville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</si>
  <si>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</si>
  <si>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</si>
  <si>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</si>
  <si>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</si>
  <si>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</si>
  <si>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</si>
  <si>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</si>
  <si>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</si>
  <si>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</si>
  <si>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</si>
  <si>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</si>
  <si>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</si>
  <si>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</si>
  <si>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</si>
  <si>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Savannah State</t>
  </si>
  <si>
    <t xml:space="preserve">Seattle U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</si>
  <si>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</si>
  <si>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</si>
  <si>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</si>
  <si>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</si>
  <si>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</si>
  <si>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Carolina Upstate</t>
  </si>
  <si>
    <t xml:space="preserve">South Dakota</t>
  </si>
  <si>
    <t xml:space="preserve">South Dakota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</si>
  <si>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</si>
  <si>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</si>
  <si>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</si>
  <si>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</si>
  <si>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</si>
  <si>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</si>
  <si>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</si>
  <si>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</si>
  <si>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Francis Brooklyn</t>
  </si>
  <si>
    <t xml:space="preserve">St. John's</t>
  </si>
  <si>
    <t xml:space="preserve">Stanford</t>
  </si>
  <si>
    <t xml:space="preserve">Stephen F. Austin</t>
  </si>
  <si>
    <t xml:space="preserve">Stetson</t>
  </si>
  <si>
    <t xml:space="preserve">Stony Brook</t>
  </si>
  <si>
    <t xml:space="preserve">Syracuse</t>
  </si>
  <si>
    <t xml:space="preserve">TCU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</si>
  <si>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</si>
  <si>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</si>
  <si>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</si>
  <si>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</si>
  <si>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</si>
  <si>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</si>
  <si>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</si>
  <si>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</si>
  <si>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</si>
  <si>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</si>
  <si>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</si>
  <si>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</si>
  <si>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</si>
  <si>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</si>
  <si>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</si>
  <si>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</si>
  <si>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</si>
  <si>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</si>
  <si>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Davis</t>
  </si>
  <si>
    <t xml:space="preserve">UC Irvine</t>
  </si>
  <si>
    <t xml:space="preserve">UC Riverside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</si>
  <si>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</si>
  <si>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</si>
  <si>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</si>
  <si>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</si>
  <si>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</si>
  <si>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</si>
  <si>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</si>
  <si>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UMass Lowell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</si>
  <si>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</si>
  <si>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</si>
  <si>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</si>
  <si>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</si>
  <si>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</si>
  <si>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</si>
  <si>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</si>
  <si>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</si>
  <si>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</si>
  <si>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</si>
  <si>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</si>
  <si>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</si>
  <si>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Utah Valley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</si>
  <si>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</si>
  <si>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</si>
  <si>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</si>
  <si>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</si>
  <si>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</si>
  <si>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</si>
  <si>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</si>
  <si>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</si>
  <si>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</si>
  <si>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</si>
  <si>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</si>
  <si>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</si>
  <si>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</si>
  <si>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</si>
  <si>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</si>
  <si>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</si>
  <si>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</si>
  <si>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</si>
  <si>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</si>
  <si>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</si>
  <si>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</si>
  <si>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</si>
  <si>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</si>
  <si>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</si>
  <si>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</si>
  <si>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</si>
  <si>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Yale</t>
  </si>
  <si>
    <t xml:space="preserve">Youngstown State</t>
  </si>
  <si>
    <t xml:space="preserve">MRI 2017–18</t>
  </si>
  <si>
    <t xml:space="preserve">5968 games, 351 D1 teams.</t>
  </si>
  <si>
    <t xml:space="preserve">MISSING BOX SCORES</t>
  </si>
  <si>
    <t xml:space="preserve">52 of these 5968 games have a score but no rebound or</t>
  </si>
  <si>
    <t xml:space="preserve">turnover counts in the source data. Their Reb and TO cells are blank</t>
  </si>
  <si>
    <t xml:space="preserve">rather than zero, and column Y of Team Data counts the games that do</t>
  </si>
  <si>
    <t xml:space="preserve">have counts - that is what RDPG and TODPG divide by, so a missing box</t>
  </si>
  <si>
    <t xml:space="preserve">score costs a team nothing but the statistics it never reported.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</si>
  <si>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</si>
  <si>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</si>
  <si>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</si>
  <si>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</si>
  <si>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</si>
  <si>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</si>
  <si>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</si>
  <si>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</si>
  <si>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</si>
  <si>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</si>
  <si>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</si>
  <si>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</si>
  <si>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</si>
  <si>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</si>
  <si>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</si>
  <si>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</si>
  <si>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</si>
  <si>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</si>
  <si>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</si>
  <si>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</si>
  <si>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</si>
  <si>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</si>
  <si>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</si>
  <si>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</si>
  <si>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</si>
  <si>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</si>
  <si>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</si>
  <si>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</si>
  <si>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</si>
  <si>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</si>
  <si>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</si>
  <si>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</si>
  <si>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</si>
  <si>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</si>
  <si>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</si>
  <si>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</si>
  <si>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Spring Arbor</t>
  </si>
  <si>
    <t xml:space="preserve">Webber International</t>
  </si>
  <si>
    <t xml:space="preserve">Trevecca Nazarene</t>
  </si>
  <si>
    <t xml:space="preserve">Wheelock College</t>
  </si>
  <si>
    <t xml:space="preserve">Millsaps</t>
  </si>
  <si>
    <t xml:space="preserve">Oglethorpe</t>
  </si>
  <si>
    <t xml:space="preserve">Siena Heights</t>
  </si>
  <si>
    <t xml:space="preserve">Walla Walla</t>
  </si>
  <si>
    <t xml:space="preserve">Bridgewater College (VA)</t>
  </si>
  <si>
    <t xml:space="preserve">Eureka</t>
  </si>
  <si>
    <t xml:space="preserve">Florida Memorial</t>
  </si>
  <si>
    <t xml:space="preserve">Georgia Southwestern</t>
  </si>
  <si>
    <t xml:space="preserve">Clarks Summit</t>
  </si>
  <si>
    <t xml:space="preserve">Carver College</t>
  </si>
  <si>
    <t xml:space="preserve">Bob Jones</t>
  </si>
  <si>
    <t xml:space="preserve">City College NY</t>
  </si>
  <si>
    <t xml:space="preserve">MIT</t>
  </si>
  <si>
    <t xml:space="preserve">Emory</t>
  </si>
  <si>
    <t xml:space="preserve">Carolina University</t>
  </si>
  <si>
    <t xml:space="preserve">Missouri Baptist</t>
  </si>
  <si>
    <t xml:space="preserve">UT Tyler</t>
  </si>
  <si>
    <t xml:space="preserve">Methodist</t>
  </si>
  <si>
    <t xml:space="preserve">Cairn University</t>
  </si>
  <si>
    <t xml:space="preserve">North Park</t>
  </si>
  <si>
    <t xml:space="preserve">Southern-New Orleans</t>
  </si>
  <si>
    <t xml:space="preserve">UC Santa Cruz</t>
  </si>
  <si>
    <t xml:space="preserve">Valley Forge</t>
  </si>
  <si>
    <t xml:space="preserve">Greensboro College</t>
  </si>
  <si>
    <t xml:space="preserve">Johnson University Florida</t>
  </si>
  <si>
    <t xml:space="preserve">Wisconsin-Lacrosse</t>
  </si>
  <si>
    <t xml:space="preserve">Brescia</t>
  </si>
  <si>
    <t xml:space="preserve">Avila</t>
  </si>
  <si>
    <t xml:space="preserve">Southwestern (TX)</t>
  </si>
  <si>
    <t xml:space="preserve">Tennessee Wesleyan</t>
  </si>
  <si>
    <t xml:space="preserve">Randall University</t>
  </si>
  <si>
    <t xml:space="preserve">Midway University</t>
  </si>
  <si>
    <t xml:space="preserve">Our Lady Of The Lake</t>
  </si>
  <si>
    <t xml:space="preserve">Centenary (LA)</t>
  </si>
  <si>
    <t xml:space="preserve">Whitworth</t>
  </si>
  <si>
    <t xml:space="preserve">East Central (OK)</t>
  </si>
  <si>
    <t xml:space="preserve">Louisiana Christian</t>
  </si>
  <si>
    <t xml:space="preserve">La Verne</t>
  </si>
  <si>
    <t xml:space="preserve">Whittier</t>
  </si>
  <si>
    <t xml:space="preserve">Eastern Oregon</t>
  </si>
  <si>
    <t xml:space="preserve">San Diego Christian</t>
  </si>
  <si>
    <t xml:space="preserve">Antelope Valley</t>
  </si>
  <si>
    <t xml:space="preserve">Life Pacific</t>
  </si>
  <si>
    <t xml:space="preserve">Coe</t>
  </si>
  <si>
    <t xml:space="preserve">Johnson &amp; Wales (RI)</t>
  </si>
  <si>
    <t xml:space="preserve">Toccoa Falls</t>
  </si>
  <si>
    <t xml:space="preserve">Ouachita Baptist</t>
  </si>
  <si>
    <t xml:space="preserve">NC Wesleyan</t>
  </si>
  <si>
    <t xml:space="preserve">William Peace</t>
  </si>
  <si>
    <t xml:space="preserve">Johnson University (TN)</t>
  </si>
  <si>
    <t xml:space="preserve">Mayville State</t>
  </si>
  <si>
    <t xml:space="preserve">Saint Mary's (MN)</t>
  </si>
  <si>
    <t xml:space="preserve">Northern New Mexico</t>
  </si>
  <si>
    <t xml:space="preserve">Massachusetts-Boston</t>
  </si>
  <si>
    <t xml:space="preserve">Wilmington (OH)</t>
  </si>
  <si>
    <t xml:space="preserve">Michigan-Dearborn</t>
  </si>
  <si>
    <t xml:space="preserve">Washington and Lee</t>
  </si>
  <si>
    <t xml:space="preserve">Allen University</t>
  </si>
  <si>
    <t xml:space="preserve">University of Mary</t>
  </si>
  <si>
    <t xml:space="preserve">Wentworth Institute Of Technology</t>
  </si>
  <si>
    <t xml:space="preserve">Gordon College</t>
  </si>
  <si>
    <t xml:space="preserve">Defiance</t>
  </si>
  <si>
    <t xml:space="preserve">Bluefield University</t>
  </si>
  <si>
    <t xml:space="preserve">University of The Ozarks</t>
  </si>
  <si>
    <t xml:space="preserve">LeTourneau</t>
  </si>
  <si>
    <t xml:space="preserve">Haskell</t>
  </si>
  <si>
    <t xml:space="preserve">Puget Sound</t>
  </si>
  <si>
    <t xml:space="preserve">Lynchburg</t>
  </si>
  <si>
    <t xml:space="preserve">Arcadia</t>
  </si>
  <si>
    <t xml:space="preserve">Frostburg State</t>
  </si>
  <si>
    <t xml:space="preserve">Lees-McRae</t>
  </si>
  <si>
    <t xml:space="preserve">Columbia International</t>
  </si>
  <si>
    <t xml:space="preserve">Anderson (IN)</t>
  </si>
  <si>
    <t xml:space="preserve">Trinity (TX)</t>
  </si>
  <si>
    <t xml:space="preserve">Ecclesia</t>
  </si>
  <si>
    <t xml:space="preserve">Trinity Christian (IL)</t>
  </si>
  <si>
    <t xml:space="preserve">Reinhardt</t>
  </si>
  <si>
    <t xml:space="preserve">Mobile</t>
  </si>
  <si>
    <t xml:space="preserve">Rockhurst</t>
  </si>
  <si>
    <t xml:space="preserve">Embry-Riddle (AZ)</t>
  </si>
  <si>
    <t xml:space="preserve">George Fox</t>
  </si>
  <si>
    <t xml:space="preserve">Ohio Northern</t>
  </si>
  <si>
    <t xml:space="preserve">Emerson</t>
  </si>
  <si>
    <t xml:space="preserve">John Jay College</t>
  </si>
  <si>
    <t xml:space="preserve">Hardin-Simmons</t>
  </si>
  <si>
    <t xml:space="preserve">Franciscan University</t>
  </si>
  <si>
    <t xml:space="preserve">Arlington Baptist</t>
  </si>
  <si>
    <t xml:space="preserve">Silver Lake</t>
  </si>
  <si>
    <t xml:space="preserve">West Coast Baptist</t>
  </si>
  <si>
    <t xml:space="preserve">Cal Lutheran</t>
  </si>
  <si>
    <t xml:space="preserve">San Francisco State</t>
  </si>
  <si>
    <t xml:space="preserve">Chapman</t>
  </si>
  <si>
    <t xml:space="preserve">Notre Dame de Namur</t>
  </si>
  <si>
    <t xml:space="preserve">Willamette</t>
  </si>
  <si>
    <t xml:space="preserve">Middle Georgia State</t>
  </si>
  <si>
    <t xml:space="preserve">FDU Florham</t>
  </si>
  <si>
    <t xml:space="preserve">Hiwassee</t>
  </si>
  <si>
    <t xml:space="preserve">College Of New Rochelle</t>
  </si>
  <si>
    <t xml:space="preserve">Oakland City</t>
  </si>
  <si>
    <t xml:space="preserve">St. Edward's</t>
  </si>
  <si>
    <t xml:space="preserve">Kentucky Wesleyan</t>
  </si>
  <si>
    <t xml:space="preserve">Wartburg</t>
  </si>
  <si>
    <t xml:space="preserve">Holy Names University</t>
  </si>
  <si>
    <t xml:space="preserve">Montana-Western</t>
  </si>
  <si>
    <t xml:space="preserve">Edward Waters</t>
  </si>
  <si>
    <t xml:space="preserve">Boyce</t>
  </si>
  <si>
    <t xml:space="preserve">Johnson &amp; Wales (CO)</t>
  </si>
  <si>
    <t xml:space="preserve">Kentucky State</t>
  </si>
  <si>
    <t xml:space="preserve">Bluefield State</t>
  </si>
  <si>
    <t xml:space="preserve">Lincoln (PA)</t>
  </si>
  <si>
    <t xml:space="preserve">Piedmont</t>
  </si>
  <si>
    <t xml:space="preserve">Central Penn</t>
  </si>
  <si>
    <t xml:space="preserve">Ohio Christian</t>
  </si>
  <si>
    <t xml:space="preserve">Brewton-Parker</t>
  </si>
  <si>
    <t xml:space="preserve">Howard Payne</t>
  </si>
  <si>
    <t xml:space="preserve">LeMoyne-Owen</t>
  </si>
  <si>
    <t xml:space="preserve">St. Francis (IL)</t>
  </si>
  <si>
    <t xml:space="preserve">Jarvis Christian</t>
  </si>
  <si>
    <t xml:space="preserve">Warren Wilson</t>
  </si>
  <si>
    <t xml:space="preserve">McMurry</t>
  </si>
  <si>
    <t xml:space="preserve">Ferrum</t>
  </si>
  <si>
    <t xml:space="preserve">Wesley</t>
  </si>
  <si>
    <t xml:space="preserve">Spring Hill</t>
  </si>
  <si>
    <t xml:space="preserve">Lakeland</t>
  </si>
  <si>
    <t xml:space="preserve">Concordia-St. Paul</t>
  </si>
  <si>
    <t xml:space="preserve">Penn State (Brandywine)</t>
  </si>
  <si>
    <t xml:space="preserve">Kean</t>
  </si>
  <si>
    <t xml:space="preserve">Bethesda University</t>
  </si>
  <si>
    <t xml:space="preserve">Calvary</t>
  </si>
  <si>
    <t xml:space="preserve">Illinois-Springfield</t>
  </si>
  <si>
    <t xml:space="preserve">Eastern University (PA)</t>
  </si>
  <si>
    <t xml:space="preserve">Curry College</t>
  </si>
  <si>
    <t xml:space="preserve">Oregon Tech</t>
  </si>
  <si>
    <t xml:space="preserve">Molloy</t>
  </si>
  <si>
    <t xml:space="preserve">Lake Erie</t>
  </si>
  <si>
    <t xml:space="preserve">SUNY-Oneonta</t>
  </si>
  <si>
    <t xml:space="preserve">Ave Maria</t>
  </si>
  <si>
    <t xml:space="preserve">Tiffin</t>
  </si>
  <si>
    <t xml:space="preserve">Johnson &amp; Wales (NC)</t>
  </si>
  <si>
    <t xml:space="preserve">Albany St (GA)</t>
  </si>
  <si>
    <t xml:space="preserve">Paine</t>
  </si>
  <si>
    <t xml:space="preserve">Mount Marty College</t>
  </si>
  <si>
    <t xml:space="preserve">Blue Mountain</t>
  </si>
  <si>
    <t xml:space="preserve">Emporia St</t>
  </si>
  <si>
    <t xml:space="preserve">Mars Hill</t>
  </si>
  <si>
    <t xml:space="preserve">Brevard</t>
  </si>
  <si>
    <t xml:space="preserve">Trinity Baptist</t>
  </si>
  <si>
    <t xml:space="preserve">Goucher</t>
  </si>
  <si>
    <t xml:space="preserve">Shenandoah</t>
  </si>
  <si>
    <t xml:space="preserve">Goldey-Beacom</t>
  </si>
  <si>
    <t xml:space="preserve">York College Pa</t>
  </si>
  <si>
    <t xml:space="preserve">Westminster (PA)</t>
  </si>
  <si>
    <t xml:space="preserve">Ohio Valley</t>
  </si>
  <si>
    <t xml:space="preserve">Staten Island</t>
  </si>
  <si>
    <t xml:space="preserve">Mid-Atlantic Christian</t>
  </si>
  <si>
    <t xml:space="preserve">Northland</t>
  </si>
  <si>
    <t xml:space="preserve">East-West University</t>
  </si>
  <si>
    <t xml:space="preserve">Sonoma State</t>
  </si>
  <si>
    <t xml:space="preserve">Benedictine (AZ)</t>
  </si>
  <si>
    <t xml:space="preserve">Mitchell College</t>
  </si>
  <si>
    <t xml:space="preserve">Chaminade</t>
  </si>
  <si>
    <t xml:space="preserve">St. Andrews</t>
  </si>
  <si>
    <t xml:space="preserve">Washington College (MD)</t>
  </si>
  <si>
    <t xml:space="preserve">Bethel (TN)</t>
  </si>
  <si>
    <t xml:space="preserve">Missouri-St. Louis</t>
  </si>
  <si>
    <t xml:space="preserve">Maine-Fort Kent</t>
  </si>
  <si>
    <t xml:space="preserve">Augustana (IL)</t>
  </si>
  <si>
    <t xml:space="preserve">Rogers State</t>
  </si>
  <si>
    <t xml:space="preserve">Missouri S&amp;T</t>
  </si>
  <si>
    <t xml:space="preserve">Quincy</t>
  </si>
  <si>
    <t xml:space="preserve">Western New Mexico</t>
  </si>
  <si>
    <t xml:space="preserve">Alaska Anchorage</t>
  </si>
  <si>
    <t xml:space="preserve">Evangel</t>
  </si>
  <si>
    <t xml:space="preserve">Fontbonne</t>
  </si>
  <si>
    <t xml:space="preserve">Northwood (MI)</t>
  </si>
  <si>
    <t xml:space="preserve">Georgian Court</t>
  </si>
  <si>
    <t xml:space="preserve">Florida College</t>
  </si>
  <si>
    <t xml:space="preserve">Asbury</t>
  </si>
  <si>
    <t xml:space="preserve">Concordia College (AL)</t>
  </si>
  <si>
    <t xml:space="preserve">St. Thomas (TX)</t>
  </si>
  <si>
    <t xml:space="preserve">Black Hills State</t>
  </si>
  <si>
    <t xml:space="preserve">Hartwick</t>
  </si>
  <si>
    <t xml:space="preserve">Dakota State</t>
  </si>
  <si>
    <t xml:space="preserve">Rust</t>
  </si>
  <si>
    <t xml:space="preserve">Concord</t>
  </si>
  <si>
    <t xml:space="preserve">Mississippi College</t>
  </si>
  <si>
    <t xml:space="preserve">Wheaton (MA)</t>
  </si>
  <si>
    <t xml:space="preserve">Rockford</t>
  </si>
  <si>
    <t xml:space="preserve">New Mexico Highlands</t>
  </si>
  <si>
    <t xml:space="preserve">Carroll (MT)</t>
  </si>
  <si>
    <t xml:space="preserve">St. Mary's (MD)</t>
  </si>
  <si>
    <t xml:space="preserve">Saint Leo</t>
  </si>
  <si>
    <t xml:space="preserve">UT Dallas</t>
  </si>
  <si>
    <t xml:space="preserve">Adams State</t>
  </si>
  <si>
    <t xml:space="preserve">Morris College</t>
  </si>
  <si>
    <t xml:space="preserve">Schreiner</t>
  </si>
  <si>
    <t xml:space="preserve">Hannibal-LaGrange</t>
  </si>
  <si>
    <t xml:space="preserve">Harris-Stowe State</t>
  </si>
  <si>
    <t xml:space="preserve">Fisk</t>
  </si>
  <si>
    <t xml:space="preserve">Presentation College</t>
  </si>
  <si>
    <t xml:space="preserve">Dallas Christian</t>
  </si>
  <si>
    <t xml:space="preserve">Loyola New Orleans</t>
  </si>
  <si>
    <t xml:space="preserve">Cal State LA</t>
  </si>
  <si>
    <t xml:space="preserve">Wiley</t>
  </si>
  <si>
    <t xml:space="preserve">Florida National</t>
  </si>
  <si>
    <t xml:space="preserve">Berea</t>
  </si>
  <si>
    <t xml:space="preserve">Shawnee State</t>
  </si>
  <si>
    <t xml:space="preserve">Lyon</t>
  </si>
  <si>
    <t xml:space="preserve">Alice Lloyd College</t>
  </si>
  <si>
    <t xml:space="preserve">Indiana-Kokomo</t>
  </si>
  <si>
    <t xml:space="preserve">Christendom</t>
  </si>
  <si>
    <t xml:space="preserve">Ottawa (AZ)</t>
  </si>
  <si>
    <t xml:space="preserve">Multnomah University</t>
  </si>
  <si>
    <t xml:space="preserve">Texas Lutheran</t>
  </si>
  <si>
    <t xml:space="preserve">Fayetteville St</t>
  </si>
  <si>
    <t xml:space="preserve">Williams Baptist</t>
  </si>
  <si>
    <t xml:space="preserve">Portland Bible</t>
  </si>
  <si>
    <t xml:space="preserve">Miles</t>
  </si>
  <si>
    <t xml:space="preserve">Arkansas-Fort Smith</t>
  </si>
  <si>
    <t xml:space="preserve">Western State Colorado University</t>
  </si>
  <si>
    <t xml:space="preserve">Tougaloo</t>
  </si>
  <si>
    <t xml:space="preserve">Pacific Lutheran</t>
  </si>
  <si>
    <t xml:space="preserve">Maine-Presque Isle</t>
  </si>
  <si>
    <t xml:space="preserve">UW-Parkside</t>
  </si>
  <si>
    <t xml:space="preserve">Concordia-Nebraska</t>
  </si>
  <si>
    <t xml:space="preserve">Southern Nazarene</t>
  </si>
  <si>
    <t xml:space="preserve">Central State (OH)</t>
  </si>
  <si>
    <t xml:space="preserve">Erskine</t>
  </si>
  <si>
    <t xml:space="preserve">Indianapolis</t>
  </si>
  <si>
    <t xml:space="preserve">North Georgia</t>
  </si>
  <si>
    <t xml:space="preserve">Jessup University</t>
  </si>
  <si>
    <t xml:space="preserve">Henderson State</t>
  </si>
  <si>
    <t xml:space="preserve">Northwest Nazarene</t>
  </si>
  <si>
    <t xml:space="preserve">Hawai'i Hilo</t>
  </si>
  <si>
    <t xml:space="preserve">Maine-Machias</t>
  </si>
  <si>
    <t xml:space="preserve">North Greenville</t>
  </si>
  <si>
    <t xml:space="preserve">Notre Dame College (OH)</t>
  </si>
  <si>
    <t xml:space="preserve">Cincinnati Clermont</t>
  </si>
  <si>
    <t xml:space="preserve">Milligan</t>
  </si>
  <si>
    <t xml:space="preserve">Mercy</t>
  </si>
  <si>
    <t xml:space="preserve">Dubuque</t>
  </si>
  <si>
    <t xml:space="preserve">Panhandle St (OK)</t>
  </si>
  <si>
    <t xml:space="preserve">Kentucky Christian</t>
  </si>
  <si>
    <t xml:space="preserve">Catholic</t>
  </si>
  <si>
    <t xml:space="preserve">Point</t>
  </si>
  <si>
    <t xml:space="preserve">Valley City</t>
  </si>
  <si>
    <t xml:space="preserve">E. New Mexico</t>
  </si>
  <si>
    <t xml:space="preserve">Saint Martin's</t>
  </si>
  <si>
    <t xml:space="preserve">Washington Adventist</t>
  </si>
  <si>
    <t xml:space="preserve">Southern Wesleyan</t>
  </si>
  <si>
    <t xml:space="preserve">Montreat</t>
  </si>
  <si>
    <t xml:space="preserve">St. Mary's (TX)</t>
  </si>
  <si>
    <t xml:space="preserve">Barclay College</t>
  </si>
  <si>
    <t xml:space="preserve">Thomas (GA)</t>
  </si>
  <si>
    <t xml:space="preserve">Simon Fraser</t>
  </si>
  <si>
    <t xml:space="preserve">Vermont State - Lyndon</t>
  </si>
  <si>
    <t xml:space="preserve">SUNY-Maritime</t>
  </si>
  <si>
    <t xml:space="preserve">Linfield College</t>
  </si>
  <si>
    <t xml:space="preserve">William Carey</t>
  </si>
  <si>
    <t xml:space="preserve">LSU Shreveport</t>
  </si>
  <si>
    <t xml:space="preserve">Culver-Stockton</t>
  </si>
  <si>
    <t xml:space="preserve">Bethany (KS)</t>
  </si>
  <si>
    <t xml:space="preserve">Rio Grande</t>
  </si>
  <si>
    <t xml:space="preserve">Cornell College (IA)</t>
  </si>
  <si>
    <t xml:space="preserve">Coastal Georgia</t>
  </si>
  <si>
    <t xml:space="preserve">Susquehanna</t>
  </si>
  <si>
    <t xml:space="preserve">Bethany (WV)</t>
  </si>
  <si>
    <t xml:space="preserve">CS Monterey Bay</t>
  </si>
  <si>
    <t xml:space="preserve">Texas College</t>
  </si>
  <si>
    <t xml:space="preserve">Lewis</t>
  </si>
  <si>
    <t xml:space="preserve">Montana Tech</t>
  </si>
  <si>
    <t xml:space="preserve">Great Falls</t>
  </si>
  <si>
    <t xml:space="preserve">Southeastern</t>
  </si>
  <si>
    <t xml:space="preserve">Pittsburgh-Bradford</t>
  </si>
  <si>
    <t xml:space="preserve">Bryn Athyn</t>
  </si>
  <si>
    <t xml:space="preserve">UC Merced</t>
  </si>
  <si>
    <t xml:space="preserve">Limestone</t>
  </si>
  <si>
    <t xml:space="preserve">Lourdes University</t>
  </si>
  <si>
    <t xml:space="preserve">Tusculum</t>
  </si>
  <si>
    <t xml:space="preserve">Olivet</t>
  </si>
  <si>
    <t xml:space="preserve">Colorado Mesa</t>
  </si>
  <si>
    <t xml:space="preserve">Rochester University (MI)</t>
  </si>
  <si>
    <t xml:space="preserve">Northwestern Ohio</t>
  </si>
  <si>
    <t xml:space="preserve">Lawrence Tech</t>
  </si>
  <si>
    <t xml:space="preserve">Jamestown</t>
  </si>
  <si>
    <t xml:space="preserve">Elmira</t>
  </si>
  <si>
    <t xml:space="preserve">Concordia-Ann Arbor</t>
  </si>
  <si>
    <t xml:space="preserve">Texas A&amp;M-International</t>
  </si>
  <si>
    <t xml:space="preserve">Pacific Union</t>
  </si>
  <si>
    <t xml:space="preserve">Centenary (NJ)</t>
  </si>
  <si>
    <t xml:space="preserve">Florida Tech</t>
  </si>
  <si>
    <t xml:space="preserve">Lincoln Christian</t>
  </si>
  <si>
    <t xml:space="preserve">Doane</t>
  </si>
  <si>
    <t xml:space="preserve">Sarah Lawrence</t>
  </si>
  <si>
    <t xml:space="preserve">Oak Hills Christian</t>
  </si>
  <si>
    <t xml:space="preserve">Elizabeth City State</t>
  </si>
  <si>
    <t xml:space="preserve">William Jewell</t>
  </si>
  <si>
    <t xml:space="preserve">East Texas Baptist</t>
  </si>
  <si>
    <t xml:space="preserve">Nebraska Christian</t>
  </si>
  <si>
    <t xml:space="preserve">Rowan</t>
  </si>
  <si>
    <t xml:space="preserve">Wayland Baptist</t>
  </si>
  <si>
    <t xml:space="preserve">Peru State</t>
  </si>
  <si>
    <t xml:space="preserve">Bemidji State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</si>
  <si>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</si>
  <si>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</si>
  <si>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</si>
  <si>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</si>
  <si>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</si>
  <si>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</si>
  <si>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</si>
  <si>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</si>
  <si>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</si>
  <si>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</si>
  <si>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</si>
  <si>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</si>
  <si>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</si>
  <si>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</si>
  <si>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</si>
  <si>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</si>
  <si>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</si>
  <si>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</si>
  <si>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Southland</t>
  </si>
  <si>
    <t xml:space="preserve">Mountain West</t>
  </si>
  <si>
    <t xml:space="preserve">MAC</t>
  </si>
  <si>
    <t xml:space="preserve">SEC</t>
  </si>
  <si>
    <t xml:space="preserve">SWAC</t>
  </si>
  <si>
    <t xml:space="preserve">Patriot</t>
  </si>
  <si>
    <t xml:space="preserve">Sun Belt</t>
  </si>
  <si>
    <t xml:space="preserve">Pac-12</t>
  </si>
  <si>
    <t xml:space="preserve">OVC</t>
  </si>
  <si>
    <t xml:space="preserve">WCC</t>
  </si>
  <si>
    <t xml:space="preserve">Big 12</t>
  </si>
  <si>
    <t xml:space="preserve">MEAC</t>
  </si>
  <si>
    <t xml:space="preserve">Am. East</t>
  </si>
  <si>
    <t xml:space="preserve">ACC</t>
  </si>
  <si>
    <t xml:space="preserve">MVC</t>
  </si>
  <si>
    <t xml:space="preserve">Ivy</t>
  </si>
  <si>
    <t xml:space="preserve">NEC</t>
  </si>
  <si>
    <t xml:space="preserve">Big East</t>
  </si>
  <si>
    <t xml:space="preserve">Big West</t>
  </si>
  <si>
    <t xml:space="preserve">UAC</t>
  </si>
  <si>
    <t xml:space="preserve">Big South</t>
  </si>
  <si>
    <t xml:space="preserve">Metro</t>
  </si>
  <si>
    <t xml:space="preserve">CAA</t>
  </si>
  <si>
    <t xml:space="preserve">CUSA</t>
  </si>
  <si>
    <t xml:space="preserve">SoCon</t>
  </si>
  <si>
    <t xml:space="preserve">American</t>
  </si>
  <si>
    <t xml:space="preserve">Horizon</t>
  </si>
  <si>
    <t xml:space="preserve">A-10</t>
  </si>
  <si>
    <t xml:space="preserve">Summit</t>
  </si>
  <si>
    <t xml:space="preserve">Big Sky</t>
  </si>
  <si>
    <t xml:space="preserve">ASUN</t>
  </si>
  <si>
    <t xml:space="preserve">Big Ten</t>
  </si>
  <si>
    <t xml:space="preserve">Mean</t>
  </si>
  <si>
    <t xml:space="preserve">StDev</t>
  </si>
  <si>
    <t xml:space="preserve">Mean and StDev cover D1 teams only (rows 2 through 352); non-D1 opponents sort after and are excluded, as in classic.compute's z-score pool.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</si>
</sst>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yyyy\-mm\-dd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RANK(F2,F$2:F$352)</f>
        <v>220</v>
      </c>
      <c r="B2" s="0" t="s">
        <v>6</v>
      </c>
      <c r="C2" s="0" t="str">
        <f aca="false">VLOOKUP(B2,'Team Data'!$A$2:$T$659,19,FALSE())</f>
        <v>Southland</v>
      </c>
      <c r="D2" s="0" t="n">
        <f aca="false">VLOOKUP(B2,'Team Data'!$A$2:$T$659,2,FALSE())</f>
        <v>16</v>
      </c>
      <c r="E2" s="0" t="n">
        <f aca="false">VLOOKUP(B2,'Team Data'!$A$2:$T$659,3,FALSE())</f>
        <v>16</v>
      </c>
      <c r="F2" s="2" t="n">
        <f aca="false">VLOOKUP(B2,'Team Data'!$A$2:$T$659,20,FALSE())</f>
        <v>16.7905748462213</v>
      </c>
    </row>
    <row r="3" customFormat="false" ht="15" hidden="false" customHeight="false" outlineLevel="0" collapsed="false">
      <c r="A3" s="0" t="n">
        <f aca="false">RANK(F3,F$2:F$352)</f>
        <v>275</v>
      </c>
      <c r="B3" s="0" t="s">
        <v>7</v>
      </c>
      <c r="C3" s="0" t="str">
        <f aca="false">VLOOKUP(B3,'Team Data'!$A$2:$T$659,19,FALSE())</f>
        <v>Mountain West</v>
      </c>
      <c r="D3" s="0" t="n">
        <f aca="false">VLOOKUP(B3,'Team Data'!$A$2:$T$659,2,FALSE())</f>
        <v>12</v>
      </c>
      <c r="E3" s="0" t="n">
        <f aca="false">VLOOKUP(B3,'Team Data'!$A$2:$T$659,3,FALSE())</f>
        <v>19</v>
      </c>
      <c r="F3" s="2" t="n">
        <f aca="false">VLOOKUP(B3,'Team Data'!$A$2:$T$659,20,FALSE())</f>
        <v>-11.0664221534931</v>
      </c>
    </row>
    <row r="4" customFormat="false" ht="15" hidden="false" customHeight="false" outlineLevel="0" collapsed="false">
      <c r="A4" s="0" t="n">
        <f aca="false">RANK(F4,F$2:F$352)</f>
        <v>266</v>
      </c>
      <c r="B4" s="0" t="s">
        <v>8</v>
      </c>
      <c r="C4" s="0" t="str">
        <f aca="false">VLOOKUP(B4,'Team Data'!$A$2:$T$659,19,FALSE())</f>
        <v>MAC</v>
      </c>
      <c r="D4" s="0" t="n">
        <f aca="false">VLOOKUP(B4,'Team Data'!$A$2:$T$659,2,FALSE())</f>
        <v>14</v>
      </c>
      <c r="E4" s="0" t="n">
        <f aca="false">VLOOKUP(B4,'Team Data'!$A$2:$T$659,3,FALSE())</f>
        <v>18</v>
      </c>
      <c r="F4" s="2" t="n">
        <f aca="false">VLOOKUP(B4,'Team Data'!$A$2:$T$659,20,FALSE())</f>
        <v>-5.64454013749014</v>
      </c>
    </row>
    <row r="5" customFormat="false" ht="15" hidden="false" customHeight="false" outlineLevel="0" collapsed="false">
      <c r="A5" s="0" t="n">
        <f aca="false">RANK(F5,F$2:F$352)</f>
        <v>84</v>
      </c>
      <c r="B5" s="0" t="s">
        <v>9</v>
      </c>
      <c r="C5" s="0" t="str">
        <f aca="false">VLOOKUP(B5,'Team Data'!$A$2:$T$659,19,FALSE())</f>
        <v>SEC</v>
      </c>
      <c r="D5" s="0" t="n">
        <f aca="false">VLOOKUP(B5,'Team Data'!$A$2:$T$659,2,FALSE())</f>
        <v>20</v>
      </c>
      <c r="E5" s="0" t="n">
        <f aca="false">VLOOKUP(B5,'Team Data'!$A$2:$T$659,3,FALSE())</f>
        <v>16</v>
      </c>
      <c r="F5" s="2" t="n">
        <f aca="false">VLOOKUP(B5,'Team Data'!$A$2:$T$659,20,FALSE())</f>
        <v>80.7142903504969</v>
      </c>
    </row>
    <row r="6" customFormat="false" ht="15" hidden="false" customHeight="false" outlineLevel="0" collapsed="false">
      <c r="A6" s="0" t="n">
        <f aca="false">RANK(F6,F$2:F$352)</f>
        <v>351</v>
      </c>
      <c r="B6" s="0" t="s">
        <v>10</v>
      </c>
      <c r="C6" s="0" t="str">
        <f aca="false">VLOOKUP(B6,'Team Data'!$A$2:$T$659,19,FALSE())</f>
        <v>SWAC</v>
      </c>
      <c r="D6" s="0" t="n">
        <f aca="false">VLOOKUP(B6,'Team Data'!$A$2:$T$659,2,FALSE())</f>
        <v>3</v>
      </c>
      <c r="E6" s="0" t="n">
        <f aca="false">VLOOKUP(B6,'Team Data'!$A$2:$T$659,3,FALSE())</f>
        <v>28</v>
      </c>
      <c r="F6" s="2" t="n">
        <f aca="false">VLOOKUP(B6,'Team Data'!$A$2:$T$659,20,FALSE())</f>
        <v>-125.819154826429</v>
      </c>
    </row>
    <row r="7" customFormat="false" ht="15" hidden="false" customHeight="false" outlineLevel="0" collapsed="false">
      <c r="A7" s="0" t="n">
        <f aca="false">RANK(F7,F$2:F$352)</f>
        <v>336</v>
      </c>
      <c r="B7" s="0" t="s">
        <v>11</v>
      </c>
      <c r="C7" s="0" t="str">
        <f aca="false">VLOOKUP(B7,'Team Data'!$A$2:$T$659,19,FALSE())</f>
        <v>SWAC</v>
      </c>
      <c r="D7" s="0" t="n">
        <f aca="false">VLOOKUP(B7,'Team Data'!$A$2:$T$659,2,FALSE())</f>
        <v>8</v>
      </c>
      <c r="E7" s="0" t="n">
        <f aca="false">VLOOKUP(B7,'Team Data'!$A$2:$T$659,3,FALSE())</f>
        <v>23</v>
      </c>
      <c r="F7" s="2" t="n">
        <f aca="false">VLOOKUP(B7,'Team Data'!$A$2:$T$659,20,FALSE())</f>
        <v>-63.6444178545821</v>
      </c>
    </row>
    <row r="8" customFormat="false" ht="15" hidden="false" customHeight="false" outlineLevel="0" collapsed="false">
      <c r="A8" s="0" t="n">
        <f aca="false">RANK(F8,F$2:F$352)</f>
        <v>339</v>
      </c>
      <c r="B8" s="0" t="s">
        <v>12</v>
      </c>
      <c r="C8" s="0" t="str">
        <f aca="false">VLOOKUP(B8,'Team Data'!$A$2:$T$659,19,FALSE())</f>
        <v>SWAC</v>
      </c>
      <c r="D8" s="0" t="n">
        <f aca="false">VLOOKUP(B8,'Team Data'!$A$2:$T$659,2,FALSE())</f>
        <v>11</v>
      </c>
      <c r="E8" s="0" t="n">
        <f aca="false">VLOOKUP(B8,'Team Data'!$A$2:$T$659,3,FALSE())</f>
        <v>21</v>
      </c>
      <c r="F8" s="2" t="n">
        <f aca="false">VLOOKUP(B8,'Team Data'!$A$2:$T$659,20,FALSE())</f>
        <v>-65.7767018769795</v>
      </c>
    </row>
    <row r="9" customFormat="false" ht="15" hidden="false" customHeight="false" outlineLevel="0" collapsed="false">
      <c r="A9" s="0" t="n">
        <f aca="false">RANK(F9,F$2:F$352)</f>
        <v>326</v>
      </c>
      <c r="B9" s="0" t="s">
        <v>13</v>
      </c>
      <c r="C9" s="0" t="str">
        <f aca="false">VLOOKUP(B9,'Team Data'!$A$2:$T$659,19,FALSE())</f>
        <v>Patriot</v>
      </c>
      <c r="D9" s="0" t="n">
        <f aca="false">VLOOKUP(B9,'Team Data'!$A$2:$T$659,2,FALSE())</f>
        <v>6</v>
      </c>
      <c r="E9" s="0" t="n">
        <f aca="false">VLOOKUP(B9,'Team Data'!$A$2:$T$659,3,FALSE())</f>
        <v>24</v>
      </c>
      <c r="F9" s="2" t="n">
        <f aca="false">VLOOKUP(B9,'Team Data'!$A$2:$T$659,20,FALSE())</f>
        <v>-46.8489049433955</v>
      </c>
    </row>
    <row r="10" customFormat="false" ht="15" hidden="false" customHeight="false" outlineLevel="0" collapsed="false">
      <c r="A10" s="0" t="n">
        <f aca="false">RANK(F10,F$2:F$352)</f>
        <v>214</v>
      </c>
      <c r="B10" s="0" t="s">
        <v>14</v>
      </c>
      <c r="C10" s="0" t="str">
        <f aca="false">VLOOKUP(B10,'Team Data'!$A$2:$T$659,19,FALSE())</f>
        <v>Sun Belt</v>
      </c>
      <c r="D10" s="0" t="n">
        <f aca="false">VLOOKUP(B10,'Team Data'!$A$2:$T$659,2,FALSE())</f>
        <v>15</v>
      </c>
      <c r="E10" s="0" t="n">
        <f aca="false">VLOOKUP(B10,'Team Data'!$A$2:$T$659,3,FALSE())</f>
        <v>18</v>
      </c>
      <c r="F10" s="2" t="n">
        <f aca="false">VLOOKUP(B10,'Team Data'!$A$2:$T$659,20,FALSE())</f>
        <v>21.1925139319593</v>
      </c>
    </row>
    <row r="11" customFormat="false" ht="15" hidden="false" customHeight="false" outlineLevel="0" collapsed="false">
      <c r="A11" s="0" t="n">
        <f aca="false">RANK(F11,F$2:F$352)</f>
        <v>24</v>
      </c>
      <c r="B11" s="0" t="s">
        <v>15</v>
      </c>
      <c r="C11" s="0" t="str">
        <f aca="false">VLOOKUP(B11,'Team Data'!$A$2:$T$659,19,FALSE())</f>
        <v>Pac-12</v>
      </c>
      <c r="D11" s="0" t="n">
        <f aca="false">VLOOKUP(B11,'Team Data'!$A$2:$T$659,2,FALSE())</f>
        <v>26</v>
      </c>
      <c r="E11" s="0" t="n">
        <f aca="false">VLOOKUP(B11,'Team Data'!$A$2:$T$659,3,FALSE())</f>
        <v>8</v>
      </c>
      <c r="F11" s="2" t="n">
        <f aca="false">VLOOKUP(B11,'Team Data'!$A$2:$T$659,20,FALSE())</f>
        <v>136.065357021169</v>
      </c>
    </row>
    <row r="12" customFormat="false" ht="15" hidden="false" customHeight="false" outlineLevel="0" collapsed="false">
      <c r="A12" s="0" t="n">
        <f aca="false">RANK(F12,F$2:F$352)</f>
        <v>52</v>
      </c>
      <c r="B12" s="0" t="s">
        <v>16</v>
      </c>
      <c r="C12" s="0" t="str">
        <f aca="false">VLOOKUP(B12,'Team Data'!$A$2:$T$659,19,FALSE())</f>
        <v>Pac-12</v>
      </c>
      <c r="D12" s="0" t="n">
        <f aca="false">VLOOKUP(B12,'Team Data'!$A$2:$T$659,2,FALSE())</f>
        <v>20</v>
      </c>
      <c r="E12" s="0" t="n">
        <f aca="false">VLOOKUP(B12,'Team Data'!$A$2:$T$659,3,FALSE())</f>
        <v>12</v>
      </c>
      <c r="F12" s="2" t="n">
        <f aca="false">VLOOKUP(B12,'Team Data'!$A$2:$T$659,20,FALSE())</f>
        <v>105.700399176237</v>
      </c>
    </row>
    <row r="13" customFormat="false" ht="15" hidden="false" customHeight="false" outlineLevel="0" collapsed="false">
      <c r="A13" s="0" t="n">
        <f aca="false">RANK(F13,F$2:F$352)</f>
        <v>55</v>
      </c>
      <c r="B13" s="0" t="s">
        <v>17</v>
      </c>
      <c r="C13" s="0" t="str">
        <f aca="false">VLOOKUP(B13,'Team Data'!$A$2:$T$659,19,FALSE())</f>
        <v>SEC</v>
      </c>
      <c r="D13" s="0" t="n">
        <f aca="false">VLOOKUP(B13,'Team Data'!$A$2:$T$659,2,FALSE())</f>
        <v>23</v>
      </c>
      <c r="E13" s="0" t="n">
        <f aca="false">VLOOKUP(B13,'Team Data'!$A$2:$T$659,3,FALSE())</f>
        <v>12</v>
      </c>
      <c r="F13" s="2" t="n">
        <f aca="false">VLOOKUP(B13,'Team Data'!$A$2:$T$659,20,FALSE())</f>
        <v>102.957420978181</v>
      </c>
    </row>
    <row r="14" customFormat="false" ht="15" hidden="false" customHeight="false" outlineLevel="0" collapsed="false">
      <c r="A14" s="0" t="n">
        <f aca="false">RANK(F14,F$2:F$352)</f>
        <v>301</v>
      </c>
      <c r="B14" s="0" t="s">
        <v>18</v>
      </c>
      <c r="C14" s="0" t="str">
        <f aca="false">VLOOKUP(B14,'Team Data'!$A$2:$T$659,19,FALSE())</f>
        <v>Sun Belt</v>
      </c>
      <c r="D14" s="0" t="n">
        <f aca="false">VLOOKUP(B14,'Team Data'!$A$2:$T$659,2,FALSE())</f>
        <v>11</v>
      </c>
      <c r="E14" s="0" t="n">
        <f aca="false">VLOOKUP(B14,'Team Data'!$A$2:$T$659,3,FALSE())</f>
        <v>21</v>
      </c>
      <c r="F14" s="2" t="n">
        <f aca="false">VLOOKUP(B14,'Team Data'!$A$2:$T$659,20,FALSE())</f>
        <v>-24.4010015923742</v>
      </c>
    </row>
    <row r="15" customFormat="false" ht="15" hidden="false" customHeight="false" outlineLevel="0" collapsed="false">
      <c r="A15" s="0" t="n">
        <f aca="false">RANK(F15,F$2:F$352)</f>
        <v>333</v>
      </c>
      <c r="B15" s="0" t="s">
        <v>19</v>
      </c>
      <c r="C15" s="0" t="str">
        <f aca="false">VLOOKUP(B15,'Team Data'!$A$2:$T$659,19,FALSE())</f>
        <v>SWAC</v>
      </c>
      <c r="D15" s="0" t="n">
        <f aca="false">VLOOKUP(B15,'Team Data'!$A$2:$T$659,2,FALSE())</f>
        <v>14</v>
      </c>
      <c r="E15" s="0" t="n">
        <f aca="false">VLOOKUP(B15,'Team Data'!$A$2:$T$659,3,FALSE())</f>
        <v>21</v>
      </c>
      <c r="F15" s="2" t="n">
        <f aca="false">VLOOKUP(B15,'Team Data'!$A$2:$T$659,20,FALSE())</f>
        <v>-61.852224361787</v>
      </c>
    </row>
    <row r="16" customFormat="false" ht="15" hidden="false" customHeight="false" outlineLevel="0" collapsed="false">
      <c r="A16" s="0" t="n">
        <f aca="false">RANK(F16,F$2:F$352)</f>
        <v>250</v>
      </c>
      <c r="B16" s="0" t="s">
        <v>20</v>
      </c>
      <c r="C16" s="0" t="str">
        <f aca="false">VLOOKUP(B16,'Team Data'!$A$2:$T$659,19,FALSE())</f>
        <v>Patriot</v>
      </c>
      <c r="D16" s="0" t="n">
        <f aca="false">VLOOKUP(B16,'Team Data'!$A$2:$T$659,2,FALSE())</f>
        <v>13</v>
      </c>
      <c r="E16" s="0" t="n">
        <f aca="false">VLOOKUP(B16,'Team Data'!$A$2:$T$659,3,FALSE())</f>
        <v>17</v>
      </c>
      <c r="F16" s="2" t="n">
        <f aca="false">VLOOKUP(B16,'Team Data'!$A$2:$T$659,20,FALSE())</f>
        <v>3.36408102875095</v>
      </c>
    </row>
    <row r="17" customFormat="false" ht="15" hidden="false" customHeight="false" outlineLevel="0" collapsed="false">
      <c r="A17" s="0" t="n">
        <f aca="false">RANK(F17,F$2:F$352)</f>
        <v>15</v>
      </c>
      <c r="B17" s="0" t="s">
        <v>21</v>
      </c>
      <c r="C17" s="0" t="str">
        <f aca="false">VLOOKUP(B17,'Team Data'!$A$2:$T$659,19,FALSE())</f>
        <v>SEC</v>
      </c>
      <c r="D17" s="0" t="n">
        <f aca="false">VLOOKUP(B17,'Team Data'!$A$2:$T$659,2,FALSE())</f>
        <v>26</v>
      </c>
      <c r="E17" s="0" t="n">
        <f aca="false">VLOOKUP(B17,'Team Data'!$A$2:$T$659,3,FALSE())</f>
        <v>7</v>
      </c>
      <c r="F17" s="2" t="n">
        <f aca="false">VLOOKUP(B17,'Team Data'!$A$2:$T$659,20,FALSE())</f>
        <v>154.424434453291</v>
      </c>
    </row>
    <row r="18" customFormat="false" ht="15" hidden="false" customHeight="false" outlineLevel="0" collapsed="false">
      <c r="A18" s="0" t="n">
        <f aca="false">RANK(F18,F$2:F$352)</f>
        <v>135</v>
      </c>
      <c r="B18" s="0" t="s">
        <v>22</v>
      </c>
      <c r="C18" s="0" t="str">
        <f aca="false">VLOOKUP(B18,'Team Data'!$A$2:$T$659,19,FALSE())</f>
        <v>OVC</v>
      </c>
      <c r="D18" s="0" t="n">
        <f aca="false">VLOOKUP(B18,'Team Data'!$A$2:$T$659,2,FALSE())</f>
        <v>19</v>
      </c>
      <c r="E18" s="0" t="n">
        <f aca="false">VLOOKUP(B18,'Team Data'!$A$2:$T$659,3,FALSE())</f>
        <v>15</v>
      </c>
      <c r="F18" s="2" t="n">
        <f aca="false">VLOOKUP(B18,'Team Data'!$A$2:$T$659,20,FALSE())</f>
        <v>53.4163791422233</v>
      </c>
    </row>
    <row r="19" customFormat="false" ht="15" hidden="false" customHeight="false" outlineLevel="0" collapsed="false">
      <c r="A19" s="0" t="n">
        <f aca="false">RANK(F19,F$2:F$352)</f>
        <v>54</v>
      </c>
      <c r="B19" s="0" t="s">
        <v>23</v>
      </c>
      <c r="C19" s="0" t="str">
        <f aca="false">VLOOKUP(B19,'Team Data'!$A$2:$T$659,19,FALSE())</f>
        <v>WCC</v>
      </c>
      <c r="D19" s="0" t="n">
        <f aca="false">VLOOKUP(B19,'Team Data'!$A$2:$T$659,2,FALSE())</f>
        <v>24</v>
      </c>
      <c r="E19" s="0" t="n">
        <f aca="false">VLOOKUP(B19,'Team Data'!$A$2:$T$659,3,FALSE())</f>
        <v>11</v>
      </c>
      <c r="F19" s="2" t="n">
        <f aca="false">VLOOKUP(B19,'Team Data'!$A$2:$T$659,20,FALSE())</f>
        <v>103.431071843607</v>
      </c>
    </row>
    <row r="20" customFormat="false" ht="15" hidden="false" customHeight="false" outlineLevel="0" collapsed="false">
      <c r="A20" s="0" t="n">
        <f aca="false">RANK(F20,F$2:F$352)</f>
        <v>141</v>
      </c>
      <c r="B20" s="0" t="s">
        <v>24</v>
      </c>
      <c r="C20" s="0" t="str">
        <f aca="false">VLOOKUP(B20,'Team Data'!$A$2:$T$659,19,FALSE())</f>
        <v>MAC</v>
      </c>
      <c r="D20" s="0" t="n">
        <f aca="false">VLOOKUP(B20,'Team Data'!$A$2:$T$659,2,FALSE())</f>
        <v>19</v>
      </c>
      <c r="E20" s="0" t="n">
        <f aca="false">VLOOKUP(B20,'Team Data'!$A$2:$T$659,3,FALSE())</f>
        <v>13</v>
      </c>
      <c r="F20" s="2" t="n">
        <f aca="false">VLOOKUP(B20,'Team Data'!$A$2:$T$659,20,FALSE())</f>
        <v>50.6373606466881</v>
      </c>
    </row>
    <row r="21" customFormat="false" ht="15" hidden="false" customHeight="false" outlineLevel="0" collapsed="false">
      <c r="A21" s="0" t="n">
        <f aca="false">RANK(F21,F$2:F$352)</f>
        <v>50</v>
      </c>
      <c r="B21" s="0" t="s">
        <v>25</v>
      </c>
      <c r="C21" s="0" t="str">
        <f aca="false">VLOOKUP(B21,'Team Data'!$A$2:$T$659,19,FALSE())</f>
        <v>Big 12</v>
      </c>
      <c r="D21" s="0" t="n">
        <f aca="false">VLOOKUP(B21,'Team Data'!$A$2:$T$659,2,FALSE())</f>
        <v>18</v>
      </c>
      <c r="E21" s="0" t="n">
        <f aca="false">VLOOKUP(B21,'Team Data'!$A$2:$T$659,3,FALSE())</f>
        <v>15</v>
      </c>
      <c r="F21" s="2" t="n">
        <f aca="false">VLOOKUP(B21,'Team Data'!$A$2:$T$659,20,FALSE())</f>
        <v>106.545417529617</v>
      </c>
    </row>
    <row r="22" customFormat="false" ht="15" hidden="false" customHeight="false" outlineLevel="0" collapsed="false">
      <c r="A22" s="0" t="n">
        <f aca="false">RANK(F22,F$2:F$352)</f>
        <v>60</v>
      </c>
      <c r="B22" s="0" t="s">
        <v>26</v>
      </c>
      <c r="C22" s="0" t="str">
        <f aca="false">VLOOKUP(B22,'Team Data'!$A$2:$T$659,19,FALSE())</f>
        <v>OVC</v>
      </c>
      <c r="D22" s="0" t="n">
        <f aca="false">VLOOKUP(B22,'Team Data'!$A$2:$T$659,2,FALSE())</f>
        <v>24</v>
      </c>
      <c r="E22" s="0" t="n">
        <f aca="false">VLOOKUP(B22,'Team Data'!$A$2:$T$659,3,FALSE())</f>
        <v>9</v>
      </c>
      <c r="F22" s="2" t="n">
        <f aca="false">VLOOKUP(B22,'Team Data'!$A$2:$T$659,20,FALSE())</f>
        <v>99.1575478650342</v>
      </c>
    </row>
    <row r="23" customFormat="false" ht="15" hidden="false" customHeight="false" outlineLevel="0" collapsed="false">
      <c r="A23" s="0" t="n">
        <f aca="false">RANK(F23,F$2:F$352)</f>
        <v>218</v>
      </c>
      <c r="B23" s="0" t="s">
        <v>27</v>
      </c>
      <c r="C23" s="0" t="str">
        <f aca="false">VLOOKUP(B23,'Team Data'!$A$2:$T$659,19,FALSE())</f>
        <v>MEAC</v>
      </c>
      <c r="D23" s="0" t="n">
        <f aca="false">VLOOKUP(B23,'Team Data'!$A$2:$T$659,2,FALSE())</f>
        <v>18</v>
      </c>
      <c r="E23" s="0" t="n">
        <f aca="false">VLOOKUP(B23,'Team Data'!$A$2:$T$659,3,FALSE())</f>
        <v>14</v>
      </c>
      <c r="F23" s="2" t="n">
        <f aca="false">VLOOKUP(B23,'Team Data'!$A$2:$T$659,20,FALSE())</f>
        <v>18.411867152307</v>
      </c>
    </row>
    <row r="24" customFormat="false" ht="15" hidden="false" customHeight="false" outlineLevel="0" collapsed="false">
      <c r="A24" s="0" t="n">
        <f aca="false">RANK(F24,F$2:F$352)</f>
        <v>265</v>
      </c>
      <c r="B24" s="0" t="s">
        <v>28</v>
      </c>
      <c r="C24" s="0" t="str">
        <f aca="false">VLOOKUP(B24,'Team Data'!$A$2:$T$659,19,FALSE())</f>
        <v>Am. East</v>
      </c>
      <c r="D24" s="0" t="n">
        <f aca="false">VLOOKUP(B24,'Team Data'!$A$2:$T$659,2,FALSE())</f>
        <v>11</v>
      </c>
      <c r="E24" s="0" t="n">
        <f aca="false">VLOOKUP(B24,'Team Data'!$A$2:$T$659,3,FALSE())</f>
        <v>20</v>
      </c>
      <c r="F24" s="2" t="n">
        <f aca="false">VLOOKUP(B24,'Team Data'!$A$2:$T$659,20,FALSE())</f>
        <v>-4.92731603121153</v>
      </c>
    </row>
    <row r="25" customFormat="false" ht="15" hidden="false" customHeight="false" outlineLevel="0" collapsed="false">
      <c r="A25" s="0" t="n">
        <f aca="false">RANK(F25,F$2:F$352)</f>
        <v>45</v>
      </c>
      <c r="B25" s="0" t="s">
        <v>29</v>
      </c>
      <c r="C25" s="0" t="str">
        <f aca="false">VLOOKUP(B25,'Team Data'!$A$2:$T$659,19,FALSE())</f>
        <v>Mountain West</v>
      </c>
      <c r="D25" s="0" t="n">
        <f aca="false">VLOOKUP(B25,'Team Data'!$A$2:$T$659,2,FALSE())</f>
        <v>21</v>
      </c>
      <c r="E25" s="0" t="n">
        <f aca="false">VLOOKUP(B25,'Team Data'!$A$2:$T$659,3,FALSE())</f>
        <v>8</v>
      </c>
      <c r="F25" s="2" t="n">
        <f aca="false">VLOOKUP(B25,'Team Data'!$A$2:$T$659,20,FALSE())</f>
        <v>112.217116809188</v>
      </c>
    </row>
    <row r="26" customFormat="false" ht="15" hidden="false" customHeight="false" outlineLevel="0" collapsed="false">
      <c r="A26" s="0" t="n">
        <f aca="false">RANK(F26,F$2:F$352)</f>
        <v>128</v>
      </c>
      <c r="B26" s="0" t="s">
        <v>30</v>
      </c>
      <c r="C26" s="0" t="str">
        <f aca="false">VLOOKUP(B26,'Team Data'!$A$2:$T$659,19,FALSE())</f>
        <v>ACC</v>
      </c>
      <c r="D26" s="0" t="n">
        <f aca="false">VLOOKUP(B26,'Team Data'!$A$2:$T$659,2,FALSE())</f>
        <v>19</v>
      </c>
      <c r="E26" s="0" t="n">
        <f aca="false">VLOOKUP(B26,'Team Data'!$A$2:$T$659,3,FALSE())</f>
        <v>16</v>
      </c>
      <c r="F26" s="2" t="n">
        <f aca="false">VLOOKUP(B26,'Team Data'!$A$2:$T$659,20,FALSE())</f>
        <v>58.5069263106273</v>
      </c>
    </row>
    <row r="27" customFormat="false" ht="15" hidden="false" customHeight="false" outlineLevel="0" collapsed="false">
      <c r="A27" s="0" t="n">
        <f aca="false">RANK(F27,F$2:F$352)</f>
        <v>236</v>
      </c>
      <c r="B27" s="0" t="s">
        <v>31</v>
      </c>
      <c r="C27" s="0" t="str">
        <f aca="false">VLOOKUP(B27,'Team Data'!$A$2:$T$659,19,FALSE())</f>
        <v>Patriot</v>
      </c>
      <c r="D27" s="0" t="n">
        <f aca="false">VLOOKUP(B27,'Team Data'!$A$2:$T$659,2,FALSE())</f>
        <v>15</v>
      </c>
      <c r="E27" s="0" t="n">
        <f aca="false">VLOOKUP(B27,'Team Data'!$A$2:$T$659,3,FALSE())</f>
        <v>16</v>
      </c>
      <c r="F27" s="2" t="n">
        <f aca="false">VLOOKUP(B27,'Team Data'!$A$2:$T$659,20,FALSE())</f>
        <v>9.05861051105447</v>
      </c>
    </row>
    <row r="28" customFormat="false" ht="15" hidden="false" customHeight="false" outlineLevel="0" collapsed="false">
      <c r="A28" s="0" t="n">
        <f aca="false">RANK(F28,F$2:F$352)</f>
        <v>207</v>
      </c>
      <c r="B28" s="0" t="s">
        <v>32</v>
      </c>
      <c r="C28" s="0" t="str">
        <f aca="false">VLOOKUP(B28,'Team Data'!$A$2:$T$659,19,FALSE())</f>
        <v>MAC</v>
      </c>
      <c r="D28" s="0" t="n">
        <f aca="false">VLOOKUP(B28,'Team Data'!$A$2:$T$659,2,FALSE())</f>
        <v>16</v>
      </c>
      <c r="E28" s="0" t="n">
        <f aca="false">VLOOKUP(B28,'Team Data'!$A$2:$T$659,3,FALSE())</f>
        <v>16</v>
      </c>
      <c r="F28" s="2" t="n">
        <f aca="false">VLOOKUP(B28,'Team Data'!$A$2:$T$659,20,FALSE())</f>
        <v>22.5604653763957</v>
      </c>
    </row>
    <row r="29" customFormat="false" ht="15" hidden="false" customHeight="false" outlineLevel="0" collapsed="false">
      <c r="A29" s="0" t="n">
        <f aca="false">RANK(F29,F$2:F$352)</f>
        <v>133</v>
      </c>
      <c r="B29" s="0" t="s">
        <v>33</v>
      </c>
      <c r="C29" s="0" t="str">
        <f aca="false">VLOOKUP(B29,'Team Data'!$A$2:$T$659,19,FALSE())</f>
        <v>MVC</v>
      </c>
      <c r="D29" s="0" t="n">
        <f aca="false">VLOOKUP(B29,'Team Data'!$A$2:$T$659,2,FALSE())</f>
        <v>20</v>
      </c>
      <c r="E29" s="0" t="n">
        <f aca="false">VLOOKUP(B29,'Team Data'!$A$2:$T$659,3,FALSE())</f>
        <v>13</v>
      </c>
      <c r="F29" s="2" t="n">
        <f aca="false">VLOOKUP(B29,'Team Data'!$A$2:$T$659,20,FALSE())</f>
        <v>55.2603444906477</v>
      </c>
    </row>
    <row r="30" customFormat="false" ht="15" hidden="false" customHeight="false" outlineLevel="0" collapsed="false">
      <c r="A30" s="0" t="n">
        <f aca="false">RANK(F30,F$2:F$352)</f>
        <v>247</v>
      </c>
      <c r="B30" s="0" t="s">
        <v>34</v>
      </c>
      <c r="C30" s="0" t="str">
        <f aca="false">VLOOKUP(B30,'Team Data'!$A$2:$T$659,19,FALSE())</f>
        <v>Ivy</v>
      </c>
      <c r="D30" s="0" t="n">
        <f aca="false">VLOOKUP(B30,'Team Data'!$A$2:$T$659,2,FALSE())</f>
        <v>11</v>
      </c>
      <c r="E30" s="0" t="n">
        <f aca="false">VLOOKUP(B30,'Team Data'!$A$2:$T$659,3,FALSE())</f>
        <v>16</v>
      </c>
      <c r="F30" s="2" t="n">
        <f aca="false">VLOOKUP(B30,'Team Data'!$A$2:$T$659,20,FALSE())</f>
        <v>4.9765576505387</v>
      </c>
    </row>
    <row r="31" customFormat="false" ht="15" hidden="false" customHeight="false" outlineLevel="0" collapsed="false">
      <c r="A31" s="0" t="n">
        <f aca="false">RANK(F31,F$2:F$352)</f>
        <v>347</v>
      </c>
      <c r="B31" s="0" t="s">
        <v>35</v>
      </c>
      <c r="C31" s="0" t="str">
        <f aca="false">VLOOKUP(B31,'Team Data'!$A$2:$T$659,19,FALSE())</f>
        <v>NEC</v>
      </c>
      <c r="D31" s="0" t="n">
        <f aca="false">VLOOKUP(B31,'Team Data'!$A$2:$T$659,2,FALSE())</f>
        <v>3</v>
      </c>
      <c r="E31" s="0" t="n">
        <f aca="false">VLOOKUP(B31,'Team Data'!$A$2:$T$659,3,FALSE())</f>
        <v>28</v>
      </c>
      <c r="F31" s="2" t="n">
        <f aca="false">VLOOKUP(B31,'Team Data'!$A$2:$T$659,20,FALSE())</f>
        <v>-101.426920537058</v>
      </c>
    </row>
    <row r="32" customFormat="false" ht="15" hidden="false" customHeight="false" outlineLevel="0" collapsed="false">
      <c r="A32" s="0" t="n">
        <f aca="false">RANK(F32,F$2:F$352)</f>
        <v>70</v>
      </c>
      <c r="B32" s="0" t="s">
        <v>36</v>
      </c>
      <c r="C32" s="0" t="str">
        <f aca="false">VLOOKUP(B32,'Team Data'!$A$2:$T$659,19,FALSE())</f>
        <v>Patriot</v>
      </c>
      <c r="D32" s="0" t="n">
        <f aca="false">VLOOKUP(B32,'Team Data'!$A$2:$T$659,2,FALSE())</f>
        <v>25</v>
      </c>
      <c r="E32" s="0" t="n">
        <f aca="false">VLOOKUP(B32,'Team Data'!$A$2:$T$659,3,FALSE())</f>
        <v>10</v>
      </c>
      <c r="F32" s="2" t="n">
        <f aca="false">VLOOKUP(B32,'Team Data'!$A$2:$T$659,20,FALSE())</f>
        <v>92.0371657537815</v>
      </c>
    </row>
    <row r="33" customFormat="false" ht="15" hidden="false" customHeight="false" outlineLevel="0" collapsed="false">
      <c r="A33" s="0" t="n">
        <f aca="false">RANK(F33,F$2:F$352)</f>
        <v>26</v>
      </c>
      <c r="B33" s="0" t="s">
        <v>37</v>
      </c>
      <c r="C33" s="0" t="str">
        <f aca="false">VLOOKUP(B33,'Team Data'!$A$2:$T$659,19,FALSE())</f>
        <v>MAC</v>
      </c>
      <c r="D33" s="0" t="n">
        <f aca="false">VLOOKUP(B33,'Team Data'!$A$2:$T$659,2,FALSE())</f>
        <v>27</v>
      </c>
      <c r="E33" s="0" t="n">
        <f aca="false">VLOOKUP(B33,'Team Data'!$A$2:$T$659,3,FALSE())</f>
        <v>9</v>
      </c>
      <c r="F33" s="2" t="n">
        <f aca="false">VLOOKUP(B33,'Team Data'!$A$2:$T$659,20,FALSE())</f>
        <v>134.270870302864</v>
      </c>
    </row>
    <row r="34" customFormat="false" ht="15" hidden="false" customHeight="false" outlineLevel="0" collapsed="false">
      <c r="A34" s="0" t="n">
        <f aca="false">RANK(F34,F$2:F$352)</f>
        <v>36</v>
      </c>
      <c r="B34" s="0" t="s">
        <v>38</v>
      </c>
      <c r="C34" s="0" t="str">
        <f aca="false">VLOOKUP(B34,'Team Data'!$A$2:$T$659,19,FALSE())</f>
        <v>Big East</v>
      </c>
      <c r="D34" s="0" t="n">
        <f aca="false">VLOOKUP(B34,'Team Data'!$A$2:$T$659,2,FALSE())</f>
        <v>21</v>
      </c>
      <c r="E34" s="0" t="n">
        <f aca="false">VLOOKUP(B34,'Team Data'!$A$2:$T$659,3,FALSE())</f>
        <v>14</v>
      </c>
      <c r="F34" s="2" t="n">
        <f aca="false">VLOOKUP(B34,'Team Data'!$A$2:$T$659,20,FALSE())</f>
        <v>121.184163653332</v>
      </c>
    </row>
    <row r="35" customFormat="false" ht="15" hidden="false" customHeight="false" outlineLevel="0" collapsed="false">
      <c r="A35" s="0" t="n">
        <f aca="false">RANK(F35,F$2:F$352)</f>
        <v>330</v>
      </c>
      <c r="B35" s="0" t="s">
        <v>39</v>
      </c>
      <c r="C35" s="0" t="str">
        <f aca="false">VLOOKUP(B35,'Team Data'!$A$2:$T$659,19,FALSE())</f>
        <v>Big West</v>
      </c>
      <c r="D35" s="0" t="n">
        <f aca="false">VLOOKUP(B35,'Team Data'!$A$2:$T$659,2,FALSE())</f>
        <v>9</v>
      </c>
      <c r="E35" s="0" t="n">
        <f aca="false">VLOOKUP(B35,'Team Data'!$A$2:$T$659,3,FALSE())</f>
        <v>22</v>
      </c>
      <c r="F35" s="2" t="n">
        <f aca="false">VLOOKUP(B35,'Team Data'!$A$2:$T$659,20,FALSE())</f>
        <v>-49.5801076621863</v>
      </c>
    </row>
    <row r="36" customFormat="false" ht="15" hidden="false" customHeight="false" outlineLevel="0" collapsed="false">
      <c r="A36" s="0" t="n">
        <f aca="false">RANK(F36,F$2:F$352)</f>
        <v>229</v>
      </c>
      <c r="B36" s="0" t="s">
        <v>40</v>
      </c>
      <c r="C36" s="0" t="str">
        <f aca="false">VLOOKUP(B36,'Team Data'!$A$2:$T$659,19,FALSE())</f>
        <v>UAC</v>
      </c>
      <c r="D36" s="0" t="n">
        <f aca="false">VLOOKUP(B36,'Team Data'!$A$2:$T$659,2,FALSE())</f>
        <v>12</v>
      </c>
      <c r="E36" s="0" t="n">
        <f aca="false">VLOOKUP(B36,'Team Data'!$A$2:$T$659,3,FALSE())</f>
        <v>18</v>
      </c>
      <c r="F36" s="2" t="n">
        <f aca="false">VLOOKUP(B36,'Team Data'!$A$2:$T$659,20,FALSE())</f>
        <v>12.5553929890723</v>
      </c>
    </row>
    <row r="37" customFormat="false" ht="15" hidden="false" customHeight="false" outlineLevel="0" collapsed="false">
      <c r="A37" s="0" t="n">
        <f aca="false">RANK(F37,F$2:F$352)</f>
        <v>162</v>
      </c>
      <c r="B37" s="0" t="s">
        <v>41</v>
      </c>
      <c r="C37" s="0" t="str">
        <f aca="false">VLOOKUP(B37,'Team Data'!$A$2:$T$659,19,FALSE())</f>
        <v>Big West</v>
      </c>
      <c r="D37" s="0" t="n">
        <f aca="false">VLOOKUP(B37,'Team Data'!$A$2:$T$659,2,FALSE())</f>
        <v>20</v>
      </c>
      <c r="E37" s="0" t="n">
        <f aca="false">VLOOKUP(B37,'Team Data'!$A$2:$T$659,3,FALSE())</f>
        <v>12</v>
      </c>
      <c r="F37" s="2" t="n">
        <f aca="false">VLOOKUP(B37,'Team Data'!$A$2:$T$659,20,FALSE())</f>
        <v>42.5077962363704</v>
      </c>
    </row>
    <row r="38" customFormat="false" ht="15" hidden="false" customHeight="false" outlineLevel="0" collapsed="false">
      <c r="A38" s="0" t="n">
        <f aca="false">RANK(F38,F$2:F$352)</f>
        <v>334</v>
      </c>
      <c r="B38" s="0" t="s">
        <v>42</v>
      </c>
      <c r="C38" s="0" t="str">
        <f aca="false">VLOOKUP(B38,'Team Data'!$A$2:$T$659,19,FALSE())</f>
        <v>Big West</v>
      </c>
      <c r="D38" s="0" t="n">
        <f aca="false">VLOOKUP(B38,'Team Data'!$A$2:$T$659,2,FALSE())</f>
        <v>6</v>
      </c>
      <c r="E38" s="0" t="n">
        <f aca="false">VLOOKUP(B38,'Team Data'!$A$2:$T$659,3,FALSE())</f>
        <v>24</v>
      </c>
      <c r="F38" s="2" t="n">
        <f aca="false">VLOOKUP(B38,'Team Data'!$A$2:$T$659,20,FALSE())</f>
        <v>-62.2893961277941</v>
      </c>
    </row>
    <row r="39" customFormat="false" ht="15" hidden="false" customHeight="false" outlineLevel="0" collapsed="false">
      <c r="A39" s="0" t="n">
        <f aca="false">RANK(F39,F$2:F$352)</f>
        <v>289</v>
      </c>
      <c r="B39" s="0" t="s">
        <v>43</v>
      </c>
      <c r="C39" s="0" t="str">
        <f aca="false">VLOOKUP(B39,'Team Data'!$A$2:$T$659,19,FALSE())</f>
        <v>Pac-12</v>
      </c>
      <c r="D39" s="0" t="n">
        <f aca="false">VLOOKUP(B39,'Team Data'!$A$2:$T$659,2,FALSE())</f>
        <v>8</v>
      </c>
      <c r="E39" s="0" t="n">
        <f aca="false">VLOOKUP(B39,'Team Data'!$A$2:$T$659,3,FALSE())</f>
        <v>23</v>
      </c>
      <c r="F39" s="2" t="n">
        <f aca="false">VLOOKUP(B39,'Team Data'!$A$2:$T$659,20,FALSE())</f>
        <v>-18.1182653532971</v>
      </c>
    </row>
    <row r="40" customFormat="false" ht="15" hidden="false" customHeight="false" outlineLevel="0" collapsed="false">
      <c r="A40" s="0" t="n">
        <f aca="false">RANK(F40,F$2:F$352)</f>
        <v>195</v>
      </c>
      <c r="B40" s="0" t="s">
        <v>44</v>
      </c>
      <c r="C40" s="0" t="str">
        <f aca="false">VLOOKUP(B40,'Team Data'!$A$2:$T$659,19,FALSE())</f>
        <v>Big South</v>
      </c>
      <c r="D40" s="0" t="n">
        <f aca="false">VLOOKUP(B40,'Team Data'!$A$2:$T$659,2,FALSE())</f>
        <v>18</v>
      </c>
      <c r="E40" s="0" t="n">
        <f aca="false">VLOOKUP(B40,'Team Data'!$A$2:$T$659,3,FALSE())</f>
        <v>16</v>
      </c>
      <c r="F40" s="2" t="n">
        <f aca="false">VLOOKUP(B40,'Team Data'!$A$2:$T$659,20,FALSE())</f>
        <v>26.5503383204385</v>
      </c>
    </row>
    <row r="41" customFormat="false" ht="15" hidden="false" customHeight="false" outlineLevel="0" collapsed="false">
      <c r="A41" s="0" t="n">
        <f aca="false">RANK(F41,F$2:F$352)</f>
        <v>116</v>
      </c>
      <c r="B41" s="0" t="s">
        <v>45</v>
      </c>
      <c r="C41" s="0" t="str">
        <f aca="false">VLOOKUP(B41,'Team Data'!$A$2:$T$659,19,FALSE())</f>
        <v>Metro</v>
      </c>
      <c r="D41" s="0" t="n">
        <f aca="false">VLOOKUP(B41,'Team Data'!$A$2:$T$659,2,FALSE())</f>
        <v>21</v>
      </c>
      <c r="E41" s="0" t="n">
        <f aca="false">VLOOKUP(B41,'Team Data'!$A$2:$T$659,3,FALSE())</f>
        <v>12</v>
      </c>
      <c r="F41" s="2" t="n">
        <f aca="false">VLOOKUP(B41,'Team Data'!$A$2:$T$659,20,FALSE())</f>
        <v>62.9249663892059</v>
      </c>
    </row>
    <row r="42" customFormat="false" ht="15" hidden="false" customHeight="false" outlineLevel="0" collapsed="false">
      <c r="A42" s="0" t="n">
        <f aca="false">RANK(F42,F$2:F$352)</f>
        <v>200</v>
      </c>
      <c r="B42" s="0" t="s">
        <v>46</v>
      </c>
      <c r="C42" s="0" t="str">
        <f aca="false">VLOOKUP(B42,'Team Data'!$A$2:$T$659,19,FALSE())</f>
        <v>Southland</v>
      </c>
      <c r="D42" s="0" t="n">
        <f aca="false">VLOOKUP(B42,'Team Data'!$A$2:$T$659,2,FALSE())</f>
        <v>18</v>
      </c>
      <c r="E42" s="0" t="n">
        <f aca="false">VLOOKUP(B42,'Team Data'!$A$2:$T$659,3,FALSE())</f>
        <v>17</v>
      </c>
      <c r="F42" s="2" t="n">
        <f aca="false">VLOOKUP(B42,'Team Data'!$A$2:$T$659,20,FALSE())</f>
        <v>25.762434255808</v>
      </c>
    </row>
    <row r="43" customFormat="false" ht="15" hidden="false" customHeight="false" outlineLevel="0" collapsed="false">
      <c r="A43" s="0" t="n">
        <f aca="false">RANK(F43,F$2:F$352)</f>
        <v>290</v>
      </c>
      <c r="B43" s="0" t="s">
        <v>47</v>
      </c>
      <c r="C43" s="0" t="str">
        <f aca="false">VLOOKUP(B43,'Team Data'!$A$2:$T$659,19,FALSE())</f>
        <v>NEC</v>
      </c>
      <c r="D43" s="0" t="n">
        <f aca="false">VLOOKUP(B43,'Team Data'!$A$2:$T$659,2,FALSE())</f>
        <v>14</v>
      </c>
      <c r="E43" s="0" t="n">
        <f aca="false">VLOOKUP(B43,'Team Data'!$A$2:$T$659,3,FALSE())</f>
        <v>18</v>
      </c>
      <c r="F43" s="2" t="n">
        <f aca="false">VLOOKUP(B43,'Team Data'!$A$2:$T$659,20,FALSE())</f>
        <v>-18.8425033669905</v>
      </c>
    </row>
    <row r="44" customFormat="false" ht="15" hidden="false" customHeight="false" outlineLevel="0" collapsed="false">
      <c r="A44" s="0" t="n">
        <f aca="false">RANK(F44,F$2:F$352)</f>
        <v>125</v>
      </c>
      <c r="B44" s="0" t="s">
        <v>48</v>
      </c>
      <c r="C44" s="0" t="str">
        <f aca="false">VLOOKUP(B44,'Team Data'!$A$2:$T$659,19,FALSE())</f>
        <v>MAC</v>
      </c>
      <c r="D44" s="0" t="n">
        <f aca="false">VLOOKUP(B44,'Team Data'!$A$2:$T$659,2,FALSE())</f>
        <v>21</v>
      </c>
      <c r="E44" s="0" t="n">
        <f aca="false">VLOOKUP(B44,'Team Data'!$A$2:$T$659,3,FALSE())</f>
        <v>15</v>
      </c>
      <c r="F44" s="2" t="n">
        <f aca="false">VLOOKUP(B44,'Team Data'!$A$2:$T$659,20,FALSE())</f>
        <v>59.776907971411</v>
      </c>
    </row>
    <row r="45" customFormat="false" ht="15" hidden="false" customHeight="false" outlineLevel="0" collapsed="false">
      <c r="A45" s="0" t="n">
        <f aca="false">RANK(F45,F$2:F$352)</f>
        <v>82</v>
      </c>
      <c r="B45" s="0" t="s">
        <v>49</v>
      </c>
      <c r="C45" s="0" t="str">
        <f aca="false">VLOOKUP(B45,'Team Data'!$A$2:$T$659,19,FALSE())</f>
        <v>CAA</v>
      </c>
      <c r="D45" s="0" t="n">
        <f aca="false">VLOOKUP(B45,'Team Data'!$A$2:$T$659,2,FALSE())</f>
        <v>26</v>
      </c>
      <c r="E45" s="0" t="n">
        <f aca="false">VLOOKUP(B45,'Team Data'!$A$2:$T$659,3,FALSE())</f>
        <v>8</v>
      </c>
      <c r="F45" s="2" t="n">
        <f aca="false">VLOOKUP(B45,'Team Data'!$A$2:$T$659,20,FALSE())</f>
        <v>83.5593940319838</v>
      </c>
    </row>
    <row r="46" customFormat="false" ht="15" hidden="false" customHeight="false" outlineLevel="0" collapsed="false">
      <c r="A46" s="0" t="n">
        <f aca="false">RANK(F46,F$2:F$352)</f>
        <v>203</v>
      </c>
      <c r="B46" s="0" t="s">
        <v>50</v>
      </c>
      <c r="C46" s="0" t="str">
        <f aca="false">VLOOKUP(B46,'Team Data'!$A$2:$T$659,19,FALSE())</f>
        <v>Big South</v>
      </c>
      <c r="D46" s="0" t="n">
        <f aca="false">VLOOKUP(B46,'Team Data'!$A$2:$T$659,2,FALSE())</f>
        <v>15</v>
      </c>
      <c r="E46" s="0" t="n">
        <f aca="false">VLOOKUP(B46,'Team Data'!$A$2:$T$659,3,FALSE())</f>
        <v>16</v>
      </c>
      <c r="F46" s="2" t="n">
        <f aca="false">VLOOKUP(B46,'Team Data'!$A$2:$T$659,20,FALSE())</f>
        <v>24.9800581278479</v>
      </c>
    </row>
    <row r="47" customFormat="false" ht="15" hidden="false" customHeight="false" outlineLevel="0" collapsed="false">
      <c r="A47" s="0" t="n">
        <f aca="false">RANK(F47,F$2:F$352)</f>
        <v>324</v>
      </c>
      <c r="B47" s="0" t="s">
        <v>51</v>
      </c>
      <c r="C47" s="0" t="str">
        <f aca="false">VLOOKUP(B47,'Team Data'!$A$2:$T$659,19,FALSE())</f>
        <v>CUSA</v>
      </c>
      <c r="D47" s="0" t="n">
        <f aca="false">VLOOKUP(B47,'Team Data'!$A$2:$T$659,2,FALSE())</f>
        <v>6</v>
      </c>
      <c r="E47" s="0" t="n">
        <f aca="false">VLOOKUP(B47,'Team Data'!$A$2:$T$659,3,FALSE())</f>
        <v>23</v>
      </c>
      <c r="F47" s="2" t="n">
        <f aca="false">VLOOKUP(B47,'Team Data'!$A$2:$T$659,20,FALSE())</f>
        <v>-45.1465228161541</v>
      </c>
    </row>
    <row r="48" customFormat="false" ht="15" hidden="false" customHeight="false" outlineLevel="0" collapsed="false">
      <c r="A48" s="0" t="n">
        <f aca="false">RANK(F48,F$2:F$352)</f>
        <v>293</v>
      </c>
      <c r="B48" s="0" t="s">
        <v>52</v>
      </c>
      <c r="C48" s="0" t="str">
        <f aca="false">VLOOKUP(B48,'Team Data'!$A$2:$T$659,19,FALSE())</f>
        <v>SoCon</v>
      </c>
      <c r="D48" s="0" t="n">
        <f aca="false">VLOOKUP(B48,'Team Data'!$A$2:$T$659,2,FALSE())</f>
        <v>10</v>
      </c>
      <c r="E48" s="0" t="n">
        <f aca="false">VLOOKUP(B48,'Team Data'!$A$2:$T$659,3,FALSE())</f>
        <v>23</v>
      </c>
      <c r="F48" s="2" t="n">
        <f aca="false">VLOOKUP(B48,'Team Data'!$A$2:$T$659,20,FALSE())</f>
        <v>-20.4571325955786</v>
      </c>
    </row>
    <row r="49" customFormat="false" ht="15" hidden="false" customHeight="false" outlineLevel="0" collapsed="false">
      <c r="A49" s="0" t="n">
        <f aca="false">RANK(F49,F$2:F$352)</f>
        <v>350</v>
      </c>
      <c r="B49" s="0" t="s">
        <v>53</v>
      </c>
      <c r="C49" s="0" t="str">
        <f aca="false">VLOOKUP(B49,'Team Data'!$A$2:$T$659,19,FALSE())</f>
        <v>UAC</v>
      </c>
      <c r="D49" s="0" t="n">
        <f aca="false">VLOOKUP(B49,'Team Data'!$A$2:$T$659,2,FALSE())</f>
        <v>3</v>
      </c>
      <c r="E49" s="0" t="n">
        <f aca="false">VLOOKUP(B49,'Team Data'!$A$2:$T$659,3,FALSE())</f>
        <v>29</v>
      </c>
      <c r="F49" s="2" t="n">
        <f aca="false">VLOOKUP(B49,'Team Data'!$A$2:$T$659,20,FALSE())</f>
        <v>-110.098448597026</v>
      </c>
    </row>
    <row r="50" customFormat="false" ht="15" hidden="false" customHeight="false" outlineLevel="0" collapsed="false">
      <c r="A50" s="0" t="n">
        <f aca="false">RANK(F50,F$2:F$352)</f>
        <v>2</v>
      </c>
      <c r="B50" s="0" t="s">
        <v>54</v>
      </c>
      <c r="C50" s="0" t="str">
        <f aca="false">VLOOKUP(B50,'Team Data'!$A$2:$T$659,19,FALSE())</f>
        <v>American</v>
      </c>
      <c r="D50" s="0" t="n">
        <f aca="false">VLOOKUP(B50,'Team Data'!$A$2:$T$659,2,FALSE())</f>
        <v>30</v>
      </c>
      <c r="E50" s="0" t="n">
        <f aca="false">VLOOKUP(B50,'Team Data'!$A$2:$T$659,3,FALSE())</f>
        <v>5</v>
      </c>
      <c r="F50" s="2" t="n">
        <f aca="false">VLOOKUP(B50,'Team Data'!$A$2:$T$659,20,FALSE())</f>
        <v>206.416159062037</v>
      </c>
    </row>
    <row r="51" customFormat="false" ht="15" hidden="false" customHeight="false" outlineLevel="0" collapsed="false">
      <c r="A51" s="0" t="n">
        <f aca="false">RANK(F51,F$2:F$352)</f>
        <v>20</v>
      </c>
      <c r="B51" s="0" t="s">
        <v>55</v>
      </c>
      <c r="C51" s="0" t="str">
        <f aca="false">VLOOKUP(B51,'Team Data'!$A$2:$T$659,19,FALSE())</f>
        <v>ACC</v>
      </c>
      <c r="D51" s="0" t="n">
        <f aca="false">VLOOKUP(B51,'Team Data'!$A$2:$T$659,2,FALSE())</f>
        <v>24</v>
      </c>
      <c r="E51" s="0" t="n">
        <f aca="false">VLOOKUP(B51,'Team Data'!$A$2:$T$659,3,FALSE())</f>
        <v>9</v>
      </c>
      <c r="F51" s="2" t="n">
        <f aca="false">VLOOKUP(B51,'Team Data'!$A$2:$T$659,20,FALSE())</f>
        <v>145.470010553081</v>
      </c>
    </row>
    <row r="52" customFormat="false" ht="15" hidden="false" customHeight="false" outlineLevel="0" collapsed="false">
      <c r="A52" s="0" t="n">
        <f aca="false">RANK(F52,F$2:F$352)</f>
        <v>319</v>
      </c>
      <c r="B52" s="0" t="s">
        <v>56</v>
      </c>
      <c r="C52" s="0" t="str">
        <f aca="false">VLOOKUP(B52,'Team Data'!$A$2:$T$659,19,FALSE())</f>
        <v>Horizon</v>
      </c>
      <c r="D52" s="0" t="n">
        <f aca="false">VLOOKUP(B52,'Team Data'!$A$2:$T$659,2,FALSE())</f>
        <v>12</v>
      </c>
      <c r="E52" s="0" t="n">
        <f aca="false">VLOOKUP(B52,'Team Data'!$A$2:$T$659,3,FALSE())</f>
        <v>23</v>
      </c>
      <c r="F52" s="2" t="n">
        <f aca="false">VLOOKUP(B52,'Team Data'!$A$2:$T$659,20,FALSE())</f>
        <v>-39.1688207072732</v>
      </c>
    </row>
    <row r="53" customFormat="false" ht="15" hidden="false" customHeight="false" outlineLevel="0" collapsed="false">
      <c r="A53" s="0" t="n">
        <f aca="false">RANK(F53,F$2:F$352)</f>
        <v>190</v>
      </c>
      <c r="B53" s="0" t="s">
        <v>57</v>
      </c>
      <c r="C53" s="0" t="str">
        <f aca="false">VLOOKUP(B53,'Team Data'!$A$2:$T$659,19,FALSE())</f>
        <v>Sun Belt</v>
      </c>
      <c r="D53" s="0" t="n">
        <f aca="false">VLOOKUP(B53,'Team Data'!$A$2:$T$659,2,FALSE())</f>
        <v>14</v>
      </c>
      <c r="E53" s="0" t="n">
        <f aca="false">VLOOKUP(B53,'Team Data'!$A$2:$T$659,3,FALSE())</f>
        <v>18</v>
      </c>
      <c r="F53" s="2" t="n">
        <f aca="false">VLOOKUP(B53,'Team Data'!$A$2:$T$659,20,FALSE())</f>
        <v>29.3311811577845</v>
      </c>
    </row>
    <row r="54" customFormat="false" ht="15" hidden="false" customHeight="false" outlineLevel="0" collapsed="false">
      <c r="A54" s="0" t="n">
        <f aca="false">RANK(F54,F$2:F$352)</f>
        <v>185</v>
      </c>
      <c r="B54" s="0" t="s">
        <v>58</v>
      </c>
      <c r="C54" s="0" t="str">
        <f aca="false">VLOOKUP(B54,'Team Data'!$A$2:$T$659,19,FALSE())</f>
        <v>Patriot</v>
      </c>
      <c r="D54" s="0" t="n">
        <f aca="false">VLOOKUP(B54,'Team Data'!$A$2:$T$659,2,FALSE())</f>
        <v>19</v>
      </c>
      <c r="E54" s="0" t="n">
        <f aca="false">VLOOKUP(B54,'Team Data'!$A$2:$T$659,3,FALSE())</f>
        <v>14</v>
      </c>
      <c r="F54" s="2" t="n">
        <f aca="false">VLOOKUP(B54,'Team Data'!$A$2:$T$659,20,FALSE())</f>
        <v>32.6500085837641</v>
      </c>
    </row>
    <row r="55" customFormat="false" ht="15" hidden="false" customHeight="false" outlineLevel="0" collapsed="false">
      <c r="A55" s="0" t="n">
        <f aca="false">RANK(F55,F$2:F$352)</f>
        <v>144</v>
      </c>
      <c r="B55" s="0" t="s">
        <v>59</v>
      </c>
      <c r="C55" s="0" t="str">
        <f aca="false">VLOOKUP(B55,'Team Data'!$A$2:$T$659,19,FALSE())</f>
        <v>Pac-12</v>
      </c>
      <c r="D55" s="0" t="n">
        <f aca="false">VLOOKUP(B55,'Team Data'!$A$2:$T$659,2,FALSE())</f>
        <v>17</v>
      </c>
      <c r="E55" s="0" t="n">
        <f aca="false">VLOOKUP(B55,'Team Data'!$A$2:$T$659,3,FALSE())</f>
        <v>15</v>
      </c>
      <c r="F55" s="2" t="n">
        <f aca="false">VLOOKUP(B55,'Team Data'!$A$2:$T$659,20,FALSE())</f>
        <v>50.0335352522561</v>
      </c>
    </row>
    <row r="56" customFormat="false" ht="15" hidden="false" customHeight="false" outlineLevel="0" collapsed="false">
      <c r="A56" s="0" t="n">
        <f aca="false">RANK(F56,F$2:F$352)</f>
        <v>278</v>
      </c>
      <c r="B56" s="0" t="s">
        <v>60</v>
      </c>
      <c r="C56" s="0" t="str">
        <f aca="false">VLOOKUP(B56,'Team Data'!$A$2:$T$659,19,FALSE())</f>
        <v>Mountain West</v>
      </c>
      <c r="D56" s="0" t="n">
        <f aca="false">VLOOKUP(B56,'Team Data'!$A$2:$T$659,2,FALSE())</f>
        <v>11</v>
      </c>
      <c r="E56" s="0" t="n">
        <f aca="false">VLOOKUP(B56,'Team Data'!$A$2:$T$659,3,FALSE())</f>
        <v>21</v>
      </c>
      <c r="F56" s="2" t="n">
        <f aca="false">VLOOKUP(B56,'Team Data'!$A$2:$T$659,20,FALSE())</f>
        <v>-11.5242637232158</v>
      </c>
    </row>
    <row r="57" customFormat="false" ht="15" hidden="false" customHeight="false" outlineLevel="0" collapsed="false">
      <c r="A57" s="0" t="n">
        <f aca="false">RANK(F57,F$2:F$352)</f>
        <v>244</v>
      </c>
      <c r="B57" s="0" t="s">
        <v>61</v>
      </c>
      <c r="C57" s="0" t="str">
        <f aca="false">VLOOKUP(B57,'Team Data'!$A$2:$T$659,19,FALSE())</f>
        <v>Ivy</v>
      </c>
      <c r="D57" s="0" t="n">
        <f aca="false">VLOOKUP(B57,'Team Data'!$A$2:$T$659,2,FALSE())</f>
        <v>8</v>
      </c>
      <c r="E57" s="0" t="n">
        <f aca="false">VLOOKUP(B57,'Team Data'!$A$2:$T$659,3,FALSE())</f>
        <v>19</v>
      </c>
      <c r="F57" s="2" t="n">
        <f aca="false">VLOOKUP(B57,'Team Data'!$A$2:$T$659,20,FALSE())</f>
        <v>5.29541646257809</v>
      </c>
    </row>
    <row r="58" customFormat="false" ht="15" hidden="false" customHeight="false" outlineLevel="0" collapsed="false">
      <c r="A58" s="0" t="n">
        <f aca="false">RANK(F58,F$2:F$352)</f>
        <v>349</v>
      </c>
      <c r="B58" s="0" t="s">
        <v>62</v>
      </c>
      <c r="C58" s="0" t="str">
        <f aca="false">VLOOKUP(B58,'Team Data'!$A$2:$T$659,19,FALSE())</f>
        <v>MEAC</v>
      </c>
      <c r="D58" s="0" t="n">
        <f aca="false">VLOOKUP(B58,'Team Data'!$A$2:$T$659,2,FALSE())</f>
        <v>5</v>
      </c>
      <c r="E58" s="0" t="n">
        <f aca="false">VLOOKUP(B58,'Team Data'!$A$2:$T$659,3,FALSE())</f>
        <v>27</v>
      </c>
      <c r="F58" s="2" t="n">
        <f aca="false">VLOOKUP(B58,'Team Data'!$A$2:$T$659,20,FALSE())</f>
        <v>-106.789886056246</v>
      </c>
    </row>
    <row r="59" customFormat="false" ht="15" hidden="false" customHeight="false" outlineLevel="0" collapsed="false">
      <c r="A59" s="0" t="n">
        <f aca="false">RANK(F59,F$2:F$352)</f>
        <v>299</v>
      </c>
      <c r="B59" s="0" t="s">
        <v>63</v>
      </c>
      <c r="C59" s="0" t="str">
        <f aca="false">VLOOKUP(B59,'Team Data'!$A$2:$T$659,19,FALSE())</f>
        <v>Ivy</v>
      </c>
      <c r="D59" s="0" t="n">
        <f aca="false">VLOOKUP(B59,'Team Data'!$A$2:$T$659,2,FALSE())</f>
        <v>12</v>
      </c>
      <c r="E59" s="0" t="n">
        <f aca="false">VLOOKUP(B59,'Team Data'!$A$2:$T$659,3,FALSE())</f>
        <v>16</v>
      </c>
      <c r="F59" s="2" t="n">
        <f aca="false">VLOOKUP(B59,'Team Data'!$A$2:$T$659,20,FALSE())</f>
        <v>-22.3006042937501</v>
      </c>
    </row>
    <row r="60" customFormat="false" ht="15" hidden="false" customHeight="false" outlineLevel="0" collapsed="false">
      <c r="A60" s="0" t="n">
        <f aca="false">RANK(F60,F$2:F$352)</f>
        <v>57</v>
      </c>
      <c r="B60" s="0" t="s">
        <v>64</v>
      </c>
      <c r="C60" s="0" t="str">
        <f aca="false">VLOOKUP(B60,'Team Data'!$A$2:$T$659,19,FALSE())</f>
        <v>Big East</v>
      </c>
      <c r="D60" s="0" t="n">
        <f aca="false">VLOOKUP(B60,'Team Data'!$A$2:$T$659,2,FALSE())</f>
        <v>21</v>
      </c>
      <c r="E60" s="0" t="n">
        <f aca="false">VLOOKUP(B60,'Team Data'!$A$2:$T$659,3,FALSE())</f>
        <v>12</v>
      </c>
      <c r="F60" s="2" t="n">
        <f aca="false">VLOOKUP(B60,'Team Data'!$A$2:$T$659,20,FALSE())</f>
        <v>100.391044862631</v>
      </c>
    </row>
    <row r="61" customFormat="false" ht="15" hidden="false" customHeight="false" outlineLevel="0" collapsed="false">
      <c r="A61" s="0" t="n">
        <f aca="false">RANK(F61,F$2:F$352)</f>
        <v>304</v>
      </c>
      <c r="B61" s="0" t="s">
        <v>65</v>
      </c>
      <c r="C61" s="0" t="str">
        <f aca="false">VLOOKUP(B61,'Team Data'!$A$2:$T$659,19,FALSE())</f>
        <v>Ivy</v>
      </c>
      <c r="D61" s="0" t="n">
        <f aca="false">VLOOKUP(B61,'Team Data'!$A$2:$T$659,2,FALSE())</f>
        <v>7</v>
      </c>
      <c r="E61" s="0" t="n">
        <f aca="false">VLOOKUP(B61,'Team Data'!$A$2:$T$659,3,FALSE())</f>
        <v>20</v>
      </c>
      <c r="F61" s="2" t="n">
        <f aca="false">VLOOKUP(B61,'Team Data'!$A$2:$T$659,20,FALSE())</f>
        <v>-28.1880683329607</v>
      </c>
    </row>
    <row r="62" customFormat="false" ht="15" hidden="false" customHeight="false" outlineLevel="0" collapsed="false">
      <c r="A62" s="0" t="n">
        <f aca="false">RANK(F62,F$2:F$352)</f>
        <v>51</v>
      </c>
      <c r="B62" s="0" t="s">
        <v>66</v>
      </c>
      <c r="C62" s="0" t="str">
        <f aca="false">VLOOKUP(B62,'Team Data'!$A$2:$T$659,19,FALSE())</f>
        <v>A-10</v>
      </c>
      <c r="D62" s="0" t="n">
        <f aca="false">VLOOKUP(B62,'Team Data'!$A$2:$T$659,2,FALSE())</f>
        <v>21</v>
      </c>
      <c r="E62" s="0" t="n">
        <f aca="false">VLOOKUP(B62,'Team Data'!$A$2:$T$659,3,FALSE())</f>
        <v>12</v>
      </c>
      <c r="F62" s="2" t="n">
        <f aca="false">VLOOKUP(B62,'Team Data'!$A$2:$T$659,20,FALSE())</f>
        <v>105.902740249324</v>
      </c>
    </row>
    <row r="63" customFormat="false" ht="15" hidden="false" customHeight="false" outlineLevel="0" collapsed="false">
      <c r="A63" s="0" t="n">
        <f aca="false">RANK(F63,F$2:F$352)</f>
        <v>187</v>
      </c>
      <c r="B63" s="0" t="s">
        <v>67</v>
      </c>
      <c r="C63" s="0" t="str">
        <f aca="false">VLOOKUP(B63,'Team Data'!$A$2:$T$659,19,FALSE())</f>
        <v>A-10</v>
      </c>
      <c r="D63" s="0" t="n">
        <f aca="false">VLOOKUP(B63,'Team Data'!$A$2:$T$659,2,FALSE())</f>
        <v>14</v>
      </c>
      <c r="E63" s="0" t="n">
        <f aca="false">VLOOKUP(B63,'Team Data'!$A$2:$T$659,3,FALSE())</f>
        <v>17</v>
      </c>
      <c r="F63" s="2" t="n">
        <f aca="false">VLOOKUP(B63,'Team Data'!$A$2:$T$659,20,FALSE())</f>
        <v>31.4263597173043</v>
      </c>
    </row>
    <row r="64" customFormat="false" ht="15" hidden="false" customHeight="false" outlineLevel="0" collapsed="false">
      <c r="A64" s="0" t="n">
        <f aca="false">RANK(F64,F$2:F$352)</f>
        <v>173</v>
      </c>
      <c r="B64" s="0" t="s">
        <v>68</v>
      </c>
      <c r="C64" s="0" t="str">
        <f aca="false">VLOOKUP(B64,'Team Data'!$A$2:$T$659,19,FALSE())</f>
        <v>Big East</v>
      </c>
      <c r="D64" s="0" t="n">
        <f aca="false">VLOOKUP(B64,'Team Data'!$A$2:$T$659,2,FALSE())</f>
        <v>11</v>
      </c>
      <c r="E64" s="0" t="n">
        <f aca="false">VLOOKUP(B64,'Team Data'!$A$2:$T$659,3,FALSE())</f>
        <v>20</v>
      </c>
      <c r="F64" s="2" t="n">
        <f aca="false">VLOOKUP(B64,'Team Data'!$A$2:$T$659,20,FALSE())</f>
        <v>38.8353644991621</v>
      </c>
    </row>
    <row r="65" customFormat="false" ht="15" hidden="false" customHeight="false" outlineLevel="0" collapsed="false">
      <c r="A65" s="0" t="n">
        <f aca="false">RANK(F65,F$2:F$352)</f>
        <v>241</v>
      </c>
      <c r="B65" s="0" t="s">
        <v>69</v>
      </c>
      <c r="C65" s="0" t="str">
        <f aca="false">VLOOKUP(B65,'Team Data'!$A$2:$T$659,19,FALSE())</f>
        <v>CAA</v>
      </c>
      <c r="D65" s="0" t="n">
        <f aca="false">VLOOKUP(B65,'Team Data'!$A$2:$T$659,2,FALSE())</f>
        <v>14</v>
      </c>
      <c r="E65" s="0" t="n">
        <f aca="false">VLOOKUP(B65,'Team Data'!$A$2:$T$659,3,FALSE())</f>
        <v>19</v>
      </c>
      <c r="F65" s="2" t="n">
        <f aca="false">VLOOKUP(B65,'Team Data'!$A$2:$T$659,20,FALSE())</f>
        <v>6.27916990025018</v>
      </c>
    </row>
    <row r="66" customFormat="false" ht="15" hidden="false" customHeight="false" outlineLevel="0" collapsed="false">
      <c r="A66" s="0" t="n">
        <f aca="false">RANK(F66,F$2:F$352)</f>
        <v>348</v>
      </c>
      <c r="B66" s="0" t="s">
        <v>70</v>
      </c>
      <c r="C66" s="0" t="str">
        <f aca="false">VLOOKUP(B66,'Team Data'!$A$2:$T$659,19,FALSE())</f>
        <v>MEAC</v>
      </c>
      <c r="D66" s="0" t="n">
        <f aca="false">VLOOKUP(B66,'Team Data'!$A$2:$T$659,2,FALSE())</f>
        <v>4</v>
      </c>
      <c r="E66" s="0" t="n">
        <f aca="false">VLOOKUP(B66,'Team Data'!$A$2:$T$659,3,FALSE())</f>
        <v>28</v>
      </c>
      <c r="F66" s="2" t="n">
        <f aca="false">VLOOKUP(B66,'Team Data'!$A$2:$T$659,20,FALSE())</f>
        <v>-103.477849267359</v>
      </c>
    </row>
    <row r="67" customFormat="false" ht="15" hidden="false" customHeight="false" outlineLevel="0" collapsed="false">
      <c r="A67" s="0" t="n">
        <f aca="false">RANK(F67,F$2:F$352)</f>
        <v>212</v>
      </c>
      <c r="B67" s="0" t="s">
        <v>71</v>
      </c>
      <c r="C67" s="0" t="str">
        <f aca="false">VLOOKUP(B67,'Team Data'!$A$2:$T$659,19,FALSE())</f>
        <v>Summit</v>
      </c>
      <c r="D67" s="0" t="n">
        <f aca="false">VLOOKUP(B67,'Team Data'!$A$2:$T$659,2,FALSE())</f>
        <v>15</v>
      </c>
      <c r="E67" s="0" t="n">
        <f aca="false">VLOOKUP(B67,'Team Data'!$A$2:$T$659,3,FALSE())</f>
        <v>15</v>
      </c>
      <c r="F67" s="2" t="n">
        <f aca="false">VLOOKUP(B67,'Team Data'!$A$2:$T$659,20,FALSE())</f>
        <v>21.423948335682</v>
      </c>
    </row>
    <row r="68" customFormat="false" ht="15" hidden="false" customHeight="false" outlineLevel="0" collapsed="false">
      <c r="A68" s="0" t="n">
        <f aca="false">RANK(F68,F$2:F$352)</f>
        <v>327</v>
      </c>
      <c r="B68" s="0" t="s">
        <v>72</v>
      </c>
      <c r="C68" s="0" t="str">
        <f aca="false">VLOOKUP(B68,'Team Data'!$A$2:$T$659,19,FALSE())</f>
        <v>Horizon</v>
      </c>
      <c r="D68" s="0" t="n">
        <f aca="false">VLOOKUP(B68,'Team Data'!$A$2:$T$659,2,FALSE())</f>
        <v>8</v>
      </c>
      <c r="E68" s="0" t="n">
        <f aca="false">VLOOKUP(B68,'Team Data'!$A$2:$T$659,3,FALSE())</f>
        <v>24</v>
      </c>
      <c r="F68" s="2" t="n">
        <f aca="false">VLOOKUP(B68,'Team Data'!$A$2:$T$659,20,FALSE())</f>
        <v>-47.5966769839933</v>
      </c>
    </row>
    <row r="69" customFormat="false" ht="15" hidden="false" customHeight="false" outlineLevel="0" collapsed="false">
      <c r="A69" s="0" t="n">
        <f aca="false">RANK(F69,F$2:F$352)</f>
        <v>197</v>
      </c>
      <c r="B69" s="0" t="s">
        <v>73</v>
      </c>
      <c r="C69" s="0" t="str">
        <f aca="false">VLOOKUP(B69,'Team Data'!$A$2:$T$659,19,FALSE())</f>
        <v>MVC</v>
      </c>
      <c r="D69" s="0" t="n">
        <f aca="false">VLOOKUP(B69,'Team Data'!$A$2:$T$659,2,FALSE())</f>
        <v>17</v>
      </c>
      <c r="E69" s="0" t="n">
        <f aca="false">VLOOKUP(B69,'Team Data'!$A$2:$T$659,3,FALSE())</f>
        <v>17</v>
      </c>
      <c r="F69" s="2" t="n">
        <f aca="false">VLOOKUP(B69,'Team Data'!$A$2:$T$659,20,FALSE())</f>
        <v>26.376178118841</v>
      </c>
    </row>
    <row r="70" customFormat="false" ht="15" hidden="false" customHeight="false" outlineLevel="0" collapsed="false">
      <c r="A70" s="0" t="n">
        <f aca="false">RANK(F70,F$2:F$352)</f>
        <v>269</v>
      </c>
      <c r="B70" s="0" t="s">
        <v>74</v>
      </c>
      <c r="C70" s="0" t="str">
        <f aca="false">VLOOKUP(B70,'Team Data'!$A$2:$T$659,19,FALSE())</f>
        <v>CAA</v>
      </c>
      <c r="D70" s="0" t="n">
        <f aca="false">VLOOKUP(B70,'Team Data'!$A$2:$T$659,2,FALSE())</f>
        <v>13</v>
      </c>
      <c r="E70" s="0" t="n">
        <f aca="false">VLOOKUP(B70,'Team Data'!$A$2:$T$659,3,FALSE())</f>
        <v>20</v>
      </c>
      <c r="F70" s="2" t="n">
        <f aca="false">VLOOKUP(B70,'Team Data'!$A$2:$T$659,20,FALSE())</f>
        <v>-6.63861738167449</v>
      </c>
    </row>
    <row r="71" customFormat="false" ht="15" hidden="false" customHeight="false" outlineLevel="0" collapsed="false">
      <c r="A71" s="0" t="n">
        <f aca="false">RANK(F71,F$2:F$352)</f>
        <v>4</v>
      </c>
      <c r="B71" s="0" t="s">
        <v>75</v>
      </c>
      <c r="C71" s="0" t="str">
        <f aca="false">VLOOKUP(B71,'Team Data'!$A$2:$T$659,19,FALSE())</f>
        <v>ACC</v>
      </c>
      <c r="D71" s="0" t="n">
        <f aca="false">VLOOKUP(B71,'Team Data'!$A$2:$T$659,2,FALSE())</f>
        <v>28</v>
      </c>
      <c r="E71" s="0" t="n">
        <f aca="false">VLOOKUP(B71,'Team Data'!$A$2:$T$659,3,FALSE())</f>
        <v>8</v>
      </c>
      <c r="F71" s="2" t="n">
        <f aca="false">VLOOKUP(B71,'Team Data'!$A$2:$T$659,20,FALSE())</f>
        <v>200.724813201548</v>
      </c>
    </row>
    <row r="72" customFormat="false" ht="15" hidden="false" customHeight="false" outlineLevel="0" collapsed="false">
      <c r="A72" s="0" t="n">
        <f aca="false">RANK(F72,F$2:F$352)</f>
        <v>192</v>
      </c>
      <c r="B72" s="0" t="s">
        <v>76</v>
      </c>
      <c r="C72" s="0" t="str">
        <f aca="false">VLOOKUP(B72,'Team Data'!$A$2:$T$659,19,FALSE())</f>
        <v>A-10</v>
      </c>
      <c r="D72" s="0" t="n">
        <f aca="false">VLOOKUP(B72,'Team Data'!$A$2:$T$659,2,FALSE())</f>
        <v>16</v>
      </c>
      <c r="E72" s="0" t="n">
        <f aca="false">VLOOKUP(B72,'Team Data'!$A$2:$T$659,3,FALSE())</f>
        <v>16</v>
      </c>
      <c r="F72" s="2" t="n">
        <f aca="false">VLOOKUP(B72,'Team Data'!$A$2:$T$659,20,FALSE())</f>
        <v>27.8093587474552</v>
      </c>
    </row>
    <row r="73" customFormat="false" ht="15" hidden="false" customHeight="false" outlineLevel="0" collapsed="false">
      <c r="A73" s="0" t="n">
        <f aca="false">RANK(F73,F$2:F$352)</f>
        <v>315</v>
      </c>
      <c r="B73" s="0" t="s">
        <v>77</v>
      </c>
      <c r="C73" s="0" t="str">
        <f aca="false">VLOOKUP(B73,'Team Data'!$A$2:$T$659,19,FALSE())</f>
        <v>American</v>
      </c>
      <c r="D73" s="0" t="n">
        <f aca="false">VLOOKUP(B73,'Team Data'!$A$2:$T$659,2,FALSE())</f>
        <v>10</v>
      </c>
      <c r="E73" s="0" t="n">
        <f aca="false">VLOOKUP(B73,'Team Data'!$A$2:$T$659,3,FALSE())</f>
        <v>20</v>
      </c>
      <c r="F73" s="2" t="n">
        <f aca="false">VLOOKUP(B73,'Team Data'!$A$2:$T$659,20,FALSE())</f>
        <v>-37.2479517570505</v>
      </c>
    </row>
    <row r="74" customFormat="false" ht="15" hidden="false" customHeight="false" outlineLevel="0" collapsed="false">
      <c r="A74" s="0" t="n">
        <f aca="false">RANK(F74,F$2:F$352)</f>
        <v>46</v>
      </c>
      <c r="B74" s="0" t="s">
        <v>78</v>
      </c>
      <c r="C74" s="0" t="str">
        <f aca="false">VLOOKUP(B74,'Team Data'!$A$2:$T$659,19,FALSE())</f>
        <v>SoCon</v>
      </c>
      <c r="D74" s="0" t="n">
        <f aca="false">VLOOKUP(B74,'Team Data'!$A$2:$T$659,2,FALSE())</f>
        <v>25</v>
      </c>
      <c r="E74" s="0" t="n">
        <f aca="false">VLOOKUP(B74,'Team Data'!$A$2:$T$659,3,FALSE())</f>
        <v>8</v>
      </c>
      <c r="F74" s="2" t="n">
        <f aca="false">VLOOKUP(B74,'Team Data'!$A$2:$T$659,20,FALSE())</f>
        <v>108.795489293799</v>
      </c>
    </row>
    <row r="75" customFormat="false" ht="15" hidden="false" customHeight="false" outlineLevel="0" collapsed="false">
      <c r="A75" s="0" t="n">
        <f aca="false">RANK(F75,F$2:F$352)</f>
        <v>258</v>
      </c>
      <c r="B75" s="0" t="s">
        <v>79</v>
      </c>
      <c r="C75" s="0" t="str">
        <f aca="false">VLOOKUP(B75,'Team Data'!$A$2:$T$659,19,FALSE())</f>
        <v>OVC</v>
      </c>
      <c r="D75" s="0" t="n">
        <f aca="false">VLOOKUP(B75,'Team Data'!$A$2:$T$659,2,FALSE())</f>
        <v>12</v>
      </c>
      <c r="E75" s="0" t="n">
        <f aca="false">VLOOKUP(B75,'Team Data'!$A$2:$T$659,3,FALSE())</f>
        <v>19</v>
      </c>
      <c r="F75" s="2" t="n">
        <f aca="false">VLOOKUP(B75,'Team Data'!$A$2:$T$659,20,FALSE())</f>
        <v>-0.616742990429348</v>
      </c>
    </row>
    <row r="76" customFormat="false" ht="15" hidden="false" customHeight="false" outlineLevel="0" collapsed="false">
      <c r="A76" s="0" t="n">
        <f aca="false">RANK(F76,F$2:F$352)</f>
        <v>281</v>
      </c>
      <c r="B76" s="0" t="s">
        <v>80</v>
      </c>
      <c r="C76" s="0" t="str">
        <f aca="false">VLOOKUP(B76,'Team Data'!$A$2:$T$659,19,FALSE())</f>
        <v>OVC</v>
      </c>
      <c r="D76" s="0" t="n">
        <f aca="false">VLOOKUP(B76,'Team Data'!$A$2:$T$659,2,FALSE())</f>
        <v>11</v>
      </c>
      <c r="E76" s="0" t="n">
        <f aca="false">VLOOKUP(B76,'Team Data'!$A$2:$T$659,3,FALSE())</f>
        <v>20</v>
      </c>
      <c r="F76" s="2" t="n">
        <f aca="false">VLOOKUP(B76,'Team Data'!$A$2:$T$659,20,FALSE())</f>
        <v>-13.4800129857001</v>
      </c>
    </row>
    <row r="77" customFormat="false" ht="15" hidden="false" customHeight="false" outlineLevel="0" collapsed="false">
      <c r="A77" s="0" t="n">
        <f aca="false">RANK(F77,F$2:F$352)</f>
        <v>123</v>
      </c>
      <c r="B77" s="0" t="s">
        <v>81</v>
      </c>
      <c r="C77" s="0" t="str">
        <f aca="false">VLOOKUP(B77,'Team Data'!$A$2:$T$659,19,FALSE())</f>
        <v>MAC</v>
      </c>
      <c r="D77" s="0" t="n">
        <f aca="false">VLOOKUP(B77,'Team Data'!$A$2:$T$659,2,FALSE())</f>
        <v>22</v>
      </c>
      <c r="E77" s="0" t="n">
        <f aca="false">VLOOKUP(B77,'Team Data'!$A$2:$T$659,3,FALSE())</f>
        <v>13</v>
      </c>
      <c r="F77" s="2" t="n">
        <f aca="false">VLOOKUP(B77,'Team Data'!$A$2:$T$659,20,FALSE())</f>
        <v>60.0478231186886</v>
      </c>
    </row>
    <row r="78" customFormat="false" ht="15" hidden="false" customHeight="false" outlineLevel="0" collapsed="false">
      <c r="A78" s="0" t="n">
        <f aca="false">RANK(F78,F$2:F$352)</f>
        <v>161</v>
      </c>
      <c r="B78" s="0" t="s">
        <v>82</v>
      </c>
      <c r="C78" s="0" t="str">
        <f aca="false">VLOOKUP(B78,'Team Data'!$A$2:$T$659,19,FALSE())</f>
        <v>Big Sky</v>
      </c>
      <c r="D78" s="0" t="n">
        <f aca="false">VLOOKUP(B78,'Team Data'!$A$2:$T$659,2,FALSE())</f>
        <v>20</v>
      </c>
      <c r="E78" s="0" t="n">
        <f aca="false">VLOOKUP(B78,'Team Data'!$A$2:$T$659,3,FALSE())</f>
        <v>15</v>
      </c>
      <c r="F78" s="2" t="n">
        <f aca="false">VLOOKUP(B78,'Team Data'!$A$2:$T$659,20,FALSE())</f>
        <v>42.7127048375186</v>
      </c>
    </row>
    <row r="79" customFormat="false" ht="15" hidden="false" customHeight="false" outlineLevel="0" collapsed="false">
      <c r="A79" s="0" t="n">
        <f aca="false">RANK(F79,F$2:F$352)</f>
        <v>263</v>
      </c>
      <c r="B79" s="0" t="s">
        <v>83</v>
      </c>
      <c r="C79" s="0" t="str">
        <f aca="false">VLOOKUP(B79,'Team Data'!$A$2:$T$659,19,FALSE())</f>
        <v>CAA</v>
      </c>
      <c r="D79" s="0" t="n">
        <f aca="false">VLOOKUP(B79,'Team Data'!$A$2:$T$659,2,FALSE())</f>
        <v>14</v>
      </c>
      <c r="E79" s="0" t="n">
        <f aca="false">VLOOKUP(B79,'Team Data'!$A$2:$T$659,3,FALSE())</f>
        <v>18</v>
      </c>
      <c r="F79" s="2" t="n">
        <f aca="false">VLOOKUP(B79,'Team Data'!$A$2:$T$659,20,FALSE())</f>
        <v>-4.17331762201747</v>
      </c>
    </row>
    <row r="80" customFormat="false" ht="15" hidden="false" customHeight="false" outlineLevel="0" collapsed="false">
      <c r="A80" s="0" t="n">
        <f aca="false">RANK(F80,F$2:F$352)</f>
        <v>136</v>
      </c>
      <c r="B80" s="0" t="s">
        <v>84</v>
      </c>
      <c r="C80" s="0" t="str">
        <f aca="false">VLOOKUP(B80,'Team Data'!$A$2:$T$659,19,FALSE())</f>
        <v>MVC</v>
      </c>
      <c r="D80" s="0" t="n">
        <f aca="false">VLOOKUP(B80,'Team Data'!$A$2:$T$659,2,FALSE())</f>
        <v>17</v>
      </c>
      <c r="E80" s="0" t="n">
        <f aca="false">VLOOKUP(B80,'Team Data'!$A$2:$T$659,3,FALSE())</f>
        <v>15</v>
      </c>
      <c r="F80" s="2" t="n">
        <f aca="false">VLOOKUP(B80,'Team Data'!$A$2:$T$659,20,FALSE())</f>
        <v>53.1057239482333</v>
      </c>
    </row>
    <row r="81" customFormat="false" ht="15" hidden="false" customHeight="false" outlineLevel="0" collapsed="false">
      <c r="A81" s="0" t="n">
        <f aca="false">RANK(F81,F$2:F$352)</f>
        <v>210</v>
      </c>
      <c r="B81" s="0" t="s">
        <v>85</v>
      </c>
      <c r="C81" s="0" t="str">
        <f aca="false">VLOOKUP(B81,'Team Data'!$A$2:$T$659,19,FALSE())</f>
        <v>Metro</v>
      </c>
      <c r="D81" s="0" t="n">
        <f aca="false">VLOOKUP(B81,'Team Data'!$A$2:$T$659,2,FALSE())</f>
        <v>17</v>
      </c>
      <c r="E81" s="0" t="n">
        <f aca="false">VLOOKUP(B81,'Team Data'!$A$2:$T$659,3,FALSE())</f>
        <v>16</v>
      </c>
      <c r="F81" s="2" t="n">
        <f aca="false">VLOOKUP(B81,'Team Data'!$A$2:$T$659,20,FALSE())</f>
        <v>22.0031823826365</v>
      </c>
    </row>
    <row r="82" customFormat="false" ht="15" hidden="false" customHeight="false" outlineLevel="0" collapsed="false">
      <c r="A82" s="0" t="n">
        <f aca="false">RANK(F82,F$2:F$352)</f>
        <v>274</v>
      </c>
      <c r="B82" s="0" t="s">
        <v>86</v>
      </c>
      <c r="C82" s="0" t="str">
        <f aca="false">VLOOKUP(B82,'Team Data'!$A$2:$T$659,19,FALSE())</f>
        <v>NEC</v>
      </c>
      <c r="D82" s="0" t="n">
        <f aca="false">VLOOKUP(B82,'Team Data'!$A$2:$T$659,2,FALSE())</f>
        <v>13</v>
      </c>
      <c r="E82" s="0" t="n">
        <f aca="false">VLOOKUP(B82,'Team Data'!$A$2:$T$659,3,FALSE())</f>
        <v>18</v>
      </c>
      <c r="F82" s="2" t="n">
        <f aca="false">VLOOKUP(B82,'Team Data'!$A$2:$T$659,20,FALSE())</f>
        <v>-10.9651727242142</v>
      </c>
    </row>
    <row r="83" customFormat="false" ht="15" hidden="false" customHeight="false" outlineLevel="0" collapsed="false">
      <c r="A83" s="0" t="n">
        <f aca="false">RANK(F83,F$2:F$352)</f>
        <v>40</v>
      </c>
      <c r="B83" s="0" t="s">
        <v>87</v>
      </c>
      <c r="C83" s="0" t="str">
        <f aca="false">VLOOKUP(B83,'Team Data'!$A$2:$T$659,19,FALSE())</f>
        <v>SEC</v>
      </c>
      <c r="D83" s="0" t="n">
        <f aca="false">VLOOKUP(B83,'Team Data'!$A$2:$T$659,2,FALSE())</f>
        <v>21</v>
      </c>
      <c r="E83" s="0" t="n">
        <f aca="false">VLOOKUP(B83,'Team Data'!$A$2:$T$659,3,FALSE())</f>
        <v>13</v>
      </c>
      <c r="F83" s="2" t="n">
        <f aca="false">VLOOKUP(B83,'Team Data'!$A$2:$T$659,20,FALSE())</f>
        <v>117.14741117973</v>
      </c>
    </row>
    <row r="84" customFormat="false" ht="15" hidden="false" customHeight="false" outlineLevel="0" collapsed="false">
      <c r="A84" s="0" t="n">
        <f aca="false">RANK(F84,F$2:F$352)</f>
        <v>343</v>
      </c>
      <c r="B84" s="0" t="s">
        <v>88</v>
      </c>
      <c r="C84" s="0" t="str">
        <f aca="false">VLOOKUP(B84,'Team Data'!$A$2:$T$659,19,FALSE())</f>
        <v>MEAC</v>
      </c>
      <c r="D84" s="0" t="n">
        <f aca="false">VLOOKUP(B84,'Team Data'!$A$2:$T$659,2,FALSE())</f>
        <v>9</v>
      </c>
      <c r="E84" s="0" t="n">
        <f aca="false">VLOOKUP(B84,'Team Data'!$A$2:$T$659,3,FALSE())</f>
        <v>25</v>
      </c>
      <c r="F84" s="2" t="n">
        <f aca="false">VLOOKUP(B84,'Team Data'!$A$2:$T$659,20,FALSE())</f>
        <v>-80.4047510802193</v>
      </c>
    </row>
    <row r="85" customFormat="false" ht="15" hidden="false" customHeight="false" outlineLevel="0" collapsed="false">
      <c r="A85" s="0" t="n">
        <f aca="false">RANK(F85,F$2:F$352)</f>
        <v>246</v>
      </c>
      <c r="B85" s="0" t="s">
        <v>89</v>
      </c>
      <c r="C85" s="0" t="str">
        <f aca="false">VLOOKUP(B85,'Team Data'!$A$2:$T$659,19,FALSE())</f>
        <v>CUSA</v>
      </c>
      <c r="D85" s="0" t="n">
        <f aca="false">VLOOKUP(B85,'Team Data'!$A$2:$T$659,2,FALSE())</f>
        <v>12</v>
      </c>
      <c r="E85" s="0" t="n">
        <f aca="false">VLOOKUP(B85,'Team Data'!$A$2:$T$659,3,FALSE())</f>
        <v>19</v>
      </c>
      <c r="F85" s="2" t="n">
        <f aca="false">VLOOKUP(B85,'Team Data'!$A$2:$T$659,20,FALSE())</f>
        <v>5.04878598138522</v>
      </c>
    </row>
    <row r="86" customFormat="false" ht="15" hidden="false" customHeight="false" outlineLevel="0" collapsed="false">
      <c r="A86" s="0" t="n">
        <f aca="false">RANK(F86,F$2:F$352)</f>
        <v>68</v>
      </c>
      <c r="B86" s="0" t="s">
        <v>90</v>
      </c>
      <c r="C86" s="0" t="str">
        <f aca="false">VLOOKUP(B86,'Team Data'!$A$2:$T$659,19,FALSE())</f>
        <v>ASUN</v>
      </c>
      <c r="D86" s="0" t="n">
        <f aca="false">VLOOKUP(B86,'Team Data'!$A$2:$T$659,2,FALSE())</f>
        <v>23</v>
      </c>
      <c r="E86" s="0" t="n">
        <f aca="false">VLOOKUP(B86,'Team Data'!$A$2:$T$659,3,FALSE())</f>
        <v>12</v>
      </c>
      <c r="F86" s="2" t="n">
        <f aca="false">VLOOKUP(B86,'Team Data'!$A$2:$T$659,20,FALSE())</f>
        <v>92.6801037053048</v>
      </c>
    </row>
    <row r="87" customFormat="false" ht="15" hidden="false" customHeight="false" outlineLevel="0" collapsed="false">
      <c r="A87" s="0" t="n">
        <f aca="false">RANK(F87,F$2:F$352)</f>
        <v>225</v>
      </c>
      <c r="B87" s="0" t="s">
        <v>91</v>
      </c>
      <c r="C87" s="0" t="str">
        <f aca="false">VLOOKUP(B87,'Team Data'!$A$2:$T$659,19,FALSE())</f>
        <v>CUSA</v>
      </c>
      <c r="D87" s="0" t="n">
        <f aca="false">VLOOKUP(B87,'Team Data'!$A$2:$T$659,2,FALSE())</f>
        <v>14</v>
      </c>
      <c r="E87" s="0" t="n">
        <f aca="false">VLOOKUP(B87,'Team Data'!$A$2:$T$659,3,FALSE())</f>
        <v>18</v>
      </c>
      <c r="F87" s="2" t="n">
        <f aca="false">VLOOKUP(B87,'Team Data'!$A$2:$T$659,20,FALSE())</f>
        <v>14.033413783733</v>
      </c>
    </row>
    <row r="88" customFormat="false" ht="15" hidden="false" customHeight="false" outlineLevel="0" collapsed="false">
      <c r="A88" s="0" t="n">
        <f aca="false">RANK(F88,F$2:F$352)</f>
        <v>44</v>
      </c>
      <c r="B88" s="0" t="s">
        <v>92</v>
      </c>
      <c r="C88" s="0" t="str">
        <f aca="false">VLOOKUP(B88,'Team Data'!$A$2:$T$659,19,FALSE())</f>
        <v>ACC</v>
      </c>
      <c r="D88" s="0" t="n">
        <f aca="false">VLOOKUP(B88,'Team Data'!$A$2:$T$659,2,FALSE())</f>
        <v>23</v>
      </c>
      <c r="E88" s="0" t="n">
        <f aca="false">VLOOKUP(B88,'Team Data'!$A$2:$T$659,3,FALSE())</f>
        <v>12</v>
      </c>
      <c r="F88" s="2" t="n">
        <f aca="false">VLOOKUP(B88,'Team Data'!$A$2:$T$659,20,FALSE())</f>
        <v>113.440180808219</v>
      </c>
    </row>
    <row r="89" customFormat="false" ht="15" hidden="false" customHeight="false" outlineLevel="0" collapsed="false">
      <c r="A89" s="0" t="n">
        <f aca="false">RANK(F89,F$2:F$352)</f>
        <v>328</v>
      </c>
      <c r="B89" s="0" t="s">
        <v>93</v>
      </c>
      <c r="C89" s="0" t="str">
        <f aca="false">VLOOKUP(B89,'Team Data'!$A$2:$T$659,19,FALSE())</f>
        <v>A-10</v>
      </c>
      <c r="D89" s="0" t="n">
        <f aca="false">VLOOKUP(B89,'Team Data'!$A$2:$T$659,2,FALSE())</f>
        <v>9</v>
      </c>
      <c r="E89" s="0" t="n">
        <f aca="false">VLOOKUP(B89,'Team Data'!$A$2:$T$659,3,FALSE())</f>
        <v>22</v>
      </c>
      <c r="F89" s="2" t="n">
        <f aca="false">VLOOKUP(B89,'Team Data'!$A$2:$T$659,20,FALSE())</f>
        <v>-47.6741677277253</v>
      </c>
    </row>
    <row r="90" customFormat="false" ht="15" hidden="false" customHeight="false" outlineLevel="0" collapsed="false">
      <c r="A90" s="0" t="n">
        <f aca="false">RANK(F90,F$2:F$352)</f>
        <v>71</v>
      </c>
      <c r="B90" s="0" t="s">
        <v>94</v>
      </c>
      <c r="C90" s="0" t="str">
        <f aca="false">VLOOKUP(B90,'Team Data'!$A$2:$T$659,19,FALSE())</f>
        <v>Mountain West</v>
      </c>
      <c r="D90" s="0" t="n">
        <f aca="false">VLOOKUP(B90,'Team Data'!$A$2:$T$659,2,FALSE())</f>
        <v>21</v>
      </c>
      <c r="E90" s="0" t="n">
        <f aca="false">VLOOKUP(B90,'Team Data'!$A$2:$T$659,3,FALSE())</f>
        <v>11</v>
      </c>
      <c r="F90" s="2" t="n">
        <f aca="false">VLOOKUP(B90,'Team Data'!$A$2:$T$659,20,FALSE())</f>
        <v>91.8228033370633</v>
      </c>
    </row>
    <row r="91" customFormat="false" ht="15" hidden="false" customHeight="false" outlineLevel="0" collapsed="false">
      <c r="A91" s="0" t="n">
        <f aca="false">RANK(F91,F$2:F$352)</f>
        <v>49</v>
      </c>
      <c r="B91" s="0" t="s">
        <v>95</v>
      </c>
      <c r="C91" s="0" t="str">
        <f aca="false">VLOOKUP(B91,'Team Data'!$A$2:$T$659,19,FALSE())</f>
        <v>SoCon</v>
      </c>
      <c r="D91" s="0" t="n">
        <f aca="false">VLOOKUP(B91,'Team Data'!$A$2:$T$659,2,FALSE())</f>
        <v>23</v>
      </c>
      <c r="E91" s="0" t="n">
        <f aca="false">VLOOKUP(B91,'Team Data'!$A$2:$T$659,3,FALSE())</f>
        <v>9</v>
      </c>
      <c r="F91" s="2" t="n">
        <f aca="false">VLOOKUP(B91,'Team Data'!$A$2:$T$659,20,FALSE())</f>
        <v>106.616869828339</v>
      </c>
    </row>
    <row r="92" customFormat="false" ht="15" hidden="false" customHeight="false" outlineLevel="0" collapsed="false">
      <c r="A92" s="0" t="n">
        <f aca="false">RANK(F92,F$2:F$352)</f>
        <v>254</v>
      </c>
      <c r="B92" s="0" t="s">
        <v>96</v>
      </c>
      <c r="C92" s="0" t="str">
        <f aca="false">VLOOKUP(B92,'Team Data'!$A$2:$T$659,19,FALSE())</f>
        <v>Big South</v>
      </c>
      <c r="D92" s="0" t="n">
        <f aca="false">VLOOKUP(B92,'Team Data'!$A$2:$T$659,2,FALSE())</f>
        <v>14</v>
      </c>
      <c r="E92" s="0" t="n">
        <f aca="false">VLOOKUP(B92,'Team Data'!$A$2:$T$659,3,FALSE())</f>
        <v>18</v>
      </c>
      <c r="F92" s="2" t="n">
        <f aca="false">VLOOKUP(B92,'Team Data'!$A$2:$T$659,20,FALSE())</f>
        <v>0.53725068775167</v>
      </c>
    </row>
    <row r="93" customFormat="false" ht="15" hidden="false" customHeight="false" outlineLevel="0" collapsed="false">
      <c r="A93" s="0" t="n">
        <f aca="false">RANK(F93,F$2:F$352)</f>
        <v>240</v>
      </c>
      <c r="B93" s="0" t="s">
        <v>97</v>
      </c>
      <c r="C93" s="0" t="str">
        <f aca="false">VLOOKUP(B93,'Team Data'!$A$2:$T$659,19,FALSE())</f>
        <v>A-10</v>
      </c>
      <c r="D93" s="0" t="n">
        <f aca="false">VLOOKUP(B93,'Team Data'!$A$2:$T$659,2,FALSE())</f>
        <v>16</v>
      </c>
      <c r="E93" s="0" t="n">
        <f aca="false">VLOOKUP(B93,'Team Data'!$A$2:$T$659,3,FALSE())</f>
        <v>17</v>
      </c>
      <c r="F93" s="2" t="n">
        <f aca="false">VLOOKUP(B93,'Team Data'!$A$2:$T$659,20,FALSE())</f>
        <v>6.69898522223256</v>
      </c>
    </row>
    <row r="94" customFormat="false" ht="15" hidden="false" customHeight="false" outlineLevel="0" collapsed="false">
      <c r="A94" s="0" t="n">
        <f aca="false">RANK(F94,F$2:F$352)</f>
        <v>216</v>
      </c>
      <c r="B94" s="0" t="s">
        <v>98</v>
      </c>
      <c r="C94" s="0" t="str">
        <f aca="false">VLOOKUP(B94,'Team Data'!$A$2:$T$659,19,FALSE())</f>
        <v>A-10</v>
      </c>
      <c r="D94" s="0" t="n">
        <f aca="false">VLOOKUP(B94,'Team Data'!$A$2:$T$659,2,FALSE())</f>
        <v>15</v>
      </c>
      <c r="E94" s="0" t="n">
        <f aca="false">VLOOKUP(B94,'Team Data'!$A$2:$T$659,3,FALSE())</f>
        <v>18</v>
      </c>
      <c r="F94" s="2" t="n">
        <f aca="false">VLOOKUP(B94,'Team Data'!$A$2:$T$659,20,FALSE())</f>
        <v>18.8475299587134</v>
      </c>
    </row>
    <row r="95" customFormat="false" ht="15" hidden="false" customHeight="false" outlineLevel="0" collapsed="false">
      <c r="A95" s="0" t="n">
        <f aca="false">RANK(F95,F$2:F$352)</f>
        <v>145</v>
      </c>
      <c r="B95" s="0" t="s">
        <v>99</v>
      </c>
      <c r="C95" s="0" t="str">
        <f aca="false">VLOOKUP(B95,'Team Data'!$A$2:$T$659,19,FALSE())</f>
        <v>Big East</v>
      </c>
      <c r="D95" s="0" t="n">
        <f aca="false">VLOOKUP(B95,'Team Data'!$A$2:$T$659,2,FALSE())</f>
        <v>15</v>
      </c>
      <c r="E95" s="0" t="n">
        <f aca="false">VLOOKUP(B95,'Team Data'!$A$2:$T$659,3,FALSE())</f>
        <v>15</v>
      </c>
      <c r="F95" s="2" t="n">
        <f aca="false">VLOOKUP(B95,'Team Data'!$A$2:$T$659,20,FALSE())</f>
        <v>49.8593086619346</v>
      </c>
    </row>
    <row r="96" customFormat="false" ht="15" hidden="false" customHeight="false" outlineLevel="0" collapsed="false">
      <c r="A96" s="0" t="n">
        <f aca="false">RANK(F96,F$2:F$352)</f>
        <v>119</v>
      </c>
      <c r="B96" s="0" t="s">
        <v>100</v>
      </c>
      <c r="C96" s="0" t="str">
        <f aca="false">VLOOKUP(B96,'Team Data'!$A$2:$T$659,19,FALSE())</f>
        <v>SEC</v>
      </c>
      <c r="D96" s="0" t="n">
        <f aca="false">VLOOKUP(B96,'Team Data'!$A$2:$T$659,2,FALSE())</f>
        <v>18</v>
      </c>
      <c r="E96" s="0" t="n">
        <f aca="false">VLOOKUP(B96,'Team Data'!$A$2:$T$659,3,FALSE())</f>
        <v>15</v>
      </c>
      <c r="F96" s="2" t="n">
        <f aca="false">VLOOKUP(B96,'Team Data'!$A$2:$T$659,20,FALSE())</f>
        <v>62.6478241403538</v>
      </c>
    </row>
    <row r="97" customFormat="false" ht="15" hidden="false" customHeight="false" outlineLevel="0" collapsed="false">
      <c r="A97" s="0" t="n">
        <f aca="false">RANK(F97,F$2:F$352)</f>
        <v>110</v>
      </c>
      <c r="B97" s="0" t="s">
        <v>101</v>
      </c>
      <c r="C97" s="0" t="str">
        <f aca="false">VLOOKUP(B97,'Team Data'!$A$2:$T$659,19,FALSE())</f>
        <v>Sun Belt</v>
      </c>
      <c r="D97" s="0" t="n">
        <f aca="false">VLOOKUP(B97,'Team Data'!$A$2:$T$659,2,FALSE())</f>
        <v>21</v>
      </c>
      <c r="E97" s="0" t="n">
        <f aca="false">VLOOKUP(B97,'Team Data'!$A$2:$T$659,3,FALSE())</f>
        <v>12</v>
      </c>
      <c r="F97" s="2" t="n">
        <f aca="false">VLOOKUP(B97,'Team Data'!$A$2:$T$659,20,FALSE())</f>
        <v>64.903398832436</v>
      </c>
    </row>
    <row r="98" customFormat="false" ht="15" hidden="false" customHeight="false" outlineLevel="0" collapsed="false">
      <c r="A98" s="0" t="n">
        <f aca="false">RANK(F98,F$2:F$352)</f>
        <v>96</v>
      </c>
      <c r="B98" s="0" t="s">
        <v>102</v>
      </c>
      <c r="C98" s="0" t="str">
        <f aca="false">VLOOKUP(B98,'Team Data'!$A$2:$T$659,19,FALSE())</f>
        <v>Sun Belt</v>
      </c>
      <c r="D98" s="0" t="n">
        <f aca="false">VLOOKUP(B98,'Team Data'!$A$2:$T$659,2,FALSE())</f>
        <v>24</v>
      </c>
      <c r="E98" s="0" t="n">
        <f aca="false">VLOOKUP(B98,'Team Data'!$A$2:$T$659,3,FALSE())</f>
        <v>11</v>
      </c>
      <c r="F98" s="2" t="n">
        <f aca="false">VLOOKUP(B98,'Team Data'!$A$2:$T$659,20,FALSE())</f>
        <v>76.2602405952966</v>
      </c>
    </row>
    <row r="99" customFormat="false" ht="15" hidden="false" customHeight="false" outlineLevel="0" collapsed="false">
      <c r="A99" s="0" t="n">
        <f aca="false">RANK(F99,F$2:F$352)</f>
        <v>199</v>
      </c>
      <c r="B99" s="0" t="s">
        <v>103</v>
      </c>
      <c r="C99" s="0" t="str">
        <f aca="false">VLOOKUP(B99,'Team Data'!$A$2:$T$659,19,FALSE())</f>
        <v>ACC</v>
      </c>
      <c r="D99" s="0" t="n">
        <f aca="false">VLOOKUP(B99,'Team Data'!$A$2:$T$659,2,FALSE())</f>
        <v>13</v>
      </c>
      <c r="E99" s="0" t="n">
        <f aca="false">VLOOKUP(B99,'Team Data'!$A$2:$T$659,3,FALSE())</f>
        <v>19</v>
      </c>
      <c r="F99" s="2" t="n">
        <f aca="false">VLOOKUP(B99,'Team Data'!$A$2:$T$659,20,FALSE())</f>
        <v>25.8870947373936</v>
      </c>
    </row>
    <row r="100" customFormat="false" ht="15" hidden="false" customHeight="false" outlineLevel="0" collapsed="false">
      <c r="A100" s="0" t="n">
        <f aca="false">RANK(F100,F$2:F$352)</f>
        <v>3</v>
      </c>
      <c r="B100" s="0" t="s">
        <v>104</v>
      </c>
      <c r="C100" s="0" t="str">
        <f aca="false">VLOOKUP(B100,'Team Data'!$A$2:$T$659,19,FALSE())</f>
        <v>WCC</v>
      </c>
      <c r="D100" s="0" t="n">
        <f aca="false">VLOOKUP(B100,'Team Data'!$A$2:$T$659,2,FALSE())</f>
        <v>32</v>
      </c>
      <c r="E100" s="0" t="n">
        <f aca="false">VLOOKUP(B100,'Team Data'!$A$2:$T$659,3,FALSE())</f>
        <v>5</v>
      </c>
      <c r="F100" s="2" t="n">
        <f aca="false">VLOOKUP(B100,'Team Data'!$A$2:$T$659,20,FALSE())</f>
        <v>202.113584620859</v>
      </c>
    </row>
    <row r="101" customFormat="false" ht="15" hidden="false" customHeight="false" outlineLevel="0" collapsed="false">
      <c r="A101" s="0" t="n">
        <f aca="false">RANK(F101,F$2:F$352)</f>
        <v>253</v>
      </c>
      <c r="B101" s="0" t="s">
        <v>105</v>
      </c>
      <c r="C101" s="0" t="str">
        <f aca="false">VLOOKUP(B101,'Team Data'!$A$2:$T$659,19,FALSE())</f>
        <v>SWAC</v>
      </c>
      <c r="D101" s="0" t="n">
        <f aca="false">VLOOKUP(B101,'Team Data'!$A$2:$T$659,2,FALSE())</f>
        <v>17</v>
      </c>
      <c r="E101" s="0" t="n">
        <f aca="false">VLOOKUP(B101,'Team Data'!$A$2:$T$659,3,FALSE())</f>
        <v>14</v>
      </c>
      <c r="F101" s="2" t="n">
        <f aca="false">VLOOKUP(B101,'Team Data'!$A$2:$T$659,20,FALSE())</f>
        <v>1.57882886215516</v>
      </c>
    </row>
    <row r="102" customFormat="false" ht="15" hidden="false" customHeight="false" outlineLevel="0" collapsed="false">
      <c r="A102" s="0" t="n">
        <f aca="false">RANK(F102,F$2:F$352)</f>
        <v>74</v>
      </c>
      <c r="B102" s="0" t="s">
        <v>106</v>
      </c>
      <c r="C102" s="0" t="str">
        <f aca="false">VLOOKUP(B102,'Team Data'!$A$2:$T$659,19,FALSE())</f>
        <v>UAC</v>
      </c>
      <c r="D102" s="0" t="n">
        <f aca="false">VLOOKUP(B102,'Team Data'!$A$2:$T$659,2,FALSE())</f>
        <v>22</v>
      </c>
      <c r="E102" s="0" t="n">
        <f aca="false">VLOOKUP(B102,'Team Data'!$A$2:$T$659,3,FALSE())</f>
        <v>12</v>
      </c>
      <c r="F102" s="2" t="n">
        <f aca="false">VLOOKUP(B102,'Team Data'!$A$2:$T$659,20,FALSE())</f>
        <v>87.7226637875808</v>
      </c>
    </row>
    <row r="103" customFormat="false" ht="15" hidden="false" customHeight="false" outlineLevel="0" collapsed="false">
      <c r="A103" s="0" t="n">
        <f aca="false">RANK(F103,F$2:F$352)</f>
        <v>285</v>
      </c>
      <c r="B103" s="0" t="s">
        <v>107</v>
      </c>
      <c r="C103" s="0" t="str">
        <f aca="false">VLOOKUP(B103,'Team Data'!$A$2:$T$659,19,FALSE())</f>
        <v>Horizon</v>
      </c>
      <c r="D103" s="0" t="n">
        <f aca="false">VLOOKUP(B103,'Team Data'!$A$2:$T$659,2,FALSE())</f>
        <v>13</v>
      </c>
      <c r="E103" s="0" t="n">
        <f aca="false">VLOOKUP(B103,'Team Data'!$A$2:$T$659,3,FALSE())</f>
        <v>20</v>
      </c>
      <c r="F103" s="2" t="n">
        <f aca="false">VLOOKUP(B103,'Team Data'!$A$2:$T$659,20,FALSE())</f>
        <v>-16.4643529004371</v>
      </c>
    </row>
    <row r="104" customFormat="false" ht="15" hidden="false" customHeight="false" outlineLevel="0" collapsed="false">
      <c r="A104" s="0" t="n">
        <f aca="false">RANK(F104,F$2:F$352)</f>
        <v>184</v>
      </c>
      <c r="B104" s="0" t="s">
        <v>108</v>
      </c>
      <c r="C104" s="0" t="str">
        <f aca="false">VLOOKUP(B104,'Team Data'!$A$2:$T$659,19,FALSE())</f>
        <v>MEAC</v>
      </c>
      <c r="D104" s="0" t="n">
        <f aca="false">VLOOKUP(B104,'Team Data'!$A$2:$T$659,2,FALSE())</f>
        <v>19</v>
      </c>
      <c r="E104" s="0" t="n">
        <f aca="false">VLOOKUP(B104,'Team Data'!$A$2:$T$659,3,FALSE())</f>
        <v>16</v>
      </c>
      <c r="F104" s="2" t="n">
        <f aca="false">VLOOKUP(B104,'Team Data'!$A$2:$T$659,20,FALSE())</f>
        <v>33.1574324379288</v>
      </c>
    </row>
    <row r="105" customFormat="false" ht="15" hidden="false" customHeight="false" outlineLevel="0" collapsed="false">
      <c r="A105" s="0" t="n">
        <f aca="false">RANK(F105,F$2:F$352)</f>
        <v>205</v>
      </c>
      <c r="B105" s="0" t="s">
        <v>109</v>
      </c>
      <c r="C105" s="0" t="str">
        <f aca="false">VLOOKUP(B105,'Team Data'!$A$2:$T$659,19,FALSE())</f>
        <v>Am. East</v>
      </c>
      <c r="D105" s="0" t="n">
        <f aca="false">VLOOKUP(B105,'Team Data'!$A$2:$T$659,2,FALSE())</f>
        <v>19</v>
      </c>
      <c r="E105" s="0" t="n">
        <f aca="false">VLOOKUP(B105,'Team Data'!$A$2:$T$659,3,FALSE())</f>
        <v>14</v>
      </c>
      <c r="F105" s="2" t="n">
        <f aca="false">VLOOKUP(B105,'Team Data'!$A$2:$T$659,20,FALSE())</f>
        <v>24.1915255168643</v>
      </c>
    </row>
    <row r="106" customFormat="false" ht="15" hidden="false" customHeight="false" outlineLevel="0" collapsed="false">
      <c r="A106" s="0" t="n">
        <f aca="false">RANK(F106,F$2:F$352)</f>
        <v>153</v>
      </c>
      <c r="B106" s="0" t="s">
        <v>110</v>
      </c>
      <c r="C106" s="0" t="str">
        <f aca="false">VLOOKUP(B106,'Team Data'!$A$2:$T$659,19,FALSE())</f>
        <v>Ivy</v>
      </c>
      <c r="D106" s="0" t="n">
        <f aca="false">VLOOKUP(B106,'Team Data'!$A$2:$T$659,2,FALSE())</f>
        <v>18</v>
      </c>
      <c r="E106" s="0" t="n">
        <f aca="false">VLOOKUP(B106,'Team Data'!$A$2:$T$659,3,FALSE())</f>
        <v>14</v>
      </c>
      <c r="F106" s="2" t="n">
        <f aca="false">VLOOKUP(B106,'Team Data'!$A$2:$T$659,20,FALSE())</f>
        <v>46.4179220001728</v>
      </c>
    </row>
    <row r="107" customFormat="false" ht="15" hidden="false" customHeight="false" outlineLevel="0" collapsed="false">
      <c r="A107" s="0" t="n">
        <f aca="false">RANK(F107,F$2:F$352)</f>
        <v>179</v>
      </c>
      <c r="B107" s="0" t="s">
        <v>111</v>
      </c>
      <c r="C107" s="0" t="str">
        <f aca="false">VLOOKUP(B107,'Team Data'!$A$2:$T$659,19,FALSE())</f>
        <v>Big West</v>
      </c>
      <c r="D107" s="0" t="n">
        <f aca="false">VLOOKUP(B107,'Team Data'!$A$2:$T$659,2,FALSE())</f>
        <v>17</v>
      </c>
      <c r="E107" s="0" t="n">
        <f aca="false">VLOOKUP(B107,'Team Data'!$A$2:$T$659,3,FALSE())</f>
        <v>13</v>
      </c>
      <c r="F107" s="2" t="n">
        <f aca="false">VLOOKUP(B107,'Team Data'!$A$2:$T$659,20,FALSE())</f>
        <v>34.1871392369133</v>
      </c>
    </row>
    <row r="108" customFormat="false" ht="15" hidden="false" customHeight="false" outlineLevel="0" collapsed="false">
      <c r="A108" s="0" t="n">
        <f aca="false">RANK(F108,F$2:F$352)</f>
        <v>171</v>
      </c>
      <c r="B108" s="0" t="s">
        <v>112</v>
      </c>
      <c r="C108" s="0" t="str">
        <f aca="false">VLOOKUP(B108,'Team Data'!$A$2:$T$659,19,FALSE())</f>
        <v>Big South</v>
      </c>
      <c r="D108" s="0" t="n">
        <f aca="false">VLOOKUP(B108,'Team Data'!$A$2:$T$659,2,FALSE())</f>
        <v>14</v>
      </c>
      <c r="E108" s="0" t="n">
        <f aca="false">VLOOKUP(B108,'Team Data'!$A$2:$T$659,3,FALSE())</f>
        <v>16</v>
      </c>
      <c r="F108" s="2" t="n">
        <f aca="false">VLOOKUP(B108,'Team Data'!$A$2:$T$659,20,FALSE())</f>
        <v>39.2783037320453</v>
      </c>
    </row>
    <row r="109" customFormat="false" ht="15" hidden="false" customHeight="false" outlineLevel="0" collapsed="false">
      <c r="A109" s="0" t="n">
        <f aca="false">RANK(F109,F$2:F$352)</f>
        <v>143</v>
      </c>
      <c r="B109" s="0" t="s">
        <v>113</v>
      </c>
      <c r="C109" s="0" t="str">
        <f aca="false">VLOOKUP(B109,'Team Data'!$A$2:$T$659,19,FALSE())</f>
        <v>CAA</v>
      </c>
      <c r="D109" s="0" t="n">
        <f aca="false">VLOOKUP(B109,'Team Data'!$A$2:$T$659,2,FALSE())</f>
        <v>19</v>
      </c>
      <c r="E109" s="0" t="n">
        <f aca="false">VLOOKUP(B109,'Team Data'!$A$2:$T$659,3,FALSE())</f>
        <v>12</v>
      </c>
      <c r="F109" s="2" t="n">
        <f aca="false">VLOOKUP(B109,'Team Data'!$A$2:$T$659,20,FALSE())</f>
        <v>50.1110165552253</v>
      </c>
    </row>
    <row r="110" customFormat="false" ht="15" hidden="false" customHeight="false" outlineLevel="0" collapsed="false">
      <c r="A110" s="0" t="n">
        <f aca="false">RANK(F110,F$2:F$352)</f>
        <v>298</v>
      </c>
      <c r="B110" s="0" t="s">
        <v>114</v>
      </c>
      <c r="C110" s="0" t="str">
        <f aca="false">VLOOKUP(B110,'Team Data'!$A$2:$T$659,19,FALSE())</f>
        <v>Patriot</v>
      </c>
      <c r="D110" s="0" t="n">
        <f aca="false">VLOOKUP(B110,'Team Data'!$A$2:$T$659,2,FALSE())</f>
        <v>12</v>
      </c>
      <c r="E110" s="0" t="n">
        <f aca="false">VLOOKUP(B110,'Team Data'!$A$2:$T$659,3,FALSE())</f>
        <v>19</v>
      </c>
      <c r="F110" s="2" t="n">
        <f aca="false">VLOOKUP(B110,'Team Data'!$A$2:$T$659,20,FALSE())</f>
        <v>-22.0370171969701</v>
      </c>
    </row>
    <row r="111" customFormat="false" ht="15" hidden="false" customHeight="false" outlineLevel="0" collapsed="false">
      <c r="A111" s="0" t="n">
        <f aca="false">RANK(F111,F$2:F$352)</f>
        <v>11</v>
      </c>
      <c r="B111" s="0" t="s">
        <v>115</v>
      </c>
      <c r="C111" s="0" t="str">
        <f aca="false">VLOOKUP(B111,'Team Data'!$A$2:$T$659,19,FALSE())</f>
        <v>American</v>
      </c>
      <c r="D111" s="0" t="n">
        <f aca="false">VLOOKUP(B111,'Team Data'!$A$2:$T$659,2,FALSE())</f>
        <v>27</v>
      </c>
      <c r="E111" s="0" t="n">
        <f aca="false">VLOOKUP(B111,'Team Data'!$A$2:$T$659,3,FALSE())</f>
        <v>8</v>
      </c>
      <c r="F111" s="2" t="n">
        <f aca="false">VLOOKUP(B111,'Team Data'!$A$2:$T$659,20,FALSE())</f>
        <v>162.166032595839</v>
      </c>
    </row>
    <row r="112" customFormat="false" ht="15" hidden="false" customHeight="false" outlineLevel="0" collapsed="false">
      <c r="A112" s="0" t="n">
        <f aca="false">RANK(F112,F$2:F$352)</f>
        <v>320</v>
      </c>
      <c r="B112" s="0" t="s">
        <v>116</v>
      </c>
      <c r="C112" s="0" t="str">
        <f aca="false">VLOOKUP(B112,'Team Data'!$A$2:$T$659,19,FALSE())</f>
        <v>Southland</v>
      </c>
      <c r="D112" s="0" t="n">
        <f aca="false">VLOOKUP(B112,'Team Data'!$A$2:$T$659,2,FALSE())</f>
        <v>6</v>
      </c>
      <c r="E112" s="0" t="n">
        <f aca="false">VLOOKUP(B112,'Team Data'!$A$2:$T$659,3,FALSE())</f>
        <v>25</v>
      </c>
      <c r="F112" s="2" t="n">
        <f aca="false">VLOOKUP(B112,'Team Data'!$A$2:$T$659,20,FALSE())</f>
        <v>-39.4344944015296</v>
      </c>
    </row>
    <row r="113" customFormat="false" ht="15" hidden="false" customHeight="false" outlineLevel="0" collapsed="false">
      <c r="A113" s="0" t="n">
        <f aca="false">RANK(F113,F$2:F$352)</f>
        <v>332</v>
      </c>
      <c r="B113" s="0" t="s">
        <v>117</v>
      </c>
      <c r="C113" s="0" t="str">
        <f aca="false">VLOOKUP(B113,'Team Data'!$A$2:$T$659,19,FALSE())</f>
        <v>MEAC</v>
      </c>
      <c r="D113" s="0" t="n">
        <f aca="false">VLOOKUP(B113,'Team Data'!$A$2:$T$659,2,FALSE())</f>
        <v>10</v>
      </c>
      <c r="E113" s="0" t="n">
        <f aca="false">VLOOKUP(B113,'Team Data'!$A$2:$T$659,3,FALSE())</f>
        <v>23</v>
      </c>
      <c r="F113" s="2" t="n">
        <f aca="false">VLOOKUP(B113,'Team Data'!$A$2:$T$659,20,FALSE())</f>
        <v>-58.9600920338275</v>
      </c>
    </row>
    <row r="114" customFormat="false" ht="15" hidden="false" customHeight="false" outlineLevel="0" collapsed="false">
      <c r="A114" s="0" t="n">
        <f aca="false">RANK(F114,F$2:F$352)</f>
        <v>273</v>
      </c>
      <c r="B114" s="0" t="s">
        <v>118</v>
      </c>
      <c r="C114" s="0" t="str">
        <f aca="false">VLOOKUP(B114,'Team Data'!$A$2:$T$659,19,FALSE())</f>
        <v>Horizon</v>
      </c>
      <c r="D114" s="0" t="n">
        <f aca="false">VLOOKUP(B114,'Team Data'!$A$2:$T$659,2,FALSE())</f>
        <v>11</v>
      </c>
      <c r="E114" s="0" t="n">
        <f aca="false">VLOOKUP(B114,'Team Data'!$A$2:$T$659,3,FALSE())</f>
        <v>19</v>
      </c>
      <c r="F114" s="2" t="n">
        <f aca="false">VLOOKUP(B114,'Team Data'!$A$2:$T$659,20,FALSE())</f>
        <v>-8.85679740956844</v>
      </c>
    </row>
    <row r="115" customFormat="false" ht="15" hidden="false" customHeight="false" outlineLevel="0" collapsed="false">
      <c r="A115" s="0" t="n">
        <f aca="false">RANK(F115,F$2:F$352)</f>
        <v>94</v>
      </c>
      <c r="B115" s="0" t="s">
        <v>119</v>
      </c>
      <c r="C115" s="0" t="str">
        <f aca="false">VLOOKUP(B115,'Team Data'!$A$2:$T$659,19,FALSE())</f>
        <v>Big Sky</v>
      </c>
      <c r="D115" s="0" t="n">
        <f aca="false">VLOOKUP(B115,'Team Data'!$A$2:$T$659,2,FALSE())</f>
        <v>22</v>
      </c>
      <c r="E115" s="0" t="n">
        <f aca="false">VLOOKUP(B115,'Team Data'!$A$2:$T$659,3,FALSE())</f>
        <v>9</v>
      </c>
      <c r="F115" s="2" t="n">
        <f aca="false">VLOOKUP(B115,'Team Data'!$A$2:$T$659,20,FALSE())</f>
        <v>76.4637149342061</v>
      </c>
    </row>
    <row r="116" customFormat="false" ht="15" hidden="false" customHeight="false" outlineLevel="0" collapsed="false">
      <c r="A116" s="0" t="n">
        <f aca="false">RANK(F116,F$2:F$352)</f>
        <v>262</v>
      </c>
      <c r="B116" s="0" t="s">
        <v>120</v>
      </c>
      <c r="C116" s="0" t="str">
        <f aca="false">VLOOKUP(B116,'Team Data'!$A$2:$T$659,19,FALSE())</f>
        <v>Big Sky</v>
      </c>
      <c r="D116" s="0" t="n">
        <f aca="false">VLOOKUP(B116,'Team Data'!$A$2:$T$659,2,FALSE())</f>
        <v>14</v>
      </c>
      <c r="E116" s="0" t="n">
        <f aca="false">VLOOKUP(B116,'Team Data'!$A$2:$T$659,3,FALSE())</f>
        <v>16</v>
      </c>
      <c r="F116" s="2" t="n">
        <f aca="false">VLOOKUP(B116,'Team Data'!$A$2:$T$659,20,FALSE())</f>
        <v>-3.43607247904323</v>
      </c>
    </row>
    <row r="117" customFormat="false" ht="15" hidden="false" customHeight="false" outlineLevel="0" collapsed="false">
      <c r="A117" s="0" t="n">
        <f aca="false">RANK(F117,F$2:F$352)</f>
        <v>140</v>
      </c>
      <c r="B117" s="0" t="s">
        <v>121</v>
      </c>
      <c r="C117" s="0" t="str">
        <f aca="false">VLOOKUP(B117,'Team Data'!$A$2:$T$659,19,FALSE())</f>
        <v>Big Ten</v>
      </c>
      <c r="D117" s="0" t="n">
        <f aca="false">VLOOKUP(B117,'Team Data'!$A$2:$T$659,2,FALSE())</f>
        <v>14</v>
      </c>
      <c r="E117" s="0" t="n">
        <f aca="false">VLOOKUP(B117,'Team Data'!$A$2:$T$659,3,FALSE())</f>
        <v>18</v>
      </c>
      <c r="F117" s="2" t="n">
        <f aca="false">VLOOKUP(B117,'Team Data'!$A$2:$T$659,20,FALSE())</f>
        <v>50.7095919839751</v>
      </c>
    </row>
    <row r="118" customFormat="false" ht="15" hidden="false" customHeight="false" outlineLevel="0" collapsed="false">
      <c r="A118" s="0" t="n">
        <f aca="false">RANK(F118,F$2:F$352)</f>
        <v>202</v>
      </c>
      <c r="B118" s="0" t="s">
        <v>122</v>
      </c>
      <c r="C118" s="0" t="str">
        <f aca="false">VLOOKUP(B118,'Team Data'!$A$2:$T$659,19,FALSE())</f>
        <v>MVC</v>
      </c>
      <c r="D118" s="0" t="n">
        <f aca="false">VLOOKUP(B118,'Team Data'!$A$2:$T$659,2,FALSE())</f>
        <v>17</v>
      </c>
      <c r="E118" s="0" t="n">
        <f aca="false">VLOOKUP(B118,'Team Data'!$A$2:$T$659,3,FALSE())</f>
        <v>14</v>
      </c>
      <c r="F118" s="2" t="n">
        <f aca="false">VLOOKUP(B118,'Team Data'!$A$2:$T$659,20,FALSE())</f>
        <v>25.3240176779008</v>
      </c>
    </row>
    <row r="119" customFormat="false" ht="15" hidden="false" customHeight="false" outlineLevel="0" collapsed="false">
      <c r="A119" s="0" t="n">
        <f aca="false">RANK(F119,F$2:F$352)</f>
        <v>331</v>
      </c>
      <c r="B119" s="0" t="s">
        <v>123</v>
      </c>
      <c r="C119" s="0" t="str">
        <f aca="false">VLOOKUP(B119,'Team Data'!$A$2:$T$659,19,FALSE())</f>
        <v>Southland</v>
      </c>
      <c r="D119" s="0" t="n">
        <f aca="false">VLOOKUP(B119,'Team Data'!$A$2:$T$659,2,FALSE())</f>
        <v>7</v>
      </c>
      <c r="E119" s="0" t="n">
        <f aca="false">VLOOKUP(B119,'Team Data'!$A$2:$T$659,3,FALSE())</f>
        <v>21</v>
      </c>
      <c r="F119" s="2" t="n">
        <f aca="false">VLOOKUP(B119,'Team Data'!$A$2:$T$659,20,FALSE())</f>
        <v>-55.2914125839621</v>
      </c>
    </row>
    <row r="120" customFormat="false" ht="15" hidden="false" customHeight="false" outlineLevel="0" collapsed="false">
      <c r="A120" s="0" t="n">
        <f aca="false">RANK(F120,F$2:F$352)</f>
        <v>112</v>
      </c>
      <c r="B120" s="0" t="s">
        <v>124</v>
      </c>
      <c r="C120" s="0" t="str">
        <f aca="false">VLOOKUP(B120,'Team Data'!$A$2:$T$659,19,FALSE())</f>
        <v>Big Ten</v>
      </c>
      <c r="D120" s="0" t="n">
        <f aca="false">VLOOKUP(B120,'Team Data'!$A$2:$T$659,2,FALSE())</f>
        <v>16</v>
      </c>
      <c r="E120" s="0" t="n">
        <f aca="false">VLOOKUP(B120,'Team Data'!$A$2:$T$659,3,FALSE())</f>
        <v>15</v>
      </c>
      <c r="F120" s="2" t="n">
        <f aca="false">VLOOKUP(B120,'Team Data'!$A$2:$T$659,20,FALSE())</f>
        <v>64.5737268952112</v>
      </c>
    </row>
    <row r="121" customFormat="false" ht="15" hidden="false" customHeight="false" outlineLevel="0" collapsed="false">
      <c r="A121" s="0" t="n">
        <f aca="false">RANK(F121,F$2:F$352)</f>
        <v>165</v>
      </c>
      <c r="B121" s="0" t="s">
        <v>125</v>
      </c>
      <c r="C121" s="0" t="str">
        <f aca="false">VLOOKUP(B121,'Team Data'!$A$2:$T$659,19,FALSE())</f>
        <v>MVC</v>
      </c>
      <c r="D121" s="0" t="n">
        <f aca="false">VLOOKUP(B121,'Team Data'!$A$2:$T$659,2,FALSE())</f>
        <v>13</v>
      </c>
      <c r="E121" s="0" t="n">
        <f aca="false">VLOOKUP(B121,'Team Data'!$A$2:$T$659,3,FALSE())</f>
        <v>18</v>
      </c>
      <c r="F121" s="2" t="n">
        <f aca="false">VLOOKUP(B121,'Team Data'!$A$2:$T$659,20,FALSE())</f>
        <v>40.6325436433269</v>
      </c>
    </row>
    <row r="122" customFormat="false" ht="15" hidden="false" customHeight="false" outlineLevel="0" collapsed="false">
      <c r="A122" s="0" t="n">
        <f aca="false">RANK(F122,F$2:F$352)</f>
        <v>139</v>
      </c>
      <c r="B122" s="0" t="s">
        <v>126</v>
      </c>
      <c r="C122" s="0" t="str">
        <f aca="false">VLOOKUP(B122,'Team Data'!$A$2:$T$659,19,FALSE())</f>
        <v>Metro</v>
      </c>
      <c r="D122" s="0" t="n">
        <f aca="false">VLOOKUP(B122,'Team Data'!$A$2:$T$659,2,FALSE())</f>
        <v>20</v>
      </c>
      <c r="E122" s="0" t="n">
        <f aca="false">VLOOKUP(B122,'Team Data'!$A$2:$T$659,3,FALSE())</f>
        <v>14</v>
      </c>
      <c r="F122" s="2" t="n">
        <f aca="false">VLOOKUP(B122,'Team Data'!$A$2:$T$659,20,FALSE())</f>
        <v>51.7497552447538</v>
      </c>
    </row>
    <row r="123" customFormat="false" ht="15" hidden="false" customHeight="false" outlineLevel="0" collapsed="false">
      <c r="A123" s="0" t="n">
        <f aca="false">RANK(F123,F$2:F$352)</f>
        <v>134</v>
      </c>
      <c r="B123" s="0" t="s">
        <v>127</v>
      </c>
      <c r="C123" s="0" t="str">
        <f aca="false">VLOOKUP(B123,'Team Data'!$A$2:$T$659,19,FALSE())</f>
        <v>Big Ten</v>
      </c>
      <c r="D123" s="0" t="n">
        <f aca="false">VLOOKUP(B123,'Team Data'!$A$2:$T$659,2,FALSE())</f>
        <v>14</v>
      </c>
      <c r="E123" s="0" t="n">
        <f aca="false">VLOOKUP(B123,'Team Data'!$A$2:$T$659,3,FALSE())</f>
        <v>19</v>
      </c>
      <c r="F123" s="2" t="n">
        <f aca="false">VLOOKUP(B123,'Team Data'!$A$2:$T$659,20,FALSE())</f>
        <v>54.7774458166644</v>
      </c>
    </row>
    <row r="124" customFormat="false" ht="15" hidden="false" customHeight="false" outlineLevel="0" collapsed="false">
      <c r="A124" s="0" t="n">
        <f aca="false">RANK(F124,F$2:F$352)</f>
        <v>193</v>
      </c>
      <c r="B124" s="0" t="s">
        <v>128</v>
      </c>
      <c r="C124" s="0" t="str">
        <f aca="false">VLOOKUP(B124,'Team Data'!$A$2:$T$659,19,FALSE())</f>
        <v>Big 12</v>
      </c>
      <c r="D124" s="0" t="n">
        <f aca="false">VLOOKUP(B124,'Team Data'!$A$2:$T$659,2,FALSE())</f>
        <v>12</v>
      </c>
      <c r="E124" s="0" t="n">
        <f aca="false">VLOOKUP(B124,'Team Data'!$A$2:$T$659,3,FALSE())</f>
        <v>18</v>
      </c>
      <c r="F124" s="2" t="n">
        <f aca="false">VLOOKUP(B124,'Team Data'!$A$2:$T$659,20,FALSE())</f>
        <v>26.7142420560929</v>
      </c>
    </row>
    <row r="125" customFormat="false" ht="15" hidden="false" customHeight="false" outlineLevel="0" collapsed="false">
      <c r="A125" s="0" t="n">
        <f aca="false">RANK(F125,F$2:F$352)</f>
        <v>303</v>
      </c>
      <c r="B125" s="0" t="s">
        <v>129</v>
      </c>
      <c r="C125" s="0" t="str">
        <f aca="false">VLOOKUP(B125,'Team Data'!$A$2:$T$659,19,FALSE())</f>
        <v>SWAC</v>
      </c>
      <c r="D125" s="0" t="n">
        <f aca="false">VLOOKUP(B125,'Team Data'!$A$2:$T$659,2,FALSE())</f>
        <v>12</v>
      </c>
      <c r="E125" s="0" t="n">
        <f aca="false">VLOOKUP(B125,'Team Data'!$A$2:$T$659,3,FALSE())</f>
        <v>20</v>
      </c>
      <c r="F125" s="2" t="n">
        <f aca="false">VLOOKUP(B125,'Team Data'!$A$2:$T$659,20,FALSE())</f>
        <v>-28.128331436607</v>
      </c>
    </row>
    <row r="126" customFormat="false" ht="15" hidden="false" customHeight="false" outlineLevel="0" collapsed="false">
      <c r="A126" s="0" t="n">
        <f aca="false">RANK(F126,F$2:F$352)</f>
        <v>283</v>
      </c>
      <c r="B126" s="0" t="s">
        <v>130</v>
      </c>
      <c r="C126" s="0" t="str">
        <f aca="false">VLOOKUP(B126,'Team Data'!$A$2:$T$659,19,FALSE())</f>
        <v>ASUN</v>
      </c>
      <c r="D126" s="0" t="n">
        <f aca="false">VLOOKUP(B126,'Team Data'!$A$2:$T$659,2,FALSE())</f>
        <v>15</v>
      </c>
      <c r="E126" s="0" t="n">
        <f aca="false">VLOOKUP(B126,'Team Data'!$A$2:$T$659,3,FALSE())</f>
        <v>18</v>
      </c>
      <c r="F126" s="2" t="n">
        <f aca="false">VLOOKUP(B126,'Team Data'!$A$2:$T$659,20,FALSE())</f>
        <v>-15.1547394768015</v>
      </c>
    </row>
    <row r="127" customFormat="false" ht="15" hidden="false" customHeight="false" outlineLevel="0" collapsed="false">
      <c r="A127" s="0" t="n">
        <f aca="false">RANK(F127,F$2:F$352)</f>
        <v>83</v>
      </c>
      <c r="B127" s="0" t="s">
        <v>131</v>
      </c>
      <c r="C127" s="0" t="str">
        <f aca="false">VLOOKUP(B127,'Team Data'!$A$2:$T$659,19,FALSE())</f>
        <v>OVC</v>
      </c>
      <c r="D127" s="0" t="n">
        <f aca="false">VLOOKUP(B127,'Team Data'!$A$2:$T$659,2,FALSE())</f>
        <v>23</v>
      </c>
      <c r="E127" s="0" t="n">
        <f aca="false">VLOOKUP(B127,'Team Data'!$A$2:$T$659,3,FALSE())</f>
        <v>13</v>
      </c>
      <c r="F127" s="2" t="n">
        <f aca="false">VLOOKUP(B127,'Team Data'!$A$2:$T$659,20,FALSE())</f>
        <v>82.6741570381202</v>
      </c>
    </row>
    <row r="128" customFormat="false" ht="15" hidden="false" customHeight="false" outlineLevel="0" collapsed="false">
      <c r="A128" s="0" t="n">
        <f aca="false">RANK(F128,F$2:F$352)</f>
        <v>231</v>
      </c>
      <c r="B128" s="0" t="s">
        <v>132</v>
      </c>
      <c r="C128" s="0" t="str">
        <f aca="false">VLOOKUP(B128,'Team Data'!$A$2:$T$659,19,FALSE())</f>
        <v>CAA</v>
      </c>
      <c r="D128" s="0" t="n">
        <f aca="false">VLOOKUP(B128,'Team Data'!$A$2:$T$659,2,FALSE())</f>
        <v>10</v>
      </c>
      <c r="E128" s="0" t="n">
        <f aca="false">VLOOKUP(B128,'Team Data'!$A$2:$T$659,3,FALSE())</f>
        <v>22</v>
      </c>
      <c r="F128" s="2" t="n">
        <f aca="false">VLOOKUP(B128,'Team Data'!$A$2:$T$659,20,FALSE())</f>
        <v>11.2926636655104</v>
      </c>
    </row>
    <row r="129" customFormat="false" ht="15" hidden="false" customHeight="false" outlineLevel="0" collapsed="false">
      <c r="A129" s="0" t="n">
        <f aca="false">RANK(F129,F$2:F$352)</f>
        <v>14</v>
      </c>
      <c r="B129" s="0" t="s">
        <v>133</v>
      </c>
      <c r="C129" s="0" t="str">
        <f aca="false">VLOOKUP(B129,'Team Data'!$A$2:$T$659,19,FALSE())</f>
        <v>Big 12</v>
      </c>
      <c r="D129" s="0" t="n">
        <f aca="false">VLOOKUP(B129,'Team Data'!$A$2:$T$659,2,FALSE())</f>
        <v>30</v>
      </c>
      <c r="E129" s="0" t="n">
        <f aca="false">VLOOKUP(B129,'Team Data'!$A$2:$T$659,3,FALSE())</f>
        <v>8</v>
      </c>
      <c r="F129" s="2" t="n">
        <f aca="false">VLOOKUP(B129,'Team Data'!$A$2:$T$659,20,FALSE())</f>
        <v>154.904565132316</v>
      </c>
    </row>
    <row r="130" customFormat="false" ht="15" hidden="false" customHeight="false" outlineLevel="0" collapsed="false">
      <c r="A130" s="0" t="n">
        <f aca="false">RANK(F130,F$2:F$352)</f>
        <v>302</v>
      </c>
      <c r="B130" s="0" t="s">
        <v>134</v>
      </c>
      <c r="C130" s="0" t="str">
        <f aca="false">VLOOKUP(B130,'Team Data'!$A$2:$T$659,19,FALSE())</f>
        <v>UAC</v>
      </c>
      <c r="D130" s="0" t="n">
        <f aca="false">VLOOKUP(B130,'Team Data'!$A$2:$T$659,2,FALSE())</f>
        <v>10</v>
      </c>
      <c r="E130" s="0" t="n">
        <f aca="false">VLOOKUP(B130,'Team Data'!$A$2:$T$659,3,FALSE())</f>
        <v>22</v>
      </c>
      <c r="F130" s="2" t="n">
        <f aca="false">VLOOKUP(B130,'Team Data'!$A$2:$T$659,20,FALSE())</f>
        <v>-27.0856610646597</v>
      </c>
    </row>
    <row r="131" customFormat="false" ht="15" hidden="false" customHeight="false" outlineLevel="0" collapsed="false">
      <c r="A131" s="0" t="n">
        <f aca="false">RANK(F131,F$2:F$352)</f>
        <v>79</v>
      </c>
      <c r="B131" s="0" t="s">
        <v>135</v>
      </c>
      <c r="C131" s="0" t="str">
        <f aca="false">VLOOKUP(B131,'Team Data'!$A$2:$T$659,19,FALSE())</f>
        <v>Big 12</v>
      </c>
      <c r="D131" s="0" t="n">
        <f aca="false">VLOOKUP(B131,'Team Data'!$A$2:$T$659,2,FALSE())</f>
        <v>25</v>
      </c>
      <c r="E131" s="0" t="n">
        <f aca="false">VLOOKUP(B131,'Team Data'!$A$2:$T$659,3,FALSE())</f>
        <v>12</v>
      </c>
      <c r="F131" s="2" t="n">
        <f aca="false">VLOOKUP(B131,'Team Data'!$A$2:$T$659,20,FALSE())</f>
        <v>85.8456240468507</v>
      </c>
    </row>
    <row r="132" customFormat="false" ht="15" hidden="false" customHeight="false" outlineLevel="0" collapsed="false">
      <c r="A132" s="0" t="n">
        <f aca="false">RANK(F132,F$2:F$352)</f>
        <v>295</v>
      </c>
      <c r="B132" s="0" t="s">
        <v>136</v>
      </c>
      <c r="C132" s="0" t="str">
        <f aca="false">VLOOKUP(B132,'Team Data'!$A$2:$T$659,19,FALSE())</f>
        <v>ASUN</v>
      </c>
      <c r="D132" s="0" t="n">
        <f aca="false">VLOOKUP(B132,'Team Data'!$A$2:$T$659,2,FALSE())</f>
        <v>10</v>
      </c>
      <c r="E132" s="0" t="n">
        <f aca="false">VLOOKUP(B132,'Team Data'!$A$2:$T$659,3,FALSE())</f>
        <v>20</v>
      </c>
      <c r="F132" s="2" t="n">
        <f aca="false">VLOOKUP(B132,'Team Data'!$A$2:$T$659,20,FALSE())</f>
        <v>-21.2409083062656</v>
      </c>
    </row>
    <row r="133" customFormat="false" ht="15" hidden="false" customHeight="false" outlineLevel="0" collapsed="false">
      <c r="A133" s="0" t="n">
        <f aca="false">RANK(F133,F$2:F$352)</f>
        <v>198</v>
      </c>
      <c r="B133" s="0" t="s">
        <v>137</v>
      </c>
      <c r="C133" s="0" t="str">
        <f aca="false">VLOOKUP(B133,'Team Data'!$A$2:$T$659,19,FALSE())</f>
        <v>MAC</v>
      </c>
      <c r="D133" s="0" t="n">
        <f aca="false">VLOOKUP(B133,'Team Data'!$A$2:$T$659,2,FALSE())</f>
        <v>17</v>
      </c>
      <c r="E133" s="0" t="n">
        <f aca="false">VLOOKUP(B133,'Team Data'!$A$2:$T$659,3,FALSE())</f>
        <v>17</v>
      </c>
      <c r="F133" s="2" t="n">
        <f aca="false">VLOOKUP(B133,'Team Data'!$A$2:$T$659,20,FALSE())</f>
        <v>25.9807025617715</v>
      </c>
    </row>
    <row r="134" customFormat="false" ht="15" hidden="false" customHeight="false" outlineLevel="0" collapsed="false">
      <c r="A134" s="0" t="n">
        <f aca="false">RANK(F134,F$2:F$352)</f>
        <v>31</v>
      </c>
      <c r="B134" s="0" t="s">
        <v>138</v>
      </c>
      <c r="C134" s="0" t="str">
        <f aca="false">VLOOKUP(B134,'Team Data'!$A$2:$T$659,19,FALSE())</f>
        <v>SEC</v>
      </c>
      <c r="D134" s="0" t="n">
        <f aca="false">VLOOKUP(B134,'Team Data'!$A$2:$T$659,2,FALSE())</f>
        <v>23</v>
      </c>
      <c r="E134" s="0" t="n">
        <f aca="false">VLOOKUP(B134,'Team Data'!$A$2:$T$659,3,FALSE())</f>
        <v>11</v>
      </c>
      <c r="F134" s="2" t="n">
        <f aca="false">VLOOKUP(B134,'Team Data'!$A$2:$T$659,20,FALSE())</f>
        <v>126.051032050763</v>
      </c>
    </row>
    <row r="135" customFormat="false" ht="15" hidden="false" customHeight="false" outlineLevel="0" collapsed="false">
      <c r="A135" s="0" t="n">
        <f aca="false">RANK(F135,F$2:F$352)</f>
        <v>86</v>
      </c>
      <c r="B135" s="0" t="s">
        <v>139</v>
      </c>
      <c r="C135" s="0" t="str">
        <f aca="false">VLOOKUP(B135,'Team Data'!$A$2:$T$659,19,FALSE())</f>
        <v>SEC</v>
      </c>
      <c r="D135" s="0" t="n">
        <f aca="false">VLOOKUP(B135,'Team Data'!$A$2:$T$659,2,FALSE())</f>
        <v>17</v>
      </c>
      <c r="E135" s="0" t="n">
        <f aca="false">VLOOKUP(B135,'Team Data'!$A$2:$T$659,3,FALSE())</f>
        <v>14</v>
      </c>
      <c r="F135" s="2" t="n">
        <f aca="false">VLOOKUP(B135,'Team Data'!$A$2:$T$659,20,FALSE())</f>
        <v>80.4848776590272</v>
      </c>
    </row>
    <row r="136" customFormat="false" ht="15" hidden="false" customHeight="false" outlineLevel="0" collapsed="false">
      <c r="A136" s="0" t="n">
        <f aca="false">RANK(F136,F$2:F$352)</f>
        <v>189</v>
      </c>
      <c r="B136" s="0" t="s">
        <v>140</v>
      </c>
      <c r="C136" s="0" t="str">
        <f aca="false">VLOOKUP(B136,'Team Data'!$A$2:$T$659,19,FALSE())</f>
        <v>A-10</v>
      </c>
      <c r="D136" s="0" t="n">
        <f aca="false">VLOOKUP(B136,'Team Data'!$A$2:$T$659,2,FALSE())</f>
        <v>13</v>
      </c>
      <c r="E136" s="0" t="n">
        <f aca="false">VLOOKUP(B136,'Team Data'!$A$2:$T$659,3,FALSE())</f>
        <v>19</v>
      </c>
      <c r="F136" s="2" t="n">
        <f aca="false">VLOOKUP(B136,'Team Data'!$A$2:$T$659,20,FALSE())</f>
        <v>29.5561203297509</v>
      </c>
    </row>
    <row r="137" customFormat="false" ht="15" hidden="false" customHeight="false" outlineLevel="0" collapsed="false">
      <c r="A137" s="0" t="n">
        <f aca="false">RANK(F137,F$2:F$352)</f>
        <v>294</v>
      </c>
      <c r="B137" s="0" t="s">
        <v>141</v>
      </c>
      <c r="C137" s="0" t="str">
        <f aca="false">VLOOKUP(B137,'Team Data'!$A$2:$T$659,19,FALSE())</f>
        <v>Patriot</v>
      </c>
      <c r="D137" s="0" t="n">
        <f aca="false">VLOOKUP(B137,'Team Data'!$A$2:$T$659,2,FALSE())</f>
        <v>10</v>
      </c>
      <c r="E137" s="0" t="n">
        <f aca="false">VLOOKUP(B137,'Team Data'!$A$2:$T$659,3,FALSE())</f>
        <v>21</v>
      </c>
      <c r="F137" s="2" t="n">
        <f aca="false">VLOOKUP(B137,'Team Data'!$A$2:$T$659,20,FALSE())</f>
        <v>-21.0631758438213</v>
      </c>
    </row>
    <row r="138" customFormat="false" ht="15" hidden="false" customHeight="false" outlineLevel="0" collapsed="false">
      <c r="A138" s="0" t="n">
        <f aca="false">RANK(F138,F$2:F$352)</f>
        <v>132</v>
      </c>
      <c r="B138" s="0" t="s">
        <v>142</v>
      </c>
      <c r="C138" s="0" t="str">
        <f aca="false">VLOOKUP(B138,'Team Data'!$A$2:$T$659,19,FALSE())</f>
        <v>Southland</v>
      </c>
      <c r="D138" s="0" t="n">
        <f aca="false">VLOOKUP(B138,'Team Data'!$A$2:$T$659,2,FALSE())</f>
        <v>19</v>
      </c>
      <c r="E138" s="0" t="n">
        <f aca="false">VLOOKUP(B138,'Team Data'!$A$2:$T$659,3,FALSE())</f>
        <v>14</v>
      </c>
      <c r="F138" s="2" t="n">
        <f aca="false">VLOOKUP(B138,'Team Data'!$A$2:$T$659,20,FALSE())</f>
        <v>55.3217768248394</v>
      </c>
    </row>
    <row r="139" customFormat="false" ht="15" hidden="false" customHeight="false" outlineLevel="0" collapsed="false">
      <c r="A139" s="0" t="n">
        <f aca="false">RANK(F139,F$2:F$352)</f>
        <v>217</v>
      </c>
      <c r="B139" s="0" t="s">
        <v>143</v>
      </c>
      <c r="C139" s="0" t="str">
        <f aca="false">VLOOKUP(B139,'Team Data'!$A$2:$T$659,19,FALSE())</f>
        <v>Patriot</v>
      </c>
      <c r="D139" s="0" t="n">
        <f aca="false">VLOOKUP(B139,'Team Data'!$A$2:$T$659,2,FALSE())</f>
        <v>16</v>
      </c>
      <c r="E139" s="0" t="n">
        <f aca="false">VLOOKUP(B139,'Team Data'!$A$2:$T$659,3,FALSE())</f>
        <v>14</v>
      </c>
      <c r="F139" s="2" t="n">
        <f aca="false">VLOOKUP(B139,'Team Data'!$A$2:$T$659,20,FALSE())</f>
        <v>18.6623261678588</v>
      </c>
    </row>
    <row r="140" customFormat="false" ht="15" hidden="false" customHeight="false" outlineLevel="0" collapsed="false">
      <c r="A140" s="0" t="n">
        <f aca="false">RANK(F140,F$2:F$352)</f>
        <v>111</v>
      </c>
      <c r="B140" s="0" t="s">
        <v>144</v>
      </c>
      <c r="C140" s="0" t="str">
        <f aca="false">VLOOKUP(B140,'Team Data'!$A$2:$T$659,19,FALSE())</f>
        <v>Big South</v>
      </c>
      <c r="D140" s="0" t="n">
        <f aca="false">VLOOKUP(B140,'Team Data'!$A$2:$T$659,2,FALSE())</f>
        <v>22</v>
      </c>
      <c r="E140" s="0" t="n">
        <f aca="false">VLOOKUP(B140,'Team Data'!$A$2:$T$659,3,FALSE())</f>
        <v>15</v>
      </c>
      <c r="F140" s="2" t="n">
        <f aca="false">VLOOKUP(B140,'Team Data'!$A$2:$T$659,20,FALSE())</f>
        <v>64.81852850355</v>
      </c>
    </row>
    <row r="141" customFormat="false" ht="15" hidden="false" customHeight="false" outlineLevel="0" collapsed="false">
      <c r="A141" s="0" t="n">
        <f aca="false">RANK(F141,F$2:F$352)</f>
        <v>109</v>
      </c>
      <c r="B141" s="0" t="s">
        <v>145</v>
      </c>
      <c r="C141" s="0" t="str">
        <f aca="false">VLOOKUP(B141,'Team Data'!$A$2:$T$659,19,FALSE())</f>
        <v>ASUN</v>
      </c>
      <c r="D141" s="0" t="n">
        <f aca="false">VLOOKUP(B141,'Team Data'!$A$2:$T$659,2,FALSE())</f>
        <v>23</v>
      </c>
      <c r="E141" s="0" t="n">
        <f aca="false">VLOOKUP(B141,'Team Data'!$A$2:$T$659,3,FALSE())</f>
        <v>10</v>
      </c>
      <c r="F141" s="2" t="n">
        <f aca="false">VLOOKUP(B141,'Team Data'!$A$2:$T$659,20,FALSE())</f>
        <v>65.2526201615482</v>
      </c>
    </row>
    <row r="142" customFormat="false" ht="15" hidden="false" customHeight="false" outlineLevel="0" collapsed="false">
      <c r="A142" s="0" t="n">
        <f aca="false">RANK(F142,F$2:F$352)</f>
        <v>310</v>
      </c>
      <c r="B142" s="0" t="s">
        <v>146</v>
      </c>
      <c r="C142" s="0" t="str">
        <f aca="false">VLOOKUP(B142,'Team Data'!$A$2:$T$659,19,FALSE())</f>
        <v>Sun Belt</v>
      </c>
      <c r="D142" s="0" t="n">
        <f aca="false">VLOOKUP(B142,'Team Data'!$A$2:$T$659,2,FALSE())</f>
        <v>7</v>
      </c>
      <c r="E142" s="0" t="n">
        <f aca="false">VLOOKUP(B142,'Team Data'!$A$2:$T$659,3,FALSE())</f>
        <v>25</v>
      </c>
      <c r="F142" s="2" t="n">
        <f aca="false">VLOOKUP(B142,'Team Data'!$A$2:$T$659,20,FALSE())</f>
        <v>-32.0976431436513</v>
      </c>
    </row>
    <row r="143" customFormat="false" ht="15" hidden="false" customHeight="false" outlineLevel="0" collapsed="false">
      <c r="A143" s="0" t="n">
        <f aca="false">RANK(F143,F$2:F$352)</f>
        <v>223</v>
      </c>
      <c r="B143" s="0" t="s">
        <v>147</v>
      </c>
      <c r="C143" s="0" t="str">
        <f aca="false">VLOOKUP(B143,'Team Data'!$A$2:$T$659,19,FALSE())</f>
        <v>Big West</v>
      </c>
      <c r="D143" s="0" t="n">
        <f aca="false">VLOOKUP(B143,'Team Data'!$A$2:$T$659,2,FALSE())</f>
        <v>15</v>
      </c>
      <c r="E143" s="0" t="n">
        <f aca="false">VLOOKUP(B143,'Team Data'!$A$2:$T$659,3,FALSE())</f>
        <v>18</v>
      </c>
      <c r="F143" s="2" t="n">
        <f aca="false">VLOOKUP(B143,'Team Data'!$A$2:$T$659,20,FALSE())</f>
        <v>15.9355838029404</v>
      </c>
    </row>
    <row r="144" customFormat="false" ht="15" hidden="false" customHeight="false" outlineLevel="0" collapsed="false">
      <c r="A144" s="0" t="n">
        <f aca="false">RANK(F144,F$2:F$352)</f>
        <v>233</v>
      </c>
      <c r="B144" s="0" t="s">
        <v>148</v>
      </c>
      <c r="C144" s="0" t="str">
        <f aca="false">VLOOKUP(B144,'Team Data'!$A$2:$T$659,19,FALSE())</f>
        <v>NEC</v>
      </c>
      <c r="D144" s="0" t="n">
        <f aca="false">VLOOKUP(B144,'Team Data'!$A$2:$T$659,2,FALSE())</f>
        <v>18</v>
      </c>
      <c r="E144" s="0" t="n">
        <f aca="false">VLOOKUP(B144,'Team Data'!$A$2:$T$659,3,FALSE())</f>
        <v>17</v>
      </c>
      <c r="F144" s="2" t="n">
        <f aca="false">VLOOKUP(B144,'Team Data'!$A$2:$T$659,20,FALSE())</f>
        <v>10.9711193712571</v>
      </c>
    </row>
    <row r="145" customFormat="false" ht="15" hidden="false" customHeight="false" outlineLevel="0" collapsed="false">
      <c r="A145" s="0" t="n">
        <f aca="false">RANK(F145,F$2:F$352)</f>
        <v>344</v>
      </c>
      <c r="B145" s="0" t="s">
        <v>149</v>
      </c>
      <c r="C145" s="0" t="str">
        <f aca="false">VLOOKUP(B145,'Team Data'!$A$2:$T$659,19,FALSE())</f>
        <v>Big South</v>
      </c>
      <c r="D145" s="0" t="n">
        <f aca="false">VLOOKUP(B145,'Team Data'!$A$2:$T$659,2,FALSE())</f>
        <v>7</v>
      </c>
      <c r="E145" s="0" t="n">
        <f aca="false">VLOOKUP(B145,'Team Data'!$A$2:$T$659,3,FALSE())</f>
        <v>26</v>
      </c>
      <c r="F145" s="2" t="n">
        <f aca="false">VLOOKUP(B145,'Team Data'!$A$2:$T$659,20,FALSE())</f>
        <v>-86.5480735639474</v>
      </c>
    </row>
    <row r="146" customFormat="false" ht="15" hidden="false" customHeight="false" outlineLevel="0" collapsed="false">
      <c r="A146" s="0" t="n">
        <f aca="false">RANK(F146,F$2:F$352)</f>
        <v>21</v>
      </c>
      <c r="B146" s="0" t="s">
        <v>150</v>
      </c>
      <c r="C146" s="0" t="str">
        <f aca="false">VLOOKUP(B146,'Team Data'!$A$2:$T$659,19,FALSE())</f>
        <v>Sun Belt</v>
      </c>
      <c r="D146" s="0" t="n">
        <f aca="false">VLOOKUP(B146,'Team Data'!$A$2:$T$659,2,FALSE())</f>
        <v>27</v>
      </c>
      <c r="E146" s="0" t="n">
        <f aca="false">VLOOKUP(B146,'Team Data'!$A$2:$T$659,3,FALSE())</f>
        <v>7</v>
      </c>
      <c r="F146" s="2" t="n">
        <f aca="false">VLOOKUP(B146,'Team Data'!$A$2:$T$659,20,FALSE())</f>
        <v>141.081373811384</v>
      </c>
    </row>
    <row r="147" customFormat="false" ht="15" hidden="false" customHeight="false" outlineLevel="0" collapsed="false">
      <c r="A147" s="0" t="n">
        <f aca="false">RANK(F147,F$2:F$352)</f>
        <v>158</v>
      </c>
      <c r="B147" s="0" t="s">
        <v>151</v>
      </c>
      <c r="C147" s="0" t="str">
        <f aca="false">VLOOKUP(B147,'Team Data'!$A$2:$T$659,19,FALSE())</f>
        <v>CUSA</v>
      </c>
      <c r="D147" s="0" t="n">
        <f aca="false">VLOOKUP(B147,'Team Data'!$A$2:$T$659,2,FALSE())</f>
        <v>17</v>
      </c>
      <c r="E147" s="0" t="n">
        <f aca="false">VLOOKUP(B147,'Team Data'!$A$2:$T$659,3,FALSE())</f>
        <v>16</v>
      </c>
      <c r="F147" s="2" t="n">
        <f aca="false">VLOOKUP(B147,'Team Data'!$A$2:$T$659,20,FALSE())</f>
        <v>44.5543452472703</v>
      </c>
    </row>
    <row r="148" customFormat="false" ht="15" hidden="false" customHeight="false" outlineLevel="0" collapsed="false">
      <c r="A148" s="0" t="n">
        <f aca="false">RANK(F148,F$2:F$352)</f>
        <v>62</v>
      </c>
      <c r="B148" s="0" t="s">
        <v>152</v>
      </c>
      <c r="C148" s="0" t="str">
        <f aca="false">VLOOKUP(B148,'Team Data'!$A$2:$T$659,19,FALSE())</f>
        <v>ACC</v>
      </c>
      <c r="D148" s="0" t="n">
        <f aca="false">VLOOKUP(B148,'Team Data'!$A$2:$T$659,2,FALSE())</f>
        <v>22</v>
      </c>
      <c r="E148" s="0" t="n">
        <f aca="false">VLOOKUP(B148,'Team Data'!$A$2:$T$659,3,FALSE())</f>
        <v>14</v>
      </c>
      <c r="F148" s="2" t="n">
        <f aca="false">VLOOKUP(B148,'Team Data'!$A$2:$T$659,20,FALSE())</f>
        <v>97.3298400572428</v>
      </c>
    </row>
    <row r="149" customFormat="false" ht="15" hidden="false" customHeight="false" outlineLevel="0" collapsed="false">
      <c r="A149" s="0" t="n">
        <f aca="false">RANK(F149,F$2:F$352)</f>
        <v>23</v>
      </c>
      <c r="B149" s="0" t="s">
        <v>153</v>
      </c>
      <c r="C149" s="0" t="str">
        <f aca="false">VLOOKUP(B149,'Team Data'!$A$2:$T$659,19,FALSE())</f>
        <v>MVC</v>
      </c>
      <c r="D149" s="0" t="n">
        <f aca="false">VLOOKUP(B149,'Team Data'!$A$2:$T$659,2,FALSE())</f>
        <v>32</v>
      </c>
      <c r="E149" s="0" t="n">
        <f aca="false">VLOOKUP(B149,'Team Data'!$A$2:$T$659,3,FALSE())</f>
        <v>6</v>
      </c>
      <c r="F149" s="2" t="n">
        <f aca="false">VLOOKUP(B149,'Team Data'!$A$2:$T$659,20,FALSE())</f>
        <v>137.070688859618</v>
      </c>
    </row>
    <row r="150" customFormat="false" ht="15" hidden="false" customHeight="false" outlineLevel="0" collapsed="false">
      <c r="A150" s="0" t="n">
        <f aca="false">RANK(F150,F$2:F$352)</f>
        <v>305</v>
      </c>
      <c r="B150" s="0" t="s">
        <v>154</v>
      </c>
      <c r="C150" s="0" t="str">
        <f aca="false">VLOOKUP(B150,'Team Data'!$A$2:$T$659,19,FALSE())</f>
        <v>Patriot</v>
      </c>
      <c r="D150" s="0" t="n">
        <f aca="false">VLOOKUP(B150,'Team Data'!$A$2:$T$659,2,FALSE())</f>
        <v>9</v>
      </c>
      <c r="E150" s="0" t="n">
        <f aca="false">VLOOKUP(B150,'Team Data'!$A$2:$T$659,3,FALSE())</f>
        <v>22</v>
      </c>
      <c r="F150" s="2" t="n">
        <f aca="false">VLOOKUP(B150,'Team Data'!$A$2:$T$659,20,FALSE())</f>
        <v>-28.7942709481512</v>
      </c>
    </row>
    <row r="151" customFormat="false" ht="15" hidden="false" customHeight="false" outlineLevel="0" collapsed="false">
      <c r="A151" s="0" t="n">
        <f aca="false">RANK(F151,F$2:F$352)</f>
        <v>239</v>
      </c>
      <c r="B151" s="0" t="s">
        <v>155</v>
      </c>
      <c r="C151" s="0" t="str">
        <f aca="false">VLOOKUP(B151,'Team Data'!$A$2:$T$659,19,FALSE())</f>
        <v>WCC</v>
      </c>
      <c r="D151" s="0" t="n">
        <f aca="false">VLOOKUP(B151,'Team Data'!$A$2:$T$659,2,FALSE())</f>
        <v>11</v>
      </c>
      <c r="E151" s="0" t="n">
        <f aca="false">VLOOKUP(B151,'Team Data'!$A$2:$T$659,3,FALSE())</f>
        <v>20</v>
      </c>
      <c r="F151" s="2" t="n">
        <f aca="false">VLOOKUP(B151,'Team Data'!$A$2:$T$659,20,FALSE())</f>
        <v>7.42071094004355</v>
      </c>
    </row>
    <row r="152" customFormat="false" ht="15" hidden="false" customHeight="false" outlineLevel="0" collapsed="false">
      <c r="A152" s="0" t="n">
        <f aca="false">RANK(F152,F$2:F$352)</f>
        <v>341</v>
      </c>
      <c r="B152" s="0" t="s">
        <v>156</v>
      </c>
      <c r="C152" s="0" t="str">
        <f aca="false">VLOOKUP(B152,'Team Data'!$A$2:$T$659,19,FALSE())</f>
        <v>Am. East</v>
      </c>
      <c r="D152" s="0" t="n">
        <f aca="false">VLOOKUP(B152,'Team Data'!$A$2:$T$659,2,FALSE())</f>
        <v>6</v>
      </c>
      <c r="E152" s="0" t="n">
        <f aca="false">VLOOKUP(B152,'Team Data'!$A$2:$T$659,3,FALSE())</f>
        <v>26</v>
      </c>
      <c r="F152" s="2" t="n">
        <f aca="false">VLOOKUP(B152,'Team Data'!$A$2:$T$659,20,FALSE())</f>
        <v>-71.5616122062515</v>
      </c>
    </row>
    <row r="153" customFormat="false" ht="15" hidden="false" customHeight="false" outlineLevel="0" collapsed="false">
      <c r="A153" s="0" t="n">
        <f aca="false">RANK(F153,F$2:F$352)</f>
        <v>230</v>
      </c>
      <c r="B153" s="0" t="s">
        <v>157</v>
      </c>
      <c r="C153" s="0" t="str">
        <f aca="false">VLOOKUP(B153,'Team Data'!$A$2:$T$659,19,FALSE())</f>
        <v>Metro</v>
      </c>
      <c r="D153" s="0" t="n">
        <f aca="false">VLOOKUP(B153,'Team Data'!$A$2:$T$659,2,FALSE())</f>
        <v>14</v>
      </c>
      <c r="E153" s="0" t="n">
        <f aca="false">VLOOKUP(B153,'Team Data'!$A$2:$T$659,3,FALSE())</f>
        <v>17</v>
      </c>
      <c r="F153" s="2" t="n">
        <f aca="false">VLOOKUP(B153,'Team Data'!$A$2:$T$659,20,FALSE())</f>
        <v>12.330273592466</v>
      </c>
    </row>
    <row r="154" customFormat="false" ht="15" hidden="false" customHeight="false" outlineLevel="0" collapsed="false">
      <c r="A154" s="0" t="n">
        <f aca="false">RANK(F154,F$2:F$352)</f>
        <v>338</v>
      </c>
      <c r="B154" s="0" t="s">
        <v>158</v>
      </c>
      <c r="C154" s="0" t="str">
        <f aca="false">VLOOKUP(B154,'Team Data'!$A$2:$T$659,19,FALSE())</f>
        <v>Metro</v>
      </c>
      <c r="D154" s="0" t="n">
        <f aca="false">VLOOKUP(B154,'Team Data'!$A$2:$T$659,2,FALSE())</f>
        <v>6</v>
      </c>
      <c r="E154" s="0" t="n">
        <f aca="false">VLOOKUP(B154,'Team Data'!$A$2:$T$659,3,FALSE())</f>
        <v>25</v>
      </c>
      <c r="F154" s="2" t="n">
        <f aca="false">VLOOKUP(B154,'Team Data'!$A$2:$T$659,20,FALSE())</f>
        <v>-64.5617042983726</v>
      </c>
    </row>
    <row r="155" customFormat="false" ht="15" hidden="false" customHeight="false" outlineLevel="0" collapsed="false">
      <c r="A155" s="0" t="n">
        <f aca="false">RANK(F155,F$2:F$352)</f>
        <v>101</v>
      </c>
      <c r="B155" s="0" t="s">
        <v>159</v>
      </c>
      <c r="C155" s="0" t="str">
        <f aca="false">VLOOKUP(B155,'Team Data'!$A$2:$T$659,19,FALSE())</f>
        <v>Big East</v>
      </c>
      <c r="D155" s="0" t="n">
        <f aca="false">VLOOKUP(B155,'Team Data'!$A$2:$T$659,2,FALSE())</f>
        <v>20</v>
      </c>
      <c r="E155" s="0" t="n">
        <f aca="false">VLOOKUP(B155,'Team Data'!$A$2:$T$659,3,FALSE())</f>
        <v>13</v>
      </c>
      <c r="F155" s="2" t="n">
        <f aca="false">VLOOKUP(B155,'Team Data'!$A$2:$T$659,20,FALSE())</f>
        <v>71.5347618117074</v>
      </c>
    </row>
    <row r="156" customFormat="false" ht="15" hidden="false" customHeight="false" outlineLevel="0" collapsed="false">
      <c r="A156" s="0" t="n">
        <f aca="false">RANK(F156,F$2:F$352)</f>
        <v>115</v>
      </c>
      <c r="B156" s="0" t="s">
        <v>160</v>
      </c>
      <c r="C156" s="0" t="str">
        <f aca="false">VLOOKUP(B156,'Team Data'!$A$2:$T$659,19,FALSE())</f>
        <v>CUSA</v>
      </c>
      <c r="D156" s="0" t="n">
        <f aca="false">VLOOKUP(B156,'Team Data'!$A$2:$T$659,2,FALSE())</f>
        <v>25</v>
      </c>
      <c r="E156" s="0" t="n">
        <f aca="false">VLOOKUP(B156,'Team Data'!$A$2:$T$659,3,FALSE())</f>
        <v>11</v>
      </c>
      <c r="F156" s="2" t="n">
        <f aca="false">VLOOKUP(B156,'Team Data'!$A$2:$T$659,20,FALSE())</f>
        <v>63.3234559317716</v>
      </c>
    </row>
    <row r="157" customFormat="false" ht="15" hidden="false" customHeight="false" outlineLevel="0" collapsed="false">
      <c r="A157" s="0" t="n">
        <f aca="false">RANK(F157,F$2:F$352)</f>
        <v>69</v>
      </c>
      <c r="B157" s="0" t="s">
        <v>161</v>
      </c>
      <c r="C157" s="0" t="str">
        <f aca="false">VLOOKUP(B157,'Team Data'!$A$2:$T$659,19,FALSE())</f>
        <v>Big Ten</v>
      </c>
      <c r="D157" s="0" t="n">
        <f aca="false">VLOOKUP(B157,'Team Data'!$A$2:$T$659,2,FALSE())</f>
        <v>19</v>
      </c>
      <c r="E157" s="0" t="n">
        <f aca="false">VLOOKUP(B157,'Team Data'!$A$2:$T$659,3,FALSE())</f>
        <v>13</v>
      </c>
      <c r="F157" s="2" t="n">
        <f aca="false">VLOOKUP(B157,'Team Data'!$A$2:$T$659,20,FALSE())</f>
        <v>92.1809996296358</v>
      </c>
    </row>
    <row r="158" customFormat="false" ht="15" hidden="false" customHeight="false" outlineLevel="0" collapsed="false">
      <c r="A158" s="0" t="n">
        <f aca="false">RANK(F158,F$2:F$352)</f>
        <v>346</v>
      </c>
      <c r="B158" s="0" t="s">
        <v>162</v>
      </c>
      <c r="C158" s="0" t="str">
        <f aca="false">VLOOKUP(B158,'Team Data'!$A$2:$T$659,19,FALSE())</f>
        <v>MEAC</v>
      </c>
      <c r="D158" s="0" t="n">
        <f aca="false">VLOOKUP(B158,'Team Data'!$A$2:$T$659,2,FALSE())</f>
        <v>7</v>
      </c>
      <c r="E158" s="0" t="n">
        <f aca="false">VLOOKUP(B158,'Team Data'!$A$2:$T$659,3,FALSE())</f>
        <v>25</v>
      </c>
      <c r="F158" s="2" t="n">
        <f aca="false">VLOOKUP(B158,'Team Data'!$A$2:$T$659,20,FALSE())</f>
        <v>-100.962340083316</v>
      </c>
    </row>
    <row r="159" customFormat="false" ht="15" hidden="false" customHeight="false" outlineLevel="0" collapsed="false">
      <c r="A159" s="0" t="n">
        <f aca="false">RANK(F159,F$2:F$352)</f>
        <v>255</v>
      </c>
      <c r="B159" s="0" t="s">
        <v>163</v>
      </c>
      <c r="C159" s="0" t="str">
        <f aca="false">VLOOKUP(B159,'Team Data'!$A$2:$T$659,19,FALSE())</f>
        <v>A-10</v>
      </c>
      <c r="D159" s="0" t="n">
        <f aca="false">VLOOKUP(B159,'Team Data'!$A$2:$T$659,2,FALSE())</f>
        <v>13</v>
      </c>
      <c r="E159" s="0" t="n">
        <f aca="false">VLOOKUP(B159,'Team Data'!$A$2:$T$659,3,FALSE())</f>
        <v>20</v>
      </c>
      <c r="F159" s="2" t="n">
        <f aca="false">VLOOKUP(B159,'Team Data'!$A$2:$T$659,20,FALSE())</f>
        <v>0.13190076971493</v>
      </c>
    </row>
    <row r="160" customFormat="false" ht="15" hidden="false" customHeight="false" outlineLevel="0" collapsed="false">
      <c r="A160" s="0" t="n">
        <f aca="false">RANK(F160,F$2:F$352)</f>
        <v>280</v>
      </c>
      <c r="B160" s="0" t="s">
        <v>164</v>
      </c>
      <c r="C160" s="0" t="str">
        <f aca="false">VLOOKUP(B160,'Team Data'!$A$2:$T$659,19,FALSE())</f>
        <v>Southland</v>
      </c>
      <c r="D160" s="0" t="n">
        <f aca="false">VLOOKUP(B160,'Team Data'!$A$2:$T$659,2,FALSE())</f>
        <v>11</v>
      </c>
      <c r="E160" s="0" t="n">
        <f aca="false">VLOOKUP(B160,'Team Data'!$A$2:$T$659,3,FALSE())</f>
        <v>17</v>
      </c>
      <c r="F160" s="2" t="n">
        <f aca="false">VLOOKUP(B160,'Team Data'!$A$2:$T$659,20,FALSE())</f>
        <v>-13.1772774176307</v>
      </c>
    </row>
    <row r="161" customFormat="false" ht="15" hidden="false" customHeight="false" outlineLevel="0" collapsed="false">
      <c r="A161" s="0" t="n">
        <f aca="false">RANK(F161,F$2:F$352)</f>
        <v>169</v>
      </c>
      <c r="B161" s="0" t="s">
        <v>165</v>
      </c>
      <c r="C161" s="0" t="str">
        <f aca="false">VLOOKUP(B161,'Team Data'!$A$2:$T$659,19,FALSE())</f>
        <v>American</v>
      </c>
      <c r="D161" s="0" t="n">
        <f aca="false">VLOOKUP(B161,'Team Data'!$A$2:$T$659,2,FALSE())</f>
        <v>21</v>
      </c>
      <c r="E161" s="0" t="n">
        <f aca="false">VLOOKUP(B161,'Team Data'!$A$2:$T$659,3,FALSE())</f>
        <v>13</v>
      </c>
      <c r="F161" s="2" t="n">
        <f aca="false">VLOOKUP(B161,'Team Data'!$A$2:$T$659,20,FALSE())</f>
        <v>40.3805054878903</v>
      </c>
    </row>
    <row r="162" customFormat="false" ht="15" hidden="false" customHeight="false" outlineLevel="0" collapsed="false">
      <c r="A162" s="0" t="n">
        <f aca="false">RANK(F162,F$2:F$352)</f>
        <v>120</v>
      </c>
      <c r="B162" s="0" t="s">
        <v>166</v>
      </c>
      <c r="C162" s="0" t="str">
        <f aca="false">VLOOKUP(B162,'Team Data'!$A$2:$T$659,19,FALSE())</f>
        <v>SoCon</v>
      </c>
      <c r="D162" s="0" t="n">
        <f aca="false">VLOOKUP(B162,'Team Data'!$A$2:$T$659,2,FALSE())</f>
        <v>19</v>
      </c>
      <c r="E162" s="0" t="n">
        <f aca="false">VLOOKUP(B162,'Team Data'!$A$2:$T$659,3,FALSE())</f>
        <v>15</v>
      </c>
      <c r="F162" s="2" t="n">
        <f aca="false">VLOOKUP(B162,'Team Data'!$A$2:$T$659,20,FALSE())</f>
        <v>60.3385112090749</v>
      </c>
    </row>
    <row r="163" customFormat="false" ht="15" hidden="false" customHeight="false" outlineLevel="0" collapsed="false">
      <c r="A163" s="0" t="n">
        <f aca="false">RANK(F163,F$2:F$352)</f>
        <v>67</v>
      </c>
      <c r="B163" s="0" t="s">
        <v>167</v>
      </c>
      <c r="C163" s="0" t="str">
        <f aca="false">VLOOKUP(B163,'Team Data'!$A$2:$T$659,19,FALSE())</f>
        <v>ACC</v>
      </c>
      <c r="D163" s="0" t="n">
        <f aca="false">VLOOKUP(B163,'Team Data'!$A$2:$T$659,2,FALSE())</f>
        <v>22</v>
      </c>
      <c r="E163" s="0" t="n">
        <f aca="false">VLOOKUP(B163,'Team Data'!$A$2:$T$659,3,FALSE())</f>
        <v>10</v>
      </c>
      <c r="F163" s="2" t="n">
        <f aca="false">VLOOKUP(B163,'Team Data'!$A$2:$T$659,20,FALSE())</f>
        <v>92.9003994546415</v>
      </c>
    </row>
    <row r="164" customFormat="false" ht="15" hidden="false" customHeight="false" outlineLevel="0" collapsed="false">
      <c r="A164" s="0" t="n">
        <f aca="false">RANK(F164,F$2:F$352)</f>
        <v>206</v>
      </c>
      <c r="B164" s="0" t="s">
        <v>168</v>
      </c>
      <c r="C164" s="0" t="str">
        <f aca="false">VLOOKUP(B164,'Team Data'!$A$2:$T$659,19,FALSE())</f>
        <v>MAC</v>
      </c>
      <c r="D164" s="0" t="n">
        <f aca="false">VLOOKUP(B164,'Team Data'!$A$2:$T$659,2,FALSE())</f>
        <v>16</v>
      </c>
      <c r="E164" s="0" t="n">
        <f aca="false">VLOOKUP(B164,'Team Data'!$A$2:$T$659,3,FALSE())</f>
        <v>18</v>
      </c>
      <c r="F164" s="2" t="n">
        <f aca="false">VLOOKUP(B164,'Team Data'!$A$2:$T$659,20,FALSE())</f>
        <v>23.4324045716593</v>
      </c>
    </row>
    <row r="165" customFormat="false" ht="15" hidden="false" customHeight="false" outlineLevel="0" collapsed="false">
      <c r="A165" s="0" t="n">
        <f aca="false">RANK(F165,F$2:F$352)</f>
        <v>12</v>
      </c>
      <c r="B165" s="0" t="s">
        <v>169</v>
      </c>
      <c r="C165" s="0" t="str">
        <f aca="false">VLOOKUP(B165,'Team Data'!$A$2:$T$659,19,FALSE())</f>
        <v>Big Ten</v>
      </c>
      <c r="D165" s="0" t="n">
        <f aca="false">VLOOKUP(B165,'Team Data'!$A$2:$T$659,2,FALSE())</f>
        <v>32</v>
      </c>
      <c r="E165" s="0" t="n">
        <f aca="false">VLOOKUP(B165,'Team Data'!$A$2:$T$659,3,FALSE())</f>
        <v>7</v>
      </c>
      <c r="F165" s="2" t="n">
        <f aca="false">VLOOKUP(B165,'Team Data'!$A$2:$T$659,20,FALSE())</f>
        <v>161.108790672591</v>
      </c>
    </row>
    <row r="166" customFormat="false" ht="15" hidden="false" customHeight="false" outlineLevel="0" collapsed="false">
      <c r="A166" s="0" t="n">
        <f aca="false">RANK(F166,F$2:F$352)</f>
        <v>7</v>
      </c>
      <c r="B166" s="0" t="s">
        <v>170</v>
      </c>
      <c r="C166" s="0" t="str">
        <f aca="false">VLOOKUP(B166,'Team Data'!$A$2:$T$659,19,FALSE())</f>
        <v>Big Ten</v>
      </c>
      <c r="D166" s="0" t="n">
        <f aca="false">VLOOKUP(B166,'Team Data'!$A$2:$T$659,2,FALSE())</f>
        <v>29</v>
      </c>
      <c r="E166" s="0" t="n">
        <f aca="false">VLOOKUP(B166,'Team Data'!$A$2:$T$659,3,FALSE())</f>
        <v>5</v>
      </c>
      <c r="F166" s="2" t="n">
        <f aca="false">VLOOKUP(B166,'Team Data'!$A$2:$T$659,20,FALSE())</f>
        <v>180.644158049161</v>
      </c>
    </row>
    <row r="167" customFormat="false" ht="15" hidden="false" customHeight="false" outlineLevel="0" collapsed="false">
      <c r="A167" s="0" t="n">
        <f aca="false">RANK(F167,F$2:F$352)</f>
        <v>28</v>
      </c>
      <c r="B167" s="0" t="s">
        <v>171</v>
      </c>
      <c r="C167" s="0" t="str">
        <f aca="false">VLOOKUP(B167,'Team Data'!$A$2:$T$659,19,FALSE())</f>
        <v>CUSA</v>
      </c>
      <c r="D167" s="0" t="n">
        <f aca="false">VLOOKUP(B167,'Team Data'!$A$2:$T$659,2,FALSE())</f>
        <v>25</v>
      </c>
      <c r="E167" s="0" t="n">
        <f aca="false">VLOOKUP(B167,'Team Data'!$A$2:$T$659,3,FALSE())</f>
        <v>8</v>
      </c>
      <c r="F167" s="2" t="n">
        <f aca="false">VLOOKUP(B167,'Team Data'!$A$2:$T$659,20,FALSE())</f>
        <v>128.449014307235</v>
      </c>
    </row>
    <row r="168" customFormat="false" ht="15" hidden="false" customHeight="false" outlineLevel="0" collapsed="false">
      <c r="A168" s="0" t="n">
        <f aca="false">RANK(F168,F$2:F$352)</f>
        <v>204</v>
      </c>
      <c r="B168" s="0" t="s">
        <v>172</v>
      </c>
      <c r="C168" s="0" t="str">
        <f aca="false">VLOOKUP(B168,'Team Data'!$A$2:$T$659,19,FALSE())</f>
        <v>Horizon</v>
      </c>
      <c r="D168" s="0" t="n">
        <f aca="false">VLOOKUP(B168,'Team Data'!$A$2:$T$659,2,FALSE())</f>
        <v>16</v>
      </c>
      <c r="E168" s="0" t="n">
        <f aca="false">VLOOKUP(B168,'Team Data'!$A$2:$T$659,3,FALSE())</f>
        <v>17</v>
      </c>
      <c r="F168" s="2" t="n">
        <f aca="false">VLOOKUP(B168,'Team Data'!$A$2:$T$659,20,FALSE())</f>
        <v>24.6356471490518</v>
      </c>
    </row>
    <row r="169" customFormat="false" ht="15" hidden="false" customHeight="false" outlineLevel="0" collapsed="false">
      <c r="A169" s="0" t="n">
        <f aca="false">RANK(F169,F$2:F$352)</f>
        <v>175</v>
      </c>
      <c r="B169" s="0" t="s">
        <v>173</v>
      </c>
      <c r="C169" s="0" t="str">
        <f aca="false">VLOOKUP(B169,'Team Data'!$A$2:$T$659,19,FALSE())</f>
        <v>Big Ten</v>
      </c>
      <c r="D169" s="0" t="n">
        <f aca="false">VLOOKUP(B169,'Team Data'!$A$2:$T$659,2,FALSE())</f>
        <v>14</v>
      </c>
      <c r="E169" s="0" t="n">
        <f aca="false">VLOOKUP(B169,'Team Data'!$A$2:$T$659,3,FALSE())</f>
        <v>17</v>
      </c>
      <c r="F169" s="2" t="n">
        <f aca="false">VLOOKUP(B169,'Team Data'!$A$2:$T$659,20,FALSE())</f>
        <v>38.1517753045968</v>
      </c>
    </row>
    <row r="170" customFormat="false" ht="15" hidden="false" customHeight="false" outlineLevel="0" collapsed="false">
      <c r="A170" s="0" t="n">
        <f aca="false">RANK(F170,F$2:F$352)</f>
        <v>65</v>
      </c>
      <c r="B170" s="0" t="s">
        <v>174</v>
      </c>
      <c r="C170" s="0" t="str">
        <f aca="false">VLOOKUP(B170,'Team Data'!$A$2:$T$659,19,FALSE())</f>
        <v>SEC</v>
      </c>
      <c r="D170" s="0" t="n">
        <f aca="false">VLOOKUP(B170,'Team Data'!$A$2:$T$659,2,FALSE())</f>
        <v>25</v>
      </c>
      <c r="E170" s="0" t="n">
        <f aca="false">VLOOKUP(B170,'Team Data'!$A$2:$T$659,3,FALSE())</f>
        <v>12</v>
      </c>
      <c r="F170" s="2" t="n">
        <f aca="false">VLOOKUP(B170,'Team Data'!$A$2:$T$659,20,FALSE())</f>
        <v>93.6088279519213</v>
      </c>
    </row>
    <row r="171" customFormat="false" ht="15" hidden="false" customHeight="false" outlineLevel="0" collapsed="false">
      <c r="A171" s="0" t="n">
        <f aca="false">RANK(F171,F$2:F$352)</f>
        <v>345</v>
      </c>
      <c r="B171" s="0" t="s">
        <v>175</v>
      </c>
      <c r="C171" s="0" t="str">
        <f aca="false">VLOOKUP(B171,'Team Data'!$A$2:$T$659,19,FALSE())</f>
        <v>SWAC</v>
      </c>
      <c r="D171" s="0" t="n">
        <f aca="false">VLOOKUP(B171,'Team Data'!$A$2:$T$659,2,FALSE())</f>
        <v>4</v>
      </c>
      <c r="E171" s="0" t="n">
        <f aca="false">VLOOKUP(B171,'Team Data'!$A$2:$T$659,3,FALSE())</f>
        <v>28</v>
      </c>
      <c r="F171" s="2" t="n">
        <f aca="false">VLOOKUP(B171,'Team Data'!$A$2:$T$659,20,FALSE())</f>
        <v>-93.4896330109304</v>
      </c>
    </row>
    <row r="172" customFormat="false" ht="15" hidden="false" customHeight="false" outlineLevel="0" collapsed="false">
      <c r="A172" s="0" t="n">
        <f aca="false">RANK(F172,F$2:F$352)</f>
        <v>81</v>
      </c>
      <c r="B172" s="0" t="s">
        <v>176</v>
      </c>
      <c r="C172" s="0" t="str">
        <f aca="false">VLOOKUP(B172,'Team Data'!$A$2:$T$659,19,FALSE())</f>
        <v>SEC</v>
      </c>
      <c r="D172" s="0" t="n">
        <f aca="false">VLOOKUP(B172,'Team Data'!$A$2:$T$659,2,FALSE())</f>
        <v>20</v>
      </c>
      <c r="E172" s="0" t="n">
        <f aca="false">VLOOKUP(B172,'Team Data'!$A$2:$T$659,3,FALSE())</f>
        <v>13</v>
      </c>
      <c r="F172" s="2" t="n">
        <f aca="false">VLOOKUP(B172,'Team Data'!$A$2:$T$659,20,FALSE())</f>
        <v>85.0652997917136</v>
      </c>
    </row>
    <row r="173" customFormat="false" ht="15" hidden="false" customHeight="false" outlineLevel="0" collapsed="false">
      <c r="A173" s="0" t="n">
        <f aca="false">RANK(F173,F$2:F$352)</f>
        <v>98</v>
      </c>
      <c r="B173" s="0" t="s">
        <v>177</v>
      </c>
      <c r="C173" s="0" t="str">
        <f aca="false">VLOOKUP(B173,'Team Data'!$A$2:$T$659,19,FALSE())</f>
        <v>MVC</v>
      </c>
      <c r="D173" s="0" t="n">
        <f aca="false">VLOOKUP(B173,'Team Data'!$A$2:$T$659,2,FALSE())</f>
        <v>18</v>
      </c>
      <c r="E173" s="0" t="n">
        <f aca="false">VLOOKUP(B173,'Team Data'!$A$2:$T$659,3,FALSE())</f>
        <v>15</v>
      </c>
      <c r="F173" s="2" t="n">
        <f aca="false">VLOOKUP(B173,'Team Data'!$A$2:$T$659,20,FALSE())</f>
        <v>74.9779121540667</v>
      </c>
    </row>
    <row r="174" customFormat="false" ht="15" hidden="false" customHeight="false" outlineLevel="0" collapsed="false">
      <c r="A174" s="0" t="n">
        <f aca="false">RANK(F174,F$2:F$352)</f>
        <v>208</v>
      </c>
      <c r="B174" s="0" t="s">
        <v>178</v>
      </c>
      <c r="C174" s="0" t="str">
        <f aca="false">VLOOKUP(B174,'Team Data'!$A$2:$T$659,19,FALSE())</f>
        <v>Metro</v>
      </c>
      <c r="D174" s="0" t="n">
        <f aca="false">VLOOKUP(B174,'Team Data'!$A$2:$T$659,2,FALSE())</f>
        <v>11</v>
      </c>
      <c r="E174" s="0" t="n">
        <f aca="false">VLOOKUP(B174,'Team Data'!$A$2:$T$659,3,FALSE())</f>
        <v>20</v>
      </c>
      <c r="F174" s="2" t="n">
        <f aca="false">VLOOKUP(B174,'Team Data'!$A$2:$T$659,20,FALSE())</f>
        <v>22.3823797227539</v>
      </c>
    </row>
    <row r="175" customFormat="false" ht="15" hidden="false" customHeight="false" outlineLevel="0" collapsed="false">
      <c r="A175" s="0" t="n">
        <f aca="false">RANK(F175,F$2:F$352)</f>
        <v>37</v>
      </c>
      <c r="B175" s="0" t="s">
        <v>179</v>
      </c>
      <c r="C175" s="0" t="str">
        <f aca="false">VLOOKUP(B175,'Team Data'!$A$2:$T$659,19,FALSE())</f>
        <v>Big Sky</v>
      </c>
      <c r="D175" s="0" t="n">
        <f aca="false">VLOOKUP(B175,'Team Data'!$A$2:$T$659,2,FALSE())</f>
        <v>26</v>
      </c>
      <c r="E175" s="0" t="n">
        <f aca="false">VLOOKUP(B175,'Team Data'!$A$2:$T$659,3,FALSE())</f>
        <v>8</v>
      </c>
      <c r="F175" s="2" t="n">
        <f aca="false">VLOOKUP(B175,'Team Data'!$A$2:$T$659,20,FALSE())</f>
        <v>118.857742047992</v>
      </c>
    </row>
    <row r="176" customFormat="false" ht="15" hidden="false" customHeight="false" outlineLevel="0" collapsed="false">
      <c r="A176" s="0" t="n">
        <f aca="false">RANK(F176,F$2:F$352)</f>
        <v>259</v>
      </c>
      <c r="B176" s="0" t="s">
        <v>180</v>
      </c>
      <c r="C176" s="0" t="str">
        <f aca="false">VLOOKUP(B176,'Team Data'!$A$2:$T$659,19,FALSE())</f>
        <v>Big Sky</v>
      </c>
      <c r="D176" s="0" t="n">
        <f aca="false">VLOOKUP(B176,'Team Data'!$A$2:$T$659,2,FALSE())</f>
        <v>13</v>
      </c>
      <c r="E176" s="0" t="n">
        <f aca="false">VLOOKUP(B176,'Team Data'!$A$2:$T$659,3,FALSE())</f>
        <v>19</v>
      </c>
      <c r="F176" s="2" t="n">
        <f aca="false">VLOOKUP(B176,'Team Data'!$A$2:$T$659,20,FALSE())</f>
        <v>-2.61652432550837</v>
      </c>
    </row>
    <row r="177" customFormat="false" ht="15" hidden="false" customHeight="false" outlineLevel="0" collapsed="false">
      <c r="A177" s="0" t="n">
        <f aca="false">RANK(F177,F$2:F$352)</f>
        <v>270</v>
      </c>
      <c r="B177" s="0" t="s">
        <v>181</v>
      </c>
      <c r="C177" s="0" t="str">
        <f aca="false">VLOOKUP(B177,'Team Data'!$A$2:$T$659,19,FALSE())</f>
        <v>OVC</v>
      </c>
      <c r="D177" s="0" t="n">
        <f aca="false">VLOOKUP(B177,'Team Data'!$A$2:$T$659,2,FALSE())</f>
        <v>8</v>
      </c>
      <c r="E177" s="0" t="n">
        <f aca="false">VLOOKUP(B177,'Team Data'!$A$2:$T$659,3,FALSE())</f>
        <v>21</v>
      </c>
      <c r="F177" s="2" t="n">
        <f aca="false">VLOOKUP(B177,'Team Data'!$A$2:$T$659,20,FALSE())</f>
        <v>-6.96258105584316</v>
      </c>
    </row>
    <row r="178" customFormat="false" ht="15" hidden="false" customHeight="false" outlineLevel="0" collapsed="false">
      <c r="A178" s="0" t="n">
        <f aca="false">RANK(F178,F$2:F$352)</f>
        <v>264</v>
      </c>
      <c r="B178" s="0" t="s">
        <v>182</v>
      </c>
      <c r="C178" s="0" t="str">
        <f aca="false">VLOOKUP(B178,'Team Data'!$A$2:$T$659,19,FALSE())</f>
        <v>MEAC</v>
      </c>
      <c r="D178" s="0" t="n">
        <f aca="false">VLOOKUP(B178,'Team Data'!$A$2:$T$659,2,FALSE())</f>
        <v>13</v>
      </c>
      <c r="E178" s="0" t="n">
        <f aca="false">VLOOKUP(B178,'Team Data'!$A$2:$T$659,3,FALSE())</f>
        <v>19</v>
      </c>
      <c r="F178" s="2" t="n">
        <f aca="false">VLOOKUP(B178,'Team Data'!$A$2:$T$659,20,FALSE())</f>
        <v>-4.33999827846863</v>
      </c>
    </row>
    <row r="179" customFormat="false" ht="15" hidden="false" customHeight="false" outlineLevel="0" collapsed="false">
      <c r="A179" s="0" t="n">
        <f aca="false">RANK(F179,F$2:F$352)</f>
        <v>232</v>
      </c>
      <c r="B179" s="0" t="s">
        <v>183</v>
      </c>
      <c r="C179" s="0" t="str">
        <f aca="false">VLOOKUP(B179,'Team Data'!$A$2:$T$659,19,FALSE())</f>
        <v>NEC</v>
      </c>
      <c r="D179" s="0" t="n">
        <f aca="false">VLOOKUP(B179,'Team Data'!$A$2:$T$659,2,FALSE())</f>
        <v>18</v>
      </c>
      <c r="E179" s="0" t="n">
        <f aca="false">VLOOKUP(B179,'Team Data'!$A$2:$T$659,3,FALSE())</f>
        <v>13</v>
      </c>
      <c r="F179" s="2" t="n">
        <f aca="false">VLOOKUP(B179,'Team Data'!$A$2:$T$659,20,FALSE())</f>
        <v>11.2764376262581</v>
      </c>
    </row>
    <row r="180" customFormat="false" ht="15" hidden="false" customHeight="false" outlineLevel="0" collapsed="false">
      <c r="A180" s="0" t="n">
        <f aca="false">RANK(F180,F$2:F$352)</f>
        <v>32</v>
      </c>
      <c r="B180" s="0" t="s">
        <v>184</v>
      </c>
      <c r="C180" s="0" t="str">
        <f aca="false">VLOOKUP(B180,'Team Data'!$A$2:$T$659,19,FALSE())</f>
        <v>OVC</v>
      </c>
      <c r="D180" s="0" t="n">
        <f aca="false">VLOOKUP(B180,'Team Data'!$A$2:$T$659,2,FALSE())</f>
        <v>26</v>
      </c>
      <c r="E180" s="0" t="n">
        <f aca="false">VLOOKUP(B180,'Team Data'!$A$2:$T$659,3,FALSE())</f>
        <v>6</v>
      </c>
      <c r="F180" s="2" t="n">
        <f aca="false">VLOOKUP(B180,'Team Data'!$A$2:$T$659,20,FALSE())</f>
        <v>125.566266561728</v>
      </c>
    </row>
    <row r="181" customFormat="false" ht="15" hidden="false" customHeight="false" outlineLevel="0" collapsed="false">
      <c r="A181" s="0" t="n">
        <f aca="false">RANK(F181,F$2:F$352)</f>
        <v>63</v>
      </c>
      <c r="B181" s="0" t="s">
        <v>185</v>
      </c>
      <c r="C181" s="0" t="str">
        <f aca="false">VLOOKUP(B181,'Team Data'!$A$2:$T$659,19,FALSE())</f>
        <v>ACC</v>
      </c>
      <c r="D181" s="0" t="n">
        <f aca="false">VLOOKUP(B181,'Team Data'!$A$2:$T$659,2,FALSE())</f>
        <v>21</v>
      </c>
      <c r="E181" s="0" t="n">
        <f aca="false">VLOOKUP(B181,'Team Data'!$A$2:$T$659,3,FALSE())</f>
        <v>12</v>
      </c>
      <c r="F181" s="2" t="n">
        <f aca="false">VLOOKUP(B181,'Team Data'!$A$2:$T$659,20,FALSE())</f>
        <v>96.1767111855826</v>
      </c>
    </row>
    <row r="182" customFormat="false" ht="15" hidden="false" customHeight="false" outlineLevel="0" collapsed="false">
      <c r="A182" s="0" t="n">
        <f aca="false">RANK(F182,F$2:F$352)</f>
        <v>194</v>
      </c>
      <c r="B182" s="0" t="s">
        <v>186</v>
      </c>
      <c r="C182" s="0" t="str">
        <f aca="false">VLOOKUP(B182,'Team Data'!$A$2:$T$659,19,FALSE())</f>
        <v>ASUN</v>
      </c>
      <c r="D182" s="0" t="n">
        <f aca="false">VLOOKUP(B182,'Team Data'!$A$2:$T$659,2,FALSE())</f>
        <v>14</v>
      </c>
      <c r="E182" s="0" t="n">
        <f aca="false">VLOOKUP(B182,'Team Data'!$A$2:$T$659,3,FALSE())</f>
        <v>16</v>
      </c>
      <c r="F182" s="2" t="n">
        <f aca="false">VLOOKUP(B182,'Team Data'!$A$2:$T$659,20,FALSE())</f>
        <v>26.605933177085</v>
      </c>
    </row>
    <row r="183" customFormat="false" ht="15" hidden="false" customHeight="false" outlineLevel="0" collapsed="false">
      <c r="A183" s="0" t="n">
        <f aca="false">RANK(F183,F$2:F$352)</f>
        <v>160</v>
      </c>
      <c r="B183" s="0" t="s">
        <v>187</v>
      </c>
      <c r="C183" s="0" t="str">
        <f aca="false">VLOOKUP(B183,'Team Data'!$A$2:$T$659,19,FALSE())</f>
        <v>Patriot</v>
      </c>
      <c r="D183" s="0" t="n">
        <f aca="false">VLOOKUP(B183,'Team Data'!$A$2:$T$659,2,FALSE())</f>
        <v>20</v>
      </c>
      <c r="E183" s="0" t="n">
        <f aca="false">VLOOKUP(B183,'Team Data'!$A$2:$T$659,3,FALSE())</f>
        <v>12</v>
      </c>
      <c r="F183" s="2" t="n">
        <f aca="false">VLOOKUP(B183,'Team Data'!$A$2:$T$659,20,FALSE())</f>
        <v>43.3310419304185</v>
      </c>
    </row>
    <row r="184" customFormat="false" ht="15" hidden="false" customHeight="false" outlineLevel="0" collapsed="false">
      <c r="A184" s="0" t="n">
        <f aca="false">RANK(F184,F$2:F$352)</f>
        <v>90</v>
      </c>
      <c r="B184" s="0" t="s">
        <v>188</v>
      </c>
      <c r="C184" s="0" t="str">
        <f aca="false">VLOOKUP(B184,'Team Data'!$A$2:$T$659,19,FALSE())</f>
        <v>Big Ten</v>
      </c>
      <c r="D184" s="0" t="n">
        <f aca="false">VLOOKUP(B184,'Team Data'!$A$2:$T$659,2,FALSE())</f>
        <v>22</v>
      </c>
      <c r="E184" s="0" t="n">
        <f aca="false">VLOOKUP(B184,'Team Data'!$A$2:$T$659,3,FALSE())</f>
        <v>11</v>
      </c>
      <c r="F184" s="2" t="n">
        <f aca="false">VLOOKUP(B184,'Team Data'!$A$2:$T$659,20,FALSE())</f>
        <v>79.3855336290531</v>
      </c>
    </row>
    <row r="185" customFormat="false" ht="15" hidden="false" customHeight="false" outlineLevel="0" collapsed="false">
      <c r="A185" s="0" t="n">
        <f aca="false">RANK(F185,F$2:F$352)</f>
        <v>17</v>
      </c>
      <c r="B185" s="0" t="s">
        <v>189</v>
      </c>
      <c r="C185" s="0" t="str">
        <f aca="false">VLOOKUP(B185,'Team Data'!$A$2:$T$659,19,FALSE())</f>
        <v>Mountain West</v>
      </c>
      <c r="D185" s="0" t="n">
        <f aca="false">VLOOKUP(B185,'Team Data'!$A$2:$T$659,2,FALSE())</f>
        <v>29</v>
      </c>
      <c r="E185" s="0" t="n">
        <f aca="false">VLOOKUP(B185,'Team Data'!$A$2:$T$659,3,FALSE())</f>
        <v>8</v>
      </c>
      <c r="F185" s="2" t="n">
        <f aca="false">VLOOKUP(B185,'Team Data'!$A$2:$T$659,20,FALSE())</f>
        <v>151.560375517965</v>
      </c>
    </row>
    <row r="186" customFormat="false" ht="15" hidden="false" customHeight="false" outlineLevel="0" collapsed="false">
      <c r="A186" s="0" t="n">
        <f aca="false">RANK(F186,F$2:F$352)</f>
        <v>245</v>
      </c>
      <c r="B186" s="0" t="s">
        <v>190</v>
      </c>
      <c r="C186" s="0" t="str">
        <f aca="false">VLOOKUP(B186,'Team Data'!$A$2:$T$659,19,FALSE())</f>
        <v>Am. East</v>
      </c>
      <c r="D186" s="0" t="n">
        <f aca="false">VLOOKUP(B186,'Team Data'!$A$2:$T$659,2,FALSE())</f>
        <v>10</v>
      </c>
      <c r="E186" s="0" t="n">
        <f aca="false">VLOOKUP(B186,'Team Data'!$A$2:$T$659,3,FALSE())</f>
        <v>21</v>
      </c>
      <c r="F186" s="2" t="n">
        <f aca="false">VLOOKUP(B186,'Team Data'!$A$2:$T$659,20,FALSE())</f>
        <v>5.10532270568043</v>
      </c>
    </row>
    <row r="187" customFormat="false" ht="15" hidden="false" customHeight="false" outlineLevel="0" collapsed="false">
      <c r="A187" s="0" t="n">
        <f aca="false">RANK(F187,F$2:F$352)</f>
        <v>131</v>
      </c>
      <c r="B187" s="0" t="s">
        <v>191</v>
      </c>
      <c r="C187" s="0" t="str">
        <f aca="false">VLOOKUP(B187,'Team Data'!$A$2:$T$659,19,FALSE())</f>
        <v>Mountain West</v>
      </c>
      <c r="D187" s="0" t="n">
        <f aca="false">VLOOKUP(B187,'Team Data'!$A$2:$T$659,2,FALSE())</f>
        <v>19</v>
      </c>
      <c r="E187" s="0" t="n">
        <f aca="false">VLOOKUP(B187,'Team Data'!$A$2:$T$659,3,FALSE())</f>
        <v>15</v>
      </c>
      <c r="F187" s="2" t="n">
        <f aca="false">VLOOKUP(B187,'Team Data'!$A$2:$T$659,20,FALSE())</f>
        <v>56.847808391179</v>
      </c>
    </row>
    <row r="188" customFormat="false" ht="15" hidden="false" customHeight="false" outlineLevel="0" collapsed="false">
      <c r="A188" s="0" t="n">
        <f aca="false">RANK(F188,F$2:F$352)</f>
        <v>25</v>
      </c>
      <c r="B188" s="0" t="s">
        <v>192</v>
      </c>
      <c r="C188" s="0" t="str">
        <f aca="false">VLOOKUP(B188,'Team Data'!$A$2:$T$659,19,FALSE())</f>
        <v>UAC</v>
      </c>
      <c r="D188" s="0" t="n">
        <f aca="false">VLOOKUP(B188,'Team Data'!$A$2:$T$659,2,FALSE())</f>
        <v>28</v>
      </c>
      <c r="E188" s="0" t="n">
        <f aca="false">VLOOKUP(B188,'Team Data'!$A$2:$T$659,3,FALSE())</f>
        <v>6</v>
      </c>
      <c r="F188" s="2" t="n">
        <f aca="false">VLOOKUP(B188,'Team Data'!$A$2:$T$659,20,FALSE())</f>
        <v>134.440918357345</v>
      </c>
    </row>
    <row r="189" customFormat="false" ht="15" hidden="false" customHeight="false" outlineLevel="0" collapsed="false">
      <c r="A189" s="0" t="n">
        <f aca="false">RANK(F189,F$2:F$352)</f>
        <v>227</v>
      </c>
      <c r="B189" s="0" t="s">
        <v>193</v>
      </c>
      <c r="C189" s="0" t="str">
        <f aca="false">VLOOKUP(B189,'Team Data'!$A$2:$T$659,19,FALSE())</f>
        <v>Southland</v>
      </c>
      <c r="D189" s="0" t="n">
        <f aca="false">VLOOKUP(B189,'Team Data'!$A$2:$T$659,2,FALSE())</f>
        <v>16</v>
      </c>
      <c r="E189" s="0" t="n">
        <f aca="false">VLOOKUP(B189,'Team Data'!$A$2:$T$659,3,FALSE())</f>
        <v>17</v>
      </c>
      <c r="F189" s="2" t="n">
        <f aca="false">VLOOKUP(B189,'Team Data'!$A$2:$T$659,20,FALSE())</f>
        <v>13.1944625058802</v>
      </c>
    </row>
    <row r="190" customFormat="false" ht="15" hidden="false" customHeight="false" outlineLevel="0" collapsed="false">
      <c r="A190" s="0" t="n">
        <f aca="false">RANK(F190,F$2:F$352)</f>
        <v>219</v>
      </c>
      <c r="B190" s="0" t="s">
        <v>194</v>
      </c>
      <c r="C190" s="0" t="str">
        <f aca="false">VLOOKUP(B190,'Team Data'!$A$2:$T$659,19,FALSE())</f>
        <v>Metro</v>
      </c>
      <c r="D190" s="0" t="n">
        <f aca="false">VLOOKUP(B190,'Team Data'!$A$2:$T$659,2,FALSE())</f>
        <v>19</v>
      </c>
      <c r="E190" s="0" t="n">
        <f aca="false">VLOOKUP(B190,'Team Data'!$A$2:$T$659,3,FALSE())</f>
        <v>14</v>
      </c>
      <c r="F190" s="2" t="n">
        <f aca="false">VLOOKUP(B190,'Team Data'!$A$2:$T$659,20,FALSE())</f>
        <v>17.0941678637197</v>
      </c>
    </row>
    <row r="191" customFormat="false" ht="15" hidden="false" customHeight="false" outlineLevel="0" collapsed="false">
      <c r="A191" s="0" t="n">
        <f aca="false">RANK(F191,F$2:F$352)</f>
        <v>127</v>
      </c>
      <c r="B191" s="0" t="s">
        <v>195</v>
      </c>
      <c r="C191" s="0" t="str">
        <f aca="false">VLOOKUP(B191,'Team Data'!$A$2:$T$659,19,FALSE())</f>
        <v>Southland</v>
      </c>
      <c r="D191" s="0" t="n">
        <f aca="false">VLOOKUP(B191,'Team Data'!$A$2:$T$659,2,FALSE())</f>
        <v>21</v>
      </c>
      <c r="E191" s="0" t="n">
        <f aca="false">VLOOKUP(B191,'Team Data'!$A$2:$T$659,3,FALSE())</f>
        <v>11</v>
      </c>
      <c r="F191" s="2" t="n">
        <f aca="false">VLOOKUP(B191,'Team Data'!$A$2:$T$659,20,FALSE())</f>
        <v>58.8343566079865</v>
      </c>
    </row>
    <row r="192" customFormat="false" ht="15" hidden="false" customHeight="false" outlineLevel="0" collapsed="false">
      <c r="A192" s="0" t="n">
        <f aca="false">RANK(F192,F$2:F$352)</f>
        <v>251</v>
      </c>
      <c r="B192" s="0" t="s">
        <v>196</v>
      </c>
      <c r="C192" s="0" t="str">
        <f aca="false">VLOOKUP(B192,'Team Data'!$A$2:$T$659,19,FALSE())</f>
        <v>MEAC</v>
      </c>
      <c r="D192" s="0" t="n">
        <f aca="false">VLOOKUP(B192,'Team Data'!$A$2:$T$659,2,FALSE())</f>
        <v>14</v>
      </c>
      <c r="E192" s="0" t="n">
        <f aca="false">VLOOKUP(B192,'Team Data'!$A$2:$T$659,3,FALSE())</f>
        <v>19</v>
      </c>
      <c r="F192" s="2" t="n">
        <f aca="false">VLOOKUP(B192,'Team Data'!$A$2:$T$659,20,FALSE())</f>
        <v>3.04385928094795</v>
      </c>
    </row>
    <row r="193" customFormat="false" ht="15" hidden="false" customHeight="false" outlineLevel="0" collapsed="false">
      <c r="A193" s="0" t="n">
        <f aca="false">RANK(F193,F$2:F$352)</f>
        <v>8</v>
      </c>
      <c r="B193" s="0" t="s">
        <v>197</v>
      </c>
      <c r="C193" s="0" t="str">
        <f aca="false">VLOOKUP(B193,'Team Data'!$A$2:$T$659,19,FALSE())</f>
        <v>ACC</v>
      </c>
      <c r="D193" s="0" t="n">
        <f aca="false">VLOOKUP(B193,'Team Data'!$A$2:$T$659,2,FALSE())</f>
        <v>26</v>
      </c>
      <c r="E193" s="0" t="n">
        <f aca="false">VLOOKUP(B193,'Team Data'!$A$2:$T$659,3,FALSE())</f>
        <v>11</v>
      </c>
      <c r="F193" s="2" t="n">
        <f aca="false">VLOOKUP(B193,'Team Data'!$A$2:$T$659,20,FALSE())</f>
        <v>174.287304110158</v>
      </c>
    </row>
    <row r="194" customFormat="false" ht="15" hidden="false" customHeight="false" outlineLevel="0" collapsed="false">
      <c r="A194" s="0" t="n">
        <f aca="false">RANK(F194,F$2:F$352)</f>
        <v>224</v>
      </c>
      <c r="B194" s="0" t="s">
        <v>198</v>
      </c>
      <c r="C194" s="0" t="str">
        <f aca="false">VLOOKUP(B194,'Team Data'!$A$2:$T$659,19,FALSE())</f>
        <v>MEAC</v>
      </c>
      <c r="D194" s="0" t="n">
        <f aca="false">VLOOKUP(B194,'Team Data'!$A$2:$T$659,2,FALSE())</f>
        <v>20</v>
      </c>
      <c r="E194" s="0" t="n">
        <f aca="false">VLOOKUP(B194,'Team Data'!$A$2:$T$659,3,FALSE())</f>
        <v>15</v>
      </c>
      <c r="F194" s="2" t="n">
        <f aca="false">VLOOKUP(B194,'Team Data'!$A$2:$T$659,20,FALSE())</f>
        <v>14.1777087549922</v>
      </c>
    </row>
    <row r="195" customFormat="false" ht="15" hidden="false" customHeight="false" outlineLevel="0" collapsed="false">
      <c r="A195" s="0" t="n">
        <f aca="false">RANK(F195,F$2:F$352)</f>
        <v>261</v>
      </c>
      <c r="B195" s="0" t="s">
        <v>199</v>
      </c>
      <c r="C195" s="0" t="str">
        <f aca="false">VLOOKUP(B195,'Team Data'!$A$2:$T$659,19,FALSE())</f>
        <v>MEAC</v>
      </c>
      <c r="D195" s="0" t="n">
        <f aca="false">VLOOKUP(B195,'Team Data'!$A$2:$T$659,2,FALSE())</f>
        <v>19</v>
      </c>
      <c r="E195" s="0" t="n">
        <f aca="false">VLOOKUP(B195,'Team Data'!$A$2:$T$659,3,FALSE())</f>
        <v>16</v>
      </c>
      <c r="F195" s="2" t="n">
        <f aca="false">VLOOKUP(B195,'Team Data'!$A$2:$T$659,20,FALSE())</f>
        <v>-2.84880457165951</v>
      </c>
    </row>
    <row r="196" customFormat="false" ht="15" hidden="false" customHeight="false" outlineLevel="0" collapsed="false">
      <c r="A196" s="0" t="n">
        <f aca="false">RANK(F196,F$2:F$352)</f>
        <v>286</v>
      </c>
      <c r="B196" s="0" t="s">
        <v>200</v>
      </c>
      <c r="C196" s="0" t="str">
        <f aca="false">VLOOKUP(B196,'Team Data'!$A$2:$T$659,19,FALSE())</f>
        <v>Big Sky</v>
      </c>
      <c r="D196" s="0" t="n">
        <f aca="false">VLOOKUP(B196,'Team Data'!$A$2:$T$659,2,FALSE())</f>
        <v>12</v>
      </c>
      <c r="E196" s="0" t="n">
        <f aca="false">VLOOKUP(B196,'Team Data'!$A$2:$T$659,3,FALSE())</f>
        <v>20</v>
      </c>
      <c r="F196" s="2" t="n">
        <f aca="false">VLOOKUP(B196,'Team Data'!$A$2:$T$659,20,FALSE())</f>
        <v>-16.8588330588741</v>
      </c>
    </row>
    <row r="197" customFormat="false" ht="15" hidden="false" customHeight="false" outlineLevel="0" collapsed="false">
      <c r="A197" s="0" t="n">
        <f aca="false">RANK(F197,F$2:F$352)</f>
        <v>191</v>
      </c>
      <c r="B197" s="0" t="s">
        <v>201</v>
      </c>
      <c r="C197" s="0" t="str">
        <f aca="false">VLOOKUP(B197,'Team Data'!$A$2:$T$659,19,FALSE())</f>
        <v>Summit</v>
      </c>
      <c r="D197" s="0" t="n">
        <f aca="false">VLOOKUP(B197,'Team Data'!$A$2:$T$659,2,FALSE())</f>
        <v>15</v>
      </c>
      <c r="E197" s="0" t="n">
        <f aca="false">VLOOKUP(B197,'Team Data'!$A$2:$T$659,3,FALSE())</f>
        <v>17</v>
      </c>
      <c r="F197" s="2" t="n">
        <f aca="false">VLOOKUP(B197,'Team Data'!$A$2:$T$659,20,FALSE())</f>
        <v>28.2772239435437</v>
      </c>
    </row>
    <row r="198" customFormat="false" ht="15" hidden="false" customHeight="false" outlineLevel="0" collapsed="false">
      <c r="A198" s="0" t="n">
        <f aca="false">RANK(F198,F$2:F$352)</f>
        <v>322</v>
      </c>
      <c r="B198" s="0" t="s">
        <v>202</v>
      </c>
      <c r="C198" s="0" t="str">
        <f aca="false">VLOOKUP(B198,'Team Data'!$A$2:$T$659,19,FALSE())</f>
        <v>ASUN</v>
      </c>
      <c r="D198" s="0" t="n">
        <f aca="false">VLOOKUP(B198,'Team Data'!$A$2:$T$659,2,FALSE())</f>
        <v>14</v>
      </c>
      <c r="E198" s="0" t="n">
        <f aca="false">VLOOKUP(B198,'Team Data'!$A$2:$T$659,3,FALSE())</f>
        <v>19</v>
      </c>
      <c r="F198" s="2" t="n">
        <f aca="false">VLOOKUP(B198,'Team Data'!$A$2:$T$659,20,FALSE())</f>
        <v>-41.8342335158001</v>
      </c>
    </row>
    <row r="199" customFormat="false" ht="15" hidden="false" customHeight="false" outlineLevel="0" collapsed="false">
      <c r="A199" s="0" t="n">
        <f aca="false">RANK(F199,F$2:F$352)</f>
        <v>129</v>
      </c>
      <c r="B199" s="0" t="s">
        <v>203</v>
      </c>
      <c r="C199" s="0" t="str">
        <f aca="false">VLOOKUP(B199,'Team Data'!$A$2:$T$659,19,FALSE())</f>
        <v>CUSA</v>
      </c>
      <c r="D199" s="0" t="n">
        <f aca="false">VLOOKUP(B199,'Team Data'!$A$2:$T$659,2,FALSE())</f>
        <v>20</v>
      </c>
      <c r="E199" s="0" t="n">
        <f aca="false">VLOOKUP(B199,'Team Data'!$A$2:$T$659,3,FALSE())</f>
        <v>18</v>
      </c>
      <c r="F199" s="2" t="n">
        <f aca="false">VLOOKUP(B199,'Team Data'!$A$2:$T$659,20,FALSE())</f>
        <v>58.4574003265015</v>
      </c>
    </row>
    <row r="200" customFormat="false" ht="15" hidden="false" customHeight="false" outlineLevel="0" collapsed="false">
      <c r="A200" s="0" t="n">
        <f aca="false">RANK(F200,F$2:F$352)</f>
        <v>75</v>
      </c>
      <c r="B200" s="0" t="s">
        <v>204</v>
      </c>
      <c r="C200" s="0" t="str">
        <f aca="false">VLOOKUP(B200,'Team Data'!$A$2:$T$659,19,FALSE())</f>
        <v>CAA</v>
      </c>
      <c r="D200" s="0" t="n">
        <f aca="false">VLOOKUP(B200,'Team Data'!$A$2:$T$659,2,FALSE())</f>
        <v>23</v>
      </c>
      <c r="E200" s="0" t="n">
        <f aca="false">VLOOKUP(B200,'Team Data'!$A$2:$T$659,3,FALSE())</f>
        <v>10</v>
      </c>
      <c r="F200" s="2" t="n">
        <f aca="false">VLOOKUP(B200,'Team Data'!$A$2:$T$659,20,FALSE())</f>
        <v>87.5516597083619</v>
      </c>
    </row>
    <row r="201" customFormat="false" ht="15" hidden="false" customHeight="false" outlineLevel="0" collapsed="false">
      <c r="A201" s="0" t="n">
        <f aca="false">RANK(F201,F$2:F$352)</f>
        <v>337</v>
      </c>
      <c r="B201" s="0" t="s">
        <v>205</v>
      </c>
      <c r="C201" s="0" t="str">
        <f aca="false">VLOOKUP(B201,'Team Data'!$A$2:$T$659,19,FALSE())</f>
        <v>Big Sky</v>
      </c>
      <c r="D201" s="0" t="n">
        <f aca="false">VLOOKUP(B201,'Team Data'!$A$2:$T$659,2,FALSE())</f>
        <v>5</v>
      </c>
      <c r="E201" s="0" t="n">
        <f aca="false">VLOOKUP(B201,'Team Data'!$A$2:$T$659,3,FALSE())</f>
        <v>27</v>
      </c>
      <c r="F201" s="2" t="n">
        <f aca="false">VLOOKUP(B201,'Team Data'!$A$2:$T$659,20,FALSE())</f>
        <v>-64.0640134205153</v>
      </c>
    </row>
    <row r="202" customFormat="false" ht="15" hidden="false" customHeight="false" outlineLevel="0" collapsed="false">
      <c r="A202" s="0" t="n">
        <f aca="false">RANK(F202,F$2:F$352)</f>
        <v>72</v>
      </c>
      <c r="B202" s="0" t="s">
        <v>206</v>
      </c>
      <c r="C202" s="0" t="str">
        <f aca="false">VLOOKUP(B202,'Team Data'!$A$2:$T$659,19,FALSE())</f>
        <v>Big Sky</v>
      </c>
      <c r="D202" s="0" t="n">
        <f aca="false">VLOOKUP(B202,'Team Data'!$A$2:$T$659,2,FALSE())</f>
        <v>26</v>
      </c>
      <c r="E202" s="0" t="n">
        <f aca="false">VLOOKUP(B202,'Team Data'!$A$2:$T$659,3,FALSE())</f>
        <v>12</v>
      </c>
      <c r="F202" s="2" t="n">
        <f aca="false">VLOOKUP(B202,'Team Data'!$A$2:$T$659,20,FALSE())</f>
        <v>89.6359306025332</v>
      </c>
    </row>
    <row r="203" customFormat="false" ht="15" hidden="false" customHeight="false" outlineLevel="0" collapsed="false">
      <c r="A203" s="0" t="n">
        <f aca="false">RANK(F203,F$2:F$352)</f>
        <v>256</v>
      </c>
      <c r="B203" s="0" t="s">
        <v>207</v>
      </c>
      <c r="C203" s="0" t="str">
        <f aca="false">VLOOKUP(B203,'Team Data'!$A$2:$T$659,19,FALSE())</f>
        <v>MAC</v>
      </c>
      <c r="D203" s="0" t="n">
        <f aca="false">VLOOKUP(B203,'Team Data'!$A$2:$T$659,2,FALSE())</f>
        <v>13</v>
      </c>
      <c r="E203" s="0" t="n">
        <f aca="false">VLOOKUP(B203,'Team Data'!$A$2:$T$659,3,FALSE())</f>
        <v>19</v>
      </c>
      <c r="F203" s="2" t="n">
        <f aca="false">VLOOKUP(B203,'Team Data'!$A$2:$T$659,20,FALSE())</f>
        <v>0.0825883465845825</v>
      </c>
    </row>
    <row r="204" customFormat="false" ht="15" hidden="false" customHeight="false" outlineLevel="0" collapsed="false">
      <c r="A204" s="0" t="n">
        <f aca="false">RANK(F204,F$2:F$352)</f>
        <v>155</v>
      </c>
      <c r="B204" s="0" t="s">
        <v>208</v>
      </c>
      <c r="C204" s="0" t="str">
        <f aca="false">VLOOKUP(B204,'Team Data'!$A$2:$T$659,19,FALSE())</f>
        <v>MVC</v>
      </c>
      <c r="D204" s="0" t="n">
        <f aca="false">VLOOKUP(B204,'Team Data'!$A$2:$T$659,2,FALSE())</f>
        <v>16</v>
      </c>
      <c r="E204" s="0" t="n">
        <f aca="false">VLOOKUP(B204,'Team Data'!$A$2:$T$659,3,FALSE())</f>
        <v>16</v>
      </c>
      <c r="F204" s="2" t="n">
        <f aca="false">VLOOKUP(B204,'Team Data'!$A$2:$T$659,20,FALSE())</f>
        <v>45.4796367625534</v>
      </c>
    </row>
    <row r="205" customFormat="false" ht="15" hidden="false" customHeight="false" outlineLevel="0" collapsed="false">
      <c r="A205" s="0" t="n">
        <f aca="false">RANK(F205,F$2:F$352)</f>
        <v>58</v>
      </c>
      <c r="B205" s="0" t="s">
        <v>209</v>
      </c>
      <c r="C205" s="0" t="str">
        <f aca="false">VLOOKUP(B205,'Team Data'!$A$2:$T$659,19,FALSE())</f>
        <v>Horizon</v>
      </c>
      <c r="D205" s="0" t="n">
        <f aca="false">VLOOKUP(B205,'Team Data'!$A$2:$T$659,2,FALSE())</f>
        <v>22</v>
      </c>
      <c r="E205" s="0" t="n">
        <f aca="false">VLOOKUP(B205,'Team Data'!$A$2:$T$659,3,FALSE())</f>
        <v>10</v>
      </c>
      <c r="F205" s="2" t="n">
        <f aca="false">VLOOKUP(B205,'Team Data'!$A$2:$T$659,20,FALSE())</f>
        <v>100.104617163993</v>
      </c>
    </row>
    <row r="206" customFormat="false" ht="15" hidden="false" customHeight="false" outlineLevel="0" collapsed="false">
      <c r="A206" s="0" t="n">
        <f aca="false">RANK(F206,F$2:F$352)</f>
        <v>146</v>
      </c>
      <c r="B206" s="0" t="s">
        <v>210</v>
      </c>
      <c r="C206" s="0" t="str">
        <f aca="false">VLOOKUP(B206,'Team Data'!$A$2:$T$659,19,FALSE())</f>
        <v>Big Ten</v>
      </c>
      <c r="D206" s="0" t="n">
        <f aca="false">VLOOKUP(B206,'Team Data'!$A$2:$T$659,2,FALSE())</f>
        <v>15</v>
      </c>
      <c r="E206" s="0" t="n">
        <f aca="false">VLOOKUP(B206,'Team Data'!$A$2:$T$659,3,FALSE())</f>
        <v>16</v>
      </c>
      <c r="F206" s="2" t="n">
        <f aca="false">VLOOKUP(B206,'Team Data'!$A$2:$T$659,20,FALSE())</f>
        <v>49.5125340329245</v>
      </c>
    </row>
    <row r="207" customFormat="false" ht="15" hidden="false" customHeight="false" outlineLevel="0" collapsed="false">
      <c r="A207" s="0" t="n">
        <f aca="false">RANK(F207,F$2:F$352)</f>
        <v>342</v>
      </c>
      <c r="B207" s="0" t="s">
        <v>211</v>
      </c>
      <c r="C207" s="0" t="str">
        <f aca="false">VLOOKUP(B207,'Team Data'!$A$2:$T$659,19,FALSE())</f>
        <v>Southland</v>
      </c>
      <c r="D207" s="0" t="n">
        <f aca="false">VLOOKUP(B207,'Team Data'!$A$2:$T$659,2,FALSE())</f>
        <v>4</v>
      </c>
      <c r="E207" s="0" t="n">
        <f aca="false">VLOOKUP(B207,'Team Data'!$A$2:$T$659,3,FALSE())</f>
        <v>25</v>
      </c>
      <c r="F207" s="2" t="n">
        <f aca="false">VLOOKUP(B207,'Team Data'!$A$2:$T$659,20,FALSE())</f>
        <v>-72.9738048019084</v>
      </c>
    </row>
    <row r="208" customFormat="false" ht="15" hidden="false" customHeight="false" outlineLevel="0" collapsed="false">
      <c r="A208" s="0" t="n">
        <f aca="false">RANK(F208,F$2:F$352)</f>
        <v>76</v>
      </c>
      <c r="B208" s="0" t="s">
        <v>212</v>
      </c>
      <c r="C208" s="0" t="str">
        <f aca="false">VLOOKUP(B208,'Team Data'!$A$2:$T$659,19,FALSE())</f>
        <v>ACC</v>
      </c>
      <c r="D208" s="0" t="n">
        <f aca="false">VLOOKUP(B208,'Team Data'!$A$2:$T$659,2,FALSE())</f>
        <v>18</v>
      </c>
      <c r="E208" s="0" t="n">
        <f aca="false">VLOOKUP(B208,'Team Data'!$A$2:$T$659,3,FALSE())</f>
        <v>15</v>
      </c>
      <c r="F208" s="2" t="n">
        <f aca="false">VLOOKUP(B208,'Team Data'!$A$2:$T$659,20,FALSE())</f>
        <v>87.0661798563628</v>
      </c>
    </row>
    <row r="209" customFormat="false" ht="15" hidden="false" customHeight="false" outlineLevel="0" collapsed="false">
      <c r="A209" s="0" t="n">
        <f aca="false">RANK(F209,F$2:F$352)</f>
        <v>150</v>
      </c>
      <c r="B209" s="0" t="s">
        <v>213</v>
      </c>
      <c r="C209" s="0" t="str">
        <f aca="false">VLOOKUP(B209,'Team Data'!$A$2:$T$659,19,FALSE())</f>
        <v>Horizon</v>
      </c>
      <c r="D209" s="0" t="n">
        <f aca="false">VLOOKUP(B209,'Team Data'!$A$2:$T$659,2,FALSE())</f>
        <v>19</v>
      </c>
      <c r="E209" s="0" t="n">
        <f aca="false">VLOOKUP(B209,'Team Data'!$A$2:$T$659,3,FALSE())</f>
        <v>14</v>
      </c>
      <c r="F209" s="2" t="n">
        <f aca="false">VLOOKUP(B209,'Team Data'!$A$2:$T$659,20,FALSE())</f>
        <v>48.2778929623283</v>
      </c>
    </row>
    <row r="210" customFormat="false" ht="15" hidden="false" customHeight="false" outlineLevel="0" collapsed="false">
      <c r="A210" s="0" t="n">
        <f aca="false">RANK(F210,F$2:F$352)</f>
        <v>209</v>
      </c>
      <c r="B210" s="0" t="s">
        <v>214</v>
      </c>
      <c r="C210" s="0" t="str">
        <f aca="false">VLOOKUP(B210,'Team Data'!$A$2:$T$659,19,FALSE())</f>
        <v>MAC</v>
      </c>
      <c r="D210" s="0" t="n">
        <f aca="false">VLOOKUP(B210,'Team Data'!$A$2:$T$659,2,FALSE())</f>
        <v>14</v>
      </c>
      <c r="E210" s="0" t="n">
        <f aca="false">VLOOKUP(B210,'Team Data'!$A$2:$T$659,3,FALSE())</f>
        <v>16</v>
      </c>
      <c r="F210" s="2" t="n">
        <f aca="false">VLOOKUP(B210,'Team Data'!$A$2:$T$659,20,FALSE())</f>
        <v>22.2969622234088</v>
      </c>
    </row>
    <row r="211" customFormat="false" ht="15" hidden="false" customHeight="false" outlineLevel="0" collapsed="false">
      <c r="A211" s="0" t="n">
        <f aca="false">RANK(F211,F$2:F$352)</f>
        <v>13</v>
      </c>
      <c r="B211" s="0" t="s">
        <v>215</v>
      </c>
      <c r="C211" s="0" t="str">
        <f aca="false">VLOOKUP(B211,'Team Data'!$A$2:$T$659,19,FALSE())</f>
        <v>Big Ten</v>
      </c>
      <c r="D211" s="0" t="n">
        <f aca="false">VLOOKUP(B211,'Team Data'!$A$2:$T$659,2,FALSE())</f>
        <v>25</v>
      </c>
      <c r="E211" s="0" t="n">
        <f aca="false">VLOOKUP(B211,'Team Data'!$A$2:$T$659,3,FALSE())</f>
        <v>9</v>
      </c>
      <c r="F211" s="2" t="n">
        <f aca="false">VLOOKUP(B211,'Team Data'!$A$2:$T$659,20,FALSE())</f>
        <v>154.960624520532</v>
      </c>
    </row>
    <row r="212" customFormat="false" ht="15" hidden="false" customHeight="false" outlineLevel="0" collapsed="false">
      <c r="A212" s="0" t="n">
        <f aca="false">RANK(F212,F$2:F$352)</f>
        <v>100</v>
      </c>
      <c r="B212" s="0" t="s">
        <v>216</v>
      </c>
      <c r="C212" s="0" t="str">
        <f aca="false">VLOOKUP(B212,'Team Data'!$A$2:$T$659,19,FALSE())</f>
        <v>Big 12</v>
      </c>
      <c r="D212" s="0" t="n">
        <f aca="false">VLOOKUP(B212,'Team Data'!$A$2:$T$659,2,FALSE())</f>
        <v>18</v>
      </c>
      <c r="E212" s="0" t="n">
        <f aca="false">VLOOKUP(B212,'Team Data'!$A$2:$T$659,3,FALSE())</f>
        <v>14</v>
      </c>
      <c r="F212" s="2" t="n">
        <f aca="false">VLOOKUP(B212,'Team Data'!$A$2:$T$659,20,FALSE())</f>
        <v>73.0182344868368</v>
      </c>
    </row>
    <row r="213" customFormat="false" ht="15" hidden="false" customHeight="false" outlineLevel="0" collapsed="false">
      <c r="A213" s="0" t="n">
        <f aca="false">RANK(F213,F$2:F$352)</f>
        <v>87</v>
      </c>
      <c r="B213" s="0" t="s">
        <v>217</v>
      </c>
      <c r="C213" s="0" t="str">
        <f aca="false">VLOOKUP(B213,'Team Data'!$A$2:$T$659,19,FALSE())</f>
        <v>Big 12</v>
      </c>
      <c r="D213" s="0" t="n">
        <f aca="false">VLOOKUP(B213,'Team Data'!$A$2:$T$659,2,FALSE())</f>
        <v>20</v>
      </c>
      <c r="E213" s="0" t="n">
        <f aca="false">VLOOKUP(B213,'Team Data'!$A$2:$T$659,3,FALSE())</f>
        <v>14</v>
      </c>
      <c r="F213" s="2" t="n">
        <f aca="false">VLOOKUP(B213,'Team Data'!$A$2:$T$659,20,FALSE())</f>
        <v>80.0735284103813</v>
      </c>
    </row>
    <row r="214" customFormat="false" ht="15" hidden="false" customHeight="false" outlineLevel="0" collapsed="false">
      <c r="A214" s="0" t="n">
        <f aca="false">RANK(F214,F$2:F$352)</f>
        <v>34</v>
      </c>
      <c r="B214" s="0" t="s">
        <v>218</v>
      </c>
      <c r="C214" s="0" t="str">
        <f aca="false">VLOOKUP(B214,'Team Data'!$A$2:$T$659,19,FALSE())</f>
        <v>CUSA</v>
      </c>
      <c r="D214" s="0" t="n">
        <f aca="false">VLOOKUP(B214,'Team Data'!$A$2:$T$659,2,FALSE())</f>
        <v>25</v>
      </c>
      <c r="E214" s="0" t="n">
        <f aca="false">VLOOKUP(B214,'Team Data'!$A$2:$T$659,3,FALSE())</f>
        <v>7</v>
      </c>
      <c r="F214" s="2" t="n">
        <f aca="false">VLOOKUP(B214,'Team Data'!$A$2:$T$659,20,FALSE())</f>
        <v>122.690028258335</v>
      </c>
    </row>
    <row r="215" customFormat="false" ht="15" hidden="false" customHeight="false" outlineLevel="0" collapsed="false">
      <c r="A215" s="0" t="n">
        <f aca="false">RANK(F215,F$2:F$352)</f>
        <v>170</v>
      </c>
      <c r="B215" s="0" t="s">
        <v>219</v>
      </c>
      <c r="C215" s="0" t="str">
        <f aca="false">VLOOKUP(B215,'Team Data'!$A$2:$T$659,19,FALSE())</f>
        <v>SEC</v>
      </c>
      <c r="D215" s="0" t="n">
        <f aca="false">VLOOKUP(B215,'Team Data'!$A$2:$T$659,2,FALSE())</f>
        <v>12</v>
      </c>
      <c r="E215" s="0" t="n">
        <f aca="false">VLOOKUP(B215,'Team Data'!$A$2:$T$659,3,FALSE())</f>
        <v>20</v>
      </c>
      <c r="F215" s="2" t="n">
        <f aca="false">VLOOKUP(B215,'Team Data'!$A$2:$T$659,20,FALSE())</f>
        <v>40.1023569413326</v>
      </c>
    </row>
    <row r="216" customFormat="false" ht="15" hidden="false" customHeight="false" outlineLevel="0" collapsed="false">
      <c r="A216" s="0" t="n">
        <f aca="false">RANK(F216,F$2:F$352)</f>
        <v>314</v>
      </c>
      <c r="B216" s="0" t="s">
        <v>220</v>
      </c>
      <c r="C216" s="0" t="str">
        <f aca="false">VLOOKUP(B216,'Team Data'!$A$2:$T$659,19,FALSE())</f>
        <v>Summit</v>
      </c>
      <c r="D216" s="0" t="n">
        <f aca="false">VLOOKUP(B216,'Team Data'!$A$2:$T$659,2,FALSE())</f>
        <v>9</v>
      </c>
      <c r="E216" s="0" t="n">
        <f aca="false">VLOOKUP(B216,'Team Data'!$A$2:$T$659,3,FALSE())</f>
        <v>22</v>
      </c>
      <c r="F216" s="2" t="n">
        <f aca="false">VLOOKUP(B216,'Team Data'!$A$2:$T$659,20,FALSE())</f>
        <v>-35.8416044748298</v>
      </c>
    </row>
    <row r="217" customFormat="false" ht="15" hidden="false" customHeight="false" outlineLevel="0" collapsed="false">
      <c r="A217" s="0" t="n">
        <f aca="false">RANK(F217,F$2:F$352)</f>
        <v>260</v>
      </c>
      <c r="B217" s="0" t="s">
        <v>221</v>
      </c>
      <c r="C217" s="0" t="str">
        <f aca="false">VLOOKUP(B217,'Team Data'!$A$2:$T$659,19,FALSE())</f>
        <v>Summit</v>
      </c>
      <c r="D217" s="0" t="n">
        <f aca="false">VLOOKUP(B217,'Team Data'!$A$2:$T$659,2,FALSE())</f>
        <v>11</v>
      </c>
      <c r="E217" s="0" t="n">
        <f aca="false">VLOOKUP(B217,'Team Data'!$A$2:$T$659,3,FALSE())</f>
        <v>21</v>
      </c>
      <c r="F217" s="2" t="n">
        <f aca="false">VLOOKUP(B217,'Team Data'!$A$2:$T$659,20,FALSE())</f>
        <v>-2.7734653934854</v>
      </c>
    </row>
    <row r="218" customFormat="false" ht="15" hidden="false" customHeight="false" outlineLevel="0" collapsed="false">
      <c r="A218" s="0" t="n">
        <f aca="false">RANK(F218,F$2:F$352)</f>
        <v>56</v>
      </c>
      <c r="B218" s="0" t="s">
        <v>222</v>
      </c>
      <c r="C218" s="0" t="str">
        <f aca="false">VLOOKUP(B218,'Team Data'!$A$2:$T$659,19,FALSE())</f>
        <v>Pac-12</v>
      </c>
      <c r="D218" s="0" t="n">
        <f aca="false">VLOOKUP(B218,'Team Data'!$A$2:$T$659,2,FALSE())</f>
        <v>23</v>
      </c>
      <c r="E218" s="0" t="n">
        <f aca="false">VLOOKUP(B218,'Team Data'!$A$2:$T$659,3,FALSE())</f>
        <v>13</v>
      </c>
      <c r="F218" s="2" t="n">
        <f aca="false">VLOOKUP(B218,'Team Data'!$A$2:$T$659,20,FALSE())</f>
        <v>101.165988867208</v>
      </c>
    </row>
    <row r="219" customFormat="false" ht="15" hidden="false" customHeight="false" outlineLevel="0" collapsed="false">
      <c r="A219" s="0" t="n">
        <f aca="false">RANK(F219,F$2:F$352)</f>
        <v>117</v>
      </c>
      <c r="B219" s="0" t="s">
        <v>223</v>
      </c>
      <c r="C219" s="0" t="str">
        <f aca="false">VLOOKUP(B219,'Team Data'!$A$2:$T$659,19,FALSE())</f>
        <v>Pac-12</v>
      </c>
      <c r="D219" s="0" t="n">
        <f aca="false">VLOOKUP(B219,'Team Data'!$A$2:$T$659,2,FALSE())</f>
        <v>16</v>
      </c>
      <c r="E219" s="0" t="n">
        <f aca="false">VLOOKUP(B219,'Team Data'!$A$2:$T$659,3,FALSE())</f>
        <v>16</v>
      </c>
      <c r="F219" s="2" t="n">
        <f aca="false">VLOOKUP(B219,'Team Data'!$A$2:$T$659,20,FALSE())</f>
        <v>62.8850221794697</v>
      </c>
    </row>
    <row r="220" customFormat="false" ht="15" hidden="false" customHeight="false" outlineLevel="0" collapsed="false">
      <c r="A220" s="0" t="n">
        <f aca="false">RANK(F220,F$2:F$352)</f>
        <v>182</v>
      </c>
      <c r="B220" s="0" t="s">
        <v>224</v>
      </c>
      <c r="C220" s="0" t="str">
        <f aca="false">VLOOKUP(B220,'Team Data'!$A$2:$T$659,19,FALSE())</f>
        <v>WCC</v>
      </c>
      <c r="D220" s="0" t="n">
        <f aca="false">VLOOKUP(B220,'Team Data'!$A$2:$T$659,2,FALSE())</f>
        <v>14</v>
      </c>
      <c r="E220" s="0" t="n">
        <f aca="false">VLOOKUP(B220,'Team Data'!$A$2:$T$659,3,FALSE())</f>
        <v>18</v>
      </c>
      <c r="F220" s="2" t="n">
        <f aca="false">VLOOKUP(B220,'Team Data'!$A$2:$T$659,20,FALSE())</f>
        <v>33.3720172309535</v>
      </c>
    </row>
    <row r="221" customFormat="false" ht="15" hidden="false" customHeight="false" outlineLevel="0" collapsed="false">
      <c r="A221" s="0" t="n">
        <f aca="false">RANK(F221,F$2:F$352)</f>
        <v>27</v>
      </c>
      <c r="B221" s="0" t="s">
        <v>225</v>
      </c>
      <c r="C221" s="0" t="str">
        <f aca="false">VLOOKUP(B221,'Team Data'!$A$2:$T$659,19,FALSE())</f>
        <v>Big Ten</v>
      </c>
      <c r="D221" s="0" t="n">
        <f aca="false">VLOOKUP(B221,'Team Data'!$A$2:$T$659,2,FALSE())</f>
        <v>26</v>
      </c>
      <c r="E221" s="0" t="n">
        <f aca="false">VLOOKUP(B221,'Team Data'!$A$2:$T$659,3,FALSE())</f>
        <v>12</v>
      </c>
      <c r="F221" s="2" t="n">
        <f aca="false">VLOOKUP(B221,'Team Data'!$A$2:$T$659,20,FALSE())</f>
        <v>129.564058926468</v>
      </c>
    </row>
    <row r="222" customFormat="false" ht="15" hidden="false" customHeight="false" outlineLevel="0" collapsed="false">
      <c r="A222" s="0" t="n">
        <f aca="false">RANK(F222,F$2:F$352)</f>
        <v>102</v>
      </c>
      <c r="B222" s="0" t="s">
        <v>226</v>
      </c>
      <c r="C222" s="0" t="str">
        <f aca="false">VLOOKUP(B222,'Team Data'!$A$2:$T$659,19,FALSE())</f>
        <v>Ivy</v>
      </c>
      <c r="D222" s="0" t="n">
        <f aca="false">VLOOKUP(B222,'Team Data'!$A$2:$T$659,2,FALSE())</f>
        <v>24</v>
      </c>
      <c r="E222" s="0" t="n">
        <f aca="false">VLOOKUP(B222,'Team Data'!$A$2:$T$659,3,FALSE())</f>
        <v>9</v>
      </c>
      <c r="F222" s="2" t="n">
        <f aca="false">VLOOKUP(B222,'Team Data'!$A$2:$T$659,20,FALSE())</f>
        <v>71.4556841549492</v>
      </c>
    </row>
    <row r="223" customFormat="false" ht="15" hidden="false" customHeight="false" outlineLevel="0" collapsed="false">
      <c r="A223" s="0" t="n">
        <f aca="false">RANK(F223,F$2:F$352)</f>
        <v>300</v>
      </c>
      <c r="B223" s="0" t="s">
        <v>227</v>
      </c>
      <c r="C223" s="0" t="str">
        <f aca="false">VLOOKUP(B223,'Team Data'!$A$2:$T$659,19,FALSE())</f>
        <v>WCC</v>
      </c>
      <c r="D223" s="0" t="n">
        <f aca="false">VLOOKUP(B223,'Team Data'!$A$2:$T$659,2,FALSE())</f>
        <v>6</v>
      </c>
      <c r="E223" s="0" t="n">
        <f aca="false">VLOOKUP(B223,'Team Data'!$A$2:$T$659,3,FALSE())</f>
        <v>26</v>
      </c>
      <c r="F223" s="2" t="n">
        <f aca="false">VLOOKUP(B223,'Team Data'!$A$2:$T$659,20,FALSE())</f>
        <v>-23.2432469076824</v>
      </c>
    </row>
    <row r="224" customFormat="false" ht="15" hidden="false" customHeight="false" outlineLevel="0" collapsed="false">
      <c r="A224" s="0" t="n">
        <f aca="false">RANK(F224,F$2:F$352)</f>
        <v>317</v>
      </c>
      <c r="B224" s="0" t="s">
        <v>228</v>
      </c>
      <c r="C224" s="0" t="str">
        <f aca="false">VLOOKUP(B224,'Team Data'!$A$2:$T$659,19,FALSE())</f>
        <v>ACC</v>
      </c>
      <c r="D224" s="0" t="n">
        <f aca="false">VLOOKUP(B224,'Team Data'!$A$2:$T$659,2,FALSE())</f>
        <v>8</v>
      </c>
      <c r="E224" s="0" t="n">
        <f aca="false">VLOOKUP(B224,'Team Data'!$A$2:$T$659,3,FALSE())</f>
        <v>23</v>
      </c>
      <c r="F224" s="2" t="n">
        <f aca="false">VLOOKUP(B224,'Team Data'!$A$2:$T$659,20,FALSE())</f>
        <v>-37.8236277508263</v>
      </c>
    </row>
    <row r="225" customFormat="false" ht="15" hidden="false" customHeight="false" outlineLevel="0" collapsed="false">
      <c r="A225" s="0" t="n">
        <f aca="false">RANK(F225,F$2:F$352)</f>
        <v>311</v>
      </c>
      <c r="B225" s="0" t="s">
        <v>229</v>
      </c>
      <c r="C225" s="0" t="str">
        <f aca="false">VLOOKUP(B225,'Team Data'!$A$2:$T$659,19,FALSE())</f>
        <v>WCC</v>
      </c>
      <c r="D225" s="0" t="n">
        <f aca="false">VLOOKUP(B225,'Team Data'!$A$2:$T$659,2,FALSE())</f>
        <v>10</v>
      </c>
      <c r="E225" s="0" t="n">
        <f aca="false">VLOOKUP(B225,'Team Data'!$A$2:$T$659,3,FALSE())</f>
        <v>22</v>
      </c>
      <c r="F225" s="2" t="n">
        <f aca="false">VLOOKUP(B225,'Team Data'!$A$2:$T$659,20,FALSE())</f>
        <v>-32.9482617386031</v>
      </c>
    </row>
    <row r="226" customFormat="false" ht="15" hidden="false" customHeight="false" outlineLevel="0" collapsed="false">
      <c r="A226" s="0" t="n">
        <f aca="false">RANK(F226,F$2:F$352)</f>
        <v>124</v>
      </c>
      <c r="B226" s="0" t="s">
        <v>230</v>
      </c>
      <c r="C226" s="0" t="str">
        <f aca="false">VLOOKUP(B226,'Team Data'!$A$2:$T$659,19,FALSE())</f>
        <v>Big Sky</v>
      </c>
      <c r="D226" s="0" t="n">
        <f aca="false">VLOOKUP(B226,'Team Data'!$A$2:$T$659,2,FALSE())</f>
        <v>20</v>
      </c>
      <c r="E226" s="0" t="n">
        <f aca="false">VLOOKUP(B226,'Team Data'!$A$2:$T$659,3,FALSE())</f>
        <v>14</v>
      </c>
      <c r="F226" s="2" t="n">
        <f aca="false">VLOOKUP(B226,'Team Data'!$A$2:$T$659,20,FALSE())</f>
        <v>60.0039025510608</v>
      </c>
    </row>
    <row r="227" customFormat="false" ht="15" hidden="false" customHeight="false" outlineLevel="0" collapsed="false">
      <c r="A227" s="0" t="n">
        <f aca="false">RANK(F227,F$2:F$352)</f>
        <v>243</v>
      </c>
      <c r="B227" s="0" t="s">
        <v>231</v>
      </c>
      <c r="C227" s="0" t="str">
        <f aca="false">VLOOKUP(B227,'Team Data'!$A$2:$T$659,19,FALSE())</f>
        <v>SWAC</v>
      </c>
      <c r="D227" s="0" t="n">
        <f aca="false">VLOOKUP(B227,'Team Data'!$A$2:$T$659,2,FALSE())</f>
        <v>16</v>
      </c>
      <c r="E227" s="0" t="n">
        <f aca="false">VLOOKUP(B227,'Team Data'!$A$2:$T$659,3,FALSE())</f>
        <v>18</v>
      </c>
      <c r="F227" s="2" t="n">
        <f aca="false">VLOOKUP(B227,'Team Data'!$A$2:$T$659,20,FALSE())</f>
        <v>5.678297268698</v>
      </c>
    </row>
    <row r="228" customFormat="false" ht="15" hidden="false" customHeight="false" outlineLevel="0" collapsed="false">
      <c r="A228" s="0" t="n">
        <f aca="false">RANK(F228,F$2:F$352)</f>
        <v>321</v>
      </c>
      <c r="B228" s="0" t="s">
        <v>232</v>
      </c>
      <c r="C228" s="0" t="str">
        <f aca="false">VLOOKUP(B228,'Team Data'!$A$2:$T$659,19,FALSE())</f>
        <v>Big South</v>
      </c>
      <c r="D228" s="0" t="n">
        <f aca="false">VLOOKUP(B228,'Team Data'!$A$2:$T$659,2,FALSE())</f>
        <v>11</v>
      </c>
      <c r="E228" s="0" t="n">
        <f aca="false">VLOOKUP(B228,'Team Data'!$A$2:$T$659,3,FALSE())</f>
        <v>21</v>
      </c>
      <c r="F228" s="2" t="n">
        <f aca="false">VLOOKUP(B228,'Team Data'!$A$2:$T$659,20,FALSE())</f>
        <v>-39.9672198855084</v>
      </c>
    </row>
    <row r="229" customFormat="false" ht="15" hidden="false" customHeight="false" outlineLevel="0" collapsed="false">
      <c r="A229" s="0" t="n">
        <f aca="false">RANK(F229,F$2:F$352)</f>
        <v>226</v>
      </c>
      <c r="B229" s="0" t="s">
        <v>233</v>
      </c>
      <c r="C229" s="0" t="str">
        <f aca="false">VLOOKUP(B229,'Team Data'!$A$2:$T$659,19,FALSE())</f>
        <v>Ivy</v>
      </c>
      <c r="D229" s="0" t="n">
        <f aca="false">VLOOKUP(B229,'Team Data'!$A$2:$T$659,2,FALSE())</f>
        <v>13</v>
      </c>
      <c r="E229" s="0" t="n">
        <f aca="false">VLOOKUP(B229,'Team Data'!$A$2:$T$659,3,FALSE())</f>
        <v>16</v>
      </c>
      <c r="F229" s="2" t="n">
        <f aca="false">VLOOKUP(B229,'Team Data'!$A$2:$T$659,20,FALSE())</f>
        <v>13.3164990647858</v>
      </c>
    </row>
    <row r="230" customFormat="false" ht="15" hidden="false" customHeight="false" outlineLevel="0" collapsed="false">
      <c r="A230" s="0" t="n">
        <f aca="false">RANK(F230,F$2:F$352)</f>
        <v>122</v>
      </c>
      <c r="B230" s="0" t="s">
        <v>234</v>
      </c>
      <c r="C230" s="0" t="str">
        <f aca="false">VLOOKUP(B230,'Team Data'!$A$2:$T$659,19,FALSE())</f>
        <v>Big East</v>
      </c>
      <c r="D230" s="0" t="n">
        <f aca="false">VLOOKUP(B230,'Team Data'!$A$2:$T$659,2,FALSE())</f>
        <v>19</v>
      </c>
      <c r="E230" s="0" t="n">
        <f aca="false">VLOOKUP(B230,'Team Data'!$A$2:$T$659,3,FALSE())</f>
        <v>13</v>
      </c>
      <c r="F230" s="2" t="n">
        <f aca="false">VLOOKUP(B230,'Team Data'!$A$2:$T$659,20,FALSE())</f>
        <v>60.2668539521399</v>
      </c>
    </row>
    <row r="231" customFormat="false" ht="15" hidden="false" customHeight="false" outlineLevel="0" collapsed="false">
      <c r="A231" s="0" t="n">
        <f aca="false">RANK(F231,F$2:F$352)</f>
        <v>6</v>
      </c>
      <c r="B231" s="0" t="s">
        <v>235</v>
      </c>
      <c r="C231" s="0" t="str">
        <f aca="false">VLOOKUP(B231,'Team Data'!$A$2:$T$659,19,FALSE())</f>
        <v>Big Ten</v>
      </c>
      <c r="D231" s="0" t="n">
        <f aca="false">VLOOKUP(B231,'Team Data'!$A$2:$T$659,2,FALSE())</f>
        <v>30</v>
      </c>
      <c r="E231" s="0" t="n">
        <f aca="false">VLOOKUP(B231,'Team Data'!$A$2:$T$659,3,FALSE())</f>
        <v>7</v>
      </c>
      <c r="F231" s="2" t="n">
        <f aca="false">VLOOKUP(B231,'Team Data'!$A$2:$T$659,20,FALSE())</f>
        <v>181.468928611363</v>
      </c>
    </row>
    <row r="232" customFormat="false" ht="15" hidden="false" customHeight="false" outlineLevel="0" collapsed="false">
      <c r="A232" s="0" t="n">
        <f aca="false">RANK(F232,F$2:F$352)</f>
        <v>137</v>
      </c>
      <c r="B232" s="0" t="s">
        <v>236</v>
      </c>
      <c r="C232" s="0" t="str">
        <f aca="false">VLOOKUP(B232,'Team Data'!$A$2:$T$659,19,FALSE())</f>
        <v>Summit</v>
      </c>
      <c r="D232" s="0" t="n">
        <f aca="false">VLOOKUP(B232,'Team Data'!$A$2:$T$659,2,FALSE())</f>
        <v>18</v>
      </c>
      <c r="E232" s="0" t="n">
        <f aca="false">VLOOKUP(B232,'Team Data'!$A$2:$T$659,3,FALSE())</f>
        <v>15</v>
      </c>
      <c r="F232" s="2" t="n">
        <f aca="false">VLOOKUP(B232,'Team Data'!$A$2:$T$659,20,FALSE())</f>
        <v>52.1925293312071</v>
      </c>
    </row>
    <row r="233" customFormat="false" ht="15" hidden="false" customHeight="false" outlineLevel="0" collapsed="false">
      <c r="A233" s="0" t="n">
        <f aca="false">RANK(F233,F$2:F$352)</f>
        <v>308</v>
      </c>
      <c r="B233" s="0" t="s">
        <v>237</v>
      </c>
      <c r="C233" s="0" t="str">
        <f aca="false">VLOOKUP(B233,'Team Data'!$A$2:$T$659,19,FALSE())</f>
        <v>Metro</v>
      </c>
      <c r="D233" s="0" t="n">
        <f aca="false">VLOOKUP(B233,'Team Data'!$A$2:$T$659,2,FALSE())</f>
        <v>12</v>
      </c>
      <c r="E233" s="0" t="n">
        <f aca="false">VLOOKUP(B233,'Team Data'!$A$2:$T$659,3,FALSE())</f>
        <v>21</v>
      </c>
      <c r="F233" s="2" t="n">
        <f aca="false">VLOOKUP(B233,'Team Data'!$A$2:$T$659,20,FALSE())</f>
        <v>-31.0913892759481</v>
      </c>
    </row>
    <row r="234" customFormat="false" ht="15" hidden="false" customHeight="false" outlineLevel="0" collapsed="false">
      <c r="A234" s="0" t="n">
        <f aca="false">RANK(F234,F$2:F$352)</f>
        <v>114</v>
      </c>
      <c r="B234" s="0" t="s">
        <v>238</v>
      </c>
      <c r="C234" s="0" t="str">
        <f aca="false">VLOOKUP(B234,'Team Data'!$A$2:$T$659,19,FALSE())</f>
        <v>Big South</v>
      </c>
      <c r="D234" s="0" t="n">
        <f aca="false">VLOOKUP(B234,'Team Data'!$A$2:$T$659,2,FALSE())</f>
        <v>23</v>
      </c>
      <c r="E234" s="0" t="n">
        <f aca="false">VLOOKUP(B234,'Team Data'!$A$2:$T$659,3,FALSE())</f>
        <v>13</v>
      </c>
      <c r="F234" s="2" t="n">
        <f aca="false">VLOOKUP(B234,'Team Data'!$A$2:$T$659,20,FALSE())</f>
        <v>63.9242933728711</v>
      </c>
    </row>
    <row r="235" customFormat="false" ht="15" hidden="false" customHeight="false" outlineLevel="0" collapsed="false">
      <c r="A235" s="0" t="n">
        <f aca="false">RANK(F235,F$2:F$352)</f>
        <v>29</v>
      </c>
      <c r="B235" s="0" t="s">
        <v>239</v>
      </c>
      <c r="C235" s="0" t="str">
        <f aca="false">VLOOKUP(B235,'Team Data'!$A$2:$T$659,19,FALSE())</f>
        <v>A-10</v>
      </c>
      <c r="D235" s="0" t="n">
        <f aca="false">VLOOKUP(B235,'Team Data'!$A$2:$T$659,2,FALSE())</f>
        <v>26</v>
      </c>
      <c r="E235" s="0" t="n">
        <f aca="false">VLOOKUP(B235,'Team Data'!$A$2:$T$659,3,FALSE())</f>
        <v>8</v>
      </c>
      <c r="F235" s="2" t="n">
        <f aca="false">VLOOKUP(B235,'Team Data'!$A$2:$T$659,20,FALSE())</f>
        <v>127.061292882526</v>
      </c>
    </row>
    <row r="236" customFormat="false" ht="15" hidden="false" customHeight="false" outlineLevel="0" collapsed="false">
      <c r="A236" s="0" t="n">
        <f aca="false">RANK(F236,F$2:F$352)</f>
        <v>316</v>
      </c>
      <c r="B236" s="0" t="s">
        <v>240</v>
      </c>
      <c r="C236" s="0" t="str">
        <f aca="false">VLOOKUP(B236,'Team Data'!$A$2:$T$659,19,FALSE())</f>
        <v>CUSA</v>
      </c>
      <c r="D236" s="0" t="n">
        <f aca="false">VLOOKUP(B236,'Team Data'!$A$2:$T$659,2,FALSE())</f>
        <v>7</v>
      </c>
      <c r="E236" s="0" t="n">
        <f aca="false">VLOOKUP(B236,'Team Data'!$A$2:$T$659,3,FALSE())</f>
        <v>24</v>
      </c>
      <c r="F236" s="2" t="n">
        <f aca="false">VLOOKUP(B236,'Team Data'!$A$2:$T$659,20,FALSE())</f>
        <v>-37.3143645332709</v>
      </c>
    </row>
    <row r="237" customFormat="false" ht="15" hidden="false" customHeight="false" outlineLevel="0" collapsed="false">
      <c r="A237" s="0" t="n">
        <f aca="false">RANK(F237,F$2:F$352)</f>
        <v>242</v>
      </c>
      <c r="B237" s="0" t="s">
        <v>241</v>
      </c>
      <c r="C237" s="0" t="str">
        <f aca="false">VLOOKUP(B237,'Team Data'!$A$2:$T$659,19,FALSE())</f>
        <v>A-10</v>
      </c>
      <c r="D237" s="0" t="n">
        <f aca="false">VLOOKUP(B237,'Team Data'!$A$2:$T$659,2,FALSE())</f>
        <v>12</v>
      </c>
      <c r="E237" s="0" t="n">
        <f aca="false">VLOOKUP(B237,'Team Data'!$A$2:$T$659,3,FALSE())</f>
        <v>20</v>
      </c>
      <c r="F237" s="2" t="n">
        <f aca="false">VLOOKUP(B237,'Team Data'!$A$2:$T$659,20,FALSE())</f>
        <v>6.25287923006904</v>
      </c>
    </row>
    <row r="238" customFormat="false" ht="15" hidden="false" customHeight="false" outlineLevel="0" collapsed="false">
      <c r="A238" s="0" t="n">
        <f aca="false">RANK(F238,F$2:F$352)</f>
        <v>93</v>
      </c>
      <c r="B238" s="0" t="s">
        <v>242</v>
      </c>
      <c r="C238" s="0" t="str">
        <f aca="false">VLOOKUP(B238,'Team Data'!$A$2:$T$659,19,FALSE())</f>
        <v>Metro</v>
      </c>
      <c r="D238" s="0" t="n">
        <f aca="false">VLOOKUP(B238,'Team Data'!$A$2:$T$659,2,FALSE())</f>
        <v>22</v>
      </c>
      <c r="E238" s="0" t="n">
        <f aca="false">VLOOKUP(B238,'Team Data'!$A$2:$T$659,3,FALSE())</f>
        <v>9</v>
      </c>
      <c r="F238" s="2" t="n">
        <f aca="false">VLOOKUP(B238,'Team Data'!$A$2:$T$659,20,FALSE())</f>
        <v>76.7431990696509</v>
      </c>
    </row>
    <row r="239" customFormat="false" ht="15" hidden="false" customHeight="false" outlineLevel="0" collapsed="false">
      <c r="A239" s="0" t="n">
        <f aca="false">RANK(F239,F$2:F$352)</f>
        <v>235</v>
      </c>
      <c r="B239" s="0" t="s">
        <v>243</v>
      </c>
      <c r="C239" s="0" t="str">
        <f aca="false">VLOOKUP(B239,'Team Data'!$A$2:$T$659,19,FALSE())</f>
        <v>NEC</v>
      </c>
      <c r="D239" s="0" t="n">
        <f aca="false">VLOOKUP(B239,'Team Data'!$A$2:$T$659,2,FALSE())</f>
        <v>16</v>
      </c>
      <c r="E239" s="0" t="n">
        <f aca="false">VLOOKUP(B239,'Team Data'!$A$2:$T$659,3,FALSE())</f>
        <v>17</v>
      </c>
      <c r="F239" s="2" t="n">
        <f aca="false">VLOOKUP(B239,'Team Data'!$A$2:$T$659,20,FALSE())</f>
        <v>9.06675018774056</v>
      </c>
    </row>
    <row r="240" customFormat="false" ht="15" hidden="false" customHeight="false" outlineLevel="0" collapsed="false">
      <c r="A240" s="0" t="n">
        <f aca="false">RANK(F240,F$2:F$352)</f>
        <v>166</v>
      </c>
      <c r="B240" s="0" t="s">
        <v>244</v>
      </c>
      <c r="C240" s="0" t="str">
        <f aca="false">VLOOKUP(B240,'Team Data'!$A$2:$T$659,19,FALSE())</f>
        <v>Big Ten</v>
      </c>
      <c r="D240" s="0" t="n">
        <f aca="false">VLOOKUP(B240,'Team Data'!$A$2:$T$659,2,FALSE())</f>
        <v>15</v>
      </c>
      <c r="E240" s="0" t="n">
        <f aca="false">VLOOKUP(B240,'Team Data'!$A$2:$T$659,3,FALSE())</f>
        <v>19</v>
      </c>
      <c r="F240" s="2" t="n">
        <f aca="false">VLOOKUP(B240,'Team Data'!$A$2:$T$659,20,FALSE())</f>
        <v>40.4851167430639</v>
      </c>
    </row>
    <row r="241" customFormat="false" ht="15" hidden="false" customHeight="false" outlineLevel="0" collapsed="false">
      <c r="A241" s="0" t="n">
        <f aca="false">RANK(F241,F$2:F$352)</f>
        <v>188</v>
      </c>
      <c r="B241" s="0" t="s">
        <v>245</v>
      </c>
      <c r="C241" s="0" t="str">
        <f aca="false">VLOOKUP(B241,'Team Data'!$A$2:$T$659,19,FALSE())</f>
        <v>Southland</v>
      </c>
      <c r="D241" s="0" t="n">
        <f aca="false">VLOOKUP(B241,'Team Data'!$A$2:$T$659,2,FALSE())</f>
        <v>22</v>
      </c>
      <c r="E241" s="0" t="n">
        <f aca="false">VLOOKUP(B241,'Team Data'!$A$2:$T$659,3,FALSE())</f>
        <v>12</v>
      </c>
      <c r="F241" s="2" t="n">
        <f aca="false">VLOOKUP(B241,'Team Data'!$A$2:$T$659,20,FALSE())</f>
        <v>29.8427683328182</v>
      </c>
    </row>
    <row r="242" customFormat="false" ht="15" hidden="false" customHeight="false" outlineLevel="0" collapsed="false">
      <c r="A242" s="0" t="n">
        <f aca="false">RANK(F242,F$2:F$352)</f>
        <v>312</v>
      </c>
      <c r="B242" s="0" t="s">
        <v>246</v>
      </c>
      <c r="C242" s="0" t="str">
        <f aca="false">VLOOKUP(B242,'Team Data'!$A$2:$T$659,19,FALSE())</f>
        <v>OVC</v>
      </c>
      <c r="D242" s="0" t="n">
        <f aca="false">VLOOKUP(B242,'Team Data'!$A$2:$T$659,2,FALSE())</f>
        <v>9</v>
      </c>
      <c r="E242" s="0" t="n">
        <f aca="false">VLOOKUP(B242,'Team Data'!$A$2:$T$659,3,FALSE())</f>
        <v>21</v>
      </c>
      <c r="F242" s="2" t="n">
        <f aca="false">VLOOKUP(B242,'Team Data'!$A$2:$T$659,20,FALSE())</f>
        <v>-34.7824635726891</v>
      </c>
    </row>
    <row r="243" customFormat="false" ht="15" hidden="false" customHeight="false" outlineLevel="0" collapsed="false">
      <c r="A243" s="0" t="n">
        <f aca="false">RANK(F243,F$2:F$352)</f>
        <v>80</v>
      </c>
      <c r="B243" s="0" t="s">
        <v>247</v>
      </c>
      <c r="C243" s="0" t="str">
        <f aca="false">VLOOKUP(B243,'Team Data'!$A$2:$T$659,19,FALSE())</f>
        <v>American</v>
      </c>
      <c r="D243" s="0" t="n">
        <f aca="false">VLOOKUP(B243,'Team Data'!$A$2:$T$659,2,FALSE())</f>
        <v>17</v>
      </c>
      <c r="E243" s="0" t="n">
        <f aca="false">VLOOKUP(B243,'Team Data'!$A$2:$T$659,3,FALSE())</f>
        <v>16</v>
      </c>
      <c r="F243" s="2" t="n">
        <f aca="false">VLOOKUP(B243,'Team Data'!$A$2:$T$659,20,FALSE())</f>
        <v>85.3291958666239</v>
      </c>
    </row>
    <row r="244" customFormat="false" ht="15" hidden="false" customHeight="false" outlineLevel="0" collapsed="false">
      <c r="A244" s="0" t="n">
        <f aca="false">RANK(F244,F$2:F$352)</f>
        <v>307</v>
      </c>
      <c r="B244" s="0" t="s">
        <v>248</v>
      </c>
      <c r="C244" s="0" t="str">
        <f aca="false">VLOOKUP(B244,'Team Data'!$A$2:$T$659,19,FALSE())</f>
        <v>Big Sky</v>
      </c>
      <c r="D244" s="0" t="n">
        <f aca="false">VLOOKUP(B244,'Team Data'!$A$2:$T$659,2,FALSE())</f>
        <v>7</v>
      </c>
      <c r="E244" s="0" t="n">
        <f aca="false">VLOOKUP(B244,'Team Data'!$A$2:$T$659,3,FALSE())</f>
        <v>25</v>
      </c>
      <c r="F244" s="2" t="n">
        <f aca="false">VLOOKUP(B244,'Team Data'!$A$2:$T$659,20,FALSE())</f>
        <v>-31.03837350643</v>
      </c>
    </row>
    <row r="245" customFormat="false" ht="15" hidden="false" customHeight="false" outlineLevel="0" collapsed="false">
      <c r="A245" s="0" t="n">
        <f aca="false">RANK(F245,F$2:F$352)</f>
        <v>272</v>
      </c>
      <c r="B245" s="0" t="s">
        <v>249</v>
      </c>
      <c r="C245" s="0" t="str">
        <f aca="false">VLOOKUP(B245,'Team Data'!$A$2:$T$659,19,FALSE())</f>
        <v>NEC</v>
      </c>
      <c r="D245" s="0" t="n">
        <f aca="false">VLOOKUP(B245,'Team Data'!$A$2:$T$659,2,FALSE())</f>
        <v>10</v>
      </c>
      <c r="E245" s="0" t="n">
        <f aca="false">VLOOKUP(B245,'Team Data'!$A$2:$T$659,3,FALSE())</f>
        <v>21</v>
      </c>
      <c r="F245" s="2" t="n">
        <f aca="false">VLOOKUP(B245,'Team Data'!$A$2:$T$659,20,FALSE())</f>
        <v>-8.60120601867114</v>
      </c>
    </row>
    <row r="246" customFormat="false" ht="15" hidden="false" customHeight="false" outlineLevel="0" collapsed="false">
      <c r="A246" s="0" t="n">
        <f aca="false">RANK(F246,F$2:F$352)</f>
        <v>118</v>
      </c>
      <c r="B246" s="0" t="s">
        <v>250</v>
      </c>
      <c r="C246" s="0" t="str">
        <f aca="false">VLOOKUP(B246,'Team Data'!$A$2:$T$659,19,FALSE())</f>
        <v>A-10</v>
      </c>
      <c r="D246" s="0" t="n">
        <f aca="false">VLOOKUP(B246,'Team Data'!$A$2:$T$659,2,FALSE())</f>
        <v>16</v>
      </c>
      <c r="E246" s="0" t="n">
        <f aca="false">VLOOKUP(B246,'Team Data'!$A$2:$T$659,3,FALSE())</f>
        <v>16</v>
      </c>
      <c r="F246" s="2" t="n">
        <f aca="false">VLOOKUP(B246,'Team Data'!$A$2:$T$659,20,FALSE())</f>
        <v>62.8672336969889</v>
      </c>
    </row>
    <row r="247" customFormat="false" ht="15" hidden="false" customHeight="false" outlineLevel="0" collapsed="false">
      <c r="A247" s="0" t="n">
        <f aca="false">RANK(F247,F$2:F$352)</f>
        <v>138</v>
      </c>
      <c r="B247" s="0" t="s">
        <v>251</v>
      </c>
      <c r="C247" s="0" t="str">
        <f aca="false">VLOOKUP(B247,'Team Data'!$A$2:$T$659,19,FALSE())</f>
        <v>A-10</v>
      </c>
      <c r="D247" s="0" t="n">
        <f aca="false">VLOOKUP(B247,'Team Data'!$A$2:$T$659,2,FALSE())</f>
        <v>16</v>
      </c>
      <c r="E247" s="0" t="n">
        <f aca="false">VLOOKUP(B247,'Team Data'!$A$2:$T$659,3,FALSE())</f>
        <v>15</v>
      </c>
      <c r="F247" s="2" t="n">
        <f aca="false">VLOOKUP(B247,'Team Data'!$A$2:$T$659,20,FALSE())</f>
        <v>51.913197178688</v>
      </c>
    </row>
    <row r="248" customFormat="false" ht="15" hidden="false" customHeight="false" outlineLevel="0" collapsed="false">
      <c r="A248" s="0" t="n">
        <f aca="false">RANK(F248,F$2:F$352)</f>
        <v>10</v>
      </c>
      <c r="B248" s="0" t="s">
        <v>252</v>
      </c>
      <c r="C248" s="0" t="str">
        <f aca="false">VLOOKUP(B248,'Team Data'!$A$2:$T$659,19,FALSE())</f>
        <v>WCC</v>
      </c>
      <c r="D248" s="0" t="n">
        <f aca="false">VLOOKUP(B248,'Team Data'!$A$2:$T$659,2,FALSE())</f>
        <v>30</v>
      </c>
      <c r="E248" s="0" t="n">
        <f aca="false">VLOOKUP(B248,'Team Data'!$A$2:$T$659,3,FALSE())</f>
        <v>6</v>
      </c>
      <c r="F248" s="2" t="n">
        <f aca="false">VLOOKUP(B248,'Team Data'!$A$2:$T$659,20,FALSE())</f>
        <v>162.268696551016</v>
      </c>
    </row>
    <row r="249" customFormat="false" ht="15" hidden="false" customHeight="false" outlineLevel="0" collapsed="false">
      <c r="A249" s="0" t="n">
        <f aca="false">RANK(F249,F$2:F$352)</f>
        <v>234</v>
      </c>
      <c r="B249" s="0" t="s">
        <v>253</v>
      </c>
      <c r="C249" s="0" t="str">
        <f aca="false">VLOOKUP(B249,'Team Data'!$A$2:$T$659,19,FALSE())</f>
        <v>Metro</v>
      </c>
      <c r="D249" s="0" t="n">
        <f aca="false">VLOOKUP(B249,'Team Data'!$A$2:$T$659,2,FALSE())</f>
        <v>14</v>
      </c>
      <c r="E249" s="0" t="n">
        <f aca="false">VLOOKUP(B249,'Team Data'!$A$2:$T$659,3,FALSE())</f>
        <v>18</v>
      </c>
      <c r="F249" s="2" t="n">
        <f aca="false">VLOOKUP(B249,'Team Data'!$A$2:$T$659,20,FALSE())</f>
        <v>10.9622102943916</v>
      </c>
    </row>
    <row r="250" customFormat="false" ht="15" hidden="false" customHeight="false" outlineLevel="0" collapsed="false">
      <c r="A250" s="0" t="n">
        <f aca="false">RANK(F250,F$2:F$352)</f>
        <v>154</v>
      </c>
      <c r="B250" s="0" t="s">
        <v>254</v>
      </c>
      <c r="C250" s="0" t="str">
        <f aca="false">VLOOKUP(B250,'Team Data'!$A$2:$T$659,19,FALSE())</f>
        <v>Southland</v>
      </c>
      <c r="D250" s="0" t="n">
        <f aca="false">VLOOKUP(B250,'Team Data'!$A$2:$T$659,2,FALSE())</f>
        <v>21</v>
      </c>
      <c r="E250" s="0" t="n">
        <f aca="false">VLOOKUP(B250,'Team Data'!$A$2:$T$659,3,FALSE())</f>
        <v>15</v>
      </c>
      <c r="F250" s="2" t="n">
        <f aca="false">VLOOKUP(B250,'Team Data'!$A$2:$T$659,20,FALSE())</f>
        <v>45.5786494730228</v>
      </c>
    </row>
    <row r="251" customFormat="false" ht="15" hidden="false" customHeight="false" outlineLevel="0" collapsed="false">
      <c r="A251" s="0" t="n">
        <f aca="false">RANK(F251,F$2:F$352)</f>
        <v>309</v>
      </c>
      <c r="B251" s="0" t="s">
        <v>255</v>
      </c>
      <c r="C251" s="0" t="str">
        <f aca="false">VLOOKUP(B251,'Team Data'!$A$2:$T$659,19,FALSE())</f>
        <v>SoCon</v>
      </c>
      <c r="D251" s="0" t="n">
        <f aca="false">VLOOKUP(B251,'Team Data'!$A$2:$T$659,2,FALSE())</f>
        <v>10</v>
      </c>
      <c r="E251" s="0" t="n">
        <f aca="false">VLOOKUP(B251,'Team Data'!$A$2:$T$659,3,FALSE())</f>
        <v>22</v>
      </c>
      <c r="F251" s="2" t="n">
        <f aca="false">VLOOKUP(B251,'Team Data'!$A$2:$T$659,20,FALSE())</f>
        <v>-31.9963711548854</v>
      </c>
    </row>
    <row r="252" customFormat="false" ht="15" hidden="false" customHeight="false" outlineLevel="0" collapsed="false">
      <c r="A252" s="0" t="n">
        <f aca="false">RANK(F252,F$2:F$352)</f>
        <v>152</v>
      </c>
      <c r="B252" s="0" t="s">
        <v>256</v>
      </c>
      <c r="C252" s="0" t="str">
        <f aca="false">VLOOKUP(B252,'Team Data'!$A$2:$T$659,19,FALSE())</f>
        <v>WCC</v>
      </c>
      <c r="D252" s="0" t="n">
        <f aca="false">VLOOKUP(B252,'Team Data'!$A$2:$T$659,2,FALSE())</f>
        <v>20</v>
      </c>
      <c r="E252" s="0" t="n">
        <f aca="false">VLOOKUP(B252,'Team Data'!$A$2:$T$659,3,FALSE())</f>
        <v>14</v>
      </c>
      <c r="F252" s="2" t="n">
        <f aca="false">VLOOKUP(B252,'Team Data'!$A$2:$T$659,20,FALSE())</f>
        <v>46.7658802563491</v>
      </c>
    </row>
    <row r="253" customFormat="false" ht="15" hidden="false" customHeight="false" outlineLevel="0" collapsed="false">
      <c r="A253" s="0" t="n">
        <f aca="false">RANK(F253,F$2:F$352)</f>
        <v>39</v>
      </c>
      <c r="B253" s="0" t="s">
        <v>257</v>
      </c>
      <c r="C253" s="0" t="str">
        <f aca="false">VLOOKUP(B253,'Team Data'!$A$2:$T$659,19,FALSE())</f>
        <v>Mountain West</v>
      </c>
      <c r="D253" s="0" t="n">
        <f aca="false">VLOOKUP(B253,'Team Data'!$A$2:$T$659,2,FALSE())</f>
        <v>22</v>
      </c>
      <c r="E253" s="0" t="n">
        <f aca="false">VLOOKUP(B253,'Team Data'!$A$2:$T$659,3,FALSE())</f>
        <v>11</v>
      </c>
      <c r="F253" s="2" t="n">
        <f aca="false">VLOOKUP(B253,'Team Data'!$A$2:$T$659,20,FALSE())</f>
        <v>118.771191448135</v>
      </c>
    </row>
    <row r="254" customFormat="false" ht="15" hidden="false" customHeight="false" outlineLevel="0" collapsed="false">
      <c r="A254" s="0" t="n">
        <f aca="false">RANK(F254,F$2:F$352)</f>
        <v>157</v>
      </c>
      <c r="B254" s="0" t="s">
        <v>258</v>
      </c>
      <c r="C254" s="0" t="str">
        <f aca="false">VLOOKUP(B254,'Team Data'!$A$2:$T$659,19,FALSE())</f>
        <v>WCC</v>
      </c>
      <c r="D254" s="0" t="n">
        <f aca="false">VLOOKUP(B254,'Team Data'!$A$2:$T$659,2,FALSE())</f>
        <v>22</v>
      </c>
      <c r="E254" s="0" t="n">
        <f aca="false">VLOOKUP(B254,'Team Data'!$A$2:$T$659,3,FALSE())</f>
        <v>17</v>
      </c>
      <c r="F254" s="2" t="n">
        <f aca="false">VLOOKUP(B254,'Team Data'!$A$2:$T$659,20,FALSE())</f>
        <v>44.973761959998</v>
      </c>
    </row>
    <row r="255" customFormat="false" ht="15" hidden="false" customHeight="false" outlineLevel="0" collapsed="false">
      <c r="A255" s="0" t="n">
        <f aca="false">RANK(F255,F$2:F$352)</f>
        <v>329</v>
      </c>
      <c r="B255" s="0" t="s">
        <v>259</v>
      </c>
      <c r="C255" s="0" t="str">
        <f aca="false">VLOOKUP(B255,'Team Data'!$A$2:$T$659,19,FALSE())</f>
        <v>Mountain West</v>
      </c>
      <c r="D255" s="0" t="n">
        <f aca="false">VLOOKUP(B255,'Team Data'!$A$2:$T$659,2,FALSE())</f>
        <v>4</v>
      </c>
      <c r="E255" s="0" t="n">
        <f aca="false">VLOOKUP(B255,'Team Data'!$A$2:$T$659,3,FALSE())</f>
        <v>26</v>
      </c>
      <c r="F255" s="2" t="n">
        <f aca="false">VLOOKUP(B255,'Team Data'!$A$2:$T$659,20,FALSE())</f>
        <v>-48.4527151107877</v>
      </c>
    </row>
    <row r="256" customFormat="false" ht="15" hidden="false" customHeight="false" outlineLevel="0" collapsed="false">
      <c r="A256" s="0" t="n">
        <f aca="false">RANK(F256,F$2:F$352)</f>
        <v>288</v>
      </c>
      <c r="B256" s="0" t="s">
        <v>260</v>
      </c>
      <c r="C256" s="0" t="str">
        <f aca="false">VLOOKUP(B256,'Team Data'!$A$2:$T$659,19,FALSE())</f>
        <v>WCC</v>
      </c>
      <c r="D256" s="0" t="n">
        <f aca="false">VLOOKUP(B256,'Team Data'!$A$2:$T$659,2,FALSE())</f>
        <v>11</v>
      </c>
      <c r="E256" s="0" t="n">
        <f aca="false">VLOOKUP(B256,'Team Data'!$A$2:$T$659,3,FALSE())</f>
        <v>20</v>
      </c>
      <c r="F256" s="2" t="n">
        <f aca="false">VLOOKUP(B256,'Team Data'!$A$2:$T$659,20,FALSE())</f>
        <v>-17.2617863832072</v>
      </c>
    </row>
    <row r="257" customFormat="false" ht="15" hidden="false" customHeight="false" outlineLevel="0" collapsed="false">
      <c r="A257" s="0" t="n">
        <f aca="false">RANK(F257,F$2:F$352)</f>
        <v>292</v>
      </c>
      <c r="B257" s="0" t="s">
        <v>261</v>
      </c>
      <c r="C257" s="0" t="str">
        <f aca="false">VLOOKUP(B257,'Team Data'!$A$2:$T$659,19,FALSE())</f>
        <v>MEAC</v>
      </c>
      <c r="D257" s="0" t="n">
        <f aca="false">VLOOKUP(B257,'Team Data'!$A$2:$T$659,2,FALSE())</f>
        <v>15</v>
      </c>
      <c r="E257" s="0" t="n">
        <f aca="false">VLOOKUP(B257,'Team Data'!$A$2:$T$659,3,FALSE())</f>
        <v>16</v>
      </c>
      <c r="F257" s="2" t="n">
        <f aca="false">VLOOKUP(B257,'Team Data'!$A$2:$T$659,20,FALSE())</f>
        <v>-19.9781103424199</v>
      </c>
    </row>
    <row r="258" customFormat="false" ht="15" hidden="false" customHeight="false" outlineLevel="0" collapsed="false">
      <c r="A258" s="0" t="n">
        <f aca="false">RANK(F258,F$2:F$352)</f>
        <v>172</v>
      </c>
      <c r="B258" s="0" t="s">
        <v>262</v>
      </c>
      <c r="C258" s="0" t="str">
        <f aca="false">VLOOKUP(B258,'Team Data'!$A$2:$T$659,19,FALSE())</f>
        <v>UAC</v>
      </c>
      <c r="D258" s="0" t="n">
        <f aca="false">VLOOKUP(B258,'Team Data'!$A$2:$T$659,2,FALSE())</f>
        <v>20</v>
      </c>
      <c r="E258" s="0" t="n">
        <f aca="false">VLOOKUP(B258,'Team Data'!$A$2:$T$659,3,FALSE())</f>
        <v>14</v>
      </c>
      <c r="F258" s="2" t="n">
        <f aca="false">VLOOKUP(B258,'Team Data'!$A$2:$T$659,20,FALSE())</f>
        <v>38.9630501451797</v>
      </c>
    </row>
    <row r="259" customFormat="false" ht="15" hidden="false" customHeight="false" outlineLevel="0" collapsed="false">
      <c r="A259" s="0" t="n">
        <f aca="false">RANK(F259,F$2:F$352)</f>
        <v>43</v>
      </c>
      <c r="B259" s="0" t="s">
        <v>263</v>
      </c>
      <c r="C259" s="0" t="str">
        <f aca="false">VLOOKUP(B259,'Team Data'!$A$2:$T$659,19,FALSE())</f>
        <v>Big East</v>
      </c>
      <c r="D259" s="0" t="n">
        <f aca="false">VLOOKUP(B259,'Team Data'!$A$2:$T$659,2,FALSE())</f>
        <v>22</v>
      </c>
      <c r="E259" s="0" t="n">
        <f aca="false">VLOOKUP(B259,'Team Data'!$A$2:$T$659,3,FALSE())</f>
        <v>12</v>
      </c>
      <c r="F259" s="2" t="n">
        <f aca="false">VLOOKUP(B259,'Team Data'!$A$2:$T$659,20,FALSE())</f>
        <v>114.019376306346</v>
      </c>
    </row>
    <row r="260" customFormat="false" ht="15" hidden="false" customHeight="false" outlineLevel="0" collapsed="false">
      <c r="A260" s="0" t="n">
        <f aca="false">RANK(F260,F$2:F$352)</f>
        <v>313</v>
      </c>
      <c r="B260" s="0" t="s">
        <v>264</v>
      </c>
      <c r="C260" s="0" t="str">
        <f aca="false">VLOOKUP(B260,'Team Data'!$A$2:$T$659,19,FALSE())</f>
        <v>Metro</v>
      </c>
      <c r="D260" s="0" t="n">
        <f aca="false">VLOOKUP(B260,'Team Data'!$A$2:$T$659,2,FALSE())</f>
        <v>8</v>
      </c>
      <c r="E260" s="0" t="n">
        <f aca="false">VLOOKUP(B260,'Team Data'!$A$2:$T$659,3,FALSE())</f>
        <v>24</v>
      </c>
      <c r="F260" s="2" t="n">
        <f aca="false">VLOOKUP(B260,'Team Data'!$A$2:$T$659,20,FALSE())</f>
        <v>-34.8861128780004</v>
      </c>
    </row>
    <row r="261" customFormat="false" ht="15" hidden="false" customHeight="false" outlineLevel="0" collapsed="false">
      <c r="A261" s="0" t="n">
        <f aca="false">RANK(F261,F$2:F$352)</f>
        <v>249</v>
      </c>
      <c r="B261" s="0" t="s">
        <v>265</v>
      </c>
      <c r="C261" s="0" t="str">
        <f aca="false">VLOOKUP(B261,'Team Data'!$A$2:$T$659,19,FALSE())</f>
        <v>Sun Belt</v>
      </c>
      <c r="D261" s="0" t="n">
        <f aca="false">VLOOKUP(B261,'Team Data'!$A$2:$T$659,2,FALSE())</f>
        <v>14</v>
      </c>
      <c r="E261" s="0" t="n">
        <f aca="false">VLOOKUP(B261,'Team Data'!$A$2:$T$659,3,FALSE())</f>
        <v>18</v>
      </c>
      <c r="F261" s="2" t="n">
        <f aca="false">VLOOKUP(B261,'Team Data'!$A$2:$T$659,20,FALSE())</f>
        <v>3.54790350383048</v>
      </c>
    </row>
    <row r="262" customFormat="false" ht="15" hidden="false" customHeight="false" outlineLevel="0" collapsed="false">
      <c r="A262" s="0" t="n">
        <f aca="false">RANK(F262,F$2:F$352)</f>
        <v>105</v>
      </c>
      <c r="B262" s="0" t="s">
        <v>266</v>
      </c>
      <c r="C262" s="0" t="str">
        <f aca="false">VLOOKUP(B262,'Team Data'!$A$2:$T$659,19,FALSE())</f>
        <v>SEC</v>
      </c>
      <c r="D262" s="0" t="n">
        <f aca="false">VLOOKUP(B262,'Team Data'!$A$2:$T$659,2,FALSE())</f>
        <v>17</v>
      </c>
      <c r="E262" s="0" t="n">
        <f aca="false">VLOOKUP(B262,'Team Data'!$A$2:$T$659,3,FALSE())</f>
        <v>15</v>
      </c>
      <c r="F262" s="2" t="n">
        <f aca="false">VLOOKUP(B262,'Team Data'!$A$2:$T$659,20,FALSE())</f>
        <v>69.2076328840694</v>
      </c>
    </row>
    <row r="263" customFormat="false" ht="15" hidden="false" customHeight="false" outlineLevel="0" collapsed="false">
      <c r="A263" s="0" t="n">
        <f aca="false">RANK(F263,F$2:F$352)</f>
        <v>335</v>
      </c>
      <c r="B263" s="0" t="s">
        <v>267</v>
      </c>
      <c r="C263" s="0" t="str">
        <f aca="false">VLOOKUP(B263,'Team Data'!$A$2:$T$659,19,FALSE())</f>
        <v>MEAC</v>
      </c>
      <c r="D263" s="0" t="n">
        <f aca="false">VLOOKUP(B263,'Team Data'!$A$2:$T$659,2,FALSE())</f>
        <v>10</v>
      </c>
      <c r="E263" s="0" t="n">
        <f aca="false">VLOOKUP(B263,'Team Data'!$A$2:$T$659,3,FALSE())</f>
        <v>22</v>
      </c>
      <c r="F263" s="2" t="n">
        <f aca="false">VLOOKUP(B263,'Team Data'!$A$2:$T$659,20,FALSE())</f>
        <v>-63.3762496680844</v>
      </c>
    </row>
    <row r="264" customFormat="false" ht="15" hidden="false" customHeight="false" outlineLevel="0" collapsed="false">
      <c r="A264" s="0" t="n">
        <f aca="false">RANK(F264,F$2:F$352)</f>
        <v>340</v>
      </c>
      <c r="B264" s="0" t="s">
        <v>268</v>
      </c>
      <c r="C264" s="0" t="str">
        <f aca="false">VLOOKUP(B264,'Team Data'!$A$2:$T$659,19,FALSE())</f>
        <v>ASUN</v>
      </c>
      <c r="D264" s="0" t="n">
        <f aca="false">VLOOKUP(B264,'Team Data'!$A$2:$T$659,2,FALSE())</f>
        <v>7</v>
      </c>
      <c r="E264" s="0" t="n">
        <f aca="false">VLOOKUP(B264,'Team Data'!$A$2:$T$659,3,FALSE())</f>
        <v>25</v>
      </c>
      <c r="F264" s="2" t="n">
        <f aca="false">VLOOKUP(B264,'Team Data'!$A$2:$T$659,20,FALSE())</f>
        <v>-68.9095853356663</v>
      </c>
    </row>
    <row r="265" customFormat="false" ht="15" hidden="false" customHeight="false" outlineLevel="0" collapsed="false">
      <c r="A265" s="0" t="n">
        <f aca="false">RANK(F265,F$2:F$352)</f>
        <v>42</v>
      </c>
      <c r="B265" s="0" t="s">
        <v>269</v>
      </c>
      <c r="C265" s="0" t="str">
        <f aca="false">VLOOKUP(B265,'Team Data'!$A$2:$T$659,19,FALSE())</f>
        <v>Summit</v>
      </c>
      <c r="D265" s="0" t="n">
        <f aca="false">VLOOKUP(B265,'Team Data'!$A$2:$T$659,2,FALSE())</f>
        <v>26</v>
      </c>
      <c r="E265" s="0" t="n">
        <f aca="false">VLOOKUP(B265,'Team Data'!$A$2:$T$659,3,FALSE())</f>
        <v>9</v>
      </c>
      <c r="F265" s="2" t="n">
        <f aca="false">VLOOKUP(B265,'Team Data'!$A$2:$T$659,20,FALSE())</f>
        <v>115.922297747379</v>
      </c>
    </row>
    <row r="266" customFormat="false" ht="15" hidden="false" customHeight="false" outlineLevel="0" collapsed="false">
      <c r="A266" s="0" t="n">
        <f aca="false">RANK(F266,F$2:F$352)</f>
        <v>47</v>
      </c>
      <c r="B266" s="0" t="s">
        <v>270</v>
      </c>
      <c r="C266" s="0" t="str">
        <f aca="false">VLOOKUP(B266,'Team Data'!$A$2:$T$659,19,FALSE())</f>
        <v>Summit</v>
      </c>
      <c r="D266" s="0" t="n">
        <f aca="false">VLOOKUP(B266,'Team Data'!$A$2:$T$659,2,FALSE())</f>
        <v>28</v>
      </c>
      <c r="E266" s="0" t="n">
        <f aca="false">VLOOKUP(B266,'Team Data'!$A$2:$T$659,3,FALSE())</f>
        <v>7</v>
      </c>
      <c r="F266" s="2" t="n">
        <f aca="false">VLOOKUP(B266,'Team Data'!$A$2:$T$659,20,FALSE())</f>
        <v>107.520017637897</v>
      </c>
    </row>
    <row r="267" customFormat="false" ht="15" hidden="false" customHeight="false" outlineLevel="0" collapsed="false">
      <c r="A267" s="0" t="n">
        <f aca="false">RANK(F267,F$2:F$352)</f>
        <v>306</v>
      </c>
      <c r="B267" s="0" t="s">
        <v>271</v>
      </c>
      <c r="C267" s="0" t="str">
        <f aca="false">VLOOKUP(B267,'Team Data'!$A$2:$T$659,19,FALSE())</f>
        <v>American</v>
      </c>
      <c r="D267" s="0" t="n">
        <f aca="false">VLOOKUP(B267,'Team Data'!$A$2:$T$659,2,FALSE())</f>
        <v>10</v>
      </c>
      <c r="E267" s="0" t="n">
        <f aca="false">VLOOKUP(B267,'Team Data'!$A$2:$T$659,3,FALSE())</f>
        <v>22</v>
      </c>
      <c r="F267" s="2" t="n">
        <f aca="false">VLOOKUP(B267,'Team Data'!$A$2:$T$659,20,FALSE())</f>
        <v>-28.9221347686318</v>
      </c>
    </row>
    <row r="268" customFormat="false" ht="15" hidden="false" customHeight="false" outlineLevel="0" collapsed="false">
      <c r="A268" s="0" t="n">
        <f aca="false">RANK(F268,F$2:F$352)</f>
        <v>252</v>
      </c>
      <c r="B268" s="0" t="s">
        <v>272</v>
      </c>
      <c r="C268" s="0" t="str">
        <f aca="false">VLOOKUP(B268,'Team Data'!$A$2:$T$659,19,FALSE())</f>
        <v>OVC</v>
      </c>
      <c r="D268" s="0" t="n">
        <f aca="false">VLOOKUP(B268,'Team Data'!$A$2:$T$659,2,FALSE())</f>
        <v>14</v>
      </c>
      <c r="E268" s="0" t="n">
        <f aca="false">VLOOKUP(B268,'Team Data'!$A$2:$T$659,3,FALSE())</f>
        <v>17</v>
      </c>
      <c r="F268" s="2" t="n">
        <f aca="false">VLOOKUP(B268,'Team Data'!$A$2:$T$659,20,FALSE())</f>
        <v>1.58110727641207</v>
      </c>
    </row>
    <row r="269" customFormat="false" ht="15" hidden="false" customHeight="false" outlineLevel="0" collapsed="false">
      <c r="A269" s="0" t="n">
        <f aca="false">RANK(F269,F$2:F$352)</f>
        <v>277</v>
      </c>
      <c r="B269" s="0" t="s">
        <v>273</v>
      </c>
      <c r="C269" s="0" t="str">
        <f aca="false">VLOOKUP(B269,'Team Data'!$A$2:$T$659,19,FALSE())</f>
        <v>SWAC</v>
      </c>
      <c r="D269" s="0" t="n">
        <f aca="false">VLOOKUP(B269,'Team Data'!$A$2:$T$659,2,FALSE())</f>
        <v>15</v>
      </c>
      <c r="E269" s="0" t="n">
        <f aca="false">VLOOKUP(B269,'Team Data'!$A$2:$T$659,3,FALSE())</f>
        <v>18</v>
      </c>
      <c r="F269" s="2" t="n">
        <f aca="false">VLOOKUP(B269,'Team Data'!$A$2:$T$659,20,FALSE())</f>
        <v>-11.3352608178809</v>
      </c>
    </row>
    <row r="270" customFormat="false" ht="15" hidden="false" customHeight="false" outlineLevel="0" collapsed="false">
      <c r="A270" s="0" t="n">
        <f aca="false">RANK(F270,F$2:F$352)</f>
        <v>147</v>
      </c>
      <c r="B270" s="0" t="s">
        <v>274</v>
      </c>
      <c r="C270" s="0" t="str">
        <f aca="false">VLOOKUP(B270,'Team Data'!$A$2:$T$659,19,FALSE())</f>
        <v>MVC</v>
      </c>
      <c r="D270" s="0" t="n">
        <f aca="false">VLOOKUP(B270,'Team Data'!$A$2:$T$659,2,FALSE())</f>
        <v>20</v>
      </c>
      <c r="E270" s="0" t="n">
        <f aca="false">VLOOKUP(B270,'Team Data'!$A$2:$T$659,3,FALSE())</f>
        <v>13</v>
      </c>
      <c r="F270" s="2" t="n">
        <f aca="false">VLOOKUP(B270,'Team Data'!$A$2:$T$659,20,FALSE())</f>
        <v>49.3739446979548</v>
      </c>
    </row>
    <row r="271" customFormat="false" ht="15" hidden="false" customHeight="false" outlineLevel="0" collapsed="false">
      <c r="A271" s="0" t="n">
        <f aca="false">RANK(F271,F$2:F$352)</f>
        <v>248</v>
      </c>
      <c r="B271" s="0" t="s">
        <v>275</v>
      </c>
      <c r="C271" s="0" t="str">
        <f aca="false">VLOOKUP(B271,'Team Data'!$A$2:$T$659,19,FALSE())</f>
        <v>CUSA</v>
      </c>
      <c r="D271" s="0" t="n">
        <f aca="false">VLOOKUP(B271,'Team Data'!$A$2:$T$659,2,FALSE())</f>
        <v>16</v>
      </c>
      <c r="E271" s="0" t="n">
        <f aca="false">VLOOKUP(B271,'Team Data'!$A$2:$T$659,3,FALSE())</f>
        <v>18</v>
      </c>
      <c r="F271" s="2" t="n">
        <f aca="false">VLOOKUP(B271,'Team Data'!$A$2:$T$659,20,FALSE())</f>
        <v>3.6079242512895</v>
      </c>
    </row>
    <row r="272" customFormat="false" ht="15" hidden="false" customHeight="false" outlineLevel="0" collapsed="false">
      <c r="A272" s="0" t="n">
        <f aca="false">RANK(F272,F$2:F$352)</f>
        <v>282</v>
      </c>
      <c r="B272" s="0" t="s">
        <v>276</v>
      </c>
      <c r="C272" s="0" t="str">
        <f aca="false">VLOOKUP(B272,'Team Data'!$A$2:$T$659,19,FALSE())</f>
        <v>Big Sky</v>
      </c>
      <c r="D272" s="0" t="n">
        <f aca="false">VLOOKUP(B272,'Team Data'!$A$2:$T$659,2,FALSE())</f>
        <v>13</v>
      </c>
      <c r="E272" s="0" t="n">
        <f aca="false">VLOOKUP(B272,'Team Data'!$A$2:$T$659,3,FALSE())</f>
        <v>19</v>
      </c>
      <c r="F272" s="2" t="n">
        <f aca="false">VLOOKUP(B272,'Team Data'!$A$2:$T$659,20,FALSE())</f>
        <v>-14.6010623969436</v>
      </c>
    </row>
    <row r="273" customFormat="false" ht="15" hidden="false" customHeight="false" outlineLevel="0" collapsed="false">
      <c r="A273" s="0" t="n">
        <f aca="false">RANK(F273,F$2:F$352)</f>
        <v>59</v>
      </c>
      <c r="B273" s="0" t="s">
        <v>277</v>
      </c>
      <c r="C273" s="0" t="str">
        <f aca="false">VLOOKUP(B273,'Team Data'!$A$2:$T$659,19,FALSE())</f>
        <v>A-10</v>
      </c>
      <c r="D273" s="0" t="n">
        <f aca="false">VLOOKUP(B273,'Team Data'!$A$2:$T$659,2,FALSE())</f>
        <v>26</v>
      </c>
      <c r="E273" s="0" t="n">
        <f aca="false">VLOOKUP(B273,'Team Data'!$A$2:$T$659,3,FALSE())</f>
        <v>8</v>
      </c>
      <c r="F273" s="2" t="n">
        <f aca="false">VLOOKUP(B273,'Team Data'!$A$2:$T$659,20,FALSE())</f>
        <v>99.2217215292547</v>
      </c>
    </row>
    <row r="274" customFormat="false" ht="15" hidden="false" customHeight="false" outlineLevel="0" collapsed="false">
      <c r="A274" s="0" t="n">
        <f aca="false">RANK(F274,F$2:F$352)</f>
        <v>177</v>
      </c>
      <c r="B274" s="0" t="s">
        <v>278</v>
      </c>
      <c r="C274" s="0" t="str">
        <f aca="false">VLOOKUP(B274,'Team Data'!$A$2:$T$659,19,FALSE())</f>
        <v>NEC</v>
      </c>
      <c r="D274" s="0" t="n">
        <f aca="false">VLOOKUP(B274,'Team Data'!$A$2:$T$659,2,FALSE())</f>
        <v>18</v>
      </c>
      <c r="E274" s="0" t="n">
        <f aca="false">VLOOKUP(B274,'Team Data'!$A$2:$T$659,3,FALSE())</f>
        <v>13</v>
      </c>
      <c r="F274" s="2" t="n">
        <f aca="false">VLOOKUP(B274,'Team Data'!$A$2:$T$659,20,FALSE())</f>
        <v>35.9106520868481</v>
      </c>
    </row>
    <row r="275" customFormat="false" ht="15" hidden="false" customHeight="false" outlineLevel="0" collapsed="false">
      <c r="A275" s="0" t="n">
        <f aca="false">RANK(F275,F$2:F$352)</f>
        <v>291</v>
      </c>
      <c r="B275" s="0" t="s">
        <v>279</v>
      </c>
      <c r="C275" s="0" t="str">
        <f aca="false">VLOOKUP(B275,'Team Data'!$A$2:$T$659,19,FALSE())</f>
        <v>NEC</v>
      </c>
      <c r="D275" s="0" t="n">
        <f aca="false">VLOOKUP(B275,'Team Data'!$A$2:$T$659,2,FALSE())</f>
        <v>13</v>
      </c>
      <c r="E275" s="0" t="n">
        <f aca="false">VLOOKUP(B275,'Team Data'!$A$2:$T$659,3,FALSE())</f>
        <v>18</v>
      </c>
      <c r="F275" s="2" t="n">
        <f aca="false">VLOOKUP(B275,'Team Data'!$A$2:$T$659,20,FALSE())</f>
        <v>-19.0126099763641</v>
      </c>
    </row>
    <row r="276" customFormat="false" ht="15" hidden="false" customHeight="false" outlineLevel="0" collapsed="false">
      <c r="A276" s="0" t="n">
        <f aca="false">RANK(F276,F$2:F$352)</f>
        <v>156</v>
      </c>
      <c r="B276" s="0" t="s">
        <v>280</v>
      </c>
      <c r="C276" s="0" t="str">
        <f aca="false">VLOOKUP(B276,'Team Data'!$A$2:$T$659,19,FALSE())</f>
        <v>Big East</v>
      </c>
      <c r="D276" s="0" t="n">
        <f aca="false">VLOOKUP(B276,'Team Data'!$A$2:$T$659,2,FALSE())</f>
        <v>16</v>
      </c>
      <c r="E276" s="0" t="n">
        <f aca="false">VLOOKUP(B276,'Team Data'!$A$2:$T$659,3,FALSE())</f>
        <v>17</v>
      </c>
      <c r="F276" s="2" t="n">
        <f aca="false">VLOOKUP(B276,'Team Data'!$A$2:$T$659,20,FALSE())</f>
        <v>45.1501619623813</v>
      </c>
    </row>
    <row r="277" customFormat="false" ht="15" hidden="false" customHeight="false" outlineLevel="0" collapsed="false">
      <c r="A277" s="0" t="n">
        <f aca="false">RANK(F277,F$2:F$352)</f>
        <v>104</v>
      </c>
      <c r="B277" s="0" t="s">
        <v>281</v>
      </c>
      <c r="C277" s="0" t="str">
        <f aca="false">VLOOKUP(B277,'Team Data'!$A$2:$T$659,19,FALSE())</f>
        <v>Pac-12</v>
      </c>
      <c r="D277" s="0" t="n">
        <f aca="false">VLOOKUP(B277,'Team Data'!$A$2:$T$659,2,FALSE())</f>
        <v>19</v>
      </c>
      <c r="E277" s="0" t="n">
        <f aca="false">VLOOKUP(B277,'Team Data'!$A$2:$T$659,3,FALSE())</f>
        <v>16</v>
      </c>
      <c r="F277" s="2" t="n">
        <f aca="false">VLOOKUP(B277,'Team Data'!$A$2:$T$659,20,FALSE())</f>
        <v>70.5261250363748</v>
      </c>
    </row>
    <row r="278" customFormat="false" ht="15" hidden="false" customHeight="false" outlineLevel="0" collapsed="false">
      <c r="A278" s="0" t="n">
        <f aca="false">RANK(F278,F$2:F$352)</f>
        <v>41</v>
      </c>
      <c r="B278" s="0" t="s">
        <v>282</v>
      </c>
      <c r="C278" s="0" t="str">
        <f aca="false">VLOOKUP(B278,'Team Data'!$A$2:$T$659,19,FALSE())</f>
        <v>Southland</v>
      </c>
      <c r="D278" s="0" t="n">
        <f aca="false">VLOOKUP(B278,'Team Data'!$A$2:$T$659,2,FALSE())</f>
        <v>28</v>
      </c>
      <c r="E278" s="0" t="n">
        <f aca="false">VLOOKUP(B278,'Team Data'!$A$2:$T$659,3,FALSE())</f>
        <v>7</v>
      </c>
      <c r="F278" s="2" t="n">
        <f aca="false">VLOOKUP(B278,'Team Data'!$A$2:$T$659,20,FALSE())</f>
        <v>116.544256691099</v>
      </c>
    </row>
    <row r="279" customFormat="false" ht="15" hidden="false" customHeight="false" outlineLevel="0" collapsed="false">
      <c r="A279" s="0" t="n">
        <f aca="false">RANK(F279,F$2:F$352)</f>
        <v>284</v>
      </c>
      <c r="B279" s="0" t="s">
        <v>283</v>
      </c>
      <c r="C279" s="0" t="str">
        <f aca="false">VLOOKUP(B279,'Team Data'!$A$2:$T$659,19,FALSE())</f>
        <v>ASUN</v>
      </c>
      <c r="D279" s="0" t="n">
        <f aca="false">VLOOKUP(B279,'Team Data'!$A$2:$T$659,2,FALSE())</f>
        <v>12</v>
      </c>
      <c r="E279" s="0" t="n">
        <f aca="false">VLOOKUP(B279,'Team Data'!$A$2:$T$659,3,FALSE())</f>
        <v>20</v>
      </c>
      <c r="F279" s="2" t="n">
        <f aca="false">VLOOKUP(B279,'Team Data'!$A$2:$T$659,20,FALSE())</f>
        <v>-15.5526165244035</v>
      </c>
    </row>
    <row r="280" customFormat="false" ht="15" hidden="false" customHeight="false" outlineLevel="0" collapsed="false">
      <c r="A280" s="0" t="n">
        <f aca="false">RANK(F280,F$2:F$352)</f>
        <v>211</v>
      </c>
      <c r="B280" s="0" t="s">
        <v>284</v>
      </c>
      <c r="C280" s="0" t="str">
        <f aca="false">VLOOKUP(B280,'Team Data'!$A$2:$T$659,19,FALSE())</f>
        <v>Am. East</v>
      </c>
      <c r="D280" s="0" t="n">
        <f aca="false">VLOOKUP(B280,'Team Data'!$A$2:$T$659,2,FALSE())</f>
        <v>13</v>
      </c>
      <c r="E280" s="0" t="n">
        <f aca="false">VLOOKUP(B280,'Team Data'!$A$2:$T$659,3,FALSE())</f>
        <v>18</v>
      </c>
      <c r="F280" s="2" t="n">
        <f aca="false">VLOOKUP(B280,'Team Data'!$A$2:$T$659,20,FALSE())</f>
        <v>21.6341206735943</v>
      </c>
    </row>
    <row r="281" customFormat="false" ht="15" hidden="false" customHeight="false" outlineLevel="0" collapsed="false">
      <c r="A281" s="0" t="n">
        <f aca="false">RANK(F281,F$2:F$352)</f>
        <v>64</v>
      </c>
      <c r="B281" s="0" t="s">
        <v>285</v>
      </c>
      <c r="C281" s="0" t="str">
        <f aca="false">VLOOKUP(B281,'Team Data'!$A$2:$T$659,19,FALSE())</f>
        <v>ACC</v>
      </c>
      <c r="D281" s="0" t="n">
        <f aca="false">VLOOKUP(B281,'Team Data'!$A$2:$T$659,2,FALSE())</f>
        <v>23</v>
      </c>
      <c r="E281" s="0" t="n">
        <f aca="false">VLOOKUP(B281,'Team Data'!$A$2:$T$659,3,FALSE())</f>
        <v>14</v>
      </c>
      <c r="F281" s="2" t="n">
        <f aca="false">VLOOKUP(B281,'Team Data'!$A$2:$T$659,20,FALSE())</f>
        <v>95.450765126394</v>
      </c>
    </row>
    <row r="282" customFormat="false" ht="15" hidden="false" customHeight="false" outlineLevel="0" collapsed="false">
      <c r="A282" s="0" t="n">
        <f aca="false">RANK(F282,F$2:F$352)</f>
        <v>33</v>
      </c>
      <c r="B282" s="0" t="s">
        <v>286</v>
      </c>
      <c r="C282" s="0" t="str">
        <f aca="false">VLOOKUP(B282,'Team Data'!$A$2:$T$659,19,FALSE())</f>
        <v>Big 12</v>
      </c>
      <c r="D282" s="0" t="n">
        <f aca="false">VLOOKUP(B282,'Team Data'!$A$2:$T$659,2,FALSE())</f>
        <v>21</v>
      </c>
      <c r="E282" s="0" t="n">
        <f aca="false">VLOOKUP(B282,'Team Data'!$A$2:$T$659,3,FALSE())</f>
        <v>12</v>
      </c>
      <c r="F282" s="2" t="n">
        <f aca="false">VLOOKUP(B282,'Team Data'!$A$2:$T$659,20,FALSE())</f>
        <v>122.952950188688</v>
      </c>
    </row>
    <row r="283" customFormat="false" ht="15" hidden="false" customHeight="false" outlineLevel="0" collapsed="false">
      <c r="A283" s="0" t="n">
        <f aca="false">RANK(F283,F$2:F$352)</f>
        <v>176</v>
      </c>
      <c r="B283" s="0" t="s">
        <v>287</v>
      </c>
      <c r="C283" s="0" t="str">
        <f aca="false">VLOOKUP(B283,'Team Data'!$A$2:$T$659,19,FALSE())</f>
        <v>American</v>
      </c>
      <c r="D283" s="0" t="n">
        <f aca="false">VLOOKUP(B283,'Team Data'!$A$2:$T$659,2,FALSE())</f>
        <v>15</v>
      </c>
      <c r="E283" s="0" t="n">
        <f aca="false">VLOOKUP(B283,'Team Data'!$A$2:$T$659,3,FALSE())</f>
        <v>16</v>
      </c>
      <c r="F283" s="2" t="n">
        <f aca="false">VLOOKUP(B283,'Team Data'!$A$2:$T$659,20,FALSE())</f>
        <v>37.6040889820699</v>
      </c>
    </row>
    <row r="284" customFormat="false" ht="15" hidden="false" customHeight="false" outlineLevel="0" collapsed="false">
      <c r="A284" s="0" t="n">
        <f aca="false">RANK(F284,F$2:F$352)</f>
        <v>22</v>
      </c>
      <c r="B284" s="0" t="s">
        <v>288</v>
      </c>
      <c r="C284" s="0" t="str">
        <f aca="false">VLOOKUP(B284,'Team Data'!$A$2:$T$659,19,FALSE())</f>
        <v>SEC</v>
      </c>
      <c r="D284" s="0" t="n">
        <f aca="false">VLOOKUP(B284,'Team Data'!$A$2:$T$659,2,FALSE())</f>
        <v>26</v>
      </c>
      <c r="E284" s="0" t="n">
        <f aca="false">VLOOKUP(B284,'Team Data'!$A$2:$T$659,3,FALSE())</f>
        <v>9</v>
      </c>
      <c r="F284" s="2" t="n">
        <f aca="false">VLOOKUP(B284,'Team Data'!$A$2:$T$659,20,FALSE())</f>
        <v>138.61307525626</v>
      </c>
    </row>
    <row r="285" customFormat="false" ht="15" hidden="false" customHeight="false" outlineLevel="0" collapsed="false">
      <c r="A285" s="0" t="n">
        <f aca="false">RANK(F285,F$2:F$352)</f>
        <v>180</v>
      </c>
      <c r="B285" s="0" t="s">
        <v>289</v>
      </c>
      <c r="C285" s="0" t="str">
        <f aca="false">VLOOKUP(B285,'Team Data'!$A$2:$T$659,19,FALSE())</f>
        <v>OVC</v>
      </c>
      <c r="D285" s="0" t="n">
        <f aca="false">VLOOKUP(B285,'Team Data'!$A$2:$T$659,2,FALSE())</f>
        <v>15</v>
      </c>
      <c r="E285" s="0" t="n">
        <f aca="false">VLOOKUP(B285,'Team Data'!$A$2:$T$659,3,FALSE())</f>
        <v>15</v>
      </c>
      <c r="F285" s="2" t="n">
        <f aca="false">VLOOKUP(B285,'Team Data'!$A$2:$T$659,20,FALSE())</f>
        <v>33.7430039556699</v>
      </c>
    </row>
    <row r="286" customFormat="false" ht="15" hidden="false" customHeight="false" outlineLevel="0" collapsed="false">
      <c r="A286" s="0" t="n">
        <f aca="false">RANK(F286,F$2:F$352)</f>
        <v>215</v>
      </c>
      <c r="B286" s="0" t="s">
        <v>290</v>
      </c>
      <c r="C286" s="0" t="str">
        <f aca="false">VLOOKUP(B286,'Team Data'!$A$2:$T$659,19,FALSE())</f>
        <v>OVC</v>
      </c>
      <c r="D286" s="0" t="n">
        <f aca="false">VLOOKUP(B286,'Team Data'!$A$2:$T$659,2,FALSE())</f>
        <v>19</v>
      </c>
      <c r="E286" s="0" t="n">
        <f aca="false">VLOOKUP(B286,'Team Data'!$A$2:$T$659,3,FALSE())</f>
        <v>14</v>
      </c>
      <c r="F286" s="2" t="n">
        <f aca="false">VLOOKUP(B286,'Team Data'!$A$2:$T$659,20,FALSE())</f>
        <v>20.6096630205244</v>
      </c>
    </row>
    <row r="287" customFormat="false" ht="15" hidden="false" customHeight="false" outlineLevel="0" collapsed="false">
      <c r="A287" s="0" t="n">
        <f aca="false">RANK(F287,F$2:F$352)</f>
        <v>95</v>
      </c>
      <c r="B287" s="0" t="s">
        <v>291</v>
      </c>
      <c r="C287" s="0" t="str">
        <f aca="false">VLOOKUP(B287,'Team Data'!$A$2:$T$659,19,FALSE())</f>
        <v>Big 12</v>
      </c>
      <c r="D287" s="0" t="n">
        <f aca="false">VLOOKUP(B287,'Team Data'!$A$2:$T$659,2,FALSE())</f>
        <v>19</v>
      </c>
      <c r="E287" s="0" t="n">
        <f aca="false">VLOOKUP(B287,'Team Data'!$A$2:$T$659,3,FALSE())</f>
        <v>15</v>
      </c>
      <c r="F287" s="2" t="n">
        <f aca="false">VLOOKUP(B287,'Team Data'!$A$2:$T$659,20,FALSE())</f>
        <v>76.3354691492949</v>
      </c>
    </row>
    <row r="288" customFormat="false" ht="15" hidden="false" customHeight="false" outlineLevel="0" collapsed="false">
      <c r="A288" s="0" t="n">
        <f aca="false">RANK(F288,F$2:F$352)</f>
        <v>61</v>
      </c>
      <c r="B288" s="0" t="s">
        <v>292</v>
      </c>
      <c r="C288" s="0" t="str">
        <f aca="false">VLOOKUP(B288,'Team Data'!$A$2:$T$659,19,FALSE())</f>
        <v>SEC</v>
      </c>
      <c r="D288" s="0" t="n">
        <f aca="false">VLOOKUP(B288,'Team Data'!$A$2:$T$659,2,FALSE())</f>
        <v>19</v>
      </c>
      <c r="E288" s="0" t="n">
        <f aca="false">VLOOKUP(B288,'Team Data'!$A$2:$T$659,3,FALSE())</f>
        <v>13</v>
      </c>
      <c r="F288" s="2" t="n">
        <f aca="false">VLOOKUP(B288,'Team Data'!$A$2:$T$659,20,FALSE())</f>
        <v>98.1294764559908</v>
      </c>
    </row>
    <row r="289" customFormat="false" ht="15" hidden="false" customHeight="false" outlineLevel="0" collapsed="false">
      <c r="A289" s="0" t="n">
        <f aca="false">RANK(F289,F$2:F$352)</f>
        <v>267</v>
      </c>
      <c r="B289" s="0" t="s">
        <v>293</v>
      </c>
      <c r="C289" s="0" t="str">
        <f aca="false">VLOOKUP(B289,'Team Data'!$A$2:$T$659,19,FALSE())</f>
        <v>Southland</v>
      </c>
      <c r="D289" s="0" t="n">
        <f aca="false">VLOOKUP(B289,'Team Data'!$A$2:$T$659,2,FALSE())</f>
        <v>11</v>
      </c>
      <c r="E289" s="0" t="n">
        <f aca="false">VLOOKUP(B289,'Team Data'!$A$2:$T$659,3,FALSE())</f>
        <v>18</v>
      </c>
      <c r="F289" s="2" t="n">
        <f aca="false">VLOOKUP(B289,'Team Data'!$A$2:$T$659,20,FALSE())</f>
        <v>-5.74130932017554</v>
      </c>
    </row>
    <row r="290" customFormat="false" ht="15" hidden="false" customHeight="false" outlineLevel="0" collapsed="false">
      <c r="A290" s="0" t="n">
        <f aca="false">RANK(F290,F$2:F$352)</f>
        <v>237</v>
      </c>
      <c r="B290" s="0" t="s">
        <v>294</v>
      </c>
      <c r="C290" s="0" t="str">
        <f aca="false">VLOOKUP(B290,'Team Data'!$A$2:$T$659,19,FALSE())</f>
        <v>SWAC</v>
      </c>
      <c r="D290" s="0" t="n">
        <f aca="false">VLOOKUP(B290,'Team Data'!$A$2:$T$659,2,FALSE())</f>
        <v>16</v>
      </c>
      <c r="E290" s="0" t="n">
        <f aca="false">VLOOKUP(B290,'Team Data'!$A$2:$T$659,3,FALSE())</f>
        <v>19</v>
      </c>
      <c r="F290" s="2" t="n">
        <f aca="false">VLOOKUP(B290,'Team Data'!$A$2:$T$659,20,FALSE())</f>
        <v>8.83504682760326</v>
      </c>
    </row>
    <row r="291" customFormat="false" ht="15" hidden="false" customHeight="false" outlineLevel="0" collapsed="false">
      <c r="A291" s="0" t="n">
        <f aca="false">RANK(F291,F$2:F$352)</f>
        <v>213</v>
      </c>
      <c r="B291" s="0" t="s">
        <v>295</v>
      </c>
      <c r="C291" s="0" t="str">
        <f aca="false">VLOOKUP(B291,'Team Data'!$A$2:$T$659,19,FALSE())</f>
        <v>Sun Belt</v>
      </c>
      <c r="D291" s="0" t="n">
        <f aca="false">VLOOKUP(B291,'Team Data'!$A$2:$T$659,2,FALSE())</f>
        <v>15</v>
      </c>
      <c r="E291" s="0" t="n">
        <f aca="false">VLOOKUP(B291,'Team Data'!$A$2:$T$659,3,FALSE())</f>
        <v>18</v>
      </c>
      <c r="F291" s="2" t="n">
        <f aca="false">VLOOKUP(B291,'Team Data'!$A$2:$T$659,20,FALSE())</f>
        <v>21.3574821205701</v>
      </c>
    </row>
    <row r="292" customFormat="false" ht="15" hidden="false" customHeight="false" outlineLevel="0" collapsed="false">
      <c r="A292" s="0" t="n">
        <f aca="false">RANK(F292,F$2:F$352)</f>
        <v>18</v>
      </c>
      <c r="B292" s="0" t="s">
        <v>296</v>
      </c>
      <c r="C292" s="0" t="str">
        <f aca="false">VLOOKUP(B292,'Team Data'!$A$2:$T$659,19,FALSE())</f>
        <v>Big 12</v>
      </c>
      <c r="D292" s="0" t="n">
        <f aca="false">VLOOKUP(B292,'Team Data'!$A$2:$T$659,2,FALSE())</f>
        <v>26</v>
      </c>
      <c r="E292" s="0" t="n">
        <f aca="false">VLOOKUP(B292,'Team Data'!$A$2:$T$659,3,FALSE())</f>
        <v>10</v>
      </c>
      <c r="F292" s="2" t="n">
        <f aca="false">VLOOKUP(B292,'Team Data'!$A$2:$T$659,20,FALSE())</f>
        <v>149.409260589355</v>
      </c>
    </row>
    <row r="293" customFormat="false" ht="15" hidden="false" customHeight="false" outlineLevel="0" collapsed="false">
      <c r="A293" s="0" t="n">
        <f aca="false">RANK(F293,F$2:F$352)</f>
        <v>318</v>
      </c>
      <c r="B293" s="0" t="s">
        <v>297</v>
      </c>
      <c r="C293" s="0" t="str">
        <f aca="false">VLOOKUP(B293,'Team Data'!$A$2:$T$659,19,FALSE())</f>
        <v>SoCon</v>
      </c>
      <c r="D293" s="0" t="n">
        <f aca="false">VLOOKUP(B293,'Team Data'!$A$2:$T$659,2,FALSE())</f>
        <v>11</v>
      </c>
      <c r="E293" s="0" t="n">
        <f aca="false">VLOOKUP(B293,'Team Data'!$A$2:$T$659,3,FALSE())</f>
        <v>21</v>
      </c>
      <c r="F293" s="2" t="n">
        <f aca="false">VLOOKUP(B293,'Team Data'!$A$2:$T$659,20,FALSE())</f>
        <v>-38.7641488228015</v>
      </c>
    </row>
    <row r="294" customFormat="false" ht="15" hidden="false" customHeight="false" outlineLevel="0" collapsed="false">
      <c r="A294" s="0" t="n">
        <f aca="false">RANK(F294,F$2:F$352)</f>
        <v>85</v>
      </c>
      <c r="B294" s="0" t="s">
        <v>298</v>
      </c>
      <c r="C294" s="0" t="str">
        <f aca="false">VLOOKUP(B294,'Team Data'!$A$2:$T$659,19,FALSE())</f>
        <v>MAC</v>
      </c>
      <c r="D294" s="0" t="n">
        <f aca="false">VLOOKUP(B294,'Team Data'!$A$2:$T$659,2,FALSE())</f>
        <v>23</v>
      </c>
      <c r="E294" s="0" t="n">
        <f aca="false">VLOOKUP(B294,'Team Data'!$A$2:$T$659,3,FALSE())</f>
        <v>11</v>
      </c>
      <c r="F294" s="2" t="n">
        <f aca="false">VLOOKUP(B294,'Team Data'!$A$2:$T$659,20,FALSE())</f>
        <v>80.695531680918</v>
      </c>
    </row>
    <row r="295" customFormat="false" ht="15" hidden="false" customHeight="false" outlineLevel="0" collapsed="false">
      <c r="A295" s="0" t="n">
        <f aca="false">RANK(F295,F$2:F$352)</f>
        <v>99</v>
      </c>
      <c r="B295" s="0" t="s">
        <v>299</v>
      </c>
      <c r="C295" s="0" t="str">
        <f aca="false">VLOOKUP(B295,'Team Data'!$A$2:$T$659,19,FALSE())</f>
        <v>CAA</v>
      </c>
      <c r="D295" s="0" t="n">
        <f aca="false">VLOOKUP(B295,'Team Data'!$A$2:$T$659,2,FALSE())</f>
        <v>18</v>
      </c>
      <c r="E295" s="0" t="n">
        <f aca="false">VLOOKUP(B295,'Team Data'!$A$2:$T$659,3,FALSE())</f>
        <v>14</v>
      </c>
      <c r="F295" s="2" t="n">
        <f aca="false">VLOOKUP(B295,'Team Data'!$A$2:$T$659,20,FALSE())</f>
        <v>74.8663904992527</v>
      </c>
    </row>
    <row r="296" customFormat="false" ht="15" hidden="false" customHeight="false" outlineLevel="0" collapsed="false">
      <c r="A296" s="0" t="n">
        <f aca="false">RANK(F296,F$2:F$352)</f>
        <v>183</v>
      </c>
      <c r="B296" s="0" t="s">
        <v>300</v>
      </c>
      <c r="C296" s="0" t="str">
        <f aca="false">VLOOKUP(B296,'Team Data'!$A$2:$T$659,19,FALSE())</f>
        <v>Sun Belt</v>
      </c>
      <c r="D296" s="0" t="n">
        <f aca="false">VLOOKUP(B296,'Team Data'!$A$2:$T$659,2,FALSE())</f>
        <v>16</v>
      </c>
      <c r="E296" s="0" t="n">
        <f aca="false">VLOOKUP(B296,'Team Data'!$A$2:$T$659,3,FALSE())</f>
        <v>16</v>
      </c>
      <c r="F296" s="2" t="n">
        <f aca="false">VLOOKUP(B296,'Team Data'!$A$2:$T$659,20,FALSE())</f>
        <v>33.241409720393</v>
      </c>
    </row>
    <row r="297" customFormat="false" ht="15" hidden="false" customHeight="false" outlineLevel="0" collapsed="false">
      <c r="A297" s="0" t="n">
        <f aca="false">RANK(F297,F$2:F$352)</f>
        <v>186</v>
      </c>
      <c r="B297" s="0" t="s">
        <v>301</v>
      </c>
      <c r="C297" s="0" t="str">
        <f aca="false">VLOOKUP(B297,'Team Data'!$A$2:$T$659,19,FALSE())</f>
        <v>American</v>
      </c>
      <c r="D297" s="0" t="n">
        <f aca="false">VLOOKUP(B297,'Team Data'!$A$2:$T$659,2,FALSE())</f>
        <v>14</v>
      </c>
      <c r="E297" s="0" t="n">
        <f aca="false">VLOOKUP(B297,'Team Data'!$A$2:$T$659,3,FALSE())</f>
        <v>17</v>
      </c>
      <c r="F297" s="2" t="n">
        <f aca="false">VLOOKUP(B297,'Team Data'!$A$2:$T$659,20,FALSE())</f>
        <v>31.8635043302609</v>
      </c>
    </row>
    <row r="298" customFormat="false" ht="15" hidden="false" customHeight="false" outlineLevel="0" collapsed="false">
      <c r="A298" s="0" t="n">
        <f aca="false">RANK(F298,F$2:F$352)</f>
        <v>107</v>
      </c>
      <c r="B298" s="0" t="s">
        <v>302</v>
      </c>
      <c r="C298" s="0" t="str">
        <f aca="false">VLOOKUP(B298,'Team Data'!$A$2:$T$659,19,FALSE())</f>
        <v>American</v>
      </c>
      <c r="D298" s="0" t="n">
        <f aca="false">VLOOKUP(B298,'Team Data'!$A$2:$T$659,2,FALSE())</f>
        <v>19</v>
      </c>
      <c r="E298" s="0" t="n">
        <f aca="false">VLOOKUP(B298,'Team Data'!$A$2:$T$659,3,FALSE())</f>
        <v>12</v>
      </c>
      <c r="F298" s="2" t="n">
        <f aca="false">VLOOKUP(B298,'Team Data'!$A$2:$T$659,20,FALSE())</f>
        <v>69.0063549345042</v>
      </c>
    </row>
    <row r="299" customFormat="false" ht="15" hidden="false" customHeight="false" outlineLevel="0" collapsed="false">
      <c r="A299" s="0" t="n">
        <f aca="false">RANK(F299,F$2:F$352)</f>
        <v>73</v>
      </c>
      <c r="B299" s="0" t="s">
        <v>303</v>
      </c>
      <c r="C299" s="0" t="str">
        <f aca="false">VLOOKUP(B299,'Team Data'!$A$2:$T$659,19,FALSE())</f>
        <v>CUSA</v>
      </c>
      <c r="D299" s="0" t="n">
        <f aca="false">VLOOKUP(B299,'Team Data'!$A$2:$T$659,2,FALSE())</f>
        <v>20</v>
      </c>
      <c r="E299" s="0" t="n">
        <f aca="false">VLOOKUP(B299,'Team Data'!$A$2:$T$659,3,FALSE())</f>
        <v>13</v>
      </c>
      <c r="F299" s="2" t="n">
        <f aca="false">VLOOKUP(B299,'Team Data'!$A$2:$T$659,20,FALSE())</f>
        <v>89.365119798294</v>
      </c>
    </row>
    <row r="300" customFormat="false" ht="15" hidden="false" customHeight="false" outlineLevel="0" collapsed="false">
      <c r="A300" s="0" t="n">
        <f aca="false">RANK(F300,F$2:F$352)</f>
        <v>89</v>
      </c>
      <c r="B300" s="0" t="s">
        <v>304</v>
      </c>
      <c r="C300" s="0" t="str">
        <f aca="false">VLOOKUP(B300,'Team Data'!$A$2:$T$659,19,FALSE())</f>
        <v>Am. East</v>
      </c>
      <c r="D300" s="0" t="n">
        <f aca="false">VLOOKUP(B300,'Team Data'!$A$2:$T$659,2,FALSE())</f>
        <v>22</v>
      </c>
      <c r="E300" s="0" t="n">
        <f aca="false">VLOOKUP(B300,'Team Data'!$A$2:$T$659,3,FALSE())</f>
        <v>10</v>
      </c>
      <c r="F300" s="2" t="n">
        <f aca="false">VLOOKUP(B300,'Team Data'!$A$2:$T$659,20,FALSE())</f>
        <v>79.7020967051964</v>
      </c>
    </row>
    <row r="301" customFormat="false" ht="15" hidden="false" customHeight="false" outlineLevel="0" collapsed="false">
      <c r="A301" s="0" t="n">
        <f aca="false">RANK(F301,F$2:F$352)</f>
        <v>126</v>
      </c>
      <c r="B301" s="0" t="s">
        <v>305</v>
      </c>
      <c r="C301" s="0" t="str">
        <f aca="false">VLOOKUP(B301,'Team Data'!$A$2:$T$659,19,FALSE())</f>
        <v>Big West</v>
      </c>
      <c r="D301" s="0" t="n">
        <f aca="false">VLOOKUP(B301,'Team Data'!$A$2:$T$659,2,FALSE())</f>
        <v>22</v>
      </c>
      <c r="E301" s="0" t="n">
        <f aca="false">VLOOKUP(B301,'Team Data'!$A$2:$T$659,3,FALSE())</f>
        <v>11</v>
      </c>
      <c r="F301" s="2" t="n">
        <f aca="false">VLOOKUP(B301,'Team Data'!$A$2:$T$659,20,FALSE())</f>
        <v>59.6244450302951</v>
      </c>
    </row>
    <row r="302" customFormat="false" ht="15" hidden="false" customHeight="false" outlineLevel="0" collapsed="false">
      <c r="A302" s="0" t="n">
        <f aca="false">RANK(F302,F$2:F$352)</f>
        <v>151</v>
      </c>
      <c r="B302" s="0" t="s">
        <v>306</v>
      </c>
      <c r="C302" s="0" t="str">
        <f aca="false">VLOOKUP(B302,'Team Data'!$A$2:$T$659,19,FALSE())</f>
        <v>Big West</v>
      </c>
      <c r="D302" s="0" t="n">
        <f aca="false">VLOOKUP(B302,'Team Data'!$A$2:$T$659,2,FALSE())</f>
        <v>18</v>
      </c>
      <c r="E302" s="0" t="n">
        <f aca="false">VLOOKUP(B302,'Team Data'!$A$2:$T$659,3,FALSE())</f>
        <v>17</v>
      </c>
      <c r="F302" s="2" t="n">
        <f aca="false">VLOOKUP(B302,'Team Data'!$A$2:$T$659,20,FALSE())</f>
        <v>47.477267927338</v>
      </c>
    </row>
    <row r="303" customFormat="false" ht="15" hidden="false" customHeight="false" outlineLevel="0" collapsed="false">
      <c r="A303" s="0" t="n">
        <f aca="false">RANK(F303,F$2:F$352)</f>
        <v>297</v>
      </c>
      <c r="B303" s="0" t="s">
        <v>307</v>
      </c>
      <c r="C303" s="0" t="str">
        <f aca="false">VLOOKUP(B303,'Team Data'!$A$2:$T$659,19,FALSE())</f>
        <v>Big West</v>
      </c>
      <c r="D303" s="0" t="n">
        <f aca="false">VLOOKUP(B303,'Team Data'!$A$2:$T$659,2,FALSE())</f>
        <v>9</v>
      </c>
      <c r="E303" s="0" t="n">
        <f aca="false">VLOOKUP(B303,'Team Data'!$A$2:$T$659,3,FALSE())</f>
        <v>22</v>
      </c>
      <c r="F303" s="2" t="n">
        <f aca="false">VLOOKUP(B303,'Team Data'!$A$2:$T$659,20,FALSE())</f>
        <v>-21.6752097336421</v>
      </c>
    </row>
    <row r="304" customFormat="false" ht="15" hidden="false" customHeight="false" outlineLevel="0" collapsed="false">
      <c r="A304" s="0" t="n">
        <f aca="false">RANK(F304,F$2:F$352)</f>
        <v>91</v>
      </c>
      <c r="B304" s="0" t="s">
        <v>308</v>
      </c>
      <c r="C304" s="0" t="str">
        <f aca="false">VLOOKUP(B304,'Team Data'!$A$2:$T$659,19,FALSE())</f>
        <v>Big West</v>
      </c>
      <c r="D304" s="0" t="n">
        <f aca="false">VLOOKUP(B304,'Team Data'!$A$2:$T$659,2,FALSE())</f>
        <v>23</v>
      </c>
      <c r="E304" s="0" t="n">
        <f aca="false">VLOOKUP(B304,'Team Data'!$A$2:$T$659,3,FALSE())</f>
        <v>9</v>
      </c>
      <c r="F304" s="2" t="n">
        <f aca="false">VLOOKUP(B304,'Team Data'!$A$2:$T$659,20,FALSE())</f>
        <v>79.2646803566127</v>
      </c>
    </row>
    <row r="305" customFormat="false" ht="15" hidden="false" customHeight="false" outlineLevel="0" collapsed="false">
      <c r="A305" s="0" t="n">
        <f aca="false">RANK(F305,F$2:F$352)</f>
        <v>121</v>
      </c>
      <c r="B305" s="0" t="s">
        <v>309</v>
      </c>
      <c r="C305" s="0" t="str">
        <f aca="false">VLOOKUP(B305,'Team Data'!$A$2:$T$659,19,FALSE())</f>
        <v>American</v>
      </c>
      <c r="D305" s="0" t="n">
        <f aca="false">VLOOKUP(B305,'Team Data'!$A$2:$T$659,2,FALSE())</f>
        <v>19</v>
      </c>
      <c r="E305" s="0" t="n">
        <f aca="false">VLOOKUP(B305,'Team Data'!$A$2:$T$659,3,FALSE())</f>
        <v>13</v>
      </c>
      <c r="F305" s="2" t="n">
        <f aca="false">VLOOKUP(B305,'Team Data'!$A$2:$T$659,20,FALSE())</f>
        <v>60.2903372599619</v>
      </c>
    </row>
    <row r="306" customFormat="false" ht="15" hidden="false" customHeight="false" outlineLevel="0" collapsed="false">
      <c r="A306" s="0" t="n">
        <f aca="false">RANK(F306,F$2:F$352)</f>
        <v>66</v>
      </c>
      <c r="B306" s="0" t="s">
        <v>310</v>
      </c>
      <c r="C306" s="0" t="str">
        <f aca="false">VLOOKUP(B306,'Team Data'!$A$2:$T$659,19,FALSE())</f>
        <v>Pac-12</v>
      </c>
      <c r="D306" s="0" t="n">
        <f aca="false">VLOOKUP(B306,'Team Data'!$A$2:$T$659,2,FALSE())</f>
        <v>21</v>
      </c>
      <c r="E306" s="0" t="n">
        <f aca="false">VLOOKUP(B306,'Team Data'!$A$2:$T$659,3,FALSE())</f>
        <v>12</v>
      </c>
      <c r="F306" s="2" t="n">
        <f aca="false">VLOOKUP(B306,'Team Data'!$A$2:$T$659,20,FALSE())</f>
        <v>92.9149812929844</v>
      </c>
    </row>
    <row r="307" customFormat="false" ht="15" hidden="false" customHeight="false" outlineLevel="0" collapsed="false">
      <c r="A307" s="0" t="n">
        <f aca="false">RANK(F307,F$2:F$352)</f>
        <v>221</v>
      </c>
      <c r="B307" s="0" t="s">
        <v>311</v>
      </c>
      <c r="C307" s="0" t="str">
        <f aca="false">VLOOKUP(B307,'Team Data'!$A$2:$T$659,19,FALSE())</f>
        <v>American</v>
      </c>
      <c r="D307" s="0" t="n">
        <f aca="false">VLOOKUP(B307,'Team Data'!$A$2:$T$659,2,FALSE())</f>
        <v>14</v>
      </c>
      <c r="E307" s="0" t="n">
        <f aca="false">VLOOKUP(B307,'Team Data'!$A$2:$T$659,3,FALSE())</f>
        <v>18</v>
      </c>
      <c r="F307" s="2" t="n">
        <f aca="false">VLOOKUP(B307,'Team Data'!$A$2:$T$659,20,FALSE())</f>
        <v>16.6028921648746</v>
      </c>
    </row>
    <row r="308" customFormat="false" ht="15" hidden="false" customHeight="false" outlineLevel="0" collapsed="false">
      <c r="A308" s="0" t="n">
        <f aca="false">RANK(F308,F$2:F$352)</f>
        <v>181</v>
      </c>
      <c r="B308" s="0" t="s">
        <v>312</v>
      </c>
      <c r="C308" s="0" t="str">
        <f aca="false">VLOOKUP(B308,'Team Data'!$A$2:$T$659,19,FALSE())</f>
        <v>Horizon</v>
      </c>
      <c r="D308" s="0" t="n">
        <f aca="false">VLOOKUP(B308,'Team Data'!$A$2:$T$659,2,FALSE())</f>
        <v>20</v>
      </c>
      <c r="E308" s="0" t="n">
        <f aca="false">VLOOKUP(B308,'Team Data'!$A$2:$T$659,3,FALSE())</f>
        <v>16</v>
      </c>
      <c r="F308" s="2" t="n">
        <f aca="false">VLOOKUP(B308,'Team Data'!$A$2:$T$659,20,FALSE())</f>
        <v>33.4171844283752</v>
      </c>
    </row>
    <row r="309" customFormat="false" ht="15" hidden="false" customHeight="false" outlineLevel="0" collapsed="false">
      <c r="A309" s="0" t="n">
        <f aca="false">RANK(F309,F$2:F$352)</f>
        <v>222</v>
      </c>
      <c r="B309" s="0" t="s">
        <v>313</v>
      </c>
      <c r="C309" s="0" t="str">
        <f aca="false">VLOOKUP(B309,'Team Data'!$A$2:$T$659,19,FALSE())</f>
        <v>Sun Belt</v>
      </c>
      <c r="D309" s="0" t="n">
        <f aca="false">VLOOKUP(B309,'Team Data'!$A$2:$T$659,2,FALSE())</f>
        <v>16</v>
      </c>
      <c r="E309" s="0" t="n">
        <f aca="false">VLOOKUP(B309,'Team Data'!$A$2:$T$659,3,FALSE())</f>
        <v>16</v>
      </c>
      <c r="F309" s="2" t="n">
        <f aca="false">VLOOKUP(B309,'Team Data'!$A$2:$T$659,20,FALSE())</f>
        <v>15.9623492307598</v>
      </c>
    </row>
    <row r="310" customFormat="false" ht="15" hidden="false" customHeight="false" outlineLevel="0" collapsed="false">
      <c r="A310" s="0" t="n">
        <f aca="false">RANK(F310,F$2:F$352)</f>
        <v>108</v>
      </c>
      <c r="B310" s="0" t="s">
        <v>314</v>
      </c>
      <c r="C310" s="0" t="str">
        <f aca="false">VLOOKUP(B310,'Team Data'!$A$2:$T$659,19,FALSE())</f>
        <v>Am. East</v>
      </c>
      <c r="D310" s="0" t="n">
        <f aca="false">VLOOKUP(B310,'Team Data'!$A$2:$T$659,2,FALSE())</f>
        <v>25</v>
      </c>
      <c r="E310" s="0" t="n">
        <f aca="false">VLOOKUP(B310,'Team Data'!$A$2:$T$659,3,FALSE())</f>
        <v>10</v>
      </c>
      <c r="F310" s="2" t="n">
        <f aca="false">VLOOKUP(B310,'Team Data'!$A$2:$T$659,20,FALSE())</f>
        <v>65.5460818074702</v>
      </c>
    </row>
    <row r="311" customFormat="false" ht="15" hidden="false" customHeight="false" outlineLevel="0" collapsed="false">
      <c r="A311" s="0" t="n">
        <f aca="false">RANK(F311,F$2:F$352)</f>
        <v>279</v>
      </c>
      <c r="B311" s="0" t="s">
        <v>315</v>
      </c>
      <c r="C311" s="0" t="str">
        <f aca="false">VLOOKUP(B311,'Team Data'!$A$2:$T$659,19,FALSE())</f>
        <v>Am. East</v>
      </c>
      <c r="D311" s="0" t="n">
        <f aca="false">VLOOKUP(B311,'Team Data'!$A$2:$T$659,2,FALSE())</f>
        <v>12</v>
      </c>
      <c r="E311" s="0" t="n">
        <f aca="false">VLOOKUP(B311,'Team Data'!$A$2:$T$659,3,FALSE())</f>
        <v>18</v>
      </c>
      <c r="F311" s="2" t="n">
        <f aca="false">VLOOKUP(B311,'Team Data'!$A$2:$T$659,20,FALSE())</f>
        <v>-12.1227988308484</v>
      </c>
    </row>
    <row r="312" customFormat="false" ht="15" hidden="false" customHeight="false" outlineLevel="0" collapsed="false">
      <c r="A312" s="0" t="n">
        <f aca="false">RANK(F312,F$2:F$352)</f>
        <v>159</v>
      </c>
      <c r="B312" s="0" t="s">
        <v>316</v>
      </c>
      <c r="C312" s="0" t="str">
        <f aca="false">VLOOKUP(B312,'Team Data'!$A$2:$T$659,19,FALSE())</f>
        <v>Big South</v>
      </c>
      <c r="D312" s="0" t="n">
        <f aca="false">VLOOKUP(B312,'Team Data'!$A$2:$T$659,2,FALSE())</f>
        <v>21</v>
      </c>
      <c r="E312" s="0" t="n">
        <f aca="false">VLOOKUP(B312,'Team Data'!$A$2:$T$659,3,FALSE())</f>
        <v>13</v>
      </c>
      <c r="F312" s="2" t="n">
        <f aca="false">VLOOKUP(B312,'Team Data'!$A$2:$T$659,20,FALSE())</f>
        <v>44.3019372939764</v>
      </c>
    </row>
    <row r="313" customFormat="false" ht="15" hidden="false" customHeight="false" outlineLevel="0" collapsed="false">
      <c r="A313" s="0" t="n">
        <f aca="false">RANK(F313,F$2:F$352)</f>
        <v>35</v>
      </c>
      <c r="B313" s="0" t="s">
        <v>317</v>
      </c>
      <c r="C313" s="0" t="str">
        <f aca="false">VLOOKUP(B313,'Team Data'!$A$2:$T$659,19,FALSE())</f>
        <v>SoCon</v>
      </c>
      <c r="D313" s="0" t="n">
        <f aca="false">VLOOKUP(B313,'Team Data'!$A$2:$T$659,2,FALSE())</f>
        <v>27</v>
      </c>
      <c r="E313" s="0" t="n">
        <f aca="false">VLOOKUP(B313,'Team Data'!$A$2:$T$659,3,FALSE())</f>
        <v>8</v>
      </c>
      <c r="F313" s="2" t="n">
        <f aca="false">VLOOKUP(B313,'Team Data'!$A$2:$T$659,20,FALSE())</f>
        <v>122.208983437106</v>
      </c>
    </row>
    <row r="314" customFormat="false" ht="15" hidden="false" customHeight="false" outlineLevel="0" collapsed="false">
      <c r="A314" s="0" t="n">
        <f aca="false">RANK(F314,F$2:F$352)</f>
        <v>238</v>
      </c>
      <c r="B314" s="0" t="s">
        <v>318</v>
      </c>
      <c r="C314" s="0" t="str">
        <f aca="false">VLOOKUP(B314,'Team Data'!$A$2:$T$659,19,FALSE())</f>
        <v>CAA</v>
      </c>
      <c r="D314" s="0" t="n">
        <f aca="false">VLOOKUP(B314,'Team Data'!$A$2:$T$659,2,FALSE())</f>
        <v>11</v>
      </c>
      <c r="E314" s="0" t="n">
        <f aca="false">VLOOKUP(B314,'Team Data'!$A$2:$T$659,3,FALSE())</f>
        <v>21</v>
      </c>
      <c r="F314" s="2" t="n">
        <f aca="false">VLOOKUP(B314,'Team Data'!$A$2:$T$659,20,FALSE())</f>
        <v>7.43323701338239</v>
      </c>
    </row>
    <row r="315" customFormat="false" ht="15" hidden="false" customHeight="false" outlineLevel="0" collapsed="false">
      <c r="A315" s="0" t="n">
        <f aca="false">RANK(F315,F$2:F$352)</f>
        <v>88</v>
      </c>
      <c r="B315" s="0" t="s">
        <v>319</v>
      </c>
      <c r="C315" s="0" t="str">
        <f aca="false">VLOOKUP(B315,'Team Data'!$A$2:$T$659,19,FALSE())</f>
        <v>Mountain West</v>
      </c>
      <c r="D315" s="0" t="n">
        <f aca="false">VLOOKUP(B315,'Team Data'!$A$2:$T$659,2,FALSE())</f>
        <v>20</v>
      </c>
      <c r="E315" s="0" t="n">
        <f aca="false">VLOOKUP(B315,'Team Data'!$A$2:$T$659,3,FALSE())</f>
        <v>13</v>
      </c>
      <c r="F315" s="2" t="n">
        <f aca="false">VLOOKUP(B315,'Team Data'!$A$2:$T$659,20,FALSE())</f>
        <v>80.0147458115816</v>
      </c>
    </row>
    <row r="316" customFormat="false" ht="15" hidden="false" customHeight="false" outlineLevel="0" collapsed="false">
      <c r="A316" s="0" t="n">
        <f aca="false">RANK(F316,F$2:F$352)</f>
        <v>38</v>
      </c>
      <c r="B316" s="0" t="s">
        <v>320</v>
      </c>
      <c r="C316" s="0" t="str">
        <f aca="false">VLOOKUP(B316,'Team Data'!$A$2:$T$659,19,FALSE())</f>
        <v>Pac-12</v>
      </c>
      <c r="D316" s="0" t="n">
        <f aca="false">VLOOKUP(B316,'Team Data'!$A$2:$T$659,2,FALSE())</f>
        <v>24</v>
      </c>
      <c r="E316" s="0" t="n">
        <f aca="false">VLOOKUP(B316,'Team Data'!$A$2:$T$659,3,FALSE())</f>
        <v>12</v>
      </c>
      <c r="F316" s="2" t="n">
        <f aca="false">VLOOKUP(B316,'Team Data'!$A$2:$T$659,20,FALSE())</f>
        <v>118.810511512119</v>
      </c>
    </row>
    <row r="317" customFormat="false" ht="15" hidden="false" customHeight="false" outlineLevel="0" collapsed="false">
      <c r="A317" s="0" t="n">
        <f aca="false">RANK(F317,F$2:F$352)</f>
        <v>103</v>
      </c>
      <c r="B317" s="0" t="s">
        <v>321</v>
      </c>
      <c r="C317" s="0" t="str">
        <f aca="false">VLOOKUP(B317,'Team Data'!$A$2:$T$659,19,FALSE())</f>
        <v>Sun Belt</v>
      </c>
      <c r="D317" s="0" t="n">
        <f aca="false">VLOOKUP(B317,'Team Data'!$A$2:$T$659,2,FALSE())</f>
        <v>21</v>
      </c>
      <c r="E317" s="0" t="n">
        <f aca="false">VLOOKUP(B317,'Team Data'!$A$2:$T$659,3,FALSE())</f>
        <v>13</v>
      </c>
      <c r="F317" s="2" t="n">
        <f aca="false">VLOOKUP(B317,'Team Data'!$A$2:$T$659,20,FALSE())</f>
        <v>70.8789711985132</v>
      </c>
    </row>
    <row r="318" customFormat="false" ht="15" hidden="false" customHeight="false" outlineLevel="0" collapsed="false">
      <c r="A318" s="0" t="n">
        <f aca="false">RANK(F318,F$2:F$352)</f>
        <v>287</v>
      </c>
      <c r="B318" s="0" t="s">
        <v>322</v>
      </c>
      <c r="C318" s="0" t="str">
        <f aca="false">VLOOKUP(B318,'Team Data'!$A$2:$T$659,19,FALSE())</f>
        <v>OVC</v>
      </c>
      <c r="D318" s="0" t="n">
        <f aca="false">VLOOKUP(B318,'Team Data'!$A$2:$T$659,2,FALSE())</f>
        <v>10</v>
      </c>
      <c r="E318" s="0" t="n">
        <f aca="false">VLOOKUP(B318,'Team Data'!$A$2:$T$659,3,FALSE())</f>
        <v>21</v>
      </c>
      <c r="F318" s="2" t="n">
        <f aca="false">VLOOKUP(B318,'Team Data'!$A$2:$T$659,20,FALSE())</f>
        <v>-17.064075959736</v>
      </c>
    </row>
    <row r="319" customFormat="false" ht="15" hidden="false" customHeight="false" outlineLevel="0" collapsed="false">
      <c r="A319" s="0" t="n">
        <f aca="false">RANK(F319,F$2:F$352)</f>
        <v>257</v>
      </c>
      <c r="B319" s="0" t="s">
        <v>323</v>
      </c>
      <c r="C319" s="0" t="str">
        <f aca="false">VLOOKUP(B319,'Team Data'!$A$2:$T$659,19,FALSE())</f>
        <v>UAC</v>
      </c>
      <c r="D319" s="0" t="n">
        <f aca="false">VLOOKUP(B319,'Team Data'!$A$2:$T$659,2,FALSE())</f>
        <v>15</v>
      </c>
      <c r="E319" s="0" t="n">
        <f aca="false">VLOOKUP(B319,'Team Data'!$A$2:$T$659,3,FALSE())</f>
        <v>18</v>
      </c>
      <c r="F319" s="2" t="n">
        <f aca="false">VLOOKUP(B319,'Team Data'!$A$2:$T$659,20,FALSE())</f>
        <v>-0.318487714414278</v>
      </c>
    </row>
    <row r="320" customFormat="false" ht="15" hidden="false" customHeight="false" outlineLevel="0" collapsed="false">
      <c r="A320" s="0" t="n">
        <f aca="false">RANK(F320,F$2:F$352)</f>
        <v>271</v>
      </c>
      <c r="B320" s="0" t="s">
        <v>324</v>
      </c>
      <c r="C320" s="0" t="str">
        <f aca="false">VLOOKUP(B320,'Team Data'!$A$2:$T$659,19,FALSE())</f>
        <v>CUSA</v>
      </c>
      <c r="D320" s="0" t="n">
        <f aca="false">VLOOKUP(B320,'Team Data'!$A$2:$T$659,2,FALSE())</f>
        <v>11</v>
      </c>
      <c r="E320" s="0" t="n">
        <f aca="false">VLOOKUP(B320,'Team Data'!$A$2:$T$659,3,FALSE())</f>
        <v>19</v>
      </c>
      <c r="F320" s="2" t="n">
        <f aca="false">VLOOKUP(B320,'Team Data'!$A$2:$T$659,20,FALSE())</f>
        <v>-7.72132326463668</v>
      </c>
    </row>
    <row r="321" customFormat="false" ht="15" hidden="false" customHeight="false" outlineLevel="0" collapsed="false">
      <c r="A321" s="0" t="n">
        <f aca="false">RANK(F321,F$2:F$352)</f>
        <v>174</v>
      </c>
      <c r="B321" s="0" t="s">
        <v>325</v>
      </c>
      <c r="C321" s="0" t="str">
        <f aca="false">VLOOKUP(B321,'Team Data'!$A$2:$T$659,19,FALSE())</f>
        <v>CUSA</v>
      </c>
      <c r="D321" s="0" t="n">
        <f aca="false">VLOOKUP(B321,'Team Data'!$A$2:$T$659,2,FALSE())</f>
        <v>20</v>
      </c>
      <c r="E321" s="0" t="n">
        <f aca="false">VLOOKUP(B321,'Team Data'!$A$2:$T$659,3,FALSE())</f>
        <v>15</v>
      </c>
      <c r="F321" s="2" t="n">
        <f aca="false">VLOOKUP(B321,'Team Data'!$A$2:$T$659,20,FALSE())</f>
        <v>38.7295252242883</v>
      </c>
    </row>
    <row r="322" customFormat="false" ht="15" hidden="false" customHeight="false" outlineLevel="0" collapsed="false">
      <c r="A322" s="0" t="n">
        <f aca="false">RANK(F322,F$2:F$352)</f>
        <v>78</v>
      </c>
      <c r="B322" s="0" t="s">
        <v>326</v>
      </c>
      <c r="C322" s="0" t="str">
        <f aca="false">VLOOKUP(B322,'Team Data'!$A$2:$T$659,19,FALSE())</f>
        <v>Pac-12</v>
      </c>
      <c r="D322" s="0" t="n">
        <f aca="false">VLOOKUP(B322,'Team Data'!$A$2:$T$659,2,FALSE())</f>
        <v>23</v>
      </c>
      <c r="E322" s="0" t="n">
        <f aca="false">VLOOKUP(B322,'Team Data'!$A$2:$T$659,3,FALSE())</f>
        <v>12</v>
      </c>
      <c r="F322" s="2" t="n">
        <f aca="false">VLOOKUP(B322,'Team Data'!$A$2:$T$659,20,FALSE())</f>
        <v>86.5501437006382</v>
      </c>
    </row>
    <row r="323" customFormat="false" ht="15" hidden="false" customHeight="false" outlineLevel="0" collapsed="false">
      <c r="A323" s="0" t="n">
        <f aca="false">RANK(F323,F$2:F$352)</f>
        <v>196</v>
      </c>
      <c r="B323" s="0" t="s">
        <v>327</v>
      </c>
      <c r="C323" s="0" t="str">
        <f aca="false">VLOOKUP(B323,'Team Data'!$A$2:$T$659,19,FALSE())</f>
        <v>Mountain West</v>
      </c>
      <c r="D323" s="0" t="n">
        <f aca="false">VLOOKUP(B323,'Team Data'!$A$2:$T$659,2,FALSE())</f>
        <v>17</v>
      </c>
      <c r="E323" s="0" t="n">
        <f aca="false">VLOOKUP(B323,'Team Data'!$A$2:$T$659,3,FALSE())</f>
        <v>17</v>
      </c>
      <c r="F323" s="2" t="n">
        <f aca="false">VLOOKUP(B323,'Team Data'!$A$2:$T$659,20,FALSE())</f>
        <v>26.4887271086664</v>
      </c>
    </row>
    <row r="324" customFormat="false" ht="15" hidden="false" customHeight="false" outlineLevel="0" collapsed="false">
      <c r="A324" s="0" t="n">
        <f aca="false">RANK(F324,F$2:F$352)</f>
        <v>53</v>
      </c>
      <c r="B324" s="0" t="s">
        <v>328</v>
      </c>
      <c r="C324" s="0" t="str">
        <f aca="false">VLOOKUP(B324,'Team Data'!$A$2:$T$659,19,FALSE())</f>
        <v>UAC</v>
      </c>
      <c r="D324" s="0" t="n">
        <f aca="false">VLOOKUP(B324,'Team Data'!$A$2:$T$659,2,FALSE())</f>
        <v>23</v>
      </c>
      <c r="E324" s="0" t="n">
        <f aca="false">VLOOKUP(B324,'Team Data'!$A$2:$T$659,3,FALSE())</f>
        <v>10</v>
      </c>
      <c r="F324" s="2" t="n">
        <f aca="false">VLOOKUP(B324,'Team Data'!$A$2:$T$659,20,FALSE())</f>
        <v>103.751279930622</v>
      </c>
    </row>
    <row r="325" customFormat="false" ht="15" hidden="false" customHeight="false" outlineLevel="0" collapsed="false">
      <c r="A325" s="0" t="n">
        <f aca="false">RANK(F325,F$2:F$352)</f>
        <v>142</v>
      </c>
      <c r="B325" s="0" t="s">
        <v>329</v>
      </c>
      <c r="C325" s="0" t="str">
        <f aca="false">VLOOKUP(B325,'Team Data'!$A$2:$T$659,19,FALSE())</f>
        <v>A-10</v>
      </c>
      <c r="D325" s="0" t="n">
        <f aca="false">VLOOKUP(B325,'Team Data'!$A$2:$T$659,2,FALSE())</f>
        <v>18</v>
      </c>
      <c r="E325" s="0" t="n">
        <f aca="false">VLOOKUP(B325,'Team Data'!$A$2:$T$659,3,FALSE())</f>
        <v>14</v>
      </c>
      <c r="F325" s="2" t="n">
        <f aca="false">VLOOKUP(B325,'Team Data'!$A$2:$T$659,20,FALSE())</f>
        <v>50.4677001123494</v>
      </c>
    </row>
    <row r="326" customFormat="false" ht="15" hidden="false" customHeight="false" outlineLevel="0" collapsed="false">
      <c r="A326" s="0" t="n">
        <f aca="false">RANK(F326,F$2:F$352)</f>
        <v>325</v>
      </c>
      <c r="B326" s="0" t="s">
        <v>330</v>
      </c>
      <c r="C326" s="0" t="str">
        <f aca="false">VLOOKUP(B326,'Team Data'!$A$2:$T$659,19,FALSE())</f>
        <v>SoCon</v>
      </c>
      <c r="D326" s="0" t="n">
        <f aca="false">VLOOKUP(B326,'Team Data'!$A$2:$T$659,2,FALSE())</f>
        <v>9</v>
      </c>
      <c r="E326" s="0" t="n">
        <f aca="false">VLOOKUP(B326,'Team Data'!$A$2:$T$659,3,FALSE())</f>
        <v>21</v>
      </c>
      <c r="F326" s="2" t="n">
        <f aca="false">VLOOKUP(B326,'Team Data'!$A$2:$T$659,20,FALSE())</f>
        <v>-45.1712141683313</v>
      </c>
    </row>
    <row r="327" customFormat="false" ht="15" hidden="false" customHeight="false" outlineLevel="0" collapsed="false">
      <c r="A327" s="0" t="n">
        <f aca="false">RANK(F327,F$2:F$352)</f>
        <v>164</v>
      </c>
      <c r="B327" s="0" t="s">
        <v>331</v>
      </c>
      <c r="C327" s="0" t="str">
        <f aca="false">VLOOKUP(B327,'Team Data'!$A$2:$T$659,19,FALSE())</f>
        <v>MVC</v>
      </c>
      <c r="D327" s="0" t="n">
        <f aca="false">VLOOKUP(B327,'Team Data'!$A$2:$T$659,2,FALSE())</f>
        <v>15</v>
      </c>
      <c r="E327" s="0" t="n">
        <f aca="false">VLOOKUP(B327,'Team Data'!$A$2:$T$659,3,FALSE())</f>
        <v>17</v>
      </c>
      <c r="F327" s="2" t="n">
        <f aca="false">VLOOKUP(B327,'Team Data'!$A$2:$T$659,20,FALSE())</f>
        <v>41.6042589770838</v>
      </c>
    </row>
    <row r="328" customFormat="false" ht="15" hidden="false" customHeight="false" outlineLevel="0" collapsed="false">
      <c r="A328" s="0" t="n">
        <f aca="false">RANK(F328,F$2:F$352)</f>
        <v>201</v>
      </c>
      <c r="B328" s="0" t="s">
        <v>332</v>
      </c>
      <c r="C328" s="0" t="str">
        <f aca="false">VLOOKUP(B328,'Team Data'!$A$2:$T$659,19,FALSE())</f>
        <v>SEC</v>
      </c>
      <c r="D328" s="0" t="n">
        <f aca="false">VLOOKUP(B328,'Team Data'!$A$2:$T$659,2,FALSE())</f>
        <v>12</v>
      </c>
      <c r="E328" s="0" t="n">
        <f aca="false">VLOOKUP(B328,'Team Data'!$A$2:$T$659,3,FALSE())</f>
        <v>20</v>
      </c>
      <c r="F328" s="2" t="n">
        <f aca="false">VLOOKUP(B328,'Team Data'!$A$2:$T$659,20,FALSE())</f>
        <v>25.5512448650894</v>
      </c>
    </row>
    <row r="329" customFormat="false" ht="15" hidden="false" customHeight="false" outlineLevel="0" collapsed="false">
      <c r="A329" s="0" t="n">
        <f aca="false">RANK(F329,F$2:F$352)</f>
        <v>48</v>
      </c>
      <c r="B329" s="0" t="s">
        <v>333</v>
      </c>
      <c r="C329" s="0" t="str">
        <f aca="false">VLOOKUP(B329,'Team Data'!$A$2:$T$659,19,FALSE())</f>
        <v>Am. East</v>
      </c>
      <c r="D329" s="0" t="n">
        <f aca="false">VLOOKUP(B329,'Team Data'!$A$2:$T$659,2,FALSE())</f>
        <v>27</v>
      </c>
      <c r="E329" s="0" t="n">
        <f aca="false">VLOOKUP(B329,'Team Data'!$A$2:$T$659,3,FALSE())</f>
        <v>8</v>
      </c>
      <c r="F329" s="2" t="n">
        <f aca="false">VLOOKUP(B329,'Team Data'!$A$2:$T$659,20,FALSE())</f>
        <v>106.854203435198</v>
      </c>
    </row>
    <row r="330" customFormat="false" ht="15" hidden="false" customHeight="false" outlineLevel="0" collapsed="false">
      <c r="A330" s="0" t="n">
        <f aca="false">RANK(F330,F$2:F$352)</f>
        <v>1</v>
      </c>
      <c r="B330" s="0" t="s">
        <v>334</v>
      </c>
      <c r="C330" s="0" t="str">
        <f aca="false">VLOOKUP(B330,'Team Data'!$A$2:$T$659,19,FALSE())</f>
        <v>Big East</v>
      </c>
      <c r="D330" s="0" t="n">
        <f aca="false">VLOOKUP(B330,'Team Data'!$A$2:$T$659,2,FALSE())</f>
        <v>36</v>
      </c>
      <c r="E330" s="0" t="n">
        <f aca="false">VLOOKUP(B330,'Team Data'!$A$2:$T$659,3,FALSE())</f>
        <v>4</v>
      </c>
      <c r="F330" s="2" t="n">
        <f aca="false">VLOOKUP(B330,'Team Data'!$A$2:$T$659,20,FALSE())</f>
        <v>264.906398644148</v>
      </c>
    </row>
    <row r="331" customFormat="false" ht="15" hidden="false" customHeight="false" outlineLevel="0" collapsed="false">
      <c r="A331" s="0" t="n">
        <f aca="false">RANK(F331,F$2:F$352)</f>
        <v>5</v>
      </c>
      <c r="B331" s="0" t="s">
        <v>335</v>
      </c>
      <c r="C331" s="0" t="str">
        <f aca="false">VLOOKUP(B331,'Team Data'!$A$2:$T$659,19,FALSE())</f>
        <v>ACC</v>
      </c>
      <c r="D331" s="0" t="n">
        <f aca="false">VLOOKUP(B331,'Team Data'!$A$2:$T$659,2,FALSE())</f>
        <v>31</v>
      </c>
      <c r="E331" s="0" t="n">
        <f aca="false">VLOOKUP(B331,'Team Data'!$A$2:$T$659,3,FALSE())</f>
        <v>3</v>
      </c>
      <c r="F331" s="2" t="n">
        <f aca="false">VLOOKUP(B331,'Team Data'!$A$2:$T$659,20,FALSE())</f>
        <v>195.97987864943</v>
      </c>
    </row>
    <row r="332" customFormat="false" ht="15" hidden="false" customHeight="false" outlineLevel="0" collapsed="false">
      <c r="A332" s="0" t="n">
        <f aca="false">RANK(F332,F$2:F$352)</f>
        <v>77</v>
      </c>
      <c r="B332" s="0" t="s">
        <v>336</v>
      </c>
      <c r="C332" s="0" t="str">
        <f aca="false">VLOOKUP(B332,'Team Data'!$A$2:$T$659,19,FALSE())</f>
        <v>ACC</v>
      </c>
      <c r="D332" s="0" t="n">
        <f aca="false">VLOOKUP(B332,'Team Data'!$A$2:$T$659,2,FALSE())</f>
        <v>20</v>
      </c>
      <c r="E332" s="0" t="n">
        <f aca="false">VLOOKUP(B332,'Team Data'!$A$2:$T$659,3,FALSE())</f>
        <v>11</v>
      </c>
      <c r="F332" s="2" t="n">
        <f aca="false">VLOOKUP(B332,'Team Data'!$A$2:$T$659,20,FALSE())</f>
        <v>86.8592134620949</v>
      </c>
    </row>
    <row r="333" customFormat="false" ht="15" hidden="false" customHeight="false" outlineLevel="0" collapsed="false">
      <c r="A333" s="0" t="n">
        <f aca="false">RANK(F333,F$2:F$352)</f>
        <v>97</v>
      </c>
      <c r="B333" s="0" t="s">
        <v>337</v>
      </c>
      <c r="C333" s="0" t="str">
        <f aca="false">VLOOKUP(B333,'Team Data'!$A$2:$T$659,19,FALSE())</f>
        <v>NEC</v>
      </c>
      <c r="D333" s="0" t="n">
        <f aca="false">VLOOKUP(B333,'Team Data'!$A$2:$T$659,2,FALSE())</f>
        <v>23</v>
      </c>
      <c r="E333" s="0" t="n">
        <f aca="false">VLOOKUP(B333,'Team Data'!$A$2:$T$659,3,FALSE())</f>
        <v>10</v>
      </c>
      <c r="F333" s="2" t="n">
        <f aca="false">VLOOKUP(B333,'Team Data'!$A$2:$T$659,20,FALSE())</f>
        <v>76.2549977357679</v>
      </c>
    </row>
    <row r="334" customFormat="false" ht="15" hidden="false" customHeight="false" outlineLevel="0" collapsed="false">
      <c r="A334" s="0" t="n">
        <f aca="false">RANK(F334,F$2:F$352)</f>
        <v>178</v>
      </c>
      <c r="B334" s="0" t="s">
        <v>338</v>
      </c>
      <c r="C334" s="0" t="str">
        <f aca="false">VLOOKUP(B334,'Team Data'!$A$2:$T$659,19,FALSE())</f>
        <v>ACC</v>
      </c>
      <c r="D334" s="0" t="n">
        <f aca="false">VLOOKUP(B334,'Team Data'!$A$2:$T$659,2,FALSE())</f>
        <v>11</v>
      </c>
      <c r="E334" s="0" t="n">
        <f aca="false">VLOOKUP(B334,'Team Data'!$A$2:$T$659,3,FALSE())</f>
        <v>20</v>
      </c>
      <c r="F334" s="2" t="n">
        <f aca="false">VLOOKUP(B334,'Team Data'!$A$2:$T$659,20,FALSE())</f>
        <v>34.5778019401606</v>
      </c>
    </row>
    <row r="335" customFormat="false" ht="15" hidden="false" customHeight="false" outlineLevel="0" collapsed="false">
      <c r="A335" s="0" t="n">
        <f aca="false">RANK(F335,F$2:F$352)</f>
        <v>113</v>
      </c>
      <c r="B335" s="0" t="s">
        <v>339</v>
      </c>
      <c r="C335" s="0" t="str">
        <f aca="false">VLOOKUP(B335,'Team Data'!$A$2:$T$659,19,FALSE())</f>
        <v>Pac-12</v>
      </c>
      <c r="D335" s="0" t="n">
        <f aca="false">VLOOKUP(B335,'Team Data'!$A$2:$T$659,2,FALSE())</f>
        <v>21</v>
      </c>
      <c r="E335" s="0" t="n">
        <f aca="false">VLOOKUP(B335,'Team Data'!$A$2:$T$659,3,FALSE())</f>
        <v>11</v>
      </c>
      <c r="F335" s="2" t="n">
        <f aca="false">VLOOKUP(B335,'Team Data'!$A$2:$T$659,20,FALSE())</f>
        <v>64.4078950428941</v>
      </c>
    </row>
    <row r="336" customFormat="false" ht="15" hidden="false" customHeight="false" outlineLevel="0" collapsed="false">
      <c r="A336" s="0" t="n">
        <f aca="false">RANK(F336,F$2:F$352)</f>
        <v>268</v>
      </c>
      <c r="B336" s="0" t="s">
        <v>340</v>
      </c>
      <c r="C336" s="0" t="str">
        <f aca="false">VLOOKUP(B336,'Team Data'!$A$2:$T$659,19,FALSE())</f>
        <v>Pac-12</v>
      </c>
      <c r="D336" s="0" t="n">
        <f aca="false">VLOOKUP(B336,'Team Data'!$A$2:$T$659,2,FALSE())</f>
        <v>12</v>
      </c>
      <c r="E336" s="0" t="n">
        <f aca="false">VLOOKUP(B336,'Team Data'!$A$2:$T$659,3,FALSE())</f>
        <v>19</v>
      </c>
      <c r="F336" s="2" t="n">
        <f aca="false">VLOOKUP(B336,'Team Data'!$A$2:$T$659,20,FALSE())</f>
        <v>-5.80637641789568</v>
      </c>
    </row>
    <row r="337" customFormat="false" ht="15" hidden="false" customHeight="false" outlineLevel="0" collapsed="false">
      <c r="A337" s="0" t="n">
        <f aca="false">RANK(F337,F$2:F$352)</f>
        <v>168</v>
      </c>
      <c r="B337" s="0" t="s">
        <v>341</v>
      </c>
      <c r="C337" s="0" t="str">
        <f aca="false">VLOOKUP(B337,'Team Data'!$A$2:$T$659,19,FALSE())</f>
        <v>Big Sky</v>
      </c>
      <c r="D337" s="0" t="n">
        <f aca="false">VLOOKUP(B337,'Team Data'!$A$2:$T$659,2,FALSE())</f>
        <v>20</v>
      </c>
      <c r="E337" s="0" t="n">
        <f aca="false">VLOOKUP(B337,'Team Data'!$A$2:$T$659,3,FALSE())</f>
        <v>11</v>
      </c>
      <c r="F337" s="2" t="n">
        <f aca="false">VLOOKUP(B337,'Team Data'!$A$2:$T$659,20,FALSE())</f>
        <v>40.4430720676043</v>
      </c>
    </row>
    <row r="338" customFormat="false" ht="15" hidden="false" customHeight="false" outlineLevel="0" collapsed="false">
      <c r="A338" s="0" t="n">
        <f aca="false">RANK(F338,F$2:F$352)</f>
        <v>9</v>
      </c>
      <c r="B338" s="0" t="s">
        <v>342</v>
      </c>
      <c r="C338" s="0" t="str">
        <f aca="false">VLOOKUP(B338,'Team Data'!$A$2:$T$659,19,FALSE())</f>
        <v>Big 12</v>
      </c>
      <c r="D338" s="0" t="n">
        <f aca="false">VLOOKUP(B338,'Team Data'!$A$2:$T$659,2,FALSE())</f>
        <v>26</v>
      </c>
      <c r="E338" s="0" t="n">
        <f aca="false">VLOOKUP(B338,'Team Data'!$A$2:$T$659,3,FALSE())</f>
        <v>10</v>
      </c>
      <c r="F338" s="2" t="n">
        <f aca="false">VLOOKUP(B338,'Team Data'!$A$2:$T$659,20,FALSE())</f>
        <v>169.56310453984</v>
      </c>
    </row>
    <row r="339" customFormat="false" ht="15" hidden="false" customHeight="false" outlineLevel="0" collapsed="false">
      <c r="A339" s="0" t="n">
        <f aca="false">RANK(F339,F$2:F$352)</f>
        <v>296</v>
      </c>
      <c r="B339" s="0" t="s">
        <v>343</v>
      </c>
      <c r="C339" s="0" t="str">
        <f aca="false">VLOOKUP(B339,'Team Data'!$A$2:$T$659,19,FALSE())</f>
        <v>SoCon</v>
      </c>
      <c r="D339" s="0" t="n">
        <f aca="false">VLOOKUP(B339,'Team Data'!$A$2:$T$659,2,FALSE())</f>
        <v>13</v>
      </c>
      <c r="E339" s="0" t="n">
        <f aca="false">VLOOKUP(B339,'Team Data'!$A$2:$T$659,3,FALSE())</f>
        <v>19</v>
      </c>
      <c r="F339" s="2" t="n">
        <f aca="false">VLOOKUP(B339,'Team Data'!$A$2:$T$659,20,FALSE())</f>
        <v>-21.3746594049376</v>
      </c>
    </row>
    <row r="340" customFormat="false" ht="15" hidden="false" customHeight="false" outlineLevel="0" collapsed="false">
      <c r="A340" s="0" t="n">
        <f aca="false">RANK(F340,F$2:F$352)</f>
        <v>276</v>
      </c>
      <c r="B340" s="0" t="s">
        <v>344</v>
      </c>
      <c r="C340" s="0" t="str">
        <f aca="false">VLOOKUP(B340,'Team Data'!$A$2:$T$659,19,FALSE())</f>
        <v>Summit</v>
      </c>
      <c r="D340" s="0" t="n">
        <f aca="false">VLOOKUP(B340,'Team Data'!$A$2:$T$659,2,FALSE())</f>
        <v>12</v>
      </c>
      <c r="E340" s="0" t="n">
        <f aca="false">VLOOKUP(B340,'Team Data'!$A$2:$T$659,3,FALSE())</f>
        <v>16</v>
      </c>
      <c r="F340" s="2" t="n">
        <f aca="false">VLOOKUP(B340,'Team Data'!$A$2:$T$659,20,FALSE())</f>
        <v>-11.1641362801189</v>
      </c>
    </row>
    <row r="341" customFormat="false" ht="15" hidden="false" customHeight="false" outlineLevel="0" collapsed="false">
      <c r="A341" s="0" t="n">
        <f aca="false">RANK(F341,F$2:F$352)</f>
        <v>30</v>
      </c>
      <c r="B341" s="0" t="s">
        <v>345</v>
      </c>
      <c r="C341" s="0" t="str">
        <f aca="false">VLOOKUP(B341,'Team Data'!$A$2:$T$659,19,FALSE())</f>
        <v>CUSA</v>
      </c>
      <c r="D341" s="0" t="n">
        <f aca="false">VLOOKUP(B341,'Team Data'!$A$2:$T$659,2,FALSE())</f>
        <v>27</v>
      </c>
      <c r="E341" s="0" t="n">
        <f aca="false">VLOOKUP(B341,'Team Data'!$A$2:$T$659,3,FALSE())</f>
        <v>11</v>
      </c>
      <c r="F341" s="2" t="n">
        <f aca="false">VLOOKUP(B341,'Team Data'!$A$2:$T$659,20,FALSE())</f>
        <v>126.994134811022</v>
      </c>
    </row>
    <row r="342" customFormat="false" ht="15" hidden="false" customHeight="false" outlineLevel="0" collapsed="false">
      <c r="A342" s="0" t="n">
        <f aca="false">RANK(F342,F$2:F$352)</f>
        <v>149</v>
      </c>
      <c r="B342" s="0" t="s">
        <v>346</v>
      </c>
      <c r="C342" s="0" t="str">
        <f aca="false">VLOOKUP(B342,'Team Data'!$A$2:$T$659,19,FALSE())</f>
        <v>MAC</v>
      </c>
      <c r="D342" s="0" t="n">
        <f aca="false">VLOOKUP(B342,'Team Data'!$A$2:$T$659,2,FALSE())</f>
        <v>17</v>
      </c>
      <c r="E342" s="0" t="n">
        <f aca="false">VLOOKUP(B342,'Team Data'!$A$2:$T$659,3,FALSE())</f>
        <v>15</v>
      </c>
      <c r="F342" s="2" t="n">
        <f aca="false">VLOOKUP(B342,'Team Data'!$A$2:$T$659,20,FALSE())</f>
        <v>48.3082845511698</v>
      </c>
    </row>
    <row r="343" customFormat="false" ht="15" hidden="false" customHeight="false" outlineLevel="0" collapsed="false">
      <c r="A343" s="0" t="n">
        <f aca="false">RANK(F343,F$2:F$352)</f>
        <v>19</v>
      </c>
      <c r="B343" s="0" t="s">
        <v>347</v>
      </c>
      <c r="C343" s="0" t="str">
        <f aca="false">VLOOKUP(B343,'Team Data'!$A$2:$T$659,19,FALSE())</f>
        <v>American</v>
      </c>
      <c r="D343" s="0" t="n">
        <f aca="false">VLOOKUP(B343,'Team Data'!$A$2:$T$659,2,FALSE())</f>
        <v>23</v>
      </c>
      <c r="E343" s="0" t="n">
        <f aca="false">VLOOKUP(B343,'Team Data'!$A$2:$T$659,3,FALSE())</f>
        <v>8</v>
      </c>
      <c r="F343" s="2" t="n">
        <f aca="false">VLOOKUP(B343,'Team Data'!$A$2:$T$659,20,FALSE())</f>
        <v>147.915766238937</v>
      </c>
    </row>
    <row r="344" customFormat="false" ht="15" hidden="false" customHeight="false" outlineLevel="0" collapsed="false">
      <c r="A344" s="0" t="n">
        <f aca="false">RANK(F344,F$2:F$352)</f>
        <v>167</v>
      </c>
      <c r="B344" s="0" t="s">
        <v>348</v>
      </c>
      <c r="C344" s="0" t="str">
        <f aca="false">VLOOKUP(B344,'Team Data'!$A$2:$T$659,19,FALSE())</f>
        <v>CAA</v>
      </c>
      <c r="D344" s="0" t="n">
        <f aca="false">VLOOKUP(B344,'Team Data'!$A$2:$T$659,2,FALSE())</f>
        <v>19</v>
      </c>
      <c r="E344" s="0" t="n">
        <f aca="false">VLOOKUP(B344,'Team Data'!$A$2:$T$659,3,FALSE())</f>
        <v>12</v>
      </c>
      <c r="F344" s="2" t="n">
        <f aca="false">VLOOKUP(B344,'Team Data'!$A$2:$T$659,20,FALSE())</f>
        <v>40.4506289653653</v>
      </c>
    </row>
    <row r="345" customFormat="false" ht="15" hidden="false" customHeight="false" outlineLevel="0" collapsed="false">
      <c r="A345" s="0" t="n">
        <f aca="false">RANK(F345,F$2:F$352)</f>
        <v>106</v>
      </c>
      <c r="B345" s="0" t="s">
        <v>349</v>
      </c>
      <c r="C345" s="0" t="str">
        <f aca="false">VLOOKUP(B345,'Team Data'!$A$2:$T$659,19,FALSE())</f>
        <v>Big South</v>
      </c>
      <c r="D345" s="0" t="n">
        <f aca="false">VLOOKUP(B345,'Team Data'!$A$2:$T$659,2,FALSE())</f>
        <v>19</v>
      </c>
      <c r="E345" s="0" t="n">
        <f aca="false">VLOOKUP(B345,'Team Data'!$A$2:$T$659,3,FALSE())</f>
        <v>12</v>
      </c>
      <c r="F345" s="2" t="n">
        <f aca="false">VLOOKUP(B345,'Team Data'!$A$2:$T$659,20,FALSE())</f>
        <v>69.0319586027096</v>
      </c>
    </row>
    <row r="346" customFormat="false" ht="15" hidden="false" customHeight="false" outlineLevel="0" collapsed="false">
      <c r="A346" s="0" t="n">
        <f aca="false">RANK(F346,F$2:F$352)</f>
        <v>130</v>
      </c>
      <c r="B346" s="0" t="s">
        <v>350</v>
      </c>
      <c r="C346" s="0" t="str">
        <f aca="false">VLOOKUP(B346,'Team Data'!$A$2:$T$659,19,FALSE())</f>
        <v>Big Ten</v>
      </c>
      <c r="D346" s="0" t="n">
        <f aca="false">VLOOKUP(B346,'Team Data'!$A$2:$T$659,2,FALSE())</f>
        <v>15</v>
      </c>
      <c r="E346" s="0" t="n">
        <f aca="false">VLOOKUP(B346,'Team Data'!$A$2:$T$659,3,FALSE())</f>
        <v>17</v>
      </c>
      <c r="F346" s="2" t="n">
        <f aca="false">VLOOKUP(B346,'Team Data'!$A$2:$T$659,20,FALSE())</f>
        <v>56.8592660506565</v>
      </c>
    </row>
    <row r="347" customFormat="false" ht="15" hidden="false" customHeight="false" outlineLevel="0" collapsed="false">
      <c r="A347" s="0" t="n">
        <f aca="false">RANK(F347,F$2:F$352)</f>
        <v>148</v>
      </c>
      <c r="B347" s="0" t="s">
        <v>351</v>
      </c>
      <c r="C347" s="0" t="str">
        <f aca="false">VLOOKUP(B347,'Team Data'!$A$2:$T$659,19,FALSE())</f>
        <v>SoCon</v>
      </c>
      <c r="D347" s="0" t="n">
        <f aca="false">VLOOKUP(B347,'Team Data'!$A$2:$T$659,2,FALSE())</f>
        <v>21</v>
      </c>
      <c r="E347" s="0" t="n">
        <f aca="false">VLOOKUP(B347,'Team Data'!$A$2:$T$659,3,FALSE())</f>
        <v>13</v>
      </c>
      <c r="F347" s="2" t="n">
        <f aca="false">VLOOKUP(B347,'Team Data'!$A$2:$T$659,20,FALSE())</f>
        <v>49.3146576749087</v>
      </c>
    </row>
    <row r="348" customFormat="false" ht="15" hidden="false" customHeight="false" outlineLevel="0" collapsed="false">
      <c r="A348" s="0" t="n">
        <f aca="false">RANK(F348,F$2:F$352)</f>
        <v>92</v>
      </c>
      <c r="B348" s="0" t="s">
        <v>352</v>
      </c>
      <c r="C348" s="0" t="str">
        <f aca="false">VLOOKUP(B348,'Team Data'!$A$2:$T$659,19,FALSE())</f>
        <v>Horizon</v>
      </c>
      <c r="D348" s="0" t="n">
        <f aca="false">VLOOKUP(B348,'Team Data'!$A$2:$T$659,2,FALSE())</f>
        <v>25</v>
      </c>
      <c r="E348" s="0" t="n">
        <f aca="false">VLOOKUP(B348,'Team Data'!$A$2:$T$659,3,FALSE())</f>
        <v>10</v>
      </c>
      <c r="F348" s="2" t="n">
        <f aca="false">VLOOKUP(B348,'Team Data'!$A$2:$T$659,20,FALSE())</f>
        <v>78.7532915432636</v>
      </c>
    </row>
    <row r="349" customFormat="false" ht="15" hidden="false" customHeight="false" outlineLevel="0" collapsed="false">
      <c r="A349" s="0" t="n">
        <f aca="false">RANK(F349,F$2:F$352)</f>
        <v>163</v>
      </c>
      <c r="B349" s="0" t="s">
        <v>353</v>
      </c>
      <c r="C349" s="0" t="str">
        <f aca="false">VLOOKUP(B349,'Team Data'!$A$2:$T$659,19,FALSE())</f>
        <v>Mountain West</v>
      </c>
      <c r="D349" s="0" t="n">
        <f aca="false">VLOOKUP(B349,'Team Data'!$A$2:$T$659,2,FALSE())</f>
        <v>20</v>
      </c>
      <c r="E349" s="0" t="n">
        <f aca="false">VLOOKUP(B349,'Team Data'!$A$2:$T$659,3,FALSE())</f>
        <v>13</v>
      </c>
      <c r="F349" s="2" t="n">
        <f aca="false">VLOOKUP(B349,'Team Data'!$A$2:$T$659,20,FALSE())</f>
        <v>42.1640045771036</v>
      </c>
    </row>
    <row r="350" customFormat="false" ht="15" hidden="false" customHeight="false" outlineLevel="0" collapsed="false">
      <c r="A350" s="0" t="n">
        <f aca="false">RANK(F350,F$2:F$352)</f>
        <v>16</v>
      </c>
      <c r="B350" s="0" t="s">
        <v>354</v>
      </c>
      <c r="C350" s="0" t="str">
        <f aca="false">VLOOKUP(B350,'Team Data'!$A$2:$T$659,19,FALSE())</f>
        <v>Big East</v>
      </c>
      <c r="D350" s="0" t="n">
        <f aca="false">VLOOKUP(B350,'Team Data'!$A$2:$T$659,2,FALSE())</f>
        <v>28</v>
      </c>
      <c r="E350" s="0" t="n">
        <f aca="false">VLOOKUP(B350,'Team Data'!$A$2:$T$659,3,FALSE())</f>
        <v>6</v>
      </c>
      <c r="F350" s="2" t="n">
        <f aca="false">VLOOKUP(B350,'Team Data'!$A$2:$T$659,20,FALSE())</f>
        <v>153.866679261998</v>
      </c>
    </row>
    <row r="351" customFormat="false" ht="15" hidden="false" customHeight="false" outlineLevel="0" collapsed="false">
      <c r="A351" s="0" t="n">
        <f aca="false">RANK(F351,F$2:F$352)</f>
        <v>228</v>
      </c>
      <c r="B351" s="0" t="s">
        <v>355</v>
      </c>
      <c r="C351" s="0" t="str">
        <f aca="false">VLOOKUP(B351,'Team Data'!$A$2:$T$659,19,FALSE())</f>
        <v>Ivy</v>
      </c>
      <c r="D351" s="0" t="n">
        <f aca="false">VLOOKUP(B351,'Team Data'!$A$2:$T$659,2,FALSE())</f>
        <v>16</v>
      </c>
      <c r="E351" s="0" t="n">
        <f aca="false">VLOOKUP(B351,'Team Data'!$A$2:$T$659,3,FALSE())</f>
        <v>15</v>
      </c>
      <c r="F351" s="2" t="n">
        <f aca="false">VLOOKUP(B351,'Team Data'!$A$2:$T$659,20,FALSE())</f>
        <v>12.6986840736715</v>
      </c>
    </row>
    <row r="352" customFormat="false" ht="15" hidden="false" customHeight="false" outlineLevel="0" collapsed="false">
      <c r="A352" s="0" t="n">
        <f aca="false">RANK(F352,F$2:F$352)</f>
        <v>323</v>
      </c>
      <c r="B352" s="0" t="s">
        <v>356</v>
      </c>
      <c r="C352" s="0" t="str">
        <f aca="false">VLOOKUP(B352,'Team Data'!$A$2:$T$659,19,FALSE())</f>
        <v>Horizon</v>
      </c>
      <c r="D352" s="0" t="n">
        <f aca="false">VLOOKUP(B352,'Team Data'!$A$2:$T$659,2,FALSE())</f>
        <v>8</v>
      </c>
      <c r="E352" s="0" t="n">
        <f aca="false">VLOOKUP(B352,'Team Data'!$A$2:$T$659,3,FALSE())</f>
        <v>24</v>
      </c>
      <c r="F352" s="2" t="n">
        <f aca="false">VLOOKUP(B352,'Team Data'!$A$2:$T$659,20,FALSE())</f>
        <v>-42.199476737805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3" t="s">
        <v>357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358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5" t="s">
        <v>359</v>
      </c>
    </row>
    <row r="6" customFormat="false" ht="15" hidden="false" customHeight="false" outlineLevel="0" collapsed="false">
      <c r="A6" s="4" t="s">
        <v>360</v>
      </c>
    </row>
    <row r="7" customFormat="false" ht="15" hidden="false" customHeight="false" outlineLevel="0" collapsed="false">
      <c r="A7" s="4" t="s">
        <v>361</v>
      </c>
    </row>
    <row r="8" customFormat="false" ht="15" hidden="false" customHeight="false" outlineLevel="0" collapsed="false">
      <c r="A8" s="4" t="s">
        <v>362</v>
      </c>
    </row>
    <row r="9" customFormat="false" ht="15" hidden="false" customHeight="false" outlineLevel="0" collapsed="false">
      <c r="A9" s="4" t="s">
        <v>363</v>
      </c>
    </row>
    <row r="10" customFormat="false" ht="15" hidden="false" customHeight="false" outlineLevel="0" collapsed="false">
      <c r="A10" s="4" t="s">
        <v>364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5" t="s">
        <v>365</v>
      </c>
    </row>
    <row r="13" customFormat="false" ht="15" hidden="false" customHeight="false" outlineLevel="0" collapsed="false">
      <c r="A13" s="4" t="s">
        <v>366</v>
      </c>
    </row>
    <row r="14" customFormat="false" ht="15" hidden="false" customHeight="false" outlineLevel="0" collapsed="false">
      <c r="A14" s="4" t="s">
        <v>367</v>
      </c>
    </row>
    <row r="15" customFormat="false" ht="15" hidden="false" customHeight="false" outlineLevel="0" collapsed="false">
      <c r="A15" s="4" t="s">
        <v>368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6" t="s">
        <v>369</v>
      </c>
    </row>
    <row r="18" customFormat="false" ht="15" hidden="false" customHeight="false" outlineLevel="0" collapsed="false">
      <c r="A18" s="4" t="s">
        <v>370</v>
      </c>
    </row>
    <row r="19" customFormat="false" ht="15" hidden="false" customHeight="false" outlineLevel="0" collapsed="false">
      <c r="A19" s="4" t="s">
        <v>371</v>
      </c>
    </row>
    <row r="20" customFormat="false" ht="15" hidden="false" customHeight="false" outlineLevel="0" collapsed="false">
      <c r="A20" s="4" t="s">
        <v>372</v>
      </c>
    </row>
    <row r="21" customFormat="false" ht="15" hidden="false" customHeight="false" outlineLevel="0" collapsed="false">
      <c r="A21" s="4" t="s">
        <v>373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5" t="s">
        <v>374</v>
      </c>
    </row>
    <row r="24" customFormat="false" ht="15" hidden="false" customHeight="false" outlineLevel="0" collapsed="false">
      <c r="A24" s="4" t="s">
        <v>375</v>
      </c>
    </row>
    <row r="25" customFormat="false" ht="15" hidden="false" customHeight="false" outlineLevel="0" collapsed="false">
      <c r="A25" s="4" t="s">
        <v>376</v>
      </c>
    </row>
    <row r="26" customFormat="false" ht="15" hidden="false" customHeight="false" outlineLevel="0" collapsed="false">
      <c r="A26" s="4" t="s">
        <v>377</v>
      </c>
    </row>
    <row r="27" customFormat="false" ht="15" hidden="false" customHeight="false" outlineLevel="0" collapsed="false">
      <c r="A27" s="4" t="s">
        <v>378</v>
      </c>
    </row>
    <row r="28" customFormat="false" ht="15" hidden="false" customHeight="false" outlineLevel="0" collapsed="false">
      <c r="A28" s="4"/>
    </row>
    <row r="29" customFormat="false" ht="15" hidden="false" customHeight="false" outlineLevel="0" collapsed="false">
      <c r="A29" s="4" t="s">
        <v>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9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380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385</v>
      </c>
      <c r="G1" s="1" t="s">
        <v>386</v>
      </c>
      <c r="H1" s="1" t="s">
        <v>387</v>
      </c>
      <c r="I1" s="1" t="s">
        <v>388</v>
      </c>
      <c r="J1" s="1" t="s">
        <v>389</v>
      </c>
      <c r="K1" s="1" t="s">
        <v>390</v>
      </c>
      <c r="L1" s="1" t="s">
        <v>391</v>
      </c>
      <c r="M1" s="1" t="s">
        <v>392</v>
      </c>
      <c r="N1" s="1" t="s">
        <v>393</v>
      </c>
      <c r="O1" s="1" t="s">
        <v>394</v>
      </c>
      <c r="P1" s="1" t="s">
        <v>395</v>
      </c>
      <c r="Q1" s="1" t="s">
        <v>396</v>
      </c>
      <c r="R1" s="1" t="s">
        <v>397</v>
      </c>
      <c r="S1" s="1" t="s">
        <v>398</v>
      </c>
      <c r="T1" s="1" t="s">
        <v>399</v>
      </c>
      <c r="U1" s="1" t="s">
        <v>400</v>
      </c>
    </row>
    <row r="2" customFormat="false" ht="15" hidden="false" customHeight="false" outlineLevel="0" collapsed="false">
      <c r="A2" s="0" t="s">
        <v>401</v>
      </c>
      <c r="B2" s="0" t="s">
        <v>81</v>
      </c>
      <c r="C2" s="0" t="n">
        <v>60</v>
      </c>
      <c r="D2" s="0" t="n">
        <v>92</v>
      </c>
      <c r="E2" s="0" t="n">
        <v>38</v>
      </c>
      <c r="F2" s="0" t="n">
        <v>37</v>
      </c>
      <c r="G2" s="0" t="n">
        <v>24</v>
      </c>
      <c r="H2" s="0" t="n">
        <v>8</v>
      </c>
      <c r="I2" s="0" t="n">
        <v>0</v>
      </c>
      <c r="J2" s="0" t="n">
        <v>1</v>
      </c>
      <c r="K2" s="0" t="n">
        <f aca="false">VLOOKUP(A2,'Team Data'!$A$1:$E$659,2,FALSE())</f>
        <v>0</v>
      </c>
      <c r="L2" s="0" t="n">
        <f aca="false">VLOOKUP(A2,'Team Data'!$A$1:$E$659,3,FALSE())</f>
        <v>1</v>
      </c>
      <c r="M2" s="0" t="n">
        <f aca="false">VLOOKUP(B2,'Team Data'!$A$1:$E$659,2,FALSE())</f>
        <v>22</v>
      </c>
      <c r="N2" s="0" t="n">
        <f aca="false">VLOOKUP(B2,'Team Data'!$A$1:$E$659,3,FALSE())</f>
        <v>13</v>
      </c>
      <c r="O2" s="0" t="n">
        <f aca="false">VLOOKUP(A2,'Team Data'!$A$1:$E$659,4,FALSE())</f>
        <v>22</v>
      </c>
      <c r="P2" s="0" t="n">
        <f aca="false">VLOOKUP(A2,'Team Data'!$A$1:$E$659,5,FALSE())</f>
        <v>13</v>
      </c>
      <c r="Q2" s="0" t="n">
        <f aca="false">VLOOKUP(B2,'Team Data'!$A$1:$E$659,4,FALSE())</f>
        <v>536</v>
      </c>
      <c r="R2" s="0" t="n">
        <f aca="false">VLOOKUP(B2,'Team Data'!$A$1:$E$659,5,FALSE())</f>
        <v>497</v>
      </c>
      <c r="S2" s="0" t="n">
        <f aca="false">IF(I2=1,(MIN(30,(C2-D2)))*(M2/(M2+N2))*(Q2/(Q2+R2)),(MAX(-30,(C2-D2)))*(N2/(M2+N2))*(R2/(R2+Q2)))</f>
        <v>-5.36108422071636</v>
      </c>
      <c r="T2" s="0" t="n">
        <f aca="false">IF(J2=1,(MIN(30,(D2-C2)))*(K2/(K2+L2))*(O2/(O2+P2)),(MAX(-30,(D2-C2)))*(L2/(K2+L2))*(P2/(P2+O2)))</f>
        <v>0</v>
      </c>
      <c r="U2" s="7" t="n">
        <v>43049</v>
      </c>
    </row>
    <row r="3" customFormat="false" ht="15" hidden="false" customHeight="false" outlineLevel="0" collapsed="false">
      <c r="A3" s="0" t="s">
        <v>402</v>
      </c>
      <c r="B3" s="0" t="s">
        <v>283</v>
      </c>
      <c r="C3" s="0" t="n">
        <v>89</v>
      </c>
      <c r="D3" s="0" t="n">
        <v>98</v>
      </c>
      <c r="E3" s="0" t="n">
        <v>39</v>
      </c>
      <c r="F3" s="0" t="n">
        <v>45</v>
      </c>
      <c r="G3" s="0" t="n">
        <v>15</v>
      </c>
      <c r="H3" s="0" t="n">
        <v>13</v>
      </c>
      <c r="I3" s="0" t="n">
        <v>0</v>
      </c>
      <c r="J3" s="0" t="n">
        <v>1</v>
      </c>
      <c r="K3" s="0" t="n">
        <f aca="false">VLOOKUP(A3,'Team Data'!$A$1:$E$659,2,FALSE())</f>
        <v>0</v>
      </c>
      <c r="L3" s="0" t="n">
        <f aca="false">VLOOKUP(A3,'Team Data'!$A$1:$E$659,3,FALSE())</f>
        <v>4</v>
      </c>
      <c r="M3" s="0" t="n">
        <f aca="false">VLOOKUP(B3,'Team Data'!$A$1:$E$659,2,FALSE())</f>
        <v>12</v>
      </c>
      <c r="N3" s="0" t="n">
        <f aca="false">VLOOKUP(B3,'Team Data'!$A$1:$E$659,3,FALSE())</f>
        <v>20</v>
      </c>
      <c r="O3" s="0" t="n">
        <f aca="false">VLOOKUP(A3,'Team Data'!$A$1:$E$659,4,FALSE())</f>
        <v>62</v>
      </c>
      <c r="P3" s="0" t="n">
        <f aca="false">VLOOKUP(A3,'Team Data'!$A$1:$E$659,5,FALSE())</f>
        <v>69</v>
      </c>
      <c r="Q3" s="0" t="n">
        <f aca="false">VLOOKUP(B3,'Team Data'!$A$1:$E$659,4,FALSE())</f>
        <v>427</v>
      </c>
      <c r="R3" s="0" t="n">
        <f aca="false">VLOOKUP(B3,'Team Data'!$A$1:$E$659,5,FALSE())</f>
        <v>489</v>
      </c>
      <c r="S3" s="0" t="n">
        <f aca="false">IF(I3=1,(MIN(30,(C3-D3)))*(M3/(M3+N3))*(Q3/(Q3+R3)),(MAX(-30,(C3-D3)))*(N3/(M3+N3))*(R3/(R3+Q3)))</f>
        <v>-3.00286572052402</v>
      </c>
      <c r="T3" s="0" t="n">
        <f aca="false">IF(J3=1,(MIN(30,(D3-C3)))*(K3/(K3+L3))*(O3/(O3+P3)),(MAX(-30,(D3-C3)))*(L3/(K3+L3))*(P3/(P3+O3)))</f>
        <v>0</v>
      </c>
      <c r="U3" s="7" t="n">
        <v>43049</v>
      </c>
    </row>
    <row r="4" customFormat="false" ht="15" hidden="false" customHeight="false" outlineLevel="0" collapsed="false">
      <c r="A4" s="0" t="s">
        <v>403</v>
      </c>
      <c r="B4" s="0" t="s">
        <v>171</v>
      </c>
      <c r="C4" s="0" t="n">
        <v>52</v>
      </c>
      <c r="D4" s="0" t="n">
        <v>104</v>
      </c>
      <c r="E4" s="0" t="n">
        <v>27</v>
      </c>
      <c r="F4" s="0" t="n">
        <v>40</v>
      </c>
      <c r="G4" s="0" t="n">
        <v>22</v>
      </c>
      <c r="H4" s="0" t="n">
        <v>8</v>
      </c>
      <c r="I4" s="0" t="n">
        <v>0</v>
      </c>
      <c r="J4" s="0" t="n">
        <v>1</v>
      </c>
      <c r="K4" s="0" t="n">
        <f aca="false">VLOOKUP(A4,'Team Data'!$A$1:$E$659,2,FALSE())</f>
        <v>0</v>
      </c>
      <c r="L4" s="0" t="n">
        <f aca="false">VLOOKUP(A4,'Team Data'!$A$1:$E$659,3,FALSE())</f>
        <v>1</v>
      </c>
      <c r="M4" s="0" t="n">
        <f aca="false">VLOOKUP(B4,'Team Data'!$A$1:$E$659,2,FALSE())</f>
        <v>25</v>
      </c>
      <c r="N4" s="0" t="n">
        <f aca="false">VLOOKUP(B4,'Team Data'!$A$1:$E$659,3,FALSE())</f>
        <v>8</v>
      </c>
      <c r="O4" s="0" t="n">
        <f aca="false">VLOOKUP(A4,'Team Data'!$A$1:$E$659,4,FALSE())</f>
        <v>25</v>
      </c>
      <c r="P4" s="0" t="n">
        <f aca="false">VLOOKUP(A4,'Team Data'!$A$1:$E$659,5,FALSE())</f>
        <v>8</v>
      </c>
      <c r="Q4" s="0" t="n">
        <f aca="false">VLOOKUP(B4,'Team Data'!$A$1:$E$659,4,FALSE())</f>
        <v>610</v>
      </c>
      <c r="R4" s="0" t="n">
        <f aca="false">VLOOKUP(B4,'Team Data'!$A$1:$E$659,5,FALSE())</f>
        <v>461</v>
      </c>
      <c r="S4" s="0" t="n">
        <f aca="false">IF(I4=1,(MIN(30,(C4-D4)))*(M4/(M4+N4))*(Q4/(Q4+R4)),(MAX(-30,(C4-D4)))*(N4/(M4+N4))*(R4/(R4+Q4)))</f>
        <v>-3.1304643069349</v>
      </c>
      <c r="T4" s="0" t="n">
        <f aca="false">IF(J4=1,(MIN(30,(D4-C4)))*(K4/(K4+L4))*(O4/(O4+P4)),(MAX(-30,(D4-C4)))*(L4/(K4+L4))*(P4/(P4+O4)))</f>
        <v>0</v>
      </c>
      <c r="U4" s="7" t="n">
        <v>43049</v>
      </c>
    </row>
    <row r="5" customFormat="false" ht="15" hidden="false" customHeight="false" outlineLevel="0" collapsed="false">
      <c r="A5" s="0" t="s">
        <v>142</v>
      </c>
      <c r="B5" s="0" t="s">
        <v>302</v>
      </c>
      <c r="C5" s="0" t="n">
        <v>74</v>
      </c>
      <c r="D5" s="0" t="n">
        <v>67</v>
      </c>
      <c r="E5" s="0" t="n">
        <v>42</v>
      </c>
      <c r="F5" s="0" t="n">
        <v>28</v>
      </c>
      <c r="G5" s="0" t="n">
        <v>16</v>
      </c>
      <c r="H5" s="0" t="n">
        <v>15</v>
      </c>
      <c r="I5" s="0" t="n">
        <v>1</v>
      </c>
      <c r="J5" s="0" t="n">
        <v>0</v>
      </c>
      <c r="K5" s="0" t="n">
        <f aca="false">VLOOKUP(A5,'Team Data'!$A$1:$E$659,2,FALSE())</f>
        <v>19</v>
      </c>
      <c r="L5" s="0" t="n">
        <f aca="false">VLOOKUP(A5,'Team Data'!$A$1:$E$659,3,FALSE())</f>
        <v>14</v>
      </c>
      <c r="M5" s="0" t="n">
        <f aca="false">VLOOKUP(B5,'Team Data'!$A$1:$E$659,2,FALSE())</f>
        <v>19</v>
      </c>
      <c r="N5" s="0" t="n">
        <f aca="false">VLOOKUP(B5,'Team Data'!$A$1:$E$659,3,FALSE())</f>
        <v>12</v>
      </c>
      <c r="O5" s="0" t="n">
        <f aca="false">VLOOKUP(A5,'Team Data'!$A$1:$E$659,4,FALSE())</f>
        <v>451</v>
      </c>
      <c r="P5" s="0" t="n">
        <f aca="false">VLOOKUP(A5,'Team Data'!$A$1:$E$659,5,FALSE())</f>
        <v>488</v>
      </c>
      <c r="Q5" s="0" t="n">
        <f aca="false">VLOOKUP(B5,'Team Data'!$A$1:$E$659,4,FALSE())</f>
        <v>534</v>
      </c>
      <c r="R5" s="0" t="n">
        <f aca="false">VLOOKUP(B5,'Team Data'!$A$1:$E$659,5,FALSE())</f>
        <v>472</v>
      </c>
      <c r="S5" s="0" t="n">
        <f aca="false">IF(I5=1,(MIN(30,(C5-D5)))*(M5/(M5+N5))*(Q5/(Q5+R5)),(MAX(-30,(C5-D5)))*(N5/(M5+N5))*(R5/(R5+Q5)))</f>
        <v>2.27736804976592</v>
      </c>
      <c r="T5" s="0" t="n">
        <f aca="false">IF(J5=1,(MIN(30,(D5-C5)))*(K5/(K5+L5))*(O5/(O5+P5)),(MAX(-30,(D5-C5)))*(L5/(K5+L5))*(P5/(P5+O5)))</f>
        <v>-1.5433568915997</v>
      </c>
      <c r="U5" s="7" t="n">
        <v>43049</v>
      </c>
    </row>
    <row r="6" customFormat="false" ht="15" hidden="false" customHeight="false" outlineLevel="0" collapsed="false">
      <c r="A6" s="0" t="s">
        <v>46</v>
      </c>
      <c r="B6" s="0" t="s">
        <v>25</v>
      </c>
      <c r="C6" s="0" t="n">
        <v>66</v>
      </c>
      <c r="D6" s="0" t="n">
        <v>107</v>
      </c>
      <c r="E6" s="0" t="n">
        <v>21</v>
      </c>
      <c r="F6" s="0" t="n">
        <v>42</v>
      </c>
      <c r="G6" s="0" t="n">
        <v>12</v>
      </c>
      <c r="H6" s="0" t="n">
        <v>16</v>
      </c>
      <c r="I6" s="0" t="n">
        <v>0</v>
      </c>
      <c r="J6" s="0" t="n">
        <v>1</v>
      </c>
      <c r="K6" s="0" t="n">
        <f aca="false">VLOOKUP(A6,'Team Data'!$A$1:$E$659,2,FALSE())</f>
        <v>18</v>
      </c>
      <c r="L6" s="0" t="n">
        <f aca="false">VLOOKUP(A6,'Team Data'!$A$1:$E$659,3,FALSE())</f>
        <v>17</v>
      </c>
      <c r="M6" s="0" t="n">
        <f aca="false">VLOOKUP(B6,'Team Data'!$A$1:$E$659,2,FALSE())</f>
        <v>18</v>
      </c>
      <c r="N6" s="0" t="n">
        <f aca="false">VLOOKUP(B6,'Team Data'!$A$1:$E$659,3,FALSE())</f>
        <v>15</v>
      </c>
      <c r="O6" s="0" t="n">
        <f aca="false">VLOOKUP(A6,'Team Data'!$A$1:$E$659,4,FALSE())</f>
        <v>546</v>
      </c>
      <c r="P6" s="0" t="n">
        <f aca="false">VLOOKUP(A6,'Team Data'!$A$1:$E$659,5,FALSE())</f>
        <v>561</v>
      </c>
      <c r="Q6" s="0" t="n">
        <f aca="false">VLOOKUP(B6,'Team Data'!$A$1:$E$659,4,FALSE())</f>
        <v>668</v>
      </c>
      <c r="R6" s="0" t="n">
        <f aca="false">VLOOKUP(B6,'Team Data'!$A$1:$E$659,5,FALSE())</f>
        <v>423</v>
      </c>
      <c r="S6" s="0" t="n">
        <f aca="false">IF(I6=1,(MIN(30,(C6-D6)))*(M6/(M6+N6))*(Q6/(Q6+R6)),(MAX(-30,(C6-D6)))*(N6/(M6+N6))*(R6/(R6+Q6)))</f>
        <v>-5.28705941171569</v>
      </c>
      <c r="T6" s="0" t="n">
        <f aca="false">IF(J6=1,(MIN(30,(D6-C6)))*(K6/(K6+L6))*(O6/(O6+P6)),(MAX(-30,(D6-C6)))*(L6/(K6+L6))*(P6/(P6+O6)))</f>
        <v>7.60975609756098</v>
      </c>
      <c r="U6" s="7" t="n">
        <v>43049</v>
      </c>
    </row>
    <row r="7" customFormat="false" ht="15" hidden="false" customHeight="false" outlineLevel="0" collapsed="false">
      <c r="A7" s="0" t="s">
        <v>404</v>
      </c>
      <c r="B7" s="0" t="s">
        <v>190</v>
      </c>
      <c r="C7" s="0" t="n">
        <v>39</v>
      </c>
      <c r="D7" s="0" t="n">
        <v>95</v>
      </c>
      <c r="E7" s="0" t="n">
        <v>28</v>
      </c>
      <c r="F7" s="0" t="n">
        <v>49</v>
      </c>
      <c r="G7" s="0" t="n">
        <v>23</v>
      </c>
      <c r="H7" s="0" t="n">
        <v>12</v>
      </c>
      <c r="I7" s="0" t="n">
        <v>0</v>
      </c>
      <c r="J7" s="0" t="n">
        <v>1</v>
      </c>
      <c r="K7" s="0" t="n">
        <f aca="false">VLOOKUP(A7,'Team Data'!$A$1:$E$659,2,FALSE())</f>
        <v>0</v>
      </c>
      <c r="L7" s="0" t="n">
        <f aca="false">VLOOKUP(A7,'Team Data'!$A$1:$E$659,3,FALSE())</f>
        <v>1</v>
      </c>
      <c r="M7" s="0" t="n">
        <f aca="false">VLOOKUP(B7,'Team Data'!$A$1:$E$659,2,FALSE())</f>
        <v>10</v>
      </c>
      <c r="N7" s="0" t="n">
        <f aca="false">VLOOKUP(B7,'Team Data'!$A$1:$E$659,3,FALSE())</f>
        <v>21</v>
      </c>
      <c r="O7" s="0" t="n">
        <f aca="false">VLOOKUP(A7,'Team Data'!$A$1:$E$659,4,FALSE())</f>
        <v>10</v>
      </c>
      <c r="P7" s="0" t="n">
        <f aca="false">VLOOKUP(A7,'Team Data'!$A$1:$E$659,5,FALSE())</f>
        <v>21</v>
      </c>
      <c r="Q7" s="0" t="n">
        <f aca="false">VLOOKUP(B7,'Team Data'!$A$1:$E$659,4,FALSE())</f>
        <v>463</v>
      </c>
      <c r="R7" s="0" t="n">
        <f aca="false">VLOOKUP(B7,'Team Data'!$A$1:$E$659,5,FALSE())</f>
        <v>473</v>
      </c>
      <c r="S7" s="0" t="n">
        <f aca="false">IF(I7=1,(MIN(30,(C7-D7)))*(M7/(M7+N7))*(Q7/(Q7+R7)),(MAX(-30,(C7-D7)))*(N7/(M7+N7))*(R7/(R7+Q7)))</f>
        <v>-10.2698511166253</v>
      </c>
      <c r="T7" s="0" t="n">
        <f aca="false">IF(J7=1,(MIN(30,(D7-C7)))*(K7/(K7+L7))*(O7/(O7+P7)),(MAX(-30,(D7-C7)))*(L7/(K7+L7))*(P7/(P7+O7)))</f>
        <v>0</v>
      </c>
      <c r="U7" s="7" t="n">
        <v>43049</v>
      </c>
    </row>
    <row r="8" customFormat="false" ht="15" hidden="false" customHeight="false" outlineLevel="0" collapsed="false">
      <c r="A8" s="0" t="s">
        <v>405</v>
      </c>
      <c r="B8" s="0" t="s">
        <v>129</v>
      </c>
      <c r="C8" s="0" t="n">
        <v>46</v>
      </c>
      <c r="D8" s="0" t="n">
        <v>84</v>
      </c>
      <c r="E8" s="0" t="n">
        <v>32</v>
      </c>
      <c r="F8" s="0" t="n">
        <v>39</v>
      </c>
      <c r="G8" s="0" t="n">
        <v>31</v>
      </c>
      <c r="H8" s="0" t="n">
        <v>14</v>
      </c>
      <c r="I8" s="0" t="n">
        <v>0</v>
      </c>
      <c r="J8" s="0" t="n">
        <v>1</v>
      </c>
      <c r="K8" s="0" t="n">
        <f aca="false">VLOOKUP(A8,'Team Data'!$A$1:$E$659,2,FALSE())</f>
        <v>0</v>
      </c>
      <c r="L8" s="0" t="n">
        <f aca="false">VLOOKUP(A8,'Team Data'!$A$1:$E$659,3,FALSE())</f>
        <v>2</v>
      </c>
      <c r="M8" s="0" t="n">
        <f aca="false">VLOOKUP(B8,'Team Data'!$A$1:$E$659,2,FALSE())</f>
        <v>12</v>
      </c>
      <c r="N8" s="0" t="n">
        <f aca="false">VLOOKUP(B8,'Team Data'!$A$1:$E$659,3,FALSE())</f>
        <v>20</v>
      </c>
      <c r="O8" s="0" t="n">
        <f aca="false">VLOOKUP(A8,'Team Data'!$A$1:$E$659,4,FALSE())</f>
        <v>28</v>
      </c>
      <c r="P8" s="0" t="n">
        <f aca="false">VLOOKUP(A8,'Team Data'!$A$1:$E$659,5,FALSE())</f>
        <v>36</v>
      </c>
      <c r="Q8" s="0" t="n">
        <f aca="false">VLOOKUP(B8,'Team Data'!$A$1:$E$659,4,FALSE())</f>
        <v>419</v>
      </c>
      <c r="R8" s="0" t="n">
        <f aca="false">VLOOKUP(B8,'Team Data'!$A$1:$E$659,5,FALSE())</f>
        <v>571</v>
      </c>
      <c r="S8" s="0" t="n">
        <f aca="false">IF(I8=1,(MIN(30,(C8-D8)))*(M8/(M8+N8))*(Q8/(Q8+R8)),(MAX(-30,(C8-D8)))*(N8/(M8+N8))*(R8/(R8+Q8)))</f>
        <v>-10.8143939393939</v>
      </c>
      <c r="T8" s="0" t="n">
        <f aca="false">IF(J8=1,(MIN(30,(D8-C8)))*(K8/(K8+L8))*(O8/(O8+P8)),(MAX(-30,(D8-C8)))*(L8/(K8+L8))*(P8/(P8+O8)))</f>
        <v>0</v>
      </c>
      <c r="U8" s="7" t="n">
        <v>43049</v>
      </c>
    </row>
    <row r="9" customFormat="false" ht="15" hidden="false" customHeight="false" outlineLevel="0" collapsed="false">
      <c r="A9" s="0" t="s">
        <v>406</v>
      </c>
      <c r="B9" s="0" t="s">
        <v>297</v>
      </c>
      <c r="C9" s="0" t="n">
        <v>73</v>
      </c>
      <c r="D9" s="0" t="n">
        <v>109</v>
      </c>
      <c r="E9" s="0" t="n">
        <v>44</v>
      </c>
      <c r="F9" s="0" t="n">
        <v>50</v>
      </c>
      <c r="G9" s="0" t="n">
        <v>25</v>
      </c>
      <c r="H9" s="0" t="n">
        <v>16</v>
      </c>
      <c r="I9" s="0" t="n">
        <v>0</v>
      </c>
      <c r="J9" s="0" t="n">
        <v>1</v>
      </c>
      <c r="K9" s="0" t="n">
        <f aca="false">VLOOKUP(A9,'Team Data'!$A$1:$E$659,2,FALSE())</f>
        <v>0</v>
      </c>
      <c r="L9" s="0" t="n">
        <f aca="false">VLOOKUP(A9,'Team Data'!$A$1:$E$659,3,FALSE())</f>
        <v>1</v>
      </c>
      <c r="M9" s="0" t="n">
        <f aca="false">VLOOKUP(B9,'Team Data'!$A$1:$E$659,2,FALSE())</f>
        <v>11</v>
      </c>
      <c r="N9" s="0" t="n">
        <f aca="false">VLOOKUP(B9,'Team Data'!$A$1:$E$659,3,FALSE())</f>
        <v>21</v>
      </c>
      <c r="O9" s="0" t="n">
        <f aca="false">VLOOKUP(A9,'Team Data'!$A$1:$E$659,4,FALSE())</f>
        <v>11</v>
      </c>
      <c r="P9" s="0" t="n">
        <f aca="false">VLOOKUP(A9,'Team Data'!$A$1:$E$659,5,FALSE())</f>
        <v>21</v>
      </c>
      <c r="Q9" s="0" t="n">
        <f aca="false">VLOOKUP(B9,'Team Data'!$A$1:$E$659,4,FALSE())</f>
        <v>511</v>
      </c>
      <c r="R9" s="0" t="n">
        <f aca="false">VLOOKUP(B9,'Team Data'!$A$1:$E$659,5,FALSE())</f>
        <v>448</v>
      </c>
      <c r="S9" s="0" t="n">
        <f aca="false">IF(I9=1,(MIN(30,(C9-D9)))*(M9/(M9+N9))*(Q9/(Q9+R9)),(MAX(-30,(C9-D9)))*(N9/(M9+N9))*(R9/(R9+Q9)))</f>
        <v>-9.1970802919708</v>
      </c>
      <c r="T9" s="0" t="n">
        <f aca="false">IF(J9=1,(MIN(30,(D9-C9)))*(K9/(K9+L9))*(O9/(O9+P9)),(MAX(-30,(D9-C9)))*(L9/(K9+L9))*(P9/(P9+O9)))</f>
        <v>0</v>
      </c>
      <c r="U9" s="7" t="n">
        <v>43049</v>
      </c>
    </row>
    <row r="10" customFormat="false" ht="15" hidden="false" customHeight="false" outlineLevel="0" collapsed="false">
      <c r="A10" s="0" t="s">
        <v>44</v>
      </c>
      <c r="B10" s="0" t="s">
        <v>225</v>
      </c>
      <c r="C10" s="0" t="n">
        <v>75</v>
      </c>
      <c r="D10" s="0" t="n">
        <v>86</v>
      </c>
      <c r="E10" s="0" t="n">
        <v>37</v>
      </c>
      <c r="F10" s="0" t="n">
        <v>44</v>
      </c>
      <c r="G10" s="0" t="n">
        <v>18</v>
      </c>
      <c r="H10" s="0" t="n">
        <v>14</v>
      </c>
      <c r="I10" s="0" t="n">
        <v>0</v>
      </c>
      <c r="J10" s="0" t="n">
        <v>1</v>
      </c>
      <c r="K10" s="0" t="n">
        <f aca="false">VLOOKUP(A10,'Team Data'!$A$1:$E$659,2,FALSE())</f>
        <v>18</v>
      </c>
      <c r="L10" s="0" t="n">
        <f aca="false">VLOOKUP(A10,'Team Data'!$A$1:$E$659,3,FALSE())</f>
        <v>16</v>
      </c>
      <c r="M10" s="0" t="n">
        <f aca="false">VLOOKUP(B10,'Team Data'!$A$1:$E$659,2,FALSE())</f>
        <v>26</v>
      </c>
      <c r="N10" s="0" t="n">
        <f aca="false">VLOOKUP(B10,'Team Data'!$A$1:$E$659,3,FALSE())</f>
        <v>12</v>
      </c>
      <c r="O10" s="0" t="n">
        <f aca="false">VLOOKUP(A10,'Team Data'!$A$1:$E$659,4,FALSE())</f>
        <v>493</v>
      </c>
      <c r="P10" s="0" t="n">
        <f aca="false">VLOOKUP(A10,'Team Data'!$A$1:$E$659,5,FALSE())</f>
        <v>541</v>
      </c>
      <c r="Q10" s="0" t="n">
        <f aca="false">VLOOKUP(B10,'Team Data'!$A$1:$E$659,4,FALSE())</f>
        <v>700</v>
      </c>
      <c r="R10" s="0" t="n">
        <f aca="false">VLOOKUP(B10,'Team Data'!$A$1:$E$659,5,FALSE())</f>
        <v>549</v>
      </c>
      <c r="S10" s="0" t="n">
        <f aca="false">IF(I10=1,(MIN(30,(C10-D10)))*(M10/(M10+N10))*(Q10/(Q10+R10)),(MAX(-30,(C10-D10)))*(N10/(M10+N10))*(R10/(R10+Q10)))</f>
        <v>-1.52686359614007</v>
      </c>
      <c r="T10" s="0" t="n">
        <f aca="false">IF(J10=1,(MIN(30,(D10-C10)))*(K10/(K10+L10))*(O10/(O10+P10)),(MAX(-30,(D10-C10)))*(L10/(K10+L10))*(P10/(P10+O10)))</f>
        <v>2.77659574468085</v>
      </c>
      <c r="U10" s="7" t="n">
        <v>43049</v>
      </c>
    </row>
    <row r="11" customFormat="false" ht="15" hidden="false" customHeight="false" outlineLevel="0" collapsed="false">
      <c r="A11" s="0" t="s">
        <v>407</v>
      </c>
      <c r="B11" s="0" t="s">
        <v>48</v>
      </c>
      <c r="C11" s="0" t="n">
        <v>48</v>
      </c>
      <c r="D11" s="0" t="n">
        <v>108</v>
      </c>
      <c r="E11" s="0" t="n">
        <v>30</v>
      </c>
      <c r="F11" s="0" t="n">
        <v>45</v>
      </c>
      <c r="G11" s="0" t="n">
        <v>29</v>
      </c>
      <c r="H11" s="0" t="n">
        <v>11</v>
      </c>
      <c r="I11" s="0" t="n">
        <v>0</v>
      </c>
      <c r="J11" s="0" t="n">
        <v>1</v>
      </c>
      <c r="K11" s="0" t="n">
        <f aca="false">VLOOKUP(A11,'Team Data'!$A$1:$E$659,2,FALSE())</f>
        <v>0</v>
      </c>
      <c r="L11" s="0" t="n">
        <f aca="false">VLOOKUP(A11,'Team Data'!$A$1:$E$659,3,FALSE())</f>
        <v>3</v>
      </c>
      <c r="M11" s="0" t="n">
        <f aca="false">VLOOKUP(B11,'Team Data'!$A$1:$E$659,2,FALSE())</f>
        <v>21</v>
      </c>
      <c r="N11" s="0" t="n">
        <f aca="false">VLOOKUP(B11,'Team Data'!$A$1:$E$659,3,FALSE())</f>
        <v>15</v>
      </c>
      <c r="O11" s="0" t="n">
        <f aca="false">VLOOKUP(A11,'Team Data'!$A$1:$E$659,4,FALSE())</f>
        <v>46</v>
      </c>
      <c r="P11" s="0" t="n">
        <f aca="false">VLOOKUP(A11,'Team Data'!$A$1:$E$659,5,FALSE())</f>
        <v>54</v>
      </c>
      <c r="Q11" s="0" t="n">
        <f aca="false">VLOOKUP(B11,'Team Data'!$A$1:$E$659,4,FALSE())</f>
        <v>577</v>
      </c>
      <c r="R11" s="0" t="n">
        <f aca="false">VLOOKUP(B11,'Team Data'!$A$1:$E$659,5,FALSE())</f>
        <v>521</v>
      </c>
      <c r="S11" s="0" t="n">
        <f aca="false">IF(I11=1,(MIN(30,(C11-D11)))*(M11/(M11+N11))*(Q11/(Q11+R11)),(MAX(-30,(C11-D11)))*(N11/(M11+N11))*(R11/(R11+Q11)))</f>
        <v>-5.93123861566485</v>
      </c>
      <c r="T11" s="0" t="n">
        <f aca="false">IF(J11=1,(MIN(30,(D11-C11)))*(K11/(K11+L11))*(O11/(O11+P11)),(MAX(-30,(D11-C11)))*(L11/(K11+L11))*(P11/(P11+O11)))</f>
        <v>0</v>
      </c>
      <c r="U11" s="7" t="n">
        <v>43049</v>
      </c>
    </row>
    <row r="12" customFormat="false" ht="15" hidden="false" customHeight="false" outlineLevel="0" collapsed="false">
      <c r="A12" s="0" t="s">
        <v>408</v>
      </c>
      <c r="B12" s="0" t="s">
        <v>82</v>
      </c>
      <c r="C12" s="0" t="n">
        <v>61</v>
      </c>
      <c r="D12" s="0" t="n">
        <v>82</v>
      </c>
      <c r="E12" s="0" t="n">
        <v>33</v>
      </c>
      <c r="F12" s="0" t="n">
        <v>45</v>
      </c>
      <c r="G12" s="0" t="n">
        <v>16</v>
      </c>
      <c r="H12" s="0" t="n">
        <v>10</v>
      </c>
      <c r="I12" s="0" t="n">
        <v>0</v>
      </c>
      <c r="J12" s="0" t="n">
        <v>1</v>
      </c>
      <c r="K12" s="0" t="n">
        <f aca="false">VLOOKUP(A12,'Team Data'!$A$1:$E$659,2,FALSE())</f>
        <v>0</v>
      </c>
      <c r="L12" s="0" t="n">
        <f aca="false">VLOOKUP(A12,'Team Data'!$A$1:$E$659,3,FALSE())</f>
        <v>2</v>
      </c>
      <c r="M12" s="0" t="n">
        <f aca="false">VLOOKUP(B12,'Team Data'!$A$1:$E$659,2,FALSE())</f>
        <v>20</v>
      </c>
      <c r="N12" s="0" t="n">
        <f aca="false">VLOOKUP(B12,'Team Data'!$A$1:$E$659,3,FALSE())</f>
        <v>15</v>
      </c>
      <c r="O12" s="0" t="n">
        <f aca="false">VLOOKUP(A12,'Team Data'!$A$1:$E$659,4,FALSE())</f>
        <v>30</v>
      </c>
      <c r="P12" s="0" t="n">
        <f aca="false">VLOOKUP(A12,'Team Data'!$A$1:$E$659,5,FALSE())</f>
        <v>37</v>
      </c>
      <c r="Q12" s="0" t="n">
        <f aca="false">VLOOKUP(B12,'Team Data'!$A$1:$E$659,4,FALSE())</f>
        <v>577</v>
      </c>
      <c r="R12" s="0" t="n">
        <f aca="false">VLOOKUP(B12,'Team Data'!$A$1:$E$659,5,FALSE())</f>
        <v>520</v>
      </c>
      <c r="S12" s="0" t="n">
        <f aca="false">IF(I12=1,(MIN(30,(C12-D12)))*(M12/(M12+N12))*(Q12/(Q12+R12)),(MAX(-30,(C12-D12)))*(N12/(M12+N12))*(R12/(R12+Q12)))</f>
        <v>-4.2661804922516</v>
      </c>
      <c r="T12" s="0" t="n">
        <f aca="false">IF(J12=1,(MIN(30,(D12-C12)))*(K12/(K12+L12))*(O12/(O12+P12)),(MAX(-30,(D12-C12)))*(L12/(K12+L12))*(P12/(P12+O12)))</f>
        <v>0</v>
      </c>
      <c r="U12" s="7" t="n">
        <v>43049</v>
      </c>
    </row>
    <row r="13" customFormat="false" ht="15" hidden="false" customHeight="false" outlineLevel="0" collapsed="false">
      <c r="A13" s="0" t="s">
        <v>409</v>
      </c>
      <c r="B13" s="0" t="s">
        <v>132</v>
      </c>
      <c r="C13" s="0" t="n">
        <v>50</v>
      </c>
      <c r="D13" s="0" t="n">
        <v>80</v>
      </c>
      <c r="E13" s="0" t="n">
        <v>30</v>
      </c>
      <c r="F13" s="0" t="n">
        <v>53</v>
      </c>
      <c r="G13" s="0" t="n">
        <v>19</v>
      </c>
      <c r="H13" s="0" t="n">
        <v>20</v>
      </c>
      <c r="I13" s="0" t="n">
        <v>0</v>
      </c>
      <c r="J13" s="0" t="n">
        <v>1</v>
      </c>
      <c r="K13" s="0" t="n">
        <f aca="false">VLOOKUP(A13,'Team Data'!$A$1:$E$659,2,FALSE())</f>
        <v>0</v>
      </c>
      <c r="L13" s="0" t="n">
        <f aca="false">VLOOKUP(A13,'Team Data'!$A$1:$E$659,3,FALSE())</f>
        <v>2</v>
      </c>
      <c r="M13" s="0" t="n">
        <f aca="false">VLOOKUP(B13,'Team Data'!$A$1:$E$659,2,FALSE())</f>
        <v>10</v>
      </c>
      <c r="N13" s="0" t="n">
        <f aca="false">VLOOKUP(B13,'Team Data'!$A$1:$E$659,3,FALSE())</f>
        <v>22</v>
      </c>
      <c r="O13" s="0" t="n">
        <f aca="false">VLOOKUP(A13,'Team Data'!$A$1:$E$659,4,FALSE())</f>
        <v>25</v>
      </c>
      <c r="P13" s="0" t="n">
        <f aca="false">VLOOKUP(A13,'Team Data'!$A$1:$E$659,5,FALSE())</f>
        <v>40</v>
      </c>
      <c r="Q13" s="0" t="n">
        <f aca="false">VLOOKUP(B13,'Team Data'!$A$1:$E$659,4,FALSE())</f>
        <v>532</v>
      </c>
      <c r="R13" s="0" t="n">
        <f aca="false">VLOOKUP(B13,'Team Data'!$A$1:$E$659,5,FALSE())</f>
        <v>476</v>
      </c>
      <c r="S13" s="0" t="n">
        <f aca="false">IF(I13=1,(MIN(30,(C13-D13)))*(M13/(M13+N13))*(Q13/(Q13+R13)),(MAX(-30,(C13-D13)))*(N13/(M13+N13))*(R13/(R13+Q13)))</f>
        <v>-9.73958333333333</v>
      </c>
      <c r="T13" s="0" t="n">
        <f aca="false">IF(J13=1,(MIN(30,(D13-C13)))*(K13/(K13+L13))*(O13/(O13+P13)),(MAX(-30,(D13-C13)))*(L13/(K13+L13))*(P13/(P13+O13)))</f>
        <v>0</v>
      </c>
      <c r="U13" s="7" t="n">
        <v>43049</v>
      </c>
    </row>
    <row r="14" customFormat="false" ht="15" hidden="false" customHeight="false" outlineLevel="0" collapsed="false">
      <c r="A14" s="0" t="s">
        <v>72</v>
      </c>
      <c r="B14" s="0" t="s">
        <v>336</v>
      </c>
      <c r="C14" s="0" t="n">
        <v>79</v>
      </c>
      <c r="D14" s="0" t="n">
        <v>111</v>
      </c>
      <c r="E14" s="0" t="n">
        <v>32</v>
      </c>
      <c r="F14" s="0" t="n">
        <v>48</v>
      </c>
      <c r="G14" s="0" t="n">
        <v>14</v>
      </c>
      <c r="H14" s="0" t="n">
        <v>12</v>
      </c>
      <c r="I14" s="0" t="n">
        <v>0</v>
      </c>
      <c r="J14" s="0" t="n">
        <v>1</v>
      </c>
      <c r="K14" s="0" t="n">
        <f aca="false">VLOOKUP(A14,'Team Data'!$A$1:$E$659,2,FALSE())</f>
        <v>8</v>
      </c>
      <c r="L14" s="0" t="n">
        <f aca="false">VLOOKUP(A14,'Team Data'!$A$1:$E$659,3,FALSE())</f>
        <v>24</v>
      </c>
      <c r="M14" s="0" t="n">
        <f aca="false">VLOOKUP(B14,'Team Data'!$A$1:$E$659,2,FALSE())</f>
        <v>20</v>
      </c>
      <c r="N14" s="0" t="n">
        <f aca="false">VLOOKUP(B14,'Team Data'!$A$1:$E$659,3,FALSE())</f>
        <v>11</v>
      </c>
      <c r="O14" s="0" t="n">
        <f aca="false">VLOOKUP(A14,'Team Data'!$A$1:$E$659,4,FALSE())</f>
        <v>529</v>
      </c>
      <c r="P14" s="0" t="n">
        <f aca="false">VLOOKUP(A14,'Team Data'!$A$1:$E$659,5,FALSE())</f>
        <v>470</v>
      </c>
      <c r="Q14" s="0" t="n">
        <f aca="false">VLOOKUP(B14,'Team Data'!$A$1:$E$659,4,FALSE())</f>
        <v>573</v>
      </c>
      <c r="R14" s="0" t="n">
        <f aca="false">VLOOKUP(B14,'Team Data'!$A$1:$E$659,5,FALSE())</f>
        <v>467</v>
      </c>
      <c r="S14" s="0" t="n">
        <f aca="false">IF(I14=1,(MIN(30,(C14-D14)))*(M14/(M14+N14))*(Q14/(Q14+R14)),(MAX(-30,(C14-D14)))*(N14/(M14+N14))*(R14/(R14+Q14)))</f>
        <v>-4.78008684863524</v>
      </c>
      <c r="T14" s="0" t="n">
        <f aca="false">IF(J14=1,(MIN(30,(D14-C14)))*(K14/(K14+L14))*(O14/(O14+P14)),(MAX(-30,(D14-C14)))*(L14/(K14+L14))*(P14/(P14+O14)))</f>
        <v>3.97147147147147</v>
      </c>
      <c r="U14" s="7" t="n">
        <v>43049</v>
      </c>
    </row>
    <row r="15" customFormat="false" ht="15" hidden="false" customHeight="false" outlineLevel="0" collapsed="false">
      <c r="A15" s="0" t="s">
        <v>114</v>
      </c>
      <c r="B15" s="0" t="s">
        <v>249</v>
      </c>
      <c r="C15" s="0" t="n">
        <v>69</v>
      </c>
      <c r="D15" s="0" t="n">
        <v>64</v>
      </c>
      <c r="E15" s="0" t="n">
        <v>24</v>
      </c>
      <c r="F15" s="0" t="n">
        <v>44</v>
      </c>
      <c r="G15" s="0" t="n">
        <v>15</v>
      </c>
      <c r="H15" s="0" t="n">
        <v>20</v>
      </c>
      <c r="I15" s="0" t="n">
        <v>1</v>
      </c>
      <c r="J15" s="0" t="n">
        <v>0</v>
      </c>
      <c r="K15" s="0" t="n">
        <f aca="false">VLOOKUP(A15,'Team Data'!$A$1:$E$659,2,FALSE())</f>
        <v>12</v>
      </c>
      <c r="L15" s="0" t="n">
        <f aca="false">VLOOKUP(A15,'Team Data'!$A$1:$E$659,3,FALSE())</f>
        <v>19</v>
      </c>
      <c r="M15" s="0" t="n">
        <f aca="false">VLOOKUP(B15,'Team Data'!$A$1:$E$659,2,FALSE())</f>
        <v>10</v>
      </c>
      <c r="N15" s="0" t="n">
        <f aca="false">VLOOKUP(B15,'Team Data'!$A$1:$E$659,3,FALSE())</f>
        <v>21</v>
      </c>
      <c r="O15" s="0" t="n">
        <f aca="false">VLOOKUP(A15,'Team Data'!$A$1:$E$659,4,FALSE())</f>
        <v>472</v>
      </c>
      <c r="P15" s="0" t="n">
        <f aca="false">VLOOKUP(A15,'Team Data'!$A$1:$E$659,5,FALSE())</f>
        <v>512</v>
      </c>
      <c r="Q15" s="0" t="n">
        <f aca="false">VLOOKUP(B15,'Team Data'!$A$1:$E$659,4,FALSE())</f>
        <v>432</v>
      </c>
      <c r="R15" s="0" t="n">
        <f aca="false">VLOOKUP(B15,'Team Data'!$A$1:$E$659,5,FALSE())</f>
        <v>523</v>
      </c>
      <c r="S15" s="0" t="n">
        <f aca="false">IF(I15=1,(MIN(30,(C15-D15)))*(M15/(M15+N15))*(Q15/(Q15+R15)),(MAX(-30,(C15-D15)))*(N15/(M15+N15))*(R15/(R15+Q15)))</f>
        <v>0.729606485390981</v>
      </c>
      <c r="T15" s="0" t="n">
        <f aca="false">IF(J15=1,(MIN(30,(D15-C15)))*(K15/(K15+L15))*(O15/(O15+P15)),(MAX(-30,(D15-C15)))*(L15/(K15+L15))*(P15/(P15+O15)))</f>
        <v>-1.59454497770784</v>
      </c>
      <c r="U15" s="7" t="n">
        <v>43049</v>
      </c>
    </row>
    <row r="16" customFormat="false" ht="15" hidden="false" customHeight="false" outlineLevel="0" collapsed="false">
      <c r="A16" s="0" t="s">
        <v>410</v>
      </c>
      <c r="B16" s="0" t="s">
        <v>203</v>
      </c>
      <c r="C16" s="0" t="n">
        <v>65</v>
      </c>
      <c r="D16" s="0" t="n">
        <v>122</v>
      </c>
      <c r="E16" s="0" t="n">
        <v>24</v>
      </c>
      <c r="F16" s="0" t="n">
        <v>48</v>
      </c>
      <c r="G16" s="0" t="n">
        <v>25</v>
      </c>
      <c r="H16" s="0" t="n">
        <v>12</v>
      </c>
      <c r="I16" s="0" t="n">
        <v>0</v>
      </c>
      <c r="J16" s="0" t="n">
        <v>1</v>
      </c>
      <c r="K16" s="0" t="n">
        <f aca="false">VLOOKUP(A16,'Team Data'!$A$1:$E$659,2,FALSE())</f>
        <v>0</v>
      </c>
      <c r="L16" s="0" t="n">
        <f aca="false">VLOOKUP(A16,'Team Data'!$A$1:$E$659,3,FALSE())</f>
        <v>3</v>
      </c>
      <c r="M16" s="0" t="n">
        <f aca="false">VLOOKUP(B16,'Team Data'!$A$1:$E$659,2,FALSE())</f>
        <v>20</v>
      </c>
      <c r="N16" s="0" t="n">
        <f aca="false">VLOOKUP(B16,'Team Data'!$A$1:$E$659,3,FALSE())</f>
        <v>18</v>
      </c>
      <c r="O16" s="0" t="n">
        <f aca="false">VLOOKUP(A16,'Team Data'!$A$1:$E$659,4,FALSE())</f>
        <v>73</v>
      </c>
      <c r="P16" s="0" t="n">
        <f aca="false">VLOOKUP(A16,'Team Data'!$A$1:$E$659,5,FALSE())</f>
        <v>39</v>
      </c>
      <c r="Q16" s="0" t="n">
        <f aca="false">VLOOKUP(B16,'Team Data'!$A$1:$E$659,4,FALSE())</f>
        <v>623</v>
      </c>
      <c r="R16" s="0" t="n">
        <f aca="false">VLOOKUP(B16,'Team Data'!$A$1:$E$659,5,FALSE())</f>
        <v>572</v>
      </c>
      <c r="S16" s="0" t="n">
        <f aca="false">IF(I16=1,(MIN(30,(C16-D16)))*(M16/(M16+N16))*(Q16/(Q16+R16)),(MAX(-30,(C16-D16)))*(N16/(M16+N16))*(R16/(R16+Q16)))</f>
        <v>-6.80202598546576</v>
      </c>
      <c r="T16" s="0" t="n">
        <f aca="false">IF(J16=1,(MIN(30,(D16-C16)))*(K16/(K16+L16))*(O16/(O16+P16)),(MAX(-30,(D16-C16)))*(L16/(K16+L16))*(P16/(P16+O16)))</f>
        <v>0</v>
      </c>
      <c r="U16" s="7" t="n">
        <v>43049</v>
      </c>
    </row>
    <row r="17" customFormat="false" ht="15" hidden="false" customHeight="false" outlineLevel="0" collapsed="false">
      <c r="A17" s="0" t="s">
        <v>11</v>
      </c>
      <c r="B17" s="0" t="s">
        <v>174</v>
      </c>
      <c r="C17" s="0" t="n">
        <v>68</v>
      </c>
      <c r="D17" s="0" t="n">
        <v>96</v>
      </c>
      <c r="E17" s="0" t="n">
        <v>41</v>
      </c>
      <c r="F17" s="0" t="n">
        <v>47</v>
      </c>
      <c r="G17" s="0" t="n">
        <v>17</v>
      </c>
      <c r="H17" s="0" t="n">
        <v>14</v>
      </c>
      <c r="I17" s="0" t="n">
        <v>0</v>
      </c>
      <c r="J17" s="0" t="n">
        <v>1</v>
      </c>
      <c r="K17" s="0" t="n">
        <f aca="false">VLOOKUP(A17,'Team Data'!$A$1:$E$659,2,FALSE())</f>
        <v>8</v>
      </c>
      <c r="L17" s="0" t="n">
        <f aca="false">VLOOKUP(A17,'Team Data'!$A$1:$E$659,3,FALSE())</f>
        <v>23</v>
      </c>
      <c r="M17" s="0" t="n">
        <f aca="false">VLOOKUP(B17,'Team Data'!$A$1:$E$659,2,FALSE())</f>
        <v>25</v>
      </c>
      <c r="N17" s="0" t="n">
        <f aca="false">VLOOKUP(B17,'Team Data'!$A$1:$E$659,3,FALSE())</f>
        <v>12</v>
      </c>
      <c r="O17" s="0" t="n">
        <f aca="false">VLOOKUP(A17,'Team Data'!$A$1:$E$659,4,FALSE())</f>
        <v>473</v>
      </c>
      <c r="P17" s="0" t="n">
        <f aca="false">VLOOKUP(A17,'Team Data'!$A$1:$E$659,5,FALSE())</f>
        <v>559</v>
      </c>
      <c r="Q17" s="0" t="n">
        <f aca="false">VLOOKUP(B17,'Team Data'!$A$1:$E$659,4,FALSE())</f>
        <v>653</v>
      </c>
      <c r="R17" s="0" t="n">
        <f aca="false">VLOOKUP(B17,'Team Data'!$A$1:$E$659,5,FALSE())</f>
        <v>548</v>
      </c>
      <c r="S17" s="0" t="n">
        <f aca="false">IF(I17=1,(MIN(30,(C17-D17)))*(M17/(M17+N17))*(Q17/(Q17+R17)),(MAX(-30,(C17-D17)))*(N17/(M17+N17))*(R17/(R17+Q17)))</f>
        <v>-4.14357404865315</v>
      </c>
      <c r="T17" s="0" t="n">
        <f aca="false">IF(J17=1,(MIN(30,(D17-C17)))*(K17/(K17+L17))*(O17/(O17+P17)),(MAX(-30,(D17-C17)))*(L17/(K17+L17))*(P17/(P17+O17)))</f>
        <v>3.31182795698925</v>
      </c>
      <c r="U17" s="7" t="n">
        <v>43049</v>
      </c>
    </row>
    <row r="18" customFormat="false" ht="15" hidden="false" customHeight="false" outlineLevel="0" collapsed="false">
      <c r="A18" s="0" t="s">
        <v>86</v>
      </c>
      <c r="B18" s="0" t="s">
        <v>263</v>
      </c>
      <c r="C18" s="0" t="n">
        <v>68</v>
      </c>
      <c r="D18" s="0" t="n">
        <v>90</v>
      </c>
      <c r="E18" s="0" t="n">
        <v>27</v>
      </c>
      <c r="F18" s="0" t="n">
        <v>44</v>
      </c>
      <c r="G18" s="0" t="n">
        <v>17</v>
      </c>
      <c r="H18" s="0" t="n">
        <v>14</v>
      </c>
      <c r="I18" s="0" t="n">
        <v>0</v>
      </c>
      <c r="J18" s="0" t="n">
        <v>1</v>
      </c>
      <c r="K18" s="0" t="n">
        <f aca="false">VLOOKUP(A18,'Team Data'!$A$1:$E$659,2,FALSE())</f>
        <v>13</v>
      </c>
      <c r="L18" s="0" t="n">
        <f aca="false">VLOOKUP(A18,'Team Data'!$A$1:$E$659,3,FALSE())</f>
        <v>18</v>
      </c>
      <c r="M18" s="0" t="n">
        <f aca="false">VLOOKUP(B18,'Team Data'!$A$1:$E$659,2,FALSE())</f>
        <v>22</v>
      </c>
      <c r="N18" s="0" t="n">
        <f aca="false">VLOOKUP(B18,'Team Data'!$A$1:$E$659,3,FALSE())</f>
        <v>12</v>
      </c>
      <c r="O18" s="0" t="n">
        <f aca="false">VLOOKUP(A18,'Team Data'!$A$1:$E$659,4,FALSE())</f>
        <v>457</v>
      </c>
      <c r="P18" s="0" t="n">
        <f aca="false">VLOOKUP(A18,'Team Data'!$A$1:$E$659,5,FALSE())</f>
        <v>482</v>
      </c>
      <c r="Q18" s="0" t="n">
        <f aca="false">VLOOKUP(B18,'Team Data'!$A$1:$E$659,4,FALSE())</f>
        <v>670</v>
      </c>
      <c r="R18" s="0" t="n">
        <f aca="false">VLOOKUP(B18,'Team Data'!$A$1:$E$659,5,FALSE())</f>
        <v>461</v>
      </c>
      <c r="S18" s="0" t="n">
        <f aca="false">IF(I18=1,(MIN(30,(C18-D18)))*(M18/(M18+N18))*(Q18/(Q18+R18)),(MAX(-30,(C18-D18)))*(N18/(M18+N18))*(R18/(R18+Q18)))</f>
        <v>-3.16492432516773</v>
      </c>
      <c r="T18" s="0" t="n">
        <f aca="false">IF(J18=1,(MIN(30,(D18-C18)))*(K18/(K18+L18))*(O18/(O18+P18)),(MAX(-30,(D18-C18)))*(L18/(K18+L18))*(P18/(P18+O18)))</f>
        <v>4.4900889759181</v>
      </c>
      <c r="U18" s="7" t="n">
        <v>43049</v>
      </c>
    </row>
    <row r="19" customFormat="false" ht="15" hidden="false" customHeight="false" outlineLevel="0" collapsed="false">
      <c r="A19" s="0" t="s">
        <v>165</v>
      </c>
      <c r="B19" s="0" t="s">
        <v>9</v>
      </c>
      <c r="C19" s="0" t="n">
        <v>70</v>
      </c>
      <c r="D19" s="0" t="n">
        <v>82</v>
      </c>
      <c r="E19" s="0" t="n">
        <v>43</v>
      </c>
      <c r="F19" s="0" t="n">
        <v>40</v>
      </c>
      <c r="G19" s="0" t="n">
        <v>17</v>
      </c>
      <c r="H19" s="0" t="n">
        <v>16</v>
      </c>
      <c r="I19" s="0" t="n">
        <v>0</v>
      </c>
      <c r="J19" s="0" t="n">
        <v>1</v>
      </c>
      <c r="K19" s="0" t="n">
        <f aca="false">VLOOKUP(A19,'Team Data'!$A$1:$E$659,2,FALSE())</f>
        <v>21</v>
      </c>
      <c r="L19" s="0" t="n">
        <f aca="false">VLOOKUP(A19,'Team Data'!$A$1:$E$659,3,FALSE())</f>
        <v>13</v>
      </c>
      <c r="M19" s="0" t="n">
        <f aca="false">VLOOKUP(B19,'Team Data'!$A$1:$E$659,2,FALSE())</f>
        <v>20</v>
      </c>
      <c r="N19" s="0" t="n">
        <f aca="false">VLOOKUP(B19,'Team Data'!$A$1:$E$659,3,FALSE())</f>
        <v>16</v>
      </c>
      <c r="O19" s="0" t="n">
        <f aca="false">VLOOKUP(A19,'Team Data'!$A$1:$E$659,4,FALSE())</f>
        <v>568</v>
      </c>
      <c r="P19" s="0" t="n">
        <f aca="false">VLOOKUP(A19,'Team Data'!$A$1:$E$659,5,FALSE())</f>
        <v>531</v>
      </c>
      <c r="Q19" s="0" t="n">
        <f aca="false">VLOOKUP(B19,'Team Data'!$A$1:$E$659,4,FALSE())</f>
        <v>741</v>
      </c>
      <c r="R19" s="0" t="n">
        <f aca="false">VLOOKUP(B19,'Team Data'!$A$1:$E$659,5,FALSE())</f>
        <v>460</v>
      </c>
      <c r="S19" s="0" t="n">
        <f aca="false">IF(I19=1,(MIN(30,(C19-D19)))*(M19/(M19+N19))*(Q19/(Q19+R19)),(MAX(-30,(C19-D19)))*(N19/(M19+N19))*(R19/(R19+Q19)))</f>
        <v>-2.04274215931168</v>
      </c>
      <c r="T19" s="0" t="n">
        <f aca="false">IF(J19=1,(MIN(30,(D19-C19)))*(K19/(K19+L19))*(O19/(O19+P19)),(MAX(-30,(D19-C19)))*(L19/(K19+L19))*(P19/(P19+O19)))</f>
        <v>3.83064818284001</v>
      </c>
      <c r="U19" s="7" t="n">
        <v>43049</v>
      </c>
    </row>
    <row r="20" customFormat="false" ht="15" hidden="false" customHeight="false" outlineLevel="0" collapsed="false">
      <c r="A20" s="0" t="s">
        <v>32</v>
      </c>
      <c r="B20" s="0" t="s">
        <v>74</v>
      </c>
      <c r="C20" s="0" t="n">
        <v>78</v>
      </c>
      <c r="D20" s="0" t="n">
        <v>69</v>
      </c>
      <c r="E20" s="0" t="n">
        <v>33</v>
      </c>
      <c r="F20" s="0" t="n">
        <v>35</v>
      </c>
      <c r="G20" s="0" t="n">
        <v>17</v>
      </c>
      <c r="H20" s="0" t="n">
        <v>19</v>
      </c>
      <c r="I20" s="0" t="n">
        <v>1</v>
      </c>
      <c r="J20" s="0" t="n">
        <v>0</v>
      </c>
      <c r="K20" s="0" t="n">
        <f aca="false">VLOOKUP(A20,'Team Data'!$A$1:$E$659,2,FALSE())</f>
        <v>16</v>
      </c>
      <c r="L20" s="0" t="n">
        <f aca="false">VLOOKUP(A20,'Team Data'!$A$1:$E$659,3,FALSE())</f>
        <v>16</v>
      </c>
      <c r="M20" s="0" t="n">
        <f aca="false">VLOOKUP(B20,'Team Data'!$A$1:$E$659,2,FALSE())</f>
        <v>13</v>
      </c>
      <c r="N20" s="0" t="n">
        <f aca="false">VLOOKUP(B20,'Team Data'!$A$1:$E$659,3,FALSE())</f>
        <v>20</v>
      </c>
      <c r="O20" s="0" t="n">
        <f aca="false">VLOOKUP(A20,'Team Data'!$A$1:$E$659,4,FALSE())</f>
        <v>523</v>
      </c>
      <c r="P20" s="0" t="n">
        <f aca="false">VLOOKUP(A20,'Team Data'!$A$1:$E$659,5,FALSE())</f>
        <v>476</v>
      </c>
      <c r="Q20" s="0" t="n">
        <f aca="false">VLOOKUP(B20,'Team Data'!$A$1:$E$659,4,FALSE())</f>
        <v>534</v>
      </c>
      <c r="R20" s="0" t="n">
        <f aca="false">VLOOKUP(B20,'Team Data'!$A$1:$E$659,5,FALSE())</f>
        <v>500</v>
      </c>
      <c r="S20" s="0" t="n">
        <f aca="false">IF(I20=1,(MIN(30,(C20-D20)))*(M20/(M20+N20))*(Q20/(Q20+R20)),(MAX(-30,(C20-D20)))*(N20/(M20+N20))*(R20/(R20+Q20)))</f>
        <v>1.83101811148233</v>
      </c>
      <c r="T20" s="0" t="n">
        <f aca="false">IF(J20=1,(MIN(30,(D20-C20)))*(K20/(K20+L20))*(O20/(O20+P20)),(MAX(-30,(D20-C20)))*(L20/(K20+L20))*(P20/(P20+O20)))</f>
        <v>-2.14414414414414</v>
      </c>
      <c r="U20" s="7" t="n">
        <v>43050</v>
      </c>
    </row>
    <row r="21" customFormat="false" ht="15" hidden="false" customHeight="false" outlineLevel="0" collapsed="false">
      <c r="A21" s="0" t="s">
        <v>208</v>
      </c>
      <c r="B21" s="0" t="s">
        <v>197</v>
      </c>
      <c r="C21" s="0" t="n">
        <v>69</v>
      </c>
      <c r="D21" s="0" t="n">
        <v>86</v>
      </c>
      <c r="E21" s="0" t="n">
        <v>29</v>
      </c>
      <c r="F21" s="0" t="n">
        <v>37</v>
      </c>
      <c r="G21" s="0" t="n">
        <v>14</v>
      </c>
      <c r="H21" s="0" t="n">
        <v>7</v>
      </c>
      <c r="I21" s="0" t="n">
        <v>0</v>
      </c>
      <c r="J21" s="0" t="n">
        <v>1</v>
      </c>
      <c r="K21" s="0" t="n">
        <f aca="false">VLOOKUP(A21,'Team Data'!$A$1:$E$659,2,FALSE())</f>
        <v>16</v>
      </c>
      <c r="L21" s="0" t="n">
        <f aca="false">VLOOKUP(A21,'Team Data'!$A$1:$E$659,3,FALSE())</f>
        <v>16</v>
      </c>
      <c r="M21" s="0" t="n">
        <f aca="false">VLOOKUP(B21,'Team Data'!$A$1:$E$659,2,FALSE())</f>
        <v>26</v>
      </c>
      <c r="N21" s="0" t="n">
        <f aca="false">VLOOKUP(B21,'Team Data'!$A$1:$E$659,3,FALSE())</f>
        <v>11</v>
      </c>
      <c r="O21" s="0" t="n">
        <f aca="false">VLOOKUP(A21,'Team Data'!$A$1:$E$659,4,FALSE())</f>
        <v>582</v>
      </c>
      <c r="P21" s="0" t="n">
        <f aca="false">VLOOKUP(A21,'Team Data'!$A$1:$E$659,5,FALSE())</f>
        <v>422</v>
      </c>
      <c r="Q21" s="0" t="n">
        <f aca="false">VLOOKUP(B21,'Team Data'!$A$1:$E$659,4,FALSE())</f>
        <v>794</v>
      </c>
      <c r="R21" s="0" t="n">
        <f aca="false">VLOOKUP(B21,'Team Data'!$A$1:$E$659,5,FALSE())</f>
        <v>455</v>
      </c>
      <c r="S21" s="0" t="n">
        <f aca="false">IF(I21=1,(MIN(30,(C21-D21)))*(M21/(M21+N21))*(Q21/(Q21+R21)),(MAX(-30,(C21-D21)))*(N21/(M21+N21))*(R21/(R21+Q21)))</f>
        <v>-1.84114859455132</v>
      </c>
      <c r="T21" s="0" t="n">
        <f aca="false">IF(J21=1,(MIN(30,(D21-C21)))*(K21/(K21+L21))*(O21/(O21+P21)),(MAX(-30,(D21-C21)))*(L21/(K21+L21))*(P21/(P21+O21)))</f>
        <v>4.92729083665339</v>
      </c>
      <c r="U21" s="7" t="n">
        <v>43050</v>
      </c>
    </row>
    <row r="22" customFormat="false" ht="15" hidden="false" customHeight="false" outlineLevel="0" collapsed="false">
      <c r="A22" s="0" t="s">
        <v>411</v>
      </c>
      <c r="B22" s="0" t="s">
        <v>91</v>
      </c>
      <c r="C22" s="0" t="n">
        <v>47</v>
      </c>
      <c r="D22" s="0" t="n">
        <v>70</v>
      </c>
      <c r="E22" s="0" t="n">
        <v>39</v>
      </c>
      <c r="F22" s="0" t="n">
        <v>32</v>
      </c>
      <c r="G22" s="0" t="n">
        <v>25</v>
      </c>
      <c r="H22" s="0" t="n">
        <v>11</v>
      </c>
      <c r="I22" s="0" t="n">
        <v>0</v>
      </c>
      <c r="J22" s="0" t="n">
        <v>1</v>
      </c>
      <c r="K22" s="0" t="n">
        <f aca="false">VLOOKUP(A22,'Team Data'!$A$1:$E$659,2,FALSE())</f>
        <v>0</v>
      </c>
      <c r="L22" s="0" t="n">
        <f aca="false">VLOOKUP(A22,'Team Data'!$A$1:$E$659,3,FALSE())</f>
        <v>2</v>
      </c>
      <c r="M22" s="0" t="n">
        <f aca="false">VLOOKUP(B22,'Team Data'!$A$1:$E$659,2,FALSE())</f>
        <v>14</v>
      </c>
      <c r="N22" s="0" t="n">
        <f aca="false">VLOOKUP(B22,'Team Data'!$A$1:$E$659,3,FALSE())</f>
        <v>18</v>
      </c>
      <c r="O22" s="0" t="n">
        <f aca="false">VLOOKUP(A22,'Team Data'!$A$1:$E$659,4,FALSE())</f>
        <v>37</v>
      </c>
      <c r="P22" s="0" t="n">
        <f aca="false">VLOOKUP(A22,'Team Data'!$A$1:$E$659,5,FALSE())</f>
        <v>30</v>
      </c>
      <c r="Q22" s="0" t="n">
        <f aca="false">VLOOKUP(B22,'Team Data'!$A$1:$E$659,4,FALSE())</f>
        <v>467</v>
      </c>
      <c r="R22" s="0" t="n">
        <f aca="false">VLOOKUP(B22,'Team Data'!$A$1:$E$659,5,FALSE())</f>
        <v>496</v>
      </c>
      <c r="S22" s="0" t="n">
        <f aca="false">IF(I22=1,(MIN(30,(C22-D22)))*(M22/(M22+N22))*(Q22/(Q22+R22)),(MAX(-30,(C22-D22)))*(N22/(M22+N22))*(R22/(R22+Q22)))</f>
        <v>-6.66355140186916</v>
      </c>
      <c r="T22" s="0" t="n">
        <f aca="false">IF(J22=1,(MIN(30,(D22-C22)))*(K22/(K22+L22))*(O22/(O22+P22)),(MAX(-30,(D22-C22)))*(L22/(K22+L22))*(P22/(P22+O22)))</f>
        <v>0</v>
      </c>
      <c r="U22" s="7" t="n">
        <v>43050</v>
      </c>
    </row>
    <row r="23" customFormat="false" ht="15" hidden="false" customHeight="false" outlineLevel="0" collapsed="false">
      <c r="A23" s="0" t="s">
        <v>412</v>
      </c>
      <c r="B23" s="0" t="s">
        <v>238</v>
      </c>
      <c r="C23" s="0" t="n">
        <v>63</v>
      </c>
      <c r="D23" s="0" t="n">
        <v>72</v>
      </c>
      <c r="E23" s="0" t="n">
        <v>28</v>
      </c>
      <c r="F23" s="0" t="n">
        <v>45</v>
      </c>
      <c r="G23" s="0" t="n">
        <v>11</v>
      </c>
      <c r="H23" s="0" t="n">
        <v>13</v>
      </c>
      <c r="I23" s="0" t="n">
        <v>0</v>
      </c>
      <c r="J23" s="0" t="n">
        <v>1</v>
      </c>
      <c r="K23" s="0" t="n">
        <f aca="false">VLOOKUP(A23,'Team Data'!$A$1:$E$659,2,FALSE())</f>
        <v>0</v>
      </c>
      <c r="L23" s="0" t="n">
        <f aca="false">VLOOKUP(A23,'Team Data'!$A$1:$E$659,3,FALSE())</f>
        <v>1</v>
      </c>
      <c r="M23" s="0" t="n">
        <f aca="false">VLOOKUP(B23,'Team Data'!$A$1:$E$659,2,FALSE())</f>
        <v>23</v>
      </c>
      <c r="N23" s="0" t="n">
        <f aca="false">VLOOKUP(B23,'Team Data'!$A$1:$E$659,3,FALSE())</f>
        <v>13</v>
      </c>
      <c r="O23" s="0" t="n">
        <f aca="false">VLOOKUP(A23,'Team Data'!$A$1:$E$659,4,FALSE())</f>
        <v>23</v>
      </c>
      <c r="P23" s="0" t="n">
        <f aca="false">VLOOKUP(A23,'Team Data'!$A$1:$E$659,5,FALSE())</f>
        <v>13</v>
      </c>
      <c r="Q23" s="0" t="n">
        <f aca="false">VLOOKUP(B23,'Team Data'!$A$1:$E$659,4,FALSE())</f>
        <v>577</v>
      </c>
      <c r="R23" s="0" t="n">
        <f aca="false">VLOOKUP(B23,'Team Data'!$A$1:$E$659,5,FALSE())</f>
        <v>554</v>
      </c>
      <c r="S23" s="0" t="n">
        <f aca="false">IF(I23=1,(MIN(30,(C23-D23)))*(M23/(M23+N23))*(Q23/(Q23+R23)),(MAX(-30,(C23-D23)))*(N23/(M23+N23))*(R23/(R23+Q23)))</f>
        <v>-1.59195402298851</v>
      </c>
      <c r="T23" s="0" t="n">
        <f aca="false">IF(J23=1,(MIN(30,(D23-C23)))*(K23/(K23+L23))*(O23/(O23+P23)),(MAX(-30,(D23-C23)))*(L23/(K23+L23))*(P23/(P23+O23)))</f>
        <v>0</v>
      </c>
      <c r="U23" s="7" t="n">
        <v>43050</v>
      </c>
    </row>
    <row r="24" customFormat="false" ht="15" hidden="false" customHeight="false" outlineLevel="0" collapsed="false">
      <c r="A24" s="0" t="s">
        <v>413</v>
      </c>
      <c r="B24" s="0" t="s">
        <v>144</v>
      </c>
      <c r="C24" s="0" t="n">
        <v>42</v>
      </c>
      <c r="D24" s="0" t="n">
        <v>87</v>
      </c>
      <c r="E24" s="0" t="n">
        <v>28</v>
      </c>
      <c r="F24" s="0" t="n">
        <v>36</v>
      </c>
      <c r="G24" s="0" t="n">
        <v>19</v>
      </c>
      <c r="H24" s="0" t="n">
        <v>11</v>
      </c>
      <c r="I24" s="0" t="n">
        <v>0</v>
      </c>
      <c r="J24" s="0" t="n">
        <v>1</v>
      </c>
      <c r="K24" s="0" t="n">
        <f aca="false">VLOOKUP(A24,'Team Data'!$A$1:$E$659,2,FALSE())</f>
        <v>0</v>
      </c>
      <c r="L24" s="0" t="n">
        <f aca="false">VLOOKUP(A24,'Team Data'!$A$1:$E$659,3,FALSE())</f>
        <v>1</v>
      </c>
      <c r="M24" s="0" t="n">
        <f aca="false">VLOOKUP(B24,'Team Data'!$A$1:$E$659,2,FALSE())</f>
        <v>22</v>
      </c>
      <c r="N24" s="0" t="n">
        <f aca="false">VLOOKUP(B24,'Team Data'!$A$1:$E$659,3,FALSE())</f>
        <v>15</v>
      </c>
      <c r="O24" s="0" t="n">
        <f aca="false">VLOOKUP(A24,'Team Data'!$A$1:$E$659,4,FALSE())</f>
        <v>22</v>
      </c>
      <c r="P24" s="0" t="n">
        <f aca="false">VLOOKUP(A24,'Team Data'!$A$1:$E$659,5,FALSE())</f>
        <v>15</v>
      </c>
      <c r="Q24" s="0" t="n">
        <f aca="false">VLOOKUP(B24,'Team Data'!$A$1:$E$659,4,FALSE())</f>
        <v>570</v>
      </c>
      <c r="R24" s="0" t="n">
        <f aca="false">VLOOKUP(B24,'Team Data'!$A$1:$E$659,5,FALSE())</f>
        <v>569</v>
      </c>
      <c r="S24" s="0" t="n">
        <f aca="false">IF(I24=1,(MIN(30,(C24-D24)))*(M24/(M24+N24))*(Q24/(Q24+R24)),(MAX(-30,(C24-D24)))*(N24/(M24+N24))*(R24/(R24+Q24)))</f>
        <v>-6.07574211612842</v>
      </c>
      <c r="T24" s="0" t="n">
        <f aca="false">IF(J24=1,(MIN(30,(D24-C24)))*(K24/(K24+L24))*(O24/(O24+P24)),(MAX(-30,(D24-C24)))*(L24/(K24+L24))*(P24/(P24+O24)))</f>
        <v>0</v>
      </c>
      <c r="U24" s="7" t="n">
        <v>43050</v>
      </c>
    </row>
    <row r="25" customFormat="false" ht="15" hidden="false" customHeight="false" outlineLevel="0" collapsed="false">
      <c r="A25" s="0" t="s">
        <v>414</v>
      </c>
      <c r="B25" s="0" t="s">
        <v>102</v>
      </c>
      <c r="C25" s="0" t="n">
        <v>50</v>
      </c>
      <c r="D25" s="0" t="n">
        <v>90</v>
      </c>
      <c r="E25" s="0" t="n">
        <v>34</v>
      </c>
      <c r="F25" s="0" t="n">
        <v>42</v>
      </c>
      <c r="G25" s="0" t="n">
        <v>23</v>
      </c>
      <c r="H25" s="0" t="n">
        <v>7</v>
      </c>
      <c r="I25" s="0" t="n">
        <v>0</v>
      </c>
      <c r="J25" s="0" t="n">
        <v>1</v>
      </c>
      <c r="K25" s="0" t="n">
        <f aca="false">VLOOKUP(A25,'Team Data'!$A$1:$E$659,2,FALSE())</f>
        <v>0</v>
      </c>
      <c r="L25" s="0" t="n">
        <f aca="false">VLOOKUP(A25,'Team Data'!$A$1:$E$659,3,FALSE())</f>
        <v>3</v>
      </c>
      <c r="M25" s="0" t="n">
        <f aca="false">VLOOKUP(B25,'Team Data'!$A$1:$E$659,2,FALSE())</f>
        <v>24</v>
      </c>
      <c r="N25" s="0" t="n">
        <f aca="false">VLOOKUP(B25,'Team Data'!$A$1:$E$659,3,FALSE())</f>
        <v>11</v>
      </c>
      <c r="O25" s="0" t="n">
        <f aca="false">VLOOKUP(A25,'Team Data'!$A$1:$E$659,4,FALSE())</f>
        <v>49</v>
      </c>
      <c r="P25" s="0" t="n">
        <f aca="false">VLOOKUP(A25,'Team Data'!$A$1:$E$659,5,FALSE())</f>
        <v>47</v>
      </c>
      <c r="Q25" s="0" t="n">
        <f aca="false">VLOOKUP(B25,'Team Data'!$A$1:$E$659,4,FALSE())</f>
        <v>527</v>
      </c>
      <c r="R25" s="0" t="n">
        <f aca="false">VLOOKUP(B25,'Team Data'!$A$1:$E$659,5,FALSE())</f>
        <v>561</v>
      </c>
      <c r="S25" s="0" t="n">
        <f aca="false">IF(I25=1,(MIN(30,(C25-D25)))*(M25/(M25+N25))*(Q25/(Q25+R25)),(MAX(-30,(C25-D25)))*(N25/(M25+N25))*(R25/(R25+Q25)))</f>
        <v>-4.86160714285714</v>
      </c>
      <c r="T25" s="0" t="n">
        <f aca="false">IF(J25=1,(MIN(30,(D25-C25)))*(K25/(K25+L25))*(O25/(O25+P25)),(MAX(-30,(D25-C25)))*(L25/(K25+L25))*(P25/(P25+O25)))</f>
        <v>0</v>
      </c>
      <c r="U25" s="7" t="n">
        <v>43050</v>
      </c>
    </row>
    <row r="26" customFormat="false" ht="15" hidden="false" customHeight="false" outlineLevel="0" collapsed="false">
      <c r="A26" s="0" t="s">
        <v>182</v>
      </c>
      <c r="B26" s="0" t="s">
        <v>28</v>
      </c>
      <c r="C26" s="0" t="n">
        <v>59</v>
      </c>
      <c r="D26" s="0" t="n">
        <v>76</v>
      </c>
      <c r="E26" s="0" t="n">
        <v>39</v>
      </c>
      <c r="F26" s="0" t="n">
        <v>41</v>
      </c>
      <c r="G26" s="0" t="n">
        <v>18</v>
      </c>
      <c r="H26" s="0" t="n">
        <v>20</v>
      </c>
      <c r="I26" s="0" t="n">
        <v>0</v>
      </c>
      <c r="J26" s="0" t="n">
        <v>1</v>
      </c>
      <c r="K26" s="0" t="n">
        <f aca="false">VLOOKUP(A26,'Team Data'!$A$1:$E$659,2,FALSE())</f>
        <v>13</v>
      </c>
      <c r="L26" s="0" t="n">
        <f aca="false">VLOOKUP(A26,'Team Data'!$A$1:$E$659,3,FALSE())</f>
        <v>19</v>
      </c>
      <c r="M26" s="0" t="n">
        <f aca="false">VLOOKUP(B26,'Team Data'!$A$1:$E$659,2,FALSE())</f>
        <v>11</v>
      </c>
      <c r="N26" s="0" t="n">
        <f aca="false">VLOOKUP(B26,'Team Data'!$A$1:$E$659,3,FALSE())</f>
        <v>20</v>
      </c>
      <c r="O26" s="0" t="n">
        <f aca="false">VLOOKUP(A26,'Team Data'!$A$1:$E$659,4,FALSE())</f>
        <v>406</v>
      </c>
      <c r="P26" s="0" t="n">
        <f aca="false">VLOOKUP(A26,'Team Data'!$A$1:$E$659,5,FALSE())</f>
        <v>575</v>
      </c>
      <c r="Q26" s="0" t="n">
        <f aca="false">VLOOKUP(B26,'Team Data'!$A$1:$E$659,4,FALSE())</f>
        <v>444</v>
      </c>
      <c r="R26" s="0" t="n">
        <f aca="false">VLOOKUP(B26,'Team Data'!$A$1:$E$659,5,FALSE())</f>
        <v>493</v>
      </c>
      <c r="S26" s="0" t="n">
        <f aca="false">IF(I26=1,(MIN(30,(C26-D26)))*(M26/(M26+N26))*(Q26/(Q26+R26)),(MAX(-30,(C26-D26)))*(N26/(M26+N26))*(R26/(R26+Q26)))</f>
        <v>-5.77064757117775</v>
      </c>
      <c r="T26" s="0" t="n">
        <f aca="false">IF(J26=1,(MIN(30,(D26-C26)))*(K26/(K26+L26))*(O26/(O26+P26)),(MAX(-30,(D26-C26)))*(L26/(K26+L26))*(P26/(P26+O26)))</f>
        <v>2.85824413863405</v>
      </c>
      <c r="U26" s="7" t="n">
        <v>43050</v>
      </c>
    </row>
    <row r="27" customFormat="false" ht="15" hidden="false" customHeight="false" outlineLevel="0" collapsed="false">
      <c r="A27" s="0" t="s">
        <v>69</v>
      </c>
      <c r="B27" s="0" t="s">
        <v>241</v>
      </c>
      <c r="C27" s="0" t="n">
        <v>76</v>
      </c>
      <c r="D27" s="0" t="n">
        <v>63</v>
      </c>
      <c r="E27" s="0" t="n">
        <v>30</v>
      </c>
      <c r="F27" s="0" t="n">
        <v>26</v>
      </c>
      <c r="G27" s="0" t="n">
        <v>11</v>
      </c>
      <c r="H27" s="0" t="n">
        <v>15</v>
      </c>
      <c r="I27" s="0" t="n">
        <v>1</v>
      </c>
      <c r="J27" s="0" t="n">
        <v>0</v>
      </c>
      <c r="K27" s="0" t="n">
        <f aca="false">VLOOKUP(A27,'Team Data'!$A$1:$E$659,2,FALSE())</f>
        <v>14</v>
      </c>
      <c r="L27" s="0" t="n">
        <f aca="false">VLOOKUP(A27,'Team Data'!$A$1:$E$659,3,FALSE())</f>
        <v>19</v>
      </c>
      <c r="M27" s="0" t="n">
        <f aca="false">VLOOKUP(B27,'Team Data'!$A$1:$E$659,2,FALSE())</f>
        <v>12</v>
      </c>
      <c r="N27" s="0" t="n">
        <f aca="false">VLOOKUP(B27,'Team Data'!$A$1:$E$659,3,FALSE())</f>
        <v>20</v>
      </c>
      <c r="O27" s="0" t="n">
        <f aca="false">VLOOKUP(A27,'Team Data'!$A$1:$E$659,4,FALSE())</f>
        <v>518</v>
      </c>
      <c r="P27" s="0" t="n">
        <f aca="false">VLOOKUP(A27,'Team Data'!$A$1:$E$659,5,FALSE())</f>
        <v>487</v>
      </c>
      <c r="Q27" s="0" t="n">
        <f aca="false">VLOOKUP(B27,'Team Data'!$A$1:$E$659,4,FALSE())</f>
        <v>593</v>
      </c>
      <c r="R27" s="0" t="n">
        <f aca="false">VLOOKUP(B27,'Team Data'!$A$1:$E$659,5,FALSE())</f>
        <v>457</v>
      </c>
      <c r="S27" s="0" t="n">
        <f aca="false">IF(I27=1,(MIN(30,(C27-D27)))*(M27/(M27+N27))*(Q27/(Q27+R27)),(MAX(-30,(C27-D27)))*(N27/(M27+N27))*(R27/(R27+Q27)))</f>
        <v>2.75321428571429</v>
      </c>
      <c r="T27" s="0" t="n">
        <f aca="false">IF(J27=1,(MIN(30,(D27-C27)))*(K27/(K27+L27))*(O27/(O27+P27)),(MAX(-30,(D27-C27)))*(L27/(K27+L27))*(P27/(P27+O27)))</f>
        <v>-3.62698628071762</v>
      </c>
      <c r="U27" s="7" t="n">
        <v>43050</v>
      </c>
    </row>
    <row r="28" customFormat="false" ht="15" hidden="false" customHeight="false" outlineLevel="0" collapsed="false">
      <c r="A28" s="0" t="s">
        <v>105</v>
      </c>
      <c r="B28" s="0" t="s">
        <v>329</v>
      </c>
      <c r="C28" s="0" t="n">
        <v>65</v>
      </c>
      <c r="D28" s="0" t="n">
        <v>94</v>
      </c>
      <c r="E28" s="0" t="n">
        <v>35</v>
      </c>
      <c r="F28" s="0" t="n">
        <v>49</v>
      </c>
      <c r="G28" s="0" t="n">
        <v>12</v>
      </c>
      <c r="H28" s="0" t="n">
        <v>11</v>
      </c>
      <c r="I28" s="0" t="n">
        <v>0</v>
      </c>
      <c r="J28" s="0" t="n">
        <v>1</v>
      </c>
      <c r="K28" s="0" t="n">
        <f aca="false">VLOOKUP(A28,'Team Data'!$A$1:$E$659,2,FALSE())</f>
        <v>17</v>
      </c>
      <c r="L28" s="0" t="n">
        <f aca="false">VLOOKUP(A28,'Team Data'!$A$1:$E$659,3,FALSE())</f>
        <v>14</v>
      </c>
      <c r="M28" s="0" t="n">
        <f aca="false">VLOOKUP(B28,'Team Data'!$A$1:$E$659,2,FALSE())</f>
        <v>18</v>
      </c>
      <c r="N28" s="0" t="n">
        <f aca="false">VLOOKUP(B28,'Team Data'!$A$1:$E$659,3,FALSE())</f>
        <v>14</v>
      </c>
      <c r="O28" s="0" t="n">
        <f aca="false">VLOOKUP(A28,'Team Data'!$A$1:$E$659,4,FALSE())</f>
        <v>412</v>
      </c>
      <c r="P28" s="0" t="n">
        <f aca="false">VLOOKUP(A28,'Team Data'!$A$1:$E$659,5,FALSE())</f>
        <v>578</v>
      </c>
      <c r="Q28" s="0" t="n">
        <f aca="false">VLOOKUP(B28,'Team Data'!$A$1:$E$659,4,FALSE())</f>
        <v>555</v>
      </c>
      <c r="R28" s="0" t="n">
        <f aca="false">VLOOKUP(B28,'Team Data'!$A$1:$E$659,5,FALSE())</f>
        <v>488</v>
      </c>
      <c r="S28" s="0" t="n">
        <f aca="false">IF(I28=1,(MIN(30,(C28-D28)))*(M28/(M28+N28))*(Q28/(Q28+R28)),(MAX(-30,(C28-D28)))*(N28/(M28+N28))*(R28/(R28+Q28)))</f>
        <v>-5.93624161073826</v>
      </c>
      <c r="T28" s="0" t="n">
        <f aca="false">IF(J28=1,(MIN(30,(D28-C28)))*(K28/(K28+L28))*(O28/(O28+P28)),(MAX(-30,(D28-C28)))*(L28/(K28+L28))*(P28/(P28+O28)))</f>
        <v>6.61831215379602</v>
      </c>
      <c r="U28" s="7" t="n">
        <v>43050</v>
      </c>
    </row>
    <row r="29" customFormat="false" ht="15" hidden="false" customHeight="false" outlineLevel="0" collapsed="false">
      <c r="A29" s="0" t="s">
        <v>141</v>
      </c>
      <c r="B29" s="0" t="s">
        <v>97</v>
      </c>
      <c r="C29" s="0" t="n">
        <v>65</v>
      </c>
      <c r="D29" s="0" t="n">
        <v>67</v>
      </c>
      <c r="E29" s="0" t="n">
        <v>38</v>
      </c>
      <c r="F29" s="0" t="n">
        <v>33</v>
      </c>
      <c r="G29" s="0" t="n">
        <v>14</v>
      </c>
      <c r="H29" s="0" t="n">
        <v>11</v>
      </c>
      <c r="I29" s="0" t="n">
        <v>0</v>
      </c>
      <c r="J29" s="0" t="n">
        <v>1</v>
      </c>
      <c r="K29" s="0" t="n">
        <f aca="false">VLOOKUP(A29,'Team Data'!$A$1:$E$659,2,FALSE())</f>
        <v>10</v>
      </c>
      <c r="L29" s="0" t="n">
        <f aca="false">VLOOKUP(A29,'Team Data'!$A$1:$E$659,3,FALSE())</f>
        <v>21</v>
      </c>
      <c r="M29" s="0" t="n">
        <f aca="false">VLOOKUP(B29,'Team Data'!$A$1:$E$659,2,FALSE())</f>
        <v>16</v>
      </c>
      <c r="N29" s="0" t="n">
        <f aca="false">VLOOKUP(B29,'Team Data'!$A$1:$E$659,3,FALSE())</f>
        <v>17</v>
      </c>
      <c r="O29" s="0" t="n">
        <f aca="false">VLOOKUP(A29,'Team Data'!$A$1:$E$659,4,FALSE())</f>
        <v>459</v>
      </c>
      <c r="P29" s="0" t="n">
        <f aca="false">VLOOKUP(A29,'Team Data'!$A$1:$E$659,5,FALSE())</f>
        <v>493</v>
      </c>
      <c r="Q29" s="0" t="n">
        <f aca="false">VLOOKUP(B29,'Team Data'!$A$1:$E$659,4,FALSE())</f>
        <v>539</v>
      </c>
      <c r="R29" s="0" t="n">
        <f aca="false">VLOOKUP(B29,'Team Data'!$A$1:$E$659,5,FALSE())</f>
        <v>535</v>
      </c>
      <c r="S29" s="0" t="n">
        <f aca="false">IF(I29=1,(MIN(30,(C29-D29)))*(M29/(M29+N29))*(Q29/(Q29+R29)),(MAX(-30,(C29-D29)))*(N29/(M29+N29))*(R29/(R29+Q29)))</f>
        <v>-0.513232887534564</v>
      </c>
      <c r="T29" s="0" t="n">
        <f aca="false">IF(J29=1,(MIN(30,(D29-C29)))*(K29/(K29+L29))*(O29/(O29+P29)),(MAX(-30,(D29-C29)))*(L29/(K29+L29))*(P29/(P29+O29)))</f>
        <v>0.311059907834101</v>
      </c>
      <c r="U29" s="7" t="n">
        <v>43050</v>
      </c>
    </row>
    <row r="30" customFormat="false" ht="15" hidden="false" customHeight="false" outlineLevel="0" collapsed="false">
      <c r="A30" s="0" t="s">
        <v>78</v>
      </c>
      <c r="B30" s="0" t="s">
        <v>209</v>
      </c>
      <c r="C30" s="0" t="n">
        <v>63</v>
      </c>
      <c r="D30" s="0" t="n">
        <v>81</v>
      </c>
      <c r="E30" s="0" t="n">
        <v>43</v>
      </c>
      <c r="F30" s="0" t="n">
        <v>40</v>
      </c>
      <c r="G30" s="0" t="n">
        <v>20</v>
      </c>
      <c r="H30" s="0" t="n">
        <v>14</v>
      </c>
      <c r="I30" s="0" t="n">
        <v>0</v>
      </c>
      <c r="J30" s="0" t="n">
        <v>1</v>
      </c>
      <c r="K30" s="0" t="n">
        <f aca="false">VLOOKUP(A30,'Team Data'!$A$1:$E$659,2,FALSE())</f>
        <v>25</v>
      </c>
      <c r="L30" s="0" t="n">
        <f aca="false">VLOOKUP(A30,'Team Data'!$A$1:$E$659,3,FALSE())</f>
        <v>8</v>
      </c>
      <c r="M30" s="0" t="n">
        <f aca="false">VLOOKUP(B30,'Team Data'!$A$1:$E$659,2,FALSE())</f>
        <v>22</v>
      </c>
      <c r="N30" s="0" t="n">
        <f aca="false">VLOOKUP(B30,'Team Data'!$A$1:$E$659,3,FALSE())</f>
        <v>10</v>
      </c>
      <c r="O30" s="0" t="n">
        <f aca="false">VLOOKUP(A30,'Team Data'!$A$1:$E$659,4,FALSE())</f>
        <v>509</v>
      </c>
      <c r="P30" s="0" t="n">
        <f aca="false">VLOOKUP(A30,'Team Data'!$A$1:$E$659,5,FALSE())</f>
        <v>506</v>
      </c>
      <c r="Q30" s="0" t="n">
        <f aca="false">VLOOKUP(B30,'Team Data'!$A$1:$E$659,4,FALSE())</f>
        <v>489</v>
      </c>
      <c r="R30" s="0" t="n">
        <f aca="false">VLOOKUP(B30,'Team Data'!$A$1:$E$659,5,FALSE())</f>
        <v>510</v>
      </c>
      <c r="S30" s="0" t="n">
        <f aca="false">IF(I30=1,(MIN(30,(C30-D30)))*(M30/(M30+N30))*(Q30/(Q30+R30)),(MAX(-30,(C30-D30)))*(N30/(M30+N30))*(R30/(R30+Q30)))</f>
        <v>-2.87162162162162</v>
      </c>
      <c r="T30" s="0" t="n">
        <f aca="false">IF(J30=1,(MIN(30,(D30-C30)))*(K30/(K30+L30))*(O30/(O30+P30)),(MAX(-30,(D30-C30)))*(L30/(K30+L30))*(P30/(P30+O30)))</f>
        <v>6.83833407971339</v>
      </c>
      <c r="U30" s="7" t="n">
        <v>43050</v>
      </c>
    </row>
    <row r="31" customFormat="false" ht="15" hidden="false" customHeight="false" outlineLevel="0" collapsed="false">
      <c r="A31" s="0" t="s">
        <v>317</v>
      </c>
      <c r="B31" s="0" t="s">
        <v>335</v>
      </c>
      <c r="C31" s="0" t="n">
        <v>48</v>
      </c>
      <c r="D31" s="0" t="n">
        <v>60</v>
      </c>
      <c r="E31" s="0" t="n">
        <v>36</v>
      </c>
      <c r="F31" s="0" t="n">
        <v>30</v>
      </c>
      <c r="G31" s="0" t="n">
        <v>17</v>
      </c>
      <c r="H31" s="0" t="n">
        <v>13</v>
      </c>
      <c r="I31" s="0" t="n">
        <v>0</v>
      </c>
      <c r="J31" s="0" t="n">
        <v>1</v>
      </c>
      <c r="K31" s="0" t="n">
        <f aca="false">VLOOKUP(A31,'Team Data'!$A$1:$E$659,2,FALSE())</f>
        <v>27</v>
      </c>
      <c r="L31" s="0" t="n">
        <f aca="false">VLOOKUP(A31,'Team Data'!$A$1:$E$659,3,FALSE())</f>
        <v>8</v>
      </c>
      <c r="M31" s="0" t="n">
        <f aca="false">VLOOKUP(B31,'Team Data'!$A$1:$E$659,2,FALSE())</f>
        <v>31</v>
      </c>
      <c r="N31" s="0" t="n">
        <f aca="false">VLOOKUP(B31,'Team Data'!$A$1:$E$659,3,FALSE())</f>
        <v>3</v>
      </c>
      <c r="O31" s="0" t="n">
        <f aca="false">VLOOKUP(A31,'Team Data'!$A$1:$E$659,4,FALSE())</f>
        <v>534</v>
      </c>
      <c r="P31" s="0" t="n">
        <f aca="false">VLOOKUP(A31,'Team Data'!$A$1:$E$659,5,FALSE())</f>
        <v>523</v>
      </c>
      <c r="Q31" s="0" t="n">
        <f aca="false">VLOOKUP(B31,'Team Data'!$A$1:$E$659,4,FALSE())</f>
        <v>678</v>
      </c>
      <c r="R31" s="0" t="n">
        <f aca="false">VLOOKUP(B31,'Team Data'!$A$1:$E$659,5,FALSE())</f>
        <v>466</v>
      </c>
      <c r="S31" s="0" t="n">
        <f aca="false">IF(I31=1,(MIN(30,(C31-D31)))*(M31/(M31+N31))*(Q31/(Q31+R31)),(MAX(-30,(C31-D31)))*(N31/(M31+N31))*(R31/(R31+Q31)))</f>
        <v>-0.43130399012752</v>
      </c>
      <c r="T31" s="0" t="n">
        <f aca="false">IF(J31=1,(MIN(30,(D31-C31)))*(K31/(K31+L31))*(O31/(O31+P31)),(MAX(-30,(D31-C31)))*(L31/(K31+L31))*(P31/(P31+O31)))</f>
        <v>4.67674010001352</v>
      </c>
      <c r="U31" s="7" t="n">
        <v>43050</v>
      </c>
    </row>
    <row r="32" customFormat="false" ht="15" hidden="false" customHeight="false" outlineLevel="0" collapsed="false">
      <c r="A32" s="0" t="s">
        <v>20</v>
      </c>
      <c r="B32" s="0" t="s">
        <v>113</v>
      </c>
      <c r="C32" s="0" t="n">
        <v>74</v>
      </c>
      <c r="D32" s="0" t="n">
        <v>77</v>
      </c>
      <c r="E32" s="0" t="n">
        <v>33</v>
      </c>
      <c r="F32" s="0" t="n">
        <v>41</v>
      </c>
      <c r="G32" s="0" t="n">
        <v>13</v>
      </c>
      <c r="H32" s="0" t="n">
        <v>14</v>
      </c>
      <c r="I32" s="0" t="n">
        <v>0</v>
      </c>
      <c r="J32" s="0" t="n">
        <v>1</v>
      </c>
      <c r="K32" s="0" t="n">
        <f aca="false">VLOOKUP(A32,'Team Data'!$A$1:$E$659,2,FALSE())</f>
        <v>13</v>
      </c>
      <c r="L32" s="0" t="n">
        <f aca="false">VLOOKUP(A32,'Team Data'!$A$1:$E$659,3,FALSE())</f>
        <v>17</v>
      </c>
      <c r="M32" s="0" t="n">
        <f aca="false">VLOOKUP(B32,'Team Data'!$A$1:$E$659,2,FALSE())</f>
        <v>19</v>
      </c>
      <c r="N32" s="0" t="n">
        <f aca="false">VLOOKUP(B32,'Team Data'!$A$1:$E$659,3,FALSE())</f>
        <v>12</v>
      </c>
      <c r="O32" s="0" t="n">
        <f aca="false">VLOOKUP(A32,'Team Data'!$A$1:$E$659,4,FALSE())</f>
        <v>403</v>
      </c>
      <c r="P32" s="0" t="n">
        <f aca="false">VLOOKUP(A32,'Team Data'!$A$1:$E$659,5,FALSE())</f>
        <v>509</v>
      </c>
      <c r="Q32" s="0" t="n">
        <f aca="false">VLOOKUP(B32,'Team Data'!$A$1:$E$659,4,FALSE())</f>
        <v>498</v>
      </c>
      <c r="R32" s="0" t="n">
        <f aca="false">VLOOKUP(B32,'Team Data'!$A$1:$E$659,5,FALSE())</f>
        <v>473</v>
      </c>
      <c r="S32" s="0" t="n">
        <f aca="false">IF(I32=1,(MIN(30,(C32-D32)))*(M32/(M32+N32))*(Q32/(Q32+R32)),(MAX(-30,(C32-D32)))*(N32/(M32+N32))*(R32/(R32+Q32)))</f>
        <v>-0.565695491844125</v>
      </c>
      <c r="T32" s="0" t="n">
        <f aca="false">IF(J32=1,(MIN(30,(D32-C32)))*(K32/(K32+L32))*(O32/(O32+P32)),(MAX(-30,(D32-C32)))*(L32/(K32+L32))*(P32/(P32+O32)))</f>
        <v>0.574451754385965</v>
      </c>
      <c r="U32" s="7" t="n">
        <v>43050</v>
      </c>
    </row>
    <row r="33" customFormat="false" ht="15" hidden="false" customHeight="false" outlineLevel="0" collapsed="false">
      <c r="A33" s="0" t="s">
        <v>315</v>
      </c>
      <c r="B33" s="0" t="s">
        <v>163</v>
      </c>
      <c r="C33" s="0" t="n">
        <v>69</v>
      </c>
      <c r="D33" s="0" t="n">
        <v>74</v>
      </c>
      <c r="E33" s="0" t="n">
        <v>27</v>
      </c>
      <c r="F33" s="0" t="n">
        <v>39</v>
      </c>
      <c r="G33" s="0" t="n">
        <v>14</v>
      </c>
      <c r="H33" s="0" t="n">
        <v>15</v>
      </c>
      <c r="I33" s="0" t="n">
        <v>0</v>
      </c>
      <c r="J33" s="0" t="n">
        <v>1</v>
      </c>
      <c r="K33" s="0" t="n">
        <f aca="false">VLOOKUP(A33,'Team Data'!$A$1:$E$659,2,FALSE())</f>
        <v>12</v>
      </c>
      <c r="L33" s="0" t="n">
        <f aca="false">VLOOKUP(A33,'Team Data'!$A$1:$E$659,3,FALSE())</f>
        <v>18</v>
      </c>
      <c r="M33" s="0" t="n">
        <f aca="false">VLOOKUP(B33,'Team Data'!$A$1:$E$659,2,FALSE())</f>
        <v>13</v>
      </c>
      <c r="N33" s="0" t="n">
        <f aca="false">VLOOKUP(B33,'Team Data'!$A$1:$E$659,3,FALSE())</f>
        <v>20</v>
      </c>
      <c r="O33" s="0" t="n">
        <f aca="false">VLOOKUP(A33,'Team Data'!$A$1:$E$659,4,FALSE())</f>
        <v>451</v>
      </c>
      <c r="P33" s="0" t="n">
        <f aca="false">VLOOKUP(A33,'Team Data'!$A$1:$E$659,5,FALSE())</f>
        <v>479</v>
      </c>
      <c r="Q33" s="0" t="n">
        <f aca="false">VLOOKUP(B33,'Team Data'!$A$1:$E$659,4,FALSE())</f>
        <v>540</v>
      </c>
      <c r="R33" s="0" t="n">
        <f aca="false">VLOOKUP(B33,'Team Data'!$A$1:$E$659,5,FALSE())</f>
        <v>528</v>
      </c>
      <c r="S33" s="0" t="n">
        <f aca="false">IF(I33=1,(MIN(30,(C33-D33)))*(M33/(M33+N33))*(Q33/(Q33+R33)),(MAX(-30,(C33-D33)))*(N33/(M33+N33))*(R33/(R33+Q33)))</f>
        <v>-1.49812734082397</v>
      </c>
      <c r="T33" s="0" t="n">
        <f aca="false">IF(J33=1,(MIN(30,(D33-C33)))*(K33/(K33+L33))*(O33/(O33+P33)),(MAX(-30,(D33-C33)))*(L33/(K33+L33))*(P33/(P33+O33)))</f>
        <v>0.96989247311828</v>
      </c>
      <c r="U33" s="7" t="n">
        <v>43050</v>
      </c>
    </row>
    <row r="34" customFormat="false" ht="15" hidden="false" customHeight="false" outlineLevel="0" collapsed="false">
      <c r="A34" s="0" t="s">
        <v>415</v>
      </c>
      <c r="B34" s="0" t="s">
        <v>95</v>
      </c>
      <c r="C34" s="0" t="n">
        <v>48</v>
      </c>
      <c r="D34" s="0" t="n">
        <v>101</v>
      </c>
      <c r="E34" s="0" t="n">
        <v>24</v>
      </c>
      <c r="F34" s="0" t="n">
        <v>50</v>
      </c>
      <c r="G34" s="0" t="n">
        <v>21</v>
      </c>
      <c r="H34" s="0" t="n">
        <v>12</v>
      </c>
      <c r="I34" s="0" t="n">
        <v>0</v>
      </c>
      <c r="J34" s="0" t="n">
        <v>1</v>
      </c>
      <c r="K34" s="0" t="n">
        <f aca="false">VLOOKUP(A34,'Team Data'!$A$1:$E$659,2,FALSE())</f>
        <v>0</v>
      </c>
      <c r="L34" s="0" t="n">
        <f aca="false">VLOOKUP(A34,'Team Data'!$A$1:$E$659,3,FALSE())</f>
        <v>2</v>
      </c>
      <c r="M34" s="0" t="n">
        <f aca="false">VLOOKUP(B34,'Team Data'!$A$1:$E$659,2,FALSE())</f>
        <v>23</v>
      </c>
      <c r="N34" s="0" t="n">
        <f aca="false">VLOOKUP(B34,'Team Data'!$A$1:$E$659,3,FALSE())</f>
        <v>9</v>
      </c>
      <c r="O34" s="0" t="n">
        <f aca="false">VLOOKUP(A34,'Team Data'!$A$1:$E$659,4,FALSE())</f>
        <v>44</v>
      </c>
      <c r="P34" s="0" t="n">
        <f aca="false">VLOOKUP(A34,'Team Data'!$A$1:$E$659,5,FALSE())</f>
        <v>22</v>
      </c>
      <c r="Q34" s="0" t="n">
        <f aca="false">VLOOKUP(B34,'Team Data'!$A$1:$E$659,4,FALSE())</f>
        <v>502</v>
      </c>
      <c r="R34" s="0" t="n">
        <f aca="false">VLOOKUP(B34,'Team Data'!$A$1:$E$659,5,FALSE())</f>
        <v>485</v>
      </c>
      <c r="S34" s="0" t="n">
        <f aca="false">IF(I34=1,(MIN(30,(C34-D34)))*(M34/(M34+N34))*(Q34/(Q34+R34)),(MAX(-30,(C34-D34)))*(N34/(M34+N34))*(R34/(R34+Q34)))</f>
        <v>-4.14608662613982</v>
      </c>
      <c r="T34" s="0" t="n">
        <f aca="false">IF(J34=1,(MIN(30,(D34-C34)))*(K34/(K34+L34))*(O34/(O34+P34)),(MAX(-30,(D34-C34)))*(L34/(K34+L34))*(P34/(P34+O34)))</f>
        <v>0</v>
      </c>
      <c r="U34" s="7" t="n">
        <v>43050</v>
      </c>
    </row>
    <row r="35" customFormat="false" ht="15" hidden="false" customHeight="false" outlineLevel="0" collapsed="false">
      <c r="A35" s="0" t="s">
        <v>193</v>
      </c>
      <c r="B35" s="0" t="s">
        <v>280</v>
      </c>
      <c r="C35" s="0" t="n">
        <v>61</v>
      </c>
      <c r="D35" s="0" t="n">
        <v>77</v>
      </c>
      <c r="E35" s="0" t="n">
        <v>42</v>
      </c>
      <c r="F35" s="0" t="n">
        <v>27</v>
      </c>
      <c r="G35" s="0" t="n">
        <v>21</v>
      </c>
      <c r="H35" s="0" t="n">
        <v>11</v>
      </c>
      <c r="I35" s="0" t="n">
        <v>0</v>
      </c>
      <c r="J35" s="0" t="n">
        <v>1</v>
      </c>
      <c r="K35" s="0" t="n">
        <f aca="false">VLOOKUP(A35,'Team Data'!$A$1:$E$659,2,FALSE())</f>
        <v>16</v>
      </c>
      <c r="L35" s="0" t="n">
        <f aca="false">VLOOKUP(A35,'Team Data'!$A$1:$E$659,3,FALSE())</f>
        <v>17</v>
      </c>
      <c r="M35" s="0" t="n">
        <f aca="false">VLOOKUP(B35,'Team Data'!$A$1:$E$659,2,FALSE())</f>
        <v>16</v>
      </c>
      <c r="N35" s="0" t="n">
        <f aca="false">VLOOKUP(B35,'Team Data'!$A$1:$E$659,3,FALSE())</f>
        <v>17</v>
      </c>
      <c r="O35" s="0" t="n">
        <f aca="false">VLOOKUP(A35,'Team Data'!$A$1:$E$659,4,FALSE())</f>
        <v>486</v>
      </c>
      <c r="P35" s="0" t="n">
        <f aca="false">VLOOKUP(A35,'Team Data'!$A$1:$E$659,5,FALSE())</f>
        <v>480</v>
      </c>
      <c r="Q35" s="0" t="n">
        <f aca="false">VLOOKUP(B35,'Team Data'!$A$1:$E$659,4,FALSE())</f>
        <v>652</v>
      </c>
      <c r="R35" s="0" t="n">
        <f aca="false">VLOOKUP(B35,'Team Data'!$A$1:$E$659,5,FALSE())</f>
        <v>412</v>
      </c>
      <c r="S35" s="0" t="n">
        <f aca="false">IF(I35=1,(MIN(30,(C35-D35)))*(M35/(M35+N35))*(Q35/(Q35+R35)),(MAX(-30,(C35-D35)))*(N35/(M35+N35))*(R35/(R35+Q35)))</f>
        <v>-3.19161540214172</v>
      </c>
      <c r="T35" s="0" t="n">
        <f aca="false">IF(J35=1,(MIN(30,(D35-C35)))*(K35/(K35+L35))*(O35/(O35+P35)),(MAX(-30,(D35-C35)))*(L35/(K35+L35))*(P35/(P35+O35)))</f>
        <v>3.90287972896669</v>
      </c>
      <c r="U35" s="7" t="n">
        <v>43050</v>
      </c>
    </row>
    <row r="36" customFormat="false" ht="15" hidden="false" customHeight="false" outlineLevel="0" collapsed="false">
      <c r="A36" s="0" t="s">
        <v>136</v>
      </c>
      <c r="B36" s="0" t="s">
        <v>38</v>
      </c>
      <c r="C36" s="0" t="n">
        <v>64</v>
      </c>
      <c r="D36" s="0" t="n">
        <v>82</v>
      </c>
      <c r="E36" s="0" t="n">
        <v>30</v>
      </c>
      <c r="F36" s="0" t="n">
        <v>39</v>
      </c>
      <c r="G36" s="0" t="n">
        <v>17</v>
      </c>
      <c r="H36" s="0" t="n">
        <v>11</v>
      </c>
      <c r="I36" s="0" t="n">
        <v>0</v>
      </c>
      <c r="J36" s="0" t="n">
        <v>1</v>
      </c>
      <c r="K36" s="0" t="n">
        <f aca="false">VLOOKUP(A36,'Team Data'!$A$1:$E$659,2,FALSE())</f>
        <v>10</v>
      </c>
      <c r="L36" s="0" t="n">
        <f aca="false">VLOOKUP(A36,'Team Data'!$A$1:$E$659,3,FALSE())</f>
        <v>20</v>
      </c>
      <c r="M36" s="0" t="n">
        <f aca="false">VLOOKUP(B36,'Team Data'!$A$1:$E$659,2,FALSE())</f>
        <v>21</v>
      </c>
      <c r="N36" s="0" t="n">
        <f aca="false">VLOOKUP(B36,'Team Data'!$A$1:$E$659,3,FALSE())</f>
        <v>14</v>
      </c>
      <c r="O36" s="0" t="n">
        <f aca="false">VLOOKUP(A36,'Team Data'!$A$1:$E$659,4,FALSE())</f>
        <v>479</v>
      </c>
      <c r="P36" s="0" t="n">
        <f aca="false">VLOOKUP(A36,'Team Data'!$A$1:$E$659,5,FALSE())</f>
        <v>443</v>
      </c>
      <c r="Q36" s="0" t="n">
        <f aca="false">VLOOKUP(B36,'Team Data'!$A$1:$E$659,4,FALSE())</f>
        <v>713</v>
      </c>
      <c r="R36" s="0" t="n">
        <f aca="false">VLOOKUP(B36,'Team Data'!$A$1:$E$659,5,FALSE())</f>
        <v>450</v>
      </c>
      <c r="S36" s="0" t="n">
        <f aca="false">IF(I36=1,(MIN(30,(C36-D36)))*(M36/(M36+N36))*(Q36/(Q36+R36)),(MAX(-30,(C36-D36)))*(N36/(M36+N36))*(R36/(R36+Q36)))</f>
        <v>-2.78589853826311</v>
      </c>
      <c r="T36" s="0" t="n">
        <f aca="false">IF(J36=1,(MIN(30,(D36-C36)))*(K36/(K36+L36))*(O36/(O36+P36)),(MAX(-30,(D36-C36)))*(L36/(K36+L36))*(P36/(P36+O36)))</f>
        <v>3.11713665943601</v>
      </c>
      <c r="U36" s="7" t="n">
        <v>43050</v>
      </c>
    </row>
    <row r="37" customFormat="false" ht="15" hidden="false" customHeight="false" outlineLevel="0" collapsed="false">
      <c r="A37" s="0" t="s">
        <v>35</v>
      </c>
      <c r="B37" s="0" t="s">
        <v>100</v>
      </c>
      <c r="C37" s="0" t="n">
        <v>54</v>
      </c>
      <c r="D37" s="0" t="n">
        <v>79</v>
      </c>
      <c r="E37" s="0" t="n">
        <v>35</v>
      </c>
      <c r="F37" s="0" t="n">
        <v>59</v>
      </c>
      <c r="G37" s="0" t="n">
        <v>14</v>
      </c>
      <c r="H37" s="0" t="n">
        <v>17</v>
      </c>
      <c r="I37" s="0" t="n">
        <v>0</v>
      </c>
      <c r="J37" s="0" t="n">
        <v>1</v>
      </c>
      <c r="K37" s="0" t="n">
        <f aca="false">VLOOKUP(A37,'Team Data'!$A$1:$E$659,2,FALSE())</f>
        <v>3</v>
      </c>
      <c r="L37" s="0" t="n">
        <f aca="false">VLOOKUP(A37,'Team Data'!$A$1:$E$659,3,FALSE())</f>
        <v>28</v>
      </c>
      <c r="M37" s="0" t="n">
        <f aca="false">VLOOKUP(B37,'Team Data'!$A$1:$E$659,2,FALSE())</f>
        <v>18</v>
      </c>
      <c r="N37" s="0" t="n">
        <f aca="false">VLOOKUP(B37,'Team Data'!$A$1:$E$659,3,FALSE())</f>
        <v>15</v>
      </c>
      <c r="O37" s="0" t="n">
        <f aca="false">VLOOKUP(A37,'Team Data'!$A$1:$E$659,4,FALSE())</f>
        <v>496</v>
      </c>
      <c r="P37" s="0" t="n">
        <f aca="false">VLOOKUP(A37,'Team Data'!$A$1:$E$659,5,FALSE())</f>
        <v>495</v>
      </c>
      <c r="Q37" s="0" t="n">
        <f aca="false">VLOOKUP(B37,'Team Data'!$A$1:$E$659,4,FALSE())</f>
        <v>621</v>
      </c>
      <c r="R37" s="0" t="n">
        <f aca="false">VLOOKUP(B37,'Team Data'!$A$1:$E$659,5,FALSE())</f>
        <v>469</v>
      </c>
      <c r="S37" s="0" t="n">
        <f aca="false">IF(I37=1,(MIN(30,(C37-D37)))*(M37/(M37+N37))*(Q37/(Q37+R37)),(MAX(-30,(C37-D37)))*(N37/(M37+N37))*(R37/(R37+Q37)))</f>
        <v>-4.88949124270225</v>
      </c>
      <c r="T37" s="0" t="n">
        <f aca="false">IF(J37=1,(MIN(30,(D37-C37)))*(K37/(K37+L37))*(O37/(O37+P37)),(MAX(-30,(D37-C37)))*(L37/(K37+L37))*(P37/(P37+O37)))</f>
        <v>1.2108980827447</v>
      </c>
      <c r="U37" s="7" t="n">
        <v>43050</v>
      </c>
    </row>
    <row r="38" customFormat="false" ht="15" hidden="false" customHeight="false" outlineLevel="0" collapsed="false">
      <c r="A38" s="0" t="s">
        <v>266</v>
      </c>
      <c r="B38" s="0" t="s">
        <v>351</v>
      </c>
      <c r="C38" s="0" t="n">
        <v>73</v>
      </c>
      <c r="D38" s="0" t="n">
        <v>52</v>
      </c>
      <c r="E38" s="0" t="n">
        <v>40</v>
      </c>
      <c r="F38" s="0" t="n">
        <v>28</v>
      </c>
      <c r="G38" s="0" t="n">
        <v>14</v>
      </c>
      <c r="H38" s="0" t="n">
        <v>13</v>
      </c>
      <c r="I38" s="0" t="n">
        <v>1</v>
      </c>
      <c r="J38" s="0" t="n">
        <v>0</v>
      </c>
      <c r="K38" s="0" t="n">
        <f aca="false">VLOOKUP(A38,'Team Data'!$A$1:$E$659,2,FALSE())</f>
        <v>17</v>
      </c>
      <c r="L38" s="0" t="n">
        <f aca="false">VLOOKUP(A38,'Team Data'!$A$1:$E$659,3,FALSE())</f>
        <v>15</v>
      </c>
      <c r="M38" s="0" t="n">
        <f aca="false">VLOOKUP(B38,'Team Data'!$A$1:$E$659,2,FALSE())</f>
        <v>21</v>
      </c>
      <c r="N38" s="0" t="n">
        <f aca="false">VLOOKUP(B38,'Team Data'!$A$1:$E$659,3,FALSE())</f>
        <v>13</v>
      </c>
      <c r="O38" s="0" t="n">
        <f aca="false">VLOOKUP(A38,'Team Data'!$A$1:$E$659,4,FALSE())</f>
        <v>605</v>
      </c>
      <c r="P38" s="0" t="n">
        <f aca="false">VLOOKUP(A38,'Team Data'!$A$1:$E$659,5,FALSE())</f>
        <v>430</v>
      </c>
      <c r="Q38" s="0" t="n">
        <f aca="false">VLOOKUP(B38,'Team Data'!$A$1:$E$659,4,FALSE())</f>
        <v>532</v>
      </c>
      <c r="R38" s="0" t="n">
        <f aca="false">VLOOKUP(B38,'Team Data'!$A$1:$E$659,5,FALSE())</f>
        <v>495</v>
      </c>
      <c r="S38" s="0" t="n">
        <f aca="false">IF(I38=1,(MIN(30,(C38-D38)))*(M38/(M38+N38))*(Q38/(Q38+R38)),(MAX(-30,(C38-D38)))*(N38/(M38+N38))*(R38/(R38+Q38)))</f>
        <v>6.71894152013288</v>
      </c>
      <c r="T38" s="0" t="n">
        <f aca="false">IF(J38=1,(MIN(30,(D38-C38)))*(K38/(K38+L38))*(O38/(O38+P38)),(MAX(-30,(D38-C38)))*(L38/(K38+L38))*(P38/(P38+O38)))</f>
        <v>-4.08967391304348</v>
      </c>
      <c r="U38" s="7" t="n">
        <v>43050</v>
      </c>
    </row>
    <row r="39" customFormat="false" ht="15" hidden="false" customHeight="false" outlineLevel="0" collapsed="false">
      <c r="A39" s="0" t="s">
        <v>161</v>
      </c>
      <c r="B39" s="0" t="s">
        <v>284</v>
      </c>
      <c r="C39" s="0" t="n">
        <v>76</v>
      </c>
      <c r="D39" s="0" t="n">
        <v>61</v>
      </c>
      <c r="E39" s="0" t="n">
        <v>42</v>
      </c>
      <c r="F39" s="0" t="n">
        <v>26</v>
      </c>
      <c r="G39" s="0" t="n">
        <v>15</v>
      </c>
      <c r="H39" s="0" t="n">
        <v>13</v>
      </c>
      <c r="I39" s="0" t="n">
        <v>1</v>
      </c>
      <c r="J39" s="0" t="n">
        <v>0</v>
      </c>
      <c r="K39" s="0" t="n">
        <f aca="false">VLOOKUP(A39,'Team Data'!$A$1:$E$659,2,FALSE())</f>
        <v>19</v>
      </c>
      <c r="L39" s="0" t="n">
        <f aca="false">VLOOKUP(A39,'Team Data'!$A$1:$E$659,3,FALSE())</f>
        <v>13</v>
      </c>
      <c r="M39" s="0" t="n">
        <f aca="false">VLOOKUP(B39,'Team Data'!$A$1:$E$659,2,FALSE())</f>
        <v>13</v>
      </c>
      <c r="N39" s="0" t="n">
        <f aca="false">VLOOKUP(B39,'Team Data'!$A$1:$E$659,3,FALSE())</f>
        <v>18</v>
      </c>
      <c r="O39" s="0" t="n">
        <f aca="false">VLOOKUP(A39,'Team Data'!$A$1:$E$659,4,FALSE())</f>
        <v>626</v>
      </c>
      <c r="P39" s="0" t="n">
        <f aca="false">VLOOKUP(A39,'Team Data'!$A$1:$E$659,5,FALSE())</f>
        <v>423</v>
      </c>
      <c r="Q39" s="0" t="n">
        <f aca="false">VLOOKUP(B39,'Team Data'!$A$1:$E$659,4,FALSE())</f>
        <v>512</v>
      </c>
      <c r="R39" s="0" t="n">
        <f aca="false">VLOOKUP(B39,'Team Data'!$A$1:$E$659,5,FALSE())</f>
        <v>455</v>
      </c>
      <c r="S39" s="0" t="n">
        <f aca="false">IF(I39=1,(MIN(30,(C39-D39)))*(M39/(M39+N39))*(Q39/(Q39+R39)),(MAX(-30,(C39-D39)))*(N39/(M39+N39))*(R39/(R39+Q39)))</f>
        <v>3.33055342429196</v>
      </c>
      <c r="T39" s="0" t="n">
        <f aca="false">IF(J39=1,(MIN(30,(D39-C39)))*(K39/(K39+L39))*(O39/(O39+P39)),(MAX(-30,(D39-C39)))*(L39/(K39+L39))*(P39/(P39+O39)))</f>
        <v>-2.45725095328885</v>
      </c>
      <c r="U39" s="7" t="n">
        <v>43050</v>
      </c>
    </row>
    <row r="40" customFormat="false" ht="15" hidden="false" customHeight="false" outlineLevel="0" collapsed="false">
      <c r="A40" s="0" t="s">
        <v>416</v>
      </c>
      <c r="B40" s="0" t="s">
        <v>244</v>
      </c>
      <c r="C40" s="0" t="n">
        <v>38</v>
      </c>
      <c r="D40" s="0" t="n">
        <v>94</v>
      </c>
      <c r="E40" s="0" t="n">
        <v>20</v>
      </c>
      <c r="F40" s="0" t="n">
        <v>60</v>
      </c>
      <c r="G40" s="0" t="n">
        <v>18</v>
      </c>
      <c r="H40" s="0" t="n">
        <v>14</v>
      </c>
      <c r="I40" s="0" t="n">
        <v>0</v>
      </c>
      <c r="J40" s="0" t="n">
        <v>1</v>
      </c>
      <c r="K40" s="0" t="n">
        <f aca="false">VLOOKUP(A40,'Team Data'!$A$1:$E$659,2,FALSE())</f>
        <v>0</v>
      </c>
      <c r="L40" s="0" t="n">
        <f aca="false">VLOOKUP(A40,'Team Data'!$A$1:$E$659,3,FALSE())</f>
        <v>1</v>
      </c>
      <c r="M40" s="0" t="n">
        <f aca="false">VLOOKUP(B40,'Team Data'!$A$1:$E$659,2,FALSE())</f>
        <v>15</v>
      </c>
      <c r="N40" s="0" t="n">
        <f aca="false">VLOOKUP(B40,'Team Data'!$A$1:$E$659,3,FALSE())</f>
        <v>19</v>
      </c>
      <c r="O40" s="0" t="n">
        <f aca="false">VLOOKUP(A40,'Team Data'!$A$1:$E$659,4,FALSE())</f>
        <v>15</v>
      </c>
      <c r="P40" s="0" t="n">
        <f aca="false">VLOOKUP(A40,'Team Data'!$A$1:$E$659,5,FALSE())</f>
        <v>19</v>
      </c>
      <c r="Q40" s="0" t="n">
        <f aca="false">VLOOKUP(B40,'Team Data'!$A$1:$E$659,4,FALSE())</f>
        <v>608</v>
      </c>
      <c r="R40" s="0" t="n">
        <f aca="false">VLOOKUP(B40,'Team Data'!$A$1:$E$659,5,FALSE())</f>
        <v>484</v>
      </c>
      <c r="S40" s="0" t="n">
        <f aca="false">IF(I40=1,(MIN(30,(C40-D40)))*(M40/(M40+N40))*(Q40/(Q40+R40)),(MAX(-30,(C40-D40)))*(N40/(M40+N40))*(R40/(R40+Q40)))</f>
        <v>-7.43051066580478</v>
      </c>
      <c r="T40" s="0" t="n">
        <f aca="false">IF(J40=1,(MIN(30,(D40-C40)))*(K40/(K40+L40))*(O40/(O40+P40)),(MAX(-30,(D40-C40)))*(L40/(K40+L40))*(P40/(P40+O40)))</f>
        <v>0</v>
      </c>
      <c r="U40" s="7" t="n">
        <v>43050</v>
      </c>
    </row>
    <row r="41" customFormat="false" ht="15" hidden="false" customHeight="false" outlineLevel="0" collapsed="false">
      <c r="A41" s="0" t="s">
        <v>243</v>
      </c>
      <c r="B41" s="0" t="s">
        <v>215</v>
      </c>
      <c r="C41" s="0" t="n">
        <v>64</v>
      </c>
      <c r="D41" s="0" t="n">
        <v>95</v>
      </c>
      <c r="E41" s="0" t="n">
        <v>22</v>
      </c>
      <c r="F41" s="0" t="n">
        <v>51</v>
      </c>
      <c r="G41" s="0" t="n">
        <v>18</v>
      </c>
      <c r="H41" s="0" t="n">
        <v>19</v>
      </c>
      <c r="I41" s="0" t="n">
        <v>0</v>
      </c>
      <c r="J41" s="0" t="n">
        <v>1</v>
      </c>
      <c r="K41" s="0" t="n">
        <f aca="false">VLOOKUP(A41,'Team Data'!$A$1:$E$659,2,FALSE())</f>
        <v>16</v>
      </c>
      <c r="L41" s="0" t="n">
        <f aca="false">VLOOKUP(A41,'Team Data'!$A$1:$E$659,3,FALSE())</f>
        <v>17</v>
      </c>
      <c r="M41" s="0" t="n">
        <f aca="false">VLOOKUP(B41,'Team Data'!$A$1:$E$659,2,FALSE())</f>
        <v>25</v>
      </c>
      <c r="N41" s="0" t="n">
        <f aca="false">VLOOKUP(B41,'Team Data'!$A$1:$E$659,3,FALSE())</f>
        <v>9</v>
      </c>
      <c r="O41" s="0" t="n">
        <f aca="false">VLOOKUP(A41,'Team Data'!$A$1:$E$659,4,FALSE())</f>
        <v>525</v>
      </c>
      <c r="P41" s="0" t="n">
        <f aca="false">VLOOKUP(A41,'Team Data'!$A$1:$E$659,5,FALSE())</f>
        <v>540</v>
      </c>
      <c r="Q41" s="0" t="n">
        <f aca="false">VLOOKUP(B41,'Team Data'!$A$1:$E$659,4,FALSE())</f>
        <v>711</v>
      </c>
      <c r="R41" s="0" t="n">
        <f aca="false">VLOOKUP(B41,'Team Data'!$A$1:$E$659,5,FALSE())</f>
        <v>455</v>
      </c>
      <c r="S41" s="0" t="n">
        <f aca="false">IF(I41=1,(MIN(30,(C41-D41)))*(M41/(M41+N41))*(Q41/(Q41+R41)),(MAX(-30,(C41-D41)))*(N41/(M41+N41))*(R41/(R41+Q41)))</f>
        <v>-3.09882958329129</v>
      </c>
      <c r="T41" s="0" t="n">
        <f aca="false">IF(J41=1,(MIN(30,(D41-C41)))*(K41/(K41+L41))*(O41/(O41+P41)),(MAX(-30,(D41-C41)))*(L41/(K41+L41))*(P41/(P41+O41)))</f>
        <v>7.17029449423816</v>
      </c>
      <c r="U41" s="7" t="n">
        <v>43050</v>
      </c>
    </row>
    <row r="42" customFormat="false" ht="15" hidden="false" customHeight="false" outlineLevel="0" collapsed="false">
      <c r="A42" s="0" t="s">
        <v>299</v>
      </c>
      <c r="B42" s="0" t="s">
        <v>218</v>
      </c>
      <c r="C42" s="0" t="n">
        <v>54</v>
      </c>
      <c r="D42" s="0" t="n">
        <v>57</v>
      </c>
      <c r="E42" s="0" t="n">
        <v>46</v>
      </c>
      <c r="F42" s="0" t="n">
        <v>31</v>
      </c>
      <c r="G42" s="0" t="n">
        <v>16</v>
      </c>
      <c r="H42" s="0" t="n">
        <v>8</v>
      </c>
      <c r="I42" s="0" t="n">
        <v>0</v>
      </c>
      <c r="J42" s="0" t="n">
        <v>1</v>
      </c>
      <c r="K42" s="0" t="n">
        <f aca="false">VLOOKUP(A42,'Team Data'!$A$1:$E$659,2,FALSE())</f>
        <v>18</v>
      </c>
      <c r="L42" s="0" t="n">
        <f aca="false">VLOOKUP(A42,'Team Data'!$A$1:$E$659,3,FALSE())</f>
        <v>14</v>
      </c>
      <c r="M42" s="0" t="n">
        <f aca="false">VLOOKUP(B42,'Team Data'!$A$1:$E$659,2,FALSE())</f>
        <v>25</v>
      </c>
      <c r="N42" s="0" t="n">
        <f aca="false">VLOOKUP(B42,'Team Data'!$A$1:$E$659,3,FALSE())</f>
        <v>7</v>
      </c>
      <c r="O42" s="0" t="n">
        <f aca="false">VLOOKUP(A42,'Team Data'!$A$1:$E$659,4,FALSE())</f>
        <v>500</v>
      </c>
      <c r="P42" s="0" t="n">
        <f aca="false">VLOOKUP(A42,'Team Data'!$A$1:$E$659,5,FALSE())</f>
        <v>469</v>
      </c>
      <c r="Q42" s="0" t="n">
        <f aca="false">VLOOKUP(B42,'Team Data'!$A$1:$E$659,4,FALSE())</f>
        <v>521</v>
      </c>
      <c r="R42" s="0" t="n">
        <f aca="false">VLOOKUP(B42,'Team Data'!$A$1:$E$659,5,FALSE())</f>
        <v>531</v>
      </c>
      <c r="S42" s="0" t="n">
        <f aca="false">IF(I42=1,(MIN(30,(C42-D42)))*(M42/(M42+N42))*(Q42/(Q42+R42)),(MAX(-30,(C42-D42)))*(N42/(M42+N42))*(R42/(R42+Q42)))</f>
        <v>-0.331244058935361</v>
      </c>
      <c r="T42" s="0" t="n">
        <f aca="false">IF(J42=1,(MIN(30,(D42-C42)))*(K42/(K42+L42))*(O42/(O42+P42)),(MAX(-30,(D42-C42)))*(L42/(K42+L42))*(P42/(P42+O42)))</f>
        <v>0.870743034055728</v>
      </c>
      <c r="U42" s="7" t="n">
        <v>43050</v>
      </c>
    </row>
    <row r="43" customFormat="false" ht="15" hidden="false" customHeight="false" outlineLevel="0" collapsed="false">
      <c r="A43" s="0" t="s">
        <v>264</v>
      </c>
      <c r="B43" s="0" t="s">
        <v>49</v>
      </c>
      <c r="C43" s="0" t="n">
        <v>60</v>
      </c>
      <c r="D43" s="0" t="n">
        <v>68</v>
      </c>
      <c r="E43" s="0" t="n">
        <v>51</v>
      </c>
      <c r="F43" s="0" t="n">
        <v>40</v>
      </c>
      <c r="G43" s="0" t="n">
        <v>24</v>
      </c>
      <c r="H43" s="0" t="n">
        <v>6</v>
      </c>
      <c r="I43" s="0" t="n">
        <v>0</v>
      </c>
      <c r="J43" s="0" t="n">
        <v>1</v>
      </c>
      <c r="K43" s="0" t="n">
        <f aca="false">VLOOKUP(A43,'Team Data'!$A$1:$E$659,2,FALSE())</f>
        <v>8</v>
      </c>
      <c r="L43" s="0" t="n">
        <f aca="false">VLOOKUP(A43,'Team Data'!$A$1:$E$659,3,FALSE())</f>
        <v>24</v>
      </c>
      <c r="M43" s="0" t="n">
        <f aca="false">VLOOKUP(B43,'Team Data'!$A$1:$E$659,2,FALSE())</f>
        <v>26</v>
      </c>
      <c r="N43" s="0" t="n">
        <f aca="false">VLOOKUP(B43,'Team Data'!$A$1:$E$659,3,FALSE())</f>
        <v>8</v>
      </c>
      <c r="O43" s="0" t="n">
        <f aca="false">VLOOKUP(A43,'Team Data'!$A$1:$E$659,4,FALSE())</f>
        <v>541</v>
      </c>
      <c r="P43" s="0" t="n">
        <f aca="false">VLOOKUP(A43,'Team Data'!$A$1:$E$659,5,FALSE())</f>
        <v>503</v>
      </c>
      <c r="Q43" s="0" t="n">
        <f aca="false">VLOOKUP(B43,'Team Data'!$A$1:$E$659,4,FALSE())</f>
        <v>508</v>
      </c>
      <c r="R43" s="0" t="n">
        <f aca="false">VLOOKUP(B43,'Team Data'!$A$1:$E$659,5,FALSE())</f>
        <v>524</v>
      </c>
      <c r="S43" s="0" t="n">
        <f aca="false">IF(I43=1,(MIN(30,(C43-D43)))*(M43/(M43+N43))*(Q43/(Q43+R43)),(MAX(-30,(C43-D43)))*(N43/(M43+N43))*(R43/(R43+Q43)))</f>
        <v>-0.955768353853169</v>
      </c>
      <c r="T43" s="0" t="n">
        <f aca="false">IF(J43=1,(MIN(30,(D43-C43)))*(K43/(K43+L43))*(O43/(O43+P43)),(MAX(-30,(D43-C43)))*(L43/(K43+L43))*(P43/(P43+O43)))</f>
        <v>1.03639846743295</v>
      </c>
      <c r="U43" s="7" t="n">
        <v>43050</v>
      </c>
    </row>
    <row r="44" customFormat="false" ht="15" hidden="false" customHeight="false" outlineLevel="0" collapsed="false">
      <c r="A44" s="0" t="s">
        <v>126</v>
      </c>
      <c r="B44" s="0" t="s">
        <v>304</v>
      </c>
      <c r="C44" s="0" t="n">
        <v>67</v>
      </c>
      <c r="D44" s="0" t="n">
        <v>69</v>
      </c>
      <c r="E44" s="0" t="n">
        <v>27</v>
      </c>
      <c r="F44" s="0" t="n">
        <v>47</v>
      </c>
      <c r="G44" s="0" t="n">
        <v>7</v>
      </c>
      <c r="H44" s="0" t="n">
        <v>13</v>
      </c>
      <c r="I44" s="0" t="n">
        <v>0</v>
      </c>
      <c r="J44" s="0" t="n">
        <v>1</v>
      </c>
      <c r="K44" s="0" t="n">
        <f aca="false">VLOOKUP(A44,'Team Data'!$A$1:$E$659,2,FALSE())</f>
        <v>20</v>
      </c>
      <c r="L44" s="0" t="n">
        <f aca="false">VLOOKUP(A44,'Team Data'!$A$1:$E$659,3,FALSE())</f>
        <v>14</v>
      </c>
      <c r="M44" s="0" t="n">
        <f aca="false">VLOOKUP(B44,'Team Data'!$A$1:$E$659,2,FALSE())</f>
        <v>22</v>
      </c>
      <c r="N44" s="0" t="n">
        <f aca="false">VLOOKUP(B44,'Team Data'!$A$1:$E$659,3,FALSE())</f>
        <v>10</v>
      </c>
      <c r="O44" s="0" t="n">
        <f aca="false">VLOOKUP(A44,'Team Data'!$A$1:$E$659,4,FALSE())</f>
        <v>555</v>
      </c>
      <c r="P44" s="0" t="n">
        <f aca="false">VLOOKUP(A44,'Team Data'!$A$1:$E$659,5,FALSE())</f>
        <v>537</v>
      </c>
      <c r="Q44" s="0" t="n">
        <f aca="false">VLOOKUP(B44,'Team Data'!$A$1:$E$659,4,FALSE())</f>
        <v>459</v>
      </c>
      <c r="R44" s="0" t="n">
        <f aca="false">VLOOKUP(B44,'Team Data'!$A$1:$E$659,5,FALSE())</f>
        <v>534</v>
      </c>
      <c r="S44" s="0" t="n">
        <f aca="false">IF(I44=1,(MIN(30,(C44-D44)))*(M44/(M44+N44))*(Q44/(Q44+R44)),(MAX(-30,(C44-D44)))*(N44/(M44+N44))*(R44/(R44+Q44)))</f>
        <v>-0.336102719033233</v>
      </c>
      <c r="T44" s="0" t="n">
        <f aca="false">IF(J44=1,(MIN(30,(D44-C44)))*(K44/(K44+L44))*(O44/(O44+P44)),(MAX(-30,(D44-C44)))*(L44/(K44+L44))*(P44/(P44+O44)))</f>
        <v>0.597931480284421</v>
      </c>
      <c r="U44" s="7" t="n">
        <v>43050</v>
      </c>
    </row>
    <row r="45" customFormat="false" ht="15" hidden="false" customHeight="false" outlineLevel="0" collapsed="false">
      <c r="A45" s="0" t="s">
        <v>116</v>
      </c>
      <c r="B45" s="0" t="s">
        <v>234</v>
      </c>
      <c r="C45" s="0" t="n">
        <v>55</v>
      </c>
      <c r="D45" s="0" t="n">
        <v>84</v>
      </c>
      <c r="E45" s="0" t="n">
        <v>40</v>
      </c>
      <c r="F45" s="0" t="n">
        <v>43</v>
      </c>
      <c r="G45" s="0" t="n">
        <v>18</v>
      </c>
      <c r="H45" s="0" t="n">
        <v>12</v>
      </c>
      <c r="I45" s="0" t="n">
        <v>0</v>
      </c>
      <c r="J45" s="0" t="n">
        <v>1</v>
      </c>
      <c r="K45" s="0" t="n">
        <f aca="false">VLOOKUP(A45,'Team Data'!$A$1:$E$659,2,FALSE())</f>
        <v>6</v>
      </c>
      <c r="L45" s="0" t="n">
        <f aca="false">VLOOKUP(A45,'Team Data'!$A$1:$E$659,3,FALSE())</f>
        <v>25</v>
      </c>
      <c r="M45" s="0" t="n">
        <f aca="false">VLOOKUP(B45,'Team Data'!$A$1:$E$659,2,FALSE())</f>
        <v>19</v>
      </c>
      <c r="N45" s="0" t="n">
        <f aca="false">VLOOKUP(B45,'Team Data'!$A$1:$E$659,3,FALSE())</f>
        <v>13</v>
      </c>
      <c r="O45" s="0" t="n">
        <f aca="false">VLOOKUP(A45,'Team Data'!$A$1:$E$659,4,FALSE())</f>
        <v>465</v>
      </c>
      <c r="P45" s="0" t="n">
        <f aca="false">VLOOKUP(A45,'Team Data'!$A$1:$E$659,5,FALSE())</f>
        <v>438</v>
      </c>
      <c r="Q45" s="0" t="n">
        <f aca="false">VLOOKUP(B45,'Team Data'!$A$1:$E$659,4,FALSE())</f>
        <v>655</v>
      </c>
      <c r="R45" s="0" t="n">
        <f aca="false">VLOOKUP(B45,'Team Data'!$A$1:$E$659,5,FALSE())</f>
        <v>411</v>
      </c>
      <c r="S45" s="0" t="n">
        <f aca="false">IF(I45=1,(MIN(30,(C45-D45)))*(M45/(M45+N45))*(Q45/(Q45+R45)),(MAX(-30,(C45-D45)))*(N45/(M45+N45))*(R45/(R45+Q45)))</f>
        <v>-4.54230182926829</v>
      </c>
      <c r="T45" s="0" t="n">
        <f aca="false">IF(J45=1,(MIN(30,(D45-C45)))*(K45/(K45+L45))*(O45/(O45+P45)),(MAX(-30,(D45-C45)))*(L45/(K45+L45))*(P45/(P45+O45)))</f>
        <v>2.89036544850498</v>
      </c>
      <c r="U45" s="7" t="n">
        <v>43050</v>
      </c>
    </row>
    <row r="46" customFormat="false" ht="15" hidden="false" customHeight="false" outlineLevel="0" collapsed="false">
      <c r="A46" s="0" t="s">
        <v>58</v>
      </c>
      <c r="B46" s="0" t="s">
        <v>311</v>
      </c>
      <c r="C46" s="0" t="n">
        <v>58</v>
      </c>
      <c r="D46" s="0" t="n">
        <v>70</v>
      </c>
      <c r="E46" s="0" t="n">
        <v>32</v>
      </c>
      <c r="F46" s="0" t="n">
        <v>41</v>
      </c>
      <c r="G46" s="0" t="n">
        <v>14</v>
      </c>
      <c r="H46" s="0" t="n">
        <v>9</v>
      </c>
      <c r="I46" s="0" t="n">
        <v>0</v>
      </c>
      <c r="J46" s="0" t="n">
        <v>1</v>
      </c>
      <c r="K46" s="0" t="n">
        <f aca="false">VLOOKUP(A46,'Team Data'!$A$1:$E$659,2,FALSE())</f>
        <v>19</v>
      </c>
      <c r="L46" s="0" t="n">
        <f aca="false">VLOOKUP(A46,'Team Data'!$A$1:$E$659,3,FALSE())</f>
        <v>14</v>
      </c>
      <c r="M46" s="0" t="n">
        <f aca="false">VLOOKUP(B46,'Team Data'!$A$1:$E$659,2,FALSE())</f>
        <v>14</v>
      </c>
      <c r="N46" s="0" t="n">
        <f aca="false">VLOOKUP(B46,'Team Data'!$A$1:$E$659,3,FALSE())</f>
        <v>18</v>
      </c>
      <c r="O46" s="0" t="n">
        <f aca="false">VLOOKUP(A46,'Team Data'!$A$1:$E$659,4,FALSE())</f>
        <v>475</v>
      </c>
      <c r="P46" s="0" t="n">
        <f aca="false">VLOOKUP(A46,'Team Data'!$A$1:$E$659,5,FALSE())</f>
        <v>542</v>
      </c>
      <c r="Q46" s="0" t="n">
        <f aca="false">VLOOKUP(B46,'Team Data'!$A$1:$E$659,4,FALSE())</f>
        <v>616</v>
      </c>
      <c r="R46" s="0" t="n">
        <f aca="false">VLOOKUP(B46,'Team Data'!$A$1:$E$659,5,FALSE())</f>
        <v>430</v>
      </c>
      <c r="S46" s="0" t="n">
        <f aca="false">IF(I46=1,(MIN(30,(C46-D46)))*(M46/(M46+N46))*(Q46/(Q46+R46)),(MAX(-30,(C46-D46)))*(N46/(M46+N46))*(R46/(R46+Q46)))</f>
        <v>-2.77485659655832</v>
      </c>
      <c r="T46" s="0" t="n">
        <f aca="false">IF(J46=1,(MIN(30,(D46-C46)))*(K46/(K46+L46))*(O46/(O46+P46)),(MAX(-30,(D46-C46)))*(L46/(K46+L46))*(P46/(P46+O46)))</f>
        <v>3.22695986412801</v>
      </c>
      <c r="U46" s="7" t="n">
        <v>43050</v>
      </c>
    </row>
    <row r="47" customFormat="false" ht="15" hidden="false" customHeight="false" outlineLevel="0" collapsed="false">
      <c r="A47" s="0" t="s">
        <v>343</v>
      </c>
      <c r="B47" s="0" t="s">
        <v>55</v>
      </c>
      <c r="C47" s="0" t="n">
        <v>57</v>
      </c>
      <c r="D47" s="0" t="n">
        <v>85</v>
      </c>
      <c r="E47" s="0" t="n">
        <v>32</v>
      </c>
      <c r="F47" s="0" t="n">
        <v>39</v>
      </c>
      <c r="G47" s="0" t="n">
        <v>20</v>
      </c>
      <c r="H47" s="0" t="n">
        <v>15</v>
      </c>
      <c r="I47" s="0" t="n">
        <v>0</v>
      </c>
      <c r="J47" s="0" t="n">
        <v>1</v>
      </c>
      <c r="K47" s="0" t="n">
        <f aca="false">VLOOKUP(A47,'Team Data'!$A$1:$E$659,2,FALSE())</f>
        <v>13</v>
      </c>
      <c r="L47" s="0" t="n">
        <f aca="false">VLOOKUP(A47,'Team Data'!$A$1:$E$659,3,FALSE())</f>
        <v>19</v>
      </c>
      <c r="M47" s="0" t="n">
        <f aca="false">VLOOKUP(B47,'Team Data'!$A$1:$E$659,2,FALSE())</f>
        <v>24</v>
      </c>
      <c r="N47" s="0" t="n">
        <f aca="false">VLOOKUP(B47,'Team Data'!$A$1:$E$659,3,FALSE())</f>
        <v>9</v>
      </c>
      <c r="O47" s="0" t="n">
        <f aca="false">VLOOKUP(A47,'Team Data'!$A$1:$E$659,4,FALSE())</f>
        <v>540</v>
      </c>
      <c r="P47" s="0" t="n">
        <f aca="false">VLOOKUP(A47,'Team Data'!$A$1:$E$659,5,FALSE())</f>
        <v>453</v>
      </c>
      <c r="Q47" s="0" t="n">
        <f aca="false">VLOOKUP(B47,'Team Data'!$A$1:$E$659,4,FALSE())</f>
        <v>691</v>
      </c>
      <c r="R47" s="0" t="n">
        <f aca="false">VLOOKUP(B47,'Team Data'!$A$1:$E$659,5,FALSE())</f>
        <v>426</v>
      </c>
      <c r="S47" s="0" t="n">
        <f aca="false">IF(I47=1,(MIN(30,(C47-D47)))*(M47/(M47+N47))*(Q47/(Q47+R47)),(MAX(-30,(C47-D47)))*(N47/(M47+N47))*(R47/(R47+Q47)))</f>
        <v>-2.91234638235534</v>
      </c>
      <c r="T47" s="0" t="n">
        <f aca="false">IF(J47=1,(MIN(30,(D47-C47)))*(K47/(K47+L47))*(O47/(O47+P47)),(MAX(-30,(D47-C47)))*(L47/(K47+L47))*(P47/(P47+O47)))</f>
        <v>6.18580060422961</v>
      </c>
      <c r="U47" s="7" t="n">
        <v>43050</v>
      </c>
    </row>
    <row r="48" customFormat="false" ht="15" hidden="false" customHeight="false" outlineLevel="0" collapsed="false">
      <c r="A48" s="0" t="s">
        <v>274</v>
      </c>
      <c r="B48" s="0" t="s">
        <v>349</v>
      </c>
      <c r="C48" s="0" t="n">
        <v>81</v>
      </c>
      <c r="D48" s="0" t="n">
        <v>66</v>
      </c>
      <c r="E48" s="0" t="n">
        <v>42</v>
      </c>
      <c r="F48" s="0" t="n">
        <v>27</v>
      </c>
      <c r="G48" s="0" t="n">
        <v>18</v>
      </c>
      <c r="H48" s="0" t="n">
        <v>15</v>
      </c>
      <c r="I48" s="0" t="n">
        <v>1</v>
      </c>
      <c r="J48" s="0" t="n">
        <v>0</v>
      </c>
      <c r="K48" s="0" t="n">
        <f aca="false">VLOOKUP(A48,'Team Data'!$A$1:$E$659,2,FALSE())</f>
        <v>20</v>
      </c>
      <c r="L48" s="0" t="n">
        <f aca="false">VLOOKUP(A48,'Team Data'!$A$1:$E$659,3,FALSE())</f>
        <v>13</v>
      </c>
      <c r="M48" s="0" t="n">
        <f aca="false">VLOOKUP(B48,'Team Data'!$A$1:$E$659,2,FALSE())</f>
        <v>19</v>
      </c>
      <c r="N48" s="0" t="n">
        <f aca="false">VLOOKUP(B48,'Team Data'!$A$1:$E$659,3,FALSE())</f>
        <v>12</v>
      </c>
      <c r="O48" s="0" t="n">
        <f aca="false">VLOOKUP(A48,'Team Data'!$A$1:$E$659,4,FALSE())</f>
        <v>571</v>
      </c>
      <c r="P48" s="0" t="n">
        <f aca="false">VLOOKUP(A48,'Team Data'!$A$1:$E$659,5,FALSE())</f>
        <v>476</v>
      </c>
      <c r="Q48" s="0" t="n">
        <f aca="false">VLOOKUP(B48,'Team Data'!$A$1:$E$659,4,FALSE())</f>
        <v>461</v>
      </c>
      <c r="R48" s="0" t="n">
        <f aca="false">VLOOKUP(B48,'Team Data'!$A$1:$E$659,5,FALSE())</f>
        <v>472</v>
      </c>
      <c r="S48" s="0" t="n">
        <f aca="false">IF(I48=1,(MIN(30,(C48-D48)))*(M48/(M48+N48))*(Q48/(Q48+R48)),(MAX(-30,(C48-D48)))*(N48/(M48+N48))*(R48/(R48+Q48)))</f>
        <v>4.54257857068769</v>
      </c>
      <c r="T48" s="0" t="n">
        <f aca="false">IF(J48=1,(MIN(30,(D48-C48)))*(K48/(K48+L48))*(O48/(O48+P48)),(MAX(-30,(D48-C48)))*(L48/(K48+L48))*(P48/(P48+O48)))</f>
        <v>-2.68646348875575</v>
      </c>
      <c r="U48" s="7" t="n">
        <v>43050</v>
      </c>
    </row>
    <row r="49" customFormat="false" ht="15" hidden="false" customHeight="false" outlineLevel="0" collapsed="false">
      <c r="A49" s="0" t="s">
        <v>232</v>
      </c>
      <c r="B49" s="0" t="s">
        <v>288</v>
      </c>
      <c r="C49" s="0" t="n">
        <v>53</v>
      </c>
      <c r="D49" s="0" t="n">
        <v>88</v>
      </c>
      <c r="E49" s="0" t="n">
        <v>28</v>
      </c>
      <c r="F49" s="0" t="n">
        <v>39</v>
      </c>
      <c r="G49" s="0" t="n">
        <v>19</v>
      </c>
      <c r="H49" s="0" t="n">
        <v>8</v>
      </c>
      <c r="I49" s="0" t="n">
        <v>0</v>
      </c>
      <c r="J49" s="0" t="n">
        <v>1</v>
      </c>
      <c r="K49" s="0" t="n">
        <f aca="false">VLOOKUP(A49,'Team Data'!$A$1:$E$659,2,FALSE())</f>
        <v>11</v>
      </c>
      <c r="L49" s="0" t="n">
        <f aca="false">VLOOKUP(A49,'Team Data'!$A$1:$E$659,3,FALSE())</f>
        <v>21</v>
      </c>
      <c r="M49" s="0" t="n">
        <f aca="false">VLOOKUP(B49,'Team Data'!$A$1:$E$659,2,FALSE())</f>
        <v>26</v>
      </c>
      <c r="N49" s="0" t="n">
        <f aca="false">VLOOKUP(B49,'Team Data'!$A$1:$E$659,3,FALSE())</f>
        <v>9</v>
      </c>
      <c r="O49" s="0" t="n">
        <f aca="false">VLOOKUP(A49,'Team Data'!$A$1:$E$659,4,FALSE())</f>
        <v>484</v>
      </c>
      <c r="P49" s="0" t="n">
        <f aca="false">VLOOKUP(A49,'Team Data'!$A$1:$E$659,5,FALSE())</f>
        <v>477</v>
      </c>
      <c r="Q49" s="0" t="n">
        <f aca="false">VLOOKUP(B49,'Team Data'!$A$1:$E$659,4,FALSE())</f>
        <v>702</v>
      </c>
      <c r="R49" s="0" t="n">
        <f aca="false">VLOOKUP(B49,'Team Data'!$A$1:$E$659,5,FALSE())</f>
        <v>475</v>
      </c>
      <c r="S49" s="0" t="n">
        <f aca="false">IF(I49=1,(MIN(30,(C49-D49)))*(M49/(M49+N49))*(Q49/(Q49+R49)),(MAX(-30,(C49-D49)))*(N49/(M49+N49))*(R49/(R49+Q49)))</f>
        <v>-3.11324189828863</v>
      </c>
      <c r="T49" s="0" t="n">
        <f aca="false">IF(J49=1,(MIN(30,(D49-C49)))*(K49/(K49+L49))*(O49/(O49+P49)),(MAX(-30,(D49-C49)))*(L49/(K49+L49))*(P49/(P49+O49)))</f>
        <v>5.19380853277836</v>
      </c>
      <c r="U49" s="7" t="n">
        <v>43050</v>
      </c>
    </row>
    <row r="50" customFormat="false" ht="15" hidden="false" customHeight="false" outlineLevel="0" collapsed="false">
      <c r="A50" s="0" t="s">
        <v>267</v>
      </c>
      <c r="B50" s="0" t="s">
        <v>350</v>
      </c>
      <c r="C50" s="0" t="n">
        <v>50</v>
      </c>
      <c r="D50" s="0" t="n">
        <v>85</v>
      </c>
      <c r="E50" s="0" t="n">
        <v>22</v>
      </c>
      <c r="F50" s="0" t="n">
        <v>41</v>
      </c>
      <c r="G50" s="0" t="n">
        <v>14</v>
      </c>
      <c r="H50" s="0" t="n">
        <v>13</v>
      </c>
      <c r="I50" s="0" t="n">
        <v>0</v>
      </c>
      <c r="J50" s="0" t="n">
        <v>1</v>
      </c>
      <c r="K50" s="0" t="n">
        <f aca="false">VLOOKUP(A50,'Team Data'!$A$1:$E$659,2,FALSE())</f>
        <v>10</v>
      </c>
      <c r="L50" s="0" t="n">
        <f aca="false">VLOOKUP(A50,'Team Data'!$A$1:$E$659,3,FALSE())</f>
        <v>22</v>
      </c>
      <c r="M50" s="0" t="n">
        <f aca="false">VLOOKUP(B50,'Team Data'!$A$1:$E$659,2,FALSE())</f>
        <v>15</v>
      </c>
      <c r="N50" s="0" t="n">
        <f aca="false">VLOOKUP(B50,'Team Data'!$A$1:$E$659,3,FALSE())</f>
        <v>17</v>
      </c>
      <c r="O50" s="0" t="n">
        <f aca="false">VLOOKUP(A50,'Team Data'!$A$1:$E$659,4,FALSE())</f>
        <v>457</v>
      </c>
      <c r="P50" s="0" t="n">
        <f aca="false">VLOOKUP(A50,'Team Data'!$A$1:$E$659,5,FALSE())</f>
        <v>529</v>
      </c>
      <c r="Q50" s="0" t="n">
        <f aca="false">VLOOKUP(B50,'Team Data'!$A$1:$E$659,4,FALSE())</f>
        <v>641</v>
      </c>
      <c r="R50" s="0" t="n">
        <f aca="false">VLOOKUP(B50,'Team Data'!$A$1:$E$659,5,FALSE())</f>
        <v>425</v>
      </c>
      <c r="S50" s="0" t="n">
        <f aca="false">IF(I50=1,(MIN(30,(C50-D50)))*(M50/(M50+N50))*(Q50/(Q50+R50)),(MAX(-30,(C50-D50)))*(N50/(M50+N50))*(R50/(R50+Q50)))</f>
        <v>-6.35406894934334</v>
      </c>
      <c r="T50" s="0" t="n">
        <f aca="false">IF(J50=1,(MIN(30,(D50-C50)))*(K50/(K50+L50))*(O50/(O50+P50)),(MAX(-30,(D50-C50)))*(L50/(K50+L50))*(P50/(P50+O50)))</f>
        <v>4.34520791075051</v>
      </c>
      <c r="U50" s="7" t="n">
        <v>43050</v>
      </c>
    </row>
    <row r="51" customFormat="false" ht="15" hidden="false" customHeight="false" outlineLevel="0" collapsed="false">
      <c r="A51" s="0" t="s">
        <v>125</v>
      </c>
      <c r="B51" s="0" t="s">
        <v>124</v>
      </c>
      <c r="C51" s="0" t="n">
        <v>90</v>
      </c>
      <c r="D51" s="0" t="n">
        <v>69</v>
      </c>
      <c r="E51" s="0" t="n">
        <v>27</v>
      </c>
      <c r="F51" s="0" t="n">
        <v>25</v>
      </c>
      <c r="G51" s="0" t="n">
        <v>19</v>
      </c>
      <c r="H51" s="0" t="n">
        <v>19</v>
      </c>
      <c r="I51" s="0" t="n">
        <v>1</v>
      </c>
      <c r="J51" s="0" t="n">
        <v>0</v>
      </c>
      <c r="K51" s="0" t="n">
        <f aca="false">VLOOKUP(A51,'Team Data'!$A$1:$E$659,2,FALSE())</f>
        <v>13</v>
      </c>
      <c r="L51" s="0" t="n">
        <f aca="false">VLOOKUP(A51,'Team Data'!$A$1:$E$659,3,FALSE())</f>
        <v>18</v>
      </c>
      <c r="M51" s="0" t="n">
        <f aca="false">VLOOKUP(B51,'Team Data'!$A$1:$E$659,2,FALSE())</f>
        <v>16</v>
      </c>
      <c r="N51" s="0" t="n">
        <f aca="false">VLOOKUP(B51,'Team Data'!$A$1:$E$659,3,FALSE())</f>
        <v>15</v>
      </c>
      <c r="O51" s="0" t="n">
        <f aca="false">VLOOKUP(A51,'Team Data'!$A$1:$E$659,4,FALSE())</f>
        <v>547</v>
      </c>
      <c r="P51" s="0" t="n">
        <f aca="false">VLOOKUP(A51,'Team Data'!$A$1:$E$659,5,FALSE())</f>
        <v>412</v>
      </c>
      <c r="Q51" s="0" t="n">
        <f aca="false">VLOOKUP(B51,'Team Data'!$A$1:$E$659,4,FALSE())</f>
        <v>582</v>
      </c>
      <c r="R51" s="0" t="n">
        <f aca="false">VLOOKUP(B51,'Team Data'!$A$1:$E$659,5,FALSE())</f>
        <v>456</v>
      </c>
      <c r="S51" s="0" t="n">
        <f aca="false">IF(I51=1,(MIN(30,(C51-D51)))*(M51/(M51+N51))*(Q51/(Q51+R51)),(MAX(-30,(C51-D51)))*(N51/(M51+N51))*(R51/(R51+Q51)))</f>
        <v>6.0771955994779</v>
      </c>
      <c r="T51" s="0" t="n">
        <f aca="false">IF(J51=1,(MIN(30,(D51-C51)))*(K51/(K51+L51))*(O51/(O51+P51)),(MAX(-30,(D51-C51)))*(L51/(K51+L51))*(P51/(P51+O51)))</f>
        <v>-5.23852130915941</v>
      </c>
      <c r="U51" s="7" t="n">
        <v>43050</v>
      </c>
    </row>
    <row r="52" customFormat="false" ht="15" hidden="false" customHeight="false" outlineLevel="0" collapsed="false">
      <c r="A52" s="0" t="s">
        <v>181</v>
      </c>
      <c r="B52" s="0" t="s">
        <v>354</v>
      </c>
      <c r="C52" s="0" t="n">
        <v>49</v>
      </c>
      <c r="D52" s="0" t="n">
        <v>101</v>
      </c>
      <c r="E52" s="0" t="n">
        <v>32</v>
      </c>
      <c r="F52" s="0" t="n">
        <v>41</v>
      </c>
      <c r="G52" s="0" t="n">
        <v>17</v>
      </c>
      <c r="H52" s="0" t="n">
        <v>15</v>
      </c>
      <c r="I52" s="0" t="n">
        <v>0</v>
      </c>
      <c r="J52" s="0" t="n">
        <v>1</v>
      </c>
      <c r="K52" s="0" t="n">
        <f aca="false">VLOOKUP(A52,'Team Data'!$A$1:$E$659,2,FALSE())</f>
        <v>8</v>
      </c>
      <c r="L52" s="0" t="n">
        <f aca="false">VLOOKUP(A52,'Team Data'!$A$1:$E$659,3,FALSE())</f>
        <v>21</v>
      </c>
      <c r="M52" s="0" t="n">
        <f aca="false">VLOOKUP(B52,'Team Data'!$A$1:$E$659,2,FALSE())</f>
        <v>28</v>
      </c>
      <c r="N52" s="0" t="n">
        <f aca="false">VLOOKUP(B52,'Team Data'!$A$1:$E$659,3,FALSE())</f>
        <v>6</v>
      </c>
      <c r="O52" s="0" t="n">
        <f aca="false">VLOOKUP(A52,'Team Data'!$A$1:$E$659,4,FALSE())</f>
        <v>484</v>
      </c>
      <c r="P52" s="0" t="n">
        <f aca="false">VLOOKUP(A52,'Team Data'!$A$1:$E$659,5,FALSE())</f>
        <v>397</v>
      </c>
      <c r="Q52" s="0" t="n">
        <f aca="false">VLOOKUP(B52,'Team Data'!$A$1:$E$659,4,FALSE())</f>
        <v>661</v>
      </c>
      <c r="R52" s="0" t="n">
        <f aca="false">VLOOKUP(B52,'Team Data'!$A$1:$E$659,5,FALSE())</f>
        <v>472</v>
      </c>
      <c r="S52" s="0" t="n">
        <f aca="false">IF(I52=1,(MIN(30,(C52-D52)))*(M52/(M52+N52))*(Q52/(Q52+R52)),(MAX(-30,(C52-D52)))*(N52/(M52+N52))*(R52/(R52+Q52)))</f>
        <v>-2.20549296505893</v>
      </c>
      <c r="T52" s="0" t="n">
        <f aca="false">IF(J52=1,(MIN(30,(D52-C52)))*(K52/(K52+L52))*(O52/(O52+P52)),(MAX(-30,(D52-C52)))*(L52/(K52+L52))*(P52/(P52+O52)))</f>
        <v>4.54655759520921</v>
      </c>
      <c r="U52" s="7" t="n">
        <v>43050</v>
      </c>
    </row>
    <row r="53" customFormat="false" ht="15" hidden="false" customHeight="false" outlineLevel="0" collapsed="false">
      <c r="A53" s="0" t="s">
        <v>417</v>
      </c>
      <c r="B53" s="0" t="s">
        <v>110</v>
      </c>
      <c r="C53" s="0" t="n">
        <v>64</v>
      </c>
      <c r="D53" s="0" t="n">
        <v>73</v>
      </c>
      <c r="E53" s="0" t="n">
        <v>34</v>
      </c>
      <c r="F53" s="0" t="n">
        <v>39</v>
      </c>
      <c r="G53" s="0" t="n">
        <v>19</v>
      </c>
      <c r="H53" s="0" t="n">
        <v>14</v>
      </c>
      <c r="I53" s="0" t="n">
        <v>0</v>
      </c>
      <c r="J53" s="0" t="n">
        <v>1</v>
      </c>
      <c r="K53" s="0" t="n">
        <f aca="false">VLOOKUP(A53,'Team Data'!$A$1:$E$659,2,FALSE())</f>
        <v>0</v>
      </c>
      <c r="L53" s="0" t="n">
        <f aca="false">VLOOKUP(A53,'Team Data'!$A$1:$E$659,3,FALSE())</f>
        <v>1</v>
      </c>
      <c r="M53" s="0" t="n">
        <f aca="false">VLOOKUP(B53,'Team Data'!$A$1:$E$659,2,FALSE())</f>
        <v>18</v>
      </c>
      <c r="N53" s="0" t="n">
        <f aca="false">VLOOKUP(B53,'Team Data'!$A$1:$E$659,3,FALSE())</f>
        <v>14</v>
      </c>
      <c r="O53" s="0" t="n">
        <f aca="false">VLOOKUP(A53,'Team Data'!$A$1:$E$659,4,FALSE())</f>
        <v>18</v>
      </c>
      <c r="P53" s="0" t="n">
        <f aca="false">VLOOKUP(A53,'Team Data'!$A$1:$E$659,5,FALSE())</f>
        <v>14</v>
      </c>
      <c r="Q53" s="0" t="n">
        <f aca="false">VLOOKUP(B53,'Team Data'!$A$1:$E$659,4,FALSE())</f>
        <v>490</v>
      </c>
      <c r="R53" s="0" t="n">
        <f aca="false">VLOOKUP(B53,'Team Data'!$A$1:$E$659,5,FALSE())</f>
        <v>466</v>
      </c>
      <c r="S53" s="0" t="n">
        <f aca="false">IF(I53=1,(MIN(30,(C53-D53)))*(M53/(M53+N53))*(Q53/(Q53+R53)),(MAX(-30,(C53-D53)))*(N53/(M53+N53))*(R53/(R53+Q53)))</f>
        <v>-1.91932531380753</v>
      </c>
      <c r="T53" s="0" t="n">
        <f aca="false">IF(J53=1,(MIN(30,(D53-C53)))*(K53/(K53+L53))*(O53/(O53+P53)),(MAX(-30,(D53-C53)))*(L53/(K53+L53))*(P53/(P53+O53)))</f>
        <v>0</v>
      </c>
      <c r="U53" s="7" t="n">
        <v>43050</v>
      </c>
    </row>
    <row r="54" customFormat="false" ht="15" hidden="false" customHeight="false" outlineLevel="0" collapsed="false">
      <c r="A54" s="0" t="s">
        <v>168</v>
      </c>
      <c r="B54" s="0" t="s">
        <v>93</v>
      </c>
      <c r="C54" s="0" t="n">
        <v>55</v>
      </c>
      <c r="D54" s="0" t="n">
        <v>54</v>
      </c>
      <c r="E54" s="0" t="n">
        <v>53</v>
      </c>
      <c r="F54" s="0" t="n">
        <v>25</v>
      </c>
      <c r="G54" s="0" t="n">
        <v>21</v>
      </c>
      <c r="H54" s="0" t="n">
        <v>9</v>
      </c>
      <c r="I54" s="0" t="n">
        <v>1</v>
      </c>
      <c r="J54" s="0" t="n">
        <v>0</v>
      </c>
      <c r="K54" s="0" t="n">
        <f aca="false">VLOOKUP(A54,'Team Data'!$A$1:$E$659,2,FALSE())</f>
        <v>16</v>
      </c>
      <c r="L54" s="0" t="n">
        <f aca="false">VLOOKUP(A54,'Team Data'!$A$1:$E$659,3,FALSE())</f>
        <v>18</v>
      </c>
      <c r="M54" s="0" t="n">
        <f aca="false">VLOOKUP(B54,'Team Data'!$A$1:$E$659,2,FALSE())</f>
        <v>9</v>
      </c>
      <c r="N54" s="0" t="n">
        <f aca="false">VLOOKUP(B54,'Team Data'!$A$1:$E$659,3,FALSE())</f>
        <v>22</v>
      </c>
      <c r="O54" s="0" t="n">
        <f aca="false">VLOOKUP(A54,'Team Data'!$A$1:$E$659,4,FALSE())</f>
        <v>575</v>
      </c>
      <c r="P54" s="0" t="n">
        <f aca="false">VLOOKUP(A54,'Team Data'!$A$1:$E$659,5,FALSE())</f>
        <v>481</v>
      </c>
      <c r="Q54" s="0" t="n">
        <f aca="false">VLOOKUP(B54,'Team Data'!$A$1:$E$659,4,FALSE())</f>
        <v>518</v>
      </c>
      <c r="R54" s="0" t="n">
        <f aca="false">VLOOKUP(B54,'Team Data'!$A$1:$E$659,5,FALSE())</f>
        <v>496</v>
      </c>
      <c r="S54" s="0" t="n">
        <f aca="false">IF(I54=1,(MIN(30,(C54-D54)))*(M54/(M54+N54))*(Q54/(Q54+R54)),(MAX(-30,(C54-D54)))*(N54/(M54+N54))*(R54/(R54+Q54)))</f>
        <v>0.148310746325635</v>
      </c>
      <c r="T54" s="0" t="n">
        <f aca="false">IF(J54=1,(MIN(30,(D54-C54)))*(K54/(K54+L54))*(O54/(O54+P54)),(MAX(-30,(D54-C54)))*(L54/(K54+L54))*(P54/(P54+O54)))</f>
        <v>-0.241143048128342</v>
      </c>
      <c r="U54" s="7" t="n">
        <v>43050</v>
      </c>
    </row>
    <row r="55" customFormat="false" ht="15" hidden="false" customHeight="false" outlineLevel="0" collapsed="false">
      <c r="A55" s="0" t="s">
        <v>24</v>
      </c>
      <c r="B55" s="0" t="s">
        <v>67</v>
      </c>
      <c r="C55" s="0" t="n">
        <v>77</v>
      </c>
      <c r="D55" s="0" t="n">
        <v>78</v>
      </c>
      <c r="E55" s="0" t="n">
        <v>35</v>
      </c>
      <c r="F55" s="0" t="n">
        <v>38</v>
      </c>
      <c r="G55" s="0" t="n">
        <v>12</v>
      </c>
      <c r="H55" s="0" t="n">
        <v>11</v>
      </c>
      <c r="I55" s="0" t="n">
        <v>0</v>
      </c>
      <c r="J55" s="0" t="n">
        <v>1</v>
      </c>
      <c r="K55" s="0" t="n">
        <f aca="false">VLOOKUP(A55,'Team Data'!$A$1:$E$659,2,FALSE())</f>
        <v>19</v>
      </c>
      <c r="L55" s="0" t="n">
        <f aca="false">VLOOKUP(A55,'Team Data'!$A$1:$E$659,3,FALSE())</f>
        <v>13</v>
      </c>
      <c r="M55" s="0" t="n">
        <f aca="false">VLOOKUP(B55,'Team Data'!$A$1:$E$659,2,FALSE())</f>
        <v>14</v>
      </c>
      <c r="N55" s="0" t="n">
        <f aca="false">VLOOKUP(B55,'Team Data'!$A$1:$E$659,3,FALSE())</f>
        <v>17</v>
      </c>
      <c r="O55" s="0" t="n">
        <f aca="false">VLOOKUP(A55,'Team Data'!$A$1:$E$659,4,FALSE())</f>
        <v>529</v>
      </c>
      <c r="P55" s="0" t="n">
        <f aca="false">VLOOKUP(A55,'Team Data'!$A$1:$E$659,5,FALSE())</f>
        <v>500</v>
      </c>
      <c r="Q55" s="0" t="n">
        <f aca="false">VLOOKUP(B55,'Team Data'!$A$1:$E$659,4,FALSE())</f>
        <v>586</v>
      </c>
      <c r="R55" s="0" t="n">
        <f aca="false">VLOOKUP(B55,'Team Data'!$A$1:$E$659,5,FALSE())</f>
        <v>427</v>
      </c>
      <c r="S55" s="0" t="n">
        <f aca="false">IF(I55=1,(MIN(30,(C55-D55)))*(M55/(M55+N55))*(Q55/(Q55+R55)),(MAX(-30,(C55-D55)))*(N55/(M55+N55))*(R55/(R55+Q55)))</f>
        <v>-0.231156258956151</v>
      </c>
      <c r="T55" s="0" t="n">
        <f aca="false">IF(J55=1,(MIN(30,(D55-C55)))*(K55/(K55+L55))*(O55/(O55+P55)),(MAX(-30,(D55-C55)))*(L55/(K55+L55))*(P55/(P55+O55)))</f>
        <v>0.305241739552964</v>
      </c>
      <c r="U55" s="7" t="n">
        <v>43050</v>
      </c>
    </row>
    <row r="56" customFormat="false" ht="15" hidden="false" customHeight="false" outlineLevel="0" collapsed="false">
      <c r="A56" s="0" t="s">
        <v>50</v>
      </c>
      <c r="B56" s="0" t="s">
        <v>66</v>
      </c>
      <c r="C56" s="0" t="n">
        <v>62</v>
      </c>
      <c r="D56" s="0" t="n">
        <v>110</v>
      </c>
      <c r="E56" s="0" t="n">
        <v>35</v>
      </c>
      <c r="F56" s="0" t="n">
        <v>41</v>
      </c>
      <c r="G56" s="0" t="n">
        <v>14</v>
      </c>
      <c r="H56" s="0" t="n">
        <v>1</v>
      </c>
      <c r="I56" s="0" t="n">
        <v>0</v>
      </c>
      <c r="J56" s="0" t="n">
        <v>1</v>
      </c>
      <c r="K56" s="0" t="n">
        <f aca="false">VLOOKUP(A56,'Team Data'!$A$1:$E$659,2,FALSE())</f>
        <v>15</v>
      </c>
      <c r="L56" s="0" t="n">
        <f aca="false">VLOOKUP(A56,'Team Data'!$A$1:$E$659,3,FALSE())</f>
        <v>16</v>
      </c>
      <c r="M56" s="0" t="n">
        <f aca="false">VLOOKUP(B56,'Team Data'!$A$1:$E$659,2,FALSE())</f>
        <v>21</v>
      </c>
      <c r="N56" s="0" t="n">
        <f aca="false">VLOOKUP(B56,'Team Data'!$A$1:$E$659,3,FALSE())</f>
        <v>12</v>
      </c>
      <c r="O56" s="0" t="n">
        <f aca="false">VLOOKUP(A56,'Team Data'!$A$1:$E$659,4,FALSE())</f>
        <v>449</v>
      </c>
      <c r="P56" s="0" t="n">
        <f aca="false">VLOOKUP(A56,'Team Data'!$A$1:$E$659,5,FALSE())</f>
        <v>485</v>
      </c>
      <c r="Q56" s="0" t="n">
        <f aca="false">VLOOKUP(B56,'Team Data'!$A$1:$E$659,4,FALSE())</f>
        <v>590</v>
      </c>
      <c r="R56" s="0" t="n">
        <f aca="false">VLOOKUP(B56,'Team Data'!$A$1:$E$659,5,FALSE())</f>
        <v>486</v>
      </c>
      <c r="S56" s="0" t="n">
        <f aca="false">IF(I56=1,(MIN(30,(C56-D56)))*(M56/(M56+N56))*(Q56/(Q56+R56)),(MAX(-30,(C56-D56)))*(N56/(M56+N56))*(R56/(R56+Q56)))</f>
        <v>-4.92734031767489</v>
      </c>
      <c r="T56" s="0" t="n">
        <f aca="false">IF(J56=1,(MIN(30,(D56-C56)))*(K56/(K56+L56))*(O56/(O56+P56)),(MAX(-30,(D56-C56)))*(L56/(K56+L56))*(P56/(P56+O56)))</f>
        <v>6.97831042343027</v>
      </c>
      <c r="U56" s="7" t="n">
        <v>43050</v>
      </c>
    </row>
    <row r="57" customFormat="false" ht="15" hidden="false" customHeight="false" outlineLevel="0" collapsed="false">
      <c r="A57" s="0" t="s">
        <v>236</v>
      </c>
      <c r="B57" s="0" t="s">
        <v>213</v>
      </c>
      <c r="C57" s="0" t="n">
        <v>71</v>
      </c>
      <c r="D57" s="0" t="n">
        <v>85</v>
      </c>
      <c r="E57" s="0" t="n">
        <v>36</v>
      </c>
      <c r="F57" s="0" t="n">
        <v>37</v>
      </c>
      <c r="G57" s="0" t="n">
        <v>14</v>
      </c>
      <c r="H57" s="0" t="n">
        <v>18</v>
      </c>
      <c r="I57" s="0" t="n">
        <v>0</v>
      </c>
      <c r="J57" s="0" t="n">
        <v>1</v>
      </c>
      <c r="K57" s="0" t="n">
        <f aca="false">VLOOKUP(A57,'Team Data'!$A$1:$E$659,2,FALSE())</f>
        <v>18</v>
      </c>
      <c r="L57" s="0" t="n">
        <f aca="false">VLOOKUP(A57,'Team Data'!$A$1:$E$659,3,FALSE())</f>
        <v>15</v>
      </c>
      <c r="M57" s="0" t="n">
        <f aca="false">VLOOKUP(B57,'Team Data'!$A$1:$E$659,2,FALSE())</f>
        <v>19</v>
      </c>
      <c r="N57" s="0" t="n">
        <f aca="false">VLOOKUP(B57,'Team Data'!$A$1:$E$659,3,FALSE())</f>
        <v>14</v>
      </c>
      <c r="O57" s="0" t="n">
        <f aca="false">VLOOKUP(A57,'Team Data'!$A$1:$E$659,4,FALSE())</f>
        <v>473</v>
      </c>
      <c r="P57" s="0" t="n">
        <f aca="false">VLOOKUP(A57,'Team Data'!$A$1:$E$659,5,FALSE())</f>
        <v>475</v>
      </c>
      <c r="Q57" s="0" t="n">
        <f aca="false">VLOOKUP(B57,'Team Data'!$A$1:$E$659,4,FALSE())</f>
        <v>541</v>
      </c>
      <c r="R57" s="0" t="n">
        <f aca="false">VLOOKUP(B57,'Team Data'!$A$1:$E$659,5,FALSE())</f>
        <v>562</v>
      </c>
      <c r="S57" s="0" t="n">
        <f aca="false">IF(I57=1,(MIN(30,(C57-D57)))*(M57/(M57+N57))*(Q57/(Q57+R57)),(MAX(-30,(C57-D57)))*(N57/(M57+N57))*(R57/(R57+Q57)))</f>
        <v>-3.02623698453254</v>
      </c>
      <c r="T57" s="0" t="n">
        <f aca="false">IF(J57=1,(MIN(30,(D57-C57)))*(K57/(K57+L57))*(O57/(O57+P57)),(MAX(-30,(D57-C57)))*(L57/(K57+L57))*(P57/(P57+O57)))</f>
        <v>3.81012658227848</v>
      </c>
      <c r="U57" s="7" t="n">
        <v>43050</v>
      </c>
    </row>
    <row r="58" customFormat="false" ht="15" hidden="false" customHeight="false" outlineLevel="0" collapsed="false">
      <c r="A58" s="0" t="s">
        <v>39</v>
      </c>
      <c r="B58" s="0" t="s">
        <v>281</v>
      </c>
      <c r="C58" s="0" t="n">
        <v>62</v>
      </c>
      <c r="D58" s="0" t="n">
        <v>78</v>
      </c>
      <c r="E58" s="0" t="n">
        <v>24</v>
      </c>
      <c r="F58" s="0" t="n">
        <v>41</v>
      </c>
      <c r="G58" s="0" t="n">
        <v>11</v>
      </c>
      <c r="H58" s="0" t="n">
        <v>16</v>
      </c>
      <c r="I58" s="0" t="n">
        <v>0</v>
      </c>
      <c r="J58" s="0" t="n">
        <v>1</v>
      </c>
      <c r="K58" s="0" t="n">
        <f aca="false">VLOOKUP(A58,'Team Data'!$A$1:$E$659,2,FALSE())</f>
        <v>9</v>
      </c>
      <c r="L58" s="0" t="n">
        <f aca="false">VLOOKUP(A58,'Team Data'!$A$1:$E$659,3,FALSE())</f>
        <v>22</v>
      </c>
      <c r="M58" s="0" t="n">
        <f aca="false">VLOOKUP(B58,'Team Data'!$A$1:$E$659,2,FALSE())</f>
        <v>19</v>
      </c>
      <c r="N58" s="0" t="n">
        <f aca="false">VLOOKUP(B58,'Team Data'!$A$1:$E$659,3,FALSE())</f>
        <v>16</v>
      </c>
      <c r="O58" s="0" t="n">
        <f aca="false">VLOOKUP(A58,'Team Data'!$A$1:$E$659,4,FALSE())</f>
        <v>486</v>
      </c>
      <c r="P58" s="0" t="n">
        <f aca="false">VLOOKUP(A58,'Team Data'!$A$1:$E$659,5,FALSE())</f>
        <v>452</v>
      </c>
      <c r="Q58" s="0" t="n">
        <f aca="false">VLOOKUP(B58,'Team Data'!$A$1:$E$659,4,FALSE())</f>
        <v>682</v>
      </c>
      <c r="R58" s="0" t="n">
        <f aca="false">VLOOKUP(B58,'Team Data'!$A$1:$E$659,5,FALSE())</f>
        <v>488</v>
      </c>
      <c r="S58" s="0" t="n">
        <f aca="false">IF(I58=1,(MIN(30,(C58-D58)))*(M58/(M58+N58))*(Q58/(Q58+R58)),(MAX(-30,(C58-D58)))*(N58/(M58+N58))*(R58/(R58+Q58)))</f>
        <v>-3.05074481074481</v>
      </c>
      <c r="T58" s="0" t="n">
        <f aca="false">IF(J58=1,(MIN(30,(D58-C58)))*(K58/(K58+L58))*(O58/(O58+P58)),(MAX(-30,(D58-C58)))*(L58/(K58+L58))*(P58/(P58+O58)))</f>
        <v>2.40676800330147</v>
      </c>
      <c r="U58" s="7" t="n">
        <v>43050</v>
      </c>
    </row>
    <row r="59" customFormat="false" ht="15" hidden="false" customHeight="false" outlineLevel="0" collapsed="false">
      <c r="A59" s="0" t="s">
        <v>330</v>
      </c>
      <c r="B59" s="0" t="s">
        <v>185</v>
      </c>
      <c r="C59" s="0" t="n">
        <v>67</v>
      </c>
      <c r="D59" s="0" t="n">
        <v>102</v>
      </c>
      <c r="E59" s="0" t="n">
        <v>31</v>
      </c>
      <c r="F59" s="0" t="n">
        <v>41</v>
      </c>
      <c r="G59" s="0" t="n">
        <v>21</v>
      </c>
      <c r="H59" s="0" t="n">
        <v>9</v>
      </c>
      <c r="I59" s="0" t="n">
        <v>0</v>
      </c>
      <c r="J59" s="0" t="n">
        <v>1</v>
      </c>
      <c r="K59" s="0" t="n">
        <f aca="false">VLOOKUP(A59,'Team Data'!$A$1:$E$659,2,FALSE())</f>
        <v>9</v>
      </c>
      <c r="L59" s="0" t="n">
        <f aca="false">VLOOKUP(A59,'Team Data'!$A$1:$E$659,3,FALSE())</f>
        <v>21</v>
      </c>
      <c r="M59" s="0" t="n">
        <f aca="false">VLOOKUP(B59,'Team Data'!$A$1:$E$659,2,FALSE())</f>
        <v>21</v>
      </c>
      <c r="N59" s="0" t="n">
        <f aca="false">VLOOKUP(B59,'Team Data'!$A$1:$E$659,3,FALSE())</f>
        <v>12</v>
      </c>
      <c r="O59" s="0" t="n">
        <f aca="false">VLOOKUP(A59,'Team Data'!$A$1:$E$659,4,FALSE())</f>
        <v>467</v>
      </c>
      <c r="P59" s="0" t="n">
        <f aca="false">VLOOKUP(A59,'Team Data'!$A$1:$E$659,5,FALSE())</f>
        <v>455</v>
      </c>
      <c r="Q59" s="0" t="n">
        <f aca="false">VLOOKUP(B59,'Team Data'!$A$1:$E$659,4,FALSE())</f>
        <v>618</v>
      </c>
      <c r="R59" s="0" t="n">
        <f aca="false">VLOOKUP(B59,'Team Data'!$A$1:$E$659,5,FALSE())</f>
        <v>486</v>
      </c>
      <c r="S59" s="0" t="n">
        <f aca="false">IF(I59=1,(MIN(30,(C59-D59)))*(M59/(M59+N59))*(Q59/(Q59+R59)),(MAX(-30,(C59-D59)))*(N59/(M59+N59))*(R59/(R59+Q59)))</f>
        <v>-4.80237154150198</v>
      </c>
      <c r="T59" s="0" t="n">
        <f aca="false">IF(J59=1,(MIN(30,(D59-C59)))*(K59/(K59+L59))*(O59/(O59+P59)),(MAX(-30,(D59-C59)))*(L59/(K59+L59))*(P59/(P59+O59)))</f>
        <v>4.558568329718</v>
      </c>
      <c r="U59" s="7" t="n">
        <v>43050</v>
      </c>
    </row>
    <row r="60" customFormat="false" ht="15" hidden="false" customHeight="false" outlineLevel="0" collapsed="false">
      <c r="A60" s="0" t="s">
        <v>63</v>
      </c>
      <c r="B60" s="0" t="s">
        <v>285</v>
      </c>
      <c r="C60" s="0" t="n">
        <v>45</v>
      </c>
      <c r="D60" s="0" t="n">
        <v>77</v>
      </c>
      <c r="E60" s="0" t="n">
        <v>36</v>
      </c>
      <c r="F60" s="0" t="n">
        <v>54</v>
      </c>
      <c r="G60" s="0" t="n">
        <v>15</v>
      </c>
      <c r="H60" s="0" t="n">
        <v>8</v>
      </c>
      <c r="I60" s="0" t="n">
        <v>0</v>
      </c>
      <c r="J60" s="0" t="n">
        <v>1</v>
      </c>
      <c r="K60" s="0" t="n">
        <f aca="false">VLOOKUP(A60,'Team Data'!$A$1:$E$659,2,FALSE())</f>
        <v>12</v>
      </c>
      <c r="L60" s="0" t="n">
        <f aca="false">VLOOKUP(A60,'Team Data'!$A$1:$E$659,3,FALSE())</f>
        <v>16</v>
      </c>
      <c r="M60" s="0" t="n">
        <f aca="false">VLOOKUP(B60,'Team Data'!$A$1:$E$659,2,FALSE())</f>
        <v>23</v>
      </c>
      <c r="N60" s="0" t="n">
        <f aca="false">VLOOKUP(B60,'Team Data'!$A$1:$E$659,3,FALSE())</f>
        <v>14</v>
      </c>
      <c r="O60" s="0" t="n">
        <f aca="false">VLOOKUP(A60,'Team Data'!$A$1:$E$659,4,FALSE())</f>
        <v>415</v>
      </c>
      <c r="P60" s="0" t="n">
        <f aca="false">VLOOKUP(A60,'Team Data'!$A$1:$E$659,5,FALSE())</f>
        <v>428</v>
      </c>
      <c r="Q60" s="0" t="n">
        <f aca="false">VLOOKUP(B60,'Team Data'!$A$1:$E$659,4,FALSE())</f>
        <v>752</v>
      </c>
      <c r="R60" s="0" t="n">
        <f aca="false">VLOOKUP(B60,'Team Data'!$A$1:$E$659,5,FALSE())</f>
        <v>485</v>
      </c>
      <c r="S60" s="0" t="n">
        <f aca="false">IF(I60=1,(MIN(30,(C60-D60)))*(M60/(M60+N60))*(Q60/(Q60+R60)),(MAX(-30,(C60-D60)))*(N60/(M60+N60))*(R60/(R60+Q60)))</f>
        <v>-4.45061067534794</v>
      </c>
      <c r="T60" s="0" t="n">
        <f aca="false">IF(J60=1,(MIN(30,(D60-C60)))*(K60/(K60+L60))*(O60/(O60+P60)),(MAX(-30,(D60-C60)))*(L60/(K60+L60))*(P60/(P60+O60)))</f>
        <v>6.32943568886629</v>
      </c>
      <c r="U60" s="7" t="n">
        <v>43050</v>
      </c>
    </row>
    <row r="61" customFormat="false" ht="15" hidden="false" customHeight="false" outlineLevel="0" collapsed="false">
      <c r="A61" s="0" t="s">
        <v>83</v>
      </c>
      <c r="B61" s="0" t="s">
        <v>75</v>
      </c>
      <c r="C61" s="0" t="n">
        <v>68</v>
      </c>
      <c r="D61" s="0" t="n">
        <v>97</v>
      </c>
      <c r="E61" s="0" t="n">
        <v>30</v>
      </c>
      <c r="F61" s="0" t="n">
        <v>48</v>
      </c>
      <c r="G61" s="0" t="n">
        <v>15</v>
      </c>
      <c r="H61" s="0" t="n">
        <v>12</v>
      </c>
      <c r="I61" s="0" t="n">
        <v>0</v>
      </c>
      <c r="J61" s="0" t="n">
        <v>1</v>
      </c>
      <c r="K61" s="0" t="n">
        <f aca="false">VLOOKUP(A61,'Team Data'!$A$1:$E$659,2,FALSE())</f>
        <v>14</v>
      </c>
      <c r="L61" s="0" t="n">
        <f aca="false">VLOOKUP(A61,'Team Data'!$A$1:$E$659,3,FALSE())</f>
        <v>18</v>
      </c>
      <c r="M61" s="0" t="n">
        <f aca="false">VLOOKUP(B61,'Team Data'!$A$1:$E$659,2,FALSE())</f>
        <v>28</v>
      </c>
      <c r="N61" s="0" t="n">
        <f aca="false">VLOOKUP(B61,'Team Data'!$A$1:$E$659,3,FALSE())</f>
        <v>8</v>
      </c>
      <c r="O61" s="0" t="n">
        <f aca="false">VLOOKUP(A61,'Team Data'!$A$1:$E$659,4,FALSE())</f>
        <v>525</v>
      </c>
      <c r="P61" s="0" t="n">
        <f aca="false">VLOOKUP(A61,'Team Data'!$A$1:$E$659,5,FALSE())</f>
        <v>457</v>
      </c>
      <c r="Q61" s="0" t="n">
        <f aca="false">VLOOKUP(B61,'Team Data'!$A$1:$E$659,4,FALSE())</f>
        <v>723</v>
      </c>
      <c r="R61" s="0" t="n">
        <f aca="false">VLOOKUP(B61,'Team Data'!$A$1:$E$659,5,FALSE())</f>
        <v>486</v>
      </c>
      <c r="S61" s="0" t="n">
        <f aca="false">IF(I61=1,(MIN(30,(C61-D61)))*(M61/(M61+N61))*(Q61/(Q61+R61)),(MAX(-30,(C61-D61)))*(N61/(M61+N61))*(R61/(R61+Q61)))</f>
        <v>-2.59057071960298</v>
      </c>
      <c r="T61" s="0" t="n">
        <f aca="false">IF(J61=1,(MIN(30,(D61-C61)))*(K61/(K61+L61))*(O61/(O61+P61)),(MAX(-30,(D61-C61)))*(L61/(K61+L61))*(P61/(P61+O61)))</f>
        <v>6.78303207739308</v>
      </c>
      <c r="U61" s="7" t="n">
        <v>43050</v>
      </c>
    </row>
    <row r="62" customFormat="false" ht="15" hidden="false" customHeight="false" outlineLevel="0" collapsed="false">
      <c r="A62" s="0" t="s">
        <v>418</v>
      </c>
      <c r="B62" s="0" t="s">
        <v>145</v>
      </c>
      <c r="C62" s="0" t="n">
        <v>83</v>
      </c>
      <c r="D62" s="0" t="n">
        <v>98</v>
      </c>
      <c r="E62" s="0" t="n">
        <v>38</v>
      </c>
      <c r="F62" s="0" t="n">
        <v>46</v>
      </c>
      <c r="G62" s="0" t="n">
        <v>12</v>
      </c>
      <c r="H62" s="0" t="n">
        <v>11</v>
      </c>
      <c r="I62" s="0" t="n">
        <v>0</v>
      </c>
      <c r="J62" s="0" t="n">
        <v>1</v>
      </c>
      <c r="K62" s="0" t="n">
        <f aca="false">VLOOKUP(A62,'Team Data'!$A$1:$E$659,2,FALSE())</f>
        <v>0</v>
      </c>
      <c r="L62" s="0" t="n">
        <f aca="false">VLOOKUP(A62,'Team Data'!$A$1:$E$659,3,FALSE())</f>
        <v>1</v>
      </c>
      <c r="M62" s="0" t="n">
        <f aca="false">VLOOKUP(B62,'Team Data'!$A$1:$E$659,2,FALSE())</f>
        <v>23</v>
      </c>
      <c r="N62" s="0" t="n">
        <f aca="false">VLOOKUP(B62,'Team Data'!$A$1:$E$659,3,FALSE())</f>
        <v>10</v>
      </c>
      <c r="O62" s="0" t="n">
        <f aca="false">VLOOKUP(A62,'Team Data'!$A$1:$E$659,4,FALSE())</f>
        <v>23</v>
      </c>
      <c r="P62" s="0" t="n">
        <f aca="false">VLOOKUP(A62,'Team Data'!$A$1:$E$659,5,FALSE())</f>
        <v>10</v>
      </c>
      <c r="Q62" s="0" t="n">
        <f aca="false">VLOOKUP(B62,'Team Data'!$A$1:$E$659,4,FALSE())</f>
        <v>503</v>
      </c>
      <c r="R62" s="0" t="n">
        <f aca="false">VLOOKUP(B62,'Team Data'!$A$1:$E$659,5,FALSE())</f>
        <v>487</v>
      </c>
      <c r="S62" s="0" t="n">
        <f aca="false">IF(I62=1,(MIN(30,(C62-D62)))*(M62/(M62+N62))*(Q62/(Q62+R62)),(MAX(-30,(C62-D62)))*(N62/(M62+N62))*(R62/(R62+Q62)))</f>
        <v>-2.23599632690542</v>
      </c>
      <c r="T62" s="0" t="n">
        <f aca="false">IF(J62=1,(MIN(30,(D62-C62)))*(K62/(K62+L62))*(O62/(O62+P62)),(MAX(-30,(D62-C62)))*(L62/(K62+L62))*(P62/(P62+O62)))</f>
        <v>0</v>
      </c>
      <c r="U62" s="7" t="n">
        <v>43050</v>
      </c>
    </row>
    <row r="63" customFormat="false" ht="15" hidden="false" customHeight="false" outlineLevel="0" collapsed="false">
      <c r="A63" s="0" t="s">
        <v>117</v>
      </c>
      <c r="B63" s="0" t="s">
        <v>98</v>
      </c>
      <c r="C63" s="0" t="n">
        <v>75</v>
      </c>
      <c r="D63" s="0" t="n">
        <v>84</v>
      </c>
      <c r="E63" s="0" t="n">
        <v>37</v>
      </c>
      <c r="F63" s="0" t="n">
        <v>41</v>
      </c>
      <c r="G63" s="0" t="n">
        <v>12</v>
      </c>
      <c r="H63" s="0" t="n">
        <v>15</v>
      </c>
      <c r="I63" s="0" t="n">
        <v>0</v>
      </c>
      <c r="J63" s="0" t="n">
        <v>1</v>
      </c>
      <c r="K63" s="0" t="n">
        <f aca="false">VLOOKUP(A63,'Team Data'!$A$1:$E$659,2,FALSE())</f>
        <v>10</v>
      </c>
      <c r="L63" s="0" t="n">
        <f aca="false">VLOOKUP(A63,'Team Data'!$A$1:$E$659,3,FALSE())</f>
        <v>23</v>
      </c>
      <c r="M63" s="0" t="n">
        <f aca="false">VLOOKUP(B63,'Team Data'!$A$1:$E$659,2,FALSE())</f>
        <v>15</v>
      </c>
      <c r="N63" s="0" t="n">
        <f aca="false">VLOOKUP(B63,'Team Data'!$A$1:$E$659,3,FALSE())</f>
        <v>18</v>
      </c>
      <c r="O63" s="0" t="n">
        <f aca="false">VLOOKUP(A63,'Team Data'!$A$1:$E$659,4,FALSE())</f>
        <v>452</v>
      </c>
      <c r="P63" s="0" t="n">
        <f aca="false">VLOOKUP(A63,'Team Data'!$A$1:$E$659,5,FALSE())</f>
        <v>578</v>
      </c>
      <c r="Q63" s="0" t="n">
        <f aca="false">VLOOKUP(B63,'Team Data'!$A$1:$E$659,4,FALSE())</f>
        <v>568</v>
      </c>
      <c r="R63" s="0" t="n">
        <f aca="false">VLOOKUP(B63,'Team Data'!$A$1:$E$659,5,FALSE())</f>
        <v>506</v>
      </c>
      <c r="S63" s="0" t="n">
        <f aca="false">IF(I63=1,(MIN(30,(C63-D63)))*(M63/(M63+N63))*(Q63/(Q63+R63)),(MAX(-30,(C63-D63)))*(N63/(M63+N63))*(R63/(R63+Q63)))</f>
        <v>-2.31284916201117</v>
      </c>
      <c r="T63" s="0" t="n">
        <f aca="false">IF(J63=1,(MIN(30,(D63-C63)))*(K63/(K63+L63))*(O63/(O63+P63)),(MAX(-30,(D63-C63)))*(L63/(K63+L63))*(P63/(P63+O63)))</f>
        <v>1.19682259488085</v>
      </c>
      <c r="U63" s="7" t="n">
        <v>43050</v>
      </c>
    </row>
    <row r="64" customFormat="false" ht="15" hidden="false" customHeight="false" outlineLevel="0" collapsed="false">
      <c r="A64" s="0" t="s">
        <v>419</v>
      </c>
      <c r="B64" s="0" t="s">
        <v>57</v>
      </c>
      <c r="C64" s="0" t="n">
        <v>50</v>
      </c>
      <c r="D64" s="0" t="n">
        <v>102</v>
      </c>
      <c r="E64" s="0" t="n">
        <v>31</v>
      </c>
      <c r="F64" s="0" t="n">
        <v>53</v>
      </c>
      <c r="G64" s="0" t="n">
        <v>12</v>
      </c>
      <c r="H64" s="0" t="n">
        <v>9</v>
      </c>
      <c r="I64" s="0" t="n">
        <v>0</v>
      </c>
      <c r="J64" s="0" t="n">
        <v>1</v>
      </c>
      <c r="K64" s="0" t="n">
        <f aca="false">VLOOKUP(A64,'Team Data'!$A$1:$E$659,2,FALSE())</f>
        <v>0</v>
      </c>
      <c r="L64" s="0" t="n">
        <f aca="false">VLOOKUP(A64,'Team Data'!$A$1:$E$659,3,FALSE())</f>
        <v>1</v>
      </c>
      <c r="M64" s="0" t="n">
        <f aca="false">VLOOKUP(B64,'Team Data'!$A$1:$E$659,2,FALSE())</f>
        <v>14</v>
      </c>
      <c r="N64" s="0" t="n">
        <f aca="false">VLOOKUP(B64,'Team Data'!$A$1:$E$659,3,FALSE())</f>
        <v>18</v>
      </c>
      <c r="O64" s="0" t="n">
        <f aca="false">VLOOKUP(A64,'Team Data'!$A$1:$E$659,4,FALSE())</f>
        <v>14</v>
      </c>
      <c r="P64" s="0" t="n">
        <f aca="false">VLOOKUP(A64,'Team Data'!$A$1:$E$659,5,FALSE())</f>
        <v>18</v>
      </c>
      <c r="Q64" s="0" t="n">
        <f aca="false">VLOOKUP(B64,'Team Data'!$A$1:$E$659,4,FALSE())</f>
        <v>500</v>
      </c>
      <c r="R64" s="0" t="n">
        <f aca="false">VLOOKUP(B64,'Team Data'!$A$1:$E$659,5,FALSE())</f>
        <v>464</v>
      </c>
      <c r="S64" s="0" t="n">
        <f aca="false">IF(I64=1,(MIN(30,(C64-D64)))*(M64/(M64+N64))*(Q64/(Q64+R64)),(MAX(-30,(C64-D64)))*(N64/(M64+N64))*(R64/(R64+Q64)))</f>
        <v>-8.12240663900415</v>
      </c>
      <c r="T64" s="0" t="n">
        <f aca="false">IF(J64=1,(MIN(30,(D64-C64)))*(K64/(K64+L64))*(O64/(O64+P64)),(MAX(-30,(D64-C64)))*(L64/(K64+L64))*(P64/(P64+O64)))</f>
        <v>0</v>
      </c>
      <c r="U64" s="7" t="n">
        <v>43050</v>
      </c>
    </row>
    <row r="65" customFormat="false" ht="15" hidden="false" customHeight="false" outlineLevel="0" collapsed="false">
      <c r="A65" s="0" t="s">
        <v>420</v>
      </c>
      <c r="B65" s="0" t="s">
        <v>272</v>
      </c>
      <c r="C65" s="0" t="n">
        <v>69</v>
      </c>
      <c r="D65" s="0" t="n">
        <v>81</v>
      </c>
      <c r="E65" s="0" t="n">
        <v>30</v>
      </c>
      <c r="F65" s="0" t="n">
        <v>29</v>
      </c>
      <c r="G65" s="0" t="n">
        <v>18</v>
      </c>
      <c r="H65" s="0" t="n">
        <v>13</v>
      </c>
      <c r="I65" s="0" t="n">
        <v>0</v>
      </c>
      <c r="J65" s="0" t="n">
        <v>1</v>
      </c>
      <c r="K65" s="0" t="n">
        <f aca="false">VLOOKUP(A65,'Team Data'!$A$1:$E$659,2,FALSE())</f>
        <v>0</v>
      </c>
      <c r="L65" s="0" t="n">
        <f aca="false">VLOOKUP(A65,'Team Data'!$A$1:$E$659,3,FALSE())</f>
        <v>1</v>
      </c>
      <c r="M65" s="0" t="n">
        <f aca="false">VLOOKUP(B65,'Team Data'!$A$1:$E$659,2,FALSE())</f>
        <v>14</v>
      </c>
      <c r="N65" s="0" t="n">
        <f aca="false">VLOOKUP(B65,'Team Data'!$A$1:$E$659,3,FALSE())</f>
        <v>17</v>
      </c>
      <c r="O65" s="0" t="n">
        <f aca="false">VLOOKUP(A65,'Team Data'!$A$1:$E$659,4,FALSE())</f>
        <v>14</v>
      </c>
      <c r="P65" s="0" t="n">
        <f aca="false">VLOOKUP(A65,'Team Data'!$A$1:$E$659,5,FALSE())</f>
        <v>17</v>
      </c>
      <c r="Q65" s="0" t="n">
        <f aca="false">VLOOKUP(B65,'Team Data'!$A$1:$E$659,4,FALSE())</f>
        <v>453</v>
      </c>
      <c r="R65" s="0" t="n">
        <f aca="false">VLOOKUP(B65,'Team Data'!$A$1:$E$659,5,FALSE())</f>
        <v>480</v>
      </c>
      <c r="S65" s="0" t="n">
        <f aca="false">IF(I65=1,(MIN(30,(C65-D65)))*(M65/(M65+N65))*(Q65/(Q65+R65)),(MAX(-30,(C65-D65)))*(N65/(M65+N65))*(R65/(R65+Q65)))</f>
        <v>-3.38554091899181</v>
      </c>
      <c r="T65" s="0" t="n">
        <f aca="false">IF(J65=1,(MIN(30,(D65-C65)))*(K65/(K65+L65))*(O65/(O65+P65)),(MAX(-30,(D65-C65)))*(L65/(K65+L65))*(P65/(P65+O65)))</f>
        <v>0</v>
      </c>
      <c r="U65" s="7" t="n">
        <v>43050</v>
      </c>
    </row>
    <row r="66" customFormat="false" ht="15" hidden="false" customHeight="false" outlineLevel="0" collapsed="false">
      <c r="A66" s="0" t="s">
        <v>421</v>
      </c>
      <c r="B66" s="0" t="s">
        <v>151</v>
      </c>
      <c r="C66" s="0" t="n">
        <v>71</v>
      </c>
      <c r="D66" s="0" t="n">
        <v>112</v>
      </c>
      <c r="E66" s="0" t="n">
        <v>32</v>
      </c>
      <c r="F66" s="0" t="n">
        <v>37</v>
      </c>
      <c r="G66" s="0" t="n">
        <v>20</v>
      </c>
      <c r="H66" s="0" t="n">
        <v>9</v>
      </c>
      <c r="I66" s="0" t="n">
        <v>0</v>
      </c>
      <c r="J66" s="0" t="n">
        <v>1</v>
      </c>
      <c r="K66" s="0" t="n">
        <f aca="false">VLOOKUP(A66,'Team Data'!$A$1:$E$659,2,FALSE())</f>
        <v>0</v>
      </c>
      <c r="L66" s="0" t="n">
        <f aca="false">VLOOKUP(A66,'Team Data'!$A$1:$E$659,3,FALSE())</f>
        <v>2</v>
      </c>
      <c r="M66" s="0" t="n">
        <f aca="false">VLOOKUP(B66,'Team Data'!$A$1:$E$659,2,FALSE())</f>
        <v>17</v>
      </c>
      <c r="N66" s="0" t="n">
        <f aca="false">VLOOKUP(B66,'Team Data'!$A$1:$E$659,3,FALSE())</f>
        <v>16</v>
      </c>
      <c r="O66" s="0" t="n">
        <f aca="false">VLOOKUP(A66,'Team Data'!$A$1:$E$659,4,FALSE())</f>
        <v>38</v>
      </c>
      <c r="P66" s="0" t="n">
        <f aca="false">VLOOKUP(A66,'Team Data'!$A$1:$E$659,5,FALSE())</f>
        <v>31</v>
      </c>
      <c r="Q66" s="0" t="n">
        <f aca="false">VLOOKUP(B66,'Team Data'!$A$1:$E$659,4,FALSE())</f>
        <v>557</v>
      </c>
      <c r="R66" s="0" t="n">
        <f aca="false">VLOOKUP(B66,'Team Data'!$A$1:$E$659,5,FALSE())</f>
        <v>476</v>
      </c>
      <c r="S66" s="0" t="n">
        <f aca="false">IF(I66=1,(MIN(30,(C66-D66)))*(M66/(M66+N66))*(Q66/(Q66+R66)),(MAX(-30,(C66-D66)))*(N66/(M66+N66))*(R66/(R66+Q66)))</f>
        <v>-6.7024553374989</v>
      </c>
      <c r="T66" s="0" t="n">
        <f aca="false">IF(J66=1,(MIN(30,(D66-C66)))*(K66/(K66+L66))*(O66/(O66+P66)),(MAX(-30,(D66-C66)))*(L66/(K66+L66))*(P66/(P66+O66)))</f>
        <v>0</v>
      </c>
      <c r="U66" s="7" t="n">
        <v>43050</v>
      </c>
    </row>
    <row r="67" customFormat="false" ht="15" hidden="false" customHeight="false" outlineLevel="0" collapsed="false">
      <c r="A67" s="0" t="s">
        <v>204</v>
      </c>
      <c r="B67" s="0" t="s">
        <v>31</v>
      </c>
      <c r="C67" s="0" t="n">
        <v>65</v>
      </c>
      <c r="D67" s="0" t="n">
        <v>59</v>
      </c>
      <c r="E67" s="0" t="n">
        <v>39</v>
      </c>
      <c r="F67" s="0" t="n">
        <v>31</v>
      </c>
      <c r="G67" s="0" t="n">
        <v>18</v>
      </c>
      <c r="H67" s="0" t="n">
        <v>13</v>
      </c>
      <c r="I67" s="0" t="n">
        <v>1</v>
      </c>
      <c r="J67" s="0" t="n">
        <v>0</v>
      </c>
      <c r="K67" s="0" t="n">
        <f aca="false">VLOOKUP(A67,'Team Data'!$A$1:$E$659,2,FALSE())</f>
        <v>23</v>
      </c>
      <c r="L67" s="0" t="n">
        <f aca="false">VLOOKUP(A67,'Team Data'!$A$1:$E$659,3,FALSE())</f>
        <v>10</v>
      </c>
      <c r="M67" s="0" t="n">
        <f aca="false">VLOOKUP(B67,'Team Data'!$A$1:$E$659,2,FALSE())</f>
        <v>15</v>
      </c>
      <c r="N67" s="0" t="n">
        <f aca="false">VLOOKUP(B67,'Team Data'!$A$1:$E$659,3,FALSE())</f>
        <v>16</v>
      </c>
      <c r="O67" s="0" t="n">
        <f aca="false">VLOOKUP(A67,'Team Data'!$A$1:$E$659,4,FALSE())</f>
        <v>563</v>
      </c>
      <c r="P67" s="0" t="n">
        <f aca="false">VLOOKUP(A67,'Team Data'!$A$1:$E$659,5,FALSE())</f>
        <v>481</v>
      </c>
      <c r="Q67" s="0" t="n">
        <f aca="false">VLOOKUP(B67,'Team Data'!$A$1:$E$659,4,FALSE())</f>
        <v>460</v>
      </c>
      <c r="R67" s="0" t="n">
        <f aca="false">VLOOKUP(B67,'Team Data'!$A$1:$E$659,5,FALSE())</f>
        <v>490</v>
      </c>
      <c r="S67" s="0" t="n">
        <f aca="false">IF(I67=1,(MIN(30,(C67-D67)))*(M67/(M67+N67))*(Q67/(Q67+R67)),(MAX(-30,(C67-D67)))*(N67/(M67+N67))*(R67/(R67+Q67)))</f>
        <v>1.40577249575552</v>
      </c>
      <c r="T67" s="0" t="n">
        <f aca="false">IF(J67=1,(MIN(30,(D67-C67)))*(K67/(K67+L67))*(O67/(O67+P67)),(MAX(-30,(D67-C67)))*(L67/(K67+L67))*(P67/(P67+O67)))</f>
        <v>-0.837687216997562</v>
      </c>
      <c r="U67" s="7" t="n">
        <v>43050</v>
      </c>
    </row>
    <row r="68" customFormat="false" ht="15" hidden="false" customHeight="false" outlineLevel="0" collapsed="false">
      <c r="A68" s="0" t="s">
        <v>156</v>
      </c>
      <c r="B68" s="0" t="s">
        <v>30</v>
      </c>
      <c r="C68" s="0" t="n">
        <v>65</v>
      </c>
      <c r="D68" s="0" t="n">
        <v>85</v>
      </c>
      <c r="E68" s="0" t="n">
        <v>32</v>
      </c>
      <c r="F68" s="0" t="n">
        <v>51</v>
      </c>
      <c r="G68" s="0" t="n">
        <v>11</v>
      </c>
      <c r="H68" s="0" t="n">
        <v>8</v>
      </c>
      <c r="I68" s="0" t="n">
        <v>0</v>
      </c>
      <c r="J68" s="0" t="n">
        <v>1</v>
      </c>
      <c r="K68" s="0" t="n">
        <f aca="false">VLOOKUP(A68,'Team Data'!$A$1:$E$659,2,FALSE())</f>
        <v>6</v>
      </c>
      <c r="L68" s="0" t="n">
        <f aca="false">VLOOKUP(A68,'Team Data'!$A$1:$E$659,3,FALSE())</f>
        <v>26</v>
      </c>
      <c r="M68" s="0" t="n">
        <f aca="false">VLOOKUP(B68,'Team Data'!$A$1:$E$659,2,FALSE())</f>
        <v>19</v>
      </c>
      <c r="N68" s="0" t="n">
        <f aca="false">VLOOKUP(B68,'Team Data'!$A$1:$E$659,3,FALSE())</f>
        <v>16</v>
      </c>
      <c r="O68" s="0" t="n">
        <f aca="false">VLOOKUP(A68,'Team Data'!$A$1:$E$659,4,FALSE())</f>
        <v>483</v>
      </c>
      <c r="P68" s="0" t="n">
        <f aca="false">VLOOKUP(A68,'Team Data'!$A$1:$E$659,5,FALSE())</f>
        <v>480</v>
      </c>
      <c r="Q68" s="0" t="n">
        <f aca="false">VLOOKUP(B68,'Team Data'!$A$1:$E$659,4,FALSE())</f>
        <v>646</v>
      </c>
      <c r="R68" s="0" t="n">
        <f aca="false">VLOOKUP(B68,'Team Data'!$A$1:$E$659,5,FALSE())</f>
        <v>510</v>
      </c>
      <c r="S68" s="0" t="n">
        <f aca="false">IF(I68=1,(MIN(30,(C68-D68)))*(M68/(M68+N68))*(Q68/(Q68+R68)),(MAX(-30,(C68-D68)))*(N68/(M68+N68))*(R68/(R68+Q68)))</f>
        <v>-4.03361344537815</v>
      </c>
      <c r="T68" s="0" t="n">
        <f aca="false">IF(J68=1,(MIN(30,(D68-C68)))*(K68/(K68+L68))*(O68/(O68+P68)),(MAX(-30,(D68-C68)))*(L68/(K68+L68))*(P68/(P68+O68)))</f>
        <v>1.88084112149533</v>
      </c>
      <c r="U68" s="7" t="n">
        <v>43050</v>
      </c>
    </row>
    <row r="69" customFormat="false" ht="15" hidden="false" customHeight="false" outlineLevel="0" collapsed="false">
      <c r="A69" s="0" t="s">
        <v>101</v>
      </c>
      <c r="B69" s="0" t="s">
        <v>338</v>
      </c>
      <c r="C69" s="0" t="n">
        <v>85</v>
      </c>
      <c r="D69" s="0" t="n">
        <v>83</v>
      </c>
      <c r="E69" s="0" t="n">
        <v>32</v>
      </c>
      <c r="F69" s="0" t="n">
        <v>40</v>
      </c>
      <c r="G69" s="0" t="n">
        <v>12</v>
      </c>
      <c r="H69" s="0" t="n">
        <v>18</v>
      </c>
      <c r="I69" s="0" t="n">
        <v>1</v>
      </c>
      <c r="J69" s="0" t="n">
        <v>0</v>
      </c>
      <c r="K69" s="0" t="n">
        <f aca="false">VLOOKUP(A69,'Team Data'!$A$1:$E$659,2,FALSE())</f>
        <v>21</v>
      </c>
      <c r="L69" s="0" t="n">
        <f aca="false">VLOOKUP(A69,'Team Data'!$A$1:$E$659,3,FALSE())</f>
        <v>12</v>
      </c>
      <c r="M69" s="0" t="n">
        <f aca="false">VLOOKUP(B69,'Team Data'!$A$1:$E$659,2,FALSE())</f>
        <v>11</v>
      </c>
      <c r="N69" s="0" t="n">
        <f aca="false">VLOOKUP(B69,'Team Data'!$A$1:$E$659,3,FALSE())</f>
        <v>20</v>
      </c>
      <c r="O69" s="0" t="n">
        <f aca="false">VLOOKUP(A69,'Team Data'!$A$1:$E$659,4,FALSE())</f>
        <v>495</v>
      </c>
      <c r="P69" s="0" t="n">
        <f aca="false">VLOOKUP(A69,'Team Data'!$A$1:$E$659,5,FALSE())</f>
        <v>516</v>
      </c>
      <c r="Q69" s="0" t="n">
        <f aca="false">VLOOKUP(B69,'Team Data'!$A$1:$E$659,4,FALSE())</f>
        <v>617</v>
      </c>
      <c r="R69" s="0" t="n">
        <f aca="false">VLOOKUP(B69,'Team Data'!$A$1:$E$659,5,FALSE())</f>
        <v>430</v>
      </c>
      <c r="S69" s="0" t="n">
        <f aca="false">IF(I69=1,(MIN(30,(C69-D69)))*(M69/(M69+N69))*(Q69/(Q69+R69)),(MAX(-30,(C69-D69)))*(N69/(M69+N69))*(R69/(R69+Q69)))</f>
        <v>0.418214868903472</v>
      </c>
      <c r="T69" s="0" t="n">
        <f aca="false">IF(J69=1,(MIN(30,(D69-C69)))*(K69/(K69+L69))*(O69/(O69+P69)),(MAX(-30,(D69-C69)))*(L69/(K69+L69))*(P69/(P69+O69)))</f>
        <v>-0.371189641219315</v>
      </c>
      <c r="U69" s="7" t="n">
        <v>43050</v>
      </c>
    </row>
    <row r="70" customFormat="false" ht="15" hidden="false" customHeight="false" outlineLevel="0" collapsed="false">
      <c r="A70" s="0" t="s">
        <v>316</v>
      </c>
      <c r="B70" s="0" t="s">
        <v>239</v>
      </c>
      <c r="C70" s="0" t="n">
        <v>60</v>
      </c>
      <c r="D70" s="0" t="n">
        <v>84</v>
      </c>
      <c r="E70" s="0" t="n">
        <v>31</v>
      </c>
      <c r="F70" s="0" t="n">
        <v>32</v>
      </c>
      <c r="G70" s="0" t="n">
        <v>27</v>
      </c>
      <c r="H70" s="0" t="n">
        <v>15</v>
      </c>
      <c r="I70" s="0" t="n">
        <v>0</v>
      </c>
      <c r="J70" s="0" t="n">
        <v>1</v>
      </c>
      <c r="K70" s="0" t="n">
        <f aca="false">VLOOKUP(A70,'Team Data'!$A$1:$E$659,2,FALSE())</f>
        <v>21</v>
      </c>
      <c r="L70" s="0" t="n">
        <f aca="false">VLOOKUP(A70,'Team Data'!$A$1:$E$659,3,FALSE())</f>
        <v>13</v>
      </c>
      <c r="M70" s="0" t="n">
        <f aca="false">VLOOKUP(B70,'Team Data'!$A$1:$E$659,2,FALSE())</f>
        <v>26</v>
      </c>
      <c r="N70" s="0" t="n">
        <f aca="false">VLOOKUP(B70,'Team Data'!$A$1:$E$659,3,FALSE())</f>
        <v>8</v>
      </c>
      <c r="O70" s="0" t="n">
        <f aca="false">VLOOKUP(A70,'Team Data'!$A$1:$E$659,4,FALSE())</f>
        <v>560</v>
      </c>
      <c r="P70" s="0" t="n">
        <f aca="false">VLOOKUP(A70,'Team Data'!$A$1:$E$659,5,FALSE())</f>
        <v>505</v>
      </c>
      <c r="Q70" s="0" t="n">
        <f aca="false">VLOOKUP(B70,'Team Data'!$A$1:$E$659,4,FALSE())</f>
        <v>627</v>
      </c>
      <c r="R70" s="0" t="n">
        <f aca="false">VLOOKUP(B70,'Team Data'!$A$1:$E$659,5,FALSE())</f>
        <v>488</v>
      </c>
      <c r="S70" s="0" t="n">
        <f aca="false">IF(I70=1,(MIN(30,(C70-D70)))*(M70/(M70+N70))*(Q70/(Q70+R70)),(MAX(-30,(C70-D70)))*(N70/(M70+N70))*(R70/(R70+Q70)))</f>
        <v>-2.47153785280928</v>
      </c>
      <c r="T70" s="0" t="n">
        <f aca="false">IF(J70=1,(MIN(30,(D70-C70)))*(K70/(K70+L70))*(O70/(O70+P70)),(MAX(-30,(D70-C70)))*(L70/(K70+L70))*(P70/(P70+O70)))</f>
        <v>7.79453189726595</v>
      </c>
      <c r="U70" s="7" t="n">
        <v>43050</v>
      </c>
    </row>
    <row r="71" customFormat="false" ht="15" hidden="false" customHeight="false" outlineLevel="0" collapsed="false">
      <c r="A71" s="0" t="s">
        <v>422</v>
      </c>
      <c r="B71" s="0" t="s">
        <v>51</v>
      </c>
      <c r="C71" s="0" t="n">
        <v>76</v>
      </c>
      <c r="D71" s="0" t="n">
        <v>116</v>
      </c>
      <c r="E71" s="0" t="n">
        <v>32</v>
      </c>
      <c r="F71" s="0" t="n">
        <v>42</v>
      </c>
      <c r="G71" s="0" t="n">
        <v>15</v>
      </c>
      <c r="H71" s="0" t="n">
        <v>12</v>
      </c>
      <c r="I71" s="0" t="n">
        <v>0</v>
      </c>
      <c r="J71" s="0" t="n">
        <v>1</v>
      </c>
      <c r="K71" s="0" t="n">
        <f aca="false">VLOOKUP(A71,'Team Data'!$A$1:$E$659,2,FALSE())</f>
        <v>0</v>
      </c>
      <c r="L71" s="0" t="n">
        <f aca="false">VLOOKUP(A71,'Team Data'!$A$1:$E$659,3,FALSE())</f>
        <v>2</v>
      </c>
      <c r="M71" s="0" t="n">
        <f aca="false">VLOOKUP(B71,'Team Data'!$A$1:$E$659,2,FALSE())</f>
        <v>6</v>
      </c>
      <c r="N71" s="0" t="n">
        <f aca="false">VLOOKUP(B71,'Team Data'!$A$1:$E$659,3,FALSE())</f>
        <v>23</v>
      </c>
      <c r="O71" s="0" t="n">
        <f aca="false">VLOOKUP(A71,'Team Data'!$A$1:$E$659,4,FALSE())</f>
        <v>20</v>
      </c>
      <c r="P71" s="0" t="n">
        <f aca="false">VLOOKUP(A71,'Team Data'!$A$1:$E$659,5,FALSE())</f>
        <v>39</v>
      </c>
      <c r="Q71" s="0" t="n">
        <f aca="false">VLOOKUP(B71,'Team Data'!$A$1:$E$659,4,FALSE())</f>
        <v>485</v>
      </c>
      <c r="R71" s="0" t="n">
        <f aca="false">VLOOKUP(B71,'Team Data'!$A$1:$E$659,5,FALSE())</f>
        <v>443</v>
      </c>
      <c r="S71" s="0" t="n">
        <f aca="false">IF(I71=1,(MIN(30,(C71-D71)))*(M71/(M71+N71))*(Q71/(Q71+R71)),(MAX(-30,(C71-D71)))*(N71/(M71+N71))*(R71/(R71+Q71)))</f>
        <v>-11.3581302021403</v>
      </c>
      <c r="T71" s="0" t="n">
        <f aca="false">IF(J71=1,(MIN(30,(D71-C71)))*(K71/(K71+L71))*(O71/(O71+P71)),(MAX(-30,(D71-C71)))*(L71/(K71+L71))*(P71/(P71+O71)))</f>
        <v>0</v>
      </c>
      <c r="U71" s="7" t="n">
        <v>43050</v>
      </c>
    </row>
    <row r="72" customFormat="false" ht="15" hidden="false" customHeight="false" outlineLevel="0" collapsed="false">
      <c r="A72" s="0" t="s">
        <v>423</v>
      </c>
      <c r="B72" s="0" t="s">
        <v>70</v>
      </c>
      <c r="C72" s="0" t="n">
        <v>50</v>
      </c>
      <c r="D72" s="0" t="n">
        <v>71</v>
      </c>
      <c r="E72" s="0" t="n">
        <v>31</v>
      </c>
      <c r="F72" s="0" t="n">
        <v>52</v>
      </c>
      <c r="G72" s="0" t="n">
        <v>20</v>
      </c>
      <c r="H72" s="0" t="n">
        <v>21</v>
      </c>
      <c r="I72" s="0" t="n">
        <v>0</v>
      </c>
      <c r="J72" s="0" t="n">
        <v>1</v>
      </c>
      <c r="K72" s="0" t="n">
        <f aca="false">VLOOKUP(A72,'Team Data'!$A$1:$E$659,2,FALSE())</f>
        <v>0</v>
      </c>
      <c r="L72" s="0" t="n">
        <f aca="false">VLOOKUP(A72,'Team Data'!$A$1:$E$659,3,FALSE())</f>
        <v>1</v>
      </c>
      <c r="M72" s="0" t="n">
        <f aca="false">VLOOKUP(B72,'Team Data'!$A$1:$E$659,2,FALSE())</f>
        <v>4</v>
      </c>
      <c r="N72" s="0" t="n">
        <f aca="false">VLOOKUP(B72,'Team Data'!$A$1:$E$659,3,FALSE())</f>
        <v>28</v>
      </c>
      <c r="O72" s="0" t="n">
        <f aca="false">VLOOKUP(A72,'Team Data'!$A$1:$E$659,4,FALSE())</f>
        <v>4</v>
      </c>
      <c r="P72" s="0" t="n">
        <f aca="false">VLOOKUP(A72,'Team Data'!$A$1:$E$659,5,FALSE())</f>
        <v>28</v>
      </c>
      <c r="Q72" s="0" t="n">
        <f aca="false">VLOOKUP(B72,'Team Data'!$A$1:$E$659,4,FALSE())</f>
        <v>460</v>
      </c>
      <c r="R72" s="0" t="n">
        <f aca="false">VLOOKUP(B72,'Team Data'!$A$1:$E$659,5,FALSE())</f>
        <v>532</v>
      </c>
      <c r="S72" s="0" t="n">
        <f aca="false">IF(I72=1,(MIN(30,(C72-D72)))*(M72/(M72+N72))*(Q72/(Q72+R72)),(MAX(-30,(C72-D72)))*(N72/(M72+N72))*(R72/(R72+Q72)))</f>
        <v>-9.85433467741935</v>
      </c>
      <c r="T72" s="0" t="n">
        <f aca="false">IF(J72=1,(MIN(30,(D72-C72)))*(K72/(K72+L72))*(O72/(O72+P72)),(MAX(-30,(D72-C72)))*(L72/(K72+L72))*(P72/(P72+O72)))</f>
        <v>0</v>
      </c>
      <c r="U72" s="7" t="n">
        <v>43050</v>
      </c>
    </row>
    <row r="73" customFormat="false" ht="15" hidden="false" customHeight="false" outlineLevel="0" collapsed="false">
      <c r="A73" s="0" t="s">
        <v>96</v>
      </c>
      <c r="B73" s="0" t="s">
        <v>167</v>
      </c>
      <c r="C73" s="0" t="n">
        <v>45</v>
      </c>
      <c r="D73" s="0" t="n">
        <v>77</v>
      </c>
      <c r="E73" s="0" t="n">
        <v>36</v>
      </c>
      <c r="F73" s="0" t="n">
        <v>48</v>
      </c>
      <c r="G73" s="0" t="n">
        <v>14</v>
      </c>
      <c r="H73" s="0" t="n">
        <v>12</v>
      </c>
      <c r="I73" s="0" t="n">
        <v>0</v>
      </c>
      <c r="J73" s="0" t="n">
        <v>1</v>
      </c>
      <c r="K73" s="0" t="n">
        <f aca="false">VLOOKUP(A73,'Team Data'!$A$1:$E$659,2,FALSE())</f>
        <v>14</v>
      </c>
      <c r="L73" s="0" t="n">
        <f aca="false">VLOOKUP(A73,'Team Data'!$A$1:$E$659,3,FALSE())</f>
        <v>18</v>
      </c>
      <c r="M73" s="0" t="n">
        <f aca="false">VLOOKUP(B73,'Team Data'!$A$1:$E$659,2,FALSE())</f>
        <v>22</v>
      </c>
      <c r="N73" s="0" t="n">
        <f aca="false">VLOOKUP(B73,'Team Data'!$A$1:$E$659,3,FALSE())</f>
        <v>10</v>
      </c>
      <c r="O73" s="0" t="n">
        <f aca="false">VLOOKUP(A73,'Team Data'!$A$1:$E$659,4,FALSE())</f>
        <v>509</v>
      </c>
      <c r="P73" s="0" t="n">
        <f aca="false">VLOOKUP(A73,'Team Data'!$A$1:$E$659,5,FALSE())</f>
        <v>460</v>
      </c>
      <c r="Q73" s="0" t="n">
        <f aca="false">VLOOKUP(B73,'Team Data'!$A$1:$E$659,4,FALSE())</f>
        <v>612</v>
      </c>
      <c r="R73" s="0" t="n">
        <f aca="false">VLOOKUP(B73,'Team Data'!$A$1:$E$659,5,FALSE())</f>
        <v>453</v>
      </c>
      <c r="S73" s="0" t="n">
        <f aca="false">IF(I73=1,(MIN(30,(C73-D73)))*(M73/(M73+N73))*(Q73/(Q73+R73)),(MAX(-30,(C73-D73)))*(N73/(M73+N73))*(R73/(R73+Q73)))</f>
        <v>-3.98767605633803</v>
      </c>
      <c r="T73" s="0" t="n">
        <f aca="false">IF(J73=1,(MIN(30,(D73-C73)))*(K73/(K73+L73))*(O73/(O73+P73)),(MAX(-30,(D73-C73)))*(L73/(K73+L73))*(P73/(P73+O73)))</f>
        <v>6.89434984520124</v>
      </c>
      <c r="U73" s="7" t="n">
        <v>43050</v>
      </c>
    </row>
    <row r="74" customFormat="false" ht="15" hidden="false" customHeight="false" outlineLevel="0" collapsed="false">
      <c r="A74" s="0" t="s">
        <v>268</v>
      </c>
      <c r="B74" s="0" t="s">
        <v>173</v>
      </c>
      <c r="C74" s="0" t="n">
        <v>77</v>
      </c>
      <c r="D74" s="0" t="n">
        <v>92</v>
      </c>
      <c r="E74" s="0" t="n">
        <v>35</v>
      </c>
      <c r="F74" s="0" t="n">
        <v>54</v>
      </c>
      <c r="G74" s="0" t="n">
        <v>12</v>
      </c>
      <c r="H74" s="0" t="n">
        <v>13</v>
      </c>
      <c r="I74" s="0" t="n">
        <v>0</v>
      </c>
      <c r="J74" s="0" t="n">
        <v>1</v>
      </c>
      <c r="K74" s="0" t="n">
        <f aca="false">VLOOKUP(A74,'Team Data'!$A$1:$E$659,2,FALSE())</f>
        <v>7</v>
      </c>
      <c r="L74" s="0" t="n">
        <f aca="false">VLOOKUP(A74,'Team Data'!$A$1:$E$659,3,FALSE())</f>
        <v>25</v>
      </c>
      <c r="M74" s="0" t="n">
        <f aca="false">VLOOKUP(B74,'Team Data'!$A$1:$E$659,2,FALSE())</f>
        <v>14</v>
      </c>
      <c r="N74" s="0" t="n">
        <f aca="false">VLOOKUP(B74,'Team Data'!$A$1:$E$659,3,FALSE())</f>
        <v>17</v>
      </c>
      <c r="O74" s="0" t="n">
        <f aca="false">VLOOKUP(A74,'Team Data'!$A$1:$E$659,4,FALSE())</f>
        <v>471</v>
      </c>
      <c r="P74" s="0" t="n">
        <f aca="false">VLOOKUP(A74,'Team Data'!$A$1:$E$659,5,FALSE())</f>
        <v>449</v>
      </c>
      <c r="Q74" s="0" t="n">
        <f aca="false">VLOOKUP(B74,'Team Data'!$A$1:$E$659,4,FALSE())</f>
        <v>562</v>
      </c>
      <c r="R74" s="0" t="n">
        <f aca="false">VLOOKUP(B74,'Team Data'!$A$1:$E$659,5,FALSE())</f>
        <v>470</v>
      </c>
      <c r="S74" s="0" t="n">
        <f aca="false">IF(I74=1,(MIN(30,(C74-D74)))*(M74/(M74+N74))*(Q74/(Q74+R74)),(MAX(-30,(C74-D74)))*(N74/(M74+N74))*(R74/(R74+Q74)))</f>
        <v>-3.74624906226557</v>
      </c>
      <c r="T74" s="0" t="n">
        <f aca="false">IF(J74=1,(MIN(30,(D74-C74)))*(K74/(K74+L74))*(O74/(O74+P74)),(MAX(-30,(D74-C74)))*(L74/(K74+L74))*(P74/(P74+O74)))</f>
        <v>1.67985733695652</v>
      </c>
      <c r="U74" s="7" t="n">
        <v>43050</v>
      </c>
    </row>
    <row r="75" customFormat="false" ht="15" hidden="false" customHeight="false" outlineLevel="0" collapsed="false">
      <c r="A75" s="0" t="s">
        <v>202</v>
      </c>
      <c r="B75" s="0" t="s">
        <v>170</v>
      </c>
      <c r="C75" s="0" t="n">
        <v>66</v>
      </c>
      <c r="D75" s="0" t="n">
        <v>98</v>
      </c>
      <c r="E75" s="0" t="n">
        <v>26</v>
      </c>
      <c r="F75" s="0" t="n">
        <v>49</v>
      </c>
      <c r="G75" s="0" t="n">
        <v>19</v>
      </c>
      <c r="H75" s="0" t="n">
        <v>21</v>
      </c>
      <c r="I75" s="0" t="n">
        <v>0</v>
      </c>
      <c r="J75" s="0" t="n">
        <v>1</v>
      </c>
      <c r="K75" s="0" t="n">
        <f aca="false">VLOOKUP(A75,'Team Data'!$A$1:$E$659,2,FALSE())</f>
        <v>14</v>
      </c>
      <c r="L75" s="0" t="n">
        <f aca="false">VLOOKUP(A75,'Team Data'!$A$1:$E$659,3,FALSE())</f>
        <v>19</v>
      </c>
      <c r="M75" s="0" t="n">
        <f aca="false">VLOOKUP(B75,'Team Data'!$A$1:$E$659,2,FALSE())</f>
        <v>29</v>
      </c>
      <c r="N75" s="0" t="n">
        <f aca="false">VLOOKUP(B75,'Team Data'!$A$1:$E$659,3,FALSE())</f>
        <v>5</v>
      </c>
      <c r="O75" s="0" t="n">
        <f aca="false">VLOOKUP(A75,'Team Data'!$A$1:$E$659,4,FALSE())</f>
        <v>532</v>
      </c>
      <c r="P75" s="0" t="n">
        <f aca="false">VLOOKUP(A75,'Team Data'!$A$1:$E$659,5,FALSE())</f>
        <v>464</v>
      </c>
      <c r="Q75" s="0" t="n">
        <f aca="false">VLOOKUP(B75,'Team Data'!$A$1:$E$659,4,FALSE())</f>
        <v>622</v>
      </c>
      <c r="R75" s="0" t="n">
        <f aca="false">VLOOKUP(B75,'Team Data'!$A$1:$E$659,5,FALSE())</f>
        <v>516</v>
      </c>
      <c r="S75" s="0" t="n">
        <f aca="false">IF(I75=1,(MIN(30,(C75-D75)))*(M75/(M75+N75))*(Q75/(Q75+R75)),(MAX(-30,(C75-D75)))*(N75/(M75+N75))*(R75/(R75+Q75)))</f>
        <v>-2.00041352217513</v>
      </c>
      <c r="T75" s="0" t="n">
        <f aca="false">IF(J75=1,(MIN(30,(D75-C75)))*(K75/(K75+L75))*(O75/(O75+P75)),(MAX(-30,(D75-C75)))*(L75/(K75+L75))*(P75/(P75+O75)))</f>
        <v>6.79810149689668</v>
      </c>
      <c r="U75" s="7" t="n">
        <v>43050</v>
      </c>
    </row>
    <row r="76" customFormat="false" ht="15" hidden="false" customHeight="false" outlineLevel="0" collapsed="false">
      <c r="A76" s="0" t="s">
        <v>205</v>
      </c>
      <c r="B76" s="0" t="s">
        <v>15</v>
      </c>
      <c r="C76" s="0" t="n">
        <v>67</v>
      </c>
      <c r="D76" s="0" t="n">
        <v>101</v>
      </c>
      <c r="E76" s="0" t="n">
        <v>23</v>
      </c>
      <c r="F76" s="0" t="n">
        <v>43</v>
      </c>
      <c r="G76" s="0" t="n">
        <v>13</v>
      </c>
      <c r="H76" s="0" t="n">
        <v>11</v>
      </c>
      <c r="I76" s="0" t="n">
        <v>0</v>
      </c>
      <c r="J76" s="0" t="n">
        <v>1</v>
      </c>
      <c r="K76" s="0" t="n">
        <f aca="false">VLOOKUP(A76,'Team Data'!$A$1:$E$659,2,FALSE())</f>
        <v>5</v>
      </c>
      <c r="L76" s="0" t="n">
        <f aca="false">VLOOKUP(A76,'Team Data'!$A$1:$E$659,3,FALSE())</f>
        <v>27</v>
      </c>
      <c r="M76" s="0" t="n">
        <f aca="false">VLOOKUP(B76,'Team Data'!$A$1:$E$659,2,FALSE())</f>
        <v>26</v>
      </c>
      <c r="N76" s="0" t="n">
        <f aca="false">VLOOKUP(B76,'Team Data'!$A$1:$E$659,3,FALSE())</f>
        <v>8</v>
      </c>
      <c r="O76" s="0" t="n">
        <f aca="false">VLOOKUP(A76,'Team Data'!$A$1:$E$659,4,FALSE())</f>
        <v>550</v>
      </c>
      <c r="P76" s="0" t="n">
        <f aca="false">VLOOKUP(A76,'Team Data'!$A$1:$E$659,5,FALSE())</f>
        <v>448</v>
      </c>
      <c r="Q76" s="0" t="n">
        <f aca="false">VLOOKUP(B76,'Team Data'!$A$1:$E$659,4,FALSE())</f>
        <v>626</v>
      </c>
      <c r="R76" s="0" t="n">
        <f aca="false">VLOOKUP(B76,'Team Data'!$A$1:$E$659,5,FALSE())</f>
        <v>506</v>
      </c>
      <c r="S76" s="0" t="n">
        <f aca="false">IF(I76=1,(MIN(30,(C76-D76)))*(M76/(M76+N76))*(Q76/(Q76+R76)),(MAX(-30,(C76-D76)))*(N76/(M76+N76))*(R76/(R76+Q76)))</f>
        <v>-3.15526917480773</v>
      </c>
      <c r="T76" s="0" t="n">
        <f aca="false">IF(J76=1,(MIN(30,(D76-C76)))*(K76/(K76+L76))*(O76/(O76+P76)),(MAX(-30,(D76-C76)))*(L76/(K76+L76))*(P76/(P76+O76)))</f>
        <v>2.58329158316633</v>
      </c>
      <c r="U76" s="7" t="n">
        <v>43050</v>
      </c>
    </row>
    <row r="77" customFormat="false" ht="15" hidden="false" customHeight="false" outlineLevel="0" collapsed="false">
      <c r="A77" s="0" t="s">
        <v>255</v>
      </c>
      <c r="B77" s="0" t="s">
        <v>17</v>
      </c>
      <c r="C77" s="0" t="n">
        <v>56</v>
      </c>
      <c r="D77" s="0" t="n">
        <v>95</v>
      </c>
      <c r="E77" s="0" t="n">
        <v>32</v>
      </c>
      <c r="F77" s="0" t="n">
        <v>35</v>
      </c>
      <c r="G77" s="0" t="n">
        <v>19</v>
      </c>
      <c r="H77" s="0" t="n">
        <v>11</v>
      </c>
      <c r="I77" s="0" t="n">
        <v>0</v>
      </c>
      <c r="J77" s="0" t="n">
        <v>1</v>
      </c>
      <c r="K77" s="0" t="n">
        <f aca="false">VLOOKUP(A77,'Team Data'!$A$1:$E$659,2,FALSE())</f>
        <v>10</v>
      </c>
      <c r="L77" s="0" t="n">
        <f aca="false">VLOOKUP(A77,'Team Data'!$A$1:$E$659,3,FALSE())</f>
        <v>22</v>
      </c>
      <c r="M77" s="0" t="n">
        <f aca="false">VLOOKUP(B77,'Team Data'!$A$1:$E$659,2,FALSE())</f>
        <v>23</v>
      </c>
      <c r="N77" s="0" t="n">
        <f aca="false">VLOOKUP(B77,'Team Data'!$A$1:$E$659,3,FALSE())</f>
        <v>12</v>
      </c>
      <c r="O77" s="0" t="n">
        <f aca="false">VLOOKUP(A77,'Team Data'!$A$1:$E$659,4,FALSE())</f>
        <v>520</v>
      </c>
      <c r="P77" s="0" t="n">
        <f aca="false">VLOOKUP(A77,'Team Data'!$A$1:$E$659,5,FALSE())</f>
        <v>472</v>
      </c>
      <c r="Q77" s="0" t="n">
        <f aca="false">VLOOKUP(B77,'Team Data'!$A$1:$E$659,4,FALSE())</f>
        <v>660</v>
      </c>
      <c r="R77" s="0" t="n">
        <f aca="false">VLOOKUP(B77,'Team Data'!$A$1:$E$659,5,FALSE())</f>
        <v>497</v>
      </c>
      <c r="S77" s="0" t="n">
        <f aca="false">IF(I77=1,(MIN(30,(C77-D77)))*(M77/(M77+N77))*(Q77/(Q77+R77)),(MAX(-30,(C77-D77)))*(N77/(M77+N77))*(R77/(R77+Q77)))</f>
        <v>-4.41832324978392</v>
      </c>
      <c r="T77" s="0" t="n">
        <f aca="false">IF(J77=1,(MIN(30,(D77-C77)))*(K77/(K77+L77))*(O77/(O77+P77)),(MAX(-30,(D77-C77)))*(L77/(K77+L77))*(P77/(P77+O77)))</f>
        <v>4.91431451612903</v>
      </c>
      <c r="U77" s="7" t="n">
        <v>43050</v>
      </c>
    </row>
    <row r="78" customFormat="false" ht="15" hidden="false" customHeight="false" outlineLevel="0" collapsed="false">
      <c r="A78" s="0" t="s">
        <v>262</v>
      </c>
      <c r="B78" s="0" t="s">
        <v>251</v>
      </c>
      <c r="C78" s="0" t="n">
        <v>46</v>
      </c>
      <c r="D78" s="0" t="n">
        <v>62</v>
      </c>
      <c r="E78" s="0" t="n">
        <v>26</v>
      </c>
      <c r="F78" s="0" t="n">
        <v>43</v>
      </c>
      <c r="G78" s="0" t="n">
        <v>14</v>
      </c>
      <c r="H78" s="0" t="n">
        <v>14</v>
      </c>
      <c r="I78" s="0" t="n">
        <v>0</v>
      </c>
      <c r="J78" s="0" t="n">
        <v>1</v>
      </c>
      <c r="K78" s="0" t="n">
        <f aca="false">VLOOKUP(A78,'Team Data'!$A$1:$E$659,2,FALSE())</f>
        <v>20</v>
      </c>
      <c r="L78" s="0" t="n">
        <f aca="false">VLOOKUP(A78,'Team Data'!$A$1:$E$659,3,FALSE())</f>
        <v>14</v>
      </c>
      <c r="M78" s="0" t="n">
        <f aca="false">VLOOKUP(B78,'Team Data'!$A$1:$E$659,2,FALSE())</f>
        <v>16</v>
      </c>
      <c r="N78" s="0" t="n">
        <f aca="false">VLOOKUP(B78,'Team Data'!$A$1:$E$659,3,FALSE())</f>
        <v>15</v>
      </c>
      <c r="O78" s="0" t="n">
        <f aca="false">VLOOKUP(A78,'Team Data'!$A$1:$E$659,4,FALSE())</f>
        <v>507</v>
      </c>
      <c r="P78" s="0" t="n">
        <f aca="false">VLOOKUP(A78,'Team Data'!$A$1:$E$659,5,FALSE())</f>
        <v>501</v>
      </c>
      <c r="Q78" s="0" t="n">
        <f aca="false">VLOOKUP(B78,'Team Data'!$A$1:$E$659,4,FALSE())</f>
        <v>519</v>
      </c>
      <c r="R78" s="0" t="n">
        <f aca="false">VLOOKUP(B78,'Team Data'!$A$1:$E$659,5,FALSE())</f>
        <v>461</v>
      </c>
      <c r="S78" s="0" t="n">
        <f aca="false">IF(I78=1,(MIN(30,(C78-D78)))*(M78/(M78+N78))*(Q78/(Q78+R78)),(MAX(-30,(C78-D78)))*(N78/(M78+N78))*(R78/(R78+Q78)))</f>
        <v>-3.64186965108624</v>
      </c>
      <c r="T78" s="0" t="n">
        <f aca="false">IF(J78=1,(MIN(30,(D78-C78)))*(K78/(K78+L78))*(O78/(O78+P78)),(MAX(-30,(D78-C78)))*(L78/(K78+L78))*(P78/(P78+O78)))</f>
        <v>4.73389355742297</v>
      </c>
      <c r="U78" s="7" t="n">
        <v>43050</v>
      </c>
    </row>
    <row r="79" customFormat="false" ht="15" hidden="false" customHeight="false" outlineLevel="0" collapsed="false">
      <c r="A79" s="0" t="s">
        <v>424</v>
      </c>
      <c r="B79" s="0" t="s">
        <v>331</v>
      </c>
      <c r="C79" s="0" t="n">
        <v>46</v>
      </c>
      <c r="D79" s="0" t="n">
        <v>88</v>
      </c>
      <c r="E79" s="0" t="n">
        <v>33</v>
      </c>
      <c r="F79" s="0" t="n">
        <v>50</v>
      </c>
      <c r="G79" s="0" t="n">
        <v>17</v>
      </c>
      <c r="H79" s="0" t="n">
        <v>11</v>
      </c>
      <c r="I79" s="0" t="n">
        <v>0</v>
      </c>
      <c r="J79" s="0" t="n">
        <v>1</v>
      </c>
      <c r="K79" s="0" t="n">
        <f aca="false">VLOOKUP(A79,'Team Data'!$A$1:$E$659,2,FALSE())</f>
        <v>0</v>
      </c>
      <c r="L79" s="0" t="n">
        <f aca="false">VLOOKUP(A79,'Team Data'!$A$1:$E$659,3,FALSE())</f>
        <v>1</v>
      </c>
      <c r="M79" s="0" t="n">
        <f aca="false">VLOOKUP(B79,'Team Data'!$A$1:$E$659,2,FALSE())</f>
        <v>15</v>
      </c>
      <c r="N79" s="0" t="n">
        <f aca="false">VLOOKUP(B79,'Team Data'!$A$1:$E$659,3,FALSE())</f>
        <v>17</v>
      </c>
      <c r="O79" s="0" t="n">
        <f aca="false">VLOOKUP(A79,'Team Data'!$A$1:$E$659,4,FALSE())</f>
        <v>15</v>
      </c>
      <c r="P79" s="0" t="n">
        <f aca="false">VLOOKUP(A79,'Team Data'!$A$1:$E$659,5,FALSE())</f>
        <v>17</v>
      </c>
      <c r="Q79" s="0" t="n">
        <f aca="false">VLOOKUP(B79,'Team Data'!$A$1:$E$659,4,FALSE())</f>
        <v>528</v>
      </c>
      <c r="R79" s="0" t="n">
        <f aca="false">VLOOKUP(B79,'Team Data'!$A$1:$E$659,5,FALSE())</f>
        <v>460</v>
      </c>
      <c r="S79" s="0" t="n">
        <f aca="false">IF(I79=1,(MIN(30,(C79-D79)))*(M79/(M79+N79))*(Q79/(Q79+R79)),(MAX(-30,(C79-D79)))*(N79/(M79+N79))*(R79/(R79+Q79)))</f>
        <v>-7.42029352226721</v>
      </c>
      <c r="T79" s="0" t="n">
        <f aca="false">IF(J79=1,(MIN(30,(D79-C79)))*(K79/(K79+L79))*(O79/(O79+P79)),(MAX(-30,(D79-C79)))*(L79/(K79+L79))*(P79/(P79+O79)))</f>
        <v>0</v>
      </c>
      <c r="U79" s="7" t="n">
        <v>43050</v>
      </c>
    </row>
    <row r="80" customFormat="false" ht="15" hidden="false" customHeight="false" outlineLevel="0" collapsed="false">
      <c r="A80" s="0" t="s">
        <v>195</v>
      </c>
      <c r="B80" s="0" t="s">
        <v>323</v>
      </c>
      <c r="C80" s="0" t="n">
        <v>111</v>
      </c>
      <c r="D80" s="0" t="n">
        <v>106</v>
      </c>
      <c r="E80" s="0" t="n">
        <v>53</v>
      </c>
      <c r="F80" s="0" t="n">
        <v>50</v>
      </c>
      <c r="G80" s="0" t="n">
        <v>21</v>
      </c>
      <c r="H80" s="0" t="n">
        <v>12</v>
      </c>
      <c r="I80" s="0" t="n">
        <v>1</v>
      </c>
      <c r="J80" s="0" t="n">
        <v>0</v>
      </c>
      <c r="K80" s="0" t="n">
        <f aca="false">VLOOKUP(A80,'Team Data'!$A$1:$E$659,2,FALSE())</f>
        <v>21</v>
      </c>
      <c r="L80" s="0" t="n">
        <f aca="false">VLOOKUP(A80,'Team Data'!$A$1:$E$659,3,FALSE())</f>
        <v>11</v>
      </c>
      <c r="M80" s="0" t="n">
        <f aca="false">VLOOKUP(B80,'Team Data'!$A$1:$E$659,2,FALSE())</f>
        <v>15</v>
      </c>
      <c r="N80" s="0" t="n">
        <f aca="false">VLOOKUP(B80,'Team Data'!$A$1:$E$659,3,FALSE())</f>
        <v>18</v>
      </c>
      <c r="O80" s="0" t="n">
        <f aca="false">VLOOKUP(A80,'Team Data'!$A$1:$E$659,4,FALSE())</f>
        <v>481</v>
      </c>
      <c r="P80" s="0" t="n">
        <f aca="false">VLOOKUP(A80,'Team Data'!$A$1:$E$659,5,FALSE())</f>
        <v>445</v>
      </c>
      <c r="Q80" s="0" t="n">
        <f aca="false">VLOOKUP(B80,'Team Data'!$A$1:$E$659,4,FALSE())</f>
        <v>519</v>
      </c>
      <c r="R80" s="0" t="n">
        <f aca="false">VLOOKUP(B80,'Team Data'!$A$1:$E$659,5,FALSE())</f>
        <v>499</v>
      </c>
      <c r="S80" s="0" t="n">
        <f aca="false">IF(I80=1,(MIN(30,(C80-D80)))*(M80/(M80+N80))*(Q80/(Q80+R80)),(MAX(-30,(C80-D80)))*(N80/(M80+N80))*(R80/(R80+Q80)))</f>
        <v>1.15868905161636</v>
      </c>
      <c r="T80" s="0" t="n">
        <f aca="false">IF(J80=1,(MIN(30,(D80-C80)))*(K80/(K80+L80))*(O80/(O80+P80)),(MAX(-30,(D80-C80)))*(L80/(K80+L80))*(P80/(P80+O80)))</f>
        <v>-0.825965172786177</v>
      </c>
      <c r="U80" s="7" t="n">
        <v>43050</v>
      </c>
    </row>
    <row r="81" customFormat="false" ht="15" hidden="false" customHeight="false" outlineLevel="0" collapsed="false">
      <c r="A81" s="0" t="s">
        <v>246</v>
      </c>
      <c r="B81" s="0" t="s">
        <v>235</v>
      </c>
      <c r="C81" s="0" t="n">
        <v>74</v>
      </c>
      <c r="D81" s="0" t="n">
        <v>105</v>
      </c>
      <c r="E81" s="0" t="n">
        <v>40</v>
      </c>
      <c r="F81" s="0" t="n">
        <v>39</v>
      </c>
      <c r="G81" s="0" t="n">
        <v>16</v>
      </c>
      <c r="H81" s="0" t="n">
        <v>11</v>
      </c>
      <c r="I81" s="0" t="n">
        <v>0</v>
      </c>
      <c r="J81" s="0" t="n">
        <v>1</v>
      </c>
      <c r="K81" s="0" t="n">
        <f aca="false">VLOOKUP(A81,'Team Data'!$A$1:$E$659,2,FALSE())</f>
        <v>9</v>
      </c>
      <c r="L81" s="0" t="n">
        <f aca="false">VLOOKUP(A81,'Team Data'!$A$1:$E$659,3,FALSE())</f>
        <v>21</v>
      </c>
      <c r="M81" s="0" t="n">
        <f aca="false">VLOOKUP(B81,'Team Data'!$A$1:$E$659,2,FALSE())</f>
        <v>30</v>
      </c>
      <c r="N81" s="0" t="n">
        <f aca="false">VLOOKUP(B81,'Team Data'!$A$1:$E$659,3,FALSE())</f>
        <v>7</v>
      </c>
      <c r="O81" s="0" t="n">
        <f aca="false">VLOOKUP(A81,'Team Data'!$A$1:$E$659,4,FALSE())</f>
        <v>497</v>
      </c>
      <c r="P81" s="0" t="n">
        <f aca="false">VLOOKUP(A81,'Team Data'!$A$1:$E$659,5,FALSE())</f>
        <v>467</v>
      </c>
      <c r="Q81" s="0" t="n">
        <f aca="false">VLOOKUP(B81,'Team Data'!$A$1:$E$659,4,FALSE())</f>
        <v>726</v>
      </c>
      <c r="R81" s="0" t="n">
        <f aca="false">VLOOKUP(B81,'Team Data'!$A$1:$E$659,5,FALSE())</f>
        <v>521</v>
      </c>
      <c r="S81" s="0" t="n">
        <f aca="false">IF(I81=1,(MIN(30,(C81-D81)))*(M81/(M81+N81))*(Q81/(Q81+R81)),(MAX(-30,(C81-D81)))*(N81/(M81+N81))*(R81/(R81+Q81)))</f>
        <v>-2.37131277227508</v>
      </c>
      <c r="T81" s="0" t="n">
        <f aca="false">IF(J81=1,(MIN(30,(D81-C81)))*(K81/(K81+L81))*(O81/(O81+P81)),(MAX(-30,(D81-C81)))*(L81/(K81+L81))*(P81/(P81+O81)))</f>
        <v>4.64004149377593</v>
      </c>
      <c r="U81" s="7" t="n">
        <v>43050</v>
      </c>
    </row>
    <row r="82" customFormat="false" ht="15" hidden="false" customHeight="false" outlineLevel="0" collapsed="false">
      <c r="A82" s="0" t="s">
        <v>194</v>
      </c>
      <c r="B82" s="0" t="s">
        <v>277</v>
      </c>
      <c r="C82" s="0" t="n">
        <v>77</v>
      </c>
      <c r="D82" s="0" t="n">
        <v>75</v>
      </c>
      <c r="E82" s="0" t="n">
        <v>35</v>
      </c>
      <c r="F82" s="0" t="n">
        <v>43</v>
      </c>
      <c r="G82" s="0" t="n">
        <v>13</v>
      </c>
      <c r="H82" s="0" t="n">
        <v>13</v>
      </c>
      <c r="I82" s="0" t="n">
        <v>1</v>
      </c>
      <c r="J82" s="0" t="n">
        <v>0</v>
      </c>
      <c r="K82" s="0" t="n">
        <f aca="false">VLOOKUP(A82,'Team Data'!$A$1:$E$659,2,FALSE())</f>
        <v>19</v>
      </c>
      <c r="L82" s="0" t="n">
        <f aca="false">VLOOKUP(A82,'Team Data'!$A$1:$E$659,3,FALSE())</f>
        <v>14</v>
      </c>
      <c r="M82" s="0" t="n">
        <f aca="false">VLOOKUP(B82,'Team Data'!$A$1:$E$659,2,FALSE())</f>
        <v>26</v>
      </c>
      <c r="N82" s="0" t="n">
        <f aca="false">VLOOKUP(B82,'Team Data'!$A$1:$E$659,3,FALSE())</f>
        <v>8</v>
      </c>
      <c r="O82" s="0" t="n">
        <f aca="false">VLOOKUP(A82,'Team Data'!$A$1:$E$659,4,FALSE())</f>
        <v>506</v>
      </c>
      <c r="P82" s="0" t="n">
        <f aca="false">VLOOKUP(A82,'Team Data'!$A$1:$E$659,5,FALSE())</f>
        <v>563</v>
      </c>
      <c r="Q82" s="0" t="n">
        <f aca="false">VLOOKUP(B82,'Team Data'!$A$1:$E$659,4,FALSE())</f>
        <v>598</v>
      </c>
      <c r="R82" s="0" t="n">
        <f aca="false">VLOOKUP(B82,'Team Data'!$A$1:$E$659,5,FALSE())</f>
        <v>514</v>
      </c>
      <c r="S82" s="0" t="n">
        <f aca="false">IF(I82=1,(MIN(30,(C82-D82)))*(M82/(M82+N82))*(Q82/(Q82+R82)),(MAX(-30,(C82-D82)))*(N82/(M82+N82))*(R82/(R82+Q82)))</f>
        <v>0.822471434617012</v>
      </c>
      <c r="T82" s="0" t="n">
        <f aca="false">IF(J82=1,(MIN(30,(D82-C82)))*(K82/(K82+L82))*(O82/(O82+P82)),(MAX(-30,(D82-C82)))*(L82/(K82+L82))*(P82/(P82+O82)))</f>
        <v>-0.446863395413442</v>
      </c>
      <c r="U82" s="7" t="n">
        <v>43050</v>
      </c>
    </row>
    <row r="83" customFormat="false" ht="15" hidden="false" customHeight="false" outlineLevel="0" collapsed="false">
      <c r="A83" s="0" t="s">
        <v>425</v>
      </c>
      <c r="B83" s="0" t="s">
        <v>275</v>
      </c>
      <c r="C83" s="0" t="n">
        <v>69</v>
      </c>
      <c r="D83" s="0" t="n">
        <v>79</v>
      </c>
      <c r="E83" s="0" t="n">
        <v>38</v>
      </c>
      <c r="F83" s="0" t="n">
        <v>48</v>
      </c>
      <c r="G83" s="0" t="n">
        <v>19</v>
      </c>
      <c r="H83" s="0" t="n">
        <v>18</v>
      </c>
      <c r="I83" s="0" t="n">
        <v>0</v>
      </c>
      <c r="J83" s="0" t="n">
        <v>1</v>
      </c>
      <c r="K83" s="0" t="n">
        <f aca="false">VLOOKUP(A83,'Team Data'!$A$1:$E$659,2,FALSE())</f>
        <v>0</v>
      </c>
      <c r="L83" s="0" t="n">
        <f aca="false">VLOOKUP(A83,'Team Data'!$A$1:$E$659,3,FALSE())</f>
        <v>4</v>
      </c>
      <c r="M83" s="0" t="n">
        <f aca="false">VLOOKUP(B83,'Team Data'!$A$1:$E$659,2,FALSE())</f>
        <v>16</v>
      </c>
      <c r="N83" s="0" t="n">
        <f aca="false">VLOOKUP(B83,'Team Data'!$A$1:$E$659,3,FALSE())</f>
        <v>18</v>
      </c>
      <c r="O83" s="0" t="n">
        <f aca="false">VLOOKUP(A83,'Team Data'!$A$1:$E$659,4,FALSE())</f>
        <v>68</v>
      </c>
      <c r="P83" s="0" t="n">
        <f aca="false">VLOOKUP(A83,'Team Data'!$A$1:$E$659,5,FALSE())</f>
        <v>61</v>
      </c>
      <c r="Q83" s="0" t="n">
        <f aca="false">VLOOKUP(B83,'Team Data'!$A$1:$E$659,4,FALSE())</f>
        <v>559</v>
      </c>
      <c r="R83" s="0" t="n">
        <f aca="false">VLOOKUP(B83,'Team Data'!$A$1:$E$659,5,FALSE())</f>
        <v>460</v>
      </c>
      <c r="S83" s="0" t="n">
        <f aca="false">IF(I83=1,(MIN(30,(C83-D83)))*(M83/(M83+N83))*(Q83/(Q83+R83)),(MAX(-30,(C83-D83)))*(N83/(M83+N83))*(R83/(R83+Q83)))</f>
        <v>-2.38988627835825</v>
      </c>
      <c r="T83" s="0" t="n">
        <f aca="false">IF(J83=1,(MIN(30,(D83-C83)))*(K83/(K83+L83))*(O83/(O83+P83)),(MAX(-30,(D83-C83)))*(L83/(K83+L83))*(P83/(P83+O83)))</f>
        <v>0</v>
      </c>
      <c r="U83" s="7" t="n">
        <v>43050</v>
      </c>
    </row>
    <row r="84" customFormat="false" ht="15" hidden="false" customHeight="false" outlineLevel="0" collapsed="false">
      <c r="A84" s="0" t="s">
        <v>426</v>
      </c>
      <c r="B84" s="0" t="s">
        <v>94</v>
      </c>
      <c r="C84" s="0" t="n">
        <v>65</v>
      </c>
      <c r="D84" s="0" t="n">
        <v>96</v>
      </c>
      <c r="E84" s="0" t="n">
        <v>28</v>
      </c>
      <c r="F84" s="0" t="n">
        <v>36</v>
      </c>
      <c r="G84" s="0" t="n">
        <v>23</v>
      </c>
      <c r="H84" s="0" t="n">
        <v>8</v>
      </c>
      <c r="I84" s="0" t="n">
        <v>0</v>
      </c>
      <c r="J84" s="0" t="n">
        <v>1</v>
      </c>
      <c r="K84" s="0" t="n">
        <f aca="false">VLOOKUP(A84,'Team Data'!$A$1:$E$659,2,FALSE())</f>
        <v>0</v>
      </c>
      <c r="L84" s="0" t="n">
        <f aca="false">VLOOKUP(A84,'Team Data'!$A$1:$E$659,3,FALSE())</f>
        <v>1</v>
      </c>
      <c r="M84" s="0" t="n">
        <f aca="false">VLOOKUP(B84,'Team Data'!$A$1:$E$659,2,FALSE())</f>
        <v>21</v>
      </c>
      <c r="N84" s="0" t="n">
        <f aca="false">VLOOKUP(B84,'Team Data'!$A$1:$E$659,3,FALSE())</f>
        <v>11</v>
      </c>
      <c r="O84" s="0" t="n">
        <f aca="false">VLOOKUP(A84,'Team Data'!$A$1:$E$659,4,FALSE())</f>
        <v>21</v>
      </c>
      <c r="P84" s="0" t="n">
        <f aca="false">VLOOKUP(A84,'Team Data'!$A$1:$E$659,5,FALSE())</f>
        <v>11</v>
      </c>
      <c r="Q84" s="0" t="n">
        <f aca="false">VLOOKUP(B84,'Team Data'!$A$1:$E$659,4,FALSE())</f>
        <v>515</v>
      </c>
      <c r="R84" s="0" t="n">
        <f aca="false">VLOOKUP(B84,'Team Data'!$A$1:$E$659,5,FALSE())</f>
        <v>471</v>
      </c>
      <c r="S84" s="0" t="n">
        <f aca="false">IF(I84=1,(MIN(30,(C84-D84)))*(M84/(M84+N84))*(Q84/(Q84+R84)),(MAX(-30,(C84-D84)))*(N84/(M84+N84))*(R84/(R84+Q84)))</f>
        <v>-4.92615365111562</v>
      </c>
      <c r="T84" s="0" t="n">
        <f aca="false">IF(J84=1,(MIN(30,(D84-C84)))*(K84/(K84+L84))*(O84/(O84+P84)),(MAX(-30,(D84-C84)))*(L84/(K84+L84))*(P84/(P84+O84)))</f>
        <v>0</v>
      </c>
      <c r="U84" s="7" t="n">
        <v>43050</v>
      </c>
    </row>
    <row r="85" customFormat="false" ht="15" hidden="false" customHeight="false" outlineLevel="0" collapsed="false">
      <c r="A85" s="0" t="s">
        <v>352</v>
      </c>
      <c r="B85" s="0" t="s">
        <v>153</v>
      </c>
      <c r="C85" s="0" t="n">
        <v>80</v>
      </c>
      <c r="D85" s="0" t="n">
        <v>84</v>
      </c>
      <c r="E85" s="0" t="n">
        <v>28</v>
      </c>
      <c r="F85" s="0" t="n">
        <v>32</v>
      </c>
      <c r="G85" s="0" t="n">
        <v>20</v>
      </c>
      <c r="H85" s="0" t="n">
        <v>19</v>
      </c>
      <c r="I85" s="0" t="n">
        <v>0</v>
      </c>
      <c r="J85" s="0" t="n">
        <v>1</v>
      </c>
      <c r="K85" s="0" t="n">
        <f aca="false">VLOOKUP(A85,'Team Data'!$A$1:$E$659,2,FALSE())</f>
        <v>25</v>
      </c>
      <c r="L85" s="0" t="n">
        <f aca="false">VLOOKUP(A85,'Team Data'!$A$1:$E$659,3,FALSE())</f>
        <v>10</v>
      </c>
      <c r="M85" s="0" t="n">
        <f aca="false">VLOOKUP(B85,'Team Data'!$A$1:$E$659,2,FALSE())</f>
        <v>32</v>
      </c>
      <c r="N85" s="0" t="n">
        <f aca="false">VLOOKUP(B85,'Team Data'!$A$1:$E$659,3,FALSE())</f>
        <v>6</v>
      </c>
      <c r="O85" s="0" t="n">
        <f aca="false">VLOOKUP(A85,'Team Data'!$A$1:$E$659,4,FALSE())</f>
        <v>543</v>
      </c>
      <c r="P85" s="0" t="n">
        <f aca="false">VLOOKUP(A85,'Team Data'!$A$1:$E$659,5,FALSE())</f>
        <v>561</v>
      </c>
      <c r="Q85" s="0" t="n">
        <f aca="false">VLOOKUP(B85,'Team Data'!$A$1:$E$659,4,FALSE())</f>
        <v>662</v>
      </c>
      <c r="R85" s="0" t="n">
        <f aca="false">VLOOKUP(B85,'Team Data'!$A$1:$E$659,5,FALSE())</f>
        <v>561</v>
      </c>
      <c r="S85" s="0" t="n">
        <f aca="false">IF(I85=1,(MIN(30,(C85-D85)))*(M85/(M85+N85))*(Q85/(Q85+R85)),(MAX(-30,(C85-D85)))*(N85/(M85+N85))*(R85/(R85+Q85)))</f>
        <v>-0.289710375693936</v>
      </c>
      <c r="T85" s="0" t="n">
        <f aca="false">IF(J85=1,(MIN(30,(D85-C85)))*(K85/(K85+L85))*(O85/(O85+P85)),(MAX(-30,(D85-C85)))*(L85/(K85+L85))*(P85/(P85+O85)))</f>
        <v>1.40527950310559</v>
      </c>
      <c r="U85" s="7" t="n">
        <v>43050</v>
      </c>
    </row>
    <row r="86" customFormat="false" ht="15" hidden="false" customHeight="false" outlineLevel="0" collapsed="false">
      <c r="A86" s="0" t="s">
        <v>177</v>
      </c>
      <c r="B86" s="0" t="s">
        <v>345</v>
      </c>
      <c r="C86" s="0" t="n">
        <v>85</v>
      </c>
      <c r="D86" s="0" t="n">
        <v>80</v>
      </c>
      <c r="E86" s="0" t="n">
        <v>38</v>
      </c>
      <c r="F86" s="0" t="n">
        <v>34</v>
      </c>
      <c r="G86" s="0" t="n">
        <v>18</v>
      </c>
      <c r="H86" s="0" t="n">
        <v>15</v>
      </c>
      <c r="I86" s="0" t="n">
        <v>1</v>
      </c>
      <c r="J86" s="0" t="n">
        <v>0</v>
      </c>
      <c r="K86" s="0" t="n">
        <f aca="false">VLOOKUP(A86,'Team Data'!$A$1:$E$659,2,FALSE())</f>
        <v>18</v>
      </c>
      <c r="L86" s="0" t="n">
        <f aca="false">VLOOKUP(A86,'Team Data'!$A$1:$E$659,3,FALSE())</f>
        <v>15</v>
      </c>
      <c r="M86" s="0" t="n">
        <f aca="false">VLOOKUP(B86,'Team Data'!$A$1:$E$659,2,FALSE())</f>
        <v>27</v>
      </c>
      <c r="N86" s="0" t="n">
        <f aca="false">VLOOKUP(B86,'Team Data'!$A$1:$E$659,3,FALSE())</f>
        <v>11</v>
      </c>
      <c r="O86" s="0" t="n">
        <f aca="false">VLOOKUP(A86,'Team Data'!$A$1:$E$659,4,FALSE())</f>
        <v>582</v>
      </c>
      <c r="P86" s="0" t="n">
        <f aca="false">VLOOKUP(A86,'Team Data'!$A$1:$E$659,5,FALSE())</f>
        <v>475</v>
      </c>
      <c r="Q86" s="0" t="n">
        <f aca="false">VLOOKUP(B86,'Team Data'!$A$1:$E$659,4,FALSE())</f>
        <v>718</v>
      </c>
      <c r="R86" s="0" t="n">
        <f aca="false">VLOOKUP(B86,'Team Data'!$A$1:$E$659,5,FALSE())</f>
        <v>515</v>
      </c>
      <c r="S86" s="0" t="n">
        <f aca="false">IF(I86=1,(MIN(30,(C86-D86)))*(M86/(M86+N86))*(Q86/(Q86+R86)),(MAX(-30,(C86-D86)))*(N86/(M86+N86))*(R86/(R86+Q86)))</f>
        <v>2.06876680752977</v>
      </c>
      <c r="T86" s="0" t="n">
        <f aca="false">IF(J86=1,(MIN(30,(D86-C86)))*(K86/(K86+L86))*(O86/(O86+P86)),(MAX(-30,(D86-C86)))*(L86/(K86+L86))*(P86/(P86+O86)))</f>
        <v>-1.02132966371377</v>
      </c>
      <c r="U86" s="7" t="n">
        <v>43050</v>
      </c>
    </row>
    <row r="87" customFormat="false" ht="15" hidden="false" customHeight="false" outlineLevel="0" collapsed="false">
      <c r="A87" s="0" t="s">
        <v>206</v>
      </c>
      <c r="B87" s="0" t="s">
        <v>59</v>
      </c>
      <c r="C87" s="0" t="n">
        <v>51</v>
      </c>
      <c r="D87" s="0" t="n">
        <v>66</v>
      </c>
      <c r="E87" s="0" t="n">
        <v>38</v>
      </c>
      <c r="F87" s="0" t="n">
        <v>45</v>
      </c>
      <c r="G87" s="0" t="n">
        <v>13</v>
      </c>
      <c r="H87" s="0" t="n">
        <v>13</v>
      </c>
      <c r="I87" s="0" t="n">
        <v>0</v>
      </c>
      <c r="J87" s="0" t="n">
        <v>1</v>
      </c>
      <c r="K87" s="0" t="n">
        <f aca="false">VLOOKUP(A87,'Team Data'!$A$1:$E$659,2,FALSE())</f>
        <v>26</v>
      </c>
      <c r="L87" s="0" t="n">
        <f aca="false">VLOOKUP(A87,'Team Data'!$A$1:$E$659,3,FALSE())</f>
        <v>12</v>
      </c>
      <c r="M87" s="0" t="n">
        <f aca="false">VLOOKUP(B87,'Team Data'!$A$1:$E$659,2,FALSE())</f>
        <v>17</v>
      </c>
      <c r="N87" s="0" t="n">
        <f aca="false">VLOOKUP(B87,'Team Data'!$A$1:$E$659,3,FALSE())</f>
        <v>15</v>
      </c>
      <c r="O87" s="0" t="n">
        <f aca="false">VLOOKUP(A87,'Team Data'!$A$1:$E$659,4,FALSE())</f>
        <v>600</v>
      </c>
      <c r="P87" s="0" t="n">
        <f aca="false">VLOOKUP(A87,'Team Data'!$A$1:$E$659,5,FALSE())</f>
        <v>551</v>
      </c>
      <c r="Q87" s="0" t="n">
        <f aca="false">VLOOKUP(B87,'Team Data'!$A$1:$E$659,4,FALSE())</f>
        <v>627</v>
      </c>
      <c r="R87" s="0" t="n">
        <f aca="false">VLOOKUP(B87,'Team Data'!$A$1:$E$659,5,FALSE())</f>
        <v>441</v>
      </c>
      <c r="S87" s="0" t="n">
        <f aca="false">IF(I87=1,(MIN(30,(C87-D87)))*(M87/(M87+N87))*(Q87/(Q87+R87)),(MAX(-30,(C87-D87)))*(N87/(M87+N87))*(R87/(R87+Q87)))</f>
        <v>-2.90335323033708</v>
      </c>
      <c r="T87" s="0" t="n">
        <f aca="false">IF(J87=1,(MIN(30,(D87-C87)))*(K87/(K87+L87))*(O87/(O87+P87)),(MAX(-30,(D87-C87)))*(L87/(K87+L87))*(P87/(P87+O87)))</f>
        <v>5.35003886780374</v>
      </c>
      <c r="U87" s="7" t="n">
        <v>43050</v>
      </c>
    </row>
    <row r="88" customFormat="false" ht="15" hidden="false" customHeight="false" outlineLevel="0" collapsed="false">
      <c r="A88" s="0" t="s">
        <v>134</v>
      </c>
      <c r="B88" s="0" t="s">
        <v>347</v>
      </c>
      <c r="C88" s="0" t="n">
        <v>57</v>
      </c>
      <c r="D88" s="0" t="n">
        <v>109</v>
      </c>
      <c r="E88" s="0" t="n">
        <v>26</v>
      </c>
      <c r="F88" s="0" t="n">
        <v>51</v>
      </c>
      <c r="G88" s="0" t="n">
        <v>14</v>
      </c>
      <c r="H88" s="0" t="n">
        <v>14</v>
      </c>
      <c r="I88" s="0" t="n">
        <v>0</v>
      </c>
      <c r="J88" s="0" t="n">
        <v>1</v>
      </c>
      <c r="K88" s="0" t="n">
        <f aca="false">VLOOKUP(A88,'Team Data'!$A$1:$E$659,2,FALSE())</f>
        <v>10</v>
      </c>
      <c r="L88" s="0" t="n">
        <f aca="false">VLOOKUP(A88,'Team Data'!$A$1:$E$659,3,FALSE())</f>
        <v>22</v>
      </c>
      <c r="M88" s="0" t="n">
        <f aca="false">VLOOKUP(B88,'Team Data'!$A$1:$E$659,2,FALSE())</f>
        <v>23</v>
      </c>
      <c r="N88" s="0" t="n">
        <f aca="false">VLOOKUP(B88,'Team Data'!$A$1:$E$659,3,FALSE())</f>
        <v>8</v>
      </c>
      <c r="O88" s="0" t="n">
        <f aca="false">VLOOKUP(A88,'Team Data'!$A$1:$E$659,4,FALSE())</f>
        <v>542</v>
      </c>
      <c r="P88" s="0" t="n">
        <f aca="false">VLOOKUP(A88,'Team Data'!$A$1:$E$659,5,FALSE())</f>
        <v>420</v>
      </c>
      <c r="Q88" s="0" t="n">
        <f aca="false">VLOOKUP(B88,'Team Data'!$A$1:$E$659,4,FALSE())</f>
        <v>591</v>
      </c>
      <c r="R88" s="0" t="n">
        <f aca="false">VLOOKUP(B88,'Team Data'!$A$1:$E$659,5,FALSE())</f>
        <v>427</v>
      </c>
      <c r="S88" s="0" t="n">
        <f aca="false">IF(I88=1,(MIN(30,(C88-D88)))*(M88/(M88+N88))*(Q88/(Q88+R88)),(MAX(-30,(C88-D88)))*(N88/(M88+N88))*(R88/(R88+Q88)))</f>
        <v>-3.24735407820521</v>
      </c>
      <c r="T88" s="0" t="n">
        <f aca="false">IF(J88=1,(MIN(30,(D88-C88)))*(K88/(K88+L88))*(O88/(O88+P88)),(MAX(-30,(D88-C88)))*(L88/(K88+L88))*(P88/(P88+O88)))</f>
        <v>5.28196465696466</v>
      </c>
      <c r="U88" s="7" t="n">
        <v>43050</v>
      </c>
    </row>
    <row r="89" customFormat="false" ht="15" hidden="false" customHeight="false" outlineLevel="0" collapsed="false">
      <c r="A89" s="0" t="s">
        <v>427</v>
      </c>
      <c r="B89" s="0" t="s">
        <v>162</v>
      </c>
      <c r="C89" s="0" t="n">
        <v>69</v>
      </c>
      <c r="D89" s="0" t="n">
        <v>95</v>
      </c>
      <c r="E89" s="0" t="n">
        <v>36</v>
      </c>
      <c r="F89" s="0" t="n">
        <v>38</v>
      </c>
      <c r="G89" s="0" t="n">
        <v>11</v>
      </c>
      <c r="H89" s="0" t="n">
        <v>8</v>
      </c>
      <c r="I89" s="0" t="n">
        <v>0</v>
      </c>
      <c r="J89" s="0" t="n">
        <v>1</v>
      </c>
      <c r="K89" s="0" t="n">
        <f aca="false">VLOOKUP(A89,'Team Data'!$A$1:$E$659,2,FALSE())</f>
        <v>0</v>
      </c>
      <c r="L89" s="0" t="n">
        <f aca="false">VLOOKUP(A89,'Team Data'!$A$1:$E$659,3,FALSE())</f>
        <v>1</v>
      </c>
      <c r="M89" s="0" t="n">
        <f aca="false">VLOOKUP(B89,'Team Data'!$A$1:$E$659,2,FALSE())</f>
        <v>7</v>
      </c>
      <c r="N89" s="0" t="n">
        <f aca="false">VLOOKUP(B89,'Team Data'!$A$1:$E$659,3,FALSE())</f>
        <v>25</v>
      </c>
      <c r="O89" s="0" t="n">
        <f aca="false">VLOOKUP(A89,'Team Data'!$A$1:$E$659,4,FALSE())</f>
        <v>7</v>
      </c>
      <c r="P89" s="0" t="n">
        <f aca="false">VLOOKUP(A89,'Team Data'!$A$1:$E$659,5,FALSE())</f>
        <v>25</v>
      </c>
      <c r="Q89" s="0" t="n">
        <f aca="false">VLOOKUP(B89,'Team Data'!$A$1:$E$659,4,FALSE())</f>
        <v>467</v>
      </c>
      <c r="R89" s="0" t="n">
        <f aca="false">VLOOKUP(B89,'Team Data'!$A$1:$E$659,5,FALSE())</f>
        <v>524</v>
      </c>
      <c r="S89" s="0" t="n">
        <f aca="false">IF(I89=1,(MIN(30,(C89-D89)))*(M89/(M89+N89))*(Q89/(Q89+R89)),(MAX(-30,(C89-D89)))*(N89/(M89+N89))*(R89/(R89+Q89)))</f>
        <v>-10.7404137235116</v>
      </c>
      <c r="T89" s="0" t="n">
        <f aca="false">IF(J89=1,(MIN(30,(D89-C89)))*(K89/(K89+L89))*(O89/(O89+P89)),(MAX(-30,(D89-C89)))*(L89/(K89+L89))*(P89/(P89+O89)))</f>
        <v>0</v>
      </c>
      <c r="U89" s="7" t="n">
        <v>43050</v>
      </c>
    </row>
    <row r="90" customFormat="false" ht="15" hidden="false" customHeight="false" outlineLevel="0" collapsed="false">
      <c r="A90" s="0" t="s">
        <v>428</v>
      </c>
      <c r="B90" s="0" t="s">
        <v>198</v>
      </c>
      <c r="C90" s="0" t="n">
        <v>80</v>
      </c>
      <c r="D90" s="0" t="n">
        <v>104</v>
      </c>
      <c r="E90" s="0" t="n">
        <v>36</v>
      </c>
      <c r="F90" s="0" t="n">
        <v>50</v>
      </c>
      <c r="G90" s="0" t="n">
        <v>23</v>
      </c>
      <c r="H90" s="0" t="n">
        <v>16</v>
      </c>
      <c r="I90" s="0" t="n">
        <v>0</v>
      </c>
      <c r="J90" s="0" t="n">
        <v>1</v>
      </c>
      <c r="K90" s="0" t="n">
        <f aca="false">VLOOKUP(A90,'Team Data'!$A$1:$E$659,2,FALSE())</f>
        <v>0</v>
      </c>
      <c r="L90" s="0" t="n">
        <f aca="false">VLOOKUP(A90,'Team Data'!$A$1:$E$659,3,FALSE())</f>
        <v>2</v>
      </c>
      <c r="M90" s="0" t="n">
        <f aca="false">VLOOKUP(B90,'Team Data'!$A$1:$E$659,2,FALSE())</f>
        <v>20</v>
      </c>
      <c r="N90" s="0" t="n">
        <f aca="false">VLOOKUP(B90,'Team Data'!$A$1:$E$659,3,FALSE())</f>
        <v>15</v>
      </c>
      <c r="O90" s="0" t="n">
        <f aca="false">VLOOKUP(A90,'Team Data'!$A$1:$E$659,4,FALSE())</f>
        <v>31</v>
      </c>
      <c r="P90" s="0" t="n">
        <f aca="false">VLOOKUP(A90,'Team Data'!$A$1:$E$659,5,FALSE())</f>
        <v>36</v>
      </c>
      <c r="Q90" s="0" t="n">
        <f aca="false">VLOOKUP(B90,'Team Data'!$A$1:$E$659,4,FALSE())</f>
        <v>455</v>
      </c>
      <c r="R90" s="0" t="n">
        <f aca="false">VLOOKUP(B90,'Team Data'!$A$1:$E$659,5,FALSE())</f>
        <v>629</v>
      </c>
      <c r="S90" s="0" t="n">
        <f aca="false">IF(I90=1,(MIN(30,(C90-D90)))*(M90/(M90+N90))*(Q90/(Q90+R90)),(MAX(-30,(C90-D90)))*(N90/(M90+N90))*(R90/(R90+Q90)))</f>
        <v>-5.96837111228255</v>
      </c>
      <c r="T90" s="0" t="n">
        <f aca="false">IF(J90=1,(MIN(30,(D90-C90)))*(K90/(K90+L90))*(O90/(O90+P90)),(MAX(-30,(D90-C90)))*(L90/(K90+L90))*(P90/(P90+O90)))</f>
        <v>0</v>
      </c>
      <c r="U90" s="7" t="n">
        <v>43050</v>
      </c>
    </row>
    <row r="91" customFormat="false" ht="15" hidden="false" customHeight="false" outlineLevel="0" collapsed="false">
      <c r="A91" s="0" t="s">
        <v>429</v>
      </c>
      <c r="B91" s="0" t="s">
        <v>27</v>
      </c>
      <c r="C91" s="0" t="n">
        <v>66</v>
      </c>
      <c r="D91" s="0" t="n">
        <v>108</v>
      </c>
      <c r="E91" s="0" t="n">
        <v>29</v>
      </c>
      <c r="F91" s="0" t="n">
        <v>49</v>
      </c>
      <c r="G91" s="0" t="n">
        <v>18</v>
      </c>
      <c r="H91" s="0" t="n">
        <v>20</v>
      </c>
      <c r="I91" s="0" t="n">
        <v>0</v>
      </c>
      <c r="J91" s="0" t="n">
        <v>1</v>
      </c>
      <c r="K91" s="0" t="n">
        <f aca="false">VLOOKUP(A91,'Team Data'!$A$1:$E$659,2,FALSE())</f>
        <v>0</v>
      </c>
      <c r="L91" s="0" t="n">
        <f aca="false">VLOOKUP(A91,'Team Data'!$A$1:$E$659,3,FALSE())</f>
        <v>1</v>
      </c>
      <c r="M91" s="0" t="n">
        <f aca="false">VLOOKUP(B91,'Team Data'!$A$1:$E$659,2,FALSE())</f>
        <v>18</v>
      </c>
      <c r="N91" s="0" t="n">
        <f aca="false">VLOOKUP(B91,'Team Data'!$A$1:$E$659,3,FALSE())</f>
        <v>14</v>
      </c>
      <c r="O91" s="0" t="n">
        <f aca="false">VLOOKUP(A91,'Team Data'!$A$1:$E$659,4,FALSE())</f>
        <v>18</v>
      </c>
      <c r="P91" s="0" t="n">
        <f aca="false">VLOOKUP(A91,'Team Data'!$A$1:$E$659,5,FALSE())</f>
        <v>14</v>
      </c>
      <c r="Q91" s="0" t="n">
        <f aca="false">VLOOKUP(B91,'Team Data'!$A$1:$E$659,4,FALSE())</f>
        <v>374</v>
      </c>
      <c r="R91" s="0" t="n">
        <f aca="false">VLOOKUP(B91,'Team Data'!$A$1:$E$659,5,FALSE())</f>
        <v>605</v>
      </c>
      <c r="S91" s="0" t="n">
        <f aca="false">IF(I91=1,(MIN(30,(C91-D91)))*(M91/(M91+N91))*(Q91/(Q91+R91)),(MAX(-30,(C91-D91)))*(N91/(M91+N91))*(R91/(R91+Q91)))</f>
        <v>-8.11095505617977</v>
      </c>
      <c r="T91" s="0" t="n">
        <f aca="false">IF(J91=1,(MIN(30,(D91-C91)))*(K91/(K91+L91))*(O91/(O91+P91)),(MAX(-30,(D91-C91)))*(L91/(K91+L91))*(P91/(P91+O91)))</f>
        <v>0</v>
      </c>
      <c r="U91" s="7" t="n">
        <v>43050</v>
      </c>
    </row>
    <row r="92" customFormat="false" ht="15" hidden="false" customHeight="false" outlineLevel="0" collapsed="false">
      <c r="A92" s="0" t="s">
        <v>430</v>
      </c>
      <c r="B92" s="0" t="s">
        <v>172</v>
      </c>
      <c r="C92" s="0" t="n">
        <v>73</v>
      </c>
      <c r="D92" s="0" t="n">
        <v>83</v>
      </c>
      <c r="E92" s="0" t="n">
        <v>24</v>
      </c>
      <c r="F92" s="0" t="n">
        <v>33</v>
      </c>
      <c r="G92" s="0" t="n">
        <v>10</v>
      </c>
      <c r="H92" s="0" t="n">
        <v>17</v>
      </c>
      <c r="I92" s="0" t="n">
        <v>0</v>
      </c>
      <c r="J92" s="0" t="n">
        <v>1</v>
      </c>
      <c r="K92" s="0" t="n">
        <f aca="false">VLOOKUP(A92,'Team Data'!$A$1:$E$659,2,FALSE())</f>
        <v>0</v>
      </c>
      <c r="L92" s="0" t="n">
        <f aca="false">VLOOKUP(A92,'Team Data'!$A$1:$E$659,3,FALSE())</f>
        <v>1</v>
      </c>
      <c r="M92" s="0" t="n">
        <f aca="false">VLOOKUP(B92,'Team Data'!$A$1:$E$659,2,FALSE())</f>
        <v>16</v>
      </c>
      <c r="N92" s="0" t="n">
        <f aca="false">VLOOKUP(B92,'Team Data'!$A$1:$E$659,3,FALSE())</f>
        <v>17</v>
      </c>
      <c r="O92" s="0" t="n">
        <f aca="false">VLOOKUP(A92,'Team Data'!$A$1:$E$659,4,FALSE())</f>
        <v>16</v>
      </c>
      <c r="P92" s="0" t="n">
        <f aca="false">VLOOKUP(A92,'Team Data'!$A$1:$E$659,5,FALSE())</f>
        <v>17</v>
      </c>
      <c r="Q92" s="0" t="n">
        <f aca="false">VLOOKUP(B92,'Team Data'!$A$1:$E$659,4,FALSE())</f>
        <v>503</v>
      </c>
      <c r="R92" s="0" t="n">
        <f aca="false">VLOOKUP(B92,'Team Data'!$A$1:$E$659,5,FALSE())</f>
        <v>522</v>
      </c>
      <c r="S92" s="0" t="n">
        <f aca="false">IF(I92=1,(MIN(30,(C92-D92)))*(M92/(M92+N92))*(Q92/(Q92+R92)),(MAX(-30,(C92-D92)))*(N92/(M92+N92))*(R92/(R92+Q92)))</f>
        <v>-2.62350332594235</v>
      </c>
      <c r="T92" s="0" t="n">
        <f aca="false">IF(J92=1,(MIN(30,(D92-C92)))*(K92/(K92+L92))*(O92/(O92+P92)),(MAX(-30,(D92-C92)))*(L92/(K92+L92))*(P92/(P92+O92)))</f>
        <v>0</v>
      </c>
      <c r="U92" s="7" t="n">
        <v>43050</v>
      </c>
    </row>
    <row r="93" customFormat="false" ht="15" hidden="false" customHeight="false" outlineLevel="0" collapsed="false">
      <c r="A93" s="0" t="s">
        <v>130</v>
      </c>
      <c r="B93" s="0" t="s">
        <v>303</v>
      </c>
      <c r="C93" s="0" t="n">
        <v>67</v>
      </c>
      <c r="D93" s="0" t="n">
        <v>96</v>
      </c>
      <c r="E93" s="0" t="n">
        <v>26</v>
      </c>
      <c r="F93" s="0" t="n">
        <v>41</v>
      </c>
      <c r="G93" s="0" t="n">
        <v>16</v>
      </c>
      <c r="H93" s="0" t="n">
        <v>16</v>
      </c>
      <c r="I93" s="0" t="n">
        <v>0</v>
      </c>
      <c r="J93" s="0" t="n">
        <v>1</v>
      </c>
      <c r="K93" s="0" t="n">
        <f aca="false">VLOOKUP(A93,'Team Data'!$A$1:$E$659,2,FALSE())</f>
        <v>15</v>
      </c>
      <c r="L93" s="0" t="n">
        <f aca="false">VLOOKUP(A93,'Team Data'!$A$1:$E$659,3,FALSE())</f>
        <v>18</v>
      </c>
      <c r="M93" s="0" t="n">
        <f aca="false">VLOOKUP(B93,'Team Data'!$A$1:$E$659,2,FALSE())</f>
        <v>20</v>
      </c>
      <c r="N93" s="0" t="n">
        <f aca="false">VLOOKUP(B93,'Team Data'!$A$1:$E$659,3,FALSE())</f>
        <v>13</v>
      </c>
      <c r="O93" s="0" t="n">
        <f aca="false">VLOOKUP(A93,'Team Data'!$A$1:$E$659,4,FALSE())</f>
        <v>463</v>
      </c>
      <c r="P93" s="0" t="n">
        <f aca="false">VLOOKUP(A93,'Team Data'!$A$1:$E$659,5,FALSE())</f>
        <v>494</v>
      </c>
      <c r="Q93" s="0" t="n">
        <f aca="false">VLOOKUP(B93,'Team Data'!$A$1:$E$659,4,FALSE())</f>
        <v>538</v>
      </c>
      <c r="R93" s="0" t="n">
        <f aca="false">VLOOKUP(B93,'Team Data'!$A$1:$E$659,5,FALSE())</f>
        <v>501</v>
      </c>
      <c r="S93" s="0" t="n">
        <f aca="false">IF(I93=1,(MIN(30,(C93-D93)))*(M93/(M93+N93))*(Q93/(Q93+R93)),(MAX(-30,(C93-D93)))*(N93/(M93+N93))*(R93/(R93+Q93)))</f>
        <v>-5.50870592352787</v>
      </c>
      <c r="T93" s="0" t="n">
        <f aca="false">IF(J93=1,(MIN(30,(D93-C93)))*(K93/(K93+L93))*(O93/(O93+P93)),(MAX(-30,(D93-C93)))*(L93/(K93+L93))*(P93/(P93+O93)))</f>
        <v>6.37741046831956</v>
      </c>
      <c r="U93" s="7" t="n">
        <v>43050</v>
      </c>
    </row>
    <row r="94" customFormat="false" ht="15" hidden="false" customHeight="false" outlineLevel="0" collapsed="false">
      <c r="A94" s="0" t="s">
        <v>348</v>
      </c>
      <c r="B94" s="0" t="s">
        <v>112</v>
      </c>
      <c r="C94" s="0" t="n">
        <v>66</v>
      </c>
      <c r="D94" s="0" t="n">
        <v>100</v>
      </c>
      <c r="E94" s="0" t="n">
        <v>29</v>
      </c>
      <c r="F94" s="0" t="n">
        <v>38</v>
      </c>
      <c r="G94" s="0" t="n">
        <v>15</v>
      </c>
      <c r="H94" s="0" t="n">
        <v>9</v>
      </c>
      <c r="I94" s="0" t="n">
        <v>0</v>
      </c>
      <c r="J94" s="0" t="n">
        <v>1</v>
      </c>
      <c r="K94" s="0" t="n">
        <f aca="false">VLOOKUP(A94,'Team Data'!$A$1:$E$659,2,FALSE())</f>
        <v>19</v>
      </c>
      <c r="L94" s="0" t="n">
        <f aca="false">VLOOKUP(A94,'Team Data'!$A$1:$E$659,3,FALSE())</f>
        <v>12</v>
      </c>
      <c r="M94" s="0" t="n">
        <f aca="false">VLOOKUP(B94,'Team Data'!$A$1:$E$659,2,FALSE())</f>
        <v>14</v>
      </c>
      <c r="N94" s="0" t="n">
        <f aca="false">VLOOKUP(B94,'Team Data'!$A$1:$E$659,3,FALSE())</f>
        <v>16</v>
      </c>
      <c r="O94" s="0" t="n">
        <f aca="false">VLOOKUP(A94,'Team Data'!$A$1:$E$659,4,FALSE())</f>
        <v>519</v>
      </c>
      <c r="P94" s="0" t="n">
        <f aca="false">VLOOKUP(A94,'Team Data'!$A$1:$E$659,5,FALSE())</f>
        <v>432</v>
      </c>
      <c r="Q94" s="0" t="n">
        <f aca="false">VLOOKUP(B94,'Team Data'!$A$1:$E$659,4,FALSE())</f>
        <v>437</v>
      </c>
      <c r="R94" s="0" t="n">
        <f aca="false">VLOOKUP(B94,'Team Data'!$A$1:$E$659,5,FALSE())</f>
        <v>467</v>
      </c>
      <c r="S94" s="0" t="n">
        <f aca="false">IF(I94=1,(MIN(30,(C94-D94)))*(M94/(M94+N94))*(Q94/(Q94+R94)),(MAX(-30,(C94-D94)))*(N94/(M94+N94))*(R94/(R94+Q94)))</f>
        <v>-8.26548672566372</v>
      </c>
      <c r="T94" s="0" t="n">
        <f aca="false">IF(J94=1,(MIN(30,(D94-C94)))*(K94/(K94+L94))*(O94/(O94+P94)),(MAX(-30,(D94-C94)))*(L94/(K94+L94))*(P94/(P94+O94)))</f>
        <v>10.0345985550015</v>
      </c>
      <c r="U94" s="7" t="n">
        <v>43050</v>
      </c>
    </row>
    <row r="95" customFormat="false" ht="15" hidden="false" customHeight="false" outlineLevel="0" collapsed="false">
      <c r="A95" s="0" t="s">
        <v>322</v>
      </c>
      <c r="B95" s="0" t="s">
        <v>160</v>
      </c>
      <c r="C95" s="0" t="n">
        <v>91</v>
      </c>
      <c r="D95" s="0" t="n">
        <v>102</v>
      </c>
      <c r="E95" s="0" t="n">
        <v>37</v>
      </c>
      <c r="F95" s="0" t="n">
        <v>37</v>
      </c>
      <c r="G95" s="0" t="n">
        <v>22</v>
      </c>
      <c r="H95" s="0" t="n">
        <v>12</v>
      </c>
      <c r="I95" s="0" t="n">
        <v>0</v>
      </c>
      <c r="J95" s="0" t="n">
        <v>1</v>
      </c>
      <c r="K95" s="0" t="n">
        <f aca="false">VLOOKUP(A95,'Team Data'!$A$1:$E$659,2,FALSE())</f>
        <v>10</v>
      </c>
      <c r="L95" s="0" t="n">
        <f aca="false">VLOOKUP(A95,'Team Data'!$A$1:$E$659,3,FALSE())</f>
        <v>21</v>
      </c>
      <c r="M95" s="0" t="n">
        <f aca="false">VLOOKUP(B95,'Team Data'!$A$1:$E$659,2,FALSE())</f>
        <v>25</v>
      </c>
      <c r="N95" s="0" t="n">
        <f aca="false">VLOOKUP(B95,'Team Data'!$A$1:$E$659,3,FALSE())</f>
        <v>11</v>
      </c>
      <c r="O95" s="0" t="n">
        <f aca="false">VLOOKUP(A95,'Team Data'!$A$1:$E$659,4,FALSE())</f>
        <v>453</v>
      </c>
      <c r="P95" s="0" t="n">
        <f aca="false">VLOOKUP(A95,'Team Data'!$A$1:$E$659,5,FALSE())</f>
        <v>488</v>
      </c>
      <c r="Q95" s="0" t="n">
        <f aca="false">VLOOKUP(B95,'Team Data'!$A$1:$E$659,4,FALSE())</f>
        <v>620</v>
      </c>
      <c r="R95" s="0" t="n">
        <f aca="false">VLOOKUP(B95,'Team Data'!$A$1:$E$659,5,FALSE())</f>
        <v>535</v>
      </c>
      <c r="S95" s="0" t="n">
        <f aca="false">IF(I95=1,(MIN(30,(C95-D95)))*(M95/(M95+N95))*(Q95/(Q95+R95)),(MAX(-30,(C95-D95)))*(N95/(M95+N95))*(R95/(R95+Q95)))</f>
        <v>-1.55687830687831</v>
      </c>
      <c r="T95" s="0" t="n">
        <f aca="false">IF(J95=1,(MIN(30,(D95-C95)))*(K95/(K95+L95))*(O95/(O95+P95)),(MAX(-30,(D95-C95)))*(L95/(K95+L95))*(P95/(P95+O95)))</f>
        <v>1.70820335264475</v>
      </c>
      <c r="U95" s="7" t="n">
        <v>43050</v>
      </c>
    </row>
    <row r="96" customFormat="false" ht="15" hidden="false" customHeight="false" outlineLevel="0" collapsed="false">
      <c r="A96" s="0" t="s">
        <v>431</v>
      </c>
      <c r="B96" s="0" t="s">
        <v>184</v>
      </c>
      <c r="C96" s="0" t="n">
        <v>61</v>
      </c>
      <c r="D96" s="0" t="n">
        <v>118</v>
      </c>
      <c r="E96" s="0" t="n">
        <v>27</v>
      </c>
      <c r="F96" s="0" t="n">
        <v>45</v>
      </c>
      <c r="G96" s="0" t="n">
        <v>15</v>
      </c>
      <c r="H96" s="0" t="n">
        <v>14</v>
      </c>
      <c r="I96" s="0" t="n">
        <v>0</v>
      </c>
      <c r="J96" s="0" t="n">
        <v>1</v>
      </c>
      <c r="K96" s="0" t="n">
        <f aca="false">VLOOKUP(A96,'Team Data'!$A$1:$E$659,2,FALSE())</f>
        <v>0</v>
      </c>
      <c r="L96" s="0" t="n">
        <f aca="false">VLOOKUP(A96,'Team Data'!$A$1:$E$659,3,FALSE())</f>
        <v>1</v>
      </c>
      <c r="M96" s="0" t="n">
        <f aca="false">VLOOKUP(B96,'Team Data'!$A$1:$E$659,2,FALSE())</f>
        <v>26</v>
      </c>
      <c r="N96" s="0" t="n">
        <f aca="false">VLOOKUP(B96,'Team Data'!$A$1:$E$659,3,FALSE())</f>
        <v>6</v>
      </c>
      <c r="O96" s="0" t="n">
        <f aca="false">VLOOKUP(A96,'Team Data'!$A$1:$E$659,4,FALSE())</f>
        <v>26</v>
      </c>
      <c r="P96" s="0" t="n">
        <f aca="false">VLOOKUP(A96,'Team Data'!$A$1:$E$659,5,FALSE())</f>
        <v>6</v>
      </c>
      <c r="Q96" s="0" t="n">
        <f aca="false">VLOOKUP(B96,'Team Data'!$A$1:$E$659,4,FALSE())</f>
        <v>495</v>
      </c>
      <c r="R96" s="0" t="n">
        <f aca="false">VLOOKUP(B96,'Team Data'!$A$1:$E$659,5,FALSE())</f>
        <v>480</v>
      </c>
      <c r="S96" s="0" t="n">
        <f aca="false">IF(I96=1,(MIN(30,(C96-D96)))*(M96/(M96+N96))*(Q96/(Q96+R96)),(MAX(-30,(C96-D96)))*(N96/(M96+N96))*(R96/(R96+Q96)))</f>
        <v>-2.76923076923077</v>
      </c>
      <c r="T96" s="0" t="n">
        <f aca="false">IF(J96=1,(MIN(30,(D96-C96)))*(K96/(K96+L96))*(O96/(O96+P96)),(MAX(-30,(D96-C96)))*(L96/(K96+L96))*(P96/(P96+O96)))</f>
        <v>0</v>
      </c>
      <c r="U96" s="7" t="n">
        <v>43050</v>
      </c>
    </row>
    <row r="97" customFormat="false" ht="15" hidden="false" customHeight="false" outlineLevel="0" collapsed="false">
      <c r="A97" s="0" t="s">
        <v>80</v>
      </c>
      <c r="B97" s="0" t="s">
        <v>240</v>
      </c>
      <c r="C97" s="0" t="n">
        <v>73</v>
      </c>
      <c r="D97" s="0" t="n">
        <v>72</v>
      </c>
      <c r="E97" s="0" t="n">
        <v>43</v>
      </c>
      <c r="F97" s="0" t="n">
        <v>40</v>
      </c>
      <c r="G97" s="0" t="n">
        <v>13</v>
      </c>
      <c r="H97" s="0" t="n">
        <v>13</v>
      </c>
      <c r="I97" s="0" t="n">
        <v>1</v>
      </c>
      <c r="J97" s="0" t="n">
        <v>0</v>
      </c>
      <c r="K97" s="0" t="n">
        <f aca="false">VLOOKUP(A97,'Team Data'!$A$1:$E$659,2,FALSE())</f>
        <v>11</v>
      </c>
      <c r="L97" s="0" t="n">
        <f aca="false">VLOOKUP(A97,'Team Data'!$A$1:$E$659,3,FALSE())</f>
        <v>20</v>
      </c>
      <c r="M97" s="0" t="n">
        <f aca="false">VLOOKUP(B97,'Team Data'!$A$1:$E$659,2,FALSE())</f>
        <v>7</v>
      </c>
      <c r="N97" s="0" t="n">
        <f aca="false">VLOOKUP(B97,'Team Data'!$A$1:$E$659,3,FALSE())</f>
        <v>24</v>
      </c>
      <c r="O97" s="0" t="n">
        <f aca="false">VLOOKUP(A97,'Team Data'!$A$1:$E$659,4,FALSE())</f>
        <v>481</v>
      </c>
      <c r="P97" s="0" t="n">
        <f aca="false">VLOOKUP(A97,'Team Data'!$A$1:$E$659,5,FALSE())</f>
        <v>462</v>
      </c>
      <c r="Q97" s="0" t="n">
        <f aca="false">VLOOKUP(B97,'Team Data'!$A$1:$E$659,4,FALSE())</f>
        <v>510</v>
      </c>
      <c r="R97" s="0" t="n">
        <f aca="false">VLOOKUP(B97,'Team Data'!$A$1:$E$659,5,FALSE())</f>
        <v>460</v>
      </c>
      <c r="S97" s="0" t="n">
        <f aca="false">IF(I97=1,(MIN(30,(C97-D97)))*(M97/(M97+N97))*(Q97/(Q97+R97)),(MAX(-30,(C97-D97)))*(N97/(M97+N97))*(R97/(R97+Q97)))</f>
        <v>0.118722979714001</v>
      </c>
      <c r="T97" s="0" t="n">
        <f aca="false">IF(J97=1,(MIN(30,(D97-C97)))*(K97/(K97+L97))*(O97/(O97+P97)),(MAX(-30,(D97-C97)))*(L97/(K97+L97))*(P97/(P97+O97)))</f>
        <v>-0.316081141176068</v>
      </c>
      <c r="U97" s="7" t="n">
        <v>43050</v>
      </c>
    </row>
    <row r="98" customFormat="false" ht="15" hidden="false" customHeight="false" outlineLevel="0" collapsed="false">
      <c r="A98" s="0" t="s">
        <v>47</v>
      </c>
      <c r="B98" s="0" t="s">
        <v>109</v>
      </c>
      <c r="C98" s="0" t="n">
        <v>84</v>
      </c>
      <c r="D98" s="0" t="n">
        <v>85</v>
      </c>
      <c r="E98" s="0" t="n">
        <v>35</v>
      </c>
      <c r="F98" s="0" t="n">
        <v>32</v>
      </c>
      <c r="G98" s="0" t="n">
        <v>15</v>
      </c>
      <c r="H98" s="0" t="n">
        <v>11</v>
      </c>
      <c r="I98" s="0" t="n">
        <v>0</v>
      </c>
      <c r="J98" s="0" t="n">
        <v>1</v>
      </c>
      <c r="K98" s="0" t="n">
        <f aca="false">VLOOKUP(A98,'Team Data'!$A$1:$E$659,2,FALSE())</f>
        <v>14</v>
      </c>
      <c r="L98" s="0" t="n">
        <f aca="false">VLOOKUP(A98,'Team Data'!$A$1:$E$659,3,FALSE())</f>
        <v>18</v>
      </c>
      <c r="M98" s="0" t="n">
        <f aca="false">VLOOKUP(B98,'Team Data'!$A$1:$E$659,2,FALSE())</f>
        <v>19</v>
      </c>
      <c r="N98" s="0" t="n">
        <f aca="false">VLOOKUP(B98,'Team Data'!$A$1:$E$659,3,FALSE())</f>
        <v>14</v>
      </c>
      <c r="O98" s="0" t="n">
        <f aca="false">VLOOKUP(A98,'Team Data'!$A$1:$E$659,4,FALSE())</f>
        <v>456</v>
      </c>
      <c r="P98" s="0" t="n">
        <f aca="false">VLOOKUP(A98,'Team Data'!$A$1:$E$659,5,FALSE())</f>
        <v>570</v>
      </c>
      <c r="Q98" s="0" t="n">
        <f aca="false">VLOOKUP(B98,'Team Data'!$A$1:$E$659,4,FALSE())</f>
        <v>501</v>
      </c>
      <c r="R98" s="0" t="n">
        <f aca="false">VLOOKUP(B98,'Team Data'!$A$1:$E$659,5,FALSE())</f>
        <v>542</v>
      </c>
      <c r="S98" s="0" t="n">
        <f aca="false">IF(I98=1,(MIN(30,(C98-D98)))*(M98/(M98+N98))*(Q98/(Q98+R98)),(MAX(-30,(C98-D98)))*(N98/(M98+N98))*(R98/(R98+Q98)))</f>
        <v>-0.220459629855603</v>
      </c>
      <c r="T98" s="0" t="n">
        <f aca="false">IF(J98=1,(MIN(30,(D98-C98)))*(K98/(K98+L98))*(O98/(O98+P98)),(MAX(-30,(D98-C98)))*(L98/(K98+L98))*(P98/(P98+O98)))</f>
        <v>0.194444444444444</v>
      </c>
      <c r="U98" s="7" t="n">
        <v>43050</v>
      </c>
    </row>
    <row r="99" customFormat="false" ht="15" hidden="false" customHeight="false" outlineLevel="0" collapsed="false">
      <c r="A99" s="0" t="s">
        <v>18</v>
      </c>
      <c r="B99" s="0" t="s">
        <v>84</v>
      </c>
      <c r="C99" s="0" t="n">
        <v>63</v>
      </c>
      <c r="D99" s="0" t="n">
        <v>77</v>
      </c>
      <c r="E99" s="0" t="n">
        <v>35</v>
      </c>
      <c r="F99" s="0" t="n">
        <v>35</v>
      </c>
      <c r="G99" s="0" t="n">
        <v>17</v>
      </c>
      <c r="H99" s="0" t="n">
        <v>13</v>
      </c>
      <c r="I99" s="0" t="n">
        <v>0</v>
      </c>
      <c r="J99" s="0" t="n">
        <v>1</v>
      </c>
      <c r="K99" s="0" t="n">
        <f aca="false">VLOOKUP(A99,'Team Data'!$A$1:$E$659,2,FALSE())</f>
        <v>11</v>
      </c>
      <c r="L99" s="0" t="n">
        <f aca="false">VLOOKUP(A99,'Team Data'!$A$1:$E$659,3,FALSE())</f>
        <v>21</v>
      </c>
      <c r="M99" s="0" t="n">
        <f aca="false">VLOOKUP(B99,'Team Data'!$A$1:$E$659,2,FALSE())</f>
        <v>17</v>
      </c>
      <c r="N99" s="0" t="n">
        <f aca="false">VLOOKUP(B99,'Team Data'!$A$1:$E$659,3,FALSE())</f>
        <v>15</v>
      </c>
      <c r="O99" s="0" t="n">
        <f aca="false">VLOOKUP(A99,'Team Data'!$A$1:$E$659,4,FALSE())</f>
        <v>487</v>
      </c>
      <c r="P99" s="0" t="n">
        <f aca="false">VLOOKUP(A99,'Team Data'!$A$1:$E$659,5,FALSE())</f>
        <v>495</v>
      </c>
      <c r="Q99" s="0" t="n">
        <f aca="false">VLOOKUP(B99,'Team Data'!$A$1:$E$659,4,FALSE())</f>
        <v>548</v>
      </c>
      <c r="R99" s="0" t="n">
        <f aca="false">VLOOKUP(B99,'Team Data'!$A$1:$E$659,5,FALSE())</f>
        <v>447</v>
      </c>
      <c r="S99" s="0" t="n">
        <f aca="false">IF(I99=1,(MIN(30,(C99-D99)))*(M99/(M99+N99))*(Q99/(Q99+R99)),(MAX(-30,(C99-D99)))*(N99/(M99+N99))*(R99/(R99+Q99)))</f>
        <v>-2.9481783919598</v>
      </c>
      <c r="T99" s="0" t="n">
        <f aca="false">IF(J99=1,(MIN(30,(D99-C99)))*(K99/(K99+L99))*(O99/(O99+P99)),(MAX(-30,(D99-C99)))*(L99/(K99+L99))*(P99/(P99+O99)))</f>
        <v>2.38664714867617</v>
      </c>
      <c r="U99" s="7" t="n">
        <v>43050</v>
      </c>
    </row>
    <row r="100" customFormat="false" ht="15" hidden="false" customHeight="false" outlineLevel="0" collapsed="false">
      <c r="A100" s="0" t="s">
        <v>220</v>
      </c>
      <c r="B100" s="0" t="s">
        <v>180</v>
      </c>
      <c r="C100" s="0" t="n">
        <v>80</v>
      </c>
      <c r="D100" s="0" t="n">
        <v>89</v>
      </c>
      <c r="E100" s="0" t="n">
        <v>45</v>
      </c>
      <c r="F100" s="0" t="n">
        <v>43</v>
      </c>
      <c r="G100" s="0" t="n">
        <v>18</v>
      </c>
      <c r="H100" s="0" t="n">
        <v>13</v>
      </c>
      <c r="I100" s="0" t="n">
        <v>0</v>
      </c>
      <c r="J100" s="0" t="n">
        <v>1</v>
      </c>
      <c r="K100" s="0" t="n">
        <f aca="false">VLOOKUP(A100,'Team Data'!$A$1:$E$659,2,FALSE())</f>
        <v>9</v>
      </c>
      <c r="L100" s="0" t="n">
        <f aca="false">VLOOKUP(A100,'Team Data'!$A$1:$E$659,3,FALSE())</f>
        <v>22</v>
      </c>
      <c r="M100" s="0" t="n">
        <f aca="false">VLOOKUP(B100,'Team Data'!$A$1:$E$659,2,FALSE())</f>
        <v>13</v>
      </c>
      <c r="N100" s="0" t="n">
        <f aca="false">VLOOKUP(B100,'Team Data'!$A$1:$E$659,3,FALSE())</f>
        <v>19</v>
      </c>
      <c r="O100" s="0" t="n">
        <f aca="false">VLOOKUP(A100,'Team Data'!$A$1:$E$659,4,FALSE())</f>
        <v>532</v>
      </c>
      <c r="P100" s="0" t="n">
        <f aca="false">VLOOKUP(A100,'Team Data'!$A$1:$E$659,5,FALSE())</f>
        <v>421</v>
      </c>
      <c r="Q100" s="0" t="n">
        <f aca="false">VLOOKUP(B100,'Team Data'!$A$1:$E$659,4,FALSE())</f>
        <v>479</v>
      </c>
      <c r="R100" s="0" t="n">
        <f aca="false">VLOOKUP(B100,'Team Data'!$A$1:$E$659,5,FALSE())</f>
        <v>507</v>
      </c>
      <c r="S100" s="0" t="n">
        <f aca="false">IF(I100=1,(MIN(30,(C100-D100)))*(M100/(M100+N100))*(Q100/(Q100+R100)),(MAX(-30,(C100-D100)))*(N100/(M100+N100))*(R100/(R100+Q100)))</f>
        <v>-2.7477497464503</v>
      </c>
      <c r="T100" s="0" t="n">
        <f aca="false">IF(J100=1,(MIN(30,(D100-C100)))*(K100/(K100+L100))*(O100/(O100+P100)),(MAX(-30,(D100-C100)))*(L100/(K100+L100))*(P100/(P100+O100)))</f>
        <v>1.45861963917002</v>
      </c>
      <c r="U100" s="7" t="n">
        <v>43050</v>
      </c>
    </row>
    <row r="101" customFormat="false" ht="15" hidden="false" customHeight="false" outlineLevel="0" collapsed="false">
      <c r="A101" s="0" t="s">
        <v>432</v>
      </c>
      <c r="B101" s="0" t="s">
        <v>221</v>
      </c>
      <c r="C101" s="0" t="n">
        <v>72</v>
      </c>
      <c r="D101" s="0" t="n">
        <v>86</v>
      </c>
      <c r="E101" s="0" t="n">
        <v>34</v>
      </c>
      <c r="F101" s="0" t="n">
        <v>51</v>
      </c>
      <c r="G101" s="0" t="n">
        <v>16</v>
      </c>
      <c r="H101" s="0" t="n">
        <v>10</v>
      </c>
      <c r="I101" s="0" t="n">
        <v>0</v>
      </c>
      <c r="J101" s="0" t="n">
        <v>1</v>
      </c>
      <c r="K101" s="0" t="n">
        <f aca="false">VLOOKUP(A101,'Team Data'!$A$1:$E$659,2,FALSE())</f>
        <v>0</v>
      </c>
      <c r="L101" s="0" t="n">
        <f aca="false">VLOOKUP(A101,'Team Data'!$A$1:$E$659,3,FALSE())</f>
        <v>2</v>
      </c>
      <c r="M101" s="0" t="n">
        <f aca="false">VLOOKUP(B101,'Team Data'!$A$1:$E$659,2,FALSE())</f>
        <v>11</v>
      </c>
      <c r="N101" s="0" t="n">
        <f aca="false">VLOOKUP(B101,'Team Data'!$A$1:$E$659,3,FALSE())</f>
        <v>21</v>
      </c>
      <c r="O101" s="0" t="n">
        <f aca="false">VLOOKUP(A101,'Team Data'!$A$1:$E$659,4,FALSE())</f>
        <v>21</v>
      </c>
      <c r="P101" s="0" t="n">
        <f aca="false">VLOOKUP(A101,'Team Data'!$A$1:$E$659,5,FALSE())</f>
        <v>43</v>
      </c>
      <c r="Q101" s="0" t="n">
        <f aca="false">VLOOKUP(B101,'Team Data'!$A$1:$E$659,4,FALSE())</f>
        <v>508</v>
      </c>
      <c r="R101" s="0" t="n">
        <f aca="false">VLOOKUP(B101,'Team Data'!$A$1:$E$659,5,FALSE())</f>
        <v>413</v>
      </c>
      <c r="S101" s="0" t="n">
        <f aca="false">IF(I101=1,(MIN(30,(C101-D101)))*(M101/(M101+N101))*(Q101/(Q101+R101)),(MAX(-30,(C101-D101)))*(N101/(M101+N101))*(R101/(R101+Q101)))</f>
        <v>-4.11991042345277</v>
      </c>
      <c r="T101" s="0" t="n">
        <f aca="false">IF(J101=1,(MIN(30,(D101-C101)))*(K101/(K101+L101))*(O101/(O101+P101)),(MAX(-30,(D101-C101)))*(L101/(K101+L101))*(P101/(P101+O101)))</f>
        <v>0</v>
      </c>
      <c r="U101" s="7" t="n">
        <v>43050</v>
      </c>
    </row>
    <row r="102" customFormat="false" ht="15" hidden="false" customHeight="false" outlineLevel="0" collapsed="false">
      <c r="A102" s="0" t="s">
        <v>273</v>
      </c>
      <c r="B102" s="0" t="s">
        <v>121</v>
      </c>
      <c r="C102" s="0" t="n">
        <v>55</v>
      </c>
      <c r="D102" s="0" t="n">
        <v>102</v>
      </c>
      <c r="E102" s="0" t="n">
        <v>26</v>
      </c>
      <c r="F102" s="0" t="n">
        <v>42</v>
      </c>
      <c r="G102" s="0" t="n">
        <v>22</v>
      </c>
      <c r="H102" s="0" t="n">
        <v>10</v>
      </c>
      <c r="I102" s="0" t="n">
        <v>0</v>
      </c>
      <c r="J102" s="0" t="n">
        <v>1</v>
      </c>
      <c r="K102" s="0" t="n">
        <f aca="false">VLOOKUP(A102,'Team Data'!$A$1:$E$659,2,FALSE())</f>
        <v>15</v>
      </c>
      <c r="L102" s="0" t="n">
        <f aca="false">VLOOKUP(A102,'Team Data'!$A$1:$E$659,3,FALSE())</f>
        <v>18</v>
      </c>
      <c r="M102" s="0" t="n">
        <f aca="false">VLOOKUP(B102,'Team Data'!$A$1:$E$659,2,FALSE())</f>
        <v>14</v>
      </c>
      <c r="N102" s="0" t="n">
        <f aca="false">VLOOKUP(B102,'Team Data'!$A$1:$E$659,3,FALSE())</f>
        <v>18</v>
      </c>
      <c r="O102" s="0" t="n">
        <f aca="false">VLOOKUP(A102,'Team Data'!$A$1:$E$659,4,FALSE())</f>
        <v>416</v>
      </c>
      <c r="P102" s="0" t="n">
        <f aca="false">VLOOKUP(A102,'Team Data'!$A$1:$E$659,5,FALSE())</f>
        <v>607</v>
      </c>
      <c r="Q102" s="0" t="n">
        <f aca="false">VLOOKUP(B102,'Team Data'!$A$1:$E$659,4,FALSE())</f>
        <v>590</v>
      </c>
      <c r="R102" s="0" t="n">
        <f aca="false">VLOOKUP(B102,'Team Data'!$A$1:$E$659,5,FALSE())</f>
        <v>445</v>
      </c>
      <c r="S102" s="0" t="n">
        <f aca="false">IF(I102=1,(MIN(30,(C102-D102)))*(M102/(M102+N102))*(Q102/(Q102+R102)),(MAX(-30,(C102-D102)))*(N102/(M102+N102))*(R102/(R102+Q102)))</f>
        <v>-7.2554347826087</v>
      </c>
      <c r="T102" s="0" t="n">
        <f aca="false">IF(J102=1,(MIN(30,(D102-C102)))*(K102/(K102+L102))*(O102/(O102+P102)),(MAX(-30,(D102-C102)))*(L102/(K102+L102))*(P102/(P102+O102)))</f>
        <v>5.54518794988003</v>
      </c>
      <c r="U102" s="7" t="n">
        <v>43050</v>
      </c>
    </row>
    <row r="103" customFormat="false" ht="15" hidden="false" customHeight="false" outlineLevel="0" collapsed="false">
      <c r="A103" s="0" t="s">
        <v>433</v>
      </c>
      <c r="B103" s="0" t="s">
        <v>123</v>
      </c>
      <c r="C103" s="0" t="n">
        <v>71</v>
      </c>
      <c r="D103" s="0" t="n">
        <v>87</v>
      </c>
      <c r="E103" s="0" t="n">
        <v>48</v>
      </c>
      <c r="F103" s="0" t="n">
        <v>42</v>
      </c>
      <c r="G103" s="0" t="n">
        <v>24</v>
      </c>
      <c r="H103" s="0" t="n">
        <v>13</v>
      </c>
      <c r="I103" s="0" t="n">
        <v>0</v>
      </c>
      <c r="J103" s="0" t="n">
        <v>1</v>
      </c>
      <c r="K103" s="0" t="n">
        <f aca="false">VLOOKUP(A103,'Team Data'!$A$1:$E$659,2,FALSE())</f>
        <v>0</v>
      </c>
      <c r="L103" s="0" t="n">
        <f aca="false">VLOOKUP(A103,'Team Data'!$A$1:$E$659,3,FALSE())</f>
        <v>1</v>
      </c>
      <c r="M103" s="0" t="n">
        <f aca="false">VLOOKUP(B103,'Team Data'!$A$1:$E$659,2,FALSE())</f>
        <v>7</v>
      </c>
      <c r="N103" s="0" t="n">
        <f aca="false">VLOOKUP(B103,'Team Data'!$A$1:$E$659,3,FALSE())</f>
        <v>21</v>
      </c>
      <c r="O103" s="0" t="n">
        <f aca="false">VLOOKUP(A103,'Team Data'!$A$1:$E$659,4,FALSE())</f>
        <v>7</v>
      </c>
      <c r="P103" s="0" t="n">
        <f aca="false">VLOOKUP(A103,'Team Data'!$A$1:$E$659,5,FALSE())</f>
        <v>21</v>
      </c>
      <c r="Q103" s="0" t="n">
        <f aca="false">VLOOKUP(B103,'Team Data'!$A$1:$E$659,4,FALSE())</f>
        <v>401</v>
      </c>
      <c r="R103" s="0" t="n">
        <f aca="false">VLOOKUP(B103,'Team Data'!$A$1:$E$659,5,FALSE())</f>
        <v>384</v>
      </c>
      <c r="S103" s="0" t="n">
        <f aca="false">IF(I103=1,(MIN(30,(C103-D103)))*(M103/(M103+N103))*(Q103/(Q103+R103)),(MAX(-30,(C103-D103)))*(N103/(M103+N103))*(R103/(R103+Q103)))</f>
        <v>-5.87006369426752</v>
      </c>
      <c r="T103" s="0" t="n">
        <f aca="false">IF(J103=1,(MIN(30,(D103-C103)))*(K103/(K103+L103))*(O103/(O103+P103)),(MAX(-30,(D103-C103)))*(L103/(K103+L103))*(P103/(P103+O103)))</f>
        <v>0</v>
      </c>
      <c r="U103" s="7" t="n">
        <v>43050</v>
      </c>
    </row>
    <row r="104" customFormat="false" ht="15" hidden="false" customHeight="false" outlineLevel="0" collapsed="false">
      <c r="A104" s="0" t="s">
        <v>148</v>
      </c>
      <c r="B104" s="0" t="s">
        <v>301</v>
      </c>
      <c r="C104" s="0" t="n">
        <v>96</v>
      </c>
      <c r="D104" s="0" t="n">
        <v>102</v>
      </c>
      <c r="E104" s="0" t="n">
        <v>32</v>
      </c>
      <c r="F104" s="0" t="n">
        <v>46</v>
      </c>
      <c r="G104" s="0" t="n">
        <v>11</v>
      </c>
      <c r="H104" s="0" t="n">
        <v>14</v>
      </c>
      <c r="I104" s="0" t="n">
        <v>0</v>
      </c>
      <c r="J104" s="0" t="n">
        <v>1</v>
      </c>
      <c r="K104" s="0" t="n">
        <f aca="false">VLOOKUP(A104,'Team Data'!$A$1:$E$659,2,FALSE())</f>
        <v>18</v>
      </c>
      <c r="L104" s="0" t="n">
        <f aca="false">VLOOKUP(A104,'Team Data'!$A$1:$E$659,3,FALSE())</f>
        <v>17</v>
      </c>
      <c r="M104" s="0" t="n">
        <f aca="false">VLOOKUP(B104,'Team Data'!$A$1:$E$659,2,FALSE())</f>
        <v>14</v>
      </c>
      <c r="N104" s="0" t="n">
        <f aca="false">VLOOKUP(B104,'Team Data'!$A$1:$E$659,3,FALSE())</f>
        <v>17</v>
      </c>
      <c r="O104" s="0" t="n">
        <f aca="false">VLOOKUP(A104,'Team Data'!$A$1:$E$659,4,FALSE())</f>
        <v>497</v>
      </c>
      <c r="P104" s="0" t="n">
        <f aca="false">VLOOKUP(A104,'Team Data'!$A$1:$E$659,5,FALSE())</f>
        <v>580</v>
      </c>
      <c r="Q104" s="0" t="n">
        <f aca="false">VLOOKUP(B104,'Team Data'!$A$1:$E$659,4,FALSE())</f>
        <v>549</v>
      </c>
      <c r="R104" s="0" t="n">
        <f aca="false">VLOOKUP(B104,'Team Data'!$A$1:$E$659,5,FALSE())</f>
        <v>466</v>
      </c>
      <c r="S104" s="0" t="n">
        <f aca="false">IF(I104=1,(MIN(30,(C104-D104)))*(M104/(M104+N104))*(Q104/(Q104+R104)),(MAX(-30,(C104-D104)))*(N104/(M104+N104))*(R104/(R104+Q104)))</f>
        <v>-1.51063085968536</v>
      </c>
      <c r="T104" s="0" t="n">
        <f aca="false">IF(J104=1,(MIN(30,(D104-C104)))*(K104/(K104+L104))*(O104/(O104+P104)),(MAX(-30,(D104-C104)))*(L104/(K104+L104))*(P104/(P104+O104)))</f>
        <v>1.42395543175487</v>
      </c>
      <c r="U104" s="7" t="n">
        <v>43050</v>
      </c>
    </row>
    <row r="105" customFormat="false" ht="15" hidden="false" customHeight="false" outlineLevel="0" collapsed="false">
      <c r="A105" s="0" t="s">
        <v>314</v>
      </c>
      <c r="B105" s="0" t="s">
        <v>247</v>
      </c>
      <c r="C105" s="0" t="n">
        <v>67</v>
      </c>
      <c r="D105" s="0" t="n">
        <v>78</v>
      </c>
      <c r="E105" s="0" t="n">
        <v>31</v>
      </c>
      <c r="F105" s="0" t="n">
        <v>34</v>
      </c>
      <c r="G105" s="0" t="n">
        <v>14</v>
      </c>
      <c r="H105" s="0" t="n">
        <v>11</v>
      </c>
      <c r="I105" s="0" t="n">
        <v>0</v>
      </c>
      <c r="J105" s="0" t="n">
        <v>1</v>
      </c>
      <c r="K105" s="0" t="n">
        <f aca="false">VLOOKUP(A105,'Team Data'!$A$1:$E$659,2,FALSE())</f>
        <v>25</v>
      </c>
      <c r="L105" s="0" t="n">
        <f aca="false">VLOOKUP(A105,'Team Data'!$A$1:$E$659,3,FALSE())</f>
        <v>10</v>
      </c>
      <c r="M105" s="0" t="n">
        <f aca="false">VLOOKUP(B105,'Team Data'!$A$1:$E$659,2,FALSE())</f>
        <v>17</v>
      </c>
      <c r="N105" s="0" t="n">
        <f aca="false">VLOOKUP(B105,'Team Data'!$A$1:$E$659,3,FALSE())</f>
        <v>16</v>
      </c>
      <c r="O105" s="0" t="n">
        <f aca="false">VLOOKUP(A105,'Team Data'!$A$1:$E$659,4,FALSE())</f>
        <v>506</v>
      </c>
      <c r="P105" s="0" t="n">
        <f aca="false">VLOOKUP(A105,'Team Data'!$A$1:$E$659,5,FALSE())</f>
        <v>534</v>
      </c>
      <c r="Q105" s="0" t="n">
        <f aca="false">VLOOKUP(B105,'Team Data'!$A$1:$E$659,4,FALSE())</f>
        <v>613</v>
      </c>
      <c r="R105" s="0" t="n">
        <f aca="false">VLOOKUP(B105,'Team Data'!$A$1:$E$659,5,FALSE())</f>
        <v>464</v>
      </c>
      <c r="S105" s="0" t="n">
        <f aca="false">IF(I105=1,(MIN(30,(C105-D105)))*(M105/(M105+N105))*(Q105/(Q105+R105)),(MAX(-30,(C105-D105)))*(N105/(M105+N105))*(R105/(R105+Q105)))</f>
        <v>-2.29774063757351</v>
      </c>
      <c r="T105" s="0" t="n">
        <f aca="false">IF(J105=1,(MIN(30,(D105-C105)))*(K105/(K105+L105))*(O105/(O105+P105)),(MAX(-30,(D105-C105)))*(L105/(K105+L105))*(P105/(P105+O105)))</f>
        <v>3.8228021978022</v>
      </c>
      <c r="U105" s="7" t="n">
        <v>43050</v>
      </c>
    </row>
    <row r="106" customFormat="false" ht="15" hidden="false" customHeight="false" outlineLevel="0" collapsed="false">
      <c r="A106" s="0" t="s">
        <v>196</v>
      </c>
      <c r="B106" s="0" t="s">
        <v>21</v>
      </c>
      <c r="C106" s="0" t="n">
        <v>74</v>
      </c>
      <c r="D106" s="0" t="n">
        <v>102</v>
      </c>
      <c r="E106" s="0" t="n">
        <v>29</v>
      </c>
      <c r="F106" s="0" t="n">
        <v>42</v>
      </c>
      <c r="G106" s="0" t="n">
        <v>16</v>
      </c>
      <c r="H106" s="0" t="n">
        <v>16</v>
      </c>
      <c r="I106" s="0" t="n">
        <v>0</v>
      </c>
      <c r="J106" s="0" t="n">
        <v>1</v>
      </c>
      <c r="K106" s="0" t="n">
        <f aca="false">VLOOKUP(A106,'Team Data'!$A$1:$E$659,2,FALSE())</f>
        <v>14</v>
      </c>
      <c r="L106" s="0" t="n">
        <f aca="false">VLOOKUP(A106,'Team Data'!$A$1:$E$659,3,FALSE())</f>
        <v>19</v>
      </c>
      <c r="M106" s="0" t="n">
        <f aca="false">VLOOKUP(B106,'Team Data'!$A$1:$E$659,2,FALSE())</f>
        <v>26</v>
      </c>
      <c r="N106" s="0" t="n">
        <f aca="false">VLOOKUP(B106,'Team Data'!$A$1:$E$659,3,FALSE())</f>
        <v>7</v>
      </c>
      <c r="O106" s="0" t="n">
        <f aca="false">VLOOKUP(A106,'Team Data'!$A$1:$E$659,4,FALSE())</f>
        <v>464</v>
      </c>
      <c r="P106" s="0" t="n">
        <f aca="false">VLOOKUP(A106,'Team Data'!$A$1:$E$659,5,FALSE())</f>
        <v>530</v>
      </c>
      <c r="Q106" s="0" t="n">
        <f aca="false">VLOOKUP(B106,'Team Data'!$A$1:$E$659,4,FALSE())</f>
        <v>619</v>
      </c>
      <c r="R106" s="0" t="n">
        <f aca="false">VLOOKUP(B106,'Team Data'!$A$1:$E$659,5,FALSE())</f>
        <v>468</v>
      </c>
      <c r="S106" s="0" t="n">
        <f aca="false">IF(I106=1,(MIN(30,(C106-D106)))*(M106/(M106+N106))*(Q106/(Q106+R106)),(MAX(-30,(C106-D106)))*(N106/(M106+N106))*(R106/(R106+Q106)))</f>
        <v>-2.55716316801873</v>
      </c>
      <c r="T106" s="0" t="n">
        <f aca="false">IF(J106=1,(MIN(30,(D106-C106)))*(K106/(K106+L106))*(O106/(O106+P106)),(MAX(-30,(D106-C106)))*(L106/(K106+L106))*(P106/(P106+O106)))</f>
        <v>5.54502774221084</v>
      </c>
      <c r="U106" s="7" t="n">
        <v>43050</v>
      </c>
    </row>
    <row r="107" customFormat="false" ht="15" hidden="false" customHeight="false" outlineLevel="0" collapsed="false">
      <c r="A107" s="0" t="s">
        <v>434</v>
      </c>
      <c r="B107" s="0" t="s">
        <v>131</v>
      </c>
      <c r="C107" s="0" t="n">
        <v>42</v>
      </c>
      <c r="D107" s="0" t="n">
        <v>100</v>
      </c>
      <c r="E107" s="0" t="n">
        <v>43</v>
      </c>
      <c r="F107" s="0" t="n">
        <v>55</v>
      </c>
      <c r="G107" s="0" t="n">
        <v>14</v>
      </c>
      <c r="H107" s="0" t="n">
        <v>12</v>
      </c>
      <c r="I107" s="0" t="n">
        <v>0</v>
      </c>
      <c r="J107" s="0" t="n">
        <v>1</v>
      </c>
      <c r="K107" s="0" t="n">
        <f aca="false">VLOOKUP(A107,'Team Data'!$A$1:$E$659,2,FALSE())</f>
        <v>0</v>
      </c>
      <c r="L107" s="0" t="n">
        <f aca="false">VLOOKUP(A107,'Team Data'!$A$1:$E$659,3,FALSE())</f>
        <v>3</v>
      </c>
      <c r="M107" s="0" t="n">
        <f aca="false">VLOOKUP(B107,'Team Data'!$A$1:$E$659,2,FALSE())</f>
        <v>23</v>
      </c>
      <c r="N107" s="0" t="n">
        <f aca="false">VLOOKUP(B107,'Team Data'!$A$1:$E$659,3,FALSE())</f>
        <v>13</v>
      </c>
      <c r="O107" s="0" t="n">
        <f aca="false">VLOOKUP(A107,'Team Data'!$A$1:$E$659,4,FALSE())</f>
        <v>54</v>
      </c>
      <c r="P107" s="0" t="n">
        <f aca="false">VLOOKUP(A107,'Team Data'!$A$1:$E$659,5,FALSE())</f>
        <v>48</v>
      </c>
      <c r="Q107" s="0" t="n">
        <f aca="false">VLOOKUP(B107,'Team Data'!$A$1:$E$659,4,FALSE())</f>
        <v>559</v>
      </c>
      <c r="R107" s="0" t="n">
        <f aca="false">VLOOKUP(B107,'Team Data'!$A$1:$E$659,5,FALSE())</f>
        <v>576</v>
      </c>
      <c r="S107" s="0" t="n">
        <f aca="false">IF(I107=1,(MIN(30,(C107-D107)))*(M107/(M107+N107))*(Q107/(Q107+R107)),(MAX(-30,(C107-D107)))*(N107/(M107+N107))*(R107/(R107+Q107)))</f>
        <v>-5.4977973568282</v>
      </c>
      <c r="T107" s="0" t="n">
        <f aca="false">IF(J107=1,(MIN(30,(D107-C107)))*(K107/(K107+L107))*(O107/(O107+P107)),(MAX(-30,(D107-C107)))*(L107/(K107+L107))*(P107/(P107+O107)))</f>
        <v>0</v>
      </c>
      <c r="U107" s="7" t="n">
        <v>43050</v>
      </c>
    </row>
    <row r="108" customFormat="false" ht="15" hidden="false" customHeight="false" outlineLevel="0" collapsed="false">
      <c r="A108" s="0" t="s">
        <v>150</v>
      </c>
      <c r="B108" s="0" t="s">
        <v>219</v>
      </c>
      <c r="C108" s="0" t="n">
        <v>76</v>
      </c>
      <c r="D108" s="0" t="n">
        <v>94</v>
      </c>
      <c r="E108" s="0" t="n">
        <v>40</v>
      </c>
      <c r="F108" s="0" t="n">
        <v>48</v>
      </c>
      <c r="G108" s="0" t="n">
        <v>13</v>
      </c>
      <c r="H108" s="0" t="n">
        <v>14</v>
      </c>
      <c r="I108" s="0" t="n">
        <v>0</v>
      </c>
      <c r="J108" s="0" t="n">
        <v>1</v>
      </c>
      <c r="K108" s="0" t="n">
        <f aca="false">VLOOKUP(A108,'Team Data'!$A$1:$E$659,2,FALSE())</f>
        <v>27</v>
      </c>
      <c r="L108" s="0" t="n">
        <f aca="false">VLOOKUP(A108,'Team Data'!$A$1:$E$659,3,FALSE())</f>
        <v>7</v>
      </c>
      <c r="M108" s="0" t="n">
        <f aca="false">VLOOKUP(B108,'Team Data'!$A$1:$E$659,2,FALSE())</f>
        <v>12</v>
      </c>
      <c r="N108" s="0" t="n">
        <f aca="false">VLOOKUP(B108,'Team Data'!$A$1:$E$659,3,FALSE())</f>
        <v>20</v>
      </c>
      <c r="O108" s="0" t="n">
        <f aca="false">VLOOKUP(A108,'Team Data'!$A$1:$E$659,4,FALSE())</f>
        <v>511</v>
      </c>
      <c r="P108" s="0" t="n">
        <f aca="false">VLOOKUP(A108,'Team Data'!$A$1:$E$659,5,FALSE())</f>
        <v>533</v>
      </c>
      <c r="Q108" s="0" t="n">
        <f aca="false">VLOOKUP(B108,'Team Data'!$A$1:$E$659,4,FALSE())</f>
        <v>657</v>
      </c>
      <c r="R108" s="0" t="n">
        <f aca="false">VLOOKUP(B108,'Team Data'!$A$1:$E$659,5,FALSE())</f>
        <v>413</v>
      </c>
      <c r="S108" s="0" t="n">
        <f aca="false">IF(I108=1,(MIN(30,(C108-D108)))*(M108/(M108+N108))*(Q108/(Q108+R108)),(MAX(-30,(C108-D108)))*(N108/(M108+N108))*(R108/(R108+Q108)))</f>
        <v>-4.34228971962617</v>
      </c>
      <c r="T108" s="0" t="n">
        <f aca="false">IF(J108=1,(MIN(30,(D108-C108)))*(K108/(K108+L108))*(O108/(O108+P108)),(MAX(-30,(D108-C108)))*(L108/(K108+L108))*(P108/(P108+O108)))</f>
        <v>6.99645030425964</v>
      </c>
      <c r="U108" s="7" t="n">
        <v>43050</v>
      </c>
    </row>
    <row r="109" customFormat="false" ht="15" hidden="false" customHeight="false" outlineLevel="0" collapsed="false">
      <c r="A109" s="0" t="s">
        <v>12</v>
      </c>
      <c r="B109" s="0" t="s">
        <v>139</v>
      </c>
      <c r="C109" s="0" t="n">
        <v>59</v>
      </c>
      <c r="D109" s="0" t="n">
        <v>99</v>
      </c>
      <c r="E109" s="0" t="n">
        <v>26</v>
      </c>
      <c r="F109" s="0" t="n">
        <v>35</v>
      </c>
      <c r="G109" s="0" t="n">
        <v>16</v>
      </c>
      <c r="H109" s="0" t="n">
        <v>7</v>
      </c>
      <c r="I109" s="0" t="n">
        <v>0</v>
      </c>
      <c r="J109" s="0" t="n">
        <v>1</v>
      </c>
      <c r="K109" s="0" t="n">
        <f aca="false">VLOOKUP(A109,'Team Data'!$A$1:$E$659,2,FALSE())</f>
        <v>11</v>
      </c>
      <c r="L109" s="0" t="n">
        <f aca="false">VLOOKUP(A109,'Team Data'!$A$1:$E$659,3,FALSE())</f>
        <v>21</v>
      </c>
      <c r="M109" s="0" t="n">
        <f aca="false">VLOOKUP(B109,'Team Data'!$A$1:$E$659,2,FALSE())</f>
        <v>17</v>
      </c>
      <c r="N109" s="0" t="n">
        <f aca="false">VLOOKUP(B109,'Team Data'!$A$1:$E$659,3,FALSE())</f>
        <v>14</v>
      </c>
      <c r="O109" s="0" t="n">
        <f aca="false">VLOOKUP(A109,'Team Data'!$A$1:$E$659,4,FALSE())</f>
        <v>370</v>
      </c>
      <c r="P109" s="0" t="n">
        <f aca="false">VLOOKUP(A109,'Team Data'!$A$1:$E$659,5,FALSE())</f>
        <v>552</v>
      </c>
      <c r="Q109" s="0" t="n">
        <f aca="false">VLOOKUP(B109,'Team Data'!$A$1:$E$659,4,FALSE())</f>
        <v>602</v>
      </c>
      <c r="R109" s="0" t="n">
        <f aca="false">VLOOKUP(B109,'Team Data'!$A$1:$E$659,5,FALSE())</f>
        <v>443</v>
      </c>
      <c r="S109" s="0" t="n">
        <f aca="false">IF(I109=1,(MIN(30,(C109-D109)))*(M109/(M109+N109))*(Q109/(Q109+R109)),(MAX(-30,(C109-D109)))*(N109/(M109+N109))*(R109/(R109+Q109)))</f>
        <v>-5.74347893193394</v>
      </c>
      <c r="T109" s="0" t="n">
        <f aca="false">IF(J109=1,(MIN(30,(D109-C109)))*(K109/(K109+L109))*(O109/(O109+P109)),(MAX(-30,(D109-C109)))*(L109/(K109+L109))*(P109/(P109+O109)))</f>
        <v>4.13842190889371</v>
      </c>
      <c r="U109" s="7" t="n">
        <v>43050</v>
      </c>
    </row>
    <row r="110" customFormat="false" ht="15" hidden="false" customHeight="false" outlineLevel="0" collapsed="false">
      <c r="A110" s="0" t="s">
        <v>166</v>
      </c>
      <c r="B110" s="0" t="s">
        <v>309</v>
      </c>
      <c r="C110" s="0" t="n">
        <v>79</v>
      </c>
      <c r="D110" s="0" t="n">
        <v>88</v>
      </c>
      <c r="E110" s="0" t="n">
        <v>28</v>
      </c>
      <c r="F110" s="0" t="n">
        <v>39</v>
      </c>
      <c r="G110" s="0" t="n">
        <v>14</v>
      </c>
      <c r="H110" s="0" t="n">
        <v>14</v>
      </c>
      <c r="I110" s="0" t="n">
        <v>0</v>
      </c>
      <c r="J110" s="0" t="n">
        <v>1</v>
      </c>
      <c r="K110" s="0" t="n">
        <f aca="false">VLOOKUP(A110,'Team Data'!$A$1:$E$659,2,FALSE())</f>
        <v>19</v>
      </c>
      <c r="L110" s="0" t="n">
        <f aca="false">VLOOKUP(A110,'Team Data'!$A$1:$E$659,3,FALSE())</f>
        <v>15</v>
      </c>
      <c r="M110" s="0" t="n">
        <f aca="false">VLOOKUP(B110,'Team Data'!$A$1:$E$659,2,FALSE())</f>
        <v>19</v>
      </c>
      <c r="N110" s="0" t="n">
        <f aca="false">VLOOKUP(B110,'Team Data'!$A$1:$E$659,3,FALSE())</f>
        <v>13</v>
      </c>
      <c r="O110" s="0" t="n">
        <f aca="false">VLOOKUP(A110,'Team Data'!$A$1:$E$659,4,FALSE())</f>
        <v>543</v>
      </c>
      <c r="P110" s="0" t="n">
        <f aca="false">VLOOKUP(A110,'Team Data'!$A$1:$E$659,5,FALSE())</f>
        <v>527</v>
      </c>
      <c r="Q110" s="0" t="n">
        <f aca="false">VLOOKUP(B110,'Team Data'!$A$1:$E$659,4,FALSE())</f>
        <v>582</v>
      </c>
      <c r="R110" s="0" t="n">
        <f aca="false">VLOOKUP(B110,'Team Data'!$A$1:$E$659,5,FALSE())</f>
        <v>465</v>
      </c>
      <c r="S110" s="0" t="n">
        <f aca="false">IF(I110=1,(MIN(30,(C110-D110)))*(M110/(M110+N110))*(Q110/(Q110+R110)),(MAX(-30,(C110-D110)))*(N110/(M110+N110))*(R110/(R110+Q110)))</f>
        <v>-1.62383595988539</v>
      </c>
      <c r="T110" s="0" t="n">
        <f aca="false">IF(J110=1,(MIN(30,(D110-C110)))*(K110/(K110+L110))*(O110/(O110+P110)),(MAX(-30,(D110-C110)))*(L110/(K110+L110))*(P110/(P110+O110)))</f>
        <v>2.55230896096756</v>
      </c>
      <c r="U110" s="7" t="n">
        <v>43050</v>
      </c>
    </row>
    <row r="111" customFormat="false" ht="15" hidden="false" customHeight="false" outlineLevel="0" collapsed="false">
      <c r="A111" s="0" t="s">
        <v>164</v>
      </c>
      <c r="B111" s="0" t="s">
        <v>115</v>
      </c>
      <c r="C111" s="0" t="n">
        <v>53</v>
      </c>
      <c r="D111" s="0" t="n">
        <v>81</v>
      </c>
      <c r="E111" s="0" t="n">
        <v>31</v>
      </c>
      <c r="F111" s="0" t="n">
        <v>46</v>
      </c>
      <c r="G111" s="0" t="n">
        <v>13</v>
      </c>
      <c r="H111" s="0" t="n">
        <v>17</v>
      </c>
      <c r="I111" s="0" t="n">
        <v>0</v>
      </c>
      <c r="J111" s="0" t="n">
        <v>1</v>
      </c>
      <c r="K111" s="0" t="n">
        <f aca="false">VLOOKUP(A111,'Team Data'!$A$1:$E$659,2,FALSE())</f>
        <v>11</v>
      </c>
      <c r="L111" s="0" t="n">
        <f aca="false">VLOOKUP(A111,'Team Data'!$A$1:$E$659,3,FALSE())</f>
        <v>17</v>
      </c>
      <c r="M111" s="0" t="n">
        <f aca="false">VLOOKUP(B111,'Team Data'!$A$1:$E$659,2,FALSE())</f>
        <v>27</v>
      </c>
      <c r="N111" s="0" t="n">
        <f aca="false">VLOOKUP(B111,'Team Data'!$A$1:$E$659,3,FALSE())</f>
        <v>8</v>
      </c>
      <c r="O111" s="0" t="n">
        <f aca="false">VLOOKUP(A111,'Team Data'!$A$1:$E$659,4,FALSE())</f>
        <v>411</v>
      </c>
      <c r="P111" s="0" t="n">
        <f aca="false">VLOOKUP(A111,'Team Data'!$A$1:$E$659,5,FALSE())</f>
        <v>413</v>
      </c>
      <c r="Q111" s="0" t="n">
        <f aca="false">VLOOKUP(B111,'Team Data'!$A$1:$E$659,4,FALSE())</f>
        <v>625</v>
      </c>
      <c r="R111" s="0" t="n">
        <f aca="false">VLOOKUP(B111,'Team Data'!$A$1:$E$659,5,FALSE())</f>
        <v>506</v>
      </c>
      <c r="S111" s="0" t="n">
        <f aca="false">IF(I111=1,(MIN(30,(C111-D111)))*(M111/(M111+N111))*(Q111/(Q111+R111)),(MAX(-30,(C111-D111)))*(N111/(M111+N111))*(R111/(R111+Q111)))</f>
        <v>-2.86330680813439</v>
      </c>
      <c r="T111" s="0" t="n">
        <f aca="false">IF(J111=1,(MIN(30,(D111-C111)))*(K111/(K111+L111))*(O111/(O111+P111)),(MAX(-30,(D111-C111)))*(L111/(K111+L111))*(P111/(P111+O111)))</f>
        <v>5.48665048543689</v>
      </c>
      <c r="U111" s="7" t="n">
        <v>43050</v>
      </c>
    </row>
    <row r="112" customFormat="false" ht="15" hidden="false" customHeight="false" outlineLevel="0" collapsed="false">
      <c r="A112" s="0" t="s">
        <v>89</v>
      </c>
      <c r="B112" s="0" t="s">
        <v>271</v>
      </c>
      <c r="C112" s="0" t="n">
        <v>59</v>
      </c>
      <c r="D112" s="0" t="n">
        <v>60</v>
      </c>
      <c r="E112" s="0" t="n">
        <v>41</v>
      </c>
      <c r="F112" s="0" t="n">
        <v>34</v>
      </c>
      <c r="G112" s="0" t="n">
        <v>12</v>
      </c>
      <c r="H112" s="0" t="n">
        <v>11</v>
      </c>
      <c r="I112" s="0" t="n">
        <v>0</v>
      </c>
      <c r="J112" s="0" t="n">
        <v>1</v>
      </c>
      <c r="K112" s="0" t="n">
        <f aca="false">VLOOKUP(A112,'Team Data'!$A$1:$E$659,2,FALSE())</f>
        <v>12</v>
      </c>
      <c r="L112" s="0" t="n">
        <f aca="false">VLOOKUP(A112,'Team Data'!$A$1:$E$659,3,FALSE())</f>
        <v>19</v>
      </c>
      <c r="M112" s="0" t="n">
        <f aca="false">VLOOKUP(B112,'Team Data'!$A$1:$E$659,2,FALSE())</f>
        <v>10</v>
      </c>
      <c r="N112" s="0" t="n">
        <f aca="false">VLOOKUP(B112,'Team Data'!$A$1:$E$659,3,FALSE())</f>
        <v>22</v>
      </c>
      <c r="O112" s="0" t="n">
        <f aca="false">VLOOKUP(A112,'Team Data'!$A$1:$E$659,4,FALSE())</f>
        <v>476</v>
      </c>
      <c r="P112" s="0" t="n">
        <f aca="false">VLOOKUP(A112,'Team Data'!$A$1:$E$659,5,FALSE())</f>
        <v>457</v>
      </c>
      <c r="Q112" s="0" t="n">
        <f aca="false">VLOOKUP(B112,'Team Data'!$A$1:$E$659,4,FALSE())</f>
        <v>525</v>
      </c>
      <c r="R112" s="0" t="n">
        <f aca="false">VLOOKUP(B112,'Team Data'!$A$1:$E$659,5,FALSE())</f>
        <v>506</v>
      </c>
      <c r="S112" s="0" t="n">
        <f aca="false">IF(I112=1,(MIN(30,(C112-D112)))*(M112/(M112+N112))*(Q112/(Q112+R112)),(MAX(-30,(C112-D112)))*(N112/(M112+N112))*(R112/(R112+Q112)))</f>
        <v>-0.337415130940834</v>
      </c>
      <c r="T112" s="0" t="n">
        <f aca="false">IF(J112=1,(MIN(30,(D112-C112)))*(K112/(K112+L112))*(O112/(O112+P112)),(MAX(-30,(D112-C112)))*(L112/(K112+L112))*(P112/(P112+O112)))</f>
        <v>0.197489886941189</v>
      </c>
      <c r="U112" s="7" t="n">
        <v>43050</v>
      </c>
    </row>
    <row r="113" customFormat="false" ht="15" hidden="false" customHeight="false" outlineLevel="0" collapsed="false">
      <c r="A113" s="0" t="s">
        <v>199</v>
      </c>
      <c r="B113" s="0" t="s">
        <v>312</v>
      </c>
      <c r="C113" s="0" t="n">
        <v>55</v>
      </c>
      <c r="D113" s="0" t="n">
        <v>65</v>
      </c>
      <c r="E113" s="0" t="n">
        <v>36</v>
      </c>
      <c r="F113" s="0" t="n">
        <v>32</v>
      </c>
      <c r="G113" s="0" t="n">
        <v>22</v>
      </c>
      <c r="H113" s="0" t="n">
        <v>13</v>
      </c>
      <c r="I113" s="0" t="n">
        <v>0</v>
      </c>
      <c r="J113" s="0" t="n">
        <v>1</v>
      </c>
      <c r="K113" s="0" t="n">
        <f aca="false">VLOOKUP(A113,'Team Data'!$A$1:$E$659,2,FALSE())</f>
        <v>19</v>
      </c>
      <c r="L113" s="0" t="n">
        <f aca="false">VLOOKUP(A113,'Team Data'!$A$1:$E$659,3,FALSE())</f>
        <v>16</v>
      </c>
      <c r="M113" s="0" t="n">
        <f aca="false">VLOOKUP(B113,'Team Data'!$A$1:$E$659,2,FALSE())</f>
        <v>20</v>
      </c>
      <c r="N113" s="0" t="n">
        <f aca="false">VLOOKUP(B113,'Team Data'!$A$1:$E$659,3,FALSE())</f>
        <v>16</v>
      </c>
      <c r="O113" s="0" t="n">
        <f aca="false">VLOOKUP(A113,'Team Data'!$A$1:$E$659,4,FALSE())</f>
        <v>431</v>
      </c>
      <c r="P113" s="0" t="n">
        <f aca="false">VLOOKUP(A113,'Team Data'!$A$1:$E$659,5,FALSE())</f>
        <v>621</v>
      </c>
      <c r="Q113" s="0" t="n">
        <f aca="false">VLOOKUP(B113,'Team Data'!$A$1:$E$659,4,FALSE())</f>
        <v>545</v>
      </c>
      <c r="R113" s="0" t="n">
        <f aca="false">VLOOKUP(B113,'Team Data'!$A$1:$E$659,5,FALSE())</f>
        <v>579</v>
      </c>
      <c r="S113" s="0" t="n">
        <f aca="false">IF(I113=1,(MIN(30,(C113-D113)))*(M113/(M113+N113))*(Q113/(Q113+R113)),(MAX(-30,(C113-D113)))*(N113/(M113+N113))*(R113/(R113+Q113)))</f>
        <v>-2.28944246737841</v>
      </c>
      <c r="T113" s="0" t="n">
        <f aca="false">IF(J113=1,(MIN(30,(D113-C113)))*(K113/(K113+L113))*(O113/(O113+P113)),(MAX(-30,(D113-C113)))*(L113/(K113+L113))*(P113/(P113+O113)))</f>
        <v>2.22406300923411</v>
      </c>
      <c r="U113" s="7" t="n">
        <v>43050</v>
      </c>
    </row>
    <row r="114" customFormat="false" ht="15" hidden="false" customHeight="false" outlineLevel="0" collapsed="false">
      <c r="A114" s="0" t="s">
        <v>108</v>
      </c>
      <c r="B114" s="0" t="s">
        <v>242</v>
      </c>
      <c r="C114" s="0" t="n">
        <v>75</v>
      </c>
      <c r="D114" s="0" t="n">
        <v>90</v>
      </c>
      <c r="E114" s="0" t="n">
        <v>41</v>
      </c>
      <c r="F114" s="0" t="n">
        <v>47</v>
      </c>
      <c r="G114" s="0" t="n">
        <v>16</v>
      </c>
      <c r="H114" s="0" t="n">
        <v>9</v>
      </c>
      <c r="I114" s="0" t="n">
        <v>0</v>
      </c>
      <c r="J114" s="0" t="n">
        <v>1</v>
      </c>
      <c r="K114" s="0" t="n">
        <f aca="false">VLOOKUP(A114,'Team Data'!$A$1:$E$659,2,FALSE())</f>
        <v>19</v>
      </c>
      <c r="L114" s="0" t="n">
        <f aca="false">VLOOKUP(A114,'Team Data'!$A$1:$E$659,3,FALSE())</f>
        <v>16</v>
      </c>
      <c r="M114" s="0" t="n">
        <f aca="false">VLOOKUP(B114,'Team Data'!$A$1:$E$659,2,FALSE())</f>
        <v>22</v>
      </c>
      <c r="N114" s="0" t="n">
        <f aca="false">VLOOKUP(B114,'Team Data'!$A$1:$E$659,3,FALSE())</f>
        <v>9</v>
      </c>
      <c r="O114" s="0" t="n">
        <f aca="false">VLOOKUP(A114,'Team Data'!$A$1:$E$659,4,FALSE())</f>
        <v>472</v>
      </c>
      <c r="P114" s="0" t="n">
        <f aca="false">VLOOKUP(A114,'Team Data'!$A$1:$E$659,5,FALSE())</f>
        <v>580</v>
      </c>
      <c r="Q114" s="0" t="n">
        <f aca="false">VLOOKUP(B114,'Team Data'!$A$1:$E$659,4,FALSE())</f>
        <v>500</v>
      </c>
      <c r="R114" s="0" t="n">
        <f aca="false">VLOOKUP(B114,'Team Data'!$A$1:$E$659,5,FALSE())</f>
        <v>520</v>
      </c>
      <c r="S114" s="0" t="n">
        <f aca="false">IF(I114=1,(MIN(30,(C114-D114)))*(M114/(M114+N114))*(Q114/(Q114+R114)),(MAX(-30,(C114-D114)))*(N114/(M114+N114))*(R114/(R114+Q114)))</f>
        <v>-2.22011385199241</v>
      </c>
      <c r="T114" s="0" t="n">
        <f aca="false">IF(J114=1,(MIN(30,(D114-C114)))*(K114/(K114+L114))*(O114/(O114+P114)),(MAX(-30,(D114-C114)))*(L114/(K114+L114))*(P114/(P114+O114)))</f>
        <v>3.65344921238457</v>
      </c>
      <c r="U114" s="7" t="n">
        <v>43050</v>
      </c>
    </row>
    <row r="115" customFormat="false" ht="15" hidden="false" customHeight="false" outlineLevel="0" collapsed="false">
      <c r="A115" s="0" t="s">
        <v>211</v>
      </c>
      <c r="B115" s="0" t="s">
        <v>291</v>
      </c>
      <c r="C115" s="0" t="n">
        <v>59</v>
      </c>
      <c r="D115" s="0" t="n">
        <v>105</v>
      </c>
      <c r="E115" s="0" t="n">
        <v>33</v>
      </c>
      <c r="F115" s="0" t="n">
        <v>48</v>
      </c>
      <c r="G115" s="0" t="n">
        <v>19</v>
      </c>
      <c r="H115" s="0" t="n">
        <v>5</v>
      </c>
      <c r="I115" s="0" t="n">
        <v>0</v>
      </c>
      <c r="J115" s="0" t="n">
        <v>1</v>
      </c>
      <c r="K115" s="0" t="n">
        <f aca="false">VLOOKUP(A115,'Team Data'!$A$1:$E$659,2,FALSE())</f>
        <v>4</v>
      </c>
      <c r="L115" s="0" t="n">
        <f aca="false">VLOOKUP(A115,'Team Data'!$A$1:$E$659,3,FALSE())</f>
        <v>25</v>
      </c>
      <c r="M115" s="0" t="n">
        <f aca="false">VLOOKUP(B115,'Team Data'!$A$1:$E$659,2,FALSE())</f>
        <v>19</v>
      </c>
      <c r="N115" s="0" t="n">
        <f aca="false">VLOOKUP(B115,'Team Data'!$A$1:$E$659,3,FALSE())</f>
        <v>15</v>
      </c>
      <c r="O115" s="0" t="n">
        <f aca="false">VLOOKUP(A115,'Team Data'!$A$1:$E$659,4,FALSE())</f>
        <v>425</v>
      </c>
      <c r="P115" s="0" t="n">
        <f aca="false">VLOOKUP(A115,'Team Data'!$A$1:$E$659,5,FALSE())</f>
        <v>394</v>
      </c>
      <c r="Q115" s="0" t="n">
        <f aca="false">VLOOKUP(B115,'Team Data'!$A$1:$E$659,4,FALSE())</f>
        <v>700</v>
      </c>
      <c r="R115" s="0" t="n">
        <f aca="false">VLOOKUP(B115,'Team Data'!$A$1:$E$659,5,FALSE())</f>
        <v>458</v>
      </c>
      <c r="S115" s="0" t="n">
        <f aca="false">IF(I115=1,(MIN(30,(C115-D115)))*(M115/(M115+N115))*(Q115/(Q115+R115)),(MAX(-30,(C115-D115)))*(N115/(M115+N115))*(R115/(R115+Q115)))</f>
        <v>-5.23468454739409</v>
      </c>
      <c r="T115" s="0" t="n">
        <f aca="false">IF(J115=1,(MIN(30,(D115-C115)))*(K115/(K115+L115))*(O115/(O115+P115)),(MAX(-30,(D115-C115)))*(L115/(K115+L115))*(P115/(P115+O115)))</f>
        <v>2.14727800934698</v>
      </c>
      <c r="U115" s="7" t="n">
        <v>43050</v>
      </c>
    </row>
    <row r="116" customFormat="false" ht="15" hidden="false" customHeight="false" outlineLevel="0" collapsed="false">
      <c r="A116" s="0" t="s">
        <v>227</v>
      </c>
      <c r="B116" s="0" t="s">
        <v>217</v>
      </c>
      <c r="C116" s="0" t="n">
        <v>47</v>
      </c>
      <c r="D116" s="0" t="n">
        <v>78</v>
      </c>
      <c r="E116" s="0" t="n">
        <v>34</v>
      </c>
      <c r="F116" s="0" t="n">
        <v>40</v>
      </c>
      <c r="G116" s="0" t="n">
        <v>17</v>
      </c>
      <c r="H116" s="0" t="n">
        <v>10</v>
      </c>
      <c r="I116" s="0" t="n">
        <v>0</v>
      </c>
      <c r="J116" s="0" t="n">
        <v>1</v>
      </c>
      <c r="K116" s="0" t="n">
        <f aca="false">VLOOKUP(A116,'Team Data'!$A$1:$E$659,2,FALSE())</f>
        <v>6</v>
      </c>
      <c r="L116" s="0" t="n">
        <f aca="false">VLOOKUP(A116,'Team Data'!$A$1:$E$659,3,FALSE())</f>
        <v>26</v>
      </c>
      <c r="M116" s="0" t="n">
        <f aca="false">VLOOKUP(B116,'Team Data'!$A$1:$E$659,2,FALSE())</f>
        <v>20</v>
      </c>
      <c r="N116" s="0" t="n">
        <f aca="false">VLOOKUP(B116,'Team Data'!$A$1:$E$659,3,FALSE())</f>
        <v>14</v>
      </c>
      <c r="O116" s="0" t="n">
        <f aca="false">VLOOKUP(A116,'Team Data'!$A$1:$E$659,4,FALSE())</f>
        <v>578</v>
      </c>
      <c r="P116" s="0" t="n">
        <f aca="false">VLOOKUP(A116,'Team Data'!$A$1:$E$659,5,FALSE())</f>
        <v>464</v>
      </c>
      <c r="Q116" s="0" t="n">
        <f aca="false">VLOOKUP(B116,'Team Data'!$A$1:$E$659,4,FALSE())</f>
        <v>662</v>
      </c>
      <c r="R116" s="0" t="n">
        <f aca="false">VLOOKUP(B116,'Team Data'!$A$1:$E$659,5,FALSE())</f>
        <v>489</v>
      </c>
      <c r="S116" s="0" t="n">
        <f aca="false">IF(I116=1,(MIN(30,(C116-D116)))*(M116/(M116+N116))*(Q116/(Q116+R116)),(MAX(-30,(C116-D116)))*(N116/(M116+N116))*(R116/(R116+Q116)))</f>
        <v>-5.24812183778811</v>
      </c>
      <c r="T116" s="0" t="n">
        <f aca="false">IF(J116=1,(MIN(30,(D116-C116)))*(K116/(K116+L116))*(O116/(O116+P116)),(MAX(-30,(D116-C116)))*(L116/(K116+L116))*(P116/(P116+O116)))</f>
        <v>3.12020153550864</v>
      </c>
      <c r="U116" s="7" t="n">
        <v>43050</v>
      </c>
    </row>
    <row r="117" customFormat="false" ht="15" hidden="false" customHeight="false" outlineLevel="0" collapsed="false">
      <c r="A117" s="0" t="s">
        <v>435</v>
      </c>
      <c r="B117" s="0" t="s">
        <v>6</v>
      </c>
      <c r="C117" s="0" t="n">
        <v>68</v>
      </c>
      <c r="D117" s="0" t="n">
        <v>86</v>
      </c>
      <c r="E117" s="0" t="n">
        <v>37</v>
      </c>
      <c r="F117" s="0" t="n">
        <v>46</v>
      </c>
      <c r="G117" s="0" t="n">
        <v>17</v>
      </c>
      <c r="H117" s="0" t="n">
        <v>18</v>
      </c>
      <c r="I117" s="0" t="n">
        <v>0</v>
      </c>
      <c r="J117" s="0" t="n">
        <v>1</v>
      </c>
      <c r="K117" s="0" t="n">
        <f aca="false">VLOOKUP(A117,'Team Data'!$A$1:$E$659,2,FALSE())</f>
        <v>0</v>
      </c>
      <c r="L117" s="0" t="n">
        <f aca="false">VLOOKUP(A117,'Team Data'!$A$1:$E$659,3,FALSE())</f>
        <v>2</v>
      </c>
      <c r="M117" s="0" t="n">
        <f aca="false">VLOOKUP(B117,'Team Data'!$A$1:$E$659,2,FALSE())</f>
        <v>16</v>
      </c>
      <c r="N117" s="0" t="n">
        <f aca="false">VLOOKUP(B117,'Team Data'!$A$1:$E$659,3,FALSE())</f>
        <v>16</v>
      </c>
      <c r="O117" s="0" t="n">
        <f aca="false">VLOOKUP(A117,'Team Data'!$A$1:$E$659,4,FALSE())</f>
        <v>34</v>
      </c>
      <c r="P117" s="0" t="n">
        <f aca="false">VLOOKUP(A117,'Team Data'!$A$1:$E$659,5,FALSE())</f>
        <v>31</v>
      </c>
      <c r="Q117" s="0" t="n">
        <f aca="false">VLOOKUP(B117,'Team Data'!$A$1:$E$659,4,FALSE())</f>
        <v>459</v>
      </c>
      <c r="R117" s="0" t="n">
        <f aca="false">VLOOKUP(B117,'Team Data'!$A$1:$E$659,5,FALSE())</f>
        <v>461</v>
      </c>
      <c r="S117" s="0" t="n">
        <f aca="false">IF(I117=1,(MIN(30,(C117-D117)))*(M117/(M117+N117))*(Q117/(Q117+R117)),(MAX(-30,(C117-D117)))*(N117/(M117+N117))*(R117/(R117+Q117)))</f>
        <v>-4.50978260869565</v>
      </c>
      <c r="T117" s="0" t="n">
        <f aca="false">IF(J117=1,(MIN(30,(D117-C117)))*(K117/(K117+L117))*(O117/(O117+P117)),(MAX(-30,(D117-C117)))*(L117/(K117+L117))*(P117/(P117+O117)))</f>
        <v>0</v>
      </c>
      <c r="U117" s="7" t="n">
        <v>43050</v>
      </c>
    </row>
    <row r="118" customFormat="false" ht="15" hidden="false" customHeight="false" outlineLevel="0" collapsed="false">
      <c r="A118" s="0" t="s">
        <v>61</v>
      </c>
      <c r="B118" s="0" t="s">
        <v>334</v>
      </c>
      <c r="C118" s="0" t="n">
        <v>60</v>
      </c>
      <c r="D118" s="0" t="n">
        <v>75</v>
      </c>
      <c r="E118" s="0" t="n">
        <v>32</v>
      </c>
      <c r="F118" s="0" t="n">
        <v>45</v>
      </c>
      <c r="G118" s="0" t="n">
        <v>13</v>
      </c>
      <c r="H118" s="0" t="n">
        <v>7</v>
      </c>
      <c r="I118" s="0" t="n">
        <v>0</v>
      </c>
      <c r="J118" s="0" t="n">
        <v>1</v>
      </c>
      <c r="K118" s="0" t="n">
        <f aca="false">VLOOKUP(A118,'Team Data'!$A$1:$E$659,2,FALSE())</f>
        <v>8</v>
      </c>
      <c r="L118" s="0" t="n">
        <f aca="false">VLOOKUP(A118,'Team Data'!$A$1:$E$659,3,FALSE())</f>
        <v>19</v>
      </c>
      <c r="M118" s="0" t="n">
        <f aca="false">VLOOKUP(B118,'Team Data'!$A$1:$E$659,2,FALSE())</f>
        <v>36</v>
      </c>
      <c r="N118" s="0" t="n">
        <f aca="false">VLOOKUP(B118,'Team Data'!$A$1:$E$659,3,FALSE())</f>
        <v>4</v>
      </c>
      <c r="O118" s="0" t="n">
        <f aca="false">VLOOKUP(A118,'Team Data'!$A$1:$E$659,4,FALSE())</f>
        <v>409</v>
      </c>
      <c r="P118" s="0" t="n">
        <f aca="false">VLOOKUP(A118,'Team Data'!$A$1:$E$659,5,FALSE())</f>
        <v>407</v>
      </c>
      <c r="Q118" s="0" t="n">
        <f aca="false">VLOOKUP(B118,'Team Data'!$A$1:$E$659,4,FALSE())</f>
        <v>804</v>
      </c>
      <c r="R118" s="0" t="n">
        <f aca="false">VLOOKUP(B118,'Team Data'!$A$1:$E$659,5,FALSE())</f>
        <v>530</v>
      </c>
      <c r="S118" s="0" t="n">
        <f aca="false">IF(I118=1,(MIN(30,(C118-D118)))*(M118/(M118+N118))*(Q118/(Q118+R118)),(MAX(-30,(C118-D118)))*(N118/(M118+N118))*(R118/(R118+Q118)))</f>
        <v>-0.595952023988006</v>
      </c>
      <c r="T118" s="0" t="n">
        <f aca="false">IF(J118=1,(MIN(30,(D118-C118)))*(K118/(K118+L118))*(O118/(O118+P118)),(MAX(-30,(D118-C118)))*(L118/(K118+L118))*(P118/(P118+O118)))</f>
        <v>2.2276688453159</v>
      </c>
      <c r="U118" s="7" t="n">
        <v>43050</v>
      </c>
    </row>
    <row r="119" customFormat="false" ht="15" hidden="false" customHeight="false" outlineLevel="0" collapsed="false">
      <c r="A119" s="0" t="s">
        <v>36</v>
      </c>
      <c r="B119" s="0" t="s">
        <v>178</v>
      </c>
      <c r="C119" s="0" t="n">
        <v>78</v>
      </c>
      <c r="D119" s="0" t="n">
        <v>79</v>
      </c>
      <c r="E119" s="0" t="n">
        <v>32</v>
      </c>
      <c r="F119" s="0" t="n">
        <v>38</v>
      </c>
      <c r="G119" s="0" t="n">
        <v>8</v>
      </c>
      <c r="H119" s="0" t="n">
        <v>13</v>
      </c>
      <c r="I119" s="0" t="n">
        <v>0</v>
      </c>
      <c r="J119" s="0" t="n">
        <v>1</v>
      </c>
      <c r="K119" s="0" t="n">
        <f aca="false">VLOOKUP(A119,'Team Data'!$A$1:$E$659,2,FALSE())</f>
        <v>25</v>
      </c>
      <c r="L119" s="0" t="n">
        <f aca="false">VLOOKUP(A119,'Team Data'!$A$1:$E$659,3,FALSE())</f>
        <v>10</v>
      </c>
      <c r="M119" s="0" t="n">
        <f aca="false">VLOOKUP(B119,'Team Data'!$A$1:$E$659,2,FALSE())</f>
        <v>11</v>
      </c>
      <c r="N119" s="0" t="n">
        <f aca="false">VLOOKUP(B119,'Team Data'!$A$1:$E$659,3,FALSE())</f>
        <v>20</v>
      </c>
      <c r="O119" s="0" t="n">
        <f aca="false">VLOOKUP(A119,'Team Data'!$A$1:$E$659,4,FALSE())</f>
        <v>540</v>
      </c>
      <c r="P119" s="0" t="n">
        <f aca="false">VLOOKUP(A119,'Team Data'!$A$1:$E$659,5,FALSE())</f>
        <v>573</v>
      </c>
      <c r="Q119" s="0" t="n">
        <f aca="false">VLOOKUP(B119,'Team Data'!$A$1:$E$659,4,FALSE())</f>
        <v>548</v>
      </c>
      <c r="R119" s="0" t="n">
        <f aca="false">VLOOKUP(B119,'Team Data'!$A$1:$E$659,5,FALSE())</f>
        <v>455</v>
      </c>
      <c r="S119" s="0" t="n">
        <f aca="false">IF(I119=1,(MIN(30,(C119-D119)))*(M119/(M119+N119))*(Q119/(Q119+R119)),(MAX(-30,(C119-D119)))*(N119/(M119+N119))*(R119/(R119+Q119)))</f>
        <v>-0.292670375968868</v>
      </c>
      <c r="T119" s="0" t="n">
        <f aca="false">IF(J119=1,(MIN(30,(D119-C119)))*(K119/(K119+L119))*(O119/(O119+P119)),(MAX(-30,(D119-C119)))*(L119/(K119+L119))*(P119/(P119+O119)))</f>
        <v>0.346553715825953</v>
      </c>
      <c r="U119" s="7" t="n">
        <v>43050</v>
      </c>
    </row>
    <row r="120" customFormat="false" ht="15" hidden="false" customHeight="false" outlineLevel="0" collapsed="false">
      <c r="A120" s="0" t="s">
        <v>436</v>
      </c>
      <c r="B120" s="0" t="s">
        <v>290</v>
      </c>
      <c r="C120" s="0" t="n">
        <v>56</v>
      </c>
      <c r="D120" s="0" t="n">
        <v>94</v>
      </c>
      <c r="E120" s="0" t="n">
        <v>35</v>
      </c>
      <c r="F120" s="0" t="n">
        <v>43</v>
      </c>
      <c r="G120" s="0" t="n">
        <v>18</v>
      </c>
      <c r="H120" s="0" t="n">
        <v>15</v>
      </c>
      <c r="I120" s="0" t="n">
        <v>0</v>
      </c>
      <c r="J120" s="0" t="n">
        <v>1</v>
      </c>
      <c r="K120" s="0" t="n">
        <f aca="false">VLOOKUP(A120,'Team Data'!$A$1:$E$659,2,FALSE())</f>
        <v>0</v>
      </c>
      <c r="L120" s="0" t="n">
        <f aca="false">VLOOKUP(A120,'Team Data'!$A$1:$E$659,3,FALSE())</f>
        <v>3</v>
      </c>
      <c r="M120" s="0" t="n">
        <f aca="false">VLOOKUP(B120,'Team Data'!$A$1:$E$659,2,FALSE())</f>
        <v>19</v>
      </c>
      <c r="N120" s="0" t="n">
        <f aca="false">VLOOKUP(B120,'Team Data'!$A$1:$E$659,3,FALSE())</f>
        <v>14</v>
      </c>
      <c r="O120" s="0" t="n">
        <f aca="false">VLOOKUP(A120,'Team Data'!$A$1:$E$659,4,FALSE())</f>
        <v>52</v>
      </c>
      <c r="P120" s="0" t="n">
        <f aca="false">VLOOKUP(A120,'Team Data'!$A$1:$E$659,5,FALSE())</f>
        <v>47</v>
      </c>
      <c r="Q120" s="0" t="n">
        <f aca="false">VLOOKUP(B120,'Team Data'!$A$1:$E$659,4,FALSE())</f>
        <v>502</v>
      </c>
      <c r="R120" s="0" t="n">
        <f aca="false">VLOOKUP(B120,'Team Data'!$A$1:$E$659,5,FALSE())</f>
        <v>497</v>
      </c>
      <c r="S120" s="0" t="n">
        <f aca="false">IF(I120=1,(MIN(30,(C120-D120)))*(M120/(M120+N120))*(Q120/(Q120+R120)),(MAX(-30,(C120-D120)))*(N120/(M120+N120))*(R120/(R120+Q120)))</f>
        <v>-6.33178633178633</v>
      </c>
      <c r="T120" s="0" t="n">
        <f aca="false">IF(J120=1,(MIN(30,(D120-C120)))*(K120/(K120+L120))*(O120/(O120+P120)),(MAX(-30,(D120-C120)))*(L120/(K120+L120))*(P120/(P120+O120)))</f>
        <v>0</v>
      </c>
      <c r="U120" s="7" t="n">
        <v>43050</v>
      </c>
    </row>
    <row r="121" customFormat="false" ht="15" hidden="false" customHeight="false" outlineLevel="0" collapsed="false">
      <c r="A121" s="0" t="s">
        <v>437</v>
      </c>
      <c r="B121" s="0" t="s">
        <v>293</v>
      </c>
      <c r="C121" s="0" t="n">
        <v>68</v>
      </c>
      <c r="D121" s="0" t="n">
        <v>69</v>
      </c>
      <c r="E121" s="0" t="n">
        <v>33</v>
      </c>
      <c r="F121" s="0" t="n">
        <v>48</v>
      </c>
      <c r="G121" s="0" t="n">
        <v>17</v>
      </c>
      <c r="H121" s="0" t="n">
        <v>16</v>
      </c>
      <c r="I121" s="0" t="n">
        <v>0</v>
      </c>
      <c r="J121" s="0" t="n">
        <v>1</v>
      </c>
      <c r="K121" s="0" t="n">
        <f aca="false">VLOOKUP(A121,'Team Data'!$A$1:$E$659,2,FALSE())</f>
        <v>0</v>
      </c>
      <c r="L121" s="0" t="n">
        <f aca="false">VLOOKUP(A121,'Team Data'!$A$1:$E$659,3,FALSE())</f>
        <v>2</v>
      </c>
      <c r="M121" s="0" t="n">
        <f aca="false">VLOOKUP(B121,'Team Data'!$A$1:$E$659,2,FALSE())</f>
        <v>11</v>
      </c>
      <c r="N121" s="0" t="n">
        <f aca="false">VLOOKUP(B121,'Team Data'!$A$1:$E$659,3,FALSE())</f>
        <v>18</v>
      </c>
      <c r="O121" s="0" t="n">
        <f aca="false">VLOOKUP(A121,'Team Data'!$A$1:$E$659,4,FALSE())</f>
        <v>26</v>
      </c>
      <c r="P121" s="0" t="n">
        <f aca="false">VLOOKUP(A121,'Team Data'!$A$1:$E$659,5,FALSE())</f>
        <v>36</v>
      </c>
      <c r="Q121" s="0" t="n">
        <f aca="false">VLOOKUP(B121,'Team Data'!$A$1:$E$659,4,FALSE())</f>
        <v>403</v>
      </c>
      <c r="R121" s="0" t="n">
        <f aca="false">VLOOKUP(B121,'Team Data'!$A$1:$E$659,5,FALSE())</f>
        <v>446</v>
      </c>
      <c r="S121" s="0" t="n">
        <f aca="false">IF(I121=1,(MIN(30,(C121-D121)))*(M121/(M121+N121))*(Q121/(Q121+R121)),(MAX(-30,(C121-D121)))*(N121/(M121+N121))*(R121/(R121+Q121)))</f>
        <v>-0.326063116851468</v>
      </c>
      <c r="T121" s="0" t="n">
        <f aca="false">IF(J121=1,(MIN(30,(D121-C121)))*(K121/(K121+L121))*(O121/(O121+P121)),(MAX(-30,(D121-C121)))*(L121/(K121+L121))*(P121/(P121+O121)))</f>
        <v>0</v>
      </c>
      <c r="U121" s="7" t="n">
        <v>43050</v>
      </c>
    </row>
    <row r="122" customFormat="false" ht="15" hidden="false" customHeight="false" outlineLevel="0" collapsed="false">
      <c r="A122" s="0" t="s">
        <v>438</v>
      </c>
      <c r="B122" s="0" t="s">
        <v>245</v>
      </c>
      <c r="C122" s="0" t="n">
        <v>67</v>
      </c>
      <c r="D122" s="0" t="n">
        <v>99</v>
      </c>
      <c r="E122" s="0" t="n">
        <v>25</v>
      </c>
      <c r="F122" s="0" t="n">
        <v>36</v>
      </c>
      <c r="G122" s="0" t="n">
        <v>25</v>
      </c>
      <c r="H122" s="0" t="n">
        <v>21</v>
      </c>
      <c r="I122" s="0" t="n">
        <v>0</v>
      </c>
      <c r="J122" s="0" t="n">
        <v>1</v>
      </c>
      <c r="K122" s="0" t="n">
        <f aca="false">VLOOKUP(A122,'Team Data'!$A$1:$E$659,2,FALSE())</f>
        <v>0</v>
      </c>
      <c r="L122" s="0" t="n">
        <f aca="false">VLOOKUP(A122,'Team Data'!$A$1:$E$659,3,FALSE())</f>
        <v>2</v>
      </c>
      <c r="M122" s="0" t="n">
        <f aca="false">VLOOKUP(B122,'Team Data'!$A$1:$E$659,2,FALSE())</f>
        <v>22</v>
      </c>
      <c r="N122" s="0" t="n">
        <f aca="false">VLOOKUP(B122,'Team Data'!$A$1:$E$659,3,FALSE())</f>
        <v>12</v>
      </c>
      <c r="O122" s="0" t="n">
        <f aca="false">VLOOKUP(A122,'Team Data'!$A$1:$E$659,4,FALSE())</f>
        <v>38</v>
      </c>
      <c r="P122" s="0" t="n">
        <f aca="false">VLOOKUP(A122,'Team Data'!$A$1:$E$659,5,FALSE())</f>
        <v>28</v>
      </c>
      <c r="Q122" s="0" t="n">
        <f aca="false">VLOOKUP(B122,'Team Data'!$A$1:$E$659,4,FALSE())</f>
        <v>500</v>
      </c>
      <c r="R122" s="0" t="n">
        <f aca="false">VLOOKUP(B122,'Team Data'!$A$1:$E$659,5,FALSE())</f>
        <v>508</v>
      </c>
      <c r="S122" s="0" t="n">
        <f aca="false">IF(I122=1,(MIN(30,(C122-D122)))*(M122/(M122+N122))*(Q122/(Q122+R122)),(MAX(-30,(C122-D122)))*(N122/(M122+N122))*(R122/(R122+Q122)))</f>
        <v>-5.33613445378151</v>
      </c>
      <c r="T122" s="0" t="n">
        <f aca="false">IF(J122=1,(MIN(30,(D122-C122)))*(K122/(K122+L122))*(O122/(O122+P122)),(MAX(-30,(D122-C122)))*(L122/(K122+L122))*(P122/(P122+O122)))</f>
        <v>0</v>
      </c>
      <c r="U122" s="7" t="n">
        <v>43050</v>
      </c>
    </row>
    <row r="123" customFormat="false" ht="15" hidden="false" customHeight="false" outlineLevel="0" collapsed="false">
      <c r="A123" s="0" t="s">
        <v>154</v>
      </c>
      <c r="B123" s="0" t="s">
        <v>210</v>
      </c>
      <c r="C123" s="0" t="n">
        <v>75</v>
      </c>
      <c r="D123" s="0" t="n">
        <v>79</v>
      </c>
      <c r="E123" s="0" t="n">
        <v>44</v>
      </c>
      <c r="F123" s="0" t="n">
        <v>41</v>
      </c>
      <c r="G123" s="0" t="n">
        <v>18</v>
      </c>
      <c r="H123" s="0" t="n">
        <v>15</v>
      </c>
      <c r="I123" s="0" t="n">
        <v>0</v>
      </c>
      <c r="J123" s="0" t="n">
        <v>1</v>
      </c>
      <c r="K123" s="0" t="n">
        <f aca="false">VLOOKUP(A123,'Team Data'!$A$1:$E$659,2,FALSE())</f>
        <v>9</v>
      </c>
      <c r="L123" s="0" t="n">
        <f aca="false">VLOOKUP(A123,'Team Data'!$A$1:$E$659,3,FALSE())</f>
        <v>22</v>
      </c>
      <c r="M123" s="0" t="n">
        <f aca="false">VLOOKUP(B123,'Team Data'!$A$1:$E$659,2,FALSE())</f>
        <v>15</v>
      </c>
      <c r="N123" s="0" t="n">
        <f aca="false">VLOOKUP(B123,'Team Data'!$A$1:$E$659,3,FALSE())</f>
        <v>16</v>
      </c>
      <c r="O123" s="0" t="n">
        <f aca="false">VLOOKUP(A123,'Team Data'!$A$1:$E$659,4,FALSE())</f>
        <v>465</v>
      </c>
      <c r="P123" s="0" t="n">
        <f aca="false">VLOOKUP(A123,'Team Data'!$A$1:$E$659,5,FALSE())</f>
        <v>484</v>
      </c>
      <c r="Q123" s="0" t="n">
        <f aca="false">VLOOKUP(B123,'Team Data'!$A$1:$E$659,4,FALSE())</f>
        <v>541</v>
      </c>
      <c r="R123" s="0" t="n">
        <f aca="false">VLOOKUP(B123,'Team Data'!$A$1:$E$659,5,FALSE())</f>
        <v>455</v>
      </c>
      <c r="S123" s="0" t="n">
        <f aca="false">IF(I123=1,(MIN(30,(C123-D123)))*(M123/(M123+N123))*(Q123/(Q123+R123)),(MAX(-30,(C123-D123)))*(N123/(M123+N123))*(R123/(R123+Q123)))</f>
        <v>-0.943127348102086</v>
      </c>
      <c r="T123" s="0" t="n">
        <f aca="false">IF(J123=1,(MIN(30,(D123-C123)))*(K123/(K123+L123))*(O123/(O123+P123)),(MAX(-30,(D123-C123)))*(L123/(K123+L123))*(P123/(P123+O123)))</f>
        <v>0.569020021074816</v>
      </c>
      <c r="U123" s="7" t="n">
        <v>43050</v>
      </c>
    </row>
    <row r="124" customFormat="false" ht="15" hidden="false" customHeight="false" outlineLevel="0" collapsed="false">
      <c r="A124" s="0" t="s">
        <v>355</v>
      </c>
      <c r="B124" s="0" t="s">
        <v>64</v>
      </c>
      <c r="C124" s="0" t="n">
        <v>76</v>
      </c>
      <c r="D124" s="0" t="n">
        <v>92</v>
      </c>
      <c r="E124" s="0" t="n">
        <v>33</v>
      </c>
      <c r="F124" s="0" t="n">
        <v>36</v>
      </c>
      <c r="G124" s="0" t="n">
        <v>13</v>
      </c>
      <c r="H124" s="0" t="n">
        <v>11</v>
      </c>
      <c r="I124" s="0" t="n">
        <v>0</v>
      </c>
      <c r="J124" s="0" t="n">
        <v>1</v>
      </c>
      <c r="K124" s="0" t="n">
        <f aca="false">VLOOKUP(A124,'Team Data'!$A$1:$E$659,2,FALSE())</f>
        <v>16</v>
      </c>
      <c r="L124" s="0" t="n">
        <f aca="false">VLOOKUP(A124,'Team Data'!$A$1:$E$659,3,FALSE())</f>
        <v>15</v>
      </c>
      <c r="M124" s="0" t="n">
        <f aca="false">VLOOKUP(B124,'Team Data'!$A$1:$E$659,2,FALSE())</f>
        <v>21</v>
      </c>
      <c r="N124" s="0" t="n">
        <f aca="false">VLOOKUP(B124,'Team Data'!$A$1:$E$659,3,FALSE())</f>
        <v>12</v>
      </c>
      <c r="O124" s="0" t="n">
        <f aca="false">VLOOKUP(A124,'Team Data'!$A$1:$E$659,4,FALSE())</f>
        <v>450</v>
      </c>
      <c r="P124" s="0" t="n">
        <f aca="false">VLOOKUP(A124,'Team Data'!$A$1:$E$659,5,FALSE())</f>
        <v>474</v>
      </c>
      <c r="Q124" s="0" t="n">
        <f aca="false">VLOOKUP(B124,'Team Data'!$A$1:$E$659,4,FALSE())</f>
        <v>611</v>
      </c>
      <c r="R124" s="0" t="n">
        <f aca="false">VLOOKUP(B124,'Team Data'!$A$1:$E$659,5,FALSE())</f>
        <v>453</v>
      </c>
      <c r="S124" s="0" t="n">
        <f aca="false">IF(I124=1,(MIN(30,(C124-D124)))*(M124/(M124+N124))*(Q124/(Q124+R124)),(MAX(-30,(C124-D124)))*(N124/(M124+N124))*(R124/(R124+Q124)))</f>
        <v>-2.4771018455229</v>
      </c>
      <c r="T124" s="0" t="n">
        <f aca="false">IF(J124=1,(MIN(30,(D124-C124)))*(K124/(K124+L124))*(O124/(O124+P124)),(MAX(-30,(D124-C124)))*(L124/(K124+L124))*(P124/(P124+O124)))</f>
        <v>4.02178466694596</v>
      </c>
      <c r="U124" s="7" t="n">
        <v>43050</v>
      </c>
    </row>
    <row r="125" customFormat="false" ht="15" hidden="false" customHeight="false" outlineLevel="0" collapsed="false">
      <c r="A125" s="0" t="s">
        <v>228</v>
      </c>
      <c r="B125" s="0" t="s">
        <v>187</v>
      </c>
      <c r="C125" s="0" t="n">
        <v>62</v>
      </c>
      <c r="D125" s="0" t="n">
        <v>71</v>
      </c>
      <c r="E125" s="0" t="n">
        <v>30</v>
      </c>
      <c r="F125" s="0" t="n">
        <v>39</v>
      </c>
      <c r="G125" s="0" t="n">
        <v>13</v>
      </c>
      <c r="H125" s="0" t="n">
        <v>16</v>
      </c>
      <c r="I125" s="0" t="n">
        <v>0</v>
      </c>
      <c r="J125" s="0" t="n">
        <v>1</v>
      </c>
      <c r="K125" s="0" t="n">
        <f aca="false">VLOOKUP(A125,'Team Data'!$A$1:$E$659,2,FALSE())</f>
        <v>8</v>
      </c>
      <c r="L125" s="0" t="n">
        <f aca="false">VLOOKUP(A125,'Team Data'!$A$1:$E$659,3,FALSE())</f>
        <v>23</v>
      </c>
      <c r="M125" s="0" t="n">
        <f aca="false">VLOOKUP(B125,'Team Data'!$A$1:$E$659,2,FALSE())</f>
        <v>20</v>
      </c>
      <c r="N125" s="0" t="n">
        <f aca="false">VLOOKUP(B125,'Team Data'!$A$1:$E$659,3,FALSE())</f>
        <v>12</v>
      </c>
      <c r="O125" s="0" t="n">
        <f aca="false">VLOOKUP(A125,'Team Data'!$A$1:$E$659,4,FALSE())</f>
        <v>632</v>
      </c>
      <c r="P125" s="0" t="n">
        <f aca="false">VLOOKUP(A125,'Team Data'!$A$1:$E$659,5,FALSE())</f>
        <v>404</v>
      </c>
      <c r="Q125" s="0" t="n">
        <f aca="false">VLOOKUP(B125,'Team Data'!$A$1:$E$659,4,FALSE())</f>
        <v>433</v>
      </c>
      <c r="R125" s="0" t="n">
        <f aca="false">VLOOKUP(B125,'Team Data'!$A$1:$E$659,5,FALSE())</f>
        <v>544</v>
      </c>
      <c r="S125" s="0" t="n">
        <f aca="false">IF(I125=1,(MIN(30,(C125-D125)))*(M125/(M125+N125))*(Q125/(Q125+R125)),(MAX(-30,(C125-D125)))*(N125/(M125+N125))*(R125/(R125+Q125)))</f>
        <v>-1.87922210849539</v>
      </c>
      <c r="T125" s="0" t="n">
        <f aca="false">IF(J125=1,(MIN(30,(D125-C125)))*(K125/(K125+L125))*(O125/(O125+P125)),(MAX(-30,(D125-C125)))*(L125/(K125+L125))*(P125/(P125+O125)))</f>
        <v>1.41686386847677</v>
      </c>
      <c r="U125" s="7" t="n">
        <v>43050</v>
      </c>
    </row>
    <row r="126" customFormat="false" ht="15" hidden="false" customHeight="false" outlineLevel="0" collapsed="false">
      <c r="A126" s="0" t="s">
        <v>289</v>
      </c>
      <c r="B126" s="0" t="s">
        <v>133</v>
      </c>
      <c r="C126" s="0" t="n">
        <v>56</v>
      </c>
      <c r="D126" s="0" t="n">
        <v>92</v>
      </c>
      <c r="E126" s="0" t="n">
        <v>23</v>
      </c>
      <c r="F126" s="0" t="n">
        <v>45</v>
      </c>
      <c r="G126" s="0" t="n">
        <v>15</v>
      </c>
      <c r="H126" s="0" t="n">
        <v>20</v>
      </c>
      <c r="I126" s="0" t="n">
        <v>0</v>
      </c>
      <c r="J126" s="0" t="n">
        <v>1</v>
      </c>
      <c r="K126" s="0" t="n">
        <f aca="false">VLOOKUP(A126,'Team Data'!$A$1:$E$659,2,FALSE())</f>
        <v>15</v>
      </c>
      <c r="L126" s="0" t="n">
        <f aca="false">VLOOKUP(A126,'Team Data'!$A$1:$E$659,3,FALSE())</f>
        <v>15</v>
      </c>
      <c r="M126" s="0" t="n">
        <f aca="false">VLOOKUP(B126,'Team Data'!$A$1:$E$659,2,FALSE())</f>
        <v>30</v>
      </c>
      <c r="N126" s="0" t="n">
        <f aca="false">VLOOKUP(B126,'Team Data'!$A$1:$E$659,3,FALSE())</f>
        <v>8</v>
      </c>
      <c r="O126" s="0" t="n">
        <f aca="false">VLOOKUP(A126,'Team Data'!$A$1:$E$659,4,FALSE())</f>
        <v>479</v>
      </c>
      <c r="P126" s="0" t="n">
        <f aca="false">VLOOKUP(A126,'Team Data'!$A$1:$E$659,5,FALSE())</f>
        <v>436</v>
      </c>
      <c r="Q126" s="0" t="n">
        <f aca="false">VLOOKUP(B126,'Team Data'!$A$1:$E$659,4,FALSE())</f>
        <v>816</v>
      </c>
      <c r="R126" s="0" t="n">
        <f aca="false">VLOOKUP(B126,'Team Data'!$A$1:$E$659,5,FALSE())</f>
        <v>475</v>
      </c>
      <c r="S126" s="0" t="n">
        <f aca="false">IF(I126=1,(MIN(30,(C126-D126)))*(M126/(M126+N126))*(Q126/(Q126+R126)),(MAX(-30,(C126-D126)))*(N126/(M126+N126))*(R126/(R126+Q126)))</f>
        <v>-2.32378001549187</v>
      </c>
      <c r="T126" s="0" t="n">
        <f aca="false">IF(J126=1,(MIN(30,(D126-C126)))*(K126/(K126+L126))*(O126/(O126+P126)),(MAX(-30,(D126-C126)))*(L126/(K126+L126))*(P126/(P126+O126)))</f>
        <v>7.85245901639344</v>
      </c>
      <c r="U126" s="7" t="n">
        <v>43050</v>
      </c>
    </row>
    <row r="127" customFormat="false" ht="15" hidden="false" customHeight="false" outlineLevel="0" collapsed="false">
      <c r="A127" s="0" t="s">
        <v>183</v>
      </c>
      <c r="B127" s="0" t="s">
        <v>159</v>
      </c>
      <c r="C127" s="0" t="n">
        <v>59</v>
      </c>
      <c r="D127" s="0" t="n">
        <v>80</v>
      </c>
      <c r="E127" s="0" t="n">
        <v>24</v>
      </c>
      <c r="F127" s="0" t="n">
        <v>35</v>
      </c>
      <c r="G127" s="0" t="n">
        <v>16</v>
      </c>
      <c r="H127" s="0" t="n">
        <v>11</v>
      </c>
      <c r="I127" s="0" t="n">
        <v>0</v>
      </c>
      <c r="J127" s="0" t="n">
        <v>1</v>
      </c>
      <c r="K127" s="0" t="n">
        <f aca="false">VLOOKUP(A127,'Team Data'!$A$1:$E$659,2,FALSE())</f>
        <v>18</v>
      </c>
      <c r="L127" s="0" t="n">
        <f aca="false">VLOOKUP(A127,'Team Data'!$A$1:$E$659,3,FALSE())</f>
        <v>13</v>
      </c>
      <c r="M127" s="0" t="n">
        <f aca="false">VLOOKUP(B127,'Team Data'!$A$1:$E$659,2,FALSE())</f>
        <v>20</v>
      </c>
      <c r="N127" s="0" t="n">
        <f aca="false">VLOOKUP(B127,'Team Data'!$A$1:$E$659,3,FALSE())</f>
        <v>13</v>
      </c>
      <c r="O127" s="0" t="n">
        <f aca="false">VLOOKUP(A127,'Team Data'!$A$1:$E$659,4,FALSE())</f>
        <v>392</v>
      </c>
      <c r="P127" s="0" t="n">
        <f aca="false">VLOOKUP(A127,'Team Data'!$A$1:$E$659,5,FALSE())</f>
        <v>532</v>
      </c>
      <c r="Q127" s="0" t="n">
        <f aca="false">VLOOKUP(B127,'Team Data'!$A$1:$E$659,4,FALSE())</f>
        <v>651</v>
      </c>
      <c r="R127" s="0" t="n">
        <f aca="false">VLOOKUP(B127,'Team Data'!$A$1:$E$659,5,FALSE())</f>
        <v>454</v>
      </c>
      <c r="S127" s="0" t="n">
        <f aca="false">IF(I127=1,(MIN(30,(C127-D127)))*(M127/(M127+N127))*(Q127/(Q127+R127)),(MAX(-30,(C127-D127)))*(N127/(M127+N127))*(R127/(R127+Q127)))</f>
        <v>-3.39893048128342</v>
      </c>
      <c r="T127" s="0" t="n">
        <f aca="false">IF(J127=1,(MIN(30,(D127-C127)))*(K127/(K127+L127))*(O127/(O127+P127)),(MAX(-30,(D127-C127)))*(L127/(K127+L127))*(P127/(P127+O127)))</f>
        <v>5.17302052785924</v>
      </c>
      <c r="U127" s="7" t="n">
        <v>43050</v>
      </c>
    </row>
    <row r="128" customFormat="false" ht="15" hidden="false" customHeight="false" outlineLevel="0" collapsed="false">
      <c r="A128" s="0" t="s">
        <v>313</v>
      </c>
      <c r="B128" s="0" t="s">
        <v>286</v>
      </c>
      <c r="C128" s="0" t="n">
        <v>73</v>
      </c>
      <c r="D128" s="0" t="n">
        <v>83</v>
      </c>
      <c r="E128" s="0" t="n">
        <v>35</v>
      </c>
      <c r="F128" s="0" t="n">
        <v>40</v>
      </c>
      <c r="G128" s="0" t="n">
        <v>13</v>
      </c>
      <c r="H128" s="0" t="n">
        <v>13</v>
      </c>
      <c r="I128" s="0" t="n">
        <v>0</v>
      </c>
      <c r="J128" s="0" t="n">
        <v>1</v>
      </c>
      <c r="K128" s="0" t="n">
        <f aca="false">VLOOKUP(A128,'Team Data'!$A$1:$E$659,2,FALSE())</f>
        <v>16</v>
      </c>
      <c r="L128" s="0" t="n">
        <f aca="false">VLOOKUP(A128,'Team Data'!$A$1:$E$659,3,FALSE())</f>
        <v>16</v>
      </c>
      <c r="M128" s="0" t="n">
        <f aca="false">VLOOKUP(B128,'Team Data'!$A$1:$E$659,2,FALSE())</f>
        <v>21</v>
      </c>
      <c r="N128" s="0" t="n">
        <f aca="false">VLOOKUP(B128,'Team Data'!$A$1:$E$659,3,FALSE())</f>
        <v>12</v>
      </c>
      <c r="O128" s="0" t="n">
        <f aca="false">VLOOKUP(A128,'Team Data'!$A$1:$E$659,4,FALSE())</f>
        <v>491</v>
      </c>
      <c r="P128" s="0" t="n">
        <f aca="false">VLOOKUP(A128,'Team Data'!$A$1:$E$659,5,FALSE())</f>
        <v>469</v>
      </c>
      <c r="Q128" s="0" t="n">
        <f aca="false">VLOOKUP(B128,'Team Data'!$A$1:$E$659,4,FALSE())</f>
        <v>684</v>
      </c>
      <c r="R128" s="0" t="n">
        <f aca="false">VLOOKUP(B128,'Team Data'!$A$1:$E$659,5,FALSE())</f>
        <v>441</v>
      </c>
      <c r="S128" s="0" t="n">
        <f aca="false">IF(I128=1,(MIN(30,(C128-D128)))*(M128/(M128+N128))*(Q128/(Q128+R128)),(MAX(-30,(C128-D128)))*(N128/(M128+N128))*(R128/(R128+Q128)))</f>
        <v>-1.42545454545455</v>
      </c>
      <c r="T128" s="0" t="n">
        <f aca="false">IF(J128=1,(MIN(30,(D128-C128)))*(K128/(K128+L128))*(O128/(O128+P128)),(MAX(-30,(D128-C128)))*(L128/(K128+L128))*(P128/(P128+O128)))</f>
        <v>2.55729166666667</v>
      </c>
      <c r="U128" s="7" t="n">
        <v>43050</v>
      </c>
    </row>
    <row r="129" customFormat="false" ht="15" hidden="false" customHeight="false" outlineLevel="0" collapsed="false">
      <c r="A129" s="0" t="s">
        <v>294</v>
      </c>
      <c r="B129" s="0" t="s">
        <v>104</v>
      </c>
      <c r="C129" s="0" t="n">
        <v>69</v>
      </c>
      <c r="D129" s="0" t="n">
        <v>97</v>
      </c>
      <c r="E129" s="0" t="n">
        <v>35</v>
      </c>
      <c r="F129" s="0" t="n">
        <v>57</v>
      </c>
      <c r="G129" s="0" t="n">
        <v>10</v>
      </c>
      <c r="H129" s="0" t="n">
        <v>14</v>
      </c>
      <c r="I129" s="0" t="n">
        <v>0</v>
      </c>
      <c r="J129" s="0" t="n">
        <v>1</v>
      </c>
      <c r="K129" s="0" t="n">
        <f aca="false">VLOOKUP(A129,'Team Data'!$A$1:$E$659,2,FALSE())</f>
        <v>16</v>
      </c>
      <c r="L129" s="0" t="n">
        <f aca="false">VLOOKUP(A129,'Team Data'!$A$1:$E$659,3,FALSE())</f>
        <v>19</v>
      </c>
      <c r="M129" s="0" t="n">
        <f aca="false">VLOOKUP(B129,'Team Data'!$A$1:$E$659,2,FALSE())</f>
        <v>32</v>
      </c>
      <c r="N129" s="0" t="n">
        <f aca="false">VLOOKUP(B129,'Team Data'!$A$1:$E$659,3,FALSE())</f>
        <v>5</v>
      </c>
      <c r="O129" s="0" t="n">
        <f aca="false">VLOOKUP(A129,'Team Data'!$A$1:$E$659,4,FALSE())</f>
        <v>549</v>
      </c>
      <c r="P129" s="0" t="n">
        <f aca="false">VLOOKUP(A129,'Team Data'!$A$1:$E$659,5,FALSE())</f>
        <v>611</v>
      </c>
      <c r="Q129" s="0" t="n">
        <f aca="false">VLOOKUP(B129,'Team Data'!$A$1:$E$659,4,FALSE())</f>
        <v>666</v>
      </c>
      <c r="R129" s="0" t="n">
        <f aca="false">VLOOKUP(B129,'Team Data'!$A$1:$E$659,5,FALSE())</f>
        <v>579</v>
      </c>
      <c r="S129" s="0" t="n">
        <f aca="false">IF(I129=1,(MIN(30,(C129-D129)))*(M129/(M129+N129))*(Q129/(Q129+R129)),(MAX(-30,(C129-D129)))*(N129/(M129+N129))*(R129/(R129+Q129)))</f>
        <v>-1.75968739824162</v>
      </c>
      <c r="T129" s="0" t="n">
        <f aca="false">IF(J129=1,(MIN(30,(D129-C129)))*(K129/(K129+L129))*(O129/(O129+P129)),(MAX(-30,(D129-C129)))*(L129/(K129+L129))*(P129/(P129+O129)))</f>
        <v>6.05793103448276</v>
      </c>
      <c r="U129" s="7" t="n">
        <v>43050</v>
      </c>
    </row>
    <row r="130" customFormat="false" ht="15" hidden="false" customHeight="false" outlineLevel="0" collapsed="false">
      <c r="A130" s="0" t="s">
        <v>128</v>
      </c>
      <c r="B130" s="0" t="s">
        <v>176</v>
      </c>
      <c r="C130" s="0" t="n">
        <v>59</v>
      </c>
      <c r="D130" s="0" t="n">
        <v>74</v>
      </c>
      <c r="E130" s="0" t="n">
        <v>27</v>
      </c>
      <c r="F130" s="0" t="n">
        <v>38</v>
      </c>
      <c r="G130" s="0" t="n">
        <v>13</v>
      </c>
      <c r="H130" s="0" t="n">
        <v>17</v>
      </c>
      <c r="I130" s="0" t="n">
        <v>0</v>
      </c>
      <c r="J130" s="0" t="n">
        <v>1</v>
      </c>
      <c r="K130" s="0" t="n">
        <f aca="false">VLOOKUP(A130,'Team Data'!$A$1:$E$659,2,FALSE())</f>
        <v>12</v>
      </c>
      <c r="L130" s="0" t="n">
        <f aca="false">VLOOKUP(A130,'Team Data'!$A$1:$E$659,3,FALSE())</f>
        <v>18</v>
      </c>
      <c r="M130" s="0" t="n">
        <f aca="false">VLOOKUP(B130,'Team Data'!$A$1:$E$659,2,FALSE())</f>
        <v>20</v>
      </c>
      <c r="N130" s="0" t="n">
        <f aca="false">VLOOKUP(B130,'Team Data'!$A$1:$E$659,3,FALSE())</f>
        <v>13</v>
      </c>
      <c r="O130" s="0" t="n">
        <f aca="false">VLOOKUP(A130,'Team Data'!$A$1:$E$659,4,FALSE())</f>
        <v>594</v>
      </c>
      <c r="P130" s="0" t="n">
        <f aca="false">VLOOKUP(A130,'Team Data'!$A$1:$E$659,5,FALSE())</f>
        <v>420</v>
      </c>
      <c r="Q130" s="0" t="n">
        <f aca="false">VLOOKUP(B130,'Team Data'!$A$1:$E$659,4,FALSE())</f>
        <v>621</v>
      </c>
      <c r="R130" s="0" t="n">
        <f aca="false">VLOOKUP(B130,'Team Data'!$A$1:$E$659,5,FALSE())</f>
        <v>453</v>
      </c>
      <c r="S130" s="0" t="n">
        <f aca="false">IF(I130=1,(MIN(30,(C130-D130)))*(M130/(M130+N130))*(Q130/(Q130+R130)),(MAX(-30,(C130-D130)))*(N130/(M130+N130))*(R130/(R130+Q130)))</f>
        <v>-2.49238191975622</v>
      </c>
      <c r="T130" s="0" t="n">
        <f aca="false">IF(J130=1,(MIN(30,(D130-C130)))*(K130/(K130+L130))*(O130/(O130+P130)),(MAX(-30,(D130-C130)))*(L130/(K130+L130))*(P130/(P130+O130)))</f>
        <v>3.51479289940828</v>
      </c>
      <c r="U130" s="7" t="n">
        <v>43050</v>
      </c>
    </row>
    <row r="131" customFormat="false" ht="15" hidden="false" customHeight="false" outlineLevel="0" collapsed="false">
      <c r="A131" s="0" t="s">
        <v>52</v>
      </c>
      <c r="B131" s="0" t="s">
        <v>353</v>
      </c>
      <c r="C131" s="0" t="n">
        <v>65</v>
      </c>
      <c r="D131" s="0" t="n">
        <v>74</v>
      </c>
      <c r="E131" s="0" t="n">
        <v>38</v>
      </c>
      <c r="F131" s="0" t="n">
        <v>35</v>
      </c>
      <c r="G131" s="0" t="n">
        <v>16</v>
      </c>
      <c r="H131" s="0" t="n">
        <v>15</v>
      </c>
      <c r="I131" s="0" t="n">
        <v>0</v>
      </c>
      <c r="J131" s="0" t="n">
        <v>1</v>
      </c>
      <c r="K131" s="0" t="n">
        <f aca="false">VLOOKUP(A131,'Team Data'!$A$1:$E$659,2,FALSE())</f>
        <v>10</v>
      </c>
      <c r="L131" s="0" t="n">
        <f aca="false">VLOOKUP(A131,'Team Data'!$A$1:$E$659,3,FALSE())</f>
        <v>23</v>
      </c>
      <c r="M131" s="0" t="n">
        <f aca="false">VLOOKUP(B131,'Team Data'!$A$1:$E$659,2,FALSE())</f>
        <v>20</v>
      </c>
      <c r="N131" s="0" t="n">
        <f aca="false">VLOOKUP(B131,'Team Data'!$A$1:$E$659,3,FALSE())</f>
        <v>13</v>
      </c>
      <c r="O131" s="0" t="n">
        <f aca="false">VLOOKUP(A131,'Team Data'!$A$1:$E$659,4,FALSE())</f>
        <v>543</v>
      </c>
      <c r="P131" s="0" t="n">
        <f aca="false">VLOOKUP(A131,'Team Data'!$A$1:$E$659,5,FALSE())</f>
        <v>482</v>
      </c>
      <c r="Q131" s="0" t="n">
        <f aca="false">VLOOKUP(B131,'Team Data'!$A$1:$E$659,4,FALSE())</f>
        <v>579</v>
      </c>
      <c r="R131" s="0" t="n">
        <f aca="false">VLOOKUP(B131,'Team Data'!$A$1:$E$659,5,FALSE())</f>
        <v>477</v>
      </c>
      <c r="S131" s="0" t="n">
        <f aca="false">IF(I131=1,(MIN(30,(C131-D131)))*(M131/(M131+N131))*(Q131/(Q131+R131)),(MAX(-30,(C131-D131)))*(N131/(M131+N131))*(R131/(R131+Q131)))</f>
        <v>-1.6014979338843</v>
      </c>
      <c r="T131" s="0" t="n">
        <f aca="false">IF(J131=1,(MIN(30,(D131-C131)))*(K131/(K131+L131))*(O131/(O131+P131)),(MAX(-30,(D131-C131)))*(L131/(K131+L131))*(P131/(P131+O131)))</f>
        <v>1.44478935698448</v>
      </c>
      <c r="U131" s="7" t="n">
        <v>43050</v>
      </c>
    </row>
    <row r="132" customFormat="false" ht="15" hidden="false" customHeight="false" outlineLevel="0" collapsed="false">
      <c r="A132" s="0" t="s">
        <v>13</v>
      </c>
      <c r="B132" s="0" t="s">
        <v>135</v>
      </c>
      <c r="C132" s="0" t="n">
        <v>45</v>
      </c>
      <c r="D132" s="0" t="n">
        <v>83</v>
      </c>
      <c r="E132" s="0" t="n">
        <v>23</v>
      </c>
      <c r="F132" s="0" t="n">
        <v>41</v>
      </c>
      <c r="G132" s="0" t="n">
        <v>18</v>
      </c>
      <c r="H132" s="0" t="n">
        <v>17</v>
      </c>
      <c r="I132" s="0" t="n">
        <v>0</v>
      </c>
      <c r="J132" s="0" t="n">
        <v>1</v>
      </c>
      <c r="K132" s="0" t="n">
        <f aca="false">VLOOKUP(A132,'Team Data'!$A$1:$E$659,2,FALSE())</f>
        <v>6</v>
      </c>
      <c r="L132" s="0" t="n">
        <f aca="false">VLOOKUP(A132,'Team Data'!$A$1:$E$659,3,FALSE())</f>
        <v>24</v>
      </c>
      <c r="M132" s="0" t="n">
        <f aca="false">VLOOKUP(B132,'Team Data'!$A$1:$E$659,2,FALSE())</f>
        <v>25</v>
      </c>
      <c r="N132" s="0" t="n">
        <f aca="false">VLOOKUP(B132,'Team Data'!$A$1:$E$659,3,FALSE())</f>
        <v>12</v>
      </c>
      <c r="O132" s="0" t="n">
        <f aca="false">VLOOKUP(A132,'Team Data'!$A$1:$E$659,4,FALSE())</f>
        <v>466</v>
      </c>
      <c r="P132" s="0" t="n">
        <f aca="false">VLOOKUP(A132,'Team Data'!$A$1:$E$659,5,FALSE())</f>
        <v>488</v>
      </c>
      <c r="Q132" s="0" t="n">
        <f aca="false">VLOOKUP(B132,'Team Data'!$A$1:$E$659,4,FALSE())</f>
        <v>699</v>
      </c>
      <c r="R132" s="0" t="n">
        <f aca="false">VLOOKUP(B132,'Team Data'!$A$1:$E$659,5,FALSE())</f>
        <v>540</v>
      </c>
      <c r="S132" s="0" t="n">
        <f aca="false">IF(I132=1,(MIN(30,(C132-D132)))*(M132/(M132+N132))*(Q132/(Q132+R132)),(MAX(-30,(C132-D132)))*(N132/(M132+N132))*(R132/(R132+Q132)))</f>
        <v>-4.24056017276356</v>
      </c>
      <c r="T132" s="0" t="n">
        <f aca="false">IF(J132=1,(MIN(30,(D132-C132)))*(K132/(K132+L132))*(O132/(O132+P132)),(MAX(-30,(D132-C132)))*(L132/(K132+L132))*(P132/(P132+O132)))</f>
        <v>2.93081761006289</v>
      </c>
      <c r="U132" s="7" t="n">
        <v>43050</v>
      </c>
    </row>
    <row r="133" customFormat="false" ht="15" hidden="false" customHeight="false" outlineLevel="0" collapsed="false">
      <c r="A133" s="0" t="s">
        <v>439</v>
      </c>
      <c r="B133" s="0" t="s">
        <v>179</v>
      </c>
      <c r="C133" s="0" t="n">
        <v>60</v>
      </c>
      <c r="D133" s="0" t="n">
        <v>72</v>
      </c>
      <c r="E133" s="0" t="n">
        <v>42</v>
      </c>
      <c r="F133" s="0" t="n">
        <v>33</v>
      </c>
      <c r="G133" s="0" t="n">
        <v>24</v>
      </c>
      <c r="H133" s="0" t="n">
        <v>11</v>
      </c>
      <c r="I133" s="0" t="n">
        <v>0</v>
      </c>
      <c r="J133" s="0" t="n">
        <v>1</v>
      </c>
      <c r="K133" s="0" t="n">
        <f aca="false">VLOOKUP(A133,'Team Data'!$A$1:$E$659,2,FALSE())</f>
        <v>0</v>
      </c>
      <c r="L133" s="0" t="n">
        <f aca="false">VLOOKUP(A133,'Team Data'!$A$1:$E$659,3,FALSE())</f>
        <v>1</v>
      </c>
      <c r="M133" s="0" t="n">
        <f aca="false">VLOOKUP(B133,'Team Data'!$A$1:$E$659,2,FALSE())</f>
        <v>26</v>
      </c>
      <c r="N133" s="0" t="n">
        <f aca="false">VLOOKUP(B133,'Team Data'!$A$1:$E$659,3,FALSE())</f>
        <v>8</v>
      </c>
      <c r="O133" s="0" t="n">
        <f aca="false">VLOOKUP(A133,'Team Data'!$A$1:$E$659,4,FALSE())</f>
        <v>26</v>
      </c>
      <c r="P133" s="0" t="n">
        <f aca="false">VLOOKUP(A133,'Team Data'!$A$1:$E$659,5,FALSE())</f>
        <v>8</v>
      </c>
      <c r="Q133" s="0" t="n">
        <f aca="false">VLOOKUP(B133,'Team Data'!$A$1:$E$659,4,FALSE())</f>
        <v>523</v>
      </c>
      <c r="R133" s="0" t="n">
        <f aca="false">VLOOKUP(B133,'Team Data'!$A$1:$E$659,5,FALSE())</f>
        <v>545</v>
      </c>
      <c r="S133" s="0" t="n">
        <f aca="false">IF(I133=1,(MIN(30,(C133-D133)))*(M133/(M133+N133))*(Q133/(Q133+R133)),(MAX(-30,(C133-D133)))*(N133/(M133+N133))*(R133/(R133+Q133)))</f>
        <v>-1.44084600132188</v>
      </c>
      <c r="T133" s="0" t="n">
        <f aca="false">IF(J133=1,(MIN(30,(D133-C133)))*(K133/(K133+L133))*(O133/(O133+P133)),(MAX(-30,(D133-C133)))*(L133/(K133+L133))*(P133/(P133+O133)))</f>
        <v>0</v>
      </c>
      <c r="U133" s="7" t="n">
        <v>43050</v>
      </c>
    </row>
    <row r="134" customFormat="false" ht="15" hidden="false" customHeight="false" outlineLevel="0" collapsed="false">
      <c r="A134" s="0" t="s">
        <v>440</v>
      </c>
      <c r="B134" s="0" t="s">
        <v>192</v>
      </c>
      <c r="C134" s="0" t="n">
        <v>55</v>
      </c>
      <c r="D134" s="0" t="n">
        <v>81</v>
      </c>
      <c r="E134" s="0" t="n">
        <v>30</v>
      </c>
      <c r="F134" s="0" t="n">
        <v>59</v>
      </c>
      <c r="G134" s="0" t="n">
        <v>13</v>
      </c>
      <c r="H134" s="0" t="n">
        <v>11</v>
      </c>
      <c r="I134" s="0" t="n">
        <v>0</v>
      </c>
      <c r="J134" s="0" t="n">
        <v>1</v>
      </c>
      <c r="K134" s="0" t="n">
        <f aca="false">VLOOKUP(A134,'Team Data'!$A$1:$E$659,2,FALSE())</f>
        <v>0</v>
      </c>
      <c r="L134" s="0" t="n">
        <f aca="false">VLOOKUP(A134,'Team Data'!$A$1:$E$659,3,FALSE())</f>
        <v>2</v>
      </c>
      <c r="M134" s="0" t="n">
        <f aca="false">VLOOKUP(B134,'Team Data'!$A$1:$E$659,2,FALSE())</f>
        <v>28</v>
      </c>
      <c r="N134" s="0" t="n">
        <f aca="false">VLOOKUP(B134,'Team Data'!$A$1:$E$659,3,FALSE())</f>
        <v>6</v>
      </c>
      <c r="O134" s="0" t="n">
        <f aca="false">VLOOKUP(A134,'Team Data'!$A$1:$E$659,4,FALSE())</f>
        <v>48</v>
      </c>
      <c r="P134" s="0" t="n">
        <f aca="false">VLOOKUP(A134,'Team Data'!$A$1:$E$659,5,FALSE())</f>
        <v>21</v>
      </c>
      <c r="Q134" s="0" t="n">
        <f aca="false">VLOOKUP(B134,'Team Data'!$A$1:$E$659,4,FALSE())</f>
        <v>515</v>
      </c>
      <c r="R134" s="0" t="n">
        <f aca="false">VLOOKUP(B134,'Team Data'!$A$1:$E$659,5,FALSE())</f>
        <v>512</v>
      </c>
      <c r="S134" s="0" t="n">
        <f aca="false">IF(I134=1,(MIN(30,(C134-D134)))*(M134/(M134+N134))*(Q134/(Q134+R134)),(MAX(-30,(C134-D134)))*(N134/(M134+N134))*(R134/(R134+Q134)))</f>
        <v>-2.28741623231571</v>
      </c>
      <c r="T134" s="0" t="n">
        <f aca="false">IF(J134=1,(MIN(30,(D134-C134)))*(K134/(K134+L134))*(O134/(O134+P134)),(MAX(-30,(D134-C134)))*(L134/(K134+L134))*(P134/(P134+O134)))</f>
        <v>0</v>
      </c>
      <c r="U134" s="7" t="n">
        <v>43050</v>
      </c>
    </row>
    <row r="135" customFormat="false" ht="15" hidden="false" customHeight="false" outlineLevel="0" collapsed="false">
      <c r="A135" s="0" t="s">
        <v>441</v>
      </c>
      <c r="B135" s="0" t="s">
        <v>324</v>
      </c>
      <c r="C135" s="0" t="n">
        <v>50</v>
      </c>
      <c r="D135" s="0" t="n">
        <v>100</v>
      </c>
      <c r="E135" s="0" t="n">
        <v>31</v>
      </c>
      <c r="F135" s="0" t="n">
        <v>50</v>
      </c>
      <c r="G135" s="0" t="n">
        <v>19</v>
      </c>
      <c r="H135" s="0" t="n">
        <v>13</v>
      </c>
      <c r="I135" s="0" t="n">
        <v>0</v>
      </c>
      <c r="J135" s="0" t="n">
        <v>1</v>
      </c>
      <c r="K135" s="0" t="n">
        <f aca="false">VLOOKUP(A135,'Team Data'!$A$1:$E$659,2,FALSE())</f>
        <v>0</v>
      </c>
      <c r="L135" s="0" t="n">
        <f aca="false">VLOOKUP(A135,'Team Data'!$A$1:$E$659,3,FALSE())</f>
        <v>3</v>
      </c>
      <c r="M135" s="0" t="n">
        <f aca="false">VLOOKUP(B135,'Team Data'!$A$1:$E$659,2,FALSE())</f>
        <v>11</v>
      </c>
      <c r="N135" s="0" t="n">
        <f aca="false">VLOOKUP(B135,'Team Data'!$A$1:$E$659,3,FALSE())</f>
        <v>19</v>
      </c>
      <c r="O135" s="0" t="n">
        <f aca="false">VLOOKUP(A135,'Team Data'!$A$1:$E$659,4,FALSE())</f>
        <v>42</v>
      </c>
      <c r="P135" s="0" t="n">
        <f aca="false">VLOOKUP(A135,'Team Data'!$A$1:$E$659,5,FALSE())</f>
        <v>51</v>
      </c>
      <c r="Q135" s="0" t="n">
        <f aca="false">VLOOKUP(B135,'Team Data'!$A$1:$E$659,4,FALSE())</f>
        <v>504</v>
      </c>
      <c r="R135" s="0" t="n">
        <f aca="false">VLOOKUP(B135,'Team Data'!$A$1:$E$659,5,FALSE())</f>
        <v>464</v>
      </c>
      <c r="S135" s="0" t="n">
        <f aca="false">IF(I135=1,(MIN(30,(C135-D135)))*(M135/(M135+N135))*(Q135/(Q135+R135)),(MAX(-30,(C135-D135)))*(N135/(M135+N135))*(R135/(R135+Q135)))</f>
        <v>-9.10743801652893</v>
      </c>
      <c r="T135" s="0" t="n">
        <f aca="false">IF(J135=1,(MIN(30,(D135-C135)))*(K135/(K135+L135))*(O135/(O135+P135)),(MAX(-30,(D135-C135)))*(L135/(K135+L135))*(P135/(P135+O135)))</f>
        <v>0</v>
      </c>
      <c r="U135" s="7" t="n">
        <v>43050</v>
      </c>
    </row>
    <row r="136" customFormat="false" ht="15" hidden="false" customHeight="false" outlineLevel="0" collapsed="false">
      <c r="A136" s="0" t="s">
        <v>327</v>
      </c>
      <c r="B136" s="0" t="s">
        <v>341</v>
      </c>
      <c r="C136" s="0" t="n">
        <v>59</v>
      </c>
      <c r="D136" s="0" t="n">
        <v>65</v>
      </c>
      <c r="E136" s="0" t="n">
        <v>32</v>
      </c>
      <c r="F136" s="0" t="n">
        <v>36</v>
      </c>
      <c r="G136" s="0" t="n">
        <v>11</v>
      </c>
      <c r="H136" s="0" t="n">
        <v>13</v>
      </c>
      <c r="I136" s="0" t="n">
        <v>0</v>
      </c>
      <c r="J136" s="0" t="n">
        <v>1</v>
      </c>
      <c r="K136" s="0" t="n">
        <f aca="false">VLOOKUP(A136,'Team Data'!$A$1:$E$659,2,FALSE())</f>
        <v>17</v>
      </c>
      <c r="L136" s="0" t="n">
        <f aca="false">VLOOKUP(A136,'Team Data'!$A$1:$E$659,3,FALSE())</f>
        <v>17</v>
      </c>
      <c r="M136" s="0" t="n">
        <f aca="false">VLOOKUP(B136,'Team Data'!$A$1:$E$659,2,FALSE())</f>
        <v>20</v>
      </c>
      <c r="N136" s="0" t="n">
        <f aca="false">VLOOKUP(B136,'Team Data'!$A$1:$E$659,3,FALSE())</f>
        <v>11</v>
      </c>
      <c r="O136" s="0" t="n">
        <f aca="false">VLOOKUP(A136,'Team Data'!$A$1:$E$659,4,FALSE())</f>
        <v>586</v>
      </c>
      <c r="P136" s="0" t="n">
        <f aca="false">VLOOKUP(A136,'Team Data'!$A$1:$E$659,5,FALSE())</f>
        <v>495</v>
      </c>
      <c r="Q136" s="0" t="n">
        <f aca="false">VLOOKUP(B136,'Team Data'!$A$1:$E$659,4,FALSE())</f>
        <v>456</v>
      </c>
      <c r="R136" s="0" t="n">
        <f aca="false">VLOOKUP(B136,'Team Data'!$A$1:$E$659,5,FALSE())</f>
        <v>479</v>
      </c>
      <c r="S136" s="0" t="n">
        <f aca="false">IF(I136=1,(MIN(30,(C136-D136)))*(M136/(M136+N136))*(Q136/(Q136+R136)),(MAX(-30,(C136-D136)))*(N136/(M136+N136))*(R136/(R136+Q136)))</f>
        <v>-1.09070208728653</v>
      </c>
      <c r="T136" s="0" t="n">
        <f aca="false">IF(J136=1,(MIN(30,(D136-C136)))*(K136/(K136+L136))*(O136/(O136+P136)),(MAX(-30,(D136-C136)))*(L136/(K136+L136))*(P136/(P136+O136)))</f>
        <v>1.62627197039778</v>
      </c>
      <c r="U136" s="7" t="n">
        <v>43050</v>
      </c>
    </row>
    <row r="137" customFormat="false" ht="15" hidden="false" customHeight="false" outlineLevel="0" collapsed="false">
      <c r="A137" s="0" t="s">
        <v>88</v>
      </c>
      <c r="B137" s="0" t="s">
        <v>106</v>
      </c>
      <c r="C137" s="0" t="n">
        <v>51</v>
      </c>
      <c r="D137" s="0" t="n">
        <v>67</v>
      </c>
      <c r="E137" s="0" t="n">
        <v>32</v>
      </c>
      <c r="F137" s="0" t="n">
        <v>39</v>
      </c>
      <c r="G137" s="0" t="n">
        <v>22</v>
      </c>
      <c r="H137" s="0" t="n">
        <v>17</v>
      </c>
      <c r="I137" s="0" t="n">
        <v>0</v>
      </c>
      <c r="J137" s="0" t="n">
        <v>1</v>
      </c>
      <c r="K137" s="0" t="n">
        <f aca="false">VLOOKUP(A137,'Team Data'!$A$1:$E$659,2,FALSE())</f>
        <v>9</v>
      </c>
      <c r="L137" s="0" t="n">
        <f aca="false">VLOOKUP(A137,'Team Data'!$A$1:$E$659,3,FALSE())</f>
        <v>25</v>
      </c>
      <c r="M137" s="0" t="n">
        <f aca="false">VLOOKUP(B137,'Team Data'!$A$1:$E$659,2,FALSE())</f>
        <v>22</v>
      </c>
      <c r="N137" s="0" t="n">
        <f aca="false">VLOOKUP(B137,'Team Data'!$A$1:$E$659,3,FALSE())</f>
        <v>12</v>
      </c>
      <c r="O137" s="0" t="n">
        <f aca="false">VLOOKUP(A137,'Team Data'!$A$1:$E$659,4,FALSE())</f>
        <v>507</v>
      </c>
      <c r="P137" s="0" t="n">
        <f aca="false">VLOOKUP(A137,'Team Data'!$A$1:$E$659,5,FALSE())</f>
        <v>582</v>
      </c>
      <c r="Q137" s="0" t="n">
        <f aca="false">VLOOKUP(B137,'Team Data'!$A$1:$E$659,4,FALSE())</f>
        <v>510</v>
      </c>
      <c r="R137" s="0" t="n">
        <f aca="false">VLOOKUP(B137,'Team Data'!$A$1:$E$659,5,FALSE())</f>
        <v>571</v>
      </c>
      <c r="S137" s="0" t="n">
        <f aca="false">IF(I137=1,(MIN(30,(C137-D137)))*(M137/(M137+N137))*(Q137/(Q137+R137)),(MAX(-30,(C137-D137)))*(N137/(M137+N137))*(R137/(R137+Q137)))</f>
        <v>-2.98285900854329</v>
      </c>
      <c r="T137" s="0" t="n">
        <f aca="false">IF(J137=1,(MIN(30,(D137-C137)))*(K137/(K137+L137))*(O137/(O137+P137)),(MAX(-30,(D137-C137)))*(L137/(K137+L137))*(P137/(P137+O137)))</f>
        <v>1.97180359747205</v>
      </c>
      <c r="U137" s="7" t="n">
        <v>43050</v>
      </c>
    </row>
    <row r="138" customFormat="false" ht="15" hidden="false" customHeight="false" outlineLevel="0" collapsed="false">
      <c r="A138" s="0" t="s">
        <v>265</v>
      </c>
      <c r="B138" s="0" t="s">
        <v>296</v>
      </c>
      <c r="C138" s="0" t="n">
        <v>50</v>
      </c>
      <c r="D138" s="0" t="n">
        <v>75</v>
      </c>
      <c r="E138" s="0" t="n">
        <v>32</v>
      </c>
      <c r="F138" s="0" t="n">
        <v>40</v>
      </c>
      <c r="G138" s="0" t="n">
        <v>24</v>
      </c>
      <c r="H138" s="0" t="n">
        <v>18</v>
      </c>
      <c r="I138" s="0" t="n">
        <v>0</v>
      </c>
      <c r="J138" s="0" t="n">
        <v>1</v>
      </c>
      <c r="K138" s="0" t="n">
        <f aca="false">VLOOKUP(A138,'Team Data'!$A$1:$E$659,2,FALSE())</f>
        <v>14</v>
      </c>
      <c r="L138" s="0" t="n">
        <f aca="false">VLOOKUP(A138,'Team Data'!$A$1:$E$659,3,FALSE())</f>
        <v>18</v>
      </c>
      <c r="M138" s="0" t="n">
        <f aca="false">VLOOKUP(B138,'Team Data'!$A$1:$E$659,2,FALSE())</f>
        <v>26</v>
      </c>
      <c r="N138" s="0" t="n">
        <f aca="false">VLOOKUP(B138,'Team Data'!$A$1:$E$659,3,FALSE())</f>
        <v>10</v>
      </c>
      <c r="O138" s="0" t="n">
        <f aca="false">VLOOKUP(A138,'Team Data'!$A$1:$E$659,4,FALSE())</f>
        <v>488</v>
      </c>
      <c r="P138" s="0" t="n">
        <f aca="false">VLOOKUP(A138,'Team Data'!$A$1:$E$659,5,FALSE())</f>
        <v>498</v>
      </c>
      <c r="Q138" s="0" t="n">
        <f aca="false">VLOOKUP(B138,'Team Data'!$A$1:$E$659,4,FALSE())</f>
        <v>726</v>
      </c>
      <c r="R138" s="0" t="n">
        <f aca="false">VLOOKUP(B138,'Team Data'!$A$1:$E$659,5,FALSE())</f>
        <v>495</v>
      </c>
      <c r="S138" s="0" t="n">
        <f aca="false">IF(I138=1,(MIN(30,(C138-D138)))*(M138/(M138+N138))*(Q138/(Q138+R138)),(MAX(-30,(C138-D138)))*(N138/(M138+N138))*(R138/(R138+Q138)))</f>
        <v>-2.81531531531532</v>
      </c>
      <c r="T138" s="0" t="n">
        <f aca="false">IF(J138=1,(MIN(30,(D138-C138)))*(K138/(K138+L138))*(O138/(O138+P138)),(MAX(-30,(D138-C138)))*(L138/(K138+L138))*(P138/(P138+O138)))</f>
        <v>5.4132860040568</v>
      </c>
      <c r="U138" s="7" t="n">
        <v>43050</v>
      </c>
    </row>
    <row r="139" customFormat="false" ht="15" hidden="false" customHeight="false" outlineLevel="0" collapsed="false">
      <c r="A139" s="0" t="s">
        <v>53</v>
      </c>
      <c r="B139" s="0" t="s">
        <v>127</v>
      </c>
      <c r="C139" s="0" t="n">
        <v>62</v>
      </c>
      <c r="D139" s="0" t="n">
        <v>95</v>
      </c>
      <c r="E139" s="0" t="n">
        <v>33</v>
      </c>
      <c r="F139" s="0" t="n">
        <v>38</v>
      </c>
      <c r="G139" s="0" t="n">
        <v>20</v>
      </c>
      <c r="H139" s="0" t="n">
        <v>17</v>
      </c>
      <c r="I139" s="0" t="n">
        <v>0</v>
      </c>
      <c r="J139" s="0" t="n">
        <v>1</v>
      </c>
      <c r="K139" s="0" t="n">
        <f aca="false">VLOOKUP(A139,'Team Data'!$A$1:$E$659,2,FALSE())</f>
        <v>3</v>
      </c>
      <c r="L139" s="0" t="n">
        <f aca="false">VLOOKUP(A139,'Team Data'!$A$1:$E$659,3,FALSE())</f>
        <v>29</v>
      </c>
      <c r="M139" s="0" t="n">
        <f aca="false">VLOOKUP(B139,'Team Data'!$A$1:$E$659,2,FALSE())</f>
        <v>14</v>
      </c>
      <c r="N139" s="0" t="n">
        <f aca="false">VLOOKUP(B139,'Team Data'!$A$1:$E$659,3,FALSE())</f>
        <v>19</v>
      </c>
      <c r="O139" s="0" t="n">
        <f aca="false">VLOOKUP(A139,'Team Data'!$A$1:$E$659,4,FALSE())</f>
        <v>547</v>
      </c>
      <c r="P139" s="0" t="n">
        <f aca="false">VLOOKUP(A139,'Team Data'!$A$1:$E$659,5,FALSE())</f>
        <v>441</v>
      </c>
      <c r="Q139" s="0" t="n">
        <f aca="false">VLOOKUP(B139,'Team Data'!$A$1:$E$659,4,FALSE())</f>
        <v>641</v>
      </c>
      <c r="R139" s="0" t="n">
        <f aca="false">VLOOKUP(B139,'Team Data'!$A$1:$E$659,5,FALSE())</f>
        <v>461</v>
      </c>
      <c r="S139" s="0" t="n">
        <f aca="false">IF(I139=1,(MIN(30,(C139-D139)))*(M139/(M139+N139))*(Q139/(Q139+R139)),(MAX(-30,(C139-D139)))*(N139/(M139+N139))*(R139/(R139+Q139)))</f>
        <v>-7.22570532915361</v>
      </c>
      <c r="T139" s="0" t="n">
        <f aca="false">IF(J139=1,(MIN(30,(D139-C139)))*(K139/(K139+L139))*(O139/(O139+P139)),(MAX(-30,(D139-C139)))*(L139/(K139+L139))*(P139/(P139+O139)))</f>
        <v>1.5571229757085</v>
      </c>
      <c r="U139" s="7" t="n">
        <v>43050</v>
      </c>
    </row>
    <row r="140" customFormat="false" ht="15" hidden="false" customHeight="false" outlineLevel="0" collapsed="false">
      <c r="A140" s="0" t="s">
        <v>306</v>
      </c>
      <c r="B140" s="0" t="s">
        <v>270</v>
      </c>
      <c r="C140" s="0" t="n">
        <v>54</v>
      </c>
      <c r="D140" s="0" t="n">
        <v>65</v>
      </c>
      <c r="E140" s="0" t="n">
        <v>50</v>
      </c>
      <c r="F140" s="0" t="n">
        <v>37</v>
      </c>
      <c r="G140" s="0" t="n">
        <v>18</v>
      </c>
      <c r="H140" s="0" t="n">
        <v>8</v>
      </c>
      <c r="I140" s="0" t="n">
        <v>0</v>
      </c>
      <c r="J140" s="0" t="n">
        <v>1</v>
      </c>
      <c r="K140" s="0" t="n">
        <f aca="false">VLOOKUP(A140,'Team Data'!$A$1:$E$659,2,FALSE())</f>
        <v>18</v>
      </c>
      <c r="L140" s="0" t="n">
        <f aca="false">VLOOKUP(A140,'Team Data'!$A$1:$E$659,3,FALSE())</f>
        <v>17</v>
      </c>
      <c r="M140" s="0" t="n">
        <f aca="false">VLOOKUP(B140,'Team Data'!$A$1:$E$659,2,FALSE())</f>
        <v>28</v>
      </c>
      <c r="N140" s="0" t="n">
        <f aca="false">VLOOKUP(B140,'Team Data'!$A$1:$E$659,3,FALSE())</f>
        <v>7</v>
      </c>
      <c r="O140" s="0" t="n">
        <f aca="false">VLOOKUP(A140,'Team Data'!$A$1:$E$659,4,FALSE())</f>
        <v>605</v>
      </c>
      <c r="P140" s="0" t="n">
        <f aca="false">VLOOKUP(A140,'Team Data'!$A$1:$E$659,5,FALSE())</f>
        <v>465</v>
      </c>
      <c r="Q140" s="0" t="n">
        <f aca="false">VLOOKUP(B140,'Team Data'!$A$1:$E$659,4,FALSE())</f>
        <v>516</v>
      </c>
      <c r="R140" s="0" t="n">
        <f aca="false">VLOOKUP(B140,'Team Data'!$A$1:$E$659,5,FALSE())</f>
        <v>493</v>
      </c>
      <c r="S140" s="0" t="n">
        <f aca="false">IF(I140=1,(MIN(30,(C140-D140)))*(M140/(M140+N140))*(Q140/(Q140+R140)),(MAX(-30,(C140-D140)))*(N140/(M140+N140))*(R140/(R140+Q140)))</f>
        <v>-1.07492566897919</v>
      </c>
      <c r="T140" s="0" t="n">
        <f aca="false">IF(J140=1,(MIN(30,(D140-C140)))*(K140/(K140+L140))*(O140/(O140+P140)),(MAX(-30,(D140-C140)))*(L140/(K140+L140))*(P140/(P140+O140)))</f>
        <v>3.19866488651535</v>
      </c>
      <c r="U140" s="7" t="n">
        <v>43050</v>
      </c>
    </row>
    <row r="141" customFormat="false" ht="15" hidden="false" customHeight="false" outlineLevel="0" collapsed="false">
      <c r="A141" s="0" t="s">
        <v>248</v>
      </c>
      <c r="B141" s="0" t="s">
        <v>60</v>
      </c>
      <c r="C141" s="0" t="n">
        <v>61</v>
      </c>
      <c r="D141" s="0" t="n">
        <v>72</v>
      </c>
      <c r="E141" s="0" t="n">
        <v>41</v>
      </c>
      <c r="F141" s="0" t="n">
        <v>48</v>
      </c>
      <c r="G141" s="0" t="n">
        <v>12</v>
      </c>
      <c r="H141" s="0" t="n">
        <v>9</v>
      </c>
      <c r="I141" s="0" t="n">
        <v>0</v>
      </c>
      <c r="J141" s="0" t="n">
        <v>1</v>
      </c>
      <c r="K141" s="0" t="n">
        <f aca="false">VLOOKUP(A141,'Team Data'!$A$1:$E$659,2,FALSE())</f>
        <v>7</v>
      </c>
      <c r="L141" s="0" t="n">
        <f aca="false">VLOOKUP(A141,'Team Data'!$A$1:$E$659,3,FALSE())</f>
        <v>25</v>
      </c>
      <c r="M141" s="0" t="n">
        <f aca="false">VLOOKUP(B141,'Team Data'!$A$1:$E$659,2,FALSE())</f>
        <v>11</v>
      </c>
      <c r="N141" s="0" t="n">
        <f aca="false">VLOOKUP(B141,'Team Data'!$A$1:$E$659,3,FALSE())</f>
        <v>21</v>
      </c>
      <c r="O141" s="0" t="n">
        <f aca="false">VLOOKUP(A141,'Team Data'!$A$1:$E$659,4,FALSE())</f>
        <v>549</v>
      </c>
      <c r="P141" s="0" t="n">
        <f aca="false">VLOOKUP(A141,'Team Data'!$A$1:$E$659,5,FALSE())</f>
        <v>437</v>
      </c>
      <c r="Q141" s="0" t="n">
        <f aca="false">VLOOKUP(B141,'Team Data'!$A$1:$E$659,4,FALSE())</f>
        <v>556</v>
      </c>
      <c r="R141" s="0" t="n">
        <f aca="false">VLOOKUP(B141,'Team Data'!$A$1:$E$659,5,FALSE())</f>
        <v>459</v>
      </c>
      <c r="S141" s="0" t="n">
        <f aca="false">IF(I141=1,(MIN(30,(C141-D141)))*(M141/(M141+N141))*(Q141/(Q141+R141)),(MAX(-30,(C141-D141)))*(N141/(M141+N141))*(R141/(R141+Q141)))</f>
        <v>-3.26443965517241</v>
      </c>
      <c r="T141" s="0" t="n">
        <f aca="false">IF(J141=1,(MIN(30,(D141-C141)))*(K141/(K141+L141))*(O141/(O141+P141)),(MAX(-30,(D141-C141)))*(L141/(K141+L141))*(P141/(P141+O141)))</f>
        <v>1.33978828600406</v>
      </c>
      <c r="U141" s="7" t="n">
        <v>43050</v>
      </c>
    </row>
    <row r="142" customFormat="false" ht="15" hidden="false" customHeight="false" outlineLevel="0" collapsed="false">
      <c r="A142" s="0" t="s">
        <v>300</v>
      </c>
      <c r="B142" s="0" t="s">
        <v>200</v>
      </c>
      <c r="C142" s="0" t="n">
        <v>80</v>
      </c>
      <c r="D142" s="0" t="n">
        <v>83</v>
      </c>
      <c r="E142" s="0" t="n">
        <v>42</v>
      </c>
      <c r="F142" s="0" t="n">
        <v>34</v>
      </c>
      <c r="G142" s="0" t="n">
        <v>13</v>
      </c>
      <c r="H142" s="0" t="n">
        <v>12</v>
      </c>
      <c r="I142" s="0" t="n">
        <v>0</v>
      </c>
      <c r="J142" s="0" t="n">
        <v>1</v>
      </c>
      <c r="K142" s="0" t="n">
        <f aca="false">VLOOKUP(A142,'Team Data'!$A$1:$E$659,2,FALSE())</f>
        <v>16</v>
      </c>
      <c r="L142" s="0" t="n">
        <f aca="false">VLOOKUP(A142,'Team Data'!$A$1:$E$659,3,FALSE())</f>
        <v>16</v>
      </c>
      <c r="M142" s="0" t="n">
        <f aca="false">VLOOKUP(B142,'Team Data'!$A$1:$E$659,2,FALSE())</f>
        <v>12</v>
      </c>
      <c r="N142" s="0" t="n">
        <f aca="false">VLOOKUP(B142,'Team Data'!$A$1:$E$659,3,FALSE())</f>
        <v>20</v>
      </c>
      <c r="O142" s="0" t="n">
        <f aca="false">VLOOKUP(A142,'Team Data'!$A$1:$E$659,4,FALSE())</f>
        <v>524</v>
      </c>
      <c r="P142" s="0" t="n">
        <f aca="false">VLOOKUP(A142,'Team Data'!$A$1:$E$659,5,FALSE())</f>
        <v>474</v>
      </c>
      <c r="Q142" s="0" t="n">
        <f aca="false">VLOOKUP(B142,'Team Data'!$A$1:$E$659,4,FALSE())</f>
        <v>569</v>
      </c>
      <c r="R142" s="0" t="n">
        <f aca="false">VLOOKUP(B142,'Team Data'!$A$1:$E$659,5,FALSE())</f>
        <v>426</v>
      </c>
      <c r="S142" s="0" t="n">
        <f aca="false">IF(I142=1,(MIN(30,(C142-D142)))*(M142/(M142+N142))*(Q142/(Q142+R142)),(MAX(-30,(C142-D142)))*(N142/(M142+N142))*(R142/(R142+Q142)))</f>
        <v>-0.802763819095477</v>
      </c>
      <c r="T142" s="0" t="n">
        <f aca="false">IF(J142=1,(MIN(30,(D142-C142)))*(K142/(K142+L142))*(O142/(O142+P142)),(MAX(-30,(D142-C142)))*(L142/(K142+L142))*(P142/(P142+O142)))</f>
        <v>0.787575150300601</v>
      </c>
      <c r="U142" s="7" t="n">
        <v>43050</v>
      </c>
    </row>
    <row r="143" customFormat="false" ht="15" hidden="false" customHeight="false" outlineLevel="0" collapsed="false">
      <c r="A143" s="0" t="s">
        <v>22</v>
      </c>
      <c r="B143" s="0" t="s">
        <v>332</v>
      </c>
      <c r="C143" s="0" t="n">
        <v>54</v>
      </c>
      <c r="D143" s="0" t="n">
        <v>73</v>
      </c>
      <c r="E143" s="0" t="n">
        <v>31</v>
      </c>
      <c r="F143" s="0" t="n">
        <v>39</v>
      </c>
      <c r="G143" s="0" t="n">
        <v>17</v>
      </c>
      <c r="H143" s="0" t="n">
        <v>15</v>
      </c>
      <c r="I143" s="0" t="n">
        <v>0</v>
      </c>
      <c r="J143" s="0" t="n">
        <v>1</v>
      </c>
      <c r="K143" s="0" t="n">
        <f aca="false">VLOOKUP(A143,'Team Data'!$A$1:$E$659,2,FALSE())</f>
        <v>19</v>
      </c>
      <c r="L143" s="0" t="n">
        <f aca="false">VLOOKUP(A143,'Team Data'!$A$1:$E$659,3,FALSE())</f>
        <v>15</v>
      </c>
      <c r="M143" s="0" t="n">
        <f aca="false">VLOOKUP(B143,'Team Data'!$A$1:$E$659,2,FALSE())</f>
        <v>12</v>
      </c>
      <c r="N143" s="0" t="n">
        <f aca="false">VLOOKUP(B143,'Team Data'!$A$1:$E$659,3,FALSE())</f>
        <v>20</v>
      </c>
      <c r="O143" s="0" t="n">
        <f aca="false">VLOOKUP(A143,'Team Data'!$A$1:$E$659,4,FALSE())</f>
        <v>533</v>
      </c>
      <c r="P143" s="0" t="n">
        <f aca="false">VLOOKUP(A143,'Team Data'!$A$1:$E$659,5,FALSE())</f>
        <v>507</v>
      </c>
      <c r="Q143" s="0" t="n">
        <f aca="false">VLOOKUP(B143,'Team Data'!$A$1:$E$659,4,FALSE())</f>
        <v>669</v>
      </c>
      <c r="R143" s="0" t="n">
        <f aca="false">VLOOKUP(B143,'Team Data'!$A$1:$E$659,5,FALSE())</f>
        <v>411</v>
      </c>
      <c r="S143" s="0" t="n">
        <f aca="false">IF(I143=1,(MIN(30,(C143-D143)))*(M143/(M143+N143))*(Q143/(Q143+R143)),(MAX(-30,(C143-D143)))*(N143/(M143+N143))*(R143/(R143+Q143)))</f>
        <v>-4.51909722222222</v>
      </c>
      <c r="T143" s="0" t="n">
        <f aca="false">IF(J143=1,(MIN(30,(D143-C143)))*(K143/(K143+L143))*(O143/(O143+P143)),(MAX(-30,(D143-C143)))*(L143/(K143+L143))*(P143/(P143+O143)))</f>
        <v>5.44154411764706</v>
      </c>
      <c r="U143" s="7" t="n">
        <v>43050</v>
      </c>
    </row>
    <row r="144" customFormat="false" ht="15" hidden="false" customHeight="false" outlineLevel="0" collapsed="false">
      <c r="A144" s="0" t="s">
        <v>41</v>
      </c>
      <c r="B144" s="0" t="s">
        <v>320</v>
      </c>
      <c r="C144" s="0" t="n">
        <v>42</v>
      </c>
      <c r="D144" s="0" t="n">
        <v>84</v>
      </c>
      <c r="E144" s="0" t="n">
        <v>44</v>
      </c>
      <c r="F144" s="0" t="n">
        <v>52</v>
      </c>
      <c r="G144" s="0" t="n">
        <v>21</v>
      </c>
      <c r="H144" s="0" t="n">
        <v>13</v>
      </c>
      <c r="I144" s="0" t="n">
        <v>0</v>
      </c>
      <c r="J144" s="0" t="n">
        <v>1</v>
      </c>
      <c r="K144" s="0" t="n">
        <f aca="false">VLOOKUP(A144,'Team Data'!$A$1:$E$659,2,FALSE())</f>
        <v>20</v>
      </c>
      <c r="L144" s="0" t="n">
        <f aca="false">VLOOKUP(A144,'Team Data'!$A$1:$E$659,3,FALSE())</f>
        <v>12</v>
      </c>
      <c r="M144" s="0" t="n">
        <f aca="false">VLOOKUP(B144,'Team Data'!$A$1:$E$659,2,FALSE())</f>
        <v>24</v>
      </c>
      <c r="N144" s="0" t="n">
        <f aca="false">VLOOKUP(B144,'Team Data'!$A$1:$E$659,3,FALSE())</f>
        <v>12</v>
      </c>
      <c r="O144" s="0" t="n">
        <f aca="false">VLOOKUP(A144,'Team Data'!$A$1:$E$659,4,FALSE())</f>
        <v>495</v>
      </c>
      <c r="P144" s="0" t="n">
        <f aca="false">VLOOKUP(A144,'Team Data'!$A$1:$E$659,5,FALSE())</f>
        <v>488</v>
      </c>
      <c r="Q144" s="0" t="n">
        <f aca="false">VLOOKUP(B144,'Team Data'!$A$1:$E$659,4,FALSE())</f>
        <v>677</v>
      </c>
      <c r="R144" s="0" t="n">
        <f aca="false">VLOOKUP(B144,'Team Data'!$A$1:$E$659,5,FALSE())</f>
        <v>508</v>
      </c>
      <c r="S144" s="0" t="n">
        <f aca="false">IF(I144=1,(MIN(30,(C144-D144)))*(M144/(M144+N144))*(Q144/(Q144+R144)),(MAX(-30,(C144-D144)))*(N144/(M144+N144))*(R144/(R144+Q144)))</f>
        <v>-4.28691983122363</v>
      </c>
      <c r="T144" s="0" t="n">
        <f aca="false">IF(J144=1,(MIN(30,(D144-C144)))*(K144/(K144+L144))*(O144/(O144+P144)),(MAX(-30,(D144-C144)))*(L144/(K144+L144))*(P144/(P144+O144)))</f>
        <v>9.44175991861648</v>
      </c>
      <c r="U144" s="7" t="n">
        <v>43050</v>
      </c>
    </row>
    <row r="145" customFormat="false" ht="15" hidden="false" customHeight="false" outlineLevel="0" collapsed="false">
      <c r="A145" s="0" t="s">
        <v>442</v>
      </c>
      <c r="B145" s="0" t="s">
        <v>260</v>
      </c>
      <c r="C145" s="0" t="n">
        <v>70</v>
      </c>
      <c r="D145" s="0" t="n">
        <v>120</v>
      </c>
      <c r="E145" s="0" t="n">
        <v>29</v>
      </c>
      <c r="F145" s="0" t="n">
        <v>38</v>
      </c>
      <c r="G145" s="0" t="n">
        <v>23</v>
      </c>
      <c r="H145" s="0" t="n">
        <v>11</v>
      </c>
      <c r="I145" s="0" t="n">
        <v>0</v>
      </c>
      <c r="J145" s="0" t="n">
        <v>1</v>
      </c>
      <c r="K145" s="0" t="n">
        <f aca="false">VLOOKUP(A145,'Team Data'!$A$1:$E$659,2,FALSE())</f>
        <v>0</v>
      </c>
      <c r="L145" s="0" t="n">
        <f aca="false">VLOOKUP(A145,'Team Data'!$A$1:$E$659,3,FALSE())</f>
        <v>1</v>
      </c>
      <c r="M145" s="0" t="n">
        <f aca="false">VLOOKUP(B145,'Team Data'!$A$1:$E$659,2,FALSE())</f>
        <v>11</v>
      </c>
      <c r="N145" s="0" t="n">
        <f aca="false">VLOOKUP(B145,'Team Data'!$A$1:$E$659,3,FALSE())</f>
        <v>20</v>
      </c>
      <c r="O145" s="0" t="n">
        <f aca="false">VLOOKUP(A145,'Team Data'!$A$1:$E$659,4,FALSE())</f>
        <v>11</v>
      </c>
      <c r="P145" s="0" t="n">
        <f aca="false">VLOOKUP(A145,'Team Data'!$A$1:$E$659,5,FALSE())</f>
        <v>20</v>
      </c>
      <c r="Q145" s="0" t="n">
        <f aca="false">VLOOKUP(B145,'Team Data'!$A$1:$E$659,4,FALSE())</f>
        <v>508</v>
      </c>
      <c r="R145" s="0" t="n">
        <f aca="false">VLOOKUP(B145,'Team Data'!$A$1:$E$659,5,FALSE())</f>
        <v>478</v>
      </c>
      <c r="S145" s="0" t="n">
        <f aca="false">IF(I145=1,(MIN(30,(C145-D145)))*(M145/(M145+N145))*(Q145/(Q145+R145)),(MAX(-30,(C145-D145)))*(N145/(M145+N145))*(R145/(R145+Q145)))</f>
        <v>-9.38297454688216</v>
      </c>
      <c r="T145" s="0" t="n">
        <f aca="false">IF(J145=1,(MIN(30,(D145-C145)))*(K145/(K145+L145))*(O145/(O145+P145)),(MAX(-30,(D145-C145)))*(L145/(K145+L145))*(P145/(P145+O145)))</f>
        <v>0</v>
      </c>
      <c r="U145" s="7" t="n">
        <v>43050</v>
      </c>
    </row>
    <row r="146" customFormat="false" ht="15" hidden="false" customHeight="false" outlineLevel="0" collapsed="false">
      <c r="A146" s="0" t="s">
        <v>26</v>
      </c>
      <c r="B146" s="0" t="s">
        <v>339</v>
      </c>
      <c r="C146" s="0" t="n">
        <v>82</v>
      </c>
      <c r="D146" s="0" t="n">
        <v>86</v>
      </c>
      <c r="E146" s="0" t="n">
        <v>30</v>
      </c>
      <c r="F146" s="0" t="n">
        <v>32</v>
      </c>
      <c r="G146" s="0" t="n">
        <v>16</v>
      </c>
      <c r="H146" s="0" t="n">
        <v>15</v>
      </c>
      <c r="I146" s="0" t="n">
        <v>0</v>
      </c>
      <c r="J146" s="0" t="n">
        <v>1</v>
      </c>
      <c r="K146" s="0" t="n">
        <f aca="false">VLOOKUP(A146,'Team Data'!$A$1:$E$659,2,FALSE())</f>
        <v>24</v>
      </c>
      <c r="L146" s="0" t="n">
        <f aca="false">VLOOKUP(A146,'Team Data'!$A$1:$E$659,3,FALSE())</f>
        <v>9</v>
      </c>
      <c r="M146" s="0" t="n">
        <f aca="false">VLOOKUP(B146,'Team Data'!$A$1:$E$659,2,FALSE())</f>
        <v>21</v>
      </c>
      <c r="N146" s="0" t="n">
        <f aca="false">VLOOKUP(B146,'Team Data'!$A$1:$E$659,3,FALSE())</f>
        <v>11</v>
      </c>
      <c r="O146" s="0" t="n">
        <f aca="false">VLOOKUP(A146,'Team Data'!$A$1:$E$659,4,FALSE())</f>
        <v>540</v>
      </c>
      <c r="P146" s="0" t="n">
        <f aca="false">VLOOKUP(A146,'Team Data'!$A$1:$E$659,5,FALSE())</f>
        <v>523</v>
      </c>
      <c r="Q146" s="0" t="n">
        <f aca="false">VLOOKUP(B146,'Team Data'!$A$1:$E$659,4,FALSE())</f>
        <v>616</v>
      </c>
      <c r="R146" s="0" t="n">
        <f aca="false">VLOOKUP(B146,'Team Data'!$A$1:$E$659,5,FALSE())</f>
        <v>448</v>
      </c>
      <c r="S146" s="0" t="n">
        <f aca="false">IF(I146=1,(MIN(30,(C146-D146)))*(M146/(M146+N146))*(Q146/(Q146+R146)),(MAX(-30,(C146-D146)))*(N146/(M146+N146))*(R146/(R146+Q146)))</f>
        <v>-0.578947368421053</v>
      </c>
      <c r="T146" s="0" t="n">
        <f aca="false">IF(J146=1,(MIN(30,(D146-C146)))*(K146/(K146+L146))*(O146/(O146+P146)),(MAX(-30,(D146-C146)))*(L146/(K146+L146))*(P146/(P146+O146)))</f>
        <v>1.47780723509792</v>
      </c>
      <c r="U146" s="7" t="n">
        <v>43050</v>
      </c>
    </row>
    <row r="147" customFormat="false" ht="15" hidden="false" customHeight="false" outlineLevel="0" collapsed="false">
      <c r="A147" s="0" t="s">
        <v>276</v>
      </c>
      <c r="B147" s="0" t="s">
        <v>223</v>
      </c>
      <c r="C147" s="0" t="n">
        <v>82</v>
      </c>
      <c r="D147" s="0" t="n">
        <v>99</v>
      </c>
      <c r="E147" s="0" t="n">
        <v>33</v>
      </c>
      <c r="F147" s="0" t="n">
        <v>44</v>
      </c>
      <c r="G147" s="0" t="n">
        <v>14</v>
      </c>
      <c r="H147" s="0" t="n">
        <v>13</v>
      </c>
      <c r="I147" s="0" t="n">
        <v>0</v>
      </c>
      <c r="J147" s="0" t="n">
        <v>1</v>
      </c>
      <c r="K147" s="0" t="n">
        <f aca="false">VLOOKUP(A147,'Team Data'!$A$1:$E$659,2,FALSE())</f>
        <v>13</v>
      </c>
      <c r="L147" s="0" t="n">
        <f aca="false">VLOOKUP(A147,'Team Data'!$A$1:$E$659,3,FALSE())</f>
        <v>19</v>
      </c>
      <c r="M147" s="0" t="n">
        <f aca="false">VLOOKUP(B147,'Team Data'!$A$1:$E$659,2,FALSE())</f>
        <v>16</v>
      </c>
      <c r="N147" s="0" t="n">
        <f aca="false">VLOOKUP(B147,'Team Data'!$A$1:$E$659,3,FALSE())</f>
        <v>16</v>
      </c>
      <c r="O147" s="0" t="n">
        <f aca="false">VLOOKUP(A147,'Team Data'!$A$1:$E$659,4,FALSE())</f>
        <v>507</v>
      </c>
      <c r="P147" s="0" t="n">
        <f aca="false">VLOOKUP(A147,'Team Data'!$A$1:$E$659,5,FALSE())</f>
        <v>473</v>
      </c>
      <c r="Q147" s="0" t="n">
        <f aca="false">VLOOKUP(B147,'Team Data'!$A$1:$E$659,4,FALSE())</f>
        <v>583</v>
      </c>
      <c r="R147" s="0" t="n">
        <f aca="false">VLOOKUP(B147,'Team Data'!$A$1:$E$659,5,FALSE())</f>
        <v>479</v>
      </c>
      <c r="S147" s="0" t="n">
        <f aca="false">IF(I147=1,(MIN(30,(C147-D147)))*(M147/(M147+N147))*(Q147/(Q147+R147)),(MAX(-30,(C147-D147)))*(N147/(M147+N147))*(R147/(R147+Q147)))</f>
        <v>-3.83380414312618</v>
      </c>
      <c r="T147" s="0" t="n">
        <f aca="false">IF(J147=1,(MIN(30,(D147-C147)))*(K147/(K147+L147))*(O147/(O147+P147)),(MAX(-30,(D147-C147)))*(L147/(K147+L147))*(P147/(P147+O147)))</f>
        <v>3.57292729591837</v>
      </c>
      <c r="U147" s="7" t="n">
        <v>43050</v>
      </c>
    </row>
    <row r="148" customFormat="false" ht="15" hidden="false" customHeight="false" outlineLevel="0" collapsed="false">
      <c r="A148" s="0" t="s">
        <v>120</v>
      </c>
      <c r="B148" s="0" t="s">
        <v>16</v>
      </c>
      <c r="C148" s="0" t="n">
        <v>74</v>
      </c>
      <c r="D148" s="0" t="n">
        <v>94</v>
      </c>
      <c r="E148" s="0" t="n">
        <v>29</v>
      </c>
      <c r="F148" s="0" t="n">
        <v>41</v>
      </c>
      <c r="G148" s="0" t="n">
        <v>14</v>
      </c>
      <c r="H148" s="0" t="n">
        <v>11</v>
      </c>
      <c r="I148" s="0" t="n">
        <v>0</v>
      </c>
      <c r="J148" s="0" t="n">
        <v>1</v>
      </c>
      <c r="K148" s="0" t="n">
        <f aca="false">VLOOKUP(A148,'Team Data'!$A$1:$E$659,2,FALSE())</f>
        <v>14</v>
      </c>
      <c r="L148" s="0" t="n">
        <f aca="false">VLOOKUP(A148,'Team Data'!$A$1:$E$659,3,FALSE())</f>
        <v>16</v>
      </c>
      <c r="M148" s="0" t="n">
        <f aca="false">VLOOKUP(B148,'Team Data'!$A$1:$E$659,2,FALSE())</f>
        <v>20</v>
      </c>
      <c r="N148" s="0" t="n">
        <f aca="false">VLOOKUP(B148,'Team Data'!$A$1:$E$659,3,FALSE())</f>
        <v>12</v>
      </c>
      <c r="O148" s="0" t="n">
        <f aca="false">VLOOKUP(A148,'Team Data'!$A$1:$E$659,4,FALSE())</f>
        <v>423</v>
      </c>
      <c r="P148" s="0" t="n">
        <f aca="false">VLOOKUP(A148,'Team Data'!$A$1:$E$659,5,FALSE())</f>
        <v>495</v>
      </c>
      <c r="Q148" s="0" t="n">
        <f aca="false">VLOOKUP(B148,'Team Data'!$A$1:$E$659,4,FALSE())</f>
        <v>595</v>
      </c>
      <c r="R148" s="0" t="n">
        <f aca="false">VLOOKUP(B148,'Team Data'!$A$1:$E$659,5,FALSE())</f>
        <v>484</v>
      </c>
      <c r="S148" s="0" t="n">
        <f aca="false">IF(I148=1,(MIN(30,(C148-D148)))*(M148/(M148+N148))*(Q148/(Q148+R148)),(MAX(-30,(C148-D148)))*(N148/(M148+N148))*(R148/(R148+Q148)))</f>
        <v>-3.36422613531047</v>
      </c>
      <c r="T148" s="0" t="n">
        <f aca="false">IF(J148=1,(MIN(30,(D148-C148)))*(K148/(K148+L148))*(O148/(O148+P148)),(MAX(-30,(D148-C148)))*(L148/(K148+L148))*(P148/(P148+O148)))</f>
        <v>4.30065359477124</v>
      </c>
      <c r="U148" s="7" t="n">
        <v>43050</v>
      </c>
    </row>
    <row r="149" customFormat="false" ht="15" hidden="false" customHeight="false" outlineLevel="0" collapsed="false">
      <c r="A149" s="0" t="s">
        <v>231</v>
      </c>
      <c r="B149" s="0" t="s">
        <v>326</v>
      </c>
      <c r="C149" s="0" t="n">
        <v>62</v>
      </c>
      <c r="D149" s="0" t="n">
        <v>83</v>
      </c>
      <c r="E149" s="0" t="n">
        <v>32</v>
      </c>
      <c r="F149" s="0" t="n">
        <v>41</v>
      </c>
      <c r="G149" s="0" t="n">
        <v>18</v>
      </c>
      <c r="H149" s="0" t="n">
        <v>19</v>
      </c>
      <c r="I149" s="0" t="n">
        <v>0</v>
      </c>
      <c r="J149" s="0" t="n">
        <v>1</v>
      </c>
      <c r="K149" s="0" t="n">
        <f aca="false">VLOOKUP(A149,'Team Data'!$A$1:$E$659,2,FALSE())</f>
        <v>16</v>
      </c>
      <c r="L149" s="0" t="n">
        <f aca="false">VLOOKUP(A149,'Team Data'!$A$1:$E$659,3,FALSE())</f>
        <v>18</v>
      </c>
      <c r="M149" s="0" t="n">
        <f aca="false">VLOOKUP(B149,'Team Data'!$A$1:$E$659,2,FALSE())</f>
        <v>23</v>
      </c>
      <c r="N149" s="0" t="n">
        <f aca="false">VLOOKUP(B149,'Team Data'!$A$1:$E$659,3,FALSE())</f>
        <v>12</v>
      </c>
      <c r="O149" s="0" t="n">
        <f aca="false">VLOOKUP(A149,'Team Data'!$A$1:$E$659,4,FALSE())</f>
        <v>494</v>
      </c>
      <c r="P149" s="0" t="n">
        <f aca="false">VLOOKUP(A149,'Team Data'!$A$1:$E$659,5,FALSE())</f>
        <v>587</v>
      </c>
      <c r="Q149" s="0" t="n">
        <f aca="false">VLOOKUP(B149,'Team Data'!$A$1:$E$659,4,FALSE())</f>
        <v>668</v>
      </c>
      <c r="R149" s="0" t="n">
        <f aca="false">VLOOKUP(B149,'Team Data'!$A$1:$E$659,5,FALSE())</f>
        <v>500</v>
      </c>
      <c r="S149" s="0" t="n">
        <f aca="false">IF(I149=1,(MIN(30,(C149-D149)))*(M149/(M149+N149))*(Q149/(Q149+R149)),(MAX(-30,(C149-D149)))*(N149/(M149+N149))*(R149/(R149+Q149)))</f>
        <v>-3.08219178082192</v>
      </c>
      <c r="T149" s="0" t="n">
        <f aca="false">IF(J149=1,(MIN(30,(D149-C149)))*(K149/(K149+L149))*(O149/(O149+P149)),(MAX(-30,(D149-C149)))*(L149/(K149+L149))*(P149/(P149+O149)))</f>
        <v>4.51607988246177</v>
      </c>
      <c r="U149" s="7" t="n">
        <v>43050</v>
      </c>
    </row>
    <row r="150" customFormat="false" ht="15" hidden="false" customHeight="false" outlineLevel="0" collapsed="false">
      <c r="A150" s="0" t="s">
        <v>443</v>
      </c>
      <c r="B150" s="0" t="s">
        <v>40</v>
      </c>
      <c r="C150" s="0" t="n">
        <v>66</v>
      </c>
      <c r="D150" s="0" t="n">
        <v>88</v>
      </c>
      <c r="E150" s="0" t="n">
        <v>31</v>
      </c>
      <c r="F150" s="0" t="n">
        <v>48</v>
      </c>
      <c r="G150" s="0" t="n">
        <v>24</v>
      </c>
      <c r="H150" s="0" t="n">
        <v>16</v>
      </c>
      <c r="I150" s="0" t="n">
        <v>0</v>
      </c>
      <c r="J150" s="0" t="n">
        <v>1</v>
      </c>
      <c r="K150" s="0" t="n">
        <f aca="false">VLOOKUP(A150,'Team Data'!$A$1:$E$659,2,FALSE())</f>
        <v>0</v>
      </c>
      <c r="L150" s="0" t="n">
        <f aca="false">VLOOKUP(A150,'Team Data'!$A$1:$E$659,3,FALSE())</f>
        <v>2</v>
      </c>
      <c r="M150" s="0" t="n">
        <f aca="false">VLOOKUP(B150,'Team Data'!$A$1:$E$659,2,FALSE())</f>
        <v>12</v>
      </c>
      <c r="N150" s="0" t="n">
        <f aca="false">VLOOKUP(B150,'Team Data'!$A$1:$E$659,3,FALSE())</f>
        <v>18</v>
      </c>
      <c r="O150" s="0" t="n">
        <f aca="false">VLOOKUP(A150,'Team Data'!$A$1:$E$659,4,FALSE())</f>
        <v>30</v>
      </c>
      <c r="P150" s="0" t="n">
        <f aca="false">VLOOKUP(A150,'Team Data'!$A$1:$E$659,5,FALSE())</f>
        <v>35</v>
      </c>
      <c r="Q150" s="0" t="n">
        <f aca="false">VLOOKUP(B150,'Team Data'!$A$1:$E$659,4,FALSE())</f>
        <v>502</v>
      </c>
      <c r="R150" s="0" t="n">
        <f aca="false">VLOOKUP(B150,'Team Data'!$A$1:$E$659,5,FALSE())</f>
        <v>400</v>
      </c>
      <c r="S150" s="0" t="n">
        <f aca="false">IF(I150=1,(MIN(30,(C150-D150)))*(M150/(M150+N150))*(Q150/(Q150+R150)),(MAX(-30,(C150-D150)))*(N150/(M150+N150))*(R150/(R150+Q150)))</f>
        <v>-5.85365853658537</v>
      </c>
      <c r="T150" s="0" t="n">
        <f aca="false">IF(J150=1,(MIN(30,(D150-C150)))*(K150/(K150+L150))*(O150/(O150+P150)),(MAX(-30,(D150-C150)))*(L150/(K150+L150))*(P150/(P150+O150)))</f>
        <v>0</v>
      </c>
      <c r="U150" s="7" t="n">
        <v>43050</v>
      </c>
    </row>
    <row r="151" customFormat="false" ht="15" hidden="false" customHeight="false" outlineLevel="0" collapsed="false">
      <c r="A151" s="0" t="s">
        <v>444</v>
      </c>
      <c r="B151" s="0" t="s">
        <v>29</v>
      </c>
      <c r="C151" s="0" t="n">
        <v>65</v>
      </c>
      <c r="D151" s="0" t="n">
        <v>104</v>
      </c>
      <c r="E151" s="0" t="n">
        <v>26</v>
      </c>
      <c r="F151" s="0" t="n">
        <v>41</v>
      </c>
      <c r="G151" s="0" t="n">
        <v>15</v>
      </c>
      <c r="H151" s="0" t="n">
        <v>13</v>
      </c>
      <c r="I151" s="0" t="n">
        <v>0</v>
      </c>
      <c r="J151" s="0" t="n">
        <v>1</v>
      </c>
      <c r="K151" s="0" t="n">
        <f aca="false">VLOOKUP(A151,'Team Data'!$A$1:$E$659,2,FALSE())</f>
        <v>0</v>
      </c>
      <c r="L151" s="0" t="n">
        <f aca="false">VLOOKUP(A151,'Team Data'!$A$1:$E$659,3,FALSE())</f>
        <v>2</v>
      </c>
      <c r="M151" s="0" t="n">
        <f aca="false">VLOOKUP(B151,'Team Data'!$A$1:$E$659,2,FALSE())</f>
        <v>21</v>
      </c>
      <c r="N151" s="0" t="n">
        <f aca="false">VLOOKUP(B151,'Team Data'!$A$1:$E$659,3,FALSE())</f>
        <v>8</v>
      </c>
      <c r="O151" s="0" t="n">
        <f aca="false">VLOOKUP(A151,'Team Data'!$A$1:$E$659,4,FALSE())</f>
        <v>44</v>
      </c>
      <c r="P151" s="0" t="n">
        <f aca="false">VLOOKUP(A151,'Team Data'!$A$1:$E$659,5,FALSE())</f>
        <v>18</v>
      </c>
      <c r="Q151" s="0" t="n">
        <f aca="false">VLOOKUP(B151,'Team Data'!$A$1:$E$659,4,FALSE())</f>
        <v>498</v>
      </c>
      <c r="R151" s="0" t="n">
        <f aca="false">VLOOKUP(B151,'Team Data'!$A$1:$E$659,5,FALSE())</f>
        <v>434</v>
      </c>
      <c r="S151" s="0" t="n">
        <f aca="false">IF(I151=1,(MIN(30,(C151-D151)))*(M151/(M151+N151))*(Q151/(Q151+R151)),(MAX(-30,(C151-D151)))*(N151/(M151+N151))*(R151/(R151+Q151)))</f>
        <v>-3.8537812638745</v>
      </c>
      <c r="T151" s="0" t="n">
        <f aca="false">IF(J151=1,(MIN(30,(D151-C151)))*(K151/(K151+L151))*(O151/(O151+P151)),(MAX(-30,(D151-C151)))*(L151/(K151+L151))*(P151/(P151+O151)))</f>
        <v>0</v>
      </c>
      <c r="U151" s="7" t="n">
        <v>43050</v>
      </c>
    </row>
    <row r="152" customFormat="false" ht="15" hidden="false" customHeight="false" outlineLevel="0" collapsed="false">
      <c r="A152" s="0" t="s">
        <v>119</v>
      </c>
      <c r="B152" s="0" t="s">
        <v>189</v>
      </c>
      <c r="C152" s="0" t="n">
        <v>64</v>
      </c>
      <c r="D152" s="0" t="n">
        <v>88</v>
      </c>
      <c r="E152" s="0" t="n">
        <v>39</v>
      </c>
      <c r="F152" s="0" t="n">
        <v>34</v>
      </c>
      <c r="G152" s="0" t="n">
        <v>17</v>
      </c>
      <c r="H152" s="0" t="n">
        <v>10</v>
      </c>
      <c r="I152" s="0" t="n">
        <v>0</v>
      </c>
      <c r="J152" s="0" t="n">
        <v>1</v>
      </c>
      <c r="K152" s="0" t="n">
        <f aca="false">VLOOKUP(A152,'Team Data'!$A$1:$E$659,2,FALSE())</f>
        <v>22</v>
      </c>
      <c r="L152" s="0" t="n">
        <f aca="false">VLOOKUP(A152,'Team Data'!$A$1:$E$659,3,FALSE())</f>
        <v>9</v>
      </c>
      <c r="M152" s="0" t="n">
        <f aca="false">VLOOKUP(B152,'Team Data'!$A$1:$E$659,2,FALSE())</f>
        <v>29</v>
      </c>
      <c r="N152" s="0" t="n">
        <f aca="false">VLOOKUP(B152,'Team Data'!$A$1:$E$659,3,FALSE())</f>
        <v>8</v>
      </c>
      <c r="O152" s="0" t="n">
        <f aca="false">VLOOKUP(A152,'Team Data'!$A$1:$E$659,4,FALSE())</f>
        <v>454</v>
      </c>
      <c r="P152" s="0" t="n">
        <f aca="false">VLOOKUP(A152,'Team Data'!$A$1:$E$659,5,FALSE())</f>
        <v>502</v>
      </c>
      <c r="Q152" s="0" t="n">
        <f aca="false">VLOOKUP(B152,'Team Data'!$A$1:$E$659,4,FALSE())</f>
        <v>706</v>
      </c>
      <c r="R152" s="0" t="n">
        <f aca="false">VLOOKUP(B152,'Team Data'!$A$1:$E$659,5,FALSE())</f>
        <v>511</v>
      </c>
      <c r="S152" s="0" t="n">
        <f aca="false">IF(I152=1,(MIN(30,(C152-D152)))*(M152/(M152+N152))*(Q152/(Q152+R152)),(MAX(-30,(C152-D152)))*(N152/(M152+N152))*(R152/(R152+Q152)))</f>
        <v>-2.17886251082636</v>
      </c>
      <c r="T152" s="0" t="n">
        <f aca="false">IF(J152=1,(MIN(30,(D152-C152)))*(K152/(K152+L152))*(O152/(O152+P152)),(MAX(-30,(D152-C152)))*(L152/(K152+L152))*(P152/(P152+O152)))</f>
        <v>8.08854096369281</v>
      </c>
      <c r="U152" s="7" t="n">
        <v>43050</v>
      </c>
    </row>
    <row r="153" customFormat="false" ht="15" hidden="false" customHeight="false" outlineLevel="0" collapsed="false">
      <c r="A153" s="0" t="s">
        <v>445</v>
      </c>
      <c r="B153" s="0" t="s">
        <v>257</v>
      </c>
      <c r="C153" s="0" t="n">
        <v>52</v>
      </c>
      <c r="D153" s="0" t="n">
        <v>91</v>
      </c>
      <c r="E153" s="0" t="n">
        <v>27</v>
      </c>
      <c r="F153" s="0" t="n">
        <v>44</v>
      </c>
      <c r="G153" s="0" t="n">
        <v>15</v>
      </c>
      <c r="H153" s="0" t="n">
        <v>11</v>
      </c>
      <c r="I153" s="0" t="n">
        <v>0</v>
      </c>
      <c r="J153" s="0" t="n">
        <v>1</v>
      </c>
      <c r="K153" s="0" t="n">
        <f aca="false">VLOOKUP(A153,'Team Data'!$A$1:$E$659,2,FALSE())</f>
        <v>0</v>
      </c>
      <c r="L153" s="0" t="n">
        <f aca="false">VLOOKUP(A153,'Team Data'!$A$1:$E$659,3,FALSE())</f>
        <v>5</v>
      </c>
      <c r="M153" s="0" t="n">
        <f aca="false">VLOOKUP(B153,'Team Data'!$A$1:$E$659,2,FALSE())</f>
        <v>22</v>
      </c>
      <c r="N153" s="0" t="n">
        <f aca="false">VLOOKUP(B153,'Team Data'!$A$1:$E$659,3,FALSE())</f>
        <v>11</v>
      </c>
      <c r="O153" s="0" t="n">
        <f aca="false">VLOOKUP(A153,'Team Data'!$A$1:$E$659,4,FALSE())</f>
        <v>69</v>
      </c>
      <c r="P153" s="0" t="n">
        <f aca="false">VLOOKUP(A153,'Team Data'!$A$1:$E$659,5,FALSE())</f>
        <v>90</v>
      </c>
      <c r="Q153" s="0" t="n">
        <f aca="false">VLOOKUP(B153,'Team Data'!$A$1:$E$659,4,FALSE())</f>
        <v>568</v>
      </c>
      <c r="R153" s="0" t="n">
        <f aca="false">VLOOKUP(B153,'Team Data'!$A$1:$E$659,5,FALSE())</f>
        <v>479</v>
      </c>
      <c r="S153" s="0" t="n">
        <f aca="false">IF(I153=1,(MIN(30,(C153-D153)))*(M153/(M153+N153))*(Q153/(Q153+R153)),(MAX(-30,(C153-D153)))*(N153/(M153+N153))*(R153/(R153+Q153)))</f>
        <v>-4.57497612225406</v>
      </c>
      <c r="T153" s="0" t="n">
        <f aca="false">IF(J153=1,(MIN(30,(D153-C153)))*(K153/(K153+L153))*(O153/(O153+P153)),(MAX(-30,(D153-C153)))*(L153/(K153+L153))*(P153/(P153+O153)))</f>
        <v>0</v>
      </c>
      <c r="U153" s="7" t="n">
        <v>43050</v>
      </c>
    </row>
    <row r="154" customFormat="false" ht="15" hidden="false" customHeight="false" outlineLevel="0" collapsed="false">
      <c r="A154" s="0" t="s">
        <v>446</v>
      </c>
      <c r="B154" s="0" t="s">
        <v>259</v>
      </c>
      <c r="C154" s="0" t="n">
        <v>45</v>
      </c>
      <c r="D154" s="0" t="n">
        <v>97</v>
      </c>
      <c r="E154" s="0" t="n">
        <v>31</v>
      </c>
      <c r="F154" s="0" t="n">
        <v>53</v>
      </c>
      <c r="G154" s="0" t="n">
        <v>18</v>
      </c>
      <c r="H154" s="0" t="n">
        <v>15</v>
      </c>
      <c r="I154" s="0" t="n">
        <v>0</v>
      </c>
      <c r="J154" s="0" t="n">
        <v>1</v>
      </c>
      <c r="K154" s="0" t="n">
        <f aca="false">VLOOKUP(A154,'Team Data'!$A$1:$E$659,2,FALSE())</f>
        <v>0</v>
      </c>
      <c r="L154" s="0" t="n">
        <f aca="false">VLOOKUP(A154,'Team Data'!$A$1:$E$659,3,FALSE())</f>
        <v>2</v>
      </c>
      <c r="M154" s="0" t="n">
        <f aca="false">VLOOKUP(B154,'Team Data'!$A$1:$E$659,2,FALSE())</f>
        <v>4</v>
      </c>
      <c r="N154" s="0" t="n">
        <f aca="false">VLOOKUP(B154,'Team Data'!$A$1:$E$659,3,FALSE())</f>
        <v>26</v>
      </c>
      <c r="O154" s="0" t="n">
        <f aca="false">VLOOKUP(A154,'Team Data'!$A$1:$E$659,4,FALSE())</f>
        <v>11</v>
      </c>
      <c r="P154" s="0" t="n">
        <f aca="false">VLOOKUP(A154,'Team Data'!$A$1:$E$659,5,FALSE())</f>
        <v>51</v>
      </c>
      <c r="Q154" s="0" t="n">
        <f aca="false">VLOOKUP(B154,'Team Data'!$A$1:$E$659,4,FALSE())</f>
        <v>537</v>
      </c>
      <c r="R154" s="0" t="n">
        <f aca="false">VLOOKUP(B154,'Team Data'!$A$1:$E$659,5,FALSE())</f>
        <v>418</v>
      </c>
      <c r="S154" s="0" t="n">
        <f aca="false">IF(I154=1,(MIN(30,(C154-D154)))*(M154/(M154+N154))*(Q154/(Q154+R154)),(MAX(-30,(C154-D154)))*(N154/(M154+N154))*(R154/(R154+Q154)))</f>
        <v>-11.3801047120419</v>
      </c>
      <c r="T154" s="0" t="n">
        <f aca="false">IF(J154=1,(MIN(30,(D154-C154)))*(K154/(K154+L154))*(O154/(O154+P154)),(MAX(-30,(D154-C154)))*(L154/(K154+L154))*(P154/(P154+O154)))</f>
        <v>0</v>
      </c>
      <c r="U154" s="7" t="n">
        <v>43050</v>
      </c>
    </row>
    <row r="155" customFormat="false" ht="15" hidden="false" customHeight="false" outlineLevel="0" collapsed="false">
      <c r="A155" s="0" t="s">
        <v>447</v>
      </c>
      <c r="B155" s="0" t="s">
        <v>42</v>
      </c>
      <c r="C155" s="0" t="n">
        <v>50</v>
      </c>
      <c r="D155" s="0" t="n">
        <v>76</v>
      </c>
      <c r="E155" s="0" t="n">
        <v>31</v>
      </c>
      <c r="F155" s="0" t="n">
        <v>50</v>
      </c>
      <c r="G155" s="0" t="n">
        <v>7</v>
      </c>
      <c r="H155" s="0" t="n">
        <v>8</v>
      </c>
      <c r="I155" s="0" t="n">
        <v>0</v>
      </c>
      <c r="J155" s="0" t="n">
        <v>1</v>
      </c>
      <c r="K155" s="0" t="n">
        <f aca="false">VLOOKUP(A155,'Team Data'!$A$1:$E$659,2,FALSE())</f>
        <v>0</v>
      </c>
      <c r="L155" s="0" t="n">
        <f aca="false">VLOOKUP(A155,'Team Data'!$A$1:$E$659,3,FALSE())</f>
        <v>4</v>
      </c>
      <c r="M155" s="0" t="n">
        <f aca="false">VLOOKUP(B155,'Team Data'!$A$1:$E$659,2,FALSE())</f>
        <v>6</v>
      </c>
      <c r="N155" s="0" t="n">
        <f aca="false">VLOOKUP(B155,'Team Data'!$A$1:$E$659,3,FALSE())</f>
        <v>24</v>
      </c>
      <c r="O155" s="0" t="n">
        <f aca="false">VLOOKUP(A155,'Team Data'!$A$1:$E$659,4,FALSE())</f>
        <v>55</v>
      </c>
      <c r="P155" s="0" t="n">
        <f aca="false">VLOOKUP(A155,'Team Data'!$A$1:$E$659,5,FALSE())</f>
        <v>73</v>
      </c>
      <c r="Q155" s="0" t="n">
        <f aca="false">VLOOKUP(B155,'Team Data'!$A$1:$E$659,4,FALSE())</f>
        <v>441</v>
      </c>
      <c r="R155" s="0" t="n">
        <f aca="false">VLOOKUP(B155,'Team Data'!$A$1:$E$659,5,FALSE())</f>
        <v>464</v>
      </c>
      <c r="S155" s="0" t="n">
        <f aca="false">IF(I155=1,(MIN(30,(C155-D155)))*(M155/(M155+N155))*(Q155/(Q155+R155)),(MAX(-30,(C155-D155)))*(N155/(M155+N155))*(R155/(R155+Q155)))</f>
        <v>-10.6643093922652</v>
      </c>
      <c r="T155" s="0" t="n">
        <f aca="false">IF(J155=1,(MIN(30,(D155-C155)))*(K155/(K155+L155))*(O155/(O155+P155)),(MAX(-30,(D155-C155)))*(L155/(K155+L155))*(P155/(P155+O155)))</f>
        <v>0</v>
      </c>
      <c r="U155" s="7" t="n">
        <v>43050</v>
      </c>
    </row>
    <row r="156" customFormat="false" ht="15" hidden="false" customHeight="false" outlineLevel="0" collapsed="false">
      <c r="A156" s="0" t="s">
        <v>147</v>
      </c>
      <c r="B156" s="0" t="s">
        <v>258</v>
      </c>
      <c r="C156" s="0" t="n">
        <v>83</v>
      </c>
      <c r="D156" s="0" t="n">
        <v>71</v>
      </c>
      <c r="E156" s="0" t="n">
        <v>37</v>
      </c>
      <c r="F156" s="0" t="n">
        <v>39</v>
      </c>
      <c r="G156" s="0" t="n">
        <v>15</v>
      </c>
      <c r="H156" s="0" t="n">
        <v>19</v>
      </c>
      <c r="I156" s="0" t="n">
        <v>1</v>
      </c>
      <c r="J156" s="0" t="n">
        <v>0</v>
      </c>
      <c r="K156" s="0" t="n">
        <f aca="false">VLOOKUP(A156,'Team Data'!$A$1:$E$659,2,FALSE())</f>
        <v>15</v>
      </c>
      <c r="L156" s="0" t="n">
        <f aca="false">VLOOKUP(A156,'Team Data'!$A$1:$E$659,3,FALSE())</f>
        <v>18</v>
      </c>
      <c r="M156" s="0" t="n">
        <f aca="false">VLOOKUP(B156,'Team Data'!$A$1:$E$659,2,FALSE())</f>
        <v>22</v>
      </c>
      <c r="N156" s="0" t="n">
        <f aca="false">VLOOKUP(B156,'Team Data'!$A$1:$E$659,3,FALSE())</f>
        <v>17</v>
      </c>
      <c r="O156" s="0" t="n">
        <f aca="false">VLOOKUP(A156,'Team Data'!$A$1:$E$659,4,FALSE())</f>
        <v>537</v>
      </c>
      <c r="P156" s="0" t="n">
        <f aca="false">VLOOKUP(A156,'Team Data'!$A$1:$E$659,5,FALSE())</f>
        <v>476</v>
      </c>
      <c r="Q156" s="0" t="n">
        <f aca="false">VLOOKUP(B156,'Team Data'!$A$1:$E$659,4,FALSE())</f>
        <v>712</v>
      </c>
      <c r="R156" s="0" t="n">
        <f aca="false">VLOOKUP(B156,'Team Data'!$A$1:$E$659,5,FALSE())</f>
        <v>575</v>
      </c>
      <c r="S156" s="0" t="n">
        <f aca="false">IF(I156=1,(MIN(30,(C156-D156)))*(M156/(M156+N156))*(Q156/(Q156+R156)),(MAX(-30,(C156-D156)))*(N156/(M156+N156))*(R156/(R156+Q156)))</f>
        <v>3.74490466798159</v>
      </c>
      <c r="T156" s="0" t="n">
        <f aca="false">IF(J156=1,(MIN(30,(D156-C156)))*(K156/(K156+L156))*(O156/(O156+P156)),(MAX(-30,(D156-C156)))*(L156/(K156+L156))*(P156/(P156+O156)))</f>
        <v>-3.07565287624518</v>
      </c>
      <c r="U156" s="7" t="n">
        <v>43050</v>
      </c>
    </row>
    <row r="157" customFormat="false" ht="15" hidden="false" customHeight="false" outlineLevel="0" collapsed="false">
      <c r="A157" s="0" t="s">
        <v>103</v>
      </c>
      <c r="B157" s="0" t="s">
        <v>310</v>
      </c>
      <c r="C157" s="0" t="n">
        <v>60</v>
      </c>
      <c r="D157" s="0" t="n">
        <v>63</v>
      </c>
      <c r="E157" s="0" t="n">
        <v>35</v>
      </c>
      <c r="F157" s="0" t="n">
        <v>36</v>
      </c>
      <c r="G157" s="0" t="n">
        <v>11</v>
      </c>
      <c r="H157" s="0" t="n">
        <v>14</v>
      </c>
      <c r="I157" s="0" t="n">
        <v>0</v>
      </c>
      <c r="J157" s="0" t="n">
        <v>1</v>
      </c>
      <c r="K157" s="0" t="n">
        <f aca="false">VLOOKUP(A157,'Team Data'!$A$1:$E$659,2,FALSE())</f>
        <v>13</v>
      </c>
      <c r="L157" s="0" t="n">
        <f aca="false">VLOOKUP(A157,'Team Data'!$A$1:$E$659,3,FALSE())</f>
        <v>19</v>
      </c>
      <c r="M157" s="0" t="n">
        <f aca="false">VLOOKUP(B157,'Team Data'!$A$1:$E$659,2,FALSE())</f>
        <v>21</v>
      </c>
      <c r="N157" s="0" t="n">
        <f aca="false">VLOOKUP(B157,'Team Data'!$A$1:$E$659,3,FALSE())</f>
        <v>12</v>
      </c>
      <c r="O157" s="0" t="n">
        <f aca="false">VLOOKUP(A157,'Team Data'!$A$1:$E$659,4,FALSE())</f>
        <v>625</v>
      </c>
      <c r="P157" s="0" t="n">
        <f aca="false">VLOOKUP(A157,'Team Data'!$A$1:$E$659,5,FALSE())</f>
        <v>447</v>
      </c>
      <c r="Q157" s="0" t="n">
        <f aca="false">VLOOKUP(B157,'Team Data'!$A$1:$E$659,4,FALSE())</f>
        <v>636</v>
      </c>
      <c r="R157" s="0" t="n">
        <f aca="false">VLOOKUP(B157,'Team Data'!$A$1:$E$659,5,FALSE())</f>
        <v>474</v>
      </c>
      <c r="S157" s="0" t="n">
        <f aca="false">IF(I157=1,(MIN(30,(C157-D157)))*(M157/(M157+N157))*(Q157/(Q157+R157)),(MAX(-30,(C157-D157)))*(N157/(M157+N157))*(R157/(R157+Q157)))</f>
        <v>-0.465847665847666</v>
      </c>
      <c r="T157" s="0" t="n">
        <f aca="false">IF(J157=1,(MIN(30,(D157-C157)))*(K157/(K157+L157))*(O157/(O157+P157)),(MAX(-30,(D157-C157)))*(L157/(K157+L157))*(P157/(P157+O157)))</f>
        <v>0.710558535447761</v>
      </c>
      <c r="U157" s="7" t="n">
        <v>43050</v>
      </c>
    </row>
    <row r="158" customFormat="false" ht="15" hidden="false" customHeight="false" outlineLevel="0" collapsed="false">
      <c r="A158" s="0" t="s">
        <v>19</v>
      </c>
      <c r="B158" s="0" t="s">
        <v>111</v>
      </c>
      <c r="C158" s="0" t="n">
        <v>70</v>
      </c>
      <c r="D158" s="0" t="n">
        <v>82</v>
      </c>
      <c r="E158" s="0" t="n">
        <v>30</v>
      </c>
      <c r="F158" s="0" t="n">
        <v>36</v>
      </c>
      <c r="G158" s="0" t="n">
        <v>15</v>
      </c>
      <c r="H158" s="0" t="n">
        <v>15</v>
      </c>
      <c r="I158" s="0" t="n">
        <v>0</v>
      </c>
      <c r="J158" s="0" t="n">
        <v>1</v>
      </c>
      <c r="K158" s="0" t="n">
        <f aca="false">VLOOKUP(A158,'Team Data'!$A$1:$E$659,2,FALSE())</f>
        <v>14</v>
      </c>
      <c r="L158" s="0" t="n">
        <f aca="false">VLOOKUP(A158,'Team Data'!$A$1:$E$659,3,FALSE())</f>
        <v>21</v>
      </c>
      <c r="M158" s="0" t="n">
        <f aca="false">VLOOKUP(B158,'Team Data'!$A$1:$E$659,2,FALSE())</f>
        <v>17</v>
      </c>
      <c r="N158" s="0" t="n">
        <f aca="false">VLOOKUP(B158,'Team Data'!$A$1:$E$659,3,FALSE())</f>
        <v>13</v>
      </c>
      <c r="O158" s="0" t="n">
        <f aca="false">VLOOKUP(A158,'Team Data'!$A$1:$E$659,4,FALSE())</f>
        <v>471</v>
      </c>
      <c r="P158" s="0" t="n">
        <f aca="false">VLOOKUP(A158,'Team Data'!$A$1:$E$659,5,FALSE())</f>
        <v>659</v>
      </c>
      <c r="Q158" s="0" t="n">
        <f aca="false">VLOOKUP(B158,'Team Data'!$A$1:$E$659,4,FALSE())</f>
        <v>461</v>
      </c>
      <c r="R158" s="0" t="n">
        <f aca="false">VLOOKUP(B158,'Team Data'!$A$1:$E$659,5,FALSE())</f>
        <v>455</v>
      </c>
      <c r="S158" s="0" t="n">
        <f aca="false">IF(I158=1,(MIN(30,(C158-D158)))*(M158/(M158+N158))*(Q158/(Q158+R158)),(MAX(-30,(C158-D158)))*(N158/(M158+N158))*(R158/(R158+Q158)))</f>
        <v>-2.58296943231441</v>
      </c>
      <c r="T158" s="0" t="n">
        <f aca="false">IF(J158=1,(MIN(30,(D158-C158)))*(K158/(K158+L158))*(O158/(O158+P158)),(MAX(-30,(D158-C158)))*(L158/(K158+L158))*(P158/(P158+O158)))</f>
        <v>2.00070796460177</v>
      </c>
      <c r="U158" s="7" t="n">
        <v>43050</v>
      </c>
    </row>
    <row r="159" customFormat="false" ht="15" hidden="false" customHeight="false" outlineLevel="0" collapsed="false">
      <c r="A159" s="0" t="s">
        <v>307</v>
      </c>
      <c r="B159" s="0" t="s">
        <v>43</v>
      </c>
      <c r="C159" s="0" t="n">
        <v>74</v>
      </c>
      <c r="D159" s="0" t="n">
        <v>66</v>
      </c>
      <c r="E159" s="0" t="n">
        <v>52</v>
      </c>
      <c r="F159" s="0" t="n">
        <v>46</v>
      </c>
      <c r="G159" s="0" t="n">
        <v>13</v>
      </c>
      <c r="H159" s="0" t="n">
        <v>11</v>
      </c>
      <c r="I159" s="0" t="n">
        <v>1</v>
      </c>
      <c r="J159" s="0" t="n">
        <v>0</v>
      </c>
      <c r="K159" s="0" t="n">
        <f aca="false">VLOOKUP(A159,'Team Data'!$A$1:$E$659,2,FALSE())</f>
        <v>9</v>
      </c>
      <c r="L159" s="0" t="n">
        <f aca="false">VLOOKUP(A159,'Team Data'!$A$1:$E$659,3,FALSE())</f>
        <v>22</v>
      </c>
      <c r="M159" s="0" t="n">
        <f aca="false">VLOOKUP(B159,'Team Data'!$A$1:$E$659,2,FALSE())</f>
        <v>8</v>
      </c>
      <c r="N159" s="0" t="n">
        <f aca="false">VLOOKUP(B159,'Team Data'!$A$1:$E$659,3,FALSE())</f>
        <v>23</v>
      </c>
      <c r="O159" s="0" t="n">
        <f aca="false">VLOOKUP(A159,'Team Data'!$A$1:$E$659,4,FALSE())</f>
        <v>491</v>
      </c>
      <c r="P159" s="0" t="n">
        <f aca="false">VLOOKUP(A159,'Team Data'!$A$1:$E$659,5,FALSE())</f>
        <v>453</v>
      </c>
      <c r="Q159" s="0" t="n">
        <f aca="false">VLOOKUP(B159,'Team Data'!$A$1:$E$659,4,FALSE())</f>
        <v>578</v>
      </c>
      <c r="R159" s="0" t="n">
        <f aca="false">VLOOKUP(B159,'Team Data'!$A$1:$E$659,5,FALSE())</f>
        <v>421</v>
      </c>
      <c r="S159" s="0" t="n">
        <f aca="false">IF(I159=1,(MIN(30,(C159-D159)))*(M159/(M159+N159))*(Q159/(Q159+R159)),(MAX(-30,(C159-D159)))*(N159/(M159+N159))*(R159/(R159+Q159)))</f>
        <v>1.19448480738803</v>
      </c>
      <c r="T159" s="0" t="n">
        <f aca="false">IF(J159=1,(MIN(30,(D159-C159)))*(K159/(K159+L159))*(O159/(O159+P159)),(MAX(-30,(D159-C159)))*(L159/(K159+L159))*(P159/(P159+O159)))</f>
        <v>-2.72443958447239</v>
      </c>
      <c r="U159" s="7" t="n">
        <v>43050</v>
      </c>
    </row>
    <row r="160" customFormat="false" ht="15" hidden="false" customHeight="false" outlineLevel="0" collapsed="false">
      <c r="A160" s="0" t="s">
        <v>62</v>
      </c>
      <c r="B160" s="0" t="s">
        <v>222</v>
      </c>
      <c r="C160" s="0" t="n">
        <v>54</v>
      </c>
      <c r="D160" s="0" t="n">
        <v>70</v>
      </c>
      <c r="E160" s="0" t="n">
        <v>28</v>
      </c>
      <c r="F160" s="0" t="n">
        <v>43</v>
      </c>
      <c r="G160" s="0" t="n">
        <v>9</v>
      </c>
      <c r="H160" s="0" t="n">
        <v>13</v>
      </c>
      <c r="I160" s="0" t="n">
        <v>0</v>
      </c>
      <c r="J160" s="0" t="n">
        <v>1</v>
      </c>
      <c r="K160" s="0" t="n">
        <f aca="false">VLOOKUP(A160,'Team Data'!$A$1:$E$659,2,FALSE())</f>
        <v>5</v>
      </c>
      <c r="L160" s="0" t="n">
        <f aca="false">VLOOKUP(A160,'Team Data'!$A$1:$E$659,3,FALSE())</f>
        <v>27</v>
      </c>
      <c r="M160" s="0" t="n">
        <f aca="false">VLOOKUP(B160,'Team Data'!$A$1:$E$659,2,FALSE())</f>
        <v>23</v>
      </c>
      <c r="N160" s="0" t="n">
        <f aca="false">VLOOKUP(B160,'Team Data'!$A$1:$E$659,3,FALSE())</f>
        <v>13</v>
      </c>
      <c r="O160" s="0" t="n">
        <f aca="false">VLOOKUP(A160,'Team Data'!$A$1:$E$659,4,FALSE())</f>
        <v>512</v>
      </c>
      <c r="P160" s="0" t="n">
        <f aca="false">VLOOKUP(A160,'Team Data'!$A$1:$E$659,5,FALSE())</f>
        <v>548</v>
      </c>
      <c r="Q160" s="0" t="n">
        <f aca="false">VLOOKUP(B160,'Team Data'!$A$1:$E$659,4,FALSE())</f>
        <v>646</v>
      </c>
      <c r="R160" s="0" t="n">
        <f aca="false">VLOOKUP(B160,'Team Data'!$A$1:$E$659,5,FALSE())</f>
        <v>534</v>
      </c>
      <c r="S160" s="0" t="n">
        <f aca="false">IF(I160=1,(MIN(30,(C160-D160)))*(M160/(M160+N160))*(Q160/(Q160+R160)),(MAX(-30,(C160-D160)))*(N160/(M160+N160))*(R160/(R160+Q160)))</f>
        <v>-2.61468926553672</v>
      </c>
      <c r="T160" s="0" t="n">
        <f aca="false">IF(J160=1,(MIN(30,(D160-C160)))*(K160/(K160+L160))*(O160/(O160+P160)),(MAX(-30,(D160-C160)))*(L160/(K160+L160))*(P160/(P160+O160)))</f>
        <v>1.20754716981132</v>
      </c>
      <c r="U160" s="7" t="n">
        <v>43050</v>
      </c>
    </row>
    <row r="161" customFormat="false" ht="15" hidden="false" customHeight="false" outlineLevel="0" collapsed="false">
      <c r="A161" s="0" t="s">
        <v>226</v>
      </c>
      <c r="B161" s="0" t="s">
        <v>85</v>
      </c>
      <c r="C161" s="0" t="n">
        <v>72</v>
      </c>
      <c r="D161" s="0" t="n">
        <v>80</v>
      </c>
      <c r="E161" s="0" t="n">
        <v>38</v>
      </c>
      <c r="F161" s="0" t="n">
        <v>47</v>
      </c>
      <c r="G161" s="0" t="n">
        <v>9</v>
      </c>
      <c r="H161" s="0" t="n">
        <v>16</v>
      </c>
      <c r="I161" s="0" t="n">
        <v>0</v>
      </c>
      <c r="J161" s="0" t="n">
        <v>1</v>
      </c>
      <c r="K161" s="0" t="n">
        <f aca="false">VLOOKUP(A161,'Team Data'!$A$1:$E$659,2,FALSE())</f>
        <v>24</v>
      </c>
      <c r="L161" s="0" t="n">
        <f aca="false">VLOOKUP(A161,'Team Data'!$A$1:$E$659,3,FALSE())</f>
        <v>9</v>
      </c>
      <c r="M161" s="0" t="n">
        <f aca="false">VLOOKUP(B161,'Team Data'!$A$1:$E$659,2,FALSE())</f>
        <v>17</v>
      </c>
      <c r="N161" s="0" t="n">
        <f aca="false">VLOOKUP(B161,'Team Data'!$A$1:$E$659,3,FALSE())</f>
        <v>16</v>
      </c>
      <c r="O161" s="0" t="n">
        <f aca="false">VLOOKUP(A161,'Team Data'!$A$1:$E$659,4,FALSE())</f>
        <v>464</v>
      </c>
      <c r="P161" s="0" t="n">
        <f aca="false">VLOOKUP(A161,'Team Data'!$A$1:$E$659,5,FALSE())</f>
        <v>528</v>
      </c>
      <c r="Q161" s="0" t="n">
        <f aca="false">VLOOKUP(B161,'Team Data'!$A$1:$E$659,4,FALSE())</f>
        <v>536</v>
      </c>
      <c r="R161" s="0" t="n">
        <f aca="false">VLOOKUP(B161,'Team Data'!$A$1:$E$659,5,FALSE())</f>
        <v>539</v>
      </c>
      <c r="S161" s="0" t="n">
        <f aca="false">IF(I161=1,(MIN(30,(C161-D161)))*(M161/(M161+N161))*(Q161/(Q161+R161)),(MAX(-30,(C161-D161)))*(N161/(M161+N161))*(R161/(R161+Q161)))</f>
        <v>-1.94480620155039</v>
      </c>
      <c r="T161" s="0" t="n">
        <f aca="false">IF(J161=1,(MIN(30,(D161-C161)))*(K161/(K161+L161))*(O161/(O161+P161)),(MAX(-30,(D161-C161)))*(L161/(K161+L161))*(P161/(P161+O161)))</f>
        <v>2.72140762463343</v>
      </c>
      <c r="U161" s="7" t="n">
        <v>43050</v>
      </c>
    </row>
    <row r="162" customFormat="false" ht="15" hidden="false" customHeight="false" outlineLevel="0" collapsed="false">
      <c r="A162" s="0" t="s">
        <v>45</v>
      </c>
      <c r="B162" s="0" t="s">
        <v>37</v>
      </c>
      <c r="C162" s="0" t="n">
        <v>75</v>
      </c>
      <c r="D162" s="0" t="n">
        <v>80</v>
      </c>
      <c r="E162" s="0" t="n">
        <v>32</v>
      </c>
      <c r="F162" s="0" t="n">
        <v>42</v>
      </c>
      <c r="G162" s="0" t="n">
        <v>19</v>
      </c>
      <c r="H162" s="0" t="n">
        <v>12</v>
      </c>
      <c r="I162" s="0" t="n">
        <v>0</v>
      </c>
      <c r="J162" s="0" t="n">
        <v>1</v>
      </c>
      <c r="K162" s="0" t="n">
        <f aca="false">VLOOKUP(A162,'Team Data'!$A$1:$E$659,2,FALSE())</f>
        <v>21</v>
      </c>
      <c r="L162" s="0" t="n">
        <f aca="false">VLOOKUP(A162,'Team Data'!$A$1:$E$659,3,FALSE())</f>
        <v>12</v>
      </c>
      <c r="M162" s="0" t="n">
        <f aca="false">VLOOKUP(B162,'Team Data'!$A$1:$E$659,2,FALSE())</f>
        <v>27</v>
      </c>
      <c r="N162" s="0" t="n">
        <f aca="false">VLOOKUP(B162,'Team Data'!$A$1:$E$659,3,FALSE())</f>
        <v>9</v>
      </c>
      <c r="O162" s="0" t="n">
        <f aca="false">VLOOKUP(A162,'Team Data'!$A$1:$E$659,4,FALSE())</f>
        <v>497</v>
      </c>
      <c r="P162" s="0" t="n">
        <f aca="false">VLOOKUP(A162,'Team Data'!$A$1:$E$659,5,FALSE())</f>
        <v>569</v>
      </c>
      <c r="Q162" s="0" t="n">
        <f aca="false">VLOOKUP(B162,'Team Data'!$A$1:$E$659,4,FALSE())</f>
        <v>662</v>
      </c>
      <c r="R162" s="0" t="n">
        <f aca="false">VLOOKUP(B162,'Team Data'!$A$1:$E$659,5,FALSE())</f>
        <v>509</v>
      </c>
      <c r="S162" s="0" t="n">
        <f aca="false">IF(I162=1,(MIN(30,(C162-D162)))*(M162/(M162+N162))*(Q162/(Q162+R162)),(MAX(-30,(C162-D162)))*(N162/(M162+N162))*(R162/(R162+Q162)))</f>
        <v>-0.5433390264731</v>
      </c>
      <c r="T162" s="0" t="n">
        <f aca="false">IF(J162=1,(MIN(30,(D162-C162)))*(K162/(K162+L162))*(O162/(O162+P162)),(MAX(-30,(D162-C162)))*(L162/(K162+L162))*(P162/(P162+O162)))</f>
        <v>1.48345556882142</v>
      </c>
      <c r="U162" s="7" t="n">
        <v>43050</v>
      </c>
    </row>
    <row r="163" customFormat="false" ht="15" hidden="false" customHeight="false" outlineLevel="0" collapsed="false">
      <c r="A163" s="0" t="s">
        <v>122</v>
      </c>
      <c r="B163" s="0" t="s">
        <v>90</v>
      </c>
      <c r="C163" s="0" t="n">
        <v>87</v>
      </c>
      <c r="D163" s="0" t="n">
        <v>98</v>
      </c>
      <c r="E163" s="0" t="n">
        <v>24</v>
      </c>
      <c r="F163" s="0" t="n">
        <v>48</v>
      </c>
      <c r="G163" s="0" t="n">
        <v>11</v>
      </c>
      <c r="H163" s="0" t="n">
        <v>12</v>
      </c>
      <c r="I163" s="0" t="n">
        <v>0</v>
      </c>
      <c r="J163" s="0" t="n">
        <v>1</v>
      </c>
      <c r="K163" s="0" t="n">
        <f aca="false">VLOOKUP(A163,'Team Data'!$A$1:$E$659,2,FALSE())</f>
        <v>17</v>
      </c>
      <c r="L163" s="0" t="n">
        <f aca="false">VLOOKUP(A163,'Team Data'!$A$1:$E$659,3,FALSE())</f>
        <v>14</v>
      </c>
      <c r="M163" s="0" t="n">
        <f aca="false">VLOOKUP(B163,'Team Data'!$A$1:$E$659,2,FALSE())</f>
        <v>23</v>
      </c>
      <c r="N163" s="0" t="n">
        <f aca="false">VLOOKUP(B163,'Team Data'!$A$1:$E$659,3,FALSE())</f>
        <v>12</v>
      </c>
      <c r="O163" s="0" t="n">
        <f aca="false">VLOOKUP(A163,'Team Data'!$A$1:$E$659,4,FALSE())</f>
        <v>588</v>
      </c>
      <c r="P163" s="0" t="n">
        <f aca="false">VLOOKUP(A163,'Team Data'!$A$1:$E$659,5,FALSE())</f>
        <v>411</v>
      </c>
      <c r="Q163" s="0" t="n">
        <f aca="false">VLOOKUP(B163,'Team Data'!$A$1:$E$659,4,FALSE())</f>
        <v>500</v>
      </c>
      <c r="R163" s="0" t="n">
        <f aca="false">VLOOKUP(B163,'Team Data'!$A$1:$E$659,5,FALSE())</f>
        <v>533</v>
      </c>
      <c r="S163" s="0" t="n">
        <f aca="false">IF(I163=1,(MIN(30,(C163-D163)))*(M163/(M163+N163))*(Q163/(Q163+R163)),(MAX(-30,(C163-D163)))*(N163/(M163+N163))*(R163/(R163+Q163)))</f>
        <v>-1.94595491633246</v>
      </c>
      <c r="T163" s="0" t="n">
        <f aca="false">IF(J163=1,(MIN(30,(D163-C163)))*(K163/(K163+L163))*(O163/(O163+P163)),(MAX(-30,(D163-C163)))*(L163/(K163+L163))*(P163/(P163+O163)))</f>
        <v>3.55051826019568</v>
      </c>
      <c r="U163" s="7" t="n">
        <v>43050</v>
      </c>
    </row>
    <row r="164" customFormat="false" ht="15" hidden="false" customHeight="false" outlineLevel="0" collapsed="false">
      <c r="A164" s="0" t="s">
        <v>10</v>
      </c>
      <c r="B164" s="0" t="s">
        <v>214</v>
      </c>
      <c r="C164" s="0" t="n">
        <v>53</v>
      </c>
      <c r="D164" s="0" t="n">
        <v>61</v>
      </c>
      <c r="E164" s="0" t="n">
        <v>46</v>
      </c>
      <c r="F164" s="0" t="n">
        <v>40</v>
      </c>
      <c r="G164" s="0" t="n">
        <v>24</v>
      </c>
      <c r="H164" s="0" t="n">
        <v>15</v>
      </c>
      <c r="I164" s="0" t="n">
        <v>0</v>
      </c>
      <c r="J164" s="0" t="n">
        <v>1</v>
      </c>
      <c r="K164" s="0" t="n">
        <f aca="false">VLOOKUP(A164,'Team Data'!$A$1:$E$659,2,FALSE())</f>
        <v>3</v>
      </c>
      <c r="L164" s="0" t="n">
        <f aca="false">VLOOKUP(A164,'Team Data'!$A$1:$E$659,3,FALSE())</f>
        <v>28</v>
      </c>
      <c r="M164" s="0" t="n">
        <f aca="false">VLOOKUP(B164,'Team Data'!$A$1:$E$659,2,FALSE())</f>
        <v>14</v>
      </c>
      <c r="N164" s="0" t="n">
        <f aca="false">VLOOKUP(B164,'Team Data'!$A$1:$E$659,3,FALSE())</f>
        <v>16</v>
      </c>
      <c r="O164" s="0" t="n">
        <f aca="false">VLOOKUP(A164,'Team Data'!$A$1:$E$659,4,FALSE())</f>
        <v>453</v>
      </c>
      <c r="P164" s="0" t="n">
        <f aca="false">VLOOKUP(A164,'Team Data'!$A$1:$E$659,5,FALSE())</f>
        <v>567</v>
      </c>
      <c r="Q164" s="0" t="n">
        <f aca="false">VLOOKUP(B164,'Team Data'!$A$1:$E$659,4,FALSE())</f>
        <v>515</v>
      </c>
      <c r="R164" s="0" t="n">
        <f aca="false">VLOOKUP(B164,'Team Data'!$A$1:$E$659,5,FALSE())</f>
        <v>457</v>
      </c>
      <c r="S164" s="0" t="n">
        <f aca="false">IF(I164=1,(MIN(30,(C164-D164)))*(M164/(M164+N164))*(Q164/(Q164+R164)),(MAX(-30,(C164-D164)))*(N164/(M164+N164))*(R164/(R164+Q164)))</f>
        <v>-2.00603566529492</v>
      </c>
      <c r="T164" s="0" t="n">
        <f aca="false">IF(J164=1,(MIN(30,(D164-C164)))*(K164/(K164+L164))*(O164/(O164+P164)),(MAX(-30,(D164-C164)))*(L164/(K164+L164))*(P164/(P164+O164)))</f>
        <v>0.343833017077799</v>
      </c>
      <c r="U164" s="7" t="n">
        <v>43050</v>
      </c>
    </row>
    <row r="165" customFormat="false" ht="15" hidden="false" customHeight="false" outlineLevel="0" collapsed="false">
      <c r="A165" s="0" t="s">
        <v>407</v>
      </c>
      <c r="B165" s="0" t="s">
        <v>346</v>
      </c>
      <c r="C165" s="0" t="n">
        <v>72</v>
      </c>
      <c r="D165" s="0" t="n">
        <v>103</v>
      </c>
      <c r="E165" s="0" t="n">
        <v>26</v>
      </c>
      <c r="F165" s="0" t="n">
        <v>42</v>
      </c>
      <c r="G165" s="0" t="n">
        <v>19</v>
      </c>
      <c r="H165" s="0" t="n">
        <v>8</v>
      </c>
      <c r="I165" s="0" t="n">
        <v>0</v>
      </c>
      <c r="J165" s="0" t="n">
        <v>1</v>
      </c>
      <c r="K165" s="0" t="n">
        <f aca="false">VLOOKUP(A165,'Team Data'!$A$1:$E$659,2,FALSE())</f>
        <v>0</v>
      </c>
      <c r="L165" s="0" t="n">
        <f aca="false">VLOOKUP(A165,'Team Data'!$A$1:$E$659,3,FALSE())</f>
        <v>3</v>
      </c>
      <c r="M165" s="0" t="n">
        <f aca="false">VLOOKUP(B165,'Team Data'!$A$1:$E$659,2,FALSE())</f>
        <v>17</v>
      </c>
      <c r="N165" s="0" t="n">
        <f aca="false">VLOOKUP(B165,'Team Data'!$A$1:$E$659,3,FALSE())</f>
        <v>15</v>
      </c>
      <c r="O165" s="0" t="n">
        <f aca="false">VLOOKUP(A165,'Team Data'!$A$1:$E$659,4,FALSE())</f>
        <v>46</v>
      </c>
      <c r="P165" s="0" t="n">
        <f aca="false">VLOOKUP(A165,'Team Data'!$A$1:$E$659,5,FALSE())</f>
        <v>54</v>
      </c>
      <c r="Q165" s="0" t="n">
        <f aca="false">VLOOKUP(B165,'Team Data'!$A$1:$E$659,4,FALSE())</f>
        <v>521</v>
      </c>
      <c r="R165" s="0" t="n">
        <f aca="false">VLOOKUP(B165,'Team Data'!$A$1:$E$659,5,FALSE())</f>
        <v>476</v>
      </c>
      <c r="S165" s="0" t="n">
        <f aca="false">IF(I165=1,(MIN(30,(C165-D165)))*(M165/(M165+N165))*(Q165/(Q165+R165)),(MAX(-30,(C165-D165)))*(N165/(M165+N165))*(R165/(R165+Q165)))</f>
        <v>-6.71389167502508</v>
      </c>
      <c r="T165" s="0" t="n">
        <f aca="false">IF(J165=1,(MIN(30,(D165-C165)))*(K165/(K165+L165))*(O165/(O165+P165)),(MAX(-30,(D165-C165)))*(L165/(K165+L165))*(P165/(P165+O165)))</f>
        <v>0</v>
      </c>
      <c r="U165" s="7" t="n">
        <v>43050</v>
      </c>
    </row>
    <row r="166" customFormat="false" ht="15" hidden="false" customHeight="false" outlineLevel="0" collapsed="false">
      <c r="A166" s="0" t="s">
        <v>118</v>
      </c>
      <c r="B166" s="0" t="s">
        <v>33</v>
      </c>
      <c r="C166" s="0" t="n">
        <v>53</v>
      </c>
      <c r="D166" s="0" t="n">
        <v>68</v>
      </c>
      <c r="E166" s="0" t="n">
        <v>35</v>
      </c>
      <c r="F166" s="0" t="n">
        <v>39</v>
      </c>
      <c r="G166" s="0" t="n">
        <v>12</v>
      </c>
      <c r="H166" s="0" t="n">
        <v>14</v>
      </c>
      <c r="I166" s="0" t="n">
        <v>0</v>
      </c>
      <c r="J166" s="0" t="n">
        <v>1</v>
      </c>
      <c r="K166" s="0" t="n">
        <f aca="false">VLOOKUP(A166,'Team Data'!$A$1:$E$659,2,FALSE())</f>
        <v>11</v>
      </c>
      <c r="L166" s="0" t="n">
        <f aca="false">VLOOKUP(A166,'Team Data'!$A$1:$E$659,3,FALSE())</f>
        <v>19</v>
      </c>
      <c r="M166" s="0" t="n">
        <f aca="false">VLOOKUP(B166,'Team Data'!$A$1:$E$659,2,FALSE())</f>
        <v>20</v>
      </c>
      <c r="N166" s="0" t="n">
        <f aca="false">VLOOKUP(B166,'Team Data'!$A$1:$E$659,3,FALSE())</f>
        <v>13</v>
      </c>
      <c r="O166" s="0" t="n">
        <f aca="false">VLOOKUP(A166,'Team Data'!$A$1:$E$659,4,FALSE())</f>
        <v>459</v>
      </c>
      <c r="P166" s="0" t="n">
        <f aca="false">VLOOKUP(A166,'Team Data'!$A$1:$E$659,5,FALSE())</f>
        <v>467</v>
      </c>
      <c r="Q166" s="0" t="n">
        <f aca="false">VLOOKUP(B166,'Team Data'!$A$1:$E$659,4,FALSE())</f>
        <v>562</v>
      </c>
      <c r="R166" s="0" t="n">
        <f aca="false">VLOOKUP(B166,'Team Data'!$A$1:$E$659,5,FALSE())</f>
        <v>491</v>
      </c>
      <c r="S166" s="0" t="n">
        <f aca="false">IF(I166=1,(MIN(30,(C166-D166)))*(M166/(M166+N166))*(Q166/(Q166+R166)),(MAX(-30,(C166-D166)))*(N166/(M166+N166))*(R166/(R166+Q166)))</f>
        <v>-2.75533108866442</v>
      </c>
      <c r="T166" s="0" t="n">
        <f aca="false">IF(J166=1,(MIN(30,(D166-C166)))*(K166/(K166+L166))*(O166/(O166+P166)),(MAX(-30,(D166-C166)))*(L166/(K166+L166))*(P166/(P166+O166)))</f>
        <v>2.72624190064795</v>
      </c>
      <c r="U166" s="7" t="n">
        <v>43050</v>
      </c>
    </row>
    <row r="167" customFormat="false" ht="15" hidden="false" customHeight="false" outlineLevel="0" collapsed="false">
      <c r="A167" s="0" t="s">
        <v>65</v>
      </c>
      <c r="B167" s="0" t="s">
        <v>237</v>
      </c>
      <c r="C167" s="0" t="n">
        <v>77</v>
      </c>
      <c r="D167" s="0" t="n">
        <v>78</v>
      </c>
      <c r="E167" s="0" t="n">
        <v>32</v>
      </c>
      <c r="F167" s="0" t="n">
        <v>48</v>
      </c>
      <c r="G167" s="0" t="n">
        <v>6</v>
      </c>
      <c r="H167" s="0" t="n">
        <v>15</v>
      </c>
      <c r="I167" s="0" t="n">
        <v>0</v>
      </c>
      <c r="J167" s="0" t="n">
        <v>1</v>
      </c>
      <c r="K167" s="0" t="n">
        <f aca="false">VLOOKUP(A167,'Team Data'!$A$1:$E$659,2,FALSE())</f>
        <v>7</v>
      </c>
      <c r="L167" s="0" t="n">
        <f aca="false">VLOOKUP(A167,'Team Data'!$A$1:$E$659,3,FALSE())</f>
        <v>20</v>
      </c>
      <c r="M167" s="0" t="n">
        <f aca="false">VLOOKUP(B167,'Team Data'!$A$1:$E$659,2,FALSE())</f>
        <v>12</v>
      </c>
      <c r="N167" s="0" t="n">
        <f aca="false">VLOOKUP(B167,'Team Data'!$A$1:$E$659,3,FALSE())</f>
        <v>21</v>
      </c>
      <c r="O167" s="0" t="n">
        <f aca="false">VLOOKUP(A167,'Team Data'!$A$1:$E$659,4,FALSE())</f>
        <v>381</v>
      </c>
      <c r="P167" s="0" t="n">
        <f aca="false">VLOOKUP(A167,'Team Data'!$A$1:$E$659,5,FALSE())</f>
        <v>427</v>
      </c>
      <c r="Q167" s="0" t="n">
        <f aca="false">VLOOKUP(B167,'Team Data'!$A$1:$E$659,4,FALSE())</f>
        <v>483</v>
      </c>
      <c r="R167" s="0" t="n">
        <f aca="false">VLOOKUP(B167,'Team Data'!$A$1:$E$659,5,FALSE())</f>
        <v>570</v>
      </c>
      <c r="S167" s="0" t="n">
        <f aca="false">IF(I167=1,(MIN(30,(C167-D167)))*(M167/(M167+N167))*(Q167/(Q167+R167)),(MAX(-30,(C167-D167)))*(N167/(M167+N167))*(R167/(R167+Q167)))</f>
        <v>-0.344470344470344</v>
      </c>
      <c r="T167" s="0" t="n">
        <f aca="false">IF(J167=1,(MIN(30,(D167-C167)))*(K167/(K167+L167))*(O167/(O167+P167)),(MAX(-30,(D167-C167)))*(L167/(K167+L167))*(P167/(P167+O167)))</f>
        <v>0.122249724972497</v>
      </c>
      <c r="U167" s="7" t="n">
        <v>43050</v>
      </c>
    </row>
    <row r="168" customFormat="false" ht="15" hidden="false" customHeight="false" outlineLevel="0" collapsed="false">
      <c r="A168" s="0" t="s">
        <v>448</v>
      </c>
      <c r="B168" s="0" t="s">
        <v>73</v>
      </c>
      <c r="C168" s="0" t="n">
        <v>54</v>
      </c>
      <c r="D168" s="0" t="n">
        <v>101</v>
      </c>
      <c r="E168" s="0" t="n">
        <v>22</v>
      </c>
      <c r="F168" s="0" t="n">
        <v>38</v>
      </c>
      <c r="G168" s="0" t="n">
        <v>18</v>
      </c>
      <c r="H168" s="0" t="n">
        <v>11</v>
      </c>
      <c r="I168" s="0" t="n">
        <v>0</v>
      </c>
      <c r="J168" s="0" t="n">
        <v>1</v>
      </c>
      <c r="K168" s="0" t="n">
        <f aca="false">VLOOKUP(A168,'Team Data'!$A$1:$E$659,2,FALSE())</f>
        <v>0</v>
      </c>
      <c r="L168" s="0" t="n">
        <f aca="false">VLOOKUP(A168,'Team Data'!$A$1:$E$659,3,FALSE())</f>
        <v>1</v>
      </c>
      <c r="M168" s="0" t="n">
        <f aca="false">VLOOKUP(B168,'Team Data'!$A$1:$E$659,2,FALSE())</f>
        <v>17</v>
      </c>
      <c r="N168" s="0" t="n">
        <f aca="false">VLOOKUP(B168,'Team Data'!$A$1:$E$659,3,FALSE())</f>
        <v>17</v>
      </c>
      <c r="O168" s="0" t="n">
        <f aca="false">VLOOKUP(A168,'Team Data'!$A$1:$E$659,4,FALSE())</f>
        <v>17</v>
      </c>
      <c r="P168" s="0" t="n">
        <f aca="false">VLOOKUP(A168,'Team Data'!$A$1:$E$659,5,FALSE())</f>
        <v>17</v>
      </c>
      <c r="Q168" s="0" t="n">
        <f aca="false">VLOOKUP(B168,'Team Data'!$A$1:$E$659,4,FALSE())</f>
        <v>569</v>
      </c>
      <c r="R168" s="0" t="n">
        <f aca="false">VLOOKUP(B168,'Team Data'!$A$1:$E$659,5,FALSE())</f>
        <v>514</v>
      </c>
      <c r="S168" s="0" t="n">
        <f aca="false">IF(I168=1,(MIN(30,(C168-D168)))*(M168/(M168+N168))*(Q168/(Q168+R168)),(MAX(-30,(C168-D168)))*(N168/(M168+N168))*(R168/(R168+Q168)))</f>
        <v>-7.1191135734072</v>
      </c>
      <c r="T168" s="0" t="n">
        <f aca="false">IF(J168=1,(MIN(30,(D168-C168)))*(K168/(K168+L168))*(O168/(O168+P168)),(MAX(-30,(D168-C168)))*(L168/(K168+L168))*(P168/(P168+O168)))</f>
        <v>0</v>
      </c>
      <c r="U168" s="7" t="n">
        <v>43050</v>
      </c>
    </row>
    <row r="169" customFormat="false" ht="15" hidden="false" customHeight="false" outlineLevel="0" collapsed="false">
      <c r="A169" s="0" t="s">
        <v>449</v>
      </c>
      <c r="B169" s="0" t="s">
        <v>34</v>
      </c>
      <c r="C169" s="0" t="n">
        <v>78</v>
      </c>
      <c r="D169" s="0" t="n">
        <v>106</v>
      </c>
      <c r="E169" s="0" t="n">
        <v>35</v>
      </c>
      <c r="F169" s="0" t="n">
        <v>53</v>
      </c>
      <c r="G169" s="0" t="n">
        <v>18</v>
      </c>
      <c r="H169" s="0" t="n">
        <v>10</v>
      </c>
      <c r="I169" s="0" t="n">
        <v>0</v>
      </c>
      <c r="J169" s="0" t="n">
        <v>1</v>
      </c>
      <c r="K169" s="0" t="n">
        <f aca="false">VLOOKUP(A169,'Team Data'!$A$1:$E$659,2,FALSE())</f>
        <v>0</v>
      </c>
      <c r="L169" s="0" t="n">
        <f aca="false">VLOOKUP(A169,'Team Data'!$A$1:$E$659,3,FALSE())</f>
        <v>1</v>
      </c>
      <c r="M169" s="0" t="n">
        <f aca="false">VLOOKUP(B169,'Team Data'!$A$1:$E$659,2,FALSE())</f>
        <v>11</v>
      </c>
      <c r="N169" s="0" t="n">
        <f aca="false">VLOOKUP(B169,'Team Data'!$A$1:$E$659,3,FALSE())</f>
        <v>16</v>
      </c>
      <c r="O169" s="0" t="n">
        <f aca="false">VLOOKUP(A169,'Team Data'!$A$1:$E$659,4,FALSE())</f>
        <v>11</v>
      </c>
      <c r="P169" s="0" t="n">
        <f aca="false">VLOOKUP(A169,'Team Data'!$A$1:$E$659,5,FALSE())</f>
        <v>16</v>
      </c>
      <c r="Q169" s="0" t="n">
        <f aca="false">VLOOKUP(B169,'Team Data'!$A$1:$E$659,4,FALSE())</f>
        <v>361</v>
      </c>
      <c r="R169" s="0" t="n">
        <f aca="false">VLOOKUP(B169,'Team Data'!$A$1:$E$659,5,FALSE())</f>
        <v>435</v>
      </c>
      <c r="S169" s="0" t="n">
        <f aca="false">IF(I169=1,(MIN(30,(C169-D169)))*(M169/(M169+N169))*(Q169/(Q169+R169)),(MAX(-30,(C169-D169)))*(N169/(M169+N169))*(R169/(R169+Q169)))</f>
        <v>-9.06756002233389</v>
      </c>
      <c r="T169" s="0" t="n">
        <f aca="false">IF(J169=1,(MIN(30,(D169-C169)))*(K169/(K169+L169))*(O169/(O169+P169)),(MAX(-30,(D169-C169)))*(L169/(K169+L169))*(P169/(P169+O169)))</f>
        <v>0</v>
      </c>
      <c r="U169" s="7" t="n">
        <v>43050</v>
      </c>
    </row>
    <row r="170" customFormat="false" ht="15" hidden="false" customHeight="false" outlineLevel="0" collapsed="false">
      <c r="A170" s="0" t="s">
        <v>282</v>
      </c>
      <c r="B170" s="0" t="s">
        <v>149</v>
      </c>
      <c r="C170" s="0" t="n">
        <v>74</v>
      </c>
      <c r="D170" s="0" t="n">
        <v>61</v>
      </c>
      <c r="E170" s="0" t="n">
        <v>44</v>
      </c>
      <c r="F170" s="0" t="n">
        <v>29</v>
      </c>
      <c r="G170" s="0" t="n">
        <v>21</v>
      </c>
      <c r="H170" s="0" t="n">
        <v>22</v>
      </c>
      <c r="I170" s="0" t="n">
        <v>1</v>
      </c>
      <c r="J170" s="0" t="n">
        <v>0</v>
      </c>
      <c r="K170" s="0" t="n">
        <f aca="false">VLOOKUP(A170,'Team Data'!$A$1:$E$659,2,FALSE())</f>
        <v>28</v>
      </c>
      <c r="L170" s="0" t="n">
        <f aca="false">VLOOKUP(A170,'Team Data'!$A$1:$E$659,3,FALSE())</f>
        <v>7</v>
      </c>
      <c r="M170" s="0" t="n">
        <f aca="false">VLOOKUP(B170,'Team Data'!$A$1:$E$659,2,FALSE())</f>
        <v>7</v>
      </c>
      <c r="N170" s="0" t="n">
        <f aca="false">VLOOKUP(B170,'Team Data'!$A$1:$E$659,3,FALSE())</f>
        <v>26</v>
      </c>
      <c r="O170" s="0" t="n">
        <f aca="false">VLOOKUP(A170,'Team Data'!$A$1:$E$659,4,FALSE())</f>
        <v>478</v>
      </c>
      <c r="P170" s="0" t="n">
        <f aca="false">VLOOKUP(A170,'Team Data'!$A$1:$E$659,5,FALSE())</f>
        <v>538</v>
      </c>
      <c r="Q170" s="0" t="n">
        <f aca="false">VLOOKUP(B170,'Team Data'!$A$1:$E$659,4,FALSE())</f>
        <v>523</v>
      </c>
      <c r="R170" s="0" t="n">
        <f aca="false">VLOOKUP(B170,'Team Data'!$A$1:$E$659,5,FALSE())</f>
        <v>461</v>
      </c>
      <c r="S170" s="0" t="n">
        <f aca="false">IF(I170=1,(MIN(30,(C170-D170)))*(M170/(M170+N170))*(Q170/(Q170+R170)),(MAX(-30,(C170-D170)))*(N170/(M170+N170))*(R170/(R170+Q170)))</f>
        <v>1.46566272480907</v>
      </c>
      <c r="T170" s="0" t="n">
        <f aca="false">IF(J170=1,(MIN(30,(D170-C170)))*(K170/(K170+L170))*(O170/(O170+P170)),(MAX(-30,(D170-C170)))*(L170/(K170+L170))*(P170/(P170+O170)))</f>
        <v>-1.37677165354331</v>
      </c>
      <c r="U170" s="7" t="n">
        <v>43050</v>
      </c>
    </row>
    <row r="171" customFormat="false" ht="15" hidden="false" customHeight="false" outlineLevel="0" collapsed="false">
      <c r="A171" s="0" t="s">
        <v>253</v>
      </c>
      <c r="B171" s="0" t="s">
        <v>140</v>
      </c>
      <c r="C171" s="0" t="n">
        <v>40</v>
      </c>
      <c r="D171" s="0" t="n">
        <v>61</v>
      </c>
      <c r="E171" s="0" t="n">
        <v>27</v>
      </c>
      <c r="F171" s="0" t="n">
        <v>34</v>
      </c>
      <c r="G171" s="0" t="n">
        <v>17</v>
      </c>
      <c r="H171" s="0" t="n">
        <v>13</v>
      </c>
      <c r="I171" s="0" t="n">
        <v>0</v>
      </c>
      <c r="J171" s="0" t="n">
        <v>1</v>
      </c>
      <c r="K171" s="0" t="n">
        <f aca="false">VLOOKUP(A171,'Team Data'!$A$1:$E$659,2,FALSE())</f>
        <v>14</v>
      </c>
      <c r="L171" s="0" t="n">
        <f aca="false">VLOOKUP(A171,'Team Data'!$A$1:$E$659,3,FALSE())</f>
        <v>18</v>
      </c>
      <c r="M171" s="0" t="n">
        <f aca="false">VLOOKUP(B171,'Team Data'!$A$1:$E$659,2,FALSE())</f>
        <v>13</v>
      </c>
      <c r="N171" s="0" t="n">
        <f aca="false">VLOOKUP(B171,'Team Data'!$A$1:$E$659,3,FALSE())</f>
        <v>19</v>
      </c>
      <c r="O171" s="0" t="n">
        <f aca="false">VLOOKUP(A171,'Team Data'!$A$1:$E$659,4,FALSE())</f>
        <v>470</v>
      </c>
      <c r="P171" s="0" t="n">
        <f aca="false">VLOOKUP(A171,'Team Data'!$A$1:$E$659,5,FALSE())</f>
        <v>557</v>
      </c>
      <c r="Q171" s="0" t="n">
        <f aca="false">VLOOKUP(B171,'Team Data'!$A$1:$E$659,4,FALSE())</f>
        <v>557</v>
      </c>
      <c r="R171" s="0" t="n">
        <f aca="false">VLOOKUP(B171,'Team Data'!$A$1:$E$659,5,FALSE())</f>
        <v>489</v>
      </c>
      <c r="S171" s="0" t="n">
        <f aca="false">IF(I171=1,(MIN(30,(C171-D171)))*(M171/(M171+N171))*(Q171/(Q171+R171)),(MAX(-30,(C171-D171)))*(N171/(M171+N171))*(R171/(R171+Q171)))</f>
        <v>-5.82908102294455</v>
      </c>
      <c r="T171" s="0" t="n">
        <f aca="false">IF(J171=1,(MIN(30,(D171-C171)))*(K171/(K171+L171))*(O171/(O171+P171)),(MAX(-30,(D171-C171)))*(L171/(K171+L171))*(P171/(P171+O171)))</f>
        <v>4.20460077896787</v>
      </c>
      <c r="U171" s="7" t="n">
        <v>43050</v>
      </c>
    </row>
    <row r="172" customFormat="false" ht="15" hidden="false" customHeight="false" outlineLevel="0" collapsed="false">
      <c r="A172" s="0" t="s">
        <v>450</v>
      </c>
      <c r="B172" s="0" t="s">
        <v>14</v>
      </c>
      <c r="C172" s="0" t="n">
        <v>34</v>
      </c>
      <c r="D172" s="0" t="n">
        <v>135</v>
      </c>
      <c r="E172" s="0" t="n">
        <v>24</v>
      </c>
      <c r="F172" s="0" t="n">
        <v>76</v>
      </c>
      <c r="G172" s="0" t="n">
        <v>21</v>
      </c>
      <c r="H172" s="0" t="n">
        <v>17</v>
      </c>
      <c r="I172" s="0" t="n">
        <v>0</v>
      </c>
      <c r="J172" s="0" t="n">
        <v>1</v>
      </c>
      <c r="K172" s="0" t="n">
        <f aca="false">VLOOKUP(A172,'Team Data'!$A$1:$E$659,2,FALSE())</f>
        <v>0</v>
      </c>
      <c r="L172" s="0" t="n">
        <f aca="false">VLOOKUP(A172,'Team Data'!$A$1:$E$659,3,FALSE())</f>
        <v>7</v>
      </c>
      <c r="M172" s="0" t="n">
        <f aca="false">VLOOKUP(B172,'Team Data'!$A$1:$E$659,2,FALSE())</f>
        <v>15</v>
      </c>
      <c r="N172" s="0" t="n">
        <f aca="false">VLOOKUP(B172,'Team Data'!$A$1:$E$659,3,FALSE())</f>
        <v>18</v>
      </c>
      <c r="O172" s="0" t="n">
        <f aca="false">VLOOKUP(A172,'Team Data'!$A$1:$E$659,4,FALSE())</f>
        <v>110</v>
      </c>
      <c r="P172" s="0" t="n">
        <f aca="false">VLOOKUP(A172,'Team Data'!$A$1:$E$659,5,FALSE())</f>
        <v>119</v>
      </c>
      <c r="Q172" s="0" t="n">
        <f aca="false">VLOOKUP(B172,'Team Data'!$A$1:$E$659,4,FALSE())</f>
        <v>482</v>
      </c>
      <c r="R172" s="0" t="n">
        <f aca="false">VLOOKUP(B172,'Team Data'!$A$1:$E$659,5,FALSE())</f>
        <v>535</v>
      </c>
      <c r="S172" s="0" t="n">
        <f aca="false">IF(I172=1,(MIN(30,(C172-D172)))*(M172/(M172+N172))*(Q172/(Q172+R172)),(MAX(-30,(C172-D172)))*(N172/(M172+N172))*(R172/(R172+Q172)))</f>
        <v>-8.6082059533387</v>
      </c>
      <c r="T172" s="0" t="n">
        <f aca="false">IF(J172=1,(MIN(30,(D172-C172)))*(K172/(K172+L172))*(O172/(O172+P172)),(MAX(-30,(D172-C172)))*(L172/(K172+L172))*(P172/(P172+O172)))</f>
        <v>0</v>
      </c>
      <c r="U172" s="7" t="n">
        <v>43050</v>
      </c>
    </row>
    <row r="173" customFormat="false" ht="15" hidden="false" customHeight="false" outlineLevel="0" collapsed="false">
      <c r="A173" s="0" t="s">
        <v>451</v>
      </c>
      <c r="B173" s="0" t="s">
        <v>146</v>
      </c>
      <c r="C173" s="0" t="n">
        <v>81</v>
      </c>
      <c r="D173" s="0" t="n">
        <v>79</v>
      </c>
      <c r="E173" s="0" t="n">
        <v>28</v>
      </c>
      <c r="F173" s="0" t="n">
        <v>31</v>
      </c>
      <c r="G173" s="0" t="n">
        <v>16</v>
      </c>
      <c r="H173" s="0" t="n">
        <v>11</v>
      </c>
      <c r="I173" s="0" t="n">
        <v>1</v>
      </c>
      <c r="J173" s="0" t="n">
        <v>0</v>
      </c>
      <c r="K173" s="0" t="n">
        <f aca="false">VLOOKUP(A173,'Team Data'!$A$1:$E$659,2,FALSE())</f>
        <v>1</v>
      </c>
      <c r="L173" s="0" t="n">
        <f aca="false">VLOOKUP(A173,'Team Data'!$A$1:$E$659,3,FALSE())</f>
        <v>0</v>
      </c>
      <c r="M173" s="0" t="n">
        <f aca="false">VLOOKUP(B173,'Team Data'!$A$1:$E$659,2,FALSE())</f>
        <v>7</v>
      </c>
      <c r="N173" s="0" t="n">
        <f aca="false">VLOOKUP(B173,'Team Data'!$A$1:$E$659,3,FALSE())</f>
        <v>25</v>
      </c>
      <c r="O173" s="0" t="n">
        <f aca="false">VLOOKUP(A173,'Team Data'!$A$1:$E$659,4,FALSE())</f>
        <v>7</v>
      </c>
      <c r="P173" s="0" t="n">
        <f aca="false">VLOOKUP(A173,'Team Data'!$A$1:$E$659,5,FALSE())</f>
        <v>25</v>
      </c>
      <c r="Q173" s="0" t="n">
        <f aca="false">VLOOKUP(B173,'Team Data'!$A$1:$E$659,4,FALSE())</f>
        <v>544</v>
      </c>
      <c r="R173" s="0" t="n">
        <f aca="false">VLOOKUP(B173,'Team Data'!$A$1:$E$659,5,FALSE())</f>
        <v>461</v>
      </c>
      <c r="S173" s="0" t="n">
        <f aca="false">IF(I173=1,(MIN(30,(C173-D173)))*(M173/(M173+N173))*(Q173/(Q173+R173)),(MAX(-30,(C173-D173)))*(N173/(M173+N173))*(R173/(R173+Q173)))</f>
        <v>0.23681592039801</v>
      </c>
      <c r="T173" s="0" t="n">
        <f aca="false">IF(J173=1,(MIN(30,(D173-C173)))*(K173/(K173+L173))*(O173/(O173+P173)),(MAX(-30,(D173-C173)))*(L173/(K173+L173))*(P173/(P173+O173)))</f>
        <v>-0</v>
      </c>
      <c r="U173" s="7" t="n">
        <v>43050</v>
      </c>
    </row>
    <row r="174" customFormat="false" ht="15" hidden="false" customHeight="false" outlineLevel="0" collapsed="false">
      <c r="A174" s="0" t="s">
        <v>212</v>
      </c>
      <c r="B174" s="0" t="s">
        <v>68</v>
      </c>
      <c r="C174" s="0" t="n">
        <v>72</v>
      </c>
      <c r="D174" s="0" t="n">
        <v>58</v>
      </c>
      <c r="E174" s="0" t="n">
        <v>40</v>
      </c>
      <c r="F174" s="0" t="n">
        <v>36</v>
      </c>
      <c r="G174" s="0" t="n">
        <v>9</v>
      </c>
      <c r="H174" s="0" t="n">
        <v>4</v>
      </c>
      <c r="I174" s="0" t="n">
        <v>1</v>
      </c>
      <c r="J174" s="0" t="n">
        <v>0</v>
      </c>
      <c r="K174" s="0" t="n">
        <f aca="false">VLOOKUP(A174,'Team Data'!$A$1:$E$659,2,FALSE())</f>
        <v>18</v>
      </c>
      <c r="L174" s="0" t="n">
        <f aca="false">VLOOKUP(A174,'Team Data'!$A$1:$E$659,3,FALSE())</f>
        <v>15</v>
      </c>
      <c r="M174" s="0" t="n">
        <f aca="false">VLOOKUP(B174,'Team Data'!$A$1:$E$659,2,FALSE())</f>
        <v>11</v>
      </c>
      <c r="N174" s="0" t="n">
        <f aca="false">VLOOKUP(B174,'Team Data'!$A$1:$E$659,3,FALSE())</f>
        <v>20</v>
      </c>
      <c r="O174" s="0" t="n">
        <f aca="false">VLOOKUP(A174,'Team Data'!$A$1:$E$659,4,FALSE())</f>
        <v>628</v>
      </c>
      <c r="P174" s="0" t="n">
        <f aca="false">VLOOKUP(A174,'Team Data'!$A$1:$E$659,5,FALSE())</f>
        <v>469</v>
      </c>
      <c r="Q174" s="0" t="n">
        <f aca="false">VLOOKUP(B174,'Team Data'!$A$1:$E$659,4,FALSE())</f>
        <v>590</v>
      </c>
      <c r="R174" s="0" t="n">
        <f aca="false">VLOOKUP(B174,'Team Data'!$A$1:$E$659,5,FALSE())</f>
        <v>446</v>
      </c>
      <c r="S174" s="0" t="n">
        <f aca="false">IF(I174=1,(MIN(30,(C174-D174)))*(M174/(M174+N174))*(Q174/(Q174+R174)),(MAX(-30,(C174-D174)))*(N174/(M174+N174))*(R174/(R174+Q174)))</f>
        <v>2.82911944202267</v>
      </c>
      <c r="T174" s="0" t="n">
        <f aca="false">IF(J174=1,(MIN(30,(D174-C174)))*(K174/(K174+L174))*(O174/(O174+P174)),(MAX(-30,(D174-C174)))*(L174/(K174+L174))*(P174/(P174+O174)))</f>
        <v>-2.72064307615812</v>
      </c>
      <c r="U174" s="7" t="n">
        <v>43050</v>
      </c>
    </row>
    <row r="175" customFormat="false" ht="15" hidden="false" customHeight="false" outlineLevel="0" collapsed="false">
      <c r="A175" s="0" t="s">
        <v>201</v>
      </c>
      <c r="B175" s="0" t="s">
        <v>308</v>
      </c>
      <c r="C175" s="0" t="n">
        <v>66</v>
      </c>
      <c r="D175" s="0" t="n">
        <v>85</v>
      </c>
      <c r="E175" s="0" t="n">
        <v>29</v>
      </c>
      <c r="F175" s="0" t="n">
        <v>36</v>
      </c>
      <c r="G175" s="0" t="n">
        <v>8</v>
      </c>
      <c r="H175" s="0" t="n">
        <v>6</v>
      </c>
      <c r="I175" s="0" t="n">
        <v>0</v>
      </c>
      <c r="J175" s="0" t="n">
        <v>1</v>
      </c>
      <c r="K175" s="0" t="n">
        <f aca="false">VLOOKUP(A175,'Team Data'!$A$1:$E$659,2,FALSE())</f>
        <v>15</v>
      </c>
      <c r="L175" s="0" t="n">
        <f aca="false">VLOOKUP(A175,'Team Data'!$A$1:$E$659,3,FALSE())</f>
        <v>17</v>
      </c>
      <c r="M175" s="0" t="n">
        <f aca="false">VLOOKUP(B175,'Team Data'!$A$1:$E$659,2,FALSE())</f>
        <v>23</v>
      </c>
      <c r="N175" s="0" t="n">
        <f aca="false">VLOOKUP(B175,'Team Data'!$A$1:$E$659,3,FALSE())</f>
        <v>9</v>
      </c>
      <c r="O175" s="0" t="n">
        <f aca="false">VLOOKUP(A175,'Team Data'!$A$1:$E$659,4,FALSE())</f>
        <v>513</v>
      </c>
      <c r="P175" s="0" t="n">
        <f aca="false">VLOOKUP(A175,'Team Data'!$A$1:$E$659,5,FALSE())</f>
        <v>439</v>
      </c>
      <c r="Q175" s="0" t="n">
        <f aca="false">VLOOKUP(B175,'Team Data'!$A$1:$E$659,4,FALSE())</f>
        <v>444</v>
      </c>
      <c r="R175" s="0" t="n">
        <f aca="false">VLOOKUP(B175,'Team Data'!$A$1:$E$659,5,FALSE())</f>
        <v>537</v>
      </c>
      <c r="S175" s="0" t="n">
        <f aca="false">IF(I175=1,(MIN(30,(C175-D175)))*(M175/(M175+N175))*(Q175/(Q175+R175)),(MAX(-30,(C175-D175)))*(N175/(M175+N175))*(R175/(R175+Q175)))</f>
        <v>-2.92517201834862</v>
      </c>
      <c r="T175" s="0" t="n">
        <f aca="false">IF(J175=1,(MIN(30,(D175-C175)))*(K175/(K175+L175))*(O175/(O175+P175)),(MAX(-30,(D175-C175)))*(L175/(K175+L175))*(P175/(P175+O175)))</f>
        <v>4.7992712710084</v>
      </c>
      <c r="U175" s="7" t="n">
        <v>43050</v>
      </c>
    </row>
    <row r="176" customFormat="false" ht="15" hidden="false" customHeight="false" outlineLevel="0" collapsed="false">
      <c r="A176" s="0" t="s">
        <v>279</v>
      </c>
      <c r="B176" s="0" t="s">
        <v>76</v>
      </c>
      <c r="C176" s="0" t="n">
        <v>70</v>
      </c>
      <c r="D176" s="0" t="n">
        <v>80</v>
      </c>
      <c r="E176" s="0" t="n">
        <v>38</v>
      </c>
      <c r="F176" s="0" t="n">
        <v>46</v>
      </c>
      <c r="G176" s="0" t="n">
        <v>12</v>
      </c>
      <c r="H176" s="0" t="n">
        <v>9</v>
      </c>
      <c r="I176" s="0" t="n">
        <v>0</v>
      </c>
      <c r="J176" s="0" t="n">
        <v>1</v>
      </c>
      <c r="K176" s="0" t="n">
        <f aca="false">VLOOKUP(A176,'Team Data'!$A$1:$E$659,2,FALSE())</f>
        <v>13</v>
      </c>
      <c r="L176" s="0" t="n">
        <f aca="false">VLOOKUP(A176,'Team Data'!$A$1:$E$659,3,FALSE())</f>
        <v>18</v>
      </c>
      <c r="M176" s="0" t="n">
        <f aca="false">VLOOKUP(B176,'Team Data'!$A$1:$E$659,2,FALSE())</f>
        <v>16</v>
      </c>
      <c r="N176" s="0" t="n">
        <f aca="false">VLOOKUP(B176,'Team Data'!$A$1:$E$659,3,FALSE())</f>
        <v>16</v>
      </c>
      <c r="O176" s="0" t="n">
        <f aca="false">VLOOKUP(A176,'Team Data'!$A$1:$E$659,4,FALSE())</f>
        <v>437</v>
      </c>
      <c r="P176" s="0" t="n">
        <f aca="false">VLOOKUP(A176,'Team Data'!$A$1:$E$659,5,FALSE())</f>
        <v>490</v>
      </c>
      <c r="Q176" s="0" t="n">
        <f aca="false">VLOOKUP(B176,'Team Data'!$A$1:$E$659,4,FALSE())</f>
        <v>473</v>
      </c>
      <c r="R176" s="0" t="n">
        <f aca="false">VLOOKUP(B176,'Team Data'!$A$1:$E$659,5,FALSE())</f>
        <v>561</v>
      </c>
      <c r="S176" s="0" t="n">
        <f aca="false">IF(I176=1,(MIN(30,(C176-D176)))*(M176/(M176+N176))*(Q176/(Q176+R176)),(MAX(-30,(C176-D176)))*(N176/(M176+N176))*(R176/(R176+Q176)))</f>
        <v>-2.71276595744681</v>
      </c>
      <c r="T176" s="0" t="n">
        <f aca="false">IF(J176=1,(MIN(30,(D176-C176)))*(K176/(K176+L176))*(O176/(O176+P176)),(MAX(-30,(D176-C176)))*(L176/(K176+L176))*(P176/(P176+O176)))</f>
        <v>1.97689389985037</v>
      </c>
      <c r="U176" s="7" t="n">
        <v>43050</v>
      </c>
    </row>
    <row r="177" customFormat="false" ht="15" hidden="false" customHeight="false" outlineLevel="0" collapsed="false">
      <c r="A177" s="0" t="s">
        <v>337</v>
      </c>
      <c r="B177" s="0" t="s">
        <v>186</v>
      </c>
      <c r="C177" s="0" t="n">
        <v>60</v>
      </c>
      <c r="D177" s="0" t="n">
        <v>49</v>
      </c>
      <c r="E177" s="0" t="n">
        <v>40</v>
      </c>
      <c r="F177" s="0" t="n">
        <v>36</v>
      </c>
      <c r="G177" s="0" t="n">
        <v>16</v>
      </c>
      <c r="H177" s="0" t="n">
        <v>18</v>
      </c>
      <c r="I177" s="0" t="n">
        <v>1</v>
      </c>
      <c r="J177" s="0" t="n">
        <v>0</v>
      </c>
      <c r="K177" s="0" t="n">
        <f aca="false">VLOOKUP(A177,'Team Data'!$A$1:$E$659,2,FALSE())</f>
        <v>23</v>
      </c>
      <c r="L177" s="0" t="n">
        <f aca="false">VLOOKUP(A177,'Team Data'!$A$1:$E$659,3,FALSE())</f>
        <v>10</v>
      </c>
      <c r="M177" s="0" t="n">
        <f aca="false">VLOOKUP(B177,'Team Data'!$A$1:$E$659,2,FALSE())</f>
        <v>14</v>
      </c>
      <c r="N177" s="0" t="n">
        <f aca="false">VLOOKUP(B177,'Team Data'!$A$1:$E$659,3,FALSE())</f>
        <v>16</v>
      </c>
      <c r="O177" s="0" t="n">
        <f aca="false">VLOOKUP(A177,'Team Data'!$A$1:$E$659,4,FALSE())</f>
        <v>458</v>
      </c>
      <c r="P177" s="0" t="n">
        <f aca="false">VLOOKUP(A177,'Team Data'!$A$1:$E$659,5,FALSE())</f>
        <v>534</v>
      </c>
      <c r="Q177" s="0" t="n">
        <f aca="false">VLOOKUP(B177,'Team Data'!$A$1:$E$659,4,FALSE())</f>
        <v>451</v>
      </c>
      <c r="R177" s="0" t="n">
        <f aca="false">VLOOKUP(B177,'Team Data'!$A$1:$E$659,5,FALSE())</f>
        <v>468</v>
      </c>
      <c r="S177" s="0" t="n">
        <f aca="false">IF(I177=1,(MIN(30,(C177-D177)))*(M177/(M177+N177))*(Q177/(Q177+R177)),(MAX(-30,(C177-D177)))*(N177/(M177+N177))*(R177/(R177+Q177)))</f>
        <v>2.51918752266957</v>
      </c>
      <c r="T177" s="0" t="n">
        <f aca="false">IF(J177=1,(MIN(30,(D177-C177)))*(K177/(K177+L177))*(O177/(O177+P177)),(MAX(-30,(D177-C177)))*(L177/(K177+L177))*(P177/(P177+O177)))</f>
        <v>-1.79435483870968</v>
      </c>
      <c r="U177" s="7" t="n">
        <v>43050</v>
      </c>
    </row>
    <row r="178" customFormat="false" ht="15" hidden="false" customHeight="false" outlineLevel="0" collapsed="false">
      <c r="A178" s="0" t="s">
        <v>143</v>
      </c>
      <c r="B178" s="0" t="s">
        <v>158</v>
      </c>
      <c r="C178" s="0" t="n">
        <v>84</v>
      </c>
      <c r="D178" s="0" t="n">
        <v>76</v>
      </c>
      <c r="E178" s="0" t="n">
        <v>40</v>
      </c>
      <c r="F178" s="0" t="n">
        <v>41</v>
      </c>
      <c r="G178" s="0" t="n">
        <v>8</v>
      </c>
      <c r="H178" s="0" t="n">
        <v>16</v>
      </c>
      <c r="I178" s="0" t="n">
        <v>1</v>
      </c>
      <c r="J178" s="0" t="n">
        <v>0</v>
      </c>
      <c r="K178" s="0" t="n">
        <f aca="false">VLOOKUP(A178,'Team Data'!$A$1:$E$659,2,FALSE())</f>
        <v>16</v>
      </c>
      <c r="L178" s="0" t="n">
        <f aca="false">VLOOKUP(A178,'Team Data'!$A$1:$E$659,3,FALSE())</f>
        <v>14</v>
      </c>
      <c r="M178" s="0" t="n">
        <f aca="false">VLOOKUP(B178,'Team Data'!$A$1:$E$659,2,FALSE())</f>
        <v>6</v>
      </c>
      <c r="N178" s="0" t="n">
        <f aca="false">VLOOKUP(B178,'Team Data'!$A$1:$E$659,3,FALSE())</f>
        <v>25</v>
      </c>
      <c r="O178" s="0" t="n">
        <f aca="false">VLOOKUP(A178,'Team Data'!$A$1:$E$659,4,FALSE())</f>
        <v>426</v>
      </c>
      <c r="P178" s="0" t="n">
        <f aca="false">VLOOKUP(A178,'Team Data'!$A$1:$E$659,5,FALSE())</f>
        <v>491</v>
      </c>
      <c r="Q178" s="0" t="n">
        <f aca="false">VLOOKUP(B178,'Team Data'!$A$1:$E$659,4,FALSE())</f>
        <v>499</v>
      </c>
      <c r="R178" s="0" t="n">
        <f aca="false">VLOOKUP(B178,'Team Data'!$A$1:$E$659,5,FALSE())</f>
        <v>492</v>
      </c>
      <c r="S178" s="0" t="n">
        <f aca="false">IF(I178=1,(MIN(30,(C178-D178)))*(M178/(M178+N178))*(Q178/(Q178+R178)),(MAX(-30,(C178-D178)))*(N178/(M178+N178))*(R178/(R178+Q178)))</f>
        <v>0.779662120373686</v>
      </c>
      <c r="T178" s="0" t="n">
        <f aca="false">IF(J178=1,(MIN(30,(D178-C178)))*(K178/(K178+L178))*(O178/(O178+P178)),(MAX(-30,(D178-C178)))*(L178/(K178+L178))*(P178/(P178+O178)))</f>
        <v>-1.99898218829517</v>
      </c>
      <c r="U178" s="7" t="n">
        <v>43051</v>
      </c>
    </row>
    <row r="179" customFormat="false" ht="15" hidden="false" customHeight="false" outlineLevel="0" collapsed="false">
      <c r="A179" s="0" t="s">
        <v>452</v>
      </c>
      <c r="B179" s="0" t="s">
        <v>318</v>
      </c>
      <c r="C179" s="0" t="n">
        <v>81</v>
      </c>
      <c r="D179" s="0" t="n">
        <v>105</v>
      </c>
      <c r="E179" s="0" t="n">
        <v>41</v>
      </c>
      <c r="F179" s="0" t="n">
        <v>51</v>
      </c>
      <c r="G179" s="0" t="n">
        <v>16</v>
      </c>
      <c r="H179" s="0" t="n">
        <v>10</v>
      </c>
      <c r="I179" s="0" t="n">
        <v>0</v>
      </c>
      <c r="J179" s="0" t="n">
        <v>1</v>
      </c>
      <c r="K179" s="0" t="n">
        <f aca="false">VLOOKUP(A179,'Team Data'!$A$1:$E$659,2,FALSE())</f>
        <v>0</v>
      </c>
      <c r="L179" s="0" t="n">
        <f aca="false">VLOOKUP(A179,'Team Data'!$A$1:$E$659,3,FALSE())</f>
        <v>4</v>
      </c>
      <c r="M179" s="0" t="n">
        <f aca="false">VLOOKUP(B179,'Team Data'!$A$1:$E$659,2,FALSE())</f>
        <v>11</v>
      </c>
      <c r="N179" s="0" t="n">
        <f aca="false">VLOOKUP(B179,'Team Data'!$A$1:$E$659,3,FALSE())</f>
        <v>21</v>
      </c>
      <c r="O179" s="0" t="n">
        <f aca="false">VLOOKUP(A179,'Team Data'!$A$1:$E$659,4,FALSE())</f>
        <v>59</v>
      </c>
      <c r="P179" s="0" t="n">
        <f aca="false">VLOOKUP(A179,'Team Data'!$A$1:$E$659,5,FALSE())</f>
        <v>74</v>
      </c>
      <c r="Q179" s="0" t="n">
        <f aca="false">VLOOKUP(B179,'Team Data'!$A$1:$E$659,4,FALSE())</f>
        <v>542</v>
      </c>
      <c r="R179" s="0" t="n">
        <f aca="false">VLOOKUP(B179,'Team Data'!$A$1:$E$659,5,FALSE())</f>
        <v>440</v>
      </c>
      <c r="S179" s="0" t="n">
        <f aca="false">IF(I179=1,(MIN(30,(C179-D179)))*(M179/(M179+N179))*(Q179/(Q179+R179)),(MAX(-30,(C179-D179)))*(N179/(M179+N179))*(R179/(R179+Q179)))</f>
        <v>-7.05702647657841</v>
      </c>
      <c r="T179" s="0" t="n">
        <f aca="false">IF(J179=1,(MIN(30,(D179-C179)))*(K179/(K179+L179))*(O179/(O179+P179)),(MAX(-30,(D179-C179)))*(L179/(K179+L179))*(P179/(P179+O179)))</f>
        <v>0</v>
      </c>
      <c r="U179" s="7" t="n">
        <v>43051</v>
      </c>
    </row>
    <row r="180" customFormat="false" ht="15" hidden="false" customHeight="false" outlineLevel="0" collapsed="false">
      <c r="A180" s="0" t="s">
        <v>453</v>
      </c>
      <c r="B180" s="0" t="s">
        <v>83</v>
      </c>
      <c r="C180" s="0" t="n">
        <v>53</v>
      </c>
      <c r="D180" s="0" t="n">
        <v>96</v>
      </c>
      <c r="E180" s="0" t="n">
        <v>24</v>
      </c>
      <c r="F180" s="0" t="n">
        <v>58</v>
      </c>
      <c r="G180" s="0" t="n">
        <v>15</v>
      </c>
      <c r="H180" s="0" t="n">
        <v>16</v>
      </c>
      <c r="I180" s="0" t="n">
        <v>0</v>
      </c>
      <c r="J180" s="0" t="n">
        <v>1</v>
      </c>
      <c r="K180" s="0" t="n">
        <f aca="false">VLOOKUP(A180,'Team Data'!$A$1:$E$659,2,FALSE())</f>
        <v>0</v>
      </c>
      <c r="L180" s="0" t="n">
        <f aca="false">VLOOKUP(A180,'Team Data'!$A$1:$E$659,3,FALSE())</f>
        <v>1</v>
      </c>
      <c r="M180" s="0" t="n">
        <f aca="false">VLOOKUP(B180,'Team Data'!$A$1:$E$659,2,FALSE())</f>
        <v>14</v>
      </c>
      <c r="N180" s="0" t="n">
        <f aca="false">VLOOKUP(B180,'Team Data'!$A$1:$E$659,3,FALSE())</f>
        <v>18</v>
      </c>
      <c r="O180" s="0" t="n">
        <f aca="false">VLOOKUP(A180,'Team Data'!$A$1:$E$659,4,FALSE())</f>
        <v>14</v>
      </c>
      <c r="P180" s="0" t="n">
        <f aca="false">VLOOKUP(A180,'Team Data'!$A$1:$E$659,5,FALSE())</f>
        <v>18</v>
      </c>
      <c r="Q180" s="0" t="n">
        <f aca="false">VLOOKUP(B180,'Team Data'!$A$1:$E$659,4,FALSE())</f>
        <v>525</v>
      </c>
      <c r="R180" s="0" t="n">
        <f aca="false">VLOOKUP(B180,'Team Data'!$A$1:$E$659,5,FALSE())</f>
        <v>457</v>
      </c>
      <c r="S180" s="0" t="n">
        <f aca="false">IF(I180=1,(MIN(30,(C180-D180)))*(M180/(M180+N180))*(Q180/(Q180+R180)),(MAX(-30,(C180-D180)))*(N180/(M180+N180))*(R180/(R180+Q180)))</f>
        <v>-7.85323319755601</v>
      </c>
      <c r="T180" s="0" t="n">
        <f aca="false">IF(J180=1,(MIN(30,(D180-C180)))*(K180/(K180+L180))*(O180/(O180+P180)),(MAX(-30,(D180-C180)))*(L180/(K180+L180))*(P180/(P180+O180)))</f>
        <v>0</v>
      </c>
      <c r="U180" s="7" t="n">
        <v>43051</v>
      </c>
    </row>
    <row r="181" customFormat="false" ht="15" hidden="false" customHeight="false" outlineLevel="0" collapsed="false">
      <c r="A181" s="0" t="s">
        <v>56</v>
      </c>
      <c r="B181" s="0" t="s">
        <v>8</v>
      </c>
      <c r="C181" s="0" t="n">
        <v>57</v>
      </c>
      <c r="D181" s="0" t="n">
        <v>67</v>
      </c>
      <c r="E181" s="0" t="n">
        <v>42</v>
      </c>
      <c r="F181" s="0" t="n">
        <v>51</v>
      </c>
      <c r="G181" s="0" t="n">
        <v>15</v>
      </c>
      <c r="H181" s="0" t="n">
        <v>17</v>
      </c>
      <c r="I181" s="0" t="n">
        <v>0</v>
      </c>
      <c r="J181" s="0" t="n">
        <v>1</v>
      </c>
      <c r="K181" s="0" t="n">
        <f aca="false">VLOOKUP(A181,'Team Data'!$A$1:$E$659,2,FALSE())</f>
        <v>12</v>
      </c>
      <c r="L181" s="0" t="n">
        <f aca="false">VLOOKUP(A181,'Team Data'!$A$1:$E$659,3,FALSE())</f>
        <v>23</v>
      </c>
      <c r="M181" s="0" t="n">
        <f aca="false">VLOOKUP(B181,'Team Data'!$A$1:$E$659,2,FALSE())</f>
        <v>14</v>
      </c>
      <c r="N181" s="0" t="n">
        <f aca="false">VLOOKUP(B181,'Team Data'!$A$1:$E$659,3,FALSE())</f>
        <v>18</v>
      </c>
      <c r="O181" s="0" t="n">
        <f aca="false">VLOOKUP(A181,'Team Data'!$A$1:$E$659,4,FALSE())</f>
        <v>562</v>
      </c>
      <c r="P181" s="0" t="n">
        <f aca="false">VLOOKUP(A181,'Team Data'!$A$1:$E$659,5,FALSE())</f>
        <v>557</v>
      </c>
      <c r="Q181" s="0" t="n">
        <f aca="false">VLOOKUP(B181,'Team Data'!$A$1:$E$659,4,FALSE())</f>
        <v>542</v>
      </c>
      <c r="R181" s="0" t="n">
        <f aca="false">VLOOKUP(B181,'Team Data'!$A$1:$E$659,5,FALSE())</f>
        <v>488</v>
      </c>
      <c r="S181" s="0" t="n">
        <f aca="false">IF(I181=1,(MIN(30,(C181-D181)))*(M181/(M181+N181))*(Q181/(Q181+R181)),(MAX(-30,(C181-D181)))*(N181/(M181+N181))*(R181/(R181+Q181)))</f>
        <v>-2.66504854368932</v>
      </c>
      <c r="T181" s="0" t="n">
        <f aca="false">IF(J181=1,(MIN(30,(D181-C181)))*(K181/(K181+L181))*(O181/(O181+P181)),(MAX(-30,(D181-C181)))*(L181/(K181+L181))*(P181/(P181+O181)))</f>
        <v>1.72194561470701</v>
      </c>
      <c r="U181" s="7" t="n">
        <v>43051</v>
      </c>
    </row>
    <row r="182" customFormat="false" ht="15" hidden="false" customHeight="false" outlineLevel="0" collapsed="false">
      <c r="A182" s="0" t="s">
        <v>328</v>
      </c>
      <c r="B182" s="0" t="s">
        <v>75</v>
      </c>
      <c r="C182" s="0" t="n">
        <v>69</v>
      </c>
      <c r="D182" s="0" t="n">
        <v>99</v>
      </c>
      <c r="E182" s="0" t="n">
        <v>39</v>
      </c>
      <c r="F182" s="0" t="n">
        <v>42</v>
      </c>
      <c r="G182" s="0" t="n">
        <v>19</v>
      </c>
      <c r="H182" s="0" t="n">
        <v>12</v>
      </c>
      <c r="I182" s="0" t="n">
        <v>0</v>
      </c>
      <c r="J182" s="0" t="n">
        <v>1</v>
      </c>
      <c r="K182" s="0" t="n">
        <f aca="false">VLOOKUP(A182,'Team Data'!$A$1:$E$659,2,FALSE())</f>
        <v>23</v>
      </c>
      <c r="L182" s="0" t="n">
        <f aca="false">VLOOKUP(A182,'Team Data'!$A$1:$E$659,3,FALSE())</f>
        <v>10</v>
      </c>
      <c r="M182" s="0" t="n">
        <f aca="false">VLOOKUP(B182,'Team Data'!$A$1:$E$659,2,FALSE())</f>
        <v>28</v>
      </c>
      <c r="N182" s="0" t="n">
        <f aca="false">VLOOKUP(B182,'Team Data'!$A$1:$E$659,3,FALSE())</f>
        <v>8</v>
      </c>
      <c r="O182" s="0" t="n">
        <f aca="false">VLOOKUP(A182,'Team Data'!$A$1:$E$659,4,FALSE())</f>
        <v>523</v>
      </c>
      <c r="P182" s="0" t="n">
        <f aca="false">VLOOKUP(A182,'Team Data'!$A$1:$E$659,5,FALSE())</f>
        <v>473</v>
      </c>
      <c r="Q182" s="0" t="n">
        <f aca="false">VLOOKUP(B182,'Team Data'!$A$1:$E$659,4,FALSE())</f>
        <v>723</v>
      </c>
      <c r="R182" s="0" t="n">
        <f aca="false">VLOOKUP(B182,'Team Data'!$A$1:$E$659,5,FALSE())</f>
        <v>486</v>
      </c>
      <c r="S182" s="0" t="n">
        <f aca="false">IF(I182=1,(MIN(30,(C182-D182)))*(M182/(M182+N182))*(Q182/(Q182+R182)),(MAX(-30,(C182-D182)))*(N182/(M182+N182))*(R182/(R182+Q182)))</f>
        <v>-2.67990074441687</v>
      </c>
      <c r="T182" s="0" t="n">
        <f aca="false">IF(J182=1,(MIN(30,(D182-C182)))*(K182/(K182+L182))*(O182/(O182+P182)),(MAX(-30,(D182-C182)))*(L182/(K182+L182))*(P182/(P182+O182)))</f>
        <v>10.9793720335889</v>
      </c>
      <c r="U182" s="7" t="n">
        <v>43051</v>
      </c>
    </row>
    <row r="183" customFormat="false" ht="15" hidden="false" customHeight="false" outlineLevel="0" collapsed="false">
      <c r="A183" s="0" t="s">
        <v>454</v>
      </c>
      <c r="B183" s="0" t="s">
        <v>232</v>
      </c>
      <c r="C183" s="0" t="n">
        <v>87</v>
      </c>
      <c r="D183" s="0" t="n">
        <v>107</v>
      </c>
      <c r="E183" s="0" t="n">
        <v>26</v>
      </c>
      <c r="F183" s="0" t="n">
        <v>40</v>
      </c>
      <c r="G183" s="0" t="n">
        <v>16</v>
      </c>
      <c r="H183" s="0" t="n">
        <v>8</v>
      </c>
      <c r="I183" s="0" t="n">
        <v>0</v>
      </c>
      <c r="J183" s="0" t="n">
        <v>1</v>
      </c>
      <c r="K183" s="0" t="n">
        <f aca="false">VLOOKUP(A183,'Team Data'!$A$1:$E$659,2,FALSE())</f>
        <v>0</v>
      </c>
      <c r="L183" s="0" t="n">
        <f aca="false">VLOOKUP(A183,'Team Data'!$A$1:$E$659,3,FALSE())</f>
        <v>1</v>
      </c>
      <c r="M183" s="0" t="n">
        <f aca="false">VLOOKUP(B183,'Team Data'!$A$1:$E$659,2,FALSE())</f>
        <v>11</v>
      </c>
      <c r="N183" s="0" t="n">
        <f aca="false">VLOOKUP(B183,'Team Data'!$A$1:$E$659,3,FALSE())</f>
        <v>21</v>
      </c>
      <c r="O183" s="0" t="n">
        <f aca="false">VLOOKUP(A183,'Team Data'!$A$1:$E$659,4,FALSE())</f>
        <v>11</v>
      </c>
      <c r="P183" s="0" t="n">
        <f aca="false">VLOOKUP(A183,'Team Data'!$A$1:$E$659,5,FALSE())</f>
        <v>21</v>
      </c>
      <c r="Q183" s="0" t="n">
        <f aca="false">VLOOKUP(B183,'Team Data'!$A$1:$E$659,4,FALSE())</f>
        <v>484</v>
      </c>
      <c r="R183" s="0" t="n">
        <f aca="false">VLOOKUP(B183,'Team Data'!$A$1:$E$659,5,FALSE())</f>
        <v>477</v>
      </c>
      <c r="S183" s="0" t="n">
        <f aca="false">IF(I183=1,(MIN(30,(C183-D183)))*(M183/(M183+N183))*(Q183/(Q183+R183)),(MAX(-30,(C183-D183)))*(N183/(M183+N183))*(R183/(R183+Q183)))</f>
        <v>-6.51469823100937</v>
      </c>
      <c r="T183" s="0" t="n">
        <f aca="false">IF(J183=1,(MIN(30,(D183-C183)))*(K183/(K183+L183))*(O183/(O183+P183)),(MAX(-30,(D183-C183)))*(L183/(K183+L183))*(P183/(P183+O183)))</f>
        <v>0</v>
      </c>
      <c r="U183" s="7" t="n">
        <v>43051</v>
      </c>
    </row>
    <row r="184" customFormat="false" ht="15" hidden="false" customHeight="false" outlineLevel="0" collapsed="false">
      <c r="A184" s="0" t="s">
        <v>250</v>
      </c>
      <c r="B184" s="0" t="s">
        <v>298</v>
      </c>
      <c r="C184" s="0" t="n">
        <v>87</v>
      </c>
      <c r="D184" s="0" t="n">
        <v>98</v>
      </c>
      <c r="E184" s="0" t="n">
        <v>31</v>
      </c>
      <c r="F184" s="0" t="n">
        <v>43</v>
      </c>
      <c r="G184" s="0" t="n">
        <v>6</v>
      </c>
      <c r="H184" s="0" t="n">
        <v>12</v>
      </c>
      <c r="I184" s="0" t="n">
        <v>0</v>
      </c>
      <c r="J184" s="0" t="n">
        <v>1</v>
      </c>
      <c r="K184" s="0" t="n">
        <f aca="false">VLOOKUP(A184,'Team Data'!$A$1:$E$659,2,FALSE())</f>
        <v>16</v>
      </c>
      <c r="L184" s="0" t="n">
        <f aca="false">VLOOKUP(A184,'Team Data'!$A$1:$E$659,3,FALSE())</f>
        <v>16</v>
      </c>
      <c r="M184" s="0" t="n">
        <f aca="false">VLOOKUP(B184,'Team Data'!$A$1:$E$659,2,FALSE())</f>
        <v>23</v>
      </c>
      <c r="N184" s="0" t="n">
        <f aca="false">VLOOKUP(B184,'Team Data'!$A$1:$E$659,3,FALSE())</f>
        <v>11</v>
      </c>
      <c r="O184" s="0" t="n">
        <f aca="false">VLOOKUP(A184,'Team Data'!$A$1:$E$659,4,FALSE())</f>
        <v>549</v>
      </c>
      <c r="P184" s="0" t="n">
        <f aca="false">VLOOKUP(A184,'Team Data'!$A$1:$E$659,5,FALSE())</f>
        <v>500</v>
      </c>
      <c r="Q184" s="0" t="n">
        <f aca="false">VLOOKUP(B184,'Team Data'!$A$1:$E$659,4,FALSE())</f>
        <v>603</v>
      </c>
      <c r="R184" s="0" t="n">
        <f aca="false">VLOOKUP(B184,'Team Data'!$A$1:$E$659,5,FALSE())</f>
        <v>503</v>
      </c>
      <c r="S184" s="0" t="n">
        <f aca="false">IF(I184=1,(MIN(30,(C184-D184)))*(M184/(M184+N184))*(Q184/(Q184+R184)),(MAX(-30,(C184-D184)))*(N184/(M184+N184))*(R184/(R184+Q184)))</f>
        <v>-1.61852462503989</v>
      </c>
      <c r="T184" s="0" t="n">
        <f aca="false">IF(J184=1,(MIN(30,(D184-C184)))*(K184/(K184+L184))*(O184/(O184+P184)),(MAX(-30,(D184-C184)))*(L184/(K184+L184))*(P184/(P184+O184)))</f>
        <v>2.87845567206864</v>
      </c>
      <c r="U184" s="7" t="n">
        <v>43051</v>
      </c>
    </row>
    <row r="185" customFormat="false" ht="15" hidden="false" customHeight="false" outlineLevel="0" collapsed="false">
      <c r="A185" s="0" t="s">
        <v>455</v>
      </c>
      <c r="B185" s="0" t="s">
        <v>269</v>
      </c>
      <c r="C185" s="0" t="n">
        <v>59</v>
      </c>
      <c r="D185" s="0" t="n">
        <v>87</v>
      </c>
      <c r="E185" s="0" t="n">
        <v>36</v>
      </c>
      <c r="F185" s="0" t="n">
        <v>53</v>
      </c>
      <c r="G185" s="0" t="n">
        <v>11</v>
      </c>
      <c r="H185" s="0" t="n">
        <v>11</v>
      </c>
      <c r="I185" s="0" t="n">
        <v>0</v>
      </c>
      <c r="J185" s="0" t="n">
        <v>1</v>
      </c>
      <c r="K185" s="0" t="n">
        <f aca="false">VLOOKUP(A185,'Team Data'!$A$1:$E$659,2,FALSE())</f>
        <v>0</v>
      </c>
      <c r="L185" s="0" t="n">
        <f aca="false">VLOOKUP(A185,'Team Data'!$A$1:$E$659,3,FALSE())</f>
        <v>2</v>
      </c>
      <c r="M185" s="0" t="n">
        <f aca="false">VLOOKUP(B185,'Team Data'!$A$1:$E$659,2,FALSE())</f>
        <v>26</v>
      </c>
      <c r="N185" s="0" t="n">
        <f aca="false">VLOOKUP(B185,'Team Data'!$A$1:$E$659,3,FALSE())</f>
        <v>9</v>
      </c>
      <c r="O185" s="0" t="n">
        <f aca="false">VLOOKUP(A185,'Team Data'!$A$1:$E$659,4,FALSE())</f>
        <v>41</v>
      </c>
      <c r="P185" s="0" t="n">
        <f aca="false">VLOOKUP(A185,'Team Data'!$A$1:$E$659,5,FALSE())</f>
        <v>26</v>
      </c>
      <c r="Q185" s="0" t="n">
        <f aca="false">VLOOKUP(B185,'Team Data'!$A$1:$E$659,4,FALSE())</f>
        <v>497</v>
      </c>
      <c r="R185" s="0" t="n">
        <f aca="false">VLOOKUP(B185,'Team Data'!$A$1:$E$659,5,FALSE())</f>
        <v>517</v>
      </c>
      <c r="S185" s="0" t="n">
        <f aca="false">IF(I185=1,(MIN(30,(C185-D185)))*(M185/(M185+N185))*(Q185/(Q185+R185)),(MAX(-30,(C185-D185)))*(N185/(M185+N185))*(R185/(R185+Q185)))</f>
        <v>-3.67100591715976</v>
      </c>
      <c r="T185" s="0" t="n">
        <f aca="false">IF(J185=1,(MIN(30,(D185-C185)))*(K185/(K185+L185))*(O185/(O185+P185)),(MAX(-30,(D185-C185)))*(L185/(K185+L185))*(P185/(P185+O185)))</f>
        <v>0</v>
      </c>
      <c r="U185" s="7" t="n">
        <v>43051</v>
      </c>
    </row>
    <row r="186" customFormat="false" ht="15" hidden="false" customHeight="false" outlineLevel="0" collapsed="false">
      <c r="A186" s="0" t="s">
        <v>202</v>
      </c>
      <c r="B186" s="0" t="s">
        <v>169</v>
      </c>
      <c r="C186" s="0" t="n">
        <v>66</v>
      </c>
      <c r="D186" s="0" t="n">
        <v>86</v>
      </c>
      <c r="E186" s="0" t="n">
        <v>34</v>
      </c>
      <c r="F186" s="0" t="n">
        <v>36</v>
      </c>
      <c r="G186" s="0" t="n">
        <v>24</v>
      </c>
      <c r="H186" s="0" t="n">
        <v>10</v>
      </c>
      <c r="I186" s="0" t="n">
        <v>0</v>
      </c>
      <c r="J186" s="0" t="n">
        <v>1</v>
      </c>
      <c r="K186" s="0" t="n">
        <f aca="false">VLOOKUP(A186,'Team Data'!$A$1:$E$659,2,FALSE())</f>
        <v>14</v>
      </c>
      <c r="L186" s="0" t="n">
        <f aca="false">VLOOKUP(A186,'Team Data'!$A$1:$E$659,3,FALSE())</f>
        <v>19</v>
      </c>
      <c r="M186" s="0" t="n">
        <f aca="false">VLOOKUP(B186,'Team Data'!$A$1:$E$659,2,FALSE())</f>
        <v>32</v>
      </c>
      <c r="N186" s="0" t="n">
        <f aca="false">VLOOKUP(B186,'Team Data'!$A$1:$E$659,3,FALSE())</f>
        <v>7</v>
      </c>
      <c r="O186" s="0" t="n">
        <f aca="false">VLOOKUP(A186,'Team Data'!$A$1:$E$659,4,FALSE())</f>
        <v>532</v>
      </c>
      <c r="P186" s="0" t="n">
        <f aca="false">VLOOKUP(A186,'Team Data'!$A$1:$E$659,5,FALSE())</f>
        <v>464</v>
      </c>
      <c r="Q186" s="0" t="n">
        <f aca="false">VLOOKUP(B186,'Team Data'!$A$1:$E$659,4,FALSE())</f>
        <v>785</v>
      </c>
      <c r="R186" s="0" t="n">
        <f aca="false">VLOOKUP(B186,'Team Data'!$A$1:$E$659,5,FALSE())</f>
        <v>531</v>
      </c>
      <c r="S186" s="0" t="n">
        <f aca="false">IF(I186=1,(MIN(30,(C186-D186)))*(M186/(M186+N186))*(Q186/(Q186+R186)),(MAX(-30,(C186-D186)))*(N186/(M186+N186))*(R186/(R186+Q186)))</f>
        <v>-1.44844517184943</v>
      </c>
      <c r="T186" s="0" t="n">
        <f aca="false">IF(J186=1,(MIN(30,(D186-C186)))*(K186/(K186+L186))*(O186/(O186+P186)),(MAX(-30,(D186-C186)))*(L186/(K186+L186))*(P186/(P186+O186)))</f>
        <v>4.53206766459778</v>
      </c>
      <c r="U186" s="7" t="n">
        <v>43051</v>
      </c>
    </row>
    <row r="187" customFormat="false" ht="15" hidden="false" customHeight="false" outlineLevel="0" collapsed="false">
      <c r="A187" s="0" t="s">
        <v>421</v>
      </c>
      <c r="B187" s="0" t="s">
        <v>254</v>
      </c>
      <c r="C187" s="0" t="n">
        <v>51</v>
      </c>
      <c r="D187" s="0" t="n">
        <v>91</v>
      </c>
      <c r="E187" s="0" t="n">
        <v>32</v>
      </c>
      <c r="F187" s="0" t="n">
        <v>49</v>
      </c>
      <c r="G187" s="0" t="n">
        <v>18</v>
      </c>
      <c r="H187" s="0" t="n">
        <v>9</v>
      </c>
      <c r="I187" s="0" t="n">
        <v>0</v>
      </c>
      <c r="J187" s="0" t="n">
        <v>1</v>
      </c>
      <c r="K187" s="0" t="n">
        <f aca="false">VLOOKUP(A187,'Team Data'!$A$1:$E$659,2,FALSE())</f>
        <v>0</v>
      </c>
      <c r="L187" s="0" t="n">
        <f aca="false">VLOOKUP(A187,'Team Data'!$A$1:$E$659,3,FALSE())</f>
        <v>2</v>
      </c>
      <c r="M187" s="0" t="n">
        <f aca="false">VLOOKUP(B187,'Team Data'!$A$1:$E$659,2,FALSE())</f>
        <v>21</v>
      </c>
      <c r="N187" s="0" t="n">
        <f aca="false">VLOOKUP(B187,'Team Data'!$A$1:$E$659,3,FALSE())</f>
        <v>15</v>
      </c>
      <c r="O187" s="0" t="n">
        <f aca="false">VLOOKUP(A187,'Team Data'!$A$1:$E$659,4,FALSE())</f>
        <v>38</v>
      </c>
      <c r="P187" s="0" t="n">
        <f aca="false">VLOOKUP(A187,'Team Data'!$A$1:$E$659,5,FALSE())</f>
        <v>31</v>
      </c>
      <c r="Q187" s="0" t="n">
        <f aca="false">VLOOKUP(B187,'Team Data'!$A$1:$E$659,4,FALSE())</f>
        <v>540</v>
      </c>
      <c r="R187" s="0" t="n">
        <f aca="false">VLOOKUP(B187,'Team Data'!$A$1:$E$659,5,FALSE())</f>
        <v>510</v>
      </c>
      <c r="S187" s="0" t="n">
        <f aca="false">IF(I187=1,(MIN(30,(C187-D187)))*(M187/(M187+N187))*(Q187/(Q187+R187)),(MAX(-30,(C187-D187)))*(N187/(M187+N187))*(R187/(R187+Q187)))</f>
        <v>-6.07142857142857</v>
      </c>
      <c r="T187" s="0" t="n">
        <f aca="false">IF(J187=1,(MIN(30,(D187-C187)))*(K187/(K187+L187))*(O187/(O187+P187)),(MAX(-30,(D187-C187)))*(L187/(K187+L187))*(P187/(P187+O187)))</f>
        <v>0</v>
      </c>
      <c r="U187" s="7" t="n">
        <v>43051</v>
      </c>
    </row>
    <row r="188" customFormat="false" ht="15" hidden="false" customHeight="false" outlineLevel="0" collapsed="false">
      <c r="A188" s="0" t="s">
        <v>456</v>
      </c>
      <c r="B188" s="0" t="s">
        <v>344</v>
      </c>
      <c r="C188" s="0" t="n">
        <v>68</v>
      </c>
      <c r="D188" s="0" t="n">
        <v>109</v>
      </c>
      <c r="E188" s="0" t="n">
        <v>19</v>
      </c>
      <c r="F188" s="0" t="n">
        <v>31</v>
      </c>
      <c r="G188" s="0" t="n">
        <v>23</v>
      </c>
      <c r="H188" s="0" t="n">
        <v>8</v>
      </c>
      <c r="I188" s="0" t="n">
        <v>0</v>
      </c>
      <c r="J188" s="0" t="n">
        <v>1</v>
      </c>
      <c r="K188" s="0" t="n">
        <f aca="false">VLOOKUP(A188,'Team Data'!$A$1:$E$659,2,FALSE())</f>
        <v>0</v>
      </c>
      <c r="L188" s="0" t="n">
        <f aca="false">VLOOKUP(A188,'Team Data'!$A$1:$E$659,3,FALSE())</f>
        <v>1</v>
      </c>
      <c r="M188" s="0" t="n">
        <f aca="false">VLOOKUP(B188,'Team Data'!$A$1:$E$659,2,FALSE())</f>
        <v>12</v>
      </c>
      <c r="N188" s="0" t="n">
        <f aca="false">VLOOKUP(B188,'Team Data'!$A$1:$E$659,3,FALSE())</f>
        <v>16</v>
      </c>
      <c r="O188" s="0" t="n">
        <f aca="false">VLOOKUP(A188,'Team Data'!$A$1:$E$659,4,FALSE())</f>
        <v>12</v>
      </c>
      <c r="P188" s="0" t="n">
        <f aca="false">VLOOKUP(A188,'Team Data'!$A$1:$E$659,5,FALSE())</f>
        <v>16</v>
      </c>
      <c r="Q188" s="0" t="n">
        <f aca="false">VLOOKUP(B188,'Team Data'!$A$1:$E$659,4,FALSE())</f>
        <v>387</v>
      </c>
      <c r="R188" s="0" t="n">
        <f aca="false">VLOOKUP(B188,'Team Data'!$A$1:$E$659,5,FALSE())</f>
        <v>392</v>
      </c>
      <c r="S188" s="0" t="n">
        <f aca="false">IF(I188=1,(MIN(30,(C188-D188)))*(M188/(M188+N188))*(Q188/(Q188+R188)),(MAX(-30,(C188-D188)))*(N188/(M188+N188))*(R188/(R188+Q188)))</f>
        <v>-8.62644415917843</v>
      </c>
      <c r="T188" s="0" t="n">
        <f aca="false">IF(J188=1,(MIN(30,(D188-C188)))*(K188/(K188+L188))*(O188/(O188+P188)),(MAX(-30,(D188-C188)))*(L188/(K188+L188))*(P188/(P188+O188)))</f>
        <v>0</v>
      </c>
      <c r="U188" s="7" t="n">
        <v>43051</v>
      </c>
    </row>
    <row r="189" customFormat="false" ht="15" hidden="false" customHeight="false" outlineLevel="0" collapsed="false">
      <c r="A189" s="0" t="s">
        <v>278</v>
      </c>
      <c r="B189" s="0" t="s">
        <v>252</v>
      </c>
      <c r="C189" s="0" t="n">
        <v>68</v>
      </c>
      <c r="D189" s="0" t="n">
        <v>85</v>
      </c>
      <c r="E189" s="0" t="n">
        <v>22</v>
      </c>
      <c r="F189" s="0" t="n">
        <v>36</v>
      </c>
      <c r="G189" s="0" t="n">
        <v>9</v>
      </c>
      <c r="H189" s="0" t="n">
        <v>10</v>
      </c>
      <c r="I189" s="0" t="n">
        <v>0</v>
      </c>
      <c r="J189" s="0" t="n">
        <v>1</v>
      </c>
      <c r="K189" s="0" t="n">
        <f aca="false">VLOOKUP(A189,'Team Data'!$A$1:$E$659,2,FALSE())</f>
        <v>18</v>
      </c>
      <c r="L189" s="0" t="n">
        <f aca="false">VLOOKUP(A189,'Team Data'!$A$1:$E$659,3,FALSE())</f>
        <v>13</v>
      </c>
      <c r="M189" s="0" t="n">
        <f aca="false">VLOOKUP(B189,'Team Data'!$A$1:$E$659,2,FALSE())</f>
        <v>30</v>
      </c>
      <c r="N189" s="0" t="n">
        <f aca="false">VLOOKUP(B189,'Team Data'!$A$1:$E$659,3,FALSE())</f>
        <v>6</v>
      </c>
      <c r="O189" s="0" t="n">
        <f aca="false">VLOOKUP(A189,'Team Data'!$A$1:$E$659,4,FALSE())</f>
        <v>452</v>
      </c>
      <c r="P189" s="0" t="n">
        <f aca="false">VLOOKUP(A189,'Team Data'!$A$1:$E$659,5,FALSE())</f>
        <v>498</v>
      </c>
      <c r="Q189" s="0" t="n">
        <f aca="false">VLOOKUP(B189,'Team Data'!$A$1:$E$659,4,FALSE())</f>
        <v>602</v>
      </c>
      <c r="R189" s="0" t="n">
        <f aca="false">VLOOKUP(B189,'Team Data'!$A$1:$E$659,5,FALSE())</f>
        <v>592</v>
      </c>
      <c r="S189" s="0" t="n">
        <f aca="false">IF(I189=1,(MIN(30,(C189-D189)))*(M189/(M189+N189))*(Q189/(Q189+R189)),(MAX(-30,(C189-D189)))*(N189/(M189+N189))*(R189/(R189+Q189)))</f>
        <v>-1.40480178671133</v>
      </c>
      <c r="T189" s="0" t="n">
        <f aca="false">IF(J189=1,(MIN(30,(D189-C189)))*(K189/(K189+L189))*(O189/(O189+P189)),(MAX(-30,(D189-C189)))*(L189/(K189+L189))*(P189/(P189+O189)))</f>
        <v>4.6965025466893</v>
      </c>
      <c r="U189" s="7" t="n">
        <v>43051</v>
      </c>
    </row>
    <row r="190" customFormat="false" ht="15" hidden="false" customHeight="false" outlineLevel="0" collapsed="false">
      <c r="A190" s="0" t="s">
        <v>155</v>
      </c>
      <c r="B190" s="0" t="s">
        <v>321</v>
      </c>
      <c r="C190" s="0" t="n">
        <v>80</v>
      </c>
      <c r="D190" s="0" t="n">
        <v>85</v>
      </c>
      <c r="E190" s="0" t="n">
        <v>39</v>
      </c>
      <c r="F190" s="0" t="n">
        <v>29</v>
      </c>
      <c r="G190" s="0" t="n">
        <v>19</v>
      </c>
      <c r="H190" s="0" t="n">
        <v>16</v>
      </c>
      <c r="I190" s="0" t="n">
        <v>0</v>
      </c>
      <c r="J190" s="0" t="n">
        <v>1</v>
      </c>
      <c r="K190" s="0" t="n">
        <f aca="false">VLOOKUP(A190,'Team Data'!$A$1:$E$659,2,FALSE())</f>
        <v>11</v>
      </c>
      <c r="L190" s="0" t="n">
        <f aca="false">VLOOKUP(A190,'Team Data'!$A$1:$E$659,3,FALSE())</f>
        <v>20</v>
      </c>
      <c r="M190" s="0" t="n">
        <f aca="false">VLOOKUP(B190,'Team Data'!$A$1:$E$659,2,FALSE())</f>
        <v>21</v>
      </c>
      <c r="N190" s="0" t="n">
        <f aca="false">VLOOKUP(B190,'Team Data'!$A$1:$E$659,3,FALSE())</f>
        <v>13</v>
      </c>
      <c r="O190" s="0" t="n">
        <f aca="false">VLOOKUP(A190,'Team Data'!$A$1:$E$659,4,FALSE())</f>
        <v>532</v>
      </c>
      <c r="P190" s="0" t="n">
        <f aca="false">VLOOKUP(A190,'Team Data'!$A$1:$E$659,5,FALSE())</f>
        <v>464</v>
      </c>
      <c r="Q190" s="0" t="n">
        <f aca="false">VLOOKUP(B190,'Team Data'!$A$1:$E$659,4,FALSE())</f>
        <v>576</v>
      </c>
      <c r="R190" s="0" t="n">
        <f aca="false">VLOOKUP(B190,'Team Data'!$A$1:$E$659,5,FALSE())</f>
        <v>519</v>
      </c>
      <c r="S190" s="0" t="n">
        <f aca="false">IF(I190=1,(MIN(30,(C190-D190)))*(M190/(M190+N190))*(Q190/(Q190+R190)),(MAX(-30,(C190-D190)))*(N190/(M190+N190))*(R190/(R190+Q190)))</f>
        <v>-0.906124093473006</v>
      </c>
      <c r="T190" s="0" t="n">
        <f aca="false">IF(J190=1,(MIN(30,(D190-C190)))*(K190/(K190+L190))*(O190/(O190+P190)),(MAX(-30,(D190-C190)))*(L190/(K190+L190))*(P190/(P190+O190)))</f>
        <v>0.947661614198731</v>
      </c>
      <c r="U190" s="7" t="n">
        <v>43051</v>
      </c>
    </row>
    <row r="191" customFormat="false" ht="15" hidden="false" customHeight="false" outlineLevel="0" collapsed="false">
      <c r="A191" s="0" t="s">
        <v>79</v>
      </c>
      <c r="B191" s="0" t="s">
        <v>188</v>
      </c>
      <c r="C191" s="0" t="n">
        <v>68</v>
      </c>
      <c r="D191" s="0" t="n">
        <v>72</v>
      </c>
      <c r="E191" s="0" t="n">
        <v>43</v>
      </c>
      <c r="F191" s="0" t="n">
        <v>43</v>
      </c>
      <c r="G191" s="0" t="n">
        <v>16</v>
      </c>
      <c r="H191" s="0" t="n">
        <v>12</v>
      </c>
      <c r="I191" s="0" t="n">
        <v>0</v>
      </c>
      <c r="J191" s="0" t="n">
        <v>1</v>
      </c>
      <c r="K191" s="0" t="n">
        <f aca="false">VLOOKUP(A191,'Team Data'!$A$1:$E$659,2,FALSE())</f>
        <v>12</v>
      </c>
      <c r="L191" s="0" t="n">
        <f aca="false">VLOOKUP(A191,'Team Data'!$A$1:$E$659,3,FALSE())</f>
        <v>19</v>
      </c>
      <c r="M191" s="0" t="n">
        <f aca="false">VLOOKUP(B191,'Team Data'!$A$1:$E$659,2,FALSE())</f>
        <v>22</v>
      </c>
      <c r="N191" s="0" t="n">
        <f aca="false">VLOOKUP(B191,'Team Data'!$A$1:$E$659,3,FALSE())</f>
        <v>11</v>
      </c>
      <c r="O191" s="0" t="n">
        <f aca="false">VLOOKUP(A191,'Team Data'!$A$1:$E$659,4,FALSE())</f>
        <v>475</v>
      </c>
      <c r="P191" s="0" t="n">
        <f aca="false">VLOOKUP(A191,'Team Data'!$A$1:$E$659,5,FALSE())</f>
        <v>446</v>
      </c>
      <c r="Q191" s="0" t="n">
        <f aca="false">VLOOKUP(B191,'Team Data'!$A$1:$E$659,4,FALSE())</f>
        <v>611</v>
      </c>
      <c r="R191" s="0" t="n">
        <f aca="false">VLOOKUP(B191,'Team Data'!$A$1:$E$659,5,FALSE())</f>
        <v>505</v>
      </c>
      <c r="S191" s="0" t="n">
        <f aca="false">IF(I191=1,(MIN(30,(C191-D191)))*(M191/(M191+N191))*(Q191/(Q191+R191)),(MAX(-30,(C191-D191)))*(N191/(M191+N191))*(R191/(R191+Q191)))</f>
        <v>-0.603345280764636</v>
      </c>
      <c r="T191" s="0" t="n">
        <f aca="false">IF(J191=1,(MIN(30,(D191-C191)))*(K191/(K191+L191))*(O191/(O191+P191)),(MAX(-30,(D191-C191)))*(L191/(K191+L191))*(P191/(P191+O191)))</f>
        <v>0.798570978249448</v>
      </c>
      <c r="U191" s="7" t="n">
        <v>43051</v>
      </c>
    </row>
    <row r="192" customFormat="false" ht="15" hidden="false" customHeight="false" outlineLevel="0" collapsed="false">
      <c r="A192" s="0" t="s">
        <v>457</v>
      </c>
      <c r="B192" s="0" t="s">
        <v>191</v>
      </c>
      <c r="C192" s="0" t="n">
        <v>76</v>
      </c>
      <c r="D192" s="0" t="n">
        <v>147</v>
      </c>
      <c r="E192" s="0" t="n">
        <v>30</v>
      </c>
      <c r="F192" s="0" t="n">
        <v>45</v>
      </c>
      <c r="G192" s="0" t="n">
        <v>33</v>
      </c>
      <c r="H192" s="0" t="n">
        <v>18</v>
      </c>
      <c r="I192" s="0" t="n">
        <v>0</v>
      </c>
      <c r="J192" s="0" t="n">
        <v>1</v>
      </c>
      <c r="K192" s="0" t="n">
        <f aca="false">VLOOKUP(A192,'Team Data'!$A$1:$E$659,2,FALSE())</f>
        <v>0</v>
      </c>
      <c r="L192" s="0" t="n">
        <f aca="false">VLOOKUP(A192,'Team Data'!$A$1:$E$659,3,FALSE())</f>
        <v>3</v>
      </c>
      <c r="M192" s="0" t="n">
        <f aca="false">VLOOKUP(B192,'Team Data'!$A$1:$E$659,2,FALSE())</f>
        <v>19</v>
      </c>
      <c r="N192" s="0" t="n">
        <f aca="false">VLOOKUP(B192,'Team Data'!$A$1:$E$659,3,FALSE())</f>
        <v>15</v>
      </c>
      <c r="O192" s="0" t="n">
        <f aca="false">VLOOKUP(A192,'Team Data'!$A$1:$E$659,4,FALSE())</f>
        <v>73</v>
      </c>
      <c r="P192" s="0" t="n">
        <f aca="false">VLOOKUP(A192,'Team Data'!$A$1:$E$659,5,FALSE())</f>
        <v>33</v>
      </c>
      <c r="Q192" s="0" t="n">
        <f aca="false">VLOOKUP(B192,'Team Data'!$A$1:$E$659,4,FALSE())</f>
        <v>580</v>
      </c>
      <c r="R192" s="0" t="n">
        <f aca="false">VLOOKUP(B192,'Team Data'!$A$1:$E$659,5,FALSE())</f>
        <v>491</v>
      </c>
      <c r="S192" s="0" t="n">
        <f aca="false">IF(I192=1,(MIN(30,(C192-D192)))*(M192/(M192+N192))*(Q192/(Q192+R192)),(MAX(-30,(C192-D192)))*(N192/(M192+N192))*(R192/(R192+Q192)))</f>
        <v>-6.06772120612951</v>
      </c>
      <c r="T192" s="0" t="n">
        <f aca="false">IF(J192=1,(MIN(30,(D192-C192)))*(K192/(K192+L192))*(O192/(O192+P192)),(MAX(-30,(D192-C192)))*(L192/(K192+L192))*(P192/(P192+O192)))</f>
        <v>0</v>
      </c>
      <c r="U192" s="7" t="n">
        <v>43051</v>
      </c>
    </row>
    <row r="193" customFormat="false" ht="15" hidden="false" customHeight="false" outlineLevel="0" collapsed="false">
      <c r="A193" s="0" t="s">
        <v>175</v>
      </c>
      <c r="B193" s="0" t="s">
        <v>23</v>
      </c>
      <c r="C193" s="0" t="n">
        <v>61</v>
      </c>
      <c r="D193" s="0" t="n">
        <v>91</v>
      </c>
      <c r="E193" s="0" t="n">
        <v>28</v>
      </c>
      <c r="F193" s="0" t="n">
        <v>43</v>
      </c>
      <c r="G193" s="0" t="n">
        <v>6</v>
      </c>
      <c r="H193" s="0" t="n">
        <v>9</v>
      </c>
      <c r="I193" s="0" t="n">
        <v>0</v>
      </c>
      <c r="J193" s="0" t="n">
        <v>1</v>
      </c>
      <c r="K193" s="0" t="n">
        <f aca="false">VLOOKUP(A193,'Team Data'!$A$1:$E$659,2,FALSE())</f>
        <v>4</v>
      </c>
      <c r="L193" s="0" t="n">
        <f aca="false">VLOOKUP(A193,'Team Data'!$A$1:$E$659,3,FALSE())</f>
        <v>28</v>
      </c>
      <c r="M193" s="0" t="n">
        <f aca="false">VLOOKUP(B193,'Team Data'!$A$1:$E$659,2,FALSE())</f>
        <v>24</v>
      </c>
      <c r="N193" s="0" t="n">
        <f aca="false">VLOOKUP(B193,'Team Data'!$A$1:$E$659,3,FALSE())</f>
        <v>11</v>
      </c>
      <c r="O193" s="0" t="n">
        <f aca="false">VLOOKUP(A193,'Team Data'!$A$1:$E$659,4,FALSE())</f>
        <v>495</v>
      </c>
      <c r="P193" s="0" t="n">
        <f aca="false">VLOOKUP(A193,'Team Data'!$A$1:$E$659,5,FALSE())</f>
        <v>568</v>
      </c>
      <c r="Q193" s="0" t="n">
        <f aca="false">VLOOKUP(B193,'Team Data'!$A$1:$E$659,4,FALSE())</f>
        <v>633</v>
      </c>
      <c r="R193" s="0" t="n">
        <f aca="false">VLOOKUP(B193,'Team Data'!$A$1:$E$659,5,FALSE())</f>
        <v>543</v>
      </c>
      <c r="S193" s="0" t="n">
        <f aca="false">IF(I193=1,(MIN(30,(C193-D193)))*(M193/(M193+N193))*(Q193/(Q193+R193)),(MAX(-30,(C193-D193)))*(N193/(M193+N193))*(R193/(R193+Q193)))</f>
        <v>-4.35349854227405</v>
      </c>
      <c r="T193" s="0" t="n">
        <f aca="false">IF(J193=1,(MIN(30,(D193-C193)))*(K193/(K193+L193))*(O193/(O193+P193)),(MAX(-30,(D193-C193)))*(L193/(K193+L193))*(P193/(P193+O193)))</f>
        <v>1.74623706491063</v>
      </c>
      <c r="U193" s="7" t="n">
        <v>43051</v>
      </c>
    </row>
    <row r="194" customFormat="false" ht="15" hidden="false" customHeight="false" outlineLevel="0" collapsed="false">
      <c r="A194" s="0" t="s">
        <v>356</v>
      </c>
      <c r="B194" s="0" t="s">
        <v>137</v>
      </c>
      <c r="C194" s="0" t="n">
        <v>78</v>
      </c>
      <c r="D194" s="0" t="n">
        <v>111</v>
      </c>
      <c r="E194" s="0" t="n">
        <v>41</v>
      </c>
      <c r="F194" s="0" t="n">
        <v>57</v>
      </c>
      <c r="G194" s="0" t="n">
        <v>12</v>
      </c>
      <c r="H194" s="0" t="n">
        <v>13</v>
      </c>
      <c r="I194" s="0" t="n">
        <v>0</v>
      </c>
      <c r="J194" s="0" t="n">
        <v>1</v>
      </c>
      <c r="K194" s="0" t="n">
        <f aca="false">VLOOKUP(A194,'Team Data'!$A$1:$E$659,2,FALSE())</f>
        <v>8</v>
      </c>
      <c r="L194" s="0" t="n">
        <f aca="false">VLOOKUP(A194,'Team Data'!$A$1:$E$659,3,FALSE())</f>
        <v>24</v>
      </c>
      <c r="M194" s="0" t="n">
        <f aca="false">VLOOKUP(B194,'Team Data'!$A$1:$E$659,2,FALSE())</f>
        <v>17</v>
      </c>
      <c r="N194" s="0" t="n">
        <f aca="false">VLOOKUP(B194,'Team Data'!$A$1:$E$659,3,FALSE())</f>
        <v>17</v>
      </c>
      <c r="O194" s="0" t="n">
        <f aca="false">VLOOKUP(A194,'Team Data'!$A$1:$E$659,4,FALSE())</f>
        <v>505</v>
      </c>
      <c r="P194" s="0" t="n">
        <f aca="false">VLOOKUP(A194,'Team Data'!$A$1:$E$659,5,FALSE())</f>
        <v>499</v>
      </c>
      <c r="Q194" s="0" t="n">
        <f aca="false">VLOOKUP(B194,'Team Data'!$A$1:$E$659,4,FALSE())</f>
        <v>609</v>
      </c>
      <c r="R194" s="0" t="n">
        <f aca="false">VLOOKUP(B194,'Team Data'!$A$1:$E$659,5,FALSE())</f>
        <v>491</v>
      </c>
      <c r="S194" s="0" t="n">
        <f aca="false">IF(I194=1,(MIN(30,(C194-D194)))*(M194/(M194+N194))*(Q194/(Q194+R194)),(MAX(-30,(C194-D194)))*(N194/(M194+N194))*(R194/(R194+Q194)))</f>
        <v>-6.69545454545455</v>
      </c>
      <c r="T194" s="0" t="n">
        <f aca="false">IF(J194=1,(MIN(30,(D194-C194)))*(K194/(K194+L194))*(O194/(O194+P194)),(MAX(-30,(D194-C194)))*(L194/(K194+L194))*(P194/(P194+O194)))</f>
        <v>3.77241035856574</v>
      </c>
      <c r="U194" s="7" t="n">
        <v>43051</v>
      </c>
    </row>
    <row r="195" customFormat="false" ht="15" hidden="false" customHeight="false" outlineLevel="0" collapsed="false">
      <c r="A195" s="0" t="s">
        <v>88</v>
      </c>
      <c r="B195" s="0" t="s">
        <v>319</v>
      </c>
      <c r="C195" s="0" t="n">
        <v>66</v>
      </c>
      <c r="D195" s="0" t="n">
        <v>108</v>
      </c>
      <c r="E195" s="0" t="n">
        <v>40</v>
      </c>
      <c r="F195" s="0" t="n">
        <v>54</v>
      </c>
      <c r="G195" s="0" t="n">
        <v>16</v>
      </c>
      <c r="H195" s="0" t="n">
        <v>14</v>
      </c>
      <c r="I195" s="0" t="n">
        <v>0</v>
      </c>
      <c r="J195" s="0" t="n">
        <v>1</v>
      </c>
      <c r="K195" s="0" t="n">
        <f aca="false">VLOOKUP(A195,'Team Data'!$A$1:$E$659,2,FALSE())</f>
        <v>9</v>
      </c>
      <c r="L195" s="0" t="n">
        <f aca="false">VLOOKUP(A195,'Team Data'!$A$1:$E$659,3,FALSE())</f>
        <v>25</v>
      </c>
      <c r="M195" s="0" t="n">
        <f aca="false">VLOOKUP(B195,'Team Data'!$A$1:$E$659,2,FALSE())</f>
        <v>20</v>
      </c>
      <c r="N195" s="0" t="n">
        <f aca="false">VLOOKUP(B195,'Team Data'!$A$1:$E$659,3,FALSE())</f>
        <v>13</v>
      </c>
      <c r="O195" s="0" t="n">
        <f aca="false">VLOOKUP(A195,'Team Data'!$A$1:$E$659,4,FALSE())</f>
        <v>507</v>
      </c>
      <c r="P195" s="0" t="n">
        <f aca="false">VLOOKUP(A195,'Team Data'!$A$1:$E$659,5,FALSE())</f>
        <v>582</v>
      </c>
      <c r="Q195" s="0" t="n">
        <f aca="false">VLOOKUP(B195,'Team Data'!$A$1:$E$659,4,FALSE())</f>
        <v>561</v>
      </c>
      <c r="R195" s="0" t="n">
        <f aca="false">VLOOKUP(B195,'Team Data'!$A$1:$E$659,5,FALSE())</f>
        <v>525</v>
      </c>
      <c r="S195" s="0" t="n">
        <f aca="false">IF(I195=1,(MIN(30,(C195-D195)))*(M195/(M195+N195))*(Q195/(Q195+R195)),(MAX(-30,(C195-D195)))*(N195/(M195+N195))*(R195/(R195+Q195)))</f>
        <v>-5.71320944249121</v>
      </c>
      <c r="T195" s="0" t="n">
        <f aca="false">IF(J195=1,(MIN(30,(D195-C195)))*(K195/(K195+L195))*(O195/(O195+P195)),(MAX(-30,(D195-C195)))*(L195/(K195+L195))*(P195/(P195+O195)))</f>
        <v>3.69713174526009</v>
      </c>
      <c r="U195" s="7" t="n">
        <v>43051</v>
      </c>
    </row>
    <row r="196" customFormat="false" ht="15" hidden="false" customHeight="false" outlineLevel="0" collapsed="false">
      <c r="A196" s="0" t="s">
        <v>230</v>
      </c>
      <c r="B196" s="0" t="s">
        <v>229</v>
      </c>
      <c r="C196" s="0" t="n">
        <v>80</v>
      </c>
      <c r="D196" s="0" t="n">
        <v>75</v>
      </c>
      <c r="E196" s="0" t="n">
        <v>48</v>
      </c>
      <c r="F196" s="0" t="n">
        <v>44</v>
      </c>
      <c r="G196" s="0" t="n">
        <v>13</v>
      </c>
      <c r="H196" s="0" t="n">
        <v>17</v>
      </c>
      <c r="I196" s="0" t="n">
        <v>1</v>
      </c>
      <c r="J196" s="0" t="n">
        <v>0</v>
      </c>
      <c r="K196" s="0" t="n">
        <f aca="false">VLOOKUP(A196,'Team Data'!$A$1:$E$659,2,FALSE())</f>
        <v>20</v>
      </c>
      <c r="L196" s="0" t="n">
        <f aca="false">VLOOKUP(A196,'Team Data'!$A$1:$E$659,3,FALSE())</f>
        <v>14</v>
      </c>
      <c r="M196" s="0" t="n">
        <f aca="false">VLOOKUP(B196,'Team Data'!$A$1:$E$659,2,FALSE())</f>
        <v>10</v>
      </c>
      <c r="N196" s="0" t="n">
        <f aca="false">VLOOKUP(B196,'Team Data'!$A$1:$E$659,3,FALSE())</f>
        <v>22</v>
      </c>
      <c r="O196" s="0" t="n">
        <f aca="false">VLOOKUP(A196,'Team Data'!$A$1:$E$659,4,FALSE())</f>
        <v>504</v>
      </c>
      <c r="P196" s="0" t="n">
        <f aca="false">VLOOKUP(A196,'Team Data'!$A$1:$E$659,5,FALSE())</f>
        <v>516</v>
      </c>
      <c r="Q196" s="0" t="n">
        <f aca="false">VLOOKUP(B196,'Team Data'!$A$1:$E$659,4,FALSE())</f>
        <v>517</v>
      </c>
      <c r="R196" s="0" t="n">
        <f aca="false">VLOOKUP(B196,'Team Data'!$A$1:$E$659,5,FALSE())</f>
        <v>456</v>
      </c>
      <c r="S196" s="0" t="n">
        <f aca="false">IF(I196=1,(MIN(30,(C196-D196)))*(M196/(M196+N196))*(Q196/(Q196+R196)),(MAX(-30,(C196-D196)))*(N196/(M196+N196))*(R196/(R196+Q196)))</f>
        <v>0.830228674203494</v>
      </c>
      <c r="T196" s="0" t="n">
        <f aca="false">IF(J196=1,(MIN(30,(D196-C196)))*(K196/(K196+L196))*(O196/(O196+P196)),(MAX(-30,(D196-C196)))*(L196/(K196+L196))*(P196/(P196+O196)))</f>
        <v>-1.04152249134948</v>
      </c>
      <c r="U196" s="7" t="n">
        <v>43051</v>
      </c>
    </row>
    <row r="197" customFormat="false" ht="15" hidden="false" customHeight="false" outlineLevel="0" collapsed="false">
      <c r="A197" s="0" t="s">
        <v>130</v>
      </c>
      <c r="B197" s="0" t="s">
        <v>99</v>
      </c>
      <c r="C197" s="0" t="n">
        <v>57</v>
      </c>
      <c r="D197" s="0" t="n">
        <v>73</v>
      </c>
      <c r="E197" s="0" t="n">
        <v>37</v>
      </c>
      <c r="F197" s="0" t="n">
        <v>37</v>
      </c>
      <c r="G197" s="0" t="n">
        <v>22</v>
      </c>
      <c r="H197" s="0" t="n">
        <v>18</v>
      </c>
      <c r="I197" s="0" t="n">
        <v>0</v>
      </c>
      <c r="J197" s="0" t="n">
        <v>1</v>
      </c>
      <c r="K197" s="0" t="n">
        <f aca="false">VLOOKUP(A197,'Team Data'!$A$1:$E$659,2,FALSE())</f>
        <v>15</v>
      </c>
      <c r="L197" s="0" t="n">
        <f aca="false">VLOOKUP(A197,'Team Data'!$A$1:$E$659,3,FALSE())</f>
        <v>18</v>
      </c>
      <c r="M197" s="0" t="n">
        <f aca="false">VLOOKUP(B197,'Team Data'!$A$1:$E$659,2,FALSE())</f>
        <v>15</v>
      </c>
      <c r="N197" s="0" t="n">
        <f aca="false">VLOOKUP(B197,'Team Data'!$A$1:$E$659,3,FALSE())</f>
        <v>15</v>
      </c>
      <c r="O197" s="0" t="n">
        <f aca="false">VLOOKUP(A197,'Team Data'!$A$1:$E$659,4,FALSE())</f>
        <v>463</v>
      </c>
      <c r="P197" s="0" t="n">
        <f aca="false">VLOOKUP(A197,'Team Data'!$A$1:$E$659,5,FALSE())</f>
        <v>494</v>
      </c>
      <c r="Q197" s="0" t="n">
        <f aca="false">VLOOKUP(B197,'Team Data'!$A$1:$E$659,4,FALSE())</f>
        <v>543</v>
      </c>
      <c r="R197" s="0" t="n">
        <f aca="false">VLOOKUP(B197,'Team Data'!$A$1:$E$659,5,FALSE())</f>
        <v>466</v>
      </c>
      <c r="S197" s="0" t="n">
        <f aca="false">IF(I197=1,(MIN(30,(C197-D197)))*(M197/(M197+N197))*(Q197/(Q197+R197)),(MAX(-30,(C197-D197)))*(N197/(M197+N197))*(R197/(R197+Q197)))</f>
        <v>-3.69474727452924</v>
      </c>
      <c r="T197" s="0" t="n">
        <f aca="false">IF(J197=1,(MIN(30,(D197-C197)))*(K197/(K197+L197))*(O197/(O197+P197)),(MAX(-30,(D197-C197)))*(L197/(K197+L197))*(P197/(P197+O197)))</f>
        <v>3.51857129286596</v>
      </c>
      <c r="U197" s="7" t="n">
        <v>43051</v>
      </c>
    </row>
    <row r="198" customFormat="false" ht="15" hidden="false" customHeight="false" outlineLevel="0" collapsed="false">
      <c r="A198" s="0" t="s">
        <v>458</v>
      </c>
      <c r="B198" s="0" t="s">
        <v>315</v>
      </c>
      <c r="C198" s="0" t="n">
        <v>63</v>
      </c>
      <c r="D198" s="0" t="n">
        <v>102</v>
      </c>
      <c r="E198" s="0" t="n">
        <v>32</v>
      </c>
      <c r="F198" s="0" t="n">
        <v>56</v>
      </c>
      <c r="G198" s="0" t="n">
        <v>16</v>
      </c>
      <c r="H198" s="0" t="n">
        <v>15</v>
      </c>
      <c r="I198" s="0" t="n">
        <v>0</v>
      </c>
      <c r="J198" s="0" t="n">
        <v>1</v>
      </c>
      <c r="K198" s="0" t="n">
        <f aca="false">VLOOKUP(A198,'Team Data'!$A$1:$E$659,2,FALSE())</f>
        <v>0</v>
      </c>
      <c r="L198" s="0" t="n">
        <f aca="false">VLOOKUP(A198,'Team Data'!$A$1:$E$659,3,FALSE())</f>
        <v>1</v>
      </c>
      <c r="M198" s="0" t="n">
        <f aca="false">VLOOKUP(B198,'Team Data'!$A$1:$E$659,2,FALSE())</f>
        <v>12</v>
      </c>
      <c r="N198" s="0" t="n">
        <f aca="false">VLOOKUP(B198,'Team Data'!$A$1:$E$659,3,FALSE())</f>
        <v>18</v>
      </c>
      <c r="O198" s="0" t="n">
        <f aca="false">VLOOKUP(A198,'Team Data'!$A$1:$E$659,4,FALSE())</f>
        <v>12</v>
      </c>
      <c r="P198" s="0" t="n">
        <f aca="false">VLOOKUP(A198,'Team Data'!$A$1:$E$659,5,FALSE())</f>
        <v>18</v>
      </c>
      <c r="Q198" s="0" t="n">
        <f aca="false">VLOOKUP(B198,'Team Data'!$A$1:$E$659,4,FALSE())</f>
        <v>451</v>
      </c>
      <c r="R198" s="0" t="n">
        <f aca="false">VLOOKUP(B198,'Team Data'!$A$1:$E$659,5,FALSE())</f>
        <v>479</v>
      </c>
      <c r="S198" s="0" t="n">
        <f aca="false">IF(I198=1,(MIN(30,(C198-D198)))*(M198/(M198+N198))*(Q198/(Q198+R198)),(MAX(-30,(C198-D198)))*(N198/(M198+N198))*(R198/(R198+Q198)))</f>
        <v>-9.27096774193548</v>
      </c>
      <c r="T198" s="0" t="n">
        <f aca="false">IF(J198=1,(MIN(30,(D198-C198)))*(K198/(K198+L198))*(O198/(O198+P198)),(MAX(-30,(D198-C198)))*(L198/(K198+L198))*(P198/(P198+O198)))</f>
        <v>0</v>
      </c>
      <c r="U198" s="7" t="n">
        <v>43051</v>
      </c>
    </row>
    <row r="199" customFormat="false" ht="15" hidden="false" customHeight="false" outlineLevel="0" collapsed="false">
      <c r="A199" s="0" t="s">
        <v>459</v>
      </c>
      <c r="B199" s="0" t="s">
        <v>209</v>
      </c>
      <c r="C199" s="0" t="n">
        <v>65</v>
      </c>
      <c r="D199" s="0" t="n">
        <v>93</v>
      </c>
      <c r="E199" s="0" t="n">
        <v>26</v>
      </c>
      <c r="F199" s="0" t="n">
        <v>50</v>
      </c>
      <c r="G199" s="0" t="n">
        <v>16</v>
      </c>
      <c r="H199" s="0" t="n">
        <v>17</v>
      </c>
      <c r="I199" s="0" t="n">
        <v>0</v>
      </c>
      <c r="J199" s="0" t="n">
        <v>1</v>
      </c>
      <c r="K199" s="0" t="n">
        <f aca="false">VLOOKUP(A199,'Team Data'!$A$1:$E$659,2,FALSE())</f>
        <v>0</v>
      </c>
      <c r="L199" s="0" t="n">
        <f aca="false">VLOOKUP(A199,'Team Data'!$A$1:$E$659,3,FALSE())</f>
        <v>1</v>
      </c>
      <c r="M199" s="0" t="n">
        <f aca="false">VLOOKUP(B199,'Team Data'!$A$1:$E$659,2,FALSE())</f>
        <v>22</v>
      </c>
      <c r="N199" s="0" t="n">
        <f aca="false">VLOOKUP(B199,'Team Data'!$A$1:$E$659,3,FALSE())</f>
        <v>10</v>
      </c>
      <c r="O199" s="0" t="n">
        <f aca="false">VLOOKUP(A199,'Team Data'!$A$1:$E$659,4,FALSE())</f>
        <v>22</v>
      </c>
      <c r="P199" s="0" t="n">
        <f aca="false">VLOOKUP(A199,'Team Data'!$A$1:$E$659,5,FALSE())</f>
        <v>10</v>
      </c>
      <c r="Q199" s="0" t="n">
        <f aca="false">VLOOKUP(B199,'Team Data'!$A$1:$E$659,4,FALSE())</f>
        <v>489</v>
      </c>
      <c r="R199" s="0" t="n">
        <f aca="false">VLOOKUP(B199,'Team Data'!$A$1:$E$659,5,FALSE())</f>
        <v>510</v>
      </c>
      <c r="S199" s="0" t="n">
        <f aca="false">IF(I199=1,(MIN(30,(C199-D199)))*(M199/(M199+N199))*(Q199/(Q199+R199)),(MAX(-30,(C199-D199)))*(N199/(M199+N199))*(R199/(R199+Q199)))</f>
        <v>-4.46696696696697</v>
      </c>
      <c r="T199" s="0" t="n">
        <f aca="false">IF(J199=1,(MIN(30,(D199-C199)))*(K199/(K199+L199))*(O199/(O199+P199)),(MAX(-30,(D199-C199)))*(L199/(K199+L199))*(P199/(P199+O199)))</f>
        <v>0</v>
      </c>
      <c r="U199" s="7" t="n">
        <v>43051</v>
      </c>
    </row>
    <row r="200" customFormat="false" ht="15" hidden="false" customHeight="false" outlineLevel="0" collapsed="false">
      <c r="A200" s="0" t="s">
        <v>267</v>
      </c>
      <c r="B200" s="0" t="s">
        <v>30</v>
      </c>
      <c r="C200" s="0" t="n">
        <v>52</v>
      </c>
      <c r="D200" s="0" t="n">
        <v>91</v>
      </c>
      <c r="E200" s="0" t="n">
        <v>22</v>
      </c>
      <c r="F200" s="0" t="n">
        <v>49</v>
      </c>
      <c r="G200" s="0" t="n">
        <v>13</v>
      </c>
      <c r="H200" s="0" t="n">
        <v>15</v>
      </c>
      <c r="I200" s="0" t="n">
        <v>0</v>
      </c>
      <c r="J200" s="0" t="n">
        <v>1</v>
      </c>
      <c r="K200" s="0" t="n">
        <f aca="false">VLOOKUP(A200,'Team Data'!$A$1:$E$659,2,FALSE())</f>
        <v>10</v>
      </c>
      <c r="L200" s="0" t="n">
        <f aca="false">VLOOKUP(A200,'Team Data'!$A$1:$E$659,3,FALSE())</f>
        <v>22</v>
      </c>
      <c r="M200" s="0" t="n">
        <f aca="false">VLOOKUP(B200,'Team Data'!$A$1:$E$659,2,FALSE())</f>
        <v>19</v>
      </c>
      <c r="N200" s="0" t="n">
        <f aca="false">VLOOKUP(B200,'Team Data'!$A$1:$E$659,3,FALSE())</f>
        <v>16</v>
      </c>
      <c r="O200" s="0" t="n">
        <f aca="false">VLOOKUP(A200,'Team Data'!$A$1:$E$659,4,FALSE())</f>
        <v>457</v>
      </c>
      <c r="P200" s="0" t="n">
        <f aca="false">VLOOKUP(A200,'Team Data'!$A$1:$E$659,5,FALSE())</f>
        <v>529</v>
      </c>
      <c r="Q200" s="0" t="n">
        <f aca="false">VLOOKUP(B200,'Team Data'!$A$1:$E$659,4,FALSE())</f>
        <v>646</v>
      </c>
      <c r="R200" s="0" t="n">
        <f aca="false">VLOOKUP(B200,'Team Data'!$A$1:$E$659,5,FALSE())</f>
        <v>510</v>
      </c>
      <c r="S200" s="0" t="n">
        <f aca="false">IF(I200=1,(MIN(30,(C200-D200)))*(M200/(M200+N200))*(Q200/(Q200+R200)),(MAX(-30,(C200-D200)))*(N200/(M200+N200))*(R200/(R200+Q200)))</f>
        <v>-6.05042016806723</v>
      </c>
      <c r="T200" s="0" t="n">
        <f aca="false">IF(J200=1,(MIN(30,(D200-C200)))*(K200/(K200+L200))*(O200/(O200+P200)),(MAX(-30,(D200-C200)))*(L200/(K200+L200))*(P200/(P200+O200)))</f>
        <v>4.34520791075051</v>
      </c>
      <c r="U200" s="7" t="n">
        <v>43051</v>
      </c>
    </row>
    <row r="201" customFormat="false" ht="15" hidden="false" customHeight="false" outlineLevel="0" collapsed="false">
      <c r="A201" s="0" t="s">
        <v>178</v>
      </c>
      <c r="B201" s="0" t="s">
        <v>263</v>
      </c>
      <c r="C201" s="0" t="n">
        <v>65</v>
      </c>
      <c r="D201" s="0" t="n">
        <v>75</v>
      </c>
      <c r="E201" s="0" t="n">
        <v>32</v>
      </c>
      <c r="F201" s="0" t="n">
        <v>40</v>
      </c>
      <c r="G201" s="0" t="n">
        <v>21</v>
      </c>
      <c r="H201" s="0" t="n">
        <v>13</v>
      </c>
      <c r="I201" s="0" t="n">
        <v>0</v>
      </c>
      <c r="J201" s="0" t="n">
        <v>1</v>
      </c>
      <c r="K201" s="0" t="n">
        <f aca="false">VLOOKUP(A201,'Team Data'!$A$1:$E$659,2,FALSE())</f>
        <v>11</v>
      </c>
      <c r="L201" s="0" t="n">
        <f aca="false">VLOOKUP(A201,'Team Data'!$A$1:$E$659,3,FALSE())</f>
        <v>20</v>
      </c>
      <c r="M201" s="0" t="n">
        <f aca="false">VLOOKUP(B201,'Team Data'!$A$1:$E$659,2,FALSE())</f>
        <v>22</v>
      </c>
      <c r="N201" s="0" t="n">
        <f aca="false">VLOOKUP(B201,'Team Data'!$A$1:$E$659,3,FALSE())</f>
        <v>12</v>
      </c>
      <c r="O201" s="0" t="n">
        <f aca="false">VLOOKUP(A201,'Team Data'!$A$1:$E$659,4,FALSE())</f>
        <v>548</v>
      </c>
      <c r="P201" s="0" t="n">
        <f aca="false">VLOOKUP(A201,'Team Data'!$A$1:$E$659,5,FALSE())</f>
        <v>455</v>
      </c>
      <c r="Q201" s="0" t="n">
        <f aca="false">VLOOKUP(B201,'Team Data'!$A$1:$E$659,4,FALSE())</f>
        <v>670</v>
      </c>
      <c r="R201" s="0" t="n">
        <f aca="false">VLOOKUP(B201,'Team Data'!$A$1:$E$659,5,FALSE())</f>
        <v>461</v>
      </c>
      <c r="S201" s="0" t="n">
        <f aca="false">IF(I201=1,(MIN(30,(C201-D201)))*(M201/(M201+N201))*(Q201/(Q201+R201)),(MAX(-30,(C201-D201)))*(N201/(M201+N201))*(R201/(R201+Q201)))</f>
        <v>-1.43860196598533</v>
      </c>
      <c r="T201" s="0" t="n">
        <f aca="false">IF(J201=1,(MIN(30,(D201-C201)))*(K201/(K201+L201))*(O201/(O201+P201)),(MAX(-30,(D201-C201)))*(L201/(K201+L201))*(P201/(P201+O201)))</f>
        <v>1.93870002894542</v>
      </c>
      <c r="U201" s="7" t="n">
        <v>43051</v>
      </c>
    </row>
    <row r="202" customFormat="false" ht="15" hidden="false" customHeight="false" outlineLevel="0" collapsed="false">
      <c r="A202" s="0" t="s">
        <v>460</v>
      </c>
      <c r="B202" s="0" t="s">
        <v>81</v>
      </c>
      <c r="C202" s="0" t="n">
        <v>73</v>
      </c>
      <c r="D202" s="0" t="n">
        <v>97</v>
      </c>
      <c r="E202" s="0" t="n">
        <v>33</v>
      </c>
      <c r="F202" s="0" t="n">
        <v>39</v>
      </c>
      <c r="G202" s="0" t="n">
        <v>15</v>
      </c>
      <c r="H202" s="0" t="n">
        <v>11</v>
      </c>
      <c r="I202" s="0" t="n">
        <v>0</v>
      </c>
      <c r="J202" s="0" t="n">
        <v>1</v>
      </c>
      <c r="K202" s="0" t="n">
        <f aca="false">VLOOKUP(A202,'Team Data'!$A$1:$E$659,2,FALSE())</f>
        <v>0</v>
      </c>
      <c r="L202" s="0" t="n">
        <f aca="false">VLOOKUP(A202,'Team Data'!$A$1:$E$659,3,FALSE())</f>
        <v>2</v>
      </c>
      <c r="M202" s="0" t="n">
        <f aca="false">VLOOKUP(B202,'Team Data'!$A$1:$E$659,2,FALSE())</f>
        <v>22</v>
      </c>
      <c r="N202" s="0" t="n">
        <f aca="false">VLOOKUP(B202,'Team Data'!$A$1:$E$659,3,FALSE())</f>
        <v>13</v>
      </c>
      <c r="O202" s="0" t="n">
        <f aca="false">VLOOKUP(A202,'Team Data'!$A$1:$E$659,4,FALSE())</f>
        <v>30</v>
      </c>
      <c r="P202" s="0" t="n">
        <f aca="false">VLOOKUP(A202,'Team Data'!$A$1:$E$659,5,FALSE())</f>
        <v>37</v>
      </c>
      <c r="Q202" s="0" t="n">
        <f aca="false">VLOOKUP(B202,'Team Data'!$A$1:$E$659,4,FALSE())</f>
        <v>536</v>
      </c>
      <c r="R202" s="0" t="n">
        <f aca="false">VLOOKUP(B202,'Team Data'!$A$1:$E$659,5,FALSE())</f>
        <v>497</v>
      </c>
      <c r="S202" s="0" t="n">
        <f aca="false">IF(I202=1,(MIN(30,(C202-D202)))*(M202/(M202+N202))*(Q202/(Q202+R202)),(MAX(-30,(C202-D202)))*(N202/(M202+N202))*(R202/(R202+Q202)))</f>
        <v>-4.28886737657309</v>
      </c>
      <c r="T202" s="0" t="n">
        <f aca="false">IF(J202=1,(MIN(30,(D202-C202)))*(K202/(K202+L202))*(O202/(O202+P202)),(MAX(-30,(D202-C202)))*(L202/(K202+L202))*(P202/(P202+O202)))</f>
        <v>0</v>
      </c>
      <c r="U202" s="7" t="n">
        <v>43051</v>
      </c>
    </row>
    <row r="203" customFormat="false" ht="15" hidden="false" customHeight="false" outlineLevel="0" collapsed="false">
      <c r="A203" s="0" t="s">
        <v>450</v>
      </c>
      <c r="B203" s="0" t="s">
        <v>166</v>
      </c>
      <c r="C203" s="0" t="n">
        <v>43</v>
      </c>
      <c r="D203" s="0" t="n">
        <v>110</v>
      </c>
      <c r="E203" s="0" t="n">
        <v>28</v>
      </c>
      <c r="F203" s="0" t="n">
        <v>36</v>
      </c>
      <c r="G203" s="0" t="n">
        <v>29</v>
      </c>
      <c r="H203" s="0" t="n">
        <v>9</v>
      </c>
      <c r="I203" s="0" t="n">
        <v>0</v>
      </c>
      <c r="J203" s="0" t="n">
        <v>1</v>
      </c>
      <c r="K203" s="0" t="n">
        <f aca="false">VLOOKUP(A203,'Team Data'!$A$1:$E$659,2,FALSE())</f>
        <v>0</v>
      </c>
      <c r="L203" s="0" t="n">
        <f aca="false">VLOOKUP(A203,'Team Data'!$A$1:$E$659,3,FALSE())</f>
        <v>7</v>
      </c>
      <c r="M203" s="0" t="n">
        <f aca="false">VLOOKUP(B203,'Team Data'!$A$1:$E$659,2,FALSE())</f>
        <v>19</v>
      </c>
      <c r="N203" s="0" t="n">
        <f aca="false">VLOOKUP(B203,'Team Data'!$A$1:$E$659,3,FALSE())</f>
        <v>15</v>
      </c>
      <c r="O203" s="0" t="n">
        <f aca="false">VLOOKUP(A203,'Team Data'!$A$1:$E$659,4,FALSE())</f>
        <v>110</v>
      </c>
      <c r="P203" s="0" t="n">
        <f aca="false">VLOOKUP(A203,'Team Data'!$A$1:$E$659,5,FALSE())</f>
        <v>119</v>
      </c>
      <c r="Q203" s="0" t="n">
        <f aca="false">VLOOKUP(B203,'Team Data'!$A$1:$E$659,4,FALSE())</f>
        <v>543</v>
      </c>
      <c r="R203" s="0" t="n">
        <f aca="false">VLOOKUP(B203,'Team Data'!$A$1:$E$659,5,FALSE())</f>
        <v>527</v>
      </c>
      <c r="S203" s="0" t="n">
        <f aca="false">IF(I203=1,(MIN(30,(C203-D203)))*(M203/(M203+N203))*(Q203/(Q203+R203)),(MAX(-30,(C203-D203)))*(N203/(M203+N203))*(R203/(R203+Q203)))</f>
        <v>-6.51869158878505</v>
      </c>
      <c r="T203" s="0" t="n">
        <f aca="false">IF(J203=1,(MIN(30,(D203-C203)))*(K203/(K203+L203))*(O203/(O203+P203)),(MAX(-30,(D203-C203)))*(L203/(K203+L203))*(P203/(P203+O203)))</f>
        <v>0</v>
      </c>
      <c r="U203" s="7" t="n">
        <v>43051</v>
      </c>
    </row>
    <row r="204" customFormat="false" ht="15" hidden="false" customHeight="false" outlineLevel="0" collapsed="false">
      <c r="A204" s="0" t="s">
        <v>97</v>
      </c>
      <c r="B204" s="0" t="s">
        <v>152</v>
      </c>
      <c r="C204" s="0" t="n">
        <v>61</v>
      </c>
      <c r="D204" s="0" t="n">
        <v>72</v>
      </c>
      <c r="E204" s="0" t="n">
        <v>31</v>
      </c>
      <c r="F204" s="0" t="n">
        <v>36</v>
      </c>
      <c r="G204" s="0" t="n">
        <v>15</v>
      </c>
      <c r="H204" s="0" t="n">
        <v>14</v>
      </c>
      <c r="I204" s="0" t="n">
        <v>0</v>
      </c>
      <c r="J204" s="0" t="n">
        <v>1</v>
      </c>
      <c r="K204" s="0" t="n">
        <f aca="false">VLOOKUP(A204,'Team Data'!$A$1:$E$659,2,FALSE())</f>
        <v>16</v>
      </c>
      <c r="L204" s="0" t="n">
        <f aca="false">VLOOKUP(A204,'Team Data'!$A$1:$E$659,3,FALSE())</f>
        <v>17</v>
      </c>
      <c r="M204" s="0" t="n">
        <f aca="false">VLOOKUP(B204,'Team Data'!$A$1:$E$659,2,FALSE())</f>
        <v>22</v>
      </c>
      <c r="N204" s="0" t="n">
        <f aca="false">VLOOKUP(B204,'Team Data'!$A$1:$E$659,3,FALSE())</f>
        <v>14</v>
      </c>
      <c r="O204" s="0" t="n">
        <f aca="false">VLOOKUP(A204,'Team Data'!$A$1:$E$659,4,FALSE())</f>
        <v>539</v>
      </c>
      <c r="P204" s="0" t="n">
        <f aca="false">VLOOKUP(A204,'Team Data'!$A$1:$E$659,5,FALSE())</f>
        <v>535</v>
      </c>
      <c r="Q204" s="0" t="n">
        <f aca="false">VLOOKUP(B204,'Team Data'!$A$1:$E$659,4,FALSE())</f>
        <v>725</v>
      </c>
      <c r="R204" s="0" t="n">
        <f aca="false">VLOOKUP(B204,'Team Data'!$A$1:$E$659,5,FALSE())</f>
        <v>474</v>
      </c>
      <c r="S204" s="0" t="n">
        <f aca="false">IF(I204=1,(MIN(30,(C204-D204)))*(M204/(M204+N204))*(Q204/(Q204+R204)),(MAX(-30,(C204-D204)))*(N204/(M204+N204))*(R204/(R204+Q204)))</f>
        <v>-1.69113149847095</v>
      </c>
      <c r="T204" s="0" t="n">
        <f aca="false">IF(J204=1,(MIN(30,(D204-C204)))*(K204/(K204+L204))*(O204/(O204+P204)),(MAX(-30,(D204-C204)))*(L204/(K204+L204))*(P204/(P204+O204)))</f>
        <v>2.67659838609559</v>
      </c>
      <c r="U204" s="7" t="n">
        <v>43051</v>
      </c>
    </row>
    <row r="205" customFormat="false" ht="15" hidden="false" customHeight="false" outlineLevel="0" collapsed="false">
      <c r="A205" s="0" t="s">
        <v>163</v>
      </c>
      <c r="B205" s="0" t="s">
        <v>110</v>
      </c>
      <c r="C205" s="0" t="n">
        <v>67</v>
      </c>
      <c r="D205" s="0" t="n">
        <v>70</v>
      </c>
      <c r="E205" s="0" t="n">
        <v>35</v>
      </c>
      <c r="F205" s="0" t="n">
        <v>37</v>
      </c>
      <c r="G205" s="0" t="n">
        <v>17</v>
      </c>
      <c r="H205" s="0" t="n">
        <v>19</v>
      </c>
      <c r="I205" s="0" t="n">
        <v>0</v>
      </c>
      <c r="J205" s="0" t="n">
        <v>1</v>
      </c>
      <c r="K205" s="0" t="n">
        <f aca="false">VLOOKUP(A205,'Team Data'!$A$1:$E$659,2,FALSE())</f>
        <v>13</v>
      </c>
      <c r="L205" s="0" t="n">
        <f aca="false">VLOOKUP(A205,'Team Data'!$A$1:$E$659,3,FALSE())</f>
        <v>20</v>
      </c>
      <c r="M205" s="0" t="n">
        <f aca="false">VLOOKUP(B205,'Team Data'!$A$1:$E$659,2,FALSE())</f>
        <v>18</v>
      </c>
      <c r="N205" s="0" t="n">
        <f aca="false">VLOOKUP(B205,'Team Data'!$A$1:$E$659,3,FALSE())</f>
        <v>14</v>
      </c>
      <c r="O205" s="0" t="n">
        <f aca="false">VLOOKUP(A205,'Team Data'!$A$1:$E$659,4,FALSE())</f>
        <v>540</v>
      </c>
      <c r="P205" s="0" t="n">
        <f aca="false">VLOOKUP(A205,'Team Data'!$A$1:$E$659,5,FALSE())</f>
        <v>528</v>
      </c>
      <c r="Q205" s="0" t="n">
        <f aca="false">VLOOKUP(B205,'Team Data'!$A$1:$E$659,4,FALSE())</f>
        <v>490</v>
      </c>
      <c r="R205" s="0" t="n">
        <f aca="false">VLOOKUP(B205,'Team Data'!$A$1:$E$659,5,FALSE())</f>
        <v>466</v>
      </c>
      <c r="S205" s="0" t="n">
        <f aca="false">IF(I205=1,(MIN(30,(C205-D205)))*(M205/(M205+N205))*(Q205/(Q205+R205)),(MAX(-30,(C205-D205)))*(N205/(M205+N205))*(R205/(R205+Q205)))</f>
        <v>-0.639775104602511</v>
      </c>
      <c r="T205" s="0" t="n">
        <f aca="false">IF(J205=1,(MIN(30,(D205-C205)))*(K205/(K205+L205))*(O205/(O205+P205)),(MAX(-30,(D205-C205)))*(L205/(K205+L205))*(P205/(P205+O205)))</f>
        <v>0.597548518896834</v>
      </c>
      <c r="U205" s="7" t="n">
        <v>43051</v>
      </c>
    </row>
    <row r="206" customFormat="false" ht="15" hidden="false" customHeight="false" outlineLevel="0" collapsed="false">
      <c r="A206" s="0" t="s">
        <v>461</v>
      </c>
      <c r="B206" s="0" t="s">
        <v>351</v>
      </c>
      <c r="C206" s="0" t="n">
        <v>66</v>
      </c>
      <c r="D206" s="0" t="n">
        <v>103</v>
      </c>
      <c r="E206" s="0" t="n">
        <v>28</v>
      </c>
      <c r="F206" s="0" t="n">
        <v>42</v>
      </c>
      <c r="G206" s="0" t="n">
        <v>17</v>
      </c>
      <c r="H206" s="0" t="n">
        <v>11</v>
      </c>
      <c r="I206" s="0" t="n">
        <v>0</v>
      </c>
      <c r="J206" s="0" t="n">
        <v>1</v>
      </c>
      <c r="K206" s="0" t="n">
        <f aca="false">VLOOKUP(A206,'Team Data'!$A$1:$E$659,2,FALSE())</f>
        <v>0</v>
      </c>
      <c r="L206" s="0" t="n">
        <f aca="false">VLOOKUP(A206,'Team Data'!$A$1:$E$659,3,FALSE())</f>
        <v>1</v>
      </c>
      <c r="M206" s="0" t="n">
        <f aca="false">VLOOKUP(B206,'Team Data'!$A$1:$E$659,2,FALSE())</f>
        <v>21</v>
      </c>
      <c r="N206" s="0" t="n">
        <f aca="false">VLOOKUP(B206,'Team Data'!$A$1:$E$659,3,FALSE())</f>
        <v>13</v>
      </c>
      <c r="O206" s="0" t="n">
        <f aca="false">VLOOKUP(A206,'Team Data'!$A$1:$E$659,4,FALSE())</f>
        <v>21</v>
      </c>
      <c r="P206" s="0" t="n">
        <f aca="false">VLOOKUP(A206,'Team Data'!$A$1:$E$659,5,FALSE())</f>
        <v>13</v>
      </c>
      <c r="Q206" s="0" t="n">
        <f aca="false">VLOOKUP(B206,'Team Data'!$A$1:$E$659,4,FALSE())</f>
        <v>532</v>
      </c>
      <c r="R206" s="0" t="n">
        <f aca="false">VLOOKUP(B206,'Team Data'!$A$1:$E$659,5,FALSE())</f>
        <v>495</v>
      </c>
      <c r="S206" s="0" t="n">
        <f aca="false">IF(I206=1,(MIN(30,(C206-D206)))*(M206/(M206+N206))*(Q206/(Q206+R206)),(MAX(-30,(C206-D206)))*(N206/(M206+N206))*(R206/(R206+Q206)))</f>
        <v>-5.52866716306776</v>
      </c>
      <c r="T206" s="0" t="n">
        <f aca="false">IF(J206=1,(MIN(30,(D206-C206)))*(K206/(K206+L206))*(O206/(O206+P206)),(MAX(-30,(D206-C206)))*(L206/(K206+L206))*(P206/(P206+O206)))</f>
        <v>0</v>
      </c>
      <c r="U206" s="7" t="n">
        <v>43051</v>
      </c>
    </row>
    <row r="207" customFormat="false" ht="15" hidden="false" customHeight="false" outlineLevel="0" collapsed="false">
      <c r="A207" s="0" t="s">
        <v>198</v>
      </c>
      <c r="B207" s="0" t="s">
        <v>55</v>
      </c>
      <c r="C207" s="0" t="n">
        <v>63</v>
      </c>
      <c r="D207" s="0" t="n">
        <v>87</v>
      </c>
      <c r="E207" s="0" t="n">
        <v>22</v>
      </c>
      <c r="F207" s="0" t="n">
        <v>45</v>
      </c>
      <c r="G207" s="0" t="n">
        <v>9</v>
      </c>
      <c r="H207" s="0" t="n">
        <v>13</v>
      </c>
      <c r="I207" s="0" t="n">
        <v>0</v>
      </c>
      <c r="J207" s="0" t="n">
        <v>1</v>
      </c>
      <c r="K207" s="0" t="n">
        <f aca="false">VLOOKUP(A207,'Team Data'!$A$1:$E$659,2,FALSE())</f>
        <v>20</v>
      </c>
      <c r="L207" s="0" t="n">
        <f aca="false">VLOOKUP(A207,'Team Data'!$A$1:$E$659,3,FALSE())</f>
        <v>15</v>
      </c>
      <c r="M207" s="0" t="n">
        <f aca="false">VLOOKUP(B207,'Team Data'!$A$1:$E$659,2,FALSE())</f>
        <v>24</v>
      </c>
      <c r="N207" s="0" t="n">
        <f aca="false">VLOOKUP(B207,'Team Data'!$A$1:$E$659,3,FALSE())</f>
        <v>9</v>
      </c>
      <c r="O207" s="0" t="n">
        <f aca="false">VLOOKUP(A207,'Team Data'!$A$1:$E$659,4,FALSE())</f>
        <v>455</v>
      </c>
      <c r="P207" s="0" t="n">
        <f aca="false">VLOOKUP(A207,'Team Data'!$A$1:$E$659,5,FALSE())</f>
        <v>629</v>
      </c>
      <c r="Q207" s="0" t="n">
        <f aca="false">VLOOKUP(B207,'Team Data'!$A$1:$E$659,4,FALSE())</f>
        <v>691</v>
      </c>
      <c r="R207" s="0" t="n">
        <f aca="false">VLOOKUP(B207,'Team Data'!$A$1:$E$659,5,FALSE())</f>
        <v>426</v>
      </c>
      <c r="S207" s="0" t="n">
        <f aca="false">IF(I207=1,(MIN(30,(C207-D207)))*(M207/(M207+N207))*(Q207/(Q207+R207)),(MAX(-30,(C207-D207)))*(N207/(M207+N207))*(R207/(R207+Q207)))</f>
        <v>-2.49629689916172</v>
      </c>
      <c r="T207" s="0" t="n">
        <f aca="false">IF(J207=1,(MIN(30,(D207-C207)))*(K207/(K207+L207))*(O207/(O207+P207)),(MAX(-30,(D207-C207)))*(L207/(K207+L207))*(P207/(P207+O207)))</f>
        <v>5.75645756457565</v>
      </c>
      <c r="U207" s="7" t="n">
        <v>43051</v>
      </c>
    </row>
    <row r="208" customFormat="false" ht="15" hidden="false" customHeight="false" outlineLevel="0" collapsed="false">
      <c r="A208" s="0" t="s">
        <v>47</v>
      </c>
      <c r="B208" s="0" t="s">
        <v>244</v>
      </c>
      <c r="C208" s="0" t="n">
        <v>67</v>
      </c>
      <c r="D208" s="0" t="n">
        <v>71</v>
      </c>
      <c r="E208" s="0" t="n">
        <v>34</v>
      </c>
      <c r="F208" s="0" t="n">
        <v>42</v>
      </c>
      <c r="G208" s="0" t="n">
        <v>20</v>
      </c>
      <c r="H208" s="0" t="n">
        <v>12</v>
      </c>
      <c r="I208" s="0" t="n">
        <v>0</v>
      </c>
      <c r="J208" s="0" t="n">
        <v>1</v>
      </c>
      <c r="K208" s="0" t="n">
        <f aca="false">VLOOKUP(A208,'Team Data'!$A$1:$E$659,2,FALSE())</f>
        <v>14</v>
      </c>
      <c r="L208" s="0" t="n">
        <f aca="false">VLOOKUP(A208,'Team Data'!$A$1:$E$659,3,FALSE())</f>
        <v>18</v>
      </c>
      <c r="M208" s="0" t="n">
        <f aca="false">VLOOKUP(B208,'Team Data'!$A$1:$E$659,2,FALSE())</f>
        <v>15</v>
      </c>
      <c r="N208" s="0" t="n">
        <f aca="false">VLOOKUP(B208,'Team Data'!$A$1:$E$659,3,FALSE())</f>
        <v>19</v>
      </c>
      <c r="O208" s="0" t="n">
        <f aca="false">VLOOKUP(A208,'Team Data'!$A$1:$E$659,4,FALSE())</f>
        <v>456</v>
      </c>
      <c r="P208" s="0" t="n">
        <f aca="false">VLOOKUP(A208,'Team Data'!$A$1:$E$659,5,FALSE())</f>
        <v>570</v>
      </c>
      <c r="Q208" s="0" t="n">
        <f aca="false">VLOOKUP(B208,'Team Data'!$A$1:$E$659,4,FALSE())</f>
        <v>608</v>
      </c>
      <c r="R208" s="0" t="n">
        <f aca="false">VLOOKUP(B208,'Team Data'!$A$1:$E$659,5,FALSE())</f>
        <v>484</v>
      </c>
      <c r="S208" s="0" t="n">
        <f aca="false">IF(I208=1,(MIN(30,(C208-D208)))*(M208/(M208+N208))*(Q208/(Q208+R208)),(MAX(-30,(C208-D208)))*(N208/(M208+N208))*(R208/(R208+Q208)))</f>
        <v>-0.990734755440638</v>
      </c>
      <c r="T208" s="0" t="n">
        <f aca="false">IF(J208=1,(MIN(30,(D208-C208)))*(K208/(K208+L208))*(O208/(O208+P208)),(MAX(-30,(D208-C208)))*(L208/(K208+L208))*(P208/(P208+O208)))</f>
        <v>0.777777777777778</v>
      </c>
      <c r="U208" s="7" t="n">
        <v>43051</v>
      </c>
    </row>
    <row r="209" customFormat="false" ht="15" hidden="false" customHeight="false" outlineLevel="0" collapsed="false">
      <c r="A209" s="0" t="s">
        <v>238</v>
      </c>
      <c r="B209" s="0" t="s">
        <v>215</v>
      </c>
      <c r="C209" s="0" t="n">
        <v>72</v>
      </c>
      <c r="D209" s="0" t="n">
        <v>82</v>
      </c>
      <c r="E209" s="0" t="n">
        <v>33</v>
      </c>
      <c r="F209" s="0" t="n">
        <v>45</v>
      </c>
      <c r="G209" s="0" t="n">
        <v>15</v>
      </c>
      <c r="H209" s="0" t="n">
        <v>15</v>
      </c>
      <c r="I209" s="0" t="n">
        <v>0</v>
      </c>
      <c r="J209" s="0" t="n">
        <v>1</v>
      </c>
      <c r="K209" s="0" t="n">
        <f aca="false">VLOOKUP(A209,'Team Data'!$A$1:$E$659,2,FALSE())</f>
        <v>23</v>
      </c>
      <c r="L209" s="0" t="n">
        <f aca="false">VLOOKUP(A209,'Team Data'!$A$1:$E$659,3,FALSE())</f>
        <v>13</v>
      </c>
      <c r="M209" s="0" t="n">
        <f aca="false">VLOOKUP(B209,'Team Data'!$A$1:$E$659,2,FALSE())</f>
        <v>25</v>
      </c>
      <c r="N209" s="0" t="n">
        <f aca="false">VLOOKUP(B209,'Team Data'!$A$1:$E$659,3,FALSE())</f>
        <v>9</v>
      </c>
      <c r="O209" s="0" t="n">
        <f aca="false">VLOOKUP(A209,'Team Data'!$A$1:$E$659,4,FALSE())</f>
        <v>577</v>
      </c>
      <c r="P209" s="0" t="n">
        <f aca="false">VLOOKUP(A209,'Team Data'!$A$1:$E$659,5,FALSE())</f>
        <v>554</v>
      </c>
      <c r="Q209" s="0" t="n">
        <f aca="false">VLOOKUP(B209,'Team Data'!$A$1:$E$659,4,FALSE())</f>
        <v>711</v>
      </c>
      <c r="R209" s="0" t="n">
        <f aca="false">VLOOKUP(B209,'Team Data'!$A$1:$E$659,5,FALSE())</f>
        <v>455</v>
      </c>
      <c r="S209" s="0" t="n">
        <f aca="false">IF(I209=1,(MIN(30,(C209-D209)))*(M209/(M209+N209))*(Q209/(Q209+R209)),(MAX(-30,(C209-D209)))*(N209/(M209+N209))*(R209/(R209+Q209)))</f>
        <v>-1.03294319443043</v>
      </c>
      <c r="T209" s="0" t="n">
        <f aca="false">IF(J209=1,(MIN(30,(D209-C209)))*(K209/(K209+L209))*(O209/(O209+P209)),(MAX(-30,(D209-C209)))*(L209/(K209+L209))*(P209/(P209+O209)))</f>
        <v>3.25940662147559</v>
      </c>
      <c r="U209" s="7" t="n">
        <v>43051</v>
      </c>
    </row>
    <row r="210" customFormat="false" ht="15" hidden="false" customHeight="false" outlineLevel="0" collapsed="false">
      <c r="A210" s="0" t="s">
        <v>220</v>
      </c>
      <c r="B210" s="0" t="s">
        <v>216</v>
      </c>
      <c r="C210" s="0" t="n">
        <v>89</v>
      </c>
      <c r="D210" s="0" t="n">
        <v>108</v>
      </c>
      <c r="E210" s="0" t="n">
        <v>31</v>
      </c>
      <c r="F210" s="0" t="n">
        <v>46</v>
      </c>
      <c r="G210" s="0" t="n">
        <v>14</v>
      </c>
      <c r="H210" s="0" t="n">
        <v>17</v>
      </c>
      <c r="I210" s="0" t="n">
        <v>0</v>
      </c>
      <c r="J210" s="0" t="n">
        <v>1</v>
      </c>
      <c r="K210" s="0" t="n">
        <f aca="false">VLOOKUP(A210,'Team Data'!$A$1:$E$659,2,FALSE())</f>
        <v>9</v>
      </c>
      <c r="L210" s="0" t="n">
        <f aca="false">VLOOKUP(A210,'Team Data'!$A$1:$E$659,3,FALSE())</f>
        <v>22</v>
      </c>
      <c r="M210" s="0" t="n">
        <f aca="false">VLOOKUP(B210,'Team Data'!$A$1:$E$659,2,FALSE())</f>
        <v>18</v>
      </c>
      <c r="N210" s="0" t="n">
        <f aca="false">VLOOKUP(B210,'Team Data'!$A$1:$E$659,3,FALSE())</f>
        <v>14</v>
      </c>
      <c r="O210" s="0" t="n">
        <f aca="false">VLOOKUP(A210,'Team Data'!$A$1:$E$659,4,FALSE())</f>
        <v>532</v>
      </c>
      <c r="P210" s="0" t="n">
        <f aca="false">VLOOKUP(A210,'Team Data'!$A$1:$E$659,5,FALSE())</f>
        <v>421</v>
      </c>
      <c r="Q210" s="0" t="n">
        <f aca="false">VLOOKUP(B210,'Team Data'!$A$1:$E$659,4,FALSE())</f>
        <v>650</v>
      </c>
      <c r="R210" s="0" t="n">
        <f aca="false">VLOOKUP(B210,'Team Data'!$A$1:$E$659,5,FALSE())</f>
        <v>442</v>
      </c>
      <c r="S210" s="0" t="n">
        <f aca="false">IF(I210=1,(MIN(30,(C210-D210)))*(M210/(M210+N210))*(Q210/(Q210+R210)),(MAX(-30,(C210-D210)))*(N210/(M210+N210))*(R210/(R210+Q210)))</f>
        <v>-3.36458333333333</v>
      </c>
      <c r="T210" s="0" t="n">
        <f aca="false">IF(J210=1,(MIN(30,(D210-C210)))*(K210/(K210+L210))*(O210/(O210+P210)),(MAX(-30,(D210-C210)))*(L210/(K210+L210))*(P210/(P210+O210)))</f>
        <v>3.07930812713672</v>
      </c>
      <c r="U210" s="7" t="n">
        <v>43051</v>
      </c>
    </row>
    <row r="211" customFormat="false" ht="15" hidden="false" customHeight="false" outlineLevel="0" collapsed="false">
      <c r="A211" s="0" t="s">
        <v>410</v>
      </c>
      <c r="B211" s="0" t="s">
        <v>153</v>
      </c>
      <c r="C211" s="0" t="n">
        <v>69</v>
      </c>
      <c r="D211" s="0" t="n">
        <v>96</v>
      </c>
      <c r="E211" s="0" t="n">
        <v>31</v>
      </c>
      <c r="F211" s="0" t="n">
        <v>47</v>
      </c>
      <c r="G211" s="0" t="n">
        <v>12</v>
      </c>
      <c r="H211" s="0" t="n">
        <v>8</v>
      </c>
      <c r="I211" s="0" t="n">
        <v>0</v>
      </c>
      <c r="J211" s="0" t="n">
        <v>1</v>
      </c>
      <c r="K211" s="0" t="n">
        <f aca="false">VLOOKUP(A211,'Team Data'!$A$1:$E$659,2,FALSE())</f>
        <v>0</v>
      </c>
      <c r="L211" s="0" t="n">
        <f aca="false">VLOOKUP(A211,'Team Data'!$A$1:$E$659,3,FALSE())</f>
        <v>3</v>
      </c>
      <c r="M211" s="0" t="n">
        <f aca="false">VLOOKUP(B211,'Team Data'!$A$1:$E$659,2,FALSE())</f>
        <v>32</v>
      </c>
      <c r="N211" s="0" t="n">
        <f aca="false">VLOOKUP(B211,'Team Data'!$A$1:$E$659,3,FALSE())</f>
        <v>6</v>
      </c>
      <c r="O211" s="0" t="n">
        <f aca="false">VLOOKUP(A211,'Team Data'!$A$1:$E$659,4,FALSE())</f>
        <v>73</v>
      </c>
      <c r="P211" s="0" t="n">
        <f aca="false">VLOOKUP(A211,'Team Data'!$A$1:$E$659,5,FALSE())</f>
        <v>39</v>
      </c>
      <c r="Q211" s="0" t="n">
        <f aca="false">VLOOKUP(B211,'Team Data'!$A$1:$E$659,4,FALSE())</f>
        <v>662</v>
      </c>
      <c r="R211" s="0" t="n">
        <f aca="false">VLOOKUP(B211,'Team Data'!$A$1:$E$659,5,FALSE())</f>
        <v>561</v>
      </c>
      <c r="S211" s="0" t="n">
        <f aca="false">IF(I211=1,(MIN(30,(C211-D211)))*(M211/(M211+N211))*(Q211/(Q211+R211)),(MAX(-30,(C211-D211)))*(N211/(M211+N211))*(R211/(R211+Q211)))</f>
        <v>-1.95554503593407</v>
      </c>
      <c r="T211" s="0" t="n">
        <f aca="false">IF(J211=1,(MIN(30,(D211-C211)))*(K211/(K211+L211))*(O211/(O211+P211)),(MAX(-30,(D211-C211)))*(L211/(K211+L211))*(P211/(P211+O211)))</f>
        <v>0</v>
      </c>
      <c r="U211" s="7" t="n">
        <v>43051</v>
      </c>
    </row>
    <row r="212" customFormat="false" ht="15" hidden="false" customHeight="false" outlineLevel="0" collapsed="false">
      <c r="A212" s="0" t="s">
        <v>462</v>
      </c>
      <c r="B212" s="0" t="s">
        <v>268</v>
      </c>
      <c r="C212" s="0" t="n">
        <v>66</v>
      </c>
      <c r="D212" s="0" t="n">
        <v>85</v>
      </c>
      <c r="E212" s="0" t="n">
        <v>29</v>
      </c>
      <c r="F212" s="0" t="n">
        <v>46</v>
      </c>
      <c r="G212" s="0" t="n">
        <v>15</v>
      </c>
      <c r="H212" s="0" t="n">
        <v>14</v>
      </c>
      <c r="I212" s="0" t="n">
        <v>0</v>
      </c>
      <c r="J212" s="0" t="n">
        <v>1</v>
      </c>
      <c r="K212" s="0" t="n">
        <f aca="false">VLOOKUP(A212,'Team Data'!$A$1:$E$659,2,FALSE())</f>
        <v>0</v>
      </c>
      <c r="L212" s="0" t="n">
        <f aca="false">VLOOKUP(A212,'Team Data'!$A$1:$E$659,3,FALSE())</f>
        <v>2</v>
      </c>
      <c r="M212" s="0" t="n">
        <f aca="false">VLOOKUP(B212,'Team Data'!$A$1:$E$659,2,FALSE())</f>
        <v>7</v>
      </c>
      <c r="N212" s="0" t="n">
        <f aca="false">VLOOKUP(B212,'Team Data'!$A$1:$E$659,3,FALSE())</f>
        <v>25</v>
      </c>
      <c r="O212" s="0" t="n">
        <f aca="false">VLOOKUP(A212,'Team Data'!$A$1:$E$659,4,FALSE())</f>
        <v>25</v>
      </c>
      <c r="P212" s="0" t="n">
        <f aca="false">VLOOKUP(A212,'Team Data'!$A$1:$E$659,5,FALSE())</f>
        <v>41</v>
      </c>
      <c r="Q212" s="0" t="n">
        <f aca="false">VLOOKUP(B212,'Team Data'!$A$1:$E$659,4,FALSE())</f>
        <v>471</v>
      </c>
      <c r="R212" s="0" t="n">
        <f aca="false">VLOOKUP(B212,'Team Data'!$A$1:$E$659,5,FALSE())</f>
        <v>449</v>
      </c>
      <c r="S212" s="0" t="n">
        <f aca="false">IF(I212=1,(MIN(30,(C212-D212)))*(M212/(M212+N212))*(Q212/(Q212+R212)),(MAX(-30,(C212-D212)))*(N212/(M212+N212))*(R212/(R212+Q212)))</f>
        <v>-7.24439538043478</v>
      </c>
      <c r="T212" s="0" t="n">
        <f aca="false">IF(J212=1,(MIN(30,(D212-C212)))*(K212/(K212+L212))*(O212/(O212+P212)),(MAX(-30,(D212-C212)))*(L212/(K212+L212))*(P212/(P212+O212)))</f>
        <v>0</v>
      </c>
      <c r="U212" s="7" t="n">
        <v>43051</v>
      </c>
    </row>
    <row r="213" customFormat="false" ht="15" hidden="false" customHeight="false" outlineLevel="0" collapsed="false">
      <c r="A213" s="0" t="s">
        <v>463</v>
      </c>
      <c r="B213" s="0" t="s">
        <v>270</v>
      </c>
      <c r="C213" s="0" t="n">
        <v>54</v>
      </c>
      <c r="D213" s="0" t="n">
        <v>78</v>
      </c>
      <c r="E213" s="0" t="n">
        <v>34</v>
      </c>
      <c r="F213" s="0" t="n">
        <v>48</v>
      </c>
      <c r="G213" s="0" t="n">
        <v>14</v>
      </c>
      <c r="H213" s="0" t="n">
        <v>13</v>
      </c>
      <c r="I213" s="0" t="n">
        <v>0</v>
      </c>
      <c r="J213" s="0" t="n">
        <v>1</v>
      </c>
      <c r="K213" s="0" t="n">
        <f aca="false">VLOOKUP(A213,'Team Data'!$A$1:$E$659,2,FALSE())</f>
        <v>0</v>
      </c>
      <c r="L213" s="0" t="n">
        <f aca="false">VLOOKUP(A213,'Team Data'!$A$1:$E$659,3,FALSE())</f>
        <v>1</v>
      </c>
      <c r="M213" s="0" t="n">
        <f aca="false">VLOOKUP(B213,'Team Data'!$A$1:$E$659,2,FALSE())</f>
        <v>28</v>
      </c>
      <c r="N213" s="0" t="n">
        <f aca="false">VLOOKUP(B213,'Team Data'!$A$1:$E$659,3,FALSE())</f>
        <v>7</v>
      </c>
      <c r="O213" s="0" t="n">
        <f aca="false">VLOOKUP(A213,'Team Data'!$A$1:$E$659,4,FALSE())</f>
        <v>28</v>
      </c>
      <c r="P213" s="0" t="n">
        <f aca="false">VLOOKUP(A213,'Team Data'!$A$1:$E$659,5,FALSE())</f>
        <v>7</v>
      </c>
      <c r="Q213" s="0" t="n">
        <f aca="false">VLOOKUP(B213,'Team Data'!$A$1:$E$659,4,FALSE())</f>
        <v>516</v>
      </c>
      <c r="R213" s="0" t="n">
        <f aca="false">VLOOKUP(B213,'Team Data'!$A$1:$E$659,5,FALSE())</f>
        <v>493</v>
      </c>
      <c r="S213" s="0" t="n">
        <f aca="false">IF(I213=1,(MIN(30,(C213-D213)))*(M213/(M213+N213))*(Q213/(Q213+R213)),(MAX(-30,(C213-D213)))*(N213/(M213+N213))*(R213/(R213+Q213)))</f>
        <v>-2.34529236868186</v>
      </c>
      <c r="T213" s="0" t="n">
        <f aca="false">IF(J213=1,(MIN(30,(D213-C213)))*(K213/(K213+L213))*(O213/(O213+P213)),(MAX(-30,(D213-C213)))*(L213/(K213+L213))*(P213/(P213+O213)))</f>
        <v>0</v>
      </c>
      <c r="U213" s="7" t="n">
        <v>43051</v>
      </c>
    </row>
    <row r="214" customFormat="false" ht="15" hidden="false" customHeight="false" outlineLevel="0" collapsed="false">
      <c r="A214" s="0" t="s">
        <v>409</v>
      </c>
      <c r="B214" s="0" t="s">
        <v>14</v>
      </c>
      <c r="C214" s="0" t="n">
        <v>57</v>
      </c>
      <c r="D214" s="0" t="n">
        <v>95</v>
      </c>
      <c r="E214" s="0" t="n">
        <v>36</v>
      </c>
      <c r="F214" s="0" t="n">
        <v>54</v>
      </c>
      <c r="G214" s="0" t="n">
        <v>25</v>
      </c>
      <c r="H214" s="0" t="n">
        <v>20</v>
      </c>
      <c r="I214" s="0" t="n">
        <v>0</v>
      </c>
      <c r="J214" s="0" t="n">
        <v>1</v>
      </c>
      <c r="K214" s="0" t="n">
        <f aca="false">VLOOKUP(A214,'Team Data'!$A$1:$E$659,2,FALSE())</f>
        <v>0</v>
      </c>
      <c r="L214" s="0" t="n">
        <f aca="false">VLOOKUP(A214,'Team Data'!$A$1:$E$659,3,FALSE())</f>
        <v>2</v>
      </c>
      <c r="M214" s="0" t="n">
        <f aca="false">VLOOKUP(B214,'Team Data'!$A$1:$E$659,2,FALSE())</f>
        <v>15</v>
      </c>
      <c r="N214" s="0" t="n">
        <f aca="false">VLOOKUP(B214,'Team Data'!$A$1:$E$659,3,FALSE())</f>
        <v>18</v>
      </c>
      <c r="O214" s="0" t="n">
        <f aca="false">VLOOKUP(A214,'Team Data'!$A$1:$E$659,4,FALSE())</f>
        <v>25</v>
      </c>
      <c r="P214" s="0" t="n">
        <f aca="false">VLOOKUP(A214,'Team Data'!$A$1:$E$659,5,FALSE())</f>
        <v>40</v>
      </c>
      <c r="Q214" s="0" t="n">
        <f aca="false">VLOOKUP(B214,'Team Data'!$A$1:$E$659,4,FALSE())</f>
        <v>482</v>
      </c>
      <c r="R214" s="0" t="n">
        <f aca="false">VLOOKUP(B214,'Team Data'!$A$1:$E$659,5,FALSE())</f>
        <v>535</v>
      </c>
      <c r="S214" s="0" t="n">
        <f aca="false">IF(I214=1,(MIN(30,(C214-D214)))*(M214/(M214+N214))*(Q214/(Q214+R214)),(MAX(-30,(C214-D214)))*(N214/(M214+N214))*(R214/(R214+Q214)))</f>
        <v>-8.6082059533387</v>
      </c>
      <c r="T214" s="0" t="n">
        <f aca="false">IF(J214=1,(MIN(30,(D214-C214)))*(K214/(K214+L214))*(O214/(O214+P214)),(MAX(-30,(D214-C214)))*(L214/(K214+L214))*(P214/(P214+O214)))</f>
        <v>0</v>
      </c>
      <c r="U214" s="7" t="n">
        <v>43051</v>
      </c>
    </row>
    <row r="215" customFormat="false" ht="15" hidden="false" customHeight="false" outlineLevel="0" collapsed="false">
      <c r="A215" s="0" t="s">
        <v>333</v>
      </c>
      <c r="B215" s="0" t="s">
        <v>138</v>
      </c>
      <c r="C215" s="0" t="n">
        <v>69</v>
      </c>
      <c r="D215" s="0" t="n">
        <v>73</v>
      </c>
      <c r="E215" s="0" t="n">
        <v>27</v>
      </c>
      <c r="F215" s="0" t="n">
        <v>36</v>
      </c>
      <c r="G215" s="0" t="n">
        <v>7</v>
      </c>
      <c r="H215" s="0" t="n">
        <v>10</v>
      </c>
      <c r="I215" s="0" t="n">
        <v>0</v>
      </c>
      <c r="J215" s="0" t="n">
        <v>1</v>
      </c>
      <c r="K215" s="0" t="n">
        <f aca="false">VLOOKUP(A215,'Team Data'!$A$1:$E$659,2,FALSE())</f>
        <v>27</v>
      </c>
      <c r="L215" s="0" t="n">
        <f aca="false">VLOOKUP(A215,'Team Data'!$A$1:$E$659,3,FALSE())</f>
        <v>8</v>
      </c>
      <c r="M215" s="0" t="n">
        <f aca="false">VLOOKUP(B215,'Team Data'!$A$1:$E$659,2,FALSE())</f>
        <v>23</v>
      </c>
      <c r="N215" s="0" t="n">
        <f aca="false">VLOOKUP(B215,'Team Data'!$A$1:$E$659,3,FALSE())</f>
        <v>11</v>
      </c>
      <c r="O215" s="0" t="n">
        <f aca="false">VLOOKUP(A215,'Team Data'!$A$1:$E$659,4,FALSE())</f>
        <v>551</v>
      </c>
      <c r="P215" s="0" t="n">
        <f aca="false">VLOOKUP(A215,'Team Data'!$A$1:$E$659,5,FALSE())</f>
        <v>544</v>
      </c>
      <c r="Q215" s="0" t="n">
        <f aca="false">VLOOKUP(B215,'Team Data'!$A$1:$E$659,4,FALSE())</f>
        <v>704</v>
      </c>
      <c r="R215" s="0" t="n">
        <f aca="false">VLOOKUP(B215,'Team Data'!$A$1:$E$659,5,FALSE())</f>
        <v>448</v>
      </c>
      <c r="S215" s="0" t="n">
        <f aca="false">IF(I215=1,(MIN(30,(C215-D215)))*(M215/(M215+N215))*(Q215/(Q215+R215)),(MAX(-30,(C215-D215)))*(N215/(M215+N215))*(R215/(R215+Q215)))</f>
        <v>-0.503267973856209</v>
      </c>
      <c r="T215" s="0" t="n">
        <f aca="false">IF(J215=1,(MIN(30,(D215-C215)))*(K215/(K215+L215))*(O215/(O215+P215)),(MAX(-30,(D215-C215)))*(L215/(K215+L215))*(P215/(P215+O215)))</f>
        <v>1.55272015655577</v>
      </c>
      <c r="U215" s="7" t="n">
        <v>43051</v>
      </c>
    </row>
    <row r="216" customFormat="false" ht="15" hidden="false" customHeight="false" outlineLevel="0" collapsed="false">
      <c r="A216" s="0" t="s">
        <v>276</v>
      </c>
      <c r="B216" s="0" t="s">
        <v>29</v>
      </c>
      <c r="C216" s="0" t="n">
        <v>69</v>
      </c>
      <c r="D216" s="0" t="n">
        <v>90</v>
      </c>
      <c r="E216" s="0" t="n">
        <v>27</v>
      </c>
      <c r="F216" s="0" t="n">
        <v>32</v>
      </c>
      <c r="G216" s="0" t="n">
        <v>12</v>
      </c>
      <c r="H216" s="0" t="n">
        <v>11</v>
      </c>
      <c r="I216" s="0" t="n">
        <v>0</v>
      </c>
      <c r="J216" s="0" t="n">
        <v>1</v>
      </c>
      <c r="K216" s="0" t="n">
        <f aca="false">VLOOKUP(A216,'Team Data'!$A$1:$E$659,2,FALSE())</f>
        <v>13</v>
      </c>
      <c r="L216" s="0" t="n">
        <f aca="false">VLOOKUP(A216,'Team Data'!$A$1:$E$659,3,FALSE())</f>
        <v>19</v>
      </c>
      <c r="M216" s="0" t="n">
        <f aca="false">VLOOKUP(B216,'Team Data'!$A$1:$E$659,2,FALSE())</f>
        <v>21</v>
      </c>
      <c r="N216" s="0" t="n">
        <f aca="false">VLOOKUP(B216,'Team Data'!$A$1:$E$659,3,FALSE())</f>
        <v>8</v>
      </c>
      <c r="O216" s="0" t="n">
        <f aca="false">VLOOKUP(A216,'Team Data'!$A$1:$E$659,4,FALSE())</f>
        <v>507</v>
      </c>
      <c r="P216" s="0" t="n">
        <f aca="false">VLOOKUP(A216,'Team Data'!$A$1:$E$659,5,FALSE())</f>
        <v>473</v>
      </c>
      <c r="Q216" s="0" t="n">
        <f aca="false">VLOOKUP(B216,'Team Data'!$A$1:$E$659,4,FALSE())</f>
        <v>498</v>
      </c>
      <c r="R216" s="0" t="n">
        <f aca="false">VLOOKUP(B216,'Team Data'!$A$1:$E$659,5,FALSE())</f>
        <v>434</v>
      </c>
      <c r="S216" s="0" t="n">
        <f aca="false">IF(I216=1,(MIN(30,(C216-D216)))*(M216/(M216+N216))*(Q216/(Q216+R216)),(MAX(-30,(C216-D216)))*(N216/(M216+N216))*(R216/(R216+Q216)))</f>
        <v>-2.69764688471215</v>
      </c>
      <c r="T216" s="0" t="n">
        <f aca="false">IF(J216=1,(MIN(30,(D216-C216)))*(K216/(K216+L216))*(O216/(O216+P216)),(MAX(-30,(D216-C216)))*(L216/(K216+L216))*(P216/(P216+O216)))</f>
        <v>4.41361607142857</v>
      </c>
      <c r="U216" s="7" t="n">
        <v>43051</v>
      </c>
    </row>
    <row r="217" customFormat="false" ht="15" hidden="false" customHeight="false" outlineLevel="0" collapsed="false">
      <c r="A217" s="0" t="s">
        <v>294</v>
      </c>
      <c r="B217" s="0" t="s">
        <v>340</v>
      </c>
      <c r="C217" s="0" t="n">
        <v>84</v>
      </c>
      <c r="D217" s="0" t="n">
        <v>86</v>
      </c>
      <c r="E217" s="0" t="n">
        <v>44</v>
      </c>
      <c r="F217" s="0" t="n">
        <v>45</v>
      </c>
      <c r="G217" s="0" t="n">
        <v>20</v>
      </c>
      <c r="H217" s="0" t="n">
        <v>10</v>
      </c>
      <c r="I217" s="0" t="n">
        <v>0</v>
      </c>
      <c r="J217" s="0" t="n">
        <v>1</v>
      </c>
      <c r="K217" s="0" t="n">
        <f aca="false">VLOOKUP(A217,'Team Data'!$A$1:$E$659,2,FALSE())</f>
        <v>16</v>
      </c>
      <c r="L217" s="0" t="n">
        <f aca="false">VLOOKUP(A217,'Team Data'!$A$1:$E$659,3,FALSE())</f>
        <v>19</v>
      </c>
      <c r="M217" s="0" t="n">
        <f aca="false">VLOOKUP(B217,'Team Data'!$A$1:$E$659,2,FALSE())</f>
        <v>12</v>
      </c>
      <c r="N217" s="0" t="n">
        <f aca="false">VLOOKUP(B217,'Team Data'!$A$1:$E$659,3,FALSE())</f>
        <v>19</v>
      </c>
      <c r="O217" s="0" t="n">
        <f aca="false">VLOOKUP(A217,'Team Data'!$A$1:$E$659,4,FALSE())</f>
        <v>549</v>
      </c>
      <c r="P217" s="0" t="n">
        <f aca="false">VLOOKUP(A217,'Team Data'!$A$1:$E$659,5,FALSE())</f>
        <v>611</v>
      </c>
      <c r="Q217" s="0" t="n">
        <f aca="false">VLOOKUP(B217,'Team Data'!$A$1:$E$659,4,FALSE())</f>
        <v>595</v>
      </c>
      <c r="R217" s="0" t="n">
        <f aca="false">VLOOKUP(B217,'Team Data'!$A$1:$E$659,5,FALSE())</f>
        <v>435</v>
      </c>
      <c r="S217" s="0" t="n">
        <f aca="false">IF(I217=1,(MIN(30,(C217-D217)))*(M217/(M217+N217))*(Q217/(Q217+R217)),(MAX(-30,(C217-D217)))*(N217/(M217+N217))*(R217/(R217+Q217)))</f>
        <v>-0.517694957720013</v>
      </c>
      <c r="T217" s="0" t="n">
        <f aca="false">IF(J217=1,(MIN(30,(D217-C217)))*(K217/(K217+L217))*(O217/(O217+P217)),(MAX(-30,(D217-C217)))*(L217/(K217+L217))*(P217/(P217+O217)))</f>
        <v>0.432709359605911</v>
      </c>
      <c r="U217" s="7" t="n">
        <v>43051</v>
      </c>
    </row>
    <row r="218" customFormat="false" ht="15" hidden="false" customHeight="false" outlineLevel="0" collapsed="false">
      <c r="A218" s="0" t="s">
        <v>39</v>
      </c>
      <c r="B218" s="0" t="s">
        <v>43</v>
      </c>
      <c r="C218" s="0" t="n">
        <v>82</v>
      </c>
      <c r="D218" s="0" t="n">
        <v>85</v>
      </c>
      <c r="E218" s="0" t="n">
        <v>18</v>
      </c>
      <c r="F218" s="0" t="n">
        <v>31</v>
      </c>
      <c r="G218" s="0" t="n">
        <v>14</v>
      </c>
      <c r="H218" s="0" t="n">
        <v>16</v>
      </c>
      <c r="I218" s="0" t="n">
        <v>0</v>
      </c>
      <c r="J218" s="0" t="n">
        <v>1</v>
      </c>
      <c r="K218" s="0" t="n">
        <f aca="false">VLOOKUP(A218,'Team Data'!$A$1:$E$659,2,FALSE())</f>
        <v>9</v>
      </c>
      <c r="L218" s="0" t="n">
        <f aca="false">VLOOKUP(A218,'Team Data'!$A$1:$E$659,3,FALSE())</f>
        <v>22</v>
      </c>
      <c r="M218" s="0" t="n">
        <f aca="false">VLOOKUP(B218,'Team Data'!$A$1:$E$659,2,FALSE())</f>
        <v>8</v>
      </c>
      <c r="N218" s="0" t="n">
        <f aca="false">VLOOKUP(B218,'Team Data'!$A$1:$E$659,3,FALSE())</f>
        <v>23</v>
      </c>
      <c r="O218" s="0" t="n">
        <f aca="false">VLOOKUP(A218,'Team Data'!$A$1:$E$659,4,FALSE())</f>
        <v>486</v>
      </c>
      <c r="P218" s="0" t="n">
        <f aca="false">VLOOKUP(A218,'Team Data'!$A$1:$E$659,5,FALSE())</f>
        <v>452</v>
      </c>
      <c r="Q218" s="0" t="n">
        <f aca="false">VLOOKUP(B218,'Team Data'!$A$1:$E$659,4,FALSE())</f>
        <v>578</v>
      </c>
      <c r="R218" s="0" t="n">
        <f aca="false">VLOOKUP(B218,'Team Data'!$A$1:$E$659,5,FALSE())</f>
        <v>421</v>
      </c>
      <c r="S218" s="0" t="n">
        <f aca="false">IF(I218=1,(MIN(30,(C218-D218)))*(M218/(M218+N218))*(Q218/(Q218+R218)),(MAX(-30,(C218-D218)))*(N218/(M218+N218))*(R218/(R218+Q218)))</f>
        <v>-0.93800251864768</v>
      </c>
      <c r="T218" s="0" t="n">
        <f aca="false">IF(J218=1,(MIN(30,(D218-C218)))*(K218/(K218+L218))*(O218/(O218+P218)),(MAX(-30,(D218-C218)))*(L218/(K218+L218))*(P218/(P218+O218)))</f>
        <v>0.451269000619025</v>
      </c>
      <c r="U218" s="7" t="n">
        <v>43051</v>
      </c>
    </row>
    <row r="219" customFormat="false" ht="15" hidden="false" customHeight="false" outlineLevel="0" collapsed="false">
      <c r="A219" s="0" t="s">
        <v>440</v>
      </c>
      <c r="B219" s="0" t="s">
        <v>325</v>
      </c>
      <c r="C219" s="0" t="n">
        <v>59</v>
      </c>
      <c r="D219" s="0" t="n">
        <v>92</v>
      </c>
      <c r="E219" s="0" t="n">
        <v>29</v>
      </c>
      <c r="F219" s="0" t="n">
        <v>51</v>
      </c>
      <c r="G219" s="0" t="n">
        <v>19</v>
      </c>
      <c r="H219" s="0" t="n">
        <v>15</v>
      </c>
      <c r="I219" s="0" t="n">
        <v>0</v>
      </c>
      <c r="J219" s="0" t="n">
        <v>1</v>
      </c>
      <c r="K219" s="0" t="n">
        <f aca="false">VLOOKUP(A219,'Team Data'!$A$1:$E$659,2,FALSE())</f>
        <v>0</v>
      </c>
      <c r="L219" s="0" t="n">
        <f aca="false">VLOOKUP(A219,'Team Data'!$A$1:$E$659,3,FALSE())</f>
        <v>2</v>
      </c>
      <c r="M219" s="0" t="n">
        <f aca="false">VLOOKUP(B219,'Team Data'!$A$1:$E$659,2,FALSE())</f>
        <v>20</v>
      </c>
      <c r="N219" s="0" t="n">
        <f aca="false">VLOOKUP(B219,'Team Data'!$A$1:$E$659,3,FALSE())</f>
        <v>15</v>
      </c>
      <c r="O219" s="0" t="n">
        <f aca="false">VLOOKUP(A219,'Team Data'!$A$1:$E$659,4,FALSE())</f>
        <v>48</v>
      </c>
      <c r="P219" s="0" t="n">
        <f aca="false">VLOOKUP(A219,'Team Data'!$A$1:$E$659,5,FALSE())</f>
        <v>21</v>
      </c>
      <c r="Q219" s="0" t="n">
        <f aca="false">VLOOKUP(B219,'Team Data'!$A$1:$E$659,4,FALSE())</f>
        <v>530</v>
      </c>
      <c r="R219" s="0" t="n">
        <f aca="false">VLOOKUP(B219,'Team Data'!$A$1:$E$659,5,FALSE())</f>
        <v>524</v>
      </c>
      <c r="S219" s="0" t="n">
        <f aca="false">IF(I219=1,(MIN(30,(C219-D219)))*(M219/(M219+N219))*(Q219/(Q219+R219)),(MAX(-30,(C219-D219)))*(N219/(M219+N219))*(R219/(R219+Q219)))</f>
        <v>-6.39197614529683</v>
      </c>
      <c r="T219" s="0" t="n">
        <f aca="false">IF(J219=1,(MIN(30,(D219-C219)))*(K219/(K219+L219))*(O219/(O219+P219)),(MAX(-30,(D219-C219)))*(L219/(K219+L219))*(P219/(P219+O219)))</f>
        <v>0</v>
      </c>
      <c r="U219" s="7" t="n">
        <v>43051</v>
      </c>
    </row>
    <row r="220" customFormat="false" ht="15" hidden="false" customHeight="false" outlineLevel="0" collapsed="false">
      <c r="A220" s="0" t="s">
        <v>464</v>
      </c>
      <c r="B220" s="0" t="s">
        <v>204</v>
      </c>
      <c r="C220" s="0" t="n">
        <v>49</v>
      </c>
      <c r="D220" s="0" t="n">
        <v>83</v>
      </c>
      <c r="E220" s="0" t="n">
        <v>31</v>
      </c>
      <c r="F220" s="0" t="n">
        <v>43</v>
      </c>
      <c r="G220" s="0" t="n">
        <v>18</v>
      </c>
      <c r="H220" s="0" t="n">
        <v>14</v>
      </c>
      <c r="I220" s="0" t="n">
        <v>0</v>
      </c>
      <c r="J220" s="0" t="n">
        <v>1</v>
      </c>
      <c r="K220" s="0" t="n">
        <f aca="false">VLOOKUP(A220,'Team Data'!$A$1:$E$659,2,FALSE())</f>
        <v>0</v>
      </c>
      <c r="L220" s="0" t="n">
        <f aca="false">VLOOKUP(A220,'Team Data'!$A$1:$E$659,3,FALSE())</f>
        <v>1</v>
      </c>
      <c r="M220" s="0" t="n">
        <f aca="false">VLOOKUP(B220,'Team Data'!$A$1:$E$659,2,FALSE())</f>
        <v>23</v>
      </c>
      <c r="N220" s="0" t="n">
        <f aca="false">VLOOKUP(B220,'Team Data'!$A$1:$E$659,3,FALSE())</f>
        <v>10</v>
      </c>
      <c r="O220" s="0" t="n">
        <f aca="false">VLOOKUP(A220,'Team Data'!$A$1:$E$659,4,FALSE())</f>
        <v>23</v>
      </c>
      <c r="P220" s="0" t="n">
        <f aca="false">VLOOKUP(A220,'Team Data'!$A$1:$E$659,5,FALSE())</f>
        <v>10</v>
      </c>
      <c r="Q220" s="0" t="n">
        <f aca="false">VLOOKUP(B220,'Team Data'!$A$1:$E$659,4,FALSE())</f>
        <v>563</v>
      </c>
      <c r="R220" s="0" t="n">
        <f aca="false">VLOOKUP(B220,'Team Data'!$A$1:$E$659,5,FALSE())</f>
        <v>481</v>
      </c>
      <c r="S220" s="0" t="n">
        <f aca="false">IF(I220=1,(MIN(30,(C220-D220)))*(M220/(M220+N220))*(Q220/(Q220+R220)),(MAX(-30,(C220-D220)))*(N220/(M220+N220))*(R220/(R220+Q220)))</f>
        <v>-4.18843608498781</v>
      </c>
      <c r="T220" s="0" t="n">
        <f aca="false">IF(J220=1,(MIN(30,(D220-C220)))*(K220/(K220+L220))*(O220/(O220+P220)),(MAX(-30,(D220-C220)))*(L220/(K220+L220))*(P220/(P220+O220)))</f>
        <v>0</v>
      </c>
      <c r="U220" s="7" t="n">
        <v>43051</v>
      </c>
    </row>
    <row r="221" customFormat="false" ht="15" hidden="false" customHeight="false" outlineLevel="0" collapsed="false">
      <c r="A221" s="0" t="s">
        <v>313</v>
      </c>
      <c r="B221" s="0" t="s">
        <v>247</v>
      </c>
      <c r="C221" s="0" t="n">
        <v>65</v>
      </c>
      <c r="D221" s="0" t="n">
        <v>83</v>
      </c>
      <c r="E221" s="0" t="n">
        <v>33</v>
      </c>
      <c r="F221" s="0" t="n">
        <v>36</v>
      </c>
      <c r="G221" s="0" t="n">
        <v>13</v>
      </c>
      <c r="H221" s="0" t="n">
        <v>15</v>
      </c>
      <c r="I221" s="0" t="n">
        <v>0</v>
      </c>
      <c r="J221" s="0" t="n">
        <v>1</v>
      </c>
      <c r="K221" s="0" t="n">
        <f aca="false">VLOOKUP(A221,'Team Data'!$A$1:$E$659,2,FALSE())</f>
        <v>16</v>
      </c>
      <c r="L221" s="0" t="n">
        <f aca="false">VLOOKUP(A221,'Team Data'!$A$1:$E$659,3,FALSE())</f>
        <v>16</v>
      </c>
      <c r="M221" s="0" t="n">
        <f aca="false">VLOOKUP(B221,'Team Data'!$A$1:$E$659,2,FALSE())</f>
        <v>17</v>
      </c>
      <c r="N221" s="0" t="n">
        <f aca="false">VLOOKUP(B221,'Team Data'!$A$1:$E$659,3,FALSE())</f>
        <v>16</v>
      </c>
      <c r="O221" s="0" t="n">
        <f aca="false">VLOOKUP(A221,'Team Data'!$A$1:$E$659,4,FALSE())</f>
        <v>491</v>
      </c>
      <c r="P221" s="0" t="n">
        <f aca="false">VLOOKUP(A221,'Team Data'!$A$1:$E$659,5,FALSE())</f>
        <v>469</v>
      </c>
      <c r="Q221" s="0" t="n">
        <f aca="false">VLOOKUP(B221,'Team Data'!$A$1:$E$659,4,FALSE())</f>
        <v>613</v>
      </c>
      <c r="R221" s="0" t="n">
        <f aca="false">VLOOKUP(B221,'Team Data'!$A$1:$E$659,5,FALSE())</f>
        <v>464</v>
      </c>
      <c r="S221" s="0" t="n">
        <f aca="false">IF(I221=1,(MIN(30,(C221-D221)))*(M221/(M221+N221))*(Q221/(Q221+R221)),(MAX(-30,(C221-D221)))*(N221/(M221+N221))*(R221/(R221+Q221)))</f>
        <v>-3.75993922512028</v>
      </c>
      <c r="T221" s="0" t="n">
        <f aca="false">IF(J221=1,(MIN(30,(D221-C221)))*(K221/(K221+L221))*(O221/(O221+P221)),(MAX(-30,(D221-C221)))*(L221/(K221+L221))*(P221/(P221+O221)))</f>
        <v>4.603125</v>
      </c>
      <c r="U221" s="7" t="n">
        <v>43051</v>
      </c>
    </row>
    <row r="222" customFormat="false" ht="15" hidden="false" customHeight="false" outlineLevel="0" collapsed="false">
      <c r="A222" s="0" t="s">
        <v>53</v>
      </c>
      <c r="B222" s="0" t="s">
        <v>235</v>
      </c>
      <c r="C222" s="0" t="n">
        <v>42</v>
      </c>
      <c r="D222" s="0" t="n">
        <v>111</v>
      </c>
      <c r="E222" s="0" t="n">
        <v>26</v>
      </c>
      <c r="F222" s="0" t="n">
        <v>55</v>
      </c>
      <c r="G222" s="0" t="n">
        <v>14</v>
      </c>
      <c r="H222" s="0" t="n">
        <v>14</v>
      </c>
      <c r="I222" s="0" t="n">
        <v>0</v>
      </c>
      <c r="J222" s="0" t="n">
        <v>1</v>
      </c>
      <c r="K222" s="0" t="n">
        <f aca="false">VLOOKUP(A222,'Team Data'!$A$1:$E$659,2,FALSE())</f>
        <v>3</v>
      </c>
      <c r="L222" s="0" t="n">
        <f aca="false">VLOOKUP(A222,'Team Data'!$A$1:$E$659,3,FALSE())</f>
        <v>29</v>
      </c>
      <c r="M222" s="0" t="n">
        <f aca="false">VLOOKUP(B222,'Team Data'!$A$1:$E$659,2,FALSE())</f>
        <v>30</v>
      </c>
      <c r="N222" s="0" t="n">
        <f aca="false">VLOOKUP(B222,'Team Data'!$A$1:$E$659,3,FALSE())</f>
        <v>7</v>
      </c>
      <c r="O222" s="0" t="n">
        <f aca="false">VLOOKUP(A222,'Team Data'!$A$1:$E$659,4,FALSE())</f>
        <v>547</v>
      </c>
      <c r="P222" s="0" t="n">
        <f aca="false">VLOOKUP(A222,'Team Data'!$A$1:$E$659,5,FALSE())</f>
        <v>441</v>
      </c>
      <c r="Q222" s="0" t="n">
        <f aca="false">VLOOKUP(B222,'Team Data'!$A$1:$E$659,4,FALSE())</f>
        <v>726</v>
      </c>
      <c r="R222" s="0" t="n">
        <f aca="false">VLOOKUP(B222,'Team Data'!$A$1:$E$659,5,FALSE())</f>
        <v>521</v>
      </c>
      <c r="S222" s="0" t="n">
        <f aca="false">IF(I222=1,(MIN(30,(C222-D222)))*(M222/(M222+N222))*(Q222/(Q222+R222)),(MAX(-30,(C222-D222)))*(N222/(M222+N222))*(R222/(R222+Q222)))</f>
        <v>-2.37131277227508</v>
      </c>
      <c r="T222" s="0" t="n">
        <f aca="false">IF(J222=1,(MIN(30,(D222-C222)))*(K222/(K222+L222))*(O222/(O222+P222)),(MAX(-30,(D222-C222)))*(L222/(K222+L222))*(P222/(P222+O222)))</f>
        <v>1.5571229757085</v>
      </c>
      <c r="U222" s="7" t="n">
        <v>43051</v>
      </c>
    </row>
    <row r="223" customFormat="false" ht="15" hidden="false" customHeight="false" outlineLevel="0" collapsed="false">
      <c r="A223" s="0" t="s">
        <v>50</v>
      </c>
      <c r="B223" s="0" t="s">
        <v>185</v>
      </c>
      <c r="C223" s="0" t="n">
        <v>56</v>
      </c>
      <c r="D223" s="0" t="n">
        <v>78</v>
      </c>
      <c r="E223" s="0" t="n">
        <v>37</v>
      </c>
      <c r="F223" s="0" t="n">
        <v>34</v>
      </c>
      <c r="G223" s="0" t="n">
        <v>24</v>
      </c>
      <c r="H223" s="0" t="n">
        <v>15</v>
      </c>
      <c r="I223" s="0" t="n">
        <v>0</v>
      </c>
      <c r="J223" s="0" t="n">
        <v>1</v>
      </c>
      <c r="K223" s="0" t="n">
        <f aca="false">VLOOKUP(A223,'Team Data'!$A$1:$E$659,2,FALSE())</f>
        <v>15</v>
      </c>
      <c r="L223" s="0" t="n">
        <f aca="false">VLOOKUP(A223,'Team Data'!$A$1:$E$659,3,FALSE())</f>
        <v>16</v>
      </c>
      <c r="M223" s="0" t="n">
        <f aca="false">VLOOKUP(B223,'Team Data'!$A$1:$E$659,2,FALSE())</f>
        <v>21</v>
      </c>
      <c r="N223" s="0" t="n">
        <f aca="false">VLOOKUP(B223,'Team Data'!$A$1:$E$659,3,FALSE())</f>
        <v>12</v>
      </c>
      <c r="O223" s="0" t="n">
        <f aca="false">VLOOKUP(A223,'Team Data'!$A$1:$E$659,4,FALSE())</f>
        <v>449</v>
      </c>
      <c r="P223" s="0" t="n">
        <f aca="false">VLOOKUP(A223,'Team Data'!$A$1:$E$659,5,FALSE())</f>
        <v>485</v>
      </c>
      <c r="Q223" s="0" t="n">
        <f aca="false">VLOOKUP(B223,'Team Data'!$A$1:$E$659,4,FALSE())</f>
        <v>618</v>
      </c>
      <c r="R223" s="0" t="n">
        <f aca="false">VLOOKUP(B223,'Team Data'!$A$1:$E$659,5,FALSE())</f>
        <v>486</v>
      </c>
      <c r="S223" s="0" t="n">
        <f aca="false">IF(I223=1,(MIN(30,(C223-D223)))*(M223/(M223+N223))*(Q223/(Q223+R223)),(MAX(-30,(C223-D223)))*(N223/(M223+N223))*(R223/(R223+Q223)))</f>
        <v>-3.52173913043478</v>
      </c>
      <c r="T223" s="0" t="n">
        <f aca="false">IF(J223=1,(MIN(30,(D223-C223)))*(K223/(K223+L223))*(O223/(O223+P223)),(MAX(-30,(D223-C223)))*(L223/(K223+L223))*(P223/(P223+O223)))</f>
        <v>5.11742764384886</v>
      </c>
      <c r="U223" s="7" t="n">
        <v>43051</v>
      </c>
    </row>
    <row r="224" customFormat="false" ht="15" hidden="false" customHeight="false" outlineLevel="0" collapsed="false">
      <c r="A224" s="0" t="s">
        <v>295</v>
      </c>
      <c r="B224" s="0" t="s">
        <v>7</v>
      </c>
      <c r="C224" s="0" t="n">
        <v>57</v>
      </c>
      <c r="D224" s="0" t="n">
        <v>65</v>
      </c>
      <c r="E224" s="0" t="n">
        <v>33</v>
      </c>
      <c r="F224" s="0" t="n">
        <v>30</v>
      </c>
      <c r="G224" s="0" t="n">
        <v>20</v>
      </c>
      <c r="H224" s="0" t="n">
        <v>11</v>
      </c>
      <c r="I224" s="0" t="n">
        <v>0</v>
      </c>
      <c r="J224" s="0" t="n">
        <v>1</v>
      </c>
      <c r="K224" s="0" t="n">
        <f aca="false">VLOOKUP(A224,'Team Data'!$A$1:$E$659,2,FALSE())</f>
        <v>15</v>
      </c>
      <c r="L224" s="0" t="n">
        <f aca="false">VLOOKUP(A224,'Team Data'!$A$1:$E$659,3,FALSE())</f>
        <v>18</v>
      </c>
      <c r="M224" s="0" t="n">
        <f aca="false">VLOOKUP(B224,'Team Data'!$A$1:$E$659,2,FALSE())</f>
        <v>12</v>
      </c>
      <c r="N224" s="0" t="n">
        <f aca="false">VLOOKUP(B224,'Team Data'!$A$1:$E$659,3,FALSE())</f>
        <v>19</v>
      </c>
      <c r="O224" s="0" t="n">
        <f aca="false">VLOOKUP(A224,'Team Data'!$A$1:$E$659,4,FALSE())</f>
        <v>512</v>
      </c>
      <c r="P224" s="0" t="n">
        <f aca="false">VLOOKUP(A224,'Team Data'!$A$1:$E$659,5,FALSE())</f>
        <v>507</v>
      </c>
      <c r="Q224" s="0" t="n">
        <f aca="false">VLOOKUP(B224,'Team Data'!$A$1:$E$659,4,FALSE())</f>
        <v>486</v>
      </c>
      <c r="R224" s="0" t="n">
        <f aca="false">VLOOKUP(B224,'Team Data'!$A$1:$E$659,5,FALSE())</f>
        <v>454</v>
      </c>
      <c r="S224" s="0" t="n">
        <f aca="false">IF(I224=1,(MIN(30,(C224-D224)))*(M224/(M224+N224))*(Q224/(Q224+R224)),(MAX(-30,(C224-D224)))*(N224/(M224+N224))*(R224/(R224+Q224)))</f>
        <v>-2.3681537405628</v>
      </c>
      <c r="T224" s="0" t="n">
        <f aca="false">IF(J224=1,(MIN(30,(D224-C224)))*(K224/(K224+L224))*(O224/(O224+P224)),(MAX(-30,(D224-C224)))*(L224/(K224+L224))*(P224/(P224+O224)))</f>
        <v>1.82710322062628</v>
      </c>
      <c r="U224" s="7" t="n">
        <v>43051</v>
      </c>
    </row>
    <row r="225" customFormat="false" ht="15" hidden="false" customHeight="false" outlineLevel="0" collapsed="false">
      <c r="A225" s="0" t="s">
        <v>465</v>
      </c>
      <c r="B225" s="0" t="s">
        <v>109</v>
      </c>
      <c r="C225" s="0" t="n">
        <v>63</v>
      </c>
      <c r="D225" s="0" t="n">
        <v>80</v>
      </c>
      <c r="E225" s="0" t="n">
        <v>38</v>
      </c>
      <c r="F225" s="0" t="n">
        <v>45</v>
      </c>
      <c r="G225" s="0" t="n">
        <v>15</v>
      </c>
      <c r="H225" s="0" t="n">
        <v>10</v>
      </c>
      <c r="I225" s="0" t="n">
        <v>0</v>
      </c>
      <c r="J225" s="0" t="n">
        <v>1</v>
      </c>
      <c r="K225" s="0" t="n">
        <f aca="false">VLOOKUP(A225,'Team Data'!$A$1:$E$659,2,FALSE())</f>
        <v>0</v>
      </c>
      <c r="L225" s="0" t="n">
        <f aca="false">VLOOKUP(A225,'Team Data'!$A$1:$E$659,3,FALSE())</f>
        <v>1</v>
      </c>
      <c r="M225" s="0" t="n">
        <f aca="false">VLOOKUP(B225,'Team Data'!$A$1:$E$659,2,FALSE())</f>
        <v>19</v>
      </c>
      <c r="N225" s="0" t="n">
        <f aca="false">VLOOKUP(B225,'Team Data'!$A$1:$E$659,3,FALSE())</f>
        <v>14</v>
      </c>
      <c r="O225" s="0" t="n">
        <f aca="false">VLOOKUP(A225,'Team Data'!$A$1:$E$659,4,FALSE())</f>
        <v>19</v>
      </c>
      <c r="P225" s="0" t="n">
        <f aca="false">VLOOKUP(A225,'Team Data'!$A$1:$E$659,5,FALSE())</f>
        <v>14</v>
      </c>
      <c r="Q225" s="0" t="n">
        <f aca="false">VLOOKUP(B225,'Team Data'!$A$1:$E$659,4,FALSE())</f>
        <v>501</v>
      </c>
      <c r="R225" s="0" t="n">
        <f aca="false">VLOOKUP(B225,'Team Data'!$A$1:$E$659,5,FALSE())</f>
        <v>542</v>
      </c>
      <c r="S225" s="0" t="n">
        <f aca="false">IF(I225=1,(MIN(30,(C225-D225)))*(M225/(M225+N225))*(Q225/(Q225+R225)),(MAX(-30,(C225-D225)))*(N225/(M225+N225))*(R225/(R225+Q225)))</f>
        <v>-3.74781370754525</v>
      </c>
      <c r="T225" s="0" t="n">
        <f aca="false">IF(J225=1,(MIN(30,(D225-C225)))*(K225/(K225+L225))*(O225/(O225+P225)),(MAX(-30,(D225-C225)))*(L225/(K225+L225))*(P225/(P225+O225)))</f>
        <v>0</v>
      </c>
      <c r="U225" s="7" t="n">
        <v>43051</v>
      </c>
    </row>
    <row r="226" customFormat="false" ht="15" hidden="false" customHeight="false" outlineLevel="0" collapsed="false">
      <c r="A226" s="0" t="s">
        <v>11</v>
      </c>
      <c r="B226" s="0" t="s">
        <v>127</v>
      </c>
      <c r="C226" s="0" t="n">
        <v>58</v>
      </c>
      <c r="D226" s="0" t="n">
        <v>92</v>
      </c>
      <c r="E226" s="0" t="n">
        <v>38</v>
      </c>
      <c r="F226" s="0" t="n">
        <v>53</v>
      </c>
      <c r="G226" s="0" t="n">
        <v>17</v>
      </c>
      <c r="H226" s="0" t="n">
        <v>9</v>
      </c>
      <c r="I226" s="0" t="n">
        <v>0</v>
      </c>
      <c r="J226" s="0" t="n">
        <v>1</v>
      </c>
      <c r="K226" s="0" t="n">
        <f aca="false">VLOOKUP(A226,'Team Data'!$A$1:$E$659,2,FALSE())</f>
        <v>8</v>
      </c>
      <c r="L226" s="0" t="n">
        <f aca="false">VLOOKUP(A226,'Team Data'!$A$1:$E$659,3,FALSE())</f>
        <v>23</v>
      </c>
      <c r="M226" s="0" t="n">
        <f aca="false">VLOOKUP(B226,'Team Data'!$A$1:$E$659,2,FALSE())</f>
        <v>14</v>
      </c>
      <c r="N226" s="0" t="n">
        <f aca="false">VLOOKUP(B226,'Team Data'!$A$1:$E$659,3,FALSE())</f>
        <v>19</v>
      </c>
      <c r="O226" s="0" t="n">
        <f aca="false">VLOOKUP(A226,'Team Data'!$A$1:$E$659,4,FALSE())</f>
        <v>473</v>
      </c>
      <c r="P226" s="0" t="n">
        <f aca="false">VLOOKUP(A226,'Team Data'!$A$1:$E$659,5,FALSE())</f>
        <v>559</v>
      </c>
      <c r="Q226" s="0" t="n">
        <f aca="false">VLOOKUP(B226,'Team Data'!$A$1:$E$659,4,FALSE())</f>
        <v>641</v>
      </c>
      <c r="R226" s="0" t="n">
        <f aca="false">VLOOKUP(B226,'Team Data'!$A$1:$E$659,5,FALSE())</f>
        <v>461</v>
      </c>
      <c r="S226" s="0" t="n">
        <f aca="false">IF(I226=1,(MIN(30,(C226-D226)))*(M226/(M226+N226))*(Q226/(Q226+R226)),(MAX(-30,(C226-D226)))*(N226/(M226+N226))*(R226/(R226+Q226)))</f>
        <v>-7.22570532915361</v>
      </c>
      <c r="T226" s="0" t="n">
        <f aca="false">IF(J226=1,(MIN(30,(D226-C226)))*(K226/(K226+L226))*(O226/(O226+P226)),(MAX(-30,(D226-C226)))*(L226/(K226+L226))*(P226/(P226+O226)))</f>
        <v>3.54838709677419</v>
      </c>
      <c r="U226" s="7" t="n">
        <v>43051</v>
      </c>
    </row>
    <row r="227" customFormat="false" ht="15" hidden="false" customHeight="false" outlineLevel="0" collapsed="false">
      <c r="A227" s="0" t="s">
        <v>466</v>
      </c>
      <c r="B227" s="0" t="s">
        <v>236</v>
      </c>
      <c r="C227" s="0" t="n">
        <v>59</v>
      </c>
      <c r="D227" s="0" t="n">
        <v>114</v>
      </c>
      <c r="E227" s="0" t="n">
        <v>25</v>
      </c>
      <c r="F227" s="0" t="n">
        <v>46</v>
      </c>
      <c r="G227" s="0" t="n">
        <v>20</v>
      </c>
      <c r="H227" s="0" t="n">
        <v>13</v>
      </c>
      <c r="I227" s="0" t="n">
        <v>0</v>
      </c>
      <c r="J227" s="0" t="n">
        <v>1</v>
      </c>
      <c r="K227" s="0" t="n">
        <f aca="false">VLOOKUP(A227,'Team Data'!$A$1:$E$659,2,FALSE())</f>
        <v>0</v>
      </c>
      <c r="L227" s="0" t="n">
        <f aca="false">VLOOKUP(A227,'Team Data'!$A$1:$E$659,3,FALSE())</f>
        <v>1</v>
      </c>
      <c r="M227" s="0" t="n">
        <f aca="false">VLOOKUP(B227,'Team Data'!$A$1:$E$659,2,FALSE())</f>
        <v>18</v>
      </c>
      <c r="N227" s="0" t="n">
        <f aca="false">VLOOKUP(B227,'Team Data'!$A$1:$E$659,3,FALSE())</f>
        <v>15</v>
      </c>
      <c r="O227" s="0" t="n">
        <f aca="false">VLOOKUP(A227,'Team Data'!$A$1:$E$659,4,FALSE())</f>
        <v>18</v>
      </c>
      <c r="P227" s="0" t="n">
        <f aca="false">VLOOKUP(A227,'Team Data'!$A$1:$E$659,5,FALSE())</f>
        <v>15</v>
      </c>
      <c r="Q227" s="0" t="n">
        <f aca="false">VLOOKUP(B227,'Team Data'!$A$1:$E$659,4,FALSE())</f>
        <v>473</v>
      </c>
      <c r="R227" s="0" t="n">
        <f aca="false">VLOOKUP(B227,'Team Data'!$A$1:$E$659,5,FALSE())</f>
        <v>475</v>
      </c>
      <c r="S227" s="0" t="n">
        <f aca="false">IF(I227=1,(MIN(30,(C227-D227)))*(M227/(M227+N227))*(Q227/(Q227+R227)),(MAX(-30,(C227-D227)))*(N227/(M227+N227))*(R227/(R227+Q227)))</f>
        <v>-6.83256616800921</v>
      </c>
      <c r="T227" s="0" t="n">
        <f aca="false">IF(J227=1,(MIN(30,(D227-C227)))*(K227/(K227+L227))*(O227/(O227+P227)),(MAX(-30,(D227-C227)))*(L227/(K227+L227))*(P227/(P227+O227)))</f>
        <v>0</v>
      </c>
      <c r="U227" s="7" t="n">
        <v>43051</v>
      </c>
    </row>
    <row r="228" customFormat="false" ht="15" hidden="false" customHeight="false" outlineLevel="0" collapsed="false">
      <c r="A228" s="0" t="s">
        <v>187</v>
      </c>
      <c r="B228" s="0" t="s">
        <v>167</v>
      </c>
      <c r="C228" s="0" t="n">
        <v>55</v>
      </c>
      <c r="D228" s="0" t="n">
        <v>89</v>
      </c>
      <c r="E228" s="0" t="n">
        <v>33</v>
      </c>
      <c r="F228" s="0" t="n">
        <v>42</v>
      </c>
      <c r="G228" s="0" t="n">
        <v>16</v>
      </c>
      <c r="H228" s="0" t="n">
        <v>12</v>
      </c>
      <c r="I228" s="0" t="n">
        <v>0</v>
      </c>
      <c r="J228" s="0" t="n">
        <v>1</v>
      </c>
      <c r="K228" s="0" t="n">
        <f aca="false">VLOOKUP(A228,'Team Data'!$A$1:$E$659,2,FALSE())</f>
        <v>20</v>
      </c>
      <c r="L228" s="0" t="n">
        <f aca="false">VLOOKUP(A228,'Team Data'!$A$1:$E$659,3,FALSE())</f>
        <v>12</v>
      </c>
      <c r="M228" s="0" t="n">
        <f aca="false">VLOOKUP(B228,'Team Data'!$A$1:$E$659,2,FALSE())</f>
        <v>22</v>
      </c>
      <c r="N228" s="0" t="n">
        <f aca="false">VLOOKUP(B228,'Team Data'!$A$1:$E$659,3,FALSE())</f>
        <v>10</v>
      </c>
      <c r="O228" s="0" t="n">
        <f aca="false">VLOOKUP(A228,'Team Data'!$A$1:$E$659,4,FALSE())</f>
        <v>433</v>
      </c>
      <c r="P228" s="0" t="n">
        <f aca="false">VLOOKUP(A228,'Team Data'!$A$1:$E$659,5,FALSE())</f>
        <v>544</v>
      </c>
      <c r="Q228" s="0" t="n">
        <f aca="false">VLOOKUP(B228,'Team Data'!$A$1:$E$659,4,FALSE())</f>
        <v>612</v>
      </c>
      <c r="R228" s="0" t="n">
        <f aca="false">VLOOKUP(B228,'Team Data'!$A$1:$E$659,5,FALSE())</f>
        <v>453</v>
      </c>
      <c r="S228" s="0" t="n">
        <f aca="false">IF(I228=1,(MIN(30,(C228-D228)))*(M228/(M228+N228))*(Q228/(Q228+R228)),(MAX(-30,(C228-D228)))*(N228/(M228+N228))*(R228/(R228+Q228)))</f>
        <v>-3.98767605633803</v>
      </c>
      <c r="T228" s="0" t="n">
        <f aca="false">IF(J228=1,(MIN(30,(D228-C228)))*(K228/(K228+L228))*(O228/(O228+P228)),(MAX(-30,(D228-C228)))*(L228/(K228+L228))*(P228/(P228+O228)))</f>
        <v>8.30987717502559</v>
      </c>
      <c r="U228" s="7" t="n">
        <v>43051</v>
      </c>
    </row>
    <row r="229" customFormat="false" ht="15" hidden="false" customHeight="false" outlineLevel="0" collapsed="false">
      <c r="A229" s="0" t="s">
        <v>467</v>
      </c>
      <c r="B229" s="0" t="s">
        <v>108</v>
      </c>
      <c r="C229" s="0" t="n">
        <v>68</v>
      </c>
      <c r="D229" s="0" t="n">
        <v>85</v>
      </c>
      <c r="E229" s="0" t="n">
        <v>29</v>
      </c>
      <c r="F229" s="0" t="n">
        <v>44</v>
      </c>
      <c r="G229" s="0" t="n">
        <v>11</v>
      </c>
      <c r="H229" s="0" t="n">
        <v>17</v>
      </c>
      <c r="I229" s="0" t="n">
        <v>0</v>
      </c>
      <c r="J229" s="0" t="n">
        <v>1</v>
      </c>
      <c r="K229" s="0" t="n">
        <f aca="false">VLOOKUP(A229,'Team Data'!$A$1:$E$659,2,FALSE())</f>
        <v>0</v>
      </c>
      <c r="L229" s="0" t="n">
        <f aca="false">VLOOKUP(A229,'Team Data'!$A$1:$E$659,3,FALSE())</f>
        <v>1</v>
      </c>
      <c r="M229" s="0" t="n">
        <f aca="false">VLOOKUP(B229,'Team Data'!$A$1:$E$659,2,FALSE())</f>
        <v>19</v>
      </c>
      <c r="N229" s="0" t="n">
        <f aca="false">VLOOKUP(B229,'Team Data'!$A$1:$E$659,3,FALSE())</f>
        <v>16</v>
      </c>
      <c r="O229" s="0" t="n">
        <f aca="false">VLOOKUP(A229,'Team Data'!$A$1:$E$659,4,FALSE())</f>
        <v>19</v>
      </c>
      <c r="P229" s="0" t="n">
        <f aca="false">VLOOKUP(A229,'Team Data'!$A$1:$E$659,5,FALSE())</f>
        <v>16</v>
      </c>
      <c r="Q229" s="0" t="n">
        <f aca="false">VLOOKUP(B229,'Team Data'!$A$1:$E$659,4,FALSE())</f>
        <v>472</v>
      </c>
      <c r="R229" s="0" t="n">
        <f aca="false">VLOOKUP(B229,'Team Data'!$A$1:$E$659,5,FALSE())</f>
        <v>580</v>
      </c>
      <c r="S229" s="0" t="n">
        <f aca="false">IF(I229=1,(MIN(30,(C229-D229)))*(M229/(M229+N229))*(Q229/(Q229+R229)),(MAX(-30,(C229-D229)))*(N229/(M229+N229))*(R229/(R229+Q229)))</f>
        <v>-4.28462791960891</v>
      </c>
      <c r="T229" s="0" t="n">
        <f aca="false">IF(J229=1,(MIN(30,(D229-C229)))*(K229/(K229+L229))*(O229/(O229+P229)),(MAX(-30,(D229-C229)))*(L229/(K229+L229))*(P229/(P229+O229)))</f>
        <v>0</v>
      </c>
      <c r="U229" s="7" t="n">
        <v>43051</v>
      </c>
    </row>
    <row r="230" customFormat="false" ht="15" hidden="false" customHeight="false" outlineLevel="0" collapsed="false">
      <c r="A230" s="0" t="s">
        <v>181</v>
      </c>
      <c r="B230" s="0" t="s">
        <v>145</v>
      </c>
      <c r="C230" s="0" t="n">
        <v>70</v>
      </c>
      <c r="D230" s="0" t="n">
        <v>77</v>
      </c>
      <c r="E230" s="0" t="n">
        <v>30</v>
      </c>
      <c r="F230" s="0" t="n">
        <v>39</v>
      </c>
      <c r="G230" s="0" t="n">
        <v>16</v>
      </c>
      <c r="H230" s="0" t="n">
        <v>21</v>
      </c>
      <c r="I230" s="0" t="n">
        <v>0</v>
      </c>
      <c r="J230" s="0" t="n">
        <v>1</v>
      </c>
      <c r="K230" s="0" t="n">
        <f aca="false">VLOOKUP(A230,'Team Data'!$A$1:$E$659,2,FALSE())</f>
        <v>8</v>
      </c>
      <c r="L230" s="0" t="n">
        <f aca="false">VLOOKUP(A230,'Team Data'!$A$1:$E$659,3,FALSE())</f>
        <v>21</v>
      </c>
      <c r="M230" s="0" t="n">
        <f aca="false">VLOOKUP(B230,'Team Data'!$A$1:$E$659,2,FALSE())</f>
        <v>23</v>
      </c>
      <c r="N230" s="0" t="n">
        <f aca="false">VLOOKUP(B230,'Team Data'!$A$1:$E$659,3,FALSE())</f>
        <v>10</v>
      </c>
      <c r="O230" s="0" t="n">
        <f aca="false">VLOOKUP(A230,'Team Data'!$A$1:$E$659,4,FALSE())</f>
        <v>484</v>
      </c>
      <c r="P230" s="0" t="n">
        <f aca="false">VLOOKUP(A230,'Team Data'!$A$1:$E$659,5,FALSE())</f>
        <v>397</v>
      </c>
      <c r="Q230" s="0" t="n">
        <f aca="false">VLOOKUP(B230,'Team Data'!$A$1:$E$659,4,FALSE())</f>
        <v>503</v>
      </c>
      <c r="R230" s="0" t="n">
        <f aca="false">VLOOKUP(B230,'Team Data'!$A$1:$E$659,5,FALSE())</f>
        <v>487</v>
      </c>
      <c r="S230" s="0" t="n">
        <f aca="false">IF(I230=1,(MIN(30,(C230-D230)))*(M230/(M230+N230))*(Q230/(Q230+R230)),(MAX(-30,(C230-D230)))*(N230/(M230+N230))*(R230/(R230+Q230)))</f>
        <v>-1.04346495255586</v>
      </c>
      <c r="T230" s="0" t="n">
        <f aca="false">IF(J230=1,(MIN(30,(D230-C230)))*(K230/(K230+L230))*(O230/(O230+P230)),(MAX(-30,(D230-C230)))*(L230/(K230+L230))*(P230/(P230+O230)))</f>
        <v>1.06086343888215</v>
      </c>
      <c r="U230" s="7" t="n">
        <v>43051</v>
      </c>
    </row>
    <row r="231" customFormat="false" ht="15" hidden="false" customHeight="false" outlineLevel="0" collapsed="false">
      <c r="A231" s="0" t="s">
        <v>468</v>
      </c>
      <c r="B231" s="0" t="s">
        <v>46</v>
      </c>
      <c r="C231" s="0" t="n">
        <v>51</v>
      </c>
      <c r="D231" s="0" t="n">
        <v>99</v>
      </c>
      <c r="E231" s="0" t="n">
        <v>31</v>
      </c>
      <c r="F231" s="0" t="n">
        <v>44</v>
      </c>
      <c r="G231" s="0" t="n">
        <v>21</v>
      </c>
      <c r="H231" s="0" t="n">
        <v>9</v>
      </c>
      <c r="I231" s="0" t="n">
        <v>0</v>
      </c>
      <c r="J231" s="0" t="n">
        <v>1</v>
      </c>
      <c r="K231" s="0" t="n">
        <f aca="false">VLOOKUP(A231,'Team Data'!$A$1:$E$659,2,FALSE())</f>
        <v>0</v>
      </c>
      <c r="L231" s="0" t="n">
        <f aca="false">VLOOKUP(A231,'Team Data'!$A$1:$E$659,3,FALSE())</f>
        <v>2</v>
      </c>
      <c r="M231" s="0" t="n">
        <f aca="false">VLOOKUP(B231,'Team Data'!$A$1:$E$659,2,FALSE())</f>
        <v>18</v>
      </c>
      <c r="N231" s="0" t="n">
        <f aca="false">VLOOKUP(B231,'Team Data'!$A$1:$E$659,3,FALSE())</f>
        <v>17</v>
      </c>
      <c r="O231" s="0" t="n">
        <f aca="false">VLOOKUP(A231,'Team Data'!$A$1:$E$659,4,FALSE())</f>
        <v>25</v>
      </c>
      <c r="P231" s="0" t="n">
        <f aca="false">VLOOKUP(A231,'Team Data'!$A$1:$E$659,5,FALSE())</f>
        <v>42</v>
      </c>
      <c r="Q231" s="0" t="n">
        <f aca="false">VLOOKUP(B231,'Team Data'!$A$1:$E$659,4,FALSE())</f>
        <v>546</v>
      </c>
      <c r="R231" s="0" t="n">
        <f aca="false">VLOOKUP(B231,'Team Data'!$A$1:$E$659,5,FALSE())</f>
        <v>561</v>
      </c>
      <c r="S231" s="0" t="n">
        <f aca="false">IF(I231=1,(MIN(30,(C231-D231)))*(M231/(M231+N231))*(Q231/(Q231+R231)),(MAX(-30,(C231-D231)))*(N231/(M231+N231))*(R231/(R231+Q231)))</f>
        <v>-7.38443670150987</v>
      </c>
      <c r="T231" s="0" t="n">
        <f aca="false">IF(J231=1,(MIN(30,(D231-C231)))*(K231/(K231+L231))*(O231/(O231+P231)),(MAX(-30,(D231-C231)))*(L231/(K231+L231))*(P231/(P231+O231)))</f>
        <v>0</v>
      </c>
      <c r="U231" s="7" t="n">
        <v>43051</v>
      </c>
    </row>
    <row r="232" customFormat="false" ht="15" hidden="false" customHeight="false" outlineLevel="0" collapsed="false">
      <c r="A232" s="0" t="s">
        <v>86</v>
      </c>
      <c r="B232" s="0" t="s">
        <v>225</v>
      </c>
      <c r="C232" s="0" t="n">
        <v>57</v>
      </c>
      <c r="D232" s="0" t="n">
        <v>81</v>
      </c>
      <c r="E232" s="0" t="n">
        <v>26</v>
      </c>
      <c r="F232" s="0" t="n">
        <v>42</v>
      </c>
      <c r="G232" s="0" t="n">
        <v>31</v>
      </c>
      <c r="H232" s="0" t="n">
        <v>23</v>
      </c>
      <c r="I232" s="0" t="n">
        <v>0</v>
      </c>
      <c r="J232" s="0" t="n">
        <v>1</v>
      </c>
      <c r="K232" s="0" t="n">
        <f aca="false">VLOOKUP(A232,'Team Data'!$A$1:$E$659,2,FALSE())</f>
        <v>13</v>
      </c>
      <c r="L232" s="0" t="n">
        <f aca="false">VLOOKUP(A232,'Team Data'!$A$1:$E$659,3,FALSE())</f>
        <v>18</v>
      </c>
      <c r="M232" s="0" t="n">
        <f aca="false">VLOOKUP(B232,'Team Data'!$A$1:$E$659,2,FALSE())</f>
        <v>26</v>
      </c>
      <c r="N232" s="0" t="n">
        <f aca="false">VLOOKUP(B232,'Team Data'!$A$1:$E$659,3,FALSE())</f>
        <v>12</v>
      </c>
      <c r="O232" s="0" t="n">
        <f aca="false">VLOOKUP(A232,'Team Data'!$A$1:$E$659,4,FALSE())</f>
        <v>457</v>
      </c>
      <c r="P232" s="0" t="n">
        <f aca="false">VLOOKUP(A232,'Team Data'!$A$1:$E$659,5,FALSE())</f>
        <v>482</v>
      </c>
      <c r="Q232" s="0" t="n">
        <f aca="false">VLOOKUP(B232,'Team Data'!$A$1:$E$659,4,FALSE())</f>
        <v>700</v>
      </c>
      <c r="R232" s="0" t="n">
        <f aca="false">VLOOKUP(B232,'Team Data'!$A$1:$E$659,5,FALSE())</f>
        <v>549</v>
      </c>
      <c r="S232" s="0" t="n">
        <f aca="false">IF(I232=1,(MIN(30,(C232-D232)))*(M232/(M232+N232))*(Q232/(Q232+R232)),(MAX(-30,(C232-D232)))*(N232/(M232+N232))*(R232/(R232+Q232)))</f>
        <v>-3.3313387552147</v>
      </c>
      <c r="T232" s="0" t="n">
        <f aca="false">IF(J232=1,(MIN(30,(D232-C232)))*(K232/(K232+L232))*(O232/(O232+P232)),(MAX(-30,(D232-C232)))*(L232/(K232+L232))*(P232/(P232+O232)))</f>
        <v>4.89827888281975</v>
      </c>
      <c r="U232" s="7" t="n">
        <v>43051</v>
      </c>
    </row>
    <row r="233" customFormat="false" ht="15" hidden="false" customHeight="false" outlineLevel="0" collapsed="false">
      <c r="A233" s="0" t="s">
        <v>469</v>
      </c>
      <c r="B233" s="0" t="s">
        <v>211</v>
      </c>
      <c r="C233" s="0" t="n">
        <v>99</v>
      </c>
      <c r="D233" s="0" t="n">
        <v>84</v>
      </c>
      <c r="E233" s="0" t="n">
        <v>38</v>
      </c>
      <c r="F233" s="0" t="n">
        <v>48</v>
      </c>
      <c r="G233" s="0" t="n">
        <v>12</v>
      </c>
      <c r="H233" s="0" t="n">
        <v>20</v>
      </c>
      <c r="I233" s="0" t="n">
        <v>1</v>
      </c>
      <c r="J233" s="0" t="n">
        <v>0</v>
      </c>
      <c r="K233" s="0" t="n">
        <f aca="false">VLOOKUP(A233,'Team Data'!$A$1:$E$659,2,FALSE())</f>
        <v>1</v>
      </c>
      <c r="L233" s="0" t="n">
        <f aca="false">VLOOKUP(A233,'Team Data'!$A$1:$E$659,3,FALSE())</f>
        <v>1</v>
      </c>
      <c r="M233" s="0" t="n">
        <f aca="false">VLOOKUP(B233,'Team Data'!$A$1:$E$659,2,FALSE())</f>
        <v>4</v>
      </c>
      <c r="N233" s="0" t="n">
        <f aca="false">VLOOKUP(B233,'Team Data'!$A$1:$E$659,3,FALSE())</f>
        <v>25</v>
      </c>
      <c r="O233" s="0" t="n">
        <f aca="false">VLOOKUP(A233,'Team Data'!$A$1:$E$659,4,FALSE())</f>
        <v>32</v>
      </c>
      <c r="P233" s="0" t="n">
        <f aca="false">VLOOKUP(A233,'Team Data'!$A$1:$E$659,5,FALSE())</f>
        <v>32</v>
      </c>
      <c r="Q233" s="0" t="n">
        <f aca="false">VLOOKUP(B233,'Team Data'!$A$1:$E$659,4,FALSE())</f>
        <v>425</v>
      </c>
      <c r="R233" s="0" t="n">
        <f aca="false">VLOOKUP(B233,'Team Data'!$A$1:$E$659,5,FALSE())</f>
        <v>394</v>
      </c>
      <c r="S233" s="0" t="n">
        <f aca="false">IF(I233=1,(MIN(30,(C233-D233)))*(M233/(M233+N233))*(Q233/(Q233+R233)),(MAX(-30,(C233-D233)))*(N233/(M233+N233))*(R233/(R233+Q233)))</f>
        <v>1.07363900467349</v>
      </c>
      <c r="T233" s="0" t="n">
        <f aca="false">IF(J233=1,(MIN(30,(D233-C233)))*(K233/(K233+L233))*(O233/(O233+P233)),(MAX(-30,(D233-C233)))*(L233/(K233+L233))*(P233/(P233+O233)))</f>
        <v>-3.75</v>
      </c>
      <c r="U233" s="7" t="n">
        <v>43051</v>
      </c>
    </row>
    <row r="234" customFormat="false" ht="15" hidden="false" customHeight="false" outlineLevel="0" collapsed="false">
      <c r="A234" s="0" t="s">
        <v>256</v>
      </c>
      <c r="B234" s="0" t="s">
        <v>259</v>
      </c>
      <c r="C234" s="0" t="n">
        <v>81</v>
      </c>
      <c r="D234" s="0" t="n">
        <v>64</v>
      </c>
      <c r="E234" s="0" t="n">
        <v>25</v>
      </c>
      <c r="F234" s="0" t="n">
        <v>34</v>
      </c>
      <c r="G234" s="0" t="n">
        <v>14</v>
      </c>
      <c r="H234" s="0" t="n">
        <v>17</v>
      </c>
      <c r="I234" s="0" t="n">
        <v>1</v>
      </c>
      <c r="J234" s="0" t="n">
        <v>0</v>
      </c>
      <c r="K234" s="0" t="n">
        <f aca="false">VLOOKUP(A234,'Team Data'!$A$1:$E$659,2,FALSE())</f>
        <v>20</v>
      </c>
      <c r="L234" s="0" t="n">
        <f aca="false">VLOOKUP(A234,'Team Data'!$A$1:$E$659,3,FALSE())</f>
        <v>14</v>
      </c>
      <c r="M234" s="0" t="n">
        <f aca="false">VLOOKUP(B234,'Team Data'!$A$1:$E$659,2,FALSE())</f>
        <v>4</v>
      </c>
      <c r="N234" s="0" t="n">
        <f aca="false">VLOOKUP(B234,'Team Data'!$A$1:$E$659,3,FALSE())</f>
        <v>26</v>
      </c>
      <c r="O234" s="0" t="n">
        <f aca="false">VLOOKUP(A234,'Team Data'!$A$1:$E$659,4,FALSE())</f>
        <v>587</v>
      </c>
      <c r="P234" s="0" t="n">
        <f aca="false">VLOOKUP(A234,'Team Data'!$A$1:$E$659,5,FALSE())</f>
        <v>530</v>
      </c>
      <c r="Q234" s="0" t="n">
        <f aca="false">VLOOKUP(B234,'Team Data'!$A$1:$E$659,4,FALSE())</f>
        <v>537</v>
      </c>
      <c r="R234" s="0" t="n">
        <f aca="false">VLOOKUP(B234,'Team Data'!$A$1:$E$659,5,FALSE())</f>
        <v>418</v>
      </c>
      <c r="S234" s="0" t="n">
        <f aca="false">IF(I234=1,(MIN(30,(C234-D234)))*(M234/(M234+N234))*(Q234/(Q234+R234)),(MAX(-30,(C234-D234)))*(N234/(M234+N234))*(R234/(R234+Q234)))</f>
        <v>1.27455497382199</v>
      </c>
      <c r="T234" s="0" t="n">
        <f aca="false">IF(J234=1,(MIN(30,(D234-C234)))*(K234/(K234+L234))*(O234/(O234+P234)),(MAX(-30,(D234-C234)))*(L234/(K234+L234))*(P234/(P234+O234)))</f>
        <v>-3.32139659803044</v>
      </c>
      <c r="U234" s="7" t="n">
        <v>43051</v>
      </c>
    </row>
    <row r="235" customFormat="false" ht="15" hidden="false" customHeight="false" outlineLevel="0" collapsed="false">
      <c r="A235" s="0" t="s">
        <v>470</v>
      </c>
      <c r="B235" s="0" t="s">
        <v>134</v>
      </c>
      <c r="C235" s="0" t="n">
        <v>59</v>
      </c>
      <c r="D235" s="0" t="n">
        <v>110</v>
      </c>
      <c r="E235" s="0" t="n">
        <v>42</v>
      </c>
      <c r="F235" s="0" t="n">
        <v>49</v>
      </c>
      <c r="G235" s="0" t="n">
        <v>28</v>
      </c>
      <c r="H235" s="0" t="n">
        <v>8</v>
      </c>
      <c r="I235" s="0" t="n">
        <v>0</v>
      </c>
      <c r="J235" s="0" t="n">
        <v>1</v>
      </c>
      <c r="K235" s="0" t="n">
        <f aca="false">VLOOKUP(A235,'Team Data'!$A$1:$E$659,2,FALSE())</f>
        <v>0</v>
      </c>
      <c r="L235" s="0" t="n">
        <f aca="false">VLOOKUP(A235,'Team Data'!$A$1:$E$659,3,FALSE())</f>
        <v>1</v>
      </c>
      <c r="M235" s="0" t="n">
        <f aca="false">VLOOKUP(B235,'Team Data'!$A$1:$E$659,2,FALSE())</f>
        <v>10</v>
      </c>
      <c r="N235" s="0" t="n">
        <f aca="false">VLOOKUP(B235,'Team Data'!$A$1:$E$659,3,FALSE())</f>
        <v>22</v>
      </c>
      <c r="O235" s="0" t="n">
        <f aca="false">VLOOKUP(A235,'Team Data'!$A$1:$E$659,4,FALSE())</f>
        <v>10</v>
      </c>
      <c r="P235" s="0" t="n">
        <f aca="false">VLOOKUP(A235,'Team Data'!$A$1:$E$659,5,FALSE())</f>
        <v>22</v>
      </c>
      <c r="Q235" s="0" t="n">
        <f aca="false">VLOOKUP(B235,'Team Data'!$A$1:$E$659,4,FALSE())</f>
        <v>542</v>
      </c>
      <c r="R235" s="0" t="n">
        <f aca="false">VLOOKUP(B235,'Team Data'!$A$1:$E$659,5,FALSE())</f>
        <v>420</v>
      </c>
      <c r="S235" s="0" t="n">
        <f aca="false">IF(I235=1,(MIN(30,(C235-D235)))*(M235/(M235+N235))*(Q235/(Q235+R235)),(MAX(-30,(C235-D235)))*(N235/(M235+N235))*(R235/(R235+Q235)))</f>
        <v>-9.00467775467776</v>
      </c>
      <c r="T235" s="0" t="n">
        <f aca="false">IF(J235=1,(MIN(30,(D235-C235)))*(K235/(K235+L235))*(O235/(O235+P235)),(MAX(-30,(D235-C235)))*(L235/(K235+L235))*(P235/(P235+O235)))</f>
        <v>0</v>
      </c>
      <c r="U235" s="7" t="n">
        <v>43051</v>
      </c>
    </row>
    <row r="236" customFormat="false" ht="15" hidden="false" customHeight="false" outlineLevel="0" collapsed="false">
      <c r="A236" s="0" t="s">
        <v>62</v>
      </c>
      <c r="B236" s="0" t="s">
        <v>77</v>
      </c>
      <c r="C236" s="0" t="n">
        <v>50</v>
      </c>
      <c r="D236" s="0" t="n">
        <v>76</v>
      </c>
      <c r="E236" s="0" t="n">
        <v>30</v>
      </c>
      <c r="F236" s="0" t="n">
        <v>47</v>
      </c>
      <c r="G236" s="0" t="n">
        <v>17</v>
      </c>
      <c r="H236" s="0" t="n">
        <v>15</v>
      </c>
      <c r="I236" s="0" t="n">
        <v>0</v>
      </c>
      <c r="J236" s="0" t="n">
        <v>1</v>
      </c>
      <c r="K236" s="0" t="n">
        <f aca="false">VLOOKUP(A236,'Team Data'!$A$1:$E$659,2,FALSE())</f>
        <v>5</v>
      </c>
      <c r="L236" s="0" t="n">
        <f aca="false">VLOOKUP(A236,'Team Data'!$A$1:$E$659,3,FALSE())</f>
        <v>27</v>
      </c>
      <c r="M236" s="0" t="n">
        <f aca="false">VLOOKUP(B236,'Team Data'!$A$1:$E$659,2,FALSE())</f>
        <v>10</v>
      </c>
      <c r="N236" s="0" t="n">
        <f aca="false">VLOOKUP(B236,'Team Data'!$A$1:$E$659,3,FALSE())</f>
        <v>20</v>
      </c>
      <c r="O236" s="0" t="n">
        <f aca="false">VLOOKUP(A236,'Team Data'!$A$1:$E$659,4,FALSE())</f>
        <v>512</v>
      </c>
      <c r="P236" s="0" t="n">
        <f aca="false">VLOOKUP(A236,'Team Data'!$A$1:$E$659,5,FALSE())</f>
        <v>548</v>
      </c>
      <c r="Q236" s="0" t="n">
        <f aca="false">VLOOKUP(B236,'Team Data'!$A$1:$E$659,4,FALSE())</f>
        <v>495</v>
      </c>
      <c r="R236" s="0" t="n">
        <f aca="false">VLOOKUP(B236,'Team Data'!$A$1:$E$659,5,FALSE())</f>
        <v>484</v>
      </c>
      <c r="S236" s="0" t="n">
        <f aca="false">IF(I236=1,(MIN(30,(C236-D236)))*(M236/(M236+N236))*(Q236/(Q236+R236)),(MAX(-30,(C236-D236)))*(N236/(M236+N236))*(R236/(R236+Q236)))</f>
        <v>-8.56928838951311</v>
      </c>
      <c r="T236" s="0" t="n">
        <f aca="false">IF(J236=1,(MIN(30,(D236-C236)))*(K236/(K236+L236))*(O236/(O236+P236)),(MAX(-30,(D236-C236)))*(L236/(K236+L236))*(P236/(P236+O236)))</f>
        <v>1.9622641509434</v>
      </c>
      <c r="U236" s="7" t="n">
        <v>43051</v>
      </c>
    </row>
    <row r="237" customFormat="false" ht="15" hidden="false" customHeight="false" outlineLevel="0" collapsed="false">
      <c r="A237" s="0" t="s">
        <v>233</v>
      </c>
      <c r="B237" s="0" t="s">
        <v>38</v>
      </c>
      <c r="C237" s="0" t="n">
        <v>75</v>
      </c>
      <c r="D237" s="0" t="n">
        <v>85</v>
      </c>
      <c r="E237" s="0" t="n">
        <v>18</v>
      </c>
      <c r="F237" s="0" t="n">
        <v>31</v>
      </c>
      <c r="G237" s="0" t="n">
        <v>11</v>
      </c>
      <c r="H237" s="0" t="n">
        <v>7</v>
      </c>
      <c r="I237" s="0" t="n">
        <v>0</v>
      </c>
      <c r="J237" s="0" t="n">
        <v>1</v>
      </c>
      <c r="K237" s="0" t="n">
        <f aca="false">VLOOKUP(A237,'Team Data'!$A$1:$E$659,2,FALSE())</f>
        <v>13</v>
      </c>
      <c r="L237" s="0" t="n">
        <f aca="false">VLOOKUP(A237,'Team Data'!$A$1:$E$659,3,FALSE())</f>
        <v>16</v>
      </c>
      <c r="M237" s="0" t="n">
        <f aca="false">VLOOKUP(B237,'Team Data'!$A$1:$E$659,2,FALSE())</f>
        <v>21</v>
      </c>
      <c r="N237" s="0" t="n">
        <f aca="false">VLOOKUP(B237,'Team Data'!$A$1:$E$659,3,FALSE())</f>
        <v>14</v>
      </c>
      <c r="O237" s="0" t="n">
        <f aca="false">VLOOKUP(A237,'Team Data'!$A$1:$E$659,4,FALSE())</f>
        <v>429</v>
      </c>
      <c r="P237" s="0" t="n">
        <f aca="false">VLOOKUP(A237,'Team Data'!$A$1:$E$659,5,FALSE())</f>
        <v>434</v>
      </c>
      <c r="Q237" s="0" t="n">
        <f aca="false">VLOOKUP(B237,'Team Data'!$A$1:$E$659,4,FALSE())</f>
        <v>713</v>
      </c>
      <c r="R237" s="0" t="n">
        <f aca="false">VLOOKUP(B237,'Team Data'!$A$1:$E$659,5,FALSE())</f>
        <v>450</v>
      </c>
      <c r="S237" s="0" t="n">
        <f aca="false">IF(I237=1,(MIN(30,(C237-D237)))*(M237/(M237+N237))*(Q237/(Q237+R237)),(MAX(-30,(C237-D237)))*(N237/(M237+N237))*(R237/(R237+Q237)))</f>
        <v>-1.54772141014617</v>
      </c>
      <c r="T237" s="0" t="n">
        <f aca="false">IF(J237=1,(MIN(30,(D237-C237)))*(K237/(K237+L237))*(O237/(O237+P237)),(MAX(-30,(D237-C237)))*(L237/(K237+L237))*(P237/(P237+O237)))</f>
        <v>2.22839333519799</v>
      </c>
      <c r="U237" s="7" t="n">
        <v>43051</v>
      </c>
    </row>
    <row r="238" customFormat="false" ht="15" hidden="false" customHeight="false" outlineLevel="0" collapsed="false">
      <c r="A238" s="0" t="s">
        <v>36</v>
      </c>
      <c r="B238" s="0" t="s">
        <v>17</v>
      </c>
      <c r="C238" s="0" t="n">
        <v>73</v>
      </c>
      <c r="D238" s="0" t="n">
        <v>101</v>
      </c>
      <c r="E238" s="0" t="n">
        <v>25</v>
      </c>
      <c r="F238" s="0" t="n">
        <v>41</v>
      </c>
      <c r="G238" s="0" t="n">
        <v>18</v>
      </c>
      <c r="H238" s="0" t="n">
        <v>13</v>
      </c>
      <c r="I238" s="0" t="n">
        <v>0</v>
      </c>
      <c r="J238" s="0" t="n">
        <v>1</v>
      </c>
      <c r="K238" s="0" t="n">
        <f aca="false">VLOOKUP(A238,'Team Data'!$A$1:$E$659,2,FALSE())</f>
        <v>25</v>
      </c>
      <c r="L238" s="0" t="n">
        <f aca="false">VLOOKUP(A238,'Team Data'!$A$1:$E$659,3,FALSE())</f>
        <v>10</v>
      </c>
      <c r="M238" s="0" t="n">
        <f aca="false">VLOOKUP(B238,'Team Data'!$A$1:$E$659,2,FALSE())</f>
        <v>23</v>
      </c>
      <c r="N238" s="0" t="n">
        <f aca="false">VLOOKUP(B238,'Team Data'!$A$1:$E$659,3,FALSE())</f>
        <v>12</v>
      </c>
      <c r="O238" s="0" t="n">
        <f aca="false">VLOOKUP(A238,'Team Data'!$A$1:$E$659,4,FALSE())</f>
        <v>540</v>
      </c>
      <c r="P238" s="0" t="n">
        <f aca="false">VLOOKUP(A238,'Team Data'!$A$1:$E$659,5,FALSE())</f>
        <v>573</v>
      </c>
      <c r="Q238" s="0" t="n">
        <f aca="false">VLOOKUP(B238,'Team Data'!$A$1:$E$659,4,FALSE())</f>
        <v>660</v>
      </c>
      <c r="R238" s="0" t="n">
        <f aca="false">VLOOKUP(B238,'Team Data'!$A$1:$E$659,5,FALSE())</f>
        <v>497</v>
      </c>
      <c r="S238" s="0" t="n">
        <f aca="false">IF(I238=1,(MIN(30,(C238-D238)))*(M238/(M238+N238))*(Q238/(Q238+R238)),(MAX(-30,(C238-D238)))*(N238/(M238+N238))*(R238/(R238+Q238)))</f>
        <v>-4.123768366465</v>
      </c>
      <c r="T238" s="0" t="n">
        <f aca="false">IF(J238=1,(MIN(30,(D238-C238)))*(K238/(K238+L238))*(O238/(O238+P238)),(MAX(-30,(D238-C238)))*(L238/(K238+L238))*(P238/(P238+O238)))</f>
        <v>9.70350404312669</v>
      </c>
      <c r="U238" s="7" t="n">
        <v>43051</v>
      </c>
    </row>
    <row r="239" customFormat="false" ht="15" hidden="false" customHeight="false" outlineLevel="0" collapsed="false">
      <c r="A239" s="0" t="s">
        <v>355</v>
      </c>
      <c r="B239" s="0" t="s">
        <v>350</v>
      </c>
      <c r="C239" s="0" t="n">
        <v>61</v>
      </c>
      <c r="D239" s="0" t="n">
        <v>89</v>
      </c>
      <c r="E239" s="0" t="n">
        <v>31</v>
      </c>
      <c r="F239" s="0" t="n">
        <v>34</v>
      </c>
      <c r="G239" s="0" t="n">
        <v>17</v>
      </c>
      <c r="H239" s="0" t="n">
        <v>7</v>
      </c>
      <c r="I239" s="0" t="n">
        <v>0</v>
      </c>
      <c r="J239" s="0" t="n">
        <v>1</v>
      </c>
      <c r="K239" s="0" t="n">
        <f aca="false">VLOOKUP(A239,'Team Data'!$A$1:$E$659,2,FALSE())</f>
        <v>16</v>
      </c>
      <c r="L239" s="0" t="n">
        <f aca="false">VLOOKUP(A239,'Team Data'!$A$1:$E$659,3,FALSE())</f>
        <v>15</v>
      </c>
      <c r="M239" s="0" t="n">
        <f aca="false">VLOOKUP(B239,'Team Data'!$A$1:$E$659,2,FALSE())</f>
        <v>15</v>
      </c>
      <c r="N239" s="0" t="n">
        <f aca="false">VLOOKUP(B239,'Team Data'!$A$1:$E$659,3,FALSE())</f>
        <v>17</v>
      </c>
      <c r="O239" s="0" t="n">
        <f aca="false">VLOOKUP(A239,'Team Data'!$A$1:$E$659,4,FALSE())</f>
        <v>450</v>
      </c>
      <c r="P239" s="0" t="n">
        <f aca="false">VLOOKUP(A239,'Team Data'!$A$1:$E$659,5,FALSE())</f>
        <v>474</v>
      </c>
      <c r="Q239" s="0" t="n">
        <f aca="false">VLOOKUP(B239,'Team Data'!$A$1:$E$659,4,FALSE())</f>
        <v>641</v>
      </c>
      <c r="R239" s="0" t="n">
        <f aca="false">VLOOKUP(B239,'Team Data'!$A$1:$E$659,5,FALSE())</f>
        <v>425</v>
      </c>
      <c r="S239" s="0" t="n">
        <f aca="false">IF(I239=1,(MIN(30,(C239-D239)))*(M239/(M239+N239))*(Q239/(Q239+R239)),(MAX(-30,(C239-D239)))*(N239/(M239+N239))*(R239/(R239+Q239)))</f>
        <v>-5.93046435272045</v>
      </c>
      <c r="T239" s="0" t="n">
        <f aca="false">IF(J239=1,(MIN(30,(D239-C239)))*(K239/(K239+L239))*(O239/(O239+P239)),(MAX(-30,(D239-C239)))*(L239/(K239+L239))*(P239/(P239+O239)))</f>
        <v>7.03812316715543</v>
      </c>
      <c r="U239" s="7" t="n">
        <v>43051</v>
      </c>
    </row>
    <row r="240" customFormat="false" ht="15" hidden="false" customHeight="false" outlineLevel="0" collapsed="false">
      <c r="A240" s="0" t="s">
        <v>162</v>
      </c>
      <c r="B240" s="0" t="s">
        <v>161</v>
      </c>
      <c r="C240" s="0" t="n">
        <v>43</v>
      </c>
      <c r="D240" s="0" t="n">
        <v>96</v>
      </c>
      <c r="E240" s="0" t="n">
        <v>21</v>
      </c>
      <c r="F240" s="0" t="n">
        <v>46</v>
      </c>
      <c r="G240" s="0" t="n">
        <v>15</v>
      </c>
      <c r="H240" s="0" t="n">
        <v>12</v>
      </c>
      <c r="I240" s="0" t="n">
        <v>0</v>
      </c>
      <c r="J240" s="0" t="n">
        <v>1</v>
      </c>
      <c r="K240" s="0" t="n">
        <f aca="false">VLOOKUP(A240,'Team Data'!$A$1:$E$659,2,FALSE())</f>
        <v>7</v>
      </c>
      <c r="L240" s="0" t="n">
        <f aca="false">VLOOKUP(A240,'Team Data'!$A$1:$E$659,3,FALSE())</f>
        <v>25</v>
      </c>
      <c r="M240" s="0" t="n">
        <f aca="false">VLOOKUP(B240,'Team Data'!$A$1:$E$659,2,FALSE())</f>
        <v>19</v>
      </c>
      <c r="N240" s="0" t="n">
        <f aca="false">VLOOKUP(B240,'Team Data'!$A$1:$E$659,3,FALSE())</f>
        <v>13</v>
      </c>
      <c r="O240" s="0" t="n">
        <f aca="false">VLOOKUP(A240,'Team Data'!$A$1:$E$659,4,FALSE())</f>
        <v>467</v>
      </c>
      <c r="P240" s="0" t="n">
        <f aca="false">VLOOKUP(A240,'Team Data'!$A$1:$E$659,5,FALSE())</f>
        <v>524</v>
      </c>
      <c r="Q240" s="0" t="n">
        <f aca="false">VLOOKUP(B240,'Team Data'!$A$1:$E$659,4,FALSE())</f>
        <v>626</v>
      </c>
      <c r="R240" s="0" t="n">
        <f aca="false">VLOOKUP(B240,'Team Data'!$A$1:$E$659,5,FALSE())</f>
        <v>423</v>
      </c>
      <c r="S240" s="0" t="n">
        <f aca="false">IF(I240=1,(MIN(30,(C240-D240)))*(M240/(M240+N240))*(Q240/(Q240+R240)),(MAX(-30,(C240-D240)))*(N240/(M240+N240))*(R240/(R240+Q240)))</f>
        <v>-4.91450190657769</v>
      </c>
      <c r="T240" s="0" t="n">
        <f aca="false">IF(J240=1,(MIN(30,(D240-C240)))*(K240/(K240+L240))*(O240/(O240+P240)),(MAX(-30,(D240-C240)))*(L240/(K240+L240))*(P240/(P240+O240)))</f>
        <v>3.09252018163471</v>
      </c>
      <c r="U240" s="7" t="n">
        <v>43051</v>
      </c>
    </row>
    <row r="241" customFormat="false" ht="15" hidden="false" customHeight="false" outlineLevel="0" collapsed="false">
      <c r="A241" s="0" t="s">
        <v>322</v>
      </c>
      <c r="B241" s="0" t="s">
        <v>121</v>
      </c>
      <c r="C241" s="0" t="n">
        <v>74</v>
      </c>
      <c r="D241" s="0" t="n">
        <v>77</v>
      </c>
      <c r="E241" s="0" t="n">
        <v>33</v>
      </c>
      <c r="F241" s="0" t="n">
        <v>36</v>
      </c>
      <c r="G241" s="0" t="n">
        <v>19</v>
      </c>
      <c r="H241" s="0" t="n">
        <v>18</v>
      </c>
      <c r="I241" s="0" t="n">
        <v>0</v>
      </c>
      <c r="J241" s="0" t="n">
        <v>1</v>
      </c>
      <c r="K241" s="0" t="n">
        <f aca="false">VLOOKUP(A241,'Team Data'!$A$1:$E$659,2,FALSE())</f>
        <v>10</v>
      </c>
      <c r="L241" s="0" t="n">
        <f aca="false">VLOOKUP(A241,'Team Data'!$A$1:$E$659,3,FALSE())</f>
        <v>21</v>
      </c>
      <c r="M241" s="0" t="n">
        <f aca="false">VLOOKUP(B241,'Team Data'!$A$1:$E$659,2,FALSE())</f>
        <v>14</v>
      </c>
      <c r="N241" s="0" t="n">
        <f aca="false">VLOOKUP(B241,'Team Data'!$A$1:$E$659,3,FALSE())</f>
        <v>18</v>
      </c>
      <c r="O241" s="0" t="n">
        <f aca="false">VLOOKUP(A241,'Team Data'!$A$1:$E$659,4,FALSE())</f>
        <v>453</v>
      </c>
      <c r="P241" s="0" t="n">
        <f aca="false">VLOOKUP(A241,'Team Data'!$A$1:$E$659,5,FALSE())</f>
        <v>488</v>
      </c>
      <c r="Q241" s="0" t="n">
        <f aca="false">VLOOKUP(B241,'Team Data'!$A$1:$E$659,4,FALSE())</f>
        <v>590</v>
      </c>
      <c r="R241" s="0" t="n">
        <f aca="false">VLOOKUP(B241,'Team Data'!$A$1:$E$659,5,FALSE())</f>
        <v>445</v>
      </c>
      <c r="S241" s="0" t="n">
        <f aca="false">IF(I241=1,(MIN(30,(C241-D241)))*(M241/(M241+N241))*(Q241/(Q241+R241)),(MAX(-30,(C241-D241)))*(N241/(M241+N241))*(R241/(R241+Q241)))</f>
        <v>-0.72554347826087</v>
      </c>
      <c r="T241" s="0" t="n">
        <f aca="false">IF(J241=1,(MIN(30,(D241-C241)))*(K241/(K241+L241))*(O241/(O241+P241)),(MAX(-30,(D241-C241)))*(L241/(K241+L241))*(P241/(P241+O241)))</f>
        <v>0.465873641630386</v>
      </c>
      <c r="U241" s="7" t="n">
        <v>43051</v>
      </c>
    </row>
    <row r="242" customFormat="false" ht="15" hidden="false" customHeight="false" outlineLevel="0" collapsed="false">
      <c r="A242" s="0" t="s">
        <v>306</v>
      </c>
      <c r="B242" s="0" t="s">
        <v>71</v>
      </c>
      <c r="C242" s="0" t="n">
        <v>83</v>
      </c>
      <c r="D242" s="0" t="n">
        <v>69</v>
      </c>
      <c r="E242" s="0" t="n">
        <v>41</v>
      </c>
      <c r="F242" s="0" t="n">
        <v>44</v>
      </c>
      <c r="G242" s="0" t="n">
        <v>12</v>
      </c>
      <c r="H242" s="0" t="n">
        <v>14</v>
      </c>
      <c r="I242" s="0" t="n">
        <v>1</v>
      </c>
      <c r="J242" s="0" t="n">
        <v>0</v>
      </c>
      <c r="K242" s="0" t="n">
        <f aca="false">VLOOKUP(A242,'Team Data'!$A$1:$E$659,2,FALSE())</f>
        <v>18</v>
      </c>
      <c r="L242" s="0" t="n">
        <f aca="false">VLOOKUP(A242,'Team Data'!$A$1:$E$659,3,FALSE())</f>
        <v>17</v>
      </c>
      <c r="M242" s="0" t="n">
        <f aca="false">VLOOKUP(B242,'Team Data'!$A$1:$E$659,2,FALSE())</f>
        <v>15</v>
      </c>
      <c r="N242" s="0" t="n">
        <f aca="false">VLOOKUP(B242,'Team Data'!$A$1:$E$659,3,FALSE())</f>
        <v>15</v>
      </c>
      <c r="O242" s="0" t="n">
        <f aca="false">VLOOKUP(A242,'Team Data'!$A$1:$E$659,4,FALSE())</f>
        <v>605</v>
      </c>
      <c r="P242" s="0" t="n">
        <f aca="false">VLOOKUP(A242,'Team Data'!$A$1:$E$659,5,FALSE())</f>
        <v>465</v>
      </c>
      <c r="Q242" s="0" t="n">
        <f aca="false">VLOOKUP(B242,'Team Data'!$A$1:$E$659,4,FALSE())</f>
        <v>467</v>
      </c>
      <c r="R242" s="0" t="n">
        <f aca="false">VLOOKUP(B242,'Team Data'!$A$1:$E$659,5,FALSE())</f>
        <v>451</v>
      </c>
      <c r="S242" s="0" t="n">
        <f aca="false">IF(I242=1,(MIN(30,(C242-D242)))*(M242/(M242+N242))*(Q242/(Q242+R242)),(MAX(-30,(C242-D242)))*(N242/(M242+N242))*(R242/(R242+Q242)))</f>
        <v>3.56100217864924</v>
      </c>
      <c r="T242" s="0" t="n">
        <f aca="false">IF(J242=1,(MIN(30,(D242-C242)))*(K242/(K242+L242))*(O242/(O242+P242)),(MAX(-30,(D242-C242)))*(L242/(K242+L242))*(P242/(P242+O242)))</f>
        <v>-2.95514018691589</v>
      </c>
      <c r="U242" s="7" t="n">
        <v>43051</v>
      </c>
    </row>
    <row r="243" customFormat="false" ht="15" hidden="false" customHeight="false" outlineLevel="0" collapsed="false">
      <c r="A243" s="0" t="s">
        <v>283</v>
      </c>
      <c r="B243" s="0" t="s">
        <v>91</v>
      </c>
      <c r="C243" s="0" t="n">
        <v>70</v>
      </c>
      <c r="D243" s="0" t="n">
        <v>64</v>
      </c>
      <c r="E243" s="0" t="n">
        <v>44</v>
      </c>
      <c r="F243" s="0" t="n">
        <v>47</v>
      </c>
      <c r="G243" s="0" t="n">
        <v>10</v>
      </c>
      <c r="H243" s="0" t="n">
        <v>16</v>
      </c>
      <c r="I243" s="0" t="n">
        <v>1</v>
      </c>
      <c r="J243" s="0" t="n">
        <v>0</v>
      </c>
      <c r="K243" s="0" t="n">
        <f aca="false">VLOOKUP(A243,'Team Data'!$A$1:$E$659,2,FALSE())</f>
        <v>12</v>
      </c>
      <c r="L243" s="0" t="n">
        <f aca="false">VLOOKUP(A243,'Team Data'!$A$1:$E$659,3,FALSE())</f>
        <v>20</v>
      </c>
      <c r="M243" s="0" t="n">
        <f aca="false">VLOOKUP(B243,'Team Data'!$A$1:$E$659,2,FALSE())</f>
        <v>14</v>
      </c>
      <c r="N243" s="0" t="n">
        <f aca="false">VLOOKUP(B243,'Team Data'!$A$1:$E$659,3,FALSE())</f>
        <v>18</v>
      </c>
      <c r="O243" s="0" t="n">
        <f aca="false">VLOOKUP(A243,'Team Data'!$A$1:$E$659,4,FALSE())</f>
        <v>427</v>
      </c>
      <c r="P243" s="0" t="n">
        <f aca="false">VLOOKUP(A243,'Team Data'!$A$1:$E$659,5,FALSE())</f>
        <v>489</v>
      </c>
      <c r="Q243" s="0" t="n">
        <f aca="false">VLOOKUP(B243,'Team Data'!$A$1:$E$659,4,FALSE())</f>
        <v>467</v>
      </c>
      <c r="R243" s="0" t="n">
        <f aca="false">VLOOKUP(B243,'Team Data'!$A$1:$E$659,5,FALSE())</f>
        <v>496</v>
      </c>
      <c r="S243" s="0" t="n">
        <f aca="false">IF(I243=1,(MIN(30,(C243-D243)))*(M243/(M243+N243))*(Q243/(Q243+R243)),(MAX(-30,(C243-D243)))*(N243/(M243+N243))*(R243/(R243+Q243)))</f>
        <v>1.27297507788162</v>
      </c>
      <c r="T243" s="0" t="n">
        <f aca="false">IF(J243=1,(MIN(30,(D243-C243)))*(K243/(K243+L243))*(O243/(O243+P243)),(MAX(-30,(D243-C243)))*(L243/(K243+L243))*(P243/(P243+O243)))</f>
        <v>-2.00191048034935</v>
      </c>
      <c r="U243" s="7" t="n">
        <v>43052</v>
      </c>
    </row>
    <row r="244" customFormat="false" ht="15" hidden="false" customHeight="false" outlineLevel="0" collapsed="false">
      <c r="A244" s="0" t="s">
        <v>471</v>
      </c>
      <c r="B244" s="0" t="s">
        <v>262</v>
      </c>
      <c r="C244" s="0" t="n">
        <v>70</v>
      </c>
      <c r="D244" s="0" t="n">
        <v>121</v>
      </c>
      <c r="E244" s="0" t="n">
        <v>30</v>
      </c>
      <c r="F244" s="0" t="n">
        <v>61</v>
      </c>
      <c r="G244" s="0" t="n">
        <v>20</v>
      </c>
      <c r="H244" s="0" t="n">
        <v>32</v>
      </c>
      <c r="I244" s="0" t="n">
        <v>0</v>
      </c>
      <c r="J244" s="0" t="n">
        <v>1</v>
      </c>
      <c r="K244" s="0" t="n">
        <f aca="false">VLOOKUP(A244,'Team Data'!$A$1:$E$659,2,FALSE())</f>
        <v>0</v>
      </c>
      <c r="L244" s="0" t="n">
        <f aca="false">VLOOKUP(A244,'Team Data'!$A$1:$E$659,3,FALSE())</f>
        <v>1</v>
      </c>
      <c r="M244" s="0" t="n">
        <f aca="false">VLOOKUP(B244,'Team Data'!$A$1:$E$659,2,FALSE())</f>
        <v>20</v>
      </c>
      <c r="N244" s="0" t="n">
        <f aca="false">VLOOKUP(B244,'Team Data'!$A$1:$E$659,3,FALSE())</f>
        <v>14</v>
      </c>
      <c r="O244" s="0" t="n">
        <f aca="false">VLOOKUP(A244,'Team Data'!$A$1:$E$659,4,FALSE())</f>
        <v>20</v>
      </c>
      <c r="P244" s="0" t="n">
        <f aca="false">VLOOKUP(A244,'Team Data'!$A$1:$E$659,5,FALSE())</f>
        <v>14</v>
      </c>
      <c r="Q244" s="0" t="n">
        <f aca="false">VLOOKUP(B244,'Team Data'!$A$1:$E$659,4,FALSE())</f>
        <v>507</v>
      </c>
      <c r="R244" s="0" t="n">
        <f aca="false">VLOOKUP(B244,'Team Data'!$A$1:$E$659,5,FALSE())</f>
        <v>501</v>
      </c>
      <c r="S244" s="0" t="n">
        <f aca="false">IF(I244=1,(MIN(30,(C244-D244)))*(M244/(M244+N244))*(Q244/(Q244+R244)),(MAX(-30,(C244-D244)))*(N244/(M244+N244))*(R244/(R244+Q244)))</f>
        <v>-6.13970588235294</v>
      </c>
      <c r="T244" s="0" t="n">
        <f aca="false">IF(J244=1,(MIN(30,(D244-C244)))*(K244/(K244+L244))*(O244/(O244+P244)),(MAX(-30,(D244-C244)))*(L244/(K244+L244))*(P244/(P244+O244)))</f>
        <v>0</v>
      </c>
      <c r="U244" s="7" t="n">
        <v>43052</v>
      </c>
    </row>
    <row r="245" customFormat="false" ht="15" hidden="false" customHeight="false" outlineLevel="0" collapsed="false">
      <c r="A245" s="0" t="s">
        <v>12</v>
      </c>
      <c r="B245" s="0" t="s">
        <v>64</v>
      </c>
      <c r="C245" s="0" t="n">
        <v>72</v>
      </c>
      <c r="D245" s="0" t="n">
        <v>109</v>
      </c>
      <c r="E245" s="0" t="n">
        <v>30</v>
      </c>
      <c r="F245" s="0" t="n">
        <v>47</v>
      </c>
      <c r="G245" s="0" t="n">
        <v>16</v>
      </c>
      <c r="H245" s="0" t="n">
        <v>19</v>
      </c>
      <c r="I245" s="0" t="n">
        <v>0</v>
      </c>
      <c r="J245" s="0" t="n">
        <v>1</v>
      </c>
      <c r="K245" s="0" t="n">
        <f aca="false">VLOOKUP(A245,'Team Data'!$A$1:$E$659,2,FALSE())</f>
        <v>11</v>
      </c>
      <c r="L245" s="0" t="n">
        <f aca="false">VLOOKUP(A245,'Team Data'!$A$1:$E$659,3,FALSE())</f>
        <v>21</v>
      </c>
      <c r="M245" s="0" t="n">
        <f aca="false">VLOOKUP(B245,'Team Data'!$A$1:$E$659,2,FALSE())</f>
        <v>21</v>
      </c>
      <c r="N245" s="0" t="n">
        <f aca="false">VLOOKUP(B245,'Team Data'!$A$1:$E$659,3,FALSE())</f>
        <v>12</v>
      </c>
      <c r="O245" s="0" t="n">
        <f aca="false">VLOOKUP(A245,'Team Data'!$A$1:$E$659,4,FALSE())</f>
        <v>370</v>
      </c>
      <c r="P245" s="0" t="n">
        <f aca="false">VLOOKUP(A245,'Team Data'!$A$1:$E$659,5,FALSE())</f>
        <v>552</v>
      </c>
      <c r="Q245" s="0" t="n">
        <f aca="false">VLOOKUP(B245,'Team Data'!$A$1:$E$659,4,FALSE())</f>
        <v>611</v>
      </c>
      <c r="R245" s="0" t="n">
        <f aca="false">VLOOKUP(B245,'Team Data'!$A$1:$E$659,5,FALSE())</f>
        <v>453</v>
      </c>
      <c r="S245" s="0" t="n">
        <f aca="false">IF(I245=1,(MIN(30,(C245-D245)))*(M245/(M245+N245))*(Q245/(Q245+R245)),(MAX(-30,(C245-D245)))*(N245/(M245+N245))*(R245/(R245+Q245)))</f>
        <v>-4.64456596035543</v>
      </c>
      <c r="T245" s="0" t="n">
        <f aca="false">IF(J245=1,(MIN(30,(D245-C245)))*(K245/(K245+L245))*(O245/(O245+P245)),(MAX(-30,(D245-C245)))*(L245/(K245+L245))*(P245/(P245+O245)))</f>
        <v>4.13842190889371</v>
      </c>
      <c r="U245" s="7" t="n">
        <v>43052</v>
      </c>
    </row>
    <row r="246" customFormat="false" ht="15" hidden="false" customHeight="false" outlineLevel="0" collapsed="false">
      <c r="A246" s="0" t="s">
        <v>297</v>
      </c>
      <c r="B246" s="0" t="s">
        <v>336</v>
      </c>
      <c r="C246" s="0" t="n">
        <v>93</v>
      </c>
      <c r="D246" s="0" t="n">
        <v>132</v>
      </c>
      <c r="E246" s="0" t="n">
        <v>24</v>
      </c>
      <c r="F246" s="0" t="n">
        <v>51</v>
      </c>
      <c r="G246" s="0" t="n">
        <v>16</v>
      </c>
      <c r="H246" s="0" t="n">
        <v>19</v>
      </c>
      <c r="I246" s="0" t="n">
        <v>0</v>
      </c>
      <c r="J246" s="0" t="n">
        <v>1</v>
      </c>
      <c r="K246" s="0" t="n">
        <f aca="false">VLOOKUP(A246,'Team Data'!$A$1:$E$659,2,FALSE())</f>
        <v>11</v>
      </c>
      <c r="L246" s="0" t="n">
        <f aca="false">VLOOKUP(A246,'Team Data'!$A$1:$E$659,3,FALSE())</f>
        <v>21</v>
      </c>
      <c r="M246" s="0" t="n">
        <f aca="false">VLOOKUP(B246,'Team Data'!$A$1:$E$659,2,FALSE())</f>
        <v>20</v>
      </c>
      <c r="N246" s="0" t="n">
        <f aca="false">VLOOKUP(B246,'Team Data'!$A$1:$E$659,3,FALSE())</f>
        <v>11</v>
      </c>
      <c r="O246" s="0" t="n">
        <f aca="false">VLOOKUP(A246,'Team Data'!$A$1:$E$659,4,FALSE())</f>
        <v>511</v>
      </c>
      <c r="P246" s="0" t="n">
        <f aca="false">VLOOKUP(A246,'Team Data'!$A$1:$E$659,5,FALSE())</f>
        <v>448</v>
      </c>
      <c r="Q246" s="0" t="n">
        <f aca="false">VLOOKUP(B246,'Team Data'!$A$1:$E$659,4,FALSE())</f>
        <v>573</v>
      </c>
      <c r="R246" s="0" t="n">
        <f aca="false">VLOOKUP(B246,'Team Data'!$A$1:$E$659,5,FALSE())</f>
        <v>467</v>
      </c>
      <c r="S246" s="0" t="n">
        <f aca="false">IF(I246=1,(MIN(30,(C246-D246)))*(M246/(M246+N246))*(Q246/(Q246+R246)),(MAX(-30,(C246-D246)))*(N246/(M246+N246))*(R246/(R246+Q246)))</f>
        <v>-4.78008684863524</v>
      </c>
      <c r="T246" s="0" t="n">
        <f aca="false">IF(J246=1,(MIN(30,(D246-C246)))*(K246/(K246+L246))*(O246/(O246+P246)),(MAX(-30,(D246-C246)))*(L246/(K246+L246))*(P246/(P246+O246)))</f>
        <v>5.49498175182482</v>
      </c>
      <c r="U246" s="7" t="n">
        <v>43052</v>
      </c>
    </row>
    <row r="247" customFormat="false" ht="15" hidden="false" customHeight="false" outlineLevel="0" collapsed="false">
      <c r="A247" s="0" t="s">
        <v>19</v>
      </c>
      <c r="B247" s="0" t="s">
        <v>300</v>
      </c>
      <c r="C247" s="0" t="n">
        <v>57</v>
      </c>
      <c r="D247" s="0" t="n">
        <v>81</v>
      </c>
      <c r="E247" s="0" t="n">
        <v>29</v>
      </c>
      <c r="F247" s="0" t="n">
        <v>47</v>
      </c>
      <c r="G247" s="0" t="n">
        <v>13</v>
      </c>
      <c r="H247" s="0" t="n">
        <v>20</v>
      </c>
      <c r="I247" s="0" t="n">
        <v>0</v>
      </c>
      <c r="J247" s="0" t="n">
        <v>1</v>
      </c>
      <c r="K247" s="0" t="n">
        <f aca="false">VLOOKUP(A247,'Team Data'!$A$1:$E$659,2,FALSE())</f>
        <v>14</v>
      </c>
      <c r="L247" s="0" t="n">
        <f aca="false">VLOOKUP(A247,'Team Data'!$A$1:$E$659,3,FALSE())</f>
        <v>21</v>
      </c>
      <c r="M247" s="0" t="n">
        <f aca="false">VLOOKUP(B247,'Team Data'!$A$1:$E$659,2,FALSE())</f>
        <v>16</v>
      </c>
      <c r="N247" s="0" t="n">
        <f aca="false">VLOOKUP(B247,'Team Data'!$A$1:$E$659,3,FALSE())</f>
        <v>16</v>
      </c>
      <c r="O247" s="0" t="n">
        <f aca="false">VLOOKUP(A247,'Team Data'!$A$1:$E$659,4,FALSE())</f>
        <v>471</v>
      </c>
      <c r="P247" s="0" t="n">
        <f aca="false">VLOOKUP(A247,'Team Data'!$A$1:$E$659,5,FALSE())</f>
        <v>659</v>
      </c>
      <c r="Q247" s="0" t="n">
        <f aca="false">VLOOKUP(B247,'Team Data'!$A$1:$E$659,4,FALSE())</f>
        <v>524</v>
      </c>
      <c r="R247" s="0" t="n">
        <f aca="false">VLOOKUP(B247,'Team Data'!$A$1:$E$659,5,FALSE())</f>
        <v>474</v>
      </c>
      <c r="S247" s="0" t="n">
        <f aca="false">IF(I247=1,(MIN(30,(C247-D247)))*(M247/(M247+N247))*(Q247/(Q247+R247)),(MAX(-30,(C247-D247)))*(N247/(M247+N247))*(R247/(R247+Q247)))</f>
        <v>-5.69939879759519</v>
      </c>
      <c r="T247" s="0" t="n">
        <f aca="false">IF(J247=1,(MIN(30,(D247-C247)))*(K247/(K247+L247))*(O247/(O247+P247)),(MAX(-30,(D247-C247)))*(L247/(K247+L247))*(P247/(P247+O247)))</f>
        <v>4.00141592920354</v>
      </c>
      <c r="U247" s="7" t="n">
        <v>43052</v>
      </c>
    </row>
    <row r="248" customFormat="false" ht="15" hidden="false" customHeight="false" outlineLevel="0" collapsed="false">
      <c r="A248" s="0" t="s">
        <v>82</v>
      </c>
      <c r="B248" s="0" t="s">
        <v>339</v>
      </c>
      <c r="C248" s="0" t="n">
        <v>69</v>
      </c>
      <c r="D248" s="0" t="n">
        <v>79</v>
      </c>
      <c r="E248" s="0" t="n">
        <v>29</v>
      </c>
      <c r="F248" s="0" t="n">
        <v>40</v>
      </c>
      <c r="G248" s="0" t="n">
        <v>10</v>
      </c>
      <c r="H248" s="0" t="n">
        <v>10</v>
      </c>
      <c r="I248" s="0" t="n">
        <v>0</v>
      </c>
      <c r="J248" s="0" t="n">
        <v>1</v>
      </c>
      <c r="K248" s="0" t="n">
        <f aca="false">VLOOKUP(A248,'Team Data'!$A$1:$E$659,2,FALSE())</f>
        <v>20</v>
      </c>
      <c r="L248" s="0" t="n">
        <f aca="false">VLOOKUP(A248,'Team Data'!$A$1:$E$659,3,FALSE())</f>
        <v>15</v>
      </c>
      <c r="M248" s="0" t="n">
        <f aca="false">VLOOKUP(B248,'Team Data'!$A$1:$E$659,2,FALSE())</f>
        <v>21</v>
      </c>
      <c r="N248" s="0" t="n">
        <f aca="false">VLOOKUP(B248,'Team Data'!$A$1:$E$659,3,FALSE())</f>
        <v>11</v>
      </c>
      <c r="O248" s="0" t="n">
        <f aca="false">VLOOKUP(A248,'Team Data'!$A$1:$E$659,4,FALSE())</f>
        <v>577</v>
      </c>
      <c r="P248" s="0" t="n">
        <f aca="false">VLOOKUP(A248,'Team Data'!$A$1:$E$659,5,FALSE())</f>
        <v>520</v>
      </c>
      <c r="Q248" s="0" t="n">
        <f aca="false">VLOOKUP(B248,'Team Data'!$A$1:$E$659,4,FALSE())</f>
        <v>616</v>
      </c>
      <c r="R248" s="0" t="n">
        <f aca="false">VLOOKUP(B248,'Team Data'!$A$1:$E$659,5,FALSE())</f>
        <v>448</v>
      </c>
      <c r="S248" s="0" t="n">
        <f aca="false">IF(I248=1,(MIN(30,(C248-D248)))*(M248/(M248+N248))*(Q248/(Q248+R248)),(MAX(-30,(C248-D248)))*(N248/(M248+N248))*(R248/(R248+Q248)))</f>
        <v>-1.44736842105263</v>
      </c>
      <c r="T248" s="0" t="n">
        <f aca="false">IF(J248=1,(MIN(30,(D248-C248)))*(K248/(K248+L248))*(O248/(O248+P248)),(MAX(-30,(D248-C248)))*(L248/(K248+L248))*(P248/(P248+O248)))</f>
        <v>3.0055996874593</v>
      </c>
      <c r="U248" s="7" t="n">
        <v>43052</v>
      </c>
    </row>
    <row r="249" customFormat="false" ht="15" hidden="false" customHeight="false" outlineLevel="0" collapsed="false">
      <c r="A249" s="0" t="s">
        <v>117</v>
      </c>
      <c r="B249" s="0" t="s">
        <v>124</v>
      </c>
      <c r="C249" s="0" t="n">
        <v>77</v>
      </c>
      <c r="D249" s="0" t="n">
        <v>86</v>
      </c>
      <c r="E249" s="0" t="n">
        <v>40</v>
      </c>
      <c r="F249" s="0" t="n">
        <v>44</v>
      </c>
      <c r="G249" s="0" t="n">
        <v>12</v>
      </c>
      <c r="H249" s="0" t="n">
        <v>12</v>
      </c>
      <c r="I249" s="0" t="n">
        <v>0</v>
      </c>
      <c r="J249" s="0" t="n">
        <v>1</v>
      </c>
      <c r="K249" s="0" t="n">
        <f aca="false">VLOOKUP(A249,'Team Data'!$A$1:$E$659,2,FALSE())</f>
        <v>10</v>
      </c>
      <c r="L249" s="0" t="n">
        <f aca="false">VLOOKUP(A249,'Team Data'!$A$1:$E$659,3,FALSE())</f>
        <v>23</v>
      </c>
      <c r="M249" s="0" t="n">
        <f aca="false">VLOOKUP(B249,'Team Data'!$A$1:$E$659,2,FALSE())</f>
        <v>16</v>
      </c>
      <c r="N249" s="0" t="n">
        <f aca="false">VLOOKUP(B249,'Team Data'!$A$1:$E$659,3,FALSE())</f>
        <v>15</v>
      </c>
      <c r="O249" s="0" t="n">
        <f aca="false">VLOOKUP(A249,'Team Data'!$A$1:$E$659,4,FALSE())</f>
        <v>452</v>
      </c>
      <c r="P249" s="0" t="n">
        <f aca="false">VLOOKUP(A249,'Team Data'!$A$1:$E$659,5,FALSE())</f>
        <v>578</v>
      </c>
      <c r="Q249" s="0" t="n">
        <f aca="false">VLOOKUP(B249,'Team Data'!$A$1:$E$659,4,FALSE())</f>
        <v>582</v>
      </c>
      <c r="R249" s="0" t="n">
        <f aca="false">VLOOKUP(B249,'Team Data'!$A$1:$E$659,5,FALSE())</f>
        <v>456</v>
      </c>
      <c r="S249" s="0" t="n">
        <f aca="false">IF(I249=1,(MIN(30,(C249-D249)))*(M249/(M249+N249))*(Q249/(Q249+R249)),(MAX(-30,(C249-D249)))*(N249/(M249+N249))*(R249/(R249+Q249)))</f>
        <v>-1.91310833488719</v>
      </c>
      <c r="T249" s="0" t="n">
        <f aca="false">IF(J249=1,(MIN(30,(D249-C249)))*(K249/(K249+L249))*(O249/(O249+P249)),(MAX(-30,(D249-C249)))*(L249/(K249+L249))*(P249/(P249+O249)))</f>
        <v>1.19682259488085</v>
      </c>
      <c r="U249" s="7" t="n">
        <v>43052</v>
      </c>
    </row>
    <row r="250" customFormat="false" ht="15" hidden="false" customHeight="false" outlineLevel="0" collapsed="false">
      <c r="A250" s="0" t="s">
        <v>224</v>
      </c>
      <c r="B250" s="0" t="s">
        <v>281</v>
      </c>
      <c r="C250" s="0" t="n">
        <v>80</v>
      </c>
      <c r="D250" s="0" t="n">
        <v>89</v>
      </c>
      <c r="E250" s="0" t="n">
        <v>35</v>
      </c>
      <c r="F250" s="0" t="n">
        <v>40</v>
      </c>
      <c r="G250" s="0" t="n">
        <v>12</v>
      </c>
      <c r="H250" s="0" t="n">
        <v>14</v>
      </c>
      <c r="I250" s="0" t="n">
        <v>0</v>
      </c>
      <c r="J250" s="0" t="n">
        <v>1</v>
      </c>
      <c r="K250" s="0" t="n">
        <f aca="false">VLOOKUP(A250,'Team Data'!$A$1:$E$659,2,FALSE())</f>
        <v>14</v>
      </c>
      <c r="L250" s="0" t="n">
        <f aca="false">VLOOKUP(A250,'Team Data'!$A$1:$E$659,3,FALSE())</f>
        <v>18</v>
      </c>
      <c r="M250" s="0" t="n">
        <f aca="false">VLOOKUP(B250,'Team Data'!$A$1:$E$659,2,FALSE())</f>
        <v>19</v>
      </c>
      <c r="N250" s="0" t="n">
        <f aca="false">VLOOKUP(B250,'Team Data'!$A$1:$E$659,3,FALSE())</f>
        <v>16</v>
      </c>
      <c r="O250" s="0" t="n">
        <f aca="false">VLOOKUP(A250,'Team Data'!$A$1:$E$659,4,FALSE())</f>
        <v>577</v>
      </c>
      <c r="P250" s="0" t="n">
        <f aca="false">VLOOKUP(A250,'Team Data'!$A$1:$E$659,5,FALSE())</f>
        <v>477</v>
      </c>
      <c r="Q250" s="0" t="n">
        <f aca="false">VLOOKUP(B250,'Team Data'!$A$1:$E$659,4,FALSE())</f>
        <v>682</v>
      </c>
      <c r="R250" s="0" t="n">
        <f aca="false">VLOOKUP(B250,'Team Data'!$A$1:$E$659,5,FALSE())</f>
        <v>488</v>
      </c>
      <c r="S250" s="0" t="n">
        <f aca="false">IF(I250=1,(MIN(30,(C250-D250)))*(M250/(M250+N250))*(Q250/(Q250+R250)),(MAX(-30,(C250-D250)))*(N250/(M250+N250))*(R250/(R250+Q250)))</f>
        <v>-1.71604395604396</v>
      </c>
      <c r="T250" s="0" t="n">
        <f aca="false">IF(J250=1,(MIN(30,(D250-C250)))*(K250/(K250+L250))*(O250/(O250+P250)),(MAX(-30,(D250-C250)))*(L250/(K250+L250))*(P250/(P250+O250)))</f>
        <v>2.15553842504744</v>
      </c>
      <c r="U250" s="7" t="n">
        <v>43052</v>
      </c>
    </row>
    <row r="251" customFormat="false" ht="15" hidden="false" customHeight="false" outlineLevel="0" collapsed="false">
      <c r="A251" s="0" t="s">
        <v>200</v>
      </c>
      <c r="B251" s="0" t="s">
        <v>111</v>
      </c>
      <c r="C251" s="0" t="n">
        <v>78</v>
      </c>
      <c r="D251" s="0" t="n">
        <v>81</v>
      </c>
      <c r="E251" s="0" t="n">
        <v>27</v>
      </c>
      <c r="F251" s="0" t="n">
        <v>36</v>
      </c>
      <c r="G251" s="0" t="n">
        <v>13</v>
      </c>
      <c r="H251" s="0" t="n">
        <v>15</v>
      </c>
      <c r="I251" s="0" t="n">
        <v>0</v>
      </c>
      <c r="J251" s="0" t="n">
        <v>1</v>
      </c>
      <c r="K251" s="0" t="n">
        <f aca="false">VLOOKUP(A251,'Team Data'!$A$1:$E$659,2,FALSE())</f>
        <v>12</v>
      </c>
      <c r="L251" s="0" t="n">
        <f aca="false">VLOOKUP(A251,'Team Data'!$A$1:$E$659,3,FALSE())</f>
        <v>20</v>
      </c>
      <c r="M251" s="0" t="n">
        <f aca="false">VLOOKUP(B251,'Team Data'!$A$1:$E$659,2,FALSE())</f>
        <v>17</v>
      </c>
      <c r="N251" s="0" t="n">
        <f aca="false">VLOOKUP(B251,'Team Data'!$A$1:$E$659,3,FALSE())</f>
        <v>13</v>
      </c>
      <c r="O251" s="0" t="n">
        <f aca="false">VLOOKUP(A251,'Team Data'!$A$1:$E$659,4,FALSE())</f>
        <v>569</v>
      </c>
      <c r="P251" s="0" t="n">
        <f aca="false">VLOOKUP(A251,'Team Data'!$A$1:$E$659,5,FALSE())</f>
        <v>426</v>
      </c>
      <c r="Q251" s="0" t="n">
        <f aca="false">VLOOKUP(B251,'Team Data'!$A$1:$E$659,4,FALSE())</f>
        <v>461</v>
      </c>
      <c r="R251" s="0" t="n">
        <f aca="false">VLOOKUP(B251,'Team Data'!$A$1:$E$659,5,FALSE())</f>
        <v>455</v>
      </c>
      <c r="S251" s="0" t="n">
        <f aca="false">IF(I251=1,(MIN(30,(C251-D251)))*(M251/(M251+N251))*(Q251/(Q251+R251)),(MAX(-30,(C251-D251)))*(N251/(M251+N251))*(R251/(R251+Q251)))</f>
        <v>-0.645742358078603</v>
      </c>
      <c r="T251" s="0" t="n">
        <f aca="false">IF(J251=1,(MIN(30,(D251-C251)))*(K251/(K251+L251))*(O251/(O251+P251)),(MAX(-30,(D251-C251)))*(L251/(K251+L251))*(P251/(P251+O251)))</f>
        <v>0.643341708542714</v>
      </c>
      <c r="U251" s="7" t="n">
        <v>43052</v>
      </c>
    </row>
    <row r="252" customFormat="false" ht="15" hidden="false" customHeight="false" outlineLevel="0" collapsed="false">
      <c r="A252" s="0" t="s">
        <v>199</v>
      </c>
      <c r="B252" s="0" t="s">
        <v>84</v>
      </c>
      <c r="C252" s="0" t="n">
        <v>55</v>
      </c>
      <c r="D252" s="0" t="n">
        <v>68</v>
      </c>
      <c r="E252" s="0" t="n">
        <v>32</v>
      </c>
      <c r="F252" s="0" t="n">
        <v>21</v>
      </c>
      <c r="G252" s="0" t="n">
        <v>26</v>
      </c>
      <c r="H252" s="0" t="n">
        <v>12</v>
      </c>
      <c r="I252" s="0" t="n">
        <v>0</v>
      </c>
      <c r="J252" s="0" t="n">
        <v>1</v>
      </c>
      <c r="K252" s="0" t="n">
        <f aca="false">VLOOKUP(A252,'Team Data'!$A$1:$E$659,2,FALSE())</f>
        <v>19</v>
      </c>
      <c r="L252" s="0" t="n">
        <f aca="false">VLOOKUP(A252,'Team Data'!$A$1:$E$659,3,FALSE())</f>
        <v>16</v>
      </c>
      <c r="M252" s="0" t="n">
        <f aca="false">VLOOKUP(B252,'Team Data'!$A$1:$E$659,2,FALSE())</f>
        <v>17</v>
      </c>
      <c r="N252" s="0" t="n">
        <f aca="false">VLOOKUP(B252,'Team Data'!$A$1:$E$659,3,FALSE())</f>
        <v>15</v>
      </c>
      <c r="O252" s="0" t="n">
        <f aca="false">VLOOKUP(A252,'Team Data'!$A$1:$E$659,4,FALSE())</f>
        <v>431</v>
      </c>
      <c r="P252" s="0" t="n">
        <f aca="false">VLOOKUP(A252,'Team Data'!$A$1:$E$659,5,FALSE())</f>
        <v>621</v>
      </c>
      <c r="Q252" s="0" t="n">
        <f aca="false">VLOOKUP(B252,'Team Data'!$A$1:$E$659,4,FALSE())</f>
        <v>548</v>
      </c>
      <c r="R252" s="0" t="n">
        <f aca="false">VLOOKUP(B252,'Team Data'!$A$1:$E$659,5,FALSE())</f>
        <v>447</v>
      </c>
      <c r="S252" s="0" t="n">
        <f aca="false">IF(I252=1,(MIN(30,(C252-D252)))*(M252/(M252+N252))*(Q252/(Q252+R252)),(MAX(-30,(C252-D252)))*(N252/(M252+N252))*(R252/(R252+Q252)))</f>
        <v>-2.73759422110553</v>
      </c>
      <c r="T252" s="0" t="n">
        <f aca="false">IF(J252=1,(MIN(30,(D252-C252)))*(K252/(K252+L252))*(O252/(O252+P252)),(MAX(-30,(D252-C252)))*(L252/(K252+L252))*(P252/(P252+O252)))</f>
        <v>2.89128191200435</v>
      </c>
      <c r="U252" s="7" t="n">
        <v>43052</v>
      </c>
    </row>
    <row r="253" customFormat="false" ht="15" hidden="false" customHeight="false" outlineLevel="0" collapsed="false">
      <c r="A253" s="0" t="s">
        <v>131</v>
      </c>
      <c r="B253" s="0" t="s">
        <v>241</v>
      </c>
      <c r="C253" s="0" t="n">
        <v>94</v>
      </c>
      <c r="D253" s="0" t="n">
        <v>61</v>
      </c>
      <c r="E253" s="0" t="n">
        <v>42</v>
      </c>
      <c r="F253" s="0" t="n">
        <v>20</v>
      </c>
      <c r="G253" s="0" t="n">
        <v>10</v>
      </c>
      <c r="H253" s="0" t="n">
        <v>10</v>
      </c>
      <c r="I253" s="0" t="n">
        <v>1</v>
      </c>
      <c r="J253" s="0" t="n">
        <v>0</v>
      </c>
      <c r="K253" s="0" t="n">
        <f aca="false">VLOOKUP(A253,'Team Data'!$A$1:$E$659,2,FALSE())</f>
        <v>23</v>
      </c>
      <c r="L253" s="0" t="n">
        <f aca="false">VLOOKUP(A253,'Team Data'!$A$1:$E$659,3,FALSE())</f>
        <v>13</v>
      </c>
      <c r="M253" s="0" t="n">
        <f aca="false">VLOOKUP(B253,'Team Data'!$A$1:$E$659,2,FALSE())</f>
        <v>12</v>
      </c>
      <c r="N253" s="0" t="n">
        <f aca="false">VLOOKUP(B253,'Team Data'!$A$1:$E$659,3,FALSE())</f>
        <v>20</v>
      </c>
      <c r="O253" s="0" t="n">
        <f aca="false">VLOOKUP(A253,'Team Data'!$A$1:$E$659,4,FALSE())</f>
        <v>559</v>
      </c>
      <c r="P253" s="0" t="n">
        <f aca="false">VLOOKUP(A253,'Team Data'!$A$1:$E$659,5,FALSE())</f>
        <v>576</v>
      </c>
      <c r="Q253" s="0" t="n">
        <f aca="false">VLOOKUP(B253,'Team Data'!$A$1:$E$659,4,FALSE())</f>
        <v>593</v>
      </c>
      <c r="R253" s="0" t="n">
        <f aca="false">VLOOKUP(B253,'Team Data'!$A$1:$E$659,5,FALSE())</f>
        <v>457</v>
      </c>
      <c r="S253" s="0" t="n">
        <f aca="false">IF(I253=1,(MIN(30,(C253-D253)))*(M253/(M253+N253))*(Q253/(Q253+R253)),(MAX(-30,(C253-D253)))*(N253/(M253+N253))*(R253/(R253+Q253)))</f>
        <v>6.35357142857143</v>
      </c>
      <c r="T253" s="0" t="n">
        <f aca="false">IF(J253=1,(MIN(30,(D253-C253)))*(K253/(K253+L253))*(O253/(O253+P253)),(MAX(-30,(D253-C253)))*(L253/(K253+L253))*(P253/(P253+O253)))</f>
        <v>-5.4977973568282</v>
      </c>
      <c r="U253" s="7" t="n">
        <v>43052</v>
      </c>
    </row>
    <row r="254" customFormat="false" ht="15" hidden="false" customHeight="false" outlineLevel="0" collapsed="false">
      <c r="A254" s="0" t="s">
        <v>80</v>
      </c>
      <c r="B254" s="0" t="s">
        <v>219</v>
      </c>
      <c r="C254" s="0" t="n">
        <v>75</v>
      </c>
      <c r="D254" s="0" t="n">
        <v>85</v>
      </c>
      <c r="E254" s="0" t="n">
        <v>30</v>
      </c>
      <c r="F254" s="0" t="n">
        <v>33</v>
      </c>
      <c r="G254" s="0" t="n">
        <v>12</v>
      </c>
      <c r="H254" s="0" t="n">
        <v>8</v>
      </c>
      <c r="I254" s="0" t="n">
        <v>0</v>
      </c>
      <c r="J254" s="0" t="n">
        <v>1</v>
      </c>
      <c r="K254" s="0" t="n">
        <f aca="false">VLOOKUP(A254,'Team Data'!$A$1:$E$659,2,FALSE())</f>
        <v>11</v>
      </c>
      <c r="L254" s="0" t="n">
        <f aca="false">VLOOKUP(A254,'Team Data'!$A$1:$E$659,3,FALSE())</f>
        <v>20</v>
      </c>
      <c r="M254" s="0" t="n">
        <f aca="false">VLOOKUP(B254,'Team Data'!$A$1:$E$659,2,FALSE())</f>
        <v>12</v>
      </c>
      <c r="N254" s="0" t="n">
        <f aca="false">VLOOKUP(B254,'Team Data'!$A$1:$E$659,3,FALSE())</f>
        <v>20</v>
      </c>
      <c r="O254" s="0" t="n">
        <f aca="false">VLOOKUP(A254,'Team Data'!$A$1:$E$659,4,FALSE())</f>
        <v>481</v>
      </c>
      <c r="P254" s="0" t="n">
        <f aca="false">VLOOKUP(A254,'Team Data'!$A$1:$E$659,5,FALSE())</f>
        <v>462</v>
      </c>
      <c r="Q254" s="0" t="n">
        <f aca="false">VLOOKUP(B254,'Team Data'!$A$1:$E$659,4,FALSE())</f>
        <v>657</v>
      </c>
      <c r="R254" s="0" t="n">
        <f aca="false">VLOOKUP(B254,'Team Data'!$A$1:$E$659,5,FALSE())</f>
        <v>413</v>
      </c>
      <c r="S254" s="0" t="n">
        <f aca="false">IF(I254=1,(MIN(30,(C254-D254)))*(M254/(M254+N254))*(Q254/(Q254+R254)),(MAX(-30,(C254-D254)))*(N254/(M254+N254))*(R254/(R254+Q254)))</f>
        <v>-2.41238317757009</v>
      </c>
      <c r="T254" s="0" t="n">
        <f aca="false">IF(J254=1,(MIN(30,(D254-C254)))*(K254/(K254+L254))*(O254/(O254+P254)),(MAX(-30,(D254-C254)))*(L254/(K254+L254))*(P254/(P254+O254)))</f>
        <v>1.80994082030582</v>
      </c>
      <c r="U254" s="7" t="n">
        <v>43052</v>
      </c>
    </row>
    <row r="255" customFormat="false" ht="15" hidden="false" customHeight="false" outlineLevel="0" collapsed="false">
      <c r="A255" s="0" t="s">
        <v>460</v>
      </c>
      <c r="B255" s="0" t="s">
        <v>72</v>
      </c>
      <c r="C255" s="0" t="n">
        <v>82</v>
      </c>
      <c r="D255" s="0" t="n">
        <v>105</v>
      </c>
      <c r="E255" s="0" t="n">
        <v>37</v>
      </c>
      <c r="F255" s="0" t="n">
        <v>44</v>
      </c>
      <c r="G255" s="0" t="n">
        <v>13</v>
      </c>
      <c r="H255" s="0" t="n">
        <v>11</v>
      </c>
      <c r="I255" s="0" t="n">
        <v>0</v>
      </c>
      <c r="J255" s="0" t="n">
        <v>1</v>
      </c>
      <c r="K255" s="0" t="n">
        <f aca="false">VLOOKUP(A255,'Team Data'!$A$1:$E$659,2,FALSE())</f>
        <v>0</v>
      </c>
      <c r="L255" s="0" t="n">
        <f aca="false">VLOOKUP(A255,'Team Data'!$A$1:$E$659,3,FALSE())</f>
        <v>2</v>
      </c>
      <c r="M255" s="0" t="n">
        <f aca="false">VLOOKUP(B255,'Team Data'!$A$1:$E$659,2,FALSE())</f>
        <v>8</v>
      </c>
      <c r="N255" s="0" t="n">
        <f aca="false">VLOOKUP(B255,'Team Data'!$A$1:$E$659,3,FALSE())</f>
        <v>24</v>
      </c>
      <c r="O255" s="0" t="n">
        <f aca="false">VLOOKUP(A255,'Team Data'!$A$1:$E$659,4,FALSE())</f>
        <v>30</v>
      </c>
      <c r="P255" s="0" t="n">
        <f aca="false">VLOOKUP(A255,'Team Data'!$A$1:$E$659,5,FALSE())</f>
        <v>37</v>
      </c>
      <c r="Q255" s="0" t="n">
        <f aca="false">VLOOKUP(B255,'Team Data'!$A$1:$E$659,4,FALSE())</f>
        <v>529</v>
      </c>
      <c r="R255" s="0" t="n">
        <f aca="false">VLOOKUP(B255,'Team Data'!$A$1:$E$659,5,FALSE())</f>
        <v>470</v>
      </c>
      <c r="S255" s="0" t="n">
        <f aca="false">IF(I255=1,(MIN(30,(C255-D255)))*(M255/(M255+N255))*(Q255/(Q255+R255)),(MAX(-30,(C255-D255)))*(N255/(M255+N255))*(R255/(R255+Q255)))</f>
        <v>-8.11561561561562</v>
      </c>
      <c r="T255" s="0" t="n">
        <f aca="false">IF(J255=1,(MIN(30,(D255-C255)))*(K255/(K255+L255))*(O255/(O255+P255)),(MAX(-30,(D255-C255)))*(L255/(K255+L255))*(P255/(P255+O255)))</f>
        <v>0</v>
      </c>
      <c r="U255" s="7" t="n">
        <v>43053</v>
      </c>
    </row>
    <row r="256" customFormat="false" ht="15" hidden="false" customHeight="false" outlineLevel="0" collapsed="false">
      <c r="A256" s="0" t="s">
        <v>472</v>
      </c>
      <c r="B256" s="0" t="s">
        <v>196</v>
      </c>
      <c r="C256" s="0" t="n">
        <v>83</v>
      </c>
      <c r="D256" s="0" t="n">
        <v>80</v>
      </c>
      <c r="E256" s="0" t="n">
        <v>32</v>
      </c>
      <c r="F256" s="0" t="n">
        <v>49</v>
      </c>
      <c r="G256" s="0" t="n">
        <v>16</v>
      </c>
      <c r="H256" s="0" t="n">
        <v>26</v>
      </c>
      <c r="I256" s="0" t="n">
        <v>1</v>
      </c>
      <c r="J256" s="0" t="n">
        <v>0</v>
      </c>
      <c r="K256" s="0" t="n">
        <f aca="false">VLOOKUP(A256,'Team Data'!$A$1:$E$659,2,FALSE())</f>
        <v>1</v>
      </c>
      <c r="L256" s="0" t="n">
        <f aca="false">VLOOKUP(A256,'Team Data'!$A$1:$E$659,3,FALSE())</f>
        <v>0</v>
      </c>
      <c r="M256" s="0" t="n">
        <f aca="false">VLOOKUP(B256,'Team Data'!$A$1:$E$659,2,FALSE())</f>
        <v>14</v>
      </c>
      <c r="N256" s="0" t="n">
        <f aca="false">VLOOKUP(B256,'Team Data'!$A$1:$E$659,3,FALSE())</f>
        <v>19</v>
      </c>
      <c r="O256" s="0" t="n">
        <f aca="false">VLOOKUP(A256,'Team Data'!$A$1:$E$659,4,FALSE())</f>
        <v>14</v>
      </c>
      <c r="P256" s="0" t="n">
        <f aca="false">VLOOKUP(A256,'Team Data'!$A$1:$E$659,5,FALSE())</f>
        <v>19</v>
      </c>
      <c r="Q256" s="0" t="n">
        <f aca="false">VLOOKUP(B256,'Team Data'!$A$1:$E$659,4,FALSE())</f>
        <v>464</v>
      </c>
      <c r="R256" s="0" t="n">
        <f aca="false">VLOOKUP(B256,'Team Data'!$A$1:$E$659,5,FALSE())</f>
        <v>530</v>
      </c>
      <c r="S256" s="0" t="n">
        <f aca="false">IF(I256=1,(MIN(30,(C256-D256)))*(M256/(M256+N256))*(Q256/(Q256+R256)),(MAX(-30,(C256-D256)))*(N256/(M256+N256))*(R256/(R256+Q256)))</f>
        <v>0.594110115236876</v>
      </c>
      <c r="T256" s="0" t="n">
        <f aca="false">IF(J256=1,(MIN(30,(D256-C256)))*(K256/(K256+L256))*(O256/(O256+P256)),(MAX(-30,(D256-C256)))*(L256/(K256+L256))*(P256/(P256+O256)))</f>
        <v>-0</v>
      </c>
      <c r="U256" s="7" t="n">
        <v>43053</v>
      </c>
    </row>
    <row r="257" customFormat="false" ht="15" hidden="false" customHeight="false" outlineLevel="0" collapsed="false">
      <c r="A257" s="0" t="s">
        <v>96</v>
      </c>
      <c r="B257" s="0" t="s">
        <v>87</v>
      </c>
      <c r="C257" s="0" t="n">
        <v>74</v>
      </c>
      <c r="D257" s="0" t="n">
        <v>116</v>
      </c>
      <c r="E257" s="0" t="n">
        <v>29</v>
      </c>
      <c r="F257" s="0" t="n">
        <v>43</v>
      </c>
      <c r="G257" s="0" t="n">
        <v>14</v>
      </c>
      <c r="H257" s="0" t="n">
        <v>8</v>
      </c>
      <c r="I257" s="0" t="n">
        <v>0</v>
      </c>
      <c r="J257" s="0" t="n">
        <v>1</v>
      </c>
      <c r="K257" s="0" t="n">
        <f aca="false">VLOOKUP(A257,'Team Data'!$A$1:$E$659,2,FALSE())</f>
        <v>14</v>
      </c>
      <c r="L257" s="0" t="n">
        <f aca="false">VLOOKUP(A257,'Team Data'!$A$1:$E$659,3,FALSE())</f>
        <v>18</v>
      </c>
      <c r="M257" s="0" t="n">
        <f aca="false">VLOOKUP(B257,'Team Data'!$A$1:$E$659,2,FALSE())</f>
        <v>21</v>
      </c>
      <c r="N257" s="0" t="n">
        <f aca="false">VLOOKUP(B257,'Team Data'!$A$1:$E$659,3,FALSE())</f>
        <v>13</v>
      </c>
      <c r="O257" s="0" t="n">
        <f aca="false">VLOOKUP(A257,'Team Data'!$A$1:$E$659,4,FALSE())</f>
        <v>509</v>
      </c>
      <c r="P257" s="0" t="n">
        <f aca="false">VLOOKUP(A257,'Team Data'!$A$1:$E$659,5,FALSE())</f>
        <v>460</v>
      </c>
      <c r="Q257" s="0" t="n">
        <f aca="false">VLOOKUP(B257,'Team Data'!$A$1:$E$659,4,FALSE())</f>
        <v>684</v>
      </c>
      <c r="R257" s="0" t="n">
        <f aca="false">VLOOKUP(B257,'Team Data'!$A$1:$E$659,5,FALSE())</f>
        <v>461</v>
      </c>
      <c r="S257" s="0" t="n">
        <f aca="false">IF(I257=1,(MIN(30,(C257-D257)))*(M257/(M257+N257))*(Q257/(Q257+R257)),(MAX(-30,(C257-D257)))*(N257/(M257+N257))*(R257/(R257+Q257)))</f>
        <v>-4.61828923709222</v>
      </c>
      <c r="T257" s="0" t="n">
        <f aca="false">IF(J257=1,(MIN(30,(D257-C257)))*(K257/(K257+L257))*(O257/(O257+P257)),(MAX(-30,(D257-C257)))*(L257/(K257+L257))*(P257/(P257+O257)))</f>
        <v>6.89434984520124</v>
      </c>
      <c r="U257" s="7" t="n">
        <v>43053</v>
      </c>
    </row>
    <row r="258" customFormat="false" ht="15" hidden="false" customHeight="false" outlineLevel="0" collapsed="false">
      <c r="A258" s="0" t="s">
        <v>179</v>
      </c>
      <c r="B258" s="0" t="s">
        <v>228</v>
      </c>
      <c r="C258" s="0" t="n">
        <v>83</v>
      </c>
      <c r="D258" s="0" t="n">
        <v>78</v>
      </c>
      <c r="E258" s="0" t="n">
        <v>39</v>
      </c>
      <c r="F258" s="0" t="n">
        <v>38</v>
      </c>
      <c r="G258" s="0" t="n">
        <v>15</v>
      </c>
      <c r="H258" s="0" t="n">
        <v>19</v>
      </c>
      <c r="I258" s="0" t="n">
        <v>1</v>
      </c>
      <c r="J258" s="0" t="n">
        <v>0</v>
      </c>
      <c r="K258" s="0" t="n">
        <f aca="false">VLOOKUP(A258,'Team Data'!$A$1:$E$659,2,FALSE())</f>
        <v>26</v>
      </c>
      <c r="L258" s="0" t="n">
        <f aca="false">VLOOKUP(A258,'Team Data'!$A$1:$E$659,3,FALSE())</f>
        <v>8</v>
      </c>
      <c r="M258" s="0" t="n">
        <f aca="false">VLOOKUP(B258,'Team Data'!$A$1:$E$659,2,FALSE())</f>
        <v>8</v>
      </c>
      <c r="N258" s="0" t="n">
        <f aca="false">VLOOKUP(B258,'Team Data'!$A$1:$E$659,3,FALSE())</f>
        <v>23</v>
      </c>
      <c r="O258" s="0" t="n">
        <f aca="false">VLOOKUP(A258,'Team Data'!$A$1:$E$659,4,FALSE())</f>
        <v>523</v>
      </c>
      <c r="P258" s="0" t="n">
        <f aca="false">VLOOKUP(A258,'Team Data'!$A$1:$E$659,5,FALSE())</f>
        <v>545</v>
      </c>
      <c r="Q258" s="0" t="n">
        <f aca="false">VLOOKUP(B258,'Team Data'!$A$1:$E$659,4,FALSE())</f>
        <v>632</v>
      </c>
      <c r="R258" s="0" t="n">
        <f aca="false">VLOOKUP(B258,'Team Data'!$A$1:$E$659,5,FALSE())</f>
        <v>404</v>
      </c>
      <c r="S258" s="0" t="n">
        <f aca="false">IF(I258=1,(MIN(30,(C258-D258)))*(M258/(M258+N258))*(Q258/(Q258+R258)),(MAX(-30,(C258-D258)))*(N258/(M258+N258))*(R258/(R258+Q258)))</f>
        <v>0.787146593598207</v>
      </c>
      <c r="T258" s="0" t="n">
        <f aca="false">IF(J258=1,(MIN(30,(D258-C258)))*(K258/(K258+L258))*(O258/(O258+P258)),(MAX(-30,(D258-C258)))*(L258/(K258+L258))*(P258/(P258+O258)))</f>
        <v>-0.600352500550782</v>
      </c>
      <c r="U258" s="7" t="n">
        <v>43053</v>
      </c>
    </row>
    <row r="259" customFormat="false" ht="15" hidden="false" customHeight="false" outlineLevel="0" collapsed="false">
      <c r="A259" s="0" t="s">
        <v>22</v>
      </c>
      <c r="B259" s="0" t="s">
        <v>335</v>
      </c>
      <c r="C259" s="0" t="n">
        <v>49</v>
      </c>
      <c r="D259" s="0" t="n">
        <v>93</v>
      </c>
      <c r="E259" s="0" t="n">
        <v>20</v>
      </c>
      <c r="F259" s="0" t="n">
        <v>32</v>
      </c>
      <c r="G259" s="0" t="n">
        <v>20</v>
      </c>
      <c r="H259" s="0" t="n">
        <v>9</v>
      </c>
      <c r="I259" s="0" t="n">
        <v>0</v>
      </c>
      <c r="J259" s="0" t="n">
        <v>1</v>
      </c>
      <c r="K259" s="0" t="n">
        <f aca="false">VLOOKUP(A259,'Team Data'!$A$1:$E$659,2,FALSE())</f>
        <v>19</v>
      </c>
      <c r="L259" s="0" t="n">
        <f aca="false">VLOOKUP(A259,'Team Data'!$A$1:$E$659,3,FALSE())</f>
        <v>15</v>
      </c>
      <c r="M259" s="0" t="n">
        <f aca="false">VLOOKUP(B259,'Team Data'!$A$1:$E$659,2,FALSE())</f>
        <v>31</v>
      </c>
      <c r="N259" s="0" t="n">
        <f aca="false">VLOOKUP(B259,'Team Data'!$A$1:$E$659,3,FALSE())</f>
        <v>3</v>
      </c>
      <c r="O259" s="0" t="n">
        <f aca="false">VLOOKUP(A259,'Team Data'!$A$1:$E$659,4,FALSE())</f>
        <v>533</v>
      </c>
      <c r="P259" s="0" t="n">
        <f aca="false">VLOOKUP(A259,'Team Data'!$A$1:$E$659,5,FALSE())</f>
        <v>507</v>
      </c>
      <c r="Q259" s="0" t="n">
        <f aca="false">VLOOKUP(B259,'Team Data'!$A$1:$E$659,4,FALSE())</f>
        <v>678</v>
      </c>
      <c r="R259" s="0" t="n">
        <f aca="false">VLOOKUP(B259,'Team Data'!$A$1:$E$659,5,FALSE())</f>
        <v>466</v>
      </c>
      <c r="S259" s="0" t="n">
        <f aca="false">IF(I259=1,(MIN(30,(C259-D259)))*(M259/(M259+N259))*(Q259/(Q259+R259)),(MAX(-30,(C259-D259)))*(N259/(M259+N259))*(R259/(R259+Q259)))</f>
        <v>-1.0782599753188</v>
      </c>
      <c r="T259" s="0" t="n">
        <f aca="false">IF(J259=1,(MIN(30,(D259-C259)))*(K259/(K259+L259))*(O259/(O259+P259)),(MAX(-30,(D259-C259)))*(L259/(K259+L259))*(P259/(P259+O259)))</f>
        <v>8.59191176470588</v>
      </c>
      <c r="U259" s="7" t="n">
        <v>43053</v>
      </c>
    </row>
    <row r="260" customFormat="false" ht="15" hidden="false" customHeight="false" outlineLevel="0" collapsed="false">
      <c r="A260" s="0" t="s">
        <v>78</v>
      </c>
      <c r="B260" s="0" t="s">
        <v>261</v>
      </c>
      <c r="C260" s="0" t="n">
        <v>76</v>
      </c>
      <c r="D260" s="0" t="n">
        <v>61</v>
      </c>
      <c r="E260" s="0" t="n">
        <v>44</v>
      </c>
      <c r="F260" s="0" t="n">
        <v>40</v>
      </c>
      <c r="G260" s="0" t="n">
        <v>20</v>
      </c>
      <c r="H260" s="0" t="n">
        <v>20</v>
      </c>
      <c r="I260" s="0" t="n">
        <v>1</v>
      </c>
      <c r="J260" s="0" t="n">
        <v>0</v>
      </c>
      <c r="K260" s="0" t="n">
        <f aca="false">VLOOKUP(A260,'Team Data'!$A$1:$E$659,2,FALSE())</f>
        <v>25</v>
      </c>
      <c r="L260" s="0" t="n">
        <f aca="false">VLOOKUP(A260,'Team Data'!$A$1:$E$659,3,FALSE())</f>
        <v>8</v>
      </c>
      <c r="M260" s="0" t="n">
        <f aca="false">VLOOKUP(B260,'Team Data'!$A$1:$E$659,2,FALSE())</f>
        <v>15</v>
      </c>
      <c r="N260" s="0" t="n">
        <f aca="false">VLOOKUP(B260,'Team Data'!$A$1:$E$659,3,FALSE())</f>
        <v>16</v>
      </c>
      <c r="O260" s="0" t="n">
        <f aca="false">VLOOKUP(A260,'Team Data'!$A$1:$E$659,4,FALSE())</f>
        <v>509</v>
      </c>
      <c r="P260" s="0" t="n">
        <f aca="false">VLOOKUP(A260,'Team Data'!$A$1:$E$659,5,FALSE())</f>
        <v>506</v>
      </c>
      <c r="Q260" s="0" t="n">
        <f aca="false">VLOOKUP(B260,'Team Data'!$A$1:$E$659,4,FALSE())</f>
        <v>492</v>
      </c>
      <c r="R260" s="0" t="n">
        <f aca="false">VLOOKUP(B260,'Team Data'!$A$1:$E$659,5,FALSE())</f>
        <v>475</v>
      </c>
      <c r="S260" s="0" t="n">
        <f aca="false">IF(I260=1,(MIN(30,(C260-D260)))*(M260/(M260+N260))*(Q260/(Q260+R260)),(MAX(-30,(C260-D260)))*(N260/(M260+N260))*(R260/(R260+Q260)))</f>
        <v>3.6928311705641</v>
      </c>
      <c r="T260" s="0" t="n">
        <f aca="false">IF(J260=1,(MIN(30,(D260-C260)))*(K260/(K260+L260))*(O260/(O260+P260)),(MAX(-30,(D260-C260)))*(L260/(K260+L260))*(P260/(P260+O260)))</f>
        <v>-1.8128078817734</v>
      </c>
      <c r="U260" s="7" t="n">
        <v>43053</v>
      </c>
    </row>
    <row r="261" customFormat="false" ht="15" hidden="false" customHeight="false" outlineLevel="0" collapsed="false">
      <c r="A261" s="0" t="s">
        <v>182</v>
      </c>
      <c r="B261" s="0" t="s">
        <v>271</v>
      </c>
      <c r="C261" s="0" t="n">
        <v>63</v>
      </c>
      <c r="D261" s="0" t="n">
        <v>53</v>
      </c>
      <c r="E261" s="0" t="n">
        <v>35</v>
      </c>
      <c r="F261" s="0" t="n">
        <v>32</v>
      </c>
      <c r="G261" s="0" t="n">
        <v>8</v>
      </c>
      <c r="H261" s="0" t="n">
        <v>12</v>
      </c>
      <c r="I261" s="0" t="n">
        <v>1</v>
      </c>
      <c r="J261" s="0" t="n">
        <v>0</v>
      </c>
      <c r="K261" s="0" t="n">
        <f aca="false">VLOOKUP(A261,'Team Data'!$A$1:$E$659,2,FALSE())</f>
        <v>13</v>
      </c>
      <c r="L261" s="0" t="n">
        <f aca="false">VLOOKUP(A261,'Team Data'!$A$1:$E$659,3,FALSE())</f>
        <v>19</v>
      </c>
      <c r="M261" s="0" t="n">
        <f aca="false">VLOOKUP(B261,'Team Data'!$A$1:$E$659,2,FALSE())</f>
        <v>10</v>
      </c>
      <c r="N261" s="0" t="n">
        <f aca="false">VLOOKUP(B261,'Team Data'!$A$1:$E$659,3,FALSE())</f>
        <v>22</v>
      </c>
      <c r="O261" s="0" t="n">
        <f aca="false">VLOOKUP(A261,'Team Data'!$A$1:$E$659,4,FALSE())</f>
        <v>406</v>
      </c>
      <c r="P261" s="0" t="n">
        <f aca="false">VLOOKUP(A261,'Team Data'!$A$1:$E$659,5,FALSE())</f>
        <v>575</v>
      </c>
      <c r="Q261" s="0" t="n">
        <f aca="false">VLOOKUP(B261,'Team Data'!$A$1:$E$659,4,FALSE())</f>
        <v>525</v>
      </c>
      <c r="R261" s="0" t="n">
        <f aca="false">VLOOKUP(B261,'Team Data'!$A$1:$E$659,5,FALSE())</f>
        <v>506</v>
      </c>
      <c r="S261" s="0" t="n">
        <f aca="false">IF(I261=1,(MIN(30,(C261-D261)))*(M261/(M261+N261))*(Q261/(Q261+R261)),(MAX(-30,(C261-D261)))*(N261/(M261+N261))*(R261/(R261+Q261)))</f>
        <v>1.59129485935984</v>
      </c>
      <c r="T261" s="0" t="n">
        <f aca="false">IF(J261=1,(MIN(30,(D261-C261)))*(K261/(K261+L261))*(O261/(O261+P261)),(MAX(-30,(D261-C261)))*(L261/(K261+L261))*(P261/(P261+O261)))</f>
        <v>-3.48018603465851</v>
      </c>
      <c r="U261" s="7" t="n">
        <v>43053</v>
      </c>
    </row>
    <row r="262" customFormat="false" ht="15" hidden="false" customHeight="false" outlineLevel="0" collapsed="false">
      <c r="A262" s="0" t="s">
        <v>140</v>
      </c>
      <c r="B262" s="0" t="s">
        <v>226</v>
      </c>
      <c r="C262" s="0" t="n">
        <v>75</v>
      </c>
      <c r="D262" s="0" t="n">
        <v>71</v>
      </c>
      <c r="E262" s="0" t="n">
        <v>53</v>
      </c>
      <c r="F262" s="0" t="n">
        <v>40</v>
      </c>
      <c r="G262" s="0" t="n">
        <v>17</v>
      </c>
      <c r="H262" s="0" t="n">
        <v>7</v>
      </c>
      <c r="I262" s="0" t="n">
        <v>1</v>
      </c>
      <c r="J262" s="0" t="n">
        <v>0</v>
      </c>
      <c r="K262" s="0" t="n">
        <f aca="false">VLOOKUP(A262,'Team Data'!$A$1:$E$659,2,FALSE())</f>
        <v>13</v>
      </c>
      <c r="L262" s="0" t="n">
        <f aca="false">VLOOKUP(A262,'Team Data'!$A$1:$E$659,3,FALSE())</f>
        <v>19</v>
      </c>
      <c r="M262" s="0" t="n">
        <f aca="false">VLOOKUP(B262,'Team Data'!$A$1:$E$659,2,FALSE())</f>
        <v>24</v>
      </c>
      <c r="N262" s="0" t="n">
        <f aca="false">VLOOKUP(B262,'Team Data'!$A$1:$E$659,3,FALSE())</f>
        <v>9</v>
      </c>
      <c r="O262" s="0" t="n">
        <f aca="false">VLOOKUP(A262,'Team Data'!$A$1:$E$659,4,FALSE())</f>
        <v>557</v>
      </c>
      <c r="P262" s="0" t="n">
        <f aca="false">VLOOKUP(A262,'Team Data'!$A$1:$E$659,5,FALSE())</f>
        <v>489</v>
      </c>
      <c r="Q262" s="0" t="n">
        <f aca="false">VLOOKUP(B262,'Team Data'!$A$1:$E$659,4,FALSE())</f>
        <v>464</v>
      </c>
      <c r="R262" s="0" t="n">
        <f aca="false">VLOOKUP(B262,'Team Data'!$A$1:$E$659,5,FALSE())</f>
        <v>528</v>
      </c>
      <c r="S262" s="0" t="n">
        <f aca="false">IF(I262=1,(MIN(30,(C262-D262)))*(M262/(M262+N262))*(Q262/(Q262+R262)),(MAX(-30,(C262-D262)))*(N262/(M262+N262))*(R262/(R262+Q262)))</f>
        <v>1.36070381231672</v>
      </c>
      <c r="T262" s="0" t="n">
        <f aca="false">IF(J262=1,(MIN(30,(D262-C262)))*(K262/(K262+L262))*(O262/(O262+P262)),(MAX(-30,(D262-C262)))*(L262/(K262+L262))*(P262/(P262+O262)))</f>
        <v>-1.11030114722753</v>
      </c>
      <c r="U262" s="7" t="n">
        <v>43053</v>
      </c>
    </row>
    <row r="263" customFormat="false" ht="15" hidden="false" customHeight="false" outlineLevel="0" collapsed="false">
      <c r="A263" s="0" t="s">
        <v>193</v>
      </c>
      <c r="B263" s="0" t="s">
        <v>213</v>
      </c>
      <c r="C263" s="0" t="n">
        <v>68</v>
      </c>
      <c r="D263" s="0" t="n">
        <v>87</v>
      </c>
      <c r="E263" s="0" t="n">
        <v>29</v>
      </c>
      <c r="F263" s="0" t="n">
        <v>37</v>
      </c>
      <c r="G263" s="0" t="n">
        <v>10</v>
      </c>
      <c r="H263" s="0" t="n">
        <v>17</v>
      </c>
      <c r="I263" s="0" t="n">
        <v>0</v>
      </c>
      <c r="J263" s="0" t="n">
        <v>1</v>
      </c>
      <c r="K263" s="0" t="n">
        <f aca="false">VLOOKUP(A263,'Team Data'!$A$1:$E$659,2,FALSE())</f>
        <v>16</v>
      </c>
      <c r="L263" s="0" t="n">
        <f aca="false">VLOOKUP(A263,'Team Data'!$A$1:$E$659,3,FALSE())</f>
        <v>17</v>
      </c>
      <c r="M263" s="0" t="n">
        <f aca="false">VLOOKUP(B263,'Team Data'!$A$1:$E$659,2,FALSE())</f>
        <v>19</v>
      </c>
      <c r="N263" s="0" t="n">
        <f aca="false">VLOOKUP(B263,'Team Data'!$A$1:$E$659,3,FALSE())</f>
        <v>14</v>
      </c>
      <c r="O263" s="0" t="n">
        <f aca="false">VLOOKUP(A263,'Team Data'!$A$1:$E$659,4,FALSE())</f>
        <v>486</v>
      </c>
      <c r="P263" s="0" t="n">
        <f aca="false">VLOOKUP(A263,'Team Data'!$A$1:$E$659,5,FALSE())</f>
        <v>480</v>
      </c>
      <c r="Q263" s="0" t="n">
        <f aca="false">VLOOKUP(B263,'Team Data'!$A$1:$E$659,4,FALSE())</f>
        <v>541</v>
      </c>
      <c r="R263" s="0" t="n">
        <f aca="false">VLOOKUP(B263,'Team Data'!$A$1:$E$659,5,FALSE())</f>
        <v>562</v>
      </c>
      <c r="S263" s="0" t="n">
        <f aca="false">IF(I263=1,(MIN(30,(C263-D263)))*(M263/(M263+N263))*(Q263/(Q263+R263)),(MAX(-30,(C263-D263)))*(N263/(M263+N263))*(R263/(R263+Q263)))</f>
        <v>-4.10703590757988</v>
      </c>
      <c r="T263" s="0" t="n">
        <f aca="false">IF(J263=1,(MIN(30,(D263-C263)))*(K263/(K263+L263))*(O263/(O263+P263)),(MAX(-30,(D263-C263)))*(L263/(K263+L263))*(P263/(P263+O263)))</f>
        <v>4.63466967814794</v>
      </c>
      <c r="U263" s="7" t="n">
        <v>43053</v>
      </c>
    </row>
    <row r="264" customFormat="false" ht="15" hidden="false" customHeight="false" outlineLevel="0" collapsed="false">
      <c r="A264" s="0" t="s">
        <v>90</v>
      </c>
      <c r="B264" s="0" t="s">
        <v>264</v>
      </c>
      <c r="C264" s="0" t="n">
        <v>86</v>
      </c>
      <c r="D264" s="0" t="n">
        <v>53</v>
      </c>
      <c r="E264" s="0" t="n">
        <v>48</v>
      </c>
      <c r="F264" s="0" t="n">
        <v>33</v>
      </c>
      <c r="G264" s="0" t="n">
        <v>14</v>
      </c>
      <c r="H264" s="0" t="n">
        <v>14</v>
      </c>
      <c r="I264" s="0" t="n">
        <v>1</v>
      </c>
      <c r="J264" s="0" t="n">
        <v>0</v>
      </c>
      <c r="K264" s="0" t="n">
        <f aca="false">VLOOKUP(A264,'Team Data'!$A$1:$E$659,2,FALSE())</f>
        <v>23</v>
      </c>
      <c r="L264" s="0" t="n">
        <f aca="false">VLOOKUP(A264,'Team Data'!$A$1:$E$659,3,FALSE())</f>
        <v>12</v>
      </c>
      <c r="M264" s="0" t="n">
        <f aca="false">VLOOKUP(B264,'Team Data'!$A$1:$E$659,2,FALSE())</f>
        <v>8</v>
      </c>
      <c r="N264" s="0" t="n">
        <f aca="false">VLOOKUP(B264,'Team Data'!$A$1:$E$659,3,FALSE())</f>
        <v>24</v>
      </c>
      <c r="O264" s="0" t="n">
        <f aca="false">VLOOKUP(A264,'Team Data'!$A$1:$E$659,4,FALSE())</f>
        <v>500</v>
      </c>
      <c r="P264" s="0" t="n">
        <f aca="false">VLOOKUP(A264,'Team Data'!$A$1:$E$659,5,FALSE())</f>
        <v>533</v>
      </c>
      <c r="Q264" s="0" t="n">
        <f aca="false">VLOOKUP(B264,'Team Data'!$A$1:$E$659,4,FALSE())</f>
        <v>541</v>
      </c>
      <c r="R264" s="0" t="n">
        <f aca="false">VLOOKUP(B264,'Team Data'!$A$1:$E$659,5,FALSE())</f>
        <v>503</v>
      </c>
      <c r="S264" s="0" t="n">
        <f aca="false">IF(I264=1,(MIN(30,(C264-D264)))*(M264/(M264+N264))*(Q264/(Q264+R264)),(MAX(-30,(C264-D264)))*(N264/(M264+N264))*(R264/(R264+Q264)))</f>
        <v>3.88649425287356</v>
      </c>
      <c r="T264" s="0" t="n">
        <f aca="false">IF(J264=1,(MIN(30,(D264-C264)))*(K264/(K264+L264))*(O264/(O264+P264)),(MAX(-30,(D264-C264)))*(L264/(K264+L264))*(P264/(P264+O264)))</f>
        <v>-5.30714977181579</v>
      </c>
      <c r="U264" s="7" t="n">
        <v>43053</v>
      </c>
    </row>
    <row r="265" customFormat="false" ht="15" hidden="false" customHeight="false" outlineLevel="0" collapsed="false">
      <c r="A265" s="0" t="s">
        <v>473</v>
      </c>
      <c r="B265" s="0" t="s">
        <v>74</v>
      </c>
      <c r="C265" s="0" t="n">
        <v>81</v>
      </c>
      <c r="D265" s="0" t="n">
        <v>95</v>
      </c>
      <c r="E265" s="0" t="n">
        <v>38</v>
      </c>
      <c r="F265" s="0" t="n">
        <v>35</v>
      </c>
      <c r="G265" s="0" t="n">
        <v>19</v>
      </c>
      <c r="H265" s="0" t="n">
        <v>16</v>
      </c>
      <c r="I265" s="0" t="n">
        <v>0</v>
      </c>
      <c r="J265" s="0" t="n">
        <v>1</v>
      </c>
      <c r="K265" s="0" t="n">
        <f aca="false">VLOOKUP(A265,'Team Data'!$A$1:$E$659,2,FALSE())</f>
        <v>0</v>
      </c>
      <c r="L265" s="0" t="n">
        <f aca="false">VLOOKUP(A265,'Team Data'!$A$1:$E$659,3,FALSE())</f>
        <v>1</v>
      </c>
      <c r="M265" s="0" t="n">
        <f aca="false">VLOOKUP(B265,'Team Data'!$A$1:$E$659,2,FALSE())</f>
        <v>13</v>
      </c>
      <c r="N265" s="0" t="n">
        <f aca="false">VLOOKUP(B265,'Team Data'!$A$1:$E$659,3,FALSE())</f>
        <v>20</v>
      </c>
      <c r="O265" s="0" t="n">
        <f aca="false">VLOOKUP(A265,'Team Data'!$A$1:$E$659,4,FALSE())</f>
        <v>13</v>
      </c>
      <c r="P265" s="0" t="n">
        <f aca="false">VLOOKUP(A265,'Team Data'!$A$1:$E$659,5,FALSE())</f>
        <v>20</v>
      </c>
      <c r="Q265" s="0" t="n">
        <f aca="false">VLOOKUP(B265,'Team Data'!$A$1:$E$659,4,FALSE())</f>
        <v>534</v>
      </c>
      <c r="R265" s="0" t="n">
        <f aca="false">VLOOKUP(B265,'Team Data'!$A$1:$E$659,5,FALSE())</f>
        <v>500</v>
      </c>
      <c r="S265" s="0" t="n">
        <f aca="false">IF(I265=1,(MIN(30,(C265-D265)))*(M265/(M265+N265))*(Q265/(Q265+R265)),(MAX(-30,(C265-D265)))*(N265/(M265+N265))*(R265/(R265+Q265)))</f>
        <v>-4.10292479924975</v>
      </c>
      <c r="T265" s="0" t="n">
        <f aca="false">IF(J265=1,(MIN(30,(D265-C265)))*(K265/(K265+L265))*(O265/(O265+P265)),(MAX(-30,(D265-C265)))*(L265/(K265+L265))*(P265/(P265+O265)))</f>
        <v>0</v>
      </c>
      <c r="U265" s="7" t="n">
        <v>43053</v>
      </c>
    </row>
    <row r="266" customFormat="false" ht="15" hidden="false" customHeight="false" outlineLevel="0" collapsed="false">
      <c r="A266" s="0" t="s">
        <v>273</v>
      </c>
      <c r="B266" s="0" t="s">
        <v>160</v>
      </c>
      <c r="C266" s="0" t="n">
        <v>74</v>
      </c>
      <c r="D266" s="0" t="n">
        <v>83</v>
      </c>
      <c r="E266" s="0" t="n">
        <v>43</v>
      </c>
      <c r="F266" s="0" t="n">
        <v>37</v>
      </c>
      <c r="G266" s="0" t="n">
        <v>12</v>
      </c>
      <c r="H266" s="0" t="n">
        <v>11</v>
      </c>
      <c r="I266" s="0" t="n">
        <v>0</v>
      </c>
      <c r="J266" s="0" t="n">
        <v>1</v>
      </c>
      <c r="K266" s="0" t="n">
        <f aca="false">VLOOKUP(A266,'Team Data'!$A$1:$E$659,2,FALSE())</f>
        <v>15</v>
      </c>
      <c r="L266" s="0" t="n">
        <f aca="false">VLOOKUP(A266,'Team Data'!$A$1:$E$659,3,FALSE())</f>
        <v>18</v>
      </c>
      <c r="M266" s="0" t="n">
        <f aca="false">VLOOKUP(B266,'Team Data'!$A$1:$E$659,2,FALSE())</f>
        <v>25</v>
      </c>
      <c r="N266" s="0" t="n">
        <f aca="false">VLOOKUP(B266,'Team Data'!$A$1:$E$659,3,FALSE())</f>
        <v>11</v>
      </c>
      <c r="O266" s="0" t="n">
        <f aca="false">VLOOKUP(A266,'Team Data'!$A$1:$E$659,4,FALSE())</f>
        <v>416</v>
      </c>
      <c r="P266" s="0" t="n">
        <f aca="false">VLOOKUP(A266,'Team Data'!$A$1:$E$659,5,FALSE())</f>
        <v>607</v>
      </c>
      <c r="Q266" s="0" t="n">
        <f aca="false">VLOOKUP(B266,'Team Data'!$A$1:$E$659,4,FALSE())</f>
        <v>620</v>
      </c>
      <c r="R266" s="0" t="n">
        <f aca="false">VLOOKUP(B266,'Team Data'!$A$1:$E$659,5,FALSE())</f>
        <v>535</v>
      </c>
      <c r="S266" s="0" t="n">
        <f aca="false">IF(I266=1,(MIN(30,(C266-D266)))*(M266/(M266+N266))*(Q266/(Q266+R266)),(MAX(-30,(C266-D266)))*(N266/(M266+N266))*(R266/(R266+Q266)))</f>
        <v>-1.27380952380952</v>
      </c>
      <c r="T266" s="0" t="n">
        <f aca="false">IF(J266=1,(MIN(30,(D266-C266)))*(K266/(K266+L266))*(O266/(O266+P266)),(MAX(-30,(D266-C266)))*(L266/(K266+L266))*(P266/(P266+O266)))</f>
        <v>1.66355638496401</v>
      </c>
      <c r="U266" s="7" t="n">
        <v>43053</v>
      </c>
    </row>
    <row r="267" customFormat="false" ht="15" hidden="false" customHeight="false" outlineLevel="0" collapsed="false">
      <c r="A267" s="0" t="s">
        <v>48</v>
      </c>
      <c r="B267" s="0" t="s">
        <v>169</v>
      </c>
      <c r="C267" s="0" t="n">
        <v>65</v>
      </c>
      <c r="D267" s="0" t="n">
        <v>72</v>
      </c>
      <c r="E267" s="0" t="n">
        <v>34</v>
      </c>
      <c r="F267" s="0" t="n">
        <v>27</v>
      </c>
      <c r="G267" s="0" t="n">
        <v>14</v>
      </c>
      <c r="H267" s="0" t="n">
        <v>6</v>
      </c>
      <c r="I267" s="0" t="n">
        <v>0</v>
      </c>
      <c r="J267" s="0" t="n">
        <v>1</v>
      </c>
      <c r="K267" s="0" t="n">
        <f aca="false">VLOOKUP(A267,'Team Data'!$A$1:$E$659,2,FALSE())</f>
        <v>21</v>
      </c>
      <c r="L267" s="0" t="n">
        <f aca="false">VLOOKUP(A267,'Team Data'!$A$1:$E$659,3,FALSE())</f>
        <v>15</v>
      </c>
      <c r="M267" s="0" t="n">
        <f aca="false">VLOOKUP(B267,'Team Data'!$A$1:$E$659,2,FALSE())</f>
        <v>32</v>
      </c>
      <c r="N267" s="0" t="n">
        <f aca="false">VLOOKUP(B267,'Team Data'!$A$1:$E$659,3,FALSE())</f>
        <v>7</v>
      </c>
      <c r="O267" s="0" t="n">
        <f aca="false">VLOOKUP(A267,'Team Data'!$A$1:$E$659,4,FALSE())</f>
        <v>577</v>
      </c>
      <c r="P267" s="0" t="n">
        <f aca="false">VLOOKUP(A267,'Team Data'!$A$1:$E$659,5,FALSE())</f>
        <v>521</v>
      </c>
      <c r="Q267" s="0" t="n">
        <f aca="false">VLOOKUP(B267,'Team Data'!$A$1:$E$659,4,FALSE())</f>
        <v>785</v>
      </c>
      <c r="R267" s="0" t="n">
        <f aca="false">VLOOKUP(B267,'Team Data'!$A$1:$E$659,5,FALSE())</f>
        <v>531</v>
      </c>
      <c r="S267" s="0" t="n">
        <f aca="false">IF(I267=1,(MIN(30,(C267-D267)))*(M267/(M267+N267))*(Q267/(Q267+R267)),(MAX(-30,(C267-D267)))*(N267/(M267+N267))*(R267/(R267+Q267)))</f>
        <v>-0.5069558101473</v>
      </c>
      <c r="T267" s="0" t="n">
        <f aca="false">IF(J267=1,(MIN(30,(D267-C267)))*(K267/(K267+L267))*(O267/(O267+P267)),(MAX(-30,(D267-C267)))*(L267/(K267+L267))*(P267/(P267+O267)))</f>
        <v>2.14579538554948</v>
      </c>
      <c r="U267" s="7" t="n">
        <v>43053</v>
      </c>
    </row>
    <row r="268" customFormat="false" ht="15" hidden="false" customHeight="false" outlineLevel="0" collapsed="false">
      <c r="A268" s="0" t="s">
        <v>202</v>
      </c>
      <c r="B268" s="0" t="s">
        <v>329</v>
      </c>
      <c r="C268" s="0" t="n">
        <v>85</v>
      </c>
      <c r="D268" s="0" t="n">
        <v>95</v>
      </c>
      <c r="E268" s="0" t="n">
        <v>44</v>
      </c>
      <c r="F268" s="0" t="n">
        <v>42</v>
      </c>
      <c r="G268" s="0" t="n">
        <v>16</v>
      </c>
      <c r="H268" s="0" t="n">
        <v>9</v>
      </c>
      <c r="I268" s="0" t="n">
        <v>0</v>
      </c>
      <c r="J268" s="0" t="n">
        <v>1</v>
      </c>
      <c r="K268" s="0" t="n">
        <f aca="false">VLOOKUP(A268,'Team Data'!$A$1:$E$659,2,FALSE())</f>
        <v>14</v>
      </c>
      <c r="L268" s="0" t="n">
        <f aca="false">VLOOKUP(A268,'Team Data'!$A$1:$E$659,3,FALSE())</f>
        <v>19</v>
      </c>
      <c r="M268" s="0" t="n">
        <f aca="false">VLOOKUP(B268,'Team Data'!$A$1:$E$659,2,FALSE())</f>
        <v>18</v>
      </c>
      <c r="N268" s="0" t="n">
        <f aca="false">VLOOKUP(B268,'Team Data'!$A$1:$E$659,3,FALSE())</f>
        <v>14</v>
      </c>
      <c r="O268" s="0" t="n">
        <f aca="false">VLOOKUP(A268,'Team Data'!$A$1:$E$659,4,FALSE())</f>
        <v>532</v>
      </c>
      <c r="P268" s="0" t="n">
        <f aca="false">VLOOKUP(A268,'Team Data'!$A$1:$E$659,5,FALSE())</f>
        <v>464</v>
      </c>
      <c r="Q268" s="0" t="n">
        <f aca="false">VLOOKUP(B268,'Team Data'!$A$1:$E$659,4,FALSE())</f>
        <v>555</v>
      </c>
      <c r="R268" s="0" t="n">
        <f aca="false">VLOOKUP(B268,'Team Data'!$A$1:$E$659,5,FALSE())</f>
        <v>488</v>
      </c>
      <c r="S268" s="0" t="n">
        <f aca="false">IF(I268=1,(MIN(30,(C268-D268)))*(M268/(M268+N268))*(Q268/(Q268+R268)),(MAX(-30,(C268-D268)))*(N268/(M268+N268))*(R268/(R268+Q268)))</f>
        <v>-2.04697986577181</v>
      </c>
      <c r="T268" s="0" t="n">
        <f aca="false">IF(J268=1,(MIN(30,(D268-C268)))*(K268/(K268+L268))*(O268/(O268+P268)),(MAX(-30,(D268-C268)))*(L268/(K268+L268))*(P268/(P268+O268)))</f>
        <v>2.26603383229889</v>
      </c>
      <c r="U268" s="7" t="n">
        <v>43053</v>
      </c>
    </row>
    <row r="269" customFormat="false" ht="15" hidden="false" customHeight="false" outlineLevel="0" collapsed="false">
      <c r="A269" s="0" t="s">
        <v>304</v>
      </c>
      <c r="B269" s="0" t="s">
        <v>31</v>
      </c>
      <c r="C269" s="0" t="n">
        <v>88</v>
      </c>
      <c r="D269" s="0" t="n">
        <v>74</v>
      </c>
      <c r="E269" s="0" t="n">
        <v>38</v>
      </c>
      <c r="F269" s="0" t="n">
        <v>27</v>
      </c>
      <c r="G269" s="0" t="n">
        <v>11</v>
      </c>
      <c r="H269" s="0" t="n">
        <v>7</v>
      </c>
      <c r="I269" s="0" t="n">
        <v>1</v>
      </c>
      <c r="J269" s="0" t="n">
        <v>0</v>
      </c>
      <c r="K269" s="0" t="n">
        <f aca="false">VLOOKUP(A269,'Team Data'!$A$1:$E$659,2,FALSE())</f>
        <v>22</v>
      </c>
      <c r="L269" s="0" t="n">
        <f aca="false">VLOOKUP(A269,'Team Data'!$A$1:$E$659,3,FALSE())</f>
        <v>10</v>
      </c>
      <c r="M269" s="0" t="n">
        <f aca="false">VLOOKUP(B269,'Team Data'!$A$1:$E$659,2,FALSE())</f>
        <v>15</v>
      </c>
      <c r="N269" s="0" t="n">
        <f aca="false">VLOOKUP(B269,'Team Data'!$A$1:$E$659,3,FALSE())</f>
        <v>16</v>
      </c>
      <c r="O269" s="0" t="n">
        <f aca="false">VLOOKUP(A269,'Team Data'!$A$1:$E$659,4,FALSE())</f>
        <v>459</v>
      </c>
      <c r="P269" s="0" t="n">
        <f aca="false">VLOOKUP(A269,'Team Data'!$A$1:$E$659,5,FALSE())</f>
        <v>534</v>
      </c>
      <c r="Q269" s="0" t="n">
        <f aca="false">VLOOKUP(B269,'Team Data'!$A$1:$E$659,4,FALSE())</f>
        <v>460</v>
      </c>
      <c r="R269" s="0" t="n">
        <f aca="false">VLOOKUP(B269,'Team Data'!$A$1:$E$659,5,FALSE())</f>
        <v>490</v>
      </c>
      <c r="S269" s="0" t="n">
        <f aca="false">IF(I269=1,(MIN(30,(C269-D269)))*(M269/(M269+N269))*(Q269/(Q269+R269)),(MAX(-30,(C269-D269)))*(N269/(M269+N269))*(R269/(R269+Q269)))</f>
        <v>3.28013582342954</v>
      </c>
      <c r="T269" s="0" t="n">
        <f aca="false">IF(J269=1,(MIN(30,(D269-C269)))*(K269/(K269+L269))*(O269/(O269+P269)),(MAX(-30,(D269-C269)))*(L269/(K269+L269))*(P269/(P269+O269)))</f>
        <v>-2.35271903323263</v>
      </c>
      <c r="U269" s="7" t="n">
        <v>43053</v>
      </c>
    </row>
    <row r="270" customFormat="false" ht="15" hidden="false" customHeight="false" outlineLevel="0" collapsed="false">
      <c r="A270" s="0" t="s">
        <v>136</v>
      </c>
      <c r="B270" s="0" t="s">
        <v>113</v>
      </c>
      <c r="C270" s="0" t="n">
        <v>57</v>
      </c>
      <c r="D270" s="0" t="n">
        <v>75</v>
      </c>
      <c r="E270" s="0" t="n">
        <v>42</v>
      </c>
      <c r="F270" s="0" t="n">
        <v>44</v>
      </c>
      <c r="G270" s="0" t="n">
        <v>8</v>
      </c>
      <c r="H270" s="0" t="n">
        <v>15</v>
      </c>
      <c r="I270" s="0" t="n">
        <v>0</v>
      </c>
      <c r="J270" s="0" t="n">
        <v>1</v>
      </c>
      <c r="K270" s="0" t="n">
        <f aca="false">VLOOKUP(A270,'Team Data'!$A$1:$E$659,2,FALSE())</f>
        <v>10</v>
      </c>
      <c r="L270" s="0" t="n">
        <f aca="false">VLOOKUP(A270,'Team Data'!$A$1:$E$659,3,FALSE())</f>
        <v>20</v>
      </c>
      <c r="M270" s="0" t="n">
        <f aca="false">VLOOKUP(B270,'Team Data'!$A$1:$E$659,2,FALSE())</f>
        <v>19</v>
      </c>
      <c r="N270" s="0" t="n">
        <f aca="false">VLOOKUP(B270,'Team Data'!$A$1:$E$659,3,FALSE())</f>
        <v>12</v>
      </c>
      <c r="O270" s="0" t="n">
        <f aca="false">VLOOKUP(A270,'Team Data'!$A$1:$E$659,4,FALSE())</f>
        <v>479</v>
      </c>
      <c r="P270" s="0" t="n">
        <f aca="false">VLOOKUP(A270,'Team Data'!$A$1:$E$659,5,FALSE())</f>
        <v>443</v>
      </c>
      <c r="Q270" s="0" t="n">
        <f aca="false">VLOOKUP(B270,'Team Data'!$A$1:$E$659,4,FALSE())</f>
        <v>498</v>
      </c>
      <c r="R270" s="0" t="n">
        <f aca="false">VLOOKUP(B270,'Team Data'!$A$1:$E$659,5,FALSE())</f>
        <v>473</v>
      </c>
      <c r="S270" s="0" t="n">
        <f aca="false">IF(I270=1,(MIN(30,(C270-D270)))*(M270/(M270+N270))*(Q270/(Q270+R270)),(MAX(-30,(C270-D270)))*(N270/(M270+N270))*(R270/(R270+Q270)))</f>
        <v>-3.39417295106475</v>
      </c>
      <c r="T270" s="0" t="n">
        <f aca="false">IF(J270=1,(MIN(30,(D270-C270)))*(K270/(K270+L270))*(O270/(O270+P270)),(MAX(-30,(D270-C270)))*(L270/(K270+L270))*(P270/(P270+O270)))</f>
        <v>3.11713665943601</v>
      </c>
      <c r="U270" s="7" t="n">
        <v>43053</v>
      </c>
    </row>
    <row r="271" customFormat="false" ht="15" hidden="false" customHeight="false" outlineLevel="0" collapsed="false">
      <c r="A271" s="0" t="s">
        <v>218</v>
      </c>
      <c r="B271" s="0" t="s">
        <v>132</v>
      </c>
      <c r="C271" s="0" t="n">
        <v>69</v>
      </c>
      <c r="D271" s="0" t="n">
        <v>53</v>
      </c>
      <c r="E271" s="0" t="n">
        <v>42</v>
      </c>
      <c r="F271" s="0" t="n">
        <v>30</v>
      </c>
      <c r="G271" s="0" t="n">
        <v>16</v>
      </c>
      <c r="H271" s="0" t="n">
        <v>12</v>
      </c>
      <c r="I271" s="0" t="n">
        <v>1</v>
      </c>
      <c r="J271" s="0" t="n">
        <v>0</v>
      </c>
      <c r="K271" s="0" t="n">
        <f aca="false">VLOOKUP(A271,'Team Data'!$A$1:$E$659,2,FALSE())</f>
        <v>25</v>
      </c>
      <c r="L271" s="0" t="n">
        <f aca="false">VLOOKUP(A271,'Team Data'!$A$1:$E$659,3,FALSE())</f>
        <v>7</v>
      </c>
      <c r="M271" s="0" t="n">
        <f aca="false">VLOOKUP(B271,'Team Data'!$A$1:$E$659,2,FALSE())</f>
        <v>10</v>
      </c>
      <c r="N271" s="0" t="n">
        <f aca="false">VLOOKUP(B271,'Team Data'!$A$1:$E$659,3,FALSE())</f>
        <v>22</v>
      </c>
      <c r="O271" s="0" t="n">
        <f aca="false">VLOOKUP(A271,'Team Data'!$A$1:$E$659,4,FALSE())</f>
        <v>521</v>
      </c>
      <c r="P271" s="0" t="n">
        <f aca="false">VLOOKUP(A271,'Team Data'!$A$1:$E$659,5,FALSE())</f>
        <v>531</v>
      </c>
      <c r="Q271" s="0" t="n">
        <f aca="false">VLOOKUP(B271,'Team Data'!$A$1:$E$659,4,FALSE())</f>
        <v>532</v>
      </c>
      <c r="R271" s="0" t="n">
        <f aca="false">VLOOKUP(B271,'Team Data'!$A$1:$E$659,5,FALSE())</f>
        <v>476</v>
      </c>
      <c r="S271" s="0" t="n">
        <f aca="false">IF(I271=1,(MIN(30,(C271-D271)))*(M271/(M271+N271))*(Q271/(Q271+R271)),(MAX(-30,(C271-D271)))*(N271/(M271+N271))*(R271/(R271+Q271)))</f>
        <v>2.63888888888889</v>
      </c>
      <c r="T271" s="0" t="n">
        <f aca="false">IF(J271=1,(MIN(30,(D271-C271)))*(K271/(K271+L271))*(O271/(O271+P271)),(MAX(-30,(D271-C271)))*(L271/(K271+L271))*(P271/(P271+O271)))</f>
        <v>-1.76663498098859</v>
      </c>
      <c r="U271" s="7" t="n">
        <v>43053</v>
      </c>
    </row>
    <row r="272" customFormat="false" ht="15" hidden="false" customHeight="false" outlineLevel="0" collapsed="false">
      <c r="A272" s="0" t="s">
        <v>474</v>
      </c>
      <c r="B272" s="0" t="s">
        <v>299</v>
      </c>
      <c r="C272" s="0" t="n">
        <v>45</v>
      </c>
      <c r="D272" s="0" t="n">
        <v>89</v>
      </c>
      <c r="E272" s="0" t="n">
        <v>33</v>
      </c>
      <c r="F272" s="0" t="n">
        <v>53</v>
      </c>
      <c r="G272" s="0" t="n">
        <v>16</v>
      </c>
      <c r="H272" s="0" t="n">
        <v>13</v>
      </c>
      <c r="I272" s="0" t="n">
        <v>0</v>
      </c>
      <c r="J272" s="0" t="n">
        <v>1</v>
      </c>
      <c r="K272" s="0" t="n">
        <f aca="false">VLOOKUP(A272,'Team Data'!$A$1:$E$659,2,FALSE())</f>
        <v>0</v>
      </c>
      <c r="L272" s="0" t="n">
        <f aca="false">VLOOKUP(A272,'Team Data'!$A$1:$E$659,3,FALSE())</f>
        <v>1</v>
      </c>
      <c r="M272" s="0" t="n">
        <f aca="false">VLOOKUP(B272,'Team Data'!$A$1:$E$659,2,FALSE())</f>
        <v>18</v>
      </c>
      <c r="N272" s="0" t="n">
        <f aca="false">VLOOKUP(B272,'Team Data'!$A$1:$E$659,3,FALSE())</f>
        <v>14</v>
      </c>
      <c r="O272" s="0" t="n">
        <f aca="false">VLOOKUP(A272,'Team Data'!$A$1:$E$659,4,FALSE())</f>
        <v>18</v>
      </c>
      <c r="P272" s="0" t="n">
        <f aca="false">VLOOKUP(A272,'Team Data'!$A$1:$E$659,5,FALSE())</f>
        <v>14</v>
      </c>
      <c r="Q272" s="0" t="n">
        <f aca="false">VLOOKUP(B272,'Team Data'!$A$1:$E$659,4,FALSE())</f>
        <v>500</v>
      </c>
      <c r="R272" s="0" t="n">
        <f aca="false">VLOOKUP(B272,'Team Data'!$A$1:$E$659,5,FALSE())</f>
        <v>469</v>
      </c>
      <c r="S272" s="0" t="n">
        <f aca="false">IF(I272=1,(MIN(30,(C272-D272)))*(M272/(M272+N272))*(Q272/(Q272+R272)),(MAX(-30,(C272-D272)))*(N272/(M272+N272))*(R272/(R272+Q272)))</f>
        <v>-6.35255417956656</v>
      </c>
      <c r="T272" s="0" t="n">
        <f aca="false">IF(J272=1,(MIN(30,(D272-C272)))*(K272/(K272+L272))*(O272/(O272+P272)),(MAX(-30,(D272-C272)))*(L272/(K272+L272))*(P272/(P272+O272)))</f>
        <v>0</v>
      </c>
      <c r="U272" s="7" t="n">
        <v>43053</v>
      </c>
    </row>
    <row r="273" customFormat="false" ht="15" hidden="false" customHeight="false" outlineLevel="0" collapsed="false">
      <c r="A273" s="0" t="s">
        <v>34</v>
      </c>
      <c r="B273" s="0" t="s">
        <v>237</v>
      </c>
      <c r="C273" s="0" t="n">
        <v>79</v>
      </c>
      <c r="D273" s="0" t="n">
        <v>72</v>
      </c>
      <c r="E273" s="0" t="n">
        <v>45</v>
      </c>
      <c r="F273" s="0" t="n">
        <v>33</v>
      </c>
      <c r="G273" s="0" t="n">
        <v>12</v>
      </c>
      <c r="H273" s="0" t="n">
        <v>14</v>
      </c>
      <c r="I273" s="0" t="n">
        <v>1</v>
      </c>
      <c r="J273" s="0" t="n">
        <v>0</v>
      </c>
      <c r="K273" s="0" t="n">
        <f aca="false">VLOOKUP(A273,'Team Data'!$A$1:$E$659,2,FALSE())</f>
        <v>11</v>
      </c>
      <c r="L273" s="0" t="n">
        <f aca="false">VLOOKUP(A273,'Team Data'!$A$1:$E$659,3,FALSE())</f>
        <v>16</v>
      </c>
      <c r="M273" s="0" t="n">
        <f aca="false">VLOOKUP(B273,'Team Data'!$A$1:$E$659,2,FALSE())</f>
        <v>12</v>
      </c>
      <c r="N273" s="0" t="n">
        <f aca="false">VLOOKUP(B273,'Team Data'!$A$1:$E$659,3,FALSE())</f>
        <v>21</v>
      </c>
      <c r="O273" s="0" t="n">
        <f aca="false">VLOOKUP(A273,'Team Data'!$A$1:$E$659,4,FALSE())</f>
        <v>361</v>
      </c>
      <c r="P273" s="0" t="n">
        <f aca="false">VLOOKUP(A273,'Team Data'!$A$1:$E$659,5,FALSE())</f>
        <v>435</v>
      </c>
      <c r="Q273" s="0" t="n">
        <f aca="false">VLOOKUP(B273,'Team Data'!$A$1:$E$659,4,FALSE())</f>
        <v>483</v>
      </c>
      <c r="R273" s="0" t="n">
        <f aca="false">VLOOKUP(B273,'Team Data'!$A$1:$E$659,5,FALSE())</f>
        <v>570</v>
      </c>
      <c r="S273" s="0" t="n">
        <f aca="false">IF(I273=1,(MIN(30,(C273-D273)))*(M273/(M273+N273))*(Q273/(Q273+R273)),(MAX(-30,(C273-D273)))*(N273/(M273+N273))*(R273/(R273+Q273)))</f>
        <v>1.16757316757317</v>
      </c>
      <c r="T273" s="0" t="n">
        <f aca="false">IF(J273=1,(MIN(30,(D273-C273)))*(K273/(K273+L273))*(O273/(O273+P273)),(MAX(-30,(D273-C273)))*(L273/(K273+L273))*(P273/(P273+O273)))</f>
        <v>-2.26689000558347</v>
      </c>
      <c r="U273" s="7" t="n">
        <v>43053</v>
      </c>
    </row>
    <row r="274" customFormat="false" ht="15" hidden="false" customHeight="false" outlineLevel="0" collapsed="false">
      <c r="A274" s="0" t="s">
        <v>28</v>
      </c>
      <c r="B274" s="0" t="s">
        <v>63</v>
      </c>
      <c r="C274" s="0" t="n">
        <v>84</v>
      </c>
      <c r="D274" s="0" t="n">
        <v>94</v>
      </c>
      <c r="E274" s="0" t="n">
        <v>28</v>
      </c>
      <c r="F274" s="0" t="n">
        <v>38</v>
      </c>
      <c r="G274" s="0" t="n">
        <v>7</v>
      </c>
      <c r="H274" s="0" t="n">
        <v>7</v>
      </c>
      <c r="I274" s="0" t="n">
        <v>0</v>
      </c>
      <c r="J274" s="0" t="n">
        <v>1</v>
      </c>
      <c r="K274" s="0" t="n">
        <f aca="false">VLOOKUP(A274,'Team Data'!$A$1:$E$659,2,FALSE())</f>
        <v>11</v>
      </c>
      <c r="L274" s="0" t="n">
        <f aca="false">VLOOKUP(A274,'Team Data'!$A$1:$E$659,3,FALSE())</f>
        <v>20</v>
      </c>
      <c r="M274" s="0" t="n">
        <f aca="false">VLOOKUP(B274,'Team Data'!$A$1:$E$659,2,FALSE())</f>
        <v>12</v>
      </c>
      <c r="N274" s="0" t="n">
        <f aca="false">VLOOKUP(B274,'Team Data'!$A$1:$E$659,3,FALSE())</f>
        <v>16</v>
      </c>
      <c r="O274" s="0" t="n">
        <f aca="false">VLOOKUP(A274,'Team Data'!$A$1:$E$659,4,FALSE())</f>
        <v>444</v>
      </c>
      <c r="P274" s="0" t="n">
        <f aca="false">VLOOKUP(A274,'Team Data'!$A$1:$E$659,5,FALSE())</f>
        <v>493</v>
      </c>
      <c r="Q274" s="0" t="n">
        <f aca="false">VLOOKUP(B274,'Team Data'!$A$1:$E$659,4,FALSE())</f>
        <v>415</v>
      </c>
      <c r="R274" s="0" t="n">
        <f aca="false">VLOOKUP(B274,'Team Data'!$A$1:$E$659,5,FALSE())</f>
        <v>428</v>
      </c>
      <c r="S274" s="0" t="n">
        <f aca="false">IF(I274=1,(MIN(30,(C274-D274)))*(M274/(M274+N274))*(Q274/(Q274+R274)),(MAX(-30,(C274-D274)))*(N274/(M274+N274))*(R274/(R274+Q274)))</f>
        <v>-2.90120318590069</v>
      </c>
      <c r="T274" s="0" t="n">
        <f aca="false">IF(J274=1,(MIN(30,(D274-C274)))*(K274/(K274+L274))*(O274/(O274+P274)),(MAX(-30,(D274-C274)))*(L274/(K274+L274))*(P274/(P274+O274)))</f>
        <v>1.68141288256963</v>
      </c>
      <c r="U274" s="7" t="n">
        <v>43053</v>
      </c>
    </row>
    <row r="275" customFormat="false" ht="15" hidden="false" customHeight="false" outlineLevel="0" collapsed="false">
      <c r="A275" s="0" t="s">
        <v>148</v>
      </c>
      <c r="B275" s="0" t="s">
        <v>93</v>
      </c>
      <c r="C275" s="0" t="n">
        <v>68</v>
      </c>
      <c r="D275" s="0" t="n">
        <v>81</v>
      </c>
      <c r="E275" s="0" t="n">
        <v>41</v>
      </c>
      <c r="F275" s="0" t="n">
        <v>35</v>
      </c>
      <c r="G275" s="0" t="n">
        <v>13</v>
      </c>
      <c r="H275" s="0" t="n">
        <v>8</v>
      </c>
      <c r="I275" s="0" t="n">
        <v>0</v>
      </c>
      <c r="J275" s="0" t="n">
        <v>1</v>
      </c>
      <c r="K275" s="0" t="n">
        <f aca="false">VLOOKUP(A275,'Team Data'!$A$1:$E$659,2,FALSE())</f>
        <v>18</v>
      </c>
      <c r="L275" s="0" t="n">
        <f aca="false">VLOOKUP(A275,'Team Data'!$A$1:$E$659,3,FALSE())</f>
        <v>17</v>
      </c>
      <c r="M275" s="0" t="n">
        <f aca="false">VLOOKUP(B275,'Team Data'!$A$1:$E$659,2,FALSE())</f>
        <v>9</v>
      </c>
      <c r="N275" s="0" t="n">
        <f aca="false">VLOOKUP(B275,'Team Data'!$A$1:$E$659,3,FALSE())</f>
        <v>22</v>
      </c>
      <c r="O275" s="0" t="n">
        <f aca="false">VLOOKUP(A275,'Team Data'!$A$1:$E$659,4,FALSE())</f>
        <v>497</v>
      </c>
      <c r="P275" s="0" t="n">
        <f aca="false">VLOOKUP(A275,'Team Data'!$A$1:$E$659,5,FALSE())</f>
        <v>580</v>
      </c>
      <c r="Q275" s="0" t="n">
        <f aca="false">VLOOKUP(B275,'Team Data'!$A$1:$E$659,4,FALSE())</f>
        <v>518</v>
      </c>
      <c r="R275" s="0" t="n">
        <f aca="false">VLOOKUP(B275,'Team Data'!$A$1:$E$659,5,FALSE())</f>
        <v>496</v>
      </c>
      <c r="S275" s="0" t="n">
        <f aca="false">IF(I275=1,(MIN(30,(C275-D275)))*(M275/(M275+N275))*(Q275/(Q275+R275)),(MAX(-30,(C275-D275)))*(N275/(M275+N275))*(R275/(R275+Q275)))</f>
        <v>-4.51282051282051</v>
      </c>
      <c r="T275" s="0" t="n">
        <f aca="false">IF(J275=1,(MIN(30,(D275-C275)))*(K275/(K275+L275))*(O275/(O275+P275)),(MAX(-30,(D275-C275)))*(L275/(K275+L275))*(P275/(P275+O275)))</f>
        <v>3.08523676880223</v>
      </c>
      <c r="U275" s="7" t="n">
        <v>43053</v>
      </c>
    </row>
    <row r="276" customFormat="false" ht="15" hidden="false" customHeight="false" outlineLevel="0" collapsed="false">
      <c r="A276" s="0" t="s">
        <v>269</v>
      </c>
      <c r="B276" s="0" t="s">
        <v>32</v>
      </c>
      <c r="C276" s="0" t="n">
        <v>88</v>
      </c>
      <c r="D276" s="0" t="n">
        <v>79</v>
      </c>
      <c r="E276" s="0" t="n">
        <v>45</v>
      </c>
      <c r="F276" s="0" t="n">
        <v>47</v>
      </c>
      <c r="G276" s="0" t="n">
        <v>10</v>
      </c>
      <c r="H276" s="0" t="n">
        <v>12</v>
      </c>
      <c r="I276" s="0" t="n">
        <v>1</v>
      </c>
      <c r="J276" s="0" t="n">
        <v>0</v>
      </c>
      <c r="K276" s="0" t="n">
        <f aca="false">VLOOKUP(A276,'Team Data'!$A$1:$E$659,2,FALSE())</f>
        <v>26</v>
      </c>
      <c r="L276" s="0" t="n">
        <f aca="false">VLOOKUP(A276,'Team Data'!$A$1:$E$659,3,FALSE())</f>
        <v>9</v>
      </c>
      <c r="M276" s="0" t="n">
        <f aca="false">VLOOKUP(B276,'Team Data'!$A$1:$E$659,2,FALSE())</f>
        <v>16</v>
      </c>
      <c r="N276" s="0" t="n">
        <f aca="false">VLOOKUP(B276,'Team Data'!$A$1:$E$659,3,FALSE())</f>
        <v>16</v>
      </c>
      <c r="O276" s="0" t="n">
        <f aca="false">VLOOKUP(A276,'Team Data'!$A$1:$E$659,4,FALSE())</f>
        <v>497</v>
      </c>
      <c r="P276" s="0" t="n">
        <f aca="false">VLOOKUP(A276,'Team Data'!$A$1:$E$659,5,FALSE())</f>
        <v>517</v>
      </c>
      <c r="Q276" s="0" t="n">
        <f aca="false">VLOOKUP(B276,'Team Data'!$A$1:$E$659,4,FALSE())</f>
        <v>523</v>
      </c>
      <c r="R276" s="0" t="n">
        <f aca="false">VLOOKUP(B276,'Team Data'!$A$1:$E$659,5,FALSE())</f>
        <v>476</v>
      </c>
      <c r="S276" s="0" t="n">
        <f aca="false">IF(I276=1,(MIN(30,(C276-D276)))*(M276/(M276+N276))*(Q276/(Q276+R276)),(MAX(-30,(C276-D276)))*(N276/(M276+N276))*(R276/(R276+Q276)))</f>
        <v>2.35585585585586</v>
      </c>
      <c r="T276" s="0" t="n">
        <f aca="false">IF(J276=1,(MIN(30,(D276-C276)))*(K276/(K276+L276))*(O276/(O276+P276)),(MAX(-30,(D276-C276)))*(L276/(K276+L276))*(P276/(P276+O276)))</f>
        <v>-1.1799661876585</v>
      </c>
      <c r="U276" s="7" t="n">
        <v>43053</v>
      </c>
    </row>
    <row r="277" customFormat="false" ht="15" hidden="false" customHeight="false" outlineLevel="0" collapsed="false">
      <c r="A277" s="0" t="s">
        <v>343</v>
      </c>
      <c r="B277" s="0" t="s">
        <v>54</v>
      </c>
      <c r="C277" s="0" t="n">
        <v>51</v>
      </c>
      <c r="D277" s="0" t="n">
        <v>102</v>
      </c>
      <c r="E277" s="0" t="n">
        <v>28</v>
      </c>
      <c r="F277" s="0" t="n">
        <v>47</v>
      </c>
      <c r="G277" s="0" t="n">
        <v>22</v>
      </c>
      <c r="H277" s="0" t="n">
        <v>13</v>
      </c>
      <c r="I277" s="0" t="n">
        <v>0</v>
      </c>
      <c r="J277" s="0" t="n">
        <v>1</v>
      </c>
      <c r="K277" s="0" t="n">
        <f aca="false">VLOOKUP(A277,'Team Data'!$A$1:$E$659,2,FALSE())</f>
        <v>13</v>
      </c>
      <c r="L277" s="0" t="n">
        <f aca="false">VLOOKUP(A277,'Team Data'!$A$1:$E$659,3,FALSE())</f>
        <v>19</v>
      </c>
      <c r="M277" s="0" t="n">
        <f aca="false">VLOOKUP(B277,'Team Data'!$A$1:$E$659,2,FALSE())</f>
        <v>30</v>
      </c>
      <c r="N277" s="0" t="n">
        <f aca="false">VLOOKUP(B277,'Team Data'!$A$1:$E$659,3,FALSE())</f>
        <v>5</v>
      </c>
      <c r="O277" s="0" t="n">
        <f aca="false">VLOOKUP(A277,'Team Data'!$A$1:$E$659,4,FALSE())</f>
        <v>540</v>
      </c>
      <c r="P277" s="0" t="n">
        <f aca="false">VLOOKUP(A277,'Team Data'!$A$1:$E$659,5,FALSE())</f>
        <v>453</v>
      </c>
      <c r="Q277" s="0" t="n">
        <f aca="false">VLOOKUP(B277,'Team Data'!$A$1:$E$659,4,FALSE())</f>
        <v>649</v>
      </c>
      <c r="R277" s="0" t="n">
        <f aca="false">VLOOKUP(B277,'Team Data'!$A$1:$E$659,5,FALSE())</f>
        <v>509</v>
      </c>
      <c r="S277" s="0" t="n">
        <f aca="false">IF(I277=1,(MIN(30,(C277-D277)))*(M277/(M277+N277))*(Q277/(Q277+R277)),(MAX(-30,(C277-D277)))*(N277/(M277+N277))*(R277/(R277+Q277)))</f>
        <v>-1.88378978534419</v>
      </c>
      <c r="T277" s="0" t="n">
        <f aca="false">IF(J277=1,(MIN(30,(D277-C277)))*(K277/(K277+L277))*(O277/(O277+P277)),(MAX(-30,(D277-C277)))*(L277/(K277+L277))*(P277/(P277+O277)))</f>
        <v>6.62764350453172</v>
      </c>
      <c r="U277" s="7" t="n">
        <v>43053</v>
      </c>
    </row>
    <row r="278" customFormat="false" ht="15" hidden="false" customHeight="false" outlineLevel="0" collapsed="false">
      <c r="A278" s="0" t="s">
        <v>475</v>
      </c>
      <c r="B278" s="0" t="s">
        <v>316</v>
      </c>
      <c r="C278" s="0" t="n">
        <v>60</v>
      </c>
      <c r="D278" s="0" t="n">
        <v>92</v>
      </c>
      <c r="E278" s="0" t="n">
        <v>29</v>
      </c>
      <c r="F278" s="0" t="n">
        <v>51</v>
      </c>
      <c r="G278" s="0" t="n">
        <v>18</v>
      </c>
      <c r="H278" s="0" t="n">
        <v>17</v>
      </c>
      <c r="I278" s="0" t="n">
        <v>0</v>
      </c>
      <c r="J278" s="0" t="n">
        <v>1</v>
      </c>
      <c r="K278" s="0" t="n">
        <f aca="false">VLOOKUP(A278,'Team Data'!$A$1:$E$659,2,FALSE())</f>
        <v>0</v>
      </c>
      <c r="L278" s="0" t="n">
        <f aca="false">VLOOKUP(A278,'Team Data'!$A$1:$E$659,3,FALSE())</f>
        <v>1</v>
      </c>
      <c r="M278" s="0" t="n">
        <f aca="false">VLOOKUP(B278,'Team Data'!$A$1:$E$659,2,FALSE())</f>
        <v>21</v>
      </c>
      <c r="N278" s="0" t="n">
        <f aca="false">VLOOKUP(B278,'Team Data'!$A$1:$E$659,3,FALSE())</f>
        <v>13</v>
      </c>
      <c r="O278" s="0" t="n">
        <f aca="false">VLOOKUP(A278,'Team Data'!$A$1:$E$659,4,FALSE())</f>
        <v>21</v>
      </c>
      <c r="P278" s="0" t="n">
        <f aca="false">VLOOKUP(A278,'Team Data'!$A$1:$E$659,5,FALSE())</f>
        <v>13</v>
      </c>
      <c r="Q278" s="0" t="n">
        <f aca="false">VLOOKUP(B278,'Team Data'!$A$1:$E$659,4,FALSE())</f>
        <v>560</v>
      </c>
      <c r="R278" s="0" t="n">
        <f aca="false">VLOOKUP(B278,'Team Data'!$A$1:$E$659,5,FALSE())</f>
        <v>505</v>
      </c>
      <c r="S278" s="0" t="n">
        <f aca="false">IF(I278=1,(MIN(30,(C278-D278)))*(M278/(M278+N278))*(Q278/(Q278+R278)),(MAX(-30,(C278-D278)))*(N278/(M278+N278))*(R278/(R278+Q278)))</f>
        <v>-5.43910521955261</v>
      </c>
      <c r="T278" s="0" t="n">
        <f aca="false">IF(J278=1,(MIN(30,(D278-C278)))*(K278/(K278+L278))*(O278/(O278+P278)),(MAX(-30,(D278-C278)))*(L278/(K278+L278))*(P278/(P278+O278)))</f>
        <v>0</v>
      </c>
      <c r="U278" s="7" t="n">
        <v>43053</v>
      </c>
    </row>
    <row r="279" customFormat="false" ht="15" hidden="false" customHeight="false" outlineLevel="0" collapsed="false">
      <c r="A279" s="0" t="s">
        <v>476</v>
      </c>
      <c r="B279" s="0" t="s">
        <v>44</v>
      </c>
      <c r="C279" s="0" t="n">
        <v>44</v>
      </c>
      <c r="D279" s="0" t="n">
        <v>108</v>
      </c>
      <c r="E279" s="0" t="n">
        <v>27</v>
      </c>
      <c r="F279" s="0" t="n">
        <v>39</v>
      </c>
      <c r="G279" s="0" t="n">
        <v>22</v>
      </c>
      <c r="H279" s="0" t="n">
        <v>10</v>
      </c>
      <c r="I279" s="0" t="n">
        <v>0</v>
      </c>
      <c r="J279" s="0" t="n">
        <v>1</v>
      </c>
      <c r="K279" s="0" t="n">
        <f aca="false">VLOOKUP(A279,'Team Data'!$A$1:$E$659,2,FALSE())</f>
        <v>0</v>
      </c>
      <c r="L279" s="0" t="n">
        <f aca="false">VLOOKUP(A279,'Team Data'!$A$1:$E$659,3,FALSE())</f>
        <v>2</v>
      </c>
      <c r="M279" s="0" t="n">
        <f aca="false">VLOOKUP(B279,'Team Data'!$A$1:$E$659,2,FALSE())</f>
        <v>18</v>
      </c>
      <c r="N279" s="0" t="n">
        <f aca="false">VLOOKUP(B279,'Team Data'!$A$1:$E$659,3,FALSE())</f>
        <v>16</v>
      </c>
      <c r="O279" s="0" t="n">
        <f aca="false">VLOOKUP(A279,'Team Data'!$A$1:$E$659,4,FALSE())</f>
        <v>33</v>
      </c>
      <c r="P279" s="0" t="n">
        <f aca="false">VLOOKUP(A279,'Team Data'!$A$1:$E$659,5,FALSE())</f>
        <v>32</v>
      </c>
      <c r="Q279" s="0" t="n">
        <f aca="false">VLOOKUP(B279,'Team Data'!$A$1:$E$659,4,FALSE())</f>
        <v>493</v>
      </c>
      <c r="R279" s="0" t="n">
        <f aca="false">VLOOKUP(B279,'Team Data'!$A$1:$E$659,5,FALSE())</f>
        <v>541</v>
      </c>
      <c r="S279" s="0" t="n">
        <f aca="false">IF(I279=1,(MIN(30,(C279-D279)))*(M279/(M279+N279))*(Q279/(Q279+R279)),(MAX(-30,(C279-D279)))*(N279/(M279+N279))*(R279/(R279+Q279)))</f>
        <v>-7.38650585959722</v>
      </c>
      <c r="T279" s="0" t="n">
        <f aca="false">IF(J279=1,(MIN(30,(D279-C279)))*(K279/(K279+L279))*(O279/(O279+P279)),(MAX(-30,(D279-C279)))*(L279/(K279+L279))*(P279/(P279+O279)))</f>
        <v>0</v>
      </c>
      <c r="U279" s="7" t="n">
        <v>43053</v>
      </c>
    </row>
    <row r="280" customFormat="false" ht="15" hidden="false" customHeight="false" outlineLevel="0" collapsed="false">
      <c r="A280" s="0" t="s">
        <v>477</v>
      </c>
      <c r="B280" s="0" t="s">
        <v>118</v>
      </c>
      <c r="C280" s="0" t="n">
        <v>43</v>
      </c>
      <c r="D280" s="0" t="n">
        <v>75</v>
      </c>
      <c r="E280" s="0" t="n">
        <v>32</v>
      </c>
      <c r="F280" s="0" t="n">
        <v>41</v>
      </c>
      <c r="G280" s="0" t="n">
        <v>23</v>
      </c>
      <c r="H280" s="0" t="n">
        <v>19</v>
      </c>
      <c r="I280" s="0" t="n">
        <v>0</v>
      </c>
      <c r="J280" s="0" t="n">
        <v>1</v>
      </c>
      <c r="K280" s="0" t="n">
        <f aca="false">VLOOKUP(A280,'Team Data'!$A$1:$E$659,2,FALSE())</f>
        <v>0</v>
      </c>
      <c r="L280" s="0" t="n">
        <f aca="false">VLOOKUP(A280,'Team Data'!$A$1:$E$659,3,FALSE())</f>
        <v>1</v>
      </c>
      <c r="M280" s="0" t="n">
        <f aca="false">VLOOKUP(B280,'Team Data'!$A$1:$E$659,2,FALSE())</f>
        <v>11</v>
      </c>
      <c r="N280" s="0" t="n">
        <f aca="false">VLOOKUP(B280,'Team Data'!$A$1:$E$659,3,FALSE())</f>
        <v>19</v>
      </c>
      <c r="O280" s="0" t="n">
        <f aca="false">VLOOKUP(A280,'Team Data'!$A$1:$E$659,4,FALSE())</f>
        <v>11</v>
      </c>
      <c r="P280" s="0" t="n">
        <f aca="false">VLOOKUP(A280,'Team Data'!$A$1:$E$659,5,FALSE())</f>
        <v>19</v>
      </c>
      <c r="Q280" s="0" t="n">
        <f aca="false">VLOOKUP(B280,'Team Data'!$A$1:$E$659,4,FALSE())</f>
        <v>459</v>
      </c>
      <c r="R280" s="0" t="n">
        <f aca="false">VLOOKUP(B280,'Team Data'!$A$1:$E$659,5,FALSE())</f>
        <v>467</v>
      </c>
      <c r="S280" s="0" t="n">
        <f aca="false">IF(I280=1,(MIN(30,(C280-D280)))*(M280/(M280+N280))*(Q280/(Q280+R280)),(MAX(-30,(C280-D280)))*(N280/(M280+N280))*(R280/(R280+Q280)))</f>
        <v>-9.58207343412527</v>
      </c>
      <c r="T280" s="0" t="n">
        <f aca="false">IF(J280=1,(MIN(30,(D280-C280)))*(K280/(K280+L280))*(O280/(O280+P280)),(MAX(-30,(D280-C280)))*(L280/(K280+L280))*(P280/(P280+O280)))</f>
        <v>0</v>
      </c>
      <c r="U280" s="7" t="n">
        <v>43053</v>
      </c>
    </row>
    <row r="281" customFormat="false" ht="15" hidden="false" customHeight="false" outlineLevel="0" collapsed="false">
      <c r="A281" s="0" t="s">
        <v>332</v>
      </c>
      <c r="B281" s="0" t="s">
        <v>26</v>
      </c>
      <c r="C281" s="0" t="n">
        <v>60</v>
      </c>
      <c r="D281" s="0" t="n">
        <v>69</v>
      </c>
      <c r="E281" s="0" t="n">
        <v>39</v>
      </c>
      <c r="F281" s="0" t="n">
        <v>33</v>
      </c>
      <c r="G281" s="0" t="n">
        <v>15</v>
      </c>
      <c r="H281" s="0" t="n">
        <v>10</v>
      </c>
      <c r="I281" s="0" t="n">
        <v>0</v>
      </c>
      <c r="J281" s="0" t="n">
        <v>1</v>
      </c>
      <c r="K281" s="0" t="n">
        <f aca="false">VLOOKUP(A281,'Team Data'!$A$1:$E$659,2,FALSE())</f>
        <v>12</v>
      </c>
      <c r="L281" s="0" t="n">
        <f aca="false">VLOOKUP(A281,'Team Data'!$A$1:$E$659,3,FALSE())</f>
        <v>20</v>
      </c>
      <c r="M281" s="0" t="n">
        <f aca="false">VLOOKUP(B281,'Team Data'!$A$1:$E$659,2,FALSE())</f>
        <v>24</v>
      </c>
      <c r="N281" s="0" t="n">
        <f aca="false">VLOOKUP(B281,'Team Data'!$A$1:$E$659,3,FALSE())</f>
        <v>9</v>
      </c>
      <c r="O281" s="0" t="n">
        <f aca="false">VLOOKUP(A281,'Team Data'!$A$1:$E$659,4,FALSE())</f>
        <v>669</v>
      </c>
      <c r="P281" s="0" t="n">
        <f aca="false">VLOOKUP(A281,'Team Data'!$A$1:$E$659,5,FALSE())</f>
        <v>411</v>
      </c>
      <c r="Q281" s="0" t="n">
        <f aca="false">VLOOKUP(B281,'Team Data'!$A$1:$E$659,4,FALSE())</f>
        <v>540</v>
      </c>
      <c r="R281" s="0" t="n">
        <f aca="false">VLOOKUP(B281,'Team Data'!$A$1:$E$659,5,FALSE())</f>
        <v>523</v>
      </c>
      <c r="S281" s="0" t="n">
        <f aca="false">IF(I281=1,(MIN(30,(C281-D281)))*(M281/(M281+N281))*(Q281/(Q281+R281)),(MAX(-30,(C281-D281)))*(N281/(M281+N281))*(R281/(R281+Q281)))</f>
        <v>-1.20764559993158</v>
      </c>
      <c r="T281" s="0" t="n">
        <f aca="false">IF(J281=1,(MIN(30,(D281-C281)))*(K281/(K281+L281))*(O281/(O281+P281)),(MAX(-30,(D281-C281)))*(L281/(K281+L281))*(P281/(P281+O281)))</f>
        <v>2.090625</v>
      </c>
      <c r="U281" s="7" t="n">
        <v>43053</v>
      </c>
    </row>
    <row r="282" customFormat="false" ht="15" hidden="false" customHeight="false" outlineLevel="0" collapsed="false">
      <c r="A282" s="0" t="s">
        <v>272</v>
      </c>
      <c r="B282" s="0" t="s">
        <v>151</v>
      </c>
      <c r="C282" s="0" t="n">
        <v>95</v>
      </c>
      <c r="D282" s="0" t="n">
        <v>96</v>
      </c>
      <c r="E282" s="0" t="n">
        <v>37</v>
      </c>
      <c r="F282" s="0" t="n">
        <v>37</v>
      </c>
      <c r="G282" s="0" t="n">
        <v>9</v>
      </c>
      <c r="H282" s="0" t="n">
        <v>9</v>
      </c>
      <c r="I282" s="0" t="n">
        <v>0</v>
      </c>
      <c r="J282" s="0" t="n">
        <v>1</v>
      </c>
      <c r="K282" s="0" t="n">
        <f aca="false">VLOOKUP(A282,'Team Data'!$A$1:$E$659,2,FALSE())</f>
        <v>14</v>
      </c>
      <c r="L282" s="0" t="n">
        <f aca="false">VLOOKUP(A282,'Team Data'!$A$1:$E$659,3,FALSE())</f>
        <v>17</v>
      </c>
      <c r="M282" s="0" t="n">
        <f aca="false">VLOOKUP(B282,'Team Data'!$A$1:$E$659,2,FALSE())</f>
        <v>17</v>
      </c>
      <c r="N282" s="0" t="n">
        <f aca="false">VLOOKUP(B282,'Team Data'!$A$1:$E$659,3,FALSE())</f>
        <v>16</v>
      </c>
      <c r="O282" s="0" t="n">
        <f aca="false">VLOOKUP(A282,'Team Data'!$A$1:$E$659,4,FALSE())</f>
        <v>453</v>
      </c>
      <c r="P282" s="0" t="n">
        <f aca="false">VLOOKUP(A282,'Team Data'!$A$1:$E$659,5,FALSE())</f>
        <v>480</v>
      </c>
      <c r="Q282" s="0" t="n">
        <f aca="false">VLOOKUP(B282,'Team Data'!$A$1:$E$659,4,FALSE())</f>
        <v>557</v>
      </c>
      <c r="R282" s="0" t="n">
        <f aca="false">VLOOKUP(B282,'Team Data'!$A$1:$E$659,5,FALSE())</f>
        <v>476</v>
      </c>
      <c r="S282" s="0" t="n">
        <f aca="false">IF(I282=1,(MIN(30,(C282-D282)))*(M282/(M282+N282))*(Q282/(Q282+R282)),(MAX(-30,(C282-D282)))*(N282/(M282+N282))*(R282/(R282+Q282)))</f>
        <v>-0.22341517791663</v>
      </c>
      <c r="T282" s="0" t="n">
        <f aca="false">IF(J282=1,(MIN(30,(D282-C282)))*(K282/(K282+L282))*(O282/(O282+P282)),(MAX(-30,(D282-C282)))*(L282/(K282+L282))*(P282/(P282+O282)))</f>
        <v>0.219271859765584</v>
      </c>
      <c r="U282" s="7" t="n">
        <v>43053</v>
      </c>
    </row>
    <row r="283" customFormat="false" ht="15" hidden="false" customHeight="false" outlineLevel="0" collapsed="false">
      <c r="A283" s="0" t="s">
        <v>40</v>
      </c>
      <c r="B283" s="0" t="s">
        <v>101</v>
      </c>
      <c r="C283" s="0" t="n">
        <v>53</v>
      </c>
      <c r="D283" s="0" t="n">
        <v>77</v>
      </c>
      <c r="E283" s="0" t="n">
        <v>40</v>
      </c>
      <c r="F283" s="0" t="n">
        <v>35</v>
      </c>
      <c r="G283" s="0" t="n">
        <v>18</v>
      </c>
      <c r="H283" s="0" t="n">
        <v>8</v>
      </c>
      <c r="I283" s="0" t="n">
        <v>0</v>
      </c>
      <c r="J283" s="0" t="n">
        <v>1</v>
      </c>
      <c r="K283" s="0" t="n">
        <f aca="false">VLOOKUP(A283,'Team Data'!$A$1:$E$659,2,FALSE())</f>
        <v>12</v>
      </c>
      <c r="L283" s="0" t="n">
        <f aca="false">VLOOKUP(A283,'Team Data'!$A$1:$E$659,3,FALSE())</f>
        <v>18</v>
      </c>
      <c r="M283" s="0" t="n">
        <f aca="false">VLOOKUP(B283,'Team Data'!$A$1:$E$659,2,FALSE())</f>
        <v>21</v>
      </c>
      <c r="N283" s="0" t="n">
        <f aca="false">VLOOKUP(B283,'Team Data'!$A$1:$E$659,3,FALSE())</f>
        <v>12</v>
      </c>
      <c r="O283" s="0" t="n">
        <f aca="false">VLOOKUP(A283,'Team Data'!$A$1:$E$659,4,FALSE())</f>
        <v>502</v>
      </c>
      <c r="P283" s="0" t="n">
        <f aca="false">VLOOKUP(A283,'Team Data'!$A$1:$E$659,5,FALSE())</f>
        <v>400</v>
      </c>
      <c r="Q283" s="0" t="n">
        <f aca="false">VLOOKUP(B283,'Team Data'!$A$1:$E$659,4,FALSE())</f>
        <v>495</v>
      </c>
      <c r="R283" s="0" t="n">
        <f aca="false">VLOOKUP(B283,'Team Data'!$A$1:$E$659,5,FALSE())</f>
        <v>516</v>
      </c>
      <c r="S283" s="0" t="n">
        <f aca="false">IF(I283=1,(MIN(30,(C283-D283)))*(M283/(M283+N283))*(Q283/(Q283+R283)),(MAX(-30,(C283-D283)))*(N283/(M283+N283))*(R283/(R283+Q283)))</f>
        <v>-4.45427569463178</v>
      </c>
      <c r="T283" s="0" t="n">
        <f aca="false">IF(J283=1,(MIN(30,(D283-C283)))*(K283/(K283+L283))*(O283/(O283+P283)),(MAX(-30,(D283-C283)))*(L283/(K283+L283))*(P283/(P283+O283)))</f>
        <v>5.34279379157428</v>
      </c>
      <c r="U283" s="7" t="n">
        <v>43053</v>
      </c>
    </row>
    <row r="284" customFormat="false" ht="15" hidden="false" customHeight="false" outlineLevel="0" collapsed="false">
      <c r="A284" s="0" t="s">
        <v>10</v>
      </c>
      <c r="B284" s="0" t="s">
        <v>255</v>
      </c>
      <c r="C284" s="0" t="n">
        <v>68</v>
      </c>
      <c r="D284" s="0" t="n">
        <v>87</v>
      </c>
      <c r="E284" s="0" t="n">
        <v>34</v>
      </c>
      <c r="F284" s="0" t="n">
        <v>34</v>
      </c>
      <c r="G284" s="0" t="n">
        <v>26</v>
      </c>
      <c r="H284" s="0" t="n">
        <v>14</v>
      </c>
      <c r="I284" s="0" t="n">
        <v>0</v>
      </c>
      <c r="J284" s="0" t="n">
        <v>1</v>
      </c>
      <c r="K284" s="0" t="n">
        <f aca="false">VLOOKUP(A284,'Team Data'!$A$1:$E$659,2,FALSE())</f>
        <v>3</v>
      </c>
      <c r="L284" s="0" t="n">
        <f aca="false">VLOOKUP(A284,'Team Data'!$A$1:$E$659,3,FALSE())</f>
        <v>28</v>
      </c>
      <c r="M284" s="0" t="n">
        <f aca="false">VLOOKUP(B284,'Team Data'!$A$1:$E$659,2,FALSE())</f>
        <v>10</v>
      </c>
      <c r="N284" s="0" t="n">
        <f aca="false">VLOOKUP(B284,'Team Data'!$A$1:$E$659,3,FALSE())</f>
        <v>22</v>
      </c>
      <c r="O284" s="0" t="n">
        <f aca="false">VLOOKUP(A284,'Team Data'!$A$1:$E$659,4,FALSE())</f>
        <v>453</v>
      </c>
      <c r="P284" s="0" t="n">
        <f aca="false">VLOOKUP(A284,'Team Data'!$A$1:$E$659,5,FALSE())</f>
        <v>567</v>
      </c>
      <c r="Q284" s="0" t="n">
        <f aca="false">VLOOKUP(B284,'Team Data'!$A$1:$E$659,4,FALSE())</f>
        <v>520</v>
      </c>
      <c r="R284" s="0" t="n">
        <f aca="false">VLOOKUP(B284,'Team Data'!$A$1:$E$659,5,FALSE())</f>
        <v>472</v>
      </c>
      <c r="S284" s="0" t="n">
        <f aca="false">IF(I284=1,(MIN(30,(C284-D284)))*(M284/(M284+N284))*(Q284/(Q284+R284)),(MAX(-30,(C284-D284)))*(N284/(M284+N284))*(R284/(R284+Q284)))</f>
        <v>-6.21522177419355</v>
      </c>
      <c r="T284" s="0" t="n">
        <f aca="false">IF(J284=1,(MIN(30,(D284-C284)))*(K284/(K284+L284))*(O284/(O284+P284)),(MAX(-30,(D284-C284)))*(L284/(K284+L284))*(P284/(P284+O284)))</f>
        <v>0.816603415559772</v>
      </c>
      <c r="U284" s="7" t="n">
        <v>43053</v>
      </c>
    </row>
    <row r="285" customFormat="false" ht="15" hidden="false" customHeight="false" outlineLevel="0" collapsed="false">
      <c r="A285" s="0" t="s">
        <v>172</v>
      </c>
      <c r="B285" s="0" t="s">
        <v>128</v>
      </c>
      <c r="C285" s="0" t="n">
        <v>74</v>
      </c>
      <c r="D285" s="0" t="n">
        <v>56</v>
      </c>
      <c r="E285" s="0" t="n">
        <v>31</v>
      </c>
      <c r="F285" s="0" t="n">
        <v>29</v>
      </c>
      <c r="G285" s="0" t="n">
        <v>10</v>
      </c>
      <c r="H285" s="0" t="n">
        <v>18</v>
      </c>
      <c r="I285" s="0" t="n">
        <v>1</v>
      </c>
      <c r="J285" s="0" t="n">
        <v>0</v>
      </c>
      <c r="K285" s="0" t="n">
        <f aca="false">VLOOKUP(A285,'Team Data'!$A$1:$E$659,2,FALSE())</f>
        <v>16</v>
      </c>
      <c r="L285" s="0" t="n">
        <f aca="false">VLOOKUP(A285,'Team Data'!$A$1:$E$659,3,FALSE())</f>
        <v>17</v>
      </c>
      <c r="M285" s="0" t="n">
        <f aca="false">VLOOKUP(B285,'Team Data'!$A$1:$E$659,2,FALSE())</f>
        <v>12</v>
      </c>
      <c r="N285" s="0" t="n">
        <f aca="false">VLOOKUP(B285,'Team Data'!$A$1:$E$659,3,FALSE())</f>
        <v>18</v>
      </c>
      <c r="O285" s="0" t="n">
        <f aca="false">VLOOKUP(A285,'Team Data'!$A$1:$E$659,4,FALSE())</f>
        <v>503</v>
      </c>
      <c r="P285" s="0" t="n">
        <f aca="false">VLOOKUP(A285,'Team Data'!$A$1:$E$659,5,FALSE())</f>
        <v>522</v>
      </c>
      <c r="Q285" s="0" t="n">
        <f aca="false">VLOOKUP(B285,'Team Data'!$A$1:$E$659,4,FALSE())</f>
        <v>594</v>
      </c>
      <c r="R285" s="0" t="n">
        <f aca="false">VLOOKUP(B285,'Team Data'!$A$1:$E$659,5,FALSE())</f>
        <v>420</v>
      </c>
      <c r="S285" s="0" t="n">
        <f aca="false">IF(I285=1,(MIN(30,(C285-D285)))*(M285/(M285+N285))*(Q285/(Q285+R285)),(MAX(-30,(C285-D285)))*(N285/(M285+N285))*(R285/(R285+Q285)))</f>
        <v>4.21775147928994</v>
      </c>
      <c r="T285" s="0" t="n">
        <f aca="false">IF(J285=1,(MIN(30,(D285-C285)))*(K285/(K285+L285))*(O285/(O285+P285)),(MAX(-30,(D285-C285)))*(L285/(K285+L285))*(P285/(P285+O285)))</f>
        <v>-4.72230598669623</v>
      </c>
      <c r="U285" s="7" t="n">
        <v>43053</v>
      </c>
    </row>
    <row r="286" customFormat="false" ht="15" hidden="false" customHeight="false" outlineLevel="0" collapsed="false">
      <c r="A286" s="0" t="s">
        <v>253</v>
      </c>
      <c r="B286" s="0" t="s">
        <v>210</v>
      </c>
      <c r="C286" s="0" t="n">
        <v>66</v>
      </c>
      <c r="D286" s="0" t="n">
        <v>75</v>
      </c>
      <c r="E286" s="0" t="n">
        <v>16</v>
      </c>
      <c r="F286" s="0" t="n">
        <v>34</v>
      </c>
      <c r="G286" s="0" t="n">
        <v>10</v>
      </c>
      <c r="H286" s="0" t="n">
        <v>17</v>
      </c>
      <c r="I286" s="0" t="n">
        <v>0</v>
      </c>
      <c r="J286" s="0" t="n">
        <v>1</v>
      </c>
      <c r="K286" s="0" t="n">
        <f aca="false">VLOOKUP(A286,'Team Data'!$A$1:$E$659,2,FALSE())</f>
        <v>14</v>
      </c>
      <c r="L286" s="0" t="n">
        <f aca="false">VLOOKUP(A286,'Team Data'!$A$1:$E$659,3,FALSE())</f>
        <v>18</v>
      </c>
      <c r="M286" s="0" t="n">
        <f aca="false">VLOOKUP(B286,'Team Data'!$A$1:$E$659,2,FALSE())</f>
        <v>15</v>
      </c>
      <c r="N286" s="0" t="n">
        <f aca="false">VLOOKUP(B286,'Team Data'!$A$1:$E$659,3,FALSE())</f>
        <v>16</v>
      </c>
      <c r="O286" s="0" t="n">
        <f aca="false">VLOOKUP(A286,'Team Data'!$A$1:$E$659,4,FALSE())</f>
        <v>470</v>
      </c>
      <c r="P286" s="0" t="n">
        <f aca="false">VLOOKUP(A286,'Team Data'!$A$1:$E$659,5,FALSE())</f>
        <v>557</v>
      </c>
      <c r="Q286" s="0" t="n">
        <f aca="false">VLOOKUP(B286,'Team Data'!$A$1:$E$659,4,FALSE())</f>
        <v>541</v>
      </c>
      <c r="R286" s="0" t="n">
        <f aca="false">VLOOKUP(B286,'Team Data'!$A$1:$E$659,5,FALSE())</f>
        <v>455</v>
      </c>
      <c r="S286" s="0" t="n">
        <f aca="false">IF(I286=1,(MIN(30,(C286-D286)))*(M286/(M286+N286))*(Q286/(Q286+R286)),(MAX(-30,(C286-D286)))*(N286/(M286+N286))*(R286/(R286+Q286)))</f>
        <v>-2.12203653322969</v>
      </c>
      <c r="T286" s="0" t="n">
        <f aca="false">IF(J286=1,(MIN(30,(D286-C286)))*(K286/(K286+L286))*(O286/(O286+P286)),(MAX(-30,(D286-C286)))*(L286/(K286+L286))*(P286/(P286+O286)))</f>
        <v>1.8019717624148</v>
      </c>
      <c r="U286" s="7" t="n">
        <v>43053</v>
      </c>
    </row>
    <row r="287" customFormat="false" ht="15" hidden="false" customHeight="false" outlineLevel="0" collapsed="false">
      <c r="A287" s="0" t="s">
        <v>12</v>
      </c>
      <c r="B287" s="0" t="s">
        <v>208</v>
      </c>
      <c r="C287" s="0" t="n">
        <v>45</v>
      </c>
      <c r="D287" s="0" t="n">
        <v>73</v>
      </c>
      <c r="E287" s="0" t="n">
        <v>27</v>
      </c>
      <c r="F287" s="0" t="n">
        <v>47</v>
      </c>
      <c r="G287" s="0" t="n">
        <v>10</v>
      </c>
      <c r="H287" s="0" t="n">
        <v>14</v>
      </c>
      <c r="I287" s="0" t="n">
        <v>0</v>
      </c>
      <c r="J287" s="0" t="n">
        <v>1</v>
      </c>
      <c r="K287" s="0" t="n">
        <f aca="false">VLOOKUP(A287,'Team Data'!$A$1:$E$659,2,FALSE())</f>
        <v>11</v>
      </c>
      <c r="L287" s="0" t="n">
        <f aca="false">VLOOKUP(A287,'Team Data'!$A$1:$E$659,3,FALSE())</f>
        <v>21</v>
      </c>
      <c r="M287" s="0" t="n">
        <f aca="false">VLOOKUP(B287,'Team Data'!$A$1:$E$659,2,FALSE())</f>
        <v>16</v>
      </c>
      <c r="N287" s="0" t="n">
        <f aca="false">VLOOKUP(B287,'Team Data'!$A$1:$E$659,3,FALSE())</f>
        <v>16</v>
      </c>
      <c r="O287" s="0" t="n">
        <f aca="false">VLOOKUP(A287,'Team Data'!$A$1:$E$659,4,FALSE())</f>
        <v>370</v>
      </c>
      <c r="P287" s="0" t="n">
        <f aca="false">VLOOKUP(A287,'Team Data'!$A$1:$E$659,5,FALSE())</f>
        <v>552</v>
      </c>
      <c r="Q287" s="0" t="n">
        <f aca="false">VLOOKUP(B287,'Team Data'!$A$1:$E$659,4,FALSE())</f>
        <v>582</v>
      </c>
      <c r="R287" s="0" t="n">
        <f aca="false">VLOOKUP(B287,'Team Data'!$A$1:$E$659,5,FALSE())</f>
        <v>422</v>
      </c>
      <c r="S287" s="0" t="n">
        <f aca="false">IF(I287=1,(MIN(30,(C287-D287)))*(M287/(M287+N287))*(Q287/(Q287+R287)),(MAX(-30,(C287-D287)))*(N287/(M287+N287))*(R287/(R287+Q287)))</f>
        <v>-5.88446215139442</v>
      </c>
      <c r="T287" s="0" t="n">
        <f aca="false">IF(J287=1,(MIN(30,(D287-C287)))*(K287/(K287+L287))*(O287/(O287+P287)),(MAX(-30,(D287-C287)))*(L287/(K287+L287))*(P287/(P287+O287)))</f>
        <v>3.86252711496746</v>
      </c>
      <c r="U287" s="7" t="n">
        <v>43053</v>
      </c>
    </row>
    <row r="288" customFormat="false" ht="15" hidden="false" customHeight="false" outlineLevel="0" collapsed="false">
      <c r="A288" s="0" t="s">
        <v>171</v>
      </c>
      <c r="B288" s="0" t="s">
        <v>184</v>
      </c>
      <c r="C288" s="0" t="n">
        <v>72</v>
      </c>
      <c r="D288" s="0" t="n">
        <v>67</v>
      </c>
      <c r="E288" s="0" t="n">
        <v>38</v>
      </c>
      <c r="F288" s="0" t="n">
        <v>29</v>
      </c>
      <c r="G288" s="0" t="n">
        <v>19</v>
      </c>
      <c r="H288" s="0" t="n">
        <v>17</v>
      </c>
      <c r="I288" s="0" t="n">
        <v>1</v>
      </c>
      <c r="J288" s="0" t="n">
        <v>0</v>
      </c>
      <c r="K288" s="0" t="n">
        <f aca="false">VLOOKUP(A288,'Team Data'!$A$1:$E$659,2,FALSE())</f>
        <v>25</v>
      </c>
      <c r="L288" s="0" t="n">
        <f aca="false">VLOOKUP(A288,'Team Data'!$A$1:$E$659,3,FALSE())</f>
        <v>8</v>
      </c>
      <c r="M288" s="0" t="n">
        <f aca="false">VLOOKUP(B288,'Team Data'!$A$1:$E$659,2,FALSE())</f>
        <v>26</v>
      </c>
      <c r="N288" s="0" t="n">
        <f aca="false">VLOOKUP(B288,'Team Data'!$A$1:$E$659,3,FALSE())</f>
        <v>6</v>
      </c>
      <c r="O288" s="0" t="n">
        <f aca="false">VLOOKUP(A288,'Team Data'!$A$1:$E$659,4,FALSE())</f>
        <v>610</v>
      </c>
      <c r="P288" s="0" t="n">
        <f aca="false">VLOOKUP(A288,'Team Data'!$A$1:$E$659,5,FALSE())</f>
        <v>461</v>
      </c>
      <c r="Q288" s="0" t="n">
        <f aca="false">VLOOKUP(B288,'Team Data'!$A$1:$E$659,4,FALSE())</f>
        <v>495</v>
      </c>
      <c r="R288" s="0" t="n">
        <f aca="false">VLOOKUP(B288,'Team Data'!$A$1:$E$659,5,FALSE())</f>
        <v>480</v>
      </c>
      <c r="S288" s="0" t="n">
        <f aca="false">IF(I288=1,(MIN(30,(C288-D288)))*(M288/(M288+N288))*(Q288/(Q288+R288)),(MAX(-30,(C288-D288)))*(N288/(M288+N288))*(R288/(R288+Q288)))</f>
        <v>2.0625</v>
      </c>
      <c r="T288" s="0" t="n">
        <f aca="false">IF(J288=1,(MIN(30,(D288-C288)))*(K288/(K288+L288))*(O288/(O288+P288)),(MAX(-30,(D288-C288)))*(L288/(K288+L288))*(P288/(P288+O288)))</f>
        <v>-0.521744051155816</v>
      </c>
      <c r="U288" s="7" t="n">
        <v>43053</v>
      </c>
    </row>
    <row r="289" customFormat="false" ht="15" hidden="false" customHeight="false" outlineLevel="0" collapsed="false">
      <c r="A289" s="0" t="s">
        <v>203</v>
      </c>
      <c r="B289" s="0" t="s">
        <v>188</v>
      </c>
      <c r="C289" s="0" t="n">
        <v>67</v>
      </c>
      <c r="D289" s="0" t="n">
        <v>86</v>
      </c>
      <c r="E289" s="0" t="n">
        <v>39</v>
      </c>
      <c r="F289" s="0" t="n">
        <v>47</v>
      </c>
      <c r="G289" s="0" t="n">
        <v>17</v>
      </c>
      <c r="H289" s="0" t="n">
        <v>12</v>
      </c>
      <c r="I289" s="0" t="n">
        <v>0</v>
      </c>
      <c r="J289" s="0" t="n">
        <v>1</v>
      </c>
      <c r="K289" s="0" t="n">
        <f aca="false">VLOOKUP(A289,'Team Data'!$A$1:$E$659,2,FALSE())</f>
        <v>20</v>
      </c>
      <c r="L289" s="0" t="n">
        <f aca="false">VLOOKUP(A289,'Team Data'!$A$1:$E$659,3,FALSE())</f>
        <v>18</v>
      </c>
      <c r="M289" s="0" t="n">
        <f aca="false">VLOOKUP(B289,'Team Data'!$A$1:$E$659,2,FALSE())</f>
        <v>22</v>
      </c>
      <c r="N289" s="0" t="n">
        <f aca="false">VLOOKUP(B289,'Team Data'!$A$1:$E$659,3,FALSE())</f>
        <v>11</v>
      </c>
      <c r="O289" s="0" t="n">
        <f aca="false">VLOOKUP(A289,'Team Data'!$A$1:$E$659,4,FALSE())</f>
        <v>623</v>
      </c>
      <c r="P289" s="0" t="n">
        <f aca="false">VLOOKUP(A289,'Team Data'!$A$1:$E$659,5,FALSE())</f>
        <v>572</v>
      </c>
      <c r="Q289" s="0" t="n">
        <f aca="false">VLOOKUP(B289,'Team Data'!$A$1:$E$659,4,FALSE())</f>
        <v>611</v>
      </c>
      <c r="R289" s="0" t="n">
        <f aca="false">VLOOKUP(B289,'Team Data'!$A$1:$E$659,5,FALSE())</f>
        <v>505</v>
      </c>
      <c r="S289" s="0" t="n">
        <f aca="false">IF(I289=1,(MIN(30,(C289-D289)))*(M289/(M289+N289))*(Q289/(Q289+R289)),(MAX(-30,(C289-D289)))*(N289/(M289+N289))*(R289/(R289+Q289)))</f>
        <v>-2.86589008363202</v>
      </c>
      <c r="T289" s="0" t="n">
        <f aca="false">IF(J289=1,(MIN(30,(D289-C289)))*(K289/(K289+L289))*(O289/(O289+P289)),(MAX(-30,(D289-C289)))*(L289/(K289+L289))*(P289/(P289+O289)))</f>
        <v>5.21338912133891</v>
      </c>
      <c r="U289" s="7" t="n">
        <v>43053</v>
      </c>
    </row>
    <row r="290" customFormat="false" ht="15" hidden="false" customHeight="false" outlineLevel="0" collapsed="false">
      <c r="A290" s="0" t="s">
        <v>346</v>
      </c>
      <c r="B290" s="0" t="s">
        <v>266</v>
      </c>
      <c r="C290" s="0" t="n">
        <v>60</v>
      </c>
      <c r="D290" s="0" t="n">
        <v>78</v>
      </c>
      <c r="E290" s="0" t="n">
        <v>32</v>
      </c>
      <c r="F290" s="0" t="n">
        <v>46</v>
      </c>
      <c r="G290" s="0" t="n">
        <v>11</v>
      </c>
      <c r="H290" s="0" t="n">
        <v>14</v>
      </c>
      <c r="I290" s="0" t="n">
        <v>0</v>
      </c>
      <c r="J290" s="0" t="n">
        <v>1</v>
      </c>
      <c r="K290" s="0" t="n">
        <f aca="false">VLOOKUP(A290,'Team Data'!$A$1:$E$659,2,FALSE())</f>
        <v>17</v>
      </c>
      <c r="L290" s="0" t="n">
        <f aca="false">VLOOKUP(A290,'Team Data'!$A$1:$E$659,3,FALSE())</f>
        <v>15</v>
      </c>
      <c r="M290" s="0" t="n">
        <f aca="false">VLOOKUP(B290,'Team Data'!$A$1:$E$659,2,FALSE())</f>
        <v>17</v>
      </c>
      <c r="N290" s="0" t="n">
        <f aca="false">VLOOKUP(B290,'Team Data'!$A$1:$E$659,3,FALSE())</f>
        <v>15</v>
      </c>
      <c r="O290" s="0" t="n">
        <f aca="false">VLOOKUP(A290,'Team Data'!$A$1:$E$659,4,FALSE())</f>
        <v>521</v>
      </c>
      <c r="P290" s="0" t="n">
        <f aca="false">VLOOKUP(A290,'Team Data'!$A$1:$E$659,5,FALSE())</f>
        <v>476</v>
      </c>
      <c r="Q290" s="0" t="n">
        <f aca="false">VLOOKUP(B290,'Team Data'!$A$1:$E$659,4,FALSE())</f>
        <v>605</v>
      </c>
      <c r="R290" s="0" t="n">
        <f aca="false">VLOOKUP(B290,'Team Data'!$A$1:$E$659,5,FALSE())</f>
        <v>430</v>
      </c>
      <c r="S290" s="0" t="n">
        <f aca="false">IF(I290=1,(MIN(30,(C290-D290)))*(M290/(M290+N290))*(Q290/(Q290+R290)),(MAX(-30,(C290-D290)))*(N290/(M290+N290))*(R290/(R290+Q290)))</f>
        <v>-3.5054347826087</v>
      </c>
      <c r="T290" s="0" t="n">
        <f aca="false">IF(J290=1,(MIN(30,(D290-C290)))*(K290/(K290+L290))*(O290/(O290+P290)),(MAX(-30,(D290-C290)))*(L290/(K290+L290))*(P290/(P290+O290)))</f>
        <v>4.99705366098295</v>
      </c>
      <c r="U290" s="7" t="n">
        <v>43053</v>
      </c>
    </row>
    <row r="291" customFormat="false" ht="15" hidden="false" customHeight="false" outlineLevel="0" collapsed="false">
      <c r="A291" s="0" t="s">
        <v>245</v>
      </c>
      <c r="B291" s="0" t="s">
        <v>301</v>
      </c>
      <c r="C291" s="0" t="n">
        <v>66</v>
      </c>
      <c r="D291" s="0" t="n">
        <v>89</v>
      </c>
      <c r="E291" s="0" t="n">
        <v>39</v>
      </c>
      <c r="F291" s="0" t="n">
        <v>41</v>
      </c>
      <c r="G291" s="0" t="n">
        <v>14</v>
      </c>
      <c r="H291" s="0" t="n">
        <v>18</v>
      </c>
      <c r="I291" s="0" t="n">
        <v>0</v>
      </c>
      <c r="J291" s="0" t="n">
        <v>1</v>
      </c>
      <c r="K291" s="0" t="n">
        <f aca="false">VLOOKUP(A291,'Team Data'!$A$1:$E$659,2,FALSE())</f>
        <v>22</v>
      </c>
      <c r="L291" s="0" t="n">
        <f aca="false">VLOOKUP(A291,'Team Data'!$A$1:$E$659,3,FALSE())</f>
        <v>12</v>
      </c>
      <c r="M291" s="0" t="n">
        <f aca="false">VLOOKUP(B291,'Team Data'!$A$1:$E$659,2,FALSE())</f>
        <v>14</v>
      </c>
      <c r="N291" s="0" t="n">
        <f aca="false">VLOOKUP(B291,'Team Data'!$A$1:$E$659,3,FALSE())</f>
        <v>17</v>
      </c>
      <c r="O291" s="0" t="n">
        <f aca="false">VLOOKUP(A291,'Team Data'!$A$1:$E$659,4,FALSE())</f>
        <v>500</v>
      </c>
      <c r="P291" s="0" t="n">
        <f aca="false">VLOOKUP(A291,'Team Data'!$A$1:$E$659,5,FALSE())</f>
        <v>508</v>
      </c>
      <c r="Q291" s="0" t="n">
        <f aca="false">VLOOKUP(B291,'Team Data'!$A$1:$E$659,4,FALSE())</f>
        <v>549</v>
      </c>
      <c r="R291" s="0" t="n">
        <f aca="false">VLOOKUP(B291,'Team Data'!$A$1:$E$659,5,FALSE())</f>
        <v>466</v>
      </c>
      <c r="S291" s="0" t="n">
        <f aca="false">IF(I291=1,(MIN(30,(C291-D291)))*(M291/(M291+N291))*(Q291/(Q291+R291)),(MAX(-30,(C291-D291)))*(N291/(M291+N291))*(R291/(R291+Q291)))</f>
        <v>-5.7907516287939</v>
      </c>
      <c r="T291" s="0" t="n">
        <f aca="false">IF(J291=1,(MIN(30,(D291-C291)))*(K291/(K291+L291))*(O291/(O291+P291)),(MAX(-30,(D291-C291)))*(L291/(K291+L291))*(P291/(P291+O291)))</f>
        <v>7.38211951447246</v>
      </c>
      <c r="U291" s="7" t="n">
        <v>43053</v>
      </c>
    </row>
    <row r="292" customFormat="false" ht="15" hidden="false" customHeight="false" outlineLevel="0" collapsed="false">
      <c r="A292" s="0" t="s">
        <v>221</v>
      </c>
      <c r="B292" s="0" t="s">
        <v>302</v>
      </c>
      <c r="C292" s="0" t="n">
        <v>71</v>
      </c>
      <c r="D292" s="0" t="n">
        <v>90</v>
      </c>
      <c r="E292" s="0" t="n">
        <v>34</v>
      </c>
      <c r="F292" s="0" t="n">
        <v>35</v>
      </c>
      <c r="G292" s="0" t="n">
        <v>19</v>
      </c>
      <c r="H292" s="0" t="n">
        <v>14</v>
      </c>
      <c r="I292" s="0" t="n">
        <v>0</v>
      </c>
      <c r="J292" s="0" t="n">
        <v>1</v>
      </c>
      <c r="K292" s="0" t="n">
        <f aca="false">VLOOKUP(A292,'Team Data'!$A$1:$E$659,2,FALSE())</f>
        <v>11</v>
      </c>
      <c r="L292" s="0" t="n">
        <f aca="false">VLOOKUP(A292,'Team Data'!$A$1:$E$659,3,FALSE())</f>
        <v>21</v>
      </c>
      <c r="M292" s="0" t="n">
        <f aca="false">VLOOKUP(B292,'Team Data'!$A$1:$E$659,2,FALSE())</f>
        <v>19</v>
      </c>
      <c r="N292" s="0" t="n">
        <f aca="false">VLOOKUP(B292,'Team Data'!$A$1:$E$659,3,FALSE())</f>
        <v>12</v>
      </c>
      <c r="O292" s="0" t="n">
        <f aca="false">VLOOKUP(A292,'Team Data'!$A$1:$E$659,4,FALSE())</f>
        <v>508</v>
      </c>
      <c r="P292" s="0" t="n">
        <f aca="false">VLOOKUP(A292,'Team Data'!$A$1:$E$659,5,FALSE())</f>
        <v>413</v>
      </c>
      <c r="Q292" s="0" t="n">
        <f aca="false">VLOOKUP(B292,'Team Data'!$A$1:$E$659,4,FALSE())</f>
        <v>534</v>
      </c>
      <c r="R292" s="0" t="n">
        <f aca="false">VLOOKUP(B292,'Team Data'!$A$1:$E$659,5,FALSE())</f>
        <v>472</v>
      </c>
      <c r="S292" s="0" t="n">
        <f aca="false">IF(I292=1,(MIN(30,(C292-D292)))*(M292/(M292+N292))*(Q292/(Q292+R292)),(MAX(-30,(C292-D292)))*(N292/(M292+N292))*(R292/(R292+Q292)))</f>
        <v>-3.45077919579298</v>
      </c>
      <c r="T292" s="0" t="n">
        <f aca="false">IF(J292=1,(MIN(30,(D292-C292)))*(K292/(K292+L292))*(O292/(O292+P292)),(MAX(-30,(D292-C292)))*(L292/(K292+L292))*(P292/(P292+O292)))</f>
        <v>3.60247014115092</v>
      </c>
      <c r="U292" s="7" t="n">
        <v>43053</v>
      </c>
    </row>
    <row r="293" customFormat="false" ht="15" hidden="false" customHeight="false" outlineLevel="0" collapsed="false">
      <c r="A293" s="0" t="s">
        <v>70</v>
      </c>
      <c r="B293" s="0" t="s">
        <v>68</v>
      </c>
      <c r="C293" s="0" t="n">
        <v>57</v>
      </c>
      <c r="D293" s="0" t="n">
        <v>81</v>
      </c>
      <c r="E293" s="0" t="n">
        <v>34</v>
      </c>
      <c r="F293" s="0" t="n">
        <v>52</v>
      </c>
      <c r="G293" s="0" t="n">
        <v>16</v>
      </c>
      <c r="H293" s="0" t="n">
        <v>11</v>
      </c>
      <c r="I293" s="0" t="n">
        <v>0</v>
      </c>
      <c r="J293" s="0" t="n">
        <v>1</v>
      </c>
      <c r="K293" s="0" t="n">
        <f aca="false">VLOOKUP(A293,'Team Data'!$A$1:$E$659,2,FALSE())</f>
        <v>4</v>
      </c>
      <c r="L293" s="0" t="n">
        <f aca="false">VLOOKUP(A293,'Team Data'!$A$1:$E$659,3,FALSE())</f>
        <v>28</v>
      </c>
      <c r="M293" s="0" t="n">
        <f aca="false">VLOOKUP(B293,'Team Data'!$A$1:$E$659,2,FALSE())</f>
        <v>11</v>
      </c>
      <c r="N293" s="0" t="n">
        <f aca="false">VLOOKUP(B293,'Team Data'!$A$1:$E$659,3,FALSE())</f>
        <v>20</v>
      </c>
      <c r="O293" s="0" t="n">
        <f aca="false">VLOOKUP(A293,'Team Data'!$A$1:$E$659,4,FALSE())</f>
        <v>460</v>
      </c>
      <c r="P293" s="0" t="n">
        <f aca="false">VLOOKUP(A293,'Team Data'!$A$1:$E$659,5,FALSE())</f>
        <v>532</v>
      </c>
      <c r="Q293" s="0" t="n">
        <f aca="false">VLOOKUP(B293,'Team Data'!$A$1:$E$659,4,FALSE())</f>
        <v>590</v>
      </c>
      <c r="R293" s="0" t="n">
        <f aca="false">VLOOKUP(B293,'Team Data'!$A$1:$E$659,5,FALSE())</f>
        <v>446</v>
      </c>
      <c r="S293" s="0" t="n">
        <f aca="false">IF(I293=1,(MIN(30,(C293-D293)))*(M293/(M293+N293))*(Q293/(Q293+R293)),(MAX(-30,(C293-D293)))*(N293/(M293+N293))*(R293/(R293+Q293)))</f>
        <v>-6.6658363432557</v>
      </c>
      <c r="T293" s="0" t="n">
        <f aca="false">IF(J293=1,(MIN(30,(D293-C293)))*(K293/(K293+L293))*(O293/(O293+P293)),(MAX(-30,(D293-C293)))*(L293/(K293+L293))*(P293/(P293+O293)))</f>
        <v>1.39112903225806</v>
      </c>
      <c r="U293" s="7" t="n">
        <v>43053</v>
      </c>
    </row>
    <row r="294" customFormat="false" ht="15" hidden="false" customHeight="false" outlineLevel="0" collapsed="false">
      <c r="A294" s="0" t="s">
        <v>52</v>
      </c>
      <c r="B294" s="0" t="s">
        <v>303</v>
      </c>
      <c r="C294" s="0" t="n">
        <v>47</v>
      </c>
      <c r="D294" s="0" t="n">
        <v>89</v>
      </c>
      <c r="E294" s="0" t="n">
        <v>23</v>
      </c>
      <c r="F294" s="0" t="n">
        <v>48</v>
      </c>
      <c r="G294" s="0" t="n">
        <v>17</v>
      </c>
      <c r="H294" s="0" t="n">
        <v>13</v>
      </c>
      <c r="I294" s="0" t="n">
        <v>0</v>
      </c>
      <c r="J294" s="0" t="n">
        <v>1</v>
      </c>
      <c r="K294" s="0" t="n">
        <f aca="false">VLOOKUP(A294,'Team Data'!$A$1:$E$659,2,FALSE())</f>
        <v>10</v>
      </c>
      <c r="L294" s="0" t="n">
        <f aca="false">VLOOKUP(A294,'Team Data'!$A$1:$E$659,3,FALSE())</f>
        <v>23</v>
      </c>
      <c r="M294" s="0" t="n">
        <f aca="false">VLOOKUP(B294,'Team Data'!$A$1:$E$659,2,FALSE())</f>
        <v>20</v>
      </c>
      <c r="N294" s="0" t="n">
        <f aca="false">VLOOKUP(B294,'Team Data'!$A$1:$E$659,3,FALSE())</f>
        <v>13</v>
      </c>
      <c r="O294" s="0" t="n">
        <f aca="false">VLOOKUP(A294,'Team Data'!$A$1:$E$659,4,FALSE())</f>
        <v>543</v>
      </c>
      <c r="P294" s="0" t="n">
        <f aca="false">VLOOKUP(A294,'Team Data'!$A$1:$E$659,5,FALSE())</f>
        <v>482</v>
      </c>
      <c r="Q294" s="0" t="n">
        <f aca="false">VLOOKUP(B294,'Team Data'!$A$1:$E$659,4,FALSE())</f>
        <v>538</v>
      </c>
      <c r="R294" s="0" t="n">
        <f aca="false">VLOOKUP(B294,'Team Data'!$A$1:$E$659,5,FALSE())</f>
        <v>501</v>
      </c>
      <c r="S294" s="0" t="n">
        <f aca="false">IF(I294=1,(MIN(30,(C294-D294)))*(M294/(M294+N294))*(Q294/(Q294+R294)),(MAX(-30,(C294-D294)))*(N294/(M294+N294))*(R294/(R294+Q294)))</f>
        <v>-5.69866130020124</v>
      </c>
      <c r="T294" s="0" t="n">
        <f aca="false">IF(J294=1,(MIN(30,(D294-C294)))*(K294/(K294+L294))*(O294/(O294+P294)),(MAX(-30,(D294-C294)))*(L294/(K294+L294))*(P294/(P294+O294)))</f>
        <v>4.8159645232816</v>
      </c>
      <c r="U294" s="7" t="n">
        <v>43053</v>
      </c>
    </row>
    <row r="295" customFormat="false" ht="15" hidden="false" customHeight="false" outlineLevel="0" collapsed="false">
      <c r="A295" s="0" t="s">
        <v>478</v>
      </c>
      <c r="B295" s="0" t="s">
        <v>123</v>
      </c>
      <c r="C295" s="0" t="n">
        <v>57</v>
      </c>
      <c r="D295" s="0" t="n">
        <v>93</v>
      </c>
      <c r="E295" s="0" t="n">
        <v>37</v>
      </c>
      <c r="F295" s="0" t="n">
        <v>56</v>
      </c>
      <c r="G295" s="0" t="n">
        <v>21</v>
      </c>
      <c r="H295" s="0" t="n">
        <v>10</v>
      </c>
      <c r="I295" s="0" t="n">
        <v>0</v>
      </c>
      <c r="J295" s="0" t="n">
        <v>1</v>
      </c>
      <c r="K295" s="0" t="n">
        <f aca="false">VLOOKUP(A295,'Team Data'!$A$1:$E$659,2,FALSE())</f>
        <v>0</v>
      </c>
      <c r="L295" s="0" t="n">
        <f aca="false">VLOOKUP(A295,'Team Data'!$A$1:$E$659,3,FALSE())</f>
        <v>1</v>
      </c>
      <c r="M295" s="0" t="n">
        <f aca="false">VLOOKUP(B295,'Team Data'!$A$1:$E$659,2,FALSE())</f>
        <v>7</v>
      </c>
      <c r="N295" s="0" t="n">
        <f aca="false">VLOOKUP(B295,'Team Data'!$A$1:$E$659,3,FALSE())</f>
        <v>21</v>
      </c>
      <c r="O295" s="0" t="n">
        <f aca="false">VLOOKUP(A295,'Team Data'!$A$1:$E$659,4,FALSE())</f>
        <v>7</v>
      </c>
      <c r="P295" s="0" t="n">
        <f aca="false">VLOOKUP(A295,'Team Data'!$A$1:$E$659,5,FALSE())</f>
        <v>21</v>
      </c>
      <c r="Q295" s="0" t="n">
        <f aca="false">VLOOKUP(B295,'Team Data'!$A$1:$E$659,4,FALSE())</f>
        <v>401</v>
      </c>
      <c r="R295" s="0" t="n">
        <f aca="false">VLOOKUP(B295,'Team Data'!$A$1:$E$659,5,FALSE())</f>
        <v>384</v>
      </c>
      <c r="S295" s="0" t="n">
        <f aca="false">IF(I295=1,(MIN(30,(C295-D295)))*(M295/(M295+N295))*(Q295/(Q295+R295)),(MAX(-30,(C295-D295)))*(N295/(M295+N295))*(R295/(R295+Q295)))</f>
        <v>-11.0063694267516</v>
      </c>
      <c r="T295" s="0" t="n">
        <f aca="false">IF(J295=1,(MIN(30,(D295-C295)))*(K295/(K295+L295))*(O295/(O295+P295)),(MAX(-30,(D295-C295)))*(L295/(K295+L295))*(P295/(P295+O295)))</f>
        <v>0</v>
      </c>
      <c r="U295" s="7" t="n">
        <v>43053</v>
      </c>
    </row>
    <row r="296" customFormat="false" ht="15" hidden="false" customHeight="false" outlineLevel="0" collapsed="false">
      <c r="A296" s="0" t="s">
        <v>250</v>
      </c>
      <c r="B296" s="0" t="s">
        <v>312</v>
      </c>
      <c r="C296" s="0" t="n">
        <v>86</v>
      </c>
      <c r="D296" s="0" t="n">
        <v>82</v>
      </c>
      <c r="E296" s="0" t="n">
        <v>45</v>
      </c>
      <c r="F296" s="0" t="n">
        <v>44</v>
      </c>
      <c r="G296" s="0" t="n">
        <v>15</v>
      </c>
      <c r="H296" s="0" t="n">
        <v>12</v>
      </c>
      <c r="I296" s="0" t="n">
        <v>1</v>
      </c>
      <c r="J296" s="0" t="n">
        <v>0</v>
      </c>
      <c r="K296" s="0" t="n">
        <f aca="false">VLOOKUP(A296,'Team Data'!$A$1:$E$659,2,FALSE())</f>
        <v>16</v>
      </c>
      <c r="L296" s="0" t="n">
        <f aca="false">VLOOKUP(A296,'Team Data'!$A$1:$E$659,3,FALSE())</f>
        <v>16</v>
      </c>
      <c r="M296" s="0" t="n">
        <f aca="false">VLOOKUP(B296,'Team Data'!$A$1:$E$659,2,FALSE())</f>
        <v>20</v>
      </c>
      <c r="N296" s="0" t="n">
        <f aca="false">VLOOKUP(B296,'Team Data'!$A$1:$E$659,3,FALSE())</f>
        <v>16</v>
      </c>
      <c r="O296" s="0" t="n">
        <f aca="false">VLOOKUP(A296,'Team Data'!$A$1:$E$659,4,FALSE())</f>
        <v>549</v>
      </c>
      <c r="P296" s="0" t="n">
        <f aca="false">VLOOKUP(A296,'Team Data'!$A$1:$E$659,5,FALSE())</f>
        <v>500</v>
      </c>
      <c r="Q296" s="0" t="n">
        <f aca="false">VLOOKUP(B296,'Team Data'!$A$1:$E$659,4,FALSE())</f>
        <v>545</v>
      </c>
      <c r="R296" s="0" t="n">
        <f aca="false">VLOOKUP(B296,'Team Data'!$A$1:$E$659,5,FALSE())</f>
        <v>579</v>
      </c>
      <c r="S296" s="0" t="n">
        <f aca="false">IF(I296=1,(MIN(30,(C296-D296)))*(M296/(M296+N296))*(Q296/(Q296+R296)),(MAX(-30,(C296-D296)))*(N296/(M296+N296))*(R296/(R296+Q296)))</f>
        <v>1.07750098853302</v>
      </c>
      <c r="T296" s="0" t="n">
        <f aca="false">IF(J296=1,(MIN(30,(D296-C296)))*(K296/(K296+L296))*(O296/(O296+P296)),(MAX(-30,(D296-C296)))*(L296/(K296+L296))*(P296/(P296+O296)))</f>
        <v>-0.953288846520496</v>
      </c>
      <c r="U296" s="7" t="n">
        <v>43053</v>
      </c>
    </row>
    <row r="297" customFormat="false" ht="15" hidden="false" customHeight="false" outlineLevel="0" collapsed="false">
      <c r="A297" s="0" t="s">
        <v>27</v>
      </c>
      <c r="B297" s="0" t="s">
        <v>323</v>
      </c>
      <c r="C297" s="0" t="n">
        <v>74</v>
      </c>
      <c r="D297" s="0" t="n">
        <v>92</v>
      </c>
      <c r="E297" s="0" t="n">
        <v>36</v>
      </c>
      <c r="F297" s="0" t="n">
        <v>48</v>
      </c>
      <c r="G297" s="0" t="n">
        <v>16</v>
      </c>
      <c r="H297" s="0" t="n">
        <v>17</v>
      </c>
      <c r="I297" s="0" t="n">
        <v>0</v>
      </c>
      <c r="J297" s="0" t="n">
        <v>1</v>
      </c>
      <c r="K297" s="0" t="n">
        <f aca="false">VLOOKUP(A297,'Team Data'!$A$1:$E$659,2,FALSE())</f>
        <v>18</v>
      </c>
      <c r="L297" s="0" t="n">
        <f aca="false">VLOOKUP(A297,'Team Data'!$A$1:$E$659,3,FALSE())</f>
        <v>14</v>
      </c>
      <c r="M297" s="0" t="n">
        <f aca="false">VLOOKUP(B297,'Team Data'!$A$1:$E$659,2,FALSE())</f>
        <v>15</v>
      </c>
      <c r="N297" s="0" t="n">
        <f aca="false">VLOOKUP(B297,'Team Data'!$A$1:$E$659,3,FALSE())</f>
        <v>18</v>
      </c>
      <c r="O297" s="0" t="n">
        <f aca="false">VLOOKUP(A297,'Team Data'!$A$1:$E$659,4,FALSE())</f>
        <v>374</v>
      </c>
      <c r="P297" s="0" t="n">
        <f aca="false">VLOOKUP(A297,'Team Data'!$A$1:$E$659,5,FALSE())</f>
        <v>605</v>
      </c>
      <c r="Q297" s="0" t="n">
        <f aca="false">VLOOKUP(B297,'Team Data'!$A$1:$E$659,4,FALSE())</f>
        <v>519</v>
      </c>
      <c r="R297" s="0" t="n">
        <f aca="false">VLOOKUP(B297,'Team Data'!$A$1:$E$659,5,FALSE())</f>
        <v>499</v>
      </c>
      <c r="S297" s="0" t="n">
        <f aca="false">IF(I297=1,(MIN(30,(C297-D297)))*(M297/(M297+N297))*(Q297/(Q297+R297)),(MAX(-30,(C297-D297)))*(N297/(M297+N297))*(R297/(R297+Q297)))</f>
        <v>-4.81264511519914</v>
      </c>
      <c r="T297" s="0" t="n">
        <f aca="false">IF(J297=1,(MIN(30,(D297-C297)))*(K297/(K297+L297))*(O297/(O297+P297)),(MAX(-30,(D297-C297)))*(L297/(K297+L297))*(P297/(P297+O297)))</f>
        <v>3.86797752808989</v>
      </c>
      <c r="U297" s="7" t="n">
        <v>43053</v>
      </c>
    </row>
    <row r="298" customFormat="false" ht="15" hidden="false" customHeight="false" outlineLevel="0" collapsed="false">
      <c r="A298" s="0" t="s">
        <v>6</v>
      </c>
      <c r="B298" s="0" t="s">
        <v>18</v>
      </c>
      <c r="C298" s="0" t="n">
        <v>69</v>
      </c>
      <c r="D298" s="0" t="n">
        <v>83</v>
      </c>
      <c r="E298" s="0" t="n">
        <v>21</v>
      </c>
      <c r="F298" s="0" t="n">
        <v>33</v>
      </c>
      <c r="G298" s="0" t="n">
        <v>14</v>
      </c>
      <c r="H298" s="0" t="n">
        <v>15</v>
      </c>
      <c r="I298" s="0" t="n">
        <v>0</v>
      </c>
      <c r="J298" s="0" t="n">
        <v>1</v>
      </c>
      <c r="K298" s="0" t="n">
        <f aca="false">VLOOKUP(A298,'Team Data'!$A$1:$E$659,2,FALSE())</f>
        <v>16</v>
      </c>
      <c r="L298" s="0" t="n">
        <f aca="false">VLOOKUP(A298,'Team Data'!$A$1:$E$659,3,FALSE())</f>
        <v>16</v>
      </c>
      <c r="M298" s="0" t="n">
        <f aca="false">VLOOKUP(B298,'Team Data'!$A$1:$E$659,2,FALSE())</f>
        <v>11</v>
      </c>
      <c r="N298" s="0" t="n">
        <f aca="false">VLOOKUP(B298,'Team Data'!$A$1:$E$659,3,FALSE())</f>
        <v>21</v>
      </c>
      <c r="O298" s="0" t="n">
        <f aca="false">VLOOKUP(A298,'Team Data'!$A$1:$E$659,4,FALSE())</f>
        <v>459</v>
      </c>
      <c r="P298" s="0" t="n">
        <f aca="false">VLOOKUP(A298,'Team Data'!$A$1:$E$659,5,FALSE())</f>
        <v>461</v>
      </c>
      <c r="Q298" s="0" t="n">
        <f aca="false">VLOOKUP(B298,'Team Data'!$A$1:$E$659,4,FALSE())</f>
        <v>487</v>
      </c>
      <c r="R298" s="0" t="n">
        <f aca="false">VLOOKUP(B298,'Team Data'!$A$1:$E$659,5,FALSE())</f>
        <v>495</v>
      </c>
      <c r="S298" s="0" t="n">
        <f aca="false">IF(I298=1,(MIN(30,(C298-D298)))*(M298/(M298+N298))*(Q298/(Q298+R298)),(MAX(-30,(C298-D298)))*(N298/(M298+N298))*(R298/(R298+Q298)))</f>
        <v>-4.63117362525458</v>
      </c>
      <c r="T298" s="0" t="n">
        <f aca="false">IF(J298=1,(MIN(30,(D298-C298)))*(K298/(K298+L298))*(O298/(O298+P298)),(MAX(-30,(D298-C298)))*(L298/(K298+L298))*(P298/(P298+O298)))</f>
        <v>3.49239130434783</v>
      </c>
      <c r="U298" s="7" t="n">
        <v>43053</v>
      </c>
    </row>
    <row r="299" customFormat="false" ht="15" hidden="false" customHeight="false" outlineLevel="0" collapsed="false">
      <c r="A299" s="0" t="s">
        <v>479</v>
      </c>
      <c r="B299" s="0" t="s">
        <v>164</v>
      </c>
      <c r="C299" s="0" t="n">
        <v>54</v>
      </c>
      <c r="D299" s="0" t="n">
        <v>101</v>
      </c>
      <c r="E299" s="0" t="n">
        <v>33</v>
      </c>
      <c r="F299" s="0" t="n">
        <v>44</v>
      </c>
      <c r="G299" s="0" t="n">
        <v>30</v>
      </c>
      <c r="H299" s="0" t="n">
        <v>12</v>
      </c>
      <c r="I299" s="0" t="n">
        <v>0</v>
      </c>
      <c r="J299" s="0" t="n">
        <v>1</v>
      </c>
      <c r="K299" s="0" t="n">
        <f aca="false">VLOOKUP(A299,'Team Data'!$A$1:$E$659,2,FALSE())</f>
        <v>0</v>
      </c>
      <c r="L299" s="0" t="n">
        <f aca="false">VLOOKUP(A299,'Team Data'!$A$1:$E$659,3,FALSE())</f>
        <v>3</v>
      </c>
      <c r="M299" s="0" t="n">
        <f aca="false">VLOOKUP(B299,'Team Data'!$A$1:$E$659,2,FALSE())</f>
        <v>11</v>
      </c>
      <c r="N299" s="0" t="n">
        <f aca="false">VLOOKUP(B299,'Team Data'!$A$1:$E$659,3,FALSE())</f>
        <v>17</v>
      </c>
      <c r="O299" s="0" t="n">
        <f aca="false">VLOOKUP(A299,'Team Data'!$A$1:$E$659,4,FALSE())</f>
        <v>41</v>
      </c>
      <c r="P299" s="0" t="n">
        <f aca="false">VLOOKUP(A299,'Team Data'!$A$1:$E$659,5,FALSE())</f>
        <v>53</v>
      </c>
      <c r="Q299" s="0" t="n">
        <f aca="false">VLOOKUP(B299,'Team Data'!$A$1:$E$659,4,FALSE())</f>
        <v>411</v>
      </c>
      <c r="R299" s="0" t="n">
        <f aca="false">VLOOKUP(B299,'Team Data'!$A$1:$E$659,5,FALSE())</f>
        <v>413</v>
      </c>
      <c r="S299" s="0" t="n">
        <f aca="false">IF(I299=1,(MIN(30,(C299-D299)))*(M299/(M299+N299))*(Q299/(Q299+R299)),(MAX(-30,(C299-D299)))*(N299/(M299+N299))*(R299/(R299+Q299)))</f>
        <v>-9.12924757281553</v>
      </c>
      <c r="T299" s="0" t="n">
        <f aca="false">IF(J299=1,(MIN(30,(D299-C299)))*(K299/(K299+L299))*(O299/(O299+P299)),(MAX(-30,(D299-C299)))*(L299/(K299+L299))*(P299/(P299+O299)))</f>
        <v>0</v>
      </c>
      <c r="U299" s="7" t="n">
        <v>43053</v>
      </c>
    </row>
    <row r="300" customFormat="false" ht="15" hidden="false" customHeight="false" outlineLevel="0" collapsed="false">
      <c r="A300" s="0" t="s">
        <v>51</v>
      </c>
      <c r="B300" s="0" t="s">
        <v>217</v>
      </c>
      <c r="C300" s="0" t="n">
        <v>65</v>
      </c>
      <c r="D300" s="0" t="n">
        <v>83</v>
      </c>
      <c r="E300" s="0" t="n">
        <v>33</v>
      </c>
      <c r="F300" s="0" t="n">
        <v>37</v>
      </c>
      <c r="G300" s="0" t="n">
        <v>14</v>
      </c>
      <c r="H300" s="0" t="n">
        <v>14</v>
      </c>
      <c r="I300" s="0" t="n">
        <v>0</v>
      </c>
      <c r="J300" s="0" t="n">
        <v>1</v>
      </c>
      <c r="K300" s="0" t="n">
        <f aca="false">VLOOKUP(A300,'Team Data'!$A$1:$E$659,2,FALSE())</f>
        <v>6</v>
      </c>
      <c r="L300" s="0" t="n">
        <f aca="false">VLOOKUP(A300,'Team Data'!$A$1:$E$659,3,FALSE())</f>
        <v>23</v>
      </c>
      <c r="M300" s="0" t="n">
        <f aca="false">VLOOKUP(B300,'Team Data'!$A$1:$E$659,2,FALSE())</f>
        <v>20</v>
      </c>
      <c r="N300" s="0" t="n">
        <f aca="false">VLOOKUP(B300,'Team Data'!$A$1:$E$659,3,FALSE())</f>
        <v>14</v>
      </c>
      <c r="O300" s="0" t="n">
        <f aca="false">VLOOKUP(A300,'Team Data'!$A$1:$E$659,4,FALSE())</f>
        <v>485</v>
      </c>
      <c r="P300" s="0" t="n">
        <f aca="false">VLOOKUP(A300,'Team Data'!$A$1:$E$659,5,FALSE())</f>
        <v>443</v>
      </c>
      <c r="Q300" s="0" t="n">
        <f aca="false">VLOOKUP(B300,'Team Data'!$A$1:$E$659,4,FALSE())</f>
        <v>662</v>
      </c>
      <c r="R300" s="0" t="n">
        <f aca="false">VLOOKUP(B300,'Team Data'!$A$1:$E$659,5,FALSE())</f>
        <v>489</v>
      </c>
      <c r="S300" s="0" t="n">
        <f aca="false">IF(I300=1,(MIN(30,(C300-D300)))*(M300/(M300+N300))*(Q300/(Q300+R300)),(MAX(-30,(C300-D300)))*(N300/(M300+N300))*(R300/(R300+Q300)))</f>
        <v>-3.14887310267287</v>
      </c>
      <c r="T300" s="0" t="n">
        <f aca="false">IF(J300=1,(MIN(30,(D300-C300)))*(K300/(K300+L300))*(O300/(O300+P300)),(MAX(-30,(D300-C300)))*(L300/(K300+L300))*(P300/(P300+O300)))</f>
        <v>1.94634363852556</v>
      </c>
      <c r="U300" s="7" t="n">
        <v>43053</v>
      </c>
    </row>
    <row r="301" customFormat="false" ht="15" hidden="false" customHeight="false" outlineLevel="0" collapsed="false">
      <c r="A301" s="0" t="s">
        <v>480</v>
      </c>
      <c r="B301" s="0" t="s">
        <v>331</v>
      </c>
      <c r="C301" s="0" t="n">
        <v>46</v>
      </c>
      <c r="D301" s="0" t="n">
        <v>83</v>
      </c>
      <c r="E301" s="0" t="n">
        <v>23</v>
      </c>
      <c r="F301" s="0" t="n">
        <v>45</v>
      </c>
      <c r="G301" s="0" t="n">
        <v>25</v>
      </c>
      <c r="H301" s="0" t="n">
        <v>16</v>
      </c>
      <c r="I301" s="0" t="n">
        <v>0</v>
      </c>
      <c r="J301" s="0" t="n">
        <v>1</v>
      </c>
      <c r="K301" s="0" t="n">
        <f aca="false">VLOOKUP(A301,'Team Data'!$A$1:$E$659,2,FALSE())</f>
        <v>0</v>
      </c>
      <c r="L301" s="0" t="n">
        <f aca="false">VLOOKUP(A301,'Team Data'!$A$1:$E$659,3,FALSE())</f>
        <v>2</v>
      </c>
      <c r="M301" s="0" t="n">
        <f aca="false">VLOOKUP(B301,'Team Data'!$A$1:$E$659,2,FALSE())</f>
        <v>15</v>
      </c>
      <c r="N301" s="0" t="n">
        <f aca="false">VLOOKUP(B301,'Team Data'!$A$1:$E$659,3,FALSE())</f>
        <v>17</v>
      </c>
      <c r="O301" s="0" t="n">
        <f aca="false">VLOOKUP(A301,'Team Data'!$A$1:$E$659,4,FALSE())</f>
        <v>35</v>
      </c>
      <c r="P301" s="0" t="n">
        <f aca="false">VLOOKUP(A301,'Team Data'!$A$1:$E$659,5,FALSE())</f>
        <v>33</v>
      </c>
      <c r="Q301" s="0" t="n">
        <f aca="false">VLOOKUP(B301,'Team Data'!$A$1:$E$659,4,FALSE())</f>
        <v>528</v>
      </c>
      <c r="R301" s="0" t="n">
        <f aca="false">VLOOKUP(B301,'Team Data'!$A$1:$E$659,5,FALSE())</f>
        <v>460</v>
      </c>
      <c r="S301" s="0" t="n">
        <f aca="false">IF(I301=1,(MIN(30,(C301-D301)))*(M301/(M301+N301))*(Q301/(Q301+R301)),(MAX(-30,(C301-D301)))*(N301/(M301+N301))*(R301/(R301+Q301)))</f>
        <v>-7.42029352226721</v>
      </c>
      <c r="T301" s="0" t="n">
        <f aca="false">IF(J301=1,(MIN(30,(D301-C301)))*(K301/(K301+L301))*(O301/(O301+P301)),(MAX(-30,(D301-C301)))*(L301/(K301+L301))*(P301/(P301+O301)))</f>
        <v>0</v>
      </c>
      <c r="U301" s="7" t="n">
        <v>43053</v>
      </c>
    </row>
    <row r="302" customFormat="false" ht="15" hidden="false" customHeight="false" outlineLevel="0" collapsed="false">
      <c r="A302" s="0" t="s">
        <v>481</v>
      </c>
      <c r="B302" s="0" t="s">
        <v>289</v>
      </c>
      <c r="C302" s="0" t="n">
        <v>53</v>
      </c>
      <c r="D302" s="0" t="n">
        <v>92</v>
      </c>
      <c r="E302" s="0" t="n">
        <v>32</v>
      </c>
      <c r="F302" s="0" t="n">
        <v>48</v>
      </c>
      <c r="G302" s="0" t="n">
        <v>16</v>
      </c>
      <c r="H302" s="0" t="n">
        <v>12</v>
      </c>
      <c r="I302" s="0" t="n">
        <v>0</v>
      </c>
      <c r="J302" s="0" t="n">
        <v>1</v>
      </c>
      <c r="K302" s="0" t="n">
        <f aca="false">VLOOKUP(A302,'Team Data'!$A$1:$E$659,2,FALSE())</f>
        <v>0</v>
      </c>
      <c r="L302" s="0" t="n">
        <f aca="false">VLOOKUP(A302,'Team Data'!$A$1:$E$659,3,FALSE())</f>
        <v>2</v>
      </c>
      <c r="M302" s="0" t="n">
        <f aca="false">VLOOKUP(B302,'Team Data'!$A$1:$E$659,2,FALSE())</f>
        <v>15</v>
      </c>
      <c r="N302" s="0" t="n">
        <f aca="false">VLOOKUP(B302,'Team Data'!$A$1:$E$659,3,FALSE())</f>
        <v>15</v>
      </c>
      <c r="O302" s="0" t="n">
        <f aca="false">VLOOKUP(A302,'Team Data'!$A$1:$E$659,4,FALSE())</f>
        <v>34</v>
      </c>
      <c r="P302" s="0" t="n">
        <f aca="false">VLOOKUP(A302,'Team Data'!$A$1:$E$659,5,FALSE())</f>
        <v>27</v>
      </c>
      <c r="Q302" s="0" t="n">
        <f aca="false">VLOOKUP(B302,'Team Data'!$A$1:$E$659,4,FALSE())</f>
        <v>479</v>
      </c>
      <c r="R302" s="0" t="n">
        <f aca="false">VLOOKUP(B302,'Team Data'!$A$1:$E$659,5,FALSE())</f>
        <v>436</v>
      </c>
      <c r="S302" s="0" t="n">
        <f aca="false">IF(I302=1,(MIN(30,(C302-D302)))*(M302/(M302+N302))*(Q302/(Q302+R302)),(MAX(-30,(C302-D302)))*(N302/(M302+N302))*(R302/(R302+Q302)))</f>
        <v>-7.14754098360656</v>
      </c>
      <c r="T302" s="0" t="n">
        <f aca="false">IF(J302=1,(MIN(30,(D302-C302)))*(K302/(K302+L302))*(O302/(O302+P302)),(MAX(-30,(D302-C302)))*(L302/(K302+L302))*(P302/(P302+O302)))</f>
        <v>0</v>
      </c>
      <c r="U302" s="7" t="n">
        <v>43053</v>
      </c>
    </row>
    <row r="303" customFormat="false" ht="15" hidden="false" customHeight="false" outlineLevel="0" collapsed="false">
      <c r="A303" s="0" t="s">
        <v>293</v>
      </c>
      <c r="B303" s="0" t="s">
        <v>25</v>
      </c>
      <c r="C303" s="0" t="n">
        <v>46</v>
      </c>
      <c r="D303" s="0" t="n">
        <v>70</v>
      </c>
      <c r="E303" s="0" t="n">
        <v>28</v>
      </c>
      <c r="F303" s="0" t="n">
        <v>38</v>
      </c>
      <c r="G303" s="0" t="n">
        <v>10</v>
      </c>
      <c r="H303" s="0" t="n">
        <v>8</v>
      </c>
      <c r="I303" s="0" t="n">
        <v>0</v>
      </c>
      <c r="J303" s="0" t="n">
        <v>1</v>
      </c>
      <c r="K303" s="0" t="n">
        <f aca="false">VLOOKUP(A303,'Team Data'!$A$1:$E$659,2,FALSE())</f>
        <v>11</v>
      </c>
      <c r="L303" s="0" t="n">
        <f aca="false">VLOOKUP(A303,'Team Data'!$A$1:$E$659,3,FALSE())</f>
        <v>18</v>
      </c>
      <c r="M303" s="0" t="n">
        <f aca="false">VLOOKUP(B303,'Team Data'!$A$1:$E$659,2,FALSE())</f>
        <v>18</v>
      </c>
      <c r="N303" s="0" t="n">
        <f aca="false">VLOOKUP(B303,'Team Data'!$A$1:$E$659,3,FALSE())</f>
        <v>15</v>
      </c>
      <c r="O303" s="0" t="n">
        <f aca="false">VLOOKUP(A303,'Team Data'!$A$1:$E$659,4,FALSE())</f>
        <v>403</v>
      </c>
      <c r="P303" s="0" t="n">
        <f aca="false">VLOOKUP(A303,'Team Data'!$A$1:$E$659,5,FALSE())</f>
        <v>446</v>
      </c>
      <c r="Q303" s="0" t="n">
        <f aca="false">VLOOKUP(B303,'Team Data'!$A$1:$E$659,4,FALSE())</f>
        <v>668</v>
      </c>
      <c r="R303" s="0" t="n">
        <f aca="false">VLOOKUP(B303,'Team Data'!$A$1:$E$659,5,FALSE())</f>
        <v>423</v>
      </c>
      <c r="S303" s="0" t="n">
        <f aca="false">IF(I303=1,(MIN(30,(C303-D303)))*(M303/(M303+N303))*(Q303/(Q303+R303)),(MAX(-30,(C303-D303)))*(N303/(M303+N303))*(R303/(R303+Q303)))</f>
        <v>-4.22964752937255</v>
      </c>
      <c r="T303" s="0" t="n">
        <f aca="false">IF(J303=1,(MIN(30,(D303-C303)))*(K303/(K303+L303))*(O303/(O303+P303)),(MAX(-30,(D303-C303)))*(L303/(K303+L303))*(P303/(P303+O303)))</f>
        <v>4.3211892287072</v>
      </c>
      <c r="U303" s="7" t="n">
        <v>43053</v>
      </c>
    </row>
    <row r="304" customFormat="false" ht="15" hidden="false" customHeight="false" outlineLevel="0" collapsed="false">
      <c r="A304" s="0" t="s">
        <v>482</v>
      </c>
      <c r="B304" s="0" t="s">
        <v>265</v>
      </c>
      <c r="C304" s="0" t="n">
        <v>49</v>
      </c>
      <c r="D304" s="0" t="n">
        <v>71</v>
      </c>
      <c r="E304" s="0" t="n">
        <v>27</v>
      </c>
      <c r="F304" s="0" t="n">
        <v>39</v>
      </c>
      <c r="G304" s="0" t="n">
        <v>14</v>
      </c>
      <c r="H304" s="0" t="n">
        <v>22</v>
      </c>
      <c r="I304" s="0" t="n">
        <v>0</v>
      </c>
      <c r="J304" s="0" t="n">
        <v>1</v>
      </c>
      <c r="K304" s="0" t="n">
        <f aca="false">VLOOKUP(A304,'Team Data'!$A$1:$E$659,2,FALSE())</f>
        <v>0</v>
      </c>
      <c r="L304" s="0" t="n">
        <f aca="false">VLOOKUP(A304,'Team Data'!$A$1:$E$659,3,FALSE())</f>
        <v>2</v>
      </c>
      <c r="M304" s="0" t="n">
        <f aca="false">VLOOKUP(B304,'Team Data'!$A$1:$E$659,2,FALSE())</f>
        <v>14</v>
      </c>
      <c r="N304" s="0" t="n">
        <f aca="false">VLOOKUP(B304,'Team Data'!$A$1:$E$659,3,FALSE())</f>
        <v>18</v>
      </c>
      <c r="O304" s="0" t="n">
        <f aca="false">VLOOKUP(A304,'Team Data'!$A$1:$E$659,4,FALSE())</f>
        <v>35</v>
      </c>
      <c r="P304" s="0" t="n">
        <f aca="false">VLOOKUP(A304,'Team Data'!$A$1:$E$659,5,FALSE())</f>
        <v>29</v>
      </c>
      <c r="Q304" s="0" t="n">
        <f aca="false">VLOOKUP(B304,'Team Data'!$A$1:$E$659,4,FALSE())</f>
        <v>488</v>
      </c>
      <c r="R304" s="0" t="n">
        <f aca="false">VLOOKUP(B304,'Team Data'!$A$1:$E$659,5,FALSE())</f>
        <v>498</v>
      </c>
      <c r="S304" s="0" t="n">
        <f aca="false">IF(I304=1,(MIN(30,(C304-D304)))*(M304/(M304+N304))*(Q304/(Q304+R304)),(MAX(-30,(C304-D304)))*(N304/(M304+N304))*(R304/(R304+Q304)))</f>
        <v>-6.25025354969574</v>
      </c>
      <c r="T304" s="0" t="n">
        <f aca="false">IF(J304=1,(MIN(30,(D304-C304)))*(K304/(K304+L304))*(O304/(O304+P304)),(MAX(-30,(D304-C304)))*(L304/(K304+L304))*(P304/(P304+O304)))</f>
        <v>0</v>
      </c>
      <c r="U304" s="7" t="n">
        <v>43053</v>
      </c>
    </row>
    <row r="305" customFormat="false" ht="15" hidden="false" customHeight="false" outlineLevel="0" collapsed="false">
      <c r="A305" s="0" t="s">
        <v>483</v>
      </c>
      <c r="B305" s="0" t="s">
        <v>251</v>
      </c>
      <c r="C305" s="0" t="n">
        <v>50</v>
      </c>
      <c r="D305" s="0" t="n">
        <v>74</v>
      </c>
      <c r="E305" s="0" t="n">
        <v>25</v>
      </c>
      <c r="F305" s="0" t="n">
        <v>37</v>
      </c>
      <c r="G305" s="0" t="n">
        <v>17</v>
      </c>
      <c r="H305" s="0" t="n">
        <v>15</v>
      </c>
      <c r="I305" s="0" t="n">
        <v>0</v>
      </c>
      <c r="J305" s="0" t="n">
        <v>1</v>
      </c>
      <c r="K305" s="0" t="n">
        <f aca="false">VLOOKUP(A305,'Team Data'!$A$1:$E$659,2,FALSE())</f>
        <v>0</v>
      </c>
      <c r="L305" s="0" t="n">
        <f aca="false">VLOOKUP(A305,'Team Data'!$A$1:$E$659,3,FALSE())</f>
        <v>1</v>
      </c>
      <c r="M305" s="0" t="n">
        <f aca="false">VLOOKUP(B305,'Team Data'!$A$1:$E$659,2,FALSE())</f>
        <v>16</v>
      </c>
      <c r="N305" s="0" t="n">
        <f aca="false">VLOOKUP(B305,'Team Data'!$A$1:$E$659,3,FALSE())</f>
        <v>15</v>
      </c>
      <c r="O305" s="0" t="n">
        <f aca="false">VLOOKUP(A305,'Team Data'!$A$1:$E$659,4,FALSE())</f>
        <v>16</v>
      </c>
      <c r="P305" s="0" t="n">
        <f aca="false">VLOOKUP(A305,'Team Data'!$A$1:$E$659,5,FALSE())</f>
        <v>15</v>
      </c>
      <c r="Q305" s="0" t="n">
        <f aca="false">VLOOKUP(B305,'Team Data'!$A$1:$E$659,4,FALSE())</f>
        <v>519</v>
      </c>
      <c r="R305" s="0" t="n">
        <f aca="false">VLOOKUP(B305,'Team Data'!$A$1:$E$659,5,FALSE())</f>
        <v>461</v>
      </c>
      <c r="S305" s="0" t="n">
        <f aca="false">IF(I305=1,(MIN(30,(C305-D305)))*(M305/(M305+N305))*(Q305/(Q305+R305)),(MAX(-30,(C305-D305)))*(N305/(M305+N305))*(R305/(R305+Q305)))</f>
        <v>-5.46280447662936</v>
      </c>
      <c r="T305" s="0" t="n">
        <f aca="false">IF(J305=1,(MIN(30,(D305-C305)))*(K305/(K305+L305))*(O305/(O305+P305)),(MAX(-30,(D305-C305)))*(L305/(K305+L305))*(P305/(P305+O305)))</f>
        <v>0</v>
      </c>
      <c r="U305" s="7" t="n">
        <v>43053</v>
      </c>
    </row>
    <row r="306" customFormat="false" ht="15" hidden="false" customHeight="false" outlineLevel="0" collapsed="false">
      <c r="A306" s="0" t="s">
        <v>484</v>
      </c>
      <c r="B306" s="0" t="s">
        <v>205</v>
      </c>
      <c r="C306" s="0" t="n">
        <v>82</v>
      </c>
      <c r="D306" s="0" t="n">
        <v>70</v>
      </c>
      <c r="E306" s="0" t="n">
        <v>41</v>
      </c>
      <c r="F306" s="0" t="n">
        <v>36</v>
      </c>
      <c r="G306" s="0" t="n">
        <v>16</v>
      </c>
      <c r="H306" s="0" t="n">
        <v>15</v>
      </c>
      <c r="I306" s="0" t="n">
        <v>1</v>
      </c>
      <c r="J306" s="0" t="n">
        <v>0</v>
      </c>
      <c r="K306" s="0" t="n">
        <f aca="false">VLOOKUP(A306,'Team Data'!$A$1:$E$659,2,FALSE())</f>
        <v>1</v>
      </c>
      <c r="L306" s="0" t="n">
        <f aca="false">VLOOKUP(A306,'Team Data'!$A$1:$E$659,3,FALSE())</f>
        <v>0</v>
      </c>
      <c r="M306" s="0" t="n">
        <f aca="false">VLOOKUP(B306,'Team Data'!$A$1:$E$659,2,FALSE())</f>
        <v>5</v>
      </c>
      <c r="N306" s="0" t="n">
        <f aca="false">VLOOKUP(B306,'Team Data'!$A$1:$E$659,3,FALSE())</f>
        <v>27</v>
      </c>
      <c r="O306" s="0" t="n">
        <f aca="false">VLOOKUP(A306,'Team Data'!$A$1:$E$659,4,FALSE())</f>
        <v>5</v>
      </c>
      <c r="P306" s="0" t="n">
        <f aca="false">VLOOKUP(A306,'Team Data'!$A$1:$E$659,5,FALSE())</f>
        <v>27</v>
      </c>
      <c r="Q306" s="0" t="n">
        <f aca="false">VLOOKUP(B306,'Team Data'!$A$1:$E$659,4,FALSE())</f>
        <v>550</v>
      </c>
      <c r="R306" s="0" t="n">
        <f aca="false">VLOOKUP(B306,'Team Data'!$A$1:$E$659,5,FALSE())</f>
        <v>448</v>
      </c>
      <c r="S306" s="0" t="n">
        <f aca="false">IF(I306=1,(MIN(30,(C306-D306)))*(M306/(M306+N306))*(Q306/(Q306+R306)),(MAX(-30,(C306-D306)))*(N306/(M306+N306))*(R306/(R306+Q306)))</f>
        <v>1.03331663326653</v>
      </c>
      <c r="T306" s="0" t="n">
        <f aca="false">IF(J306=1,(MIN(30,(D306-C306)))*(K306/(K306+L306))*(O306/(O306+P306)),(MAX(-30,(D306-C306)))*(L306/(K306+L306))*(P306/(P306+O306)))</f>
        <v>-0</v>
      </c>
      <c r="U306" s="7" t="n">
        <v>43053</v>
      </c>
    </row>
    <row r="307" customFormat="false" ht="15" hidden="false" customHeight="false" outlineLevel="0" collapsed="false">
      <c r="A307" s="0" t="s">
        <v>180</v>
      </c>
      <c r="B307" s="0" t="s">
        <v>327</v>
      </c>
      <c r="C307" s="0" t="n">
        <v>73</v>
      </c>
      <c r="D307" s="0" t="n">
        <v>81</v>
      </c>
      <c r="E307" s="0" t="n">
        <v>28</v>
      </c>
      <c r="F307" s="0" t="n">
        <v>41</v>
      </c>
      <c r="G307" s="0" t="n">
        <v>12</v>
      </c>
      <c r="H307" s="0" t="n">
        <v>21</v>
      </c>
      <c r="I307" s="0" t="n">
        <v>0</v>
      </c>
      <c r="J307" s="0" t="n">
        <v>1</v>
      </c>
      <c r="K307" s="0" t="n">
        <f aca="false">VLOOKUP(A307,'Team Data'!$A$1:$E$659,2,FALSE())</f>
        <v>13</v>
      </c>
      <c r="L307" s="0" t="n">
        <f aca="false">VLOOKUP(A307,'Team Data'!$A$1:$E$659,3,FALSE())</f>
        <v>19</v>
      </c>
      <c r="M307" s="0" t="n">
        <f aca="false">VLOOKUP(B307,'Team Data'!$A$1:$E$659,2,FALSE())</f>
        <v>17</v>
      </c>
      <c r="N307" s="0" t="n">
        <f aca="false">VLOOKUP(B307,'Team Data'!$A$1:$E$659,3,FALSE())</f>
        <v>17</v>
      </c>
      <c r="O307" s="0" t="n">
        <f aca="false">VLOOKUP(A307,'Team Data'!$A$1:$E$659,4,FALSE())</f>
        <v>479</v>
      </c>
      <c r="P307" s="0" t="n">
        <f aca="false">VLOOKUP(A307,'Team Data'!$A$1:$E$659,5,FALSE())</f>
        <v>507</v>
      </c>
      <c r="Q307" s="0" t="n">
        <f aca="false">VLOOKUP(B307,'Team Data'!$A$1:$E$659,4,FALSE())</f>
        <v>586</v>
      </c>
      <c r="R307" s="0" t="n">
        <f aca="false">VLOOKUP(B307,'Team Data'!$A$1:$E$659,5,FALSE())</f>
        <v>495</v>
      </c>
      <c r="S307" s="0" t="n">
        <f aca="false">IF(I307=1,(MIN(30,(C307-D307)))*(M307/(M307+N307))*(Q307/(Q307+R307)),(MAX(-30,(C307-D307)))*(N307/(M307+N307))*(R307/(R307+Q307)))</f>
        <v>-1.83163737280296</v>
      </c>
      <c r="T307" s="0" t="n">
        <f aca="false">IF(J307=1,(MIN(30,(D307-C307)))*(K307/(K307+L307))*(O307/(O307+P307)),(MAX(-30,(D307-C307)))*(L307/(K307+L307))*(P307/(P307+O307)))</f>
        <v>1.57885395537525</v>
      </c>
      <c r="U307" s="7" t="n">
        <v>43053</v>
      </c>
    </row>
    <row r="308" customFormat="false" ht="15" hidden="false" customHeight="false" outlineLevel="0" collapsed="false">
      <c r="A308" s="0" t="s">
        <v>49</v>
      </c>
      <c r="B308" s="0" t="s">
        <v>347</v>
      </c>
      <c r="C308" s="0" t="n">
        <v>63</v>
      </c>
      <c r="D308" s="0" t="n">
        <v>81</v>
      </c>
      <c r="E308" s="0" t="n">
        <v>27</v>
      </c>
      <c r="F308" s="0" t="n">
        <v>44</v>
      </c>
      <c r="G308" s="0" t="n">
        <v>10</v>
      </c>
      <c r="H308" s="0" t="n">
        <v>11</v>
      </c>
      <c r="I308" s="0" t="n">
        <v>0</v>
      </c>
      <c r="J308" s="0" t="n">
        <v>1</v>
      </c>
      <c r="K308" s="0" t="n">
        <f aca="false">VLOOKUP(A308,'Team Data'!$A$1:$E$659,2,FALSE())</f>
        <v>26</v>
      </c>
      <c r="L308" s="0" t="n">
        <f aca="false">VLOOKUP(A308,'Team Data'!$A$1:$E$659,3,FALSE())</f>
        <v>8</v>
      </c>
      <c r="M308" s="0" t="n">
        <f aca="false">VLOOKUP(B308,'Team Data'!$A$1:$E$659,2,FALSE())</f>
        <v>23</v>
      </c>
      <c r="N308" s="0" t="n">
        <f aca="false">VLOOKUP(B308,'Team Data'!$A$1:$E$659,3,FALSE())</f>
        <v>8</v>
      </c>
      <c r="O308" s="0" t="n">
        <f aca="false">VLOOKUP(A308,'Team Data'!$A$1:$E$659,4,FALSE())</f>
        <v>508</v>
      </c>
      <c r="P308" s="0" t="n">
        <f aca="false">VLOOKUP(A308,'Team Data'!$A$1:$E$659,5,FALSE())</f>
        <v>524</v>
      </c>
      <c r="Q308" s="0" t="n">
        <f aca="false">VLOOKUP(B308,'Team Data'!$A$1:$E$659,4,FALSE())</f>
        <v>591</v>
      </c>
      <c r="R308" s="0" t="n">
        <f aca="false">VLOOKUP(B308,'Team Data'!$A$1:$E$659,5,FALSE())</f>
        <v>427</v>
      </c>
      <c r="S308" s="0" t="n">
        <f aca="false">IF(I308=1,(MIN(30,(C308-D308)))*(M308/(M308+N308))*(Q308/(Q308+R308)),(MAX(-30,(C308-D308)))*(N308/(M308+N308))*(R308/(R308+Q308)))</f>
        <v>-1.94841244692313</v>
      </c>
      <c r="T308" s="0" t="n">
        <f aca="false">IF(J308=1,(MIN(30,(D308-C308)))*(K308/(K308+L308))*(O308/(O308+P308)),(MAX(-30,(D308-C308)))*(L308/(K308+L308))*(P308/(P308+O308)))</f>
        <v>6.77564979480164</v>
      </c>
      <c r="U308" s="7" t="n">
        <v>43053</v>
      </c>
    </row>
    <row r="309" customFormat="false" ht="15" hidden="false" customHeight="false" outlineLevel="0" collapsed="false">
      <c r="A309" s="0" t="s">
        <v>337</v>
      </c>
      <c r="B309" s="0" t="s">
        <v>176</v>
      </c>
      <c r="C309" s="0" t="n">
        <v>55</v>
      </c>
      <c r="D309" s="0" t="n">
        <v>99</v>
      </c>
      <c r="E309" s="0" t="n">
        <v>27</v>
      </c>
      <c r="F309" s="0" t="n">
        <v>38</v>
      </c>
      <c r="G309" s="0" t="n">
        <v>19</v>
      </c>
      <c r="H309" s="0" t="n">
        <v>16</v>
      </c>
      <c r="I309" s="0" t="n">
        <v>0</v>
      </c>
      <c r="J309" s="0" t="n">
        <v>1</v>
      </c>
      <c r="K309" s="0" t="n">
        <f aca="false">VLOOKUP(A309,'Team Data'!$A$1:$E$659,2,FALSE())</f>
        <v>23</v>
      </c>
      <c r="L309" s="0" t="n">
        <f aca="false">VLOOKUP(A309,'Team Data'!$A$1:$E$659,3,FALSE())</f>
        <v>10</v>
      </c>
      <c r="M309" s="0" t="n">
        <f aca="false">VLOOKUP(B309,'Team Data'!$A$1:$E$659,2,FALSE())</f>
        <v>20</v>
      </c>
      <c r="N309" s="0" t="n">
        <f aca="false">VLOOKUP(B309,'Team Data'!$A$1:$E$659,3,FALSE())</f>
        <v>13</v>
      </c>
      <c r="O309" s="0" t="n">
        <f aca="false">VLOOKUP(A309,'Team Data'!$A$1:$E$659,4,FALSE())</f>
        <v>458</v>
      </c>
      <c r="P309" s="0" t="n">
        <f aca="false">VLOOKUP(A309,'Team Data'!$A$1:$E$659,5,FALSE())</f>
        <v>534</v>
      </c>
      <c r="Q309" s="0" t="n">
        <f aca="false">VLOOKUP(B309,'Team Data'!$A$1:$E$659,4,FALSE())</f>
        <v>621</v>
      </c>
      <c r="R309" s="0" t="n">
        <f aca="false">VLOOKUP(B309,'Team Data'!$A$1:$E$659,5,FALSE())</f>
        <v>453</v>
      </c>
      <c r="S309" s="0" t="n">
        <f aca="false">IF(I309=1,(MIN(30,(C309-D309)))*(M309/(M309+N309))*(Q309/(Q309+R309)),(MAX(-30,(C309-D309)))*(N309/(M309+N309))*(R309/(R309+Q309)))</f>
        <v>-4.98476383951244</v>
      </c>
      <c r="T309" s="0" t="n">
        <f aca="false">IF(J309=1,(MIN(30,(D309-C309)))*(K309/(K309+L309))*(O309/(O309+P309)),(MAX(-30,(D309-C309)))*(L309/(K309+L309))*(P309/(P309+O309)))</f>
        <v>9.65359237536657</v>
      </c>
      <c r="U309" s="7" t="n">
        <v>43053</v>
      </c>
    </row>
    <row r="310" customFormat="false" ht="15" hidden="false" customHeight="false" outlineLevel="0" collapsed="false">
      <c r="A310" s="0" t="s">
        <v>231</v>
      </c>
      <c r="B310" s="0" t="s">
        <v>222</v>
      </c>
      <c r="C310" s="0" t="n">
        <v>67</v>
      </c>
      <c r="D310" s="0" t="n">
        <v>100</v>
      </c>
      <c r="E310" s="0" t="n">
        <v>36</v>
      </c>
      <c r="F310" s="0" t="n">
        <v>38</v>
      </c>
      <c r="G310" s="0" t="n">
        <v>18</v>
      </c>
      <c r="H310" s="0" t="n">
        <v>12</v>
      </c>
      <c r="I310" s="0" t="n">
        <v>0</v>
      </c>
      <c r="J310" s="0" t="n">
        <v>1</v>
      </c>
      <c r="K310" s="0" t="n">
        <f aca="false">VLOOKUP(A310,'Team Data'!$A$1:$E$659,2,FALSE())</f>
        <v>16</v>
      </c>
      <c r="L310" s="0" t="n">
        <f aca="false">VLOOKUP(A310,'Team Data'!$A$1:$E$659,3,FALSE())</f>
        <v>18</v>
      </c>
      <c r="M310" s="0" t="n">
        <f aca="false">VLOOKUP(B310,'Team Data'!$A$1:$E$659,2,FALSE())</f>
        <v>23</v>
      </c>
      <c r="N310" s="0" t="n">
        <f aca="false">VLOOKUP(B310,'Team Data'!$A$1:$E$659,3,FALSE())</f>
        <v>13</v>
      </c>
      <c r="O310" s="0" t="n">
        <f aca="false">VLOOKUP(A310,'Team Data'!$A$1:$E$659,4,FALSE())</f>
        <v>494</v>
      </c>
      <c r="P310" s="0" t="n">
        <f aca="false">VLOOKUP(A310,'Team Data'!$A$1:$E$659,5,FALSE())</f>
        <v>587</v>
      </c>
      <c r="Q310" s="0" t="n">
        <f aca="false">VLOOKUP(B310,'Team Data'!$A$1:$E$659,4,FALSE())</f>
        <v>646</v>
      </c>
      <c r="R310" s="0" t="n">
        <f aca="false">VLOOKUP(B310,'Team Data'!$A$1:$E$659,5,FALSE())</f>
        <v>534</v>
      </c>
      <c r="S310" s="0" t="n">
        <f aca="false">IF(I310=1,(MIN(30,(C310-D310)))*(M310/(M310+N310))*(Q310/(Q310+R310)),(MAX(-30,(C310-D310)))*(N310/(M310+N310))*(R310/(R310+Q310)))</f>
        <v>-4.90254237288136</v>
      </c>
      <c r="T310" s="0" t="n">
        <f aca="false">IF(J310=1,(MIN(30,(D310-C310)))*(K310/(K310+L310))*(O310/(O310+P310)),(MAX(-30,(D310-C310)))*(L310/(K310+L310))*(P310/(P310+O310)))</f>
        <v>6.4515426892311</v>
      </c>
      <c r="U310" s="7" t="n">
        <v>43053</v>
      </c>
    </row>
    <row r="311" customFormat="false" ht="15" hidden="false" customHeight="false" outlineLevel="0" collapsed="false">
      <c r="A311" s="0" t="s">
        <v>175</v>
      </c>
      <c r="B311" s="0" t="s">
        <v>326</v>
      </c>
      <c r="C311" s="0" t="n">
        <v>51</v>
      </c>
      <c r="D311" s="0" t="n">
        <v>91</v>
      </c>
      <c r="E311" s="0" t="n">
        <v>28</v>
      </c>
      <c r="F311" s="0" t="n">
        <v>57</v>
      </c>
      <c r="G311" s="0" t="n">
        <v>11</v>
      </c>
      <c r="H311" s="0" t="n">
        <v>16</v>
      </c>
      <c r="I311" s="0" t="n">
        <v>0</v>
      </c>
      <c r="J311" s="0" t="n">
        <v>1</v>
      </c>
      <c r="K311" s="0" t="n">
        <f aca="false">VLOOKUP(A311,'Team Data'!$A$1:$E$659,2,FALSE())</f>
        <v>4</v>
      </c>
      <c r="L311" s="0" t="n">
        <f aca="false">VLOOKUP(A311,'Team Data'!$A$1:$E$659,3,FALSE())</f>
        <v>28</v>
      </c>
      <c r="M311" s="0" t="n">
        <f aca="false">VLOOKUP(B311,'Team Data'!$A$1:$E$659,2,FALSE())</f>
        <v>23</v>
      </c>
      <c r="N311" s="0" t="n">
        <f aca="false">VLOOKUP(B311,'Team Data'!$A$1:$E$659,3,FALSE())</f>
        <v>12</v>
      </c>
      <c r="O311" s="0" t="n">
        <f aca="false">VLOOKUP(A311,'Team Data'!$A$1:$E$659,4,FALSE())</f>
        <v>495</v>
      </c>
      <c r="P311" s="0" t="n">
        <f aca="false">VLOOKUP(A311,'Team Data'!$A$1:$E$659,5,FALSE())</f>
        <v>568</v>
      </c>
      <c r="Q311" s="0" t="n">
        <f aca="false">VLOOKUP(B311,'Team Data'!$A$1:$E$659,4,FALSE())</f>
        <v>668</v>
      </c>
      <c r="R311" s="0" t="n">
        <f aca="false">VLOOKUP(B311,'Team Data'!$A$1:$E$659,5,FALSE())</f>
        <v>500</v>
      </c>
      <c r="S311" s="0" t="n">
        <f aca="false">IF(I311=1,(MIN(30,(C311-D311)))*(M311/(M311+N311))*(Q311/(Q311+R311)),(MAX(-30,(C311-D311)))*(N311/(M311+N311))*(R311/(R311+Q311)))</f>
        <v>-4.40313111545988</v>
      </c>
      <c r="T311" s="0" t="n">
        <f aca="false">IF(J311=1,(MIN(30,(D311-C311)))*(K311/(K311+L311))*(O311/(O311+P311)),(MAX(-30,(D311-C311)))*(L311/(K311+L311))*(P311/(P311+O311)))</f>
        <v>1.74623706491063</v>
      </c>
      <c r="U311" s="7" t="n">
        <v>43053</v>
      </c>
    </row>
    <row r="312" customFormat="false" ht="15" hidden="false" customHeight="false" outlineLevel="0" collapsed="false">
      <c r="A312" s="0" t="s">
        <v>290</v>
      </c>
      <c r="B312" s="0" t="s">
        <v>286</v>
      </c>
      <c r="C312" s="0" t="n">
        <v>63</v>
      </c>
      <c r="D312" s="0" t="n">
        <v>100</v>
      </c>
      <c r="E312" s="0" t="n">
        <v>27</v>
      </c>
      <c r="F312" s="0" t="n">
        <v>37</v>
      </c>
      <c r="G312" s="0" t="n">
        <v>17</v>
      </c>
      <c r="H312" s="0" t="n">
        <v>14</v>
      </c>
      <c r="I312" s="0" t="n">
        <v>0</v>
      </c>
      <c r="J312" s="0" t="n">
        <v>1</v>
      </c>
      <c r="K312" s="0" t="n">
        <f aca="false">VLOOKUP(A312,'Team Data'!$A$1:$E$659,2,FALSE())</f>
        <v>19</v>
      </c>
      <c r="L312" s="0" t="n">
        <f aca="false">VLOOKUP(A312,'Team Data'!$A$1:$E$659,3,FALSE())</f>
        <v>14</v>
      </c>
      <c r="M312" s="0" t="n">
        <f aca="false">VLOOKUP(B312,'Team Data'!$A$1:$E$659,2,FALSE())</f>
        <v>21</v>
      </c>
      <c r="N312" s="0" t="n">
        <f aca="false">VLOOKUP(B312,'Team Data'!$A$1:$E$659,3,FALSE())</f>
        <v>12</v>
      </c>
      <c r="O312" s="0" t="n">
        <f aca="false">VLOOKUP(A312,'Team Data'!$A$1:$E$659,4,FALSE())</f>
        <v>502</v>
      </c>
      <c r="P312" s="0" t="n">
        <f aca="false">VLOOKUP(A312,'Team Data'!$A$1:$E$659,5,FALSE())</f>
        <v>497</v>
      </c>
      <c r="Q312" s="0" t="n">
        <f aca="false">VLOOKUP(B312,'Team Data'!$A$1:$E$659,4,FALSE())</f>
        <v>684</v>
      </c>
      <c r="R312" s="0" t="n">
        <f aca="false">VLOOKUP(B312,'Team Data'!$A$1:$E$659,5,FALSE())</f>
        <v>441</v>
      </c>
      <c r="S312" s="0" t="n">
        <f aca="false">IF(I312=1,(MIN(30,(C312-D312)))*(M312/(M312+N312))*(Q312/(Q312+R312)),(MAX(-30,(C312-D312)))*(N312/(M312+N312))*(R312/(R312+Q312)))</f>
        <v>-4.27636363636364</v>
      </c>
      <c r="T312" s="0" t="n">
        <f aca="false">IF(J312=1,(MIN(30,(D312-C312)))*(K312/(K312+L312))*(O312/(O312+P312)),(MAX(-30,(D312-C312)))*(L312/(K312+L312))*(P312/(P312+O312)))</f>
        <v>8.67958867958868</v>
      </c>
      <c r="U312" s="7" t="n">
        <v>43053</v>
      </c>
    </row>
    <row r="313" customFormat="false" ht="15" hidden="false" customHeight="false" outlineLevel="0" collapsed="false">
      <c r="A313" s="0" t="s">
        <v>243</v>
      </c>
      <c r="B313" s="0" t="s">
        <v>106</v>
      </c>
      <c r="C313" s="0" t="n">
        <v>61</v>
      </c>
      <c r="D313" s="0" t="n">
        <v>75</v>
      </c>
      <c r="E313" s="0" t="n">
        <v>39</v>
      </c>
      <c r="F313" s="0" t="n">
        <v>37</v>
      </c>
      <c r="G313" s="0" t="n">
        <v>19</v>
      </c>
      <c r="H313" s="0" t="n">
        <v>21</v>
      </c>
      <c r="I313" s="0" t="n">
        <v>0</v>
      </c>
      <c r="J313" s="0" t="n">
        <v>1</v>
      </c>
      <c r="K313" s="0" t="n">
        <f aca="false">VLOOKUP(A313,'Team Data'!$A$1:$E$659,2,FALSE())</f>
        <v>16</v>
      </c>
      <c r="L313" s="0" t="n">
        <f aca="false">VLOOKUP(A313,'Team Data'!$A$1:$E$659,3,FALSE())</f>
        <v>17</v>
      </c>
      <c r="M313" s="0" t="n">
        <f aca="false">VLOOKUP(B313,'Team Data'!$A$1:$E$659,2,FALSE())</f>
        <v>22</v>
      </c>
      <c r="N313" s="0" t="n">
        <f aca="false">VLOOKUP(B313,'Team Data'!$A$1:$E$659,3,FALSE())</f>
        <v>12</v>
      </c>
      <c r="O313" s="0" t="n">
        <f aca="false">VLOOKUP(A313,'Team Data'!$A$1:$E$659,4,FALSE())</f>
        <v>525</v>
      </c>
      <c r="P313" s="0" t="n">
        <f aca="false">VLOOKUP(A313,'Team Data'!$A$1:$E$659,5,FALSE())</f>
        <v>540</v>
      </c>
      <c r="Q313" s="0" t="n">
        <f aca="false">VLOOKUP(B313,'Team Data'!$A$1:$E$659,4,FALSE())</f>
        <v>510</v>
      </c>
      <c r="R313" s="0" t="n">
        <f aca="false">VLOOKUP(B313,'Team Data'!$A$1:$E$659,5,FALSE())</f>
        <v>571</v>
      </c>
      <c r="S313" s="0" t="n">
        <f aca="false">IF(I313=1,(MIN(30,(C313-D313)))*(M313/(M313+N313))*(Q313/(Q313+R313)),(MAX(-30,(C313-D313)))*(N313/(M313+N313))*(R313/(R313+Q313)))</f>
        <v>-2.61000163247538</v>
      </c>
      <c r="T313" s="0" t="n">
        <f aca="false">IF(J313=1,(MIN(30,(D313-C313)))*(K313/(K313+L313))*(O313/(O313+P313)),(MAX(-30,(D313-C313)))*(L313/(K313+L313))*(P313/(P313+O313)))</f>
        <v>3.34613743064447</v>
      </c>
      <c r="U313" s="7" t="n">
        <v>43053</v>
      </c>
    </row>
    <row r="314" customFormat="false" ht="15" hidden="false" customHeight="false" outlineLevel="0" collapsed="false">
      <c r="A314" s="0" t="s">
        <v>305</v>
      </c>
      <c r="B314" s="0" t="s">
        <v>206</v>
      </c>
      <c r="C314" s="0" t="n">
        <v>72</v>
      </c>
      <c r="D314" s="0" t="n">
        <v>59</v>
      </c>
      <c r="E314" s="0" t="n">
        <v>30</v>
      </c>
      <c r="F314" s="0" t="n">
        <v>34</v>
      </c>
      <c r="G314" s="0" t="n">
        <v>13</v>
      </c>
      <c r="H314" s="0" t="n">
        <v>19</v>
      </c>
      <c r="I314" s="0" t="n">
        <v>1</v>
      </c>
      <c r="J314" s="0" t="n">
        <v>0</v>
      </c>
      <c r="K314" s="0" t="n">
        <f aca="false">VLOOKUP(A314,'Team Data'!$A$1:$E$659,2,FALSE())</f>
        <v>22</v>
      </c>
      <c r="L314" s="0" t="n">
        <f aca="false">VLOOKUP(A314,'Team Data'!$A$1:$E$659,3,FALSE())</f>
        <v>11</v>
      </c>
      <c r="M314" s="0" t="n">
        <f aca="false">VLOOKUP(B314,'Team Data'!$A$1:$E$659,2,FALSE())</f>
        <v>26</v>
      </c>
      <c r="N314" s="0" t="n">
        <f aca="false">VLOOKUP(B314,'Team Data'!$A$1:$E$659,3,FALSE())</f>
        <v>12</v>
      </c>
      <c r="O314" s="0" t="n">
        <f aca="false">VLOOKUP(A314,'Team Data'!$A$1:$E$659,4,FALSE())</f>
        <v>522</v>
      </c>
      <c r="P314" s="0" t="n">
        <f aca="false">VLOOKUP(A314,'Team Data'!$A$1:$E$659,5,FALSE())</f>
        <v>501</v>
      </c>
      <c r="Q314" s="0" t="n">
        <f aca="false">VLOOKUP(B314,'Team Data'!$A$1:$E$659,4,FALSE())</f>
        <v>600</v>
      </c>
      <c r="R314" s="0" t="n">
        <f aca="false">VLOOKUP(B314,'Team Data'!$A$1:$E$659,5,FALSE())</f>
        <v>551</v>
      </c>
      <c r="S314" s="0" t="n">
        <f aca="false">IF(I314=1,(MIN(30,(C314-D314)))*(M314/(M314+N314))*(Q314/(Q314+R314)),(MAX(-30,(C314-D314)))*(N314/(M314+N314))*(R314/(R314+Q314)))</f>
        <v>4.63670035209658</v>
      </c>
      <c r="T314" s="0" t="n">
        <f aca="false">IF(J314=1,(MIN(30,(D314-C314)))*(K314/(K314+L314))*(O314/(O314+P314)),(MAX(-30,(D314-C314)))*(L314/(K314+L314))*(P314/(P314+O314)))</f>
        <v>-2.12218963831867</v>
      </c>
      <c r="U314" s="7" t="n">
        <v>43053</v>
      </c>
    </row>
    <row r="315" customFormat="false" ht="15" hidden="false" customHeight="false" outlineLevel="0" collapsed="false">
      <c r="A315" s="0" t="s">
        <v>200</v>
      </c>
      <c r="B315" s="0" t="s">
        <v>19</v>
      </c>
      <c r="C315" s="0" t="n">
        <v>80</v>
      </c>
      <c r="D315" s="0" t="n">
        <v>71</v>
      </c>
      <c r="E315" s="0" t="n">
        <v>35</v>
      </c>
      <c r="F315" s="0" t="n">
        <v>31</v>
      </c>
      <c r="G315" s="0" t="n">
        <v>12</v>
      </c>
      <c r="H315" s="0" t="n">
        <v>24</v>
      </c>
      <c r="I315" s="0" t="n">
        <v>1</v>
      </c>
      <c r="J315" s="0" t="n">
        <v>0</v>
      </c>
      <c r="K315" s="0" t="n">
        <f aca="false">VLOOKUP(A315,'Team Data'!$A$1:$E$659,2,FALSE())</f>
        <v>12</v>
      </c>
      <c r="L315" s="0" t="n">
        <f aca="false">VLOOKUP(A315,'Team Data'!$A$1:$E$659,3,FALSE())</f>
        <v>20</v>
      </c>
      <c r="M315" s="0" t="n">
        <f aca="false">VLOOKUP(B315,'Team Data'!$A$1:$E$659,2,FALSE())</f>
        <v>14</v>
      </c>
      <c r="N315" s="0" t="n">
        <f aca="false">VLOOKUP(B315,'Team Data'!$A$1:$E$659,3,FALSE())</f>
        <v>21</v>
      </c>
      <c r="O315" s="0" t="n">
        <f aca="false">VLOOKUP(A315,'Team Data'!$A$1:$E$659,4,FALSE())</f>
        <v>569</v>
      </c>
      <c r="P315" s="0" t="n">
        <f aca="false">VLOOKUP(A315,'Team Data'!$A$1:$E$659,5,FALSE())</f>
        <v>426</v>
      </c>
      <c r="Q315" s="0" t="n">
        <f aca="false">VLOOKUP(B315,'Team Data'!$A$1:$E$659,4,FALSE())</f>
        <v>471</v>
      </c>
      <c r="R315" s="0" t="n">
        <f aca="false">VLOOKUP(B315,'Team Data'!$A$1:$E$659,5,FALSE())</f>
        <v>659</v>
      </c>
      <c r="S315" s="0" t="n">
        <f aca="false">IF(I315=1,(MIN(30,(C315-D315)))*(M315/(M315+N315))*(Q315/(Q315+R315)),(MAX(-30,(C315-D315)))*(N315/(M315+N315))*(R315/(R315+Q315)))</f>
        <v>1.50053097345133</v>
      </c>
      <c r="T315" s="0" t="n">
        <f aca="false">IF(J315=1,(MIN(30,(D315-C315)))*(K315/(K315+L315))*(O315/(O315+P315)),(MAX(-30,(D315-C315)))*(L315/(K315+L315))*(P315/(P315+O315)))</f>
        <v>-2.40829145728643</v>
      </c>
      <c r="U315" s="7" t="n">
        <v>43053</v>
      </c>
    </row>
    <row r="316" customFormat="false" ht="15" hidden="false" customHeight="false" outlineLevel="0" collapsed="false">
      <c r="A316" s="0" t="s">
        <v>485</v>
      </c>
      <c r="B316" s="0" t="s">
        <v>119</v>
      </c>
      <c r="C316" s="0" t="n">
        <v>62</v>
      </c>
      <c r="D316" s="0" t="n">
        <v>101</v>
      </c>
      <c r="E316" s="0" t="n">
        <v>33</v>
      </c>
      <c r="F316" s="0" t="n">
        <v>51</v>
      </c>
      <c r="G316" s="0" t="n">
        <v>15</v>
      </c>
      <c r="H316" s="0" t="n">
        <v>16</v>
      </c>
      <c r="I316" s="0" t="n">
        <v>0</v>
      </c>
      <c r="J316" s="0" t="n">
        <v>1</v>
      </c>
      <c r="K316" s="0" t="n">
        <f aca="false">VLOOKUP(A316,'Team Data'!$A$1:$E$659,2,FALSE())</f>
        <v>0</v>
      </c>
      <c r="L316" s="0" t="n">
        <f aca="false">VLOOKUP(A316,'Team Data'!$A$1:$E$659,3,FALSE())</f>
        <v>1</v>
      </c>
      <c r="M316" s="0" t="n">
        <f aca="false">VLOOKUP(B316,'Team Data'!$A$1:$E$659,2,FALSE())</f>
        <v>22</v>
      </c>
      <c r="N316" s="0" t="n">
        <f aca="false">VLOOKUP(B316,'Team Data'!$A$1:$E$659,3,FALSE())</f>
        <v>9</v>
      </c>
      <c r="O316" s="0" t="n">
        <f aca="false">VLOOKUP(A316,'Team Data'!$A$1:$E$659,4,FALSE())</f>
        <v>22</v>
      </c>
      <c r="P316" s="0" t="n">
        <f aca="false">VLOOKUP(A316,'Team Data'!$A$1:$E$659,5,FALSE())</f>
        <v>9</v>
      </c>
      <c r="Q316" s="0" t="n">
        <f aca="false">VLOOKUP(B316,'Team Data'!$A$1:$E$659,4,FALSE())</f>
        <v>454</v>
      </c>
      <c r="R316" s="0" t="n">
        <f aca="false">VLOOKUP(B316,'Team Data'!$A$1:$E$659,5,FALSE())</f>
        <v>502</v>
      </c>
      <c r="S316" s="0" t="n">
        <f aca="false">IF(I316=1,(MIN(30,(C316-D316)))*(M316/(M316+N316))*(Q316/(Q316+R316)),(MAX(-30,(C316-D316)))*(N316/(M316+N316))*(R316/(R316+Q316)))</f>
        <v>-4.57349169928465</v>
      </c>
      <c r="T316" s="0" t="n">
        <f aca="false">IF(J316=1,(MIN(30,(D316-C316)))*(K316/(K316+L316))*(O316/(O316+P316)),(MAX(-30,(D316-C316)))*(L316/(K316+L316))*(P316/(P316+O316)))</f>
        <v>0</v>
      </c>
      <c r="U316" s="7" t="n">
        <v>43053</v>
      </c>
    </row>
    <row r="317" customFormat="false" ht="15" hidden="false" customHeight="false" outlineLevel="0" collapsed="false">
      <c r="A317" s="0" t="s">
        <v>192</v>
      </c>
      <c r="B317" s="0" t="s">
        <v>252</v>
      </c>
      <c r="C317" s="0" t="n">
        <v>74</v>
      </c>
      <c r="D317" s="0" t="n">
        <v>92</v>
      </c>
      <c r="E317" s="0" t="n">
        <v>28</v>
      </c>
      <c r="F317" s="0" t="n">
        <v>34</v>
      </c>
      <c r="G317" s="0" t="n">
        <v>8</v>
      </c>
      <c r="H317" s="0" t="n">
        <v>4</v>
      </c>
      <c r="I317" s="0" t="n">
        <v>0</v>
      </c>
      <c r="J317" s="0" t="n">
        <v>1</v>
      </c>
      <c r="K317" s="0" t="n">
        <f aca="false">VLOOKUP(A317,'Team Data'!$A$1:$E$659,2,FALSE())</f>
        <v>28</v>
      </c>
      <c r="L317" s="0" t="n">
        <f aca="false">VLOOKUP(A317,'Team Data'!$A$1:$E$659,3,FALSE())</f>
        <v>6</v>
      </c>
      <c r="M317" s="0" t="n">
        <f aca="false">VLOOKUP(B317,'Team Data'!$A$1:$E$659,2,FALSE())</f>
        <v>30</v>
      </c>
      <c r="N317" s="0" t="n">
        <f aca="false">VLOOKUP(B317,'Team Data'!$A$1:$E$659,3,FALSE())</f>
        <v>6</v>
      </c>
      <c r="O317" s="0" t="n">
        <f aca="false">VLOOKUP(A317,'Team Data'!$A$1:$E$659,4,FALSE())</f>
        <v>515</v>
      </c>
      <c r="P317" s="0" t="n">
        <f aca="false">VLOOKUP(A317,'Team Data'!$A$1:$E$659,5,FALSE())</f>
        <v>512</v>
      </c>
      <c r="Q317" s="0" t="n">
        <f aca="false">VLOOKUP(B317,'Team Data'!$A$1:$E$659,4,FALSE())</f>
        <v>602</v>
      </c>
      <c r="R317" s="0" t="n">
        <f aca="false">VLOOKUP(B317,'Team Data'!$A$1:$E$659,5,FALSE())</f>
        <v>592</v>
      </c>
      <c r="S317" s="0" t="n">
        <f aca="false">IF(I317=1,(MIN(30,(C317-D317)))*(M317/(M317+N317))*(Q317/(Q317+R317)),(MAX(-30,(C317-D317)))*(N317/(M317+N317))*(R317/(R317+Q317)))</f>
        <v>-1.48743718592965</v>
      </c>
      <c r="T317" s="0" t="n">
        <f aca="false">IF(J317=1,(MIN(30,(D317-C317)))*(K317/(K317+L317))*(O317/(O317+P317)),(MAX(-30,(D317-C317)))*(L317/(K317+L317))*(P317/(P317+O317)))</f>
        <v>7.43341543043702</v>
      </c>
      <c r="U317" s="7" t="n">
        <v>43053</v>
      </c>
    </row>
    <row r="318" customFormat="false" ht="15" hidden="false" customHeight="false" outlineLevel="0" collapsed="false">
      <c r="A318" s="0" t="s">
        <v>42</v>
      </c>
      <c r="B318" s="0" t="s">
        <v>94</v>
      </c>
      <c r="C318" s="0" t="n">
        <v>73</v>
      </c>
      <c r="D318" s="0" t="n">
        <v>89</v>
      </c>
      <c r="E318" s="0" t="n">
        <v>26</v>
      </c>
      <c r="F318" s="0" t="n">
        <v>30</v>
      </c>
      <c r="G318" s="0" t="n">
        <v>9</v>
      </c>
      <c r="H318" s="0" t="n">
        <v>7</v>
      </c>
      <c r="I318" s="0" t="n">
        <v>0</v>
      </c>
      <c r="J318" s="0" t="n">
        <v>1</v>
      </c>
      <c r="K318" s="0" t="n">
        <f aca="false">VLOOKUP(A318,'Team Data'!$A$1:$E$659,2,FALSE())</f>
        <v>6</v>
      </c>
      <c r="L318" s="0" t="n">
        <f aca="false">VLOOKUP(A318,'Team Data'!$A$1:$E$659,3,FALSE())</f>
        <v>24</v>
      </c>
      <c r="M318" s="0" t="n">
        <f aca="false">VLOOKUP(B318,'Team Data'!$A$1:$E$659,2,FALSE())</f>
        <v>21</v>
      </c>
      <c r="N318" s="0" t="n">
        <f aca="false">VLOOKUP(B318,'Team Data'!$A$1:$E$659,3,FALSE())</f>
        <v>11</v>
      </c>
      <c r="O318" s="0" t="n">
        <f aca="false">VLOOKUP(A318,'Team Data'!$A$1:$E$659,4,FALSE())</f>
        <v>441</v>
      </c>
      <c r="P318" s="0" t="n">
        <f aca="false">VLOOKUP(A318,'Team Data'!$A$1:$E$659,5,FALSE())</f>
        <v>464</v>
      </c>
      <c r="Q318" s="0" t="n">
        <f aca="false">VLOOKUP(B318,'Team Data'!$A$1:$E$659,4,FALSE())</f>
        <v>515</v>
      </c>
      <c r="R318" s="0" t="n">
        <f aca="false">VLOOKUP(B318,'Team Data'!$A$1:$E$659,5,FALSE())</f>
        <v>471</v>
      </c>
      <c r="S318" s="0" t="n">
        <f aca="false">IF(I318=1,(MIN(30,(C318-D318)))*(M318/(M318+N318))*(Q318/(Q318+R318)),(MAX(-30,(C318-D318)))*(N318/(M318+N318))*(R318/(R318+Q318)))</f>
        <v>-2.62728194726166</v>
      </c>
      <c r="T318" s="0" t="n">
        <f aca="false">IF(J318=1,(MIN(30,(D318-C318)))*(K318/(K318+L318))*(O318/(O318+P318)),(MAX(-30,(D318-C318)))*(L318/(K318+L318))*(P318/(P318+O318)))</f>
        <v>1.55933701657459</v>
      </c>
      <c r="U318" s="7" t="n">
        <v>43053</v>
      </c>
    </row>
    <row r="319" customFormat="false" ht="15" hidden="false" customHeight="false" outlineLevel="0" collapsed="false">
      <c r="A319" s="0" t="s">
        <v>278</v>
      </c>
      <c r="B319" s="0" t="s">
        <v>258</v>
      </c>
      <c r="C319" s="0" t="n">
        <v>63</v>
      </c>
      <c r="D319" s="0" t="n">
        <v>75</v>
      </c>
      <c r="E319" s="0" t="n">
        <v>33</v>
      </c>
      <c r="F319" s="0" t="n">
        <v>37</v>
      </c>
      <c r="G319" s="0" t="n">
        <v>14</v>
      </c>
      <c r="H319" s="0" t="n">
        <v>16</v>
      </c>
      <c r="I319" s="0" t="n">
        <v>0</v>
      </c>
      <c r="J319" s="0" t="n">
        <v>1</v>
      </c>
      <c r="K319" s="0" t="n">
        <f aca="false">VLOOKUP(A319,'Team Data'!$A$1:$E$659,2,FALSE())</f>
        <v>18</v>
      </c>
      <c r="L319" s="0" t="n">
        <f aca="false">VLOOKUP(A319,'Team Data'!$A$1:$E$659,3,FALSE())</f>
        <v>13</v>
      </c>
      <c r="M319" s="0" t="n">
        <f aca="false">VLOOKUP(B319,'Team Data'!$A$1:$E$659,2,FALSE())</f>
        <v>22</v>
      </c>
      <c r="N319" s="0" t="n">
        <f aca="false">VLOOKUP(B319,'Team Data'!$A$1:$E$659,3,FALSE())</f>
        <v>17</v>
      </c>
      <c r="O319" s="0" t="n">
        <f aca="false">VLOOKUP(A319,'Team Data'!$A$1:$E$659,4,FALSE())</f>
        <v>452</v>
      </c>
      <c r="P319" s="0" t="n">
        <f aca="false">VLOOKUP(A319,'Team Data'!$A$1:$E$659,5,FALSE())</f>
        <v>498</v>
      </c>
      <c r="Q319" s="0" t="n">
        <f aca="false">VLOOKUP(B319,'Team Data'!$A$1:$E$659,4,FALSE())</f>
        <v>712</v>
      </c>
      <c r="R319" s="0" t="n">
        <f aca="false">VLOOKUP(B319,'Team Data'!$A$1:$E$659,5,FALSE())</f>
        <v>575</v>
      </c>
      <c r="S319" s="0" t="n">
        <f aca="false">IF(I319=1,(MIN(30,(C319-D319)))*(M319/(M319+N319))*(Q319/(Q319+R319)),(MAX(-30,(C319-D319)))*(N319/(M319+N319))*(R319/(R319+Q319)))</f>
        <v>-2.33697926005618</v>
      </c>
      <c r="T319" s="0" t="n">
        <f aca="false">IF(J319=1,(MIN(30,(D319-C319)))*(K319/(K319+L319))*(O319/(O319+P319)),(MAX(-30,(D319-C319)))*(L319/(K319+L319))*(P319/(P319+O319)))</f>
        <v>3.31517826825127</v>
      </c>
      <c r="U319" s="7" t="n">
        <v>43053</v>
      </c>
    </row>
    <row r="320" customFormat="false" ht="15" hidden="false" customHeight="false" outlineLevel="0" collapsed="false">
      <c r="A320" s="0" t="s">
        <v>353</v>
      </c>
      <c r="B320" s="0" t="s">
        <v>223</v>
      </c>
      <c r="C320" s="0" t="n">
        <v>75</v>
      </c>
      <c r="D320" s="0" t="n">
        <v>66</v>
      </c>
      <c r="E320" s="0" t="n">
        <v>35</v>
      </c>
      <c r="F320" s="0" t="n">
        <v>33</v>
      </c>
      <c r="G320" s="0" t="n">
        <v>16</v>
      </c>
      <c r="H320" s="0" t="n">
        <v>11</v>
      </c>
      <c r="I320" s="0" t="n">
        <v>1</v>
      </c>
      <c r="J320" s="0" t="n">
        <v>0</v>
      </c>
      <c r="K320" s="0" t="n">
        <f aca="false">VLOOKUP(A320,'Team Data'!$A$1:$E$659,2,FALSE())</f>
        <v>20</v>
      </c>
      <c r="L320" s="0" t="n">
        <f aca="false">VLOOKUP(A320,'Team Data'!$A$1:$E$659,3,FALSE())</f>
        <v>13</v>
      </c>
      <c r="M320" s="0" t="n">
        <f aca="false">VLOOKUP(B320,'Team Data'!$A$1:$E$659,2,FALSE())</f>
        <v>16</v>
      </c>
      <c r="N320" s="0" t="n">
        <f aca="false">VLOOKUP(B320,'Team Data'!$A$1:$E$659,3,FALSE())</f>
        <v>16</v>
      </c>
      <c r="O320" s="0" t="n">
        <f aca="false">VLOOKUP(A320,'Team Data'!$A$1:$E$659,4,FALSE())</f>
        <v>579</v>
      </c>
      <c r="P320" s="0" t="n">
        <f aca="false">VLOOKUP(A320,'Team Data'!$A$1:$E$659,5,FALSE())</f>
        <v>477</v>
      </c>
      <c r="Q320" s="0" t="n">
        <f aca="false">VLOOKUP(B320,'Team Data'!$A$1:$E$659,4,FALSE())</f>
        <v>583</v>
      </c>
      <c r="R320" s="0" t="n">
        <f aca="false">VLOOKUP(B320,'Team Data'!$A$1:$E$659,5,FALSE())</f>
        <v>479</v>
      </c>
      <c r="S320" s="0" t="n">
        <f aca="false">IF(I320=1,(MIN(30,(C320-D320)))*(M320/(M320+N320))*(Q320/(Q320+R320)),(MAX(-30,(C320-D320)))*(N320/(M320+N320))*(R320/(R320+Q320)))</f>
        <v>2.47033898305085</v>
      </c>
      <c r="T320" s="0" t="n">
        <f aca="false">IF(J320=1,(MIN(30,(D320-C320)))*(K320/(K320+L320))*(O320/(O320+P320)),(MAX(-30,(D320-C320)))*(L320/(K320+L320))*(P320/(P320+O320)))</f>
        <v>-1.6014979338843</v>
      </c>
      <c r="U320" s="7" t="n">
        <v>43053</v>
      </c>
    </row>
    <row r="321" customFormat="false" ht="15" hidden="false" customHeight="false" outlineLevel="0" collapsed="false">
      <c r="A321" s="0" t="s">
        <v>201</v>
      </c>
      <c r="B321" s="0" t="s">
        <v>320</v>
      </c>
      <c r="C321" s="0" t="n">
        <v>65</v>
      </c>
      <c r="D321" s="0" t="n">
        <v>75</v>
      </c>
      <c r="E321" s="0" t="n">
        <v>30</v>
      </c>
      <c r="F321" s="0" t="n">
        <v>41</v>
      </c>
      <c r="G321" s="0" t="n">
        <v>19</v>
      </c>
      <c r="H321" s="0" t="n">
        <v>14</v>
      </c>
      <c r="I321" s="0" t="n">
        <v>0</v>
      </c>
      <c r="J321" s="0" t="n">
        <v>1</v>
      </c>
      <c r="K321" s="0" t="n">
        <f aca="false">VLOOKUP(A321,'Team Data'!$A$1:$E$659,2,FALSE())</f>
        <v>15</v>
      </c>
      <c r="L321" s="0" t="n">
        <f aca="false">VLOOKUP(A321,'Team Data'!$A$1:$E$659,3,FALSE())</f>
        <v>17</v>
      </c>
      <c r="M321" s="0" t="n">
        <f aca="false">VLOOKUP(B321,'Team Data'!$A$1:$E$659,2,FALSE())</f>
        <v>24</v>
      </c>
      <c r="N321" s="0" t="n">
        <f aca="false">VLOOKUP(B321,'Team Data'!$A$1:$E$659,3,FALSE())</f>
        <v>12</v>
      </c>
      <c r="O321" s="0" t="n">
        <f aca="false">VLOOKUP(A321,'Team Data'!$A$1:$E$659,4,FALSE())</f>
        <v>513</v>
      </c>
      <c r="P321" s="0" t="n">
        <f aca="false">VLOOKUP(A321,'Team Data'!$A$1:$E$659,5,FALSE())</f>
        <v>439</v>
      </c>
      <c r="Q321" s="0" t="n">
        <f aca="false">VLOOKUP(B321,'Team Data'!$A$1:$E$659,4,FALSE())</f>
        <v>677</v>
      </c>
      <c r="R321" s="0" t="n">
        <f aca="false">VLOOKUP(B321,'Team Data'!$A$1:$E$659,5,FALSE())</f>
        <v>508</v>
      </c>
      <c r="S321" s="0" t="n">
        <f aca="false">IF(I321=1,(MIN(30,(C321-D321)))*(M321/(M321+N321))*(Q321/(Q321+R321)),(MAX(-30,(C321-D321)))*(N321/(M321+N321))*(R321/(R321+Q321)))</f>
        <v>-1.42897327707454</v>
      </c>
      <c r="T321" s="0" t="n">
        <f aca="false">IF(J321=1,(MIN(30,(D321-C321)))*(K321/(K321+L321))*(O321/(O321+P321)),(MAX(-30,(D321-C321)))*(L321/(K321+L321))*(P321/(P321+O321)))</f>
        <v>2.52593224789916</v>
      </c>
      <c r="U321" s="7" t="n">
        <v>43053</v>
      </c>
    </row>
    <row r="322" customFormat="false" ht="15" hidden="false" customHeight="false" outlineLevel="0" collapsed="false">
      <c r="A322" s="0" t="s">
        <v>239</v>
      </c>
      <c r="B322" s="0" t="s">
        <v>189</v>
      </c>
      <c r="C322" s="0" t="n">
        <v>81</v>
      </c>
      <c r="D322" s="0" t="n">
        <v>88</v>
      </c>
      <c r="E322" s="0" t="n">
        <v>34</v>
      </c>
      <c r="F322" s="0" t="n">
        <v>32</v>
      </c>
      <c r="G322" s="0" t="n">
        <v>14</v>
      </c>
      <c r="H322" s="0" t="n">
        <v>14</v>
      </c>
      <c r="I322" s="0" t="n">
        <v>0</v>
      </c>
      <c r="J322" s="0" t="n">
        <v>1</v>
      </c>
      <c r="K322" s="0" t="n">
        <f aca="false">VLOOKUP(A322,'Team Data'!$A$1:$E$659,2,FALSE())</f>
        <v>26</v>
      </c>
      <c r="L322" s="0" t="n">
        <f aca="false">VLOOKUP(A322,'Team Data'!$A$1:$E$659,3,FALSE())</f>
        <v>8</v>
      </c>
      <c r="M322" s="0" t="n">
        <f aca="false">VLOOKUP(B322,'Team Data'!$A$1:$E$659,2,FALSE())</f>
        <v>29</v>
      </c>
      <c r="N322" s="0" t="n">
        <f aca="false">VLOOKUP(B322,'Team Data'!$A$1:$E$659,3,FALSE())</f>
        <v>8</v>
      </c>
      <c r="O322" s="0" t="n">
        <f aca="false">VLOOKUP(A322,'Team Data'!$A$1:$E$659,4,FALSE())</f>
        <v>627</v>
      </c>
      <c r="P322" s="0" t="n">
        <f aca="false">VLOOKUP(A322,'Team Data'!$A$1:$E$659,5,FALSE())</f>
        <v>488</v>
      </c>
      <c r="Q322" s="0" t="n">
        <f aca="false">VLOOKUP(B322,'Team Data'!$A$1:$E$659,4,FALSE())</f>
        <v>706</v>
      </c>
      <c r="R322" s="0" t="n">
        <f aca="false">VLOOKUP(B322,'Team Data'!$A$1:$E$659,5,FALSE())</f>
        <v>511</v>
      </c>
      <c r="S322" s="0" t="n">
        <f aca="false">IF(I322=1,(MIN(30,(C322-D322)))*(M322/(M322+N322))*(Q322/(Q322+R322)),(MAX(-30,(C322-D322)))*(N322/(M322+N322))*(R322/(R322+Q322)))</f>
        <v>-0.635501565657687</v>
      </c>
      <c r="T322" s="0" t="n">
        <f aca="false">IF(J322=1,(MIN(30,(D322-C322)))*(K322/(K322+L322))*(O322/(O322+P322)),(MAX(-30,(D322-C322)))*(L322/(K322+L322))*(P322/(P322+O322)))</f>
        <v>3.01012925349512</v>
      </c>
      <c r="U322" s="7" t="n">
        <v>43053</v>
      </c>
    </row>
    <row r="323" customFormat="false" ht="15" hidden="false" customHeight="false" outlineLevel="0" collapsed="false">
      <c r="A323" s="0" t="s">
        <v>300</v>
      </c>
      <c r="B323" s="0" t="s">
        <v>111</v>
      </c>
      <c r="C323" s="0" t="n">
        <v>67</v>
      </c>
      <c r="D323" s="0" t="n">
        <v>72</v>
      </c>
      <c r="E323" s="0" t="n">
        <v>35</v>
      </c>
      <c r="F323" s="0" t="n">
        <v>46</v>
      </c>
      <c r="G323" s="0" t="n">
        <v>15</v>
      </c>
      <c r="H323" s="0" t="n">
        <v>15</v>
      </c>
      <c r="I323" s="0" t="n">
        <v>0</v>
      </c>
      <c r="J323" s="0" t="n">
        <v>1</v>
      </c>
      <c r="K323" s="0" t="n">
        <f aca="false">VLOOKUP(A323,'Team Data'!$A$1:$E$659,2,FALSE())</f>
        <v>16</v>
      </c>
      <c r="L323" s="0" t="n">
        <f aca="false">VLOOKUP(A323,'Team Data'!$A$1:$E$659,3,FALSE())</f>
        <v>16</v>
      </c>
      <c r="M323" s="0" t="n">
        <f aca="false">VLOOKUP(B323,'Team Data'!$A$1:$E$659,2,FALSE())</f>
        <v>17</v>
      </c>
      <c r="N323" s="0" t="n">
        <f aca="false">VLOOKUP(B323,'Team Data'!$A$1:$E$659,3,FALSE())</f>
        <v>13</v>
      </c>
      <c r="O323" s="0" t="n">
        <f aca="false">VLOOKUP(A323,'Team Data'!$A$1:$E$659,4,FALSE())</f>
        <v>524</v>
      </c>
      <c r="P323" s="0" t="n">
        <f aca="false">VLOOKUP(A323,'Team Data'!$A$1:$E$659,5,FALSE())</f>
        <v>474</v>
      </c>
      <c r="Q323" s="0" t="n">
        <f aca="false">VLOOKUP(B323,'Team Data'!$A$1:$E$659,4,FALSE())</f>
        <v>461</v>
      </c>
      <c r="R323" s="0" t="n">
        <f aca="false">VLOOKUP(B323,'Team Data'!$A$1:$E$659,5,FALSE())</f>
        <v>455</v>
      </c>
      <c r="S323" s="0" t="n">
        <f aca="false">IF(I323=1,(MIN(30,(C323-D323)))*(M323/(M323+N323))*(Q323/(Q323+R323)),(MAX(-30,(C323-D323)))*(N323/(M323+N323))*(R323/(R323+Q323)))</f>
        <v>-1.07623726346434</v>
      </c>
      <c r="T323" s="0" t="n">
        <f aca="false">IF(J323=1,(MIN(30,(D323-C323)))*(K323/(K323+L323))*(O323/(O323+P323)),(MAX(-30,(D323-C323)))*(L323/(K323+L323))*(P323/(P323+O323)))</f>
        <v>1.312625250501</v>
      </c>
      <c r="U323" s="7" t="n">
        <v>43053</v>
      </c>
    </row>
    <row r="324" customFormat="false" ht="15" hidden="false" customHeight="false" outlineLevel="0" collapsed="false">
      <c r="A324" s="0" t="s">
        <v>47</v>
      </c>
      <c r="B324" s="0" t="s">
        <v>280</v>
      </c>
      <c r="C324" s="0" t="n">
        <v>55</v>
      </c>
      <c r="D324" s="0" t="n">
        <v>80</v>
      </c>
      <c r="E324" s="0" t="n">
        <v>29</v>
      </c>
      <c r="F324" s="0" t="n">
        <v>38</v>
      </c>
      <c r="G324" s="0" t="n">
        <v>21</v>
      </c>
      <c r="H324" s="0" t="n">
        <v>14</v>
      </c>
      <c r="I324" s="0" t="n">
        <v>0</v>
      </c>
      <c r="J324" s="0" t="n">
        <v>1</v>
      </c>
      <c r="K324" s="0" t="n">
        <f aca="false">VLOOKUP(A324,'Team Data'!$A$1:$E$659,2,FALSE())</f>
        <v>14</v>
      </c>
      <c r="L324" s="0" t="n">
        <f aca="false">VLOOKUP(A324,'Team Data'!$A$1:$E$659,3,FALSE())</f>
        <v>18</v>
      </c>
      <c r="M324" s="0" t="n">
        <f aca="false">VLOOKUP(B324,'Team Data'!$A$1:$E$659,2,FALSE())</f>
        <v>16</v>
      </c>
      <c r="N324" s="0" t="n">
        <f aca="false">VLOOKUP(B324,'Team Data'!$A$1:$E$659,3,FALSE())</f>
        <v>17</v>
      </c>
      <c r="O324" s="0" t="n">
        <f aca="false">VLOOKUP(A324,'Team Data'!$A$1:$E$659,4,FALSE())</f>
        <v>456</v>
      </c>
      <c r="P324" s="0" t="n">
        <f aca="false">VLOOKUP(A324,'Team Data'!$A$1:$E$659,5,FALSE())</f>
        <v>570</v>
      </c>
      <c r="Q324" s="0" t="n">
        <f aca="false">VLOOKUP(B324,'Team Data'!$A$1:$E$659,4,FALSE())</f>
        <v>652</v>
      </c>
      <c r="R324" s="0" t="n">
        <f aca="false">VLOOKUP(B324,'Team Data'!$A$1:$E$659,5,FALSE())</f>
        <v>412</v>
      </c>
      <c r="S324" s="0" t="n">
        <f aca="false">IF(I324=1,(MIN(30,(C324-D324)))*(M324/(M324+N324))*(Q324/(Q324+R324)),(MAX(-30,(C324-D324)))*(N324/(M324+N324))*(R324/(R324+Q324)))</f>
        <v>-4.98689906584643</v>
      </c>
      <c r="T324" s="0" t="n">
        <f aca="false">IF(J324=1,(MIN(30,(D324-C324)))*(K324/(K324+L324))*(O324/(O324+P324)),(MAX(-30,(D324-C324)))*(L324/(K324+L324))*(P324/(P324+O324)))</f>
        <v>4.86111111111111</v>
      </c>
      <c r="U324" s="7" t="n">
        <v>43053</v>
      </c>
    </row>
    <row r="325" customFormat="false" ht="15" hidden="false" customHeight="false" outlineLevel="0" collapsed="false">
      <c r="A325" s="0" t="s">
        <v>195</v>
      </c>
      <c r="B325" s="0" t="s">
        <v>334</v>
      </c>
      <c r="C325" s="0" t="n">
        <v>77</v>
      </c>
      <c r="D325" s="0" t="n">
        <v>113</v>
      </c>
      <c r="E325" s="0" t="n">
        <v>32</v>
      </c>
      <c r="F325" s="0" t="n">
        <v>49</v>
      </c>
      <c r="G325" s="0" t="n">
        <v>17</v>
      </c>
      <c r="H325" s="0" t="n">
        <v>16</v>
      </c>
      <c r="I325" s="0" t="n">
        <v>0</v>
      </c>
      <c r="J325" s="0" t="n">
        <v>1</v>
      </c>
      <c r="K325" s="0" t="n">
        <f aca="false">VLOOKUP(A325,'Team Data'!$A$1:$E$659,2,FALSE())</f>
        <v>21</v>
      </c>
      <c r="L325" s="0" t="n">
        <f aca="false">VLOOKUP(A325,'Team Data'!$A$1:$E$659,3,FALSE())</f>
        <v>11</v>
      </c>
      <c r="M325" s="0" t="n">
        <f aca="false">VLOOKUP(B325,'Team Data'!$A$1:$E$659,2,FALSE())</f>
        <v>36</v>
      </c>
      <c r="N325" s="0" t="n">
        <f aca="false">VLOOKUP(B325,'Team Data'!$A$1:$E$659,3,FALSE())</f>
        <v>4</v>
      </c>
      <c r="O325" s="0" t="n">
        <f aca="false">VLOOKUP(A325,'Team Data'!$A$1:$E$659,4,FALSE())</f>
        <v>481</v>
      </c>
      <c r="P325" s="0" t="n">
        <f aca="false">VLOOKUP(A325,'Team Data'!$A$1:$E$659,5,FALSE())</f>
        <v>445</v>
      </c>
      <c r="Q325" s="0" t="n">
        <f aca="false">VLOOKUP(B325,'Team Data'!$A$1:$E$659,4,FALSE())</f>
        <v>804</v>
      </c>
      <c r="R325" s="0" t="n">
        <f aca="false">VLOOKUP(B325,'Team Data'!$A$1:$E$659,5,FALSE())</f>
        <v>530</v>
      </c>
      <c r="S325" s="0" t="n">
        <f aca="false">IF(I325=1,(MIN(30,(C325-D325)))*(M325/(M325+N325))*(Q325/(Q325+R325)),(MAX(-30,(C325-D325)))*(N325/(M325+N325))*(R325/(R325+Q325)))</f>
        <v>-1.19190404797601</v>
      </c>
      <c r="T325" s="0" t="n">
        <f aca="false">IF(J325=1,(MIN(30,(D325-C325)))*(K325/(K325+L325))*(O325/(O325+P325)),(MAX(-30,(D325-C325)))*(L325/(K325+L325))*(P325/(P325+O325)))</f>
        <v>10.2264443844492</v>
      </c>
      <c r="U325" s="7" t="n">
        <v>43053</v>
      </c>
    </row>
    <row r="326" customFormat="false" ht="15" hidden="false" customHeight="false" outlineLevel="0" collapsed="false">
      <c r="A326" s="0" t="s">
        <v>112</v>
      </c>
      <c r="B326" s="0" t="s">
        <v>288</v>
      </c>
      <c r="C326" s="0" t="n">
        <v>53</v>
      </c>
      <c r="D326" s="0" t="n">
        <v>84</v>
      </c>
      <c r="E326" s="0" t="n">
        <v>31</v>
      </c>
      <c r="F326" s="0" t="n">
        <v>47</v>
      </c>
      <c r="G326" s="0" t="n">
        <v>16</v>
      </c>
      <c r="H326" s="0" t="n">
        <v>17</v>
      </c>
      <c r="I326" s="0" t="n">
        <v>0</v>
      </c>
      <c r="J326" s="0" t="n">
        <v>1</v>
      </c>
      <c r="K326" s="0" t="n">
        <f aca="false">VLOOKUP(A326,'Team Data'!$A$1:$E$659,2,FALSE())</f>
        <v>14</v>
      </c>
      <c r="L326" s="0" t="n">
        <f aca="false">VLOOKUP(A326,'Team Data'!$A$1:$E$659,3,FALSE())</f>
        <v>16</v>
      </c>
      <c r="M326" s="0" t="n">
        <f aca="false">VLOOKUP(B326,'Team Data'!$A$1:$E$659,2,FALSE())</f>
        <v>26</v>
      </c>
      <c r="N326" s="0" t="n">
        <f aca="false">VLOOKUP(B326,'Team Data'!$A$1:$E$659,3,FALSE())</f>
        <v>9</v>
      </c>
      <c r="O326" s="0" t="n">
        <f aca="false">VLOOKUP(A326,'Team Data'!$A$1:$E$659,4,FALSE())</f>
        <v>437</v>
      </c>
      <c r="P326" s="0" t="n">
        <f aca="false">VLOOKUP(A326,'Team Data'!$A$1:$E$659,5,FALSE())</f>
        <v>467</v>
      </c>
      <c r="Q326" s="0" t="n">
        <f aca="false">VLOOKUP(B326,'Team Data'!$A$1:$E$659,4,FALSE())</f>
        <v>702</v>
      </c>
      <c r="R326" s="0" t="n">
        <f aca="false">VLOOKUP(B326,'Team Data'!$A$1:$E$659,5,FALSE())</f>
        <v>475</v>
      </c>
      <c r="S326" s="0" t="n">
        <f aca="false">IF(I326=1,(MIN(30,(C326-D326)))*(M326/(M326+N326))*(Q326/(Q326+R326)),(MAX(-30,(C326-D326)))*(N326/(M326+N326))*(R326/(R326+Q326)))</f>
        <v>-3.11324189828863</v>
      </c>
      <c r="T326" s="0" t="n">
        <f aca="false">IF(J326=1,(MIN(30,(D326-C326)))*(K326/(K326+L326))*(O326/(O326+P326)),(MAX(-30,(D326-C326)))*(L326/(K326+L326))*(P326/(P326+O326)))</f>
        <v>6.76769911504425</v>
      </c>
      <c r="U326" s="7" t="n">
        <v>43054</v>
      </c>
    </row>
    <row r="327" customFormat="false" ht="15" hidden="false" customHeight="false" outlineLevel="0" collapsed="false">
      <c r="A327" s="0" t="s">
        <v>126</v>
      </c>
      <c r="B327" s="0" t="s">
        <v>285</v>
      </c>
      <c r="C327" s="0" t="n">
        <v>62</v>
      </c>
      <c r="D327" s="0" t="n">
        <v>71</v>
      </c>
      <c r="E327" s="0" t="n">
        <v>29</v>
      </c>
      <c r="F327" s="0" t="n">
        <v>42</v>
      </c>
      <c r="G327" s="0" t="n">
        <v>12</v>
      </c>
      <c r="H327" s="0" t="n">
        <v>15</v>
      </c>
      <c r="I327" s="0" t="n">
        <v>0</v>
      </c>
      <c r="J327" s="0" t="n">
        <v>1</v>
      </c>
      <c r="K327" s="0" t="n">
        <f aca="false">VLOOKUP(A327,'Team Data'!$A$1:$E$659,2,FALSE())</f>
        <v>20</v>
      </c>
      <c r="L327" s="0" t="n">
        <f aca="false">VLOOKUP(A327,'Team Data'!$A$1:$E$659,3,FALSE())</f>
        <v>14</v>
      </c>
      <c r="M327" s="0" t="n">
        <f aca="false">VLOOKUP(B327,'Team Data'!$A$1:$E$659,2,FALSE())</f>
        <v>23</v>
      </c>
      <c r="N327" s="0" t="n">
        <f aca="false">VLOOKUP(B327,'Team Data'!$A$1:$E$659,3,FALSE())</f>
        <v>14</v>
      </c>
      <c r="O327" s="0" t="n">
        <f aca="false">VLOOKUP(A327,'Team Data'!$A$1:$E$659,4,FALSE())</f>
        <v>555</v>
      </c>
      <c r="P327" s="0" t="n">
        <f aca="false">VLOOKUP(A327,'Team Data'!$A$1:$E$659,5,FALSE())</f>
        <v>537</v>
      </c>
      <c r="Q327" s="0" t="n">
        <f aca="false">VLOOKUP(B327,'Team Data'!$A$1:$E$659,4,FALSE())</f>
        <v>752</v>
      </c>
      <c r="R327" s="0" t="n">
        <f aca="false">VLOOKUP(B327,'Team Data'!$A$1:$E$659,5,FALSE())</f>
        <v>485</v>
      </c>
      <c r="S327" s="0" t="n">
        <f aca="false">IF(I327=1,(MIN(30,(C327-D327)))*(M327/(M327+N327))*(Q327/(Q327+R327)),(MAX(-30,(C327-D327)))*(N327/(M327+N327))*(R327/(R327+Q327)))</f>
        <v>-1.33518320260438</v>
      </c>
      <c r="T327" s="0" t="n">
        <f aca="false">IF(J327=1,(MIN(30,(D327-C327)))*(K327/(K327+L327))*(O327/(O327+P327)),(MAX(-30,(D327-C327)))*(L327/(K327+L327))*(P327/(P327+O327)))</f>
        <v>2.6906916612799</v>
      </c>
      <c r="U327" s="7" t="n">
        <v>43054</v>
      </c>
    </row>
    <row r="328" customFormat="false" ht="15" hidden="false" customHeight="false" outlineLevel="0" collapsed="false">
      <c r="A328" s="0" t="s">
        <v>35</v>
      </c>
      <c r="B328" s="0" t="s">
        <v>185</v>
      </c>
      <c r="C328" s="0" t="n">
        <v>72</v>
      </c>
      <c r="D328" s="0" t="n">
        <v>95</v>
      </c>
      <c r="E328" s="0" t="n">
        <v>32</v>
      </c>
      <c r="F328" s="0" t="n">
        <v>39</v>
      </c>
      <c r="G328" s="0" t="n">
        <v>27</v>
      </c>
      <c r="H328" s="0" t="n">
        <v>7</v>
      </c>
      <c r="I328" s="0" t="n">
        <v>0</v>
      </c>
      <c r="J328" s="0" t="n">
        <v>1</v>
      </c>
      <c r="K328" s="0" t="n">
        <f aca="false">VLOOKUP(A328,'Team Data'!$A$1:$E$659,2,FALSE())</f>
        <v>3</v>
      </c>
      <c r="L328" s="0" t="n">
        <f aca="false">VLOOKUP(A328,'Team Data'!$A$1:$E$659,3,FALSE())</f>
        <v>28</v>
      </c>
      <c r="M328" s="0" t="n">
        <f aca="false">VLOOKUP(B328,'Team Data'!$A$1:$E$659,2,FALSE())</f>
        <v>21</v>
      </c>
      <c r="N328" s="0" t="n">
        <f aca="false">VLOOKUP(B328,'Team Data'!$A$1:$E$659,3,FALSE())</f>
        <v>12</v>
      </c>
      <c r="O328" s="0" t="n">
        <f aca="false">VLOOKUP(A328,'Team Data'!$A$1:$E$659,4,FALSE())</f>
        <v>496</v>
      </c>
      <c r="P328" s="0" t="n">
        <f aca="false">VLOOKUP(A328,'Team Data'!$A$1:$E$659,5,FALSE())</f>
        <v>495</v>
      </c>
      <c r="Q328" s="0" t="n">
        <f aca="false">VLOOKUP(B328,'Team Data'!$A$1:$E$659,4,FALSE())</f>
        <v>618</v>
      </c>
      <c r="R328" s="0" t="n">
        <f aca="false">VLOOKUP(B328,'Team Data'!$A$1:$E$659,5,FALSE())</f>
        <v>486</v>
      </c>
      <c r="S328" s="0" t="n">
        <f aca="false">IF(I328=1,(MIN(30,(C328-D328)))*(M328/(M328+N328))*(Q328/(Q328+R328)),(MAX(-30,(C328-D328)))*(N328/(M328+N328))*(R328/(R328+Q328)))</f>
        <v>-3.68181818181818</v>
      </c>
      <c r="T328" s="0" t="n">
        <f aca="false">IF(J328=1,(MIN(30,(D328-C328)))*(K328/(K328+L328))*(O328/(O328+P328)),(MAX(-30,(D328-C328)))*(L328/(K328+L328))*(P328/(P328+O328)))</f>
        <v>1.11402623612513</v>
      </c>
      <c r="U328" s="7" t="n">
        <v>43054</v>
      </c>
    </row>
    <row r="329" customFormat="false" ht="15" hidden="false" customHeight="false" outlineLevel="0" collapsed="false">
      <c r="A329" s="0" t="s">
        <v>268</v>
      </c>
      <c r="B329" s="0" t="s">
        <v>100</v>
      </c>
      <c r="C329" s="0" t="n">
        <v>65</v>
      </c>
      <c r="D329" s="0" t="n">
        <v>74</v>
      </c>
      <c r="E329" s="0" t="n">
        <v>34</v>
      </c>
      <c r="F329" s="0" t="n">
        <v>45</v>
      </c>
      <c r="G329" s="0" t="n">
        <v>11</v>
      </c>
      <c r="H329" s="0" t="n">
        <v>15</v>
      </c>
      <c r="I329" s="0" t="n">
        <v>0</v>
      </c>
      <c r="J329" s="0" t="n">
        <v>1</v>
      </c>
      <c r="K329" s="0" t="n">
        <f aca="false">VLOOKUP(A329,'Team Data'!$A$1:$E$659,2,FALSE())</f>
        <v>7</v>
      </c>
      <c r="L329" s="0" t="n">
        <f aca="false">VLOOKUP(A329,'Team Data'!$A$1:$E$659,3,FALSE())</f>
        <v>25</v>
      </c>
      <c r="M329" s="0" t="n">
        <f aca="false">VLOOKUP(B329,'Team Data'!$A$1:$E$659,2,FALSE())</f>
        <v>18</v>
      </c>
      <c r="N329" s="0" t="n">
        <f aca="false">VLOOKUP(B329,'Team Data'!$A$1:$E$659,3,FALSE())</f>
        <v>15</v>
      </c>
      <c r="O329" s="0" t="n">
        <f aca="false">VLOOKUP(A329,'Team Data'!$A$1:$E$659,4,FALSE())</f>
        <v>471</v>
      </c>
      <c r="P329" s="0" t="n">
        <f aca="false">VLOOKUP(A329,'Team Data'!$A$1:$E$659,5,FALSE())</f>
        <v>449</v>
      </c>
      <c r="Q329" s="0" t="n">
        <f aca="false">VLOOKUP(B329,'Team Data'!$A$1:$E$659,4,FALSE())</f>
        <v>621</v>
      </c>
      <c r="R329" s="0" t="n">
        <f aca="false">VLOOKUP(B329,'Team Data'!$A$1:$E$659,5,FALSE())</f>
        <v>469</v>
      </c>
      <c r="S329" s="0" t="n">
        <f aca="false">IF(I329=1,(MIN(30,(C329-D329)))*(M329/(M329+N329))*(Q329/(Q329+R329)),(MAX(-30,(C329-D329)))*(N329/(M329+N329))*(R329/(R329+Q329)))</f>
        <v>-1.76021684737281</v>
      </c>
      <c r="T329" s="0" t="n">
        <f aca="false">IF(J329=1,(MIN(30,(D329-C329)))*(K329/(K329+L329))*(O329/(O329+P329)),(MAX(-30,(D329-C329)))*(L329/(K329+L329))*(P329/(P329+O329)))</f>
        <v>1.00791440217391</v>
      </c>
      <c r="U329" s="7" t="n">
        <v>43054</v>
      </c>
    </row>
    <row r="330" customFormat="false" ht="15" hidden="false" customHeight="false" outlineLevel="0" collapsed="false">
      <c r="A330" s="0" t="s">
        <v>267</v>
      </c>
      <c r="B330" s="0" t="s">
        <v>355</v>
      </c>
      <c r="C330" s="0" t="n">
        <v>54</v>
      </c>
      <c r="D330" s="0" t="n">
        <v>86</v>
      </c>
      <c r="E330" s="0" t="n">
        <v>34</v>
      </c>
      <c r="F330" s="0" t="n">
        <v>47</v>
      </c>
      <c r="G330" s="0" t="n">
        <v>24</v>
      </c>
      <c r="H330" s="0" t="n">
        <v>22</v>
      </c>
      <c r="I330" s="0" t="n">
        <v>0</v>
      </c>
      <c r="J330" s="0" t="n">
        <v>1</v>
      </c>
      <c r="K330" s="0" t="n">
        <f aca="false">VLOOKUP(A330,'Team Data'!$A$1:$E$659,2,FALSE())</f>
        <v>10</v>
      </c>
      <c r="L330" s="0" t="n">
        <f aca="false">VLOOKUP(A330,'Team Data'!$A$1:$E$659,3,FALSE())</f>
        <v>22</v>
      </c>
      <c r="M330" s="0" t="n">
        <f aca="false">VLOOKUP(B330,'Team Data'!$A$1:$E$659,2,FALSE())</f>
        <v>16</v>
      </c>
      <c r="N330" s="0" t="n">
        <f aca="false">VLOOKUP(B330,'Team Data'!$A$1:$E$659,3,FALSE())</f>
        <v>15</v>
      </c>
      <c r="O330" s="0" t="n">
        <f aca="false">VLOOKUP(A330,'Team Data'!$A$1:$E$659,4,FALSE())</f>
        <v>457</v>
      </c>
      <c r="P330" s="0" t="n">
        <f aca="false">VLOOKUP(A330,'Team Data'!$A$1:$E$659,5,FALSE())</f>
        <v>529</v>
      </c>
      <c r="Q330" s="0" t="n">
        <f aca="false">VLOOKUP(B330,'Team Data'!$A$1:$E$659,4,FALSE())</f>
        <v>450</v>
      </c>
      <c r="R330" s="0" t="n">
        <f aca="false">VLOOKUP(B330,'Team Data'!$A$1:$E$659,5,FALSE())</f>
        <v>474</v>
      </c>
      <c r="S330" s="0" t="n">
        <f aca="false">IF(I330=1,(MIN(30,(C330-D330)))*(M330/(M330+N330))*(Q330/(Q330+R330)),(MAX(-30,(C330-D330)))*(N330/(M330+N330))*(R330/(R330+Q330)))</f>
        <v>-7.44658567239212</v>
      </c>
      <c r="T330" s="0" t="n">
        <f aca="false">IF(J330=1,(MIN(30,(D330-C330)))*(K330/(K330+L330))*(O330/(O330+P330)),(MAX(-30,(D330-C330)))*(L330/(K330+L330))*(P330/(P330+O330)))</f>
        <v>4.34520791075051</v>
      </c>
      <c r="U330" s="7" t="n">
        <v>43054</v>
      </c>
    </row>
    <row r="331" customFormat="false" ht="15" hidden="false" customHeight="false" outlineLevel="0" collapsed="false">
      <c r="A331" s="0" t="s">
        <v>154</v>
      </c>
      <c r="B331" s="0" t="s">
        <v>85</v>
      </c>
      <c r="C331" s="0" t="n">
        <v>52</v>
      </c>
      <c r="D331" s="0" t="n">
        <v>64</v>
      </c>
      <c r="E331" s="0" t="n">
        <v>36</v>
      </c>
      <c r="F331" s="0" t="n">
        <v>50</v>
      </c>
      <c r="G331" s="0" t="n">
        <v>17</v>
      </c>
      <c r="H331" s="0" t="n">
        <v>14</v>
      </c>
      <c r="I331" s="0" t="n">
        <v>0</v>
      </c>
      <c r="J331" s="0" t="n">
        <v>1</v>
      </c>
      <c r="K331" s="0" t="n">
        <f aca="false">VLOOKUP(A331,'Team Data'!$A$1:$E$659,2,FALSE())</f>
        <v>9</v>
      </c>
      <c r="L331" s="0" t="n">
        <f aca="false">VLOOKUP(A331,'Team Data'!$A$1:$E$659,3,FALSE())</f>
        <v>22</v>
      </c>
      <c r="M331" s="0" t="n">
        <f aca="false">VLOOKUP(B331,'Team Data'!$A$1:$E$659,2,FALSE())</f>
        <v>17</v>
      </c>
      <c r="N331" s="0" t="n">
        <f aca="false">VLOOKUP(B331,'Team Data'!$A$1:$E$659,3,FALSE())</f>
        <v>16</v>
      </c>
      <c r="O331" s="0" t="n">
        <f aca="false">VLOOKUP(A331,'Team Data'!$A$1:$E$659,4,FALSE())</f>
        <v>465</v>
      </c>
      <c r="P331" s="0" t="n">
        <f aca="false">VLOOKUP(A331,'Team Data'!$A$1:$E$659,5,FALSE())</f>
        <v>484</v>
      </c>
      <c r="Q331" s="0" t="n">
        <f aca="false">VLOOKUP(B331,'Team Data'!$A$1:$E$659,4,FALSE())</f>
        <v>536</v>
      </c>
      <c r="R331" s="0" t="n">
        <f aca="false">VLOOKUP(B331,'Team Data'!$A$1:$E$659,5,FALSE())</f>
        <v>539</v>
      </c>
      <c r="S331" s="0" t="n">
        <f aca="false">IF(I331=1,(MIN(30,(C331-D331)))*(M331/(M331+N331))*(Q331/(Q331+R331)),(MAX(-30,(C331-D331)))*(N331/(M331+N331))*(R331/(R331+Q331)))</f>
        <v>-2.91720930232558</v>
      </c>
      <c r="T331" s="0" t="n">
        <f aca="false">IF(J331=1,(MIN(30,(D331-C331)))*(K331/(K331+L331))*(O331/(O331+P331)),(MAX(-30,(D331-C331)))*(L331/(K331+L331))*(P331/(P331+O331)))</f>
        <v>1.70706006322445</v>
      </c>
      <c r="U331" s="7" t="n">
        <v>43054</v>
      </c>
    </row>
    <row r="332" customFormat="false" ht="15" hidden="false" customHeight="false" outlineLevel="0" collapsed="false">
      <c r="A332" s="0" t="s">
        <v>178</v>
      </c>
      <c r="B332" s="0" t="s">
        <v>143</v>
      </c>
      <c r="C332" s="0" t="n">
        <v>80</v>
      </c>
      <c r="D332" s="0" t="n">
        <v>72</v>
      </c>
      <c r="E332" s="0" t="n">
        <v>53</v>
      </c>
      <c r="F332" s="0" t="n">
        <v>24</v>
      </c>
      <c r="G332" s="0" t="n">
        <v>27</v>
      </c>
      <c r="H332" s="0" t="n">
        <v>9</v>
      </c>
      <c r="I332" s="0" t="n">
        <v>1</v>
      </c>
      <c r="J332" s="0" t="n">
        <v>0</v>
      </c>
      <c r="K332" s="0" t="n">
        <f aca="false">VLOOKUP(A332,'Team Data'!$A$1:$E$659,2,FALSE())</f>
        <v>11</v>
      </c>
      <c r="L332" s="0" t="n">
        <f aca="false">VLOOKUP(A332,'Team Data'!$A$1:$E$659,3,FALSE())</f>
        <v>20</v>
      </c>
      <c r="M332" s="0" t="n">
        <f aca="false">VLOOKUP(B332,'Team Data'!$A$1:$E$659,2,FALSE())</f>
        <v>16</v>
      </c>
      <c r="N332" s="0" t="n">
        <f aca="false">VLOOKUP(B332,'Team Data'!$A$1:$E$659,3,FALSE())</f>
        <v>14</v>
      </c>
      <c r="O332" s="0" t="n">
        <f aca="false">VLOOKUP(A332,'Team Data'!$A$1:$E$659,4,FALSE())</f>
        <v>548</v>
      </c>
      <c r="P332" s="0" t="n">
        <f aca="false">VLOOKUP(A332,'Team Data'!$A$1:$E$659,5,FALSE())</f>
        <v>455</v>
      </c>
      <c r="Q332" s="0" t="n">
        <f aca="false">VLOOKUP(B332,'Team Data'!$A$1:$E$659,4,FALSE())</f>
        <v>426</v>
      </c>
      <c r="R332" s="0" t="n">
        <f aca="false">VLOOKUP(B332,'Team Data'!$A$1:$E$659,5,FALSE())</f>
        <v>491</v>
      </c>
      <c r="S332" s="0" t="n">
        <f aca="false">IF(I332=1,(MIN(30,(C332-D332)))*(M332/(M332+N332))*(Q332/(Q332+R332)),(MAX(-30,(C332-D332)))*(N332/(M332+N332))*(R332/(R332+Q332)))</f>
        <v>1.98211559432933</v>
      </c>
      <c r="T332" s="0" t="n">
        <f aca="false">IF(J332=1,(MIN(30,(D332-C332)))*(K332/(K332+L332))*(O332/(O332+P332)),(MAX(-30,(D332-C332)))*(L332/(K332+L332))*(P332/(P332+O332)))</f>
        <v>-2.34136300775094</v>
      </c>
      <c r="U332" s="7" t="n">
        <v>43054</v>
      </c>
    </row>
    <row r="333" customFormat="false" ht="15" hidden="false" customHeight="false" outlineLevel="0" collapsed="false">
      <c r="A333" s="0" t="s">
        <v>83</v>
      </c>
      <c r="B333" s="0" t="s">
        <v>95</v>
      </c>
      <c r="C333" s="0" t="n">
        <v>67</v>
      </c>
      <c r="D333" s="0" t="n">
        <v>76</v>
      </c>
      <c r="E333" s="0" t="n">
        <v>35</v>
      </c>
      <c r="F333" s="0" t="n">
        <v>38</v>
      </c>
      <c r="G333" s="0" t="n">
        <v>16</v>
      </c>
      <c r="H333" s="0" t="n">
        <v>11</v>
      </c>
      <c r="I333" s="0" t="n">
        <v>0</v>
      </c>
      <c r="J333" s="0" t="n">
        <v>1</v>
      </c>
      <c r="K333" s="0" t="n">
        <f aca="false">VLOOKUP(A333,'Team Data'!$A$1:$E$659,2,FALSE())</f>
        <v>14</v>
      </c>
      <c r="L333" s="0" t="n">
        <f aca="false">VLOOKUP(A333,'Team Data'!$A$1:$E$659,3,FALSE())</f>
        <v>18</v>
      </c>
      <c r="M333" s="0" t="n">
        <f aca="false">VLOOKUP(B333,'Team Data'!$A$1:$E$659,2,FALSE())</f>
        <v>23</v>
      </c>
      <c r="N333" s="0" t="n">
        <f aca="false">VLOOKUP(B333,'Team Data'!$A$1:$E$659,3,FALSE())</f>
        <v>9</v>
      </c>
      <c r="O333" s="0" t="n">
        <f aca="false">VLOOKUP(A333,'Team Data'!$A$1:$E$659,4,FALSE())</f>
        <v>525</v>
      </c>
      <c r="P333" s="0" t="n">
        <f aca="false">VLOOKUP(A333,'Team Data'!$A$1:$E$659,5,FALSE())</f>
        <v>457</v>
      </c>
      <c r="Q333" s="0" t="n">
        <f aca="false">VLOOKUP(B333,'Team Data'!$A$1:$E$659,4,FALSE())</f>
        <v>502</v>
      </c>
      <c r="R333" s="0" t="n">
        <f aca="false">VLOOKUP(B333,'Team Data'!$A$1:$E$659,5,FALSE())</f>
        <v>485</v>
      </c>
      <c r="S333" s="0" t="n">
        <f aca="false">IF(I333=1,(MIN(30,(C333-D333)))*(M333/(M333+N333))*(Q333/(Q333+R333)),(MAX(-30,(C333-D333)))*(N333/(M333+N333))*(R333/(R333+Q333)))</f>
        <v>-1.24382598784195</v>
      </c>
      <c r="T333" s="0" t="n">
        <f aca="false">IF(J333=1,(MIN(30,(D333-C333)))*(K333/(K333+L333))*(O333/(O333+P333)),(MAX(-30,(D333-C333)))*(L333/(K333+L333))*(P333/(P333+O333)))</f>
        <v>2.10507892057026</v>
      </c>
      <c r="U333" s="7" t="n">
        <v>43054</v>
      </c>
    </row>
    <row r="334" customFormat="false" ht="15" hidden="false" customHeight="false" outlineLevel="0" collapsed="false">
      <c r="A334" s="0" t="s">
        <v>330</v>
      </c>
      <c r="B334" s="0" t="s">
        <v>76</v>
      </c>
      <c r="C334" s="0" t="n">
        <v>61</v>
      </c>
      <c r="D334" s="0" t="n">
        <v>77</v>
      </c>
      <c r="E334" s="0" t="n">
        <v>36</v>
      </c>
      <c r="F334" s="0" t="n">
        <v>33</v>
      </c>
      <c r="G334" s="0" t="n">
        <v>24</v>
      </c>
      <c r="H334" s="0" t="n">
        <v>9</v>
      </c>
      <c r="I334" s="0" t="n">
        <v>0</v>
      </c>
      <c r="J334" s="0" t="n">
        <v>1</v>
      </c>
      <c r="K334" s="0" t="n">
        <f aca="false">VLOOKUP(A334,'Team Data'!$A$1:$E$659,2,FALSE())</f>
        <v>9</v>
      </c>
      <c r="L334" s="0" t="n">
        <f aca="false">VLOOKUP(A334,'Team Data'!$A$1:$E$659,3,FALSE())</f>
        <v>21</v>
      </c>
      <c r="M334" s="0" t="n">
        <f aca="false">VLOOKUP(B334,'Team Data'!$A$1:$E$659,2,FALSE())</f>
        <v>16</v>
      </c>
      <c r="N334" s="0" t="n">
        <f aca="false">VLOOKUP(B334,'Team Data'!$A$1:$E$659,3,FALSE())</f>
        <v>16</v>
      </c>
      <c r="O334" s="0" t="n">
        <f aca="false">VLOOKUP(A334,'Team Data'!$A$1:$E$659,4,FALSE())</f>
        <v>467</v>
      </c>
      <c r="P334" s="0" t="n">
        <f aca="false">VLOOKUP(A334,'Team Data'!$A$1:$E$659,5,FALSE())</f>
        <v>455</v>
      </c>
      <c r="Q334" s="0" t="n">
        <f aca="false">VLOOKUP(B334,'Team Data'!$A$1:$E$659,4,FALSE())</f>
        <v>473</v>
      </c>
      <c r="R334" s="0" t="n">
        <f aca="false">VLOOKUP(B334,'Team Data'!$A$1:$E$659,5,FALSE())</f>
        <v>561</v>
      </c>
      <c r="S334" s="0" t="n">
        <f aca="false">IF(I334=1,(MIN(30,(C334-D334)))*(M334/(M334+N334))*(Q334/(Q334+R334)),(MAX(-30,(C334-D334)))*(N334/(M334+N334))*(R334/(R334+Q334)))</f>
        <v>-4.34042553191489</v>
      </c>
      <c r="T334" s="0" t="n">
        <f aca="false">IF(J334=1,(MIN(30,(D334-C334)))*(K334/(K334+L334))*(O334/(O334+P334)),(MAX(-30,(D334-C334)))*(L334/(K334+L334))*(P334/(P334+O334)))</f>
        <v>2.43123644251627</v>
      </c>
      <c r="U334" s="7" t="n">
        <v>43054</v>
      </c>
    </row>
    <row r="335" customFormat="false" ht="15" hidden="false" customHeight="false" outlineLevel="0" collapsed="false">
      <c r="A335" s="0" t="s">
        <v>129</v>
      </c>
      <c r="B335" s="0" t="s">
        <v>166</v>
      </c>
      <c r="C335" s="0" t="n">
        <v>58</v>
      </c>
      <c r="D335" s="0" t="n">
        <v>86</v>
      </c>
      <c r="E335" s="0" t="n">
        <v>25</v>
      </c>
      <c r="F335" s="0" t="n">
        <v>35</v>
      </c>
      <c r="G335" s="0" t="n">
        <v>15</v>
      </c>
      <c r="H335" s="0" t="n">
        <v>7</v>
      </c>
      <c r="I335" s="0" t="n">
        <v>0</v>
      </c>
      <c r="J335" s="0" t="n">
        <v>1</v>
      </c>
      <c r="K335" s="0" t="n">
        <f aca="false">VLOOKUP(A335,'Team Data'!$A$1:$E$659,2,FALSE())</f>
        <v>12</v>
      </c>
      <c r="L335" s="0" t="n">
        <f aca="false">VLOOKUP(A335,'Team Data'!$A$1:$E$659,3,FALSE())</f>
        <v>20</v>
      </c>
      <c r="M335" s="0" t="n">
        <f aca="false">VLOOKUP(B335,'Team Data'!$A$1:$E$659,2,FALSE())</f>
        <v>19</v>
      </c>
      <c r="N335" s="0" t="n">
        <f aca="false">VLOOKUP(B335,'Team Data'!$A$1:$E$659,3,FALSE())</f>
        <v>15</v>
      </c>
      <c r="O335" s="0" t="n">
        <f aca="false">VLOOKUP(A335,'Team Data'!$A$1:$E$659,4,FALSE())</f>
        <v>419</v>
      </c>
      <c r="P335" s="0" t="n">
        <f aca="false">VLOOKUP(A335,'Team Data'!$A$1:$E$659,5,FALSE())</f>
        <v>571</v>
      </c>
      <c r="Q335" s="0" t="n">
        <f aca="false">VLOOKUP(B335,'Team Data'!$A$1:$E$659,4,FALSE())</f>
        <v>543</v>
      </c>
      <c r="R335" s="0" t="n">
        <f aca="false">VLOOKUP(B335,'Team Data'!$A$1:$E$659,5,FALSE())</f>
        <v>527</v>
      </c>
      <c r="S335" s="0" t="n">
        <f aca="false">IF(I335=1,(MIN(30,(C335-D335)))*(M335/(M335+N335))*(Q335/(Q335+R335)),(MAX(-30,(C335-D335)))*(N335/(M335+N335))*(R335/(R335+Q335)))</f>
        <v>-6.08411214953271</v>
      </c>
      <c r="T335" s="0" t="n">
        <f aca="false">IF(J335=1,(MIN(30,(D335-C335)))*(K335/(K335+L335))*(O335/(O335+P335)),(MAX(-30,(D335-C335)))*(L335/(K335+L335))*(P335/(P335+O335)))</f>
        <v>4.44393939393939</v>
      </c>
      <c r="U335" s="7" t="n">
        <v>43054</v>
      </c>
    </row>
    <row r="336" customFormat="false" ht="15" hidden="false" customHeight="false" outlineLevel="0" collapsed="false">
      <c r="A336" s="0" t="s">
        <v>98</v>
      </c>
      <c r="B336" s="0" t="s">
        <v>92</v>
      </c>
      <c r="C336" s="0" t="n">
        <v>67</v>
      </c>
      <c r="D336" s="0" t="n">
        <v>87</v>
      </c>
      <c r="E336" s="0" t="n">
        <v>31</v>
      </c>
      <c r="F336" s="0" t="n">
        <v>37</v>
      </c>
      <c r="G336" s="0" t="n">
        <v>19</v>
      </c>
      <c r="H336" s="0" t="n">
        <v>16</v>
      </c>
      <c r="I336" s="0" t="n">
        <v>0</v>
      </c>
      <c r="J336" s="0" t="n">
        <v>1</v>
      </c>
      <c r="K336" s="0" t="n">
        <f aca="false">VLOOKUP(A336,'Team Data'!$A$1:$E$659,2,FALSE())</f>
        <v>15</v>
      </c>
      <c r="L336" s="0" t="n">
        <f aca="false">VLOOKUP(A336,'Team Data'!$A$1:$E$659,3,FALSE())</f>
        <v>18</v>
      </c>
      <c r="M336" s="0" t="n">
        <f aca="false">VLOOKUP(B336,'Team Data'!$A$1:$E$659,2,FALSE())</f>
        <v>23</v>
      </c>
      <c r="N336" s="0" t="n">
        <f aca="false">VLOOKUP(B336,'Team Data'!$A$1:$E$659,3,FALSE())</f>
        <v>12</v>
      </c>
      <c r="O336" s="0" t="n">
        <f aca="false">VLOOKUP(A336,'Team Data'!$A$1:$E$659,4,FALSE())</f>
        <v>568</v>
      </c>
      <c r="P336" s="0" t="n">
        <f aca="false">VLOOKUP(A336,'Team Data'!$A$1:$E$659,5,FALSE())</f>
        <v>506</v>
      </c>
      <c r="Q336" s="0" t="n">
        <f aca="false">VLOOKUP(B336,'Team Data'!$A$1:$E$659,4,FALSE())</f>
        <v>673</v>
      </c>
      <c r="R336" s="0" t="n">
        <f aca="false">VLOOKUP(B336,'Team Data'!$A$1:$E$659,5,FALSE())</f>
        <v>500</v>
      </c>
      <c r="S336" s="0" t="n">
        <f aca="false">IF(I336=1,(MIN(30,(C336-D336)))*(M336/(M336+N336))*(Q336/(Q336+R336)),(MAX(-30,(C336-D336)))*(N336/(M336+N336))*(R336/(R336+Q336)))</f>
        <v>-2.92290829375228</v>
      </c>
      <c r="T336" s="0" t="n">
        <f aca="false">IF(J336=1,(MIN(30,(D336-C336)))*(K336/(K336+L336))*(O336/(O336+P336)),(MAX(-30,(D336-C336)))*(L336/(K336+L336))*(P336/(P336+O336)))</f>
        <v>4.8078550871847</v>
      </c>
      <c r="U336" s="7" t="n">
        <v>43054</v>
      </c>
    </row>
    <row r="337" customFormat="false" ht="15" hidden="false" customHeight="false" outlineLevel="0" collapsed="false">
      <c r="A337" s="0" t="s">
        <v>56</v>
      </c>
      <c r="B337" s="0" t="s">
        <v>244</v>
      </c>
      <c r="C337" s="0" t="n">
        <v>38</v>
      </c>
      <c r="D337" s="0" t="n">
        <v>70</v>
      </c>
      <c r="E337" s="0" t="n">
        <v>34</v>
      </c>
      <c r="F337" s="0" t="n">
        <v>45</v>
      </c>
      <c r="G337" s="0" t="n">
        <v>14</v>
      </c>
      <c r="H337" s="0" t="n">
        <v>8</v>
      </c>
      <c r="I337" s="0" t="n">
        <v>0</v>
      </c>
      <c r="J337" s="0" t="n">
        <v>1</v>
      </c>
      <c r="K337" s="0" t="n">
        <f aca="false">VLOOKUP(A337,'Team Data'!$A$1:$E$659,2,FALSE())</f>
        <v>12</v>
      </c>
      <c r="L337" s="0" t="n">
        <f aca="false">VLOOKUP(A337,'Team Data'!$A$1:$E$659,3,FALSE())</f>
        <v>23</v>
      </c>
      <c r="M337" s="0" t="n">
        <f aca="false">VLOOKUP(B337,'Team Data'!$A$1:$E$659,2,FALSE())</f>
        <v>15</v>
      </c>
      <c r="N337" s="0" t="n">
        <f aca="false">VLOOKUP(B337,'Team Data'!$A$1:$E$659,3,FALSE())</f>
        <v>19</v>
      </c>
      <c r="O337" s="0" t="n">
        <f aca="false">VLOOKUP(A337,'Team Data'!$A$1:$E$659,4,FALSE())</f>
        <v>562</v>
      </c>
      <c r="P337" s="0" t="n">
        <f aca="false">VLOOKUP(A337,'Team Data'!$A$1:$E$659,5,FALSE())</f>
        <v>557</v>
      </c>
      <c r="Q337" s="0" t="n">
        <f aca="false">VLOOKUP(B337,'Team Data'!$A$1:$E$659,4,FALSE())</f>
        <v>608</v>
      </c>
      <c r="R337" s="0" t="n">
        <f aca="false">VLOOKUP(B337,'Team Data'!$A$1:$E$659,5,FALSE())</f>
        <v>484</v>
      </c>
      <c r="S337" s="0" t="n">
        <f aca="false">IF(I337=1,(MIN(30,(C337-D337)))*(M337/(M337+N337))*(Q337/(Q337+R337)),(MAX(-30,(C337-D337)))*(N337/(M337+N337))*(R337/(R337+Q337)))</f>
        <v>-7.43051066580478</v>
      </c>
      <c r="T337" s="0" t="n">
        <f aca="false">IF(J337=1,(MIN(30,(D337-C337)))*(K337/(K337+L337))*(O337/(O337+P337)),(MAX(-30,(D337-C337)))*(L337/(K337+L337))*(P337/(P337+O337)))</f>
        <v>5.16583684412103</v>
      </c>
      <c r="U337" s="7" t="n">
        <v>43054</v>
      </c>
    </row>
    <row r="338" customFormat="false" ht="15" hidden="false" customHeight="false" outlineLevel="0" collapsed="false">
      <c r="A338" s="0" t="s">
        <v>75</v>
      </c>
      <c r="B338" s="0" t="s">
        <v>170</v>
      </c>
      <c r="C338" s="0" t="n">
        <v>88</v>
      </c>
      <c r="D338" s="0" t="n">
        <v>81</v>
      </c>
      <c r="E338" s="0" t="n">
        <v>46</v>
      </c>
      <c r="F338" s="0" t="n">
        <v>34</v>
      </c>
      <c r="G338" s="0" t="n">
        <v>9</v>
      </c>
      <c r="H338" s="0" t="n">
        <v>17</v>
      </c>
      <c r="I338" s="0" t="n">
        <v>1</v>
      </c>
      <c r="J338" s="0" t="n">
        <v>0</v>
      </c>
      <c r="K338" s="0" t="n">
        <f aca="false">VLOOKUP(A338,'Team Data'!$A$1:$E$659,2,FALSE())</f>
        <v>28</v>
      </c>
      <c r="L338" s="0" t="n">
        <f aca="false">VLOOKUP(A338,'Team Data'!$A$1:$E$659,3,FALSE())</f>
        <v>8</v>
      </c>
      <c r="M338" s="0" t="n">
        <f aca="false">VLOOKUP(B338,'Team Data'!$A$1:$E$659,2,FALSE())</f>
        <v>29</v>
      </c>
      <c r="N338" s="0" t="n">
        <f aca="false">VLOOKUP(B338,'Team Data'!$A$1:$E$659,3,FALSE())</f>
        <v>5</v>
      </c>
      <c r="O338" s="0" t="n">
        <f aca="false">VLOOKUP(A338,'Team Data'!$A$1:$E$659,4,FALSE())</f>
        <v>723</v>
      </c>
      <c r="P338" s="0" t="n">
        <f aca="false">VLOOKUP(A338,'Team Data'!$A$1:$E$659,5,FALSE())</f>
        <v>486</v>
      </c>
      <c r="Q338" s="0" t="n">
        <f aca="false">VLOOKUP(B338,'Team Data'!$A$1:$E$659,4,FALSE())</f>
        <v>622</v>
      </c>
      <c r="R338" s="0" t="n">
        <f aca="false">VLOOKUP(B338,'Team Data'!$A$1:$E$659,5,FALSE())</f>
        <v>516</v>
      </c>
      <c r="S338" s="0" t="n">
        <f aca="false">IF(I338=1,(MIN(30,(C338-D338)))*(M338/(M338+N338))*(Q338/(Q338+R338)),(MAX(-30,(C338-D338)))*(N338/(M338+N338))*(R338/(R338+Q338)))</f>
        <v>3.26336193528378</v>
      </c>
      <c r="T338" s="0" t="n">
        <f aca="false">IF(J338=1,(MIN(30,(D338-C338)))*(K338/(K338+L338))*(O338/(O338+P338)),(MAX(-30,(D338-C338)))*(L338/(K338+L338))*(P338/(P338+O338)))</f>
        <v>-0.62531017369727</v>
      </c>
      <c r="U338" s="7" t="n">
        <v>43054</v>
      </c>
    </row>
    <row r="339" customFormat="false" ht="15" hidden="false" customHeight="false" outlineLevel="0" collapsed="false">
      <c r="A339" s="0" t="s">
        <v>249</v>
      </c>
      <c r="B339" s="0" t="s">
        <v>30</v>
      </c>
      <c r="C339" s="0" t="n">
        <v>53</v>
      </c>
      <c r="D339" s="0" t="n">
        <v>73</v>
      </c>
      <c r="E339" s="0" t="n">
        <v>51</v>
      </c>
      <c r="F339" s="0" t="n">
        <v>38</v>
      </c>
      <c r="G339" s="0" t="n">
        <v>20</v>
      </c>
      <c r="H339" s="0" t="n">
        <v>5</v>
      </c>
      <c r="I339" s="0" t="n">
        <v>0</v>
      </c>
      <c r="J339" s="0" t="n">
        <v>1</v>
      </c>
      <c r="K339" s="0" t="n">
        <f aca="false">VLOOKUP(A339,'Team Data'!$A$1:$E$659,2,FALSE())</f>
        <v>10</v>
      </c>
      <c r="L339" s="0" t="n">
        <f aca="false">VLOOKUP(A339,'Team Data'!$A$1:$E$659,3,FALSE())</f>
        <v>21</v>
      </c>
      <c r="M339" s="0" t="n">
        <f aca="false">VLOOKUP(B339,'Team Data'!$A$1:$E$659,2,FALSE())</f>
        <v>19</v>
      </c>
      <c r="N339" s="0" t="n">
        <f aca="false">VLOOKUP(B339,'Team Data'!$A$1:$E$659,3,FALSE())</f>
        <v>16</v>
      </c>
      <c r="O339" s="0" t="n">
        <f aca="false">VLOOKUP(A339,'Team Data'!$A$1:$E$659,4,FALSE())</f>
        <v>432</v>
      </c>
      <c r="P339" s="0" t="n">
        <f aca="false">VLOOKUP(A339,'Team Data'!$A$1:$E$659,5,FALSE())</f>
        <v>523</v>
      </c>
      <c r="Q339" s="0" t="n">
        <f aca="false">VLOOKUP(B339,'Team Data'!$A$1:$E$659,4,FALSE())</f>
        <v>646</v>
      </c>
      <c r="R339" s="0" t="n">
        <f aca="false">VLOOKUP(B339,'Team Data'!$A$1:$E$659,5,FALSE())</f>
        <v>510</v>
      </c>
      <c r="S339" s="0" t="n">
        <f aca="false">IF(I339=1,(MIN(30,(C339-D339)))*(M339/(M339+N339))*(Q339/(Q339+R339)),(MAX(-30,(C339-D339)))*(N339/(M339+N339))*(R339/(R339+Q339)))</f>
        <v>-4.03361344537815</v>
      </c>
      <c r="T339" s="0" t="n">
        <f aca="false">IF(J339=1,(MIN(30,(D339-C339)))*(K339/(K339+L339))*(O339/(O339+P339)),(MAX(-30,(D339-C339)))*(L339/(K339+L339))*(P339/(P339+O339)))</f>
        <v>2.91842594156393</v>
      </c>
      <c r="U339" s="7" t="n">
        <v>43054</v>
      </c>
    </row>
    <row r="340" customFormat="false" ht="15" hidden="false" customHeight="false" outlineLevel="0" collapsed="false">
      <c r="A340" s="0" t="s">
        <v>352</v>
      </c>
      <c r="B340" s="0" t="s">
        <v>168</v>
      </c>
      <c r="C340" s="0" t="n">
        <v>67</v>
      </c>
      <c r="D340" s="0" t="n">
        <v>73</v>
      </c>
      <c r="E340" s="0" t="n">
        <v>45</v>
      </c>
      <c r="F340" s="0" t="n">
        <v>35</v>
      </c>
      <c r="G340" s="0" t="n">
        <v>17</v>
      </c>
      <c r="H340" s="0" t="n">
        <v>10</v>
      </c>
      <c r="I340" s="0" t="n">
        <v>0</v>
      </c>
      <c r="J340" s="0" t="n">
        <v>1</v>
      </c>
      <c r="K340" s="0" t="n">
        <f aca="false">VLOOKUP(A340,'Team Data'!$A$1:$E$659,2,FALSE())</f>
        <v>25</v>
      </c>
      <c r="L340" s="0" t="n">
        <f aca="false">VLOOKUP(A340,'Team Data'!$A$1:$E$659,3,FALSE())</f>
        <v>10</v>
      </c>
      <c r="M340" s="0" t="n">
        <f aca="false">VLOOKUP(B340,'Team Data'!$A$1:$E$659,2,FALSE())</f>
        <v>16</v>
      </c>
      <c r="N340" s="0" t="n">
        <f aca="false">VLOOKUP(B340,'Team Data'!$A$1:$E$659,3,FALSE())</f>
        <v>18</v>
      </c>
      <c r="O340" s="0" t="n">
        <f aca="false">VLOOKUP(A340,'Team Data'!$A$1:$E$659,4,FALSE())</f>
        <v>543</v>
      </c>
      <c r="P340" s="0" t="n">
        <f aca="false">VLOOKUP(A340,'Team Data'!$A$1:$E$659,5,FALSE())</f>
        <v>561</v>
      </c>
      <c r="Q340" s="0" t="n">
        <f aca="false">VLOOKUP(B340,'Team Data'!$A$1:$E$659,4,FALSE())</f>
        <v>575</v>
      </c>
      <c r="R340" s="0" t="n">
        <f aca="false">VLOOKUP(B340,'Team Data'!$A$1:$E$659,5,FALSE())</f>
        <v>481</v>
      </c>
      <c r="S340" s="0" t="n">
        <f aca="false">IF(I340=1,(MIN(30,(C340-D340)))*(M340/(M340+N340))*(Q340/(Q340+R340)),(MAX(-30,(C340-D340)))*(N340/(M340+N340))*(R340/(R340+Q340)))</f>
        <v>-1.44685828877005</v>
      </c>
      <c r="T340" s="0" t="n">
        <f aca="false">IF(J340=1,(MIN(30,(D340-C340)))*(K340/(K340+L340))*(O340/(O340+P340)),(MAX(-30,(D340-C340)))*(L340/(K340+L340))*(P340/(P340+O340)))</f>
        <v>2.10791925465839</v>
      </c>
      <c r="U340" s="7" t="n">
        <v>43054</v>
      </c>
    </row>
    <row r="341" customFormat="false" ht="15" hidden="false" customHeight="false" outlineLevel="0" collapsed="false">
      <c r="A341" s="0" t="s">
        <v>284</v>
      </c>
      <c r="B341" s="0" t="s">
        <v>311</v>
      </c>
      <c r="C341" s="0" t="n">
        <v>64</v>
      </c>
      <c r="D341" s="0" t="n">
        <v>72</v>
      </c>
      <c r="E341" s="0" t="n">
        <v>31</v>
      </c>
      <c r="F341" s="0" t="n">
        <v>33</v>
      </c>
      <c r="G341" s="0" t="n">
        <v>18</v>
      </c>
      <c r="H341" s="0" t="n">
        <v>19</v>
      </c>
      <c r="I341" s="0" t="n">
        <v>0</v>
      </c>
      <c r="J341" s="0" t="n">
        <v>1</v>
      </c>
      <c r="K341" s="0" t="n">
        <f aca="false">VLOOKUP(A341,'Team Data'!$A$1:$E$659,2,FALSE())</f>
        <v>13</v>
      </c>
      <c r="L341" s="0" t="n">
        <f aca="false">VLOOKUP(A341,'Team Data'!$A$1:$E$659,3,FALSE())</f>
        <v>18</v>
      </c>
      <c r="M341" s="0" t="n">
        <f aca="false">VLOOKUP(B341,'Team Data'!$A$1:$E$659,2,FALSE())</f>
        <v>14</v>
      </c>
      <c r="N341" s="0" t="n">
        <f aca="false">VLOOKUP(B341,'Team Data'!$A$1:$E$659,3,FALSE())</f>
        <v>18</v>
      </c>
      <c r="O341" s="0" t="n">
        <f aca="false">VLOOKUP(A341,'Team Data'!$A$1:$E$659,4,FALSE())</f>
        <v>512</v>
      </c>
      <c r="P341" s="0" t="n">
        <f aca="false">VLOOKUP(A341,'Team Data'!$A$1:$E$659,5,FALSE())</f>
        <v>455</v>
      </c>
      <c r="Q341" s="0" t="n">
        <f aca="false">VLOOKUP(B341,'Team Data'!$A$1:$E$659,4,FALSE())</f>
        <v>616</v>
      </c>
      <c r="R341" s="0" t="n">
        <f aca="false">VLOOKUP(B341,'Team Data'!$A$1:$E$659,5,FALSE())</f>
        <v>430</v>
      </c>
      <c r="S341" s="0" t="n">
        <f aca="false">IF(I341=1,(MIN(30,(C341-D341)))*(M341/(M341+N341))*(Q341/(Q341+R341)),(MAX(-30,(C341-D341)))*(N341/(M341+N341))*(R341/(R341+Q341)))</f>
        <v>-1.84990439770555</v>
      </c>
      <c r="T341" s="0" t="n">
        <f aca="false">IF(J341=1,(MIN(30,(D341-C341)))*(K341/(K341+L341))*(O341/(O341+P341)),(MAX(-30,(D341-C341)))*(L341/(K341+L341))*(P341/(P341+O341)))</f>
        <v>1.77629515962238</v>
      </c>
      <c r="U341" s="7" t="n">
        <v>43054</v>
      </c>
    </row>
    <row r="342" customFormat="false" ht="15" hidden="false" customHeight="false" outlineLevel="0" collapsed="false">
      <c r="A342" s="0" t="s">
        <v>318</v>
      </c>
      <c r="B342" s="0" t="s">
        <v>66</v>
      </c>
      <c r="C342" s="0" t="n">
        <v>81</v>
      </c>
      <c r="D342" s="0" t="n">
        <v>108</v>
      </c>
      <c r="E342" s="0" t="n">
        <v>35</v>
      </c>
      <c r="F342" s="0" t="n">
        <v>35</v>
      </c>
      <c r="G342" s="0" t="n">
        <v>12</v>
      </c>
      <c r="H342" s="0" t="n">
        <v>6</v>
      </c>
      <c r="I342" s="0" t="n">
        <v>0</v>
      </c>
      <c r="J342" s="0" t="n">
        <v>1</v>
      </c>
      <c r="K342" s="0" t="n">
        <f aca="false">VLOOKUP(A342,'Team Data'!$A$1:$E$659,2,FALSE())</f>
        <v>11</v>
      </c>
      <c r="L342" s="0" t="n">
        <f aca="false">VLOOKUP(A342,'Team Data'!$A$1:$E$659,3,FALSE())</f>
        <v>21</v>
      </c>
      <c r="M342" s="0" t="n">
        <f aca="false">VLOOKUP(B342,'Team Data'!$A$1:$E$659,2,FALSE())</f>
        <v>21</v>
      </c>
      <c r="N342" s="0" t="n">
        <f aca="false">VLOOKUP(B342,'Team Data'!$A$1:$E$659,3,FALSE())</f>
        <v>12</v>
      </c>
      <c r="O342" s="0" t="n">
        <f aca="false">VLOOKUP(A342,'Team Data'!$A$1:$E$659,4,FALSE())</f>
        <v>542</v>
      </c>
      <c r="P342" s="0" t="n">
        <f aca="false">VLOOKUP(A342,'Team Data'!$A$1:$E$659,5,FALSE())</f>
        <v>440</v>
      </c>
      <c r="Q342" s="0" t="n">
        <f aca="false">VLOOKUP(B342,'Team Data'!$A$1:$E$659,4,FALSE())</f>
        <v>590</v>
      </c>
      <c r="R342" s="0" t="n">
        <f aca="false">VLOOKUP(B342,'Team Data'!$A$1:$E$659,5,FALSE())</f>
        <v>486</v>
      </c>
      <c r="S342" s="0" t="n">
        <f aca="false">IF(I342=1,(MIN(30,(C342-D342)))*(M342/(M342+N342))*(Q342/(Q342+R342)),(MAX(-30,(C342-D342)))*(N342/(M342+N342))*(R342/(R342+Q342)))</f>
        <v>-4.4346062859074</v>
      </c>
      <c r="T342" s="0" t="n">
        <f aca="false">IF(J342=1,(MIN(30,(D342-C342)))*(K342/(K342+L342))*(O342/(O342+P342)),(MAX(-30,(D342-C342)))*(L342/(K342+L342))*(P342/(P342+O342)))</f>
        <v>5.12264511201629</v>
      </c>
      <c r="U342" s="7" t="n">
        <v>43054</v>
      </c>
    </row>
    <row r="343" customFormat="false" ht="15" hidden="false" customHeight="false" outlineLevel="0" collapsed="false">
      <c r="A343" s="0" t="s">
        <v>486</v>
      </c>
      <c r="B343" s="0" t="s">
        <v>298</v>
      </c>
      <c r="C343" s="0" t="n">
        <v>62</v>
      </c>
      <c r="D343" s="0" t="n">
        <v>72</v>
      </c>
      <c r="E343" s="0" t="n">
        <v>44</v>
      </c>
      <c r="F343" s="0" t="n">
        <v>42</v>
      </c>
      <c r="G343" s="0" t="n">
        <v>15</v>
      </c>
      <c r="H343" s="0" t="n">
        <v>13</v>
      </c>
      <c r="I343" s="0" t="n">
        <v>0</v>
      </c>
      <c r="J343" s="0" t="n">
        <v>1</v>
      </c>
      <c r="K343" s="0" t="n">
        <f aca="false">VLOOKUP(A343,'Team Data'!$A$1:$E$659,2,FALSE())</f>
        <v>0</v>
      </c>
      <c r="L343" s="0" t="n">
        <f aca="false">VLOOKUP(A343,'Team Data'!$A$1:$E$659,3,FALSE())</f>
        <v>1</v>
      </c>
      <c r="M343" s="0" t="n">
        <f aca="false">VLOOKUP(B343,'Team Data'!$A$1:$E$659,2,FALSE())</f>
        <v>23</v>
      </c>
      <c r="N343" s="0" t="n">
        <f aca="false">VLOOKUP(B343,'Team Data'!$A$1:$E$659,3,FALSE())</f>
        <v>11</v>
      </c>
      <c r="O343" s="0" t="n">
        <f aca="false">VLOOKUP(A343,'Team Data'!$A$1:$E$659,4,FALSE())</f>
        <v>23</v>
      </c>
      <c r="P343" s="0" t="n">
        <f aca="false">VLOOKUP(A343,'Team Data'!$A$1:$E$659,5,FALSE())</f>
        <v>11</v>
      </c>
      <c r="Q343" s="0" t="n">
        <f aca="false">VLOOKUP(B343,'Team Data'!$A$1:$E$659,4,FALSE())</f>
        <v>603</v>
      </c>
      <c r="R343" s="0" t="n">
        <f aca="false">VLOOKUP(B343,'Team Data'!$A$1:$E$659,5,FALSE())</f>
        <v>503</v>
      </c>
      <c r="S343" s="0" t="n">
        <f aca="false">IF(I343=1,(MIN(30,(C343-D343)))*(M343/(M343+N343))*(Q343/(Q343+R343)),(MAX(-30,(C343-D343)))*(N343/(M343+N343))*(R343/(R343+Q343)))</f>
        <v>-1.47138602276354</v>
      </c>
      <c r="T343" s="0" t="n">
        <f aca="false">IF(J343=1,(MIN(30,(D343-C343)))*(K343/(K343+L343))*(O343/(O343+P343)),(MAX(-30,(D343-C343)))*(L343/(K343+L343))*(P343/(P343+O343)))</f>
        <v>0</v>
      </c>
      <c r="U343" s="7" t="n">
        <v>43054</v>
      </c>
    </row>
    <row r="344" customFormat="false" ht="15" hidden="false" customHeight="false" outlineLevel="0" collapsed="false">
      <c r="A344" s="0" t="s">
        <v>45</v>
      </c>
      <c r="B344" s="0" t="s">
        <v>7</v>
      </c>
      <c r="C344" s="0" t="n">
        <v>79</v>
      </c>
      <c r="D344" s="0" t="n">
        <v>93</v>
      </c>
      <c r="E344" s="0" t="n">
        <v>31</v>
      </c>
      <c r="F344" s="0" t="n">
        <v>34</v>
      </c>
      <c r="G344" s="0" t="n">
        <v>14</v>
      </c>
      <c r="H344" s="0" t="n">
        <v>14</v>
      </c>
      <c r="I344" s="0" t="n">
        <v>0</v>
      </c>
      <c r="J344" s="0" t="n">
        <v>1</v>
      </c>
      <c r="K344" s="0" t="n">
        <f aca="false">VLOOKUP(A344,'Team Data'!$A$1:$E$659,2,FALSE())</f>
        <v>21</v>
      </c>
      <c r="L344" s="0" t="n">
        <f aca="false">VLOOKUP(A344,'Team Data'!$A$1:$E$659,3,FALSE())</f>
        <v>12</v>
      </c>
      <c r="M344" s="0" t="n">
        <f aca="false">VLOOKUP(B344,'Team Data'!$A$1:$E$659,2,FALSE())</f>
        <v>12</v>
      </c>
      <c r="N344" s="0" t="n">
        <f aca="false">VLOOKUP(B344,'Team Data'!$A$1:$E$659,3,FALSE())</f>
        <v>19</v>
      </c>
      <c r="O344" s="0" t="n">
        <f aca="false">VLOOKUP(A344,'Team Data'!$A$1:$E$659,4,FALSE())</f>
        <v>497</v>
      </c>
      <c r="P344" s="0" t="n">
        <f aca="false">VLOOKUP(A344,'Team Data'!$A$1:$E$659,5,FALSE())</f>
        <v>569</v>
      </c>
      <c r="Q344" s="0" t="n">
        <f aca="false">VLOOKUP(B344,'Team Data'!$A$1:$E$659,4,FALSE())</f>
        <v>486</v>
      </c>
      <c r="R344" s="0" t="n">
        <f aca="false">VLOOKUP(B344,'Team Data'!$A$1:$E$659,5,FALSE())</f>
        <v>454</v>
      </c>
      <c r="S344" s="0" t="n">
        <f aca="false">IF(I344=1,(MIN(30,(C344-D344)))*(M344/(M344+N344))*(Q344/(Q344+R344)),(MAX(-30,(C344-D344)))*(N344/(M344+N344))*(R344/(R344+Q344)))</f>
        <v>-4.1442690459849</v>
      </c>
      <c r="T344" s="0" t="n">
        <f aca="false">IF(J344=1,(MIN(30,(D344-C344)))*(K344/(K344+L344))*(O344/(O344+P344)),(MAX(-30,(D344-C344)))*(L344/(K344+L344))*(P344/(P344+O344)))</f>
        <v>4.15367559269998</v>
      </c>
      <c r="U344" s="7" t="n">
        <v>43054</v>
      </c>
    </row>
    <row r="345" customFormat="false" ht="15" hidden="false" customHeight="false" outlineLevel="0" collapsed="false">
      <c r="A345" s="0" t="s">
        <v>61</v>
      </c>
      <c r="B345" s="0" t="s">
        <v>149</v>
      </c>
      <c r="C345" s="0" t="n">
        <v>87</v>
      </c>
      <c r="D345" s="0" t="n">
        <v>77</v>
      </c>
      <c r="E345" s="0" t="n">
        <v>40</v>
      </c>
      <c r="F345" s="0" t="n">
        <v>30</v>
      </c>
      <c r="G345" s="0" t="n">
        <v>13</v>
      </c>
      <c r="H345" s="0" t="n">
        <v>10</v>
      </c>
      <c r="I345" s="0" t="n">
        <v>1</v>
      </c>
      <c r="J345" s="0" t="n">
        <v>0</v>
      </c>
      <c r="K345" s="0" t="n">
        <f aca="false">VLOOKUP(A345,'Team Data'!$A$1:$E$659,2,FALSE())</f>
        <v>8</v>
      </c>
      <c r="L345" s="0" t="n">
        <f aca="false">VLOOKUP(A345,'Team Data'!$A$1:$E$659,3,FALSE())</f>
        <v>19</v>
      </c>
      <c r="M345" s="0" t="n">
        <f aca="false">VLOOKUP(B345,'Team Data'!$A$1:$E$659,2,FALSE())</f>
        <v>7</v>
      </c>
      <c r="N345" s="0" t="n">
        <f aca="false">VLOOKUP(B345,'Team Data'!$A$1:$E$659,3,FALSE())</f>
        <v>26</v>
      </c>
      <c r="O345" s="0" t="n">
        <f aca="false">VLOOKUP(A345,'Team Data'!$A$1:$E$659,4,FALSE())</f>
        <v>409</v>
      </c>
      <c r="P345" s="0" t="n">
        <f aca="false">VLOOKUP(A345,'Team Data'!$A$1:$E$659,5,FALSE())</f>
        <v>407</v>
      </c>
      <c r="Q345" s="0" t="n">
        <f aca="false">VLOOKUP(B345,'Team Data'!$A$1:$E$659,4,FALSE())</f>
        <v>523</v>
      </c>
      <c r="R345" s="0" t="n">
        <f aca="false">VLOOKUP(B345,'Team Data'!$A$1:$E$659,5,FALSE())</f>
        <v>461</v>
      </c>
      <c r="S345" s="0" t="n">
        <f aca="false">IF(I345=1,(MIN(30,(C345-D345)))*(M345/(M345+N345))*(Q345/(Q345+R345)),(MAX(-30,(C345-D345)))*(N345/(M345+N345))*(R345/(R345+Q345)))</f>
        <v>1.12743286523774</v>
      </c>
      <c r="T345" s="0" t="n">
        <f aca="false">IF(J345=1,(MIN(30,(D345-C345)))*(K345/(K345+L345))*(O345/(O345+P345)),(MAX(-30,(D345-C345)))*(L345/(K345+L345))*(P345/(P345+O345)))</f>
        <v>-3.50989469862019</v>
      </c>
      <c r="U345" s="7" t="n">
        <v>43054</v>
      </c>
    </row>
    <row r="346" customFormat="false" ht="15" hidden="false" customHeight="false" outlineLevel="0" collapsed="false">
      <c r="A346" s="0" t="s">
        <v>487</v>
      </c>
      <c r="B346" s="0" t="s">
        <v>65</v>
      </c>
      <c r="C346" s="0" t="n">
        <v>43</v>
      </c>
      <c r="D346" s="0" t="n">
        <v>78</v>
      </c>
      <c r="E346" s="0" t="n">
        <v>30</v>
      </c>
      <c r="F346" s="0" t="n">
        <v>40</v>
      </c>
      <c r="G346" s="0" t="n">
        <v>17</v>
      </c>
      <c r="H346" s="0" t="n">
        <v>11</v>
      </c>
      <c r="I346" s="0" t="n">
        <v>0</v>
      </c>
      <c r="J346" s="0" t="n">
        <v>1</v>
      </c>
      <c r="K346" s="0" t="n">
        <f aca="false">VLOOKUP(A346,'Team Data'!$A$1:$E$659,2,FALSE())</f>
        <v>0</v>
      </c>
      <c r="L346" s="0" t="n">
        <f aca="false">VLOOKUP(A346,'Team Data'!$A$1:$E$659,3,FALSE())</f>
        <v>1</v>
      </c>
      <c r="M346" s="0" t="n">
        <f aca="false">VLOOKUP(B346,'Team Data'!$A$1:$E$659,2,FALSE())</f>
        <v>7</v>
      </c>
      <c r="N346" s="0" t="n">
        <f aca="false">VLOOKUP(B346,'Team Data'!$A$1:$E$659,3,FALSE())</f>
        <v>20</v>
      </c>
      <c r="O346" s="0" t="n">
        <f aca="false">VLOOKUP(A346,'Team Data'!$A$1:$E$659,4,FALSE())</f>
        <v>7</v>
      </c>
      <c r="P346" s="0" t="n">
        <f aca="false">VLOOKUP(A346,'Team Data'!$A$1:$E$659,5,FALSE())</f>
        <v>20</v>
      </c>
      <c r="Q346" s="0" t="n">
        <f aca="false">VLOOKUP(B346,'Team Data'!$A$1:$E$659,4,FALSE())</f>
        <v>381</v>
      </c>
      <c r="R346" s="0" t="n">
        <f aca="false">VLOOKUP(B346,'Team Data'!$A$1:$E$659,5,FALSE())</f>
        <v>427</v>
      </c>
      <c r="S346" s="0" t="n">
        <f aca="false">IF(I346=1,(MIN(30,(C346-D346)))*(M346/(M346+N346))*(Q346/(Q346+R346)),(MAX(-30,(C346-D346)))*(N346/(M346+N346))*(R346/(R346+Q346)))</f>
        <v>-11.7436743674367</v>
      </c>
      <c r="T346" s="0" t="n">
        <f aca="false">IF(J346=1,(MIN(30,(D346-C346)))*(K346/(K346+L346))*(O346/(O346+P346)),(MAX(-30,(D346-C346)))*(L346/(K346+L346))*(P346/(P346+O346)))</f>
        <v>0</v>
      </c>
      <c r="U346" s="7" t="n">
        <v>43054</v>
      </c>
    </row>
    <row r="347" customFormat="false" ht="15" hidden="false" customHeight="false" outlineLevel="0" collapsed="false">
      <c r="A347" s="0" t="s">
        <v>488</v>
      </c>
      <c r="B347" s="0" t="s">
        <v>20</v>
      </c>
      <c r="C347" s="0" t="n">
        <v>43</v>
      </c>
      <c r="D347" s="0" t="n">
        <v>92</v>
      </c>
      <c r="E347" s="0" t="n">
        <v>32</v>
      </c>
      <c r="F347" s="0" t="n">
        <v>56</v>
      </c>
      <c r="G347" s="0" t="n">
        <v>18</v>
      </c>
      <c r="H347" s="0" t="n">
        <v>13</v>
      </c>
      <c r="I347" s="0" t="n">
        <v>0</v>
      </c>
      <c r="J347" s="0" t="n">
        <v>1</v>
      </c>
      <c r="K347" s="0" t="n">
        <f aca="false">VLOOKUP(A347,'Team Data'!$A$1:$E$659,2,FALSE())</f>
        <v>0</v>
      </c>
      <c r="L347" s="0" t="n">
        <f aca="false">VLOOKUP(A347,'Team Data'!$A$1:$E$659,3,FALSE())</f>
        <v>1</v>
      </c>
      <c r="M347" s="0" t="n">
        <f aca="false">VLOOKUP(B347,'Team Data'!$A$1:$E$659,2,FALSE())</f>
        <v>13</v>
      </c>
      <c r="N347" s="0" t="n">
        <f aca="false">VLOOKUP(B347,'Team Data'!$A$1:$E$659,3,FALSE())</f>
        <v>17</v>
      </c>
      <c r="O347" s="0" t="n">
        <f aca="false">VLOOKUP(A347,'Team Data'!$A$1:$E$659,4,FALSE())</f>
        <v>13</v>
      </c>
      <c r="P347" s="0" t="n">
        <f aca="false">VLOOKUP(A347,'Team Data'!$A$1:$E$659,5,FALSE())</f>
        <v>17</v>
      </c>
      <c r="Q347" s="0" t="n">
        <f aca="false">VLOOKUP(B347,'Team Data'!$A$1:$E$659,4,FALSE())</f>
        <v>403</v>
      </c>
      <c r="R347" s="0" t="n">
        <f aca="false">VLOOKUP(B347,'Team Data'!$A$1:$E$659,5,FALSE())</f>
        <v>509</v>
      </c>
      <c r="S347" s="0" t="n">
        <f aca="false">IF(I347=1,(MIN(30,(C347-D347)))*(M347/(M347+N347))*(Q347/(Q347+R347)),(MAX(-30,(C347-D347)))*(N347/(M347+N347))*(R347/(R347+Q347)))</f>
        <v>-9.48793859649123</v>
      </c>
      <c r="T347" s="0" t="n">
        <f aca="false">IF(J347=1,(MIN(30,(D347-C347)))*(K347/(K347+L347))*(O347/(O347+P347)),(MAX(-30,(D347-C347)))*(L347/(K347+L347))*(P347/(P347+O347)))</f>
        <v>0</v>
      </c>
      <c r="U347" s="7" t="n">
        <v>43054</v>
      </c>
    </row>
    <row r="348" customFormat="false" ht="15" hidden="false" customHeight="false" outlineLevel="0" collapsed="false">
      <c r="A348" s="0" t="s">
        <v>141</v>
      </c>
      <c r="B348" s="0" t="s">
        <v>186</v>
      </c>
      <c r="C348" s="0" t="n">
        <v>80</v>
      </c>
      <c r="D348" s="0" t="n">
        <v>96</v>
      </c>
      <c r="E348" s="0" t="n">
        <v>30</v>
      </c>
      <c r="F348" s="0" t="n">
        <v>33</v>
      </c>
      <c r="G348" s="0" t="n">
        <v>15</v>
      </c>
      <c r="H348" s="0" t="n">
        <v>8</v>
      </c>
      <c r="I348" s="0" t="n">
        <v>0</v>
      </c>
      <c r="J348" s="0" t="n">
        <v>1</v>
      </c>
      <c r="K348" s="0" t="n">
        <f aca="false">VLOOKUP(A348,'Team Data'!$A$1:$E$659,2,FALSE())</f>
        <v>10</v>
      </c>
      <c r="L348" s="0" t="n">
        <f aca="false">VLOOKUP(A348,'Team Data'!$A$1:$E$659,3,FALSE())</f>
        <v>21</v>
      </c>
      <c r="M348" s="0" t="n">
        <f aca="false">VLOOKUP(B348,'Team Data'!$A$1:$E$659,2,FALSE())</f>
        <v>14</v>
      </c>
      <c r="N348" s="0" t="n">
        <f aca="false">VLOOKUP(B348,'Team Data'!$A$1:$E$659,3,FALSE())</f>
        <v>16</v>
      </c>
      <c r="O348" s="0" t="n">
        <f aca="false">VLOOKUP(A348,'Team Data'!$A$1:$E$659,4,FALSE())</f>
        <v>459</v>
      </c>
      <c r="P348" s="0" t="n">
        <f aca="false">VLOOKUP(A348,'Team Data'!$A$1:$E$659,5,FALSE())</f>
        <v>493</v>
      </c>
      <c r="Q348" s="0" t="n">
        <f aca="false">VLOOKUP(B348,'Team Data'!$A$1:$E$659,4,FALSE())</f>
        <v>451</v>
      </c>
      <c r="R348" s="0" t="n">
        <f aca="false">VLOOKUP(B348,'Team Data'!$A$1:$E$659,5,FALSE())</f>
        <v>468</v>
      </c>
      <c r="S348" s="0" t="n">
        <f aca="false">IF(I348=1,(MIN(30,(C348-D348)))*(M348/(M348+N348))*(Q348/(Q348+R348)),(MAX(-30,(C348-D348)))*(N348/(M348+N348))*(R348/(R348+Q348)))</f>
        <v>-4.3455930359086</v>
      </c>
      <c r="T348" s="0" t="n">
        <f aca="false">IF(J348=1,(MIN(30,(D348-C348)))*(K348/(K348+L348))*(O348/(O348+P348)),(MAX(-30,(D348-C348)))*(L348/(K348+L348))*(P348/(P348+O348)))</f>
        <v>2.48847926267281</v>
      </c>
      <c r="U348" s="7" t="n">
        <v>43054</v>
      </c>
    </row>
    <row r="349" customFormat="false" ht="15" hidden="false" customHeight="false" outlineLevel="0" collapsed="false">
      <c r="A349" s="0" t="s">
        <v>144</v>
      </c>
      <c r="B349" s="0" t="s">
        <v>338</v>
      </c>
      <c r="C349" s="0" t="n">
        <v>79</v>
      </c>
      <c r="D349" s="0" t="n">
        <v>66</v>
      </c>
      <c r="E349" s="0" t="n">
        <v>39</v>
      </c>
      <c r="F349" s="0" t="n">
        <v>28</v>
      </c>
      <c r="G349" s="0" t="n">
        <v>18</v>
      </c>
      <c r="H349" s="0" t="n">
        <v>11</v>
      </c>
      <c r="I349" s="0" t="n">
        <v>1</v>
      </c>
      <c r="J349" s="0" t="n">
        <v>0</v>
      </c>
      <c r="K349" s="0" t="n">
        <f aca="false">VLOOKUP(A349,'Team Data'!$A$1:$E$659,2,FALSE())</f>
        <v>22</v>
      </c>
      <c r="L349" s="0" t="n">
        <f aca="false">VLOOKUP(A349,'Team Data'!$A$1:$E$659,3,FALSE())</f>
        <v>15</v>
      </c>
      <c r="M349" s="0" t="n">
        <f aca="false">VLOOKUP(B349,'Team Data'!$A$1:$E$659,2,FALSE())</f>
        <v>11</v>
      </c>
      <c r="N349" s="0" t="n">
        <f aca="false">VLOOKUP(B349,'Team Data'!$A$1:$E$659,3,FALSE())</f>
        <v>20</v>
      </c>
      <c r="O349" s="0" t="n">
        <f aca="false">VLOOKUP(A349,'Team Data'!$A$1:$E$659,4,FALSE())</f>
        <v>570</v>
      </c>
      <c r="P349" s="0" t="n">
        <f aca="false">VLOOKUP(A349,'Team Data'!$A$1:$E$659,5,FALSE())</f>
        <v>569</v>
      </c>
      <c r="Q349" s="0" t="n">
        <f aca="false">VLOOKUP(B349,'Team Data'!$A$1:$E$659,4,FALSE())</f>
        <v>617</v>
      </c>
      <c r="R349" s="0" t="n">
        <f aca="false">VLOOKUP(B349,'Team Data'!$A$1:$E$659,5,FALSE())</f>
        <v>430</v>
      </c>
      <c r="S349" s="0" t="n">
        <f aca="false">IF(I349=1,(MIN(30,(C349-D349)))*(M349/(M349+N349))*(Q349/(Q349+R349)),(MAX(-30,(C349-D349)))*(N349/(M349+N349))*(R349/(R349+Q349)))</f>
        <v>2.71839664787257</v>
      </c>
      <c r="T349" s="0" t="n">
        <f aca="false">IF(J349=1,(MIN(30,(D349-C349)))*(K349/(K349+L349))*(O349/(O349+P349)),(MAX(-30,(D349-C349)))*(L349/(K349+L349))*(P349/(P349+O349)))</f>
        <v>-2.63282158365565</v>
      </c>
      <c r="U349" s="7" t="n">
        <v>43054</v>
      </c>
    </row>
    <row r="350" customFormat="false" ht="15" hidden="false" customHeight="false" outlineLevel="0" collapsed="false">
      <c r="A350" s="0" t="s">
        <v>489</v>
      </c>
      <c r="B350" s="0" t="s">
        <v>254</v>
      </c>
      <c r="C350" s="0" t="n">
        <v>56</v>
      </c>
      <c r="D350" s="0" t="n">
        <v>72</v>
      </c>
      <c r="E350" s="0" t="n">
        <v>34</v>
      </c>
      <c r="F350" s="0" t="n">
        <v>53</v>
      </c>
      <c r="G350" s="0" t="n">
        <v>22</v>
      </c>
      <c r="H350" s="0" t="n">
        <v>22</v>
      </c>
      <c r="I350" s="0" t="n">
        <v>0</v>
      </c>
      <c r="J350" s="0" t="n">
        <v>1</v>
      </c>
      <c r="K350" s="0" t="n">
        <f aca="false">VLOOKUP(A350,'Team Data'!$A$1:$E$659,2,FALSE())</f>
        <v>0</v>
      </c>
      <c r="L350" s="0" t="n">
        <f aca="false">VLOOKUP(A350,'Team Data'!$A$1:$E$659,3,FALSE())</f>
        <v>1</v>
      </c>
      <c r="M350" s="0" t="n">
        <f aca="false">VLOOKUP(B350,'Team Data'!$A$1:$E$659,2,FALSE())</f>
        <v>21</v>
      </c>
      <c r="N350" s="0" t="n">
        <f aca="false">VLOOKUP(B350,'Team Data'!$A$1:$E$659,3,FALSE())</f>
        <v>15</v>
      </c>
      <c r="O350" s="0" t="n">
        <f aca="false">VLOOKUP(A350,'Team Data'!$A$1:$E$659,4,FALSE())</f>
        <v>21</v>
      </c>
      <c r="P350" s="0" t="n">
        <f aca="false">VLOOKUP(A350,'Team Data'!$A$1:$E$659,5,FALSE())</f>
        <v>15</v>
      </c>
      <c r="Q350" s="0" t="n">
        <f aca="false">VLOOKUP(B350,'Team Data'!$A$1:$E$659,4,FALSE())</f>
        <v>540</v>
      </c>
      <c r="R350" s="0" t="n">
        <f aca="false">VLOOKUP(B350,'Team Data'!$A$1:$E$659,5,FALSE())</f>
        <v>510</v>
      </c>
      <c r="S350" s="0" t="n">
        <f aca="false">IF(I350=1,(MIN(30,(C350-D350)))*(M350/(M350+N350))*(Q350/(Q350+R350)),(MAX(-30,(C350-D350)))*(N350/(M350+N350))*(R350/(R350+Q350)))</f>
        <v>-3.23809523809524</v>
      </c>
      <c r="T350" s="0" t="n">
        <f aca="false">IF(J350=1,(MIN(30,(D350-C350)))*(K350/(K350+L350))*(O350/(O350+P350)),(MAX(-30,(D350-C350)))*(L350/(K350+L350))*(P350/(P350+O350)))</f>
        <v>0</v>
      </c>
      <c r="U350" s="7" t="n">
        <v>43054</v>
      </c>
    </row>
    <row r="351" customFormat="false" ht="15" hidden="false" customHeight="false" outlineLevel="0" collapsed="false">
      <c r="A351" s="0" t="s">
        <v>490</v>
      </c>
      <c r="B351" s="0" t="s">
        <v>356</v>
      </c>
      <c r="C351" s="0" t="n">
        <v>46</v>
      </c>
      <c r="D351" s="0" t="n">
        <v>134</v>
      </c>
      <c r="E351" s="0" t="n">
        <v>33</v>
      </c>
      <c r="F351" s="0" t="n">
        <v>49</v>
      </c>
      <c r="G351" s="0" t="n">
        <v>49</v>
      </c>
      <c r="H351" s="0" t="n">
        <v>10</v>
      </c>
      <c r="I351" s="0" t="n">
        <v>0</v>
      </c>
      <c r="J351" s="0" t="n">
        <v>1</v>
      </c>
      <c r="K351" s="0" t="n">
        <f aca="false">VLOOKUP(A351,'Team Data'!$A$1:$E$659,2,FALSE())</f>
        <v>0</v>
      </c>
      <c r="L351" s="0" t="n">
        <f aca="false">VLOOKUP(A351,'Team Data'!$A$1:$E$659,3,FALSE())</f>
        <v>2</v>
      </c>
      <c r="M351" s="0" t="n">
        <f aca="false">VLOOKUP(B351,'Team Data'!$A$1:$E$659,2,FALSE())</f>
        <v>8</v>
      </c>
      <c r="N351" s="0" t="n">
        <f aca="false">VLOOKUP(B351,'Team Data'!$A$1:$E$659,3,FALSE())</f>
        <v>24</v>
      </c>
      <c r="O351" s="0" t="n">
        <f aca="false">VLOOKUP(A351,'Team Data'!$A$1:$E$659,4,FALSE())</f>
        <v>26</v>
      </c>
      <c r="P351" s="0" t="n">
        <f aca="false">VLOOKUP(A351,'Team Data'!$A$1:$E$659,5,FALSE())</f>
        <v>37</v>
      </c>
      <c r="Q351" s="0" t="n">
        <f aca="false">VLOOKUP(B351,'Team Data'!$A$1:$E$659,4,FALSE())</f>
        <v>505</v>
      </c>
      <c r="R351" s="0" t="n">
        <f aca="false">VLOOKUP(B351,'Team Data'!$A$1:$E$659,5,FALSE())</f>
        <v>499</v>
      </c>
      <c r="S351" s="0" t="n">
        <f aca="false">IF(I351=1,(MIN(30,(C351-D351)))*(M351/(M351+N351))*(Q351/(Q351+R351)),(MAX(-30,(C351-D351)))*(N351/(M351+N351))*(R351/(R351+Q351)))</f>
        <v>-11.1827689243028</v>
      </c>
      <c r="T351" s="0" t="n">
        <f aca="false">IF(J351=1,(MIN(30,(D351-C351)))*(K351/(K351+L351))*(O351/(O351+P351)),(MAX(-30,(D351-C351)))*(L351/(K351+L351))*(P351/(P351+O351)))</f>
        <v>0</v>
      </c>
      <c r="U351" s="7" t="n">
        <v>43054</v>
      </c>
    </row>
    <row r="352" customFormat="false" ht="15" hidden="false" customHeight="false" outlineLevel="0" collapsed="false">
      <c r="A352" s="0" t="s">
        <v>190</v>
      </c>
      <c r="B352" s="0" t="s">
        <v>291</v>
      </c>
      <c r="C352" s="0" t="n">
        <v>60</v>
      </c>
      <c r="D352" s="0" t="n">
        <v>78</v>
      </c>
      <c r="E352" s="0" t="n">
        <v>36</v>
      </c>
      <c r="F352" s="0" t="n">
        <v>40</v>
      </c>
      <c r="G352" s="0" t="n">
        <v>14</v>
      </c>
      <c r="H352" s="0" t="n">
        <v>9</v>
      </c>
      <c r="I352" s="0" t="n">
        <v>0</v>
      </c>
      <c r="J352" s="0" t="n">
        <v>1</v>
      </c>
      <c r="K352" s="0" t="n">
        <f aca="false">VLOOKUP(A352,'Team Data'!$A$1:$E$659,2,FALSE())</f>
        <v>10</v>
      </c>
      <c r="L352" s="0" t="n">
        <f aca="false">VLOOKUP(A352,'Team Data'!$A$1:$E$659,3,FALSE())</f>
        <v>21</v>
      </c>
      <c r="M352" s="0" t="n">
        <f aca="false">VLOOKUP(B352,'Team Data'!$A$1:$E$659,2,FALSE())</f>
        <v>19</v>
      </c>
      <c r="N352" s="0" t="n">
        <f aca="false">VLOOKUP(B352,'Team Data'!$A$1:$E$659,3,FALSE())</f>
        <v>15</v>
      </c>
      <c r="O352" s="0" t="n">
        <f aca="false">VLOOKUP(A352,'Team Data'!$A$1:$E$659,4,FALSE())</f>
        <v>463</v>
      </c>
      <c r="P352" s="0" t="n">
        <f aca="false">VLOOKUP(A352,'Team Data'!$A$1:$E$659,5,FALSE())</f>
        <v>473</v>
      </c>
      <c r="Q352" s="0" t="n">
        <f aca="false">VLOOKUP(B352,'Team Data'!$A$1:$E$659,4,FALSE())</f>
        <v>700</v>
      </c>
      <c r="R352" s="0" t="n">
        <f aca="false">VLOOKUP(B352,'Team Data'!$A$1:$E$659,5,FALSE())</f>
        <v>458</v>
      </c>
      <c r="S352" s="0" t="n">
        <f aca="false">IF(I352=1,(MIN(30,(C352-D352)))*(M352/(M352+N352))*(Q352/(Q352+R352)),(MAX(-30,(C352-D352)))*(N352/(M352+N352))*(R352/(R352+Q352)))</f>
        <v>-3.14081072843645</v>
      </c>
      <c r="T352" s="0" t="n">
        <f aca="false">IF(J352=1,(MIN(30,(D352-C352)))*(K352/(K352+L352))*(O352/(O352+P352)),(MAX(-30,(D352-C352)))*(L352/(K352+L352))*(P352/(P352+O352)))</f>
        <v>2.87220843672457</v>
      </c>
      <c r="U352" s="7" t="n">
        <v>43054</v>
      </c>
    </row>
    <row r="353" customFormat="false" ht="15" hidden="false" customHeight="false" outlineLevel="0" collapsed="false">
      <c r="A353" s="0" t="s">
        <v>156</v>
      </c>
      <c r="B353" s="0" t="s">
        <v>296</v>
      </c>
      <c r="C353" s="0" t="n">
        <v>44</v>
      </c>
      <c r="D353" s="0" t="n">
        <v>83</v>
      </c>
      <c r="E353" s="0" t="n">
        <v>30</v>
      </c>
      <c r="F353" s="0" t="n">
        <v>38</v>
      </c>
      <c r="G353" s="0" t="n">
        <v>17</v>
      </c>
      <c r="H353" s="0" t="n">
        <v>11</v>
      </c>
      <c r="I353" s="0" t="n">
        <v>0</v>
      </c>
      <c r="J353" s="0" t="n">
        <v>1</v>
      </c>
      <c r="K353" s="0" t="n">
        <f aca="false">VLOOKUP(A353,'Team Data'!$A$1:$E$659,2,FALSE())</f>
        <v>6</v>
      </c>
      <c r="L353" s="0" t="n">
        <f aca="false">VLOOKUP(A353,'Team Data'!$A$1:$E$659,3,FALSE())</f>
        <v>26</v>
      </c>
      <c r="M353" s="0" t="n">
        <f aca="false">VLOOKUP(B353,'Team Data'!$A$1:$E$659,2,FALSE())</f>
        <v>26</v>
      </c>
      <c r="N353" s="0" t="n">
        <f aca="false">VLOOKUP(B353,'Team Data'!$A$1:$E$659,3,FALSE())</f>
        <v>10</v>
      </c>
      <c r="O353" s="0" t="n">
        <f aca="false">VLOOKUP(A353,'Team Data'!$A$1:$E$659,4,FALSE())</f>
        <v>483</v>
      </c>
      <c r="P353" s="0" t="n">
        <f aca="false">VLOOKUP(A353,'Team Data'!$A$1:$E$659,5,FALSE())</f>
        <v>480</v>
      </c>
      <c r="Q353" s="0" t="n">
        <f aca="false">VLOOKUP(B353,'Team Data'!$A$1:$E$659,4,FALSE())</f>
        <v>726</v>
      </c>
      <c r="R353" s="0" t="n">
        <f aca="false">VLOOKUP(B353,'Team Data'!$A$1:$E$659,5,FALSE())</f>
        <v>495</v>
      </c>
      <c r="S353" s="0" t="n">
        <f aca="false">IF(I353=1,(MIN(30,(C353-D353)))*(M353/(M353+N353))*(Q353/(Q353+R353)),(MAX(-30,(C353-D353)))*(N353/(M353+N353))*(R353/(R353+Q353)))</f>
        <v>-3.37837837837838</v>
      </c>
      <c r="T353" s="0" t="n">
        <f aca="false">IF(J353=1,(MIN(30,(D353-C353)))*(K353/(K353+L353))*(O353/(O353+P353)),(MAX(-30,(D353-C353)))*(L353/(K353+L353))*(P353/(P353+O353)))</f>
        <v>2.82126168224299</v>
      </c>
      <c r="U353" s="7" t="n">
        <v>43054</v>
      </c>
    </row>
    <row r="354" customFormat="false" ht="15" hidden="false" customHeight="false" outlineLevel="0" collapsed="false">
      <c r="A354" s="0" t="s">
        <v>57</v>
      </c>
      <c r="B354" s="0" t="s">
        <v>142</v>
      </c>
      <c r="C354" s="0" t="n">
        <v>60</v>
      </c>
      <c r="D354" s="0" t="n">
        <v>66</v>
      </c>
      <c r="E354" s="0" t="n">
        <v>37</v>
      </c>
      <c r="F354" s="0" t="n">
        <v>32</v>
      </c>
      <c r="G354" s="0" t="n">
        <v>19</v>
      </c>
      <c r="H354" s="0" t="n">
        <v>13</v>
      </c>
      <c r="I354" s="0" t="n">
        <v>0</v>
      </c>
      <c r="J354" s="0" t="n">
        <v>1</v>
      </c>
      <c r="K354" s="0" t="n">
        <f aca="false">VLOOKUP(A354,'Team Data'!$A$1:$E$659,2,FALSE())</f>
        <v>14</v>
      </c>
      <c r="L354" s="0" t="n">
        <f aca="false">VLOOKUP(A354,'Team Data'!$A$1:$E$659,3,FALSE())</f>
        <v>18</v>
      </c>
      <c r="M354" s="0" t="n">
        <f aca="false">VLOOKUP(B354,'Team Data'!$A$1:$E$659,2,FALSE())</f>
        <v>19</v>
      </c>
      <c r="N354" s="0" t="n">
        <f aca="false">VLOOKUP(B354,'Team Data'!$A$1:$E$659,3,FALSE())</f>
        <v>14</v>
      </c>
      <c r="O354" s="0" t="n">
        <f aca="false">VLOOKUP(A354,'Team Data'!$A$1:$E$659,4,FALSE())</f>
        <v>500</v>
      </c>
      <c r="P354" s="0" t="n">
        <f aca="false">VLOOKUP(A354,'Team Data'!$A$1:$E$659,5,FALSE())</f>
        <v>464</v>
      </c>
      <c r="Q354" s="0" t="n">
        <f aca="false">VLOOKUP(B354,'Team Data'!$A$1:$E$659,4,FALSE())</f>
        <v>451</v>
      </c>
      <c r="R354" s="0" t="n">
        <f aca="false">VLOOKUP(B354,'Team Data'!$A$1:$E$659,5,FALSE())</f>
        <v>488</v>
      </c>
      <c r="S354" s="0" t="n">
        <f aca="false">IF(I354=1,(MIN(30,(C354-D354)))*(M354/(M354+N354))*(Q354/(Q354+R354)),(MAX(-30,(C354-D354)))*(N354/(M354+N354))*(R354/(R354+Q354)))</f>
        <v>-1.32287733565689</v>
      </c>
      <c r="T354" s="0" t="n">
        <f aca="false">IF(J354=1,(MIN(30,(D354-C354)))*(K354/(K354+L354))*(O354/(O354+P354)),(MAX(-30,(D354-C354)))*(L354/(K354+L354))*(P354/(P354+O354)))</f>
        <v>1.36151452282158</v>
      </c>
      <c r="U354" s="7" t="n">
        <v>43054</v>
      </c>
    </row>
    <row r="355" customFormat="false" ht="15" hidden="false" customHeight="false" outlineLevel="0" collapsed="false">
      <c r="A355" s="0" t="s">
        <v>441</v>
      </c>
      <c r="B355" s="0" t="s">
        <v>150</v>
      </c>
      <c r="C355" s="0" t="n">
        <v>58</v>
      </c>
      <c r="D355" s="0" t="n">
        <v>113</v>
      </c>
      <c r="E355" s="0" t="n">
        <v>21</v>
      </c>
      <c r="F355" s="0" t="n">
        <v>39</v>
      </c>
      <c r="G355" s="0" t="n">
        <v>30</v>
      </c>
      <c r="H355" s="0" t="n">
        <v>19</v>
      </c>
      <c r="I355" s="0" t="n">
        <v>0</v>
      </c>
      <c r="J355" s="0" t="n">
        <v>1</v>
      </c>
      <c r="K355" s="0" t="n">
        <f aca="false">VLOOKUP(A355,'Team Data'!$A$1:$E$659,2,FALSE())</f>
        <v>0</v>
      </c>
      <c r="L355" s="0" t="n">
        <f aca="false">VLOOKUP(A355,'Team Data'!$A$1:$E$659,3,FALSE())</f>
        <v>3</v>
      </c>
      <c r="M355" s="0" t="n">
        <f aca="false">VLOOKUP(B355,'Team Data'!$A$1:$E$659,2,FALSE())</f>
        <v>27</v>
      </c>
      <c r="N355" s="0" t="n">
        <f aca="false">VLOOKUP(B355,'Team Data'!$A$1:$E$659,3,FALSE())</f>
        <v>7</v>
      </c>
      <c r="O355" s="0" t="n">
        <f aca="false">VLOOKUP(A355,'Team Data'!$A$1:$E$659,4,FALSE())</f>
        <v>42</v>
      </c>
      <c r="P355" s="0" t="n">
        <f aca="false">VLOOKUP(A355,'Team Data'!$A$1:$E$659,5,FALSE())</f>
        <v>51</v>
      </c>
      <c r="Q355" s="0" t="n">
        <f aca="false">VLOOKUP(B355,'Team Data'!$A$1:$E$659,4,FALSE())</f>
        <v>511</v>
      </c>
      <c r="R355" s="0" t="n">
        <f aca="false">VLOOKUP(B355,'Team Data'!$A$1:$E$659,5,FALSE())</f>
        <v>533</v>
      </c>
      <c r="S355" s="0" t="n">
        <f aca="false">IF(I355=1,(MIN(30,(C355-D355)))*(M355/(M355+N355))*(Q355/(Q355+R355)),(MAX(-30,(C355-D355)))*(N355/(M355+N355))*(R355/(R355+Q355)))</f>
        <v>-3.15331304935767</v>
      </c>
      <c r="T355" s="0" t="n">
        <f aca="false">IF(J355=1,(MIN(30,(D355-C355)))*(K355/(K355+L355))*(O355/(O355+P355)),(MAX(-30,(D355-C355)))*(L355/(K355+L355))*(P355/(P355+O355)))</f>
        <v>0</v>
      </c>
      <c r="U355" s="7" t="n">
        <v>43054</v>
      </c>
    </row>
    <row r="356" customFormat="false" ht="15" hidden="false" customHeight="false" outlineLevel="0" collapsed="false">
      <c r="A356" s="0" t="s">
        <v>11</v>
      </c>
      <c r="B356" s="0" t="s">
        <v>270</v>
      </c>
      <c r="C356" s="0" t="n">
        <v>63</v>
      </c>
      <c r="D356" s="0" t="n">
        <v>94</v>
      </c>
      <c r="E356" s="0" t="n">
        <v>24</v>
      </c>
      <c r="F356" s="0" t="n">
        <v>44</v>
      </c>
      <c r="G356" s="0" t="n">
        <v>10</v>
      </c>
      <c r="H356" s="0" t="n">
        <v>13</v>
      </c>
      <c r="I356" s="0" t="n">
        <v>0</v>
      </c>
      <c r="J356" s="0" t="n">
        <v>1</v>
      </c>
      <c r="K356" s="0" t="n">
        <f aca="false">VLOOKUP(A356,'Team Data'!$A$1:$E$659,2,FALSE())</f>
        <v>8</v>
      </c>
      <c r="L356" s="0" t="n">
        <f aca="false">VLOOKUP(A356,'Team Data'!$A$1:$E$659,3,FALSE())</f>
        <v>23</v>
      </c>
      <c r="M356" s="0" t="n">
        <f aca="false">VLOOKUP(B356,'Team Data'!$A$1:$E$659,2,FALSE())</f>
        <v>28</v>
      </c>
      <c r="N356" s="0" t="n">
        <f aca="false">VLOOKUP(B356,'Team Data'!$A$1:$E$659,3,FALSE())</f>
        <v>7</v>
      </c>
      <c r="O356" s="0" t="n">
        <f aca="false">VLOOKUP(A356,'Team Data'!$A$1:$E$659,4,FALSE())</f>
        <v>473</v>
      </c>
      <c r="P356" s="0" t="n">
        <f aca="false">VLOOKUP(A356,'Team Data'!$A$1:$E$659,5,FALSE())</f>
        <v>559</v>
      </c>
      <c r="Q356" s="0" t="n">
        <f aca="false">VLOOKUP(B356,'Team Data'!$A$1:$E$659,4,FALSE())</f>
        <v>516</v>
      </c>
      <c r="R356" s="0" t="n">
        <f aca="false">VLOOKUP(B356,'Team Data'!$A$1:$E$659,5,FALSE())</f>
        <v>493</v>
      </c>
      <c r="S356" s="0" t="n">
        <f aca="false">IF(I356=1,(MIN(30,(C356-D356)))*(M356/(M356+N356))*(Q356/(Q356+R356)),(MAX(-30,(C356-D356)))*(N356/(M356+N356))*(R356/(R356+Q356)))</f>
        <v>-2.93161546085233</v>
      </c>
      <c r="T356" s="0" t="n">
        <f aca="false">IF(J356=1,(MIN(30,(D356-C356)))*(K356/(K356+L356))*(O356/(O356+P356)),(MAX(-30,(D356-C356)))*(L356/(K356+L356))*(P356/(P356+O356)))</f>
        <v>3.54838709677419</v>
      </c>
      <c r="U356" s="7" t="n">
        <v>43054</v>
      </c>
    </row>
    <row r="357" customFormat="false" ht="15" hidden="false" customHeight="false" outlineLevel="0" collapsed="false">
      <c r="A357" s="0" t="s">
        <v>134</v>
      </c>
      <c r="B357" s="0" t="s">
        <v>135</v>
      </c>
      <c r="C357" s="0" t="n">
        <v>51</v>
      </c>
      <c r="D357" s="0" t="n">
        <v>72</v>
      </c>
      <c r="E357" s="0" t="n">
        <v>28</v>
      </c>
      <c r="F357" s="0" t="n">
        <v>46</v>
      </c>
      <c r="G357" s="0" t="n">
        <v>17</v>
      </c>
      <c r="H357" s="0" t="n">
        <v>12</v>
      </c>
      <c r="I357" s="0" t="n">
        <v>0</v>
      </c>
      <c r="J357" s="0" t="n">
        <v>1</v>
      </c>
      <c r="K357" s="0" t="n">
        <f aca="false">VLOOKUP(A357,'Team Data'!$A$1:$E$659,2,FALSE())</f>
        <v>10</v>
      </c>
      <c r="L357" s="0" t="n">
        <f aca="false">VLOOKUP(A357,'Team Data'!$A$1:$E$659,3,FALSE())</f>
        <v>22</v>
      </c>
      <c r="M357" s="0" t="n">
        <f aca="false">VLOOKUP(B357,'Team Data'!$A$1:$E$659,2,FALSE())</f>
        <v>25</v>
      </c>
      <c r="N357" s="0" t="n">
        <f aca="false">VLOOKUP(B357,'Team Data'!$A$1:$E$659,3,FALSE())</f>
        <v>12</v>
      </c>
      <c r="O357" s="0" t="n">
        <f aca="false">VLOOKUP(A357,'Team Data'!$A$1:$E$659,4,FALSE())</f>
        <v>542</v>
      </c>
      <c r="P357" s="0" t="n">
        <f aca="false">VLOOKUP(A357,'Team Data'!$A$1:$E$659,5,FALSE())</f>
        <v>420</v>
      </c>
      <c r="Q357" s="0" t="n">
        <f aca="false">VLOOKUP(B357,'Team Data'!$A$1:$E$659,4,FALSE())</f>
        <v>699</v>
      </c>
      <c r="R357" s="0" t="n">
        <f aca="false">VLOOKUP(B357,'Team Data'!$A$1:$E$659,5,FALSE())</f>
        <v>540</v>
      </c>
      <c r="S357" s="0" t="n">
        <f aca="false">IF(I357=1,(MIN(30,(C357-D357)))*(M357/(M357+N357))*(Q357/(Q357+R357)),(MAX(-30,(C357-D357)))*(N357/(M357+N357))*(R357/(R357+Q357)))</f>
        <v>-2.96839212093449</v>
      </c>
      <c r="T357" s="0" t="n">
        <f aca="false">IF(J357=1,(MIN(30,(D357-C357)))*(K357/(K357+L357))*(O357/(O357+P357)),(MAX(-30,(D357-C357)))*(L357/(K357+L357))*(P357/(P357+O357)))</f>
        <v>3.69737525987526</v>
      </c>
      <c r="U357" s="7" t="n">
        <v>43054</v>
      </c>
    </row>
    <row r="358" customFormat="false" ht="15" hidden="false" customHeight="false" outlineLevel="0" collapsed="false">
      <c r="A358" s="0" t="s">
        <v>491</v>
      </c>
      <c r="B358" s="0" t="s">
        <v>116</v>
      </c>
      <c r="C358" s="0" t="n">
        <v>67</v>
      </c>
      <c r="D358" s="0" t="n">
        <v>108</v>
      </c>
      <c r="E358" s="0" t="n">
        <v>26</v>
      </c>
      <c r="F358" s="0" t="n">
        <v>52</v>
      </c>
      <c r="G358" s="0" t="n">
        <v>18</v>
      </c>
      <c r="H358" s="0" t="n">
        <v>11</v>
      </c>
      <c r="I358" s="0" t="n">
        <v>0</v>
      </c>
      <c r="J358" s="0" t="n">
        <v>1</v>
      </c>
      <c r="K358" s="0" t="n">
        <f aca="false">VLOOKUP(A358,'Team Data'!$A$1:$E$659,2,FALSE())</f>
        <v>0</v>
      </c>
      <c r="L358" s="0" t="n">
        <f aca="false">VLOOKUP(A358,'Team Data'!$A$1:$E$659,3,FALSE())</f>
        <v>3</v>
      </c>
      <c r="M358" s="0" t="n">
        <f aca="false">VLOOKUP(B358,'Team Data'!$A$1:$E$659,2,FALSE())</f>
        <v>6</v>
      </c>
      <c r="N358" s="0" t="n">
        <f aca="false">VLOOKUP(B358,'Team Data'!$A$1:$E$659,3,FALSE())</f>
        <v>25</v>
      </c>
      <c r="O358" s="0" t="n">
        <f aca="false">VLOOKUP(A358,'Team Data'!$A$1:$E$659,4,FALSE())</f>
        <v>50</v>
      </c>
      <c r="P358" s="0" t="n">
        <f aca="false">VLOOKUP(A358,'Team Data'!$A$1:$E$659,5,FALSE())</f>
        <v>48</v>
      </c>
      <c r="Q358" s="0" t="n">
        <f aca="false">VLOOKUP(B358,'Team Data'!$A$1:$E$659,4,FALSE())</f>
        <v>465</v>
      </c>
      <c r="R358" s="0" t="n">
        <f aca="false">VLOOKUP(B358,'Team Data'!$A$1:$E$659,5,FALSE())</f>
        <v>438</v>
      </c>
      <c r="S358" s="0" t="n">
        <f aca="false">IF(I358=1,(MIN(30,(C358-D358)))*(M358/(M358+N358))*(Q358/(Q358+R358)),(MAX(-30,(C358-D358)))*(N358/(M358+N358))*(R358/(R358+Q358)))</f>
        <v>-11.7350766262994</v>
      </c>
      <c r="T358" s="0" t="n">
        <f aca="false">IF(J358=1,(MIN(30,(D358-C358)))*(K358/(K358+L358))*(O358/(O358+P358)),(MAX(-30,(D358-C358)))*(L358/(K358+L358))*(P358/(P358+O358)))</f>
        <v>0</v>
      </c>
      <c r="U358" s="7" t="n">
        <v>43054</v>
      </c>
    </row>
    <row r="359" customFormat="false" ht="15" hidden="false" customHeight="false" outlineLevel="0" collapsed="false">
      <c r="A359" s="0" t="s">
        <v>102</v>
      </c>
      <c r="B359" s="0" t="s">
        <v>240</v>
      </c>
      <c r="C359" s="0" t="n">
        <v>75</v>
      </c>
      <c r="D359" s="0" t="n">
        <v>54</v>
      </c>
      <c r="E359" s="0" t="n">
        <v>32</v>
      </c>
      <c r="F359" s="0" t="n">
        <v>35</v>
      </c>
      <c r="G359" s="0" t="n">
        <v>12</v>
      </c>
      <c r="H359" s="0" t="n">
        <v>23</v>
      </c>
      <c r="I359" s="0" t="n">
        <v>1</v>
      </c>
      <c r="J359" s="0" t="n">
        <v>0</v>
      </c>
      <c r="K359" s="0" t="n">
        <f aca="false">VLOOKUP(A359,'Team Data'!$A$1:$E$659,2,FALSE())</f>
        <v>24</v>
      </c>
      <c r="L359" s="0" t="n">
        <f aca="false">VLOOKUP(A359,'Team Data'!$A$1:$E$659,3,FALSE())</f>
        <v>11</v>
      </c>
      <c r="M359" s="0" t="n">
        <f aca="false">VLOOKUP(B359,'Team Data'!$A$1:$E$659,2,FALSE())</f>
        <v>7</v>
      </c>
      <c r="N359" s="0" t="n">
        <f aca="false">VLOOKUP(B359,'Team Data'!$A$1:$E$659,3,FALSE())</f>
        <v>24</v>
      </c>
      <c r="O359" s="0" t="n">
        <f aca="false">VLOOKUP(A359,'Team Data'!$A$1:$E$659,4,FALSE())</f>
        <v>527</v>
      </c>
      <c r="P359" s="0" t="n">
        <f aca="false">VLOOKUP(A359,'Team Data'!$A$1:$E$659,5,FALSE())</f>
        <v>561</v>
      </c>
      <c r="Q359" s="0" t="n">
        <f aca="false">VLOOKUP(B359,'Team Data'!$A$1:$E$659,4,FALSE())</f>
        <v>510</v>
      </c>
      <c r="R359" s="0" t="n">
        <f aca="false">VLOOKUP(B359,'Team Data'!$A$1:$E$659,5,FALSE())</f>
        <v>460</v>
      </c>
      <c r="S359" s="0" t="n">
        <f aca="false">IF(I359=1,(MIN(30,(C359-D359)))*(M359/(M359+N359))*(Q359/(Q359+R359)),(MAX(-30,(C359-D359)))*(N359/(M359+N359))*(R359/(R359+Q359)))</f>
        <v>2.49318257399401</v>
      </c>
      <c r="T359" s="0" t="n">
        <f aca="false">IF(J359=1,(MIN(30,(D359-C359)))*(K359/(K359+L359))*(O359/(O359+P359)),(MAX(-30,(D359-C359)))*(L359/(K359+L359))*(P359/(P359+O359)))</f>
        <v>-3.403125</v>
      </c>
      <c r="U359" s="7" t="n">
        <v>43054</v>
      </c>
    </row>
    <row r="360" customFormat="false" ht="15" hidden="false" customHeight="false" outlineLevel="0" collapsed="false">
      <c r="A360" s="0" t="s">
        <v>69</v>
      </c>
      <c r="B360" s="0" t="s">
        <v>33</v>
      </c>
      <c r="C360" s="0" t="n">
        <v>53</v>
      </c>
      <c r="D360" s="0" t="n">
        <v>61</v>
      </c>
      <c r="E360" s="0" t="n">
        <v>38</v>
      </c>
      <c r="F360" s="0" t="n">
        <v>42</v>
      </c>
      <c r="G360" s="0" t="n">
        <v>15</v>
      </c>
      <c r="H360" s="0" t="n">
        <v>9</v>
      </c>
      <c r="I360" s="0" t="n">
        <v>0</v>
      </c>
      <c r="J360" s="0" t="n">
        <v>1</v>
      </c>
      <c r="K360" s="0" t="n">
        <f aca="false">VLOOKUP(A360,'Team Data'!$A$1:$E$659,2,FALSE())</f>
        <v>14</v>
      </c>
      <c r="L360" s="0" t="n">
        <f aca="false">VLOOKUP(A360,'Team Data'!$A$1:$E$659,3,FALSE())</f>
        <v>19</v>
      </c>
      <c r="M360" s="0" t="n">
        <f aca="false">VLOOKUP(B360,'Team Data'!$A$1:$E$659,2,FALSE())</f>
        <v>20</v>
      </c>
      <c r="N360" s="0" t="n">
        <f aca="false">VLOOKUP(B360,'Team Data'!$A$1:$E$659,3,FALSE())</f>
        <v>13</v>
      </c>
      <c r="O360" s="0" t="n">
        <f aca="false">VLOOKUP(A360,'Team Data'!$A$1:$E$659,4,FALSE())</f>
        <v>518</v>
      </c>
      <c r="P360" s="0" t="n">
        <f aca="false">VLOOKUP(A360,'Team Data'!$A$1:$E$659,5,FALSE())</f>
        <v>487</v>
      </c>
      <c r="Q360" s="0" t="n">
        <f aca="false">VLOOKUP(B360,'Team Data'!$A$1:$E$659,4,FALSE())</f>
        <v>562</v>
      </c>
      <c r="R360" s="0" t="n">
        <f aca="false">VLOOKUP(B360,'Team Data'!$A$1:$E$659,5,FALSE())</f>
        <v>491</v>
      </c>
      <c r="S360" s="0" t="n">
        <f aca="false">IF(I360=1,(MIN(30,(C360-D360)))*(M360/(M360+N360))*(Q360/(Q360+R360)),(MAX(-30,(C360-D360)))*(N360/(M360+N360))*(R360/(R360+Q360)))</f>
        <v>-1.46950991395436</v>
      </c>
      <c r="T360" s="0" t="n">
        <f aca="false">IF(J360=1,(MIN(30,(D360-C360)))*(K360/(K360+L360))*(O360/(O360+P360)),(MAX(-30,(D360-C360)))*(L360/(K360+L360))*(P360/(P360+O360)))</f>
        <v>1.7493140358812</v>
      </c>
      <c r="U360" s="7" t="n">
        <v>43054</v>
      </c>
    </row>
    <row r="361" customFormat="false" ht="15" hidden="false" customHeight="false" outlineLevel="0" collapsed="false">
      <c r="A361" s="0" t="s">
        <v>146</v>
      </c>
      <c r="B361" s="0" t="s">
        <v>165</v>
      </c>
      <c r="C361" s="0" t="n">
        <v>62</v>
      </c>
      <c r="D361" s="0" t="n">
        <v>70</v>
      </c>
      <c r="E361" s="0" t="n">
        <v>31</v>
      </c>
      <c r="F361" s="0" t="n">
        <v>28</v>
      </c>
      <c r="G361" s="0" t="n">
        <v>16</v>
      </c>
      <c r="H361" s="0" t="n">
        <v>11</v>
      </c>
      <c r="I361" s="0" t="n">
        <v>0</v>
      </c>
      <c r="J361" s="0" t="n">
        <v>1</v>
      </c>
      <c r="K361" s="0" t="n">
        <f aca="false">VLOOKUP(A361,'Team Data'!$A$1:$E$659,2,FALSE())</f>
        <v>7</v>
      </c>
      <c r="L361" s="0" t="n">
        <f aca="false">VLOOKUP(A361,'Team Data'!$A$1:$E$659,3,FALSE())</f>
        <v>25</v>
      </c>
      <c r="M361" s="0" t="n">
        <f aca="false">VLOOKUP(B361,'Team Data'!$A$1:$E$659,2,FALSE())</f>
        <v>21</v>
      </c>
      <c r="N361" s="0" t="n">
        <f aca="false">VLOOKUP(B361,'Team Data'!$A$1:$E$659,3,FALSE())</f>
        <v>13</v>
      </c>
      <c r="O361" s="0" t="n">
        <f aca="false">VLOOKUP(A361,'Team Data'!$A$1:$E$659,4,FALSE())</f>
        <v>544</v>
      </c>
      <c r="P361" s="0" t="n">
        <f aca="false">VLOOKUP(A361,'Team Data'!$A$1:$E$659,5,FALSE())</f>
        <v>461</v>
      </c>
      <c r="Q361" s="0" t="n">
        <f aca="false">VLOOKUP(B361,'Team Data'!$A$1:$E$659,4,FALSE())</f>
        <v>568</v>
      </c>
      <c r="R361" s="0" t="n">
        <f aca="false">VLOOKUP(B361,'Team Data'!$A$1:$E$659,5,FALSE())</f>
        <v>531</v>
      </c>
      <c r="S361" s="0" t="n">
        <f aca="false">IF(I361=1,(MIN(30,(C361-D361)))*(M361/(M361+N361))*(Q361/(Q361+R361)),(MAX(-30,(C361-D361)))*(N361/(M361+N361))*(R361/(R361+Q361)))</f>
        <v>-1.47792110474763</v>
      </c>
      <c r="T361" s="0" t="n">
        <f aca="false">IF(J361=1,(MIN(30,(D361-C361)))*(K361/(K361+L361))*(O361/(O361+P361)),(MAX(-30,(D361-C361)))*(L361/(K361+L361))*(P361/(P361+O361)))</f>
        <v>0.94726368159204</v>
      </c>
      <c r="U361" s="7" t="n">
        <v>43054</v>
      </c>
    </row>
    <row r="362" customFormat="false" ht="15" hidden="false" customHeight="false" outlineLevel="0" collapsed="false">
      <c r="A362" s="0" t="s">
        <v>107</v>
      </c>
      <c r="B362" s="0" t="s">
        <v>207</v>
      </c>
      <c r="C362" s="0" t="n">
        <v>65</v>
      </c>
      <c r="D362" s="0" t="n">
        <v>85</v>
      </c>
      <c r="E362" s="0" t="n">
        <v>42</v>
      </c>
      <c r="F362" s="0" t="n">
        <v>42</v>
      </c>
      <c r="G362" s="0" t="n">
        <v>18</v>
      </c>
      <c r="H362" s="0" t="n">
        <v>15</v>
      </c>
      <c r="I362" s="0" t="n">
        <v>0</v>
      </c>
      <c r="J362" s="0" t="n">
        <v>1</v>
      </c>
      <c r="K362" s="0" t="n">
        <f aca="false">VLOOKUP(A362,'Team Data'!$A$1:$E$659,2,FALSE())</f>
        <v>13</v>
      </c>
      <c r="L362" s="0" t="n">
        <f aca="false">VLOOKUP(A362,'Team Data'!$A$1:$E$659,3,FALSE())</f>
        <v>20</v>
      </c>
      <c r="M362" s="0" t="n">
        <f aca="false">VLOOKUP(B362,'Team Data'!$A$1:$E$659,2,FALSE())</f>
        <v>13</v>
      </c>
      <c r="N362" s="0" t="n">
        <f aca="false">VLOOKUP(B362,'Team Data'!$A$1:$E$659,3,FALSE())</f>
        <v>19</v>
      </c>
      <c r="O362" s="0" t="n">
        <f aca="false">VLOOKUP(A362,'Team Data'!$A$1:$E$659,4,FALSE())</f>
        <v>474</v>
      </c>
      <c r="P362" s="0" t="n">
        <f aca="false">VLOOKUP(A362,'Team Data'!$A$1:$E$659,5,FALSE())</f>
        <v>521</v>
      </c>
      <c r="Q362" s="0" t="n">
        <f aca="false">VLOOKUP(B362,'Team Data'!$A$1:$E$659,4,FALSE())</f>
        <v>530</v>
      </c>
      <c r="R362" s="0" t="n">
        <f aca="false">VLOOKUP(B362,'Team Data'!$A$1:$E$659,5,FALSE())</f>
        <v>469</v>
      </c>
      <c r="S362" s="0" t="n">
        <f aca="false">IF(I362=1,(MIN(30,(C362-D362)))*(M362/(M362+N362))*(Q362/(Q362+R362)),(MAX(-30,(C362-D362)))*(N362/(M362+N362))*(R362/(R362+Q362)))</f>
        <v>-5.57494994994995</v>
      </c>
      <c r="T362" s="0" t="n">
        <f aca="false">IF(J362=1,(MIN(30,(D362-C362)))*(K362/(K362+L362))*(O362/(O362+P362)),(MAX(-30,(D362-C362)))*(L362/(K362+L362))*(P362/(P362+O362)))</f>
        <v>3.75331201461855</v>
      </c>
      <c r="U362" s="7" t="n">
        <v>43054</v>
      </c>
    </row>
    <row r="363" customFormat="false" ht="15" hidden="false" customHeight="false" outlineLevel="0" collapsed="false">
      <c r="A363" s="0" t="s">
        <v>145</v>
      </c>
      <c r="B363" s="0" t="s">
        <v>9</v>
      </c>
      <c r="C363" s="0" t="n">
        <v>64</v>
      </c>
      <c r="D363" s="0" t="n">
        <v>86</v>
      </c>
      <c r="E363" s="0" t="n">
        <v>47</v>
      </c>
      <c r="F363" s="0" t="n">
        <v>40</v>
      </c>
      <c r="G363" s="0" t="n">
        <v>16</v>
      </c>
      <c r="H363" s="0" t="n">
        <v>13</v>
      </c>
      <c r="I363" s="0" t="n">
        <v>0</v>
      </c>
      <c r="J363" s="0" t="n">
        <v>1</v>
      </c>
      <c r="K363" s="0" t="n">
        <f aca="false">VLOOKUP(A363,'Team Data'!$A$1:$E$659,2,FALSE())</f>
        <v>23</v>
      </c>
      <c r="L363" s="0" t="n">
        <f aca="false">VLOOKUP(A363,'Team Data'!$A$1:$E$659,3,FALSE())</f>
        <v>10</v>
      </c>
      <c r="M363" s="0" t="n">
        <f aca="false">VLOOKUP(B363,'Team Data'!$A$1:$E$659,2,FALSE())</f>
        <v>20</v>
      </c>
      <c r="N363" s="0" t="n">
        <f aca="false">VLOOKUP(B363,'Team Data'!$A$1:$E$659,3,FALSE())</f>
        <v>16</v>
      </c>
      <c r="O363" s="0" t="n">
        <f aca="false">VLOOKUP(A363,'Team Data'!$A$1:$E$659,4,FALSE())</f>
        <v>503</v>
      </c>
      <c r="P363" s="0" t="n">
        <f aca="false">VLOOKUP(A363,'Team Data'!$A$1:$E$659,5,FALSE())</f>
        <v>487</v>
      </c>
      <c r="Q363" s="0" t="n">
        <f aca="false">VLOOKUP(B363,'Team Data'!$A$1:$E$659,4,FALSE())</f>
        <v>741</v>
      </c>
      <c r="R363" s="0" t="n">
        <f aca="false">VLOOKUP(B363,'Team Data'!$A$1:$E$659,5,FALSE())</f>
        <v>460</v>
      </c>
      <c r="S363" s="0" t="n">
        <f aca="false">IF(I363=1,(MIN(30,(C363-D363)))*(M363/(M363+N363))*(Q363/(Q363+R363)),(MAX(-30,(C363-D363)))*(N363/(M363+N363))*(R363/(R363+Q363)))</f>
        <v>-3.74502729207142</v>
      </c>
      <c r="T363" s="0" t="n">
        <f aca="false">IF(J363=1,(MIN(30,(D363-C363)))*(K363/(K363+L363))*(O363/(O363+P363)),(MAX(-30,(D363-C363)))*(L363/(K363+L363))*(P363/(P363+O363)))</f>
        <v>7.79057239057239</v>
      </c>
      <c r="U363" s="7" t="n">
        <v>43054</v>
      </c>
    </row>
    <row r="364" customFormat="false" ht="15" hidden="false" customHeight="false" outlineLevel="0" collapsed="false">
      <c r="A364" s="0" t="s">
        <v>492</v>
      </c>
      <c r="B364" s="0" t="s">
        <v>53</v>
      </c>
      <c r="C364" s="0" t="n">
        <v>53</v>
      </c>
      <c r="D364" s="0" t="n">
        <v>101</v>
      </c>
      <c r="E364" s="0" t="n">
        <v>41</v>
      </c>
      <c r="F364" s="0" t="n">
        <v>39</v>
      </c>
      <c r="G364" s="0" t="n">
        <v>38</v>
      </c>
      <c r="H364" s="0" t="n">
        <v>14</v>
      </c>
      <c r="I364" s="0" t="n">
        <v>0</v>
      </c>
      <c r="J364" s="0" t="n">
        <v>1</v>
      </c>
      <c r="K364" s="0" t="n">
        <f aca="false">VLOOKUP(A364,'Team Data'!$A$1:$E$659,2,FALSE())</f>
        <v>0</v>
      </c>
      <c r="L364" s="0" t="n">
        <f aca="false">VLOOKUP(A364,'Team Data'!$A$1:$E$659,3,FALSE())</f>
        <v>1</v>
      </c>
      <c r="M364" s="0" t="n">
        <f aca="false">VLOOKUP(B364,'Team Data'!$A$1:$E$659,2,FALSE())</f>
        <v>3</v>
      </c>
      <c r="N364" s="0" t="n">
        <f aca="false">VLOOKUP(B364,'Team Data'!$A$1:$E$659,3,FALSE())</f>
        <v>29</v>
      </c>
      <c r="O364" s="0" t="n">
        <f aca="false">VLOOKUP(A364,'Team Data'!$A$1:$E$659,4,FALSE())</f>
        <v>3</v>
      </c>
      <c r="P364" s="0" t="n">
        <f aca="false">VLOOKUP(A364,'Team Data'!$A$1:$E$659,5,FALSE())</f>
        <v>29</v>
      </c>
      <c r="Q364" s="0" t="n">
        <f aca="false">VLOOKUP(B364,'Team Data'!$A$1:$E$659,4,FALSE())</f>
        <v>547</v>
      </c>
      <c r="R364" s="0" t="n">
        <f aca="false">VLOOKUP(B364,'Team Data'!$A$1:$E$659,5,FALSE())</f>
        <v>441</v>
      </c>
      <c r="S364" s="0" t="n">
        <f aca="false">IF(I364=1,(MIN(30,(C364-D364)))*(M364/(M364+N364))*(Q364/(Q364+R364)),(MAX(-30,(C364-D364)))*(N364/(M364+N364))*(R364/(R364+Q364)))</f>
        <v>-12.1353112348178</v>
      </c>
      <c r="T364" s="0" t="n">
        <f aca="false">IF(J364=1,(MIN(30,(D364-C364)))*(K364/(K364+L364))*(O364/(O364+P364)),(MAX(-30,(D364-C364)))*(L364/(K364+L364))*(P364/(P364+O364)))</f>
        <v>0</v>
      </c>
      <c r="U364" s="7" t="n">
        <v>43054</v>
      </c>
    </row>
    <row r="365" customFormat="false" ht="15" hidden="false" customHeight="false" outlineLevel="0" collapsed="false">
      <c r="A365" s="0" t="s">
        <v>235</v>
      </c>
      <c r="B365" s="0" t="s">
        <v>159</v>
      </c>
      <c r="C365" s="0" t="n">
        <v>86</v>
      </c>
      <c r="D365" s="0" t="n">
        <v>71</v>
      </c>
      <c r="E365" s="0" t="n">
        <v>34</v>
      </c>
      <c r="F365" s="0" t="n">
        <v>23</v>
      </c>
      <c r="G365" s="0" t="n">
        <v>11</v>
      </c>
      <c r="H365" s="0" t="n">
        <v>11</v>
      </c>
      <c r="I365" s="0" t="n">
        <v>1</v>
      </c>
      <c r="J365" s="0" t="n">
        <v>0</v>
      </c>
      <c r="K365" s="0" t="n">
        <f aca="false">VLOOKUP(A365,'Team Data'!$A$1:$E$659,2,FALSE())</f>
        <v>30</v>
      </c>
      <c r="L365" s="0" t="n">
        <f aca="false">VLOOKUP(A365,'Team Data'!$A$1:$E$659,3,FALSE())</f>
        <v>7</v>
      </c>
      <c r="M365" s="0" t="n">
        <f aca="false">VLOOKUP(B365,'Team Data'!$A$1:$E$659,2,FALSE())</f>
        <v>20</v>
      </c>
      <c r="N365" s="0" t="n">
        <f aca="false">VLOOKUP(B365,'Team Data'!$A$1:$E$659,3,FALSE())</f>
        <v>13</v>
      </c>
      <c r="O365" s="0" t="n">
        <f aca="false">VLOOKUP(A365,'Team Data'!$A$1:$E$659,4,FALSE())</f>
        <v>726</v>
      </c>
      <c r="P365" s="0" t="n">
        <f aca="false">VLOOKUP(A365,'Team Data'!$A$1:$E$659,5,FALSE())</f>
        <v>521</v>
      </c>
      <c r="Q365" s="0" t="n">
        <f aca="false">VLOOKUP(B365,'Team Data'!$A$1:$E$659,4,FALSE())</f>
        <v>651</v>
      </c>
      <c r="R365" s="0" t="n">
        <f aca="false">VLOOKUP(B365,'Team Data'!$A$1:$E$659,5,FALSE())</f>
        <v>454</v>
      </c>
      <c r="S365" s="0" t="n">
        <f aca="false">IF(I365=1,(MIN(30,(C365-D365)))*(M365/(M365+N365))*(Q365/(Q365+R365)),(MAX(-30,(C365-D365)))*(N365/(M365+N365))*(R365/(R365+Q365)))</f>
        <v>5.3558206499383</v>
      </c>
      <c r="T365" s="0" t="n">
        <f aca="false">IF(J365=1,(MIN(30,(D365-C365)))*(K365/(K365+L365))*(O365/(O365+P365)),(MAX(-30,(D365-C365)))*(L365/(K365+L365))*(P365/(P365+O365)))</f>
        <v>-1.18565638613754</v>
      </c>
      <c r="U365" s="7" t="n">
        <v>43054</v>
      </c>
    </row>
    <row r="366" customFormat="false" ht="15" hidden="false" customHeight="false" outlineLevel="0" collapsed="false">
      <c r="A366" s="0" t="s">
        <v>71</v>
      </c>
      <c r="B366" s="0" t="s">
        <v>59</v>
      </c>
      <c r="C366" s="0" t="n">
        <v>62</v>
      </c>
      <c r="D366" s="0" t="n">
        <v>89</v>
      </c>
      <c r="E366" s="0" t="n">
        <v>23</v>
      </c>
      <c r="F366" s="0" t="n">
        <v>46</v>
      </c>
      <c r="G366" s="0" t="n">
        <v>11</v>
      </c>
      <c r="H366" s="0" t="n">
        <v>13</v>
      </c>
      <c r="I366" s="0" t="n">
        <v>0</v>
      </c>
      <c r="J366" s="0" t="n">
        <v>1</v>
      </c>
      <c r="K366" s="0" t="n">
        <f aca="false">VLOOKUP(A366,'Team Data'!$A$1:$E$659,2,FALSE())</f>
        <v>15</v>
      </c>
      <c r="L366" s="0" t="n">
        <f aca="false">VLOOKUP(A366,'Team Data'!$A$1:$E$659,3,FALSE())</f>
        <v>15</v>
      </c>
      <c r="M366" s="0" t="n">
        <f aca="false">VLOOKUP(B366,'Team Data'!$A$1:$E$659,2,FALSE())</f>
        <v>17</v>
      </c>
      <c r="N366" s="0" t="n">
        <f aca="false">VLOOKUP(B366,'Team Data'!$A$1:$E$659,3,FALSE())</f>
        <v>15</v>
      </c>
      <c r="O366" s="0" t="n">
        <f aca="false">VLOOKUP(A366,'Team Data'!$A$1:$E$659,4,FALSE())</f>
        <v>467</v>
      </c>
      <c r="P366" s="0" t="n">
        <f aca="false">VLOOKUP(A366,'Team Data'!$A$1:$E$659,5,FALSE())</f>
        <v>451</v>
      </c>
      <c r="Q366" s="0" t="n">
        <f aca="false">VLOOKUP(B366,'Team Data'!$A$1:$E$659,4,FALSE())</f>
        <v>627</v>
      </c>
      <c r="R366" s="0" t="n">
        <f aca="false">VLOOKUP(B366,'Team Data'!$A$1:$E$659,5,FALSE())</f>
        <v>441</v>
      </c>
      <c r="S366" s="0" t="n">
        <f aca="false">IF(I366=1,(MIN(30,(C366-D366)))*(M366/(M366+N366))*(Q366/(Q366+R366)),(MAX(-30,(C366-D366)))*(N366/(M366+N366))*(R366/(R366+Q366)))</f>
        <v>-5.22603581460674</v>
      </c>
      <c r="T366" s="0" t="n">
        <f aca="false">IF(J366=1,(MIN(30,(D366-C366)))*(K366/(K366+L366))*(O366/(O366+P366)),(MAX(-30,(D366-C366)))*(L366/(K366+L366))*(P366/(P366+O366)))</f>
        <v>6.86764705882353</v>
      </c>
      <c r="U366" s="7" t="n">
        <v>43054</v>
      </c>
    </row>
    <row r="367" customFormat="false" ht="15" hidden="false" customHeight="false" outlineLevel="0" collapsed="false">
      <c r="A367" s="0" t="s">
        <v>220</v>
      </c>
      <c r="B367" s="0" t="s">
        <v>191</v>
      </c>
      <c r="C367" s="0" t="n">
        <v>71</v>
      </c>
      <c r="D367" s="0" t="n">
        <v>103</v>
      </c>
      <c r="E367" s="0" t="n">
        <v>37</v>
      </c>
      <c r="F367" s="0" t="n">
        <v>48</v>
      </c>
      <c r="G367" s="0" t="n">
        <v>26</v>
      </c>
      <c r="H367" s="0" t="n">
        <v>18</v>
      </c>
      <c r="I367" s="0" t="n">
        <v>0</v>
      </c>
      <c r="J367" s="0" t="n">
        <v>1</v>
      </c>
      <c r="K367" s="0" t="n">
        <f aca="false">VLOOKUP(A367,'Team Data'!$A$1:$E$659,2,FALSE())</f>
        <v>9</v>
      </c>
      <c r="L367" s="0" t="n">
        <f aca="false">VLOOKUP(A367,'Team Data'!$A$1:$E$659,3,FALSE())</f>
        <v>22</v>
      </c>
      <c r="M367" s="0" t="n">
        <f aca="false">VLOOKUP(B367,'Team Data'!$A$1:$E$659,2,FALSE())</f>
        <v>19</v>
      </c>
      <c r="N367" s="0" t="n">
        <f aca="false">VLOOKUP(B367,'Team Data'!$A$1:$E$659,3,FALSE())</f>
        <v>15</v>
      </c>
      <c r="O367" s="0" t="n">
        <f aca="false">VLOOKUP(A367,'Team Data'!$A$1:$E$659,4,FALSE())</f>
        <v>532</v>
      </c>
      <c r="P367" s="0" t="n">
        <f aca="false">VLOOKUP(A367,'Team Data'!$A$1:$E$659,5,FALSE())</f>
        <v>421</v>
      </c>
      <c r="Q367" s="0" t="n">
        <f aca="false">VLOOKUP(B367,'Team Data'!$A$1:$E$659,4,FALSE())</f>
        <v>580</v>
      </c>
      <c r="R367" s="0" t="n">
        <f aca="false">VLOOKUP(B367,'Team Data'!$A$1:$E$659,5,FALSE())</f>
        <v>491</v>
      </c>
      <c r="S367" s="0" t="n">
        <f aca="false">IF(I367=1,(MIN(30,(C367-D367)))*(M367/(M367+N367))*(Q367/(Q367+R367)),(MAX(-30,(C367-D367)))*(N367/(M367+N367))*(R367/(R367+Q367)))</f>
        <v>-6.06772120612951</v>
      </c>
      <c r="T367" s="0" t="n">
        <f aca="false">IF(J367=1,(MIN(30,(D367-C367)))*(K367/(K367+L367))*(O367/(O367+P367)),(MAX(-30,(D367-C367)))*(L367/(K367+L367))*(P367/(P367+O367)))</f>
        <v>4.86206546390008</v>
      </c>
      <c r="U367" s="7" t="n">
        <v>43054</v>
      </c>
    </row>
    <row r="368" customFormat="false" ht="15" hidden="false" customHeight="false" outlineLevel="0" collapsed="false">
      <c r="A368" s="0" t="s">
        <v>328</v>
      </c>
      <c r="B368" s="0" t="s">
        <v>120</v>
      </c>
      <c r="C368" s="0" t="n">
        <v>84</v>
      </c>
      <c r="D368" s="0" t="n">
        <v>71</v>
      </c>
      <c r="E368" s="0" t="n">
        <v>38</v>
      </c>
      <c r="F368" s="0" t="n">
        <v>22</v>
      </c>
      <c r="G368" s="0" t="n">
        <v>12</v>
      </c>
      <c r="H368" s="0" t="n">
        <v>11</v>
      </c>
      <c r="I368" s="0" t="n">
        <v>1</v>
      </c>
      <c r="J368" s="0" t="n">
        <v>0</v>
      </c>
      <c r="K368" s="0" t="n">
        <f aca="false">VLOOKUP(A368,'Team Data'!$A$1:$E$659,2,FALSE())</f>
        <v>23</v>
      </c>
      <c r="L368" s="0" t="n">
        <f aca="false">VLOOKUP(A368,'Team Data'!$A$1:$E$659,3,FALSE())</f>
        <v>10</v>
      </c>
      <c r="M368" s="0" t="n">
        <f aca="false">VLOOKUP(B368,'Team Data'!$A$1:$E$659,2,FALSE())</f>
        <v>14</v>
      </c>
      <c r="N368" s="0" t="n">
        <f aca="false">VLOOKUP(B368,'Team Data'!$A$1:$E$659,3,FALSE())</f>
        <v>16</v>
      </c>
      <c r="O368" s="0" t="n">
        <f aca="false">VLOOKUP(A368,'Team Data'!$A$1:$E$659,4,FALSE())</f>
        <v>523</v>
      </c>
      <c r="P368" s="0" t="n">
        <f aca="false">VLOOKUP(A368,'Team Data'!$A$1:$E$659,5,FALSE())</f>
        <v>473</v>
      </c>
      <c r="Q368" s="0" t="n">
        <f aca="false">VLOOKUP(B368,'Team Data'!$A$1:$E$659,4,FALSE())</f>
        <v>423</v>
      </c>
      <c r="R368" s="0" t="n">
        <f aca="false">VLOOKUP(B368,'Team Data'!$A$1:$E$659,5,FALSE())</f>
        <v>495</v>
      </c>
      <c r="S368" s="0" t="n">
        <f aca="false">IF(I368=1,(MIN(30,(C368-D368)))*(M368/(M368+N368))*(Q368/(Q368+R368)),(MAX(-30,(C368-D368)))*(N368/(M368+N368))*(R368/(R368+Q368)))</f>
        <v>2.79542483660131</v>
      </c>
      <c r="T368" s="0" t="n">
        <f aca="false">IF(J368=1,(MIN(30,(D368-C368)))*(K368/(K368+L368))*(O368/(O368+P368)),(MAX(-30,(D368-C368)))*(L368/(K368+L368))*(P368/(P368+O368)))</f>
        <v>-1.87081659973226</v>
      </c>
      <c r="U368" s="7" t="n">
        <v>43054</v>
      </c>
    </row>
    <row r="369" customFormat="false" ht="15" hidden="false" customHeight="false" outlineLevel="0" collapsed="false">
      <c r="A369" s="0" t="s">
        <v>117</v>
      </c>
      <c r="B369" s="0" t="s">
        <v>104</v>
      </c>
      <c r="C369" s="0" t="n">
        <v>69</v>
      </c>
      <c r="D369" s="0" t="n">
        <v>106</v>
      </c>
      <c r="E369" s="0" t="n">
        <v>33</v>
      </c>
      <c r="F369" s="0" t="n">
        <v>51</v>
      </c>
      <c r="G369" s="0" t="n">
        <v>12</v>
      </c>
      <c r="H369" s="0" t="n">
        <v>13</v>
      </c>
      <c r="I369" s="0" t="n">
        <v>0</v>
      </c>
      <c r="J369" s="0" t="n">
        <v>1</v>
      </c>
      <c r="K369" s="0" t="n">
        <f aca="false">VLOOKUP(A369,'Team Data'!$A$1:$E$659,2,FALSE())</f>
        <v>10</v>
      </c>
      <c r="L369" s="0" t="n">
        <f aca="false">VLOOKUP(A369,'Team Data'!$A$1:$E$659,3,FALSE())</f>
        <v>23</v>
      </c>
      <c r="M369" s="0" t="n">
        <f aca="false">VLOOKUP(B369,'Team Data'!$A$1:$E$659,2,FALSE())</f>
        <v>32</v>
      </c>
      <c r="N369" s="0" t="n">
        <f aca="false">VLOOKUP(B369,'Team Data'!$A$1:$E$659,3,FALSE())</f>
        <v>5</v>
      </c>
      <c r="O369" s="0" t="n">
        <f aca="false">VLOOKUP(A369,'Team Data'!$A$1:$E$659,4,FALSE())</f>
        <v>452</v>
      </c>
      <c r="P369" s="0" t="n">
        <f aca="false">VLOOKUP(A369,'Team Data'!$A$1:$E$659,5,FALSE())</f>
        <v>578</v>
      </c>
      <c r="Q369" s="0" t="n">
        <f aca="false">VLOOKUP(B369,'Team Data'!$A$1:$E$659,4,FALSE())</f>
        <v>666</v>
      </c>
      <c r="R369" s="0" t="n">
        <f aca="false">VLOOKUP(B369,'Team Data'!$A$1:$E$659,5,FALSE())</f>
        <v>579</v>
      </c>
      <c r="S369" s="0" t="n">
        <f aca="false">IF(I369=1,(MIN(30,(C369-D369)))*(M369/(M369+N369))*(Q369/(Q369+R369)),(MAX(-30,(C369-D369)))*(N369/(M369+N369))*(R369/(R369+Q369)))</f>
        <v>-1.88537935525887</v>
      </c>
      <c r="T369" s="0" t="n">
        <f aca="false">IF(J369=1,(MIN(30,(D369-C369)))*(K369/(K369+L369))*(O369/(O369+P369)),(MAX(-30,(D369-C369)))*(L369/(K369+L369))*(P369/(P369+O369)))</f>
        <v>3.98940864960283</v>
      </c>
      <c r="U369" s="7" t="n">
        <v>43054</v>
      </c>
    </row>
    <row r="370" customFormat="false" ht="15" hidden="false" customHeight="false" outlineLevel="0" collapsed="false">
      <c r="A370" s="0" t="s">
        <v>493</v>
      </c>
      <c r="B370" s="0" t="s">
        <v>341</v>
      </c>
      <c r="C370" s="0" t="n">
        <v>45</v>
      </c>
      <c r="D370" s="0" t="n">
        <v>110</v>
      </c>
      <c r="E370" s="0" t="n">
        <v>33</v>
      </c>
      <c r="F370" s="0" t="n">
        <v>47</v>
      </c>
      <c r="G370" s="0" t="n">
        <v>20</v>
      </c>
      <c r="H370" s="0" t="n">
        <v>8</v>
      </c>
      <c r="I370" s="0" t="n">
        <v>0</v>
      </c>
      <c r="J370" s="0" t="n">
        <v>1</v>
      </c>
      <c r="K370" s="0" t="n">
        <f aca="false">VLOOKUP(A370,'Team Data'!$A$1:$E$659,2,FALSE())</f>
        <v>0</v>
      </c>
      <c r="L370" s="0" t="n">
        <f aca="false">VLOOKUP(A370,'Team Data'!$A$1:$E$659,3,FALSE())</f>
        <v>1</v>
      </c>
      <c r="M370" s="0" t="n">
        <f aca="false">VLOOKUP(B370,'Team Data'!$A$1:$E$659,2,FALSE())</f>
        <v>20</v>
      </c>
      <c r="N370" s="0" t="n">
        <f aca="false">VLOOKUP(B370,'Team Data'!$A$1:$E$659,3,FALSE())</f>
        <v>11</v>
      </c>
      <c r="O370" s="0" t="n">
        <f aca="false">VLOOKUP(A370,'Team Data'!$A$1:$E$659,4,FALSE())</f>
        <v>20</v>
      </c>
      <c r="P370" s="0" t="n">
        <f aca="false">VLOOKUP(A370,'Team Data'!$A$1:$E$659,5,FALSE())</f>
        <v>11</v>
      </c>
      <c r="Q370" s="0" t="n">
        <f aca="false">VLOOKUP(B370,'Team Data'!$A$1:$E$659,4,FALSE())</f>
        <v>456</v>
      </c>
      <c r="R370" s="0" t="n">
        <f aca="false">VLOOKUP(B370,'Team Data'!$A$1:$E$659,5,FALSE())</f>
        <v>479</v>
      </c>
      <c r="S370" s="0" t="n">
        <f aca="false">IF(I370=1,(MIN(30,(C370-D370)))*(M370/(M370+N370))*(Q370/(Q370+R370)),(MAX(-30,(C370-D370)))*(N370/(M370+N370))*(R370/(R370+Q370)))</f>
        <v>-5.45351043643264</v>
      </c>
      <c r="T370" s="0" t="n">
        <f aca="false">IF(J370=1,(MIN(30,(D370-C370)))*(K370/(K370+L370))*(O370/(O370+P370)),(MAX(-30,(D370-C370)))*(L370/(K370+L370))*(P370/(P370+O370)))</f>
        <v>0</v>
      </c>
      <c r="U370" s="7" t="n">
        <v>43054</v>
      </c>
    </row>
    <row r="371" customFormat="false" ht="15" hidden="false" customHeight="false" outlineLevel="0" collapsed="false">
      <c r="A371" s="0" t="s">
        <v>349</v>
      </c>
      <c r="B371" s="0" t="s">
        <v>60</v>
      </c>
      <c r="C371" s="0" t="n">
        <v>76</v>
      </c>
      <c r="D371" s="0" t="n">
        <v>80</v>
      </c>
      <c r="E371" s="0" t="n">
        <v>29</v>
      </c>
      <c r="F371" s="0" t="n">
        <v>51</v>
      </c>
      <c r="G371" s="0" t="n">
        <v>10</v>
      </c>
      <c r="H371" s="0" t="n">
        <v>18</v>
      </c>
      <c r="I371" s="0" t="n">
        <v>0</v>
      </c>
      <c r="J371" s="0" t="n">
        <v>1</v>
      </c>
      <c r="K371" s="0" t="n">
        <f aca="false">VLOOKUP(A371,'Team Data'!$A$1:$E$659,2,FALSE())</f>
        <v>19</v>
      </c>
      <c r="L371" s="0" t="n">
        <f aca="false">VLOOKUP(A371,'Team Data'!$A$1:$E$659,3,FALSE())</f>
        <v>12</v>
      </c>
      <c r="M371" s="0" t="n">
        <f aca="false">VLOOKUP(B371,'Team Data'!$A$1:$E$659,2,FALSE())</f>
        <v>11</v>
      </c>
      <c r="N371" s="0" t="n">
        <f aca="false">VLOOKUP(B371,'Team Data'!$A$1:$E$659,3,FALSE())</f>
        <v>21</v>
      </c>
      <c r="O371" s="0" t="n">
        <f aca="false">VLOOKUP(A371,'Team Data'!$A$1:$E$659,4,FALSE())</f>
        <v>461</v>
      </c>
      <c r="P371" s="0" t="n">
        <f aca="false">VLOOKUP(A371,'Team Data'!$A$1:$E$659,5,FALSE())</f>
        <v>472</v>
      </c>
      <c r="Q371" s="0" t="n">
        <f aca="false">VLOOKUP(B371,'Team Data'!$A$1:$E$659,4,FALSE())</f>
        <v>556</v>
      </c>
      <c r="R371" s="0" t="n">
        <f aca="false">VLOOKUP(B371,'Team Data'!$A$1:$E$659,5,FALSE())</f>
        <v>459</v>
      </c>
      <c r="S371" s="0" t="n">
        <f aca="false">IF(I371=1,(MIN(30,(C371-D371)))*(M371/(M371+N371))*(Q371/(Q371+R371)),(MAX(-30,(C371-D371)))*(N371/(M371+N371))*(R371/(R371+Q371)))</f>
        <v>-1.18706896551724</v>
      </c>
      <c r="T371" s="0" t="n">
        <f aca="false">IF(J371=1,(MIN(30,(D371-C371)))*(K371/(K371+L371))*(O371/(O371+P371)),(MAX(-30,(D371-C371)))*(L371/(K371+L371))*(P371/(P371+O371)))</f>
        <v>1.21135428551672</v>
      </c>
      <c r="U371" s="7" t="n">
        <v>43054</v>
      </c>
    </row>
    <row r="372" customFormat="false" ht="15" hidden="false" customHeight="false" outlineLevel="0" collapsed="false">
      <c r="A372" s="0" t="s">
        <v>257</v>
      </c>
      <c r="B372" s="0" t="s">
        <v>16</v>
      </c>
      <c r="C372" s="0" t="n">
        <v>68</v>
      </c>
      <c r="D372" s="0" t="n">
        <v>90</v>
      </c>
      <c r="E372" s="0" t="n">
        <v>36</v>
      </c>
      <c r="F372" s="0" t="n">
        <v>42</v>
      </c>
      <c r="G372" s="0" t="n">
        <v>15</v>
      </c>
      <c r="H372" s="0" t="n">
        <v>12</v>
      </c>
      <c r="I372" s="0" t="n">
        <v>0</v>
      </c>
      <c r="J372" s="0" t="n">
        <v>1</v>
      </c>
      <c r="K372" s="0" t="n">
        <f aca="false">VLOOKUP(A372,'Team Data'!$A$1:$E$659,2,FALSE())</f>
        <v>22</v>
      </c>
      <c r="L372" s="0" t="n">
        <f aca="false">VLOOKUP(A372,'Team Data'!$A$1:$E$659,3,FALSE())</f>
        <v>11</v>
      </c>
      <c r="M372" s="0" t="n">
        <f aca="false">VLOOKUP(B372,'Team Data'!$A$1:$E$659,2,FALSE())</f>
        <v>20</v>
      </c>
      <c r="N372" s="0" t="n">
        <f aca="false">VLOOKUP(B372,'Team Data'!$A$1:$E$659,3,FALSE())</f>
        <v>12</v>
      </c>
      <c r="O372" s="0" t="n">
        <f aca="false">VLOOKUP(A372,'Team Data'!$A$1:$E$659,4,FALSE())</f>
        <v>568</v>
      </c>
      <c r="P372" s="0" t="n">
        <f aca="false">VLOOKUP(A372,'Team Data'!$A$1:$E$659,5,FALSE())</f>
        <v>479</v>
      </c>
      <c r="Q372" s="0" t="n">
        <f aca="false">VLOOKUP(B372,'Team Data'!$A$1:$E$659,4,FALSE())</f>
        <v>595</v>
      </c>
      <c r="R372" s="0" t="n">
        <f aca="false">VLOOKUP(B372,'Team Data'!$A$1:$E$659,5,FALSE())</f>
        <v>484</v>
      </c>
      <c r="S372" s="0" t="n">
        <f aca="false">IF(I372=1,(MIN(30,(C372-D372)))*(M372/(M372+N372))*(Q372/(Q372+R372)),(MAX(-30,(C372-D372)))*(N372/(M372+N372))*(R372/(R372+Q372)))</f>
        <v>-3.70064874884152</v>
      </c>
      <c r="T372" s="0" t="n">
        <f aca="false">IF(J372=1,(MIN(30,(D372-C372)))*(K372/(K372+L372))*(O372/(O372+P372)),(MAX(-30,(D372-C372)))*(L372/(K372+L372))*(P372/(P372+O372)))</f>
        <v>7.95670168736071</v>
      </c>
      <c r="U372" s="7" t="n">
        <v>43054</v>
      </c>
    </row>
    <row r="373" customFormat="false" ht="15" hidden="false" customHeight="false" outlineLevel="0" collapsed="false">
      <c r="A373" s="0" t="s">
        <v>138</v>
      </c>
      <c r="B373" s="0" t="s">
        <v>133</v>
      </c>
      <c r="C373" s="0" t="n">
        <v>61</v>
      </c>
      <c r="D373" s="0" t="n">
        <v>65</v>
      </c>
      <c r="E373" s="0" t="n">
        <v>39</v>
      </c>
      <c r="F373" s="0" t="n">
        <v>39</v>
      </c>
      <c r="G373" s="0" t="n">
        <v>18</v>
      </c>
      <c r="H373" s="0" t="n">
        <v>11</v>
      </c>
      <c r="I373" s="0" t="n">
        <v>0</v>
      </c>
      <c r="J373" s="0" t="n">
        <v>1</v>
      </c>
      <c r="K373" s="0" t="n">
        <f aca="false">VLOOKUP(A373,'Team Data'!$A$1:$E$659,2,FALSE())</f>
        <v>23</v>
      </c>
      <c r="L373" s="0" t="n">
        <f aca="false">VLOOKUP(A373,'Team Data'!$A$1:$E$659,3,FALSE())</f>
        <v>11</v>
      </c>
      <c r="M373" s="0" t="n">
        <f aca="false">VLOOKUP(B373,'Team Data'!$A$1:$E$659,2,FALSE())</f>
        <v>30</v>
      </c>
      <c r="N373" s="0" t="n">
        <f aca="false">VLOOKUP(B373,'Team Data'!$A$1:$E$659,3,FALSE())</f>
        <v>8</v>
      </c>
      <c r="O373" s="0" t="n">
        <f aca="false">VLOOKUP(A373,'Team Data'!$A$1:$E$659,4,FALSE())</f>
        <v>704</v>
      </c>
      <c r="P373" s="0" t="n">
        <f aca="false">VLOOKUP(A373,'Team Data'!$A$1:$E$659,5,FALSE())</f>
        <v>448</v>
      </c>
      <c r="Q373" s="0" t="n">
        <f aca="false">VLOOKUP(B373,'Team Data'!$A$1:$E$659,4,FALSE())</f>
        <v>816</v>
      </c>
      <c r="R373" s="0" t="n">
        <f aca="false">VLOOKUP(B373,'Team Data'!$A$1:$E$659,5,FALSE())</f>
        <v>475</v>
      </c>
      <c r="S373" s="0" t="n">
        <f aca="false">IF(I373=1,(MIN(30,(C373-D373)))*(M373/(M373+N373))*(Q373/(Q373+R373)),(MAX(-30,(C373-D373)))*(N373/(M373+N373))*(R373/(R373+Q373)))</f>
        <v>-0.309837335398916</v>
      </c>
      <c r="T373" s="0" t="n">
        <f aca="false">IF(J373=1,(MIN(30,(D373-C373)))*(K373/(K373+L373))*(O373/(O373+P373)),(MAX(-30,(D373-C373)))*(L373/(K373+L373))*(P373/(P373+O373)))</f>
        <v>1.65359477124183</v>
      </c>
      <c r="U373" s="7" t="n">
        <v>43054</v>
      </c>
    </row>
    <row r="374" customFormat="false" ht="15" hidden="false" customHeight="false" outlineLevel="0" collapsed="false">
      <c r="A374" s="0" t="s">
        <v>494</v>
      </c>
      <c r="B374" s="0" t="s">
        <v>227</v>
      </c>
      <c r="C374" s="0" t="n">
        <v>82</v>
      </c>
      <c r="D374" s="0" t="n">
        <v>107</v>
      </c>
      <c r="E374" s="0" t="n">
        <v>24</v>
      </c>
      <c r="F374" s="0" t="n">
        <v>46</v>
      </c>
      <c r="G374" s="0" t="n">
        <v>17</v>
      </c>
      <c r="H374" s="0" t="n">
        <v>14</v>
      </c>
      <c r="I374" s="0" t="n">
        <v>0</v>
      </c>
      <c r="J374" s="0" t="n">
        <v>1</v>
      </c>
      <c r="K374" s="0" t="n">
        <f aca="false">VLOOKUP(A374,'Team Data'!$A$1:$E$659,2,FALSE())</f>
        <v>0</v>
      </c>
      <c r="L374" s="0" t="n">
        <f aca="false">VLOOKUP(A374,'Team Data'!$A$1:$E$659,3,FALSE())</f>
        <v>2</v>
      </c>
      <c r="M374" s="0" t="n">
        <f aca="false">VLOOKUP(B374,'Team Data'!$A$1:$E$659,2,FALSE())</f>
        <v>6</v>
      </c>
      <c r="N374" s="0" t="n">
        <f aca="false">VLOOKUP(B374,'Team Data'!$A$1:$E$659,3,FALSE())</f>
        <v>26</v>
      </c>
      <c r="O374" s="0" t="n">
        <f aca="false">VLOOKUP(A374,'Team Data'!$A$1:$E$659,4,FALSE())</f>
        <v>26</v>
      </c>
      <c r="P374" s="0" t="n">
        <f aca="false">VLOOKUP(A374,'Team Data'!$A$1:$E$659,5,FALSE())</f>
        <v>38</v>
      </c>
      <c r="Q374" s="0" t="n">
        <f aca="false">VLOOKUP(B374,'Team Data'!$A$1:$E$659,4,FALSE())</f>
        <v>578</v>
      </c>
      <c r="R374" s="0" t="n">
        <f aca="false">VLOOKUP(B374,'Team Data'!$A$1:$E$659,5,FALSE())</f>
        <v>464</v>
      </c>
      <c r="S374" s="0" t="n">
        <f aca="false">IF(I374=1,(MIN(30,(C374-D374)))*(M374/(M374+N374))*(Q374/(Q374+R374)),(MAX(-30,(C374-D374)))*(N374/(M374+N374))*(R374/(R374+Q374)))</f>
        <v>-9.04510556621881</v>
      </c>
      <c r="T374" s="0" t="n">
        <f aca="false">IF(J374=1,(MIN(30,(D374-C374)))*(K374/(K374+L374))*(O374/(O374+P374)),(MAX(-30,(D374-C374)))*(L374/(K374+L374))*(P374/(P374+O374)))</f>
        <v>0</v>
      </c>
      <c r="U374" s="7" t="n">
        <v>43054</v>
      </c>
    </row>
    <row r="375" customFormat="false" ht="15" hidden="false" customHeight="false" outlineLevel="0" collapsed="false">
      <c r="A375" s="0" t="s">
        <v>495</v>
      </c>
      <c r="B375" s="0" t="s">
        <v>147</v>
      </c>
      <c r="C375" s="0" t="n">
        <v>70</v>
      </c>
      <c r="D375" s="0" t="n">
        <v>95</v>
      </c>
      <c r="E375" s="0" t="n">
        <v>32</v>
      </c>
      <c r="F375" s="0" t="n">
        <v>51</v>
      </c>
      <c r="G375" s="0" t="n">
        <v>14</v>
      </c>
      <c r="H375" s="0" t="n">
        <v>22</v>
      </c>
      <c r="I375" s="0" t="n">
        <v>0</v>
      </c>
      <c r="J375" s="0" t="n">
        <v>1</v>
      </c>
      <c r="K375" s="0" t="n">
        <f aca="false">VLOOKUP(A375,'Team Data'!$A$1:$E$659,2,FALSE())</f>
        <v>0</v>
      </c>
      <c r="L375" s="0" t="n">
        <f aca="false">VLOOKUP(A375,'Team Data'!$A$1:$E$659,3,FALSE())</f>
        <v>1</v>
      </c>
      <c r="M375" s="0" t="n">
        <f aca="false">VLOOKUP(B375,'Team Data'!$A$1:$E$659,2,FALSE())</f>
        <v>15</v>
      </c>
      <c r="N375" s="0" t="n">
        <f aca="false">VLOOKUP(B375,'Team Data'!$A$1:$E$659,3,FALSE())</f>
        <v>18</v>
      </c>
      <c r="O375" s="0" t="n">
        <f aca="false">VLOOKUP(A375,'Team Data'!$A$1:$E$659,4,FALSE())</f>
        <v>15</v>
      </c>
      <c r="P375" s="0" t="n">
        <f aca="false">VLOOKUP(A375,'Team Data'!$A$1:$E$659,5,FALSE())</f>
        <v>18</v>
      </c>
      <c r="Q375" s="0" t="n">
        <f aca="false">VLOOKUP(B375,'Team Data'!$A$1:$E$659,4,FALSE())</f>
        <v>537</v>
      </c>
      <c r="R375" s="0" t="n">
        <f aca="false">VLOOKUP(B375,'Team Data'!$A$1:$E$659,5,FALSE())</f>
        <v>476</v>
      </c>
      <c r="S375" s="0" t="n">
        <f aca="false">IF(I375=1,(MIN(30,(C375-D375)))*(M375/(M375+N375))*(Q375/(Q375+R375)),(MAX(-30,(C375-D375)))*(N375/(M375+N375))*(R375/(R375+Q375)))</f>
        <v>-6.40761015884412</v>
      </c>
      <c r="T375" s="0" t="n">
        <f aca="false">IF(J375=1,(MIN(30,(D375-C375)))*(K375/(K375+L375))*(O375/(O375+P375)),(MAX(-30,(D375-C375)))*(L375/(K375+L375))*(P375/(P375+O375)))</f>
        <v>0</v>
      </c>
      <c r="U375" s="7" t="n">
        <v>43054</v>
      </c>
    </row>
    <row r="376" customFormat="false" ht="15" hidden="false" customHeight="false" outlineLevel="0" collapsed="false">
      <c r="A376" s="0" t="s">
        <v>496</v>
      </c>
      <c r="B376" s="0" t="s">
        <v>306</v>
      </c>
      <c r="C376" s="0" t="n">
        <v>52</v>
      </c>
      <c r="D376" s="0" t="n">
        <v>91</v>
      </c>
      <c r="E376" s="0" t="n">
        <v>29</v>
      </c>
      <c r="F376" s="0" t="n">
        <v>52</v>
      </c>
      <c r="G376" s="0" t="n">
        <v>16</v>
      </c>
      <c r="H376" s="0" t="n">
        <v>8</v>
      </c>
      <c r="I376" s="0" t="n">
        <v>0</v>
      </c>
      <c r="J376" s="0" t="n">
        <v>1</v>
      </c>
      <c r="K376" s="0" t="n">
        <f aca="false">VLOOKUP(A376,'Team Data'!$A$1:$E$659,2,FALSE())</f>
        <v>0</v>
      </c>
      <c r="L376" s="0" t="n">
        <f aca="false">VLOOKUP(A376,'Team Data'!$A$1:$E$659,3,FALSE())</f>
        <v>1</v>
      </c>
      <c r="M376" s="0" t="n">
        <f aca="false">VLOOKUP(B376,'Team Data'!$A$1:$E$659,2,FALSE())</f>
        <v>18</v>
      </c>
      <c r="N376" s="0" t="n">
        <f aca="false">VLOOKUP(B376,'Team Data'!$A$1:$E$659,3,FALSE())</f>
        <v>17</v>
      </c>
      <c r="O376" s="0" t="n">
        <f aca="false">VLOOKUP(A376,'Team Data'!$A$1:$E$659,4,FALSE())</f>
        <v>18</v>
      </c>
      <c r="P376" s="0" t="n">
        <f aca="false">VLOOKUP(A376,'Team Data'!$A$1:$E$659,5,FALSE())</f>
        <v>17</v>
      </c>
      <c r="Q376" s="0" t="n">
        <f aca="false">VLOOKUP(B376,'Team Data'!$A$1:$E$659,4,FALSE())</f>
        <v>605</v>
      </c>
      <c r="R376" s="0" t="n">
        <f aca="false">VLOOKUP(B376,'Team Data'!$A$1:$E$659,5,FALSE())</f>
        <v>465</v>
      </c>
      <c r="S376" s="0" t="n">
        <f aca="false">IF(I376=1,(MIN(30,(C376-D376)))*(M376/(M376+N376))*(Q376/(Q376+R376)),(MAX(-30,(C376-D376)))*(N376/(M376+N376))*(R376/(R376+Q376)))</f>
        <v>-6.3324432576769</v>
      </c>
      <c r="T376" s="0" t="n">
        <f aca="false">IF(J376=1,(MIN(30,(D376-C376)))*(K376/(K376+L376))*(O376/(O376+P376)),(MAX(-30,(D376-C376)))*(L376/(K376+L376))*(P376/(P376+O376)))</f>
        <v>0</v>
      </c>
      <c r="U376" s="7" t="n">
        <v>43054</v>
      </c>
    </row>
    <row r="377" customFormat="false" ht="15" hidden="false" customHeight="false" outlineLevel="0" collapsed="false">
      <c r="A377" s="0" t="s">
        <v>497</v>
      </c>
      <c r="B377" s="0" t="s">
        <v>248</v>
      </c>
      <c r="C377" s="0" t="n">
        <v>53</v>
      </c>
      <c r="D377" s="0" t="n">
        <v>74</v>
      </c>
      <c r="E377" s="0" t="n">
        <v>21</v>
      </c>
      <c r="F377" s="0" t="n">
        <v>33</v>
      </c>
      <c r="G377" s="0" t="n">
        <v>16</v>
      </c>
      <c r="H377" s="0" t="n">
        <v>16</v>
      </c>
      <c r="I377" s="0" t="n">
        <v>0</v>
      </c>
      <c r="J377" s="0" t="n">
        <v>1</v>
      </c>
      <c r="K377" s="0" t="n">
        <f aca="false">VLOOKUP(A377,'Team Data'!$A$1:$E$659,2,FALSE())</f>
        <v>0</v>
      </c>
      <c r="L377" s="0" t="n">
        <f aca="false">VLOOKUP(A377,'Team Data'!$A$1:$E$659,3,FALSE())</f>
        <v>2</v>
      </c>
      <c r="M377" s="0" t="n">
        <f aca="false">VLOOKUP(B377,'Team Data'!$A$1:$E$659,2,FALSE())</f>
        <v>7</v>
      </c>
      <c r="N377" s="0" t="n">
        <f aca="false">VLOOKUP(B377,'Team Data'!$A$1:$E$659,3,FALSE())</f>
        <v>25</v>
      </c>
      <c r="O377" s="0" t="n">
        <f aca="false">VLOOKUP(A377,'Team Data'!$A$1:$E$659,4,FALSE())</f>
        <v>16</v>
      </c>
      <c r="P377" s="0" t="n">
        <f aca="false">VLOOKUP(A377,'Team Data'!$A$1:$E$659,5,FALSE())</f>
        <v>47</v>
      </c>
      <c r="Q377" s="0" t="n">
        <f aca="false">VLOOKUP(B377,'Team Data'!$A$1:$E$659,4,FALSE())</f>
        <v>549</v>
      </c>
      <c r="R377" s="0" t="n">
        <f aca="false">VLOOKUP(B377,'Team Data'!$A$1:$E$659,5,FALSE())</f>
        <v>437</v>
      </c>
      <c r="S377" s="0" t="n">
        <f aca="false">IF(I377=1,(MIN(30,(C377-D377)))*(M377/(M377+N377))*(Q377/(Q377+R377)),(MAX(-30,(C377-D377)))*(N377/(M377+N377))*(R377/(R377+Q377)))</f>
        <v>-7.27132986815416</v>
      </c>
      <c r="T377" s="0" t="n">
        <f aca="false">IF(J377=1,(MIN(30,(D377-C377)))*(K377/(K377+L377))*(O377/(O377+P377)),(MAX(-30,(D377-C377)))*(L377/(K377+L377))*(P377/(P377+O377)))</f>
        <v>0</v>
      </c>
      <c r="U377" s="7" t="n">
        <v>43054</v>
      </c>
    </row>
    <row r="378" customFormat="false" ht="15" hidden="false" customHeight="false" outlineLevel="0" collapsed="false">
      <c r="A378" s="0" t="s">
        <v>408</v>
      </c>
      <c r="B378" s="0" t="s">
        <v>229</v>
      </c>
      <c r="C378" s="0" t="n">
        <v>52</v>
      </c>
      <c r="D378" s="0" t="n">
        <v>89</v>
      </c>
      <c r="E378" s="0" t="n">
        <v>32</v>
      </c>
      <c r="F378" s="0" t="n">
        <v>40</v>
      </c>
      <c r="G378" s="0" t="n">
        <v>14</v>
      </c>
      <c r="H378" s="0" t="n">
        <v>6</v>
      </c>
      <c r="I378" s="0" t="n">
        <v>0</v>
      </c>
      <c r="J378" s="0" t="n">
        <v>1</v>
      </c>
      <c r="K378" s="0" t="n">
        <f aca="false">VLOOKUP(A378,'Team Data'!$A$1:$E$659,2,FALSE())</f>
        <v>0</v>
      </c>
      <c r="L378" s="0" t="n">
        <f aca="false">VLOOKUP(A378,'Team Data'!$A$1:$E$659,3,FALSE())</f>
        <v>2</v>
      </c>
      <c r="M378" s="0" t="n">
        <f aca="false">VLOOKUP(B378,'Team Data'!$A$1:$E$659,2,FALSE())</f>
        <v>10</v>
      </c>
      <c r="N378" s="0" t="n">
        <f aca="false">VLOOKUP(B378,'Team Data'!$A$1:$E$659,3,FALSE())</f>
        <v>22</v>
      </c>
      <c r="O378" s="0" t="n">
        <f aca="false">VLOOKUP(A378,'Team Data'!$A$1:$E$659,4,FALSE())</f>
        <v>30</v>
      </c>
      <c r="P378" s="0" t="n">
        <f aca="false">VLOOKUP(A378,'Team Data'!$A$1:$E$659,5,FALSE())</f>
        <v>37</v>
      </c>
      <c r="Q378" s="0" t="n">
        <f aca="false">VLOOKUP(B378,'Team Data'!$A$1:$E$659,4,FALSE())</f>
        <v>517</v>
      </c>
      <c r="R378" s="0" t="n">
        <f aca="false">VLOOKUP(B378,'Team Data'!$A$1:$E$659,5,FALSE())</f>
        <v>456</v>
      </c>
      <c r="S378" s="0" t="n">
        <f aca="false">IF(I378=1,(MIN(30,(C378-D378)))*(M378/(M378+N378))*(Q378/(Q378+R378)),(MAX(-30,(C378-D378)))*(N378/(M378+N378))*(R378/(R378+Q378)))</f>
        <v>-9.66598150051387</v>
      </c>
      <c r="T378" s="0" t="n">
        <f aca="false">IF(J378=1,(MIN(30,(D378-C378)))*(K378/(K378+L378))*(O378/(O378+P378)),(MAX(-30,(D378-C378)))*(L378/(K378+L378))*(P378/(P378+O378)))</f>
        <v>0</v>
      </c>
      <c r="U378" s="7" t="n">
        <v>43054</v>
      </c>
    </row>
    <row r="379" customFormat="false" ht="15" hidden="false" customHeight="false" outlineLevel="0" collapsed="false">
      <c r="A379" s="0" t="s">
        <v>82</v>
      </c>
      <c r="B379" s="0" t="s">
        <v>281</v>
      </c>
      <c r="C379" s="0" t="n">
        <v>67</v>
      </c>
      <c r="D379" s="0" t="n">
        <v>61</v>
      </c>
      <c r="E379" s="0" t="n">
        <v>41</v>
      </c>
      <c r="F379" s="0" t="n">
        <v>45</v>
      </c>
      <c r="G379" s="0" t="n">
        <v>11</v>
      </c>
      <c r="H379" s="0" t="n">
        <v>8</v>
      </c>
      <c r="I379" s="0" t="n">
        <v>1</v>
      </c>
      <c r="J379" s="0" t="n">
        <v>0</v>
      </c>
      <c r="K379" s="0" t="n">
        <f aca="false">VLOOKUP(A379,'Team Data'!$A$1:$E$659,2,FALSE())</f>
        <v>20</v>
      </c>
      <c r="L379" s="0" t="n">
        <f aca="false">VLOOKUP(A379,'Team Data'!$A$1:$E$659,3,FALSE())</f>
        <v>15</v>
      </c>
      <c r="M379" s="0" t="n">
        <f aca="false">VLOOKUP(B379,'Team Data'!$A$1:$E$659,2,FALSE())</f>
        <v>19</v>
      </c>
      <c r="N379" s="0" t="n">
        <f aca="false">VLOOKUP(B379,'Team Data'!$A$1:$E$659,3,FALSE())</f>
        <v>16</v>
      </c>
      <c r="O379" s="0" t="n">
        <f aca="false">VLOOKUP(A379,'Team Data'!$A$1:$E$659,4,FALSE())</f>
        <v>577</v>
      </c>
      <c r="P379" s="0" t="n">
        <f aca="false">VLOOKUP(A379,'Team Data'!$A$1:$E$659,5,FALSE())</f>
        <v>520</v>
      </c>
      <c r="Q379" s="0" t="n">
        <f aca="false">VLOOKUP(B379,'Team Data'!$A$1:$E$659,4,FALSE())</f>
        <v>682</v>
      </c>
      <c r="R379" s="0" t="n">
        <f aca="false">VLOOKUP(B379,'Team Data'!$A$1:$E$659,5,FALSE())</f>
        <v>488</v>
      </c>
      <c r="S379" s="0" t="n">
        <f aca="false">IF(I379=1,(MIN(30,(C379-D379)))*(M379/(M379+N379))*(Q379/(Q379+R379)),(MAX(-30,(C379-D379)))*(N379/(M379+N379))*(R379/(R379+Q379)))</f>
        <v>1.89860805860806</v>
      </c>
      <c r="T379" s="0" t="n">
        <f aca="false">IF(J379=1,(MIN(30,(D379-C379)))*(K379/(K379+L379))*(O379/(O379+P379)),(MAX(-30,(D379-C379)))*(L379/(K379+L379))*(P379/(P379+O379)))</f>
        <v>-1.21890871207188</v>
      </c>
      <c r="U379" s="7" t="n">
        <v>43054</v>
      </c>
    </row>
    <row r="380" customFormat="false" ht="15" hidden="false" customHeight="false" outlineLevel="0" collapsed="false">
      <c r="A380" s="0" t="s">
        <v>498</v>
      </c>
      <c r="B380" s="0" t="s">
        <v>230</v>
      </c>
      <c r="C380" s="0" t="n">
        <v>60</v>
      </c>
      <c r="D380" s="0" t="n">
        <v>111</v>
      </c>
      <c r="E380" s="0" t="n">
        <v>35</v>
      </c>
      <c r="F380" s="0" t="n">
        <v>44</v>
      </c>
      <c r="G380" s="0" t="n">
        <v>30</v>
      </c>
      <c r="H380" s="0" t="n">
        <v>14</v>
      </c>
      <c r="I380" s="0" t="n">
        <v>0</v>
      </c>
      <c r="J380" s="0" t="n">
        <v>1</v>
      </c>
      <c r="K380" s="0" t="n">
        <f aca="false">VLOOKUP(A380,'Team Data'!$A$1:$E$659,2,FALSE())</f>
        <v>0</v>
      </c>
      <c r="L380" s="0" t="n">
        <f aca="false">VLOOKUP(A380,'Team Data'!$A$1:$E$659,3,FALSE())</f>
        <v>1</v>
      </c>
      <c r="M380" s="0" t="n">
        <f aca="false">VLOOKUP(B380,'Team Data'!$A$1:$E$659,2,FALSE())</f>
        <v>20</v>
      </c>
      <c r="N380" s="0" t="n">
        <f aca="false">VLOOKUP(B380,'Team Data'!$A$1:$E$659,3,FALSE())</f>
        <v>14</v>
      </c>
      <c r="O380" s="0" t="n">
        <f aca="false">VLOOKUP(A380,'Team Data'!$A$1:$E$659,4,FALSE())</f>
        <v>20</v>
      </c>
      <c r="P380" s="0" t="n">
        <f aca="false">VLOOKUP(A380,'Team Data'!$A$1:$E$659,5,FALSE())</f>
        <v>14</v>
      </c>
      <c r="Q380" s="0" t="n">
        <f aca="false">VLOOKUP(B380,'Team Data'!$A$1:$E$659,4,FALSE())</f>
        <v>504</v>
      </c>
      <c r="R380" s="0" t="n">
        <f aca="false">VLOOKUP(B380,'Team Data'!$A$1:$E$659,5,FALSE())</f>
        <v>516</v>
      </c>
      <c r="S380" s="0" t="n">
        <f aca="false">IF(I380=1,(MIN(30,(C380-D380)))*(M380/(M380+N380))*(Q380/(Q380+R380)),(MAX(-30,(C380-D380)))*(N380/(M380+N380))*(R380/(R380+Q380)))</f>
        <v>-6.24913494809689</v>
      </c>
      <c r="T380" s="0" t="n">
        <f aca="false">IF(J380=1,(MIN(30,(D380-C380)))*(K380/(K380+L380))*(O380/(O380+P380)),(MAX(-30,(D380-C380)))*(L380/(K380+L380))*(P380/(P380+O380)))</f>
        <v>0</v>
      </c>
      <c r="U380" s="7" t="n">
        <v>43054</v>
      </c>
    </row>
    <row r="381" customFormat="false" ht="15" hidden="false" customHeight="false" outlineLevel="0" collapsed="false">
      <c r="A381" s="0" t="s">
        <v>499</v>
      </c>
      <c r="B381" s="0" t="s">
        <v>261</v>
      </c>
      <c r="C381" s="0" t="n">
        <v>80</v>
      </c>
      <c r="D381" s="0" t="n">
        <v>114</v>
      </c>
      <c r="E381" s="0" t="n">
        <v>39</v>
      </c>
      <c r="F381" s="0" t="n">
        <v>53</v>
      </c>
      <c r="G381" s="0" t="n">
        <v>22</v>
      </c>
      <c r="H381" s="0" t="n">
        <v>10</v>
      </c>
      <c r="I381" s="0" t="n">
        <v>0</v>
      </c>
      <c r="J381" s="0" t="n">
        <v>1</v>
      </c>
      <c r="K381" s="0" t="n">
        <f aca="false">VLOOKUP(A381,'Team Data'!$A$1:$E$659,2,FALSE())</f>
        <v>0</v>
      </c>
      <c r="L381" s="0" t="n">
        <f aca="false">VLOOKUP(A381,'Team Data'!$A$1:$E$659,3,FALSE())</f>
        <v>2</v>
      </c>
      <c r="M381" s="0" t="n">
        <f aca="false">VLOOKUP(B381,'Team Data'!$A$1:$E$659,2,FALSE())</f>
        <v>15</v>
      </c>
      <c r="N381" s="0" t="n">
        <f aca="false">VLOOKUP(B381,'Team Data'!$A$1:$E$659,3,FALSE())</f>
        <v>16</v>
      </c>
      <c r="O381" s="0" t="n">
        <f aca="false">VLOOKUP(A381,'Team Data'!$A$1:$E$659,4,FALSE())</f>
        <v>30</v>
      </c>
      <c r="P381" s="0" t="n">
        <f aca="false">VLOOKUP(A381,'Team Data'!$A$1:$E$659,5,FALSE())</f>
        <v>34</v>
      </c>
      <c r="Q381" s="0" t="n">
        <f aca="false">VLOOKUP(B381,'Team Data'!$A$1:$E$659,4,FALSE())</f>
        <v>492</v>
      </c>
      <c r="R381" s="0" t="n">
        <f aca="false">VLOOKUP(B381,'Team Data'!$A$1:$E$659,5,FALSE())</f>
        <v>475</v>
      </c>
      <c r="S381" s="0" t="n">
        <f aca="false">IF(I381=1,(MIN(30,(C381-D381)))*(M381/(M381+N381))*(Q381/(Q381+R381)),(MAX(-30,(C381-D381)))*(N381/(M381+N381))*(R381/(R381+Q381)))</f>
        <v>-7.60583113720519</v>
      </c>
      <c r="T381" s="0" t="n">
        <f aca="false">IF(J381=1,(MIN(30,(D381-C381)))*(K381/(K381+L381))*(O381/(O381+P381)),(MAX(-30,(D381-C381)))*(L381/(K381+L381))*(P381/(P381+O381)))</f>
        <v>0</v>
      </c>
      <c r="U381" s="7" t="n">
        <v>43054</v>
      </c>
    </row>
    <row r="382" customFormat="false" ht="15" hidden="false" customHeight="false" outlineLevel="0" collapsed="false">
      <c r="A382" s="0" t="s">
        <v>273</v>
      </c>
      <c r="B382" s="0" t="s">
        <v>177</v>
      </c>
      <c r="C382" s="0" t="n">
        <v>58</v>
      </c>
      <c r="D382" s="0" t="n">
        <v>86</v>
      </c>
      <c r="E382" s="0" t="n">
        <v>41</v>
      </c>
      <c r="F382" s="0" t="n">
        <v>51</v>
      </c>
      <c r="G382" s="0" t="n">
        <v>16</v>
      </c>
      <c r="H382" s="0" t="n">
        <v>9</v>
      </c>
      <c r="I382" s="0" t="n">
        <v>0</v>
      </c>
      <c r="J382" s="0" t="n">
        <v>1</v>
      </c>
      <c r="K382" s="0" t="n">
        <f aca="false">VLOOKUP(A382,'Team Data'!$A$1:$E$659,2,FALSE())</f>
        <v>15</v>
      </c>
      <c r="L382" s="0" t="n">
        <f aca="false">VLOOKUP(A382,'Team Data'!$A$1:$E$659,3,FALSE())</f>
        <v>18</v>
      </c>
      <c r="M382" s="0" t="n">
        <f aca="false">VLOOKUP(B382,'Team Data'!$A$1:$E$659,2,FALSE())</f>
        <v>18</v>
      </c>
      <c r="N382" s="0" t="n">
        <f aca="false">VLOOKUP(B382,'Team Data'!$A$1:$E$659,3,FALSE())</f>
        <v>15</v>
      </c>
      <c r="O382" s="0" t="n">
        <f aca="false">VLOOKUP(A382,'Team Data'!$A$1:$E$659,4,FALSE())</f>
        <v>416</v>
      </c>
      <c r="P382" s="0" t="n">
        <f aca="false">VLOOKUP(A382,'Team Data'!$A$1:$E$659,5,FALSE())</f>
        <v>607</v>
      </c>
      <c r="Q382" s="0" t="n">
        <f aca="false">VLOOKUP(B382,'Team Data'!$A$1:$E$659,4,FALSE())</f>
        <v>582</v>
      </c>
      <c r="R382" s="0" t="n">
        <f aca="false">VLOOKUP(B382,'Team Data'!$A$1:$E$659,5,FALSE())</f>
        <v>475</v>
      </c>
      <c r="S382" s="0" t="n">
        <f aca="false">IF(I382=1,(MIN(30,(C382-D382)))*(M382/(M382+N382))*(Q382/(Q382+R382)),(MAX(-30,(C382-D382)))*(N382/(M382+N382))*(R382/(R382+Q382)))</f>
        <v>-5.71944611679711</v>
      </c>
      <c r="T382" s="0" t="n">
        <f aca="false">IF(J382=1,(MIN(30,(D382-C382)))*(K382/(K382+L382))*(O382/(O382+P382)),(MAX(-30,(D382-C382)))*(L382/(K382+L382))*(P382/(P382+O382)))</f>
        <v>5.17550875322136</v>
      </c>
      <c r="U382" s="7" t="n">
        <v>43054</v>
      </c>
    </row>
    <row r="383" customFormat="false" ht="15" hidden="false" customHeight="false" outlineLevel="0" collapsed="false">
      <c r="A383" s="0" t="s">
        <v>124</v>
      </c>
      <c r="B383" s="0" t="s">
        <v>263</v>
      </c>
      <c r="C383" s="0" t="n">
        <v>68</v>
      </c>
      <c r="D383" s="0" t="n">
        <v>84</v>
      </c>
      <c r="E383" s="0" t="n">
        <v>27</v>
      </c>
      <c r="F383" s="0" t="n">
        <v>31</v>
      </c>
      <c r="G383" s="0" t="n">
        <v>18</v>
      </c>
      <c r="H383" s="0" t="n">
        <v>15</v>
      </c>
      <c r="I383" s="0" t="n">
        <v>0</v>
      </c>
      <c r="J383" s="0" t="n">
        <v>1</v>
      </c>
      <c r="K383" s="0" t="n">
        <f aca="false">VLOOKUP(A383,'Team Data'!$A$1:$E$659,2,FALSE())</f>
        <v>16</v>
      </c>
      <c r="L383" s="0" t="n">
        <f aca="false">VLOOKUP(A383,'Team Data'!$A$1:$E$659,3,FALSE())</f>
        <v>15</v>
      </c>
      <c r="M383" s="0" t="n">
        <f aca="false">VLOOKUP(B383,'Team Data'!$A$1:$E$659,2,FALSE())</f>
        <v>22</v>
      </c>
      <c r="N383" s="0" t="n">
        <f aca="false">VLOOKUP(B383,'Team Data'!$A$1:$E$659,3,FALSE())</f>
        <v>12</v>
      </c>
      <c r="O383" s="0" t="n">
        <f aca="false">VLOOKUP(A383,'Team Data'!$A$1:$E$659,4,FALSE())</f>
        <v>582</v>
      </c>
      <c r="P383" s="0" t="n">
        <f aca="false">VLOOKUP(A383,'Team Data'!$A$1:$E$659,5,FALSE())</f>
        <v>456</v>
      </c>
      <c r="Q383" s="0" t="n">
        <f aca="false">VLOOKUP(B383,'Team Data'!$A$1:$E$659,4,FALSE())</f>
        <v>670</v>
      </c>
      <c r="R383" s="0" t="n">
        <f aca="false">VLOOKUP(B383,'Team Data'!$A$1:$E$659,5,FALSE())</f>
        <v>461</v>
      </c>
      <c r="S383" s="0" t="n">
        <f aca="false">IF(I383=1,(MIN(30,(C383-D383)))*(M383/(M383+N383))*(Q383/(Q383+R383)),(MAX(-30,(C383-D383)))*(N383/(M383+N383))*(R383/(R383+Q383)))</f>
        <v>-2.30176314557653</v>
      </c>
      <c r="T383" s="0" t="n">
        <f aca="false">IF(J383=1,(MIN(30,(D383-C383)))*(K383/(K383+L383))*(O383/(O383+P383)),(MAX(-30,(D383-C383)))*(L383/(K383+L383))*(P383/(P383+O383)))</f>
        <v>4.63024426626888</v>
      </c>
      <c r="U383" s="7" t="n">
        <v>43054</v>
      </c>
    </row>
    <row r="384" customFormat="false" ht="15" hidden="false" customHeight="false" outlineLevel="0" collapsed="false">
      <c r="A384" s="0" t="s">
        <v>23</v>
      </c>
      <c r="B384" s="0" t="s">
        <v>233</v>
      </c>
      <c r="C384" s="0" t="n">
        <v>65</v>
      </c>
      <c r="D384" s="0" t="n">
        <v>56</v>
      </c>
      <c r="E384" s="0" t="n">
        <v>23</v>
      </c>
      <c r="F384" s="0" t="n">
        <v>36</v>
      </c>
      <c r="G384" s="0" t="n">
        <v>16</v>
      </c>
      <c r="H384" s="0" t="n">
        <v>19</v>
      </c>
      <c r="I384" s="0" t="n">
        <v>1</v>
      </c>
      <c r="J384" s="0" t="n">
        <v>0</v>
      </c>
      <c r="K384" s="0" t="n">
        <f aca="false">VLOOKUP(A384,'Team Data'!$A$1:$E$659,2,FALSE())</f>
        <v>24</v>
      </c>
      <c r="L384" s="0" t="n">
        <f aca="false">VLOOKUP(A384,'Team Data'!$A$1:$E$659,3,FALSE())</f>
        <v>11</v>
      </c>
      <c r="M384" s="0" t="n">
        <f aca="false">VLOOKUP(B384,'Team Data'!$A$1:$E$659,2,FALSE())</f>
        <v>13</v>
      </c>
      <c r="N384" s="0" t="n">
        <f aca="false">VLOOKUP(B384,'Team Data'!$A$1:$E$659,3,FALSE())</f>
        <v>16</v>
      </c>
      <c r="O384" s="0" t="n">
        <f aca="false">VLOOKUP(A384,'Team Data'!$A$1:$E$659,4,FALSE())</f>
        <v>633</v>
      </c>
      <c r="P384" s="0" t="n">
        <f aca="false">VLOOKUP(A384,'Team Data'!$A$1:$E$659,5,FALSE())</f>
        <v>543</v>
      </c>
      <c r="Q384" s="0" t="n">
        <f aca="false">VLOOKUP(B384,'Team Data'!$A$1:$E$659,4,FALSE())</f>
        <v>429</v>
      </c>
      <c r="R384" s="0" t="n">
        <f aca="false">VLOOKUP(B384,'Team Data'!$A$1:$E$659,5,FALSE())</f>
        <v>434</v>
      </c>
      <c r="S384" s="0" t="n">
        <f aca="false">IF(I384=1,(MIN(30,(C384-D384)))*(M384/(M384+N384))*(Q384/(Q384+R384)),(MAX(-30,(C384-D384)))*(N384/(M384+N384))*(R384/(R384+Q384)))</f>
        <v>2.00555400167819</v>
      </c>
      <c r="T384" s="0" t="n">
        <f aca="false">IF(J384=1,(MIN(30,(D384-C384)))*(K384/(K384+L384))*(O384/(O384+P384)),(MAX(-30,(D384-C384)))*(L384/(K384+L384))*(P384/(P384+O384)))</f>
        <v>-1.30604956268222</v>
      </c>
      <c r="U384" s="7" t="n">
        <v>43055</v>
      </c>
    </row>
    <row r="385" customFormat="false" ht="15" hidden="false" customHeight="false" outlineLevel="0" collapsed="false">
      <c r="A385" s="0" t="s">
        <v>179</v>
      </c>
      <c r="B385" s="0" t="s">
        <v>225</v>
      </c>
      <c r="C385" s="0" t="n">
        <v>57</v>
      </c>
      <c r="D385" s="0" t="n">
        <v>70</v>
      </c>
      <c r="E385" s="0" t="n">
        <v>34</v>
      </c>
      <c r="F385" s="0" t="n">
        <v>32</v>
      </c>
      <c r="G385" s="0" t="n">
        <v>15</v>
      </c>
      <c r="H385" s="0" t="n">
        <v>15</v>
      </c>
      <c r="I385" s="0" t="n">
        <v>0</v>
      </c>
      <c r="J385" s="0" t="n">
        <v>1</v>
      </c>
      <c r="K385" s="0" t="n">
        <f aca="false">VLOOKUP(A385,'Team Data'!$A$1:$E$659,2,FALSE())</f>
        <v>26</v>
      </c>
      <c r="L385" s="0" t="n">
        <f aca="false">VLOOKUP(A385,'Team Data'!$A$1:$E$659,3,FALSE())</f>
        <v>8</v>
      </c>
      <c r="M385" s="0" t="n">
        <f aca="false">VLOOKUP(B385,'Team Data'!$A$1:$E$659,2,FALSE())</f>
        <v>26</v>
      </c>
      <c r="N385" s="0" t="n">
        <f aca="false">VLOOKUP(B385,'Team Data'!$A$1:$E$659,3,FALSE())</f>
        <v>12</v>
      </c>
      <c r="O385" s="0" t="n">
        <f aca="false">VLOOKUP(A385,'Team Data'!$A$1:$E$659,4,FALSE())</f>
        <v>523</v>
      </c>
      <c r="P385" s="0" t="n">
        <f aca="false">VLOOKUP(A385,'Team Data'!$A$1:$E$659,5,FALSE())</f>
        <v>545</v>
      </c>
      <c r="Q385" s="0" t="n">
        <f aca="false">VLOOKUP(B385,'Team Data'!$A$1:$E$659,4,FALSE())</f>
        <v>700</v>
      </c>
      <c r="R385" s="0" t="n">
        <f aca="false">VLOOKUP(B385,'Team Data'!$A$1:$E$659,5,FALSE())</f>
        <v>549</v>
      </c>
      <c r="S385" s="0" t="n">
        <f aca="false">IF(I385=1,(MIN(30,(C385-D385)))*(M385/(M385+N385))*(Q385/(Q385+R385)),(MAX(-30,(C385-D385)))*(N385/(M385+N385))*(R385/(R385+Q385)))</f>
        <v>-1.80447515907463</v>
      </c>
      <c r="T385" s="0" t="n">
        <f aca="false">IF(J385=1,(MIN(30,(D385-C385)))*(K385/(K385+L385))*(O385/(O385+P385)),(MAX(-30,(D385-C385)))*(L385/(K385+L385))*(P385/(P385+O385)))</f>
        <v>4.86819784093413</v>
      </c>
      <c r="U385" s="7" t="n">
        <v>43055</v>
      </c>
    </row>
    <row r="386" customFormat="false" ht="15" hidden="false" customHeight="false" outlineLevel="0" collapsed="false">
      <c r="A386" s="0" t="s">
        <v>109</v>
      </c>
      <c r="B386" s="0" t="s">
        <v>242</v>
      </c>
      <c r="C386" s="0" t="n">
        <v>53</v>
      </c>
      <c r="D386" s="0" t="n">
        <v>89</v>
      </c>
      <c r="E386" s="0" t="n">
        <v>32</v>
      </c>
      <c r="F386" s="0" t="n">
        <v>56</v>
      </c>
      <c r="G386" s="0" t="n">
        <v>14</v>
      </c>
      <c r="H386" s="0" t="n">
        <v>12</v>
      </c>
      <c r="I386" s="0" t="n">
        <v>0</v>
      </c>
      <c r="J386" s="0" t="n">
        <v>1</v>
      </c>
      <c r="K386" s="0" t="n">
        <f aca="false">VLOOKUP(A386,'Team Data'!$A$1:$E$659,2,FALSE())</f>
        <v>19</v>
      </c>
      <c r="L386" s="0" t="n">
        <f aca="false">VLOOKUP(A386,'Team Data'!$A$1:$E$659,3,FALSE())</f>
        <v>14</v>
      </c>
      <c r="M386" s="0" t="n">
        <f aca="false">VLOOKUP(B386,'Team Data'!$A$1:$E$659,2,FALSE())</f>
        <v>22</v>
      </c>
      <c r="N386" s="0" t="n">
        <f aca="false">VLOOKUP(B386,'Team Data'!$A$1:$E$659,3,FALSE())</f>
        <v>9</v>
      </c>
      <c r="O386" s="0" t="n">
        <f aca="false">VLOOKUP(A386,'Team Data'!$A$1:$E$659,4,FALSE())</f>
        <v>501</v>
      </c>
      <c r="P386" s="0" t="n">
        <f aca="false">VLOOKUP(A386,'Team Data'!$A$1:$E$659,5,FALSE())</f>
        <v>542</v>
      </c>
      <c r="Q386" s="0" t="n">
        <f aca="false">VLOOKUP(B386,'Team Data'!$A$1:$E$659,4,FALSE())</f>
        <v>500</v>
      </c>
      <c r="R386" s="0" t="n">
        <f aca="false">VLOOKUP(B386,'Team Data'!$A$1:$E$659,5,FALSE())</f>
        <v>520</v>
      </c>
      <c r="S386" s="0" t="n">
        <f aca="false">IF(I386=1,(MIN(30,(C386-D386)))*(M386/(M386+N386))*(Q386/(Q386+R386)),(MAX(-30,(C386-D386)))*(N386/(M386+N386))*(R386/(R386+Q386)))</f>
        <v>-4.44022770398482</v>
      </c>
      <c r="T386" s="0" t="n">
        <f aca="false">IF(J386=1,(MIN(30,(D386-C386)))*(K386/(K386+L386))*(O386/(O386+P386)),(MAX(-30,(D386-C386)))*(L386/(K386+L386))*(P386/(P386+O386)))</f>
        <v>8.29687091432058</v>
      </c>
      <c r="U386" s="7" t="n">
        <v>43055</v>
      </c>
    </row>
    <row r="387" customFormat="false" ht="15" hidden="false" customHeight="false" outlineLevel="0" collapsed="false">
      <c r="A387" s="0" t="s">
        <v>279</v>
      </c>
      <c r="B387" s="0" t="s">
        <v>157</v>
      </c>
      <c r="C387" s="0" t="n">
        <v>79</v>
      </c>
      <c r="D387" s="0" t="n">
        <v>80</v>
      </c>
      <c r="E387" s="0" t="n">
        <v>32</v>
      </c>
      <c r="F387" s="0" t="n">
        <v>39</v>
      </c>
      <c r="G387" s="0" t="n">
        <v>18</v>
      </c>
      <c r="H387" s="0" t="n">
        <v>19</v>
      </c>
      <c r="I387" s="0" t="n">
        <v>0</v>
      </c>
      <c r="J387" s="0" t="n">
        <v>1</v>
      </c>
      <c r="K387" s="0" t="n">
        <f aca="false">VLOOKUP(A387,'Team Data'!$A$1:$E$659,2,FALSE())</f>
        <v>13</v>
      </c>
      <c r="L387" s="0" t="n">
        <f aca="false">VLOOKUP(A387,'Team Data'!$A$1:$E$659,3,FALSE())</f>
        <v>18</v>
      </c>
      <c r="M387" s="0" t="n">
        <f aca="false">VLOOKUP(B387,'Team Data'!$A$1:$E$659,2,FALSE())</f>
        <v>14</v>
      </c>
      <c r="N387" s="0" t="n">
        <f aca="false">VLOOKUP(B387,'Team Data'!$A$1:$E$659,3,FALSE())</f>
        <v>17</v>
      </c>
      <c r="O387" s="0" t="n">
        <f aca="false">VLOOKUP(A387,'Team Data'!$A$1:$E$659,4,FALSE())</f>
        <v>437</v>
      </c>
      <c r="P387" s="0" t="n">
        <f aca="false">VLOOKUP(A387,'Team Data'!$A$1:$E$659,5,FALSE())</f>
        <v>490</v>
      </c>
      <c r="Q387" s="0" t="n">
        <f aca="false">VLOOKUP(B387,'Team Data'!$A$1:$E$659,4,FALSE())</f>
        <v>469</v>
      </c>
      <c r="R387" s="0" t="n">
        <f aca="false">VLOOKUP(B387,'Team Data'!$A$1:$E$659,5,FALSE())</f>
        <v>528</v>
      </c>
      <c r="S387" s="0" t="n">
        <f aca="false">IF(I387=1,(MIN(30,(C387-D387)))*(M387/(M387+N387))*(Q387/(Q387+R387)),(MAX(-30,(C387-D387)))*(N387/(M387+N387))*(R387/(R387+Q387)))</f>
        <v>-0.290419646034879</v>
      </c>
      <c r="T387" s="0" t="n">
        <f aca="false">IF(J387=1,(MIN(30,(D387-C387)))*(K387/(K387+L387))*(O387/(O387+P387)),(MAX(-30,(D387-C387)))*(L387/(K387+L387))*(P387/(P387+O387)))</f>
        <v>0.197689389985037</v>
      </c>
      <c r="U387" s="7" t="n">
        <v>43055</v>
      </c>
    </row>
    <row r="388" customFormat="false" ht="15" hidden="false" customHeight="false" outlineLevel="0" collapsed="false">
      <c r="A388" s="0" t="s">
        <v>500</v>
      </c>
      <c r="B388" s="0" t="s">
        <v>86</v>
      </c>
      <c r="C388" s="0" t="n">
        <v>49</v>
      </c>
      <c r="D388" s="0" t="n">
        <v>111</v>
      </c>
      <c r="E388" s="0" t="n">
        <v>34</v>
      </c>
      <c r="F388" s="0" t="n">
        <v>45</v>
      </c>
      <c r="G388" s="0" t="n">
        <v>21</v>
      </c>
      <c r="H388" s="0" t="n">
        <v>12</v>
      </c>
      <c r="I388" s="0" t="n">
        <v>0</v>
      </c>
      <c r="J388" s="0" t="n">
        <v>1</v>
      </c>
      <c r="K388" s="0" t="n">
        <f aca="false">VLOOKUP(A388,'Team Data'!$A$1:$E$659,2,FALSE())</f>
        <v>0</v>
      </c>
      <c r="L388" s="0" t="n">
        <f aca="false">VLOOKUP(A388,'Team Data'!$A$1:$E$659,3,FALSE())</f>
        <v>1</v>
      </c>
      <c r="M388" s="0" t="n">
        <f aca="false">VLOOKUP(B388,'Team Data'!$A$1:$E$659,2,FALSE())</f>
        <v>13</v>
      </c>
      <c r="N388" s="0" t="n">
        <f aca="false">VLOOKUP(B388,'Team Data'!$A$1:$E$659,3,FALSE())</f>
        <v>18</v>
      </c>
      <c r="O388" s="0" t="n">
        <f aca="false">VLOOKUP(A388,'Team Data'!$A$1:$E$659,4,FALSE())</f>
        <v>13</v>
      </c>
      <c r="P388" s="0" t="n">
        <f aca="false">VLOOKUP(A388,'Team Data'!$A$1:$E$659,5,FALSE())</f>
        <v>18</v>
      </c>
      <c r="Q388" s="0" t="n">
        <f aca="false">VLOOKUP(B388,'Team Data'!$A$1:$E$659,4,FALSE())</f>
        <v>457</v>
      </c>
      <c r="R388" s="0" t="n">
        <f aca="false">VLOOKUP(B388,'Team Data'!$A$1:$E$659,5,FALSE())</f>
        <v>482</v>
      </c>
      <c r="S388" s="0" t="n">
        <f aca="false">IF(I388=1,(MIN(30,(C388-D388)))*(M388/(M388+N388))*(Q388/(Q388+R388)),(MAX(-30,(C388-D388)))*(N388/(M388+N388))*(R388/(R388+Q388)))</f>
        <v>-8.94156446459858</v>
      </c>
      <c r="T388" s="0" t="n">
        <f aca="false">IF(J388=1,(MIN(30,(D388-C388)))*(K388/(K388+L388))*(O388/(O388+P388)),(MAX(-30,(D388-C388)))*(L388/(K388+L388))*(P388/(P388+O388)))</f>
        <v>0</v>
      </c>
      <c r="U388" s="7" t="n">
        <v>43055</v>
      </c>
    </row>
    <row r="389" customFormat="false" ht="15" hidden="false" customHeight="false" outlineLevel="0" collapsed="false">
      <c r="A389" s="0" t="s">
        <v>131</v>
      </c>
      <c r="B389" s="0" t="s">
        <v>37</v>
      </c>
      <c r="C389" s="0" t="n">
        <v>76</v>
      </c>
      <c r="D389" s="0" t="n">
        <v>81</v>
      </c>
      <c r="E389" s="0" t="n">
        <v>33</v>
      </c>
      <c r="F389" s="0" t="n">
        <v>44</v>
      </c>
      <c r="G389" s="0" t="n">
        <v>13</v>
      </c>
      <c r="H389" s="0" t="n">
        <v>14</v>
      </c>
      <c r="I389" s="0" t="n">
        <v>0</v>
      </c>
      <c r="J389" s="0" t="n">
        <v>1</v>
      </c>
      <c r="K389" s="0" t="n">
        <f aca="false">VLOOKUP(A389,'Team Data'!$A$1:$E$659,2,FALSE())</f>
        <v>23</v>
      </c>
      <c r="L389" s="0" t="n">
        <f aca="false">VLOOKUP(A389,'Team Data'!$A$1:$E$659,3,FALSE())</f>
        <v>13</v>
      </c>
      <c r="M389" s="0" t="n">
        <f aca="false">VLOOKUP(B389,'Team Data'!$A$1:$E$659,2,FALSE())</f>
        <v>27</v>
      </c>
      <c r="N389" s="0" t="n">
        <f aca="false">VLOOKUP(B389,'Team Data'!$A$1:$E$659,3,FALSE())</f>
        <v>9</v>
      </c>
      <c r="O389" s="0" t="n">
        <f aca="false">VLOOKUP(A389,'Team Data'!$A$1:$E$659,4,FALSE())</f>
        <v>559</v>
      </c>
      <c r="P389" s="0" t="n">
        <f aca="false">VLOOKUP(A389,'Team Data'!$A$1:$E$659,5,FALSE())</f>
        <v>576</v>
      </c>
      <c r="Q389" s="0" t="n">
        <f aca="false">VLOOKUP(B389,'Team Data'!$A$1:$E$659,4,FALSE())</f>
        <v>662</v>
      </c>
      <c r="R389" s="0" t="n">
        <f aca="false">VLOOKUP(B389,'Team Data'!$A$1:$E$659,5,FALSE())</f>
        <v>509</v>
      </c>
      <c r="S389" s="0" t="n">
        <f aca="false">IF(I389=1,(MIN(30,(C389-D389)))*(M389/(M389+N389))*(Q389/(Q389+R389)),(MAX(-30,(C389-D389)))*(N389/(M389+N389))*(R389/(R389+Q389)))</f>
        <v>-0.5433390264731</v>
      </c>
      <c r="T389" s="0" t="n">
        <f aca="false">IF(J389=1,(MIN(30,(D389-C389)))*(K389/(K389+L389))*(O389/(O389+P389)),(MAX(-30,(D389-C389)))*(L389/(K389+L389))*(P389/(P389+O389)))</f>
        <v>1.57329906999511</v>
      </c>
      <c r="U389" s="7" t="n">
        <v>43055</v>
      </c>
    </row>
    <row r="390" customFormat="false" ht="15" hidden="false" customHeight="false" outlineLevel="0" collapsed="false">
      <c r="A390" s="0" t="s">
        <v>70</v>
      </c>
      <c r="B390" s="0" t="s">
        <v>236</v>
      </c>
      <c r="C390" s="0" t="n">
        <v>71</v>
      </c>
      <c r="D390" s="0" t="n">
        <v>85</v>
      </c>
      <c r="E390" s="0" t="n">
        <v>37</v>
      </c>
      <c r="F390" s="0" t="n">
        <v>38</v>
      </c>
      <c r="G390" s="0" t="n">
        <v>16</v>
      </c>
      <c r="H390" s="0" t="n">
        <v>13</v>
      </c>
      <c r="I390" s="0" t="n">
        <v>0</v>
      </c>
      <c r="J390" s="0" t="n">
        <v>1</v>
      </c>
      <c r="K390" s="0" t="n">
        <f aca="false">VLOOKUP(A390,'Team Data'!$A$1:$E$659,2,FALSE())</f>
        <v>4</v>
      </c>
      <c r="L390" s="0" t="n">
        <f aca="false">VLOOKUP(A390,'Team Data'!$A$1:$E$659,3,FALSE())</f>
        <v>28</v>
      </c>
      <c r="M390" s="0" t="n">
        <f aca="false">VLOOKUP(B390,'Team Data'!$A$1:$E$659,2,FALSE())</f>
        <v>18</v>
      </c>
      <c r="N390" s="0" t="n">
        <f aca="false">VLOOKUP(B390,'Team Data'!$A$1:$E$659,3,FALSE())</f>
        <v>15</v>
      </c>
      <c r="O390" s="0" t="n">
        <f aca="false">VLOOKUP(A390,'Team Data'!$A$1:$E$659,4,FALSE())</f>
        <v>460</v>
      </c>
      <c r="P390" s="0" t="n">
        <f aca="false">VLOOKUP(A390,'Team Data'!$A$1:$E$659,5,FALSE())</f>
        <v>532</v>
      </c>
      <c r="Q390" s="0" t="n">
        <f aca="false">VLOOKUP(B390,'Team Data'!$A$1:$E$659,4,FALSE())</f>
        <v>473</v>
      </c>
      <c r="R390" s="0" t="n">
        <f aca="false">VLOOKUP(B390,'Team Data'!$A$1:$E$659,5,FALSE())</f>
        <v>475</v>
      </c>
      <c r="S390" s="0" t="n">
        <f aca="false">IF(I390=1,(MIN(30,(C390-D390)))*(M390/(M390+N390))*(Q390/(Q390+R390)),(MAX(-30,(C390-D390)))*(N390/(M390+N390))*(R390/(R390+Q390)))</f>
        <v>-3.1885308784043</v>
      </c>
      <c r="T390" s="0" t="n">
        <f aca="false">IF(J390=1,(MIN(30,(D390-C390)))*(K390/(K390+L390))*(O390/(O390+P390)),(MAX(-30,(D390-C390)))*(L390/(K390+L390))*(P390/(P390+O390)))</f>
        <v>0.811491935483871</v>
      </c>
      <c r="U390" s="7" t="n">
        <v>43055</v>
      </c>
    </row>
    <row r="391" customFormat="false" ht="15" hidden="false" customHeight="false" outlineLevel="0" collapsed="false">
      <c r="A391" s="0" t="s">
        <v>297</v>
      </c>
      <c r="B391" s="0" t="s">
        <v>198</v>
      </c>
      <c r="C391" s="0" t="n">
        <v>73</v>
      </c>
      <c r="D391" s="0" t="n">
        <v>92</v>
      </c>
      <c r="E391" s="0" t="n">
        <v>42</v>
      </c>
      <c r="F391" s="0" t="n">
        <v>47</v>
      </c>
      <c r="G391" s="0" t="n">
        <v>18</v>
      </c>
      <c r="H391" s="0" t="n">
        <v>22</v>
      </c>
      <c r="I391" s="0" t="n">
        <v>0</v>
      </c>
      <c r="J391" s="0" t="n">
        <v>1</v>
      </c>
      <c r="K391" s="0" t="n">
        <f aca="false">VLOOKUP(A391,'Team Data'!$A$1:$E$659,2,FALSE())</f>
        <v>11</v>
      </c>
      <c r="L391" s="0" t="n">
        <f aca="false">VLOOKUP(A391,'Team Data'!$A$1:$E$659,3,FALSE())</f>
        <v>21</v>
      </c>
      <c r="M391" s="0" t="n">
        <f aca="false">VLOOKUP(B391,'Team Data'!$A$1:$E$659,2,FALSE())</f>
        <v>20</v>
      </c>
      <c r="N391" s="0" t="n">
        <f aca="false">VLOOKUP(B391,'Team Data'!$A$1:$E$659,3,FALSE())</f>
        <v>15</v>
      </c>
      <c r="O391" s="0" t="n">
        <f aca="false">VLOOKUP(A391,'Team Data'!$A$1:$E$659,4,FALSE())</f>
        <v>511</v>
      </c>
      <c r="P391" s="0" t="n">
        <f aca="false">VLOOKUP(A391,'Team Data'!$A$1:$E$659,5,FALSE())</f>
        <v>448</v>
      </c>
      <c r="Q391" s="0" t="n">
        <f aca="false">VLOOKUP(B391,'Team Data'!$A$1:$E$659,4,FALSE())</f>
        <v>455</v>
      </c>
      <c r="R391" s="0" t="n">
        <f aca="false">VLOOKUP(B391,'Team Data'!$A$1:$E$659,5,FALSE())</f>
        <v>629</v>
      </c>
      <c r="S391" s="0" t="n">
        <f aca="false">IF(I391=1,(MIN(30,(C391-D391)))*(M391/(M391+N391))*(Q391/(Q391+R391)),(MAX(-30,(C391-D391)))*(N391/(M391+N391))*(R391/(R391+Q391)))</f>
        <v>-4.72496046389035</v>
      </c>
      <c r="T391" s="0" t="n">
        <f aca="false">IF(J391=1,(MIN(30,(D391-C391)))*(K391/(K391+L391))*(O391/(O391+P391)),(MAX(-30,(D391-C391)))*(L391/(K391+L391))*(P391/(P391+O391)))</f>
        <v>3.48015510948905</v>
      </c>
      <c r="U391" s="7" t="n">
        <v>43055</v>
      </c>
    </row>
    <row r="392" customFormat="false" ht="15" hidden="false" customHeight="false" outlineLevel="0" collapsed="false">
      <c r="A392" s="0" t="s">
        <v>452</v>
      </c>
      <c r="B392" s="0" t="s">
        <v>317</v>
      </c>
      <c r="C392" s="0" t="n">
        <v>48</v>
      </c>
      <c r="D392" s="0" t="n">
        <v>82</v>
      </c>
      <c r="E392" s="0" t="n">
        <v>28</v>
      </c>
      <c r="F392" s="0" t="n">
        <v>43</v>
      </c>
      <c r="G392" s="0" t="n">
        <v>20</v>
      </c>
      <c r="H392" s="0" t="n">
        <v>15</v>
      </c>
      <c r="I392" s="0" t="n">
        <v>0</v>
      </c>
      <c r="J392" s="0" t="n">
        <v>1</v>
      </c>
      <c r="K392" s="0" t="n">
        <f aca="false">VLOOKUP(A392,'Team Data'!$A$1:$E$659,2,FALSE())</f>
        <v>0</v>
      </c>
      <c r="L392" s="0" t="n">
        <f aca="false">VLOOKUP(A392,'Team Data'!$A$1:$E$659,3,FALSE())</f>
        <v>4</v>
      </c>
      <c r="M392" s="0" t="n">
        <f aca="false">VLOOKUP(B392,'Team Data'!$A$1:$E$659,2,FALSE())</f>
        <v>27</v>
      </c>
      <c r="N392" s="0" t="n">
        <f aca="false">VLOOKUP(B392,'Team Data'!$A$1:$E$659,3,FALSE())</f>
        <v>8</v>
      </c>
      <c r="O392" s="0" t="n">
        <f aca="false">VLOOKUP(A392,'Team Data'!$A$1:$E$659,4,FALSE())</f>
        <v>59</v>
      </c>
      <c r="P392" s="0" t="n">
        <f aca="false">VLOOKUP(A392,'Team Data'!$A$1:$E$659,5,FALSE())</f>
        <v>74</v>
      </c>
      <c r="Q392" s="0" t="n">
        <f aca="false">VLOOKUP(B392,'Team Data'!$A$1:$E$659,4,FALSE())</f>
        <v>534</v>
      </c>
      <c r="R392" s="0" t="n">
        <f aca="false">VLOOKUP(B392,'Team Data'!$A$1:$E$659,5,FALSE())</f>
        <v>523</v>
      </c>
      <c r="S392" s="0" t="n">
        <f aca="false">IF(I392=1,(MIN(30,(C392-D392)))*(M392/(M392+N392))*(Q392/(Q392+R392)),(MAX(-30,(C392-D392)))*(N392/(M392+N392))*(R392/(R392+Q392)))</f>
        <v>-3.39289093120692</v>
      </c>
      <c r="T392" s="0" t="n">
        <f aca="false">IF(J392=1,(MIN(30,(D392-C392)))*(K392/(K392+L392))*(O392/(O392+P392)),(MAX(-30,(D392-C392)))*(L392/(K392+L392))*(P392/(P392+O392)))</f>
        <v>0</v>
      </c>
      <c r="U392" s="7" t="n">
        <v>43055</v>
      </c>
    </row>
    <row r="393" customFormat="false" ht="15" hidden="false" customHeight="false" outlineLevel="0" collapsed="false">
      <c r="A393" s="0" t="s">
        <v>501</v>
      </c>
      <c r="B393" s="0" t="s">
        <v>343</v>
      </c>
      <c r="C393" s="0" t="n">
        <v>57</v>
      </c>
      <c r="D393" s="0" t="n">
        <v>76</v>
      </c>
      <c r="E393" s="0" t="n">
        <v>37</v>
      </c>
      <c r="F393" s="0" t="n">
        <v>54</v>
      </c>
      <c r="G393" s="0" t="n">
        <v>22</v>
      </c>
      <c r="H393" s="0" t="n">
        <v>7</v>
      </c>
      <c r="I393" s="0" t="n">
        <v>0</v>
      </c>
      <c r="J393" s="0" t="n">
        <v>1</v>
      </c>
      <c r="K393" s="0" t="n">
        <f aca="false">VLOOKUP(A393,'Team Data'!$A$1:$E$659,2,FALSE())</f>
        <v>0</v>
      </c>
      <c r="L393" s="0" t="n">
        <f aca="false">VLOOKUP(A393,'Team Data'!$A$1:$E$659,3,FALSE())</f>
        <v>4</v>
      </c>
      <c r="M393" s="0" t="n">
        <f aca="false">VLOOKUP(B393,'Team Data'!$A$1:$E$659,2,FALSE())</f>
        <v>13</v>
      </c>
      <c r="N393" s="0" t="n">
        <f aca="false">VLOOKUP(B393,'Team Data'!$A$1:$E$659,3,FALSE())</f>
        <v>19</v>
      </c>
      <c r="O393" s="0" t="n">
        <f aca="false">VLOOKUP(A393,'Team Data'!$A$1:$E$659,4,FALSE())</f>
        <v>67</v>
      </c>
      <c r="P393" s="0" t="n">
        <f aca="false">VLOOKUP(A393,'Team Data'!$A$1:$E$659,5,FALSE())</f>
        <v>65</v>
      </c>
      <c r="Q393" s="0" t="n">
        <f aca="false">VLOOKUP(B393,'Team Data'!$A$1:$E$659,4,FALSE())</f>
        <v>540</v>
      </c>
      <c r="R393" s="0" t="n">
        <f aca="false">VLOOKUP(B393,'Team Data'!$A$1:$E$659,5,FALSE())</f>
        <v>453</v>
      </c>
      <c r="S393" s="0" t="n">
        <f aca="false">IF(I393=1,(MIN(30,(C393-D393)))*(M393/(M393+N393))*(Q393/(Q393+R393)),(MAX(-30,(C393-D393)))*(N393/(M393+N393))*(R393/(R393+Q393)))</f>
        <v>-5.14643126888218</v>
      </c>
      <c r="T393" s="0" t="n">
        <f aca="false">IF(J393=1,(MIN(30,(D393-C393)))*(K393/(K393+L393))*(O393/(O393+P393)),(MAX(-30,(D393-C393)))*(L393/(K393+L393))*(P393/(P393+O393)))</f>
        <v>0</v>
      </c>
      <c r="U393" s="7" t="n">
        <v>43055</v>
      </c>
    </row>
    <row r="394" customFormat="false" ht="15" hidden="false" customHeight="false" outlineLevel="0" collapsed="false">
      <c r="A394" s="0" t="s">
        <v>183</v>
      </c>
      <c r="B394" s="0" t="s">
        <v>99</v>
      </c>
      <c r="C394" s="0" t="n">
        <v>68</v>
      </c>
      <c r="D394" s="0" t="n">
        <v>102</v>
      </c>
      <c r="E394" s="0" t="n">
        <v>23</v>
      </c>
      <c r="F394" s="0" t="n">
        <v>51</v>
      </c>
      <c r="G394" s="0" t="n">
        <v>9</v>
      </c>
      <c r="H394" s="0" t="n">
        <v>16</v>
      </c>
      <c r="I394" s="0" t="n">
        <v>0</v>
      </c>
      <c r="J394" s="0" t="n">
        <v>1</v>
      </c>
      <c r="K394" s="0" t="n">
        <f aca="false">VLOOKUP(A394,'Team Data'!$A$1:$E$659,2,FALSE())</f>
        <v>18</v>
      </c>
      <c r="L394" s="0" t="n">
        <f aca="false">VLOOKUP(A394,'Team Data'!$A$1:$E$659,3,FALSE())</f>
        <v>13</v>
      </c>
      <c r="M394" s="0" t="n">
        <f aca="false">VLOOKUP(B394,'Team Data'!$A$1:$E$659,2,FALSE())</f>
        <v>15</v>
      </c>
      <c r="N394" s="0" t="n">
        <f aca="false">VLOOKUP(B394,'Team Data'!$A$1:$E$659,3,FALSE())</f>
        <v>15</v>
      </c>
      <c r="O394" s="0" t="n">
        <f aca="false">VLOOKUP(A394,'Team Data'!$A$1:$E$659,4,FALSE())</f>
        <v>392</v>
      </c>
      <c r="P394" s="0" t="n">
        <f aca="false">VLOOKUP(A394,'Team Data'!$A$1:$E$659,5,FALSE())</f>
        <v>532</v>
      </c>
      <c r="Q394" s="0" t="n">
        <f aca="false">VLOOKUP(B394,'Team Data'!$A$1:$E$659,4,FALSE())</f>
        <v>543</v>
      </c>
      <c r="R394" s="0" t="n">
        <f aca="false">VLOOKUP(B394,'Team Data'!$A$1:$E$659,5,FALSE())</f>
        <v>466</v>
      </c>
      <c r="S394" s="0" t="n">
        <f aca="false">IF(I394=1,(MIN(30,(C394-D394)))*(M394/(M394+N394))*(Q394/(Q394+R394)),(MAX(-30,(C394-D394)))*(N394/(M394+N394))*(R394/(R394+Q394)))</f>
        <v>-6.92765113974232</v>
      </c>
      <c r="T394" s="0" t="n">
        <f aca="false">IF(J394=1,(MIN(30,(D394-C394)))*(K394/(K394+L394))*(O394/(O394+P394)),(MAX(-30,(D394-C394)))*(L394/(K394+L394))*(P394/(P394+O394)))</f>
        <v>7.3900293255132</v>
      </c>
      <c r="U394" s="7" t="n">
        <v>43055</v>
      </c>
    </row>
    <row r="395" customFormat="false" ht="15" hidden="false" customHeight="false" outlineLevel="0" collapsed="false">
      <c r="A395" s="0" t="s">
        <v>238</v>
      </c>
      <c r="B395" s="0" t="s">
        <v>77</v>
      </c>
      <c r="C395" s="0" t="n">
        <v>73</v>
      </c>
      <c r="D395" s="0" t="n">
        <v>66</v>
      </c>
      <c r="E395" s="0" t="n">
        <v>34</v>
      </c>
      <c r="F395" s="0" t="n">
        <v>40</v>
      </c>
      <c r="G395" s="0" t="n">
        <v>11</v>
      </c>
      <c r="H395" s="0" t="n">
        <v>16</v>
      </c>
      <c r="I395" s="0" t="n">
        <v>1</v>
      </c>
      <c r="J395" s="0" t="n">
        <v>0</v>
      </c>
      <c r="K395" s="0" t="n">
        <f aca="false">VLOOKUP(A395,'Team Data'!$A$1:$E$659,2,FALSE())</f>
        <v>23</v>
      </c>
      <c r="L395" s="0" t="n">
        <f aca="false">VLOOKUP(A395,'Team Data'!$A$1:$E$659,3,FALSE())</f>
        <v>13</v>
      </c>
      <c r="M395" s="0" t="n">
        <f aca="false">VLOOKUP(B395,'Team Data'!$A$1:$E$659,2,FALSE())</f>
        <v>10</v>
      </c>
      <c r="N395" s="0" t="n">
        <f aca="false">VLOOKUP(B395,'Team Data'!$A$1:$E$659,3,FALSE())</f>
        <v>20</v>
      </c>
      <c r="O395" s="0" t="n">
        <f aca="false">VLOOKUP(A395,'Team Data'!$A$1:$E$659,4,FALSE())</f>
        <v>577</v>
      </c>
      <c r="P395" s="0" t="n">
        <f aca="false">VLOOKUP(A395,'Team Data'!$A$1:$E$659,5,FALSE())</f>
        <v>554</v>
      </c>
      <c r="Q395" s="0" t="n">
        <f aca="false">VLOOKUP(B395,'Team Data'!$A$1:$E$659,4,FALSE())</f>
        <v>495</v>
      </c>
      <c r="R395" s="0" t="n">
        <f aca="false">VLOOKUP(B395,'Team Data'!$A$1:$E$659,5,FALSE())</f>
        <v>484</v>
      </c>
      <c r="S395" s="0" t="n">
        <f aca="false">IF(I395=1,(MIN(30,(C395-D395)))*(M395/(M395+N395))*(Q395/(Q395+R395)),(MAX(-30,(C395-D395)))*(N395/(M395+N395))*(R395/(R395+Q395)))</f>
        <v>1.17977528089888</v>
      </c>
      <c r="T395" s="0" t="n">
        <f aca="false">IF(J395=1,(MIN(30,(D395-C395)))*(K395/(K395+L395))*(O395/(O395+P395)),(MAX(-30,(D395-C395)))*(L395/(K395+L395))*(P395/(P395+O395)))</f>
        <v>-1.23818646232439</v>
      </c>
      <c r="U395" s="7" t="n">
        <v>43055</v>
      </c>
    </row>
    <row r="396" customFormat="false" ht="15" hidden="false" customHeight="false" outlineLevel="0" collapsed="false">
      <c r="A396" s="0" t="s">
        <v>108</v>
      </c>
      <c r="B396" s="0" t="s">
        <v>348</v>
      </c>
      <c r="C396" s="0" t="n">
        <v>76</v>
      </c>
      <c r="D396" s="0" t="n">
        <v>83</v>
      </c>
      <c r="E396" s="0" t="n">
        <v>38</v>
      </c>
      <c r="F396" s="0" t="n">
        <v>35</v>
      </c>
      <c r="G396" s="0" t="n">
        <v>10</v>
      </c>
      <c r="H396" s="0" t="n">
        <v>11</v>
      </c>
      <c r="I396" s="0" t="n">
        <v>0</v>
      </c>
      <c r="J396" s="0" t="n">
        <v>1</v>
      </c>
      <c r="K396" s="0" t="n">
        <f aca="false">VLOOKUP(A396,'Team Data'!$A$1:$E$659,2,FALSE())</f>
        <v>19</v>
      </c>
      <c r="L396" s="0" t="n">
        <f aca="false">VLOOKUP(A396,'Team Data'!$A$1:$E$659,3,FALSE())</f>
        <v>16</v>
      </c>
      <c r="M396" s="0" t="n">
        <f aca="false">VLOOKUP(B396,'Team Data'!$A$1:$E$659,2,FALSE())</f>
        <v>19</v>
      </c>
      <c r="N396" s="0" t="n">
        <f aca="false">VLOOKUP(B396,'Team Data'!$A$1:$E$659,3,FALSE())</f>
        <v>12</v>
      </c>
      <c r="O396" s="0" t="n">
        <f aca="false">VLOOKUP(A396,'Team Data'!$A$1:$E$659,4,FALSE())</f>
        <v>472</v>
      </c>
      <c r="P396" s="0" t="n">
        <f aca="false">VLOOKUP(A396,'Team Data'!$A$1:$E$659,5,FALSE())</f>
        <v>580</v>
      </c>
      <c r="Q396" s="0" t="n">
        <f aca="false">VLOOKUP(B396,'Team Data'!$A$1:$E$659,4,FALSE())</f>
        <v>519</v>
      </c>
      <c r="R396" s="0" t="n">
        <f aca="false">VLOOKUP(B396,'Team Data'!$A$1:$E$659,5,FALSE())</f>
        <v>432</v>
      </c>
      <c r="S396" s="0" t="n">
        <f aca="false">IF(I396=1,(MIN(30,(C396-D396)))*(M396/(M396+N396))*(Q396/(Q396+R396)),(MAX(-30,(C396-D396)))*(N396/(M396+N396))*(R396/(R396+Q396)))</f>
        <v>-1.23089447440725</v>
      </c>
      <c r="T396" s="0" t="n">
        <f aca="false">IF(J396=1,(MIN(30,(D396-C396)))*(K396/(K396+L396))*(O396/(O396+P396)),(MAX(-30,(D396-C396)))*(L396/(K396+L396))*(P396/(P396+O396)))</f>
        <v>1.70494296577947</v>
      </c>
      <c r="U396" s="7" t="n">
        <v>43055</v>
      </c>
    </row>
    <row r="397" customFormat="false" ht="15" hidden="false" customHeight="false" outlineLevel="0" collapsed="false">
      <c r="A397" s="0" t="s">
        <v>502</v>
      </c>
      <c r="B397" s="0" t="s">
        <v>148</v>
      </c>
      <c r="C397" s="0" t="n">
        <v>68</v>
      </c>
      <c r="D397" s="0" t="n">
        <v>104</v>
      </c>
      <c r="E397" s="0" t="n">
        <v>38</v>
      </c>
      <c r="F397" s="0" t="n">
        <v>56</v>
      </c>
      <c r="G397" s="0" t="n">
        <v>14</v>
      </c>
      <c r="H397" s="0" t="n">
        <v>15</v>
      </c>
      <c r="I397" s="0" t="n">
        <v>0</v>
      </c>
      <c r="J397" s="0" t="n">
        <v>1</v>
      </c>
      <c r="K397" s="0" t="n">
        <f aca="false">VLOOKUP(A397,'Team Data'!$A$1:$E$659,2,FALSE())</f>
        <v>0</v>
      </c>
      <c r="L397" s="0" t="n">
        <f aca="false">VLOOKUP(A397,'Team Data'!$A$1:$E$659,3,FALSE())</f>
        <v>2</v>
      </c>
      <c r="M397" s="0" t="n">
        <f aca="false">VLOOKUP(B397,'Team Data'!$A$1:$E$659,2,FALSE())</f>
        <v>18</v>
      </c>
      <c r="N397" s="0" t="n">
        <f aca="false">VLOOKUP(B397,'Team Data'!$A$1:$E$659,3,FALSE())</f>
        <v>17</v>
      </c>
      <c r="O397" s="0" t="n">
        <f aca="false">VLOOKUP(A397,'Team Data'!$A$1:$E$659,4,FALSE())</f>
        <v>31</v>
      </c>
      <c r="P397" s="0" t="n">
        <f aca="false">VLOOKUP(A397,'Team Data'!$A$1:$E$659,5,FALSE())</f>
        <v>35</v>
      </c>
      <c r="Q397" s="0" t="n">
        <f aca="false">VLOOKUP(B397,'Team Data'!$A$1:$E$659,4,FALSE())</f>
        <v>497</v>
      </c>
      <c r="R397" s="0" t="n">
        <f aca="false">VLOOKUP(B397,'Team Data'!$A$1:$E$659,5,FALSE())</f>
        <v>580</v>
      </c>
      <c r="S397" s="0" t="n">
        <f aca="false">IF(I397=1,(MIN(30,(C397-D397)))*(M397/(M397+N397))*(Q397/(Q397+R397)),(MAX(-30,(C397-D397)))*(N397/(M397+N397))*(R397/(R397+Q397)))</f>
        <v>-7.84719458814166</v>
      </c>
      <c r="T397" s="0" t="n">
        <f aca="false">IF(J397=1,(MIN(30,(D397-C397)))*(K397/(K397+L397))*(O397/(O397+P397)),(MAX(-30,(D397-C397)))*(L397/(K397+L397))*(P397/(P397+O397)))</f>
        <v>0</v>
      </c>
      <c r="U397" s="7" t="n">
        <v>43055</v>
      </c>
    </row>
    <row r="398" customFormat="false" ht="15" hidden="false" customHeight="false" outlineLevel="0" collapsed="false">
      <c r="A398" s="0" t="s">
        <v>308</v>
      </c>
      <c r="B398" s="0" t="s">
        <v>228</v>
      </c>
      <c r="C398" s="0" t="n">
        <v>62</v>
      </c>
      <c r="D398" s="0" t="n">
        <v>70</v>
      </c>
      <c r="E398" s="0" t="n">
        <v>43</v>
      </c>
      <c r="F398" s="0" t="n">
        <v>35</v>
      </c>
      <c r="G398" s="0" t="n">
        <v>8</v>
      </c>
      <c r="H398" s="0" t="n">
        <v>12</v>
      </c>
      <c r="I398" s="0" t="n">
        <v>0</v>
      </c>
      <c r="J398" s="0" t="n">
        <v>1</v>
      </c>
      <c r="K398" s="0" t="n">
        <f aca="false">VLOOKUP(A398,'Team Data'!$A$1:$E$659,2,FALSE())</f>
        <v>23</v>
      </c>
      <c r="L398" s="0" t="n">
        <f aca="false">VLOOKUP(A398,'Team Data'!$A$1:$E$659,3,FALSE())</f>
        <v>9</v>
      </c>
      <c r="M398" s="0" t="n">
        <f aca="false">VLOOKUP(B398,'Team Data'!$A$1:$E$659,2,FALSE())</f>
        <v>8</v>
      </c>
      <c r="N398" s="0" t="n">
        <f aca="false">VLOOKUP(B398,'Team Data'!$A$1:$E$659,3,FALSE())</f>
        <v>23</v>
      </c>
      <c r="O398" s="0" t="n">
        <f aca="false">VLOOKUP(A398,'Team Data'!$A$1:$E$659,4,FALSE())</f>
        <v>444</v>
      </c>
      <c r="P398" s="0" t="n">
        <f aca="false">VLOOKUP(A398,'Team Data'!$A$1:$E$659,5,FALSE())</f>
        <v>537</v>
      </c>
      <c r="Q398" s="0" t="n">
        <f aca="false">VLOOKUP(B398,'Team Data'!$A$1:$E$659,4,FALSE())</f>
        <v>632</v>
      </c>
      <c r="R398" s="0" t="n">
        <f aca="false">VLOOKUP(B398,'Team Data'!$A$1:$E$659,5,FALSE())</f>
        <v>404</v>
      </c>
      <c r="S398" s="0" t="n">
        <f aca="false">IF(I398=1,(MIN(30,(C398-D398)))*(M398/(M398+N398))*(Q398/(Q398+R398)),(MAX(-30,(C398-D398)))*(N398/(M398+N398))*(R398/(R398+Q398)))</f>
        <v>-2.31460954041599</v>
      </c>
      <c r="T398" s="0" t="n">
        <f aca="false">IF(J398=1,(MIN(30,(D398-C398)))*(K398/(K398+L398))*(O398/(O398+P398)),(MAX(-30,(D398-C398)))*(L398/(K398+L398))*(P398/(P398+O398)))</f>
        <v>2.60244648318043</v>
      </c>
      <c r="U398" s="7" t="n">
        <v>43055</v>
      </c>
    </row>
    <row r="399" customFormat="false" ht="15" hidden="false" customHeight="false" outlineLevel="0" collapsed="false">
      <c r="A399" s="0" t="s">
        <v>96</v>
      </c>
      <c r="B399" s="0" t="s">
        <v>309</v>
      </c>
      <c r="C399" s="0" t="n">
        <v>65</v>
      </c>
      <c r="D399" s="0" t="n">
        <v>68</v>
      </c>
      <c r="E399" s="0" t="n">
        <v>36</v>
      </c>
      <c r="F399" s="0" t="n">
        <v>43</v>
      </c>
      <c r="G399" s="0" t="n">
        <v>11</v>
      </c>
      <c r="H399" s="0" t="n">
        <v>16</v>
      </c>
      <c r="I399" s="0" t="n">
        <v>0</v>
      </c>
      <c r="J399" s="0" t="n">
        <v>1</v>
      </c>
      <c r="K399" s="0" t="n">
        <f aca="false">VLOOKUP(A399,'Team Data'!$A$1:$E$659,2,FALSE())</f>
        <v>14</v>
      </c>
      <c r="L399" s="0" t="n">
        <f aca="false">VLOOKUP(A399,'Team Data'!$A$1:$E$659,3,FALSE())</f>
        <v>18</v>
      </c>
      <c r="M399" s="0" t="n">
        <f aca="false">VLOOKUP(B399,'Team Data'!$A$1:$E$659,2,FALSE())</f>
        <v>19</v>
      </c>
      <c r="N399" s="0" t="n">
        <f aca="false">VLOOKUP(B399,'Team Data'!$A$1:$E$659,3,FALSE())</f>
        <v>13</v>
      </c>
      <c r="O399" s="0" t="n">
        <f aca="false">VLOOKUP(A399,'Team Data'!$A$1:$E$659,4,FALSE())</f>
        <v>509</v>
      </c>
      <c r="P399" s="0" t="n">
        <f aca="false">VLOOKUP(A399,'Team Data'!$A$1:$E$659,5,FALSE())</f>
        <v>460</v>
      </c>
      <c r="Q399" s="0" t="n">
        <f aca="false">VLOOKUP(B399,'Team Data'!$A$1:$E$659,4,FALSE())</f>
        <v>582</v>
      </c>
      <c r="R399" s="0" t="n">
        <f aca="false">VLOOKUP(B399,'Team Data'!$A$1:$E$659,5,FALSE())</f>
        <v>465</v>
      </c>
      <c r="S399" s="0" t="n">
        <f aca="false">IF(I399=1,(MIN(30,(C399-D399)))*(M399/(M399+N399))*(Q399/(Q399+R399)),(MAX(-30,(C399-D399)))*(N399/(M399+N399))*(R399/(R399+Q399)))</f>
        <v>-0.541278653295129</v>
      </c>
      <c r="T399" s="0" t="n">
        <f aca="false">IF(J399=1,(MIN(30,(D399-C399)))*(K399/(K399+L399))*(O399/(O399+P399)),(MAX(-30,(D399-C399)))*(L399/(K399+L399))*(P399/(P399+O399)))</f>
        <v>0.689434984520124</v>
      </c>
      <c r="U399" s="7" t="n">
        <v>43055</v>
      </c>
    </row>
    <row r="400" customFormat="false" ht="15" hidden="false" customHeight="false" outlineLevel="0" collapsed="false">
      <c r="A400" s="0" t="s">
        <v>187</v>
      </c>
      <c r="B400" s="0" t="s">
        <v>226</v>
      </c>
      <c r="C400" s="0" t="n">
        <v>45</v>
      </c>
      <c r="D400" s="0" t="n">
        <v>66</v>
      </c>
      <c r="E400" s="0" t="n">
        <v>35</v>
      </c>
      <c r="F400" s="0" t="n">
        <v>39</v>
      </c>
      <c r="G400" s="0" t="n">
        <v>17</v>
      </c>
      <c r="H400" s="0" t="n">
        <v>15</v>
      </c>
      <c r="I400" s="0" t="n">
        <v>0</v>
      </c>
      <c r="J400" s="0" t="n">
        <v>1</v>
      </c>
      <c r="K400" s="0" t="n">
        <f aca="false">VLOOKUP(A400,'Team Data'!$A$1:$E$659,2,FALSE())</f>
        <v>20</v>
      </c>
      <c r="L400" s="0" t="n">
        <f aca="false">VLOOKUP(A400,'Team Data'!$A$1:$E$659,3,FALSE())</f>
        <v>12</v>
      </c>
      <c r="M400" s="0" t="n">
        <f aca="false">VLOOKUP(B400,'Team Data'!$A$1:$E$659,2,FALSE())</f>
        <v>24</v>
      </c>
      <c r="N400" s="0" t="n">
        <f aca="false">VLOOKUP(B400,'Team Data'!$A$1:$E$659,3,FALSE())</f>
        <v>9</v>
      </c>
      <c r="O400" s="0" t="n">
        <f aca="false">VLOOKUP(A400,'Team Data'!$A$1:$E$659,4,FALSE())</f>
        <v>433</v>
      </c>
      <c r="P400" s="0" t="n">
        <f aca="false">VLOOKUP(A400,'Team Data'!$A$1:$E$659,5,FALSE())</f>
        <v>544</v>
      </c>
      <c r="Q400" s="0" t="n">
        <f aca="false">VLOOKUP(B400,'Team Data'!$A$1:$E$659,4,FALSE())</f>
        <v>464</v>
      </c>
      <c r="R400" s="0" t="n">
        <f aca="false">VLOOKUP(B400,'Team Data'!$A$1:$E$659,5,FALSE())</f>
        <v>528</v>
      </c>
      <c r="S400" s="0" t="n">
        <f aca="false">IF(I400=1,(MIN(30,(C400-D400)))*(M400/(M400+N400))*(Q400/(Q400+R400)),(MAX(-30,(C400-D400)))*(N400/(M400+N400))*(R400/(R400+Q400)))</f>
        <v>-3.04838709677419</v>
      </c>
      <c r="T400" s="0" t="n">
        <f aca="false">IF(J400=1,(MIN(30,(D400-C400)))*(K400/(K400+L400))*(O400/(O400+P400)),(MAX(-30,(D400-C400)))*(L400/(K400+L400))*(P400/(P400+O400)))</f>
        <v>5.81691402251791</v>
      </c>
      <c r="U400" s="7" t="n">
        <v>43055</v>
      </c>
    </row>
    <row r="401" customFormat="false" ht="15" hidden="false" customHeight="false" outlineLevel="0" collapsed="false">
      <c r="A401" s="0" t="s">
        <v>13</v>
      </c>
      <c r="B401" s="0" t="s">
        <v>342</v>
      </c>
      <c r="C401" s="0" t="n">
        <v>64</v>
      </c>
      <c r="D401" s="0" t="n">
        <v>98</v>
      </c>
      <c r="E401" s="0" t="n">
        <v>26</v>
      </c>
      <c r="F401" s="0" t="n">
        <v>39</v>
      </c>
      <c r="G401" s="0" t="n">
        <v>22</v>
      </c>
      <c r="H401" s="0" t="n">
        <v>7</v>
      </c>
      <c r="I401" s="0" t="n">
        <v>0</v>
      </c>
      <c r="J401" s="0" t="n">
        <v>1</v>
      </c>
      <c r="K401" s="0" t="n">
        <f aca="false">VLOOKUP(A401,'Team Data'!$A$1:$E$659,2,FALSE())</f>
        <v>6</v>
      </c>
      <c r="L401" s="0" t="n">
        <f aca="false">VLOOKUP(A401,'Team Data'!$A$1:$E$659,3,FALSE())</f>
        <v>24</v>
      </c>
      <c r="M401" s="0" t="n">
        <f aca="false">VLOOKUP(B401,'Team Data'!$A$1:$E$659,2,FALSE())</f>
        <v>26</v>
      </c>
      <c r="N401" s="0" t="n">
        <f aca="false">VLOOKUP(B401,'Team Data'!$A$1:$E$659,3,FALSE())</f>
        <v>10</v>
      </c>
      <c r="O401" s="0" t="n">
        <f aca="false">VLOOKUP(A401,'Team Data'!$A$1:$E$659,4,FALSE())</f>
        <v>466</v>
      </c>
      <c r="P401" s="0" t="n">
        <f aca="false">VLOOKUP(A401,'Team Data'!$A$1:$E$659,5,FALSE())</f>
        <v>488</v>
      </c>
      <c r="Q401" s="0" t="n">
        <f aca="false">VLOOKUP(B401,'Team Data'!$A$1:$E$659,4,FALSE())</f>
        <v>708</v>
      </c>
      <c r="R401" s="0" t="n">
        <f aca="false">VLOOKUP(B401,'Team Data'!$A$1:$E$659,5,FALSE())</f>
        <v>504</v>
      </c>
      <c r="S401" s="0" t="n">
        <f aca="false">IF(I401=1,(MIN(30,(C401-D401)))*(M401/(M401+N401))*(Q401/(Q401+R401)),(MAX(-30,(C401-D401)))*(N401/(M401+N401))*(R401/(R401+Q401)))</f>
        <v>-3.46534653465347</v>
      </c>
      <c r="T401" s="0" t="n">
        <f aca="false">IF(J401=1,(MIN(30,(D401-C401)))*(K401/(K401+L401))*(O401/(O401+P401)),(MAX(-30,(D401-C401)))*(L401/(K401+L401))*(P401/(P401+O401)))</f>
        <v>2.93081761006289</v>
      </c>
      <c r="U401" s="7" t="n">
        <v>43055</v>
      </c>
    </row>
    <row r="402" customFormat="false" ht="15" hidden="false" customHeight="false" outlineLevel="0" collapsed="false">
      <c r="A402" s="0" t="s">
        <v>476</v>
      </c>
      <c r="B402" s="0" t="s">
        <v>50</v>
      </c>
      <c r="C402" s="0" t="n">
        <v>58</v>
      </c>
      <c r="D402" s="0" t="n">
        <v>98</v>
      </c>
      <c r="E402" s="0" t="n">
        <v>31</v>
      </c>
      <c r="F402" s="0" t="n">
        <v>41</v>
      </c>
      <c r="G402" s="0" t="n">
        <v>25</v>
      </c>
      <c r="H402" s="0" t="n">
        <v>9</v>
      </c>
      <c r="I402" s="0" t="n">
        <v>0</v>
      </c>
      <c r="J402" s="0" t="n">
        <v>1</v>
      </c>
      <c r="K402" s="0" t="n">
        <f aca="false">VLOOKUP(A402,'Team Data'!$A$1:$E$659,2,FALSE())</f>
        <v>0</v>
      </c>
      <c r="L402" s="0" t="n">
        <f aca="false">VLOOKUP(A402,'Team Data'!$A$1:$E$659,3,FALSE())</f>
        <v>2</v>
      </c>
      <c r="M402" s="0" t="n">
        <f aca="false">VLOOKUP(B402,'Team Data'!$A$1:$E$659,2,FALSE())</f>
        <v>15</v>
      </c>
      <c r="N402" s="0" t="n">
        <f aca="false">VLOOKUP(B402,'Team Data'!$A$1:$E$659,3,FALSE())</f>
        <v>16</v>
      </c>
      <c r="O402" s="0" t="n">
        <f aca="false">VLOOKUP(A402,'Team Data'!$A$1:$E$659,4,FALSE())</f>
        <v>33</v>
      </c>
      <c r="P402" s="0" t="n">
        <f aca="false">VLOOKUP(A402,'Team Data'!$A$1:$E$659,5,FALSE())</f>
        <v>32</v>
      </c>
      <c r="Q402" s="0" t="n">
        <f aca="false">VLOOKUP(B402,'Team Data'!$A$1:$E$659,4,FALSE())</f>
        <v>449</v>
      </c>
      <c r="R402" s="0" t="n">
        <f aca="false">VLOOKUP(B402,'Team Data'!$A$1:$E$659,5,FALSE())</f>
        <v>485</v>
      </c>
      <c r="S402" s="0" t="n">
        <f aca="false">IF(I402=1,(MIN(30,(C402-D402)))*(M402/(M402+N402))*(Q402/(Q402+R402)),(MAX(-30,(C402-D402)))*(N402/(M402+N402))*(R402/(R402+Q402)))</f>
        <v>-8.04033984941632</v>
      </c>
      <c r="T402" s="0" t="n">
        <f aca="false">IF(J402=1,(MIN(30,(D402-C402)))*(K402/(K402+L402))*(O402/(O402+P402)),(MAX(-30,(D402-C402)))*(L402/(K402+L402))*(P402/(P402+O402)))</f>
        <v>0</v>
      </c>
      <c r="U402" s="7" t="n">
        <v>43055</v>
      </c>
    </row>
    <row r="403" customFormat="false" ht="15" hidden="false" customHeight="false" outlineLevel="0" collapsed="false">
      <c r="A403" s="0" t="s">
        <v>158</v>
      </c>
      <c r="B403" s="0" t="s">
        <v>315</v>
      </c>
      <c r="C403" s="0" t="n">
        <v>73</v>
      </c>
      <c r="D403" s="0" t="n">
        <v>76</v>
      </c>
      <c r="E403" s="0" t="n">
        <v>39</v>
      </c>
      <c r="F403" s="0" t="n">
        <v>38</v>
      </c>
      <c r="G403" s="0" t="n">
        <v>17</v>
      </c>
      <c r="H403" s="0" t="n">
        <v>11</v>
      </c>
      <c r="I403" s="0" t="n">
        <v>0</v>
      </c>
      <c r="J403" s="0" t="n">
        <v>1</v>
      </c>
      <c r="K403" s="0" t="n">
        <f aca="false">VLOOKUP(A403,'Team Data'!$A$1:$E$659,2,FALSE())</f>
        <v>6</v>
      </c>
      <c r="L403" s="0" t="n">
        <f aca="false">VLOOKUP(A403,'Team Data'!$A$1:$E$659,3,FALSE())</f>
        <v>25</v>
      </c>
      <c r="M403" s="0" t="n">
        <f aca="false">VLOOKUP(B403,'Team Data'!$A$1:$E$659,2,FALSE())</f>
        <v>12</v>
      </c>
      <c r="N403" s="0" t="n">
        <f aca="false">VLOOKUP(B403,'Team Data'!$A$1:$E$659,3,FALSE())</f>
        <v>18</v>
      </c>
      <c r="O403" s="0" t="n">
        <f aca="false">VLOOKUP(A403,'Team Data'!$A$1:$E$659,4,FALSE())</f>
        <v>499</v>
      </c>
      <c r="P403" s="0" t="n">
        <f aca="false">VLOOKUP(A403,'Team Data'!$A$1:$E$659,5,FALSE())</f>
        <v>492</v>
      </c>
      <c r="Q403" s="0" t="n">
        <f aca="false">VLOOKUP(B403,'Team Data'!$A$1:$E$659,4,FALSE())</f>
        <v>451</v>
      </c>
      <c r="R403" s="0" t="n">
        <f aca="false">VLOOKUP(B403,'Team Data'!$A$1:$E$659,5,FALSE())</f>
        <v>479</v>
      </c>
      <c r="S403" s="0" t="n">
        <f aca="false">IF(I403=1,(MIN(30,(C403-D403)))*(M403/(M403+N403))*(Q403/(Q403+R403)),(MAX(-30,(C403-D403)))*(N403/(M403+N403))*(R403/(R403+Q403)))</f>
        <v>-0.927096774193548</v>
      </c>
      <c r="T403" s="0" t="n">
        <f aca="false">IF(J403=1,(MIN(30,(D403-C403)))*(K403/(K403+L403))*(O403/(O403+P403)),(MAX(-30,(D403-C403)))*(L403/(K403+L403))*(P403/(P403+O403)))</f>
        <v>0.292373295140132</v>
      </c>
      <c r="U403" s="7" t="n">
        <v>43055</v>
      </c>
    </row>
    <row r="404" customFormat="false" ht="15" hidden="false" customHeight="false" outlineLevel="0" collapsed="false">
      <c r="A404" s="0" t="s">
        <v>503</v>
      </c>
      <c r="B404" s="0" t="s">
        <v>22</v>
      </c>
      <c r="C404" s="0" t="n">
        <v>50</v>
      </c>
      <c r="D404" s="0" t="n">
        <v>109</v>
      </c>
      <c r="E404" s="0" t="n">
        <v>21</v>
      </c>
      <c r="F404" s="0" t="n">
        <v>50</v>
      </c>
      <c r="G404" s="0" t="n">
        <v>26</v>
      </c>
      <c r="H404" s="0" t="n">
        <v>13</v>
      </c>
      <c r="I404" s="0" t="n">
        <v>0</v>
      </c>
      <c r="J404" s="0" t="n">
        <v>1</v>
      </c>
      <c r="K404" s="0" t="n">
        <f aca="false">VLOOKUP(A404,'Team Data'!$A$1:$E$659,2,FALSE())</f>
        <v>0</v>
      </c>
      <c r="L404" s="0" t="n">
        <f aca="false">VLOOKUP(A404,'Team Data'!$A$1:$E$659,3,FALSE())</f>
        <v>3</v>
      </c>
      <c r="M404" s="0" t="n">
        <f aca="false">VLOOKUP(B404,'Team Data'!$A$1:$E$659,2,FALSE())</f>
        <v>19</v>
      </c>
      <c r="N404" s="0" t="n">
        <f aca="false">VLOOKUP(B404,'Team Data'!$A$1:$E$659,3,FALSE())</f>
        <v>15</v>
      </c>
      <c r="O404" s="0" t="n">
        <f aca="false">VLOOKUP(A404,'Team Data'!$A$1:$E$659,4,FALSE())</f>
        <v>55</v>
      </c>
      <c r="P404" s="0" t="n">
        <f aca="false">VLOOKUP(A404,'Team Data'!$A$1:$E$659,5,FALSE())</f>
        <v>43</v>
      </c>
      <c r="Q404" s="0" t="n">
        <f aca="false">VLOOKUP(B404,'Team Data'!$A$1:$E$659,4,FALSE())</f>
        <v>533</v>
      </c>
      <c r="R404" s="0" t="n">
        <f aca="false">VLOOKUP(B404,'Team Data'!$A$1:$E$659,5,FALSE())</f>
        <v>507</v>
      </c>
      <c r="S404" s="0" t="n">
        <f aca="false">IF(I404=1,(MIN(30,(C404-D404)))*(M404/(M404+N404))*(Q404/(Q404+R404)),(MAX(-30,(C404-D404)))*(N404/(M404+N404))*(R404/(R404+Q404)))</f>
        <v>-6.45220588235294</v>
      </c>
      <c r="T404" s="0" t="n">
        <f aca="false">IF(J404=1,(MIN(30,(D404-C404)))*(K404/(K404+L404))*(O404/(O404+P404)),(MAX(-30,(D404-C404)))*(L404/(K404+L404))*(P404/(P404+O404)))</f>
        <v>0</v>
      </c>
      <c r="U404" s="7" t="n">
        <v>43055</v>
      </c>
    </row>
    <row r="405" customFormat="false" ht="15" hidden="false" customHeight="false" outlineLevel="0" collapsed="false">
      <c r="A405" s="0" t="s">
        <v>211</v>
      </c>
      <c r="B405" s="0" t="s">
        <v>247</v>
      </c>
      <c r="C405" s="0" t="n">
        <v>35</v>
      </c>
      <c r="D405" s="0" t="n">
        <v>81</v>
      </c>
      <c r="E405" s="0" t="n">
        <v>39</v>
      </c>
      <c r="F405" s="0" t="n">
        <v>46</v>
      </c>
      <c r="G405" s="0" t="n">
        <v>21</v>
      </c>
      <c r="H405" s="0" t="n">
        <v>7</v>
      </c>
      <c r="I405" s="0" t="n">
        <v>0</v>
      </c>
      <c r="J405" s="0" t="n">
        <v>1</v>
      </c>
      <c r="K405" s="0" t="n">
        <f aca="false">VLOOKUP(A405,'Team Data'!$A$1:$E$659,2,FALSE())</f>
        <v>4</v>
      </c>
      <c r="L405" s="0" t="n">
        <f aca="false">VLOOKUP(A405,'Team Data'!$A$1:$E$659,3,FALSE())</f>
        <v>25</v>
      </c>
      <c r="M405" s="0" t="n">
        <f aca="false">VLOOKUP(B405,'Team Data'!$A$1:$E$659,2,FALSE())</f>
        <v>17</v>
      </c>
      <c r="N405" s="0" t="n">
        <f aca="false">VLOOKUP(B405,'Team Data'!$A$1:$E$659,3,FALSE())</f>
        <v>16</v>
      </c>
      <c r="O405" s="0" t="n">
        <f aca="false">VLOOKUP(A405,'Team Data'!$A$1:$E$659,4,FALSE())</f>
        <v>425</v>
      </c>
      <c r="P405" s="0" t="n">
        <f aca="false">VLOOKUP(A405,'Team Data'!$A$1:$E$659,5,FALSE())</f>
        <v>394</v>
      </c>
      <c r="Q405" s="0" t="n">
        <f aca="false">VLOOKUP(B405,'Team Data'!$A$1:$E$659,4,FALSE())</f>
        <v>613</v>
      </c>
      <c r="R405" s="0" t="n">
        <f aca="false">VLOOKUP(B405,'Team Data'!$A$1:$E$659,5,FALSE())</f>
        <v>464</v>
      </c>
      <c r="S405" s="0" t="n">
        <f aca="false">IF(I405=1,(MIN(30,(C405-D405)))*(M405/(M405+N405))*(Q405/(Q405+R405)),(MAX(-30,(C405-D405)))*(N405/(M405+N405))*(R405/(R405+Q405)))</f>
        <v>-6.26656537520047</v>
      </c>
      <c r="T405" s="0" t="n">
        <f aca="false">IF(J405=1,(MIN(30,(D405-C405)))*(K405/(K405+L405))*(O405/(O405+P405)),(MAX(-30,(D405-C405)))*(L405/(K405+L405))*(P405/(P405+O405)))</f>
        <v>2.14727800934698</v>
      </c>
      <c r="U405" s="7" t="n">
        <v>43055</v>
      </c>
    </row>
    <row r="406" customFormat="false" ht="15" hidden="false" customHeight="false" outlineLevel="0" collapsed="false">
      <c r="A406" s="0" t="s">
        <v>504</v>
      </c>
      <c r="B406" s="0" t="s">
        <v>282</v>
      </c>
      <c r="C406" s="0" t="n">
        <v>66</v>
      </c>
      <c r="D406" s="0" t="n">
        <v>89</v>
      </c>
      <c r="E406" s="0" t="n">
        <v>32</v>
      </c>
      <c r="F406" s="0" t="n">
        <v>42</v>
      </c>
      <c r="G406" s="0" t="n">
        <v>26</v>
      </c>
      <c r="H406" s="0" t="n">
        <v>20</v>
      </c>
      <c r="I406" s="0" t="n">
        <v>0</v>
      </c>
      <c r="J406" s="0" t="n">
        <v>1</v>
      </c>
      <c r="K406" s="0" t="n">
        <f aca="false">VLOOKUP(A406,'Team Data'!$A$1:$E$659,2,FALSE())</f>
        <v>0</v>
      </c>
      <c r="L406" s="0" t="n">
        <f aca="false">VLOOKUP(A406,'Team Data'!$A$1:$E$659,3,FALSE())</f>
        <v>2</v>
      </c>
      <c r="M406" s="0" t="n">
        <f aca="false">VLOOKUP(B406,'Team Data'!$A$1:$E$659,2,FALSE())</f>
        <v>28</v>
      </c>
      <c r="N406" s="0" t="n">
        <f aca="false">VLOOKUP(B406,'Team Data'!$A$1:$E$659,3,FALSE())</f>
        <v>7</v>
      </c>
      <c r="O406" s="0" t="n">
        <f aca="false">VLOOKUP(A406,'Team Data'!$A$1:$E$659,4,FALSE())</f>
        <v>35</v>
      </c>
      <c r="P406" s="0" t="n">
        <f aca="false">VLOOKUP(A406,'Team Data'!$A$1:$E$659,5,FALSE())</f>
        <v>31</v>
      </c>
      <c r="Q406" s="0" t="n">
        <f aca="false">VLOOKUP(B406,'Team Data'!$A$1:$E$659,4,FALSE())</f>
        <v>478</v>
      </c>
      <c r="R406" s="0" t="n">
        <f aca="false">VLOOKUP(B406,'Team Data'!$A$1:$E$659,5,FALSE())</f>
        <v>538</v>
      </c>
      <c r="S406" s="0" t="n">
        <f aca="false">IF(I406=1,(MIN(30,(C406-D406)))*(M406/(M406+N406))*(Q406/(Q406+R406)),(MAX(-30,(C406-D406)))*(N406/(M406+N406))*(R406/(R406+Q406)))</f>
        <v>-2.43582677165354</v>
      </c>
      <c r="T406" s="0" t="n">
        <f aca="false">IF(J406=1,(MIN(30,(D406-C406)))*(K406/(K406+L406))*(O406/(O406+P406)),(MAX(-30,(D406-C406)))*(L406/(K406+L406))*(P406/(P406+O406)))</f>
        <v>0</v>
      </c>
      <c r="U406" s="7" t="n">
        <v>43055</v>
      </c>
    </row>
    <row r="407" customFormat="false" ht="15" hidden="false" customHeight="false" outlineLevel="0" collapsed="false">
      <c r="A407" s="0" t="s">
        <v>24</v>
      </c>
      <c r="B407" s="0" t="s">
        <v>216</v>
      </c>
      <c r="C407" s="0" t="n">
        <v>69</v>
      </c>
      <c r="D407" s="0" t="n">
        <v>108</v>
      </c>
      <c r="E407" s="0" t="n">
        <v>43</v>
      </c>
      <c r="F407" s="0" t="n">
        <v>49</v>
      </c>
      <c r="G407" s="0" t="n">
        <v>13</v>
      </c>
      <c r="H407" s="0" t="n">
        <v>11</v>
      </c>
      <c r="I407" s="0" t="n">
        <v>0</v>
      </c>
      <c r="J407" s="0" t="n">
        <v>1</v>
      </c>
      <c r="K407" s="0" t="n">
        <f aca="false">VLOOKUP(A407,'Team Data'!$A$1:$E$659,2,FALSE())</f>
        <v>19</v>
      </c>
      <c r="L407" s="0" t="n">
        <f aca="false">VLOOKUP(A407,'Team Data'!$A$1:$E$659,3,FALSE())</f>
        <v>13</v>
      </c>
      <c r="M407" s="0" t="n">
        <f aca="false">VLOOKUP(B407,'Team Data'!$A$1:$E$659,2,FALSE())</f>
        <v>18</v>
      </c>
      <c r="N407" s="0" t="n">
        <f aca="false">VLOOKUP(B407,'Team Data'!$A$1:$E$659,3,FALSE())</f>
        <v>14</v>
      </c>
      <c r="O407" s="0" t="n">
        <f aca="false">VLOOKUP(A407,'Team Data'!$A$1:$E$659,4,FALSE())</f>
        <v>529</v>
      </c>
      <c r="P407" s="0" t="n">
        <f aca="false">VLOOKUP(A407,'Team Data'!$A$1:$E$659,5,FALSE())</f>
        <v>500</v>
      </c>
      <c r="Q407" s="0" t="n">
        <f aca="false">VLOOKUP(B407,'Team Data'!$A$1:$E$659,4,FALSE())</f>
        <v>650</v>
      </c>
      <c r="R407" s="0" t="n">
        <f aca="false">VLOOKUP(B407,'Team Data'!$A$1:$E$659,5,FALSE())</f>
        <v>442</v>
      </c>
      <c r="S407" s="0" t="n">
        <f aca="false">IF(I407=1,(MIN(30,(C407-D407)))*(M407/(M407+N407))*(Q407/(Q407+R407)),(MAX(-30,(C407-D407)))*(N407/(M407+N407))*(R407/(R407+Q407)))</f>
        <v>-5.3125</v>
      </c>
      <c r="T407" s="0" t="n">
        <f aca="false">IF(J407=1,(MIN(30,(D407-C407)))*(K407/(K407+L407))*(O407/(O407+P407)),(MAX(-30,(D407-C407)))*(L407/(K407+L407))*(P407/(P407+O407)))</f>
        <v>9.15725218658892</v>
      </c>
      <c r="U407" s="7" t="n">
        <v>43055</v>
      </c>
    </row>
    <row r="408" customFormat="false" ht="15" hidden="false" customHeight="false" outlineLevel="0" collapsed="false">
      <c r="A408" s="0" t="s">
        <v>79</v>
      </c>
      <c r="B408" s="0" t="s">
        <v>344</v>
      </c>
      <c r="C408" s="0" t="n">
        <v>54</v>
      </c>
      <c r="D408" s="0" t="n">
        <v>56</v>
      </c>
      <c r="E408" s="0" t="n">
        <v>41</v>
      </c>
      <c r="F408" s="0" t="n">
        <v>37</v>
      </c>
      <c r="G408" s="0" t="n">
        <v>19</v>
      </c>
      <c r="H408" s="0" t="n">
        <v>14</v>
      </c>
      <c r="I408" s="0" t="n">
        <v>0</v>
      </c>
      <c r="J408" s="0" t="n">
        <v>1</v>
      </c>
      <c r="K408" s="0" t="n">
        <f aca="false">VLOOKUP(A408,'Team Data'!$A$1:$E$659,2,FALSE())</f>
        <v>12</v>
      </c>
      <c r="L408" s="0" t="n">
        <f aca="false">VLOOKUP(A408,'Team Data'!$A$1:$E$659,3,FALSE())</f>
        <v>19</v>
      </c>
      <c r="M408" s="0" t="n">
        <f aca="false">VLOOKUP(B408,'Team Data'!$A$1:$E$659,2,FALSE())</f>
        <v>12</v>
      </c>
      <c r="N408" s="0" t="n">
        <f aca="false">VLOOKUP(B408,'Team Data'!$A$1:$E$659,3,FALSE())</f>
        <v>16</v>
      </c>
      <c r="O408" s="0" t="n">
        <f aca="false">VLOOKUP(A408,'Team Data'!$A$1:$E$659,4,FALSE())</f>
        <v>475</v>
      </c>
      <c r="P408" s="0" t="n">
        <f aca="false">VLOOKUP(A408,'Team Data'!$A$1:$E$659,5,FALSE())</f>
        <v>446</v>
      </c>
      <c r="Q408" s="0" t="n">
        <f aca="false">VLOOKUP(B408,'Team Data'!$A$1:$E$659,4,FALSE())</f>
        <v>387</v>
      </c>
      <c r="R408" s="0" t="n">
        <f aca="false">VLOOKUP(B408,'Team Data'!$A$1:$E$659,5,FALSE())</f>
        <v>392</v>
      </c>
      <c r="S408" s="0" t="n">
        <f aca="false">IF(I408=1,(MIN(30,(C408-D408)))*(M408/(M408+N408))*(Q408/(Q408+R408)),(MAX(-30,(C408-D408)))*(N408/(M408+N408))*(R408/(R408+Q408)))</f>
        <v>-0.575096277278562</v>
      </c>
      <c r="T408" s="0" t="n">
        <f aca="false">IF(J408=1,(MIN(30,(D408-C408)))*(K408/(K408+L408))*(O408/(O408+P408)),(MAX(-30,(D408-C408)))*(L408/(K408+L408))*(P408/(P408+O408)))</f>
        <v>0.399285489124724</v>
      </c>
      <c r="U408" s="7" t="n">
        <v>43055</v>
      </c>
    </row>
    <row r="409" customFormat="false" ht="15" hidden="false" customHeight="false" outlineLevel="0" collapsed="false">
      <c r="A409" s="0" t="s">
        <v>194</v>
      </c>
      <c r="B409" s="0" t="s">
        <v>173</v>
      </c>
      <c r="C409" s="0" t="n">
        <v>81</v>
      </c>
      <c r="D409" s="0" t="n">
        <v>107</v>
      </c>
      <c r="E409" s="0" t="n">
        <v>44</v>
      </c>
      <c r="F409" s="0" t="n">
        <v>48</v>
      </c>
      <c r="G409" s="0" t="n">
        <v>9</v>
      </c>
      <c r="H409" s="0" t="n">
        <v>4</v>
      </c>
      <c r="I409" s="0" t="n">
        <v>0</v>
      </c>
      <c r="J409" s="0" t="n">
        <v>1</v>
      </c>
      <c r="K409" s="0" t="n">
        <f aca="false">VLOOKUP(A409,'Team Data'!$A$1:$E$659,2,FALSE())</f>
        <v>19</v>
      </c>
      <c r="L409" s="0" t="n">
        <f aca="false">VLOOKUP(A409,'Team Data'!$A$1:$E$659,3,FALSE())</f>
        <v>14</v>
      </c>
      <c r="M409" s="0" t="n">
        <f aca="false">VLOOKUP(B409,'Team Data'!$A$1:$E$659,2,FALSE())</f>
        <v>14</v>
      </c>
      <c r="N409" s="0" t="n">
        <f aca="false">VLOOKUP(B409,'Team Data'!$A$1:$E$659,3,FALSE())</f>
        <v>17</v>
      </c>
      <c r="O409" s="0" t="n">
        <f aca="false">VLOOKUP(A409,'Team Data'!$A$1:$E$659,4,FALSE())</f>
        <v>506</v>
      </c>
      <c r="P409" s="0" t="n">
        <f aca="false">VLOOKUP(A409,'Team Data'!$A$1:$E$659,5,FALSE())</f>
        <v>563</v>
      </c>
      <c r="Q409" s="0" t="n">
        <f aca="false">VLOOKUP(B409,'Team Data'!$A$1:$E$659,4,FALSE())</f>
        <v>562</v>
      </c>
      <c r="R409" s="0" t="n">
        <f aca="false">VLOOKUP(B409,'Team Data'!$A$1:$E$659,5,FALSE())</f>
        <v>470</v>
      </c>
      <c r="S409" s="0" t="n">
        <f aca="false">IF(I409=1,(MIN(30,(C409-D409)))*(M409/(M409+N409))*(Q409/(Q409+R409)),(MAX(-30,(C409-D409)))*(N409/(M409+N409))*(R409/(R409+Q409)))</f>
        <v>-6.49349837459365</v>
      </c>
      <c r="T409" s="0" t="n">
        <f aca="false">IF(J409=1,(MIN(30,(D409-C409)))*(K409/(K409+L409))*(O409/(O409+P409)),(MAX(-30,(D409-C409)))*(L409/(K409+L409))*(P409/(P409+O409)))</f>
        <v>7.08574992204553</v>
      </c>
      <c r="U409" s="7" t="n">
        <v>43055</v>
      </c>
    </row>
    <row r="410" customFormat="false" ht="15" hidden="false" customHeight="false" outlineLevel="0" collapsed="false">
      <c r="A410" s="0" t="s">
        <v>271</v>
      </c>
      <c r="B410" s="0" t="s">
        <v>283</v>
      </c>
      <c r="C410" s="0" t="n">
        <v>75</v>
      </c>
      <c r="D410" s="0" t="n">
        <v>72</v>
      </c>
      <c r="E410" s="0" t="n">
        <v>34</v>
      </c>
      <c r="F410" s="0" t="n">
        <v>22</v>
      </c>
      <c r="G410" s="0" t="n">
        <v>13</v>
      </c>
      <c r="H410" s="0" t="n">
        <v>4</v>
      </c>
      <c r="I410" s="0" t="n">
        <v>1</v>
      </c>
      <c r="J410" s="0" t="n">
        <v>0</v>
      </c>
      <c r="K410" s="0" t="n">
        <f aca="false">VLOOKUP(A410,'Team Data'!$A$1:$E$659,2,FALSE())</f>
        <v>10</v>
      </c>
      <c r="L410" s="0" t="n">
        <f aca="false">VLOOKUP(A410,'Team Data'!$A$1:$E$659,3,FALSE())</f>
        <v>22</v>
      </c>
      <c r="M410" s="0" t="n">
        <f aca="false">VLOOKUP(B410,'Team Data'!$A$1:$E$659,2,FALSE())</f>
        <v>12</v>
      </c>
      <c r="N410" s="0" t="n">
        <f aca="false">VLOOKUP(B410,'Team Data'!$A$1:$E$659,3,FALSE())</f>
        <v>20</v>
      </c>
      <c r="O410" s="0" t="n">
        <f aca="false">VLOOKUP(A410,'Team Data'!$A$1:$E$659,4,FALSE())</f>
        <v>525</v>
      </c>
      <c r="P410" s="0" t="n">
        <f aca="false">VLOOKUP(A410,'Team Data'!$A$1:$E$659,5,FALSE())</f>
        <v>506</v>
      </c>
      <c r="Q410" s="0" t="n">
        <f aca="false">VLOOKUP(B410,'Team Data'!$A$1:$E$659,4,FALSE())</f>
        <v>427</v>
      </c>
      <c r="R410" s="0" t="n">
        <f aca="false">VLOOKUP(B410,'Team Data'!$A$1:$E$659,5,FALSE())</f>
        <v>489</v>
      </c>
      <c r="S410" s="0" t="n">
        <f aca="false">IF(I410=1,(MIN(30,(C410-D410)))*(M410/(M410+N410))*(Q410/(Q410+R410)),(MAX(-30,(C410-D410)))*(N410/(M410+N410))*(R410/(R410+Q410)))</f>
        <v>0.524426855895197</v>
      </c>
      <c r="T410" s="0" t="n">
        <f aca="false">IF(J410=1,(MIN(30,(D410-C410)))*(K410/(K410+L410))*(O410/(O410+P410)),(MAX(-30,(D410-C410)))*(L410/(K410+L410))*(P410/(P410+O410)))</f>
        <v>-1.0122453928225</v>
      </c>
      <c r="U410" s="7" t="n">
        <v>43055</v>
      </c>
    </row>
    <row r="411" customFormat="false" ht="15" hidden="false" customHeight="false" outlineLevel="0" collapsed="false">
      <c r="A411" s="0" t="s">
        <v>36</v>
      </c>
      <c r="B411" s="0" t="s">
        <v>197</v>
      </c>
      <c r="C411" s="0" t="n">
        <v>81</v>
      </c>
      <c r="D411" s="0" t="n">
        <v>93</v>
      </c>
      <c r="E411" s="0" t="n">
        <v>28</v>
      </c>
      <c r="F411" s="0" t="n">
        <v>47</v>
      </c>
      <c r="G411" s="0" t="n">
        <v>13</v>
      </c>
      <c r="H411" s="0" t="n">
        <v>13</v>
      </c>
      <c r="I411" s="0" t="n">
        <v>0</v>
      </c>
      <c r="J411" s="0" t="n">
        <v>1</v>
      </c>
      <c r="K411" s="0" t="n">
        <f aca="false">VLOOKUP(A411,'Team Data'!$A$1:$E$659,2,FALSE())</f>
        <v>25</v>
      </c>
      <c r="L411" s="0" t="n">
        <f aca="false">VLOOKUP(A411,'Team Data'!$A$1:$E$659,3,FALSE())</f>
        <v>10</v>
      </c>
      <c r="M411" s="0" t="n">
        <f aca="false">VLOOKUP(B411,'Team Data'!$A$1:$E$659,2,FALSE())</f>
        <v>26</v>
      </c>
      <c r="N411" s="0" t="n">
        <f aca="false">VLOOKUP(B411,'Team Data'!$A$1:$E$659,3,FALSE())</f>
        <v>11</v>
      </c>
      <c r="O411" s="0" t="n">
        <f aca="false">VLOOKUP(A411,'Team Data'!$A$1:$E$659,4,FALSE())</f>
        <v>540</v>
      </c>
      <c r="P411" s="0" t="n">
        <f aca="false">VLOOKUP(A411,'Team Data'!$A$1:$E$659,5,FALSE())</f>
        <v>573</v>
      </c>
      <c r="Q411" s="0" t="n">
        <f aca="false">VLOOKUP(B411,'Team Data'!$A$1:$E$659,4,FALSE())</f>
        <v>794</v>
      </c>
      <c r="R411" s="0" t="n">
        <f aca="false">VLOOKUP(B411,'Team Data'!$A$1:$E$659,5,FALSE())</f>
        <v>455</v>
      </c>
      <c r="S411" s="0" t="n">
        <f aca="false">IF(I411=1,(MIN(30,(C411-D411)))*(M411/(M411+N411))*(Q411/(Q411+R411)),(MAX(-30,(C411-D411)))*(N411/(M411+N411))*(R411/(R411+Q411)))</f>
        <v>-1.29963430203622</v>
      </c>
      <c r="T411" s="0" t="n">
        <f aca="false">IF(J411=1,(MIN(30,(D411-C411)))*(K411/(K411+L411))*(O411/(O411+P411)),(MAX(-30,(D411-C411)))*(L411/(K411+L411))*(P411/(P411+O411)))</f>
        <v>4.15864458991144</v>
      </c>
      <c r="U411" s="7" t="n">
        <v>43055</v>
      </c>
    </row>
    <row r="412" customFormat="false" ht="15" hidden="false" customHeight="false" outlineLevel="0" collapsed="false">
      <c r="A412" s="0" t="s">
        <v>325</v>
      </c>
      <c r="B412" s="0" t="s">
        <v>295</v>
      </c>
      <c r="C412" s="0" t="n">
        <v>79</v>
      </c>
      <c r="D412" s="0" t="n">
        <v>78</v>
      </c>
      <c r="E412" s="0" t="n">
        <v>36</v>
      </c>
      <c r="F412" s="0" t="n">
        <v>41</v>
      </c>
      <c r="G412" s="0" t="n">
        <v>11</v>
      </c>
      <c r="H412" s="0" t="n">
        <v>9</v>
      </c>
      <c r="I412" s="0" t="n">
        <v>1</v>
      </c>
      <c r="J412" s="0" t="n">
        <v>0</v>
      </c>
      <c r="K412" s="0" t="n">
        <f aca="false">VLOOKUP(A412,'Team Data'!$A$1:$E$659,2,FALSE())</f>
        <v>20</v>
      </c>
      <c r="L412" s="0" t="n">
        <f aca="false">VLOOKUP(A412,'Team Data'!$A$1:$E$659,3,FALSE())</f>
        <v>15</v>
      </c>
      <c r="M412" s="0" t="n">
        <f aca="false">VLOOKUP(B412,'Team Data'!$A$1:$E$659,2,FALSE())</f>
        <v>15</v>
      </c>
      <c r="N412" s="0" t="n">
        <f aca="false">VLOOKUP(B412,'Team Data'!$A$1:$E$659,3,FALSE())</f>
        <v>18</v>
      </c>
      <c r="O412" s="0" t="n">
        <f aca="false">VLOOKUP(A412,'Team Data'!$A$1:$E$659,4,FALSE())</f>
        <v>530</v>
      </c>
      <c r="P412" s="0" t="n">
        <f aca="false">VLOOKUP(A412,'Team Data'!$A$1:$E$659,5,FALSE())</f>
        <v>524</v>
      </c>
      <c r="Q412" s="0" t="n">
        <f aca="false">VLOOKUP(B412,'Team Data'!$A$1:$E$659,4,FALSE())</f>
        <v>512</v>
      </c>
      <c r="R412" s="0" t="n">
        <f aca="false">VLOOKUP(B412,'Team Data'!$A$1:$E$659,5,FALSE())</f>
        <v>507</v>
      </c>
      <c r="S412" s="0" t="n">
        <f aca="false">IF(I412=1,(MIN(30,(C412-D412)))*(M412/(M412+N412))*(Q412/(Q412+R412)),(MAX(-30,(C412-D412)))*(N412/(M412+N412))*(R412/(R412+Q412)))</f>
        <v>0.228387902578285</v>
      </c>
      <c r="T412" s="0" t="n">
        <f aca="false">IF(J412=1,(MIN(30,(D412-C412)))*(K412/(K412+L412))*(O412/(O412+P412)),(MAX(-30,(D412-C412)))*(L412/(K412+L412))*(P412/(P412+O412)))</f>
        <v>-0.213065871509894</v>
      </c>
      <c r="U412" s="7" t="n">
        <v>43055</v>
      </c>
    </row>
    <row r="413" customFormat="false" ht="15" hidden="false" customHeight="false" outlineLevel="0" collapsed="false">
      <c r="A413" s="0" t="s">
        <v>505</v>
      </c>
      <c r="B413" s="0" t="s">
        <v>345</v>
      </c>
      <c r="C413" s="0" t="n">
        <v>53</v>
      </c>
      <c r="D413" s="0" t="n">
        <v>83</v>
      </c>
      <c r="E413" s="0" t="n">
        <v>26</v>
      </c>
      <c r="F413" s="0" t="n">
        <v>43</v>
      </c>
      <c r="G413" s="0" t="n">
        <v>24</v>
      </c>
      <c r="H413" s="0" t="n">
        <v>12</v>
      </c>
      <c r="I413" s="0" t="n">
        <v>0</v>
      </c>
      <c r="J413" s="0" t="n">
        <v>1</v>
      </c>
      <c r="K413" s="0" t="n">
        <f aca="false">VLOOKUP(A413,'Team Data'!$A$1:$E$659,2,FALSE())</f>
        <v>0</v>
      </c>
      <c r="L413" s="0" t="n">
        <f aca="false">VLOOKUP(A413,'Team Data'!$A$1:$E$659,3,FALSE())</f>
        <v>1</v>
      </c>
      <c r="M413" s="0" t="n">
        <f aca="false">VLOOKUP(B413,'Team Data'!$A$1:$E$659,2,FALSE())</f>
        <v>27</v>
      </c>
      <c r="N413" s="0" t="n">
        <f aca="false">VLOOKUP(B413,'Team Data'!$A$1:$E$659,3,FALSE())</f>
        <v>11</v>
      </c>
      <c r="O413" s="0" t="n">
        <f aca="false">VLOOKUP(A413,'Team Data'!$A$1:$E$659,4,FALSE())</f>
        <v>27</v>
      </c>
      <c r="P413" s="0" t="n">
        <f aca="false">VLOOKUP(A413,'Team Data'!$A$1:$E$659,5,FALSE())</f>
        <v>11</v>
      </c>
      <c r="Q413" s="0" t="n">
        <f aca="false">VLOOKUP(B413,'Team Data'!$A$1:$E$659,4,FALSE())</f>
        <v>718</v>
      </c>
      <c r="R413" s="0" t="n">
        <f aca="false">VLOOKUP(B413,'Team Data'!$A$1:$E$659,5,FALSE())</f>
        <v>515</v>
      </c>
      <c r="S413" s="0" t="n">
        <f aca="false">IF(I413=1,(MIN(30,(C413-D413)))*(M413/(M413+N413))*(Q413/(Q413+R413)),(MAX(-30,(C413-D413)))*(N413/(M413+N413))*(R413/(R413+Q413)))</f>
        <v>-3.62722499679857</v>
      </c>
      <c r="T413" s="0" t="n">
        <f aca="false">IF(J413=1,(MIN(30,(D413-C413)))*(K413/(K413+L413))*(O413/(O413+P413)),(MAX(-30,(D413-C413)))*(L413/(K413+L413))*(P413/(P413+O413)))</f>
        <v>0</v>
      </c>
      <c r="U413" s="7" t="n">
        <v>43055</v>
      </c>
    </row>
    <row r="414" customFormat="false" ht="15" hidden="false" customHeight="false" outlineLevel="0" collapsed="false">
      <c r="A414" s="0" t="s">
        <v>199</v>
      </c>
      <c r="B414" s="0" t="s">
        <v>322</v>
      </c>
      <c r="C414" s="0" t="n">
        <v>57</v>
      </c>
      <c r="D414" s="0" t="n">
        <v>74</v>
      </c>
      <c r="E414" s="0" t="n">
        <v>34</v>
      </c>
      <c r="F414" s="0" t="n">
        <v>45</v>
      </c>
      <c r="G414" s="0" t="n">
        <v>16</v>
      </c>
      <c r="H414" s="0" t="n">
        <v>11</v>
      </c>
      <c r="I414" s="0" t="n">
        <v>0</v>
      </c>
      <c r="J414" s="0" t="n">
        <v>1</v>
      </c>
      <c r="K414" s="0" t="n">
        <f aca="false">VLOOKUP(A414,'Team Data'!$A$1:$E$659,2,FALSE())</f>
        <v>19</v>
      </c>
      <c r="L414" s="0" t="n">
        <f aca="false">VLOOKUP(A414,'Team Data'!$A$1:$E$659,3,FALSE())</f>
        <v>16</v>
      </c>
      <c r="M414" s="0" t="n">
        <f aca="false">VLOOKUP(B414,'Team Data'!$A$1:$E$659,2,FALSE())</f>
        <v>10</v>
      </c>
      <c r="N414" s="0" t="n">
        <f aca="false">VLOOKUP(B414,'Team Data'!$A$1:$E$659,3,FALSE())</f>
        <v>21</v>
      </c>
      <c r="O414" s="0" t="n">
        <f aca="false">VLOOKUP(A414,'Team Data'!$A$1:$E$659,4,FALSE())</f>
        <v>431</v>
      </c>
      <c r="P414" s="0" t="n">
        <f aca="false">VLOOKUP(A414,'Team Data'!$A$1:$E$659,5,FALSE())</f>
        <v>621</v>
      </c>
      <c r="Q414" s="0" t="n">
        <f aca="false">VLOOKUP(B414,'Team Data'!$A$1:$E$659,4,FALSE())</f>
        <v>453</v>
      </c>
      <c r="R414" s="0" t="n">
        <f aca="false">VLOOKUP(B414,'Team Data'!$A$1:$E$659,5,FALSE())</f>
        <v>488</v>
      </c>
      <c r="S414" s="0" t="n">
        <f aca="false">IF(I414=1,(MIN(30,(C414-D414)))*(M414/(M414+N414))*(Q414/(Q414+R414)),(MAX(-30,(C414-D414)))*(N414/(M414+N414))*(R414/(R414+Q414)))</f>
        <v>-5.97223269685647</v>
      </c>
      <c r="T414" s="0" t="n">
        <f aca="false">IF(J414=1,(MIN(30,(D414-C414)))*(K414/(K414+L414))*(O414/(O414+P414)),(MAX(-30,(D414-C414)))*(L414/(K414+L414))*(P414/(P414+O414)))</f>
        <v>3.78090711569799</v>
      </c>
      <c r="U414" s="7" t="n">
        <v>43055</v>
      </c>
    </row>
    <row r="415" customFormat="false" ht="15" hidden="false" customHeight="false" outlineLevel="0" collapsed="false">
      <c r="A415" s="0" t="s">
        <v>323</v>
      </c>
      <c r="B415" s="0" t="s">
        <v>293</v>
      </c>
      <c r="C415" s="0" t="n">
        <v>82</v>
      </c>
      <c r="D415" s="0" t="n">
        <v>75</v>
      </c>
      <c r="E415" s="0" t="n">
        <v>31</v>
      </c>
      <c r="F415" s="0" t="n">
        <v>37</v>
      </c>
      <c r="G415" s="0" t="n">
        <v>18</v>
      </c>
      <c r="H415" s="0" t="n">
        <v>20</v>
      </c>
      <c r="I415" s="0" t="n">
        <v>1</v>
      </c>
      <c r="J415" s="0" t="n">
        <v>0</v>
      </c>
      <c r="K415" s="0" t="n">
        <f aca="false">VLOOKUP(A415,'Team Data'!$A$1:$E$659,2,FALSE())</f>
        <v>15</v>
      </c>
      <c r="L415" s="0" t="n">
        <f aca="false">VLOOKUP(A415,'Team Data'!$A$1:$E$659,3,FALSE())</f>
        <v>18</v>
      </c>
      <c r="M415" s="0" t="n">
        <f aca="false">VLOOKUP(B415,'Team Data'!$A$1:$E$659,2,FALSE())</f>
        <v>11</v>
      </c>
      <c r="N415" s="0" t="n">
        <f aca="false">VLOOKUP(B415,'Team Data'!$A$1:$E$659,3,FALSE())</f>
        <v>18</v>
      </c>
      <c r="O415" s="0" t="n">
        <f aca="false">VLOOKUP(A415,'Team Data'!$A$1:$E$659,4,FALSE())</f>
        <v>519</v>
      </c>
      <c r="P415" s="0" t="n">
        <f aca="false">VLOOKUP(A415,'Team Data'!$A$1:$E$659,5,FALSE())</f>
        <v>499</v>
      </c>
      <c r="Q415" s="0" t="n">
        <f aca="false">VLOOKUP(B415,'Team Data'!$A$1:$E$659,4,FALSE())</f>
        <v>403</v>
      </c>
      <c r="R415" s="0" t="n">
        <f aca="false">VLOOKUP(B415,'Team Data'!$A$1:$E$659,5,FALSE())</f>
        <v>446</v>
      </c>
      <c r="S415" s="0" t="n">
        <f aca="false">IF(I415=1,(MIN(30,(C415-D415)))*(M415/(M415+N415))*(Q415/(Q415+R415)),(MAX(-30,(C415-D415)))*(N415/(M415+N415))*(R415/(R415+Q415)))</f>
        <v>1.26034685837293</v>
      </c>
      <c r="T415" s="0" t="n">
        <f aca="false">IF(J415=1,(MIN(30,(D415-C415)))*(K415/(K415+L415))*(O415/(O415+P415)),(MAX(-30,(D415-C415)))*(L415/(K415+L415))*(P415/(P415+O415)))</f>
        <v>-1.87158421146633</v>
      </c>
      <c r="U415" s="7" t="n">
        <v>43055</v>
      </c>
    </row>
    <row r="416" customFormat="false" ht="15" hidden="false" customHeight="false" outlineLevel="0" collapsed="false">
      <c r="A416" s="0" t="s">
        <v>331</v>
      </c>
      <c r="B416" s="0" t="s">
        <v>246</v>
      </c>
      <c r="C416" s="0" t="n">
        <v>94</v>
      </c>
      <c r="D416" s="0" t="n">
        <v>69</v>
      </c>
      <c r="E416" s="0" t="n">
        <v>36</v>
      </c>
      <c r="F416" s="0" t="n">
        <v>40</v>
      </c>
      <c r="G416" s="0" t="n">
        <v>13</v>
      </c>
      <c r="H416" s="0" t="n">
        <v>21</v>
      </c>
      <c r="I416" s="0" t="n">
        <v>1</v>
      </c>
      <c r="J416" s="0" t="n">
        <v>0</v>
      </c>
      <c r="K416" s="0" t="n">
        <f aca="false">VLOOKUP(A416,'Team Data'!$A$1:$E$659,2,FALSE())</f>
        <v>15</v>
      </c>
      <c r="L416" s="0" t="n">
        <f aca="false">VLOOKUP(A416,'Team Data'!$A$1:$E$659,3,FALSE())</f>
        <v>17</v>
      </c>
      <c r="M416" s="0" t="n">
        <f aca="false">VLOOKUP(B416,'Team Data'!$A$1:$E$659,2,FALSE())</f>
        <v>9</v>
      </c>
      <c r="N416" s="0" t="n">
        <f aca="false">VLOOKUP(B416,'Team Data'!$A$1:$E$659,3,FALSE())</f>
        <v>21</v>
      </c>
      <c r="O416" s="0" t="n">
        <f aca="false">VLOOKUP(A416,'Team Data'!$A$1:$E$659,4,FALSE())</f>
        <v>528</v>
      </c>
      <c r="P416" s="0" t="n">
        <f aca="false">VLOOKUP(A416,'Team Data'!$A$1:$E$659,5,FALSE())</f>
        <v>460</v>
      </c>
      <c r="Q416" s="0" t="n">
        <f aca="false">VLOOKUP(B416,'Team Data'!$A$1:$E$659,4,FALSE())</f>
        <v>497</v>
      </c>
      <c r="R416" s="0" t="n">
        <f aca="false">VLOOKUP(B416,'Team Data'!$A$1:$E$659,5,FALSE())</f>
        <v>467</v>
      </c>
      <c r="S416" s="0" t="n">
        <f aca="false">IF(I416=1,(MIN(30,(C416-D416)))*(M416/(M416+N416))*(Q416/(Q416+R416)),(MAX(-30,(C416-D416)))*(N416/(M416+N416))*(R416/(R416+Q416)))</f>
        <v>3.86670124481328</v>
      </c>
      <c r="T416" s="0" t="n">
        <f aca="false">IF(J416=1,(MIN(30,(D416-C416)))*(K416/(K416+L416))*(O416/(O416+P416)),(MAX(-30,(D416-C416)))*(L416/(K416+L416))*(P416/(P416+O416)))</f>
        <v>-6.18357793522267</v>
      </c>
      <c r="U416" s="7" t="n">
        <v>43055</v>
      </c>
    </row>
    <row r="417" customFormat="false" ht="15" hidden="false" customHeight="false" outlineLevel="0" collapsed="false">
      <c r="A417" s="0" t="s">
        <v>506</v>
      </c>
      <c r="B417" s="0" t="s">
        <v>208</v>
      </c>
      <c r="C417" s="0" t="n">
        <v>43</v>
      </c>
      <c r="D417" s="0" t="n">
        <v>72</v>
      </c>
      <c r="E417" s="0" t="n">
        <v>40</v>
      </c>
      <c r="F417" s="0" t="n">
        <v>50</v>
      </c>
      <c r="G417" s="0" t="n">
        <v>20</v>
      </c>
      <c r="H417" s="0" t="n">
        <v>14</v>
      </c>
      <c r="I417" s="0" t="n">
        <v>0</v>
      </c>
      <c r="J417" s="0" t="n">
        <v>1</v>
      </c>
      <c r="K417" s="0" t="n">
        <f aca="false">VLOOKUP(A417,'Team Data'!$A$1:$E$659,2,FALSE())</f>
        <v>0</v>
      </c>
      <c r="L417" s="0" t="n">
        <f aca="false">VLOOKUP(A417,'Team Data'!$A$1:$E$659,3,FALSE())</f>
        <v>1</v>
      </c>
      <c r="M417" s="0" t="n">
        <f aca="false">VLOOKUP(B417,'Team Data'!$A$1:$E$659,2,FALSE())</f>
        <v>16</v>
      </c>
      <c r="N417" s="0" t="n">
        <f aca="false">VLOOKUP(B417,'Team Data'!$A$1:$E$659,3,FALSE())</f>
        <v>16</v>
      </c>
      <c r="O417" s="0" t="n">
        <f aca="false">VLOOKUP(A417,'Team Data'!$A$1:$E$659,4,FALSE())</f>
        <v>16</v>
      </c>
      <c r="P417" s="0" t="n">
        <f aca="false">VLOOKUP(A417,'Team Data'!$A$1:$E$659,5,FALSE())</f>
        <v>16</v>
      </c>
      <c r="Q417" s="0" t="n">
        <f aca="false">VLOOKUP(B417,'Team Data'!$A$1:$E$659,4,FALSE())</f>
        <v>582</v>
      </c>
      <c r="R417" s="0" t="n">
        <f aca="false">VLOOKUP(B417,'Team Data'!$A$1:$E$659,5,FALSE())</f>
        <v>422</v>
      </c>
      <c r="S417" s="0" t="n">
        <f aca="false">IF(I417=1,(MIN(30,(C417-D417)))*(M417/(M417+N417))*(Q417/(Q417+R417)),(MAX(-30,(C417-D417)))*(N417/(M417+N417))*(R417/(R417+Q417)))</f>
        <v>-6.09462151394422</v>
      </c>
      <c r="T417" s="0" t="n">
        <f aca="false">IF(J417=1,(MIN(30,(D417-C417)))*(K417/(K417+L417))*(O417/(O417+P417)),(MAX(-30,(D417-C417)))*(L417/(K417+L417))*(P417/(P417+O417)))</f>
        <v>0</v>
      </c>
      <c r="U417" s="7" t="n">
        <v>43055</v>
      </c>
    </row>
    <row r="418" customFormat="false" ht="15" hidden="false" customHeight="false" outlineLevel="0" collapsed="false">
      <c r="A418" s="0" t="s">
        <v>38</v>
      </c>
      <c r="B418" s="0" t="s">
        <v>161</v>
      </c>
      <c r="C418" s="0" t="n">
        <v>65</v>
      </c>
      <c r="D418" s="0" t="n">
        <v>79</v>
      </c>
      <c r="E418" s="0" t="n">
        <v>27</v>
      </c>
      <c r="F418" s="0" t="n">
        <v>40</v>
      </c>
      <c r="G418" s="0" t="n">
        <v>10</v>
      </c>
      <c r="H418" s="0" t="n">
        <v>20</v>
      </c>
      <c r="I418" s="0" t="n">
        <v>0</v>
      </c>
      <c r="J418" s="0" t="n">
        <v>1</v>
      </c>
      <c r="K418" s="0" t="n">
        <f aca="false">VLOOKUP(A418,'Team Data'!$A$1:$E$659,2,FALSE())</f>
        <v>21</v>
      </c>
      <c r="L418" s="0" t="n">
        <f aca="false">VLOOKUP(A418,'Team Data'!$A$1:$E$659,3,FALSE())</f>
        <v>14</v>
      </c>
      <c r="M418" s="0" t="n">
        <f aca="false">VLOOKUP(B418,'Team Data'!$A$1:$E$659,2,FALSE())</f>
        <v>19</v>
      </c>
      <c r="N418" s="0" t="n">
        <f aca="false">VLOOKUP(B418,'Team Data'!$A$1:$E$659,3,FALSE())</f>
        <v>13</v>
      </c>
      <c r="O418" s="0" t="n">
        <f aca="false">VLOOKUP(A418,'Team Data'!$A$1:$E$659,4,FALSE())</f>
        <v>713</v>
      </c>
      <c r="P418" s="0" t="n">
        <f aca="false">VLOOKUP(A418,'Team Data'!$A$1:$E$659,5,FALSE())</f>
        <v>450</v>
      </c>
      <c r="Q418" s="0" t="n">
        <f aca="false">VLOOKUP(B418,'Team Data'!$A$1:$E$659,4,FALSE())</f>
        <v>626</v>
      </c>
      <c r="R418" s="0" t="n">
        <f aca="false">VLOOKUP(B418,'Team Data'!$A$1:$E$659,5,FALSE())</f>
        <v>423</v>
      </c>
      <c r="S418" s="0" t="n">
        <f aca="false">IF(I418=1,(MIN(30,(C418-D418)))*(M418/(M418+N418))*(Q418/(Q418+R418)),(MAX(-30,(C418-D418)))*(N418/(M418+N418))*(R418/(R418+Q418)))</f>
        <v>-2.29343422306959</v>
      </c>
      <c r="T418" s="0" t="n">
        <f aca="false">IF(J418=1,(MIN(30,(D418-C418)))*(K418/(K418+L418))*(O418/(O418+P418)),(MAX(-30,(D418-C418)))*(L418/(K418+L418))*(P418/(P418+O418)))</f>
        <v>5.14978503869304</v>
      </c>
      <c r="U418" s="7" t="n">
        <v>43055</v>
      </c>
    </row>
    <row r="419" customFormat="false" ht="15" hidden="false" customHeight="false" outlineLevel="0" collapsed="false">
      <c r="A419" s="0" t="s">
        <v>64</v>
      </c>
      <c r="B419" s="0" t="s">
        <v>210</v>
      </c>
      <c r="C419" s="0" t="n">
        <v>92</v>
      </c>
      <c r="D419" s="0" t="n">
        <v>88</v>
      </c>
      <c r="E419" s="0" t="n">
        <v>38</v>
      </c>
      <c r="F419" s="0" t="n">
        <v>32</v>
      </c>
      <c r="G419" s="0" t="n">
        <v>9</v>
      </c>
      <c r="H419" s="0" t="n">
        <v>6</v>
      </c>
      <c r="I419" s="0" t="n">
        <v>1</v>
      </c>
      <c r="J419" s="0" t="n">
        <v>0</v>
      </c>
      <c r="K419" s="0" t="n">
        <f aca="false">VLOOKUP(A419,'Team Data'!$A$1:$E$659,2,FALSE())</f>
        <v>21</v>
      </c>
      <c r="L419" s="0" t="n">
        <f aca="false">VLOOKUP(A419,'Team Data'!$A$1:$E$659,3,FALSE())</f>
        <v>12</v>
      </c>
      <c r="M419" s="0" t="n">
        <f aca="false">VLOOKUP(B419,'Team Data'!$A$1:$E$659,2,FALSE())</f>
        <v>15</v>
      </c>
      <c r="N419" s="0" t="n">
        <f aca="false">VLOOKUP(B419,'Team Data'!$A$1:$E$659,3,FALSE())</f>
        <v>16</v>
      </c>
      <c r="O419" s="0" t="n">
        <f aca="false">VLOOKUP(A419,'Team Data'!$A$1:$E$659,4,FALSE())</f>
        <v>611</v>
      </c>
      <c r="P419" s="0" t="n">
        <f aca="false">VLOOKUP(A419,'Team Data'!$A$1:$E$659,5,FALSE())</f>
        <v>453</v>
      </c>
      <c r="Q419" s="0" t="n">
        <f aca="false">VLOOKUP(B419,'Team Data'!$A$1:$E$659,4,FALSE())</f>
        <v>541</v>
      </c>
      <c r="R419" s="0" t="n">
        <f aca="false">VLOOKUP(B419,'Team Data'!$A$1:$E$659,5,FALSE())</f>
        <v>455</v>
      </c>
      <c r="S419" s="0" t="n">
        <f aca="false">IF(I419=1,(MIN(30,(C419-D419)))*(M419/(M419+N419))*(Q419/(Q419+R419)),(MAX(-30,(C419-D419)))*(N419/(M419+N419))*(R419/(R419+Q419)))</f>
        <v>1.05130198212204</v>
      </c>
      <c r="T419" s="0" t="n">
        <f aca="false">IF(J419=1,(MIN(30,(D419-C419)))*(K419/(K419+L419))*(O419/(O419+P419)),(MAX(-30,(D419-C419)))*(L419/(K419+L419))*(P419/(P419+O419)))</f>
        <v>-0.619275461380725</v>
      </c>
      <c r="U419" s="7" t="n">
        <v>43055</v>
      </c>
    </row>
    <row r="420" customFormat="false" ht="15" hidden="false" customHeight="false" outlineLevel="0" collapsed="false">
      <c r="A420" s="0" t="s">
        <v>262</v>
      </c>
      <c r="B420" s="0" t="s">
        <v>340</v>
      </c>
      <c r="C420" s="0" t="n">
        <v>59</v>
      </c>
      <c r="D420" s="0" t="n">
        <v>75</v>
      </c>
      <c r="E420" s="0" t="n">
        <v>43</v>
      </c>
      <c r="F420" s="0" t="n">
        <v>44</v>
      </c>
      <c r="G420" s="0" t="n">
        <v>12</v>
      </c>
      <c r="H420" s="0" t="n">
        <v>16</v>
      </c>
      <c r="I420" s="0" t="n">
        <v>0</v>
      </c>
      <c r="J420" s="0" t="n">
        <v>1</v>
      </c>
      <c r="K420" s="0" t="n">
        <f aca="false">VLOOKUP(A420,'Team Data'!$A$1:$E$659,2,FALSE())</f>
        <v>20</v>
      </c>
      <c r="L420" s="0" t="n">
        <f aca="false">VLOOKUP(A420,'Team Data'!$A$1:$E$659,3,FALSE())</f>
        <v>14</v>
      </c>
      <c r="M420" s="0" t="n">
        <f aca="false">VLOOKUP(B420,'Team Data'!$A$1:$E$659,2,FALSE())</f>
        <v>12</v>
      </c>
      <c r="N420" s="0" t="n">
        <f aca="false">VLOOKUP(B420,'Team Data'!$A$1:$E$659,3,FALSE())</f>
        <v>19</v>
      </c>
      <c r="O420" s="0" t="n">
        <f aca="false">VLOOKUP(A420,'Team Data'!$A$1:$E$659,4,FALSE())</f>
        <v>507</v>
      </c>
      <c r="P420" s="0" t="n">
        <f aca="false">VLOOKUP(A420,'Team Data'!$A$1:$E$659,5,FALSE())</f>
        <v>501</v>
      </c>
      <c r="Q420" s="0" t="n">
        <f aca="false">VLOOKUP(B420,'Team Data'!$A$1:$E$659,4,FALSE())</f>
        <v>595</v>
      </c>
      <c r="R420" s="0" t="n">
        <f aca="false">VLOOKUP(B420,'Team Data'!$A$1:$E$659,5,FALSE())</f>
        <v>435</v>
      </c>
      <c r="S420" s="0" t="n">
        <f aca="false">IF(I420=1,(MIN(30,(C420-D420)))*(M420/(M420+N420))*(Q420/(Q420+R420)),(MAX(-30,(C420-D420)))*(N420/(M420+N420))*(R420/(R420+Q420)))</f>
        <v>-4.1415596617601</v>
      </c>
      <c r="T420" s="0" t="n">
        <f aca="false">IF(J420=1,(MIN(30,(D420-C420)))*(K420/(K420+L420))*(O420/(O420+P420)),(MAX(-30,(D420-C420)))*(L420/(K420+L420))*(P420/(P420+O420)))</f>
        <v>4.73389355742297</v>
      </c>
      <c r="U420" s="7" t="n">
        <v>43055</v>
      </c>
    </row>
    <row r="421" customFormat="false" ht="15" hidden="false" customHeight="false" outlineLevel="0" collapsed="false">
      <c r="A421" s="0" t="s">
        <v>269</v>
      </c>
      <c r="B421" s="0" t="s">
        <v>286</v>
      </c>
      <c r="C421" s="0" t="n">
        <v>71</v>
      </c>
      <c r="D421" s="0" t="n">
        <v>76</v>
      </c>
      <c r="E421" s="0" t="n">
        <v>26</v>
      </c>
      <c r="F421" s="0" t="n">
        <v>38</v>
      </c>
      <c r="G421" s="0" t="n">
        <v>13</v>
      </c>
      <c r="H421" s="0" t="n">
        <v>16</v>
      </c>
      <c r="I421" s="0" t="n">
        <v>0</v>
      </c>
      <c r="J421" s="0" t="n">
        <v>1</v>
      </c>
      <c r="K421" s="0" t="n">
        <f aca="false">VLOOKUP(A421,'Team Data'!$A$1:$E$659,2,FALSE())</f>
        <v>26</v>
      </c>
      <c r="L421" s="0" t="n">
        <f aca="false">VLOOKUP(A421,'Team Data'!$A$1:$E$659,3,FALSE())</f>
        <v>9</v>
      </c>
      <c r="M421" s="0" t="n">
        <f aca="false">VLOOKUP(B421,'Team Data'!$A$1:$E$659,2,FALSE())</f>
        <v>21</v>
      </c>
      <c r="N421" s="0" t="n">
        <f aca="false">VLOOKUP(B421,'Team Data'!$A$1:$E$659,3,FALSE())</f>
        <v>12</v>
      </c>
      <c r="O421" s="0" t="n">
        <f aca="false">VLOOKUP(A421,'Team Data'!$A$1:$E$659,4,FALSE())</f>
        <v>497</v>
      </c>
      <c r="P421" s="0" t="n">
        <f aca="false">VLOOKUP(A421,'Team Data'!$A$1:$E$659,5,FALSE())</f>
        <v>517</v>
      </c>
      <c r="Q421" s="0" t="n">
        <f aca="false">VLOOKUP(B421,'Team Data'!$A$1:$E$659,4,FALSE())</f>
        <v>684</v>
      </c>
      <c r="R421" s="0" t="n">
        <f aca="false">VLOOKUP(B421,'Team Data'!$A$1:$E$659,5,FALSE())</f>
        <v>441</v>
      </c>
      <c r="S421" s="0" t="n">
        <f aca="false">IF(I421=1,(MIN(30,(C421-D421)))*(M421/(M421+N421))*(Q421/(Q421+R421)),(MAX(-30,(C421-D421)))*(N421/(M421+N421))*(R421/(R421+Q421)))</f>
        <v>-0.712727272727273</v>
      </c>
      <c r="T421" s="0" t="n">
        <f aca="false">IF(J421=1,(MIN(30,(D421-C421)))*(K421/(K421+L421))*(O421/(O421+P421)),(MAX(-30,(D421-C421)))*(L421/(K421+L421))*(P421/(P421+O421)))</f>
        <v>1.82051282051282</v>
      </c>
      <c r="U421" s="7" t="n">
        <v>43055</v>
      </c>
    </row>
    <row r="422" customFormat="false" ht="15" hidden="false" customHeight="false" outlineLevel="0" collapsed="false">
      <c r="A422" s="0" t="s">
        <v>175</v>
      </c>
      <c r="B422" s="0" t="s">
        <v>327</v>
      </c>
      <c r="C422" s="0" t="n">
        <v>47</v>
      </c>
      <c r="D422" s="0" t="n">
        <v>83</v>
      </c>
      <c r="E422" s="0" t="n">
        <v>31</v>
      </c>
      <c r="F422" s="0" t="n">
        <v>39</v>
      </c>
      <c r="G422" s="0" t="n">
        <v>17</v>
      </c>
      <c r="H422" s="0" t="n">
        <v>7</v>
      </c>
      <c r="I422" s="0" t="n">
        <v>0</v>
      </c>
      <c r="J422" s="0" t="n">
        <v>1</v>
      </c>
      <c r="K422" s="0" t="n">
        <f aca="false">VLOOKUP(A422,'Team Data'!$A$1:$E$659,2,FALSE())</f>
        <v>4</v>
      </c>
      <c r="L422" s="0" t="n">
        <f aca="false">VLOOKUP(A422,'Team Data'!$A$1:$E$659,3,FALSE())</f>
        <v>28</v>
      </c>
      <c r="M422" s="0" t="n">
        <f aca="false">VLOOKUP(B422,'Team Data'!$A$1:$E$659,2,FALSE())</f>
        <v>17</v>
      </c>
      <c r="N422" s="0" t="n">
        <f aca="false">VLOOKUP(B422,'Team Data'!$A$1:$E$659,3,FALSE())</f>
        <v>17</v>
      </c>
      <c r="O422" s="0" t="n">
        <f aca="false">VLOOKUP(A422,'Team Data'!$A$1:$E$659,4,FALSE())</f>
        <v>495</v>
      </c>
      <c r="P422" s="0" t="n">
        <f aca="false">VLOOKUP(A422,'Team Data'!$A$1:$E$659,5,FALSE())</f>
        <v>568</v>
      </c>
      <c r="Q422" s="0" t="n">
        <f aca="false">VLOOKUP(B422,'Team Data'!$A$1:$E$659,4,FALSE())</f>
        <v>586</v>
      </c>
      <c r="R422" s="0" t="n">
        <f aca="false">VLOOKUP(B422,'Team Data'!$A$1:$E$659,5,FALSE())</f>
        <v>495</v>
      </c>
      <c r="S422" s="0" t="n">
        <f aca="false">IF(I422=1,(MIN(30,(C422-D422)))*(M422/(M422+N422))*(Q422/(Q422+R422)),(MAX(-30,(C422-D422)))*(N422/(M422+N422))*(R422/(R422+Q422)))</f>
        <v>-6.8686401480111</v>
      </c>
      <c r="T422" s="0" t="n">
        <f aca="false">IF(J422=1,(MIN(30,(D422-C422)))*(K422/(K422+L422))*(O422/(O422+P422)),(MAX(-30,(D422-C422)))*(L422/(K422+L422))*(P422/(P422+O422)))</f>
        <v>1.74623706491063</v>
      </c>
      <c r="U422" s="7" t="n">
        <v>43055</v>
      </c>
    </row>
    <row r="423" customFormat="false" ht="15" hidden="false" customHeight="false" outlineLevel="0" collapsed="false">
      <c r="A423" s="0" t="s">
        <v>41</v>
      </c>
      <c r="B423" s="0" t="s">
        <v>252</v>
      </c>
      <c r="C423" s="0" t="n">
        <v>57</v>
      </c>
      <c r="D423" s="0" t="n">
        <v>76</v>
      </c>
      <c r="E423" s="0" t="n">
        <v>36</v>
      </c>
      <c r="F423" s="0" t="n">
        <v>26</v>
      </c>
      <c r="G423" s="0" t="n">
        <v>21</v>
      </c>
      <c r="H423" s="0" t="n">
        <v>8</v>
      </c>
      <c r="I423" s="0" t="n">
        <v>0</v>
      </c>
      <c r="J423" s="0" t="n">
        <v>1</v>
      </c>
      <c r="K423" s="0" t="n">
        <f aca="false">VLOOKUP(A423,'Team Data'!$A$1:$E$659,2,FALSE())</f>
        <v>20</v>
      </c>
      <c r="L423" s="0" t="n">
        <f aca="false">VLOOKUP(A423,'Team Data'!$A$1:$E$659,3,FALSE())</f>
        <v>12</v>
      </c>
      <c r="M423" s="0" t="n">
        <f aca="false">VLOOKUP(B423,'Team Data'!$A$1:$E$659,2,FALSE())</f>
        <v>30</v>
      </c>
      <c r="N423" s="0" t="n">
        <f aca="false">VLOOKUP(B423,'Team Data'!$A$1:$E$659,3,FALSE())</f>
        <v>6</v>
      </c>
      <c r="O423" s="0" t="n">
        <f aca="false">VLOOKUP(A423,'Team Data'!$A$1:$E$659,4,FALSE())</f>
        <v>495</v>
      </c>
      <c r="P423" s="0" t="n">
        <f aca="false">VLOOKUP(A423,'Team Data'!$A$1:$E$659,5,FALSE())</f>
        <v>488</v>
      </c>
      <c r="Q423" s="0" t="n">
        <f aca="false">VLOOKUP(B423,'Team Data'!$A$1:$E$659,4,FALSE())</f>
        <v>602</v>
      </c>
      <c r="R423" s="0" t="n">
        <f aca="false">VLOOKUP(B423,'Team Data'!$A$1:$E$659,5,FALSE())</f>
        <v>592</v>
      </c>
      <c r="S423" s="0" t="n">
        <f aca="false">IF(I423=1,(MIN(30,(C423-D423)))*(M423/(M423+N423))*(Q423/(Q423+R423)),(MAX(-30,(C423-D423)))*(N423/(M423+N423))*(R423/(R423+Q423)))</f>
        <v>-1.57007258514796</v>
      </c>
      <c r="T423" s="0" t="n">
        <f aca="false">IF(J423=1,(MIN(30,(D423-C423)))*(K423/(K423+L423))*(O423/(O423+P423)),(MAX(-30,(D423-C423)))*(L423/(K423+L423))*(P423/(P423+O423)))</f>
        <v>5.97978128179044</v>
      </c>
      <c r="U423" s="7" t="n">
        <v>43055</v>
      </c>
    </row>
    <row r="424" customFormat="false" ht="15" hidden="false" customHeight="false" outlineLevel="0" collapsed="false">
      <c r="A424" s="0" t="s">
        <v>507</v>
      </c>
      <c r="B424" s="0" t="s">
        <v>39</v>
      </c>
      <c r="C424" s="0" t="n">
        <v>47</v>
      </c>
      <c r="D424" s="0" t="n">
        <v>76</v>
      </c>
      <c r="E424" s="0" t="n">
        <v>33</v>
      </c>
      <c r="F424" s="0" t="n">
        <v>51</v>
      </c>
      <c r="G424" s="0" t="n">
        <v>13</v>
      </c>
      <c r="H424" s="0" t="n">
        <v>16</v>
      </c>
      <c r="I424" s="0" t="n">
        <v>0</v>
      </c>
      <c r="J424" s="0" t="n">
        <v>1</v>
      </c>
      <c r="K424" s="0" t="n">
        <f aca="false">VLOOKUP(A424,'Team Data'!$A$1:$E$659,2,FALSE())</f>
        <v>0</v>
      </c>
      <c r="L424" s="0" t="n">
        <f aca="false">VLOOKUP(A424,'Team Data'!$A$1:$E$659,3,FALSE())</f>
        <v>2</v>
      </c>
      <c r="M424" s="0" t="n">
        <f aca="false">VLOOKUP(B424,'Team Data'!$A$1:$E$659,2,FALSE())</f>
        <v>9</v>
      </c>
      <c r="N424" s="0" t="n">
        <f aca="false">VLOOKUP(B424,'Team Data'!$A$1:$E$659,3,FALSE())</f>
        <v>22</v>
      </c>
      <c r="O424" s="0" t="n">
        <f aca="false">VLOOKUP(A424,'Team Data'!$A$1:$E$659,4,FALSE())</f>
        <v>31</v>
      </c>
      <c r="P424" s="0" t="n">
        <f aca="false">VLOOKUP(A424,'Team Data'!$A$1:$E$659,5,FALSE())</f>
        <v>33</v>
      </c>
      <c r="Q424" s="0" t="n">
        <f aca="false">VLOOKUP(B424,'Team Data'!$A$1:$E$659,4,FALSE())</f>
        <v>486</v>
      </c>
      <c r="R424" s="0" t="n">
        <f aca="false">VLOOKUP(B424,'Team Data'!$A$1:$E$659,5,FALSE())</f>
        <v>452</v>
      </c>
      <c r="S424" s="0" t="n">
        <f aca="false">IF(I424=1,(MIN(30,(C424-D424)))*(M424/(M424+N424))*(Q424/(Q424+R424)),(MAX(-30,(C424-D424)))*(N424/(M424+N424))*(R424/(R424+Q424)))</f>
        <v>-9.91732581332967</v>
      </c>
      <c r="T424" s="0" t="n">
        <f aca="false">IF(J424=1,(MIN(30,(D424-C424)))*(K424/(K424+L424))*(O424/(O424+P424)),(MAX(-30,(D424-C424)))*(L424/(K424+L424))*(P424/(P424+O424)))</f>
        <v>0</v>
      </c>
      <c r="U424" s="7" t="n">
        <v>43055</v>
      </c>
    </row>
    <row r="425" customFormat="false" ht="15" hidden="false" customHeight="false" outlineLevel="0" collapsed="false">
      <c r="A425" s="0" t="s">
        <v>231</v>
      </c>
      <c r="B425" s="0" t="s">
        <v>319</v>
      </c>
      <c r="C425" s="0" t="n">
        <v>63</v>
      </c>
      <c r="D425" s="0" t="n">
        <v>98</v>
      </c>
      <c r="E425" s="0" t="n">
        <v>40</v>
      </c>
      <c r="F425" s="0" t="n">
        <v>55</v>
      </c>
      <c r="G425" s="0" t="n">
        <v>21</v>
      </c>
      <c r="H425" s="0" t="n">
        <v>18</v>
      </c>
      <c r="I425" s="0" t="n">
        <v>0</v>
      </c>
      <c r="J425" s="0" t="n">
        <v>1</v>
      </c>
      <c r="K425" s="0" t="n">
        <f aca="false">VLOOKUP(A425,'Team Data'!$A$1:$E$659,2,FALSE())</f>
        <v>16</v>
      </c>
      <c r="L425" s="0" t="n">
        <f aca="false">VLOOKUP(A425,'Team Data'!$A$1:$E$659,3,FALSE())</f>
        <v>18</v>
      </c>
      <c r="M425" s="0" t="n">
        <f aca="false">VLOOKUP(B425,'Team Data'!$A$1:$E$659,2,FALSE())</f>
        <v>20</v>
      </c>
      <c r="N425" s="0" t="n">
        <f aca="false">VLOOKUP(B425,'Team Data'!$A$1:$E$659,3,FALSE())</f>
        <v>13</v>
      </c>
      <c r="O425" s="0" t="n">
        <f aca="false">VLOOKUP(A425,'Team Data'!$A$1:$E$659,4,FALSE())</f>
        <v>494</v>
      </c>
      <c r="P425" s="0" t="n">
        <f aca="false">VLOOKUP(A425,'Team Data'!$A$1:$E$659,5,FALSE())</f>
        <v>587</v>
      </c>
      <c r="Q425" s="0" t="n">
        <f aca="false">VLOOKUP(B425,'Team Data'!$A$1:$E$659,4,FALSE())</f>
        <v>561</v>
      </c>
      <c r="R425" s="0" t="n">
        <f aca="false">VLOOKUP(B425,'Team Data'!$A$1:$E$659,5,FALSE())</f>
        <v>525</v>
      </c>
      <c r="S425" s="0" t="n">
        <f aca="false">IF(I425=1,(MIN(30,(C425-D425)))*(M425/(M425+N425))*(Q425/(Q425+R425)),(MAX(-30,(C425-D425)))*(N425/(M425+N425))*(R425/(R425+Q425)))</f>
        <v>-5.71320944249121</v>
      </c>
      <c r="T425" s="0" t="n">
        <f aca="false">IF(J425=1,(MIN(30,(D425-C425)))*(K425/(K425+L425))*(O425/(O425+P425)),(MAX(-30,(D425-C425)))*(L425/(K425+L425))*(P425/(P425+O425)))</f>
        <v>6.4515426892311</v>
      </c>
      <c r="U425" s="7" t="n">
        <v>43055</v>
      </c>
    </row>
    <row r="426" customFormat="false" ht="15" hidden="false" customHeight="false" outlineLevel="0" collapsed="false">
      <c r="A426" s="0" t="s">
        <v>189</v>
      </c>
      <c r="B426" s="0" t="s">
        <v>260</v>
      </c>
      <c r="C426" s="0" t="n">
        <v>93</v>
      </c>
      <c r="D426" s="0" t="n">
        <v>63</v>
      </c>
      <c r="E426" s="0" t="n">
        <v>46</v>
      </c>
      <c r="F426" s="0" t="n">
        <v>29</v>
      </c>
      <c r="G426" s="0" t="n">
        <v>11</v>
      </c>
      <c r="H426" s="0" t="n">
        <v>9</v>
      </c>
      <c r="I426" s="0" t="n">
        <v>1</v>
      </c>
      <c r="J426" s="0" t="n">
        <v>0</v>
      </c>
      <c r="K426" s="0" t="n">
        <f aca="false">VLOOKUP(A426,'Team Data'!$A$1:$E$659,2,FALSE())</f>
        <v>29</v>
      </c>
      <c r="L426" s="0" t="n">
        <f aca="false">VLOOKUP(A426,'Team Data'!$A$1:$E$659,3,FALSE())</f>
        <v>8</v>
      </c>
      <c r="M426" s="0" t="n">
        <f aca="false">VLOOKUP(B426,'Team Data'!$A$1:$E$659,2,FALSE())</f>
        <v>11</v>
      </c>
      <c r="N426" s="0" t="n">
        <f aca="false">VLOOKUP(B426,'Team Data'!$A$1:$E$659,3,FALSE())</f>
        <v>20</v>
      </c>
      <c r="O426" s="0" t="n">
        <f aca="false">VLOOKUP(A426,'Team Data'!$A$1:$E$659,4,FALSE())</f>
        <v>706</v>
      </c>
      <c r="P426" s="0" t="n">
        <f aca="false">VLOOKUP(A426,'Team Data'!$A$1:$E$659,5,FALSE())</f>
        <v>511</v>
      </c>
      <c r="Q426" s="0" t="n">
        <f aca="false">VLOOKUP(B426,'Team Data'!$A$1:$E$659,4,FALSE())</f>
        <v>508</v>
      </c>
      <c r="R426" s="0" t="n">
        <f aca="false">VLOOKUP(B426,'Team Data'!$A$1:$E$659,5,FALSE())</f>
        <v>478</v>
      </c>
      <c r="S426" s="0" t="n">
        <f aca="false">IF(I426=1,(MIN(30,(C426-D426)))*(M426/(M426+N426))*(Q426/(Q426+R426)),(MAX(-30,(C426-D426)))*(N426/(M426+N426))*(R426/(R426+Q426)))</f>
        <v>5.4845252895374</v>
      </c>
      <c r="T426" s="0" t="n">
        <f aca="false">IF(J426=1,(MIN(30,(D426-C426)))*(K426/(K426+L426))*(O426/(O426+P426)),(MAX(-30,(D426-C426)))*(L426/(K426+L426))*(P426/(P426+O426)))</f>
        <v>-2.72357813853295</v>
      </c>
      <c r="U426" s="7" t="n">
        <v>43055</v>
      </c>
    </row>
    <row r="427" customFormat="false" ht="15" hidden="false" customHeight="false" outlineLevel="0" collapsed="false">
      <c r="A427" s="0" t="s">
        <v>243</v>
      </c>
      <c r="B427" s="0" t="s">
        <v>256</v>
      </c>
      <c r="C427" s="0" t="n">
        <v>53</v>
      </c>
      <c r="D427" s="0" t="n">
        <v>65</v>
      </c>
      <c r="E427" s="0" t="n">
        <v>32</v>
      </c>
      <c r="F427" s="0" t="n">
        <v>44</v>
      </c>
      <c r="G427" s="0" t="n">
        <v>13</v>
      </c>
      <c r="H427" s="0" t="n">
        <v>16</v>
      </c>
      <c r="I427" s="0" t="n">
        <v>0</v>
      </c>
      <c r="J427" s="0" t="n">
        <v>1</v>
      </c>
      <c r="K427" s="0" t="n">
        <f aca="false">VLOOKUP(A427,'Team Data'!$A$1:$E$659,2,FALSE())</f>
        <v>16</v>
      </c>
      <c r="L427" s="0" t="n">
        <f aca="false">VLOOKUP(A427,'Team Data'!$A$1:$E$659,3,FALSE())</f>
        <v>17</v>
      </c>
      <c r="M427" s="0" t="n">
        <f aca="false">VLOOKUP(B427,'Team Data'!$A$1:$E$659,2,FALSE())</f>
        <v>20</v>
      </c>
      <c r="N427" s="0" t="n">
        <f aca="false">VLOOKUP(B427,'Team Data'!$A$1:$E$659,3,FALSE())</f>
        <v>14</v>
      </c>
      <c r="O427" s="0" t="n">
        <f aca="false">VLOOKUP(A427,'Team Data'!$A$1:$E$659,4,FALSE())</f>
        <v>525</v>
      </c>
      <c r="P427" s="0" t="n">
        <f aca="false">VLOOKUP(A427,'Team Data'!$A$1:$E$659,5,FALSE())</f>
        <v>540</v>
      </c>
      <c r="Q427" s="0" t="n">
        <f aca="false">VLOOKUP(B427,'Team Data'!$A$1:$E$659,4,FALSE())</f>
        <v>587</v>
      </c>
      <c r="R427" s="0" t="n">
        <f aca="false">VLOOKUP(B427,'Team Data'!$A$1:$E$659,5,FALSE())</f>
        <v>530</v>
      </c>
      <c r="S427" s="0" t="n">
        <f aca="false">IF(I427=1,(MIN(30,(C427-D427)))*(M427/(M427+N427))*(Q427/(Q427+R427)),(MAX(-30,(C427-D427)))*(N427/(M427+N427))*(R427/(R427+Q427)))</f>
        <v>-2.34451524566855</v>
      </c>
      <c r="T427" s="0" t="n">
        <f aca="false">IF(J427=1,(MIN(30,(D427-C427)))*(K427/(K427+L427))*(O427/(O427+P427)),(MAX(-30,(D427-C427)))*(L427/(K427+L427))*(P427/(P427+O427)))</f>
        <v>2.86811779769526</v>
      </c>
      <c r="U427" s="7" t="n">
        <v>43055</v>
      </c>
    </row>
    <row r="428" customFormat="false" ht="15" hidden="false" customHeight="false" outlineLevel="0" collapsed="false">
      <c r="A428" s="0" t="s">
        <v>307</v>
      </c>
      <c r="B428" s="0" t="s">
        <v>155</v>
      </c>
      <c r="C428" s="0" t="n">
        <v>64</v>
      </c>
      <c r="D428" s="0" t="n">
        <v>76</v>
      </c>
      <c r="E428" s="0" t="n">
        <v>37</v>
      </c>
      <c r="F428" s="0" t="n">
        <v>33</v>
      </c>
      <c r="G428" s="0" t="n">
        <v>19</v>
      </c>
      <c r="H428" s="0" t="n">
        <v>10</v>
      </c>
      <c r="I428" s="0" t="n">
        <v>0</v>
      </c>
      <c r="J428" s="0" t="n">
        <v>1</v>
      </c>
      <c r="K428" s="0" t="n">
        <f aca="false">VLOOKUP(A428,'Team Data'!$A$1:$E$659,2,FALSE())</f>
        <v>9</v>
      </c>
      <c r="L428" s="0" t="n">
        <f aca="false">VLOOKUP(A428,'Team Data'!$A$1:$E$659,3,FALSE())</f>
        <v>22</v>
      </c>
      <c r="M428" s="0" t="n">
        <f aca="false">VLOOKUP(B428,'Team Data'!$A$1:$E$659,2,FALSE())</f>
        <v>11</v>
      </c>
      <c r="N428" s="0" t="n">
        <f aca="false">VLOOKUP(B428,'Team Data'!$A$1:$E$659,3,FALSE())</f>
        <v>20</v>
      </c>
      <c r="O428" s="0" t="n">
        <f aca="false">VLOOKUP(A428,'Team Data'!$A$1:$E$659,4,FALSE())</f>
        <v>491</v>
      </c>
      <c r="P428" s="0" t="n">
        <f aca="false">VLOOKUP(A428,'Team Data'!$A$1:$E$659,5,FALSE())</f>
        <v>453</v>
      </c>
      <c r="Q428" s="0" t="n">
        <f aca="false">VLOOKUP(B428,'Team Data'!$A$1:$E$659,4,FALSE())</f>
        <v>532</v>
      </c>
      <c r="R428" s="0" t="n">
        <f aca="false">VLOOKUP(B428,'Team Data'!$A$1:$E$659,5,FALSE())</f>
        <v>464</v>
      </c>
      <c r="S428" s="0" t="n">
        <f aca="false">IF(I428=1,(MIN(30,(C428-D428)))*(M428/(M428+N428))*(Q428/(Q428+R428)),(MAX(-30,(C428-D428)))*(N428/(M428+N428))*(R428/(R428+Q428)))</f>
        <v>-3.60668480373105</v>
      </c>
      <c r="T428" s="0" t="n">
        <f aca="false">IF(J428=1,(MIN(30,(D428-C428)))*(K428/(K428+L428))*(O428/(O428+P428)),(MAX(-30,(D428-C428)))*(L428/(K428+L428))*(P428/(P428+O428)))</f>
        <v>1.81205576817933</v>
      </c>
      <c r="U428" s="7" t="n">
        <v>43055</v>
      </c>
    </row>
    <row r="429" customFormat="false" ht="15" hidden="false" customHeight="false" outlineLevel="0" collapsed="false">
      <c r="A429" s="0" t="s">
        <v>508</v>
      </c>
      <c r="B429" s="0" t="s">
        <v>180</v>
      </c>
      <c r="C429" s="0" t="n">
        <v>81</v>
      </c>
      <c r="D429" s="0" t="n">
        <v>109</v>
      </c>
      <c r="E429" s="0" t="n">
        <v>28</v>
      </c>
      <c r="F429" s="0" t="n">
        <v>46</v>
      </c>
      <c r="G429" s="0" t="n">
        <v>14</v>
      </c>
      <c r="H429" s="0" t="n">
        <v>14</v>
      </c>
      <c r="I429" s="0" t="n">
        <v>0</v>
      </c>
      <c r="J429" s="0" t="n">
        <v>1</v>
      </c>
      <c r="K429" s="0" t="n">
        <f aca="false">VLOOKUP(A429,'Team Data'!$A$1:$E$659,2,FALSE())</f>
        <v>0</v>
      </c>
      <c r="L429" s="0" t="n">
        <f aca="false">VLOOKUP(A429,'Team Data'!$A$1:$E$659,3,FALSE())</f>
        <v>1</v>
      </c>
      <c r="M429" s="0" t="n">
        <f aca="false">VLOOKUP(B429,'Team Data'!$A$1:$E$659,2,FALSE())</f>
        <v>13</v>
      </c>
      <c r="N429" s="0" t="n">
        <f aca="false">VLOOKUP(B429,'Team Data'!$A$1:$E$659,3,FALSE())</f>
        <v>19</v>
      </c>
      <c r="O429" s="0" t="n">
        <f aca="false">VLOOKUP(A429,'Team Data'!$A$1:$E$659,4,FALSE())</f>
        <v>13</v>
      </c>
      <c r="P429" s="0" t="n">
        <f aca="false">VLOOKUP(A429,'Team Data'!$A$1:$E$659,5,FALSE())</f>
        <v>19</v>
      </c>
      <c r="Q429" s="0" t="n">
        <f aca="false">VLOOKUP(B429,'Team Data'!$A$1:$E$659,4,FALSE())</f>
        <v>479</v>
      </c>
      <c r="R429" s="0" t="n">
        <f aca="false">VLOOKUP(B429,'Team Data'!$A$1:$E$659,5,FALSE())</f>
        <v>507</v>
      </c>
      <c r="S429" s="0" t="n">
        <f aca="false">IF(I429=1,(MIN(30,(C429-D429)))*(M429/(M429+N429))*(Q429/(Q429+R429)),(MAX(-30,(C429-D429)))*(N429/(M429+N429))*(R429/(R429+Q429)))</f>
        <v>-8.54855476673428</v>
      </c>
      <c r="T429" s="0" t="n">
        <f aca="false">IF(J429=1,(MIN(30,(D429-C429)))*(K429/(K429+L429))*(O429/(O429+P429)),(MAX(-30,(D429-C429)))*(L429/(K429+L429))*(P429/(P429+O429)))</f>
        <v>0</v>
      </c>
      <c r="U429" s="7" t="n">
        <v>43055</v>
      </c>
    </row>
    <row r="430" customFormat="false" ht="15" hidden="false" customHeight="false" outlineLevel="0" collapsed="false">
      <c r="A430" s="0" t="s">
        <v>305</v>
      </c>
      <c r="B430" s="0" t="s">
        <v>224</v>
      </c>
      <c r="C430" s="0" t="n">
        <v>62</v>
      </c>
      <c r="D430" s="0" t="n">
        <v>58</v>
      </c>
      <c r="E430" s="0" t="n">
        <v>27</v>
      </c>
      <c r="F430" s="0" t="n">
        <v>31</v>
      </c>
      <c r="G430" s="0" t="n">
        <v>20</v>
      </c>
      <c r="H430" s="0" t="n">
        <v>16</v>
      </c>
      <c r="I430" s="0" t="n">
        <v>1</v>
      </c>
      <c r="J430" s="0" t="n">
        <v>0</v>
      </c>
      <c r="K430" s="0" t="n">
        <f aca="false">VLOOKUP(A430,'Team Data'!$A$1:$E$659,2,FALSE())</f>
        <v>22</v>
      </c>
      <c r="L430" s="0" t="n">
        <f aca="false">VLOOKUP(A430,'Team Data'!$A$1:$E$659,3,FALSE())</f>
        <v>11</v>
      </c>
      <c r="M430" s="0" t="n">
        <f aca="false">VLOOKUP(B430,'Team Data'!$A$1:$E$659,2,FALSE())</f>
        <v>14</v>
      </c>
      <c r="N430" s="0" t="n">
        <f aca="false">VLOOKUP(B430,'Team Data'!$A$1:$E$659,3,FALSE())</f>
        <v>18</v>
      </c>
      <c r="O430" s="0" t="n">
        <f aca="false">VLOOKUP(A430,'Team Data'!$A$1:$E$659,4,FALSE())</f>
        <v>522</v>
      </c>
      <c r="P430" s="0" t="n">
        <f aca="false">VLOOKUP(A430,'Team Data'!$A$1:$E$659,5,FALSE())</f>
        <v>501</v>
      </c>
      <c r="Q430" s="0" t="n">
        <f aca="false">VLOOKUP(B430,'Team Data'!$A$1:$E$659,4,FALSE())</f>
        <v>577</v>
      </c>
      <c r="R430" s="0" t="n">
        <f aca="false">VLOOKUP(B430,'Team Data'!$A$1:$E$659,5,FALSE())</f>
        <v>477</v>
      </c>
      <c r="S430" s="0" t="n">
        <f aca="false">IF(I430=1,(MIN(30,(C430-D430)))*(M430/(M430+N430))*(Q430/(Q430+R430)),(MAX(-30,(C430-D430)))*(N430/(M430+N430))*(R430/(R430+Q430)))</f>
        <v>0.958017077798862</v>
      </c>
      <c r="T430" s="0" t="n">
        <f aca="false">IF(J430=1,(MIN(30,(D430-C430)))*(K430/(K430+L430))*(O430/(O430+P430)),(MAX(-30,(D430-C430)))*(L430/(K430+L430))*(P430/(P430+O430)))</f>
        <v>-0.652981427174976</v>
      </c>
      <c r="U430" s="7" t="n">
        <v>43055</v>
      </c>
    </row>
    <row r="431" customFormat="false" ht="15" hidden="false" customHeight="false" outlineLevel="0" collapsed="false">
      <c r="A431" s="0" t="s">
        <v>46</v>
      </c>
      <c r="B431" s="0" t="s">
        <v>310</v>
      </c>
      <c r="C431" s="0" t="n">
        <v>101</v>
      </c>
      <c r="D431" s="0" t="n">
        <v>106</v>
      </c>
      <c r="E431" s="0" t="n">
        <v>42</v>
      </c>
      <c r="F431" s="0" t="n">
        <v>51</v>
      </c>
      <c r="G431" s="0" t="n">
        <v>18</v>
      </c>
      <c r="H431" s="0" t="n">
        <v>16</v>
      </c>
      <c r="I431" s="0" t="n">
        <v>0</v>
      </c>
      <c r="J431" s="0" t="n">
        <v>1</v>
      </c>
      <c r="K431" s="0" t="n">
        <f aca="false">VLOOKUP(A431,'Team Data'!$A$1:$E$659,2,FALSE())</f>
        <v>18</v>
      </c>
      <c r="L431" s="0" t="n">
        <f aca="false">VLOOKUP(A431,'Team Data'!$A$1:$E$659,3,FALSE())</f>
        <v>17</v>
      </c>
      <c r="M431" s="0" t="n">
        <f aca="false">VLOOKUP(B431,'Team Data'!$A$1:$E$659,2,FALSE())</f>
        <v>21</v>
      </c>
      <c r="N431" s="0" t="n">
        <f aca="false">VLOOKUP(B431,'Team Data'!$A$1:$E$659,3,FALSE())</f>
        <v>12</v>
      </c>
      <c r="O431" s="0" t="n">
        <f aca="false">VLOOKUP(A431,'Team Data'!$A$1:$E$659,4,FALSE())</f>
        <v>546</v>
      </c>
      <c r="P431" s="0" t="n">
        <f aca="false">VLOOKUP(A431,'Team Data'!$A$1:$E$659,5,FALSE())</f>
        <v>561</v>
      </c>
      <c r="Q431" s="0" t="n">
        <f aca="false">VLOOKUP(B431,'Team Data'!$A$1:$E$659,4,FALSE())</f>
        <v>636</v>
      </c>
      <c r="R431" s="0" t="n">
        <f aca="false">VLOOKUP(B431,'Team Data'!$A$1:$E$659,5,FALSE())</f>
        <v>474</v>
      </c>
      <c r="S431" s="0" t="n">
        <f aca="false">IF(I431=1,(MIN(30,(C431-D431)))*(M431/(M431+N431))*(Q431/(Q431+R431)),(MAX(-30,(C431-D431)))*(N431/(M431+N431))*(R431/(R431+Q431)))</f>
        <v>-0.776412776412777</v>
      </c>
      <c r="T431" s="0" t="n">
        <f aca="false">IF(J431=1,(MIN(30,(D431-C431)))*(K431/(K431+L431))*(O431/(O431+P431)),(MAX(-30,(D431-C431)))*(L431/(K431+L431))*(P431/(P431+O431)))</f>
        <v>1.26829268292683</v>
      </c>
      <c r="U431" s="7" t="n">
        <v>43055</v>
      </c>
    </row>
    <row r="432" customFormat="false" ht="15" hidden="false" customHeight="false" outlineLevel="0" collapsed="false">
      <c r="A432" s="0" t="s">
        <v>509</v>
      </c>
      <c r="B432" s="0" t="s">
        <v>89</v>
      </c>
      <c r="C432" s="0" t="n">
        <v>59</v>
      </c>
      <c r="D432" s="0" t="n">
        <v>91</v>
      </c>
      <c r="E432" s="0" t="n">
        <v>26</v>
      </c>
      <c r="F432" s="0" t="n">
        <v>46</v>
      </c>
      <c r="G432" s="0" t="n">
        <v>16</v>
      </c>
      <c r="H432" s="0" t="n">
        <v>11</v>
      </c>
      <c r="I432" s="0" t="n">
        <v>0</v>
      </c>
      <c r="J432" s="0" t="n">
        <v>1</v>
      </c>
      <c r="K432" s="0" t="n">
        <f aca="false">VLOOKUP(A432,'Team Data'!$A$1:$E$659,2,FALSE())</f>
        <v>0</v>
      </c>
      <c r="L432" s="0" t="n">
        <f aca="false">VLOOKUP(A432,'Team Data'!$A$1:$E$659,3,FALSE())</f>
        <v>3</v>
      </c>
      <c r="M432" s="0" t="n">
        <f aca="false">VLOOKUP(B432,'Team Data'!$A$1:$E$659,2,FALSE())</f>
        <v>12</v>
      </c>
      <c r="N432" s="0" t="n">
        <f aca="false">VLOOKUP(B432,'Team Data'!$A$1:$E$659,3,FALSE())</f>
        <v>19</v>
      </c>
      <c r="O432" s="0" t="n">
        <f aca="false">VLOOKUP(A432,'Team Data'!$A$1:$E$659,4,FALSE())</f>
        <v>38</v>
      </c>
      <c r="P432" s="0" t="n">
        <f aca="false">VLOOKUP(A432,'Team Data'!$A$1:$E$659,5,FALSE())</f>
        <v>58</v>
      </c>
      <c r="Q432" s="0" t="n">
        <f aca="false">VLOOKUP(B432,'Team Data'!$A$1:$E$659,4,FALSE())</f>
        <v>476</v>
      </c>
      <c r="R432" s="0" t="n">
        <f aca="false">VLOOKUP(B432,'Team Data'!$A$1:$E$659,5,FALSE())</f>
        <v>457</v>
      </c>
      <c r="S432" s="0" t="n">
        <f aca="false">IF(I432=1,(MIN(30,(C432-D432)))*(M432/(M432+N432))*(Q432/(Q432+R432)),(MAX(-30,(C432-D432)))*(N432/(M432+N432))*(R432/(R432+Q432)))</f>
        <v>-9.00632714448709</v>
      </c>
      <c r="T432" s="0" t="n">
        <f aca="false">IF(J432=1,(MIN(30,(D432-C432)))*(K432/(K432+L432))*(O432/(O432+P432)),(MAX(-30,(D432-C432)))*(L432/(K432+L432))*(P432/(P432+O432)))</f>
        <v>0</v>
      </c>
      <c r="U432" s="7" t="n">
        <v>43055</v>
      </c>
    </row>
    <row r="433" customFormat="false" ht="15" hidden="false" customHeight="false" outlineLevel="0" collapsed="false">
      <c r="A433" s="0" t="s">
        <v>21</v>
      </c>
      <c r="B433" s="0" t="s">
        <v>125</v>
      </c>
      <c r="C433" s="0" t="n">
        <v>83</v>
      </c>
      <c r="D433" s="0" t="n">
        <v>64</v>
      </c>
      <c r="E433" s="0" t="n">
        <v>45</v>
      </c>
      <c r="F433" s="0" t="n">
        <v>37</v>
      </c>
      <c r="G433" s="0" t="n">
        <v>15</v>
      </c>
      <c r="H433" s="0" t="n">
        <v>21</v>
      </c>
      <c r="I433" s="0" t="n">
        <v>1</v>
      </c>
      <c r="J433" s="0" t="n">
        <v>0</v>
      </c>
      <c r="K433" s="0" t="n">
        <f aca="false">VLOOKUP(A433,'Team Data'!$A$1:$E$659,2,FALSE())</f>
        <v>26</v>
      </c>
      <c r="L433" s="0" t="n">
        <f aca="false">VLOOKUP(A433,'Team Data'!$A$1:$E$659,3,FALSE())</f>
        <v>7</v>
      </c>
      <c r="M433" s="0" t="n">
        <f aca="false">VLOOKUP(B433,'Team Data'!$A$1:$E$659,2,FALSE())</f>
        <v>13</v>
      </c>
      <c r="N433" s="0" t="n">
        <f aca="false">VLOOKUP(B433,'Team Data'!$A$1:$E$659,3,FALSE())</f>
        <v>18</v>
      </c>
      <c r="O433" s="0" t="n">
        <f aca="false">VLOOKUP(A433,'Team Data'!$A$1:$E$659,4,FALSE())</f>
        <v>619</v>
      </c>
      <c r="P433" s="0" t="n">
        <f aca="false">VLOOKUP(A433,'Team Data'!$A$1:$E$659,5,FALSE())</f>
        <v>468</v>
      </c>
      <c r="Q433" s="0" t="n">
        <f aca="false">VLOOKUP(B433,'Team Data'!$A$1:$E$659,4,FALSE())</f>
        <v>547</v>
      </c>
      <c r="R433" s="0" t="n">
        <f aca="false">VLOOKUP(B433,'Team Data'!$A$1:$E$659,5,FALSE())</f>
        <v>412</v>
      </c>
      <c r="S433" s="0" t="n">
        <f aca="false">IF(I433=1,(MIN(30,(C433-D433)))*(M433/(M433+N433))*(Q433/(Q433+R433)),(MAX(-30,(C433-D433)))*(N433/(M433+N433))*(R433/(R433+Q433)))</f>
        <v>4.54468700595378</v>
      </c>
      <c r="T433" s="0" t="n">
        <f aca="false">IF(J433=1,(MIN(30,(D433-C433)))*(K433/(K433+L433))*(O433/(O433+P433)),(MAX(-30,(D433-C433)))*(L433/(K433+L433))*(P433/(P433+O433)))</f>
        <v>-1.73521786401271</v>
      </c>
      <c r="U433" s="7" t="n">
        <v>43055</v>
      </c>
    </row>
    <row r="434" customFormat="false" ht="15" hidden="false" customHeight="false" outlineLevel="0" collapsed="false">
      <c r="A434" s="0" t="s">
        <v>218</v>
      </c>
      <c r="B434" s="0" t="s">
        <v>287</v>
      </c>
      <c r="C434" s="0" t="n">
        <v>65</v>
      </c>
      <c r="D434" s="0" t="n">
        <v>76</v>
      </c>
      <c r="E434" s="0" t="n">
        <v>35</v>
      </c>
      <c r="F434" s="0" t="n">
        <v>39</v>
      </c>
      <c r="G434" s="0" t="n">
        <v>12</v>
      </c>
      <c r="H434" s="0" t="n">
        <v>13</v>
      </c>
      <c r="I434" s="0" t="n">
        <v>0</v>
      </c>
      <c r="J434" s="0" t="n">
        <v>1</v>
      </c>
      <c r="K434" s="0" t="n">
        <f aca="false">VLOOKUP(A434,'Team Data'!$A$1:$E$659,2,FALSE())</f>
        <v>25</v>
      </c>
      <c r="L434" s="0" t="n">
        <f aca="false">VLOOKUP(A434,'Team Data'!$A$1:$E$659,3,FALSE())</f>
        <v>7</v>
      </c>
      <c r="M434" s="0" t="n">
        <f aca="false">VLOOKUP(B434,'Team Data'!$A$1:$E$659,2,FALSE())</f>
        <v>15</v>
      </c>
      <c r="N434" s="0" t="n">
        <f aca="false">VLOOKUP(B434,'Team Data'!$A$1:$E$659,3,FALSE())</f>
        <v>16</v>
      </c>
      <c r="O434" s="0" t="n">
        <f aca="false">VLOOKUP(A434,'Team Data'!$A$1:$E$659,4,FALSE())</f>
        <v>521</v>
      </c>
      <c r="P434" s="0" t="n">
        <f aca="false">VLOOKUP(A434,'Team Data'!$A$1:$E$659,5,FALSE())</f>
        <v>531</v>
      </c>
      <c r="Q434" s="0" t="n">
        <f aca="false">VLOOKUP(B434,'Team Data'!$A$1:$E$659,4,FALSE())</f>
        <v>605</v>
      </c>
      <c r="R434" s="0" t="n">
        <f aca="false">VLOOKUP(B434,'Team Data'!$A$1:$E$659,5,FALSE())</f>
        <v>410</v>
      </c>
      <c r="S434" s="0" t="n">
        <f aca="false">IF(I434=1,(MIN(30,(C434-D434)))*(M434/(M434+N434))*(Q434/(Q434+R434)),(MAX(-30,(C434-D434)))*(N434/(M434+N434))*(R434/(R434+Q434)))</f>
        <v>-2.29334180835849</v>
      </c>
      <c r="T434" s="0" t="n">
        <f aca="false">IF(J434=1,(MIN(30,(D434-C434)))*(K434/(K434+L434))*(O434/(O434+P434)),(MAX(-30,(D434-C434)))*(L434/(K434+L434))*(P434/(P434+O434)))</f>
        <v>4.25603018060837</v>
      </c>
      <c r="U434" s="7" t="n">
        <v>43055</v>
      </c>
    </row>
    <row r="435" customFormat="false" ht="15" hidden="false" customHeight="false" outlineLevel="0" collapsed="false">
      <c r="A435" s="0" t="s">
        <v>128</v>
      </c>
      <c r="B435" s="0" t="s">
        <v>14</v>
      </c>
      <c r="C435" s="0" t="n">
        <v>104</v>
      </c>
      <c r="D435" s="0" t="n">
        <v>98</v>
      </c>
      <c r="E435" s="0" t="n">
        <v>44</v>
      </c>
      <c r="F435" s="0" t="n">
        <v>38</v>
      </c>
      <c r="G435" s="0" t="n">
        <v>11</v>
      </c>
      <c r="H435" s="0" t="n">
        <v>8</v>
      </c>
      <c r="I435" s="0" t="n">
        <v>1</v>
      </c>
      <c r="J435" s="0" t="n">
        <v>0</v>
      </c>
      <c r="K435" s="0" t="n">
        <f aca="false">VLOOKUP(A435,'Team Data'!$A$1:$E$659,2,FALSE())</f>
        <v>12</v>
      </c>
      <c r="L435" s="0" t="n">
        <f aca="false">VLOOKUP(A435,'Team Data'!$A$1:$E$659,3,FALSE())</f>
        <v>18</v>
      </c>
      <c r="M435" s="0" t="n">
        <f aca="false">VLOOKUP(B435,'Team Data'!$A$1:$E$659,2,FALSE())</f>
        <v>15</v>
      </c>
      <c r="N435" s="0" t="n">
        <f aca="false">VLOOKUP(B435,'Team Data'!$A$1:$E$659,3,FALSE())</f>
        <v>18</v>
      </c>
      <c r="O435" s="0" t="n">
        <f aca="false">VLOOKUP(A435,'Team Data'!$A$1:$E$659,4,FALSE())</f>
        <v>594</v>
      </c>
      <c r="P435" s="0" t="n">
        <f aca="false">VLOOKUP(A435,'Team Data'!$A$1:$E$659,5,FALSE())</f>
        <v>420</v>
      </c>
      <c r="Q435" s="0" t="n">
        <f aca="false">VLOOKUP(B435,'Team Data'!$A$1:$E$659,4,FALSE())</f>
        <v>482</v>
      </c>
      <c r="R435" s="0" t="n">
        <f aca="false">VLOOKUP(B435,'Team Data'!$A$1:$E$659,5,FALSE())</f>
        <v>535</v>
      </c>
      <c r="S435" s="0" t="n">
        <f aca="false">IF(I435=1,(MIN(30,(C435-D435)))*(M435/(M435+N435))*(Q435/(Q435+R435)),(MAX(-30,(C435-D435)))*(N435/(M435+N435))*(R435/(R435+Q435)))</f>
        <v>1.29257173504961</v>
      </c>
      <c r="T435" s="0" t="n">
        <f aca="false">IF(J435=1,(MIN(30,(D435-C435)))*(K435/(K435+L435))*(O435/(O435+P435)),(MAX(-30,(D435-C435)))*(L435/(K435+L435))*(P435/(P435+O435)))</f>
        <v>-1.49112426035503</v>
      </c>
      <c r="U435" s="7" t="n">
        <v>43055</v>
      </c>
    </row>
    <row r="436" customFormat="false" ht="15" hidden="false" customHeight="false" outlineLevel="0" collapsed="false">
      <c r="A436" s="0" t="s">
        <v>188</v>
      </c>
      <c r="B436" s="0" t="s">
        <v>280</v>
      </c>
      <c r="C436" s="0" t="n">
        <v>56</v>
      </c>
      <c r="D436" s="0" t="n">
        <v>79</v>
      </c>
      <c r="E436" s="0" t="n">
        <v>39</v>
      </c>
      <c r="F436" s="0" t="n">
        <v>50</v>
      </c>
      <c r="G436" s="0" t="n">
        <v>16</v>
      </c>
      <c r="H436" s="0" t="n">
        <v>9</v>
      </c>
      <c r="I436" s="0" t="n">
        <v>0</v>
      </c>
      <c r="J436" s="0" t="n">
        <v>1</v>
      </c>
      <c r="K436" s="0" t="n">
        <f aca="false">VLOOKUP(A436,'Team Data'!$A$1:$E$659,2,FALSE())</f>
        <v>22</v>
      </c>
      <c r="L436" s="0" t="n">
        <f aca="false">VLOOKUP(A436,'Team Data'!$A$1:$E$659,3,FALSE())</f>
        <v>11</v>
      </c>
      <c r="M436" s="0" t="n">
        <f aca="false">VLOOKUP(B436,'Team Data'!$A$1:$E$659,2,FALSE())</f>
        <v>16</v>
      </c>
      <c r="N436" s="0" t="n">
        <f aca="false">VLOOKUP(B436,'Team Data'!$A$1:$E$659,3,FALSE())</f>
        <v>17</v>
      </c>
      <c r="O436" s="0" t="n">
        <f aca="false">VLOOKUP(A436,'Team Data'!$A$1:$E$659,4,FALSE())</f>
        <v>611</v>
      </c>
      <c r="P436" s="0" t="n">
        <f aca="false">VLOOKUP(A436,'Team Data'!$A$1:$E$659,5,FALSE())</f>
        <v>505</v>
      </c>
      <c r="Q436" s="0" t="n">
        <f aca="false">VLOOKUP(B436,'Team Data'!$A$1:$E$659,4,FALSE())</f>
        <v>652</v>
      </c>
      <c r="R436" s="0" t="n">
        <f aca="false">VLOOKUP(B436,'Team Data'!$A$1:$E$659,5,FALSE())</f>
        <v>412</v>
      </c>
      <c r="S436" s="0" t="n">
        <f aca="false">IF(I436=1,(MIN(30,(C436-D436)))*(M436/(M436+N436))*(Q436/(Q436+R436)),(MAX(-30,(C436-D436)))*(N436/(M436+N436))*(R436/(R436+Q436)))</f>
        <v>-4.58794714057872</v>
      </c>
      <c r="T436" s="0" t="n">
        <f aca="false">IF(J436=1,(MIN(30,(D436-C436)))*(K436/(K436+L436))*(O436/(O436+P436)),(MAX(-30,(D436-C436)))*(L436/(K436+L436))*(P436/(P436+O436)))</f>
        <v>8.39486260454002</v>
      </c>
      <c r="U436" s="7" t="n">
        <v>43055</v>
      </c>
    </row>
    <row r="437" customFormat="false" ht="15" hidden="false" customHeight="false" outlineLevel="0" collapsed="false">
      <c r="A437" s="0" t="s">
        <v>160</v>
      </c>
      <c r="B437" s="0" t="s">
        <v>181</v>
      </c>
      <c r="C437" s="0" t="n">
        <v>83</v>
      </c>
      <c r="D437" s="0" t="n">
        <v>86</v>
      </c>
      <c r="E437" s="0" t="n">
        <v>28</v>
      </c>
      <c r="F437" s="0" t="n">
        <v>49</v>
      </c>
      <c r="G437" s="0" t="n">
        <v>11</v>
      </c>
      <c r="H437" s="0" t="n">
        <v>20</v>
      </c>
      <c r="I437" s="0" t="n">
        <v>0</v>
      </c>
      <c r="J437" s="0" t="n">
        <v>1</v>
      </c>
      <c r="K437" s="0" t="n">
        <f aca="false">VLOOKUP(A437,'Team Data'!$A$1:$E$659,2,FALSE())</f>
        <v>25</v>
      </c>
      <c r="L437" s="0" t="n">
        <f aca="false">VLOOKUP(A437,'Team Data'!$A$1:$E$659,3,FALSE())</f>
        <v>11</v>
      </c>
      <c r="M437" s="0" t="n">
        <f aca="false">VLOOKUP(B437,'Team Data'!$A$1:$E$659,2,FALSE())</f>
        <v>8</v>
      </c>
      <c r="N437" s="0" t="n">
        <f aca="false">VLOOKUP(B437,'Team Data'!$A$1:$E$659,3,FALSE())</f>
        <v>21</v>
      </c>
      <c r="O437" s="0" t="n">
        <f aca="false">VLOOKUP(A437,'Team Data'!$A$1:$E$659,4,FALSE())</f>
        <v>620</v>
      </c>
      <c r="P437" s="0" t="n">
        <f aca="false">VLOOKUP(A437,'Team Data'!$A$1:$E$659,5,FALSE())</f>
        <v>535</v>
      </c>
      <c r="Q437" s="0" t="n">
        <f aca="false">VLOOKUP(B437,'Team Data'!$A$1:$E$659,4,FALSE())</f>
        <v>484</v>
      </c>
      <c r="R437" s="0" t="n">
        <f aca="false">VLOOKUP(B437,'Team Data'!$A$1:$E$659,5,FALSE())</f>
        <v>397</v>
      </c>
      <c r="S437" s="0" t="n">
        <f aca="false">IF(I437=1,(MIN(30,(C437-D437)))*(M437/(M437+N437))*(Q437/(Q437+R437)),(MAX(-30,(C437-D437)))*(N437/(M437+N437))*(R437/(R437+Q437)))</f>
        <v>-0.978942424361032</v>
      </c>
      <c r="T437" s="0" t="n">
        <f aca="false">IF(J437=1,(MIN(30,(D437-C437)))*(K437/(K437+L437))*(O437/(O437+P437)),(MAX(-30,(D437-C437)))*(L437/(K437+L437))*(P437/(P437+O437)))</f>
        <v>1.11832611832612</v>
      </c>
      <c r="U437" s="7" t="n">
        <v>43056</v>
      </c>
    </row>
    <row r="438" customFormat="false" ht="15" hidden="false" customHeight="false" outlineLevel="0" collapsed="false">
      <c r="A438" s="0" t="s">
        <v>510</v>
      </c>
      <c r="B438" s="0" t="s">
        <v>290</v>
      </c>
      <c r="C438" s="0" t="n">
        <v>48</v>
      </c>
      <c r="D438" s="0" t="n">
        <v>106</v>
      </c>
      <c r="E438" s="0" t="n">
        <v>33</v>
      </c>
      <c r="F438" s="0" t="n">
        <v>49</v>
      </c>
      <c r="G438" s="0" t="n">
        <v>24</v>
      </c>
      <c r="H438" s="0" t="n">
        <v>15</v>
      </c>
      <c r="I438" s="0" t="n">
        <v>0</v>
      </c>
      <c r="J438" s="0" t="n">
        <v>1</v>
      </c>
      <c r="K438" s="0" t="n">
        <f aca="false">VLOOKUP(A438,'Team Data'!$A$1:$E$659,2,FALSE())</f>
        <v>0</v>
      </c>
      <c r="L438" s="0" t="n">
        <f aca="false">VLOOKUP(A438,'Team Data'!$A$1:$E$659,3,FALSE())</f>
        <v>1</v>
      </c>
      <c r="M438" s="0" t="n">
        <f aca="false">VLOOKUP(B438,'Team Data'!$A$1:$E$659,2,FALSE())</f>
        <v>19</v>
      </c>
      <c r="N438" s="0" t="n">
        <f aca="false">VLOOKUP(B438,'Team Data'!$A$1:$E$659,3,FALSE())</f>
        <v>14</v>
      </c>
      <c r="O438" s="0" t="n">
        <f aca="false">VLOOKUP(A438,'Team Data'!$A$1:$E$659,4,FALSE())</f>
        <v>19</v>
      </c>
      <c r="P438" s="0" t="n">
        <f aca="false">VLOOKUP(A438,'Team Data'!$A$1:$E$659,5,FALSE())</f>
        <v>14</v>
      </c>
      <c r="Q438" s="0" t="n">
        <f aca="false">VLOOKUP(B438,'Team Data'!$A$1:$E$659,4,FALSE())</f>
        <v>502</v>
      </c>
      <c r="R438" s="0" t="n">
        <f aca="false">VLOOKUP(B438,'Team Data'!$A$1:$E$659,5,FALSE())</f>
        <v>497</v>
      </c>
      <c r="S438" s="0" t="n">
        <f aca="false">IF(I438=1,(MIN(30,(C438-D438)))*(M438/(M438+N438))*(Q438/(Q438+R438)),(MAX(-30,(C438-D438)))*(N438/(M438+N438))*(R438/(R438+Q438)))</f>
        <v>-6.33178633178633</v>
      </c>
      <c r="T438" s="0" t="n">
        <f aca="false">IF(J438=1,(MIN(30,(D438-C438)))*(K438/(K438+L438))*(O438/(O438+P438)),(MAX(-30,(D438-C438)))*(L438/(K438+L438))*(P438/(P438+O438)))</f>
        <v>0</v>
      </c>
      <c r="U438" s="7" t="n">
        <v>43056</v>
      </c>
    </row>
    <row r="439" customFormat="false" ht="15" hidden="false" customHeight="false" outlineLevel="0" collapsed="false">
      <c r="A439" s="0" t="s">
        <v>511</v>
      </c>
      <c r="B439" s="0" t="s">
        <v>71</v>
      </c>
      <c r="C439" s="0" t="n">
        <v>59</v>
      </c>
      <c r="D439" s="0" t="n">
        <v>91</v>
      </c>
      <c r="E439" s="0" t="n">
        <v>26</v>
      </c>
      <c r="F439" s="0" t="n">
        <v>51</v>
      </c>
      <c r="G439" s="0" t="n">
        <v>14</v>
      </c>
      <c r="H439" s="0" t="n">
        <v>23</v>
      </c>
      <c r="I439" s="0" t="n">
        <v>0</v>
      </c>
      <c r="J439" s="0" t="n">
        <v>1</v>
      </c>
      <c r="K439" s="0" t="n">
        <f aca="false">VLOOKUP(A439,'Team Data'!$A$1:$E$659,2,FALSE())</f>
        <v>0</v>
      </c>
      <c r="L439" s="0" t="n">
        <f aca="false">VLOOKUP(A439,'Team Data'!$A$1:$E$659,3,FALSE())</f>
        <v>2</v>
      </c>
      <c r="M439" s="0" t="n">
        <f aca="false">VLOOKUP(B439,'Team Data'!$A$1:$E$659,2,FALSE())</f>
        <v>15</v>
      </c>
      <c r="N439" s="0" t="n">
        <f aca="false">VLOOKUP(B439,'Team Data'!$A$1:$E$659,3,FALSE())</f>
        <v>15</v>
      </c>
      <c r="O439" s="0" t="n">
        <f aca="false">VLOOKUP(A439,'Team Data'!$A$1:$E$659,4,FALSE())</f>
        <v>27</v>
      </c>
      <c r="P439" s="0" t="n">
        <f aca="false">VLOOKUP(A439,'Team Data'!$A$1:$E$659,5,FALSE())</f>
        <v>34</v>
      </c>
      <c r="Q439" s="0" t="n">
        <f aca="false">VLOOKUP(B439,'Team Data'!$A$1:$E$659,4,FALSE())</f>
        <v>467</v>
      </c>
      <c r="R439" s="0" t="n">
        <f aca="false">VLOOKUP(B439,'Team Data'!$A$1:$E$659,5,FALSE())</f>
        <v>451</v>
      </c>
      <c r="S439" s="0" t="n">
        <f aca="false">IF(I439=1,(MIN(30,(C439-D439)))*(M439/(M439+N439))*(Q439/(Q439+R439)),(MAX(-30,(C439-D439)))*(N439/(M439+N439))*(R439/(R439+Q439)))</f>
        <v>-7.36928104575163</v>
      </c>
      <c r="T439" s="0" t="n">
        <f aca="false">IF(J439=1,(MIN(30,(D439-C439)))*(K439/(K439+L439))*(O439/(O439+P439)),(MAX(-30,(D439-C439)))*(L439/(K439+L439))*(P439/(P439+O439)))</f>
        <v>0</v>
      </c>
      <c r="U439" s="7" t="n">
        <v>43056</v>
      </c>
    </row>
    <row r="440" customFormat="false" ht="15" hidden="false" customHeight="false" outlineLevel="0" collapsed="false">
      <c r="A440" s="0" t="s">
        <v>501</v>
      </c>
      <c r="B440" s="0" t="s">
        <v>52</v>
      </c>
      <c r="C440" s="0" t="n">
        <v>46</v>
      </c>
      <c r="D440" s="0" t="n">
        <v>94</v>
      </c>
      <c r="E440" s="0" t="n">
        <v>26</v>
      </c>
      <c r="F440" s="0" t="n">
        <v>39</v>
      </c>
      <c r="G440" s="0" t="n">
        <v>11</v>
      </c>
      <c r="H440" s="0" t="n">
        <v>7</v>
      </c>
      <c r="I440" s="0" t="n">
        <v>0</v>
      </c>
      <c r="J440" s="0" t="n">
        <v>1</v>
      </c>
      <c r="K440" s="0" t="n">
        <f aca="false">VLOOKUP(A440,'Team Data'!$A$1:$E$659,2,FALSE())</f>
        <v>0</v>
      </c>
      <c r="L440" s="0" t="n">
        <f aca="false">VLOOKUP(A440,'Team Data'!$A$1:$E$659,3,FALSE())</f>
        <v>4</v>
      </c>
      <c r="M440" s="0" t="n">
        <f aca="false">VLOOKUP(B440,'Team Data'!$A$1:$E$659,2,FALSE())</f>
        <v>10</v>
      </c>
      <c r="N440" s="0" t="n">
        <f aca="false">VLOOKUP(B440,'Team Data'!$A$1:$E$659,3,FALSE())</f>
        <v>23</v>
      </c>
      <c r="O440" s="0" t="n">
        <f aca="false">VLOOKUP(A440,'Team Data'!$A$1:$E$659,4,FALSE())</f>
        <v>67</v>
      </c>
      <c r="P440" s="0" t="n">
        <f aca="false">VLOOKUP(A440,'Team Data'!$A$1:$E$659,5,FALSE())</f>
        <v>65</v>
      </c>
      <c r="Q440" s="0" t="n">
        <f aca="false">VLOOKUP(B440,'Team Data'!$A$1:$E$659,4,FALSE())</f>
        <v>543</v>
      </c>
      <c r="R440" s="0" t="n">
        <f aca="false">VLOOKUP(B440,'Team Data'!$A$1:$E$659,5,FALSE())</f>
        <v>482</v>
      </c>
      <c r="S440" s="0" t="n">
        <f aca="false">IF(I440=1,(MIN(30,(C440-D440)))*(M440/(M440+N440))*(Q440/(Q440+R440)),(MAX(-30,(C440-D440)))*(N440/(M440+N440))*(R440/(R440+Q440)))</f>
        <v>-9.83237250554324</v>
      </c>
      <c r="T440" s="0" t="n">
        <f aca="false">IF(J440=1,(MIN(30,(D440-C440)))*(K440/(K440+L440))*(O440/(O440+P440)),(MAX(-30,(D440-C440)))*(L440/(K440+L440))*(P440/(P440+O440)))</f>
        <v>0</v>
      </c>
      <c r="U440" s="7" t="n">
        <v>43056</v>
      </c>
    </row>
    <row r="441" customFormat="false" ht="15" hidden="false" customHeight="false" outlineLevel="0" collapsed="false">
      <c r="A441" s="0" t="s">
        <v>275</v>
      </c>
      <c r="B441" s="0" t="s">
        <v>169</v>
      </c>
      <c r="C441" s="0" t="n">
        <v>47</v>
      </c>
      <c r="D441" s="0" t="n">
        <v>61</v>
      </c>
      <c r="E441" s="0" t="n">
        <v>23</v>
      </c>
      <c r="F441" s="0" t="n">
        <v>32</v>
      </c>
      <c r="G441" s="0" t="n">
        <v>10</v>
      </c>
      <c r="H441" s="0" t="n">
        <v>11</v>
      </c>
      <c r="I441" s="0" t="n">
        <v>0</v>
      </c>
      <c r="J441" s="0" t="n">
        <v>1</v>
      </c>
      <c r="K441" s="0" t="n">
        <f aca="false">VLOOKUP(A441,'Team Data'!$A$1:$E$659,2,FALSE())</f>
        <v>16</v>
      </c>
      <c r="L441" s="0" t="n">
        <f aca="false">VLOOKUP(A441,'Team Data'!$A$1:$E$659,3,FALSE())</f>
        <v>18</v>
      </c>
      <c r="M441" s="0" t="n">
        <f aca="false">VLOOKUP(B441,'Team Data'!$A$1:$E$659,2,FALSE())</f>
        <v>32</v>
      </c>
      <c r="N441" s="0" t="n">
        <f aca="false">VLOOKUP(B441,'Team Data'!$A$1:$E$659,3,FALSE())</f>
        <v>7</v>
      </c>
      <c r="O441" s="0" t="n">
        <f aca="false">VLOOKUP(A441,'Team Data'!$A$1:$E$659,4,FALSE())</f>
        <v>559</v>
      </c>
      <c r="P441" s="0" t="n">
        <f aca="false">VLOOKUP(A441,'Team Data'!$A$1:$E$659,5,FALSE())</f>
        <v>460</v>
      </c>
      <c r="Q441" s="0" t="n">
        <f aca="false">VLOOKUP(B441,'Team Data'!$A$1:$E$659,4,FALSE())</f>
        <v>785</v>
      </c>
      <c r="R441" s="0" t="n">
        <f aca="false">VLOOKUP(B441,'Team Data'!$A$1:$E$659,5,FALSE())</f>
        <v>531</v>
      </c>
      <c r="S441" s="0" t="n">
        <f aca="false">IF(I441=1,(MIN(30,(C441-D441)))*(M441/(M441+N441))*(Q441/(Q441+R441)),(MAX(-30,(C441-D441)))*(N441/(M441+N441))*(R441/(R441+Q441)))</f>
        <v>-1.0139116202946</v>
      </c>
      <c r="T441" s="0" t="n">
        <f aca="false">IF(J441=1,(MIN(30,(D441-C441)))*(K441/(K441+L441))*(O441/(O441+P441)),(MAX(-30,(D441-C441)))*(L441/(K441+L441))*(P441/(P441+O441)))</f>
        <v>3.61415459216071</v>
      </c>
      <c r="U441" s="7" t="n">
        <v>43056</v>
      </c>
    </row>
    <row r="442" customFormat="false" ht="15" hidden="false" customHeight="false" outlineLevel="0" collapsed="false">
      <c r="A442" s="0" t="s">
        <v>28</v>
      </c>
      <c r="B442" s="0" t="s">
        <v>97</v>
      </c>
      <c r="C442" s="0" t="n">
        <v>57</v>
      </c>
      <c r="D442" s="0" t="n">
        <v>69</v>
      </c>
      <c r="E442" s="0" t="n">
        <v>29</v>
      </c>
      <c r="F442" s="0" t="n">
        <v>36</v>
      </c>
      <c r="G442" s="0" t="n">
        <v>16</v>
      </c>
      <c r="H442" s="0" t="n">
        <v>13</v>
      </c>
      <c r="I442" s="0" t="n">
        <v>0</v>
      </c>
      <c r="J442" s="0" t="n">
        <v>1</v>
      </c>
      <c r="K442" s="0" t="n">
        <f aca="false">VLOOKUP(A442,'Team Data'!$A$1:$E$659,2,FALSE())</f>
        <v>11</v>
      </c>
      <c r="L442" s="0" t="n">
        <f aca="false">VLOOKUP(A442,'Team Data'!$A$1:$E$659,3,FALSE())</f>
        <v>20</v>
      </c>
      <c r="M442" s="0" t="n">
        <f aca="false">VLOOKUP(B442,'Team Data'!$A$1:$E$659,2,FALSE())</f>
        <v>16</v>
      </c>
      <c r="N442" s="0" t="n">
        <f aca="false">VLOOKUP(B442,'Team Data'!$A$1:$E$659,3,FALSE())</f>
        <v>17</v>
      </c>
      <c r="O442" s="0" t="n">
        <f aca="false">VLOOKUP(A442,'Team Data'!$A$1:$E$659,4,FALSE())</f>
        <v>444</v>
      </c>
      <c r="P442" s="0" t="n">
        <f aca="false">VLOOKUP(A442,'Team Data'!$A$1:$E$659,5,FALSE())</f>
        <v>493</v>
      </c>
      <c r="Q442" s="0" t="n">
        <f aca="false">VLOOKUP(B442,'Team Data'!$A$1:$E$659,4,FALSE())</f>
        <v>539</v>
      </c>
      <c r="R442" s="0" t="n">
        <f aca="false">VLOOKUP(B442,'Team Data'!$A$1:$E$659,5,FALSE())</f>
        <v>535</v>
      </c>
      <c r="S442" s="0" t="n">
        <f aca="false">IF(I442=1,(MIN(30,(C442-D442)))*(M442/(M442+N442))*(Q442/(Q442+R442)),(MAX(-30,(C442-D442)))*(N442/(M442+N442))*(R442/(R442+Q442)))</f>
        <v>-3.07939732520738</v>
      </c>
      <c r="T442" s="0" t="n">
        <f aca="false">IF(J442=1,(MIN(30,(D442-C442)))*(K442/(K442+L442))*(O442/(O442+P442)),(MAX(-30,(D442-C442)))*(L442/(K442+L442))*(P442/(P442+O442)))</f>
        <v>2.01769545908355</v>
      </c>
      <c r="U442" s="7" t="n">
        <v>43056</v>
      </c>
    </row>
    <row r="443" customFormat="false" ht="15" hidden="false" customHeight="false" outlineLevel="0" collapsed="false">
      <c r="A443" s="0" t="s">
        <v>232</v>
      </c>
      <c r="B443" s="0" t="s">
        <v>185</v>
      </c>
      <c r="C443" s="0" t="n">
        <v>68</v>
      </c>
      <c r="D443" s="0" t="n">
        <v>86</v>
      </c>
      <c r="E443" s="0" t="n">
        <v>31</v>
      </c>
      <c r="F443" s="0" t="n">
        <v>28</v>
      </c>
      <c r="G443" s="0" t="n">
        <v>22</v>
      </c>
      <c r="H443" s="0" t="n">
        <v>8</v>
      </c>
      <c r="I443" s="0" t="n">
        <v>0</v>
      </c>
      <c r="J443" s="0" t="n">
        <v>1</v>
      </c>
      <c r="K443" s="0" t="n">
        <f aca="false">VLOOKUP(A443,'Team Data'!$A$1:$E$659,2,FALSE())</f>
        <v>11</v>
      </c>
      <c r="L443" s="0" t="n">
        <f aca="false">VLOOKUP(A443,'Team Data'!$A$1:$E$659,3,FALSE())</f>
        <v>21</v>
      </c>
      <c r="M443" s="0" t="n">
        <f aca="false">VLOOKUP(B443,'Team Data'!$A$1:$E$659,2,FALSE())</f>
        <v>21</v>
      </c>
      <c r="N443" s="0" t="n">
        <f aca="false">VLOOKUP(B443,'Team Data'!$A$1:$E$659,3,FALSE())</f>
        <v>12</v>
      </c>
      <c r="O443" s="0" t="n">
        <f aca="false">VLOOKUP(A443,'Team Data'!$A$1:$E$659,4,FALSE())</f>
        <v>484</v>
      </c>
      <c r="P443" s="0" t="n">
        <f aca="false">VLOOKUP(A443,'Team Data'!$A$1:$E$659,5,FALSE())</f>
        <v>477</v>
      </c>
      <c r="Q443" s="0" t="n">
        <f aca="false">VLOOKUP(B443,'Team Data'!$A$1:$E$659,4,FALSE())</f>
        <v>618</v>
      </c>
      <c r="R443" s="0" t="n">
        <f aca="false">VLOOKUP(B443,'Team Data'!$A$1:$E$659,5,FALSE())</f>
        <v>486</v>
      </c>
      <c r="S443" s="0" t="n">
        <f aca="false">IF(I443=1,(MIN(30,(C443-D443)))*(M443/(M443+N443))*(Q443/(Q443+R443)),(MAX(-30,(C443-D443)))*(N443/(M443+N443))*(R443/(R443+Q443)))</f>
        <v>-2.88142292490119</v>
      </c>
      <c r="T443" s="0" t="n">
        <f aca="false">IF(J443=1,(MIN(30,(D443-C443)))*(K443/(K443+L443))*(O443/(O443+P443)),(MAX(-30,(D443-C443)))*(L443/(K443+L443))*(P443/(P443+O443)))</f>
        <v>3.11628511966701</v>
      </c>
      <c r="U443" s="7" t="n">
        <v>43056</v>
      </c>
    </row>
    <row r="444" customFormat="false" ht="15" hidden="false" customHeight="false" outlineLevel="0" collapsed="false">
      <c r="A444" s="0" t="s">
        <v>62</v>
      </c>
      <c r="B444" s="0" t="s">
        <v>54</v>
      </c>
      <c r="C444" s="0" t="n">
        <v>54</v>
      </c>
      <c r="D444" s="0" t="n">
        <v>97</v>
      </c>
      <c r="E444" s="0" t="n">
        <v>27</v>
      </c>
      <c r="F444" s="0" t="n">
        <v>51</v>
      </c>
      <c r="G444" s="0" t="n">
        <v>11</v>
      </c>
      <c r="H444" s="0" t="n">
        <v>7</v>
      </c>
      <c r="I444" s="0" t="n">
        <v>0</v>
      </c>
      <c r="J444" s="0" t="n">
        <v>1</v>
      </c>
      <c r="K444" s="0" t="n">
        <f aca="false">VLOOKUP(A444,'Team Data'!$A$1:$E$659,2,FALSE())</f>
        <v>5</v>
      </c>
      <c r="L444" s="0" t="n">
        <f aca="false">VLOOKUP(A444,'Team Data'!$A$1:$E$659,3,FALSE())</f>
        <v>27</v>
      </c>
      <c r="M444" s="0" t="n">
        <f aca="false">VLOOKUP(B444,'Team Data'!$A$1:$E$659,2,FALSE())</f>
        <v>30</v>
      </c>
      <c r="N444" s="0" t="n">
        <f aca="false">VLOOKUP(B444,'Team Data'!$A$1:$E$659,3,FALSE())</f>
        <v>5</v>
      </c>
      <c r="O444" s="0" t="n">
        <f aca="false">VLOOKUP(A444,'Team Data'!$A$1:$E$659,4,FALSE())</f>
        <v>512</v>
      </c>
      <c r="P444" s="0" t="n">
        <f aca="false">VLOOKUP(A444,'Team Data'!$A$1:$E$659,5,FALSE())</f>
        <v>548</v>
      </c>
      <c r="Q444" s="0" t="n">
        <f aca="false">VLOOKUP(B444,'Team Data'!$A$1:$E$659,4,FALSE())</f>
        <v>649</v>
      </c>
      <c r="R444" s="0" t="n">
        <f aca="false">VLOOKUP(B444,'Team Data'!$A$1:$E$659,5,FALSE())</f>
        <v>509</v>
      </c>
      <c r="S444" s="0" t="n">
        <f aca="false">IF(I444=1,(MIN(30,(C444-D444)))*(M444/(M444+N444))*(Q444/(Q444+R444)),(MAX(-30,(C444-D444)))*(N444/(M444+N444))*(R444/(R444+Q444)))</f>
        <v>-1.88378978534419</v>
      </c>
      <c r="T444" s="0" t="n">
        <f aca="false">IF(J444=1,(MIN(30,(D444-C444)))*(K444/(K444+L444))*(O444/(O444+P444)),(MAX(-30,(D444-C444)))*(L444/(K444+L444))*(P444/(P444+O444)))</f>
        <v>2.26415094339623</v>
      </c>
      <c r="U444" s="7" t="n">
        <v>43056</v>
      </c>
    </row>
    <row r="445" customFormat="false" ht="15" hidden="false" customHeight="false" outlineLevel="0" collapsed="false">
      <c r="A445" s="0" t="s">
        <v>265</v>
      </c>
      <c r="B445" s="0" t="s">
        <v>140</v>
      </c>
      <c r="C445" s="0" t="n">
        <v>73</v>
      </c>
      <c r="D445" s="0" t="n">
        <v>81</v>
      </c>
      <c r="E445" s="0" t="n">
        <v>30</v>
      </c>
      <c r="F445" s="0" t="n">
        <v>38</v>
      </c>
      <c r="G445" s="0" t="n">
        <v>16</v>
      </c>
      <c r="H445" s="0" t="n">
        <v>10</v>
      </c>
      <c r="I445" s="0" t="n">
        <v>0</v>
      </c>
      <c r="J445" s="0" t="n">
        <v>1</v>
      </c>
      <c r="K445" s="0" t="n">
        <f aca="false">VLOOKUP(A445,'Team Data'!$A$1:$E$659,2,FALSE())</f>
        <v>14</v>
      </c>
      <c r="L445" s="0" t="n">
        <f aca="false">VLOOKUP(A445,'Team Data'!$A$1:$E$659,3,FALSE())</f>
        <v>18</v>
      </c>
      <c r="M445" s="0" t="n">
        <f aca="false">VLOOKUP(B445,'Team Data'!$A$1:$E$659,2,FALSE())</f>
        <v>13</v>
      </c>
      <c r="N445" s="0" t="n">
        <f aca="false">VLOOKUP(B445,'Team Data'!$A$1:$E$659,3,FALSE())</f>
        <v>19</v>
      </c>
      <c r="O445" s="0" t="n">
        <f aca="false">VLOOKUP(A445,'Team Data'!$A$1:$E$659,4,FALSE())</f>
        <v>488</v>
      </c>
      <c r="P445" s="0" t="n">
        <f aca="false">VLOOKUP(A445,'Team Data'!$A$1:$E$659,5,FALSE())</f>
        <v>498</v>
      </c>
      <c r="Q445" s="0" t="n">
        <f aca="false">VLOOKUP(B445,'Team Data'!$A$1:$E$659,4,FALSE())</f>
        <v>557</v>
      </c>
      <c r="R445" s="0" t="n">
        <f aca="false">VLOOKUP(B445,'Team Data'!$A$1:$E$659,5,FALSE())</f>
        <v>489</v>
      </c>
      <c r="S445" s="0" t="n">
        <f aca="false">IF(I445=1,(MIN(30,(C445-D445)))*(M445/(M445+N445))*(Q445/(Q445+R445)),(MAX(-30,(C445-D445)))*(N445/(M445+N445))*(R445/(R445+Q445)))</f>
        <v>-2.22060229445507</v>
      </c>
      <c r="T445" s="0" t="n">
        <f aca="false">IF(J445=1,(MIN(30,(D445-C445)))*(K445/(K445+L445))*(O445/(O445+P445)),(MAX(-30,(D445-C445)))*(L445/(K445+L445))*(P445/(P445+O445)))</f>
        <v>1.73225152129817</v>
      </c>
      <c r="U445" s="7" t="n">
        <v>43056</v>
      </c>
    </row>
    <row r="446" customFormat="false" ht="15" hidden="false" customHeight="false" outlineLevel="0" collapsed="false">
      <c r="A446" s="0" t="s">
        <v>512</v>
      </c>
      <c r="B446" s="0" t="s">
        <v>80</v>
      </c>
      <c r="C446" s="0" t="n">
        <v>66</v>
      </c>
      <c r="D446" s="0" t="n">
        <v>97</v>
      </c>
      <c r="E446" s="0" t="n">
        <v>38</v>
      </c>
      <c r="F446" s="0" t="n">
        <v>45</v>
      </c>
      <c r="G446" s="0" t="n">
        <v>16</v>
      </c>
      <c r="H446" s="0" t="n">
        <v>9</v>
      </c>
      <c r="I446" s="0" t="n">
        <v>0</v>
      </c>
      <c r="J446" s="0" t="n">
        <v>1</v>
      </c>
      <c r="K446" s="0" t="n">
        <f aca="false">VLOOKUP(A446,'Team Data'!$A$1:$E$659,2,FALSE())</f>
        <v>0</v>
      </c>
      <c r="L446" s="0" t="n">
        <f aca="false">VLOOKUP(A446,'Team Data'!$A$1:$E$659,3,FALSE())</f>
        <v>1</v>
      </c>
      <c r="M446" s="0" t="n">
        <f aca="false">VLOOKUP(B446,'Team Data'!$A$1:$E$659,2,FALSE())</f>
        <v>11</v>
      </c>
      <c r="N446" s="0" t="n">
        <f aca="false">VLOOKUP(B446,'Team Data'!$A$1:$E$659,3,FALSE())</f>
        <v>20</v>
      </c>
      <c r="O446" s="0" t="n">
        <f aca="false">VLOOKUP(A446,'Team Data'!$A$1:$E$659,4,FALSE())</f>
        <v>11</v>
      </c>
      <c r="P446" s="0" t="n">
        <f aca="false">VLOOKUP(A446,'Team Data'!$A$1:$E$659,5,FALSE())</f>
        <v>20</v>
      </c>
      <c r="Q446" s="0" t="n">
        <f aca="false">VLOOKUP(B446,'Team Data'!$A$1:$E$659,4,FALSE())</f>
        <v>481</v>
      </c>
      <c r="R446" s="0" t="n">
        <f aca="false">VLOOKUP(B446,'Team Data'!$A$1:$E$659,5,FALSE())</f>
        <v>462</v>
      </c>
      <c r="S446" s="0" t="n">
        <f aca="false">IF(I446=1,(MIN(30,(C446-D446)))*(M446/(M446+N446))*(Q446/(Q446+R446)),(MAX(-30,(C446-D446)))*(N446/(M446+N446))*(R446/(R446+Q446)))</f>
        <v>-9.48243423528204</v>
      </c>
      <c r="T446" s="0" t="n">
        <f aca="false">IF(J446=1,(MIN(30,(D446-C446)))*(K446/(K446+L446))*(O446/(O446+P446)),(MAX(-30,(D446-C446)))*(L446/(K446+L446))*(P446/(P446+O446)))</f>
        <v>0</v>
      </c>
      <c r="U446" s="7" t="n">
        <v>43056</v>
      </c>
    </row>
    <row r="447" customFormat="false" ht="15" hidden="false" customHeight="false" outlineLevel="0" collapsed="false">
      <c r="A447" s="0" t="s">
        <v>18</v>
      </c>
      <c r="B447" s="0" t="s">
        <v>81</v>
      </c>
      <c r="C447" s="0" t="n">
        <v>59</v>
      </c>
      <c r="D447" s="0" t="n">
        <v>76</v>
      </c>
      <c r="E447" s="0" t="n">
        <v>36</v>
      </c>
      <c r="F447" s="0" t="n">
        <v>37</v>
      </c>
      <c r="G447" s="0" t="n">
        <v>23</v>
      </c>
      <c r="H447" s="0" t="n">
        <v>15</v>
      </c>
      <c r="I447" s="0" t="n">
        <v>0</v>
      </c>
      <c r="J447" s="0" t="n">
        <v>1</v>
      </c>
      <c r="K447" s="0" t="n">
        <f aca="false">VLOOKUP(A447,'Team Data'!$A$1:$E$659,2,FALSE())</f>
        <v>11</v>
      </c>
      <c r="L447" s="0" t="n">
        <f aca="false">VLOOKUP(A447,'Team Data'!$A$1:$E$659,3,FALSE())</f>
        <v>21</v>
      </c>
      <c r="M447" s="0" t="n">
        <f aca="false">VLOOKUP(B447,'Team Data'!$A$1:$E$659,2,FALSE())</f>
        <v>22</v>
      </c>
      <c r="N447" s="0" t="n">
        <f aca="false">VLOOKUP(B447,'Team Data'!$A$1:$E$659,3,FALSE())</f>
        <v>13</v>
      </c>
      <c r="O447" s="0" t="n">
        <f aca="false">VLOOKUP(A447,'Team Data'!$A$1:$E$659,4,FALSE())</f>
        <v>487</v>
      </c>
      <c r="P447" s="0" t="n">
        <f aca="false">VLOOKUP(A447,'Team Data'!$A$1:$E$659,5,FALSE())</f>
        <v>495</v>
      </c>
      <c r="Q447" s="0" t="n">
        <f aca="false">VLOOKUP(B447,'Team Data'!$A$1:$E$659,4,FALSE())</f>
        <v>536</v>
      </c>
      <c r="R447" s="0" t="n">
        <f aca="false">VLOOKUP(B447,'Team Data'!$A$1:$E$659,5,FALSE())</f>
        <v>497</v>
      </c>
      <c r="S447" s="0" t="n">
        <f aca="false">IF(I447=1,(MIN(30,(C447-D447)))*(M447/(M447+N447))*(Q447/(Q447+R447)),(MAX(-30,(C447-D447)))*(N447/(M447+N447))*(R447/(R447+Q447)))</f>
        <v>-3.0379477250726</v>
      </c>
      <c r="T447" s="0" t="n">
        <f aca="false">IF(J447=1,(MIN(30,(D447-C447)))*(K447/(K447+L447))*(O447/(O447+P447)),(MAX(-30,(D447-C447)))*(L447/(K447+L447))*(P447/(P447+O447)))</f>
        <v>2.89807153767821</v>
      </c>
      <c r="U447" s="7" t="n">
        <v>43056</v>
      </c>
    </row>
    <row r="448" customFormat="false" ht="15" hidden="false" customHeight="false" outlineLevel="0" collapsed="false">
      <c r="A448" s="0" t="s">
        <v>294</v>
      </c>
      <c r="B448" s="0" t="s">
        <v>215</v>
      </c>
      <c r="C448" s="0" t="n">
        <v>64</v>
      </c>
      <c r="D448" s="0" t="n">
        <v>82</v>
      </c>
      <c r="E448" s="0" t="n">
        <v>30</v>
      </c>
      <c r="F448" s="0" t="n">
        <v>39</v>
      </c>
      <c r="G448" s="0" t="n">
        <v>16</v>
      </c>
      <c r="H448" s="0" t="n">
        <v>10</v>
      </c>
      <c r="I448" s="0" t="n">
        <v>0</v>
      </c>
      <c r="J448" s="0" t="n">
        <v>1</v>
      </c>
      <c r="K448" s="0" t="n">
        <f aca="false">VLOOKUP(A448,'Team Data'!$A$1:$E$659,2,FALSE())</f>
        <v>16</v>
      </c>
      <c r="L448" s="0" t="n">
        <f aca="false">VLOOKUP(A448,'Team Data'!$A$1:$E$659,3,FALSE())</f>
        <v>19</v>
      </c>
      <c r="M448" s="0" t="n">
        <f aca="false">VLOOKUP(B448,'Team Data'!$A$1:$E$659,2,FALSE())</f>
        <v>25</v>
      </c>
      <c r="N448" s="0" t="n">
        <f aca="false">VLOOKUP(B448,'Team Data'!$A$1:$E$659,3,FALSE())</f>
        <v>9</v>
      </c>
      <c r="O448" s="0" t="n">
        <f aca="false">VLOOKUP(A448,'Team Data'!$A$1:$E$659,4,FALSE())</f>
        <v>549</v>
      </c>
      <c r="P448" s="0" t="n">
        <f aca="false">VLOOKUP(A448,'Team Data'!$A$1:$E$659,5,FALSE())</f>
        <v>611</v>
      </c>
      <c r="Q448" s="0" t="n">
        <f aca="false">VLOOKUP(B448,'Team Data'!$A$1:$E$659,4,FALSE())</f>
        <v>711</v>
      </c>
      <c r="R448" s="0" t="n">
        <f aca="false">VLOOKUP(B448,'Team Data'!$A$1:$E$659,5,FALSE())</f>
        <v>455</v>
      </c>
      <c r="S448" s="0" t="n">
        <f aca="false">IF(I448=1,(MIN(30,(C448-D448)))*(M448/(M448+N448))*(Q448/(Q448+R448)),(MAX(-30,(C448-D448)))*(N448/(M448+N448))*(R448/(R448+Q448)))</f>
        <v>-1.85929774997478</v>
      </c>
      <c r="T448" s="0" t="n">
        <f aca="false">IF(J448=1,(MIN(30,(D448-C448)))*(K448/(K448+L448))*(O448/(O448+P448)),(MAX(-30,(D448-C448)))*(L448/(K448+L448))*(P448/(P448+O448)))</f>
        <v>3.8943842364532</v>
      </c>
      <c r="U448" s="7" t="n">
        <v>43056</v>
      </c>
    </row>
    <row r="449" customFormat="false" ht="15" hidden="false" customHeight="false" outlineLevel="0" collapsed="false">
      <c r="A449" s="0" t="s">
        <v>513</v>
      </c>
      <c r="B449" s="0" t="s">
        <v>101</v>
      </c>
      <c r="C449" s="0" t="n">
        <v>52</v>
      </c>
      <c r="D449" s="0" t="n">
        <v>120</v>
      </c>
      <c r="E449" s="0" t="n">
        <v>41</v>
      </c>
      <c r="F449" s="0" t="n">
        <v>68</v>
      </c>
      <c r="G449" s="0" t="n">
        <v>25</v>
      </c>
      <c r="H449" s="0" t="n">
        <v>14</v>
      </c>
      <c r="I449" s="0" t="n">
        <v>0</v>
      </c>
      <c r="J449" s="0" t="n">
        <v>1</v>
      </c>
      <c r="K449" s="0" t="n">
        <f aca="false">VLOOKUP(A449,'Team Data'!$A$1:$E$659,2,FALSE())</f>
        <v>0</v>
      </c>
      <c r="L449" s="0" t="n">
        <f aca="false">VLOOKUP(A449,'Team Data'!$A$1:$E$659,3,FALSE())</f>
        <v>2</v>
      </c>
      <c r="M449" s="0" t="n">
        <f aca="false">VLOOKUP(B449,'Team Data'!$A$1:$E$659,2,FALSE())</f>
        <v>21</v>
      </c>
      <c r="N449" s="0" t="n">
        <f aca="false">VLOOKUP(B449,'Team Data'!$A$1:$E$659,3,FALSE())</f>
        <v>12</v>
      </c>
      <c r="O449" s="0" t="n">
        <f aca="false">VLOOKUP(A449,'Team Data'!$A$1:$E$659,4,FALSE())</f>
        <v>28</v>
      </c>
      <c r="P449" s="0" t="n">
        <f aca="false">VLOOKUP(A449,'Team Data'!$A$1:$E$659,5,FALSE())</f>
        <v>38</v>
      </c>
      <c r="Q449" s="0" t="n">
        <f aca="false">VLOOKUP(B449,'Team Data'!$A$1:$E$659,4,FALSE())</f>
        <v>495</v>
      </c>
      <c r="R449" s="0" t="n">
        <f aca="false">VLOOKUP(B449,'Team Data'!$A$1:$E$659,5,FALSE())</f>
        <v>516</v>
      </c>
      <c r="S449" s="0" t="n">
        <f aca="false">IF(I449=1,(MIN(30,(C449-D449)))*(M449/(M449+N449))*(Q449/(Q449+R449)),(MAX(-30,(C449-D449)))*(N449/(M449+N449))*(R449/(R449+Q449)))</f>
        <v>-5.56784461828972</v>
      </c>
      <c r="T449" s="0" t="n">
        <f aca="false">IF(J449=1,(MIN(30,(D449-C449)))*(K449/(K449+L449))*(O449/(O449+P449)),(MAX(-30,(D449-C449)))*(L449/(K449+L449))*(P449/(P449+O449)))</f>
        <v>0</v>
      </c>
      <c r="U449" s="7" t="n">
        <v>43056</v>
      </c>
    </row>
    <row r="450" customFormat="false" ht="15" hidden="false" customHeight="false" outlineLevel="0" collapsed="false">
      <c r="A450" s="0" t="s">
        <v>202</v>
      </c>
      <c r="B450" s="0" t="s">
        <v>87</v>
      </c>
      <c r="C450" s="0" t="n">
        <v>68</v>
      </c>
      <c r="D450" s="0" t="n">
        <v>108</v>
      </c>
      <c r="E450" s="0" t="n">
        <v>31</v>
      </c>
      <c r="F450" s="0" t="n">
        <v>49</v>
      </c>
      <c r="G450" s="0" t="n">
        <v>17</v>
      </c>
      <c r="H450" s="0" t="n">
        <v>7</v>
      </c>
      <c r="I450" s="0" t="n">
        <v>0</v>
      </c>
      <c r="J450" s="0" t="n">
        <v>1</v>
      </c>
      <c r="K450" s="0" t="n">
        <f aca="false">VLOOKUP(A450,'Team Data'!$A$1:$E$659,2,FALSE())</f>
        <v>14</v>
      </c>
      <c r="L450" s="0" t="n">
        <f aca="false">VLOOKUP(A450,'Team Data'!$A$1:$E$659,3,FALSE())</f>
        <v>19</v>
      </c>
      <c r="M450" s="0" t="n">
        <f aca="false">VLOOKUP(B450,'Team Data'!$A$1:$E$659,2,FALSE())</f>
        <v>21</v>
      </c>
      <c r="N450" s="0" t="n">
        <f aca="false">VLOOKUP(B450,'Team Data'!$A$1:$E$659,3,FALSE())</f>
        <v>13</v>
      </c>
      <c r="O450" s="0" t="n">
        <f aca="false">VLOOKUP(A450,'Team Data'!$A$1:$E$659,4,FALSE())</f>
        <v>532</v>
      </c>
      <c r="P450" s="0" t="n">
        <f aca="false">VLOOKUP(A450,'Team Data'!$A$1:$E$659,5,FALSE())</f>
        <v>464</v>
      </c>
      <c r="Q450" s="0" t="n">
        <f aca="false">VLOOKUP(B450,'Team Data'!$A$1:$E$659,4,FALSE())</f>
        <v>684</v>
      </c>
      <c r="R450" s="0" t="n">
        <f aca="false">VLOOKUP(B450,'Team Data'!$A$1:$E$659,5,FALSE())</f>
        <v>461</v>
      </c>
      <c r="S450" s="0" t="n">
        <f aca="false">IF(I450=1,(MIN(30,(C450-D450)))*(M450/(M450+N450))*(Q450/(Q450+R450)),(MAX(-30,(C450-D450)))*(N450/(M450+N450))*(R450/(R450+Q450)))</f>
        <v>-4.61828923709222</v>
      </c>
      <c r="T450" s="0" t="n">
        <f aca="false">IF(J450=1,(MIN(30,(D450-C450)))*(K450/(K450+L450))*(O450/(O450+P450)),(MAX(-30,(D450-C450)))*(L450/(K450+L450))*(P450/(P450+O450)))</f>
        <v>6.79810149689668</v>
      </c>
      <c r="U450" s="7" t="n">
        <v>43056</v>
      </c>
    </row>
    <row r="451" customFormat="false" ht="15" hidden="false" customHeight="false" outlineLevel="0" collapsed="false">
      <c r="A451" s="0" t="s">
        <v>88</v>
      </c>
      <c r="B451" s="0" t="s">
        <v>167</v>
      </c>
      <c r="C451" s="0" t="n">
        <v>59</v>
      </c>
      <c r="D451" s="0" t="n">
        <v>90</v>
      </c>
      <c r="E451" s="0" t="n">
        <v>28</v>
      </c>
      <c r="F451" s="0" t="n">
        <v>36</v>
      </c>
      <c r="G451" s="0" t="n">
        <v>19</v>
      </c>
      <c r="H451" s="0" t="n">
        <v>12</v>
      </c>
      <c r="I451" s="0" t="n">
        <v>0</v>
      </c>
      <c r="J451" s="0" t="n">
        <v>1</v>
      </c>
      <c r="K451" s="0" t="n">
        <f aca="false">VLOOKUP(A451,'Team Data'!$A$1:$E$659,2,FALSE())</f>
        <v>9</v>
      </c>
      <c r="L451" s="0" t="n">
        <f aca="false">VLOOKUP(A451,'Team Data'!$A$1:$E$659,3,FALSE())</f>
        <v>25</v>
      </c>
      <c r="M451" s="0" t="n">
        <f aca="false">VLOOKUP(B451,'Team Data'!$A$1:$E$659,2,FALSE())</f>
        <v>22</v>
      </c>
      <c r="N451" s="0" t="n">
        <f aca="false">VLOOKUP(B451,'Team Data'!$A$1:$E$659,3,FALSE())</f>
        <v>10</v>
      </c>
      <c r="O451" s="0" t="n">
        <f aca="false">VLOOKUP(A451,'Team Data'!$A$1:$E$659,4,FALSE())</f>
        <v>507</v>
      </c>
      <c r="P451" s="0" t="n">
        <f aca="false">VLOOKUP(A451,'Team Data'!$A$1:$E$659,5,FALSE())</f>
        <v>582</v>
      </c>
      <c r="Q451" s="0" t="n">
        <f aca="false">VLOOKUP(B451,'Team Data'!$A$1:$E$659,4,FALSE())</f>
        <v>612</v>
      </c>
      <c r="R451" s="0" t="n">
        <f aca="false">VLOOKUP(B451,'Team Data'!$A$1:$E$659,5,FALSE())</f>
        <v>453</v>
      </c>
      <c r="S451" s="0" t="n">
        <f aca="false">IF(I451=1,(MIN(30,(C451-D451)))*(M451/(M451+N451))*(Q451/(Q451+R451)),(MAX(-30,(C451-D451)))*(N451/(M451+N451))*(R451/(R451+Q451)))</f>
        <v>-3.98767605633803</v>
      </c>
      <c r="T451" s="0" t="n">
        <f aca="false">IF(J451=1,(MIN(30,(D451-C451)))*(K451/(K451+L451))*(O451/(O451+P451)),(MAX(-30,(D451-C451)))*(L451/(K451+L451))*(P451/(P451+O451)))</f>
        <v>3.69713174526009</v>
      </c>
      <c r="U451" s="7" t="n">
        <v>43056</v>
      </c>
    </row>
    <row r="452" customFormat="false" ht="15" hidden="false" customHeight="false" outlineLevel="0" collapsed="false">
      <c r="A452" s="0" t="s">
        <v>53</v>
      </c>
      <c r="B452" s="0" t="s">
        <v>212</v>
      </c>
      <c r="C452" s="0" t="n">
        <v>66</v>
      </c>
      <c r="D452" s="0" t="n">
        <v>105</v>
      </c>
      <c r="E452" s="0" t="n">
        <v>24</v>
      </c>
      <c r="F452" s="0" t="n">
        <v>41</v>
      </c>
      <c r="G452" s="0" t="n">
        <v>15</v>
      </c>
      <c r="H452" s="0" t="n">
        <v>12</v>
      </c>
      <c r="I452" s="0" t="n">
        <v>0</v>
      </c>
      <c r="J452" s="0" t="n">
        <v>1</v>
      </c>
      <c r="K452" s="0" t="n">
        <f aca="false">VLOOKUP(A452,'Team Data'!$A$1:$E$659,2,FALSE())</f>
        <v>3</v>
      </c>
      <c r="L452" s="0" t="n">
        <f aca="false">VLOOKUP(A452,'Team Data'!$A$1:$E$659,3,FALSE())</f>
        <v>29</v>
      </c>
      <c r="M452" s="0" t="n">
        <f aca="false">VLOOKUP(B452,'Team Data'!$A$1:$E$659,2,FALSE())</f>
        <v>18</v>
      </c>
      <c r="N452" s="0" t="n">
        <f aca="false">VLOOKUP(B452,'Team Data'!$A$1:$E$659,3,FALSE())</f>
        <v>15</v>
      </c>
      <c r="O452" s="0" t="n">
        <f aca="false">VLOOKUP(A452,'Team Data'!$A$1:$E$659,4,FALSE())</f>
        <v>547</v>
      </c>
      <c r="P452" s="0" t="n">
        <f aca="false">VLOOKUP(A452,'Team Data'!$A$1:$E$659,5,FALSE())</f>
        <v>441</v>
      </c>
      <c r="Q452" s="0" t="n">
        <f aca="false">VLOOKUP(B452,'Team Data'!$A$1:$E$659,4,FALSE())</f>
        <v>628</v>
      </c>
      <c r="R452" s="0" t="n">
        <f aca="false">VLOOKUP(B452,'Team Data'!$A$1:$E$659,5,FALSE())</f>
        <v>469</v>
      </c>
      <c r="S452" s="0" t="n">
        <f aca="false">IF(I452=1,(MIN(30,(C452-D452)))*(M452/(M452+N452))*(Q452/(Q452+R452)),(MAX(-30,(C452-D452)))*(N452/(M452+N452))*(R452/(R452+Q452)))</f>
        <v>-5.82994944891025</v>
      </c>
      <c r="T452" s="0" t="n">
        <f aca="false">IF(J452=1,(MIN(30,(D452-C452)))*(K452/(K452+L452))*(O452/(O452+P452)),(MAX(-30,(D452-C452)))*(L452/(K452+L452))*(P452/(P452+O452)))</f>
        <v>1.5571229757085</v>
      </c>
      <c r="U452" s="7" t="n">
        <v>43056</v>
      </c>
    </row>
    <row r="453" customFormat="false" ht="15" hidden="false" customHeight="false" outlineLevel="0" collapsed="false">
      <c r="A453" s="0" t="s">
        <v>514</v>
      </c>
      <c r="B453" s="0" t="s">
        <v>182</v>
      </c>
      <c r="C453" s="0" t="n">
        <v>60</v>
      </c>
      <c r="D453" s="0" t="n">
        <v>72</v>
      </c>
      <c r="E453" s="0" t="n">
        <v>37</v>
      </c>
      <c r="F453" s="0" t="n">
        <v>52</v>
      </c>
      <c r="G453" s="0" t="n">
        <v>14</v>
      </c>
      <c r="H453" s="0" t="n">
        <v>14</v>
      </c>
      <c r="I453" s="0" t="n">
        <v>0</v>
      </c>
      <c r="J453" s="0" t="n">
        <v>1</v>
      </c>
      <c r="K453" s="0" t="n">
        <f aca="false">VLOOKUP(A453,'Team Data'!$A$1:$E$659,2,FALSE())</f>
        <v>0</v>
      </c>
      <c r="L453" s="0" t="n">
        <f aca="false">VLOOKUP(A453,'Team Data'!$A$1:$E$659,3,FALSE())</f>
        <v>1</v>
      </c>
      <c r="M453" s="0" t="n">
        <f aca="false">VLOOKUP(B453,'Team Data'!$A$1:$E$659,2,FALSE())</f>
        <v>13</v>
      </c>
      <c r="N453" s="0" t="n">
        <f aca="false">VLOOKUP(B453,'Team Data'!$A$1:$E$659,3,FALSE())</f>
        <v>19</v>
      </c>
      <c r="O453" s="0" t="n">
        <f aca="false">VLOOKUP(A453,'Team Data'!$A$1:$E$659,4,FALSE())</f>
        <v>13</v>
      </c>
      <c r="P453" s="0" t="n">
        <f aca="false">VLOOKUP(A453,'Team Data'!$A$1:$E$659,5,FALSE())</f>
        <v>19</v>
      </c>
      <c r="Q453" s="0" t="n">
        <f aca="false">VLOOKUP(B453,'Team Data'!$A$1:$E$659,4,FALSE())</f>
        <v>406</v>
      </c>
      <c r="R453" s="0" t="n">
        <f aca="false">VLOOKUP(B453,'Team Data'!$A$1:$E$659,5,FALSE())</f>
        <v>575</v>
      </c>
      <c r="S453" s="0" t="n">
        <f aca="false">IF(I453=1,(MIN(30,(C453-D453)))*(M453/(M453+N453))*(Q453/(Q453+R453)),(MAX(-30,(C453-D453)))*(N453/(M453+N453))*(R453/(R453+Q453)))</f>
        <v>-4.17622324159021</v>
      </c>
      <c r="T453" s="0" t="n">
        <f aca="false">IF(J453=1,(MIN(30,(D453-C453)))*(K453/(K453+L453))*(O453/(O453+P453)),(MAX(-30,(D453-C453)))*(L453/(K453+L453))*(P453/(P453+O453)))</f>
        <v>0</v>
      </c>
      <c r="U453" s="7" t="n">
        <v>43056</v>
      </c>
    </row>
    <row r="454" customFormat="false" ht="15" hidden="false" customHeight="false" outlineLevel="0" collapsed="false">
      <c r="A454" s="0" t="s">
        <v>515</v>
      </c>
      <c r="B454" s="0" t="s">
        <v>136</v>
      </c>
      <c r="C454" s="0" t="n">
        <v>54</v>
      </c>
      <c r="D454" s="0" t="n">
        <v>77</v>
      </c>
      <c r="E454" s="0" t="n">
        <v>39</v>
      </c>
      <c r="F454" s="0" t="n">
        <v>45</v>
      </c>
      <c r="G454" s="0" t="n">
        <v>13</v>
      </c>
      <c r="H454" s="0" t="n">
        <v>9</v>
      </c>
      <c r="I454" s="0" t="n">
        <v>0</v>
      </c>
      <c r="J454" s="0" t="n">
        <v>1</v>
      </c>
      <c r="K454" s="0" t="n">
        <f aca="false">VLOOKUP(A454,'Team Data'!$A$1:$E$659,2,FALSE())</f>
        <v>0</v>
      </c>
      <c r="L454" s="0" t="n">
        <f aca="false">VLOOKUP(A454,'Team Data'!$A$1:$E$659,3,FALSE())</f>
        <v>2</v>
      </c>
      <c r="M454" s="0" t="n">
        <f aca="false">VLOOKUP(B454,'Team Data'!$A$1:$E$659,2,FALSE())</f>
        <v>10</v>
      </c>
      <c r="N454" s="0" t="n">
        <f aca="false">VLOOKUP(B454,'Team Data'!$A$1:$E$659,3,FALSE())</f>
        <v>20</v>
      </c>
      <c r="O454" s="0" t="n">
        <f aca="false">VLOOKUP(A454,'Team Data'!$A$1:$E$659,4,FALSE())</f>
        <v>21</v>
      </c>
      <c r="P454" s="0" t="n">
        <f aca="false">VLOOKUP(A454,'Team Data'!$A$1:$E$659,5,FALSE())</f>
        <v>41</v>
      </c>
      <c r="Q454" s="0" t="n">
        <f aca="false">VLOOKUP(B454,'Team Data'!$A$1:$E$659,4,FALSE())</f>
        <v>479</v>
      </c>
      <c r="R454" s="0" t="n">
        <f aca="false">VLOOKUP(B454,'Team Data'!$A$1:$E$659,5,FALSE())</f>
        <v>443</v>
      </c>
      <c r="S454" s="0" t="n">
        <f aca="false">IF(I454=1,(MIN(30,(C454-D454)))*(M454/(M454+N454))*(Q454/(Q454+R454)),(MAX(-30,(C454-D454)))*(N454/(M454+N454))*(R454/(R454+Q454)))</f>
        <v>-7.36731742588576</v>
      </c>
      <c r="T454" s="0" t="n">
        <f aca="false">IF(J454=1,(MIN(30,(D454-C454)))*(K454/(K454+L454))*(O454/(O454+P454)),(MAX(-30,(D454-C454)))*(L454/(K454+L454))*(P454/(P454+O454)))</f>
        <v>0</v>
      </c>
      <c r="U454" s="7" t="n">
        <v>43056</v>
      </c>
    </row>
    <row r="455" customFormat="false" ht="15" hidden="false" customHeight="false" outlineLevel="0" collapsed="false">
      <c r="A455" s="0" t="s">
        <v>110</v>
      </c>
      <c r="B455" s="0" t="s">
        <v>114</v>
      </c>
      <c r="C455" s="0" t="n">
        <v>69</v>
      </c>
      <c r="D455" s="0" t="n">
        <v>73</v>
      </c>
      <c r="E455" s="0" t="n">
        <v>40</v>
      </c>
      <c r="F455" s="0" t="n">
        <v>27</v>
      </c>
      <c r="G455" s="0" t="n">
        <v>23</v>
      </c>
      <c r="H455" s="0" t="n">
        <v>14</v>
      </c>
      <c r="I455" s="0" t="n">
        <v>0</v>
      </c>
      <c r="J455" s="0" t="n">
        <v>1</v>
      </c>
      <c r="K455" s="0" t="n">
        <f aca="false">VLOOKUP(A455,'Team Data'!$A$1:$E$659,2,FALSE())</f>
        <v>18</v>
      </c>
      <c r="L455" s="0" t="n">
        <f aca="false">VLOOKUP(A455,'Team Data'!$A$1:$E$659,3,FALSE())</f>
        <v>14</v>
      </c>
      <c r="M455" s="0" t="n">
        <f aca="false">VLOOKUP(B455,'Team Data'!$A$1:$E$659,2,FALSE())</f>
        <v>12</v>
      </c>
      <c r="N455" s="0" t="n">
        <f aca="false">VLOOKUP(B455,'Team Data'!$A$1:$E$659,3,FALSE())</f>
        <v>19</v>
      </c>
      <c r="O455" s="0" t="n">
        <f aca="false">VLOOKUP(A455,'Team Data'!$A$1:$E$659,4,FALSE())</f>
        <v>490</v>
      </c>
      <c r="P455" s="0" t="n">
        <f aca="false">VLOOKUP(A455,'Team Data'!$A$1:$E$659,5,FALSE())</f>
        <v>466</v>
      </c>
      <c r="Q455" s="0" t="n">
        <f aca="false">VLOOKUP(B455,'Team Data'!$A$1:$E$659,4,FALSE())</f>
        <v>472</v>
      </c>
      <c r="R455" s="0" t="n">
        <f aca="false">VLOOKUP(B455,'Team Data'!$A$1:$E$659,5,FALSE())</f>
        <v>512</v>
      </c>
      <c r="S455" s="0" t="n">
        <f aca="false">IF(I455=1,(MIN(30,(C455-D455)))*(M455/(M455+N455))*(Q455/(Q455+R455)),(MAX(-30,(C455-D455)))*(N455/(M455+N455))*(R455/(R455+Q455)))</f>
        <v>-1.27563598216627</v>
      </c>
      <c r="T455" s="0" t="n">
        <f aca="false">IF(J455=1,(MIN(30,(D455-C455)))*(K455/(K455+L455))*(O455/(O455+P455)),(MAX(-30,(D455-C455)))*(L455/(K455+L455))*(P455/(P455+O455)))</f>
        <v>1.15324267782427</v>
      </c>
      <c r="U455" s="7" t="n">
        <v>43056</v>
      </c>
    </row>
    <row r="456" customFormat="false" ht="15" hidden="false" customHeight="false" outlineLevel="0" collapsed="false">
      <c r="A456" s="0" t="s">
        <v>63</v>
      </c>
      <c r="B456" s="0" t="s">
        <v>58</v>
      </c>
      <c r="C456" s="0" t="n">
        <v>61</v>
      </c>
      <c r="D456" s="0" t="n">
        <v>72</v>
      </c>
      <c r="E456" s="0" t="n">
        <v>43</v>
      </c>
      <c r="F456" s="0" t="n">
        <v>45</v>
      </c>
      <c r="G456" s="0" t="n">
        <v>16</v>
      </c>
      <c r="H456" s="0" t="n">
        <v>13</v>
      </c>
      <c r="I456" s="0" t="n">
        <v>0</v>
      </c>
      <c r="J456" s="0" t="n">
        <v>1</v>
      </c>
      <c r="K456" s="0" t="n">
        <f aca="false">VLOOKUP(A456,'Team Data'!$A$1:$E$659,2,FALSE())</f>
        <v>12</v>
      </c>
      <c r="L456" s="0" t="n">
        <f aca="false">VLOOKUP(A456,'Team Data'!$A$1:$E$659,3,FALSE())</f>
        <v>16</v>
      </c>
      <c r="M456" s="0" t="n">
        <f aca="false">VLOOKUP(B456,'Team Data'!$A$1:$E$659,2,FALSE())</f>
        <v>19</v>
      </c>
      <c r="N456" s="0" t="n">
        <f aca="false">VLOOKUP(B456,'Team Data'!$A$1:$E$659,3,FALSE())</f>
        <v>14</v>
      </c>
      <c r="O456" s="0" t="n">
        <f aca="false">VLOOKUP(A456,'Team Data'!$A$1:$E$659,4,FALSE())</f>
        <v>415</v>
      </c>
      <c r="P456" s="0" t="n">
        <f aca="false">VLOOKUP(A456,'Team Data'!$A$1:$E$659,5,FALSE())</f>
        <v>428</v>
      </c>
      <c r="Q456" s="0" t="n">
        <f aca="false">VLOOKUP(B456,'Team Data'!$A$1:$E$659,4,FALSE())</f>
        <v>475</v>
      </c>
      <c r="R456" s="0" t="n">
        <f aca="false">VLOOKUP(B456,'Team Data'!$A$1:$E$659,5,FALSE())</f>
        <v>542</v>
      </c>
      <c r="S456" s="0" t="n">
        <f aca="false">IF(I456=1,(MIN(30,(C456-D456)))*(M456/(M456+N456))*(Q456/(Q456+R456)),(MAX(-30,(C456-D456)))*(N456/(M456+N456))*(R456/(R456+Q456)))</f>
        <v>-2.48705342510652</v>
      </c>
      <c r="T456" s="0" t="n">
        <f aca="false">IF(J456=1,(MIN(30,(D456-C456)))*(K456/(K456+L456))*(O456/(O456+P456)),(MAX(-30,(D456-C456)))*(L456/(K456+L456))*(P456/(P456+O456)))</f>
        <v>2.32079308591764</v>
      </c>
      <c r="U456" s="7" t="n">
        <v>43056</v>
      </c>
    </row>
    <row r="457" customFormat="false" ht="15" hidden="false" customHeight="false" outlineLevel="0" collapsed="false">
      <c r="A457" s="0" t="s">
        <v>516</v>
      </c>
      <c r="B457" s="0" t="s">
        <v>314</v>
      </c>
      <c r="C457" s="0" t="n">
        <v>62</v>
      </c>
      <c r="D457" s="0" t="n">
        <v>93</v>
      </c>
      <c r="E457" s="0" t="n">
        <v>27</v>
      </c>
      <c r="F457" s="0" t="n">
        <v>46</v>
      </c>
      <c r="G457" s="0" t="n">
        <v>18</v>
      </c>
      <c r="H457" s="0" t="n">
        <v>21</v>
      </c>
      <c r="I457" s="0" t="n">
        <v>0</v>
      </c>
      <c r="J457" s="0" t="n">
        <v>1</v>
      </c>
      <c r="K457" s="0" t="n">
        <f aca="false">VLOOKUP(A457,'Team Data'!$A$1:$E$659,2,FALSE())</f>
        <v>0</v>
      </c>
      <c r="L457" s="0" t="n">
        <f aca="false">VLOOKUP(A457,'Team Data'!$A$1:$E$659,3,FALSE())</f>
        <v>6</v>
      </c>
      <c r="M457" s="0" t="n">
        <f aca="false">VLOOKUP(B457,'Team Data'!$A$1:$E$659,2,FALSE())</f>
        <v>25</v>
      </c>
      <c r="N457" s="0" t="n">
        <f aca="false">VLOOKUP(B457,'Team Data'!$A$1:$E$659,3,FALSE())</f>
        <v>10</v>
      </c>
      <c r="O457" s="0" t="n">
        <f aca="false">VLOOKUP(A457,'Team Data'!$A$1:$E$659,4,FALSE())</f>
        <v>100</v>
      </c>
      <c r="P457" s="0" t="n">
        <f aca="false">VLOOKUP(A457,'Team Data'!$A$1:$E$659,5,FALSE())</f>
        <v>95</v>
      </c>
      <c r="Q457" s="0" t="n">
        <f aca="false">VLOOKUP(B457,'Team Data'!$A$1:$E$659,4,FALSE())</f>
        <v>506</v>
      </c>
      <c r="R457" s="0" t="n">
        <f aca="false">VLOOKUP(B457,'Team Data'!$A$1:$E$659,5,FALSE())</f>
        <v>534</v>
      </c>
      <c r="S457" s="0" t="n">
        <f aca="false">IF(I457=1,(MIN(30,(C457-D457)))*(M457/(M457+N457))*(Q457/(Q457+R457)),(MAX(-30,(C457-D457)))*(N457/(M457+N457))*(R457/(R457+Q457)))</f>
        <v>-4.4010989010989</v>
      </c>
      <c r="T457" s="0" t="n">
        <f aca="false">IF(J457=1,(MIN(30,(D457-C457)))*(K457/(K457+L457))*(O457/(O457+P457)),(MAX(-30,(D457-C457)))*(L457/(K457+L457))*(P457/(P457+O457)))</f>
        <v>0</v>
      </c>
      <c r="U457" s="7" t="n">
        <v>43056</v>
      </c>
    </row>
    <row r="458" customFormat="false" ht="15" hidden="false" customHeight="false" outlineLevel="0" collapsed="false">
      <c r="A458" s="0" t="s">
        <v>517</v>
      </c>
      <c r="B458" s="0" t="s">
        <v>137</v>
      </c>
      <c r="C458" s="0" t="n">
        <v>45</v>
      </c>
      <c r="D458" s="0" t="n">
        <v>90</v>
      </c>
      <c r="E458" s="0" t="n">
        <v>27</v>
      </c>
      <c r="F458" s="0" t="n">
        <v>48</v>
      </c>
      <c r="G458" s="0" t="n">
        <v>18</v>
      </c>
      <c r="H458" s="0" t="n">
        <v>6</v>
      </c>
      <c r="I458" s="0" t="n">
        <v>0</v>
      </c>
      <c r="J458" s="0" t="n">
        <v>1</v>
      </c>
      <c r="K458" s="0" t="n">
        <f aca="false">VLOOKUP(A458,'Team Data'!$A$1:$E$659,2,FALSE())</f>
        <v>0</v>
      </c>
      <c r="L458" s="0" t="n">
        <f aca="false">VLOOKUP(A458,'Team Data'!$A$1:$E$659,3,FALSE())</f>
        <v>1</v>
      </c>
      <c r="M458" s="0" t="n">
        <f aca="false">VLOOKUP(B458,'Team Data'!$A$1:$E$659,2,FALSE())</f>
        <v>17</v>
      </c>
      <c r="N458" s="0" t="n">
        <f aca="false">VLOOKUP(B458,'Team Data'!$A$1:$E$659,3,FALSE())</f>
        <v>17</v>
      </c>
      <c r="O458" s="0" t="n">
        <f aca="false">VLOOKUP(A458,'Team Data'!$A$1:$E$659,4,FALSE())</f>
        <v>17</v>
      </c>
      <c r="P458" s="0" t="n">
        <f aca="false">VLOOKUP(A458,'Team Data'!$A$1:$E$659,5,FALSE())</f>
        <v>17</v>
      </c>
      <c r="Q458" s="0" t="n">
        <f aca="false">VLOOKUP(B458,'Team Data'!$A$1:$E$659,4,FALSE())</f>
        <v>609</v>
      </c>
      <c r="R458" s="0" t="n">
        <f aca="false">VLOOKUP(B458,'Team Data'!$A$1:$E$659,5,FALSE())</f>
        <v>491</v>
      </c>
      <c r="S458" s="0" t="n">
        <f aca="false">IF(I458=1,(MIN(30,(C458-D458)))*(M458/(M458+N458))*(Q458/(Q458+R458)),(MAX(-30,(C458-D458)))*(N458/(M458+N458))*(R458/(R458+Q458)))</f>
        <v>-6.69545454545455</v>
      </c>
      <c r="T458" s="0" t="n">
        <f aca="false">IF(J458=1,(MIN(30,(D458-C458)))*(K458/(K458+L458))*(O458/(O458+P458)),(MAX(-30,(D458-C458)))*(L458/(K458+L458))*(P458/(P458+O458)))</f>
        <v>0</v>
      </c>
      <c r="U458" s="7" t="n">
        <v>43056</v>
      </c>
    </row>
    <row r="459" customFormat="false" ht="15" hidden="false" customHeight="false" outlineLevel="0" collapsed="false">
      <c r="A459" s="0" t="s">
        <v>26</v>
      </c>
      <c r="B459" s="0" t="s">
        <v>171</v>
      </c>
      <c r="C459" s="0" t="n">
        <v>69</v>
      </c>
      <c r="D459" s="0" t="n">
        <v>63</v>
      </c>
      <c r="E459" s="0" t="n">
        <v>36</v>
      </c>
      <c r="F459" s="0" t="n">
        <v>32</v>
      </c>
      <c r="G459" s="0" t="n">
        <v>17</v>
      </c>
      <c r="H459" s="0" t="n">
        <v>12</v>
      </c>
      <c r="I459" s="0" t="n">
        <v>1</v>
      </c>
      <c r="J459" s="0" t="n">
        <v>0</v>
      </c>
      <c r="K459" s="0" t="n">
        <f aca="false">VLOOKUP(A459,'Team Data'!$A$1:$E$659,2,FALSE())</f>
        <v>24</v>
      </c>
      <c r="L459" s="0" t="n">
        <f aca="false">VLOOKUP(A459,'Team Data'!$A$1:$E$659,3,FALSE())</f>
        <v>9</v>
      </c>
      <c r="M459" s="0" t="n">
        <f aca="false">VLOOKUP(B459,'Team Data'!$A$1:$E$659,2,FALSE())</f>
        <v>25</v>
      </c>
      <c r="N459" s="0" t="n">
        <f aca="false">VLOOKUP(B459,'Team Data'!$A$1:$E$659,3,FALSE())</f>
        <v>8</v>
      </c>
      <c r="O459" s="0" t="n">
        <f aca="false">VLOOKUP(A459,'Team Data'!$A$1:$E$659,4,FALSE())</f>
        <v>540</v>
      </c>
      <c r="P459" s="0" t="n">
        <f aca="false">VLOOKUP(A459,'Team Data'!$A$1:$E$659,5,FALSE())</f>
        <v>523</v>
      </c>
      <c r="Q459" s="0" t="n">
        <f aca="false">VLOOKUP(B459,'Team Data'!$A$1:$E$659,4,FALSE())</f>
        <v>610</v>
      </c>
      <c r="R459" s="0" t="n">
        <f aca="false">VLOOKUP(B459,'Team Data'!$A$1:$E$659,5,FALSE())</f>
        <v>461</v>
      </c>
      <c r="S459" s="0" t="n">
        <f aca="false">IF(I459=1,(MIN(30,(C459-D459)))*(M459/(M459+N459))*(Q459/(Q459+R459)),(MAX(-30,(C459-D459)))*(N459/(M459+N459))*(R459/(R459+Q459)))</f>
        <v>2.58891435362024</v>
      </c>
      <c r="T459" s="0" t="n">
        <f aca="false">IF(J459=1,(MIN(30,(D459-C459)))*(K459/(K459+L459))*(O459/(O459+P459)),(MAX(-30,(D459-C459)))*(L459/(K459+L459))*(P459/(P459+O459)))</f>
        <v>-0.805097066621055</v>
      </c>
      <c r="U459" s="7" t="n">
        <v>43056</v>
      </c>
    </row>
    <row r="460" customFormat="false" ht="15" hidden="false" customHeight="false" outlineLevel="0" collapsed="false">
      <c r="A460" s="0" t="s">
        <v>67</v>
      </c>
      <c r="B460" s="0" t="s">
        <v>113</v>
      </c>
      <c r="C460" s="0" t="n">
        <v>69</v>
      </c>
      <c r="D460" s="0" t="n">
        <v>72</v>
      </c>
      <c r="E460" s="0" t="n">
        <v>37</v>
      </c>
      <c r="F460" s="0" t="n">
        <v>39</v>
      </c>
      <c r="G460" s="0" t="n">
        <v>8</v>
      </c>
      <c r="H460" s="0" t="n">
        <v>8</v>
      </c>
      <c r="I460" s="0" t="n">
        <v>0</v>
      </c>
      <c r="J460" s="0" t="n">
        <v>1</v>
      </c>
      <c r="K460" s="0" t="n">
        <f aca="false">VLOOKUP(A460,'Team Data'!$A$1:$E$659,2,FALSE())</f>
        <v>14</v>
      </c>
      <c r="L460" s="0" t="n">
        <f aca="false">VLOOKUP(A460,'Team Data'!$A$1:$E$659,3,FALSE())</f>
        <v>17</v>
      </c>
      <c r="M460" s="0" t="n">
        <f aca="false">VLOOKUP(B460,'Team Data'!$A$1:$E$659,2,FALSE())</f>
        <v>19</v>
      </c>
      <c r="N460" s="0" t="n">
        <f aca="false">VLOOKUP(B460,'Team Data'!$A$1:$E$659,3,FALSE())</f>
        <v>12</v>
      </c>
      <c r="O460" s="0" t="n">
        <f aca="false">VLOOKUP(A460,'Team Data'!$A$1:$E$659,4,FALSE())</f>
        <v>586</v>
      </c>
      <c r="P460" s="0" t="n">
        <f aca="false">VLOOKUP(A460,'Team Data'!$A$1:$E$659,5,FALSE())</f>
        <v>427</v>
      </c>
      <c r="Q460" s="0" t="n">
        <f aca="false">VLOOKUP(B460,'Team Data'!$A$1:$E$659,4,FALSE())</f>
        <v>498</v>
      </c>
      <c r="R460" s="0" t="n">
        <f aca="false">VLOOKUP(B460,'Team Data'!$A$1:$E$659,5,FALSE())</f>
        <v>473</v>
      </c>
      <c r="S460" s="0" t="n">
        <f aca="false">IF(I460=1,(MIN(30,(C460-D460)))*(M460/(M460+N460))*(Q460/(Q460+R460)),(MAX(-30,(C460-D460)))*(N460/(M460+N460))*(R460/(R460+Q460)))</f>
        <v>-0.565695491844125</v>
      </c>
      <c r="T460" s="0" t="n">
        <f aca="false">IF(J460=1,(MIN(30,(D460-C460)))*(K460/(K460+L460))*(O460/(O460+P460)),(MAX(-30,(D460-C460)))*(L460/(K460+L460))*(P460/(P460+O460)))</f>
        <v>0.783746775785753</v>
      </c>
      <c r="U460" s="7" t="n">
        <v>43056</v>
      </c>
    </row>
    <row r="461" customFormat="false" ht="15" hidden="false" customHeight="false" outlineLevel="0" collapsed="false">
      <c r="A461" s="0" t="s">
        <v>176</v>
      </c>
      <c r="B461" s="0" t="s">
        <v>326</v>
      </c>
      <c r="C461" s="0" t="n">
        <v>59</v>
      </c>
      <c r="D461" s="0" t="n">
        <v>77</v>
      </c>
      <c r="E461" s="0" t="n">
        <v>40</v>
      </c>
      <c r="F461" s="0" t="n">
        <v>34</v>
      </c>
      <c r="G461" s="0" t="n">
        <v>14</v>
      </c>
      <c r="H461" s="0" t="n">
        <v>6</v>
      </c>
      <c r="I461" s="0" t="n">
        <v>0</v>
      </c>
      <c r="J461" s="0" t="n">
        <v>1</v>
      </c>
      <c r="K461" s="0" t="n">
        <f aca="false">VLOOKUP(A461,'Team Data'!$A$1:$E$659,2,FALSE())</f>
        <v>20</v>
      </c>
      <c r="L461" s="0" t="n">
        <f aca="false">VLOOKUP(A461,'Team Data'!$A$1:$E$659,3,FALSE())</f>
        <v>13</v>
      </c>
      <c r="M461" s="0" t="n">
        <f aca="false">VLOOKUP(B461,'Team Data'!$A$1:$E$659,2,FALSE())</f>
        <v>23</v>
      </c>
      <c r="N461" s="0" t="n">
        <f aca="false">VLOOKUP(B461,'Team Data'!$A$1:$E$659,3,FALSE())</f>
        <v>12</v>
      </c>
      <c r="O461" s="0" t="n">
        <f aca="false">VLOOKUP(A461,'Team Data'!$A$1:$E$659,4,FALSE())</f>
        <v>621</v>
      </c>
      <c r="P461" s="0" t="n">
        <f aca="false">VLOOKUP(A461,'Team Data'!$A$1:$E$659,5,FALSE())</f>
        <v>453</v>
      </c>
      <c r="Q461" s="0" t="n">
        <f aca="false">VLOOKUP(B461,'Team Data'!$A$1:$E$659,4,FALSE())</f>
        <v>668</v>
      </c>
      <c r="R461" s="0" t="n">
        <f aca="false">VLOOKUP(B461,'Team Data'!$A$1:$E$659,5,FALSE())</f>
        <v>500</v>
      </c>
      <c r="S461" s="0" t="n">
        <f aca="false">IF(I461=1,(MIN(30,(C461-D461)))*(M461/(M461+N461))*(Q461/(Q461+R461)),(MAX(-30,(C461-D461)))*(N461/(M461+N461))*(R461/(R461+Q461)))</f>
        <v>-2.64187866927593</v>
      </c>
      <c r="T461" s="0" t="n">
        <f aca="false">IF(J461=1,(MIN(30,(D461-C461)))*(K461/(K461+L461))*(O461/(O461+P461)),(MAX(-30,(D461-C461)))*(L461/(K461+L461))*(P461/(P461+O461)))</f>
        <v>6.30777044184866</v>
      </c>
      <c r="U461" s="7" t="n">
        <v>43056</v>
      </c>
    </row>
    <row r="462" customFormat="false" ht="15" hidden="false" customHeight="false" outlineLevel="0" collapsed="false">
      <c r="A462" s="0" t="s">
        <v>518</v>
      </c>
      <c r="B462" s="0" t="s">
        <v>300</v>
      </c>
      <c r="C462" s="0" t="n">
        <v>71</v>
      </c>
      <c r="D462" s="0" t="n">
        <v>106</v>
      </c>
      <c r="E462" s="0" t="n">
        <v>44</v>
      </c>
      <c r="F462" s="0" t="n">
        <v>49</v>
      </c>
      <c r="G462" s="0" t="n">
        <v>14</v>
      </c>
      <c r="H462" s="0" t="n">
        <v>7</v>
      </c>
      <c r="I462" s="0" t="n">
        <v>0</v>
      </c>
      <c r="J462" s="0" t="n">
        <v>1</v>
      </c>
      <c r="K462" s="0" t="n">
        <f aca="false">VLOOKUP(A462,'Team Data'!$A$1:$E$659,2,FALSE())</f>
        <v>0</v>
      </c>
      <c r="L462" s="0" t="n">
        <f aca="false">VLOOKUP(A462,'Team Data'!$A$1:$E$659,3,FALSE())</f>
        <v>1</v>
      </c>
      <c r="M462" s="0" t="n">
        <f aca="false">VLOOKUP(B462,'Team Data'!$A$1:$E$659,2,FALSE())</f>
        <v>16</v>
      </c>
      <c r="N462" s="0" t="n">
        <f aca="false">VLOOKUP(B462,'Team Data'!$A$1:$E$659,3,FALSE())</f>
        <v>16</v>
      </c>
      <c r="O462" s="0" t="n">
        <f aca="false">VLOOKUP(A462,'Team Data'!$A$1:$E$659,4,FALSE())</f>
        <v>16</v>
      </c>
      <c r="P462" s="0" t="n">
        <f aca="false">VLOOKUP(A462,'Team Data'!$A$1:$E$659,5,FALSE())</f>
        <v>16</v>
      </c>
      <c r="Q462" s="0" t="n">
        <f aca="false">VLOOKUP(B462,'Team Data'!$A$1:$E$659,4,FALSE())</f>
        <v>524</v>
      </c>
      <c r="R462" s="0" t="n">
        <f aca="false">VLOOKUP(B462,'Team Data'!$A$1:$E$659,5,FALSE())</f>
        <v>474</v>
      </c>
      <c r="S462" s="0" t="n">
        <f aca="false">IF(I462=1,(MIN(30,(C462-D462)))*(M462/(M462+N462))*(Q462/(Q462+R462)),(MAX(-30,(C462-D462)))*(N462/(M462+N462))*(R462/(R462+Q462)))</f>
        <v>-7.12424849699399</v>
      </c>
      <c r="T462" s="0" t="n">
        <f aca="false">IF(J462=1,(MIN(30,(D462-C462)))*(K462/(K462+L462))*(O462/(O462+P462)),(MAX(-30,(D462-C462)))*(L462/(K462+L462))*(P462/(P462+O462)))</f>
        <v>0</v>
      </c>
      <c r="U462" s="7" t="n">
        <v>43056</v>
      </c>
    </row>
    <row r="463" customFormat="false" ht="15" hidden="false" customHeight="false" outlineLevel="0" collapsed="false">
      <c r="A463" s="0" t="s">
        <v>153</v>
      </c>
      <c r="B463" s="0" t="s">
        <v>134</v>
      </c>
      <c r="C463" s="0" t="n">
        <v>66</v>
      </c>
      <c r="D463" s="0" t="n">
        <v>56</v>
      </c>
      <c r="E463" s="0" t="n">
        <v>33</v>
      </c>
      <c r="F463" s="0" t="n">
        <v>33</v>
      </c>
      <c r="G463" s="0" t="n">
        <v>18</v>
      </c>
      <c r="H463" s="0" t="n">
        <v>15</v>
      </c>
      <c r="I463" s="0" t="n">
        <v>1</v>
      </c>
      <c r="J463" s="0" t="n">
        <v>0</v>
      </c>
      <c r="K463" s="0" t="n">
        <f aca="false">VLOOKUP(A463,'Team Data'!$A$1:$E$659,2,FALSE())</f>
        <v>32</v>
      </c>
      <c r="L463" s="0" t="n">
        <f aca="false">VLOOKUP(A463,'Team Data'!$A$1:$E$659,3,FALSE())</f>
        <v>6</v>
      </c>
      <c r="M463" s="0" t="n">
        <f aca="false">VLOOKUP(B463,'Team Data'!$A$1:$E$659,2,FALSE())</f>
        <v>10</v>
      </c>
      <c r="N463" s="0" t="n">
        <f aca="false">VLOOKUP(B463,'Team Data'!$A$1:$E$659,3,FALSE())</f>
        <v>22</v>
      </c>
      <c r="O463" s="0" t="n">
        <f aca="false">VLOOKUP(A463,'Team Data'!$A$1:$E$659,4,FALSE())</f>
        <v>662</v>
      </c>
      <c r="P463" s="0" t="n">
        <f aca="false">VLOOKUP(A463,'Team Data'!$A$1:$E$659,5,FALSE())</f>
        <v>561</v>
      </c>
      <c r="Q463" s="0" t="n">
        <f aca="false">VLOOKUP(B463,'Team Data'!$A$1:$E$659,4,FALSE())</f>
        <v>542</v>
      </c>
      <c r="R463" s="0" t="n">
        <f aca="false">VLOOKUP(B463,'Team Data'!$A$1:$E$659,5,FALSE())</f>
        <v>420</v>
      </c>
      <c r="S463" s="0" t="n">
        <f aca="false">IF(I463=1,(MIN(30,(C463-D463)))*(M463/(M463+N463))*(Q463/(Q463+R463)),(MAX(-30,(C463-D463)))*(N463/(M463+N463))*(R463/(R463+Q463)))</f>
        <v>1.76065488565489</v>
      </c>
      <c r="T463" s="0" t="n">
        <f aca="false">IF(J463=1,(MIN(30,(D463-C463)))*(K463/(K463+L463))*(O463/(O463+P463)),(MAX(-30,(D463-C463)))*(L463/(K463+L463))*(P463/(P463+O463)))</f>
        <v>-0.724275939234841</v>
      </c>
      <c r="U463" s="7" t="n">
        <v>43056</v>
      </c>
    </row>
    <row r="464" customFormat="false" ht="15" hidden="false" customHeight="false" outlineLevel="0" collapsed="false">
      <c r="A464" s="0" t="s">
        <v>272</v>
      </c>
      <c r="B464" s="0" t="s">
        <v>84</v>
      </c>
      <c r="C464" s="0" t="n">
        <v>50</v>
      </c>
      <c r="D464" s="0" t="n">
        <v>66</v>
      </c>
      <c r="E464" s="0" t="n">
        <v>31</v>
      </c>
      <c r="F464" s="0" t="n">
        <v>28</v>
      </c>
      <c r="G464" s="0" t="n">
        <v>18</v>
      </c>
      <c r="H464" s="0" t="n">
        <v>10</v>
      </c>
      <c r="I464" s="0" t="n">
        <v>0</v>
      </c>
      <c r="J464" s="0" t="n">
        <v>1</v>
      </c>
      <c r="K464" s="0" t="n">
        <f aca="false">VLOOKUP(A464,'Team Data'!$A$1:$E$659,2,FALSE())</f>
        <v>14</v>
      </c>
      <c r="L464" s="0" t="n">
        <f aca="false">VLOOKUP(A464,'Team Data'!$A$1:$E$659,3,FALSE())</f>
        <v>17</v>
      </c>
      <c r="M464" s="0" t="n">
        <f aca="false">VLOOKUP(B464,'Team Data'!$A$1:$E$659,2,FALSE())</f>
        <v>17</v>
      </c>
      <c r="N464" s="0" t="n">
        <f aca="false">VLOOKUP(B464,'Team Data'!$A$1:$E$659,3,FALSE())</f>
        <v>15</v>
      </c>
      <c r="O464" s="0" t="n">
        <f aca="false">VLOOKUP(A464,'Team Data'!$A$1:$E$659,4,FALSE())</f>
        <v>453</v>
      </c>
      <c r="P464" s="0" t="n">
        <f aca="false">VLOOKUP(A464,'Team Data'!$A$1:$E$659,5,FALSE())</f>
        <v>480</v>
      </c>
      <c r="Q464" s="0" t="n">
        <f aca="false">VLOOKUP(B464,'Team Data'!$A$1:$E$659,4,FALSE())</f>
        <v>548</v>
      </c>
      <c r="R464" s="0" t="n">
        <f aca="false">VLOOKUP(B464,'Team Data'!$A$1:$E$659,5,FALSE())</f>
        <v>447</v>
      </c>
      <c r="S464" s="0" t="n">
        <f aca="false">IF(I464=1,(MIN(30,(C464-D464)))*(M464/(M464+N464))*(Q464/(Q464+R464)),(MAX(-30,(C464-D464)))*(N464/(M464+N464))*(R464/(R464+Q464)))</f>
        <v>-3.36934673366834</v>
      </c>
      <c r="T464" s="0" t="n">
        <f aca="false">IF(J464=1,(MIN(30,(D464-C464)))*(K464/(K464+L464))*(O464/(O464+P464)),(MAX(-30,(D464-C464)))*(L464/(K464+L464))*(P464/(P464+O464)))</f>
        <v>3.50834975624935</v>
      </c>
      <c r="U464" s="7" t="n">
        <v>43056</v>
      </c>
    </row>
    <row r="465" customFormat="false" ht="15" hidden="false" customHeight="false" outlineLevel="0" collapsed="false">
      <c r="A465" s="0" t="s">
        <v>245</v>
      </c>
      <c r="B465" s="0" t="s">
        <v>313</v>
      </c>
      <c r="C465" s="0" t="n">
        <v>75</v>
      </c>
      <c r="D465" s="0" t="n">
        <v>86</v>
      </c>
      <c r="E465" s="0" t="n">
        <v>35</v>
      </c>
      <c r="F465" s="0" t="n">
        <v>41</v>
      </c>
      <c r="G465" s="0" t="n">
        <v>15</v>
      </c>
      <c r="H465" s="0" t="n">
        <v>12</v>
      </c>
      <c r="I465" s="0" t="n">
        <v>0</v>
      </c>
      <c r="J465" s="0" t="n">
        <v>1</v>
      </c>
      <c r="K465" s="0" t="n">
        <f aca="false">VLOOKUP(A465,'Team Data'!$A$1:$E$659,2,FALSE())</f>
        <v>22</v>
      </c>
      <c r="L465" s="0" t="n">
        <f aca="false">VLOOKUP(A465,'Team Data'!$A$1:$E$659,3,FALSE())</f>
        <v>12</v>
      </c>
      <c r="M465" s="0" t="n">
        <f aca="false">VLOOKUP(B465,'Team Data'!$A$1:$E$659,2,FALSE())</f>
        <v>16</v>
      </c>
      <c r="N465" s="0" t="n">
        <f aca="false">VLOOKUP(B465,'Team Data'!$A$1:$E$659,3,FALSE())</f>
        <v>16</v>
      </c>
      <c r="O465" s="0" t="n">
        <f aca="false">VLOOKUP(A465,'Team Data'!$A$1:$E$659,4,FALSE())</f>
        <v>500</v>
      </c>
      <c r="P465" s="0" t="n">
        <f aca="false">VLOOKUP(A465,'Team Data'!$A$1:$E$659,5,FALSE())</f>
        <v>508</v>
      </c>
      <c r="Q465" s="0" t="n">
        <f aca="false">VLOOKUP(B465,'Team Data'!$A$1:$E$659,4,FALSE())</f>
        <v>491</v>
      </c>
      <c r="R465" s="0" t="n">
        <f aca="false">VLOOKUP(B465,'Team Data'!$A$1:$E$659,5,FALSE())</f>
        <v>469</v>
      </c>
      <c r="S465" s="0" t="n">
        <f aca="false">IF(I465=1,(MIN(30,(C465-D465)))*(M465/(M465+N465))*(Q465/(Q465+R465)),(MAX(-30,(C465-D465)))*(N465/(M465+N465))*(R465/(R465+Q465)))</f>
        <v>-2.68697916666667</v>
      </c>
      <c r="T465" s="0" t="n">
        <f aca="false">IF(J465=1,(MIN(30,(D465-C465)))*(K465/(K465+L465))*(O465/(O465+P465)),(MAX(-30,(D465-C465)))*(L465/(K465+L465))*(P465/(P465+O465)))</f>
        <v>3.53057889822596</v>
      </c>
      <c r="U465" s="7" t="n">
        <v>43056</v>
      </c>
    </row>
    <row r="466" customFormat="false" ht="15" hidden="false" customHeight="false" outlineLevel="0" collapsed="false">
      <c r="A466" s="0" t="s">
        <v>469</v>
      </c>
      <c r="B466" s="0" t="s">
        <v>282</v>
      </c>
      <c r="C466" s="0" t="n">
        <v>68</v>
      </c>
      <c r="D466" s="0" t="n">
        <v>91</v>
      </c>
      <c r="E466" s="0" t="n">
        <v>21</v>
      </c>
      <c r="F466" s="0" t="n">
        <v>41</v>
      </c>
      <c r="G466" s="0" t="n">
        <v>21</v>
      </c>
      <c r="H466" s="0" t="n">
        <v>22</v>
      </c>
      <c r="I466" s="0" t="n">
        <v>0</v>
      </c>
      <c r="J466" s="0" t="n">
        <v>1</v>
      </c>
      <c r="K466" s="0" t="n">
        <f aca="false">VLOOKUP(A466,'Team Data'!$A$1:$E$659,2,FALSE())</f>
        <v>1</v>
      </c>
      <c r="L466" s="0" t="n">
        <f aca="false">VLOOKUP(A466,'Team Data'!$A$1:$E$659,3,FALSE())</f>
        <v>1</v>
      </c>
      <c r="M466" s="0" t="n">
        <f aca="false">VLOOKUP(B466,'Team Data'!$A$1:$E$659,2,FALSE())</f>
        <v>28</v>
      </c>
      <c r="N466" s="0" t="n">
        <f aca="false">VLOOKUP(B466,'Team Data'!$A$1:$E$659,3,FALSE())</f>
        <v>7</v>
      </c>
      <c r="O466" s="0" t="n">
        <f aca="false">VLOOKUP(A466,'Team Data'!$A$1:$E$659,4,FALSE())</f>
        <v>32</v>
      </c>
      <c r="P466" s="0" t="n">
        <f aca="false">VLOOKUP(A466,'Team Data'!$A$1:$E$659,5,FALSE())</f>
        <v>32</v>
      </c>
      <c r="Q466" s="0" t="n">
        <f aca="false">VLOOKUP(B466,'Team Data'!$A$1:$E$659,4,FALSE())</f>
        <v>478</v>
      </c>
      <c r="R466" s="0" t="n">
        <f aca="false">VLOOKUP(B466,'Team Data'!$A$1:$E$659,5,FALSE())</f>
        <v>538</v>
      </c>
      <c r="S466" s="0" t="n">
        <f aca="false">IF(I466=1,(MIN(30,(C466-D466)))*(M466/(M466+N466))*(Q466/(Q466+R466)),(MAX(-30,(C466-D466)))*(N466/(M466+N466))*(R466/(R466+Q466)))</f>
        <v>-2.43582677165354</v>
      </c>
      <c r="T466" s="0" t="n">
        <f aca="false">IF(J466=1,(MIN(30,(D466-C466)))*(K466/(K466+L466))*(O466/(O466+P466)),(MAX(-30,(D466-C466)))*(L466/(K466+L466))*(P466/(P466+O466)))</f>
        <v>5.75</v>
      </c>
      <c r="U466" s="7" t="n">
        <v>43056</v>
      </c>
    </row>
    <row r="467" customFormat="false" ht="15" hidden="false" customHeight="false" outlineLevel="0" collapsed="false">
      <c r="A467" s="0" t="s">
        <v>519</v>
      </c>
      <c r="B467" s="0" t="s">
        <v>6</v>
      </c>
      <c r="C467" s="0" t="n">
        <v>62</v>
      </c>
      <c r="D467" s="0" t="n">
        <v>112</v>
      </c>
      <c r="E467" s="0" t="n">
        <v>22</v>
      </c>
      <c r="F467" s="0" t="n">
        <v>44</v>
      </c>
      <c r="G467" s="0" t="n">
        <v>18</v>
      </c>
      <c r="H467" s="0" t="n">
        <v>10</v>
      </c>
      <c r="I467" s="0" t="n">
        <v>0</v>
      </c>
      <c r="J467" s="0" t="n">
        <v>1</v>
      </c>
      <c r="K467" s="0" t="n">
        <f aca="false">VLOOKUP(A467,'Team Data'!$A$1:$E$659,2,FALSE())</f>
        <v>0</v>
      </c>
      <c r="L467" s="0" t="n">
        <f aca="false">VLOOKUP(A467,'Team Data'!$A$1:$E$659,3,FALSE())</f>
        <v>3</v>
      </c>
      <c r="M467" s="0" t="n">
        <f aca="false">VLOOKUP(B467,'Team Data'!$A$1:$E$659,2,FALSE())</f>
        <v>16</v>
      </c>
      <c r="N467" s="0" t="n">
        <f aca="false">VLOOKUP(B467,'Team Data'!$A$1:$E$659,3,FALSE())</f>
        <v>16</v>
      </c>
      <c r="O467" s="0" t="n">
        <f aca="false">VLOOKUP(A467,'Team Data'!$A$1:$E$659,4,FALSE())</f>
        <v>63</v>
      </c>
      <c r="P467" s="0" t="n">
        <f aca="false">VLOOKUP(A467,'Team Data'!$A$1:$E$659,5,FALSE())</f>
        <v>37</v>
      </c>
      <c r="Q467" s="0" t="n">
        <f aca="false">VLOOKUP(B467,'Team Data'!$A$1:$E$659,4,FALSE())</f>
        <v>459</v>
      </c>
      <c r="R467" s="0" t="n">
        <f aca="false">VLOOKUP(B467,'Team Data'!$A$1:$E$659,5,FALSE())</f>
        <v>461</v>
      </c>
      <c r="S467" s="0" t="n">
        <f aca="false">IF(I467=1,(MIN(30,(C467-D467)))*(M467/(M467+N467))*(Q467/(Q467+R467)),(MAX(-30,(C467-D467)))*(N467/(M467+N467))*(R467/(R467+Q467)))</f>
        <v>-7.51630434782609</v>
      </c>
      <c r="T467" s="0" t="n">
        <f aca="false">IF(J467=1,(MIN(30,(D467-C467)))*(K467/(K467+L467))*(O467/(O467+P467)),(MAX(-30,(D467-C467)))*(L467/(K467+L467))*(P467/(P467+O467)))</f>
        <v>0</v>
      </c>
      <c r="U467" s="7" t="n">
        <v>43056</v>
      </c>
    </row>
    <row r="468" customFormat="false" ht="15" hidden="false" customHeight="false" outlineLevel="0" collapsed="false">
      <c r="A468" s="0" t="s">
        <v>221</v>
      </c>
      <c r="B468" s="0" t="s">
        <v>217</v>
      </c>
      <c r="C468" s="0" t="n">
        <v>48</v>
      </c>
      <c r="D468" s="0" t="n">
        <v>91</v>
      </c>
      <c r="E468" s="0" t="n">
        <v>33</v>
      </c>
      <c r="F468" s="0" t="n">
        <v>47</v>
      </c>
      <c r="G468" s="0" t="n">
        <v>12</v>
      </c>
      <c r="H468" s="0" t="n">
        <v>7</v>
      </c>
      <c r="I468" s="0" t="n">
        <v>0</v>
      </c>
      <c r="J468" s="0" t="n">
        <v>1</v>
      </c>
      <c r="K468" s="0" t="n">
        <f aca="false">VLOOKUP(A468,'Team Data'!$A$1:$E$659,2,FALSE())</f>
        <v>11</v>
      </c>
      <c r="L468" s="0" t="n">
        <f aca="false">VLOOKUP(A468,'Team Data'!$A$1:$E$659,3,FALSE())</f>
        <v>21</v>
      </c>
      <c r="M468" s="0" t="n">
        <f aca="false">VLOOKUP(B468,'Team Data'!$A$1:$E$659,2,FALSE())</f>
        <v>20</v>
      </c>
      <c r="N468" s="0" t="n">
        <f aca="false">VLOOKUP(B468,'Team Data'!$A$1:$E$659,3,FALSE())</f>
        <v>14</v>
      </c>
      <c r="O468" s="0" t="n">
        <f aca="false">VLOOKUP(A468,'Team Data'!$A$1:$E$659,4,FALSE())</f>
        <v>508</v>
      </c>
      <c r="P468" s="0" t="n">
        <f aca="false">VLOOKUP(A468,'Team Data'!$A$1:$E$659,5,FALSE())</f>
        <v>413</v>
      </c>
      <c r="Q468" s="0" t="n">
        <f aca="false">VLOOKUP(B468,'Team Data'!$A$1:$E$659,4,FALSE())</f>
        <v>662</v>
      </c>
      <c r="R468" s="0" t="n">
        <f aca="false">VLOOKUP(B468,'Team Data'!$A$1:$E$659,5,FALSE())</f>
        <v>489</v>
      </c>
      <c r="S468" s="0" t="n">
        <f aca="false">IF(I468=1,(MIN(30,(C468-D468)))*(M468/(M468+N468))*(Q468/(Q468+R468)),(MAX(-30,(C468-D468)))*(N468/(M468+N468))*(R468/(R468+Q468)))</f>
        <v>-5.24812183778811</v>
      </c>
      <c r="T468" s="0" t="n">
        <f aca="false">IF(J468=1,(MIN(30,(D468-C468)))*(K468/(K468+L468))*(O468/(O468+P468)),(MAX(-30,(D468-C468)))*(L468/(K468+L468))*(P468/(P468+O468)))</f>
        <v>5.68811074918567</v>
      </c>
      <c r="U468" s="7" t="n">
        <v>43056</v>
      </c>
    </row>
    <row r="469" customFormat="false" ht="15" hidden="false" customHeight="false" outlineLevel="0" collapsed="false">
      <c r="A469" s="0" t="s">
        <v>255</v>
      </c>
      <c r="B469" s="0" t="s">
        <v>139</v>
      </c>
      <c r="C469" s="0" t="n">
        <v>86</v>
      </c>
      <c r="D469" s="0" t="n">
        <v>105</v>
      </c>
      <c r="E469" s="0" t="n">
        <v>29</v>
      </c>
      <c r="F469" s="0" t="n">
        <v>33</v>
      </c>
      <c r="G469" s="0" t="n">
        <v>15</v>
      </c>
      <c r="H469" s="0" t="n">
        <v>9</v>
      </c>
      <c r="I469" s="0" t="n">
        <v>0</v>
      </c>
      <c r="J469" s="0" t="n">
        <v>1</v>
      </c>
      <c r="K469" s="0" t="n">
        <f aca="false">VLOOKUP(A469,'Team Data'!$A$1:$E$659,2,FALSE())</f>
        <v>10</v>
      </c>
      <c r="L469" s="0" t="n">
        <f aca="false">VLOOKUP(A469,'Team Data'!$A$1:$E$659,3,FALSE())</f>
        <v>22</v>
      </c>
      <c r="M469" s="0" t="n">
        <f aca="false">VLOOKUP(B469,'Team Data'!$A$1:$E$659,2,FALSE())</f>
        <v>17</v>
      </c>
      <c r="N469" s="0" t="n">
        <f aca="false">VLOOKUP(B469,'Team Data'!$A$1:$E$659,3,FALSE())</f>
        <v>14</v>
      </c>
      <c r="O469" s="0" t="n">
        <f aca="false">VLOOKUP(A469,'Team Data'!$A$1:$E$659,4,FALSE())</f>
        <v>520</v>
      </c>
      <c r="P469" s="0" t="n">
        <f aca="false">VLOOKUP(A469,'Team Data'!$A$1:$E$659,5,FALSE())</f>
        <v>472</v>
      </c>
      <c r="Q469" s="0" t="n">
        <f aca="false">VLOOKUP(B469,'Team Data'!$A$1:$E$659,4,FALSE())</f>
        <v>602</v>
      </c>
      <c r="R469" s="0" t="n">
        <f aca="false">VLOOKUP(B469,'Team Data'!$A$1:$E$659,5,FALSE())</f>
        <v>443</v>
      </c>
      <c r="S469" s="0" t="n">
        <f aca="false">IF(I469=1,(MIN(30,(C469-D469)))*(M469/(M469+N469))*(Q469/(Q469+R469)),(MAX(-30,(C469-D469)))*(N469/(M469+N469))*(R469/(R469+Q469)))</f>
        <v>-3.6375366568915</v>
      </c>
      <c r="T469" s="0" t="n">
        <f aca="false">IF(J469=1,(MIN(30,(D469-C469)))*(K469/(K469+L469))*(O469/(O469+P469)),(MAX(-30,(D469-C469)))*(L469/(K469+L469))*(P469/(P469+O469)))</f>
        <v>3.11239919354839</v>
      </c>
      <c r="U469" s="7" t="n">
        <v>43056</v>
      </c>
    </row>
    <row r="470" customFormat="false" ht="15" hidden="false" customHeight="false" outlineLevel="0" collapsed="false">
      <c r="A470" s="0" t="s">
        <v>70</v>
      </c>
      <c r="B470" s="0" t="s">
        <v>312</v>
      </c>
      <c r="C470" s="0" t="n">
        <v>55</v>
      </c>
      <c r="D470" s="0" t="n">
        <v>95</v>
      </c>
      <c r="E470" s="0" t="n">
        <v>38</v>
      </c>
      <c r="F470" s="0" t="n">
        <v>39</v>
      </c>
      <c r="G470" s="0" t="n">
        <v>17</v>
      </c>
      <c r="H470" s="0" t="n">
        <v>14</v>
      </c>
      <c r="I470" s="0" t="n">
        <v>0</v>
      </c>
      <c r="J470" s="0" t="n">
        <v>1</v>
      </c>
      <c r="K470" s="0" t="n">
        <f aca="false">VLOOKUP(A470,'Team Data'!$A$1:$E$659,2,FALSE())</f>
        <v>4</v>
      </c>
      <c r="L470" s="0" t="n">
        <f aca="false">VLOOKUP(A470,'Team Data'!$A$1:$E$659,3,FALSE())</f>
        <v>28</v>
      </c>
      <c r="M470" s="0" t="n">
        <f aca="false">VLOOKUP(B470,'Team Data'!$A$1:$E$659,2,FALSE())</f>
        <v>20</v>
      </c>
      <c r="N470" s="0" t="n">
        <f aca="false">VLOOKUP(B470,'Team Data'!$A$1:$E$659,3,FALSE())</f>
        <v>16</v>
      </c>
      <c r="O470" s="0" t="n">
        <f aca="false">VLOOKUP(A470,'Team Data'!$A$1:$E$659,4,FALSE())</f>
        <v>460</v>
      </c>
      <c r="P470" s="0" t="n">
        <f aca="false">VLOOKUP(A470,'Team Data'!$A$1:$E$659,5,FALSE())</f>
        <v>532</v>
      </c>
      <c r="Q470" s="0" t="n">
        <f aca="false">VLOOKUP(B470,'Team Data'!$A$1:$E$659,4,FALSE())</f>
        <v>545</v>
      </c>
      <c r="R470" s="0" t="n">
        <f aca="false">VLOOKUP(B470,'Team Data'!$A$1:$E$659,5,FALSE())</f>
        <v>579</v>
      </c>
      <c r="S470" s="0" t="n">
        <f aca="false">IF(I470=1,(MIN(30,(C470-D470)))*(M470/(M470+N470))*(Q470/(Q470+R470)),(MAX(-30,(C470-D470)))*(N470/(M470+N470))*(R470/(R470+Q470)))</f>
        <v>-6.86832740213523</v>
      </c>
      <c r="T470" s="0" t="n">
        <f aca="false">IF(J470=1,(MIN(30,(D470-C470)))*(K470/(K470+L470))*(O470/(O470+P470)),(MAX(-30,(D470-C470)))*(L470/(K470+L470))*(P470/(P470+O470)))</f>
        <v>1.73891129032258</v>
      </c>
      <c r="U470" s="7" t="n">
        <v>43056</v>
      </c>
    </row>
    <row r="471" customFormat="false" ht="15" hidden="false" customHeight="false" outlineLevel="0" collapsed="false">
      <c r="A471" s="0" t="s">
        <v>520</v>
      </c>
      <c r="B471" s="0" t="s">
        <v>303</v>
      </c>
      <c r="C471" s="0" t="n">
        <v>57</v>
      </c>
      <c r="D471" s="0" t="n">
        <v>81</v>
      </c>
      <c r="E471" s="0" t="n">
        <v>39</v>
      </c>
      <c r="F471" s="0" t="n">
        <v>47</v>
      </c>
      <c r="G471" s="0" t="n">
        <v>18</v>
      </c>
      <c r="H471" s="0" t="n">
        <v>13</v>
      </c>
      <c r="I471" s="0" t="n">
        <v>0</v>
      </c>
      <c r="J471" s="0" t="n">
        <v>1</v>
      </c>
      <c r="K471" s="0" t="n">
        <f aca="false">VLOOKUP(A471,'Team Data'!$A$1:$E$659,2,FALSE())</f>
        <v>0</v>
      </c>
      <c r="L471" s="0" t="n">
        <f aca="false">VLOOKUP(A471,'Team Data'!$A$1:$E$659,3,FALSE())</f>
        <v>1</v>
      </c>
      <c r="M471" s="0" t="n">
        <f aca="false">VLOOKUP(B471,'Team Data'!$A$1:$E$659,2,FALSE())</f>
        <v>20</v>
      </c>
      <c r="N471" s="0" t="n">
        <f aca="false">VLOOKUP(B471,'Team Data'!$A$1:$E$659,3,FALSE())</f>
        <v>13</v>
      </c>
      <c r="O471" s="0" t="n">
        <f aca="false">VLOOKUP(A471,'Team Data'!$A$1:$E$659,4,FALSE())</f>
        <v>20</v>
      </c>
      <c r="P471" s="0" t="n">
        <f aca="false">VLOOKUP(A471,'Team Data'!$A$1:$E$659,5,FALSE())</f>
        <v>13</v>
      </c>
      <c r="Q471" s="0" t="n">
        <f aca="false">VLOOKUP(B471,'Team Data'!$A$1:$E$659,4,FALSE())</f>
        <v>538</v>
      </c>
      <c r="R471" s="0" t="n">
        <f aca="false">VLOOKUP(B471,'Team Data'!$A$1:$E$659,5,FALSE())</f>
        <v>501</v>
      </c>
      <c r="S471" s="0" t="n">
        <f aca="false">IF(I471=1,(MIN(30,(C471-D471)))*(M471/(M471+N471))*(Q471/(Q471+R471)),(MAX(-30,(C471-D471)))*(N471/(M471+N471))*(R471/(R471+Q471)))</f>
        <v>-4.55892904016099</v>
      </c>
      <c r="T471" s="0" t="n">
        <f aca="false">IF(J471=1,(MIN(30,(D471-C471)))*(K471/(K471+L471))*(O471/(O471+P471)),(MAX(-30,(D471-C471)))*(L471/(K471+L471))*(P471/(P471+O471)))</f>
        <v>0</v>
      </c>
      <c r="U471" s="7" t="n">
        <v>43056</v>
      </c>
    </row>
    <row r="472" customFormat="false" ht="15" hidden="false" customHeight="false" outlineLevel="0" collapsed="false">
      <c r="A472" s="0" t="s">
        <v>27</v>
      </c>
      <c r="B472" s="0" t="s">
        <v>203</v>
      </c>
      <c r="C472" s="0" t="n">
        <v>78</v>
      </c>
      <c r="D472" s="0" t="n">
        <v>90</v>
      </c>
      <c r="E472" s="0" t="n">
        <v>45</v>
      </c>
      <c r="F472" s="0" t="n">
        <v>43</v>
      </c>
      <c r="G472" s="0" t="n">
        <v>15</v>
      </c>
      <c r="H472" s="0" t="n">
        <v>13</v>
      </c>
      <c r="I472" s="0" t="n">
        <v>0</v>
      </c>
      <c r="J472" s="0" t="n">
        <v>1</v>
      </c>
      <c r="K472" s="0" t="n">
        <f aca="false">VLOOKUP(A472,'Team Data'!$A$1:$E$659,2,FALSE())</f>
        <v>18</v>
      </c>
      <c r="L472" s="0" t="n">
        <f aca="false">VLOOKUP(A472,'Team Data'!$A$1:$E$659,3,FALSE())</f>
        <v>14</v>
      </c>
      <c r="M472" s="0" t="n">
        <f aca="false">VLOOKUP(B472,'Team Data'!$A$1:$E$659,2,FALSE())</f>
        <v>20</v>
      </c>
      <c r="N472" s="0" t="n">
        <f aca="false">VLOOKUP(B472,'Team Data'!$A$1:$E$659,3,FALSE())</f>
        <v>18</v>
      </c>
      <c r="O472" s="0" t="n">
        <f aca="false">VLOOKUP(A472,'Team Data'!$A$1:$E$659,4,FALSE())</f>
        <v>374</v>
      </c>
      <c r="P472" s="0" t="n">
        <f aca="false">VLOOKUP(A472,'Team Data'!$A$1:$E$659,5,FALSE())</f>
        <v>605</v>
      </c>
      <c r="Q472" s="0" t="n">
        <f aca="false">VLOOKUP(B472,'Team Data'!$A$1:$E$659,4,FALSE())</f>
        <v>623</v>
      </c>
      <c r="R472" s="0" t="n">
        <f aca="false">VLOOKUP(B472,'Team Data'!$A$1:$E$659,5,FALSE())</f>
        <v>572</v>
      </c>
      <c r="S472" s="0" t="n">
        <f aca="false">IF(I472=1,(MIN(30,(C472-D472)))*(M472/(M472+N472))*(Q472/(Q472+R472)),(MAX(-30,(C472-D472)))*(N472/(M472+N472))*(R472/(R472+Q472)))</f>
        <v>-2.7208103941863</v>
      </c>
      <c r="T472" s="0" t="n">
        <f aca="false">IF(J472=1,(MIN(30,(D472-C472)))*(K472/(K472+L472))*(O472/(O472+P472)),(MAX(-30,(D472-C472)))*(L472/(K472+L472))*(P472/(P472+O472)))</f>
        <v>2.57865168539326</v>
      </c>
      <c r="U472" s="7" t="n">
        <v>43056</v>
      </c>
    </row>
    <row r="473" customFormat="false" ht="15" hidden="false" customHeight="false" outlineLevel="0" collapsed="false">
      <c r="A473" s="0" t="s">
        <v>521</v>
      </c>
      <c r="B473" s="0" t="s">
        <v>207</v>
      </c>
      <c r="C473" s="0" t="n">
        <v>60</v>
      </c>
      <c r="D473" s="0" t="n">
        <v>70</v>
      </c>
      <c r="E473" s="0" t="n">
        <v>41</v>
      </c>
      <c r="F473" s="0" t="n">
        <v>27</v>
      </c>
      <c r="G473" s="0" t="n">
        <v>21</v>
      </c>
      <c r="H473" s="0" t="n">
        <v>12</v>
      </c>
      <c r="I473" s="0" t="n">
        <v>0</v>
      </c>
      <c r="J473" s="0" t="n">
        <v>1</v>
      </c>
      <c r="K473" s="0" t="n">
        <f aca="false">VLOOKUP(A473,'Team Data'!$A$1:$E$659,2,FALSE())</f>
        <v>0</v>
      </c>
      <c r="L473" s="0" t="n">
        <f aca="false">VLOOKUP(A473,'Team Data'!$A$1:$E$659,3,FALSE())</f>
        <v>2</v>
      </c>
      <c r="M473" s="0" t="n">
        <f aca="false">VLOOKUP(B473,'Team Data'!$A$1:$E$659,2,FALSE())</f>
        <v>13</v>
      </c>
      <c r="N473" s="0" t="n">
        <f aca="false">VLOOKUP(B473,'Team Data'!$A$1:$E$659,3,FALSE())</f>
        <v>19</v>
      </c>
      <c r="O473" s="0" t="n">
        <f aca="false">VLOOKUP(A473,'Team Data'!$A$1:$E$659,4,FALSE())</f>
        <v>25</v>
      </c>
      <c r="P473" s="0" t="n">
        <f aca="false">VLOOKUP(A473,'Team Data'!$A$1:$E$659,5,FALSE())</f>
        <v>38</v>
      </c>
      <c r="Q473" s="0" t="n">
        <f aca="false">VLOOKUP(B473,'Team Data'!$A$1:$E$659,4,FALSE())</f>
        <v>530</v>
      </c>
      <c r="R473" s="0" t="n">
        <f aca="false">VLOOKUP(B473,'Team Data'!$A$1:$E$659,5,FALSE())</f>
        <v>469</v>
      </c>
      <c r="S473" s="0" t="n">
        <f aca="false">IF(I473=1,(MIN(30,(C473-D473)))*(M473/(M473+N473))*(Q473/(Q473+R473)),(MAX(-30,(C473-D473)))*(N473/(M473+N473))*(R473/(R473+Q473)))</f>
        <v>-2.78747497497498</v>
      </c>
      <c r="T473" s="0" t="n">
        <f aca="false">IF(J473=1,(MIN(30,(D473-C473)))*(K473/(K473+L473))*(O473/(O473+P473)),(MAX(-30,(D473-C473)))*(L473/(K473+L473))*(P473/(P473+O473)))</f>
        <v>0</v>
      </c>
      <c r="U473" s="7" t="n">
        <v>43056</v>
      </c>
    </row>
    <row r="474" customFormat="false" ht="15" hidden="false" customHeight="false" outlineLevel="0" collapsed="false">
      <c r="A474" s="0" t="s">
        <v>105</v>
      </c>
      <c r="B474" s="0" t="s">
        <v>127</v>
      </c>
      <c r="C474" s="0" t="n">
        <v>74</v>
      </c>
      <c r="D474" s="0" t="n">
        <v>85</v>
      </c>
      <c r="E474" s="0" t="n">
        <v>27</v>
      </c>
      <c r="F474" s="0" t="n">
        <v>36</v>
      </c>
      <c r="G474" s="0" t="n">
        <v>11</v>
      </c>
      <c r="H474" s="0" t="n">
        <v>13</v>
      </c>
      <c r="I474" s="0" t="n">
        <v>0</v>
      </c>
      <c r="J474" s="0" t="n">
        <v>1</v>
      </c>
      <c r="K474" s="0" t="n">
        <f aca="false">VLOOKUP(A474,'Team Data'!$A$1:$E$659,2,FALSE())</f>
        <v>17</v>
      </c>
      <c r="L474" s="0" t="n">
        <f aca="false">VLOOKUP(A474,'Team Data'!$A$1:$E$659,3,FALSE())</f>
        <v>14</v>
      </c>
      <c r="M474" s="0" t="n">
        <f aca="false">VLOOKUP(B474,'Team Data'!$A$1:$E$659,2,FALSE())</f>
        <v>14</v>
      </c>
      <c r="N474" s="0" t="n">
        <f aca="false">VLOOKUP(B474,'Team Data'!$A$1:$E$659,3,FALSE())</f>
        <v>19</v>
      </c>
      <c r="O474" s="0" t="n">
        <f aca="false">VLOOKUP(A474,'Team Data'!$A$1:$E$659,4,FALSE())</f>
        <v>412</v>
      </c>
      <c r="P474" s="0" t="n">
        <f aca="false">VLOOKUP(A474,'Team Data'!$A$1:$E$659,5,FALSE())</f>
        <v>578</v>
      </c>
      <c r="Q474" s="0" t="n">
        <f aca="false">VLOOKUP(B474,'Team Data'!$A$1:$E$659,4,FALSE())</f>
        <v>641</v>
      </c>
      <c r="R474" s="0" t="n">
        <f aca="false">VLOOKUP(B474,'Team Data'!$A$1:$E$659,5,FALSE())</f>
        <v>461</v>
      </c>
      <c r="S474" s="0" t="n">
        <f aca="false">IF(I474=1,(MIN(30,(C474-D474)))*(M474/(M474+N474))*(Q474/(Q474+R474)),(MAX(-30,(C474-D474)))*(N474/(M474+N474))*(R474/(R474+Q474)))</f>
        <v>-2.64942528735632</v>
      </c>
      <c r="T474" s="0" t="n">
        <f aca="false">IF(J474=1,(MIN(30,(D474-C474)))*(K474/(K474+L474))*(O474/(O474+P474)),(MAX(-30,(D474-C474)))*(L474/(K474+L474))*(P474/(P474+O474)))</f>
        <v>2.51039426523297</v>
      </c>
      <c r="U474" s="7" t="n">
        <v>43056</v>
      </c>
    </row>
    <row r="475" customFormat="false" ht="15" hidden="false" customHeight="false" outlineLevel="0" collapsed="false">
      <c r="A475" s="0" t="s">
        <v>302</v>
      </c>
      <c r="B475" s="0" t="s">
        <v>346</v>
      </c>
      <c r="C475" s="0" t="n">
        <v>81</v>
      </c>
      <c r="D475" s="0" t="n">
        <v>74</v>
      </c>
      <c r="E475" s="0" t="n">
        <v>41</v>
      </c>
      <c r="F475" s="0" t="n">
        <v>42</v>
      </c>
      <c r="G475" s="0" t="n">
        <v>14</v>
      </c>
      <c r="H475" s="0" t="n">
        <v>12</v>
      </c>
      <c r="I475" s="0" t="n">
        <v>1</v>
      </c>
      <c r="J475" s="0" t="n">
        <v>0</v>
      </c>
      <c r="K475" s="0" t="n">
        <f aca="false">VLOOKUP(A475,'Team Data'!$A$1:$E$659,2,FALSE())</f>
        <v>19</v>
      </c>
      <c r="L475" s="0" t="n">
        <f aca="false">VLOOKUP(A475,'Team Data'!$A$1:$E$659,3,FALSE())</f>
        <v>12</v>
      </c>
      <c r="M475" s="0" t="n">
        <f aca="false">VLOOKUP(B475,'Team Data'!$A$1:$E$659,2,FALSE())</f>
        <v>17</v>
      </c>
      <c r="N475" s="0" t="n">
        <f aca="false">VLOOKUP(B475,'Team Data'!$A$1:$E$659,3,FALSE())</f>
        <v>15</v>
      </c>
      <c r="O475" s="0" t="n">
        <f aca="false">VLOOKUP(A475,'Team Data'!$A$1:$E$659,4,FALSE())</f>
        <v>534</v>
      </c>
      <c r="P475" s="0" t="n">
        <f aca="false">VLOOKUP(A475,'Team Data'!$A$1:$E$659,5,FALSE())</f>
        <v>472</v>
      </c>
      <c r="Q475" s="0" t="n">
        <f aca="false">VLOOKUP(B475,'Team Data'!$A$1:$E$659,4,FALSE())</f>
        <v>521</v>
      </c>
      <c r="R475" s="0" t="n">
        <f aca="false">VLOOKUP(B475,'Team Data'!$A$1:$E$659,5,FALSE())</f>
        <v>476</v>
      </c>
      <c r="S475" s="0" t="n">
        <f aca="false">IF(I475=1,(MIN(30,(C475-D475)))*(M475/(M475+N475))*(Q475/(Q475+R475)),(MAX(-30,(C475-D475)))*(N475/(M475+N475))*(R475/(R475+Q475)))</f>
        <v>1.94329864593781</v>
      </c>
      <c r="T475" s="0" t="n">
        <f aca="false">IF(J475=1,(MIN(30,(D475-C475)))*(K475/(K475+L475))*(O475/(O475+P475)),(MAX(-30,(D475-C475)))*(L475/(K475+L475))*(P475/(P475+O475)))</f>
        <v>-1.2713397037132</v>
      </c>
      <c r="U475" s="7" t="n">
        <v>43056</v>
      </c>
    </row>
    <row r="476" customFormat="false" ht="15" hidden="false" customHeight="false" outlineLevel="0" collapsed="false">
      <c r="A476" s="0" t="s">
        <v>259</v>
      </c>
      <c r="B476" s="0" t="s">
        <v>276</v>
      </c>
      <c r="C476" s="0" t="n">
        <v>69</v>
      </c>
      <c r="D476" s="0" t="n">
        <v>81</v>
      </c>
      <c r="E476" s="0" t="n">
        <v>40</v>
      </c>
      <c r="F476" s="0" t="n">
        <v>31</v>
      </c>
      <c r="G476" s="0" t="n">
        <v>22</v>
      </c>
      <c r="H476" s="0" t="n">
        <v>8</v>
      </c>
      <c r="I476" s="0" t="n">
        <v>0</v>
      </c>
      <c r="J476" s="0" t="n">
        <v>1</v>
      </c>
      <c r="K476" s="0" t="n">
        <f aca="false">VLOOKUP(A476,'Team Data'!$A$1:$E$659,2,FALSE())</f>
        <v>4</v>
      </c>
      <c r="L476" s="0" t="n">
        <f aca="false">VLOOKUP(A476,'Team Data'!$A$1:$E$659,3,FALSE())</f>
        <v>26</v>
      </c>
      <c r="M476" s="0" t="n">
        <f aca="false">VLOOKUP(B476,'Team Data'!$A$1:$E$659,2,FALSE())</f>
        <v>13</v>
      </c>
      <c r="N476" s="0" t="n">
        <f aca="false">VLOOKUP(B476,'Team Data'!$A$1:$E$659,3,FALSE())</f>
        <v>19</v>
      </c>
      <c r="O476" s="0" t="n">
        <f aca="false">VLOOKUP(A476,'Team Data'!$A$1:$E$659,4,FALSE())</f>
        <v>537</v>
      </c>
      <c r="P476" s="0" t="n">
        <f aca="false">VLOOKUP(A476,'Team Data'!$A$1:$E$659,5,FALSE())</f>
        <v>418</v>
      </c>
      <c r="Q476" s="0" t="n">
        <f aca="false">VLOOKUP(B476,'Team Data'!$A$1:$E$659,4,FALSE())</f>
        <v>507</v>
      </c>
      <c r="R476" s="0" t="n">
        <f aca="false">VLOOKUP(B476,'Team Data'!$A$1:$E$659,5,FALSE())</f>
        <v>473</v>
      </c>
      <c r="S476" s="0" t="n">
        <f aca="false">IF(I476=1,(MIN(30,(C476-D476)))*(M476/(M476+N476))*(Q476/(Q476+R476)),(MAX(-30,(C476-D476)))*(N476/(M476+N476))*(R476/(R476+Q476)))</f>
        <v>-3.43890306122449</v>
      </c>
      <c r="T476" s="0" t="n">
        <f aca="false">IF(J476=1,(MIN(30,(D476-C476)))*(K476/(K476+L476))*(O476/(O476+P476)),(MAX(-30,(D476-C476)))*(L476/(K476+L476))*(P476/(P476+O476)))</f>
        <v>0.899685863874346</v>
      </c>
      <c r="U476" s="7" t="n">
        <v>43056</v>
      </c>
    </row>
    <row r="477" customFormat="false" ht="15" hidden="false" customHeight="false" outlineLevel="0" collapsed="false">
      <c r="A477" s="0" t="s">
        <v>522</v>
      </c>
      <c r="B477" s="0" t="s">
        <v>142</v>
      </c>
      <c r="C477" s="0" t="n">
        <v>66</v>
      </c>
      <c r="D477" s="0" t="n">
        <v>103</v>
      </c>
      <c r="E477" s="0" t="n">
        <v>33</v>
      </c>
      <c r="F477" s="0" t="n">
        <v>51</v>
      </c>
      <c r="G477" s="0" t="n">
        <v>16</v>
      </c>
      <c r="H477" s="0" t="n">
        <v>9</v>
      </c>
      <c r="I477" s="0" t="n">
        <v>0</v>
      </c>
      <c r="J477" s="0" t="n">
        <v>1</v>
      </c>
      <c r="K477" s="0" t="n">
        <f aca="false">VLOOKUP(A477,'Team Data'!$A$1:$E$659,2,FALSE())</f>
        <v>0</v>
      </c>
      <c r="L477" s="0" t="n">
        <f aca="false">VLOOKUP(A477,'Team Data'!$A$1:$E$659,3,FALSE())</f>
        <v>2</v>
      </c>
      <c r="M477" s="0" t="n">
        <f aca="false">VLOOKUP(B477,'Team Data'!$A$1:$E$659,2,FALSE())</f>
        <v>19</v>
      </c>
      <c r="N477" s="0" t="n">
        <f aca="false">VLOOKUP(B477,'Team Data'!$A$1:$E$659,3,FALSE())</f>
        <v>14</v>
      </c>
      <c r="O477" s="0" t="n">
        <f aca="false">VLOOKUP(A477,'Team Data'!$A$1:$E$659,4,FALSE())</f>
        <v>35</v>
      </c>
      <c r="P477" s="0" t="n">
        <f aca="false">VLOOKUP(A477,'Team Data'!$A$1:$E$659,5,FALSE())</f>
        <v>32</v>
      </c>
      <c r="Q477" s="0" t="n">
        <f aca="false">VLOOKUP(B477,'Team Data'!$A$1:$E$659,4,FALSE())</f>
        <v>451</v>
      </c>
      <c r="R477" s="0" t="n">
        <f aca="false">VLOOKUP(B477,'Team Data'!$A$1:$E$659,5,FALSE())</f>
        <v>488</v>
      </c>
      <c r="S477" s="0" t="n">
        <f aca="false">IF(I477=1,(MIN(30,(C477-D477)))*(M477/(M477+N477))*(Q477/(Q477+R477)),(MAX(-30,(C477-D477)))*(N477/(M477+N477))*(R477/(R477+Q477)))</f>
        <v>-6.61438667828444</v>
      </c>
      <c r="T477" s="0" t="n">
        <f aca="false">IF(J477=1,(MIN(30,(D477-C477)))*(K477/(K477+L477))*(O477/(O477+P477)),(MAX(-30,(D477-C477)))*(L477/(K477+L477))*(P477/(P477+O477)))</f>
        <v>0</v>
      </c>
      <c r="U477" s="7" t="n">
        <v>43056</v>
      </c>
    </row>
    <row r="478" customFormat="false" ht="15" hidden="false" customHeight="false" outlineLevel="0" collapsed="false">
      <c r="A478" s="0" t="s">
        <v>354</v>
      </c>
      <c r="B478" s="0" t="s">
        <v>350</v>
      </c>
      <c r="C478" s="0" t="n">
        <v>80</v>
      </c>
      <c r="D478" s="0" t="n">
        <v>70</v>
      </c>
      <c r="E478" s="0" t="n">
        <v>37</v>
      </c>
      <c r="F478" s="0" t="n">
        <v>28</v>
      </c>
      <c r="G478" s="0" t="n">
        <v>11</v>
      </c>
      <c r="H478" s="0" t="n">
        <v>7</v>
      </c>
      <c r="I478" s="0" t="n">
        <v>1</v>
      </c>
      <c r="J478" s="0" t="n">
        <v>0</v>
      </c>
      <c r="K478" s="0" t="n">
        <f aca="false">VLOOKUP(A478,'Team Data'!$A$1:$E$659,2,FALSE())</f>
        <v>28</v>
      </c>
      <c r="L478" s="0" t="n">
        <f aca="false">VLOOKUP(A478,'Team Data'!$A$1:$E$659,3,FALSE())</f>
        <v>6</v>
      </c>
      <c r="M478" s="0" t="n">
        <f aca="false">VLOOKUP(B478,'Team Data'!$A$1:$E$659,2,FALSE())</f>
        <v>15</v>
      </c>
      <c r="N478" s="0" t="n">
        <f aca="false">VLOOKUP(B478,'Team Data'!$A$1:$E$659,3,FALSE())</f>
        <v>17</v>
      </c>
      <c r="O478" s="0" t="n">
        <f aca="false">VLOOKUP(A478,'Team Data'!$A$1:$E$659,4,FALSE())</f>
        <v>661</v>
      </c>
      <c r="P478" s="0" t="n">
        <f aca="false">VLOOKUP(A478,'Team Data'!$A$1:$E$659,5,FALSE())</f>
        <v>472</v>
      </c>
      <c r="Q478" s="0" t="n">
        <f aca="false">VLOOKUP(B478,'Team Data'!$A$1:$E$659,4,FALSE())</f>
        <v>641</v>
      </c>
      <c r="R478" s="0" t="n">
        <f aca="false">VLOOKUP(B478,'Team Data'!$A$1:$E$659,5,FALSE())</f>
        <v>425</v>
      </c>
      <c r="S478" s="0" t="n">
        <f aca="false">IF(I478=1,(MIN(30,(C478-D478)))*(M478/(M478+N478))*(Q478/(Q478+R478)),(MAX(-30,(C478-D478)))*(N478/(M478+N478))*(R478/(R478+Q478)))</f>
        <v>2.81865619136961</v>
      </c>
      <c r="T478" s="0" t="n">
        <f aca="false">IF(J478=1,(MIN(30,(D478-C478)))*(K478/(K478+L478))*(O478/(O478+P478)),(MAX(-30,(D478-C478)))*(L478/(K478+L478))*(P478/(P478+O478)))</f>
        <v>-0.735164321686309</v>
      </c>
      <c r="U478" s="7" t="n">
        <v>43056</v>
      </c>
    </row>
    <row r="479" customFormat="false" ht="15" hidden="false" customHeight="false" outlineLevel="0" collapsed="false">
      <c r="A479" s="0" t="s">
        <v>351</v>
      </c>
      <c r="B479" s="0" t="s">
        <v>43</v>
      </c>
      <c r="C479" s="0" t="n">
        <v>65</v>
      </c>
      <c r="D479" s="0" t="n">
        <v>79</v>
      </c>
      <c r="E479" s="0" t="n">
        <v>14</v>
      </c>
      <c r="F479" s="0" t="n">
        <v>37</v>
      </c>
      <c r="G479" s="0" t="n">
        <v>16</v>
      </c>
      <c r="H479" s="0" t="n">
        <v>19</v>
      </c>
      <c r="I479" s="0" t="n">
        <v>0</v>
      </c>
      <c r="J479" s="0" t="n">
        <v>1</v>
      </c>
      <c r="K479" s="0" t="n">
        <f aca="false">VLOOKUP(A479,'Team Data'!$A$1:$E$659,2,FALSE())</f>
        <v>21</v>
      </c>
      <c r="L479" s="0" t="n">
        <f aca="false">VLOOKUP(A479,'Team Data'!$A$1:$E$659,3,FALSE())</f>
        <v>13</v>
      </c>
      <c r="M479" s="0" t="n">
        <f aca="false">VLOOKUP(B479,'Team Data'!$A$1:$E$659,2,FALSE())</f>
        <v>8</v>
      </c>
      <c r="N479" s="0" t="n">
        <f aca="false">VLOOKUP(B479,'Team Data'!$A$1:$E$659,3,FALSE())</f>
        <v>23</v>
      </c>
      <c r="O479" s="0" t="n">
        <f aca="false">VLOOKUP(A479,'Team Data'!$A$1:$E$659,4,FALSE())</f>
        <v>532</v>
      </c>
      <c r="P479" s="0" t="n">
        <f aca="false">VLOOKUP(A479,'Team Data'!$A$1:$E$659,5,FALSE())</f>
        <v>495</v>
      </c>
      <c r="Q479" s="0" t="n">
        <f aca="false">VLOOKUP(B479,'Team Data'!$A$1:$E$659,4,FALSE())</f>
        <v>578</v>
      </c>
      <c r="R479" s="0" t="n">
        <f aca="false">VLOOKUP(B479,'Team Data'!$A$1:$E$659,5,FALSE())</f>
        <v>421</v>
      </c>
      <c r="S479" s="0" t="n">
        <f aca="false">IF(I479=1,(MIN(30,(C479-D479)))*(M479/(M479+N479))*(Q479/(Q479+R479)),(MAX(-30,(C479-D479)))*(N479/(M479+N479))*(R479/(R479+Q479)))</f>
        <v>-4.37734508702251</v>
      </c>
      <c r="T479" s="0" t="n">
        <f aca="false">IF(J479=1,(MIN(30,(D479-C479)))*(K479/(K479+L479))*(O479/(O479+P479)),(MAX(-30,(D479-C479)))*(L479/(K479+L479))*(P479/(P479+O479)))</f>
        <v>4.47929434675526</v>
      </c>
      <c r="U479" s="7" t="n">
        <v>43056</v>
      </c>
    </row>
    <row r="480" customFormat="false" ht="15" hidden="false" customHeight="false" outlineLevel="0" collapsed="false">
      <c r="A480" s="0" t="s">
        <v>40</v>
      </c>
      <c r="B480" s="0" t="s">
        <v>15</v>
      </c>
      <c r="C480" s="0" t="n">
        <v>59</v>
      </c>
      <c r="D480" s="0" t="n">
        <v>91</v>
      </c>
      <c r="E480" s="0" t="n">
        <v>30</v>
      </c>
      <c r="F480" s="0" t="n">
        <v>35</v>
      </c>
      <c r="G480" s="0" t="n">
        <v>16</v>
      </c>
      <c r="H480" s="0" t="n">
        <v>13</v>
      </c>
      <c r="I480" s="0" t="n">
        <v>0</v>
      </c>
      <c r="J480" s="0" t="n">
        <v>1</v>
      </c>
      <c r="K480" s="0" t="n">
        <f aca="false">VLOOKUP(A480,'Team Data'!$A$1:$E$659,2,FALSE())</f>
        <v>12</v>
      </c>
      <c r="L480" s="0" t="n">
        <f aca="false">VLOOKUP(A480,'Team Data'!$A$1:$E$659,3,FALSE())</f>
        <v>18</v>
      </c>
      <c r="M480" s="0" t="n">
        <f aca="false">VLOOKUP(B480,'Team Data'!$A$1:$E$659,2,FALSE())</f>
        <v>26</v>
      </c>
      <c r="N480" s="0" t="n">
        <f aca="false">VLOOKUP(B480,'Team Data'!$A$1:$E$659,3,FALSE())</f>
        <v>8</v>
      </c>
      <c r="O480" s="0" t="n">
        <f aca="false">VLOOKUP(A480,'Team Data'!$A$1:$E$659,4,FALSE())</f>
        <v>502</v>
      </c>
      <c r="P480" s="0" t="n">
        <f aca="false">VLOOKUP(A480,'Team Data'!$A$1:$E$659,5,FALSE())</f>
        <v>400</v>
      </c>
      <c r="Q480" s="0" t="n">
        <f aca="false">VLOOKUP(B480,'Team Data'!$A$1:$E$659,4,FALSE())</f>
        <v>626</v>
      </c>
      <c r="R480" s="0" t="n">
        <f aca="false">VLOOKUP(B480,'Team Data'!$A$1:$E$659,5,FALSE())</f>
        <v>506</v>
      </c>
      <c r="S480" s="0" t="n">
        <f aca="false">IF(I480=1,(MIN(30,(C480-D480)))*(M480/(M480+N480))*(Q480/(Q480+R480)),(MAX(-30,(C480-D480)))*(N480/(M480+N480))*(R480/(R480+Q480)))</f>
        <v>-3.15526917480773</v>
      </c>
      <c r="T480" s="0" t="n">
        <f aca="false">IF(J480=1,(MIN(30,(D480-C480)))*(K480/(K480+L480))*(O480/(O480+P480)),(MAX(-30,(D480-C480)))*(L480/(K480+L480))*(P480/(P480+O480)))</f>
        <v>6.67849223946785</v>
      </c>
      <c r="U480" s="7" t="n">
        <v>43056</v>
      </c>
    </row>
    <row r="481" customFormat="false" ht="15" hidden="false" customHeight="false" outlineLevel="0" collapsed="false">
      <c r="A481" s="0" t="s">
        <v>266</v>
      </c>
      <c r="B481" s="0" t="s">
        <v>324</v>
      </c>
      <c r="C481" s="0" t="n">
        <v>80</v>
      </c>
      <c r="D481" s="0" t="n">
        <v>56</v>
      </c>
      <c r="E481" s="0" t="n">
        <v>36</v>
      </c>
      <c r="F481" s="0" t="n">
        <v>27</v>
      </c>
      <c r="G481" s="0" t="n">
        <v>17</v>
      </c>
      <c r="H481" s="0" t="n">
        <v>23</v>
      </c>
      <c r="I481" s="0" t="n">
        <v>1</v>
      </c>
      <c r="J481" s="0" t="n">
        <v>0</v>
      </c>
      <c r="K481" s="0" t="n">
        <f aca="false">VLOOKUP(A481,'Team Data'!$A$1:$E$659,2,FALSE())</f>
        <v>17</v>
      </c>
      <c r="L481" s="0" t="n">
        <f aca="false">VLOOKUP(A481,'Team Data'!$A$1:$E$659,3,FALSE())</f>
        <v>15</v>
      </c>
      <c r="M481" s="0" t="n">
        <f aca="false">VLOOKUP(B481,'Team Data'!$A$1:$E$659,2,FALSE())</f>
        <v>11</v>
      </c>
      <c r="N481" s="0" t="n">
        <f aca="false">VLOOKUP(B481,'Team Data'!$A$1:$E$659,3,FALSE())</f>
        <v>19</v>
      </c>
      <c r="O481" s="0" t="n">
        <f aca="false">VLOOKUP(A481,'Team Data'!$A$1:$E$659,4,FALSE())</f>
        <v>605</v>
      </c>
      <c r="P481" s="0" t="n">
        <f aca="false">VLOOKUP(A481,'Team Data'!$A$1:$E$659,5,FALSE())</f>
        <v>430</v>
      </c>
      <c r="Q481" s="0" t="n">
        <f aca="false">VLOOKUP(B481,'Team Data'!$A$1:$E$659,4,FALSE())</f>
        <v>504</v>
      </c>
      <c r="R481" s="0" t="n">
        <f aca="false">VLOOKUP(B481,'Team Data'!$A$1:$E$659,5,FALSE())</f>
        <v>464</v>
      </c>
      <c r="S481" s="0" t="n">
        <f aca="false">IF(I481=1,(MIN(30,(C481-D481)))*(M481/(M481+N481))*(Q481/(Q481+R481)),(MAX(-30,(C481-D481)))*(N481/(M481+N481))*(R481/(R481+Q481)))</f>
        <v>4.58181818181818</v>
      </c>
      <c r="T481" s="0" t="n">
        <f aca="false">IF(J481=1,(MIN(30,(D481-C481)))*(K481/(K481+L481))*(O481/(O481+P481)),(MAX(-30,(D481-C481)))*(L481/(K481+L481))*(P481/(P481+O481)))</f>
        <v>-4.67391304347826</v>
      </c>
      <c r="U481" s="7" t="n">
        <v>43056</v>
      </c>
    </row>
    <row r="482" customFormat="false" ht="15" hidden="false" customHeight="false" outlineLevel="0" collapsed="false">
      <c r="A482" s="0" t="s">
        <v>33</v>
      </c>
      <c r="B482" s="0" t="s">
        <v>333</v>
      </c>
      <c r="C482" s="0" t="n">
        <v>64</v>
      </c>
      <c r="D482" s="0" t="n">
        <v>65</v>
      </c>
      <c r="E482" s="0" t="n">
        <v>39</v>
      </c>
      <c r="F482" s="0" t="n">
        <v>29</v>
      </c>
      <c r="G482" s="0" t="n">
        <v>19</v>
      </c>
      <c r="H482" s="0" t="n">
        <v>11</v>
      </c>
      <c r="I482" s="0" t="n">
        <v>0</v>
      </c>
      <c r="J482" s="0" t="n">
        <v>1</v>
      </c>
      <c r="K482" s="0" t="n">
        <f aca="false">VLOOKUP(A482,'Team Data'!$A$1:$E$659,2,FALSE())</f>
        <v>20</v>
      </c>
      <c r="L482" s="0" t="n">
        <f aca="false">VLOOKUP(A482,'Team Data'!$A$1:$E$659,3,FALSE())</f>
        <v>13</v>
      </c>
      <c r="M482" s="0" t="n">
        <f aca="false">VLOOKUP(B482,'Team Data'!$A$1:$E$659,2,FALSE())</f>
        <v>27</v>
      </c>
      <c r="N482" s="0" t="n">
        <f aca="false">VLOOKUP(B482,'Team Data'!$A$1:$E$659,3,FALSE())</f>
        <v>8</v>
      </c>
      <c r="O482" s="0" t="n">
        <f aca="false">VLOOKUP(A482,'Team Data'!$A$1:$E$659,4,FALSE())</f>
        <v>562</v>
      </c>
      <c r="P482" s="0" t="n">
        <f aca="false">VLOOKUP(A482,'Team Data'!$A$1:$E$659,5,FALSE())</f>
        <v>491</v>
      </c>
      <c r="Q482" s="0" t="n">
        <f aca="false">VLOOKUP(B482,'Team Data'!$A$1:$E$659,4,FALSE())</f>
        <v>551</v>
      </c>
      <c r="R482" s="0" t="n">
        <f aca="false">VLOOKUP(B482,'Team Data'!$A$1:$E$659,5,FALSE())</f>
        <v>544</v>
      </c>
      <c r="S482" s="0" t="n">
        <f aca="false">IF(I482=1,(MIN(30,(C482-D482)))*(M482/(M482+N482))*(Q482/(Q482+R482)),(MAX(-30,(C482-D482)))*(N482/(M482+N482))*(R482/(R482+Q482)))</f>
        <v>-0.113555120678408</v>
      </c>
      <c r="T482" s="0" t="n">
        <f aca="false">IF(J482=1,(MIN(30,(D482-C482)))*(K482/(K482+L482))*(O482/(O482+P482)),(MAX(-30,(D482-C482)))*(L482/(K482+L482))*(P482/(P482+O482)))</f>
        <v>0.323462545684768</v>
      </c>
      <c r="U482" s="7" t="n">
        <v>43056</v>
      </c>
    </row>
    <row r="483" customFormat="false" ht="15" hidden="false" customHeight="false" outlineLevel="0" collapsed="false">
      <c r="A483" s="0" t="s">
        <v>166</v>
      </c>
      <c r="B483" s="0" t="s">
        <v>144</v>
      </c>
      <c r="C483" s="0" t="n">
        <v>63</v>
      </c>
      <c r="D483" s="0" t="n">
        <v>48</v>
      </c>
      <c r="E483" s="0" t="n">
        <v>37</v>
      </c>
      <c r="F483" s="0" t="n">
        <v>23</v>
      </c>
      <c r="G483" s="0" t="n">
        <v>11</v>
      </c>
      <c r="H483" s="0" t="n">
        <v>7</v>
      </c>
      <c r="I483" s="0" t="n">
        <v>1</v>
      </c>
      <c r="J483" s="0" t="n">
        <v>0</v>
      </c>
      <c r="K483" s="0" t="n">
        <f aca="false">VLOOKUP(A483,'Team Data'!$A$1:$E$659,2,FALSE())</f>
        <v>19</v>
      </c>
      <c r="L483" s="0" t="n">
        <f aca="false">VLOOKUP(A483,'Team Data'!$A$1:$E$659,3,FALSE())</f>
        <v>15</v>
      </c>
      <c r="M483" s="0" t="n">
        <f aca="false">VLOOKUP(B483,'Team Data'!$A$1:$E$659,2,FALSE())</f>
        <v>22</v>
      </c>
      <c r="N483" s="0" t="n">
        <f aca="false">VLOOKUP(B483,'Team Data'!$A$1:$E$659,3,FALSE())</f>
        <v>15</v>
      </c>
      <c r="O483" s="0" t="n">
        <f aca="false">VLOOKUP(A483,'Team Data'!$A$1:$E$659,4,FALSE())</f>
        <v>543</v>
      </c>
      <c r="P483" s="0" t="n">
        <f aca="false">VLOOKUP(A483,'Team Data'!$A$1:$E$659,5,FALSE())</f>
        <v>527</v>
      </c>
      <c r="Q483" s="0" t="n">
        <f aca="false">VLOOKUP(B483,'Team Data'!$A$1:$E$659,4,FALSE())</f>
        <v>570</v>
      </c>
      <c r="R483" s="0" t="n">
        <f aca="false">VLOOKUP(B483,'Team Data'!$A$1:$E$659,5,FALSE())</f>
        <v>569</v>
      </c>
      <c r="S483" s="0" t="n">
        <f aca="false">IF(I483=1,(MIN(30,(C483-D483)))*(M483/(M483+N483))*(Q483/(Q483+R483)),(MAX(-30,(C483-D483)))*(N483/(M483+N483))*(R483/(R483+Q483)))</f>
        <v>4.46337470042474</v>
      </c>
      <c r="T483" s="0" t="n">
        <f aca="false">IF(J483=1,(MIN(30,(D483-C483)))*(K483/(K483+L483))*(O483/(O483+P483)),(MAX(-30,(D483-C483)))*(L483/(K483+L483))*(P483/(P483+O483)))</f>
        <v>-3.25934579439252</v>
      </c>
      <c r="U483" s="7" t="n">
        <v>43056</v>
      </c>
    </row>
    <row r="484" customFormat="false" ht="15" hidden="false" customHeight="false" outlineLevel="0" collapsed="false">
      <c r="A484" s="0" t="s">
        <v>125</v>
      </c>
      <c r="B484" s="0" t="s">
        <v>218</v>
      </c>
      <c r="C484" s="0" t="n">
        <v>44</v>
      </c>
      <c r="D484" s="0" t="n">
        <v>62</v>
      </c>
      <c r="E484" s="0" t="n">
        <v>44</v>
      </c>
      <c r="F484" s="0" t="n">
        <v>43</v>
      </c>
      <c r="G484" s="0" t="n">
        <v>17</v>
      </c>
      <c r="H484" s="0" t="n">
        <v>6</v>
      </c>
      <c r="I484" s="0" t="n">
        <v>0</v>
      </c>
      <c r="J484" s="0" t="n">
        <v>1</v>
      </c>
      <c r="K484" s="0" t="n">
        <f aca="false">VLOOKUP(A484,'Team Data'!$A$1:$E$659,2,FALSE())</f>
        <v>13</v>
      </c>
      <c r="L484" s="0" t="n">
        <f aca="false">VLOOKUP(A484,'Team Data'!$A$1:$E$659,3,FALSE())</f>
        <v>18</v>
      </c>
      <c r="M484" s="0" t="n">
        <f aca="false">VLOOKUP(B484,'Team Data'!$A$1:$E$659,2,FALSE())</f>
        <v>25</v>
      </c>
      <c r="N484" s="0" t="n">
        <f aca="false">VLOOKUP(B484,'Team Data'!$A$1:$E$659,3,FALSE())</f>
        <v>7</v>
      </c>
      <c r="O484" s="0" t="n">
        <f aca="false">VLOOKUP(A484,'Team Data'!$A$1:$E$659,4,FALSE())</f>
        <v>547</v>
      </c>
      <c r="P484" s="0" t="n">
        <f aca="false">VLOOKUP(A484,'Team Data'!$A$1:$E$659,5,FALSE())</f>
        <v>412</v>
      </c>
      <c r="Q484" s="0" t="n">
        <f aca="false">VLOOKUP(B484,'Team Data'!$A$1:$E$659,4,FALSE())</f>
        <v>521</v>
      </c>
      <c r="R484" s="0" t="n">
        <f aca="false">VLOOKUP(B484,'Team Data'!$A$1:$E$659,5,FALSE())</f>
        <v>531</v>
      </c>
      <c r="S484" s="0" t="n">
        <f aca="false">IF(I484=1,(MIN(30,(C484-D484)))*(M484/(M484+N484))*(Q484/(Q484+R484)),(MAX(-30,(C484-D484)))*(N484/(M484+N484))*(R484/(R484+Q484)))</f>
        <v>-1.98746435361217</v>
      </c>
      <c r="T484" s="0" t="n">
        <f aca="false">IF(J484=1,(MIN(30,(D484-C484)))*(K484/(K484+L484))*(O484/(O484+P484)),(MAX(-30,(D484-C484)))*(L484/(K484+L484))*(P484/(P484+O484)))</f>
        <v>4.30549295300885</v>
      </c>
      <c r="U484" s="7" t="n">
        <v>43056</v>
      </c>
    </row>
    <row r="485" customFormat="false" ht="15" hidden="false" customHeight="false" outlineLevel="0" collapsed="false">
      <c r="A485" s="0" t="s">
        <v>325</v>
      </c>
      <c r="B485" s="0" t="s">
        <v>57</v>
      </c>
      <c r="C485" s="0" t="n">
        <v>69</v>
      </c>
      <c r="D485" s="0" t="n">
        <v>83</v>
      </c>
      <c r="E485" s="0" t="n">
        <v>40</v>
      </c>
      <c r="F485" s="0" t="n">
        <v>45</v>
      </c>
      <c r="G485" s="0" t="n">
        <v>11</v>
      </c>
      <c r="H485" s="0" t="n">
        <v>15</v>
      </c>
      <c r="I485" s="0" t="n">
        <v>0</v>
      </c>
      <c r="J485" s="0" t="n">
        <v>1</v>
      </c>
      <c r="K485" s="0" t="n">
        <f aca="false">VLOOKUP(A485,'Team Data'!$A$1:$E$659,2,FALSE())</f>
        <v>20</v>
      </c>
      <c r="L485" s="0" t="n">
        <f aca="false">VLOOKUP(A485,'Team Data'!$A$1:$E$659,3,FALSE())</f>
        <v>15</v>
      </c>
      <c r="M485" s="0" t="n">
        <f aca="false">VLOOKUP(B485,'Team Data'!$A$1:$E$659,2,FALSE())</f>
        <v>14</v>
      </c>
      <c r="N485" s="0" t="n">
        <f aca="false">VLOOKUP(B485,'Team Data'!$A$1:$E$659,3,FALSE())</f>
        <v>18</v>
      </c>
      <c r="O485" s="0" t="n">
        <f aca="false">VLOOKUP(A485,'Team Data'!$A$1:$E$659,4,FALSE())</f>
        <v>530</v>
      </c>
      <c r="P485" s="0" t="n">
        <f aca="false">VLOOKUP(A485,'Team Data'!$A$1:$E$659,5,FALSE())</f>
        <v>524</v>
      </c>
      <c r="Q485" s="0" t="n">
        <f aca="false">VLOOKUP(B485,'Team Data'!$A$1:$E$659,4,FALSE())</f>
        <v>500</v>
      </c>
      <c r="R485" s="0" t="n">
        <f aca="false">VLOOKUP(B485,'Team Data'!$A$1:$E$659,5,FALSE())</f>
        <v>464</v>
      </c>
      <c r="S485" s="0" t="n">
        <f aca="false">IF(I485=1,(MIN(30,(C485-D485)))*(M485/(M485+N485))*(Q485/(Q485+R485)),(MAX(-30,(C485-D485)))*(N485/(M485+N485))*(R485/(R485+Q485)))</f>
        <v>-3.79045643153527</v>
      </c>
      <c r="T485" s="0" t="n">
        <f aca="false">IF(J485=1,(MIN(30,(D485-C485)))*(K485/(K485+L485))*(O485/(O485+P485)),(MAX(-30,(D485-C485)))*(L485/(K485+L485))*(P485/(P485+O485)))</f>
        <v>4.02277039848197</v>
      </c>
      <c r="U485" s="7" t="n">
        <v>43056</v>
      </c>
    </row>
    <row r="486" customFormat="false" ht="15" hidden="false" customHeight="false" outlineLevel="0" collapsed="false">
      <c r="A486" s="0" t="s">
        <v>301</v>
      </c>
      <c r="B486" s="0" t="s">
        <v>60</v>
      </c>
      <c r="C486" s="0" t="n">
        <v>80</v>
      </c>
      <c r="D486" s="0" t="n">
        <v>53</v>
      </c>
      <c r="E486" s="0" t="n">
        <v>36</v>
      </c>
      <c r="F486" s="0" t="n">
        <v>35</v>
      </c>
      <c r="G486" s="0" t="n">
        <v>12</v>
      </c>
      <c r="H486" s="0" t="n">
        <v>15</v>
      </c>
      <c r="I486" s="0" t="n">
        <v>1</v>
      </c>
      <c r="J486" s="0" t="n">
        <v>0</v>
      </c>
      <c r="K486" s="0" t="n">
        <f aca="false">VLOOKUP(A486,'Team Data'!$A$1:$E$659,2,FALSE())</f>
        <v>14</v>
      </c>
      <c r="L486" s="0" t="n">
        <f aca="false">VLOOKUP(A486,'Team Data'!$A$1:$E$659,3,FALSE())</f>
        <v>17</v>
      </c>
      <c r="M486" s="0" t="n">
        <f aca="false">VLOOKUP(B486,'Team Data'!$A$1:$E$659,2,FALSE())</f>
        <v>11</v>
      </c>
      <c r="N486" s="0" t="n">
        <f aca="false">VLOOKUP(B486,'Team Data'!$A$1:$E$659,3,FALSE())</f>
        <v>21</v>
      </c>
      <c r="O486" s="0" t="n">
        <f aca="false">VLOOKUP(A486,'Team Data'!$A$1:$E$659,4,FALSE())</f>
        <v>549</v>
      </c>
      <c r="P486" s="0" t="n">
        <f aca="false">VLOOKUP(A486,'Team Data'!$A$1:$E$659,5,FALSE())</f>
        <v>466</v>
      </c>
      <c r="Q486" s="0" t="n">
        <f aca="false">VLOOKUP(B486,'Team Data'!$A$1:$E$659,4,FALSE())</f>
        <v>556</v>
      </c>
      <c r="R486" s="0" t="n">
        <f aca="false">VLOOKUP(B486,'Team Data'!$A$1:$E$659,5,FALSE())</f>
        <v>459</v>
      </c>
      <c r="S486" s="0" t="n">
        <f aca="false">IF(I486=1,(MIN(30,(C486-D486)))*(M486/(M486+N486))*(Q486/(Q486+R486)),(MAX(-30,(C486-D486)))*(N486/(M486+N486))*(R486/(R486+Q486)))</f>
        <v>5.08411330049261</v>
      </c>
      <c r="T486" s="0" t="n">
        <f aca="false">IF(J486=1,(MIN(30,(D486-C486)))*(K486/(K486+L486))*(O486/(O486+P486)),(MAX(-30,(D486-C486)))*(L486/(K486+L486))*(P486/(P486+O486)))</f>
        <v>-6.79783886858414</v>
      </c>
      <c r="U486" s="7" t="n">
        <v>43056</v>
      </c>
    </row>
    <row r="487" customFormat="false" ht="15" hidden="false" customHeight="false" outlineLevel="0" collapsed="false">
      <c r="A487" s="0" t="s">
        <v>74</v>
      </c>
      <c r="B487" s="0" t="s">
        <v>115</v>
      </c>
      <c r="C487" s="0" t="n">
        <v>84</v>
      </c>
      <c r="D487" s="0" t="n">
        <v>80</v>
      </c>
      <c r="E487" s="0" t="n">
        <v>35</v>
      </c>
      <c r="F487" s="0" t="n">
        <v>44</v>
      </c>
      <c r="G487" s="0" t="n">
        <v>13</v>
      </c>
      <c r="H487" s="0" t="n">
        <v>9</v>
      </c>
      <c r="I487" s="0" t="n">
        <v>1</v>
      </c>
      <c r="J487" s="0" t="n">
        <v>0</v>
      </c>
      <c r="K487" s="0" t="n">
        <f aca="false">VLOOKUP(A487,'Team Data'!$A$1:$E$659,2,FALSE())</f>
        <v>13</v>
      </c>
      <c r="L487" s="0" t="n">
        <f aca="false">VLOOKUP(A487,'Team Data'!$A$1:$E$659,3,FALSE())</f>
        <v>20</v>
      </c>
      <c r="M487" s="0" t="n">
        <f aca="false">VLOOKUP(B487,'Team Data'!$A$1:$E$659,2,FALSE())</f>
        <v>27</v>
      </c>
      <c r="N487" s="0" t="n">
        <f aca="false">VLOOKUP(B487,'Team Data'!$A$1:$E$659,3,FALSE())</f>
        <v>8</v>
      </c>
      <c r="O487" s="0" t="n">
        <f aca="false">VLOOKUP(A487,'Team Data'!$A$1:$E$659,4,FALSE())</f>
        <v>534</v>
      </c>
      <c r="P487" s="0" t="n">
        <f aca="false">VLOOKUP(A487,'Team Data'!$A$1:$E$659,5,FALSE())</f>
        <v>500</v>
      </c>
      <c r="Q487" s="0" t="n">
        <f aca="false">VLOOKUP(B487,'Team Data'!$A$1:$E$659,4,FALSE())</f>
        <v>625</v>
      </c>
      <c r="R487" s="0" t="n">
        <f aca="false">VLOOKUP(B487,'Team Data'!$A$1:$E$659,5,FALSE())</f>
        <v>506</v>
      </c>
      <c r="S487" s="0" t="n">
        <f aca="false">IF(I487=1,(MIN(30,(C487-D487)))*(M487/(M487+N487))*(Q487/(Q487+R487)),(MAX(-30,(C487-D487)))*(N487/(M487+N487))*(R487/(R487+Q487)))</f>
        <v>1.70519136036377</v>
      </c>
      <c r="T487" s="0" t="n">
        <f aca="false">IF(J487=1,(MIN(30,(D487-C487)))*(K487/(K487+L487))*(O487/(O487+P487)),(MAX(-30,(D487-C487)))*(L487/(K487+L487))*(P487/(P487+O487)))</f>
        <v>-1.17226422835707</v>
      </c>
      <c r="U487" s="7" t="n">
        <v>43056</v>
      </c>
    </row>
    <row r="488" customFormat="false" ht="15" hidden="false" customHeight="false" outlineLevel="0" collapsed="false">
      <c r="A488" s="0" t="s">
        <v>335</v>
      </c>
      <c r="B488" s="0" t="s">
        <v>329</v>
      </c>
      <c r="C488" s="0" t="n">
        <v>76</v>
      </c>
      <c r="D488" s="0" t="n">
        <v>67</v>
      </c>
      <c r="E488" s="0" t="n">
        <v>26</v>
      </c>
      <c r="F488" s="0" t="n">
        <v>36</v>
      </c>
      <c r="G488" s="0" t="n">
        <v>5</v>
      </c>
      <c r="H488" s="0" t="n">
        <v>12</v>
      </c>
      <c r="I488" s="0" t="n">
        <v>1</v>
      </c>
      <c r="J488" s="0" t="n">
        <v>0</v>
      </c>
      <c r="K488" s="0" t="n">
        <f aca="false">VLOOKUP(A488,'Team Data'!$A$1:$E$659,2,FALSE())</f>
        <v>31</v>
      </c>
      <c r="L488" s="0" t="n">
        <f aca="false">VLOOKUP(A488,'Team Data'!$A$1:$E$659,3,FALSE())</f>
        <v>3</v>
      </c>
      <c r="M488" s="0" t="n">
        <f aca="false">VLOOKUP(B488,'Team Data'!$A$1:$E$659,2,FALSE())</f>
        <v>18</v>
      </c>
      <c r="N488" s="0" t="n">
        <f aca="false">VLOOKUP(B488,'Team Data'!$A$1:$E$659,3,FALSE())</f>
        <v>14</v>
      </c>
      <c r="O488" s="0" t="n">
        <f aca="false">VLOOKUP(A488,'Team Data'!$A$1:$E$659,4,FALSE())</f>
        <v>678</v>
      </c>
      <c r="P488" s="0" t="n">
        <f aca="false">VLOOKUP(A488,'Team Data'!$A$1:$E$659,5,FALSE())</f>
        <v>466</v>
      </c>
      <c r="Q488" s="0" t="n">
        <f aca="false">VLOOKUP(B488,'Team Data'!$A$1:$E$659,4,FALSE())</f>
        <v>555</v>
      </c>
      <c r="R488" s="0" t="n">
        <f aca="false">VLOOKUP(B488,'Team Data'!$A$1:$E$659,5,FALSE())</f>
        <v>488</v>
      </c>
      <c r="S488" s="0" t="n">
        <f aca="false">IF(I488=1,(MIN(30,(C488-D488)))*(M488/(M488+N488))*(Q488/(Q488+R488)),(MAX(-30,(C488-D488)))*(N488/(M488+N488))*(R488/(R488+Q488)))</f>
        <v>2.6938518696069</v>
      </c>
      <c r="T488" s="0" t="n">
        <f aca="false">IF(J488=1,(MIN(30,(D488-C488)))*(K488/(K488+L488))*(O488/(O488+P488)),(MAX(-30,(D488-C488)))*(L488/(K488+L488))*(P488/(P488+O488)))</f>
        <v>-0.32347799259564</v>
      </c>
      <c r="U488" s="7" t="n">
        <v>43056</v>
      </c>
    </row>
    <row r="489" customFormat="false" ht="15" hidden="false" customHeight="false" outlineLevel="0" collapsed="false">
      <c r="A489" s="0" t="s">
        <v>132</v>
      </c>
      <c r="B489" s="0" t="s">
        <v>209</v>
      </c>
      <c r="C489" s="0" t="n">
        <v>78</v>
      </c>
      <c r="D489" s="0" t="n">
        <v>87</v>
      </c>
      <c r="E489" s="0" t="n">
        <v>41</v>
      </c>
      <c r="F489" s="0" t="n">
        <v>29</v>
      </c>
      <c r="G489" s="0" t="n">
        <v>17</v>
      </c>
      <c r="H489" s="0" t="n">
        <v>14</v>
      </c>
      <c r="I489" s="0" t="n">
        <v>0</v>
      </c>
      <c r="J489" s="0" t="n">
        <v>1</v>
      </c>
      <c r="K489" s="0" t="n">
        <f aca="false">VLOOKUP(A489,'Team Data'!$A$1:$E$659,2,FALSE())</f>
        <v>10</v>
      </c>
      <c r="L489" s="0" t="n">
        <f aca="false">VLOOKUP(A489,'Team Data'!$A$1:$E$659,3,FALSE())</f>
        <v>22</v>
      </c>
      <c r="M489" s="0" t="n">
        <f aca="false">VLOOKUP(B489,'Team Data'!$A$1:$E$659,2,FALSE())</f>
        <v>22</v>
      </c>
      <c r="N489" s="0" t="n">
        <f aca="false">VLOOKUP(B489,'Team Data'!$A$1:$E$659,3,FALSE())</f>
        <v>10</v>
      </c>
      <c r="O489" s="0" t="n">
        <f aca="false">VLOOKUP(A489,'Team Data'!$A$1:$E$659,4,FALSE())</f>
        <v>532</v>
      </c>
      <c r="P489" s="0" t="n">
        <f aca="false">VLOOKUP(A489,'Team Data'!$A$1:$E$659,5,FALSE())</f>
        <v>476</v>
      </c>
      <c r="Q489" s="0" t="n">
        <f aca="false">VLOOKUP(B489,'Team Data'!$A$1:$E$659,4,FALSE())</f>
        <v>489</v>
      </c>
      <c r="R489" s="0" t="n">
        <f aca="false">VLOOKUP(B489,'Team Data'!$A$1:$E$659,5,FALSE())</f>
        <v>510</v>
      </c>
      <c r="S489" s="0" t="n">
        <f aca="false">IF(I489=1,(MIN(30,(C489-D489)))*(M489/(M489+N489))*(Q489/(Q489+R489)),(MAX(-30,(C489-D489)))*(N489/(M489+N489))*(R489/(R489+Q489)))</f>
        <v>-1.43581081081081</v>
      </c>
      <c r="T489" s="0" t="n">
        <f aca="false">IF(J489=1,(MIN(30,(D489-C489)))*(K489/(K489+L489))*(O489/(O489+P489)),(MAX(-30,(D489-C489)))*(L489/(K489+L489))*(P489/(P489+O489)))</f>
        <v>1.484375</v>
      </c>
      <c r="U489" s="7" t="n">
        <v>43056</v>
      </c>
    </row>
    <row r="490" customFormat="false" ht="15" hidden="false" customHeight="false" outlineLevel="0" collapsed="false">
      <c r="A490" s="0" t="s">
        <v>14</v>
      </c>
      <c r="B490" s="0" t="s">
        <v>346</v>
      </c>
      <c r="C490" s="0" t="n">
        <v>67</v>
      </c>
      <c r="D490" s="0" t="n">
        <v>86</v>
      </c>
      <c r="E490" s="0" t="n">
        <v>42</v>
      </c>
      <c r="F490" s="0" t="n">
        <v>38</v>
      </c>
      <c r="G490" s="0" t="n">
        <v>16</v>
      </c>
      <c r="H490" s="0" t="n">
        <v>8</v>
      </c>
      <c r="I490" s="0" t="n">
        <v>0</v>
      </c>
      <c r="J490" s="0" t="n">
        <v>1</v>
      </c>
      <c r="K490" s="0" t="n">
        <f aca="false">VLOOKUP(A490,'Team Data'!$A$1:$E$659,2,FALSE())</f>
        <v>15</v>
      </c>
      <c r="L490" s="0" t="n">
        <f aca="false">VLOOKUP(A490,'Team Data'!$A$1:$E$659,3,FALSE())</f>
        <v>18</v>
      </c>
      <c r="M490" s="0" t="n">
        <f aca="false">VLOOKUP(B490,'Team Data'!$A$1:$E$659,2,FALSE())</f>
        <v>17</v>
      </c>
      <c r="N490" s="0" t="n">
        <f aca="false">VLOOKUP(B490,'Team Data'!$A$1:$E$659,3,FALSE())</f>
        <v>15</v>
      </c>
      <c r="O490" s="0" t="n">
        <f aca="false">VLOOKUP(A490,'Team Data'!$A$1:$E$659,4,FALSE())</f>
        <v>482</v>
      </c>
      <c r="P490" s="0" t="n">
        <f aca="false">VLOOKUP(A490,'Team Data'!$A$1:$E$659,5,FALSE())</f>
        <v>535</v>
      </c>
      <c r="Q490" s="0" t="n">
        <f aca="false">VLOOKUP(B490,'Team Data'!$A$1:$E$659,4,FALSE())</f>
        <v>521</v>
      </c>
      <c r="R490" s="0" t="n">
        <f aca="false">VLOOKUP(B490,'Team Data'!$A$1:$E$659,5,FALSE())</f>
        <v>476</v>
      </c>
      <c r="S490" s="0" t="n">
        <f aca="false">IF(I490=1,(MIN(30,(C490-D490)))*(M490/(M490+N490))*(Q490/(Q490+R490)),(MAX(-30,(C490-D490)))*(N490/(M490+N490))*(R490/(R490+Q490)))</f>
        <v>-4.25213139418255</v>
      </c>
      <c r="T490" s="0" t="n">
        <f aca="false">IF(J490=1,(MIN(30,(D490-C490)))*(K490/(K490+L490))*(O490/(O490+P490)),(MAX(-30,(D490-C490)))*(L490/(K490+L490))*(P490/(P490+O490)))</f>
        <v>4.0931438276571</v>
      </c>
      <c r="U490" s="7" t="n">
        <v>43056</v>
      </c>
    </row>
    <row r="491" customFormat="false" ht="15" hidden="false" customHeight="false" outlineLevel="0" collapsed="false">
      <c r="A491" s="0" t="s">
        <v>261</v>
      </c>
      <c r="B491" s="0" t="s">
        <v>150</v>
      </c>
      <c r="C491" s="0" t="n">
        <v>82</v>
      </c>
      <c r="D491" s="0" t="n">
        <v>115</v>
      </c>
      <c r="E491" s="0" t="n">
        <v>32</v>
      </c>
      <c r="F491" s="0" t="n">
        <v>52</v>
      </c>
      <c r="G491" s="0" t="n">
        <v>17</v>
      </c>
      <c r="H491" s="0" t="n">
        <v>20</v>
      </c>
      <c r="I491" s="0" t="n">
        <v>0</v>
      </c>
      <c r="J491" s="0" t="n">
        <v>1</v>
      </c>
      <c r="K491" s="0" t="n">
        <f aca="false">VLOOKUP(A491,'Team Data'!$A$1:$E$659,2,FALSE())</f>
        <v>15</v>
      </c>
      <c r="L491" s="0" t="n">
        <f aca="false">VLOOKUP(A491,'Team Data'!$A$1:$E$659,3,FALSE())</f>
        <v>16</v>
      </c>
      <c r="M491" s="0" t="n">
        <f aca="false">VLOOKUP(B491,'Team Data'!$A$1:$E$659,2,FALSE())</f>
        <v>27</v>
      </c>
      <c r="N491" s="0" t="n">
        <f aca="false">VLOOKUP(B491,'Team Data'!$A$1:$E$659,3,FALSE())</f>
        <v>7</v>
      </c>
      <c r="O491" s="0" t="n">
        <f aca="false">VLOOKUP(A491,'Team Data'!$A$1:$E$659,4,FALSE())</f>
        <v>492</v>
      </c>
      <c r="P491" s="0" t="n">
        <f aca="false">VLOOKUP(A491,'Team Data'!$A$1:$E$659,5,FALSE())</f>
        <v>475</v>
      </c>
      <c r="Q491" s="0" t="n">
        <f aca="false">VLOOKUP(B491,'Team Data'!$A$1:$E$659,4,FALSE())</f>
        <v>511</v>
      </c>
      <c r="R491" s="0" t="n">
        <f aca="false">VLOOKUP(B491,'Team Data'!$A$1:$E$659,5,FALSE())</f>
        <v>533</v>
      </c>
      <c r="S491" s="0" t="n">
        <f aca="false">IF(I491=1,(MIN(30,(C491-D491)))*(M491/(M491+N491))*(Q491/(Q491+R491)),(MAX(-30,(C491-D491)))*(N491/(M491+N491))*(R491/(R491+Q491)))</f>
        <v>-3.15331304935767</v>
      </c>
      <c r="T491" s="0" t="n">
        <f aca="false">IF(J491=1,(MIN(30,(D491-C491)))*(K491/(K491+L491))*(O491/(O491+P491)),(MAX(-30,(D491-C491)))*(L491/(K491+L491))*(P491/(P491+O491)))</f>
        <v>7.3856623411282</v>
      </c>
      <c r="U491" s="7" t="n">
        <v>43056</v>
      </c>
    </row>
    <row r="492" customFormat="false" ht="15" hidden="false" customHeight="false" outlineLevel="0" collapsed="false">
      <c r="A492" s="0" t="s">
        <v>93</v>
      </c>
      <c r="B492" s="0" t="s">
        <v>92</v>
      </c>
      <c r="C492" s="0" t="n">
        <v>43</v>
      </c>
      <c r="D492" s="0" t="n">
        <v>67</v>
      </c>
      <c r="E492" s="0" t="n">
        <v>37</v>
      </c>
      <c r="F492" s="0" t="n">
        <v>40</v>
      </c>
      <c r="G492" s="0" t="n">
        <v>23</v>
      </c>
      <c r="H492" s="0" t="n">
        <v>18</v>
      </c>
      <c r="I492" s="0" t="n">
        <v>0</v>
      </c>
      <c r="J492" s="0" t="n">
        <v>1</v>
      </c>
      <c r="K492" s="0" t="n">
        <f aca="false">VLOOKUP(A492,'Team Data'!$A$1:$E$659,2,FALSE())</f>
        <v>9</v>
      </c>
      <c r="L492" s="0" t="n">
        <f aca="false">VLOOKUP(A492,'Team Data'!$A$1:$E$659,3,FALSE())</f>
        <v>22</v>
      </c>
      <c r="M492" s="0" t="n">
        <f aca="false">VLOOKUP(B492,'Team Data'!$A$1:$E$659,2,FALSE())</f>
        <v>23</v>
      </c>
      <c r="N492" s="0" t="n">
        <f aca="false">VLOOKUP(B492,'Team Data'!$A$1:$E$659,3,FALSE())</f>
        <v>12</v>
      </c>
      <c r="O492" s="0" t="n">
        <f aca="false">VLOOKUP(A492,'Team Data'!$A$1:$E$659,4,FALSE())</f>
        <v>518</v>
      </c>
      <c r="P492" s="0" t="n">
        <f aca="false">VLOOKUP(A492,'Team Data'!$A$1:$E$659,5,FALSE())</f>
        <v>496</v>
      </c>
      <c r="Q492" s="0" t="n">
        <f aca="false">VLOOKUP(B492,'Team Data'!$A$1:$E$659,4,FALSE())</f>
        <v>673</v>
      </c>
      <c r="R492" s="0" t="n">
        <f aca="false">VLOOKUP(B492,'Team Data'!$A$1:$E$659,5,FALSE())</f>
        <v>500</v>
      </c>
      <c r="S492" s="0" t="n">
        <f aca="false">IF(I492=1,(MIN(30,(C492-D492)))*(M492/(M492+N492))*(Q492/(Q492+R492)),(MAX(-30,(C492-D492)))*(N492/(M492+N492))*(R492/(R492+Q492)))</f>
        <v>-3.50748995250274</v>
      </c>
      <c r="T492" s="0" t="n">
        <f aca="false">IF(J492=1,(MIN(30,(D492-C492)))*(K492/(K492+L492))*(O492/(O492+P492)),(MAX(-30,(D492-C492)))*(L492/(K492+L492))*(P492/(P492+O492)))</f>
        <v>3.55945791181523</v>
      </c>
      <c r="U492" s="7" t="n">
        <v>43056</v>
      </c>
    </row>
    <row r="493" customFormat="false" ht="15" hidden="false" customHeight="false" outlineLevel="0" collapsed="false">
      <c r="A493" s="0" t="s">
        <v>204</v>
      </c>
      <c r="B493" s="0" t="s">
        <v>281</v>
      </c>
      <c r="C493" s="0" t="n">
        <v>59</v>
      </c>
      <c r="D493" s="0" t="n">
        <v>73</v>
      </c>
      <c r="E493" s="0" t="n">
        <v>36</v>
      </c>
      <c r="F493" s="0" t="n">
        <v>36</v>
      </c>
      <c r="G493" s="0" t="n">
        <v>15</v>
      </c>
      <c r="H493" s="0" t="n">
        <v>12</v>
      </c>
      <c r="I493" s="0" t="n">
        <v>0</v>
      </c>
      <c r="J493" s="0" t="n">
        <v>1</v>
      </c>
      <c r="K493" s="0" t="n">
        <f aca="false">VLOOKUP(A493,'Team Data'!$A$1:$E$659,2,FALSE())</f>
        <v>23</v>
      </c>
      <c r="L493" s="0" t="n">
        <f aca="false">VLOOKUP(A493,'Team Data'!$A$1:$E$659,3,FALSE())</f>
        <v>10</v>
      </c>
      <c r="M493" s="0" t="n">
        <f aca="false">VLOOKUP(B493,'Team Data'!$A$1:$E$659,2,FALSE())</f>
        <v>19</v>
      </c>
      <c r="N493" s="0" t="n">
        <f aca="false">VLOOKUP(B493,'Team Data'!$A$1:$E$659,3,FALSE())</f>
        <v>16</v>
      </c>
      <c r="O493" s="0" t="n">
        <f aca="false">VLOOKUP(A493,'Team Data'!$A$1:$E$659,4,FALSE())</f>
        <v>563</v>
      </c>
      <c r="P493" s="0" t="n">
        <f aca="false">VLOOKUP(A493,'Team Data'!$A$1:$E$659,5,FALSE())</f>
        <v>481</v>
      </c>
      <c r="Q493" s="0" t="n">
        <f aca="false">VLOOKUP(B493,'Team Data'!$A$1:$E$659,4,FALSE())</f>
        <v>682</v>
      </c>
      <c r="R493" s="0" t="n">
        <f aca="false">VLOOKUP(B493,'Team Data'!$A$1:$E$659,5,FALSE())</f>
        <v>488</v>
      </c>
      <c r="S493" s="0" t="n">
        <f aca="false">IF(I493=1,(MIN(30,(C493-D493)))*(M493/(M493+N493))*(Q493/(Q493+R493)),(MAX(-30,(C493-D493)))*(N493/(M493+N493))*(R493/(R493+Q493)))</f>
        <v>-2.66940170940171</v>
      </c>
      <c r="T493" s="0" t="n">
        <f aca="false">IF(J493=1,(MIN(30,(D493-C493)))*(K493/(K493+L493))*(O493/(O493+P493)),(MAX(-30,(D493-C493)))*(L493/(K493+L493))*(P493/(P493+O493)))</f>
        <v>5.26198769302218</v>
      </c>
      <c r="U493" s="7" t="n">
        <v>43056</v>
      </c>
    </row>
    <row r="494" customFormat="false" ht="15" hidden="false" customHeight="false" outlineLevel="0" collapsed="false">
      <c r="A494" s="0" t="s">
        <v>237</v>
      </c>
      <c r="B494" s="0" t="s">
        <v>59</v>
      </c>
      <c r="C494" s="0" t="n">
        <v>69</v>
      </c>
      <c r="D494" s="0" t="n">
        <v>70</v>
      </c>
      <c r="E494" s="0" t="n">
        <v>37</v>
      </c>
      <c r="F494" s="0" t="n">
        <v>42</v>
      </c>
      <c r="G494" s="0" t="n">
        <v>11</v>
      </c>
      <c r="H494" s="0" t="n">
        <v>17</v>
      </c>
      <c r="I494" s="0" t="n">
        <v>0</v>
      </c>
      <c r="J494" s="0" t="n">
        <v>1</v>
      </c>
      <c r="K494" s="0" t="n">
        <f aca="false">VLOOKUP(A494,'Team Data'!$A$1:$E$659,2,FALSE())</f>
        <v>12</v>
      </c>
      <c r="L494" s="0" t="n">
        <f aca="false">VLOOKUP(A494,'Team Data'!$A$1:$E$659,3,FALSE())</f>
        <v>21</v>
      </c>
      <c r="M494" s="0" t="n">
        <f aca="false">VLOOKUP(B494,'Team Data'!$A$1:$E$659,2,FALSE())</f>
        <v>17</v>
      </c>
      <c r="N494" s="0" t="n">
        <f aca="false">VLOOKUP(B494,'Team Data'!$A$1:$E$659,3,FALSE())</f>
        <v>15</v>
      </c>
      <c r="O494" s="0" t="n">
        <f aca="false">VLOOKUP(A494,'Team Data'!$A$1:$E$659,4,FALSE())</f>
        <v>483</v>
      </c>
      <c r="P494" s="0" t="n">
        <f aca="false">VLOOKUP(A494,'Team Data'!$A$1:$E$659,5,FALSE())</f>
        <v>570</v>
      </c>
      <c r="Q494" s="0" t="n">
        <f aca="false">VLOOKUP(B494,'Team Data'!$A$1:$E$659,4,FALSE())</f>
        <v>627</v>
      </c>
      <c r="R494" s="0" t="n">
        <f aca="false">VLOOKUP(B494,'Team Data'!$A$1:$E$659,5,FALSE())</f>
        <v>441</v>
      </c>
      <c r="S494" s="0" t="n">
        <f aca="false">IF(I494=1,(MIN(30,(C494-D494)))*(M494/(M494+N494))*(Q494/(Q494+R494)),(MAX(-30,(C494-D494)))*(N494/(M494+N494))*(R494/(R494+Q494)))</f>
        <v>-0.193556882022472</v>
      </c>
      <c r="T494" s="0" t="n">
        <f aca="false">IF(J494=1,(MIN(30,(D494-C494)))*(K494/(K494+L494))*(O494/(O494+P494)),(MAX(-30,(D494-C494)))*(L494/(K494+L494))*(P494/(P494+O494)))</f>
        <v>0.166796166796167</v>
      </c>
      <c r="U494" s="7" t="n">
        <v>43056</v>
      </c>
    </row>
    <row r="495" customFormat="false" ht="15" hidden="false" customHeight="false" outlineLevel="0" collapsed="false">
      <c r="A495" s="0" t="s">
        <v>91</v>
      </c>
      <c r="B495" s="0" t="s">
        <v>83</v>
      </c>
      <c r="C495" s="0" t="n">
        <v>87</v>
      </c>
      <c r="D495" s="0" t="n">
        <v>95</v>
      </c>
      <c r="E495" s="0" t="n">
        <v>53</v>
      </c>
      <c r="F495" s="0" t="n">
        <v>51</v>
      </c>
      <c r="G495" s="0" t="n">
        <v>13</v>
      </c>
      <c r="H495" s="0" t="n">
        <v>13</v>
      </c>
      <c r="I495" s="0" t="n">
        <v>0</v>
      </c>
      <c r="J495" s="0" t="n">
        <v>1</v>
      </c>
      <c r="K495" s="0" t="n">
        <f aca="false">VLOOKUP(A495,'Team Data'!$A$1:$E$659,2,FALSE())</f>
        <v>14</v>
      </c>
      <c r="L495" s="0" t="n">
        <f aca="false">VLOOKUP(A495,'Team Data'!$A$1:$E$659,3,FALSE())</f>
        <v>18</v>
      </c>
      <c r="M495" s="0" t="n">
        <f aca="false">VLOOKUP(B495,'Team Data'!$A$1:$E$659,2,FALSE())</f>
        <v>14</v>
      </c>
      <c r="N495" s="0" t="n">
        <f aca="false">VLOOKUP(B495,'Team Data'!$A$1:$E$659,3,FALSE())</f>
        <v>18</v>
      </c>
      <c r="O495" s="0" t="n">
        <f aca="false">VLOOKUP(A495,'Team Data'!$A$1:$E$659,4,FALSE())</f>
        <v>467</v>
      </c>
      <c r="P495" s="0" t="n">
        <f aca="false">VLOOKUP(A495,'Team Data'!$A$1:$E$659,5,FALSE())</f>
        <v>496</v>
      </c>
      <c r="Q495" s="0" t="n">
        <f aca="false">VLOOKUP(B495,'Team Data'!$A$1:$E$659,4,FALSE())</f>
        <v>525</v>
      </c>
      <c r="R495" s="0" t="n">
        <f aca="false">VLOOKUP(B495,'Team Data'!$A$1:$E$659,5,FALSE())</f>
        <v>457</v>
      </c>
      <c r="S495" s="0" t="n">
        <f aca="false">IF(I495=1,(MIN(30,(C495-D495)))*(M495/(M495+N495))*(Q495/(Q495+R495)),(MAX(-30,(C495-D495)))*(N495/(M495+N495))*(R495/(R495+Q495)))</f>
        <v>-2.09419551934827</v>
      </c>
      <c r="T495" s="0" t="n">
        <f aca="false">IF(J495=1,(MIN(30,(D495-C495)))*(K495/(K495+L495))*(O495/(O495+P495)),(MAX(-30,(D495-C495)))*(L495/(K495+L495))*(P495/(P495+O495)))</f>
        <v>1.69730010384216</v>
      </c>
      <c r="U495" s="7" t="n">
        <v>43056</v>
      </c>
    </row>
    <row r="496" customFormat="false" ht="15" hidden="false" customHeight="false" outlineLevel="0" collapsed="false">
      <c r="A496" s="0" t="s">
        <v>47</v>
      </c>
      <c r="B496" s="0" t="s">
        <v>77</v>
      </c>
      <c r="C496" s="0" t="n">
        <v>79</v>
      </c>
      <c r="D496" s="0" t="n">
        <v>68</v>
      </c>
      <c r="E496" s="0" t="n">
        <v>36</v>
      </c>
      <c r="F496" s="0" t="n">
        <v>26</v>
      </c>
      <c r="G496" s="0" t="n">
        <v>13</v>
      </c>
      <c r="H496" s="0" t="n">
        <v>9</v>
      </c>
      <c r="I496" s="0" t="n">
        <v>1</v>
      </c>
      <c r="J496" s="0" t="n">
        <v>0</v>
      </c>
      <c r="K496" s="0" t="n">
        <f aca="false">VLOOKUP(A496,'Team Data'!$A$1:$E$659,2,FALSE())</f>
        <v>14</v>
      </c>
      <c r="L496" s="0" t="n">
        <f aca="false">VLOOKUP(A496,'Team Data'!$A$1:$E$659,3,FALSE())</f>
        <v>18</v>
      </c>
      <c r="M496" s="0" t="n">
        <f aca="false">VLOOKUP(B496,'Team Data'!$A$1:$E$659,2,FALSE())</f>
        <v>10</v>
      </c>
      <c r="N496" s="0" t="n">
        <f aca="false">VLOOKUP(B496,'Team Data'!$A$1:$E$659,3,FALSE())</f>
        <v>20</v>
      </c>
      <c r="O496" s="0" t="n">
        <f aca="false">VLOOKUP(A496,'Team Data'!$A$1:$E$659,4,FALSE())</f>
        <v>456</v>
      </c>
      <c r="P496" s="0" t="n">
        <f aca="false">VLOOKUP(A496,'Team Data'!$A$1:$E$659,5,FALSE())</f>
        <v>570</v>
      </c>
      <c r="Q496" s="0" t="n">
        <f aca="false">VLOOKUP(B496,'Team Data'!$A$1:$E$659,4,FALSE())</f>
        <v>495</v>
      </c>
      <c r="R496" s="0" t="n">
        <f aca="false">VLOOKUP(B496,'Team Data'!$A$1:$E$659,5,FALSE())</f>
        <v>484</v>
      </c>
      <c r="S496" s="0" t="n">
        <f aca="false">IF(I496=1,(MIN(30,(C496-D496)))*(M496/(M496+N496))*(Q496/(Q496+R496)),(MAX(-30,(C496-D496)))*(N496/(M496+N496))*(R496/(R496+Q496)))</f>
        <v>1.85393258426966</v>
      </c>
      <c r="T496" s="0" t="n">
        <f aca="false">IF(J496=1,(MIN(30,(D496-C496)))*(K496/(K496+L496))*(O496/(O496+P496)),(MAX(-30,(D496-C496)))*(L496/(K496+L496))*(P496/(P496+O496)))</f>
        <v>-3.4375</v>
      </c>
      <c r="U496" s="7" t="n">
        <v>43057</v>
      </c>
    </row>
    <row r="497" customFormat="false" ht="15" hidden="false" customHeight="false" outlineLevel="0" collapsed="false">
      <c r="A497" s="0" t="s">
        <v>220</v>
      </c>
      <c r="B497" s="0" t="s">
        <v>152</v>
      </c>
      <c r="C497" s="0" t="n">
        <v>78</v>
      </c>
      <c r="D497" s="0" t="n">
        <v>87</v>
      </c>
      <c r="E497" s="0" t="n">
        <v>41</v>
      </c>
      <c r="F497" s="0" t="n">
        <v>53</v>
      </c>
      <c r="G497" s="0" t="n">
        <v>10</v>
      </c>
      <c r="H497" s="0" t="n">
        <v>17</v>
      </c>
      <c r="I497" s="0" t="n">
        <v>0</v>
      </c>
      <c r="J497" s="0" t="n">
        <v>1</v>
      </c>
      <c r="K497" s="0" t="n">
        <f aca="false">VLOOKUP(A497,'Team Data'!$A$1:$E$659,2,FALSE())</f>
        <v>9</v>
      </c>
      <c r="L497" s="0" t="n">
        <f aca="false">VLOOKUP(A497,'Team Data'!$A$1:$E$659,3,FALSE())</f>
        <v>22</v>
      </c>
      <c r="M497" s="0" t="n">
        <f aca="false">VLOOKUP(B497,'Team Data'!$A$1:$E$659,2,FALSE())</f>
        <v>22</v>
      </c>
      <c r="N497" s="0" t="n">
        <f aca="false">VLOOKUP(B497,'Team Data'!$A$1:$E$659,3,FALSE())</f>
        <v>14</v>
      </c>
      <c r="O497" s="0" t="n">
        <f aca="false">VLOOKUP(A497,'Team Data'!$A$1:$E$659,4,FALSE())</f>
        <v>532</v>
      </c>
      <c r="P497" s="0" t="n">
        <f aca="false">VLOOKUP(A497,'Team Data'!$A$1:$E$659,5,FALSE())</f>
        <v>421</v>
      </c>
      <c r="Q497" s="0" t="n">
        <f aca="false">VLOOKUP(B497,'Team Data'!$A$1:$E$659,4,FALSE())</f>
        <v>725</v>
      </c>
      <c r="R497" s="0" t="n">
        <f aca="false">VLOOKUP(B497,'Team Data'!$A$1:$E$659,5,FALSE())</f>
        <v>474</v>
      </c>
      <c r="S497" s="0" t="n">
        <f aca="false">IF(I497=1,(MIN(30,(C497-D497)))*(M497/(M497+N497))*(Q497/(Q497+R497)),(MAX(-30,(C497-D497)))*(N497/(M497+N497))*(R497/(R497+Q497)))</f>
        <v>-1.3836530442035</v>
      </c>
      <c r="T497" s="0" t="n">
        <f aca="false">IF(J497=1,(MIN(30,(D497-C497)))*(K497/(K497+L497))*(O497/(O497+P497)),(MAX(-30,(D497-C497)))*(L497/(K497+L497))*(P497/(P497+O497)))</f>
        <v>1.45861963917002</v>
      </c>
      <c r="U497" s="7" t="n">
        <v>43057</v>
      </c>
    </row>
    <row r="498" customFormat="false" ht="15" hidden="false" customHeight="false" outlineLevel="0" collapsed="false">
      <c r="A498" s="0" t="s">
        <v>273</v>
      </c>
      <c r="B498" s="0" t="s">
        <v>75</v>
      </c>
      <c r="C498" s="0" t="n">
        <v>61</v>
      </c>
      <c r="D498" s="0" t="n">
        <v>78</v>
      </c>
      <c r="E498" s="0" t="n">
        <v>34</v>
      </c>
      <c r="F498" s="0" t="n">
        <v>51</v>
      </c>
      <c r="G498" s="0" t="n">
        <v>8</v>
      </c>
      <c r="H498" s="0" t="n">
        <v>15</v>
      </c>
      <c r="I498" s="0" t="n">
        <v>0</v>
      </c>
      <c r="J498" s="0" t="n">
        <v>1</v>
      </c>
      <c r="K498" s="0" t="n">
        <f aca="false">VLOOKUP(A498,'Team Data'!$A$1:$E$659,2,FALSE())</f>
        <v>15</v>
      </c>
      <c r="L498" s="0" t="n">
        <f aca="false">VLOOKUP(A498,'Team Data'!$A$1:$E$659,3,FALSE())</f>
        <v>18</v>
      </c>
      <c r="M498" s="0" t="n">
        <f aca="false">VLOOKUP(B498,'Team Data'!$A$1:$E$659,2,FALSE())</f>
        <v>28</v>
      </c>
      <c r="N498" s="0" t="n">
        <f aca="false">VLOOKUP(B498,'Team Data'!$A$1:$E$659,3,FALSE())</f>
        <v>8</v>
      </c>
      <c r="O498" s="0" t="n">
        <f aca="false">VLOOKUP(A498,'Team Data'!$A$1:$E$659,4,FALSE())</f>
        <v>416</v>
      </c>
      <c r="P498" s="0" t="n">
        <f aca="false">VLOOKUP(A498,'Team Data'!$A$1:$E$659,5,FALSE())</f>
        <v>607</v>
      </c>
      <c r="Q498" s="0" t="n">
        <f aca="false">VLOOKUP(B498,'Team Data'!$A$1:$E$659,4,FALSE())</f>
        <v>723</v>
      </c>
      <c r="R498" s="0" t="n">
        <f aca="false">VLOOKUP(B498,'Team Data'!$A$1:$E$659,5,FALSE())</f>
        <v>486</v>
      </c>
      <c r="S498" s="0" t="n">
        <f aca="false">IF(I498=1,(MIN(30,(C498-D498)))*(M498/(M498+N498))*(Q498/(Q498+R498)),(MAX(-30,(C498-D498)))*(N498/(M498+N498))*(R498/(R498+Q498)))</f>
        <v>-1.51861042183623</v>
      </c>
      <c r="T498" s="0" t="n">
        <f aca="false">IF(J498=1,(MIN(30,(D498-C498)))*(K498/(K498+L498))*(O498/(O498+P498)),(MAX(-30,(D498-C498)))*(L498/(K498+L498))*(P498/(P498+O498)))</f>
        <v>3.14227317159869</v>
      </c>
      <c r="U498" s="7" t="n">
        <v>43057</v>
      </c>
    </row>
    <row r="499" customFormat="false" ht="15" hidden="false" customHeight="false" outlineLevel="0" collapsed="false">
      <c r="A499" s="0" t="s">
        <v>299</v>
      </c>
      <c r="B499" s="0" t="s">
        <v>154</v>
      </c>
      <c r="C499" s="0" t="n">
        <v>95</v>
      </c>
      <c r="D499" s="0" t="n">
        <v>72</v>
      </c>
      <c r="E499" s="0" t="n">
        <v>38</v>
      </c>
      <c r="F499" s="0" t="n">
        <v>29</v>
      </c>
      <c r="G499" s="0" t="n">
        <v>15</v>
      </c>
      <c r="H499" s="0" t="n">
        <v>9</v>
      </c>
      <c r="I499" s="0" t="n">
        <v>1</v>
      </c>
      <c r="J499" s="0" t="n">
        <v>0</v>
      </c>
      <c r="K499" s="0" t="n">
        <f aca="false">VLOOKUP(A499,'Team Data'!$A$1:$E$659,2,FALSE())</f>
        <v>18</v>
      </c>
      <c r="L499" s="0" t="n">
        <f aca="false">VLOOKUP(A499,'Team Data'!$A$1:$E$659,3,FALSE())</f>
        <v>14</v>
      </c>
      <c r="M499" s="0" t="n">
        <f aca="false">VLOOKUP(B499,'Team Data'!$A$1:$E$659,2,FALSE())</f>
        <v>9</v>
      </c>
      <c r="N499" s="0" t="n">
        <f aca="false">VLOOKUP(B499,'Team Data'!$A$1:$E$659,3,FALSE())</f>
        <v>22</v>
      </c>
      <c r="O499" s="0" t="n">
        <f aca="false">VLOOKUP(A499,'Team Data'!$A$1:$E$659,4,FALSE())</f>
        <v>500</v>
      </c>
      <c r="P499" s="0" t="n">
        <f aca="false">VLOOKUP(A499,'Team Data'!$A$1:$E$659,5,FALSE())</f>
        <v>469</v>
      </c>
      <c r="Q499" s="0" t="n">
        <f aca="false">VLOOKUP(B499,'Team Data'!$A$1:$E$659,4,FALSE())</f>
        <v>465</v>
      </c>
      <c r="R499" s="0" t="n">
        <f aca="false">VLOOKUP(B499,'Team Data'!$A$1:$E$659,5,FALSE())</f>
        <v>484</v>
      </c>
      <c r="S499" s="0" t="n">
        <f aca="false">IF(I499=1,(MIN(30,(C499-D499)))*(M499/(M499+N499))*(Q499/(Q499+R499)),(MAX(-30,(C499-D499)))*(N499/(M499+N499))*(R499/(R499+Q499)))</f>
        <v>3.27186512118019</v>
      </c>
      <c r="T499" s="0" t="n">
        <f aca="false">IF(J499=1,(MIN(30,(D499-C499)))*(K499/(K499+L499))*(O499/(O499+P499)),(MAX(-30,(D499-C499)))*(L499/(K499+L499))*(P499/(P499+O499)))</f>
        <v>-4.8702915376677</v>
      </c>
      <c r="U499" s="7" t="n">
        <v>43057</v>
      </c>
    </row>
    <row r="500" customFormat="false" ht="15" hidden="false" customHeight="false" outlineLevel="0" collapsed="false">
      <c r="A500" s="0" t="s">
        <v>214</v>
      </c>
      <c r="B500" s="0" t="s">
        <v>67</v>
      </c>
      <c r="C500" s="0" t="n">
        <v>65</v>
      </c>
      <c r="D500" s="0" t="n">
        <v>79</v>
      </c>
      <c r="E500" s="0" t="n">
        <v>30</v>
      </c>
      <c r="F500" s="0" t="n">
        <v>40</v>
      </c>
      <c r="G500" s="0" t="n">
        <v>13</v>
      </c>
      <c r="H500" s="0" t="n">
        <v>12</v>
      </c>
      <c r="I500" s="0" t="n">
        <v>0</v>
      </c>
      <c r="J500" s="0" t="n">
        <v>1</v>
      </c>
      <c r="K500" s="0" t="n">
        <f aca="false">VLOOKUP(A500,'Team Data'!$A$1:$E$659,2,FALSE())</f>
        <v>14</v>
      </c>
      <c r="L500" s="0" t="n">
        <f aca="false">VLOOKUP(A500,'Team Data'!$A$1:$E$659,3,FALSE())</f>
        <v>16</v>
      </c>
      <c r="M500" s="0" t="n">
        <f aca="false">VLOOKUP(B500,'Team Data'!$A$1:$E$659,2,FALSE())</f>
        <v>14</v>
      </c>
      <c r="N500" s="0" t="n">
        <f aca="false">VLOOKUP(B500,'Team Data'!$A$1:$E$659,3,FALSE())</f>
        <v>17</v>
      </c>
      <c r="O500" s="0" t="n">
        <f aca="false">VLOOKUP(A500,'Team Data'!$A$1:$E$659,4,FALSE())</f>
        <v>515</v>
      </c>
      <c r="P500" s="0" t="n">
        <f aca="false">VLOOKUP(A500,'Team Data'!$A$1:$E$659,5,FALSE())</f>
        <v>457</v>
      </c>
      <c r="Q500" s="0" t="n">
        <f aca="false">VLOOKUP(B500,'Team Data'!$A$1:$E$659,4,FALSE())</f>
        <v>586</v>
      </c>
      <c r="R500" s="0" t="n">
        <f aca="false">VLOOKUP(B500,'Team Data'!$A$1:$E$659,5,FALSE())</f>
        <v>427</v>
      </c>
      <c r="S500" s="0" t="n">
        <f aca="false">IF(I500=1,(MIN(30,(C500-D500)))*(M500/(M500+N500))*(Q500/(Q500+R500)),(MAX(-30,(C500-D500)))*(N500/(M500+N500))*(R500/(R500+Q500)))</f>
        <v>-3.23618762538611</v>
      </c>
      <c r="T500" s="0" t="n">
        <f aca="false">IF(J500=1,(MIN(30,(D500-C500)))*(K500/(K500+L500))*(O500/(O500+P500)),(MAX(-30,(D500-C500)))*(L500/(K500+L500))*(P500/(P500+O500)))</f>
        <v>3.46159122085048</v>
      </c>
      <c r="U500" s="7" t="n">
        <v>43057</v>
      </c>
    </row>
    <row r="501" customFormat="false" ht="15" hidden="false" customHeight="false" outlineLevel="0" collapsed="false">
      <c r="A501" s="0" t="s">
        <v>523</v>
      </c>
      <c r="B501" s="0" t="s">
        <v>199</v>
      </c>
      <c r="C501" s="0" t="n">
        <v>76</v>
      </c>
      <c r="D501" s="0" t="n">
        <v>101</v>
      </c>
      <c r="E501" s="0" t="n">
        <v>29</v>
      </c>
      <c r="F501" s="0" t="n">
        <v>66</v>
      </c>
      <c r="G501" s="0" t="n">
        <v>10</v>
      </c>
      <c r="H501" s="0" t="n">
        <v>14</v>
      </c>
      <c r="I501" s="0" t="n">
        <v>0</v>
      </c>
      <c r="J501" s="0" t="n">
        <v>1</v>
      </c>
      <c r="K501" s="0" t="n">
        <f aca="false">VLOOKUP(A501,'Team Data'!$A$1:$E$659,2,FALSE())</f>
        <v>0</v>
      </c>
      <c r="L501" s="0" t="n">
        <f aca="false">VLOOKUP(A501,'Team Data'!$A$1:$E$659,3,FALSE())</f>
        <v>2</v>
      </c>
      <c r="M501" s="0" t="n">
        <f aca="false">VLOOKUP(B501,'Team Data'!$A$1:$E$659,2,FALSE())</f>
        <v>19</v>
      </c>
      <c r="N501" s="0" t="n">
        <f aca="false">VLOOKUP(B501,'Team Data'!$A$1:$E$659,3,FALSE())</f>
        <v>16</v>
      </c>
      <c r="O501" s="0" t="n">
        <f aca="false">VLOOKUP(A501,'Team Data'!$A$1:$E$659,4,FALSE())</f>
        <v>33</v>
      </c>
      <c r="P501" s="0" t="n">
        <f aca="false">VLOOKUP(A501,'Team Data'!$A$1:$E$659,5,FALSE())</f>
        <v>34</v>
      </c>
      <c r="Q501" s="0" t="n">
        <f aca="false">VLOOKUP(B501,'Team Data'!$A$1:$E$659,4,FALSE())</f>
        <v>431</v>
      </c>
      <c r="R501" s="0" t="n">
        <f aca="false">VLOOKUP(B501,'Team Data'!$A$1:$E$659,5,FALSE())</f>
        <v>621</v>
      </c>
      <c r="S501" s="0" t="n">
        <f aca="false">IF(I501=1,(MIN(30,(C501-D501)))*(M501/(M501+N501))*(Q501/(Q501+R501)),(MAX(-30,(C501-D501)))*(N501/(M501+N501))*(R501/(R501+Q501)))</f>
        <v>-6.74633351439435</v>
      </c>
      <c r="T501" s="0" t="n">
        <f aca="false">IF(J501=1,(MIN(30,(D501-C501)))*(K501/(K501+L501))*(O501/(O501+P501)),(MAX(-30,(D501-C501)))*(L501/(K501+L501))*(P501/(P501+O501)))</f>
        <v>0</v>
      </c>
      <c r="U501" s="7" t="n">
        <v>43057</v>
      </c>
    </row>
    <row r="502" customFormat="false" ht="15" hidden="false" customHeight="false" outlineLevel="0" collapsed="false">
      <c r="A502" s="0" t="s">
        <v>62</v>
      </c>
      <c r="B502" s="0" t="s">
        <v>56</v>
      </c>
      <c r="C502" s="0" t="n">
        <v>56</v>
      </c>
      <c r="D502" s="0" t="n">
        <v>80</v>
      </c>
      <c r="E502" s="0" t="n">
        <v>31</v>
      </c>
      <c r="F502" s="0" t="n">
        <v>37</v>
      </c>
      <c r="G502" s="0" t="n">
        <v>13</v>
      </c>
      <c r="H502" s="0" t="n">
        <v>13</v>
      </c>
      <c r="I502" s="0" t="n">
        <v>0</v>
      </c>
      <c r="J502" s="0" t="n">
        <v>1</v>
      </c>
      <c r="K502" s="0" t="n">
        <f aca="false">VLOOKUP(A502,'Team Data'!$A$1:$E$659,2,FALSE())</f>
        <v>5</v>
      </c>
      <c r="L502" s="0" t="n">
        <f aca="false">VLOOKUP(A502,'Team Data'!$A$1:$E$659,3,FALSE())</f>
        <v>27</v>
      </c>
      <c r="M502" s="0" t="n">
        <f aca="false">VLOOKUP(B502,'Team Data'!$A$1:$E$659,2,FALSE())</f>
        <v>12</v>
      </c>
      <c r="N502" s="0" t="n">
        <f aca="false">VLOOKUP(B502,'Team Data'!$A$1:$E$659,3,FALSE())</f>
        <v>23</v>
      </c>
      <c r="O502" s="0" t="n">
        <f aca="false">VLOOKUP(A502,'Team Data'!$A$1:$E$659,4,FALSE())</f>
        <v>512</v>
      </c>
      <c r="P502" s="0" t="n">
        <f aca="false">VLOOKUP(A502,'Team Data'!$A$1:$E$659,5,FALSE())</f>
        <v>548</v>
      </c>
      <c r="Q502" s="0" t="n">
        <f aca="false">VLOOKUP(B502,'Team Data'!$A$1:$E$659,4,FALSE())</f>
        <v>562</v>
      </c>
      <c r="R502" s="0" t="n">
        <f aca="false">VLOOKUP(B502,'Team Data'!$A$1:$E$659,5,FALSE())</f>
        <v>557</v>
      </c>
      <c r="S502" s="0" t="n">
        <f aca="false">IF(I502=1,(MIN(30,(C502-D502)))*(M502/(M502+N502))*(Q502/(Q502+R502)),(MAX(-30,(C502-D502)))*(N502/(M502+N502))*(R502/(R502+Q502)))</f>
        <v>-7.85047874377633</v>
      </c>
      <c r="T502" s="0" t="n">
        <f aca="false">IF(J502=1,(MIN(30,(D502-C502)))*(K502/(K502+L502))*(O502/(O502+P502)),(MAX(-30,(D502-C502)))*(L502/(K502+L502))*(P502/(P502+O502)))</f>
        <v>1.81132075471698</v>
      </c>
      <c r="U502" s="7" t="n">
        <v>43057</v>
      </c>
    </row>
    <row r="503" customFormat="false" ht="15" hidden="false" customHeight="false" outlineLevel="0" collapsed="false">
      <c r="A503" s="0" t="s">
        <v>264</v>
      </c>
      <c r="B503" s="0" t="s">
        <v>143</v>
      </c>
      <c r="C503" s="0" t="n">
        <v>90</v>
      </c>
      <c r="D503" s="0" t="n">
        <v>91</v>
      </c>
      <c r="E503" s="0" t="n">
        <v>40</v>
      </c>
      <c r="F503" s="0" t="n">
        <v>41</v>
      </c>
      <c r="G503" s="0" t="n">
        <v>12</v>
      </c>
      <c r="H503" s="0" t="n">
        <v>12</v>
      </c>
      <c r="I503" s="0" t="n">
        <v>0</v>
      </c>
      <c r="J503" s="0" t="n">
        <v>1</v>
      </c>
      <c r="K503" s="0" t="n">
        <f aca="false">VLOOKUP(A503,'Team Data'!$A$1:$E$659,2,FALSE())</f>
        <v>8</v>
      </c>
      <c r="L503" s="0" t="n">
        <f aca="false">VLOOKUP(A503,'Team Data'!$A$1:$E$659,3,FALSE())</f>
        <v>24</v>
      </c>
      <c r="M503" s="0" t="n">
        <f aca="false">VLOOKUP(B503,'Team Data'!$A$1:$E$659,2,FALSE())</f>
        <v>16</v>
      </c>
      <c r="N503" s="0" t="n">
        <f aca="false">VLOOKUP(B503,'Team Data'!$A$1:$E$659,3,FALSE())</f>
        <v>14</v>
      </c>
      <c r="O503" s="0" t="n">
        <f aca="false">VLOOKUP(A503,'Team Data'!$A$1:$E$659,4,FALSE())</f>
        <v>541</v>
      </c>
      <c r="P503" s="0" t="n">
        <f aca="false">VLOOKUP(A503,'Team Data'!$A$1:$E$659,5,FALSE())</f>
        <v>503</v>
      </c>
      <c r="Q503" s="0" t="n">
        <f aca="false">VLOOKUP(B503,'Team Data'!$A$1:$E$659,4,FALSE())</f>
        <v>426</v>
      </c>
      <c r="R503" s="0" t="n">
        <f aca="false">VLOOKUP(B503,'Team Data'!$A$1:$E$659,5,FALSE())</f>
        <v>491</v>
      </c>
      <c r="S503" s="0" t="n">
        <f aca="false">IF(I503=1,(MIN(30,(C503-D503)))*(M503/(M503+N503))*(Q503/(Q503+R503)),(MAX(-30,(C503-D503)))*(N503/(M503+N503))*(R503/(R503+Q503)))</f>
        <v>-0.249872773536896</v>
      </c>
      <c r="T503" s="0" t="n">
        <f aca="false">IF(J503=1,(MIN(30,(D503-C503)))*(K503/(K503+L503))*(O503/(O503+P503)),(MAX(-30,(D503-C503)))*(L503/(K503+L503))*(P503/(P503+O503)))</f>
        <v>0.129549808429119</v>
      </c>
      <c r="U503" s="7" t="n">
        <v>43057</v>
      </c>
    </row>
    <row r="504" customFormat="false" ht="15" hidden="false" customHeight="false" outlineLevel="0" collapsed="false">
      <c r="A504" s="0" t="s">
        <v>284</v>
      </c>
      <c r="B504" s="0" t="s">
        <v>24</v>
      </c>
      <c r="C504" s="0" t="n">
        <v>76</v>
      </c>
      <c r="D504" s="0" t="n">
        <v>87</v>
      </c>
      <c r="E504" s="0" t="n">
        <v>38</v>
      </c>
      <c r="F504" s="0" t="n">
        <v>29</v>
      </c>
      <c r="G504" s="0" t="n">
        <v>18</v>
      </c>
      <c r="H504" s="0" t="n">
        <v>10</v>
      </c>
      <c r="I504" s="0" t="n">
        <v>0</v>
      </c>
      <c r="J504" s="0" t="n">
        <v>1</v>
      </c>
      <c r="K504" s="0" t="n">
        <f aca="false">VLOOKUP(A504,'Team Data'!$A$1:$E$659,2,FALSE())</f>
        <v>13</v>
      </c>
      <c r="L504" s="0" t="n">
        <f aca="false">VLOOKUP(A504,'Team Data'!$A$1:$E$659,3,FALSE())</f>
        <v>18</v>
      </c>
      <c r="M504" s="0" t="n">
        <f aca="false">VLOOKUP(B504,'Team Data'!$A$1:$E$659,2,FALSE())</f>
        <v>19</v>
      </c>
      <c r="N504" s="0" t="n">
        <f aca="false">VLOOKUP(B504,'Team Data'!$A$1:$E$659,3,FALSE())</f>
        <v>13</v>
      </c>
      <c r="O504" s="0" t="n">
        <f aca="false">VLOOKUP(A504,'Team Data'!$A$1:$E$659,4,FALSE())</f>
        <v>512</v>
      </c>
      <c r="P504" s="0" t="n">
        <f aca="false">VLOOKUP(A504,'Team Data'!$A$1:$E$659,5,FALSE())</f>
        <v>455</v>
      </c>
      <c r="Q504" s="0" t="n">
        <f aca="false">VLOOKUP(B504,'Team Data'!$A$1:$E$659,4,FALSE())</f>
        <v>529</v>
      </c>
      <c r="R504" s="0" t="n">
        <f aca="false">VLOOKUP(B504,'Team Data'!$A$1:$E$659,5,FALSE())</f>
        <v>500</v>
      </c>
      <c r="S504" s="0" t="n">
        <f aca="false">IF(I504=1,(MIN(30,(C504-D504)))*(M504/(M504+N504))*(Q504/(Q504+R504)),(MAX(-30,(C504-D504)))*(N504/(M504+N504))*(R504/(R504+Q504)))</f>
        <v>-2.17140427599611</v>
      </c>
      <c r="T504" s="0" t="n">
        <f aca="false">IF(J504=1,(MIN(30,(D504-C504)))*(K504/(K504+L504))*(O504/(O504+P504)),(MAX(-30,(D504-C504)))*(L504/(K504+L504))*(P504/(P504+O504)))</f>
        <v>2.44240584448077</v>
      </c>
      <c r="U504" s="7" t="n">
        <v>43057</v>
      </c>
    </row>
    <row r="505" customFormat="false" ht="15" hidden="false" customHeight="false" outlineLevel="0" collapsed="false">
      <c r="A505" s="0" t="s">
        <v>524</v>
      </c>
      <c r="B505" s="0" t="s">
        <v>123</v>
      </c>
      <c r="C505" s="0" t="n">
        <v>49</v>
      </c>
      <c r="D505" s="0" t="n">
        <v>88</v>
      </c>
      <c r="E505" s="0" t="n">
        <v>45</v>
      </c>
      <c r="F505" s="0" t="n">
        <v>48</v>
      </c>
      <c r="G505" s="0" t="n">
        <v>21</v>
      </c>
      <c r="H505" s="0" t="n">
        <v>12</v>
      </c>
      <c r="I505" s="0" t="n">
        <v>0</v>
      </c>
      <c r="J505" s="0" t="n">
        <v>1</v>
      </c>
      <c r="K505" s="0" t="n">
        <f aca="false">VLOOKUP(A505,'Team Data'!$A$1:$E$659,2,FALSE())</f>
        <v>0</v>
      </c>
      <c r="L505" s="0" t="n">
        <f aca="false">VLOOKUP(A505,'Team Data'!$A$1:$E$659,3,FALSE())</f>
        <v>2</v>
      </c>
      <c r="M505" s="0" t="n">
        <f aca="false">VLOOKUP(B505,'Team Data'!$A$1:$E$659,2,FALSE())</f>
        <v>7</v>
      </c>
      <c r="N505" s="0" t="n">
        <f aca="false">VLOOKUP(B505,'Team Data'!$A$1:$E$659,3,FALSE())</f>
        <v>21</v>
      </c>
      <c r="O505" s="0" t="n">
        <f aca="false">VLOOKUP(A505,'Team Data'!$A$1:$E$659,4,FALSE())</f>
        <v>22</v>
      </c>
      <c r="P505" s="0" t="n">
        <f aca="false">VLOOKUP(A505,'Team Data'!$A$1:$E$659,5,FALSE())</f>
        <v>39</v>
      </c>
      <c r="Q505" s="0" t="n">
        <f aca="false">VLOOKUP(B505,'Team Data'!$A$1:$E$659,4,FALSE())</f>
        <v>401</v>
      </c>
      <c r="R505" s="0" t="n">
        <f aca="false">VLOOKUP(B505,'Team Data'!$A$1:$E$659,5,FALSE())</f>
        <v>384</v>
      </c>
      <c r="S505" s="0" t="n">
        <f aca="false">IF(I505=1,(MIN(30,(C505-D505)))*(M505/(M505+N505))*(Q505/(Q505+R505)),(MAX(-30,(C505-D505)))*(N505/(M505+N505))*(R505/(R505+Q505)))</f>
        <v>-11.0063694267516</v>
      </c>
      <c r="T505" s="0" t="n">
        <f aca="false">IF(J505=1,(MIN(30,(D505-C505)))*(K505/(K505+L505))*(O505/(O505+P505)),(MAX(-30,(D505-C505)))*(L505/(K505+L505))*(P505/(P505+O505)))</f>
        <v>0</v>
      </c>
      <c r="U505" s="7" t="n">
        <v>43057</v>
      </c>
    </row>
    <row r="506" customFormat="false" ht="15" hidden="false" customHeight="false" outlineLevel="0" collapsed="false">
      <c r="A506" s="0" t="s">
        <v>525</v>
      </c>
      <c r="B506" s="0" t="s">
        <v>317</v>
      </c>
      <c r="C506" s="0" t="n">
        <v>43</v>
      </c>
      <c r="D506" s="0" t="n">
        <v>95</v>
      </c>
      <c r="E506" s="0" t="n">
        <v>22</v>
      </c>
      <c r="F506" s="0" t="n">
        <v>44</v>
      </c>
      <c r="G506" s="0" t="n">
        <v>28</v>
      </c>
      <c r="H506" s="0" t="n">
        <v>19</v>
      </c>
      <c r="I506" s="0" t="n">
        <v>0</v>
      </c>
      <c r="J506" s="0" t="n">
        <v>1</v>
      </c>
      <c r="K506" s="0" t="n">
        <f aca="false">VLOOKUP(A506,'Team Data'!$A$1:$E$659,2,FALSE())</f>
        <v>0</v>
      </c>
      <c r="L506" s="0" t="n">
        <f aca="false">VLOOKUP(A506,'Team Data'!$A$1:$E$659,3,FALSE())</f>
        <v>1</v>
      </c>
      <c r="M506" s="0" t="n">
        <f aca="false">VLOOKUP(B506,'Team Data'!$A$1:$E$659,2,FALSE())</f>
        <v>27</v>
      </c>
      <c r="N506" s="0" t="n">
        <f aca="false">VLOOKUP(B506,'Team Data'!$A$1:$E$659,3,FALSE())</f>
        <v>8</v>
      </c>
      <c r="O506" s="0" t="n">
        <f aca="false">VLOOKUP(A506,'Team Data'!$A$1:$E$659,4,FALSE())</f>
        <v>27</v>
      </c>
      <c r="P506" s="0" t="n">
        <f aca="false">VLOOKUP(A506,'Team Data'!$A$1:$E$659,5,FALSE())</f>
        <v>8</v>
      </c>
      <c r="Q506" s="0" t="n">
        <f aca="false">VLOOKUP(B506,'Team Data'!$A$1:$E$659,4,FALSE())</f>
        <v>534</v>
      </c>
      <c r="R506" s="0" t="n">
        <f aca="false">VLOOKUP(B506,'Team Data'!$A$1:$E$659,5,FALSE())</f>
        <v>523</v>
      </c>
      <c r="S506" s="0" t="n">
        <f aca="false">IF(I506=1,(MIN(30,(C506-D506)))*(M506/(M506+N506))*(Q506/(Q506+R506)),(MAX(-30,(C506-D506)))*(N506/(M506+N506))*(R506/(R506+Q506)))</f>
        <v>-3.39289093120692</v>
      </c>
      <c r="T506" s="0" t="n">
        <f aca="false">IF(J506=1,(MIN(30,(D506-C506)))*(K506/(K506+L506))*(O506/(O506+P506)),(MAX(-30,(D506-C506)))*(L506/(K506+L506))*(P506/(P506+O506)))</f>
        <v>0</v>
      </c>
      <c r="U506" s="7" t="n">
        <v>43057</v>
      </c>
    </row>
    <row r="507" customFormat="false" ht="15" hidden="false" customHeight="false" outlineLevel="0" collapsed="false">
      <c r="A507" s="0" t="s">
        <v>10</v>
      </c>
      <c r="B507" s="0" t="s">
        <v>9</v>
      </c>
      <c r="C507" s="0" t="n">
        <v>67</v>
      </c>
      <c r="D507" s="0" t="n">
        <v>104</v>
      </c>
      <c r="E507" s="0" t="n">
        <v>23</v>
      </c>
      <c r="F507" s="0" t="n">
        <v>47</v>
      </c>
      <c r="G507" s="0" t="n">
        <v>10</v>
      </c>
      <c r="H507" s="0" t="n">
        <v>15</v>
      </c>
      <c r="I507" s="0" t="n">
        <v>0</v>
      </c>
      <c r="J507" s="0" t="n">
        <v>1</v>
      </c>
      <c r="K507" s="0" t="n">
        <f aca="false">VLOOKUP(A507,'Team Data'!$A$1:$E$659,2,FALSE())</f>
        <v>3</v>
      </c>
      <c r="L507" s="0" t="n">
        <f aca="false">VLOOKUP(A507,'Team Data'!$A$1:$E$659,3,FALSE())</f>
        <v>28</v>
      </c>
      <c r="M507" s="0" t="n">
        <f aca="false">VLOOKUP(B507,'Team Data'!$A$1:$E$659,2,FALSE())</f>
        <v>20</v>
      </c>
      <c r="N507" s="0" t="n">
        <f aca="false">VLOOKUP(B507,'Team Data'!$A$1:$E$659,3,FALSE())</f>
        <v>16</v>
      </c>
      <c r="O507" s="0" t="n">
        <f aca="false">VLOOKUP(A507,'Team Data'!$A$1:$E$659,4,FALSE())</f>
        <v>453</v>
      </c>
      <c r="P507" s="0" t="n">
        <f aca="false">VLOOKUP(A507,'Team Data'!$A$1:$E$659,5,FALSE())</f>
        <v>567</v>
      </c>
      <c r="Q507" s="0" t="n">
        <f aca="false">VLOOKUP(B507,'Team Data'!$A$1:$E$659,4,FALSE())</f>
        <v>741</v>
      </c>
      <c r="R507" s="0" t="n">
        <f aca="false">VLOOKUP(B507,'Team Data'!$A$1:$E$659,5,FALSE())</f>
        <v>460</v>
      </c>
      <c r="S507" s="0" t="n">
        <f aca="false">IF(I507=1,(MIN(30,(C507-D507)))*(M507/(M507+N507))*(Q507/(Q507+R507)),(MAX(-30,(C507-D507)))*(N507/(M507+N507))*(R507/(R507+Q507)))</f>
        <v>-5.10685539827921</v>
      </c>
      <c r="T507" s="0" t="n">
        <f aca="false">IF(J507=1,(MIN(30,(D507-C507)))*(K507/(K507+L507))*(O507/(O507+P507)),(MAX(-30,(D507-C507)))*(L507/(K507+L507))*(P507/(P507+O507)))</f>
        <v>1.28937381404175</v>
      </c>
      <c r="U507" s="7" t="n">
        <v>43057</v>
      </c>
    </row>
    <row r="508" customFormat="false" ht="15" hidden="false" customHeight="false" outlineLevel="0" collapsed="false">
      <c r="A508" s="0" t="s">
        <v>102</v>
      </c>
      <c r="B508" s="0" t="s">
        <v>219</v>
      </c>
      <c r="C508" s="0" t="n">
        <v>72</v>
      </c>
      <c r="D508" s="0" t="n">
        <v>77</v>
      </c>
      <c r="E508" s="0" t="n">
        <v>35</v>
      </c>
      <c r="F508" s="0" t="n">
        <v>33</v>
      </c>
      <c r="G508" s="0" t="n">
        <v>16</v>
      </c>
      <c r="H508" s="0" t="n">
        <v>13</v>
      </c>
      <c r="I508" s="0" t="n">
        <v>0</v>
      </c>
      <c r="J508" s="0" t="n">
        <v>1</v>
      </c>
      <c r="K508" s="0" t="n">
        <f aca="false">VLOOKUP(A508,'Team Data'!$A$1:$E$659,2,FALSE())</f>
        <v>24</v>
      </c>
      <c r="L508" s="0" t="n">
        <f aca="false">VLOOKUP(A508,'Team Data'!$A$1:$E$659,3,FALSE())</f>
        <v>11</v>
      </c>
      <c r="M508" s="0" t="n">
        <f aca="false">VLOOKUP(B508,'Team Data'!$A$1:$E$659,2,FALSE())</f>
        <v>12</v>
      </c>
      <c r="N508" s="0" t="n">
        <f aca="false">VLOOKUP(B508,'Team Data'!$A$1:$E$659,3,FALSE())</f>
        <v>20</v>
      </c>
      <c r="O508" s="0" t="n">
        <f aca="false">VLOOKUP(A508,'Team Data'!$A$1:$E$659,4,FALSE())</f>
        <v>527</v>
      </c>
      <c r="P508" s="0" t="n">
        <f aca="false">VLOOKUP(A508,'Team Data'!$A$1:$E$659,5,FALSE())</f>
        <v>561</v>
      </c>
      <c r="Q508" s="0" t="n">
        <f aca="false">VLOOKUP(B508,'Team Data'!$A$1:$E$659,4,FALSE())</f>
        <v>657</v>
      </c>
      <c r="R508" s="0" t="n">
        <f aca="false">VLOOKUP(B508,'Team Data'!$A$1:$E$659,5,FALSE())</f>
        <v>413</v>
      </c>
      <c r="S508" s="0" t="n">
        <f aca="false">IF(I508=1,(MIN(30,(C508-D508)))*(M508/(M508+N508))*(Q508/(Q508+R508)),(MAX(-30,(C508-D508)))*(N508/(M508+N508))*(R508/(R508+Q508)))</f>
        <v>-1.20619158878505</v>
      </c>
      <c r="T508" s="0" t="n">
        <f aca="false">IF(J508=1,(MIN(30,(D508-C508)))*(K508/(K508+L508))*(O508/(O508+P508)),(MAX(-30,(D508-C508)))*(L508/(K508+L508))*(P508/(P508+O508)))</f>
        <v>1.66071428571429</v>
      </c>
      <c r="U508" s="7" t="n">
        <v>43057</v>
      </c>
    </row>
    <row r="509" customFormat="false" ht="15" hidden="false" customHeight="false" outlineLevel="0" collapsed="false">
      <c r="A509" s="0" t="s">
        <v>61</v>
      </c>
      <c r="B509" s="0" t="s">
        <v>225</v>
      </c>
      <c r="C509" s="0" t="n">
        <v>65</v>
      </c>
      <c r="D509" s="0" t="n">
        <v>79</v>
      </c>
      <c r="E509" s="0" t="n">
        <v>33</v>
      </c>
      <c r="F509" s="0" t="n">
        <v>42</v>
      </c>
      <c r="G509" s="0" t="n">
        <v>20</v>
      </c>
      <c r="H509" s="0" t="n">
        <v>13</v>
      </c>
      <c r="I509" s="0" t="n">
        <v>0</v>
      </c>
      <c r="J509" s="0" t="n">
        <v>1</v>
      </c>
      <c r="K509" s="0" t="n">
        <f aca="false">VLOOKUP(A509,'Team Data'!$A$1:$E$659,2,FALSE())</f>
        <v>8</v>
      </c>
      <c r="L509" s="0" t="n">
        <f aca="false">VLOOKUP(A509,'Team Data'!$A$1:$E$659,3,FALSE())</f>
        <v>19</v>
      </c>
      <c r="M509" s="0" t="n">
        <f aca="false">VLOOKUP(B509,'Team Data'!$A$1:$E$659,2,FALSE())</f>
        <v>26</v>
      </c>
      <c r="N509" s="0" t="n">
        <f aca="false">VLOOKUP(B509,'Team Data'!$A$1:$E$659,3,FALSE())</f>
        <v>12</v>
      </c>
      <c r="O509" s="0" t="n">
        <f aca="false">VLOOKUP(A509,'Team Data'!$A$1:$E$659,4,FALSE())</f>
        <v>409</v>
      </c>
      <c r="P509" s="0" t="n">
        <f aca="false">VLOOKUP(A509,'Team Data'!$A$1:$E$659,5,FALSE())</f>
        <v>407</v>
      </c>
      <c r="Q509" s="0" t="n">
        <f aca="false">VLOOKUP(B509,'Team Data'!$A$1:$E$659,4,FALSE())</f>
        <v>700</v>
      </c>
      <c r="R509" s="0" t="n">
        <f aca="false">VLOOKUP(B509,'Team Data'!$A$1:$E$659,5,FALSE())</f>
        <v>549</v>
      </c>
      <c r="S509" s="0" t="n">
        <f aca="false">IF(I509=1,(MIN(30,(C509-D509)))*(M509/(M509+N509))*(Q509/(Q509+R509)),(MAX(-30,(C509-D509)))*(N509/(M509+N509))*(R509/(R509+Q509)))</f>
        <v>-1.94328094054191</v>
      </c>
      <c r="T509" s="0" t="n">
        <f aca="false">IF(J509=1,(MIN(30,(D509-C509)))*(K509/(K509+L509))*(O509/(O509+P509)),(MAX(-30,(D509-C509)))*(L509/(K509+L509))*(P509/(P509+O509)))</f>
        <v>2.07915758896151</v>
      </c>
      <c r="U509" s="7" t="n">
        <v>43057</v>
      </c>
    </row>
    <row r="510" customFormat="false" ht="15" hidden="false" customHeight="false" outlineLevel="0" collapsed="false">
      <c r="A510" s="0" t="s">
        <v>355</v>
      </c>
      <c r="B510" s="0" t="s">
        <v>304</v>
      </c>
      <c r="C510" s="0" t="n">
        <v>72</v>
      </c>
      <c r="D510" s="0" t="n">
        <v>80</v>
      </c>
      <c r="E510" s="0" t="n">
        <v>30</v>
      </c>
      <c r="F510" s="0" t="n">
        <v>40</v>
      </c>
      <c r="G510" s="0" t="n">
        <v>13</v>
      </c>
      <c r="H510" s="0" t="n">
        <v>15</v>
      </c>
      <c r="I510" s="0" t="n">
        <v>0</v>
      </c>
      <c r="J510" s="0" t="n">
        <v>1</v>
      </c>
      <c r="K510" s="0" t="n">
        <f aca="false">VLOOKUP(A510,'Team Data'!$A$1:$E$659,2,FALSE())</f>
        <v>16</v>
      </c>
      <c r="L510" s="0" t="n">
        <f aca="false">VLOOKUP(A510,'Team Data'!$A$1:$E$659,3,FALSE())</f>
        <v>15</v>
      </c>
      <c r="M510" s="0" t="n">
        <f aca="false">VLOOKUP(B510,'Team Data'!$A$1:$E$659,2,FALSE())</f>
        <v>22</v>
      </c>
      <c r="N510" s="0" t="n">
        <f aca="false">VLOOKUP(B510,'Team Data'!$A$1:$E$659,3,FALSE())</f>
        <v>10</v>
      </c>
      <c r="O510" s="0" t="n">
        <f aca="false">VLOOKUP(A510,'Team Data'!$A$1:$E$659,4,FALSE())</f>
        <v>450</v>
      </c>
      <c r="P510" s="0" t="n">
        <f aca="false">VLOOKUP(A510,'Team Data'!$A$1:$E$659,5,FALSE())</f>
        <v>474</v>
      </c>
      <c r="Q510" s="0" t="n">
        <f aca="false">VLOOKUP(B510,'Team Data'!$A$1:$E$659,4,FALSE())</f>
        <v>459</v>
      </c>
      <c r="R510" s="0" t="n">
        <f aca="false">VLOOKUP(B510,'Team Data'!$A$1:$E$659,5,FALSE())</f>
        <v>534</v>
      </c>
      <c r="S510" s="0" t="n">
        <f aca="false">IF(I510=1,(MIN(30,(C510-D510)))*(M510/(M510+N510))*(Q510/(Q510+R510)),(MAX(-30,(C510-D510)))*(N510/(M510+N510))*(R510/(R510+Q510)))</f>
        <v>-1.34441087613293</v>
      </c>
      <c r="T510" s="0" t="n">
        <f aca="false">IF(J510=1,(MIN(30,(D510-C510)))*(K510/(K510+L510))*(O510/(O510+P510)),(MAX(-30,(D510-C510)))*(L510/(K510+L510))*(P510/(P510+O510)))</f>
        <v>2.01089233347298</v>
      </c>
      <c r="U510" s="7" t="n">
        <v>43057</v>
      </c>
    </row>
    <row r="511" customFormat="false" ht="15" hidden="false" customHeight="false" outlineLevel="0" collapsed="false">
      <c r="A511" s="0" t="s">
        <v>526</v>
      </c>
      <c r="B511" s="0" t="s">
        <v>69</v>
      </c>
      <c r="C511" s="0" t="n">
        <v>78</v>
      </c>
      <c r="D511" s="0" t="n">
        <v>93</v>
      </c>
      <c r="E511" s="0" t="n">
        <v>27</v>
      </c>
      <c r="F511" s="0" t="n">
        <v>44</v>
      </c>
      <c r="G511" s="0" t="n">
        <v>11</v>
      </c>
      <c r="H511" s="0" t="n">
        <v>12</v>
      </c>
      <c r="I511" s="0" t="n">
        <v>0</v>
      </c>
      <c r="J511" s="0" t="n">
        <v>1</v>
      </c>
      <c r="K511" s="0" t="n">
        <f aca="false">VLOOKUP(A511,'Team Data'!$A$1:$E$659,2,FALSE())</f>
        <v>0</v>
      </c>
      <c r="L511" s="0" t="n">
        <f aca="false">VLOOKUP(A511,'Team Data'!$A$1:$E$659,3,FALSE())</f>
        <v>1</v>
      </c>
      <c r="M511" s="0" t="n">
        <f aca="false">VLOOKUP(B511,'Team Data'!$A$1:$E$659,2,FALSE())</f>
        <v>14</v>
      </c>
      <c r="N511" s="0" t="n">
        <f aca="false">VLOOKUP(B511,'Team Data'!$A$1:$E$659,3,FALSE())</f>
        <v>19</v>
      </c>
      <c r="O511" s="0" t="n">
        <f aca="false">VLOOKUP(A511,'Team Data'!$A$1:$E$659,4,FALSE())</f>
        <v>14</v>
      </c>
      <c r="P511" s="0" t="n">
        <f aca="false">VLOOKUP(A511,'Team Data'!$A$1:$E$659,5,FALSE())</f>
        <v>19</v>
      </c>
      <c r="Q511" s="0" t="n">
        <f aca="false">VLOOKUP(B511,'Team Data'!$A$1:$E$659,4,FALSE())</f>
        <v>518</v>
      </c>
      <c r="R511" s="0" t="n">
        <f aca="false">VLOOKUP(B511,'Team Data'!$A$1:$E$659,5,FALSE())</f>
        <v>487</v>
      </c>
      <c r="S511" s="0" t="n">
        <f aca="false">IF(I511=1,(MIN(30,(C511-D511)))*(M511/(M511+N511))*(Q511/(Q511+R511)),(MAX(-30,(C511-D511)))*(N511/(M511+N511))*(R511/(R511+Q511)))</f>
        <v>-4.1849841700588</v>
      </c>
      <c r="T511" s="0" t="n">
        <f aca="false">IF(J511=1,(MIN(30,(D511-C511)))*(K511/(K511+L511))*(O511/(O511+P511)),(MAX(-30,(D511-C511)))*(L511/(K511+L511))*(P511/(P511+O511)))</f>
        <v>0</v>
      </c>
      <c r="U511" s="7" t="n">
        <v>43057</v>
      </c>
    </row>
    <row r="512" customFormat="false" ht="15" hidden="false" customHeight="false" outlineLevel="0" collapsed="false">
      <c r="A512" s="0" t="s">
        <v>128</v>
      </c>
      <c r="B512" s="0" t="s">
        <v>302</v>
      </c>
      <c r="C512" s="0" t="n">
        <v>80</v>
      </c>
      <c r="D512" s="0" t="n">
        <v>78</v>
      </c>
      <c r="E512" s="0" t="n">
        <v>37</v>
      </c>
      <c r="F512" s="0" t="n">
        <v>32</v>
      </c>
      <c r="G512" s="0" t="n">
        <v>13</v>
      </c>
      <c r="H512" s="0" t="n">
        <v>12</v>
      </c>
      <c r="I512" s="0" t="n">
        <v>1</v>
      </c>
      <c r="J512" s="0" t="n">
        <v>0</v>
      </c>
      <c r="K512" s="0" t="n">
        <f aca="false">VLOOKUP(A512,'Team Data'!$A$1:$E$659,2,FALSE())</f>
        <v>12</v>
      </c>
      <c r="L512" s="0" t="n">
        <f aca="false">VLOOKUP(A512,'Team Data'!$A$1:$E$659,3,FALSE())</f>
        <v>18</v>
      </c>
      <c r="M512" s="0" t="n">
        <f aca="false">VLOOKUP(B512,'Team Data'!$A$1:$E$659,2,FALSE())</f>
        <v>19</v>
      </c>
      <c r="N512" s="0" t="n">
        <f aca="false">VLOOKUP(B512,'Team Data'!$A$1:$E$659,3,FALSE())</f>
        <v>12</v>
      </c>
      <c r="O512" s="0" t="n">
        <f aca="false">VLOOKUP(A512,'Team Data'!$A$1:$E$659,4,FALSE())</f>
        <v>594</v>
      </c>
      <c r="P512" s="0" t="n">
        <f aca="false">VLOOKUP(A512,'Team Data'!$A$1:$E$659,5,FALSE())</f>
        <v>420</v>
      </c>
      <c r="Q512" s="0" t="n">
        <f aca="false">VLOOKUP(B512,'Team Data'!$A$1:$E$659,4,FALSE())</f>
        <v>534</v>
      </c>
      <c r="R512" s="0" t="n">
        <f aca="false">VLOOKUP(B512,'Team Data'!$A$1:$E$659,5,FALSE())</f>
        <v>472</v>
      </c>
      <c r="S512" s="0" t="n">
        <f aca="false">IF(I512=1,(MIN(30,(C512-D512)))*(M512/(M512+N512))*(Q512/(Q512+R512)),(MAX(-30,(C512-D512)))*(N512/(M512+N512))*(R512/(R512+Q512)))</f>
        <v>0.650676585647406</v>
      </c>
      <c r="T512" s="0" t="n">
        <f aca="false">IF(J512=1,(MIN(30,(D512-C512)))*(K512/(K512+L512))*(O512/(O512+P512)),(MAX(-30,(D512-C512)))*(L512/(K512+L512))*(P512/(P512+O512)))</f>
        <v>-0.497041420118343</v>
      </c>
      <c r="U512" s="7" t="n">
        <v>43057</v>
      </c>
    </row>
    <row r="513" customFormat="false" ht="15" hidden="false" customHeight="false" outlineLevel="0" collapsed="false">
      <c r="A513" s="0" t="s">
        <v>240</v>
      </c>
      <c r="B513" s="0" t="s">
        <v>211</v>
      </c>
      <c r="C513" s="0" t="n">
        <v>87</v>
      </c>
      <c r="D513" s="0" t="n">
        <v>65</v>
      </c>
      <c r="E513" s="0" t="n">
        <v>40</v>
      </c>
      <c r="F513" s="0" t="n">
        <v>30</v>
      </c>
      <c r="G513" s="0" t="n">
        <v>22</v>
      </c>
      <c r="H513" s="0" t="n">
        <v>20</v>
      </c>
      <c r="I513" s="0" t="n">
        <v>1</v>
      </c>
      <c r="J513" s="0" t="n">
        <v>0</v>
      </c>
      <c r="K513" s="0" t="n">
        <f aca="false">VLOOKUP(A513,'Team Data'!$A$1:$E$659,2,FALSE())</f>
        <v>7</v>
      </c>
      <c r="L513" s="0" t="n">
        <f aca="false">VLOOKUP(A513,'Team Data'!$A$1:$E$659,3,FALSE())</f>
        <v>24</v>
      </c>
      <c r="M513" s="0" t="n">
        <f aca="false">VLOOKUP(B513,'Team Data'!$A$1:$E$659,2,FALSE())</f>
        <v>4</v>
      </c>
      <c r="N513" s="0" t="n">
        <f aca="false">VLOOKUP(B513,'Team Data'!$A$1:$E$659,3,FALSE())</f>
        <v>25</v>
      </c>
      <c r="O513" s="0" t="n">
        <f aca="false">VLOOKUP(A513,'Team Data'!$A$1:$E$659,4,FALSE())</f>
        <v>510</v>
      </c>
      <c r="P513" s="0" t="n">
        <f aca="false">VLOOKUP(A513,'Team Data'!$A$1:$E$659,5,FALSE())</f>
        <v>460</v>
      </c>
      <c r="Q513" s="0" t="n">
        <f aca="false">VLOOKUP(B513,'Team Data'!$A$1:$E$659,4,FALSE())</f>
        <v>425</v>
      </c>
      <c r="R513" s="0" t="n">
        <f aca="false">VLOOKUP(B513,'Team Data'!$A$1:$E$659,5,FALSE())</f>
        <v>394</v>
      </c>
      <c r="S513" s="0" t="n">
        <f aca="false">IF(I513=1,(MIN(30,(C513-D513)))*(M513/(M513+N513))*(Q513/(Q513+R513)),(MAX(-30,(C513-D513)))*(N513/(M513+N513))*(R513/(R513+Q513)))</f>
        <v>1.57467054018778</v>
      </c>
      <c r="T513" s="0" t="n">
        <f aca="false">IF(J513=1,(MIN(30,(D513-C513)))*(K513/(K513+L513))*(O513/(O513+P513)),(MAX(-30,(D513-C513)))*(L513/(K513+L513))*(P513/(P513+O513)))</f>
        <v>-8.07715330894579</v>
      </c>
      <c r="U513" s="7" t="n">
        <v>43057</v>
      </c>
    </row>
    <row r="514" customFormat="false" ht="15" hidden="false" customHeight="false" outlineLevel="0" collapsed="false">
      <c r="A514" s="0" t="s">
        <v>270</v>
      </c>
      <c r="B514" s="0" t="s">
        <v>133</v>
      </c>
      <c r="C514" s="0" t="n">
        <v>64</v>
      </c>
      <c r="D514" s="0" t="n">
        <v>98</v>
      </c>
      <c r="E514" s="0" t="n">
        <v>41</v>
      </c>
      <c r="F514" s="0" t="n">
        <v>32</v>
      </c>
      <c r="G514" s="0" t="n">
        <v>12</v>
      </c>
      <c r="H514" s="0" t="n">
        <v>7</v>
      </c>
      <c r="I514" s="0" t="n">
        <v>0</v>
      </c>
      <c r="J514" s="0" t="n">
        <v>1</v>
      </c>
      <c r="K514" s="0" t="n">
        <f aca="false">VLOOKUP(A514,'Team Data'!$A$1:$E$659,2,FALSE())</f>
        <v>28</v>
      </c>
      <c r="L514" s="0" t="n">
        <f aca="false">VLOOKUP(A514,'Team Data'!$A$1:$E$659,3,FALSE())</f>
        <v>7</v>
      </c>
      <c r="M514" s="0" t="n">
        <f aca="false">VLOOKUP(B514,'Team Data'!$A$1:$E$659,2,FALSE())</f>
        <v>30</v>
      </c>
      <c r="N514" s="0" t="n">
        <f aca="false">VLOOKUP(B514,'Team Data'!$A$1:$E$659,3,FALSE())</f>
        <v>8</v>
      </c>
      <c r="O514" s="0" t="n">
        <f aca="false">VLOOKUP(A514,'Team Data'!$A$1:$E$659,4,FALSE())</f>
        <v>516</v>
      </c>
      <c r="P514" s="0" t="n">
        <f aca="false">VLOOKUP(A514,'Team Data'!$A$1:$E$659,5,FALSE())</f>
        <v>493</v>
      </c>
      <c r="Q514" s="0" t="n">
        <f aca="false">VLOOKUP(B514,'Team Data'!$A$1:$E$659,4,FALSE())</f>
        <v>816</v>
      </c>
      <c r="R514" s="0" t="n">
        <f aca="false">VLOOKUP(B514,'Team Data'!$A$1:$E$659,5,FALSE())</f>
        <v>475</v>
      </c>
      <c r="S514" s="0" t="n">
        <f aca="false">IF(I514=1,(MIN(30,(C514-D514)))*(M514/(M514+N514))*(Q514/(Q514+R514)),(MAX(-30,(C514-D514)))*(N514/(M514+N514))*(R514/(R514+Q514)))</f>
        <v>-2.32378001549187</v>
      </c>
      <c r="T514" s="0" t="n">
        <f aca="false">IF(J514=1,(MIN(30,(D514-C514)))*(K514/(K514+L514))*(O514/(O514+P514)),(MAX(-30,(D514-C514)))*(L514/(K514+L514))*(P514/(P514+O514)))</f>
        <v>12.2735381565907</v>
      </c>
      <c r="U514" s="7" t="n">
        <v>43057</v>
      </c>
    </row>
    <row r="515" customFormat="false" ht="15" hidden="false" customHeight="false" outlineLevel="0" collapsed="false">
      <c r="A515" s="0" t="s">
        <v>141</v>
      </c>
      <c r="B515" s="0" t="s">
        <v>334</v>
      </c>
      <c r="C515" s="0" t="n">
        <v>57</v>
      </c>
      <c r="D515" s="0" t="n">
        <v>104</v>
      </c>
      <c r="E515" s="0" t="n">
        <v>25</v>
      </c>
      <c r="F515" s="0" t="n">
        <v>36</v>
      </c>
      <c r="G515" s="0" t="n">
        <v>19</v>
      </c>
      <c r="H515" s="0" t="n">
        <v>14</v>
      </c>
      <c r="I515" s="0" t="n">
        <v>0</v>
      </c>
      <c r="J515" s="0" t="n">
        <v>1</v>
      </c>
      <c r="K515" s="0" t="n">
        <f aca="false">VLOOKUP(A515,'Team Data'!$A$1:$E$659,2,FALSE())</f>
        <v>10</v>
      </c>
      <c r="L515" s="0" t="n">
        <f aca="false">VLOOKUP(A515,'Team Data'!$A$1:$E$659,3,FALSE())</f>
        <v>21</v>
      </c>
      <c r="M515" s="0" t="n">
        <f aca="false">VLOOKUP(B515,'Team Data'!$A$1:$E$659,2,FALSE())</f>
        <v>36</v>
      </c>
      <c r="N515" s="0" t="n">
        <f aca="false">VLOOKUP(B515,'Team Data'!$A$1:$E$659,3,FALSE())</f>
        <v>4</v>
      </c>
      <c r="O515" s="0" t="n">
        <f aca="false">VLOOKUP(A515,'Team Data'!$A$1:$E$659,4,FALSE())</f>
        <v>459</v>
      </c>
      <c r="P515" s="0" t="n">
        <f aca="false">VLOOKUP(A515,'Team Data'!$A$1:$E$659,5,FALSE())</f>
        <v>493</v>
      </c>
      <c r="Q515" s="0" t="n">
        <f aca="false">VLOOKUP(B515,'Team Data'!$A$1:$E$659,4,FALSE())</f>
        <v>804</v>
      </c>
      <c r="R515" s="0" t="n">
        <f aca="false">VLOOKUP(B515,'Team Data'!$A$1:$E$659,5,FALSE())</f>
        <v>530</v>
      </c>
      <c r="S515" s="0" t="n">
        <f aca="false">IF(I515=1,(MIN(30,(C515-D515)))*(M515/(M515+N515))*(Q515/(Q515+R515)),(MAX(-30,(C515-D515)))*(N515/(M515+N515))*(R515/(R515+Q515)))</f>
        <v>-1.19190404797601</v>
      </c>
      <c r="T515" s="0" t="n">
        <f aca="false">IF(J515=1,(MIN(30,(D515-C515)))*(K515/(K515+L515))*(O515/(O515+P515)),(MAX(-30,(D515-C515)))*(L515/(K515+L515))*(P515/(P515+O515)))</f>
        <v>4.66589861751152</v>
      </c>
      <c r="U515" s="7" t="n">
        <v>43057</v>
      </c>
    </row>
    <row r="516" customFormat="false" ht="15" hidden="false" customHeight="false" outlineLevel="0" collapsed="false">
      <c r="A516" s="0" t="s">
        <v>308</v>
      </c>
      <c r="B516" s="0" t="s">
        <v>292</v>
      </c>
      <c r="C516" s="0" t="n">
        <v>65</v>
      </c>
      <c r="D516" s="0" t="n">
        <v>84</v>
      </c>
      <c r="E516" s="0" t="n">
        <v>35</v>
      </c>
      <c r="F516" s="0" t="n">
        <v>35</v>
      </c>
      <c r="G516" s="0" t="n">
        <v>12</v>
      </c>
      <c r="H516" s="0" t="n">
        <v>12</v>
      </c>
      <c r="I516" s="0" t="n">
        <v>0</v>
      </c>
      <c r="J516" s="0" t="n">
        <v>1</v>
      </c>
      <c r="K516" s="0" t="n">
        <f aca="false">VLOOKUP(A516,'Team Data'!$A$1:$E$659,2,FALSE())</f>
        <v>23</v>
      </c>
      <c r="L516" s="0" t="n">
        <f aca="false">VLOOKUP(A516,'Team Data'!$A$1:$E$659,3,FALSE())</f>
        <v>9</v>
      </c>
      <c r="M516" s="0" t="n">
        <f aca="false">VLOOKUP(B516,'Team Data'!$A$1:$E$659,2,FALSE())</f>
        <v>19</v>
      </c>
      <c r="N516" s="0" t="n">
        <f aca="false">VLOOKUP(B516,'Team Data'!$A$1:$E$659,3,FALSE())</f>
        <v>13</v>
      </c>
      <c r="O516" s="0" t="n">
        <f aca="false">VLOOKUP(A516,'Team Data'!$A$1:$E$659,4,FALSE())</f>
        <v>444</v>
      </c>
      <c r="P516" s="0" t="n">
        <f aca="false">VLOOKUP(A516,'Team Data'!$A$1:$E$659,5,FALSE())</f>
        <v>537</v>
      </c>
      <c r="Q516" s="0" t="n">
        <f aca="false">VLOOKUP(B516,'Team Data'!$A$1:$E$659,4,FALSE())</f>
        <v>664</v>
      </c>
      <c r="R516" s="0" t="n">
        <f aca="false">VLOOKUP(B516,'Team Data'!$A$1:$E$659,5,FALSE())</f>
        <v>424</v>
      </c>
      <c r="S516" s="0" t="n">
        <f aca="false">IF(I516=1,(MIN(30,(C516-D516)))*(M516/(M516+N516))*(Q516/(Q516+R516)),(MAX(-30,(C516-D516)))*(N516/(M516+N516))*(R516/(R516+Q516)))</f>
        <v>-3.00804227941177</v>
      </c>
      <c r="T516" s="0" t="n">
        <f aca="false">IF(J516=1,(MIN(30,(D516-C516)))*(K516/(K516+L516))*(O516/(O516+P516)),(MAX(-30,(D516-C516)))*(L516/(K516+L516))*(P516/(P516+O516)))</f>
        <v>6.18081039755352</v>
      </c>
      <c r="U516" s="7" t="n">
        <v>43057</v>
      </c>
    </row>
    <row r="517" customFormat="false" ht="15" hidden="false" customHeight="false" outlineLevel="0" collapsed="false">
      <c r="A517" s="0" t="s">
        <v>94</v>
      </c>
      <c r="B517" s="0" t="s">
        <v>17</v>
      </c>
      <c r="C517" s="0" t="n">
        <v>75</v>
      </c>
      <c r="D517" s="0" t="n">
        <v>83</v>
      </c>
      <c r="E517" s="0" t="n">
        <v>40</v>
      </c>
      <c r="F517" s="0" t="n">
        <v>33</v>
      </c>
      <c r="G517" s="0" t="n">
        <v>16</v>
      </c>
      <c r="H517" s="0" t="n">
        <v>11</v>
      </c>
      <c r="I517" s="0" t="n">
        <v>0</v>
      </c>
      <c r="J517" s="0" t="n">
        <v>1</v>
      </c>
      <c r="K517" s="0" t="n">
        <f aca="false">VLOOKUP(A517,'Team Data'!$A$1:$E$659,2,FALSE())</f>
        <v>21</v>
      </c>
      <c r="L517" s="0" t="n">
        <f aca="false">VLOOKUP(A517,'Team Data'!$A$1:$E$659,3,FALSE())</f>
        <v>11</v>
      </c>
      <c r="M517" s="0" t="n">
        <f aca="false">VLOOKUP(B517,'Team Data'!$A$1:$E$659,2,FALSE())</f>
        <v>23</v>
      </c>
      <c r="N517" s="0" t="n">
        <f aca="false">VLOOKUP(B517,'Team Data'!$A$1:$E$659,3,FALSE())</f>
        <v>12</v>
      </c>
      <c r="O517" s="0" t="n">
        <f aca="false">VLOOKUP(A517,'Team Data'!$A$1:$E$659,4,FALSE())</f>
        <v>515</v>
      </c>
      <c r="P517" s="0" t="n">
        <f aca="false">VLOOKUP(A517,'Team Data'!$A$1:$E$659,5,FALSE())</f>
        <v>471</v>
      </c>
      <c r="Q517" s="0" t="n">
        <f aca="false">VLOOKUP(B517,'Team Data'!$A$1:$E$659,4,FALSE())</f>
        <v>660</v>
      </c>
      <c r="R517" s="0" t="n">
        <f aca="false">VLOOKUP(B517,'Team Data'!$A$1:$E$659,5,FALSE())</f>
        <v>497</v>
      </c>
      <c r="S517" s="0" t="n">
        <f aca="false">IF(I517=1,(MIN(30,(C517-D517)))*(M517/(M517+N517))*(Q517/(Q517+R517)),(MAX(-30,(C517-D517)))*(N517/(M517+N517))*(R517/(R517+Q517)))</f>
        <v>-1.17821953327571</v>
      </c>
      <c r="T517" s="0" t="n">
        <f aca="false">IF(J517=1,(MIN(30,(D517-C517)))*(K517/(K517+L517))*(O517/(O517+P517)),(MAX(-30,(D517-C517)))*(L517/(K517+L517))*(P517/(P517+O517)))</f>
        <v>2.74213995943205</v>
      </c>
      <c r="U517" s="7" t="n">
        <v>43057</v>
      </c>
    </row>
    <row r="518" customFormat="false" ht="15" hidden="false" customHeight="false" outlineLevel="0" collapsed="false">
      <c r="A518" s="0" t="s">
        <v>316</v>
      </c>
      <c r="B518" s="0" t="s">
        <v>332</v>
      </c>
      <c r="C518" s="0" t="n">
        <v>76</v>
      </c>
      <c r="D518" s="0" t="n">
        <v>79</v>
      </c>
      <c r="E518" s="0" t="n">
        <v>36</v>
      </c>
      <c r="F518" s="0" t="n">
        <v>32</v>
      </c>
      <c r="G518" s="0" t="n">
        <v>14</v>
      </c>
      <c r="H518" s="0" t="n">
        <v>14</v>
      </c>
      <c r="I518" s="0" t="n">
        <v>0</v>
      </c>
      <c r="J518" s="0" t="n">
        <v>1</v>
      </c>
      <c r="K518" s="0" t="n">
        <f aca="false">VLOOKUP(A518,'Team Data'!$A$1:$E$659,2,FALSE())</f>
        <v>21</v>
      </c>
      <c r="L518" s="0" t="n">
        <f aca="false">VLOOKUP(A518,'Team Data'!$A$1:$E$659,3,FALSE())</f>
        <v>13</v>
      </c>
      <c r="M518" s="0" t="n">
        <f aca="false">VLOOKUP(B518,'Team Data'!$A$1:$E$659,2,FALSE())</f>
        <v>12</v>
      </c>
      <c r="N518" s="0" t="n">
        <f aca="false">VLOOKUP(B518,'Team Data'!$A$1:$E$659,3,FALSE())</f>
        <v>20</v>
      </c>
      <c r="O518" s="0" t="n">
        <f aca="false">VLOOKUP(A518,'Team Data'!$A$1:$E$659,4,FALSE())</f>
        <v>560</v>
      </c>
      <c r="P518" s="0" t="n">
        <f aca="false">VLOOKUP(A518,'Team Data'!$A$1:$E$659,5,FALSE())</f>
        <v>505</v>
      </c>
      <c r="Q518" s="0" t="n">
        <f aca="false">VLOOKUP(B518,'Team Data'!$A$1:$E$659,4,FALSE())</f>
        <v>669</v>
      </c>
      <c r="R518" s="0" t="n">
        <f aca="false">VLOOKUP(B518,'Team Data'!$A$1:$E$659,5,FALSE())</f>
        <v>411</v>
      </c>
      <c r="S518" s="0" t="n">
        <f aca="false">IF(I518=1,(MIN(30,(C518-D518)))*(M518/(M518+N518))*(Q518/(Q518+R518)),(MAX(-30,(C518-D518)))*(N518/(M518+N518))*(R518/(R518+Q518)))</f>
        <v>-0.713541666666667</v>
      </c>
      <c r="T518" s="0" t="n">
        <f aca="false">IF(J518=1,(MIN(30,(D518-C518)))*(K518/(K518+L518))*(O518/(O518+P518)),(MAX(-30,(D518-C518)))*(L518/(K518+L518))*(P518/(P518+O518)))</f>
        <v>0.974316487158244</v>
      </c>
      <c r="U518" s="7" t="n">
        <v>43057</v>
      </c>
    </row>
    <row r="519" customFormat="false" ht="15" hidden="false" customHeight="false" outlineLevel="0" collapsed="false">
      <c r="A519" s="0" t="s">
        <v>205</v>
      </c>
      <c r="B519" s="0" t="s">
        <v>16</v>
      </c>
      <c r="C519" s="0" t="n">
        <v>62</v>
      </c>
      <c r="D519" s="0" t="n">
        <v>97</v>
      </c>
      <c r="E519" s="0" t="n">
        <v>42</v>
      </c>
      <c r="F519" s="0" t="n">
        <v>35</v>
      </c>
      <c r="G519" s="0" t="n">
        <v>24</v>
      </c>
      <c r="H519" s="0" t="n">
        <v>11</v>
      </c>
      <c r="I519" s="0" t="n">
        <v>0</v>
      </c>
      <c r="J519" s="0" t="n">
        <v>1</v>
      </c>
      <c r="K519" s="0" t="n">
        <f aca="false">VLOOKUP(A519,'Team Data'!$A$1:$E$659,2,FALSE())</f>
        <v>5</v>
      </c>
      <c r="L519" s="0" t="n">
        <f aca="false">VLOOKUP(A519,'Team Data'!$A$1:$E$659,3,FALSE())</f>
        <v>27</v>
      </c>
      <c r="M519" s="0" t="n">
        <f aca="false">VLOOKUP(B519,'Team Data'!$A$1:$E$659,2,FALSE())</f>
        <v>20</v>
      </c>
      <c r="N519" s="0" t="n">
        <f aca="false">VLOOKUP(B519,'Team Data'!$A$1:$E$659,3,FALSE())</f>
        <v>12</v>
      </c>
      <c r="O519" s="0" t="n">
        <f aca="false">VLOOKUP(A519,'Team Data'!$A$1:$E$659,4,FALSE())</f>
        <v>550</v>
      </c>
      <c r="P519" s="0" t="n">
        <f aca="false">VLOOKUP(A519,'Team Data'!$A$1:$E$659,5,FALSE())</f>
        <v>448</v>
      </c>
      <c r="Q519" s="0" t="n">
        <f aca="false">VLOOKUP(B519,'Team Data'!$A$1:$E$659,4,FALSE())</f>
        <v>595</v>
      </c>
      <c r="R519" s="0" t="n">
        <f aca="false">VLOOKUP(B519,'Team Data'!$A$1:$E$659,5,FALSE())</f>
        <v>484</v>
      </c>
      <c r="S519" s="0" t="n">
        <f aca="false">IF(I519=1,(MIN(30,(C519-D519)))*(M519/(M519+N519))*(Q519/(Q519+R519)),(MAX(-30,(C519-D519)))*(N519/(M519+N519))*(R519/(R519+Q519)))</f>
        <v>-5.04633920296571</v>
      </c>
      <c r="T519" s="0" t="n">
        <f aca="false">IF(J519=1,(MIN(30,(D519-C519)))*(K519/(K519+L519))*(O519/(O519+P519)),(MAX(-30,(D519-C519)))*(L519/(K519+L519))*(P519/(P519+O519)))</f>
        <v>2.58329158316633</v>
      </c>
      <c r="U519" s="7" t="n">
        <v>43057</v>
      </c>
    </row>
    <row r="520" customFormat="false" ht="15" hidden="false" customHeight="false" outlineLevel="0" collapsed="false">
      <c r="A520" s="0" t="s">
        <v>527</v>
      </c>
      <c r="B520" s="0" t="s">
        <v>195</v>
      </c>
      <c r="C520" s="0" t="n">
        <v>83</v>
      </c>
      <c r="D520" s="0" t="n">
        <v>127</v>
      </c>
      <c r="E520" s="0" t="n">
        <v>32</v>
      </c>
      <c r="F520" s="0" t="n">
        <v>36</v>
      </c>
      <c r="G520" s="0" t="n">
        <v>26</v>
      </c>
      <c r="H520" s="0" t="n">
        <v>13</v>
      </c>
      <c r="I520" s="0" t="n">
        <v>0</v>
      </c>
      <c r="J520" s="0" t="n">
        <v>1</v>
      </c>
      <c r="K520" s="0" t="n">
        <f aca="false">VLOOKUP(A520,'Team Data'!$A$1:$E$659,2,FALSE())</f>
        <v>0</v>
      </c>
      <c r="L520" s="0" t="n">
        <f aca="false">VLOOKUP(A520,'Team Data'!$A$1:$E$659,3,FALSE())</f>
        <v>2</v>
      </c>
      <c r="M520" s="0" t="n">
        <f aca="false">VLOOKUP(B520,'Team Data'!$A$1:$E$659,2,FALSE())</f>
        <v>21</v>
      </c>
      <c r="N520" s="0" t="n">
        <f aca="false">VLOOKUP(B520,'Team Data'!$A$1:$E$659,3,FALSE())</f>
        <v>11</v>
      </c>
      <c r="O520" s="0" t="n">
        <f aca="false">VLOOKUP(A520,'Team Data'!$A$1:$E$659,4,FALSE())</f>
        <v>37</v>
      </c>
      <c r="P520" s="0" t="n">
        <f aca="false">VLOOKUP(A520,'Team Data'!$A$1:$E$659,5,FALSE())</f>
        <v>28</v>
      </c>
      <c r="Q520" s="0" t="n">
        <f aca="false">VLOOKUP(B520,'Team Data'!$A$1:$E$659,4,FALSE())</f>
        <v>481</v>
      </c>
      <c r="R520" s="0" t="n">
        <f aca="false">VLOOKUP(B520,'Team Data'!$A$1:$E$659,5,FALSE())</f>
        <v>445</v>
      </c>
      <c r="S520" s="0" t="n">
        <f aca="false">IF(I520=1,(MIN(30,(C520-D520)))*(M520/(M520+N520))*(Q520/(Q520+R520)),(MAX(-30,(C520-D520)))*(N520/(M520+N520))*(R520/(R520+Q520)))</f>
        <v>-4.95579103671706</v>
      </c>
      <c r="T520" s="0" t="n">
        <f aca="false">IF(J520=1,(MIN(30,(D520-C520)))*(K520/(K520+L520))*(O520/(O520+P520)),(MAX(-30,(D520-C520)))*(L520/(K520+L520))*(P520/(P520+O520)))</f>
        <v>0</v>
      </c>
      <c r="U520" s="7" t="n">
        <v>43057</v>
      </c>
    </row>
    <row r="521" customFormat="false" ht="15" hidden="false" customHeight="false" outlineLevel="0" collapsed="false">
      <c r="A521" s="0" t="s">
        <v>201</v>
      </c>
      <c r="B521" s="0" t="s">
        <v>177</v>
      </c>
      <c r="C521" s="0" t="n">
        <v>57</v>
      </c>
      <c r="D521" s="0" t="n">
        <v>54</v>
      </c>
      <c r="E521" s="0" t="n">
        <v>36</v>
      </c>
      <c r="F521" s="0" t="n">
        <v>42</v>
      </c>
      <c r="G521" s="0" t="n">
        <v>12</v>
      </c>
      <c r="H521" s="0" t="n">
        <v>8</v>
      </c>
      <c r="I521" s="0" t="n">
        <v>1</v>
      </c>
      <c r="J521" s="0" t="n">
        <v>0</v>
      </c>
      <c r="K521" s="0" t="n">
        <f aca="false">VLOOKUP(A521,'Team Data'!$A$1:$E$659,2,FALSE())</f>
        <v>15</v>
      </c>
      <c r="L521" s="0" t="n">
        <f aca="false">VLOOKUP(A521,'Team Data'!$A$1:$E$659,3,FALSE())</f>
        <v>17</v>
      </c>
      <c r="M521" s="0" t="n">
        <f aca="false">VLOOKUP(B521,'Team Data'!$A$1:$E$659,2,FALSE())</f>
        <v>18</v>
      </c>
      <c r="N521" s="0" t="n">
        <f aca="false">VLOOKUP(B521,'Team Data'!$A$1:$E$659,3,FALSE())</f>
        <v>15</v>
      </c>
      <c r="O521" s="0" t="n">
        <f aca="false">VLOOKUP(A521,'Team Data'!$A$1:$E$659,4,FALSE())</f>
        <v>513</v>
      </c>
      <c r="P521" s="0" t="n">
        <f aca="false">VLOOKUP(A521,'Team Data'!$A$1:$E$659,5,FALSE())</f>
        <v>439</v>
      </c>
      <c r="Q521" s="0" t="n">
        <f aca="false">VLOOKUP(B521,'Team Data'!$A$1:$E$659,4,FALSE())</f>
        <v>582</v>
      </c>
      <c r="R521" s="0" t="n">
        <f aca="false">VLOOKUP(B521,'Team Data'!$A$1:$E$659,5,FALSE())</f>
        <v>475</v>
      </c>
      <c r="S521" s="0" t="n">
        <f aca="false">IF(I521=1,(MIN(30,(C521-D521)))*(M521/(M521+N521))*(Q521/(Q521+R521)),(MAX(-30,(C521-D521)))*(N521/(M521+N521))*(R521/(R521+Q521)))</f>
        <v>0.901006278489722</v>
      </c>
      <c r="T521" s="0" t="n">
        <f aca="false">IF(J521=1,(MIN(30,(D521-C521)))*(K521/(K521+L521))*(O521/(O521+P521)),(MAX(-30,(D521-C521)))*(L521/(K521+L521))*(P521/(P521+O521)))</f>
        <v>-0.734933035714286</v>
      </c>
      <c r="U521" s="7" t="n">
        <v>43057</v>
      </c>
    </row>
    <row r="522" customFormat="false" ht="15" hidden="false" customHeight="false" outlineLevel="0" collapsed="false">
      <c r="A522" s="0" t="s">
        <v>341</v>
      </c>
      <c r="B522" s="0" t="s">
        <v>126</v>
      </c>
      <c r="C522" s="0" t="n">
        <v>72</v>
      </c>
      <c r="D522" s="0" t="n">
        <v>80</v>
      </c>
      <c r="E522" s="0" t="n">
        <v>35</v>
      </c>
      <c r="F522" s="0" t="n">
        <v>34</v>
      </c>
      <c r="G522" s="0" t="n">
        <v>18</v>
      </c>
      <c r="H522" s="0" t="n">
        <v>11</v>
      </c>
      <c r="I522" s="0" t="n">
        <v>0</v>
      </c>
      <c r="J522" s="0" t="n">
        <v>1</v>
      </c>
      <c r="K522" s="0" t="n">
        <f aca="false">VLOOKUP(A522,'Team Data'!$A$1:$E$659,2,FALSE())</f>
        <v>20</v>
      </c>
      <c r="L522" s="0" t="n">
        <f aca="false">VLOOKUP(A522,'Team Data'!$A$1:$E$659,3,FALSE())</f>
        <v>11</v>
      </c>
      <c r="M522" s="0" t="n">
        <f aca="false">VLOOKUP(B522,'Team Data'!$A$1:$E$659,2,FALSE())</f>
        <v>20</v>
      </c>
      <c r="N522" s="0" t="n">
        <f aca="false">VLOOKUP(B522,'Team Data'!$A$1:$E$659,3,FALSE())</f>
        <v>14</v>
      </c>
      <c r="O522" s="0" t="n">
        <f aca="false">VLOOKUP(A522,'Team Data'!$A$1:$E$659,4,FALSE())</f>
        <v>456</v>
      </c>
      <c r="P522" s="0" t="n">
        <f aca="false">VLOOKUP(A522,'Team Data'!$A$1:$E$659,5,FALSE())</f>
        <v>479</v>
      </c>
      <c r="Q522" s="0" t="n">
        <f aca="false">VLOOKUP(B522,'Team Data'!$A$1:$E$659,4,FALSE())</f>
        <v>555</v>
      </c>
      <c r="R522" s="0" t="n">
        <f aca="false">VLOOKUP(B522,'Team Data'!$A$1:$E$659,5,FALSE())</f>
        <v>537</v>
      </c>
      <c r="S522" s="0" t="n">
        <f aca="false">IF(I522=1,(MIN(30,(C522-D522)))*(M522/(M522+N522))*(Q522/(Q522+R522)),(MAX(-30,(C522-D522)))*(N522/(M522+N522))*(R522/(R522+Q522)))</f>
        <v>-1.61990950226244</v>
      </c>
      <c r="T522" s="0" t="n">
        <f aca="false">IF(J522=1,(MIN(30,(D522-C522)))*(K522/(K522+L522))*(O522/(O522+P522)),(MAX(-30,(D522-C522)))*(L522/(K522+L522))*(P522/(P522+O522)))</f>
        <v>2.51716405037088</v>
      </c>
      <c r="U522" s="7" t="n">
        <v>43057</v>
      </c>
    </row>
    <row r="523" customFormat="false" ht="15" hidden="false" customHeight="false" outlineLevel="0" collapsed="false">
      <c r="A523" s="0" t="s">
        <v>528</v>
      </c>
      <c r="B523" s="0" t="s">
        <v>107</v>
      </c>
      <c r="C523" s="0" t="n">
        <v>27</v>
      </c>
      <c r="D523" s="0" t="n">
        <v>98</v>
      </c>
      <c r="E523" s="0" t="n">
        <v>32</v>
      </c>
      <c r="F523" s="0" t="n">
        <v>71</v>
      </c>
      <c r="G523" s="0" t="n">
        <v>8</v>
      </c>
      <c r="H523" s="0" t="n">
        <v>13</v>
      </c>
      <c r="I523" s="0" t="n">
        <v>0</v>
      </c>
      <c r="J523" s="0" t="n">
        <v>1</v>
      </c>
      <c r="K523" s="0" t="n">
        <f aca="false">VLOOKUP(A523,'Team Data'!$A$1:$E$659,2,FALSE())</f>
        <v>0</v>
      </c>
      <c r="L523" s="0" t="n">
        <f aca="false">VLOOKUP(A523,'Team Data'!$A$1:$E$659,3,FALSE())</f>
        <v>1</v>
      </c>
      <c r="M523" s="0" t="n">
        <f aca="false">VLOOKUP(B523,'Team Data'!$A$1:$E$659,2,FALSE())</f>
        <v>13</v>
      </c>
      <c r="N523" s="0" t="n">
        <f aca="false">VLOOKUP(B523,'Team Data'!$A$1:$E$659,3,FALSE())</f>
        <v>20</v>
      </c>
      <c r="O523" s="0" t="n">
        <f aca="false">VLOOKUP(A523,'Team Data'!$A$1:$E$659,4,FALSE())</f>
        <v>13</v>
      </c>
      <c r="P523" s="0" t="n">
        <f aca="false">VLOOKUP(A523,'Team Data'!$A$1:$E$659,5,FALSE())</f>
        <v>20</v>
      </c>
      <c r="Q523" s="0" t="n">
        <f aca="false">VLOOKUP(B523,'Team Data'!$A$1:$E$659,4,FALSE())</f>
        <v>474</v>
      </c>
      <c r="R523" s="0" t="n">
        <f aca="false">VLOOKUP(B523,'Team Data'!$A$1:$E$659,5,FALSE())</f>
        <v>521</v>
      </c>
      <c r="S523" s="0" t="n">
        <f aca="false">IF(I523=1,(MIN(30,(C523-D523)))*(M523/(M523+N523))*(Q523/(Q523+R523)),(MAX(-30,(C523-D523)))*(N523/(M523+N523))*(R523/(R523+Q523)))</f>
        <v>-9.52032891731384</v>
      </c>
      <c r="T523" s="0" t="n">
        <f aca="false">IF(J523=1,(MIN(30,(D523-C523)))*(K523/(K523+L523))*(O523/(O523+P523)),(MAX(-30,(D523-C523)))*(L523/(K523+L523))*(P523/(P523+O523)))</f>
        <v>0</v>
      </c>
      <c r="U523" s="7" t="n">
        <v>43057</v>
      </c>
    </row>
    <row r="524" customFormat="false" ht="15" hidden="false" customHeight="false" outlineLevel="0" collapsed="false">
      <c r="A524" s="0" t="s">
        <v>148</v>
      </c>
      <c r="B524" s="0" t="s">
        <v>168</v>
      </c>
      <c r="C524" s="0" t="n">
        <v>74</v>
      </c>
      <c r="D524" s="0" t="n">
        <v>78</v>
      </c>
      <c r="I524" s="0" t="n">
        <v>0</v>
      </c>
      <c r="J524" s="0" t="n">
        <v>1</v>
      </c>
      <c r="K524" s="0" t="n">
        <f aca="false">VLOOKUP(A524,'Team Data'!$A$1:$E$659,2,FALSE())</f>
        <v>18</v>
      </c>
      <c r="L524" s="0" t="n">
        <f aca="false">VLOOKUP(A524,'Team Data'!$A$1:$E$659,3,FALSE())</f>
        <v>17</v>
      </c>
      <c r="M524" s="0" t="n">
        <f aca="false">VLOOKUP(B524,'Team Data'!$A$1:$E$659,2,FALSE())</f>
        <v>16</v>
      </c>
      <c r="N524" s="0" t="n">
        <f aca="false">VLOOKUP(B524,'Team Data'!$A$1:$E$659,3,FALSE())</f>
        <v>18</v>
      </c>
      <c r="O524" s="0" t="n">
        <f aca="false">VLOOKUP(A524,'Team Data'!$A$1:$E$659,4,FALSE())</f>
        <v>497</v>
      </c>
      <c r="P524" s="0" t="n">
        <f aca="false">VLOOKUP(A524,'Team Data'!$A$1:$E$659,5,FALSE())</f>
        <v>580</v>
      </c>
      <c r="Q524" s="0" t="n">
        <f aca="false">VLOOKUP(B524,'Team Data'!$A$1:$E$659,4,FALSE())</f>
        <v>575</v>
      </c>
      <c r="R524" s="0" t="n">
        <f aca="false">VLOOKUP(B524,'Team Data'!$A$1:$E$659,5,FALSE())</f>
        <v>481</v>
      </c>
      <c r="S524" s="0" t="n">
        <f aca="false">IF(I524=1,(MIN(30,(C524-D524)))*(M524/(M524+N524))*(Q524/(Q524+R524)),(MAX(-30,(C524-D524)))*(N524/(M524+N524))*(R524/(R524+Q524)))</f>
        <v>-0.964572192513369</v>
      </c>
      <c r="T524" s="0" t="n">
        <f aca="false">IF(J524=1,(MIN(30,(D524-C524)))*(K524/(K524+L524))*(O524/(O524+P524)),(MAX(-30,(D524-C524)))*(L524/(K524+L524))*(P524/(P524+O524)))</f>
        <v>0.949303621169916</v>
      </c>
      <c r="U524" s="7" t="n">
        <v>43057</v>
      </c>
    </row>
    <row r="525" customFormat="false" ht="15" hidden="false" customHeight="false" outlineLevel="0" collapsed="false">
      <c r="A525" s="0" t="s">
        <v>118</v>
      </c>
      <c r="B525" s="0" t="s">
        <v>79</v>
      </c>
      <c r="C525" s="0" t="n">
        <v>79</v>
      </c>
      <c r="D525" s="0" t="n">
        <v>80</v>
      </c>
      <c r="E525" s="0" t="n">
        <v>29</v>
      </c>
      <c r="F525" s="0" t="n">
        <v>26</v>
      </c>
      <c r="G525" s="0" t="n">
        <v>15</v>
      </c>
      <c r="H525" s="0" t="n">
        <v>10</v>
      </c>
      <c r="I525" s="0" t="n">
        <v>0</v>
      </c>
      <c r="J525" s="0" t="n">
        <v>1</v>
      </c>
      <c r="K525" s="0" t="n">
        <f aca="false">VLOOKUP(A525,'Team Data'!$A$1:$E$659,2,FALSE())</f>
        <v>11</v>
      </c>
      <c r="L525" s="0" t="n">
        <f aca="false">VLOOKUP(A525,'Team Data'!$A$1:$E$659,3,FALSE())</f>
        <v>19</v>
      </c>
      <c r="M525" s="0" t="n">
        <f aca="false">VLOOKUP(B525,'Team Data'!$A$1:$E$659,2,FALSE())</f>
        <v>12</v>
      </c>
      <c r="N525" s="0" t="n">
        <f aca="false">VLOOKUP(B525,'Team Data'!$A$1:$E$659,3,FALSE())</f>
        <v>19</v>
      </c>
      <c r="O525" s="0" t="n">
        <f aca="false">VLOOKUP(A525,'Team Data'!$A$1:$E$659,4,FALSE())</f>
        <v>459</v>
      </c>
      <c r="P525" s="0" t="n">
        <f aca="false">VLOOKUP(A525,'Team Data'!$A$1:$E$659,5,FALSE())</f>
        <v>467</v>
      </c>
      <c r="Q525" s="0" t="n">
        <f aca="false">VLOOKUP(B525,'Team Data'!$A$1:$E$659,4,FALSE())</f>
        <v>475</v>
      </c>
      <c r="R525" s="0" t="n">
        <f aca="false">VLOOKUP(B525,'Team Data'!$A$1:$E$659,5,FALSE())</f>
        <v>446</v>
      </c>
      <c r="S525" s="0" t="n">
        <f aca="false">IF(I525=1,(MIN(30,(C525-D525)))*(M525/(M525+N525))*(Q525/(Q525+R525)),(MAX(-30,(C525-D525)))*(N525/(M525+N525))*(R525/(R525+Q525)))</f>
        <v>-0.296802213582712</v>
      </c>
      <c r="T525" s="0" t="n">
        <f aca="false">IF(J525=1,(MIN(30,(D525-C525)))*(K525/(K525+L525))*(O525/(O525+P525)),(MAX(-30,(D525-C525)))*(L525/(K525+L525))*(P525/(P525+O525)))</f>
        <v>0.181749460043197</v>
      </c>
      <c r="U525" s="7" t="n">
        <v>43057</v>
      </c>
    </row>
    <row r="526" customFormat="false" ht="15" hidden="false" customHeight="false" outlineLevel="0" collapsed="false">
      <c r="A526" s="0" t="s">
        <v>73</v>
      </c>
      <c r="B526" s="0" t="s">
        <v>338</v>
      </c>
      <c r="C526" s="0" t="n">
        <v>77</v>
      </c>
      <c r="D526" s="0" t="n">
        <v>74</v>
      </c>
      <c r="E526" s="0" t="n">
        <v>37</v>
      </c>
      <c r="F526" s="0" t="n">
        <v>33</v>
      </c>
      <c r="G526" s="0" t="n">
        <v>12</v>
      </c>
      <c r="H526" s="0" t="n">
        <v>12</v>
      </c>
      <c r="I526" s="0" t="n">
        <v>1</v>
      </c>
      <c r="J526" s="0" t="n">
        <v>0</v>
      </c>
      <c r="K526" s="0" t="n">
        <f aca="false">VLOOKUP(A526,'Team Data'!$A$1:$E$659,2,FALSE())</f>
        <v>17</v>
      </c>
      <c r="L526" s="0" t="n">
        <f aca="false">VLOOKUP(A526,'Team Data'!$A$1:$E$659,3,FALSE())</f>
        <v>17</v>
      </c>
      <c r="M526" s="0" t="n">
        <f aca="false">VLOOKUP(B526,'Team Data'!$A$1:$E$659,2,FALSE())</f>
        <v>11</v>
      </c>
      <c r="N526" s="0" t="n">
        <f aca="false">VLOOKUP(B526,'Team Data'!$A$1:$E$659,3,FALSE())</f>
        <v>20</v>
      </c>
      <c r="O526" s="0" t="n">
        <f aca="false">VLOOKUP(A526,'Team Data'!$A$1:$E$659,4,FALSE())</f>
        <v>569</v>
      </c>
      <c r="P526" s="0" t="n">
        <f aca="false">VLOOKUP(A526,'Team Data'!$A$1:$E$659,5,FALSE())</f>
        <v>514</v>
      </c>
      <c r="Q526" s="0" t="n">
        <f aca="false">VLOOKUP(B526,'Team Data'!$A$1:$E$659,4,FALSE())</f>
        <v>617</v>
      </c>
      <c r="R526" s="0" t="n">
        <f aca="false">VLOOKUP(B526,'Team Data'!$A$1:$E$659,5,FALSE())</f>
        <v>430</v>
      </c>
      <c r="S526" s="0" t="n">
        <f aca="false">IF(I526=1,(MIN(30,(C526-D526)))*(M526/(M526+N526))*(Q526/(Q526+R526)),(MAX(-30,(C526-D526)))*(N526/(M526+N526))*(R526/(R526+Q526)))</f>
        <v>0.627322303355208</v>
      </c>
      <c r="T526" s="0" t="n">
        <f aca="false">IF(J526=1,(MIN(30,(D526-C526)))*(K526/(K526+L526))*(O526/(O526+P526)),(MAX(-30,(D526-C526)))*(L526/(K526+L526))*(P526/(P526+O526)))</f>
        <v>-0.71191135734072</v>
      </c>
      <c r="U526" s="7" t="n">
        <v>43057</v>
      </c>
    </row>
    <row r="527" customFormat="false" ht="15" hidden="false" customHeight="false" outlineLevel="0" collapsed="false">
      <c r="A527" s="0" t="s">
        <v>68</v>
      </c>
      <c r="B527" s="0" t="s">
        <v>121</v>
      </c>
      <c r="C527" s="0" t="n">
        <v>73</v>
      </c>
      <c r="D527" s="0" t="n">
        <v>82</v>
      </c>
      <c r="E527" s="0" t="n">
        <v>36</v>
      </c>
      <c r="F527" s="0" t="n">
        <v>38</v>
      </c>
      <c r="G527" s="0" t="n">
        <v>17</v>
      </c>
      <c r="H527" s="0" t="n">
        <v>18</v>
      </c>
      <c r="I527" s="0" t="n">
        <v>0</v>
      </c>
      <c r="J527" s="0" t="n">
        <v>1</v>
      </c>
      <c r="K527" s="0" t="n">
        <f aca="false">VLOOKUP(A527,'Team Data'!$A$1:$E$659,2,FALSE())</f>
        <v>11</v>
      </c>
      <c r="L527" s="0" t="n">
        <f aca="false">VLOOKUP(A527,'Team Data'!$A$1:$E$659,3,FALSE())</f>
        <v>20</v>
      </c>
      <c r="M527" s="0" t="n">
        <f aca="false">VLOOKUP(B527,'Team Data'!$A$1:$E$659,2,FALSE())</f>
        <v>14</v>
      </c>
      <c r="N527" s="0" t="n">
        <f aca="false">VLOOKUP(B527,'Team Data'!$A$1:$E$659,3,FALSE())</f>
        <v>18</v>
      </c>
      <c r="O527" s="0" t="n">
        <f aca="false">VLOOKUP(A527,'Team Data'!$A$1:$E$659,4,FALSE())</f>
        <v>590</v>
      </c>
      <c r="P527" s="0" t="n">
        <f aca="false">VLOOKUP(A527,'Team Data'!$A$1:$E$659,5,FALSE())</f>
        <v>446</v>
      </c>
      <c r="Q527" s="0" t="n">
        <f aca="false">VLOOKUP(B527,'Team Data'!$A$1:$E$659,4,FALSE())</f>
        <v>590</v>
      </c>
      <c r="R527" s="0" t="n">
        <f aca="false">VLOOKUP(B527,'Team Data'!$A$1:$E$659,5,FALSE())</f>
        <v>445</v>
      </c>
      <c r="S527" s="0" t="n">
        <f aca="false">IF(I527=1,(MIN(30,(C527-D527)))*(M527/(M527+N527))*(Q527/(Q527+R527)),(MAX(-30,(C527-D527)))*(N527/(M527+N527))*(R527/(R527+Q527)))</f>
        <v>-2.17663043478261</v>
      </c>
      <c r="T527" s="0" t="n">
        <f aca="false">IF(J527=1,(MIN(30,(D527-C527)))*(K527/(K527+L527))*(O527/(O527+P527)),(MAX(-30,(D527-C527)))*(L527/(K527+L527))*(P527/(P527+O527)))</f>
        <v>1.81871964130029</v>
      </c>
      <c r="U527" s="7" t="n">
        <v>43057</v>
      </c>
    </row>
    <row r="528" customFormat="false" ht="15" hidden="false" customHeight="false" outlineLevel="0" collapsed="false">
      <c r="A528" s="0" t="s">
        <v>191</v>
      </c>
      <c r="B528" s="0" t="s">
        <v>192</v>
      </c>
      <c r="C528" s="0" t="n">
        <v>56</v>
      </c>
      <c r="D528" s="0" t="n">
        <v>75</v>
      </c>
      <c r="E528" s="0" t="n">
        <v>25</v>
      </c>
      <c r="F528" s="0" t="n">
        <v>50</v>
      </c>
      <c r="G528" s="0" t="n">
        <v>17</v>
      </c>
      <c r="H528" s="0" t="n">
        <v>14</v>
      </c>
      <c r="I528" s="0" t="n">
        <v>0</v>
      </c>
      <c r="J528" s="0" t="n">
        <v>1</v>
      </c>
      <c r="K528" s="0" t="n">
        <f aca="false">VLOOKUP(A528,'Team Data'!$A$1:$E$659,2,FALSE())</f>
        <v>19</v>
      </c>
      <c r="L528" s="0" t="n">
        <f aca="false">VLOOKUP(A528,'Team Data'!$A$1:$E$659,3,FALSE())</f>
        <v>15</v>
      </c>
      <c r="M528" s="0" t="n">
        <f aca="false">VLOOKUP(B528,'Team Data'!$A$1:$E$659,2,FALSE())</f>
        <v>28</v>
      </c>
      <c r="N528" s="0" t="n">
        <f aca="false">VLOOKUP(B528,'Team Data'!$A$1:$E$659,3,FALSE())</f>
        <v>6</v>
      </c>
      <c r="O528" s="0" t="n">
        <f aca="false">VLOOKUP(A528,'Team Data'!$A$1:$E$659,4,FALSE())</f>
        <v>580</v>
      </c>
      <c r="P528" s="0" t="n">
        <f aca="false">VLOOKUP(A528,'Team Data'!$A$1:$E$659,5,FALSE())</f>
        <v>491</v>
      </c>
      <c r="Q528" s="0" t="n">
        <f aca="false">VLOOKUP(B528,'Team Data'!$A$1:$E$659,4,FALSE())</f>
        <v>515</v>
      </c>
      <c r="R528" s="0" t="n">
        <f aca="false">VLOOKUP(B528,'Team Data'!$A$1:$E$659,5,FALSE())</f>
        <v>512</v>
      </c>
      <c r="S528" s="0" t="n">
        <f aca="false">IF(I528=1,(MIN(30,(C528-D528)))*(M528/(M528+N528))*(Q528/(Q528+R528)),(MAX(-30,(C528-D528)))*(N528/(M528+N528))*(R528/(R528+Q528)))</f>
        <v>-1.6715734005384</v>
      </c>
      <c r="T528" s="0" t="n">
        <f aca="false">IF(J528=1,(MIN(30,(D528-C528)))*(K528/(K528+L528))*(O528/(O528+P528)),(MAX(-30,(D528-C528)))*(L528/(K528+L528))*(P528/(P528+O528)))</f>
        <v>5.74998626901741</v>
      </c>
      <c r="U528" s="7" t="n">
        <v>43057</v>
      </c>
    </row>
    <row r="529" customFormat="false" ht="15" hidden="false" customHeight="false" outlineLevel="0" collapsed="false">
      <c r="A529" s="0" t="s">
        <v>306</v>
      </c>
      <c r="B529" s="0" t="s">
        <v>135</v>
      </c>
      <c r="C529" s="0" t="n">
        <v>49</v>
      </c>
      <c r="D529" s="0" t="n">
        <v>71</v>
      </c>
      <c r="E529" s="0" t="n">
        <v>39</v>
      </c>
      <c r="F529" s="0" t="n">
        <v>37</v>
      </c>
      <c r="G529" s="0" t="n">
        <v>17</v>
      </c>
      <c r="H529" s="0" t="n">
        <v>8</v>
      </c>
      <c r="I529" s="0" t="n">
        <v>0</v>
      </c>
      <c r="J529" s="0" t="n">
        <v>1</v>
      </c>
      <c r="K529" s="0" t="n">
        <f aca="false">VLOOKUP(A529,'Team Data'!$A$1:$E$659,2,FALSE())</f>
        <v>18</v>
      </c>
      <c r="L529" s="0" t="n">
        <f aca="false">VLOOKUP(A529,'Team Data'!$A$1:$E$659,3,FALSE())</f>
        <v>17</v>
      </c>
      <c r="M529" s="0" t="n">
        <f aca="false">VLOOKUP(B529,'Team Data'!$A$1:$E$659,2,FALSE())</f>
        <v>25</v>
      </c>
      <c r="N529" s="0" t="n">
        <f aca="false">VLOOKUP(B529,'Team Data'!$A$1:$E$659,3,FALSE())</f>
        <v>12</v>
      </c>
      <c r="O529" s="0" t="n">
        <f aca="false">VLOOKUP(A529,'Team Data'!$A$1:$E$659,4,FALSE())</f>
        <v>605</v>
      </c>
      <c r="P529" s="0" t="n">
        <f aca="false">VLOOKUP(A529,'Team Data'!$A$1:$E$659,5,FALSE())</f>
        <v>465</v>
      </c>
      <c r="Q529" s="0" t="n">
        <f aca="false">VLOOKUP(B529,'Team Data'!$A$1:$E$659,4,FALSE())</f>
        <v>699</v>
      </c>
      <c r="R529" s="0" t="n">
        <f aca="false">VLOOKUP(B529,'Team Data'!$A$1:$E$659,5,FALSE())</f>
        <v>540</v>
      </c>
      <c r="S529" s="0" t="n">
        <f aca="false">IF(I529=1,(MIN(30,(C529-D529)))*(M529/(M529+N529))*(Q529/(Q529+R529)),(MAX(-30,(C529-D529)))*(N529/(M529+N529))*(R529/(R529+Q529)))</f>
        <v>-3.10974412669328</v>
      </c>
      <c r="T529" s="0" t="n">
        <f aca="false">IF(J529=1,(MIN(30,(D529-C529)))*(K529/(K529+L529))*(O529/(O529+P529)),(MAX(-30,(D529-C529)))*(L529/(K529+L529))*(P529/(P529+O529)))</f>
        <v>6.39732977303071</v>
      </c>
      <c r="U529" s="7" t="n">
        <v>43057</v>
      </c>
    </row>
    <row r="530" customFormat="false" ht="15" hidden="false" customHeight="false" outlineLevel="0" collapsed="false">
      <c r="A530" s="0" t="s">
        <v>12</v>
      </c>
      <c r="B530" s="0" t="s">
        <v>25</v>
      </c>
      <c r="C530" s="0" t="n">
        <v>61</v>
      </c>
      <c r="D530" s="0" t="n">
        <v>78</v>
      </c>
      <c r="E530" s="0" t="n">
        <v>27</v>
      </c>
      <c r="F530" s="0" t="n">
        <v>49</v>
      </c>
      <c r="G530" s="0" t="n">
        <v>12</v>
      </c>
      <c r="H530" s="0" t="n">
        <v>10</v>
      </c>
      <c r="I530" s="0" t="n">
        <v>0</v>
      </c>
      <c r="J530" s="0" t="n">
        <v>1</v>
      </c>
      <c r="K530" s="0" t="n">
        <f aca="false">VLOOKUP(A530,'Team Data'!$A$1:$E$659,2,FALSE())</f>
        <v>11</v>
      </c>
      <c r="L530" s="0" t="n">
        <f aca="false">VLOOKUP(A530,'Team Data'!$A$1:$E$659,3,FALSE())</f>
        <v>21</v>
      </c>
      <c r="M530" s="0" t="n">
        <f aca="false">VLOOKUP(B530,'Team Data'!$A$1:$E$659,2,FALSE())</f>
        <v>18</v>
      </c>
      <c r="N530" s="0" t="n">
        <f aca="false">VLOOKUP(B530,'Team Data'!$A$1:$E$659,3,FALSE())</f>
        <v>15</v>
      </c>
      <c r="O530" s="0" t="n">
        <f aca="false">VLOOKUP(A530,'Team Data'!$A$1:$E$659,4,FALSE())</f>
        <v>370</v>
      </c>
      <c r="P530" s="0" t="n">
        <f aca="false">VLOOKUP(A530,'Team Data'!$A$1:$E$659,5,FALSE())</f>
        <v>552</v>
      </c>
      <c r="Q530" s="0" t="n">
        <f aca="false">VLOOKUP(B530,'Team Data'!$A$1:$E$659,4,FALSE())</f>
        <v>668</v>
      </c>
      <c r="R530" s="0" t="n">
        <f aca="false">VLOOKUP(B530,'Team Data'!$A$1:$E$659,5,FALSE())</f>
        <v>423</v>
      </c>
      <c r="S530" s="0" t="n">
        <f aca="false">IF(I530=1,(MIN(30,(C530-D530)))*(M530/(M530+N530))*(Q530/(Q530+R530)),(MAX(-30,(C530-D530)))*(N530/(M530+N530))*(R530/(R530+Q530)))</f>
        <v>-2.99600033330556</v>
      </c>
      <c r="T530" s="0" t="n">
        <f aca="false">IF(J530=1,(MIN(30,(D530-C530)))*(K530/(K530+L530))*(O530/(O530+P530)),(MAX(-30,(D530-C530)))*(L530/(K530+L530))*(P530/(P530+O530)))</f>
        <v>2.3451057483731</v>
      </c>
      <c r="U530" s="7" t="n">
        <v>43057</v>
      </c>
    </row>
    <row r="531" customFormat="false" ht="15" hidden="false" customHeight="false" outlineLevel="0" collapsed="false">
      <c r="A531" s="0" t="s">
        <v>529</v>
      </c>
      <c r="B531" s="0" t="s">
        <v>172</v>
      </c>
      <c r="C531" s="0" t="n">
        <v>69</v>
      </c>
      <c r="D531" s="0" t="n">
        <v>55</v>
      </c>
      <c r="E531" s="0" t="n">
        <v>37</v>
      </c>
      <c r="F531" s="0" t="n">
        <v>38</v>
      </c>
      <c r="G531" s="0" t="n">
        <v>16</v>
      </c>
      <c r="H531" s="0" t="n">
        <v>14</v>
      </c>
      <c r="I531" s="0" t="n">
        <v>1</v>
      </c>
      <c r="J531" s="0" t="n">
        <v>0</v>
      </c>
      <c r="K531" s="0" t="n">
        <f aca="false">VLOOKUP(A531,'Team Data'!$A$1:$E$659,2,FALSE())</f>
        <v>1</v>
      </c>
      <c r="L531" s="0" t="n">
        <f aca="false">VLOOKUP(A531,'Team Data'!$A$1:$E$659,3,FALSE())</f>
        <v>2</v>
      </c>
      <c r="M531" s="0" t="n">
        <f aca="false">VLOOKUP(B531,'Team Data'!$A$1:$E$659,2,FALSE())</f>
        <v>16</v>
      </c>
      <c r="N531" s="0" t="n">
        <f aca="false">VLOOKUP(B531,'Team Data'!$A$1:$E$659,3,FALSE())</f>
        <v>17</v>
      </c>
      <c r="O531" s="0" t="n">
        <f aca="false">VLOOKUP(A531,'Team Data'!$A$1:$E$659,4,FALSE())</f>
        <v>44</v>
      </c>
      <c r="P531" s="0" t="n">
        <f aca="false">VLOOKUP(A531,'Team Data'!$A$1:$E$659,5,FALSE())</f>
        <v>53</v>
      </c>
      <c r="Q531" s="0" t="n">
        <f aca="false">VLOOKUP(B531,'Team Data'!$A$1:$E$659,4,FALSE())</f>
        <v>503</v>
      </c>
      <c r="R531" s="0" t="n">
        <f aca="false">VLOOKUP(B531,'Team Data'!$A$1:$E$659,5,FALSE())</f>
        <v>522</v>
      </c>
      <c r="S531" s="0" t="n">
        <f aca="false">IF(I531=1,(MIN(30,(C531-D531)))*(M531/(M531+N531))*(Q531/(Q531+R531)),(MAX(-30,(C531-D531)))*(N531/(M531+N531))*(R531/(R531+Q531)))</f>
        <v>3.3310273466371</v>
      </c>
      <c r="T531" s="0" t="n">
        <f aca="false">IF(J531=1,(MIN(30,(D531-C531)))*(K531/(K531+L531))*(O531/(O531+P531)),(MAX(-30,(D531-C531)))*(L531/(K531+L531))*(P531/(P531+O531)))</f>
        <v>-5.09965635738832</v>
      </c>
      <c r="U531" s="7" t="n">
        <v>43057</v>
      </c>
    </row>
    <row r="532" customFormat="false" ht="15" hidden="false" customHeight="false" outlineLevel="0" collapsed="false">
      <c r="A532" s="0" t="s">
        <v>267</v>
      </c>
      <c r="B532" s="0" t="s">
        <v>310</v>
      </c>
      <c r="C532" s="0" t="n">
        <v>68</v>
      </c>
      <c r="D532" s="0" t="n">
        <v>96</v>
      </c>
      <c r="E532" s="0" t="n">
        <v>30</v>
      </c>
      <c r="F532" s="0" t="n">
        <v>51</v>
      </c>
      <c r="G532" s="0" t="n">
        <v>10</v>
      </c>
      <c r="H532" s="0" t="n">
        <v>12</v>
      </c>
      <c r="I532" s="0" t="n">
        <v>0</v>
      </c>
      <c r="J532" s="0" t="n">
        <v>1</v>
      </c>
      <c r="K532" s="0" t="n">
        <f aca="false">VLOOKUP(A532,'Team Data'!$A$1:$E$659,2,FALSE())</f>
        <v>10</v>
      </c>
      <c r="L532" s="0" t="n">
        <f aca="false">VLOOKUP(A532,'Team Data'!$A$1:$E$659,3,FALSE())</f>
        <v>22</v>
      </c>
      <c r="M532" s="0" t="n">
        <f aca="false">VLOOKUP(B532,'Team Data'!$A$1:$E$659,2,FALSE())</f>
        <v>21</v>
      </c>
      <c r="N532" s="0" t="n">
        <f aca="false">VLOOKUP(B532,'Team Data'!$A$1:$E$659,3,FALSE())</f>
        <v>12</v>
      </c>
      <c r="O532" s="0" t="n">
        <f aca="false">VLOOKUP(A532,'Team Data'!$A$1:$E$659,4,FALSE())</f>
        <v>457</v>
      </c>
      <c r="P532" s="0" t="n">
        <f aca="false">VLOOKUP(A532,'Team Data'!$A$1:$E$659,5,FALSE())</f>
        <v>529</v>
      </c>
      <c r="Q532" s="0" t="n">
        <f aca="false">VLOOKUP(B532,'Team Data'!$A$1:$E$659,4,FALSE())</f>
        <v>636</v>
      </c>
      <c r="R532" s="0" t="n">
        <f aca="false">VLOOKUP(B532,'Team Data'!$A$1:$E$659,5,FALSE())</f>
        <v>474</v>
      </c>
      <c r="S532" s="0" t="n">
        <f aca="false">IF(I532=1,(MIN(30,(C532-D532)))*(M532/(M532+N532))*(Q532/(Q532+R532)),(MAX(-30,(C532-D532)))*(N532/(M532+N532))*(R532/(R532+Q532)))</f>
        <v>-4.34791154791155</v>
      </c>
      <c r="T532" s="0" t="n">
        <f aca="false">IF(J532=1,(MIN(30,(D532-C532)))*(K532/(K532+L532))*(O532/(O532+P532)),(MAX(-30,(D532-C532)))*(L532/(K532+L532))*(P532/(P532+O532)))</f>
        <v>4.05552738336714</v>
      </c>
      <c r="U532" s="7" t="n">
        <v>43057</v>
      </c>
    </row>
    <row r="533" customFormat="false" ht="15" hidden="false" customHeight="false" outlineLevel="0" collapsed="false">
      <c r="A533" s="0" t="s">
        <v>55</v>
      </c>
      <c r="B533" s="0" t="s">
        <v>113</v>
      </c>
      <c r="C533" s="0" t="n">
        <v>78</v>
      </c>
      <c r="D533" s="0" t="n">
        <v>59</v>
      </c>
      <c r="E533" s="0" t="n">
        <v>35</v>
      </c>
      <c r="F533" s="0" t="n">
        <v>36</v>
      </c>
      <c r="G533" s="0" t="n">
        <v>6</v>
      </c>
      <c r="H533" s="0" t="n">
        <v>13</v>
      </c>
      <c r="I533" s="0" t="n">
        <v>1</v>
      </c>
      <c r="J533" s="0" t="n">
        <v>0</v>
      </c>
      <c r="K533" s="0" t="n">
        <f aca="false">VLOOKUP(A533,'Team Data'!$A$1:$E$659,2,FALSE())</f>
        <v>24</v>
      </c>
      <c r="L533" s="0" t="n">
        <f aca="false">VLOOKUP(A533,'Team Data'!$A$1:$E$659,3,FALSE())</f>
        <v>9</v>
      </c>
      <c r="M533" s="0" t="n">
        <f aca="false">VLOOKUP(B533,'Team Data'!$A$1:$E$659,2,FALSE())</f>
        <v>19</v>
      </c>
      <c r="N533" s="0" t="n">
        <f aca="false">VLOOKUP(B533,'Team Data'!$A$1:$E$659,3,FALSE())</f>
        <v>12</v>
      </c>
      <c r="O533" s="0" t="n">
        <f aca="false">VLOOKUP(A533,'Team Data'!$A$1:$E$659,4,FALSE())</f>
        <v>691</v>
      </c>
      <c r="P533" s="0" t="n">
        <f aca="false">VLOOKUP(A533,'Team Data'!$A$1:$E$659,5,FALSE())</f>
        <v>426</v>
      </c>
      <c r="Q533" s="0" t="n">
        <f aca="false">VLOOKUP(B533,'Team Data'!$A$1:$E$659,4,FALSE())</f>
        <v>498</v>
      </c>
      <c r="R533" s="0" t="n">
        <f aca="false">VLOOKUP(B533,'Team Data'!$A$1:$E$659,5,FALSE())</f>
        <v>473</v>
      </c>
      <c r="S533" s="0" t="n">
        <f aca="false">IF(I533=1,(MIN(30,(C533-D533)))*(M533/(M533+N533))*(Q533/(Q533+R533)),(MAX(-30,(C533-D533)))*(N533/(M533+N533))*(R533/(R533+Q533)))</f>
        <v>5.972492608219</v>
      </c>
      <c r="T533" s="0" t="n">
        <f aca="false">IF(J533=1,(MIN(30,(D533-C533)))*(K533/(K533+L533))*(O533/(O533+P533)),(MAX(-30,(D533-C533)))*(L533/(K533+L533))*(P533/(P533+O533)))</f>
        <v>-1.97623504516969</v>
      </c>
      <c r="U533" s="7" t="n">
        <v>43057</v>
      </c>
    </row>
    <row r="534" customFormat="false" ht="15" hidden="false" customHeight="false" outlineLevel="0" collapsed="false">
      <c r="A534" s="0" t="s">
        <v>248</v>
      </c>
      <c r="B534" s="0" t="s">
        <v>258</v>
      </c>
      <c r="C534" s="0" t="n">
        <v>56</v>
      </c>
      <c r="D534" s="0" t="n">
        <v>69</v>
      </c>
      <c r="E534" s="0" t="n">
        <v>34</v>
      </c>
      <c r="F534" s="0" t="n">
        <v>43</v>
      </c>
      <c r="G534" s="0" t="n">
        <v>14</v>
      </c>
      <c r="H534" s="0" t="n">
        <v>5</v>
      </c>
      <c r="I534" s="0" t="n">
        <v>0</v>
      </c>
      <c r="J534" s="0" t="n">
        <v>1</v>
      </c>
      <c r="K534" s="0" t="n">
        <f aca="false">VLOOKUP(A534,'Team Data'!$A$1:$E$659,2,FALSE())</f>
        <v>7</v>
      </c>
      <c r="L534" s="0" t="n">
        <f aca="false">VLOOKUP(A534,'Team Data'!$A$1:$E$659,3,FALSE())</f>
        <v>25</v>
      </c>
      <c r="M534" s="0" t="n">
        <f aca="false">VLOOKUP(B534,'Team Data'!$A$1:$E$659,2,FALSE())</f>
        <v>22</v>
      </c>
      <c r="N534" s="0" t="n">
        <f aca="false">VLOOKUP(B534,'Team Data'!$A$1:$E$659,3,FALSE())</f>
        <v>17</v>
      </c>
      <c r="O534" s="0" t="n">
        <f aca="false">VLOOKUP(A534,'Team Data'!$A$1:$E$659,4,FALSE())</f>
        <v>549</v>
      </c>
      <c r="P534" s="0" t="n">
        <f aca="false">VLOOKUP(A534,'Team Data'!$A$1:$E$659,5,FALSE())</f>
        <v>437</v>
      </c>
      <c r="Q534" s="0" t="n">
        <f aca="false">VLOOKUP(B534,'Team Data'!$A$1:$E$659,4,FALSE())</f>
        <v>712</v>
      </c>
      <c r="R534" s="0" t="n">
        <f aca="false">VLOOKUP(B534,'Team Data'!$A$1:$E$659,5,FALSE())</f>
        <v>575</v>
      </c>
      <c r="S534" s="0" t="n">
        <f aca="false">IF(I534=1,(MIN(30,(C534-D534)))*(M534/(M534+N534))*(Q534/(Q534+R534)),(MAX(-30,(C534-D534)))*(N534/(M534+N534))*(R534/(R534+Q534)))</f>
        <v>-2.53172753172753</v>
      </c>
      <c r="T534" s="0" t="n">
        <f aca="false">IF(J534=1,(MIN(30,(D534-C534)))*(K534/(K534+L534))*(O534/(O534+P534)),(MAX(-30,(D534-C534)))*(L534/(K534+L534))*(P534/(P534+O534)))</f>
        <v>1.58338615618661</v>
      </c>
      <c r="U534" s="7" t="n">
        <v>43057</v>
      </c>
    </row>
    <row r="535" customFormat="false" ht="15" hidden="false" customHeight="false" outlineLevel="0" collapsed="false">
      <c r="A535" s="0" t="s">
        <v>82</v>
      </c>
      <c r="B535" s="0" t="s">
        <v>319</v>
      </c>
      <c r="C535" s="0" t="n">
        <v>76</v>
      </c>
      <c r="D535" s="0" t="n">
        <v>91</v>
      </c>
      <c r="E535" s="0" t="n">
        <v>33</v>
      </c>
      <c r="F535" s="0" t="n">
        <v>44</v>
      </c>
      <c r="G535" s="0" t="n">
        <v>8</v>
      </c>
      <c r="H535" s="0" t="n">
        <v>15</v>
      </c>
      <c r="I535" s="0" t="n">
        <v>0</v>
      </c>
      <c r="J535" s="0" t="n">
        <v>1</v>
      </c>
      <c r="K535" s="0" t="n">
        <f aca="false">VLOOKUP(A535,'Team Data'!$A$1:$E$659,2,FALSE())</f>
        <v>20</v>
      </c>
      <c r="L535" s="0" t="n">
        <f aca="false">VLOOKUP(A535,'Team Data'!$A$1:$E$659,3,FALSE())</f>
        <v>15</v>
      </c>
      <c r="M535" s="0" t="n">
        <f aca="false">VLOOKUP(B535,'Team Data'!$A$1:$E$659,2,FALSE())</f>
        <v>20</v>
      </c>
      <c r="N535" s="0" t="n">
        <f aca="false">VLOOKUP(B535,'Team Data'!$A$1:$E$659,3,FALSE())</f>
        <v>13</v>
      </c>
      <c r="O535" s="0" t="n">
        <f aca="false">VLOOKUP(A535,'Team Data'!$A$1:$E$659,4,FALSE())</f>
        <v>577</v>
      </c>
      <c r="P535" s="0" t="n">
        <f aca="false">VLOOKUP(A535,'Team Data'!$A$1:$E$659,5,FALSE())</f>
        <v>520</v>
      </c>
      <c r="Q535" s="0" t="n">
        <f aca="false">VLOOKUP(B535,'Team Data'!$A$1:$E$659,4,FALSE())</f>
        <v>561</v>
      </c>
      <c r="R535" s="0" t="n">
        <f aca="false">VLOOKUP(B535,'Team Data'!$A$1:$E$659,5,FALSE())</f>
        <v>525</v>
      </c>
      <c r="S535" s="0" t="n">
        <f aca="false">IF(I535=1,(MIN(30,(C535-D535)))*(M535/(M535+N535))*(Q535/(Q535+R535)),(MAX(-30,(C535-D535)))*(N535/(M535+N535))*(R535/(R535+Q535)))</f>
        <v>-2.85660472124561</v>
      </c>
      <c r="T535" s="0" t="n">
        <f aca="false">IF(J535=1,(MIN(30,(D535-C535)))*(K535/(K535+L535))*(O535/(O535+P535)),(MAX(-30,(D535-C535)))*(L535/(K535+L535))*(P535/(P535+O535)))</f>
        <v>4.50839953118896</v>
      </c>
      <c r="U535" s="7" t="n">
        <v>43057</v>
      </c>
    </row>
    <row r="536" customFormat="false" ht="15" hidden="false" customHeight="false" outlineLevel="0" collapsed="false">
      <c r="A536" s="0" t="s">
        <v>206</v>
      </c>
      <c r="B536" s="0" t="s">
        <v>227</v>
      </c>
      <c r="C536" s="0" t="n">
        <v>84</v>
      </c>
      <c r="D536" s="0" t="n">
        <v>82</v>
      </c>
      <c r="E536" s="0" t="n">
        <v>38</v>
      </c>
      <c r="F536" s="0" t="n">
        <v>44</v>
      </c>
      <c r="G536" s="0" t="n">
        <v>10</v>
      </c>
      <c r="H536" s="0" t="n">
        <v>7</v>
      </c>
      <c r="I536" s="0" t="n">
        <v>1</v>
      </c>
      <c r="J536" s="0" t="n">
        <v>0</v>
      </c>
      <c r="K536" s="0" t="n">
        <f aca="false">VLOOKUP(A536,'Team Data'!$A$1:$E$659,2,FALSE())</f>
        <v>26</v>
      </c>
      <c r="L536" s="0" t="n">
        <f aca="false">VLOOKUP(A536,'Team Data'!$A$1:$E$659,3,FALSE())</f>
        <v>12</v>
      </c>
      <c r="M536" s="0" t="n">
        <f aca="false">VLOOKUP(B536,'Team Data'!$A$1:$E$659,2,FALSE())</f>
        <v>6</v>
      </c>
      <c r="N536" s="0" t="n">
        <f aca="false">VLOOKUP(B536,'Team Data'!$A$1:$E$659,3,FALSE())</f>
        <v>26</v>
      </c>
      <c r="O536" s="0" t="n">
        <f aca="false">VLOOKUP(A536,'Team Data'!$A$1:$E$659,4,FALSE())</f>
        <v>600</v>
      </c>
      <c r="P536" s="0" t="n">
        <f aca="false">VLOOKUP(A536,'Team Data'!$A$1:$E$659,5,FALSE())</f>
        <v>551</v>
      </c>
      <c r="Q536" s="0" t="n">
        <f aca="false">VLOOKUP(B536,'Team Data'!$A$1:$E$659,4,FALSE())</f>
        <v>578</v>
      </c>
      <c r="R536" s="0" t="n">
        <f aca="false">VLOOKUP(B536,'Team Data'!$A$1:$E$659,5,FALSE())</f>
        <v>464</v>
      </c>
      <c r="S536" s="0" t="n">
        <f aca="false">IF(I536=1,(MIN(30,(C536-D536)))*(M536/(M536+N536))*(Q536/(Q536+R536)),(MAX(-30,(C536-D536)))*(N536/(M536+N536))*(R536/(R536+Q536)))</f>
        <v>0.208013435700576</v>
      </c>
      <c r="T536" s="0" t="n">
        <f aca="false">IF(J536=1,(MIN(30,(D536-C536)))*(K536/(K536+L536))*(O536/(O536+P536)),(MAX(-30,(D536-C536)))*(L536/(K536+L536))*(P536/(P536+O536)))</f>
        <v>-0.302345786272806</v>
      </c>
      <c r="U536" s="7" t="n">
        <v>43057</v>
      </c>
    </row>
    <row r="537" customFormat="false" ht="15" hidden="false" customHeight="false" outlineLevel="0" collapsed="false">
      <c r="A537" s="0" t="s">
        <v>164</v>
      </c>
      <c r="B537" s="0" t="s">
        <v>257</v>
      </c>
      <c r="C537" s="0" t="n">
        <v>52</v>
      </c>
      <c r="D537" s="0" t="n">
        <v>83</v>
      </c>
      <c r="E537" s="0" t="n">
        <v>36</v>
      </c>
      <c r="F537" s="0" t="n">
        <v>42</v>
      </c>
      <c r="G537" s="0" t="n">
        <v>16</v>
      </c>
      <c r="H537" s="0" t="n">
        <v>8</v>
      </c>
      <c r="I537" s="0" t="n">
        <v>0</v>
      </c>
      <c r="J537" s="0" t="n">
        <v>1</v>
      </c>
      <c r="K537" s="0" t="n">
        <f aca="false">VLOOKUP(A537,'Team Data'!$A$1:$E$659,2,FALSE())</f>
        <v>11</v>
      </c>
      <c r="L537" s="0" t="n">
        <f aca="false">VLOOKUP(A537,'Team Data'!$A$1:$E$659,3,FALSE())</f>
        <v>17</v>
      </c>
      <c r="M537" s="0" t="n">
        <f aca="false">VLOOKUP(B537,'Team Data'!$A$1:$E$659,2,FALSE())</f>
        <v>22</v>
      </c>
      <c r="N537" s="0" t="n">
        <f aca="false">VLOOKUP(B537,'Team Data'!$A$1:$E$659,3,FALSE())</f>
        <v>11</v>
      </c>
      <c r="O537" s="0" t="n">
        <f aca="false">VLOOKUP(A537,'Team Data'!$A$1:$E$659,4,FALSE())</f>
        <v>411</v>
      </c>
      <c r="P537" s="0" t="n">
        <f aca="false">VLOOKUP(A537,'Team Data'!$A$1:$E$659,5,FALSE())</f>
        <v>413</v>
      </c>
      <c r="Q537" s="0" t="n">
        <f aca="false">VLOOKUP(B537,'Team Data'!$A$1:$E$659,4,FALSE())</f>
        <v>568</v>
      </c>
      <c r="R537" s="0" t="n">
        <f aca="false">VLOOKUP(B537,'Team Data'!$A$1:$E$659,5,FALSE())</f>
        <v>479</v>
      </c>
      <c r="S537" s="0" t="n">
        <f aca="false">IF(I537=1,(MIN(30,(C537-D537)))*(M537/(M537+N537))*(Q537/(Q537+R537)),(MAX(-30,(C537-D537)))*(N537/(M537+N537))*(R537/(R537+Q537)))</f>
        <v>-4.57497612225406</v>
      </c>
      <c r="T537" s="0" t="n">
        <f aca="false">IF(J537=1,(MIN(30,(D537-C537)))*(K537/(K537+L537))*(O537/(O537+P537)),(MAX(-30,(D537-C537)))*(L537/(K537+L537))*(P537/(P537+O537)))</f>
        <v>5.87855409153953</v>
      </c>
      <c r="U537" s="7" t="n">
        <v>43057</v>
      </c>
    </row>
    <row r="538" customFormat="false" ht="15" hidden="false" customHeight="false" outlineLevel="0" collapsed="false">
      <c r="A538" s="0" t="s">
        <v>11</v>
      </c>
      <c r="B538" s="0" t="s">
        <v>222</v>
      </c>
      <c r="C538" s="0" t="n">
        <v>56</v>
      </c>
      <c r="D538" s="0" t="n">
        <v>114</v>
      </c>
      <c r="E538" s="0" t="n">
        <v>20</v>
      </c>
      <c r="F538" s="0" t="n">
        <v>46</v>
      </c>
      <c r="G538" s="0" t="n">
        <v>17</v>
      </c>
      <c r="H538" s="0" t="n">
        <v>15</v>
      </c>
      <c r="I538" s="0" t="n">
        <v>0</v>
      </c>
      <c r="J538" s="0" t="n">
        <v>1</v>
      </c>
      <c r="K538" s="0" t="n">
        <f aca="false">VLOOKUP(A538,'Team Data'!$A$1:$E$659,2,FALSE())</f>
        <v>8</v>
      </c>
      <c r="L538" s="0" t="n">
        <f aca="false">VLOOKUP(A538,'Team Data'!$A$1:$E$659,3,FALSE())</f>
        <v>23</v>
      </c>
      <c r="M538" s="0" t="n">
        <f aca="false">VLOOKUP(B538,'Team Data'!$A$1:$E$659,2,FALSE())</f>
        <v>23</v>
      </c>
      <c r="N538" s="0" t="n">
        <f aca="false">VLOOKUP(B538,'Team Data'!$A$1:$E$659,3,FALSE())</f>
        <v>13</v>
      </c>
      <c r="O538" s="0" t="n">
        <f aca="false">VLOOKUP(A538,'Team Data'!$A$1:$E$659,4,FALSE())</f>
        <v>473</v>
      </c>
      <c r="P538" s="0" t="n">
        <f aca="false">VLOOKUP(A538,'Team Data'!$A$1:$E$659,5,FALSE())</f>
        <v>559</v>
      </c>
      <c r="Q538" s="0" t="n">
        <f aca="false">VLOOKUP(B538,'Team Data'!$A$1:$E$659,4,FALSE())</f>
        <v>646</v>
      </c>
      <c r="R538" s="0" t="n">
        <f aca="false">VLOOKUP(B538,'Team Data'!$A$1:$E$659,5,FALSE())</f>
        <v>534</v>
      </c>
      <c r="S538" s="0" t="n">
        <f aca="false">IF(I538=1,(MIN(30,(C538-D538)))*(M538/(M538+N538))*(Q538/(Q538+R538)),(MAX(-30,(C538-D538)))*(N538/(M538+N538))*(R538/(R538+Q538)))</f>
        <v>-4.90254237288136</v>
      </c>
      <c r="T538" s="0" t="n">
        <f aca="false">IF(J538=1,(MIN(30,(D538-C538)))*(K538/(K538+L538))*(O538/(O538+P538)),(MAX(-30,(D538-C538)))*(L538/(K538+L538))*(P538/(P538+O538)))</f>
        <v>3.54838709677419</v>
      </c>
      <c r="U538" s="7" t="n">
        <v>43057</v>
      </c>
    </row>
    <row r="539" customFormat="false" ht="15" hidden="false" customHeight="false" outlineLevel="0" collapsed="false">
      <c r="A539" s="0" t="s">
        <v>325</v>
      </c>
      <c r="B539" s="0" t="s">
        <v>33</v>
      </c>
      <c r="C539" s="0" t="n">
        <v>69</v>
      </c>
      <c r="D539" s="0" t="n">
        <v>71</v>
      </c>
      <c r="E539" s="0" t="n">
        <v>33</v>
      </c>
      <c r="F539" s="0" t="n">
        <v>34</v>
      </c>
      <c r="G539" s="0" t="n">
        <v>19</v>
      </c>
      <c r="H539" s="0" t="n">
        <v>20</v>
      </c>
      <c r="I539" s="0" t="n">
        <v>0</v>
      </c>
      <c r="J539" s="0" t="n">
        <v>1</v>
      </c>
      <c r="K539" s="0" t="n">
        <f aca="false">VLOOKUP(A539,'Team Data'!$A$1:$E$659,2,FALSE())</f>
        <v>20</v>
      </c>
      <c r="L539" s="0" t="n">
        <f aca="false">VLOOKUP(A539,'Team Data'!$A$1:$E$659,3,FALSE())</f>
        <v>15</v>
      </c>
      <c r="M539" s="0" t="n">
        <f aca="false">VLOOKUP(B539,'Team Data'!$A$1:$E$659,2,FALSE())</f>
        <v>20</v>
      </c>
      <c r="N539" s="0" t="n">
        <f aca="false">VLOOKUP(B539,'Team Data'!$A$1:$E$659,3,FALSE())</f>
        <v>13</v>
      </c>
      <c r="O539" s="0" t="n">
        <f aca="false">VLOOKUP(A539,'Team Data'!$A$1:$E$659,4,FALSE())</f>
        <v>530</v>
      </c>
      <c r="P539" s="0" t="n">
        <f aca="false">VLOOKUP(A539,'Team Data'!$A$1:$E$659,5,FALSE())</f>
        <v>524</v>
      </c>
      <c r="Q539" s="0" t="n">
        <f aca="false">VLOOKUP(B539,'Team Data'!$A$1:$E$659,4,FALSE())</f>
        <v>562</v>
      </c>
      <c r="R539" s="0" t="n">
        <f aca="false">VLOOKUP(B539,'Team Data'!$A$1:$E$659,5,FALSE())</f>
        <v>491</v>
      </c>
      <c r="S539" s="0" t="n">
        <f aca="false">IF(I539=1,(MIN(30,(C539-D539)))*(M539/(M539+N539))*(Q539/(Q539+R539)),(MAX(-30,(C539-D539)))*(N539/(M539+N539))*(R539/(R539+Q539)))</f>
        <v>-0.36737747848859</v>
      </c>
      <c r="T539" s="0" t="n">
        <f aca="false">IF(J539=1,(MIN(30,(D539-C539)))*(K539/(K539+L539))*(O539/(O539+P539)),(MAX(-30,(D539-C539)))*(L539/(K539+L539))*(P539/(P539+O539)))</f>
        <v>0.574681485497425</v>
      </c>
      <c r="U539" s="7" t="n">
        <v>43057</v>
      </c>
    </row>
    <row r="540" customFormat="false" ht="15" hidden="false" customHeight="false" outlineLevel="0" collapsed="false">
      <c r="A540" s="0" t="s">
        <v>530</v>
      </c>
      <c r="B540" s="0" t="s">
        <v>226</v>
      </c>
      <c r="C540" s="0" t="n">
        <v>40</v>
      </c>
      <c r="D540" s="0" t="n">
        <v>99</v>
      </c>
      <c r="E540" s="0" t="n">
        <v>39</v>
      </c>
      <c r="F540" s="0" t="n">
        <v>51</v>
      </c>
      <c r="G540" s="0" t="n">
        <v>16</v>
      </c>
      <c r="H540" s="0" t="n">
        <v>8</v>
      </c>
      <c r="I540" s="0" t="n">
        <v>0</v>
      </c>
      <c r="J540" s="0" t="n">
        <v>1</v>
      </c>
      <c r="K540" s="0" t="n">
        <f aca="false">VLOOKUP(A540,'Team Data'!$A$1:$E$659,2,FALSE())</f>
        <v>0</v>
      </c>
      <c r="L540" s="0" t="n">
        <f aca="false">VLOOKUP(A540,'Team Data'!$A$1:$E$659,3,FALSE())</f>
        <v>1</v>
      </c>
      <c r="M540" s="0" t="n">
        <f aca="false">VLOOKUP(B540,'Team Data'!$A$1:$E$659,2,FALSE())</f>
        <v>24</v>
      </c>
      <c r="N540" s="0" t="n">
        <f aca="false">VLOOKUP(B540,'Team Data'!$A$1:$E$659,3,FALSE())</f>
        <v>9</v>
      </c>
      <c r="O540" s="0" t="n">
        <f aca="false">VLOOKUP(A540,'Team Data'!$A$1:$E$659,4,FALSE())</f>
        <v>24</v>
      </c>
      <c r="P540" s="0" t="n">
        <f aca="false">VLOOKUP(A540,'Team Data'!$A$1:$E$659,5,FALSE())</f>
        <v>9</v>
      </c>
      <c r="Q540" s="0" t="n">
        <f aca="false">VLOOKUP(B540,'Team Data'!$A$1:$E$659,4,FALSE())</f>
        <v>464</v>
      </c>
      <c r="R540" s="0" t="n">
        <f aca="false">VLOOKUP(B540,'Team Data'!$A$1:$E$659,5,FALSE())</f>
        <v>528</v>
      </c>
      <c r="S540" s="0" t="n">
        <f aca="false">IF(I540=1,(MIN(30,(C540-D540)))*(M540/(M540+N540))*(Q540/(Q540+R540)),(MAX(-30,(C540-D540)))*(N540/(M540+N540))*(R540/(R540+Q540)))</f>
        <v>-4.35483870967742</v>
      </c>
      <c r="T540" s="0" t="n">
        <f aca="false">IF(J540=1,(MIN(30,(D540-C540)))*(K540/(K540+L540))*(O540/(O540+P540)),(MAX(-30,(D540-C540)))*(L540/(K540+L540))*(P540/(P540+O540)))</f>
        <v>0</v>
      </c>
      <c r="U540" s="7" t="n">
        <v>43057</v>
      </c>
    </row>
    <row r="541" customFormat="false" ht="15" hidden="false" customHeight="false" outlineLevel="0" collapsed="false">
      <c r="A541" s="0" t="s">
        <v>162</v>
      </c>
      <c r="B541" s="0" t="s">
        <v>99</v>
      </c>
      <c r="C541" s="0" t="n">
        <v>57</v>
      </c>
      <c r="D541" s="0" t="n">
        <v>83</v>
      </c>
      <c r="E541" s="0" t="n">
        <v>26</v>
      </c>
      <c r="F541" s="0" t="n">
        <v>48</v>
      </c>
      <c r="G541" s="0" t="n">
        <v>7</v>
      </c>
      <c r="H541" s="0" t="n">
        <v>13</v>
      </c>
      <c r="I541" s="0" t="n">
        <v>0</v>
      </c>
      <c r="J541" s="0" t="n">
        <v>1</v>
      </c>
      <c r="K541" s="0" t="n">
        <f aca="false">VLOOKUP(A541,'Team Data'!$A$1:$E$659,2,FALSE())</f>
        <v>7</v>
      </c>
      <c r="L541" s="0" t="n">
        <f aca="false">VLOOKUP(A541,'Team Data'!$A$1:$E$659,3,FALSE())</f>
        <v>25</v>
      </c>
      <c r="M541" s="0" t="n">
        <f aca="false">VLOOKUP(B541,'Team Data'!$A$1:$E$659,2,FALSE())</f>
        <v>15</v>
      </c>
      <c r="N541" s="0" t="n">
        <f aca="false">VLOOKUP(B541,'Team Data'!$A$1:$E$659,3,FALSE())</f>
        <v>15</v>
      </c>
      <c r="O541" s="0" t="n">
        <f aca="false">VLOOKUP(A541,'Team Data'!$A$1:$E$659,4,FALSE())</f>
        <v>467</v>
      </c>
      <c r="P541" s="0" t="n">
        <f aca="false">VLOOKUP(A541,'Team Data'!$A$1:$E$659,5,FALSE())</f>
        <v>524</v>
      </c>
      <c r="Q541" s="0" t="n">
        <f aca="false">VLOOKUP(B541,'Team Data'!$A$1:$E$659,4,FALSE())</f>
        <v>543</v>
      </c>
      <c r="R541" s="0" t="n">
        <f aca="false">VLOOKUP(B541,'Team Data'!$A$1:$E$659,5,FALSE())</f>
        <v>466</v>
      </c>
      <c r="S541" s="0" t="n">
        <f aca="false">IF(I541=1,(MIN(30,(C541-D541)))*(M541/(M541+N541))*(Q541/(Q541+R541)),(MAX(-30,(C541-D541)))*(N541/(M541+N541))*(R541/(R541+Q541)))</f>
        <v>-6.00396432111001</v>
      </c>
      <c r="T541" s="0" t="n">
        <f aca="false">IF(J541=1,(MIN(30,(D541-C541)))*(K541/(K541+L541))*(O541/(O541+P541)),(MAX(-30,(D541-C541)))*(L541/(K541+L541))*(P541/(P541+O541)))</f>
        <v>2.68018415741675</v>
      </c>
      <c r="U541" s="7" t="n">
        <v>43057</v>
      </c>
    </row>
    <row r="542" customFormat="false" ht="15" hidden="false" customHeight="false" outlineLevel="0" collapsed="false">
      <c r="A542" s="0" t="s">
        <v>115</v>
      </c>
      <c r="B542" s="0" t="s">
        <v>144</v>
      </c>
      <c r="C542" s="0" t="n">
        <v>68</v>
      </c>
      <c r="D542" s="0" t="n">
        <v>66</v>
      </c>
      <c r="E542" s="0" t="n">
        <v>40</v>
      </c>
      <c r="F542" s="0" t="n">
        <v>28</v>
      </c>
      <c r="G542" s="0" t="n">
        <v>11</v>
      </c>
      <c r="H542" s="0" t="n">
        <v>11</v>
      </c>
      <c r="I542" s="0" t="n">
        <v>1</v>
      </c>
      <c r="J542" s="0" t="n">
        <v>0</v>
      </c>
      <c r="K542" s="0" t="n">
        <f aca="false">VLOOKUP(A542,'Team Data'!$A$1:$E$659,2,FALSE())</f>
        <v>27</v>
      </c>
      <c r="L542" s="0" t="n">
        <f aca="false">VLOOKUP(A542,'Team Data'!$A$1:$E$659,3,FALSE())</f>
        <v>8</v>
      </c>
      <c r="M542" s="0" t="n">
        <f aca="false">VLOOKUP(B542,'Team Data'!$A$1:$E$659,2,FALSE())</f>
        <v>22</v>
      </c>
      <c r="N542" s="0" t="n">
        <f aca="false">VLOOKUP(B542,'Team Data'!$A$1:$E$659,3,FALSE())</f>
        <v>15</v>
      </c>
      <c r="O542" s="0" t="n">
        <f aca="false">VLOOKUP(A542,'Team Data'!$A$1:$E$659,4,FALSE())</f>
        <v>625</v>
      </c>
      <c r="P542" s="0" t="n">
        <f aca="false">VLOOKUP(A542,'Team Data'!$A$1:$E$659,5,FALSE())</f>
        <v>506</v>
      </c>
      <c r="Q542" s="0" t="n">
        <f aca="false">VLOOKUP(B542,'Team Data'!$A$1:$E$659,4,FALSE())</f>
        <v>570</v>
      </c>
      <c r="R542" s="0" t="n">
        <f aca="false">VLOOKUP(B542,'Team Data'!$A$1:$E$659,5,FALSE())</f>
        <v>569</v>
      </c>
      <c r="S542" s="0" t="n">
        <f aca="false">IF(I542=1,(MIN(30,(C542-D542)))*(M542/(M542+N542))*(Q542/(Q542+R542)),(MAX(-30,(C542-D542)))*(N542/(M542+N542))*(R542/(R542+Q542)))</f>
        <v>0.595116626723299</v>
      </c>
      <c r="T542" s="0" t="n">
        <f aca="false">IF(J542=1,(MIN(30,(D542-C542)))*(K542/(K542+L542))*(O542/(O542+P542)),(MAX(-30,(D542-C542)))*(L542/(K542+L542))*(P542/(P542+O542)))</f>
        <v>-0.204521914866742</v>
      </c>
      <c r="U542" s="7" t="n">
        <v>43057</v>
      </c>
    </row>
    <row r="543" customFormat="false" ht="15" hidden="false" customHeight="false" outlineLevel="0" collapsed="false">
      <c r="A543" s="0" t="s">
        <v>296</v>
      </c>
      <c r="B543" s="0" t="s">
        <v>30</v>
      </c>
      <c r="C543" s="0" t="n">
        <v>75</v>
      </c>
      <c r="D543" s="0" t="n">
        <v>64</v>
      </c>
      <c r="E543" s="0" t="n">
        <v>35</v>
      </c>
      <c r="F543" s="0" t="n">
        <v>39</v>
      </c>
      <c r="G543" s="0" t="n">
        <v>11</v>
      </c>
      <c r="H543" s="0" t="n">
        <v>18</v>
      </c>
      <c r="I543" s="0" t="n">
        <v>1</v>
      </c>
      <c r="J543" s="0" t="n">
        <v>0</v>
      </c>
      <c r="K543" s="0" t="n">
        <f aca="false">VLOOKUP(A543,'Team Data'!$A$1:$E$659,2,FALSE())</f>
        <v>26</v>
      </c>
      <c r="L543" s="0" t="n">
        <f aca="false">VLOOKUP(A543,'Team Data'!$A$1:$E$659,3,FALSE())</f>
        <v>10</v>
      </c>
      <c r="M543" s="0" t="n">
        <f aca="false">VLOOKUP(B543,'Team Data'!$A$1:$E$659,2,FALSE())</f>
        <v>19</v>
      </c>
      <c r="N543" s="0" t="n">
        <f aca="false">VLOOKUP(B543,'Team Data'!$A$1:$E$659,3,FALSE())</f>
        <v>16</v>
      </c>
      <c r="O543" s="0" t="n">
        <f aca="false">VLOOKUP(A543,'Team Data'!$A$1:$E$659,4,FALSE())</f>
        <v>726</v>
      </c>
      <c r="P543" s="0" t="n">
        <f aca="false">VLOOKUP(A543,'Team Data'!$A$1:$E$659,5,FALSE())</f>
        <v>495</v>
      </c>
      <c r="Q543" s="0" t="n">
        <f aca="false">VLOOKUP(B543,'Team Data'!$A$1:$E$659,4,FALSE())</f>
        <v>646</v>
      </c>
      <c r="R543" s="0" t="n">
        <f aca="false">VLOOKUP(B543,'Team Data'!$A$1:$E$659,5,FALSE())</f>
        <v>510</v>
      </c>
      <c r="S543" s="0" t="n">
        <f aca="false">IF(I543=1,(MIN(30,(C543-D543)))*(M543/(M543+N543))*(Q543/(Q543+R543)),(MAX(-30,(C543-D543)))*(N543/(M543+N543))*(R543/(R543+Q543)))</f>
        <v>3.33697478991597</v>
      </c>
      <c r="T543" s="0" t="n">
        <f aca="false">IF(J543=1,(MIN(30,(D543-C543)))*(K543/(K543+L543))*(O543/(O543+P543)),(MAX(-30,(D543-C543)))*(L543/(K543+L543))*(P543/(P543+O543)))</f>
        <v>-1.23873873873874</v>
      </c>
      <c r="U543" s="7" t="n">
        <v>43057</v>
      </c>
    </row>
    <row r="544" customFormat="false" ht="15" hidden="false" customHeight="false" outlineLevel="0" collapsed="false">
      <c r="A544" s="0" t="s">
        <v>53</v>
      </c>
      <c r="B544" s="0" t="s">
        <v>208</v>
      </c>
      <c r="C544" s="0" t="n">
        <v>44</v>
      </c>
      <c r="D544" s="0" t="n">
        <v>82</v>
      </c>
      <c r="E544" s="0" t="n">
        <v>25</v>
      </c>
      <c r="F544" s="0" t="n">
        <v>45</v>
      </c>
      <c r="G544" s="0" t="n">
        <v>16</v>
      </c>
      <c r="H544" s="0" t="n">
        <v>14</v>
      </c>
      <c r="I544" s="0" t="n">
        <v>0</v>
      </c>
      <c r="J544" s="0" t="n">
        <v>1</v>
      </c>
      <c r="K544" s="0" t="n">
        <f aca="false">VLOOKUP(A544,'Team Data'!$A$1:$E$659,2,FALSE())</f>
        <v>3</v>
      </c>
      <c r="L544" s="0" t="n">
        <f aca="false">VLOOKUP(A544,'Team Data'!$A$1:$E$659,3,FALSE())</f>
        <v>29</v>
      </c>
      <c r="M544" s="0" t="n">
        <f aca="false">VLOOKUP(B544,'Team Data'!$A$1:$E$659,2,FALSE())</f>
        <v>16</v>
      </c>
      <c r="N544" s="0" t="n">
        <f aca="false">VLOOKUP(B544,'Team Data'!$A$1:$E$659,3,FALSE())</f>
        <v>16</v>
      </c>
      <c r="O544" s="0" t="n">
        <f aca="false">VLOOKUP(A544,'Team Data'!$A$1:$E$659,4,FALSE())</f>
        <v>547</v>
      </c>
      <c r="P544" s="0" t="n">
        <f aca="false">VLOOKUP(A544,'Team Data'!$A$1:$E$659,5,FALSE())</f>
        <v>441</v>
      </c>
      <c r="Q544" s="0" t="n">
        <f aca="false">VLOOKUP(B544,'Team Data'!$A$1:$E$659,4,FALSE())</f>
        <v>582</v>
      </c>
      <c r="R544" s="0" t="n">
        <f aca="false">VLOOKUP(B544,'Team Data'!$A$1:$E$659,5,FALSE())</f>
        <v>422</v>
      </c>
      <c r="S544" s="0" t="n">
        <f aca="false">IF(I544=1,(MIN(30,(C544-D544)))*(M544/(M544+N544))*(Q544/(Q544+R544)),(MAX(-30,(C544-D544)))*(N544/(M544+N544))*(R544/(R544+Q544)))</f>
        <v>-6.30478087649402</v>
      </c>
      <c r="T544" s="0" t="n">
        <f aca="false">IF(J544=1,(MIN(30,(D544-C544)))*(K544/(K544+L544))*(O544/(O544+P544)),(MAX(-30,(D544-C544)))*(L544/(K544+L544))*(P544/(P544+O544)))</f>
        <v>1.5571229757085</v>
      </c>
      <c r="U544" s="7" t="n">
        <v>43057</v>
      </c>
    </row>
    <row r="545" customFormat="false" ht="15" hidden="false" customHeight="false" outlineLevel="0" collapsed="false">
      <c r="A545" s="0" t="s">
        <v>246</v>
      </c>
      <c r="B545" s="0" t="s">
        <v>283</v>
      </c>
      <c r="C545" s="0" t="n">
        <v>80</v>
      </c>
      <c r="D545" s="0" t="n">
        <v>76</v>
      </c>
      <c r="E545" s="0" t="n">
        <v>40</v>
      </c>
      <c r="F545" s="0" t="n">
        <v>39</v>
      </c>
      <c r="G545" s="0" t="n">
        <v>12</v>
      </c>
      <c r="H545" s="0" t="n">
        <v>4</v>
      </c>
      <c r="I545" s="0" t="n">
        <v>1</v>
      </c>
      <c r="J545" s="0" t="n">
        <v>0</v>
      </c>
      <c r="K545" s="0" t="n">
        <f aca="false">VLOOKUP(A545,'Team Data'!$A$1:$E$659,2,FALSE())</f>
        <v>9</v>
      </c>
      <c r="L545" s="0" t="n">
        <f aca="false">VLOOKUP(A545,'Team Data'!$A$1:$E$659,3,FALSE())</f>
        <v>21</v>
      </c>
      <c r="M545" s="0" t="n">
        <f aca="false">VLOOKUP(B545,'Team Data'!$A$1:$E$659,2,FALSE())</f>
        <v>12</v>
      </c>
      <c r="N545" s="0" t="n">
        <f aca="false">VLOOKUP(B545,'Team Data'!$A$1:$E$659,3,FALSE())</f>
        <v>20</v>
      </c>
      <c r="O545" s="0" t="n">
        <f aca="false">VLOOKUP(A545,'Team Data'!$A$1:$E$659,4,FALSE())</f>
        <v>497</v>
      </c>
      <c r="P545" s="0" t="n">
        <f aca="false">VLOOKUP(A545,'Team Data'!$A$1:$E$659,5,FALSE())</f>
        <v>467</v>
      </c>
      <c r="Q545" s="0" t="n">
        <f aca="false">VLOOKUP(B545,'Team Data'!$A$1:$E$659,4,FALSE())</f>
        <v>427</v>
      </c>
      <c r="R545" s="0" t="n">
        <f aca="false">VLOOKUP(B545,'Team Data'!$A$1:$E$659,5,FALSE())</f>
        <v>489</v>
      </c>
      <c r="S545" s="0" t="n">
        <f aca="false">IF(I545=1,(MIN(30,(C545-D545)))*(M545/(M545+N545))*(Q545/(Q545+R545)),(MAX(-30,(C545-D545)))*(N545/(M545+N545))*(R545/(R545+Q545)))</f>
        <v>0.699235807860262</v>
      </c>
      <c r="T545" s="0" t="n">
        <f aca="false">IF(J545=1,(MIN(30,(D545-C545)))*(K545/(K545+L545))*(O545/(O545+P545)),(MAX(-30,(D545-C545)))*(L545/(K545+L545))*(P545/(P545+O545)))</f>
        <v>-1.35643153526971</v>
      </c>
      <c r="U545" s="7" t="n">
        <v>43057</v>
      </c>
    </row>
    <row r="546" customFormat="false" ht="15" hidden="false" customHeight="false" outlineLevel="0" collapsed="false">
      <c r="A546" s="0" t="s">
        <v>110</v>
      </c>
      <c r="B546" s="0" t="s">
        <v>157</v>
      </c>
      <c r="C546" s="0" t="n">
        <v>69</v>
      </c>
      <c r="D546" s="0" t="n">
        <v>73</v>
      </c>
      <c r="E546" s="0" t="n">
        <v>30</v>
      </c>
      <c r="F546" s="0" t="n">
        <v>37</v>
      </c>
      <c r="G546" s="0" t="n">
        <v>13</v>
      </c>
      <c r="H546" s="0" t="n">
        <v>18</v>
      </c>
      <c r="I546" s="0" t="n">
        <v>0</v>
      </c>
      <c r="J546" s="0" t="n">
        <v>1</v>
      </c>
      <c r="K546" s="0" t="n">
        <f aca="false">VLOOKUP(A546,'Team Data'!$A$1:$E$659,2,FALSE())</f>
        <v>18</v>
      </c>
      <c r="L546" s="0" t="n">
        <f aca="false">VLOOKUP(A546,'Team Data'!$A$1:$E$659,3,FALSE())</f>
        <v>14</v>
      </c>
      <c r="M546" s="0" t="n">
        <f aca="false">VLOOKUP(B546,'Team Data'!$A$1:$E$659,2,FALSE())</f>
        <v>14</v>
      </c>
      <c r="N546" s="0" t="n">
        <f aca="false">VLOOKUP(B546,'Team Data'!$A$1:$E$659,3,FALSE())</f>
        <v>17</v>
      </c>
      <c r="O546" s="0" t="n">
        <f aca="false">VLOOKUP(A546,'Team Data'!$A$1:$E$659,4,FALSE())</f>
        <v>490</v>
      </c>
      <c r="P546" s="0" t="n">
        <f aca="false">VLOOKUP(A546,'Team Data'!$A$1:$E$659,5,FALSE())</f>
        <v>466</v>
      </c>
      <c r="Q546" s="0" t="n">
        <f aca="false">VLOOKUP(B546,'Team Data'!$A$1:$E$659,4,FALSE())</f>
        <v>469</v>
      </c>
      <c r="R546" s="0" t="n">
        <f aca="false">VLOOKUP(B546,'Team Data'!$A$1:$E$659,5,FALSE())</f>
        <v>528</v>
      </c>
      <c r="S546" s="0" t="n">
        <f aca="false">IF(I546=1,(MIN(30,(C546-D546)))*(M546/(M546+N546))*(Q546/(Q546+R546)),(MAX(-30,(C546-D546)))*(N546/(M546+N546))*(R546/(R546+Q546)))</f>
        <v>-1.16167858413952</v>
      </c>
      <c r="T546" s="0" t="n">
        <f aca="false">IF(J546=1,(MIN(30,(D546-C546)))*(K546/(K546+L546))*(O546/(O546+P546)),(MAX(-30,(D546-C546)))*(L546/(K546+L546))*(P546/(P546+O546)))</f>
        <v>1.15324267782427</v>
      </c>
      <c r="U546" s="7" t="n">
        <v>43057</v>
      </c>
    </row>
    <row r="547" customFormat="false" ht="15" hidden="false" customHeight="false" outlineLevel="0" collapsed="false">
      <c r="A547" s="0" t="s">
        <v>410</v>
      </c>
      <c r="B547" s="0" t="s">
        <v>48</v>
      </c>
      <c r="C547" s="0" t="n">
        <v>68</v>
      </c>
      <c r="D547" s="0" t="n">
        <v>103</v>
      </c>
      <c r="E547" s="0" t="n">
        <v>38</v>
      </c>
      <c r="F547" s="0" t="n">
        <v>55</v>
      </c>
      <c r="G547" s="0" t="n">
        <v>8</v>
      </c>
      <c r="H547" s="0" t="n">
        <v>7</v>
      </c>
      <c r="I547" s="0" t="n">
        <v>0</v>
      </c>
      <c r="J547" s="0" t="n">
        <v>1</v>
      </c>
      <c r="K547" s="0" t="n">
        <f aca="false">VLOOKUP(A547,'Team Data'!$A$1:$E$659,2,FALSE())</f>
        <v>0</v>
      </c>
      <c r="L547" s="0" t="n">
        <f aca="false">VLOOKUP(A547,'Team Data'!$A$1:$E$659,3,FALSE())</f>
        <v>3</v>
      </c>
      <c r="M547" s="0" t="n">
        <f aca="false">VLOOKUP(B547,'Team Data'!$A$1:$E$659,2,FALSE())</f>
        <v>21</v>
      </c>
      <c r="N547" s="0" t="n">
        <f aca="false">VLOOKUP(B547,'Team Data'!$A$1:$E$659,3,FALSE())</f>
        <v>15</v>
      </c>
      <c r="O547" s="0" t="n">
        <f aca="false">VLOOKUP(A547,'Team Data'!$A$1:$E$659,4,FALSE())</f>
        <v>73</v>
      </c>
      <c r="P547" s="0" t="n">
        <f aca="false">VLOOKUP(A547,'Team Data'!$A$1:$E$659,5,FALSE())</f>
        <v>39</v>
      </c>
      <c r="Q547" s="0" t="n">
        <f aca="false">VLOOKUP(B547,'Team Data'!$A$1:$E$659,4,FALSE())</f>
        <v>577</v>
      </c>
      <c r="R547" s="0" t="n">
        <f aca="false">VLOOKUP(B547,'Team Data'!$A$1:$E$659,5,FALSE())</f>
        <v>521</v>
      </c>
      <c r="S547" s="0" t="n">
        <f aca="false">IF(I547=1,(MIN(30,(C547-D547)))*(M547/(M547+N547))*(Q547/(Q547+R547)),(MAX(-30,(C547-D547)))*(N547/(M547+N547))*(R547/(R547+Q547)))</f>
        <v>-5.93123861566485</v>
      </c>
      <c r="T547" s="0" t="n">
        <f aca="false">IF(J547=1,(MIN(30,(D547-C547)))*(K547/(K547+L547))*(O547/(O547+P547)),(MAX(-30,(D547-C547)))*(L547/(K547+L547))*(P547/(P547+O547)))</f>
        <v>0</v>
      </c>
      <c r="U547" s="7" t="n">
        <v>43057</v>
      </c>
    </row>
    <row r="548" customFormat="false" ht="15" hidden="false" customHeight="false" outlineLevel="0" collapsed="false">
      <c r="A548" s="0" t="s">
        <v>415</v>
      </c>
      <c r="B548" s="0" t="s">
        <v>351</v>
      </c>
      <c r="C548" s="0" t="n">
        <v>65</v>
      </c>
      <c r="D548" s="0" t="n">
        <v>96</v>
      </c>
      <c r="E548" s="0" t="n">
        <v>24</v>
      </c>
      <c r="F548" s="0" t="n">
        <v>40</v>
      </c>
      <c r="G548" s="0" t="n">
        <v>11</v>
      </c>
      <c r="H548" s="0" t="n">
        <v>10</v>
      </c>
      <c r="I548" s="0" t="n">
        <v>0</v>
      </c>
      <c r="J548" s="0" t="n">
        <v>1</v>
      </c>
      <c r="K548" s="0" t="n">
        <f aca="false">VLOOKUP(A548,'Team Data'!$A$1:$E$659,2,FALSE())</f>
        <v>0</v>
      </c>
      <c r="L548" s="0" t="n">
        <f aca="false">VLOOKUP(A548,'Team Data'!$A$1:$E$659,3,FALSE())</f>
        <v>2</v>
      </c>
      <c r="M548" s="0" t="n">
        <f aca="false">VLOOKUP(B548,'Team Data'!$A$1:$E$659,2,FALSE())</f>
        <v>21</v>
      </c>
      <c r="N548" s="0" t="n">
        <f aca="false">VLOOKUP(B548,'Team Data'!$A$1:$E$659,3,FALSE())</f>
        <v>13</v>
      </c>
      <c r="O548" s="0" t="n">
        <f aca="false">VLOOKUP(A548,'Team Data'!$A$1:$E$659,4,FALSE())</f>
        <v>44</v>
      </c>
      <c r="P548" s="0" t="n">
        <f aca="false">VLOOKUP(A548,'Team Data'!$A$1:$E$659,5,FALSE())</f>
        <v>22</v>
      </c>
      <c r="Q548" s="0" t="n">
        <f aca="false">VLOOKUP(B548,'Team Data'!$A$1:$E$659,4,FALSE())</f>
        <v>532</v>
      </c>
      <c r="R548" s="0" t="n">
        <f aca="false">VLOOKUP(B548,'Team Data'!$A$1:$E$659,5,FALSE())</f>
        <v>495</v>
      </c>
      <c r="S548" s="0" t="n">
        <f aca="false">IF(I548=1,(MIN(30,(C548-D548)))*(M548/(M548+N548))*(Q548/(Q548+R548)),(MAX(-30,(C548-D548)))*(N548/(M548+N548))*(R548/(R548+Q548)))</f>
        <v>-5.52866716306776</v>
      </c>
      <c r="T548" s="0" t="n">
        <f aca="false">IF(J548=1,(MIN(30,(D548-C548)))*(K548/(K548+L548))*(O548/(O548+P548)),(MAX(-30,(D548-C548)))*(L548/(K548+L548))*(P548/(P548+O548)))</f>
        <v>0</v>
      </c>
      <c r="U548" s="7" t="n">
        <v>43057</v>
      </c>
    </row>
    <row r="549" customFormat="false" ht="15" hidden="false" customHeight="false" outlineLevel="0" collapsed="false">
      <c r="A549" s="0" t="s">
        <v>232</v>
      </c>
      <c r="B549" s="0" t="s">
        <v>330</v>
      </c>
      <c r="C549" s="0" t="n">
        <v>58</v>
      </c>
      <c r="D549" s="0" t="n">
        <v>78</v>
      </c>
      <c r="E549" s="0" t="n">
        <v>26</v>
      </c>
      <c r="F549" s="0" t="n">
        <v>37</v>
      </c>
      <c r="G549" s="0" t="n">
        <v>15</v>
      </c>
      <c r="H549" s="0" t="n">
        <v>16</v>
      </c>
      <c r="I549" s="0" t="n">
        <v>0</v>
      </c>
      <c r="J549" s="0" t="n">
        <v>1</v>
      </c>
      <c r="K549" s="0" t="n">
        <f aca="false">VLOOKUP(A549,'Team Data'!$A$1:$E$659,2,FALSE())</f>
        <v>11</v>
      </c>
      <c r="L549" s="0" t="n">
        <f aca="false">VLOOKUP(A549,'Team Data'!$A$1:$E$659,3,FALSE())</f>
        <v>21</v>
      </c>
      <c r="M549" s="0" t="n">
        <f aca="false">VLOOKUP(B549,'Team Data'!$A$1:$E$659,2,FALSE())</f>
        <v>9</v>
      </c>
      <c r="N549" s="0" t="n">
        <f aca="false">VLOOKUP(B549,'Team Data'!$A$1:$E$659,3,FALSE())</f>
        <v>21</v>
      </c>
      <c r="O549" s="0" t="n">
        <f aca="false">VLOOKUP(A549,'Team Data'!$A$1:$E$659,4,FALSE())</f>
        <v>484</v>
      </c>
      <c r="P549" s="0" t="n">
        <f aca="false">VLOOKUP(A549,'Team Data'!$A$1:$E$659,5,FALSE())</f>
        <v>477</v>
      </c>
      <c r="Q549" s="0" t="n">
        <f aca="false">VLOOKUP(B549,'Team Data'!$A$1:$E$659,4,FALSE())</f>
        <v>467</v>
      </c>
      <c r="R549" s="0" t="n">
        <f aca="false">VLOOKUP(B549,'Team Data'!$A$1:$E$659,5,FALSE())</f>
        <v>455</v>
      </c>
      <c r="S549" s="0" t="n">
        <f aca="false">IF(I549=1,(MIN(30,(C549-D549)))*(M549/(M549+N549))*(Q549/(Q549+R549)),(MAX(-30,(C549-D549)))*(N549/(M549+N549))*(R549/(R549+Q549)))</f>
        <v>-6.90889370932755</v>
      </c>
      <c r="T549" s="0" t="n">
        <f aca="false">IF(J549=1,(MIN(30,(D549-C549)))*(K549/(K549+L549))*(O549/(O549+P549)),(MAX(-30,(D549-C549)))*(L549/(K549+L549))*(P549/(P549+O549)))</f>
        <v>3.46253902185224</v>
      </c>
      <c r="U549" s="7" t="n">
        <v>43057</v>
      </c>
    </row>
    <row r="550" customFormat="false" ht="15" hidden="false" customHeight="false" outlineLevel="0" collapsed="false">
      <c r="A550" s="0" t="s">
        <v>262</v>
      </c>
      <c r="B550" s="0" t="s">
        <v>72</v>
      </c>
      <c r="C550" s="0" t="n">
        <v>102</v>
      </c>
      <c r="D550" s="0" t="n">
        <v>71</v>
      </c>
      <c r="E550" s="0" t="n">
        <v>42</v>
      </c>
      <c r="F550" s="0" t="n">
        <v>25</v>
      </c>
      <c r="G550" s="0" t="n">
        <v>20</v>
      </c>
      <c r="H550" s="0" t="n">
        <v>13</v>
      </c>
      <c r="I550" s="0" t="n">
        <v>1</v>
      </c>
      <c r="J550" s="0" t="n">
        <v>0</v>
      </c>
      <c r="K550" s="0" t="n">
        <f aca="false">VLOOKUP(A550,'Team Data'!$A$1:$E$659,2,FALSE())</f>
        <v>20</v>
      </c>
      <c r="L550" s="0" t="n">
        <f aca="false">VLOOKUP(A550,'Team Data'!$A$1:$E$659,3,FALSE())</f>
        <v>14</v>
      </c>
      <c r="M550" s="0" t="n">
        <f aca="false">VLOOKUP(B550,'Team Data'!$A$1:$E$659,2,FALSE())</f>
        <v>8</v>
      </c>
      <c r="N550" s="0" t="n">
        <f aca="false">VLOOKUP(B550,'Team Data'!$A$1:$E$659,3,FALSE())</f>
        <v>24</v>
      </c>
      <c r="O550" s="0" t="n">
        <f aca="false">VLOOKUP(A550,'Team Data'!$A$1:$E$659,4,FALSE())</f>
        <v>507</v>
      </c>
      <c r="P550" s="0" t="n">
        <f aca="false">VLOOKUP(A550,'Team Data'!$A$1:$E$659,5,FALSE())</f>
        <v>501</v>
      </c>
      <c r="Q550" s="0" t="n">
        <f aca="false">VLOOKUP(B550,'Team Data'!$A$1:$E$659,4,FALSE())</f>
        <v>529</v>
      </c>
      <c r="R550" s="0" t="n">
        <f aca="false">VLOOKUP(B550,'Team Data'!$A$1:$E$659,5,FALSE())</f>
        <v>470</v>
      </c>
      <c r="S550" s="0" t="n">
        <f aca="false">IF(I550=1,(MIN(30,(C550-D550)))*(M550/(M550+N550))*(Q550/(Q550+R550)),(MAX(-30,(C550-D550)))*(N550/(M550+N550))*(R550/(R550+Q550)))</f>
        <v>3.97147147147147</v>
      </c>
      <c r="T550" s="0" t="n">
        <f aca="false">IF(J550=1,(MIN(30,(D550-C550)))*(K550/(K550+L550))*(O550/(O550+P550)),(MAX(-30,(D550-C550)))*(L550/(K550+L550))*(P550/(P550+O550)))</f>
        <v>-6.13970588235294</v>
      </c>
      <c r="U550" s="7" t="n">
        <v>43057</v>
      </c>
    </row>
    <row r="551" customFormat="false" ht="15" hidden="false" customHeight="false" outlineLevel="0" collapsed="false">
      <c r="A551" s="0" t="s">
        <v>117</v>
      </c>
      <c r="B551" s="0" t="s">
        <v>81</v>
      </c>
      <c r="C551" s="0" t="n">
        <v>66</v>
      </c>
      <c r="D551" s="0" t="n">
        <v>76</v>
      </c>
      <c r="E551" s="0" t="n">
        <v>26</v>
      </c>
      <c r="F551" s="0" t="n">
        <v>47</v>
      </c>
      <c r="G551" s="0" t="n">
        <v>12</v>
      </c>
      <c r="H551" s="0" t="n">
        <v>18</v>
      </c>
      <c r="I551" s="0" t="n">
        <v>0</v>
      </c>
      <c r="J551" s="0" t="n">
        <v>1</v>
      </c>
      <c r="K551" s="0" t="n">
        <f aca="false">VLOOKUP(A551,'Team Data'!$A$1:$E$659,2,FALSE())</f>
        <v>10</v>
      </c>
      <c r="L551" s="0" t="n">
        <f aca="false">VLOOKUP(A551,'Team Data'!$A$1:$E$659,3,FALSE())</f>
        <v>23</v>
      </c>
      <c r="M551" s="0" t="n">
        <f aca="false">VLOOKUP(B551,'Team Data'!$A$1:$E$659,2,FALSE())</f>
        <v>22</v>
      </c>
      <c r="N551" s="0" t="n">
        <f aca="false">VLOOKUP(B551,'Team Data'!$A$1:$E$659,3,FALSE())</f>
        <v>13</v>
      </c>
      <c r="O551" s="0" t="n">
        <f aca="false">VLOOKUP(A551,'Team Data'!$A$1:$E$659,4,FALSE())</f>
        <v>452</v>
      </c>
      <c r="P551" s="0" t="n">
        <f aca="false">VLOOKUP(A551,'Team Data'!$A$1:$E$659,5,FALSE())</f>
        <v>578</v>
      </c>
      <c r="Q551" s="0" t="n">
        <f aca="false">VLOOKUP(B551,'Team Data'!$A$1:$E$659,4,FALSE())</f>
        <v>536</v>
      </c>
      <c r="R551" s="0" t="n">
        <f aca="false">VLOOKUP(B551,'Team Data'!$A$1:$E$659,5,FALSE())</f>
        <v>497</v>
      </c>
      <c r="S551" s="0" t="n">
        <f aca="false">IF(I551=1,(MIN(30,(C551-D551)))*(M551/(M551+N551))*(Q551/(Q551+R551)),(MAX(-30,(C551-D551)))*(N551/(M551+N551))*(R551/(R551+Q551)))</f>
        <v>-1.78702807357212</v>
      </c>
      <c r="T551" s="0" t="n">
        <f aca="false">IF(J551=1,(MIN(30,(D551-C551)))*(K551/(K551+L551))*(O551/(O551+P551)),(MAX(-30,(D551-C551)))*(L551/(K551+L551))*(P551/(P551+O551)))</f>
        <v>1.32980288320094</v>
      </c>
      <c r="U551" s="7" t="n">
        <v>43057</v>
      </c>
    </row>
    <row r="552" customFormat="false" ht="15" hidden="false" customHeight="false" outlineLevel="0" collapsed="false">
      <c r="A552" s="0" t="s">
        <v>108</v>
      </c>
      <c r="B552" s="0" t="s">
        <v>98</v>
      </c>
      <c r="C552" s="0" t="n">
        <v>57</v>
      </c>
      <c r="D552" s="0" t="n">
        <v>65</v>
      </c>
      <c r="E552" s="0" t="n">
        <v>36</v>
      </c>
      <c r="F552" s="0" t="n">
        <v>35</v>
      </c>
      <c r="G552" s="0" t="n">
        <v>8</v>
      </c>
      <c r="H552" s="0" t="n">
        <v>6</v>
      </c>
      <c r="I552" s="0" t="n">
        <v>0</v>
      </c>
      <c r="J552" s="0" t="n">
        <v>1</v>
      </c>
      <c r="K552" s="0" t="n">
        <f aca="false">VLOOKUP(A552,'Team Data'!$A$1:$E$659,2,FALSE())</f>
        <v>19</v>
      </c>
      <c r="L552" s="0" t="n">
        <f aca="false">VLOOKUP(A552,'Team Data'!$A$1:$E$659,3,FALSE())</f>
        <v>16</v>
      </c>
      <c r="M552" s="0" t="n">
        <f aca="false">VLOOKUP(B552,'Team Data'!$A$1:$E$659,2,FALSE())</f>
        <v>15</v>
      </c>
      <c r="N552" s="0" t="n">
        <f aca="false">VLOOKUP(B552,'Team Data'!$A$1:$E$659,3,FALSE())</f>
        <v>18</v>
      </c>
      <c r="O552" s="0" t="n">
        <f aca="false">VLOOKUP(A552,'Team Data'!$A$1:$E$659,4,FALSE())</f>
        <v>472</v>
      </c>
      <c r="P552" s="0" t="n">
        <f aca="false">VLOOKUP(A552,'Team Data'!$A$1:$E$659,5,FALSE())</f>
        <v>580</v>
      </c>
      <c r="Q552" s="0" t="n">
        <f aca="false">VLOOKUP(B552,'Team Data'!$A$1:$E$659,4,FALSE())</f>
        <v>568</v>
      </c>
      <c r="R552" s="0" t="n">
        <f aca="false">VLOOKUP(B552,'Team Data'!$A$1:$E$659,5,FALSE())</f>
        <v>506</v>
      </c>
      <c r="S552" s="0" t="n">
        <f aca="false">IF(I552=1,(MIN(30,(C552-D552)))*(M552/(M552+N552))*(Q552/(Q552+R552)),(MAX(-30,(C552-D552)))*(N552/(M552+N552))*(R552/(R552+Q552)))</f>
        <v>-2.05586592178771</v>
      </c>
      <c r="T552" s="0" t="n">
        <f aca="false">IF(J552=1,(MIN(30,(D552-C552)))*(K552/(K552+L552))*(O552/(O552+P552)),(MAX(-30,(D552-C552)))*(L552/(K552+L552))*(P552/(P552+O552)))</f>
        <v>1.94850624660511</v>
      </c>
      <c r="U552" s="7" t="n">
        <v>43057</v>
      </c>
    </row>
    <row r="553" customFormat="false" ht="15" hidden="false" customHeight="false" outlineLevel="0" collapsed="false">
      <c r="A553" s="0" t="s">
        <v>348</v>
      </c>
      <c r="B553" s="0" t="s">
        <v>309</v>
      </c>
      <c r="C553" s="0" t="n">
        <v>64</v>
      </c>
      <c r="D553" s="0" t="n">
        <v>75</v>
      </c>
      <c r="E553" s="0" t="n">
        <v>36</v>
      </c>
      <c r="F553" s="0" t="n">
        <v>44</v>
      </c>
      <c r="G553" s="0" t="n">
        <v>7</v>
      </c>
      <c r="H553" s="0" t="n">
        <v>11</v>
      </c>
      <c r="I553" s="0" t="n">
        <v>0</v>
      </c>
      <c r="J553" s="0" t="n">
        <v>1</v>
      </c>
      <c r="K553" s="0" t="n">
        <f aca="false">VLOOKUP(A553,'Team Data'!$A$1:$E$659,2,FALSE())</f>
        <v>19</v>
      </c>
      <c r="L553" s="0" t="n">
        <f aca="false">VLOOKUP(A553,'Team Data'!$A$1:$E$659,3,FALSE())</f>
        <v>12</v>
      </c>
      <c r="M553" s="0" t="n">
        <f aca="false">VLOOKUP(B553,'Team Data'!$A$1:$E$659,2,FALSE())</f>
        <v>19</v>
      </c>
      <c r="N553" s="0" t="n">
        <f aca="false">VLOOKUP(B553,'Team Data'!$A$1:$E$659,3,FALSE())</f>
        <v>13</v>
      </c>
      <c r="O553" s="0" t="n">
        <f aca="false">VLOOKUP(A553,'Team Data'!$A$1:$E$659,4,FALSE())</f>
        <v>519</v>
      </c>
      <c r="P553" s="0" t="n">
        <f aca="false">VLOOKUP(A553,'Team Data'!$A$1:$E$659,5,FALSE())</f>
        <v>432</v>
      </c>
      <c r="Q553" s="0" t="n">
        <f aca="false">VLOOKUP(B553,'Team Data'!$A$1:$E$659,4,FALSE())</f>
        <v>582</v>
      </c>
      <c r="R553" s="0" t="n">
        <f aca="false">VLOOKUP(B553,'Team Data'!$A$1:$E$659,5,FALSE())</f>
        <v>465</v>
      </c>
      <c r="S553" s="0" t="n">
        <f aca="false">IF(I553=1,(MIN(30,(C553-D553)))*(M553/(M553+N553))*(Q553/(Q553+R553)),(MAX(-30,(C553-D553)))*(N553/(M553+N553))*(R553/(R553+Q553)))</f>
        <v>-1.98468839541547</v>
      </c>
      <c r="T553" s="0" t="n">
        <f aca="false">IF(J553=1,(MIN(30,(D553-C553)))*(K553/(K553+L553))*(O553/(O553+P553)),(MAX(-30,(D553-C553)))*(L553/(K553+L553))*(P553/(P553+O553)))</f>
        <v>3.67935280350056</v>
      </c>
      <c r="U553" s="7" t="n">
        <v>43057</v>
      </c>
    </row>
    <row r="554" customFormat="false" ht="15" hidden="false" customHeight="false" outlineLevel="0" collapsed="false">
      <c r="A554" s="0" t="s">
        <v>341</v>
      </c>
      <c r="B554" s="0" t="s">
        <v>132</v>
      </c>
      <c r="C554" s="0" t="n">
        <v>73</v>
      </c>
      <c r="D554" s="0" t="n">
        <v>65</v>
      </c>
      <c r="E554" s="0" t="n">
        <v>27</v>
      </c>
      <c r="F554" s="0" t="n">
        <v>33</v>
      </c>
      <c r="G554" s="0" t="n">
        <v>15</v>
      </c>
      <c r="H554" s="0" t="n">
        <v>14</v>
      </c>
      <c r="I554" s="0" t="n">
        <v>1</v>
      </c>
      <c r="J554" s="0" t="n">
        <v>0</v>
      </c>
      <c r="K554" s="0" t="n">
        <f aca="false">VLOOKUP(A554,'Team Data'!$A$1:$E$659,2,FALSE())</f>
        <v>20</v>
      </c>
      <c r="L554" s="0" t="n">
        <f aca="false">VLOOKUP(A554,'Team Data'!$A$1:$E$659,3,FALSE())</f>
        <v>11</v>
      </c>
      <c r="M554" s="0" t="n">
        <f aca="false">VLOOKUP(B554,'Team Data'!$A$1:$E$659,2,FALSE())</f>
        <v>10</v>
      </c>
      <c r="N554" s="0" t="n">
        <f aca="false">VLOOKUP(B554,'Team Data'!$A$1:$E$659,3,FALSE())</f>
        <v>22</v>
      </c>
      <c r="O554" s="0" t="n">
        <f aca="false">VLOOKUP(A554,'Team Data'!$A$1:$E$659,4,FALSE())</f>
        <v>456</v>
      </c>
      <c r="P554" s="0" t="n">
        <f aca="false">VLOOKUP(A554,'Team Data'!$A$1:$E$659,5,FALSE())</f>
        <v>479</v>
      </c>
      <c r="Q554" s="0" t="n">
        <f aca="false">VLOOKUP(B554,'Team Data'!$A$1:$E$659,4,FALSE())</f>
        <v>532</v>
      </c>
      <c r="R554" s="0" t="n">
        <f aca="false">VLOOKUP(B554,'Team Data'!$A$1:$E$659,5,FALSE())</f>
        <v>476</v>
      </c>
      <c r="S554" s="0" t="n">
        <f aca="false">IF(I554=1,(MIN(30,(C554-D554)))*(M554/(M554+N554))*(Q554/(Q554+R554)),(MAX(-30,(C554-D554)))*(N554/(M554+N554))*(R554/(R554+Q554)))</f>
        <v>1.31944444444444</v>
      </c>
      <c r="T554" s="0" t="n">
        <f aca="false">IF(J554=1,(MIN(30,(D554-C554)))*(K554/(K554+L554))*(O554/(O554+P554)),(MAX(-30,(D554-C554)))*(L554/(K554+L554))*(P554/(P554+O554)))</f>
        <v>-1.45426944971537</v>
      </c>
      <c r="U554" s="7" t="n">
        <v>43057</v>
      </c>
    </row>
    <row r="555" customFormat="false" ht="15" hidden="false" customHeight="false" outlineLevel="0" collapsed="false">
      <c r="A555" s="0" t="s">
        <v>297</v>
      </c>
      <c r="B555" s="0" t="s">
        <v>112</v>
      </c>
      <c r="C555" s="0" t="n">
        <v>79</v>
      </c>
      <c r="D555" s="0" t="n">
        <v>77</v>
      </c>
      <c r="E555" s="0" t="n">
        <v>36</v>
      </c>
      <c r="F555" s="0" t="n">
        <v>41</v>
      </c>
      <c r="G555" s="0" t="n">
        <v>17</v>
      </c>
      <c r="H555" s="0" t="n">
        <v>20</v>
      </c>
      <c r="I555" s="0" t="n">
        <v>1</v>
      </c>
      <c r="J555" s="0" t="n">
        <v>0</v>
      </c>
      <c r="K555" s="0" t="n">
        <f aca="false">VLOOKUP(A555,'Team Data'!$A$1:$E$659,2,FALSE())</f>
        <v>11</v>
      </c>
      <c r="L555" s="0" t="n">
        <f aca="false">VLOOKUP(A555,'Team Data'!$A$1:$E$659,3,FALSE())</f>
        <v>21</v>
      </c>
      <c r="M555" s="0" t="n">
        <f aca="false">VLOOKUP(B555,'Team Data'!$A$1:$E$659,2,FALSE())</f>
        <v>14</v>
      </c>
      <c r="N555" s="0" t="n">
        <f aca="false">VLOOKUP(B555,'Team Data'!$A$1:$E$659,3,FALSE())</f>
        <v>16</v>
      </c>
      <c r="O555" s="0" t="n">
        <f aca="false">VLOOKUP(A555,'Team Data'!$A$1:$E$659,4,FALSE())</f>
        <v>511</v>
      </c>
      <c r="P555" s="0" t="n">
        <f aca="false">VLOOKUP(A555,'Team Data'!$A$1:$E$659,5,FALSE())</f>
        <v>448</v>
      </c>
      <c r="Q555" s="0" t="n">
        <f aca="false">VLOOKUP(B555,'Team Data'!$A$1:$E$659,4,FALSE())</f>
        <v>437</v>
      </c>
      <c r="R555" s="0" t="n">
        <f aca="false">VLOOKUP(B555,'Team Data'!$A$1:$E$659,5,FALSE())</f>
        <v>467</v>
      </c>
      <c r="S555" s="0" t="n">
        <f aca="false">IF(I555=1,(MIN(30,(C555-D555)))*(M555/(M555+N555))*(Q555/(Q555+R555)),(MAX(-30,(C555-D555)))*(N555/(M555+N555))*(R555/(R555+Q555)))</f>
        <v>0.45117994100295</v>
      </c>
      <c r="T555" s="0" t="n">
        <f aca="false">IF(J555=1,(MIN(30,(D555-C555)))*(K555/(K555+L555))*(O555/(O555+P555)),(MAX(-30,(D555-C555)))*(L555/(K555+L555))*(P555/(P555+O555)))</f>
        <v>-0.613138686131387</v>
      </c>
      <c r="U555" s="7" t="n">
        <v>43057</v>
      </c>
    </row>
    <row r="556" customFormat="false" ht="15" hidden="false" customHeight="false" outlineLevel="0" collapsed="false">
      <c r="A556" s="0" t="s">
        <v>50</v>
      </c>
      <c r="B556" s="0" t="s">
        <v>268</v>
      </c>
      <c r="C556" s="0" t="n">
        <v>82</v>
      </c>
      <c r="D556" s="0" t="n">
        <v>72</v>
      </c>
      <c r="E556" s="0" t="n">
        <v>44</v>
      </c>
      <c r="F556" s="0" t="n">
        <v>29</v>
      </c>
      <c r="G556" s="0" t="n">
        <v>16</v>
      </c>
      <c r="H556" s="0" t="n">
        <v>14</v>
      </c>
      <c r="I556" s="0" t="n">
        <v>1</v>
      </c>
      <c r="J556" s="0" t="n">
        <v>0</v>
      </c>
      <c r="K556" s="0" t="n">
        <f aca="false">VLOOKUP(A556,'Team Data'!$A$1:$E$659,2,FALSE())</f>
        <v>15</v>
      </c>
      <c r="L556" s="0" t="n">
        <f aca="false">VLOOKUP(A556,'Team Data'!$A$1:$E$659,3,FALSE())</f>
        <v>16</v>
      </c>
      <c r="M556" s="0" t="n">
        <f aca="false">VLOOKUP(B556,'Team Data'!$A$1:$E$659,2,FALSE())</f>
        <v>7</v>
      </c>
      <c r="N556" s="0" t="n">
        <f aca="false">VLOOKUP(B556,'Team Data'!$A$1:$E$659,3,FALSE())</f>
        <v>25</v>
      </c>
      <c r="O556" s="0" t="n">
        <f aca="false">VLOOKUP(A556,'Team Data'!$A$1:$E$659,4,FALSE())</f>
        <v>449</v>
      </c>
      <c r="P556" s="0" t="n">
        <f aca="false">VLOOKUP(A556,'Team Data'!$A$1:$E$659,5,FALSE())</f>
        <v>485</v>
      </c>
      <c r="Q556" s="0" t="n">
        <f aca="false">VLOOKUP(B556,'Team Data'!$A$1:$E$659,4,FALSE())</f>
        <v>471</v>
      </c>
      <c r="R556" s="0" t="n">
        <f aca="false">VLOOKUP(B556,'Team Data'!$A$1:$E$659,5,FALSE())</f>
        <v>449</v>
      </c>
      <c r="S556" s="0" t="n">
        <f aca="false">IF(I556=1,(MIN(30,(C556-D556)))*(M556/(M556+N556))*(Q556/(Q556+R556)),(MAX(-30,(C556-D556)))*(N556/(M556+N556))*(R556/(R556+Q556)))</f>
        <v>1.11990489130435</v>
      </c>
      <c r="T556" s="0" t="n">
        <f aca="false">IF(J556=1,(MIN(30,(D556-C556)))*(K556/(K556+L556))*(O556/(O556+P556)),(MAX(-30,(D556-C556)))*(L556/(K556+L556))*(P556/(P556+O556)))</f>
        <v>-2.68011328313877</v>
      </c>
      <c r="U556" s="7" t="n">
        <v>43057</v>
      </c>
    </row>
    <row r="557" customFormat="false" ht="15" hidden="false" customHeight="false" outlineLevel="0" collapsed="false">
      <c r="A557" s="0" t="s">
        <v>531</v>
      </c>
      <c r="B557" s="0" t="s">
        <v>86</v>
      </c>
      <c r="C557" s="0" t="n">
        <v>55</v>
      </c>
      <c r="D557" s="0" t="n">
        <v>94</v>
      </c>
      <c r="E557" s="0" t="n">
        <v>30</v>
      </c>
      <c r="F557" s="0" t="n">
        <v>44</v>
      </c>
      <c r="G557" s="0" t="n">
        <v>31</v>
      </c>
      <c r="H557" s="0" t="n">
        <v>18</v>
      </c>
      <c r="I557" s="0" t="n">
        <v>0</v>
      </c>
      <c r="J557" s="0" t="n">
        <v>1</v>
      </c>
      <c r="K557" s="0" t="n">
        <f aca="false">VLOOKUP(A557,'Team Data'!$A$1:$E$659,2,FALSE())</f>
        <v>0</v>
      </c>
      <c r="L557" s="0" t="n">
        <f aca="false">VLOOKUP(A557,'Team Data'!$A$1:$E$659,3,FALSE())</f>
        <v>2</v>
      </c>
      <c r="M557" s="0" t="n">
        <f aca="false">VLOOKUP(B557,'Team Data'!$A$1:$E$659,2,FALSE())</f>
        <v>13</v>
      </c>
      <c r="N557" s="0" t="n">
        <f aca="false">VLOOKUP(B557,'Team Data'!$A$1:$E$659,3,FALSE())</f>
        <v>18</v>
      </c>
      <c r="O557" s="0" t="n">
        <f aca="false">VLOOKUP(A557,'Team Data'!$A$1:$E$659,4,FALSE())</f>
        <v>27</v>
      </c>
      <c r="P557" s="0" t="n">
        <f aca="false">VLOOKUP(A557,'Team Data'!$A$1:$E$659,5,FALSE())</f>
        <v>34</v>
      </c>
      <c r="Q557" s="0" t="n">
        <f aca="false">VLOOKUP(B557,'Team Data'!$A$1:$E$659,4,FALSE())</f>
        <v>457</v>
      </c>
      <c r="R557" s="0" t="n">
        <f aca="false">VLOOKUP(B557,'Team Data'!$A$1:$E$659,5,FALSE())</f>
        <v>482</v>
      </c>
      <c r="S557" s="0" t="n">
        <f aca="false">IF(I557=1,(MIN(30,(C557-D557)))*(M557/(M557+N557))*(Q557/(Q557+R557)),(MAX(-30,(C557-D557)))*(N557/(M557+N557))*(R557/(R557+Q557)))</f>
        <v>-8.94156446459858</v>
      </c>
      <c r="T557" s="0" t="n">
        <f aca="false">IF(J557=1,(MIN(30,(D557-C557)))*(K557/(K557+L557))*(O557/(O557+P557)),(MAX(-30,(D557-C557)))*(L557/(K557+L557))*(P557/(P557+O557)))</f>
        <v>0</v>
      </c>
      <c r="U557" s="7" t="n">
        <v>43057</v>
      </c>
    </row>
    <row r="558" customFormat="false" ht="15" hidden="false" customHeight="false" outlineLevel="0" collapsed="false">
      <c r="A558" s="0" t="s">
        <v>13</v>
      </c>
      <c r="B558" s="0" t="s">
        <v>337</v>
      </c>
      <c r="C558" s="0" t="n">
        <v>70</v>
      </c>
      <c r="D558" s="0" t="n">
        <v>71</v>
      </c>
      <c r="E558" s="0" t="n">
        <v>29</v>
      </c>
      <c r="F558" s="0" t="n">
        <v>40</v>
      </c>
      <c r="G558" s="0" t="n">
        <v>13</v>
      </c>
      <c r="H558" s="0" t="n">
        <v>18</v>
      </c>
      <c r="I558" s="0" t="n">
        <v>0</v>
      </c>
      <c r="J558" s="0" t="n">
        <v>1</v>
      </c>
      <c r="K558" s="0" t="n">
        <f aca="false">VLOOKUP(A558,'Team Data'!$A$1:$E$659,2,FALSE())</f>
        <v>6</v>
      </c>
      <c r="L558" s="0" t="n">
        <f aca="false">VLOOKUP(A558,'Team Data'!$A$1:$E$659,3,FALSE())</f>
        <v>24</v>
      </c>
      <c r="M558" s="0" t="n">
        <f aca="false">VLOOKUP(B558,'Team Data'!$A$1:$E$659,2,FALSE())</f>
        <v>23</v>
      </c>
      <c r="N558" s="0" t="n">
        <f aca="false">VLOOKUP(B558,'Team Data'!$A$1:$E$659,3,FALSE())</f>
        <v>10</v>
      </c>
      <c r="O558" s="0" t="n">
        <f aca="false">VLOOKUP(A558,'Team Data'!$A$1:$E$659,4,FALSE())</f>
        <v>466</v>
      </c>
      <c r="P558" s="0" t="n">
        <f aca="false">VLOOKUP(A558,'Team Data'!$A$1:$E$659,5,FALSE())</f>
        <v>488</v>
      </c>
      <c r="Q558" s="0" t="n">
        <f aca="false">VLOOKUP(B558,'Team Data'!$A$1:$E$659,4,FALSE())</f>
        <v>458</v>
      </c>
      <c r="R558" s="0" t="n">
        <f aca="false">VLOOKUP(B558,'Team Data'!$A$1:$E$659,5,FALSE())</f>
        <v>534</v>
      </c>
      <c r="S558" s="0" t="n">
        <f aca="false">IF(I558=1,(MIN(30,(C558-D558)))*(M558/(M558+N558))*(Q558/(Q558+R558)),(MAX(-30,(C558-D558)))*(N558/(M558+N558))*(R558/(R558+Q558)))</f>
        <v>-0.163123167155425</v>
      </c>
      <c r="T558" s="0" t="n">
        <f aca="false">IF(J558=1,(MIN(30,(D558-C558)))*(K558/(K558+L558))*(O558/(O558+P558)),(MAX(-30,(D558-C558)))*(L558/(K558+L558))*(P558/(P558+O558)))</f>
        <v>0.0976939203354298</v>
      </c>
      <c r="U558" s="7" t="n">
        <v>43057</v>
      </c>
    </row>
    <row r="559" customFormat="false" ht="15" hidden="false" customHeight="false" outlineLevel="0" collapsed="false">
      <c r="A559" s="0" t="s">
        <v>95</v>
      </c>
      <c r="B559" s="0" t="s">
        <v>38</v>
      </c>
      <c r="C559" s="0" t="n">
        <v>65</v>
      </c>
      <c r="D559" s="0" t="n">
        <v>82</v>
      </c>
      <c r="E559" s="0" t="n">
        <v>30</v>
      </c>
      <c r="F559" s="0" t="n">
        <v>29</v>
      </c>
      <c r="G559" s="0" t="n">
        <v>18</v>
      </c>
      <c r="H559" s="0" t="n">
        <v>18</v>
      </c>
      <c r="I559" s="0" t="n">
        <v>0</v>
      </c>
      <c r="J559" s="0" t="n">
        <v>1</v>
      </c>
      <c r="K559" s="0" t="n">
        <f aca="false">VLOOKUP(A559,'Team Data'!$A$1:$E$659,2,FALSE())</f>
        <v>23</v>
      </c>
      <c r="L559" s="0" t="n">
        <f aca="false">VLOOKUP(A559,'Team Data'!$A$1:$E$659,3,FALSE())</f>
        <v>9</v>
      </c>
      <c r="M559" s="0" t="n">
        <f aca="false">VLOOKUP(B559,'Team Data'!$A$1:$E$659,2,FALSE())</f>
        <v>21</v>
      </c>
      <c r="N559" s="0" t="n">
        <f aca="false">VLOOKUP(B559,'Team Data'!$A$1:$E$659,3,FALSE())</f>
        <v>14</v>
      </c>
      <c r="O559" s="0" t="n">
        <f aca="false">VLOOKUP(A559,'Team Data'!$A$1:$E$659,4,FALSE())</f>
        <v>502</v>
      </c>
      <c r="P559" s="0" t="n">
        <f aca="false">VLOOKUP(A559,'Team Data'!$A$1:$E$659,5,FALSE())</f>
        <v>485</v>
      </c>
      <c r="Q559" s="0" t="n">
        <f aca="false">VLOOKUP(B559,'Team Data'!$A$1:$E$659,4,FALSE())</f>
        <v>713</v>
      </c>
      <c r="R559" s="0" t="n">
        <f aca="false">VLOOKUP(B559,'Team Data'!$A$1:$E$659,5,FALSE())</f>
        <v>450</v>
      </c>
      <c r="S559" s="0" t="n">
        <f aca="false">IF(I559=1,(MIN(30,(C559-D559)))*(M559/(M559+N559))*(Q559/(Q559+R559)),(MAX(-30,(C559-D559)))*(N559/(M559+N559))*(R559/(R559+Q559)))</f>
        <v>-2.6311263972485</v>
      </c>
      <c r="T559" s="0" t="n">
        <f aca="false">IF(J559=1,(MIN(30,(D559-C559)))*(K559/(K559+L559))*(O559/(O559+P559)),(MAX(-30,(D559-C559)))*(L559/(K559+L559))*(P559/(P559+O559)))</f>
        <v>6.21460233029382</v>
      </c>
      <c r="U559" s="7" t="n">
        <v>43057</v>
      </c>
    </row>
    <row r="560" customFormat="false" ht="15" hidden="false" customHeight="false" outlineLevel="0" collapsed="false">
      <c r="A560" s="0" t="s">
        <v>140</v>
      </c>
      <c r="B560" s="0" t="s">
        <v>210</v>
      </c>
      <c r="C560" s="0" t="n">
        <v>74</v>
      </c>
      <c r="D560" s="0" t="n">
        <v>82</v>
      </c>
      <c r="E560" s="0" t="n">
        <v>27</v>
      </c>
      <c r="F560" s="0" t="n">
        <v>33</v>
      </c>
      <c r="G560" s="0" t="n">
        <v>8</v>
      </c>
      <c r="H560" s="0" t="n">
        <v>14</v>
      </c>
      <c r="I560" s="0" t="n">
        <v>0</v>
      </c>
      <c r="J560" s="0" t="n">
        <v>1</v>
      </c>
      <c r="K560" s="0" t="n">
        <f aca="false">VLOOKUP(A560,'Team Data'!$A$1:$E$659,2,FALSE())</f>
        <v>13</v>
      </c>
      <c r="L560" s="0" t="n">
        <f aca="false">VLOOKUP(A560,'Team Data'!$A$1:$E$659,3,FALSE())</f>
        <v>19</v>
      </c>
      <c r="M560" s="0" t="n">
        <f aca="false">VLOOKUP(B560,'Team Data'!$A$1:$E$659,2,FALSE())</f>
        <v>15</v>
      </c>
      <c r="N560" s="0" t="n">
        <f aca="false">VLOOKUP(B560,'Team Data'!$A$1:$E$659,3,FALSE())</f>
        <v>16</v>
      </c>
      <c r="O560" s="0" t="n">
        <f aca="false">VLOOKUP(A560,'Team Data'!$A$1:$E$659,4,FALSE())</f>
        <v>557</v>
      </c>
      <c r="P560" s="0" t="n">
        <f aca="false">VLOOKUP(A560,'Team Data'!$A$1:$E$659,5,FALSE())</f>
        <v>489</v>
      </c>
      <c r="Q560" s="0" t="n">
        <f aca="false">VLOOKUP(B560,'Team Data'!$A$1:$E$659,4,FALSE())</f>
        <v>541</v>
      </c>
      <c r="R560" s="0" t="n">
        <f aca="false">VLOOKUP(B560,'Team Data'!$A$1:$E$659,5,FALSE())</f>
        <v>455</v>
      </c>
      <c r="S560" s="0" t="n">
        <f aca="false">IF(I560=1,(MIN(30,(C560-D560)))*(M560/(M560+N560))*(Q560/(Q560+R560)),(MAX(-30,(C560-D560)))*(N560/(M560+N560))*(R560/(R560+Q560)))</f>
        <v>-1.88625469620417</v>
      </c>
      <c r="T560" s="0" t="n">
        <f aca="false">IF(J560=1,(MIN(30,(D560-C560)))*(K560/(K560+L560))*(O560/(O560+P560)),(MAX(-30,(D560-C560)))*(L560/(K560+L560))*(P560/(P560+O560)))</f>
        <v>1.73064053537285</v>
      </c>
      <c r="U560" s="7" t="n">
        <v>43057</v>
      </c>
    </row>
    <row r="561" customFormat="false" ht="15" hidden="false" customHeight="false" outlineLevel="0" collapsed="false">
      <c r="A561" s="0" t="s">
        <v>237</v>
      </c>
      <c r="B561" s="0" t="s">
        <v>338</v>
      </c>
      <c r="C561" s="0" t="n">
        <v>55</v>
      </c>
      <c r="D561" s="0" t="n">
        <v>72</v>
      </c>
      <c r="E561" s="0" t="n">
        <v>35</v>
      </c>
      <c r="F561" s="0" t="n">
        <v>42</v>
      </c>
      <c r="G561" s="0" t="n">
        <v>13</v>
      </c>
      <c r="H561" s="0" t="n">
        <v>8</v>
      </c>
      <c r="I561" s="0" t="n">
        <v>0</v>
      </c>
      <c r="J561" s="0" t="n">
        <v>1</v>
      </c>
      <c r="K561" s="0" t="n">
        <f aca="false">VLOOKUP(A561,'Team Data'!$A$1:$E$659,2,FALSE())</f>
        <v>12</v>
      </c>
      <c r="L561" s="0" t="n">
        <f aca="false">VLOOKUP(A561,'Team Data'!$A$1:$E$659,3,FALSE())</f>
        <v>21</v>
      </c>
      <c r="M561" s="0" t="n">
        <f aca="false">VLOOKUP(B561,'Team Data'!$A$1:$E$659,2,FALSE())</f>
        <v>11</v>
      </c>
      <c r="N561" s="0" t="n">
        <f aca="false">VLOOKUP(B561,'Team Data'!$A$1:$E$659,3,FALSE())</f>
        <v>20</v>
      </c>
      <c r="O561" s="0" t="n">
        <f aca="false">VLOOKUP(A561,'Team Data'!$A$1:$E$659,4,FALSE())</f>
        <v>483</v>
      </c>
      <c r="P561" s="0" t="n">
        <f aca="false">VLOOKUP(A561,'Team Data'!$A$1:$E$659,5,FALSE())</f>
        <v>570</v>
      </c>
      <c r="Q561" s="0" t="n">
        <f aca="false">VLOOKUP(B561,'Team Data'!$A$1:$E$659,4,FALSE())</f>
        <v>617</v>
      </c>
      <c r="R561" s="0" t="n">
        <f aca="false">VLOOKUP(B561,'Team Data'!$A$1:$E$659,5,FALSE())</f>
        <v>430</v>
      </c>
      <c r="S561" s="0" t="n">
        <f aca="false">IF(I561=1,(MIN(30,(C561-D561)))*(M561/(M561+N561))*(Q561/(Q561+R561)),(MAX(-30,(C561-D561)))*(N561/(M561+N561))*(R561/(R561+Q561)))</f>
        <v>-4.50442123424839</v>
      </c>
      <c r="T561" s="0" t="n">
        <f aca="false">IF(J561=1,(MIN(30,(D561-C561)))*(K561/(K561+L561))*(O561/(O561+P561)),(MAX(-30,(D561-C561)))*(L561/(K561+L561))*(P561/(P561+O561)))</f>
        <v>2.83553483553484</v>
      </c>
      <c r="U561" s="7" t="n">
        <v>43057</v>
      </c>
    </row>
    <row r="562" customFormat="false" ht="15" hidden="false" customHeight="false" outlineLevel="0" collapsed="false">
      <c r="A562" s="0" t="s">
        <v>278</v>
      </c>
      <c r="B562" s="0" t="s">
        <v>149</v>
      </c>
      <c r="C562" s="0" t="n">
        <v>83</v>
      </c>
      <c r="D562" s="0" t="n">
        <v>56</v>
      </c>
      <c r="E562" s="0" t="n">
        <v>43</v>
      </c>
      <c r="F562" s="0" t="n">
        <v>37</v>
      </c>
      <c r="G562" s="0" t="n">
        <v>10</v>
      </c>
      <c r="H562" s="0" t="n">
        <v>20</v>
      </c>
      <c r="I562" s="0" t="n">
        <v>1</v>
      </c>
      <c r="J562" s="0" t="n">
        <v>0</v>
      </c>
      <c r="K562" s="0" t="n">
        <f aca="false">VLOOKUP(A562,'Team Data'!$A$1:$E$659,2,FALSE())</f>
        <v>18</v>
      </c>
      <c r="L562" s="0" t="n">
        <f aca="false">VLOOKUP(A562,'Team Data'!$A$1:$E$659,3,FALSE())</f>
        <v>13</v>
      </c>
      <c r="M562" s="0" t="n">
        <f aca="false">VLOOKUP(B562,'Team Data'!$A$1:$E$659,2,FALSE())</f>
        <v>7</v>
      </c>
      <c r="N562" s="0" t="n">
        <f aca="false">VLOOKUP(B562,'Team Data'!$A$1:$E$659,3,FALSE())</f>
        <v>26</v>
      </c>
      <c r="O562" s="0" t="n">
        <f aca="false">VLOOKUP(A562,'Team Data'!$A$1:$E$659,4,FALSE())</f>
        <v>452</v>
      </c>
      <c r="P562" s="0" t="n">
        <f aca="false">VLOOKUP(A562,'Team Data'!$A$1:$E$659,5,FALSE())</f>
        <v>498</v>
      </c>
      <c r="Q562" s="0" t="n">
        <f aca="false">VLOOKUP(B562,'Team Data'!$A$1:$E$659,4,FALSE())</f>
        <v>523</v>
      </c>
      <c r="R562" s="0" t="n">
        <f aca="false">VLOOKUP(B562,'Team Data'!$A$1:$E$659,5,FALSE())</f>
        <v>461</v>
      </c>
      <c r="S562" s="0" t="n">
        <f aca="false">IF(I562=1,(MIN(30,(C562-D562)))*(M562/(M562+N562))*(Q562/(Q562+R562)),(MAX(-30,(C562-D562)))*(N562/(M562+N562))*(R562/(R562+Q562)))</f>
        <v>3.04406873614191</v>
      </c>
      <c r="T562" s="0" t="n">
        <f aca="false">IF(J562=1,(MIN(30,(D562-C562)))*(K562/(K562+L562))*(O562/(O562+P562)),(MAX(-30,(D562-C562)))*(L562/(K562+L562))*(P562/(P562+O562)))</f>
        <v>-5.93541595925297</v>
      </c>
      <c r="U562" s="7" t="n">
        <v>43057</v>
      </c>
    </row>
    <row r="563" customFormat="false" ht="15" hidden="false" customHeight="false" outlineLevel="0" collapsed="false">
      <c r="A563" s="0" t="s">
        <v>523</v>
      </c>
      <c r="B563" s="0" t="s">
        <v>96</v>
      </c>
      <c r="C563" s="0" t="n">
        <v>81</v>
      </c>
      <c r="D563" s="0" t="n">
        <v>119</v>
      </c>
      <c r="E563" s="0" t="n">
        <v>27</v>
      </c>
      <c r="F563" s="0" t="n">
        <v>51</v>
      </c>
      <c r="G563" s="0" t="n">
        <v>14</v>
      </c>
      <c r="H563" s="0" t="n">
        <v>11</v>
      </c>
      <c r="I563" s="0" t="n">
        <v>0</v>
      </c>
      <c r="J563" s="0" t="n">
        <v>1</v>
      </c>
      <c r="K563" s="0" t="n">
        <f aca="false">VLOOKUP(A563,'Team Data'!$A$1:$E$659,2,FALSE())</f>
        <v>0</v>
      </c>
      <c r="L563" s="0" t="n">
        <f aca="false">VLOOKUP(A563,'Team Data'!$A$1:$E$659,3,FALSE())</f>
        <v>2</v>
      </c>
      <c r="M563" s="0" t="n">
        <f aca="false">VLOOKUP(B563,'Team Data'!$A$1:$E$659,2,FALSE())</f>
        <v>14</v>
      </c>
      <c r="N563" s="0" t="n">
        <f aca="false">VLOOKUP(B563,'Team Data'!$A$1:$E$659,3,FALSE())</f>
        <v>18</v>
      </c>
      <c r="O563" s="0" t="n">
        <f aca="false">VLOOKUP(A563,'Team Data'!$A$1:$E$659,4,FALSE())</f>
        <v>33</v>
      </c>
      <c r="P563" s="0" t="n">
        <f aca="false">VLOOKUP(A563,'Team Data'!$A$1:$E$659,5,FALSE())</f>
        <v>34</v>
      </c>
      <c r="Q563" s="0" t="n">
        <f aca="false">VLOOKUP(B563,'Team Data'!$A$1:$E$659,4,FALSE())</f>
        <v>509</v>
      </c>
      <c r="R563" s="0" t="n">
        <f aca="false">VLOOKUP(B563,'Team Data'!$A$1:$E$659,5,FALSE())</f>
        <v>460</v>
      </c>
      <c r="S563" s="0" t="n">
        <f aca="false">IF(I563=1,(MIN(30,(C563-D563)))*(M563/(M563+N563))*(Q563/(Q563+R563)),(MAX(-30,(C563-D563)))*(N563/(M563+N563))*(R563/(R563+Q563)))</f>
        <v>-8.01083591331269</v>
      </c>
      <c r="T563" s="0" t="n">
        <f aca="false">IF(J563=1,(MIN(30,(D563-C563)))*(K563/(K563+L563))*(O563/(O563+P563)),(MAX(-30,(D563-C563)))*(L563/(K563+L563))*(P563/(P563+O563)))</f>
        <v>0</v>
      </c>
      <c r="U563" s="7" t="n">
        <v>43057</v>
      </c>
    </row>
    <row r="564" customFormat="false" ht="15" hidden="false" customHeight="false" outlineLevel="0" collapsed="false">
      <c r="A564" s="0" t="s">
        <v>183</v>
      </c>
      <c r="B564" s="0" t="s">
        <v>202</v>
      </c>
      <c r="C564" s="0" t="n">
        <v>84</v>
      </c>
      <c r="D564" s="0" t="n">
        <v>81</v>
      </c>
      <c r="E564" s="0" t="n">
        <v>27</v>
      </c>
      <c r="F564" s="0" t="n">
        <v>34</v>
      </c>
      <c r="G564" s="0" t="n">
        <v>8</v>
      </c>
      <c r="H564" s="0" t="n">
        <v>12</v>
      </c>
      <c r="I564" s="0" t="n">
        <v>1</v>
      </c>
      <c r="J564" s="0" t="n">
        <v>0</v>
      </c>
      <c r="K564" s="0" t="n">
        <f aca="false">VLOOKUP(A564,'Team Data'!$A$1:$E$659,2,FALSE())</f>
        <v>18</v>
      </c>
      <c r="L564" s="0" t="n">
        <f aca="false">VLOOKUP(A564,'Team Data'!$A$1:$E$659,3,FALSE())</f>
        <v>13</v>
      </c>
      <c r="M564" s="0" t="n">
        <f aca="false">VLOOKUP(B564,'Team Data'!$A$1:$E$659,2,FALSE())</f>
        <v>14</v>
      </c>
      <c r="N564" s="0" t="n">
        <f aca="false">VLOOKUP(B564,'Team Data'!$A$1:$E$659,3,FALSE())</f>
        <v>19</v>
      </c>
      <c r="O564" s="0" t="n">
        <f aca="false">VLOOKUP(A564,'Team Data'!$A$1:$E$659,4,FALSE())</f>
        <v>392</v>
      </c>
      <c r="P564" s="0" t="n">
        <f aca="false">VLOOKUP(A564,'Team Data'!$A$1:$E$659,5,FALSE())</f>
        <v>532</v>
      </c>
      <c r="Q564" s="0" t="n">
        <f aca="false">VLOOKUP(B564,'Team Data'!$A$1:$E$659,4,FALSE())</f>
        <v>532</v>
      </c>
      <c r="R564" s="0" t="n">
        <f aca="false">VLOOKUP(B564,'Team Data'!$A$1:$E$659,5,FALSE())</f>
        <v>464</v>
      </c>
      <c r="S564" s="0" t="n">
        <f aca="false">IF(I564=1,(MIN(30,(C564-D564)))*(M564/(M564+N564))*(Q564/(Q564+R564)),(MAX(-30,(C564-D564)))*(N564/(M564+N564))*(R564/(R564+Q564)))</f>
        <v>0.679810149689668</v>
      </c>
      <c r="T564" s="0" t="n">
        <f aca="false">IF(J564=1,(MIN(30,(D564-C564)))*(K564/(K564+L564))*(O564/(O564+P564)),(MAX(-30,(D564-C564)))*(L564/(K564+L564))*(P564/(P564+O564)))</f>
        <v>-0.724340175953079</v>
      </c>
      <c r="U564" s="7" t="n">
        <v>43057</v>
      </c>
    </row>
    <row r="565" customFormat="false" ht="15" hidden="false" customHeight="false" outlineLevel="0" collapsed="false">
      <c r="A565" s="0" t="s">
        <v>129</v>
      </c>
      <c r="B565" s="0" t="s">
        <v>277</v>
      </c>
      <c r="C565" s="0" t="n">
        <v>58</v>
      </c>
      <c r="D565" s="0" t="n">
        <v>72</v>
      </c>
      <c r="E565" s="0" t="n">
        <v>40</v>
      </c>
      <c r="F565" s="0" t="n">
        <v>40</v>
      </c>
      <c r="G565" s="0" t="n">
        <v>13</v>
      </c>
      <c r="H565" s="0" t="n">
        <v>12</v>
      </c>
      <c r="I565" s="0" t="n">
        <v>0</v>
      </c>
      <c r="J565" s="0" t="n">
        <v>1</v>
      </c>
      <c r="K565" s="0" t="n">
        <f aca="false">VLOOKUP(A565,'Team Data'!$A$1:$E$659,2,FALSE())</f>
        <v>12</v>
      </c>
      <c r="L565" s="0" t="n">
        <f aca="false">VLOOKUP(A565,'Team Data'!$A$1:$E$659,3,FALSE())</f>
        <v>20</v>
      </c>
      <c r="M565" s="0" t="n">
        <f aca="false">VLOOKUP(B565,'Team Data'!$A$1:$E$659,2,FALSE())</f>
        <v>26</v>
      </c>
      <c r="N565" s="0" t="n">
        <f aca="false">VLOOKUP(B565,'Team Data'!$A$1:$E$659,3,FALSE())</f>
        <v>8</v>
      </c>
      <c r="O565" s="0" t="n">
        <f aca="false">VLOOKUP(A565,'Team Data'!$A$1:$E$659,4,FALSE())</f>
        <v>419</v>
      </c>
      <c r="P565" s="0" t="n">
        <f aca="false">VLOOKUP(A565,'Team Data'!$A$1:$E$659,5,FALSE())</f>
        <v>571</v>
      </c>
      <c r="Q565" s="0" t="n">
        <f aca="false">VLOOKUP(B565,'Team Data'!$A$1:$E$659,4,FALSE())</f>
        <v>598</v>
      </c>
      <c r="R565" s="0" t="n">
        <f aca="false">VLOOKUP(B565,'Team Data'!$A$1:$E$659,5,FALSE())</f>
        <v>514</v>
      </c>
      <c r="S565" s="0" t="n">
        <f aca="false">IF(I565=1,(MIN(30,(C565-D565)))*(M565/(M565+N565))*(Q565/(Q565+R565)),(MAX(-30,(C565-D565)))*(N565/(M565+N565))*(R565/(R565+Q565)))</f>
        <v>-1.52264071096064</v>
      </c>
      <c r="T565" s="0" t="n">
        <f aca="false">IF(J565=1,(MIN(30,(D565-C565)))*(K565/(K565+L565))*(O565/(O565+P565)),(MAX(-30,(D565-C565)))*(L565/(K565+L565))*(P565/(P565+O565)))</f>
        <v>2.2219696969697</v>
      </c>
      <c r="U565" s="7" t="n">
        <v>43057</v>
      </c>
    </row>
    <row r="566" customFormat="false" ht="15" hidden="false" customHeight="false" outlineLevel="0" collapsed="false">
      <c r="A566" s="0" t="s">
        <v>28</v>
      </c>
      <c r="B566" s="0" t="s">
        <v>84</v>
      </c>
      <c r="C566" s="0" t="n">
        <v>61</v>
      </c>
      <c r="D566" s="0" t="n">
        <v>66</v>
      </c>
      <c r="E566" s="0" t="n">
        <v>28</v>
      </c>
      <c r="F566" s="0" t="n">
        <v>35</v>
      </c>
      <c r="G566" s="0" t="n">
        <v>18</v>
      </c>
      <c r="H566" s="0" t="n">
        <v>14</v>
      </c>
      <c r="I566" s="0" t="n">
        <v>0</v>
      </c>
      <c r="J566" s="0" t="n">
        <v>1</v>
      </c>
      <c r="K566" s="0" t="n">
        <f aca="false">VLOOKUP(A566,'Team Data'!$A$1:$E$659,2,FALSE())</f>
        <v>11</v>
      </c>
      <c r="L566" s="0" t="n">
        <f aca="false">VLOOKUP(A566,'Team Data'!$A$1:$E$659,3,FALSE())</f>
        <v>20</v>
      </c>
      <c r="M566" s="0" t="n">
        <f aca="false">VLOOKUP(B566,'Team Data'!$A$1:$E$659,2,FALSE())</f>
        <v>17</v>
      </c>
      <c r="N566" s="0" t="n">
        <f aca="false">VLOOKUP(B566,'Team Data'!$A$1:$E$659,3,FALSE())</f>
        <v>15</v>
      </c>
      <c r="O566" s="0" t="n">
        <f aca="false">VLOOKUP(A566,'Team Data'!$A$1:$E$659,4,FALSE())</f>
        <v>444</v>
      </c>
      <c r="P566" s="0" t="n">
        <f aca="false">VLOOKUP(A566,'Team Data'!$A$1:$E$659,5,FALSE())</f>
        <v>493</v>
      </c>
      <c r="Q566" s="0" t="n">
        <f aca="false">VLOOKUP(B566,'Team Data'!$A$1:$E$659,4,FALSE())</f>
        <v>548</v>
      </c>
      <c r="R566" s="0" t="n">
        <f aca="false">VLOOKUP(B566,'Team Data'!$A$1:$E$659,5,FALSE())</f>
        <v>447</v>
      </c>
      <c r="S566" s="0" t="n">
        <f aca="false">IF(I566=1,(MIN(30,(C566-D566)))*(M566/(M566+N566))*(Q566/(Q566+R566)),(MAX(-30,(C566-D566)))*(N566/(M566+N566))*(R566/(R566+Q566)))</f>
        <v>-1.05292085427136</v>
      </c>
      <c r="T566" s="0" t="n">
        <f aca="false">IF(J566=1,(MIN(30,(D566-C566)))*(K566/(K566+L566))*(O566/(O566+P566)),(MAX(-30,(D566-C566)))*(L566/(K566+L566))*(P566/(P566+O566)))</f>
        <v>0.840706441284814</v>
      </c>
      <c r="U566" s="7" t="n">
        <v>43057</v>
      </c>
    </row>
    <row r="567" customFormat="false" ht="15" hidden="false" customHeight="false" outlineLevel="0" collapsed="false">
      <c r="A567" s="0" t="s">
        <v>171</v>
      </c>
      <c r="B567" s="0" t="s">
        <v>289</v>
      </c>
      <c r="C567" s="0" t="n">
        <v>75</v>
      </c>
      <c r="D567" s="0" t="n">
        <v>65</v>
      </c>
      <c r="E567" s="0" t="n">
        <v>33</v>
      </c>
      <c r="F567" s="0" t="n">
        <v>34</v>
      </c>
      <c r="G567" s="0" t="n">
        <v>13</v>
      </c>
      <c r="H567" s="0" t="n">
        <v>12</v>
      </c>
      <c r="I567" s="0" t="n">
        <v>1</v>
      </c>
      <c r="J567" s="0" t="n">
        <v>0</v>
      </c>
      <c r="K567" s="0" t="n">
        <f aca="false">VLOOKUP(A567,'Team Data'!$A$1:$E$659,2,FALSE())</f>
        <v>25</v>
      </c>
      <c r="L567" s="0" t="n">
        <f aca="false">VLOOKUP(A567,'Team Data'!$A$1:$E$659,3,FALSE())</f>
        <v>8</v>
      </c>
      <c r="M567" s="0" t="n">
        <f aca="false">VLOOKUP(B567,'Team Data'!$A$1:$E$659,2,FALSE())</f>
        <v>15</v>
      </c>
      <c r="N567" s="0" t="n">
        <f aca="false">VLOOKUP(B567,'Team Data'!$A$1:$E$659,3,FALSE())</f>
        <v>15</v>
      </c>
      <c r="O567" s="0" t="n">
        <f aca="false">VLOOKUP(A567,'Team Data'!$A$1:$E$659,4,FALSE())</f>
        <v>610</v>
      </c>
      <c r="P567" s="0" t="n">
        <f aca="false">VLOOKUP(A567,'Team Data'!$A$1:$E$659,5,FALSE())</f>
        <v>461</v>
      </c>
      <c r="Q567" s="0" t="n">
        <f aca="false">VLOOKUP(B567,'Team Data'!$A$1:$E$659,4,FALSE())</f>
        <v>479</v>
      </c>
      <c r="R567" s="0" t="n">
        <f aca="false">VLOOKUP(B567,'Team Data'!$A$1:$E$659,5,FALSE())</f>
        <v>436</v>
      </c>
      <c r="S567" s="0" t="n">
        <f aca="false">IF(I567=1,(MIN(30,(C567-D567)))*(M567/(M567+N567))*(Q567/(Q567+R567)),(MAX(-30,(C567-D567)))*(N567/(M567+N567))*(R567/(R567+Q567)))</f>
        <v>2.61748633879781</v>
      </c>
      <c r="T567" s="0" t="n">
        <f aca="false">IF(J567=1,(MIN(30,(D567-C567)))*(K567/(K567+L567))*(O567/(O567+P567)),(MAX(-30,(D567-C567)))*(L567/(K567+L567))*(P567/(P567+O567)))</f>
        <v>-1.04348810231163</v>
      </c>
      <c r="U567" s="7" t="n">
        <v>43057</v>
      </c>
    </row>
    <row r="568" customFormat="false" ht="15" hidden="false" customHeight="false" outlineLevel="0" collapsed="false">
      <c r="A568" s="0" t="s">
        <v>88</v>
      </c>
      <c r="B568" s="0" t="s">
        <v>174</v>
      </c>
      <c r="C568" s="0" t="n">
        <v>48</v>
      </c>
      <c r="D568" s="0" t="n">
        <v>79</v>
      </c>
      <c r="E568" s="0" t="n">
        <v>42</v>
      </c>
      <c r="F568" s="0" t="n">
        <v>37</v>
      </c>
      <c r="G568" s="0" t="n">
        <v>24</v>
      </c>
      <c r="H568" s="0" t="n">
        <v>17</v>
      </c>
      <c r="I568" s="0" t="n">
        <v>0</v>
      </c>
      <c r="J568" s="0" t="n">
        <v>1</v>
      </c>
      <c r="K568" s="0" t="n">
        <f aca="false">VLOOKUP(A568,'Team Data'!$A$1:$E$659,2,FALSE())</f>
        <v>9</v>
      </c>
      <c r="L568" s="0" t="n">
        <f aca="false">VLOOKUP(A568,'Team Data'!$A$1:$E$659,3,FALSE())</f>
        <v>25</v>
      </c>
      <c r="M568" s="0" t="n">
        <f aca="false">VLOOKUP(B568,'Team Data'!$A$1:$E$659,2,FALSE())</f>
        <v>25</v>
      </c>
      <c r="N568" s="0" t="n">
        <f aca="false">VLOOKUP(B568,'Team Data'!$A$1:$E$659,3,FALSE())</f>
        <v>12</v>
      </c>
      <c r="O568" s="0" t="n">
        <f aca="false">VLOOKUP(A568,'Team Data'!$A$1:$E$659,4,FALSE())</f>
        <v>507</v>
      </c>
      <c r="P568" s="0" t="n">
        <f aca="false">VLOOKUP(A568,'Team Data'!$A$1:$E$659,5,FALSE())</f>
        <v>582</v>
      </c>
      <c r="Q568" s="0" t="n">
        <f aca="false">VLOOKUP(B568,'Team Data'!$A$1:$E$659,4,FALSE())</f>
        <v>653</v>
      </c>
      <c r="R568" s="0" t="n">
        <f aca="false">VLOOKUP(B568,'Team Data'!$A$1:$E$659,5,FALSE())</f>
        <v>548</v>
      </c>
      <c r="S568" s="0" t="n">
        <f aca="false">IF(I568=1,(MIN(30,(C568-D568)))*(M568/(M568+N568))*(Q568/(Q568+R568)),(MAX(-30,(C568-D568)))*(N568/(M568+N568))*(R568/(R568+Q568)))</f>
        <v>-4.43954362355695</v>
      </c>
      <c r="T568" s="0" t="n">
        <f aca="false">IF(J568=1,(MIN(30,(D568-C568)))*(K568/(K568+L568))*(O568/(O568+P568)),(MAX(-30,(D568-C568)))*(L568/(K568+L568))*(P568/(P568+O568)))</f>
        <v>3.69713174526009</v>
      </c>
      <c r="U568" s="7" t="n">
        <v>43057</v>
      </c>
    </row>
    <row r="569" customFormat="false" ht="15" hidden="false" customHeight="false" outlineLevel="0" collapsed="false">
      <c r="A569" s="0" t="s">
        <v>236</v>
      </c>
      <c r="B569" s="0" t="s">
        <v>312</v>
      </c>
      <c r="C569" s="0" t="n">
        <v>67</v>
      </c>
      <c r="D569" s="0" t="n">
        <v>51</v>
      </c>
      <c r="E569" s="0" t="n">
        <v>45</v>
      </c>
      <c r="F569" s="0" t="n">
        <v>38</v>
      </c>
      <c r="G569" s="0" t="n">
        <v>16</v>
      </c>
      <c r="H569" s="0" t="n">
        <v>18</v>
      </c>
      <c r="I569" s="0" t="n">
        <v>1</v>
      </c>
      <c r="J569" s="0" t="n">
        <v>0</v>
      </c>
      <c r="K569" s="0" t="n">
        <f aca="false">VLOOKUP(A569,'Team Data'!$A$1:$E$659,2,FALSE())</f>
        <v>18</v>
      </c>
      <c r="L569" s="0" t="n">
        <f aca="false">VLOOKUP(A569,'Team Data'!$A$1:$E$659,3,FALSE())</f>
        <v>15</v>
      </c>
      <c r="M569" s="0" t="n">
        <f aca="false">VLOOKUP(B569,'Team Data'!$A$1:$E$659,2,FALSE())</f>
        <v>20</v>
      </c>
      <c r="N569" s="0" t="n">
        <f aca="false">VLOOKUP(B569,'Team Data'!$A$1:$E$659,3,FALSE())</f>
        <v>16</v>
      </c>
      <c r="O569" s="0" t="n">
        <f aca="false">VLOOKUP(A569,'Team Data'!$A$1:$E$659,4,FALSE())</f>
        <v>473</v>
      </c>
      <c r="P569" s="0" t="n">
        <f aca="false">VLOOKUP(A569,'Team Data'!$A$1:$E$659,5,FALSE())</f>
        <v>475</v>
      </c>
      <c r="Q569" s="0" t="n">
        <f aca="false">VLOOKUP(B569,'Team Data'!$A$1:$E$659,4,FALSE())</f>
        <v>545</v>
      </c>
      <c r="R569" s="0" t="n">
        <f aca="false">VLOOKUP(B569,'Team Data'!$A$1:$E$659,5,FALSE())</f>
        <v>579</v>
      </c>
      <c r="S569" s="0" t="n">
        <f aca="false">IF(I569=1,(MIN(30,(C569-D569)))*(M569/(M569+N569))*(Q569/(Q569+R569)),(MAX(-30,(C569-D569)))*(N569/(M569+N569))*(R569/(R569+Q569)))</f>
        <v>4.31000395413207</v>
      </c>
      <c r="T569" s="0" t="n">
        <f aca="false">IF(J569=1,(MIN(30,(D569-C569)))*(K569/(K569+L569))*(O569/(O569+P569)),(MAX(-30,(D569-C569)))*(L569/(K569+L569))*(P569/(P569+O569)))</f>
        <v>-3.64403528960491</v>
      </c>
      <c r="U569" s="7" t="n">
        <v>43057</v>
      </c>
    </row>
    <row r="570" customFormat="false" ht="15" hidden="false" customHeight="false" outlineLevel="0" collapsed="false">
      <c r="A570" s="0" t="s">
        <v>186</v>
      </c>
      <c r="B570" s="0" t="s">
        <v>263</v>
      </c>
      <c r="C570" s="0" t="n">
        <v>53</v>
      </c>
      <c r="D570" s="0" t="n">
        <v>82</v>
      </c>
      <c r="E570" s="0" t="n">
        <v>29</v>
      </c>
      <c r="F570" s="0" t="n">
        <v>38</v>
      </c>
      <c r="G570" s="0" t="n">
        <v>18</v>
      </c>
      <c r="H570" s="0" t="n">
        <v>12</v>
      </c>
      <c r="I570" s="0" t="n">
        <v>0</v>
      </c>
      <c r="J570" s="0" t="n">
        <v>1</v>
      </c>
      <c r="K570" s="0" t="n">
        <f aca="false">VLOOKUP(A570,'Team Data'!$A$1:$E$659,2,FALSE())</f>
        <v>14</v>
      </c>
      <c r="L570" s="0" t="n">
        <f aca="false">VLOOKUP(A570,'Team Data'!$A$1:$E$659,3,FALSE())</f>
        <v>16</v>
      </c>
      <c r="M570" s="0" t="n">
        <f aca="false">VLOOKUP(B570,'Team Data'!$A$1:$E$659,2,FALSE())</f>
        <v>22</v>
      </c>
      <c r="N570" s="0" t="n">
        <f aca="false">VLOOKUP(B570,'Team Data'!$A$1:$E$659,3,FALSE())</f>
        <v>12</v>
      </c>
      <c r="O570" s="0" t="n">
        <f aca="false">VLOOKUP(A570,'Team Data'!$A$1:$E$659,4,FALSE())</f>
        <v>451</v>
      </c>
      <c r="P570" s="0" t="n">
        <f aca="false">VLOOKUP(A570,'Team Data'!$A$1:$E$659,5,FALSE())</f>
        <v>468</v>
      </c>
      <c r="Q570" s="0" t="n">
        <f aca="false">VLOOKUP(B570,'Team Data'!$A$1:$E$659,4,FALSE())</f>
        <v>670</v>
      </c>
      <c r="R570" s="0" t="n">
        <f aca="false">VLOOKUP(B570,'Team Data'!$A$1:$E$659,5,FALSE())</f>
        <v>461</v>
      </c>
      <c r="S570" s="0" t="n">
        <f aca="false">IF(I570=1,(MIN(30,(C570-D570)))*(M570/(M570+N570))*(Q570/(Q570+R570)),(MAX(-30,(C570-D570)))*(N570/(M570+N570))*(R570/(R570+Q570)))</f>
        <v>-4.17194570135747</v>
      </c>
      <c r="T570" s="0" t="n">
        <f aca="false">IF(J570=1,(MIN(30,(D570-C570)))*(K570/(K570+L570))*(O570/(O570+P570)),(MAX(-30,(D570-C570)))*(L570/(K570+L570))*(P570/(P570+O570)))</f>
        <v>6.64149437794704</v>
      </c>
      <c r="U570" s="7" t="n">
        <v>43057</v>
      </c>
    </row>
    <row r="571" customFormat="false" ht="15" hidden="false" customHeight="false" outlineLevel="0" collapsed="false">
      <c r="A571" s="0" t="s">
        <v>516</v>
      </c>
      <c r="B571" s="0" t="s">
        <v>349</v>
      </c>
      <c r="C571" s="0" t="n">
        <v>65</v>
      </c>
      <c r="D571" s="0" t="n">
        <v>106</v>
      </c>
      <c r="E571" s="0" t="n">
        <v>37</v>
      </c>
      <c r="F571" s="0" t="n">
        <v>46</v>
      </c>
      <c r="G571" s="0" t="n">
        <v>19</v>
      </c>
      <c r="H571" s="0" t="n">
        <v>13</v>
      </c>
      <c r="I571" s="0" t="n">
        <v>0</v>
      </c>
      <c r="J571" s="0" t="n">
        <v>1</v>
      </c>
      <c r="K571" s="0" t="n">
        <f aca="false">VLOOKUP(A571,'Team Data'!$A$1:$E$659,2,FALSE())</f>
        <v>0</v>
      </c>
      <c r="L571" s="0" t="n">
        <f aca="false">VLOOKUP(A571,'Team Data'!$A$1:$E$659,3,FALSE())</f>
        <v>6</v>
      </c>
      <c r="M571" s="0" t="n">
        <f aca="false">VLOOKUP(B571,'Team Data'!$A$1:$E$659,2,FALSE())</f>
        <v>19</v>
      </c>
      <c r="N571" s="0" t="n">
        <f aca="false">VLOOKUP(B571,'Team Data'!$A$1:$E$659,3,FALSE())</f>
        <v>12</v>
      </c>
      <c r="O571" s="0" t="n">
        <f aca="false">VLOOKUP(A571,'Team Data'!$A$1:$E$659,4,FALSE())</f>
        <v>100</v>
      </c>
      <c r="P571" s="0" t="n">
        <f aca="false">VLOOKUP(A571,'Team Data'!$A$1:$E$659,5,FALSE())</f>
        <v>95</v>
      </c>
      <c r="Q571" s="0" t="n">
        <f aca="false">VLOOKUP(B571,'Team Data'!$A$1:$E$659,4,FALSE())</f>
        <v>461</v>
      </c>
      <c r="R571" s="0" t="n">
        <f aca="false">VLOOKUP(B571,'Team Data'!$A$1:$E$659,5,FALSE())</f>
        <v>472</v>
      </c>
      <c r="S571" s="0" t="n">
        <f aca="false">IF(I571=1,(MIN(30,(C571-D571)))*(M571/(M571+N571))*(Q571/(Q571+R571)),(MAX(-30,(C571-D571)))*(N571/(M571+N571))*(R571/(R571+Q571)))</f>
        <v>-5.8749092417799</v>
      </c>
      <c r="T571" s="0" t="n">
        <f aca="false">IF(J571=1,(MIN(30,(D571-C571)))*(K571/(K571+L571))*(O571/(O571+P571)),(MAX(-30,(D571-C571)))*(L571/(K571+L571))*(P571/(P571+O571)))</f>
        <v>0</v>
      </c>
      <c r="U571" s="7" t="n">
        <v>43057</v>
      </c>
    </row>
    <row r="572" customFormat="false" ht="15" hidden="false" customHeight="false" outlineLevel="0" collapsed="false">
      <c r="A572" s="0" t="s">
        <v>83</v>
      </c>
      <c r="B572" s="0" t="s">
        <v>529</v>
      </c>
      <c r="C572" s="0" t="n">
        <v>84</v>
      </c>
      <c r="D572" s="0" t="n">
        <v>62</v>
      </c>
      <c r="E572" s="0" t="n">
        <v>39</v>
      </c>
      <c r="F572" s="0" t="n">
        <v>32</v>
      </c>
      <c r="G572" s="0" t="n">
        <v>7</v>
      </c>
      <c r="H572" s="0" t="n">
        <v>13</v>
      </c>
      <c r="I572" s="0" t="n">
        <v>1</v>
      </c>
      <c r="J572" s="0" t="n">
        <v>0</v>
      </c>
      <c r="K572" s="0" t="n">
        <f aca="false">VLOOKUP(A572,'Team Data'!$A$1:$E$659,2,FALSE())</f>
        <v>14</v>
      </c>
      <c r="L572" s="0" t="n">
        <f aca="false">VLOOKUP(A572,'Team Data'!$A$1:$E$659,3,FALSE())</f>
        <v>18</v>
      </c>
      <c r="M572" s="0" t="n">
        <f aca="false">VLOOKUP(B572,'Team Data'!$A$1:$E$659,2,FALSE())</f>
        <v>1</v>
      </c>
      <c r="N572" s="0" t="n">
        <f aca="false">VLOOKUP(B572,'Team Data'!$A$1:$E$659,3,FALSE())</f>
        <v>2</v>
      </c>
      <c r="O572" s="0" t="n">
        <f aca="false">VLOOKUP(A572,'Team Data'!$A$1:$E$659,4,FALSE())</f>
        <v>525</v>
      </c>
      <c r="P572" s="0" t="n">
        <f aca="false">VLOOKUP(A572,'Team Data'!$A$1:$E$659,5,FALSE())</f>
        <v>457</v>
      </c>
      <c r="Q572" s="0" t="n">
        <f aca="false">VLOOKUP(B572,'Team Data'!$A$1:$E$659,4,FALSE())</f>
        <v>44</v>
      </c>
      <c r="R572" s="0" t="n">
        <f aca="false">VLOOKUP(B572,'Team Data'!$A$1:$E$659,5,FALSE())</f>
        <v>53</v>
      </c>
      <c r="S572" s="0" t="n">
        <f aca="false">IF(I572=1,(MIN(30,(C572-D572)))*(M572/(M572+N572))*(Q572/(Q572+R572)),(MAX(-30,(C572-D572)))*(N572/(M572+N572))*(R572/(R572+Q572)))</f>
        <v>3.32646048109966</v>
      </c>
      <c r="T572" s="0" t="n">
        <f aca="false">IF(J572=1,(MIN(30,(D572-C572)))*(K572/(K572+L572))*(O572/(O572+P572)),(MAX(-30,(D572-C572)))*(L572/(K572+L572))*(P572/(P572+O572)))</f>
        <v>-5.75903767820774</v>
      </c>
      <c r="U572" s="7" t="n">
        <v>43057</v>
      </c>
    </row>
    <row r="573" customFormat="false" ht="15" hidden="false" customHeight="false" outlineLevel="0" collapsed="false">
      <c r="A573" s="0" t="s">
        <v>187</v>
      </c>
      <c r="B573" s="0" t="s">
        <v>35</v>
      </c>
      <c r="C573" s="0" t="n">
        <v>79</v>
      </c>
      <c r="D573" s="0" t="n">
        <v>71</v>
      </c>
      <c r="E573" s="0" t="n">
        <v>37</v>
      </c>
      <c r="F573" s="0" t="n">
        <v>23</v>
      </c>
      <c r="G573" s="0" t="n">
        <v>18</v>
      </c>
      <c r="H573" s="0" t="n">
        <v>14</v>
      </c>
      <c r="I573" s="0" t="n">
        <v>1</v>
      </c>
      <c r="J573" s="0" t="n">
        <v>0</v>
      </c>
      <c r="K573" s="0" t="n">
        <f aca="false">VLOOKUP(A573,'Team Data'!$A$1:$E$659,2,FALSE())</f>
        <v>20</v>
      </c>
      <c r="L573" s="0" t="n">
        <f aca="false">VLOOKUP(A573,'Team Data'!$A$1:$E$659,3,FALSE())</f>
        <v>12</v>
      </c>
      <c r="M573" s="0" t="n">
        <f aca="false">VLOOKUP(B573,'Team Data'!$A$1:$E$659,2,FALSE())</f>
        <v>3</v>
      </c>
      <c r="N573" s="0" t="n">
        <f aca="false">VLOOKUP(B573,'Team Data'!$A$1:$E$659,3,FALSE())</f>
        <v>28</v>
      </c>
      <c r="O573" s="0" t="n">
        <f aca="false">VLOOKUP(A573,'Team Data'!$A$1:$E$659,4,FALSE())</f>
        <v>433</v>
      </c>
      <c r="P573" s="0" t="n">
        <f aca="false">VLOOKUP(A573,'Team Data'!$A$1:$E$659,5,FALSE())</f>
        <v>544</v>
      </c>
      <c r="Q573" s="0" t="n">
        <f aca="false">VLOOKUP(B573,'Team Data'!$A$1:$E$659,4,FALSE())</f>
        <v>496</v>
      </c>
      <c r="R573" s="0" t="n">
        <f aca="false">VLOOKUP(B573,'Team Data'!$A$1:$E$659,5,FALSE())</f>
        <v>495</v>
      </c>
      <c r="S573" s="0" t="n">
        <f aca="false">IF(I573=1,(MIN(30,(C573-D573)))*(M573/(M573+N573))*(Q573/(Q573+R573)),(MAX(-30,(C573-D573)))*(N573/(M573+N573))*(R573/(R573+Q573)))</f>
        <v>0.387487386478305</v>
      </c>
      <c r="T573" s="0" t="n">
        <f aca="false">IF(J573=1,(MIN(30,(D573-C573)))*(K573/(K573+L573))*(O573/(O573+P573)),(MAX(-30,(D573-C573)))*(L573/(K573+L573))*(P573/(P573+O573)))</f>
        <v>-1.67041965199591</v>
      </c>
      <c r="U573" s="7" t="n">
        <v>43057</v>
      </c>
    </row>
    <row r="574" customFormat="false" ht="15" hidden="false" customHeight="false" outlineLevel="0" collapsed="false">
      <c r="A574" s="0" t="s">
        <v>120</v>
      </c>
      <c r="B574" s="0" t="s">
        <v>340</v>
      </c>
      <c r="C574" s="0" t="n">
        <v>62</v>
      </c>
      <c r="D574" s="0" t="n">
        <v>83</v>
      </c>
      <c r="E574" s="0" t="n">
        <v>32</v>
      </c>
      <c r="F574" s="0" t="n">
        <v>33</v>
      </c>
      <c r="G574" s="0" t="n">
        <v>17</v>
      </c>
      <c r="H574" s="0" t="n">
        <v>14</v>
      </c>
      <c r="I574" s="0" t="n">
        <v>0</v>
      </c>
      <c r="J574" s="0" t="n">
        <v>1</v>
      </c>
      <c r="K574" s="0" t="n">
        <f aca="false">VLOOKUP(A574,'Team Data'!$A$1:$E$659,2,FALSE())</f>
        <v>14</v>
      </c>
      <c r="L574" s="0" t="n">
        <f aca="false">VLOOKUP(A574,'Team Data'!$A$1:$E$659,3,FALSE())</f>
        <v>16</v>
      </c>
      <c r="M574" s="0" t="n">
        <f aca="false">VLOOKUP(B574,'Team Data'!$A$1:$E$659,2,FALSE())</f>
        <v>12</v>
      </c>
      <c r="N574" s="0" t="n">
        <f aca="false">VLOOKUP(B574,'Team Data'!$A$1:$E$659,3,FALSE())</f>
        <v>19</v>
      </c>
      <c r="O574" s="0" t="n">
        <f aca="false">VLOOKUP(A574,'Team Data'!$A$1:$E$659,4,FALSE())</f>
        <v>423</v>
      </c>
      <c r="P574" s="0" t="n">
        <f aca="false">VLOOKUP(A574,'Team Data'!$A$1:$E$659,5,FALSE())</f>
        <v>495</v>
      </c>
      <c r="Q574" s="0" t="n">
        <f aca="false">VLOOKUP(B574,'Team Data'!$A$1:$E$659,4,FALSE())</f>
        <v>595</v>
      </c>
      <c r="R574" s="0" t="n">
        <f aca="false">VLOOKUP(B574,'Team Data'!$A$1:$E$659,5,FALSE())</f>
        <v>435</v>
      </c>
      <c r="S574" s="0" t="n">
        <f aca="false">IF(I574=1,(MIN(30,(C574-D574)))*(M574/(M574+N574))*(Q574/(Q574+R574)),(MAX(-30,(C574-D574)))*(N574/(M574+N574))*(R574/(R574+Q574)))</f>
        <v>-5.43579705606013</v>
      </c>
      <c r="T574" s="0" t="n">
        <f aca="false">IF(J574=1,(MIN(30,(D574-C574)))*(K574/(K574+L574))*(O574/(O574+P574)),(MAX(-30,(D574-C574)))*(L574/(K574+L574))*(P574/(P574+O574)))</f>
        <v>4.5156862745098</v>
      </c>
      <c r="U574" s="7" t="n">
        <v>43057</v>
      </c>
    </row>
    <row r="575" customFormat="false" ht="15" hidden="false" customHeight="false" outlineLevel="0" collapsed="false">
      <c r="A575" s="0" t="s">
        <v>116</v>
      </c>
      <c r="B575" s="0" t="s">
        <v>26</v>
      </c>
      <c r="C575" s="0" t="n">
        <v>88</v>
      </c>
      <c r="D575" s="0" t="n">
        <v>93</v>
      </c>
      <c r="E575" s="0" t="n">
        <v>39</v>
      </c>
      <c r="F575" s="0" t="n">
        <v>48</v>
      </c>
      <c r="G575" s="0" t="n">
        <v>9</v>
      </c>
      <c r="H575" s="0" t="n">
        <v>14</v>
      </c>
      <c r="I575" s="0" t="n">
        <v>0</v>
      </c>
      <c r="J575" s="0" t="n">
        <v>1</v>
      </c>
      <c r="K575" s="0" t="n">
        <f aca="false">VLOOKUP(A575,'Team Data'!$A$1:$E$659,2,FALSE())</f>
        <v>6</v>
      </c>
      <c r="L575" s="0" t="n">
        <f aca="false">VLOOKUP(A575,'Team Data'!$A$1:$E$659,3,FALSE())</f>
        <v>25</v>
      </c>
      <c r="M575" s="0" t="n">
        <f aca="false">VLOOKUP(B575,'Team Data'!$A$1:$E$659,2,FALSE())</f>
        <v>24</v>
      </c>
      <c r="N575" s="0" t="n">
        <f aca="false">VLOOKUP(B575,'Team Data'!$A$1:$E$659,3,FALSE())</f>
        <v>9</v>
      </c>
      <c r="O575" s="0" t="n">
        <f aca="false">VLOOKUP(A575,'Team Data'!$A$1:$E$659,4,FALSE())</f>
        <v>465</v>
      </c>
      <c r="P575" s="0" t="n">
        <f aca="false">VLOOKUP(A575,'Team Data'!$A$1:$E$659,5,FALSE())</f>
        <v>438</v>
      </c>
      <c r="Q575" s="0" t="n">
        <f aca="false">VLOOKUP(B575,'Team Data'!$A$1:$E$659,4,FALSE())</f>
        <v>540</v>
      </c>
      <c r="R575" s="0" t="n">
        <f aca="false">VLOOKUP(B575,'Team Data'!$A$1:$E$659,5,FALSE())</f>
        <v>523</v>
      </c>
      <c r="S575" s="0" t="n">
        <f aca="false">IF(I575=1,(MIN(30,(C575-D575)))*(M575/(M575+N575))*(Q575/(Q575+R575)),(MAX(-30,(C575-D575)))*(N575/(M575+N575))*(R575/(R575+Q575)))</f>
        <v>-0.670914222184213</v>
      </c>
      <c r="T575" s="0" t="n">
        <f aca="false">IF(J575=1,(MIN(30,(D575-C575)))*(K575/(K575+L575))*(O575/(O575+P575)),(MAX(-30,(D575-C575)))*(L575/(K575+L575))*(P575/(P575+O575)))</f>
        <v>0.498338870431894</v>
      </c>
      <c r="U575" s="7" t="n">
        <v>43057</v>
      </c>
    </row>
    <row r="576" customFormat="false" ht="15" hidden="false" customHeight="false" outlineLevel="0" collapsed="false">
      <c r="A576" s="0" t="s">
        <v>519</v>
      </c>
      <c r="B576" s="0" t="s">
        <v>282</v>
      </c>
      <c r="C576" s="0" t="n">
        <v>64</v>
      </c>
      <c r="D576" s="0" t="n">
        <v>118</v>
      </c>
      <c r="E576" s="0" t="n">
        <v>22</v>
      </c>
      <c r="F576" s="0" t="n">
        <v>40</v>
      </c>
      <c r="G576" s="0" t="n">
        <v>38</v>
      </c>
      <c r="H576" s="0" t="n">
        <v>20</v>
      </c>
      <c r="I576" s="0" t="n">
        <v>0</v>
      </c>
      <c r="J576" s="0" t="n">
        <v>1</v>
      </c>
      <c r="K576" s="0" t="n">
        <f aca="false">VLOOKUP(A576,'Team Data'!$A$1:$E$659,2,FALSE())</f>
        <v>0</v>
      </c>
      <c r="L576" s="0" t="n">
        <f aca="false">VLOOKUP(A576,'Team Data'!$A$1:$E$659,3,FALSE())</f>
        <v>3</v>
      </c>
      <c r="M576" s="0" t="n">
        <f aca="false">VLOOKUP(B576,'Team Data'!$A$1:$E$659,2,FALSE())</f>
        <v>28</v>
      </c>
      <c r="N576" s="0" t="n">
        <f aca="false">VLOOKUP(B576,'Team Data'!$A$1:$E$659,3,FALSE())</f>
        <v>7</v>
      </c>
      <c r="O576" s="0" t="n">
        <f aca="false">VLOOKUP(A576,'Team Data'!$A$1:$E$659,4,FALSE())</f>
        <v>63</v>
      </c>
      <c r="P576" s="0" t="n">
        <f aca="false">VLOOKUP(A576,'Team Data'!$A$1:$E$659,5,FALSE())</f>
        <v>37</v>
      </c>
      <c r="Q576" s="0" t="n">
        <f aca="false">VLOOKUP(B576,'Team Data'!$A$1:$E$659,4,FALSE())</f>
        <v>478</v>
      </c>
      <c r="R576" s="0" t="n">
        <f aca="false">VLOOKUP(B576,'Team Data'!$A$1:$E$659,5,FALSE())</f>
        <v>538</v>
      </c>
      <c r="S576" s="0" t="n">
        <f aca="false">IF(I576=1,(MIN(30,(C576-D576)))*(M576/(M576+N576))*(Q576/(Q576+R576)),(MAX(-30,(C576-D576)))*(N576/(M576+N576))*(R576/(R576+Q576)))</f>
        <v>-3.17716535433071</v>
      </c>
      <c r="T576" s="0" t="n">
        <f aca="false">IF(J576=1,(MIN(30,(D576-C576)))*(K576/(K576+L576))*(O576/(O576+P576)),(MAX(-30,(D576-C576)))*(L576/(K576+L576))*(P576/(P576+O576)))</f>
        <v>0</v>
      </c>
      <c r="U576" s="7" t="n">
        <v>43057</v>
      </c>
    </row>
    <row r="577" customFormat="false" ht="15" hidden="false" customHeight="false" outlineLevel="0" collapsed="false">
      <c r="A577" s="0" t="s">
        <v>145</v>
      </c>
      <c r="B577" s="0" t="s">
        <v>291</v>
      </c>
      <c r="C577" s="0" t="n">
        <v>57</v>
      </c>
      <c r="D577" s="0" t="n">
        <v>80</v>
      </c>
      <c r="E577" s="0" t="n">
        <v>38</v>
      </c>
      <c r="F577" s="0" t="n">
        <v>35</v>
      </c>
      <c r="G577" s="0" t="n">
        <v>17</v>
      </c>
      <c r="H577" s="0" t="n">
        <v>12</v>
      </c>
      <c r="I577" s="0" t="n">
        <v>0</v>
      </c>
      <c r="J577" s="0" t="n">
        <v>1</v>
      </c>
      <c r="K577" s="0" t="n">
        <f aca="false">VLOOKUP(A577,'Team Data'!$A$1:$E$659,2,FALSE())</f>
        <v>23</v>
      </c>
      <c r="L577" s="0" t="n">
        <f aca="false">VLOOKUP(A577,'Team Data'!$A$1:$E$659,3,FALSE())</f>
        <v>10</v>
      </c>
      <c r="M577" s="0" t="n">
        <f aca="false">VLOOKUP(B577,'Team Data'!$A$1:$E$659,2,FALSE())</f>
        <v>19</v>
      </c>
      <c r="N577" s="0" t="n">
        <f aca="false">VLOOKUP(B577,'Team Data'!$A$1:$E$659,3,FALSE())</f>
        <v>15</v>
      </c>
      <c r="O577" s="0" t="n">
        <f aca="false">VLOOKUP(A577,'Team Data'!$A$1:$E$659,4,FALSE())</f>
        <v>503</v>
      </c>
      <c r="P577" s="0" t="n">
        <f aca="false">VLOOKUP(A577,'Team Data'!$A$1:$E$659,5,FALSE())</f>
        <v>487</v>
      </c>
      <c r="Q577" s="0" t="n">
        <f aca="false">VLOOKUP(B577,'Team Data'!$A$1:$E$659,4,FALSE())</f>
        <v>700</v>
      </c>
      <c r="R577" s="0" t="n">
        <f aca="false">VLOOKUP(B577,'Team Data'!$A$1:$E$659,5,FALSE())</f>
        <v>458</v>
      </c>
      <c r="S577" s="0" t="n">
        <f aca="false">IF(I577=1,(MIN(30,(C577-D577)))*(M577/(M577+N577))*(Q577/(Q577+R577)),(MAX(-30,(C577-D577)))*(N577/(M577+N577))*(R577/(R577+Q577)))</f>
        <v>-4.01325815300213</v>
      </c>
      <c r="T577" s="0" t="n">
        <f aca="false">IF(J577=1,(MIN(30,(D577-C577)))*(K577/(K577+L577))*(O577/(O577+P577)),(MAX(-30,(D577-C577)))*(L577/(K577+L577))*(P577/(P577+O577)))</f>
        <v>8.14468931741659</v>
      </c>
      <c r="U577" s="7" t="n">
        <v>43057</v>
      </c>
    </row>
    <row r="578" customFormat="false" ht="15" hidden="false" customHeight="false" outlineLevel="0" collapsed="false">
      <c r="A578" s="0" t="s">
        <v>156</v>
      </c>
      <c r="B578" s="0" t="s">
        <v>265</v>
      </c>
      <c r="C578" s="0" t="n">
        <v>46</v>
      </c>
      <c r="D578" s="0" t="n">
        <v>68</v>
      </c>
      <c r="E578" s="0" t="n">
        <v>33</v>
      </c>
      <c r="F578" s="0" t="n">
        <v>40</v>
      </c>
      <c r="G578" s="0" t="n">
        <v>15</v>
      </c>
      <c r="H578" s="0" t="n">
        <v>11</v>
      </c>
      <c r="I578" s="0" t="n">
        <v>0</v>
      </c>
      <c r="J578" s="0" t="n">
        <v>1</v>
      </c>
      <c r="K578" s="0" t="n">
        <f aca="false">VLOOKUP(A578,'Team Data'!$A$1:$E$659,2,FALSE())</f>
        <v>6</v>
      </c>
      <c r="L578" s="0" t="n">
        <f aca="false">VLOOKUP(A578,'Team Data'!$A$1:$E$659,3,FALSE())</f>
        <v>26</v>
      </c>
      <c r="M578" s="0" t="n">
        <f aca="false">VLOOKUP(B578,'Team Data'!$A$1:$E$659,2,FALSE())</f>
        <v>14</v>
      </c>
      <c r="N578" s="0" t="n">
        <f aca="false">VLOOKUP(B578,'Team Data'!$A$1:$E$659,3,FALSE())</f>
        <v>18</v>
      </c>
      <c r="O578" s="0" t="n">
        <f aca="false">VLOOKUP(A578,'Team Data'!$A$1:$E$659,4,FALSE())</f>
        <v>483</v>
      </c>
      <c r="P578" s="0" t="n">
        <f aca="false">VLOOKUP(A578,'Team Data'!$A$1:$E$659,5,FALSE())</f>
        <v>480</v>
      </c>
      <c r="Q578" s="0" t="n">
        <f aca="false">VLOOKUP(B578,'Team Data'!$A$1:$E$659,4,FALSE())</f>
        <v>488</v>
      </c>
      <c r="R578" s="0" t="n">
        <f aca="false">VLOOKUP(B578,'Team Data'!$A$1:$E$659,5,FALSE())</f>
        <v>498</v>
      </c>
      <c r="S578" s="0" t="n">
        <f aca="false">IF(I578=1,(MIN(30,(C578-D578)))*(M578/(M578+N578))*(Q578/(Q578+R578)),(MAX(-30,(C578-D578)))*(N578/(M578+N578))*(R578/(R578+Q578)))</f>
        <v>-6.25025354969574</v>
      </c>
      <c r="T578" s="0" t="n">
        <f aca="false">IF(J578=1,(MIN(30,(D578-C578)))*(K578/(K578+L578))*(O578/(O578+P578)),(MAX(-30,(D578-C578)))*(L578/(K578+L578))*(P578/(P578+O578)))</f>
        <v>2.06892523364486</v>
      </c>
      <c r="U578" s="7" t="n">
        <v>43057</v>
      </c>
    </row>
    <row r="579" customFormat="false" ht="15" hidden="false" customHeight="false" outlineLevel="0" collapsed="false">
      <c r="A579" s="0" t="s">
        <v>305</v>
      </c>
      <c r="B579" s="0" t="s">
        <v>328</v>
      </c>
      <c r="C579" s="0" t="n">
        <v>71</v>
      </c>
      <c r="D579" s="0" t="n">
        <v>80</v>
      </c>
      <c r="E579" s="0" t="n">
        <v>26</v>
      </c>
      <c r="F579" s="0" t="n">
        <v>33</v>
      </c>
      <c r="G579" s="0" t="n">
        <v>13</v>
      </c>
      <c r="H579" s="0" t="n">
        <v>14</v>
      </c>
      <c r="I579" s="0" t="n">
        <v>0</v>
      </c>
      <c r="J579" s="0" t="n">
        <v>1</v>
      </c>
      <c r="K579" s="0" t="n">
        <f aca="false">VLOOKUP(A579,'Team Data'!$A$1:$E$659,2,FALSE())</f>
        <v>22</v>
      </c>
      <c r="L579" s="0" t="n">
        <f aca="false">VLOOKUP(A579,'Team Data'!$A$1:$E$659,3,FALSE())</f>
        <v>11</v>
      </c>
      <c r="M579" s="0" t="n">
        <f aca="false">VLOOKUP(B579,'Team Data'!$A$1:$E$659,2,FALSE())</f>
        <v>23</v>
      </c>
      <c r="N579" s="0" t="n">
        <f aca="false">VLOOKUP(B579,'Team Data'!$A$1:$E$659,3,FALSE())</f>
        <v>10</v>
      </c>
      <c r="O579" s="0" t="n">
        <f aca="false">VLOOKUP(A579,'Team Data'!$A$1:$E$659,4,FALSE())</f>
        <v>522</v>
      </c>
      <c r="P579" s="0" t="n">
        <f aca="false">VLOOKUP(A579,'Team Data'!$A$1:$E$659,5,FALSE())</f>
        <v>501</v>
      </c>
      <c r="Q579" s="0" t="n">
        <f aca="false">VLOOKUP(B579,'Team Data'!$A$1:$E$659,4,FALSE())</f>
        <v>523</v>
      </c>
      <c r="R579" s="0" t="n">
        <f aca="false">VLOOKUP(B579,'Team Data'!$A$1:$E$659,5,FALSE())</f>
        <v>473</v>
      </c>
      <c r="S579" s="0" t="n">
        <f aca="false">IF(I579=1,(MIN(30,(C579-D579)))*(M579/(M579+N579))*(Q579/(Q579+R579)),(MAX(-30,(C579-D579)))*(N579/(M579+N579))*(R579/(R579+Q579)))</f>
        <v>-1.29518072289157</v>
      </c>
      <c r="T579" s="0" t="n">
        <f aca="false">IF(J579=1,(MIN(30,(D579-C579)))*(K579/(K579+L579))*(O579/(O579+P579)),(MAX(-30,(D579-C579)))*(L579/(K579+L579))*(P579/(P579+O579)))</f>
        <v>3.06158357771261</v>
      </c>
      <c r="U579" s="7" t="n">
        <v>43057</v>
      </c>
    </row>
    <row r="580" customFormat="false" ht="15" hidden="false" customHeight="false" outlineLevel="0" collapsed="false">
      <c r="A580" s="0" t="s">
        <v>57</v>
      </c>
      <c r="B580" s="0" t="s">
        <v>333</v>
      </c>
      <c r="C580" s="0" t="n">
        <v>67</v>
      </c>
      <c r="D580" s="0" t="n">
        <v>80</v>
      </c>
      <c r="E580" s="0" t="n">
        <v>27</v>
      </c>
      <c r="F580" s="0" t="n">
        <v>31</v>
      </c>
      <c r="G580" s="0" t="n">
        <v>11</v>
      </c>
      <c r="H580" s="0" t="n">
        <v>11</v>
      </c>
      <c r="I580" s="0" t="n">
        <v>0</v>
      </c>
      <c r="J580" s="0" t="n">
        <v>1</v>
      </c>
      <c r="K580" s="0" t="n">
        <f aca="false">VLOOKUP(A580,'Team Data'!$A$1:$E$659,2,FALSE())</f>
        <v>14</v>
      </c>
      <c r="L580" s="0" t="n">
        <f aca="false">VLOOKUP(A580,'Team Data'!$A$1:$E$659,3,FALSE())</f>
        <v>18</v>
      </c>
      <c r="M580" s="0" t="n">
        <f aca="false">VLOOKUP(B580,'Team Data'!$A$1:$E$659,2,FALSE())</f>
        <v>27</v>
      </c>
      <c r="N580" s="0" t="n">
        <f aca="false">VLOOKUP(B580,'Team Data'!$A$1:$E$659,3,FALSE())</f>
        <v>8</v>
      </c>
      <c r="O580" s="0" t="n">
        <f aca="false">VLOOKUP(A580,'Team Data'!$A$1:$E$659,4,FALSE())</f>
        <v>500</v>
      </c>
      <c r="P580" s="0" t="n">
        <f aca="false">VLOOKUP(A580,'Team Data'!$A$1:$E$659,5,FALSE())</f>
        <v>464</v>
      </c>
      <c r="Q580" s="0" t="n">
        <f aca="false">VLOOKUP(B580,'Team Data'!$A$1:$E$659,4,FALSE())</f>
        <v>551</v>
      </c>
      <c r="R580" s="0" t="n">
        <f aca="false">VLOOKUP(B580,'Team Data'!$A$1:$E$659,5,FALSE())</f>
        <v>544</v>
      </c>
      <c r="S580" s="0" t="n">
        <f aca="false">IF(I580=1,(MIN(30,(C580-D580)))*(M580/(M580+N580))*(Q580/(Q580+R580)),(MAX(-30,(C580-D580)))*(N580/(M580+N580))*(R580/(R580+Q580)))</f>
        <v>-1.47621656881931</v>
      </c>
      <c r="T580" s="0" t="n">
        <f aca="false">IF(J580=1,(MIN(30,(D580-C580)))*(K580/(K580+L580))*(O580/(O580+P580)),(MAX(-30,(D580-C580)))*(L580/(K580+L580))*(P580/(P580+O580)))</f>
        <v>2.94994813278008</v>
      </c>
      <c r="U580" s="7" t="n">
        <v>43057</v>
      </c>
    </row>
    <row r="581" customFormat="false" ht="15" hidden="false" customHeight="false" outlineLevel="0" collapsed="false">
      <c r="A581" s="0" t="s">
        <v>532</v>
      </c>
      <c r="B581" s="0" t="s">
        <v>41</v>
      </c>
      <c r="C581" s="0" t="n">
        <v>35</v>
      </c>
      <c r="D581" s="0" t="n">
        <v>77</v>
      </c>
      <c r="E581" s="0" t="n">
        <v>34</v>
      </c>
      <c r="F581" s="0" t="n">
        <v>58</v>
      </c>
      <c r="G581" s="0" t="n">
        <v>17</v>
      </c>
      <c r="H581" s="0" t="n">
        <v>9</v>
      </c>
      <c r="I581" s="0" t="n">
        <v>0</v>
      </c>
      <c r="J581" s="0" t="n">
        <v>1</v>
      </c>
      <c r="K581" s="0" t="n">
        <f aca="false">VLOOKUP(A581,'Team Data'!$A$1:$E$659,2,FALSE())</f>
        <v>0</v>
      </c>
      <c r="L581" s="0" t="n">
        <f aca="false">VLOOKUP(A581,'Team Data'!$A$1:$E$659,3,FALSE())</f>
        <v>4</v>
      </c>
      <c r="M581" s="0" t="n">
        <f aca="false">VLOOKUP(B581,'Team Data'!$A$1:$E$659,2,FALSE())</f>
        <v>20</v>
      </c>
      <c r="N581" s="0" t="n">
        <f aca="false">VLOOKUP(B581,'Team Data'!$A$1:$E$659,3,FALSE())</f>
        <v>12</v>
      </c>
      <c r="O581" s="0" t="n">
        <f aca="false">VLOOKUP(A581,'Team Data'!$A$1:$E$659,4,FALSE())</f>
        <v>70</v>
      </c>
      <c r="P581" s="0" t="n">
        <f aca="false">VLOOKUP(A581,'Team Data'!$A$1:$E$659,5,FALSE())</f>
        <v>57</v>
      </c>
      <c r="Q581" s="0" t="n">
        <f aca="false">VLOOKUP(B581,'Team Data'!$A$1:$E$659,4,FALSE())</f>
        <v>495</v>
      </c>
      <c r="R581" s="0" t="n">
        <f aca="false">VLOOKUP(B581,'Team Data'!$A$1:$E$659,5,FALSE())</f>
        <v>488</v>
      </c>
      <c r="S581" s="0" t="n">
        <f aca="false">IF(I581=1,(MIN(30,(C581-D581)))*(M581/(M581+N581))*(Q581/(Q581+R581)),(MAX(-30,(C581-D581)))*(N581/(M581+N581))*(R581/(R581+Q581)))</f>
        <v>-5.58494404883011</v>
      </c>
      <c r="T581" s="0" t="n">
        <f aca="false">IF(J581=1,(MIN(30,(D581-C581)))*(K581/(K581+L581))*(O581/(O581+P581)),(MAX(-30,(D581-C581)))*(L581/(K581+L581))*(P581/(P581+O581)))</f>
        <v>0</v>
      </c>
      <c r="U581" s="7" t="n">
        <v>43057</v>
      </c>
    </row>
    <row r="582" customFormat="false" ht="15" hidden="false" customHeight="false" outlineLevel="0" collapsed="false">
      <c r="A582" s="0" t="s">
        <v>323</v>
      </c>
      <c r="B582" s="0" t="s">
        <v>295</v>
      </c>
      <c r="C582" s="0" t="n">
        <v>58</v>
      </c>
      <c r="D582" s="0" t="n">
        <v>75</v>
      </c>
      <c r="E582" s="0" t="n">
        <v>27</v>
      </c>
      <c r="F582" s="0" t="n">
        <v>44</v>
      </c>
      <c r="G582" s="0" t="n">
        <v>17</v>
      </c>
      <c r="H582" s="0" t="n">
        <v>18</v>
      </c>
      <c r="I582" s="0" t="n">
        <v>0</v>
      </c>
      <c r="J582" s="0" t="n">
        <v>1</v>
      </c>
      <c r="K582" s="0" t="n">
        <f aca="false">VLOOKUP(A582,'Team Data'!$A$1:$E$659,2,FALSE())</f>
        <v>15</v>
      </c>
      <c r="L582" s="0" t="n">
        <f aca="false">VLOOKUP(A582,'Team Data'!$A$1:$E$659,3,FALSE())</f>
        <v>18</v>
      </c>
      <c r="M582" s="0" t="n">
        <f aca="false">VLOOKUP(B582,'Team Data'!$A$1:$E$659,2,FALSE())</f>
        <v>15</v>
      </c>
      <c r="N582" s="0" t="n">
        <f aca="false">VLOOKUP(B582,'Team Data'!$A$1:$E$659,3,FALSE())</f>
        <v>18</v>
      </c>
      <c r="O582" s="0" t="n">
        <f aca="false">VLOOKUP(A582,'Team Data'!$A$1:$E$659,4,FALSE())</f>
        <v>519</v>
      </c>
      <c r="P582" s="0" t="n">
        <f aca="false">VLOOKUP(A582,'Team Data'!$A$1:$E$659,5,FALSE())</f>
        <v>499</v>
      </c>
      <c r="Q582" s="0" t="n">
        <f aca="false">VLOOKUP(B582,'Team Data'!$A$1:$E$659,4,FALSE())</f>
        <v>512</v>
      </c>
      <c r="R582" s="0" t="n">
        <f aca="false">VLOOKUP(B582,'Team Data'!$A$1:$E$659,5,FALSE())</f>
        <v>507</v>
      </c>
      <c r="S582" s="0" t="n">
        <f aca="false">IF(I582=1,(MIN(30,(C582-D582)))*(M582/(M582+N582))*(Q582/(Q582+R582)),(MAX(-30,(C582-D582)))*(N582/(M582+N582))*(R582/(R582+Q582)))</f>
        <v>-4.61361406013025</v>
      </c>
      <c r="T582" s="0" t="n">
        <f aca="false">IF(J582=1,(MIN(30,(D582-C582)))*(K582/(K582+L582))*(O582/(O582+P582)),(MAX(-30,(D582-C582)))*(L582/(K582+L582))*(P582/(P582+O582)))</f>
        <v>3.93954277549562</v>
      </c>
      <c r="U582" s="7" t="n">
        <v>43057</v>
      </c>
    </row>
    <row r="583" customFormat="false" ht="15" hidden="false" customHeight="false" outlineLevel="0" collapsed="false">
      <c r="A583" s="0" t="s">
        <v>90</v>
      </c>
      <c r="B583" s="0" t="s">
        <v>32</v>
      </c>
      <c r="C583" s="0" t="n">
        <v>80</v>
      </c>
      <c r="D583" s="0" t="n">
        <v>83</v>
      </c>
      <c r="E583" s="0" t="n">
        <v>42</v>
      </c>
      <c r="F583" s="0" t="n">
        <v>46</v>
      </c>
      <c r="G583" s="0" t="n">
        <v>16</v>
      </c>
      <c r="H583" s="0" t="n">
        <v>14</v>
      </c>
      <c r="I583" s="0" t="n">
        <v>0</v>
      </c>
      <c r="J583" s="0" t="n">
        <v>1</v>
      </c>
      <c r="K583" s="0" t="n">
        <f aca="false">VLOOKUP(A583,'Team Data'!$A$1:$E$659,2,FALSE())</f>
        <v>23</v>
      </c>
      <c r="L583" s="0" t="n">
        <f aca="false">VLOOKUP(A583,'Team Data'!$A$1:$E$659,3,FALSE())</f>
        <v>12</v>
      </c>
      <c r="M583" s="0" t="n">
        <f aca="false">VLOOKUP(B583,'Team Data'!$A$1:$E$659,2,FALSE())</f>
        <v>16</v>
      </c>
      <c r="N583" s="0" t="n">
        <f aca="false">VLOOKUP(B583,'Team Data'!$A$1:$E$659,3,FALSE())</f>
        <v>16</v>
      </c>
      <c r="O583" s="0" t="n">
        <f aca="false">VLOOKUP(A583,'Team Data'!$A$1:$E$659,4,FALSE())</f>
        <v>500</v>
      </c>
      <c r="P583" s="0" t="n">
        <f aca="false">VLOOKUP(A583,'Team Data'!$A$1:$E$659,5,FALSE())</f>
        <v>533</v>
      </c>
      <c r="Q583" s="0" t="n">
        <f aca="false">VLOOKUP(B583,'Team Data'!$A$1:$E$659,4,FALSE())</f>
        <v>523</v>
      </c>
      <c r="R583" s="0" t="n">
        <f aca="false">VLOOKUP(B583,'Team Data'!$A$1:$E$659,5,FALSE())</f>
        <v>476</v>
      </c>
      <c r="S583" s="0" t="n">
        <f aca="false">IF(I583=1,(MIN(30,(C583-D583)))*(M583/(M583+N583))*(Q583/(Q583+R583)),(MAX(-30,(C583-D583)))*(N583/(M583+N583))*(R583/(R583+Q583)))</f>
        <v>-0.714714714714715</v>
      </c>
      <c r="T583" s="0" t="n">
        <f aca="false">IF(J583=1,(MIN(30,(D583-C583)))*(K583/(K583+L583))*(O583/(O583+P583)),(MAX(-30,(D583-C583)))*(L583/(K583+L583))*(P583/(P583+O583)))</f>
        <v>0.954224865163878</v>
      </c>
      <c r="U583" s="7" t="n">
        <v>43057</v>
      </c>
    </row>
    <row r="584" customFormat="false" ht="15" hidden="false" customHeight="false" outlineLevel="0" collapsed="false">
      <c r="A584" s="0" t="s">
        <v>109</v>
      </c>
      <c r="B584" s="0" t="s">
        <v>148</v>
      </c>
      <c r="C584" s="0" t="n">
        <v>84</v>
      </c>
      <c r="D584" s="0" t="n">
        <v>86</v>
      </c>
      <c r="I584" s="0" t="n">
        <v>0</v>
      </c>
      <c r="J584" s="0" t="n">
        <v>1</v>
      </c>
      <c r="K584" s="0" t="n">
        <f aca="false">VLOOKUP(A584,'Team Data'!$A$1:$E$659,2,FALSE())</f>
        <v>19</v>
      </c>
      <c r="L584" s="0" t="n">
        <f aca="false">VLOOKUP(A584,'Team Data'!$A$1:$E$659,3,FALSE())</f>
        <v>14</v>
      </c>
      <c r="M584" s="0" t="n">
        <f aca="false">VLOOKUP(B584,'Team Data'!$A$1:$E$659,2,FALSE())</f>
        <v>18</v>
      </c>
      <c r="N584" s="0" t="n">
        <f aca="false">VLOOKUP(B584,'Team Data'!$A$1:$E$659,3,FALSE())</f>
        <v>17</v>
      </c>
      <c r="O584" s="0" t="n">
        <f aca="false">VLOOKUP(A584,'Team Data'!$A$1:$E$659,4,FALSE())</f>
        <v>501</v>
      </c>
      <c r="P584" s="0" t="n">
        <f aca="false">VLOOKUP(A584,'Team Data'!$A$1:$E$659,5,FALSE())</f>
        <v>542</v>
      </c>
      <c r="Q584" s="0" t="n">
        <f aca="false">VLOOKUP(B584,'Team Data'!$A$1:$E$659,4,FALSE())</f>
        <v>497</v>
      </c>
      <c r="R584" s="0" t="n">
        <f aca="false">VLOOKUP(B584,'Team Data'!$A$1:$E$659,5,FALSE())</f>
        <v>580</v>
      </c>
      <c r="S584" s="0" t="n">
        <f aca="false">IF(I584=1,(MIN(30,(C584-D584)))*(M584/(M584+N584))*(Q584/(Q584+R584)),(MAX(-30,(C584-D584)))*(N584/(M584+N584))*(R584/(R584+Q584)))</f>
        <v>-0.523146305876111</v>
      </c>
      <c r="T584" s="0" t="n">
        <f aca="false">IF(J584=1,(MIN(30,(D584-C584)))*(K584/(K584+L584))*(O584/(O584+P584)),(MAX(-30,(D584-C584)))*(L584/(K584+L584))*(P584/(P584+O584)))</f>
        <v>0.553124727621372</v>
      </c>
      <c r="U584" s="7" t="n">
        <v>43057</v>
      </c>
    </row>
    <row r="585" customFormat="false" ht="15" hidden="false" customHeight="false" outlineLevel="0" collapsed="false">
      <c r="A585" s="0" t="s">
        <v>166</v>
      </c>
      <c r="B585" s="0" t="s">
        <v>74</v>
      </c>
      <c r="C585" s="0" t="n">
        <v>78</v>
      </c>
      <c r="D585" s="0" t="n">
        <v>59</v>
      </c>
      <c r="E585" s="0" t="n">
        <v>38</v>
      </c>
      <c r="F585" s="0" t="n">
        <v>38</v>
      </c>
      <c r="G585" s="0" t="n">
        <v>5</v>
      </c>
      <c r="H585" s="0" t="n">
        <v>13</v>
      </c>
      <c r="I585" s="0" t="n">
        <v>1</v>
      </c>
      <c r="J585" s="0" t="n">
        <v>0</v>
      </c>
      <c r="K585" s="0" t="n">
        <f aca="false">VLOOKUP(A585,'Team Data'!$A$1:$E$659,2,FALSE())</f>
        <v>19</v>
      </c>
      <c r="L585" s="0" t="n">
        <f aca="false">VLOOKUP(A585,'Team Data'!$A$1:$E$659,3,FALSE())</f>
        <v>15</v>
      </c>
      <c r="M585" s="0" t="n">
        <f aca="false">VLOOKUP(B585,'Team Data'!$A$1:$E$659,2,FALSE())</f>
        <v>13</v>
      </c>
      <c r="N585" s="0" t="n">
        <f aca="false">VLOOKUP(B585,'Team Data'!$A$1:$E$659,3,FALSE())</f>
        <v>20</v>
      </c>
      <c r="O585" s="0" t="n">
        <f aca="false">VLOOKUP(A585,'Team Data'!$A$1:$E$659,4,FALSE())</f>
        <v>543</v>
      </c>
      <c r="P585" s="0" t="n">
        <f aca="false">VLOOKUP(A585,'Team Data'!$A$1:$E$659,5,FALSE())</f>
        <v>527</v>
      </c>
      <c r="Q585" s="0" t="n">
        <f aca="false">VLOOKUP(B585,'Team Data'!$A$1:$E$659,4,FALSE())</f>
        <v>534</v>
      </c>
      <c r="R585" s="0" t="n">
        <f aca="false">VLOOKUP(B585,'Team Data'!$A$1:$E$659,5,FALSE())</f>
        <v>500</v>
      </c>
      <c r="S585" s="0" t="n">
        <f aca="false">IF(I585=1,(MIN(30,(C585-D585)))*(M585/(M585+N585))*(Q585/(Q585+R585)),(MAX(-30,(C585-D585)))*(N585/(M585+N585))*(R585/(R585+Q585)))</f>
        <v>3.86548267979603</v>
      </c>
      <c r="T585" s="0" t="n">
        <f aca="false">IF(J585=1,(MIN(30,(D585-C585)))*(K585/(K585+L585))*(O585/(O585+P585)),(MAX(-30,(D585-C585)))*(L585/(K585+L585))*(P585/(P585+O585)))</f>
        <v>-4.1285046728972</v>
      </c>
      <c r="U585" s="7" t="n">
        <v>43057</v>
      </c>
    </row>
    <row r="586" customFormat="false" ht="15" hidden="false" customHeight="false" outlineLevel="0" collapsed="false">
      <c r="A586" s="0" t="s">
        <v>198</v>
      </c>
      <c r="B586" s="0" t="s">
        <v>130</v>
      </c>
      <c r="C586" s="0" t="n">
        <v>90</v>
      </c>
      <c r="D586" s="0" t="n">
        <v>82</v>
      </c>
      <c r="E586" s="0" t="n">
        <v>38</v>
      </c>
      <c r="F586" s="0" t="n">
        <v>33</v>
      </c>
      <c r="G586" s="0" t="n">
        <v>12</v>
      </c>
      <c r="H586" s="0" t="n">
        <v>10</v>
      </c>
      <c r="I586" s="0" t="n">
        <v>1</v>
      </c>
      <c r="J586" s="0" t="n">
        <v>0</v>
      </c>
      <c r="K586" s="0" t="n">
        <f aca="false">VLOOKUP(A586,'Team Data'!$A$1:$E$659,2,FALSE())</f>
        <v>20</v>
      </c>
      <c r="L586" s="0" t="n">
        <f aca="false">VLOOKUP(A586,'Team Data'!$A$1:$E$659,3,FALSE())</f>
        <v>15</v>
      </c>
      <c r="M586" s="0" t="n">
        <f aca="false">VLOOKUP(B586,'Team Data'!$A$1:$E$659,2,FALSE())</f>
        <v>15</v>
      </c>
      <c r="N586" s="0" t="n">
        <f aca="false">VLOOKUP(B586,'Team Data'!$A$1:$E$659,3,FALSE())</f>
        <v>18</v>
      </c>
      <c r="O586" s="0" t="n">
        <f aca="false">VLOOKUP(A586,'Team Data'!$A$1:$E$659,4,FALSE())</f>
        <v>455</v>
      </c>
      <c r="P586" s="0" t="n">
        <f aca="false">VLOOKUP(A586,'Team Data'!$A$1:$E$659,5,FALSE())</f>
        <v>629</v>
      </c>
      <c r="Q586" s="0" t="n">
        <f aca="false">VLOOKUP(B586,'Team Data'!$A$1:$E$659,4,FALSE())</f>
        <v>463</v>
      </c>
      <c r="R586" s="0" t="n">
        <f aca="false">VLOOKUP(B586,'Team Data'!$A$1:$E$659,5,FALSE())</f>
        <v>494</v>
      </c>
      <c r="S586" s="0" t="n">
        <f aca="false">IF(I586=1,(MIN(30,(C586-D586)))*(M586/(M586+N586))*(Q586/(Q586+R586)),(MAX(-30,(C586-D586)))*(N586/(M586+N586))*(R586/(R586+Q586)))</f>
        <v>1.75928564643298</v>
      </c>
      <c r="T586" s="0" t="n">
        <f aca="false">IF(J586=1,(MIN(30,(D586-C586)))*(K586/(K586+L586))*(O586/(O586+P586)),(MAX(-30,(D586-C586)))*(L586/(K586+L586))*(P586/(P586+O586)))</f>
        <v>-1.98945703742752</v>
      </c>
      <c r="U586" s="7" t="n">
        <v>43057</v>
      </c>
    </row>
    <row r="587" customFormat="false" ht="15" hidden="false" customHeight="false" outlineLevel="0" collapsed="false">
      <c r="A587" s="0" t="s">
        <v>42</v>
      </c>
      <c r="B587" s="0" t="s">
        <v>97</v>
      </c>
      <c r="C587" s="0" t="n">
        <v>73</v>
      </c>
      <c r="D587" s="0" t="n">
        <v>78</v>
      </c>
      <c r="E587" s="0" t="n">
        <v>34</v>
      </c>
      <c r="F587" s="0" t="n">
        <v>45</v>
      </c>
      <c r="G587" s="0" t="n">
        <v>12</v>
      </c>
      <c r="H587" s="0" t="n">
        <v>15</v>
      </c>
      <c r="I587" s="0" t="n">
        <v>0</v>
      </c>
      <c r="J587" s="0" t="n">
        <v>1</v>
      </c>
      <c r="K587" s="0" t="n">
        <f aca="false">VLOOKUP(A587,'Team Data'!$A$1:$E$659,2,FALSE())</f>
        <v>6</v>
      </c>
      <c r="L587" s="0" t="n">
        <f aca="false">VLOOKUP(A587,'Team Data'!$A$1:$E$659,3,FALSE())</f>
        <v>24</v>
      </c>
      <c r="M587" s="0" t="n">
        <f aca="false">VLOOKUP(B587,'Team Data'!$A$1:$E$659,2,FALSE())</f>
        <v>16</v>
      </c>
      <c r="N587" s="0" t="n">
        <f aca="false">VLOOKUP(B587,'Team Data'!$A$1:$E$659,3,FALSE())</f>
        <v>17</v>
      </c>
      <c r="O587" s="0" t="n">
        <f aca="false">VLOOKUP(A587,'Team Data'!$A$1:$E$659,4,FALSE())</f>
        <v>441</v>
      </c>
      <c r="P587" s="0" t="n">
        <f aca="false">VLOOKUP(A587,'Team Data'!$A$1:$E$659,5,FALSE())</f>
        <v>464</v>
      </c>
      <c r="Q587" s="0" t="n">
        <f aca="false">VLOOKUP(B587,'Team Data'!$A$1:$E$659,4,FALSE())</f>
        <v>539</v>
      </c>
      <c r="R587" s="0" t="n">
        <f aca="false">VLOOKUP(B587,'Team Data'!$A$1:$E$659,5,FALSE())</f>
        <v>535</v>
      </c>
      <c r="S587" s="0" t="n">
        <f aca="false">IF(I587=1,(MIN(30,(C587-D587)))*(M587/(M587+N587))*(Q587/(Q587+R587)),(MAX(-30,(C587-D587)))*(N587/(M587+N587))*(R587/(R587+Q587)))</f>
        <v>-1.28308221883641</v>
      </c>
      <c r="T587" s="0" t="n">
        <f aca="false">IF(J587=1,(MIN(30,(D587-C587)))*(K587/(K587+L587))*(O587/(O587+P587)),(MAX(-30,(D587-C587)))*(L587/(K587+L587))*(P587/(P587+O587)))</f>
        <v>0.487292817679558</v>
      </c>
      <c r="U587" s="7" t="n">
        <v>43057</v>
      </c>
    </row>
    <row r="588" customFormat="false" ht="15" hidden="false" customHeight="false" outlineLevel="0" collapsed="false">
      <c r="A588" s="0" t="s">
        <v>91</v>
      </c>
      <c r="B588" s="0" t="s">
        <v>172</v>
      </c>
      <c r="C588" s="0" t="n">
        <v>51</v>
      </c>
      <c r="D588" s="0" t="n">
        <v>66</v>
      </c>
      <c r="E588" s="0" t="n">
        <v>29</v>
      </c>
      <c r="F588" s="0" t="n">
        <v>37</v>
      </c>
      <c r="G588" s="0" t="n">
        <v>9</v>
      </c>
      <c r="H588" s="0" t="n">
        <v>13</v>
      </c>
      <c r="I588" s="0" t="n">
        <v>0</v>
      </c>
      <c r="J588" s="0" t="n">
        <v>1</v>
      </c>
      <c r="K588" s="0" t="n">
        <f aca="false">VLOOKUP(A588,'Team Data'!$A$1:$E$659,2,FALSE())</f>
        <v>14</v>
      </c>
      <c r="L588" s="0" t="n">
        <f aca="false">VLOOKUP(A588,'Team Data'!$A$1:$E$659,3,FALSE())</f>
        <v>18</v>
      </c>
      <c r="M588" s="0" t="n">
        <f aca="false">VLOOKUP(B588,'Team Data'!$A$1:$E$659,2,FALSE())</f>
        <v>16</v>
      </c>
      <c r="N588" s="0" t="n">
        <f aca="false">VLOOKUP(B588,'Team Data'!$A$1:$E$659,3,FALSE())</f>
        <v>17</v>
      </c>
      <c r="O588" s="0" t="n">
        <f aca="false">VLOOKUP(A588,'Team Data'!$A$1:$E$659,4,FALSE())</f>
        <v>467</v>
      </c>
      <c r="P588" s="0" t="n">
        <f aca="false">VLOOKUP(A588,'Team Data'!$A$1:$E$659,5,FALSE())</f>
        <v>496</v>
      </c>
      <c r="Q588" s="0" t="n">
        <f aca="false">VLOOKUP(B588,'Team Data'!$A$1:$E$659,4,FALSE())</f>
        <v>503</v>
      </c>
      <c r="R588" s="0" t="n">
        <f aca="false">VLOOKUP(B588,'Team Data'!$A$1:$E$659,5,FALSE())</f>
        <v>522</v>
      </c>
      <c r="S588" s="0" t="n">
        <f aca="false">IF(I588=1,(MIN(30,(C588-D588)))*(M588/(M588+N588))*(Q588/(Q588+R588)),(MAX(-30,(C588-D588)))*(N588/(M588+N588))*(R588/(R588+Q588)))</f>
        <v>-3.93525498891353</v>
      </c>
      <c r="T588" s="0" t="n">
        <f aca="false">IF(J588=1,(MIN(30,(D588-C588)))*(K588/(K588+L588))*(O588/(O588+P588)),(MAX(-30,(D588-C588)))*(L588/(K588+L588))*(P588/(P588+O588)))</f>
        <v>3.18243769470405</v>
      </c>
      <c r="U588" s="7" t="n">
        <v>43057</v>
      </c>
    </row>
    <row r="589" customFormat="false" ht="15" hidden="false" customHeight="false" outlineLevel="0" collapsed="false">
      <c r="A589" s="0" t="s">
        <v>85</v>
      </c>
      <c r="B589" s="0" t="s">
        <v>235</v>
      </c>
      <c r="C589" s="0" t="n">
        <v>64</v>
      </c>
      <c r="D589" s="0" t="n">
        <v>106</v>
      </c>
      <c r="E589" s="0" t="n">
        <v>34</v>
      </c>
      <c r="F589" s="0" t="n">
        <v>42</v>
      </c>
      <c r="G589" s="0" t="n">
        <v>22</v>
      </c>
      <c r="H589" s="0" t="n">
        <v>9</v>
      </c>
      <c r="I589" s="0" t="n">
        <v>0</v>
      </c>
      <c r="J589" s="0" t="n">
        <v>1</v>
      </c>
      <c r="K589" s="0" t="n">
        <f aca="false">VLOOKUP(A589,'Team Data'!$A$1:$E$659,2,FALSE())</f>
        <v>17</v>
      </c>
      <c r="L589" s="0" t="n">
        <f aca="false">VLOOKUP(A589,'Team Data'!$A$1:$E$659,3,FALSE())</f>
        <v>16</v>
      </c>
      <c r="M589" s="0" t="n">
        <f aca="false">VLOOKUP(B589,'Team Data'!$A$1:$E$659,2,FALSE())</f>
        <v>30</v>
      </c>
      <c r="N589" s="0" t="n">
        <f aca="false">VLOOKUP(B589,'Team Data'!$A$1:$E$659,3,FALSE())</f>
        <v>7</v>
      </c>
      <c r="O589" s="0" t="n">
        <f aca="false">VLOOKUP(A589,'Team Data'!$A$1:$E$659,4,FALSE())</f>
        <v>536</v>
      </c>
      <c r="P589" s="0" t="n">
        <f aca="false">VLOOKUP(A589,'Team Data'!$A$1:$E$659,5,FALSE())</f>
        <v>539</v>
      </c>
      <c r="Q589" s="0" t="n">
        <f aca="false">VLOOKUP(B589,'Team Data'!$A$1:$E$659,4,FALSE())</f>
        <v>726</v>
      </c>
      <c r="R589" s="0" t="n">
        <f aca="false">VLOOKUP(B589,'Team Data'!$A$1:$E$659,5,FALSE())</f>
        <v>521</v>
      </c>
      <c r="S589" s="0" t="n">
        <f aca="false">IF(I589=1,(MIN(30,(C589-D589)))*(M589/(M589+N589))*(Q589/(Q589+R589)),(MAX(-30,(C589-D589)))*(N589/(M589+N589))*(R589/(R589+Q589)))</f>
        <v>-2.37131277227508</v>
      </c>
      <c r="T589" s="0" t="n">
        <f aca="false">IF(J589=1,(MIN(30,(D589-C589)))*(K589/(K589+L589))*(O589/(O589+P589)),(MAX(-30,(D589-C589)))*(L589/(K589+L589))*(P589/(P589+O589)))</f>
        <v>7.70570824524313</v>
      </c>
      <c r="U589" s="7" t="n">
        <v>43058</v>
      </c>
    </row>
    <row r="590" customFormat="false" ht="15" hidden="false" customHeight="false" outlineLevel="0" collapsed="false">
      <c r="A590" s="0" t="s">
        <v>49</v>
      </c>
      <c r="B590" s="0" t="s">
        <v>51</v>
      </c>
      <c r="C590" s="0" t="n">
        <v>81</v>
      </c>
      <c r="D590" s="0" t="n">
        <v>72</v>
      </c>
      <c r="E590" s="0" t="n">
        <v>34</v>
      </c>
      <c r="F590" s="0" t="n">
        <v>36</v>
      </c>
      <c r="G590" s="0" t="n">
        <v>16</v>
      </c>
      <c r="H590" s="0" t="n">
        <v>17</v>
      </c>
      <c r="I590" s="0" t="n">
        <v>1</v>
      </c>
      <c r="J590" s="0" t="n">
        <v>0</v>
      </c>
      <c r="K590" s="0" t="n">
        <f aca="false">VLOOKUP(A590,'Team Data'!$A$1:$E$659,2,FALSE())</f>
        <v>26</v>
      </c>
      <c r="L590" s="0" t="n">
        <f aca="false">VLOOKUP(A590,'Team Data'!$A$1:$E$659,3,FALSE())</f>
        <v>8</v>
      </c>
      <c r="M590" s="0" t="n">
        <f aca="false">VLOOKUP(B590,'Team Data'!$A$1:$E$659,2,FALSE())</f>
        <v>6</v>
      </c>
      <c r="N590" s="0" t="n">
        <f aca="false">VLOOKUP(B590,'Team Data'!$A$1:$E$659,3,FALSE())</f>
        <v>23</v>
      </c>
      <c r="O590" s="0" t="n">
        <f aca="false">VLOOKUP(A590,'Team Data'!$A$1:$E$659,4,FALSE())</f>
        <v>508</v>
      </c>
      <c r="P590" s="0" t="n">
        <f aca="false">VLOOKUP(A590,'Team Data'!$A$1:$E$659,5,FALSE())</f>
        <v>524</v>
      </c>
      <c r="Q590" s="0" t="n">
        <f aca="false">VLOOKUP(B590,'Team Data'!$A$1:$E$659,4,FALSE())</f>
        <v>485</v>
      </c>
      <c r="R590" s="0" t="n">
        <f aca="false">VLOOKUP(B590,'Team Data'!$A$1:$E$659,5,FALSE())</f>
        <v>443</v>
      </c>
      <c r="S590" s="0" t="n">
        <f aca="false">IF(I590=1,(MIN(30,(C590-D590)))*(M590/(M590+N590))*(Q590/(Q590+R590)),(MAX(-30,(C590-D590)))*(N590/(M590+N590))*(R590/(R590+Q590)))</f>
        <v>0.973171819262782</v>
      </c>
      <c r="T590" s="0" t="n">
        <f aca="false">IF(J590=1,(MIN(30,(D590-C590)))*(K590/(K590+L590))*(O590/(O590+P590)),(MAX(-30,(D590-C590)))*(L590/(K590+L590))*(P590/(P590+O590)))</f>
        <v>-1.07523939808482</v>
      </c>
      <c r="U590" s="7" t="n">
        <v>43058</v>
      </c>
    </row>
    <row r="591" customFormat="false" ht="15" hidden="false" customHeight="false" outlineLevel="0" collapsed="false">
      <c r="A591" s="0" t="s">
        <v>213</v>
      </c>
      <c r="B591" s="0" t="s">
        <v>298</v>
      </c>
      <c r="C591" s="0" t="n">
        <v>74</v>
      </c>
      <c r="D591" s="0" t="n">
        <v>87</v>
      </c>
      <c r="E591" s="0" t="n">
        <v>41</v>
      </c>
      <c r="F591" s="0" t="n">
        <v>45</v>
      </c>
      <c r="G591" s="0" t="n">
        <v>10</v>
      </c>
      <c r="H591" s="0" t="n">
        <v>8</v>
      </c>
      <c r="I591" s="0" t="n">
        <v>0</v>
      </c>
      <c r="J591" s="0" t="n">
        <v>1</v>
      </c>
      <c r="K591" s="0" t="n">
        <f aca="false">VLOOKUP(A591,'Team Data'!$A$1:$E$659,2,FALSE())</f>
        <v>19</v>
      </c>
      <c r="L591" s="0" t="n">
        <f aca="false">VLOOKUP(A591,'Team Data'!$A$1:$E$659,3,FALSE())</f>
        <v>14</v>
      </c>
      <c r="M591" s="0" t="n">
        <f aca="false">VLOOKUP(B591,'Team Data'!$A$1:$E$659,2,FALSE())</f>
        <v>23</v>
      </c>
      <c r="N591" s="0" t="n">
        <f aca="false">VLOOKUP(B591,'Team Data'!$A$1:$E$659,3,FALSE())</f>
        <v>11</v>
      </c>
      <c r="O591" s="0" t="n">
        <f aca="false">VLOOKUP(A591,'Team Data'!$A$1:$E$659,4,FALSE())</f>
        <v>541</v>
      </c>
      <c r="P591" s="0" t="n">
        <f aca="false">VLOOKUP(A591,'Team Data'!$A$1:$E$659,5,FALSE())</f>
        <v>562</v>
      </c>
      <c r="Q591" s="0" t="n">
        <f aca="false">VLOOKUP(B591,'Team Data'!$A$1:$E$659,4,FALSE())</f>
        <v>603</v>
      </c>
      <c r="R591" s="0" t="n">
        <f aca="false">VLOOKUP(B591,'Team Data'!$A$1:$E$659,5,FALSE())</f>
        <v>503</v>
      </c>
      <c r="S591" s="0" t="n">
        <f aca="false">IF(I591=1,(MIN(30,(C591-D591)))*(M591/(M591+N591))*(Q591/(Q591+R591)),(MAX(-30,(C591-D591)))*(N591/(M591+N591))*(R591/(R591+Q591)))</f>
        <v>-1.9128018295926</v>
      </c>
      <c r="T591" s="0" t="n">
        <f aca="false">IF(J591=1,(MIN(30,(D591-C591)))*(K591/(K591+L591))*(O591/(O591+P591)),(MAX(-30,(D591-C591)))*(L591/(K591+L591))*(P591/(P591+O591)))</f>
        <v>3.67117228495288</v>
      </c>
      <c r="U591" s="7" t="n">
        <v>43058</v>
      </c>
    </row>
    <row r="592" customFormat="false" ht="15" hidden="false" customHeight="false" outlineLevel="0" collapsed="false">
      <c r="A592" s="0" t="s">
        <v>322</v>
      </c>
      <c r="B592" s="0" t="s">
        <v>8</v>
      </c>
      <c r="C592" s="0" t="n">
        <v>59</v>
      </c>
      <c r="D592" s="0" t="n">
        <v>76</v>
      </c>
      <c r="E592" s="0" t="n">
        <v>31</v>
      </c>
      <c r="F592" s="0" t="n">
        <v>32</v>
      </c>
      <c r="G592" s="0" t="n">
        <v>13</v>
      </c>
      <c r="H592" s="0" t="n">
        <v>14</v>
      </c>
      <c r="I592" s="0" t="n">
        <v>0</v>
      </c>
      <c r="J592" s="0" t="n">
        <v>1</v>
      </c>
      <c r="K592" s="0" t="n">
        <f aca="false">VLOOKUP(A592,'Team Data'!$A$1:$E$659,2,FALSE())</f>
        <v>10</v>
      </c>
      <c r="L592" s="0" t="n">
        <f aca="false">VLOOKUP(A592,'Team Data'!$A$1:$E$659,3,FALSE())</f>
        <v>21</v>
      </c>
      <c r="M592" s="0" t="n">
        <f aca="false">VLOOKUP(B592,'Team Data'!$A$1:$E$659,2,FALSE())</f>
        <v>14</v>
      </c>
      <c r="N592" s="0" t="n">
        <f aca="false">VLOOKUP(B592,'Team Data'!$A$1:$E$659,3,FALSE())</f>
        <v>18</v>
      </c>
      <c r="O592" s="0" t="n">
        <f aca="false">VLOOKUP(A592,'Team Data'!$A$1:$E$659,4,FALSE())</f>
        <v>453</v>
      </c>
      <c r="P592" s="0" t="n">
        <f aca="false">VLOOKUP(A592,'Team Data'!$A$1:$E$659,5,FALSE())</f>
        <v>488</v>
      </c>
      <c r="Q592" s="0" t="n">
        <f aca="false">VLOOKUP(B592,'Team Data'!$A$1:$E$659,4,FALSE())</f>
        <v>542</v>
      </c>
      <c r="R592" s="0" t="n">
        <f aca="false">VLOOKUP(B592,'Team Data'!$A$1:$E$659,5,FALSE())</f>
        <v>488</v>
      </c>
      <c r="S592" s="0" t="n">
        <f aca="false">IF(I592=1,(MIN(30,(C592-D592)))*(M592/(M592+N592))*(Q592/(Q592+R592)),(MAX(-30,(C592-D592)))*(N592/(M592+N592))*(R592/(R592+Q592)))</f>
        <v>-4.53058252427184</v>
      </c>
      <c r="T592" s="0" t="n">
        <f aca="false">IF(J592=1,(MIN(30,(D592-C592)))*(K592/(K592+L592))*(O592/(O592+P592)),(MAX(-30,(D592-C592)))*(L592/(K592+L592))*(P592/(P592+O592)))</f>
        <v>2.63995063590552</v>
      </c>
      <c r="U592" s="7" t="n">
        <v>43058</v>
      </c>
    </row>
    <row r="593" customFormat="false" ht="15" hidden="false" customHeight="false" outlineLevel="0" collapsed="false">
      <c r="A593" s="0" t="s">
        <v>233</v>
      </c>
      <c r="B593" s="0" t="s">
        <v>250</v>
      </c>
      <c r="C593" s="0" t="n">
        <v>58</v>
      </c>
      <c r="D593" s="0" t="n">
        <v>71</v>
      </c>
      <c r="E593" s="0" t="n">
        <v>25</v>
      </c>
      <c r="F593" s="0" t="n">
        <v>30</v>
      </c>
      <c r="G593" s="0" t="n">
        <v>9</v>
      </c>
      <c r="H593" s="0" t="n">
        <v>4</v>
      </c>
      <c r="I593" s="0" t="n">
        <v>0</v>
      </c>
      <c r="J593" s="0" t="n">
        <v>1</v>
      </c>
      <c r="K593" s="0" t="n">
        <f aca="false">VLOOKUP(A593,'Team Data'!$A$1:$E$659,2,FALSE())</f>
        <v>13</v>
      </c>
      <c r="L593" s="0" t="n">
        <f aca="false">VLOOKUP(A593,'Team Data'!$A$1:$E$659,3,FALSE())</f>
        <v>16</v>
      </c>
      <c r="M593" s="0" t="n">
        <f aca="false">VLOOKUP(B593,'Team Data'!$A$1:$E$659,2,FALSE())</f>
        <v>16</v>
      </c>
      <c r="N593" s="0" t="n">
        <f aca="false">VLOOKUP(B593,'Team Data'!$A$1:$E$659,3,FALSE())</f>
        <v>16</v>
      </c>
      <c r="O593" s="0" t="n">
        <f aca="false">VLOOKUP(A593,'Team Data'!$A$1:$E$659,4,FALSE())</f>
        <v>429</v>
      </c>
      <c r="P593" s="0" t="n">
        <f aca="false">VLOOKUP(A593,'Team Data'!$A$1:$E$659,5,FALSE())</f>
        <v>434</v>
      </c>
      <c r="Q593" s="0" t="n">
        <f aca="false">VLOOKUP(B593,'Team Data'!$A$1:$E$659,4,FALSE())</f>
        <v>549</v>
      </c>
      <c r="R593" s="0" t="n">
        <f aca="false">VLOOKUP(B593,'Team Data'!$A$1:$E$659,5,FALSE())</f>
        <v>500</v>
      </c>
      <c r="S593" s="0" t="n">
        <f aca="false">IF(I593=1,(MIN(30,(C593-D593)))*(M593/(M593+N593))*(Q593/(Q593+R593)),(MAX(-30,(C593-D593)))*(N593/(M593+N593))*(R593/(R593+Q593)))</f>
        <v>-3.09818875119161</v>
      </c>
      <c r="T593" s="0" t="n">
        <f aca="false">IF(J593=1,(MIN(30,(D593-C593)))*(K593/(K593+L593))*(O593/(O593+P593)),(MAX(-30,(D593-C593)))*(L593/(K593+L593))*(P593/(P593+O593)))</f>
        <v>2.89691133575738</v>
      </c>
      <c r="U593" s="7" t="n">
        <v>43058</v>
      </c>
    </row>
    <row r="594" customFormat="false" ht="15" hidden="false" customHeight="false" outlineLevel="0" collapsed="false">
      <c r="A594" s="0" t="s">
        <v>294</v>
      </c>
      <c r="B594" s="0" t="s">
        <v>285</v>
      </c>
      <c r="C594" s="0" t="n">
        <v>67</v>
      </c>
      <c r="D594" s="0" t="n">
        <v>80</v>
      </c>
      <c r="E594" s="0" t="n">
        <v>28</v>
      </c>
      <c r="F594" s="0" t="n">
        <v>40</v>
      </c>
      <c r="G594" s="0" t="n">
        <v>10</v>
      </c>
      <c r="H594" s="0" t="n">
        <v>10</v>
      </c>
      <c r="I594" s="0" t="n">
        <v>0</v>
      </c>
      <c r="J594" s="0" t="n">
        <v>1</v>
      </c>
      <c r="K594" s="0" t="n">
        <f aca="false">VLOOKUP(A594,'Team Data'!$A$1:$E$659,2,FALSE())</f>
        <v>16</v>
      </c>
      <c r="L594" s="0" t="n">
        <f aca="false">VLOOKUP(A594,'Team Data'!$A$1:$E$659,3,FALSE())</f>
        <v>19</v>
      </c>
      <c r="M594" s="0" t="n">
        <f aca="false">VLOOKUP(B594,'Team Data'!$A$1:$E$659,2,FALSE())</f>
        <v>23</v>
      </c>
      <c r="N594" s="0" t="n">
        <f aca="false">VLOOKUP(B594,'Team Data'!$A$1:$E$659,3,FALSE())</f>
        <v>14</v>
      </c>
      <c r="O594" s="0" t="n">
        <f aca="false">VLOOKUP(A594,'Team Data'!$A$1:$E$659,4,FALSE())</f>
        <v>549</v>
      </c>
      <c r="P594" s="0" t="n">
        <f aca="false">VLOOKUP(A594,'Team Data'!$A$1:$E$659,5,FALSE())</f>
        <v>611</v>
      </c>
      <c r="Q594" s="0" t="n">
        <f aca="false">VLOOKUP(B594,'Team Data'!$A$1:$E$659,4,FALSE())</f>
        <v>752</v>
      </c>
      <c r="R594" s="0" t="n">
        <f aca="false">VLOOKUP(B594,'Team Data'!$A$1:$E$659,5,FALSE())</f>
        <v>485</v>
      </c>
      <c r="S594" s="0" t="n">
        <f aca="false">IF(I594=1,(MIN(30,(C594-D594)))*(M594/(M594+N594))*(Q594/(Q594+R594)),(MAX(-30,(C594-D594)))*(N594/(M594+N594))*(R594/(R594+Q594)))</f>
        <v>-1.92859795931744</v>
      </c>
      <c r="T594" s="0" t="n">
        <f aca="false">IF(J594=1,(MIN(30,(D594-C594)))*(K594/(K594+L594))*(O594/(O594+P594)),(MAX(-30,(D594-C594)))*(L594/(K594+L594))*(P594/(P594+O594)))</f>
        <v>2.81261083743842</v>
      </c>
      <c r="U594" s="7" t="n">
        <v>43058</v>
      </c>
    </row>
    <row r="595" customFormat="false" ht="15" hidden="false" customHeight="false" outlineLevel="0" collapsed="false">
      <c r="A595" s="0" t="s">
        <v>184</v>
      </c>
      <c r="B595" s="0" t="s">
        <v>352</v>
      </c>
      <c r="C595" s="0" t="n">
        <v>80</v>
      </c>
      <c r="D595" s="0" t="n">
        <v>61</v>
      </c>
      <c r="E595" s="0" t="n">
        <v>35</v>
      </c>
      <c r="F595" s="0" t="n">
        <v>29</v>
      </c>
      <c r="G595" s="0" t="n">
        <v>15</v>
      </c>
      <c r="H595" s="0" t="n">
        <v>16</v>
      </c>
      <c r="I595" s="0" t="n">
        <v>1</v>
      </c>
      <c r="J595" s="0" t="n">
        <v>0</v>
      </c>
      <c r="K595" s="0" t="n">
        <f aca="false">VLOOKUP(A595,'Team Data'!$A$1:$E$659,2,FALSE())</f>
        <v>26</v>
      </c>
      <c r="L595" s="0" t="n">
        <f aca="false">VLOOKUP(A595,'Team Data'!$A$1:$E$659,3,FALSE())</f>
        <v>6</v>
      </c>
      <c r="M595" s="0" t="n">
        <f aca="false">VLOOKUP(B595,'Team Data'!$A$1:$E$659,2,FALSE())</f>
        <v>25</v>
      </c>
      <c r="N595" s="0" t="n">
        <f aca="false">VLOOKUP(B595,'Team Data'!$A$1:$E$659,3,FALSE())</f>
        <v>10</v>
      </c>
      <c r="O595" s="0" t="n">
        <f aca="false">VLOOKUP(A595,'Team Data'!$A$1:$E$659,4,FALSE())</f>
        <v>495</v>
      </c>
      <c r="P595" s="0" t="n">
        <f aca="false">VLOOKUP(A595,'Team Data'!$A$1:$E$659,5,FALSE())</f>
        <v>480</v>
      </c>
      <c r="Q595" s="0" t="n">
        <f aca="false">VLOOKUP(B595,'Team Data'!$A$1:$E$659,4,FALSE())</f>
        <v>543</v>
      </c>
      <c r="R595" s="0" t="n">
        <f aca="false">VLOOKUP(B595,'Team Data'!$A$1:$E$659,5,FALSE())</f>
        <v>561</v>
      </c>
      <c r="S595" s="0" t="n">
        <f aca="false">IF(I595=1,(MIN(30,(C595-D595)))*(M595/(M595+N595))*(Q595/(Q595+R595)),(MAX(-30,(C595-D595)))*(N595/(M595+N595))*(R595/(R595+Q595)))</f>
        <v>6.67507763975155</v>
      </c>
      <c r="T595" s="0" t="n">
        <f aca="false">IF(J595=1,(MIN(30,(D595-C595)))*(K595/(K595+L595))*(O595/(O595+P595)),(MAX(-30,(D595-C595)))*(L595/(K595+L595))*(P595/(P595+O595)))</f>
        <v>-1.75384615384615</v>
      </c>
      <c r="U595" s="7" t="n">
        <v>43058</v>
      </c>
    </row>
    <row r="596" customFormat="false" ht="15" hidden="false" customHeight="false" outlineLevel="0" collapsed="false">
      <c r="A596" s="0" t="s">
        <v>356</v>
      </c>
      <c r="B596" s="0" t="s">
        <v>45</v>
      </c>
      <c r="C596" s="0" t="n">
        <v>84</v>
      </c>
      <c r="D596" s="0" t="n">
        <v>104</v>
      </c>
      <c r="E596" s="0" t="n">
        <v>35</v>
      </c>
      <c r="F596" s="0" t="n">
        <v>38</v>
      </c>
      <c r="G596" s="0" t="n">
        <v>10</v>
      </c>
      <c r="H596" s="0" t="n">
        <v>14</v>
      </c>
      <c r="I596" s="0" t="n">
        <v>0</v>
      </c>
      <c r="J596" s="0" t="n">
        <v>1</v>
      </c>
      <c r="K596" s="0" t="n">
        <f aca="false">VLOOKUP(A596,'Team Data'!$A$1:$E$659,2,FALSE())</f>
        <v>8</v>
      </c>
      <c r="L596" s="0" t="n">
        <f aca="false">VLOOKUP(A596,'Team Data'!$A$1:$E$659,3,FALSE())</f>
        <v>24</v>
      </c>
      <c r="M596" s="0" t="n">
        <f aca="false">VLOOKUP(B596,'Team Data'!$A$1:$E$659,2,FALSE())</f>
        <v>21</v>
      </c>
      <c r="N596" s="0" t="n">
        <f aca="false">VLOOKUP(B596,'Team Data'!$A$1:$E$659,3,FALSE())</f>
        <v>12</v>
      </c>
      <c r="O596" s="0" t="n">
        <f aca="false">VLOOKUP(A596,'Team Data'!$A$1:$E$659,4,FALSE())</f>
        <v>505</v>
      </c>
      <c r="P596" s="0" t="n">
        <f aca="false">VLOOKUP(A596,'Team Data'!$A$1:$E$659,5,FALSE())</f>
        <v>499</v>
      </c>
      <c r="Q596" s="0" t="n">
        <f aca="false">VLOOKUP(B596,'Team Data'!$A$1:$E$659,4,FALSE())</f>
        <v>497</v>
      </c>
      <c r="R596" s="0" t="n">
        <f aca="false">VLOOKUP(B596,'Team Data'!$A$1:$E$659,5,FALSE())</f>
        <v>569</v>
      </c>
      <c r="S596" s="0" t="n">
        <f aca="false">IF(I596=1,(MIN(30,(C596-D596)))*(M596/(M596+N596))*(Q596/(Q596+R596)),(MAX(-30,(C596-D596)))*(N596/(M596+N596))*(R596/(R596+Q596)))</f>
        <v>-3.88197168684974</v>
      </c>
      <c r="T596" s="0" t="n">
        <f aca="false">IF(J596=1,(MIN(30,(D596-C596)))*(K596/(K596+L596))*(O596/(O596+P596)),(MAX(-30,(D596-C596)))*(L596/(K596+L596))*(P596/(P596+O596)))</f>
        <v>2.51494023904383</v>
      </c>
      <c r="U596" s="7" t="n">
        <v>43058</v>
      </c>
    </row>
    <row r="597" customFormat="false" ht="15" hidden="false" customHeight="false" outlineLevel="0" collapsed="false">
      <c r="A597" s="0" t="s">
        <v>136</v>
      </c>
      <c r="B597" s="0" t="s">
        <v>290</v>
      </c>
      <c r="C597" s="0" t="n">
        <v>68</v>
      </c>
      <c r="D597" s="0" t="n">
        <v>82</v>
      </c>
      <c r="E597" s="0" t="n">
        <v>36</v>
      </c>
      <c r="F597" s="0" t="n">
        <v>40</v>
      </c>
      <c r="G597" s="0" t="n">
        <v>16</v>
      </c>
      <c r="H597" s="0" t="n">
        <v>15</v>
      </c>
      <c r="I597" s="0" t="n">
        <v>0</v>
      </c>
      <c r="J597" s="0" t="n">
        <v>1</v>
      </c>
      <c r="K597" s="0" t="n">
        <f aca="false">VLOOKUP(A597,'Team Data'!$A$1:$E$659,2,FALSE())</f>
        <v>10</v>
      </c>
      <c r="L597" s="0" t="n">
        <f aca="false">VLOOKUP(A597,'Team Data'!$A$1:$E$659,3,FALSE())</f>
        <v>20</v>
      </c>
      <c r="M597" s="0" t="n">
        <f aca="false">VLOOKUP(B597,'Team Data'!$A$1:$E$659,2,FALSE())</f>
        <v>19</v>
      </c>
      <c r="N597" s="0" t="n">
        <f aca="false">VLOOKUP(B597,'Team Data'!$A$1:$E$659,3,FALSE())</f>
        <v>14</v>
      </c>
      <c r="O597" s="0" t="n">
        <f aca="false">VLOOKUP(A597,'Team Data'!$A$1:$E$659,4,FALSE())</f>
        <v>479</v>
      </c>
      <c r="P597" s="0" t="n">
        <f aca="false">VLOOKUP(A597,'Team Data'!$A$1:$E$659,5,FALSE())</f>
        <v>443</v>
      </c>
      <c r="Q597" s="0" t="n">
        <f aca="false">VLOOKUP(B597,'Team Data'!$A$1:$E$659,4,FALSE())</f>
        <v>502</v>
      </c>
      <c r="R597" s="0" t="n">
        <f aca="false">VLOOKUP(B597,'Team Data'!$A$1:$E$659,5,FALSE())</f>
        <v>497</v>
      </c>
      <c r="S597" s="0" t="n">
        <f aca="false">IF(I597=1,(MIN(30,(C597-D597)))*(M597/(M597+N597))*(Q597/(Q597+R597)),(MAX(-30,(C597-D597)))*(N597/(M597+N597))*(R597/(R597+Q597)))</f>
        <v>-2.95483362150029</v>
      </c>
      <c r="T597" s="0" t="n">
        <f aca="false">IF(J597=1,(MIN(30,(D597-C597)))*(K597/(K597+L597))*(O597/(O597+P597)),(MAX(-30,(D597-C597)))*(L597/(K597+L597))*(P597/(P597+O597)))</f>
        <v>2.42443962400578</v>
      </c>
      <c r="U597" s="7" t="n">
        <v>43058</v>
      </c>
    </row>
    <row r="598" customFormat="false" ht="15" hidden="false" customHeight="false" outlineLevel="0" collapsed="false">
      <c r="A598" s="0" t="s">
        <v>20</v>
      </c>
      <c r="B598" s="0" t="s">
        <v>158</v>
      </c>
      <c r="C598" s="0" t="n">
        <v>94</v>
      </c>
      <c r="D598" s="0" t="n">
        <v>73</v>
      </c>
      <c r="E598" s="0" t="n">
        <v>43</v>
      </c>
      <c r="F598" s="0" t="n">
        <v>26</v>
      </c>
      <c r="G598" s="0" t="n">
        <v>17</v>
      </c>
      <c r="H598" s="0" t="n">
        <v>16</v>
      </c>
      <c r="I598" s="0" t="n">
        <v>1</v>
      </c>
      <c r="J598" s="0" t="n">
        <v>0</v>
      </c>
      <c r="K598" s="0" t="n">
        <f aca="false">VLOOKUP(A598,'Team Data'!$A$1:$E$659,2,FALSE())</f>
        <v>13</v>
      </c>
      <c r="L598" s="0" t="n">
        <f aca="false">VLOOKUP(A598,'Team Data'!$A$1:$E$659,3,FALSE())</f>
        <v>17</v>
      </c>
      <c r="M598" s="0" t="n">
        <f aca="false">VLOOKUP(B598,'Team Data'!$A$1:$E$659,2,FALSE())</f>
        <v>6</v>
      </c>
      <c r="N598" s="0" t="n">
        <f aca="false">VLOOKUP(B598,'Team Data'!$A$1:$E$659,3,FALSE())</f>
        <v>25</v>
      </c>
      <c r="O598" s="0" t="n">
        <f aca="false">VLOOKUP(A598,'Team Data'!$A$1:$E$659,4,FALSE())</f>
        <v>403</v>
      </c>
      <c r="P598" s="0" t="n">
        <f aca="false">VLOOKUP(A598,'Team Data'!$A$1:$E$659,5,FALSE())</f>
        <v>509</v>
      </c>
      <c r="Q598" s="0" t="n">
        <f aca="false">VLOOKUP(B598,'Team Data'!$A$1:$E$659,4,FALSE())</f>
        <v>499</v>
      </c>
      <c r="R598" s="0" t="n">
        <f aca="false">VLOOKUP(B598,'Team Data'!$A$1:$E$659,5,FALSE())</f>
        <v>492</v>
      </c>
      <c r="S598" s="0" t="n">
        <f aca="false">IF(I598=1,(MIN(30,(C598-D598)))*(M598/(M598+N598))*(Q598/(Q598+R598)),(MAX(-30,(C598-D598)))*(N598/(M598+N598))*(R598/(R598+Q598)))</f>
        <v>2.04661306598093</v>
      </c>
      <c r="T598" s="0" t="n">
        <f aca="false">IF(J598=1,(MIN(30,(D598-C598)))*(K598/(K598+L598))*(O598/(O598+P598)),(MAX(-30,(D598-C598)))*(L598/(K598+L598))*(P598/(P598+O598)))</f>
        <v>-6.64155701754386</v>
      </c>
      <c r="U598" s="7" t="n">
        <v>43058</v>
      </c>
    </row>
    <row r="599" customFormat="false" ht="15" hidden="false" customHeight="false" outlineLevel="0" collapsed="false">
      <c r="A599" s="0" t="s">
        <v>230</v>
      </c>
      <c r="B599" s="0" t="s">
        <v>307</v>
      </c>
      <c r="C599" s="0" t="n">
        <v>94</v>
      </c>
      <c r="D599" s="0" t="n">
        <v>82</v>
      </c>
      <c r="E599" s="0" t="n">
        <v>52</v>
      </c>
      <c r="F599" s="0" t="n">
        <v>37</v>
      </c>
      <c r="G599" s="0" t="n">
        <v>24</v>
      </c>
      <c r="H599" s="0" t="n">
        <v>23</v>
      </c>
      <c r="I599" s="0" t="n">
        <v>1</v>
      </c>
      <c r="J599" s="0" t="n">
        <v>0</v>
      </c>
      <c r="K599" s="0" t="n">
        <f aca="false">VLOOKUP(A599,'Team Data'!$A$1:$E$659,2,FALSE())</f>
        <v>20</v>
      </c>
      <c r="L599" s="0" t="n">
        <f aca="false">VLOOKUP(A599,'Team Data'!$A$1:$E$659,3,FALSE())</f>
        <v>14</v>
      </c>
      <c r="M599" s="0" t="n">
        <f aca="false">VLOOKUP(B599,'Team Data'!$A$1:$E$659,2,FALSE())</f>
        <v>9</v>
      </c>
      <c r="N599" s="0" t="n">
        <f aca="false">VLOOKUP(B599,'Team Data'!$A$1:$E$659,3,FALSE())</f>
        <v>22</v>
      </c>
      <c r="O599" s="0" t="n">
        <f aca="false">VLOOKUP(A599,'Team Data'!$A$1:$E$659,4,FALSE())</f>
        <v>504</v>
      </c>
      <c r="P599" s="0" t="n">
        <f aca="false">VLOOKUP(A599,'Team Data'!$A$1:$E$659,5,FALSE())</f>
        <v>516</v>
      </c>
      <c r="Q599" s="0" t="n">
        <f aca="false">VLOOKUP(B599,'Team Data'!$A$1:$E$659,4,FALSE())</f>
        <v>491</v>
      </c>
      <c r="R599" s="0" t="n">
        <f aca="false">VLOOKUP(B599,'Team Data'!$A$1:$E$659,5,FALSE())</f>
        <v>453</v>
      </c>
      <c r="S599" s="0" t="n">
        <f aca="false">IF(I599=1,(MIN(30,(C599-D599)))*(M599/(M599+N599))*(Q599/(Q599+R599)),(MAX(-30,(C599-D599)))*(N599/(M599+N599))*(R599/(R599+Q599)))</f>
        <v>1.81205576817933</v>
      </c>
      <c r="T599" s="0" t="n">
        <f aca="false">IF(J599=1,(MIN(30,(D599-C599)))*(K599/(K599+L599))*(O599/(O599+P599)),(MAX(-30,(D599-C599)))*(L599/(K599+L599))*(P599/(P599+O599)))</f>
        <v>-2.49965397923875</v>
      </c>
      <c r="U599" s="7" t="n">
        <v>43058</v>
      </c>
    </row>
    <row r="600" customFormat="false" ht="15" hidden="false" customHeight="false" outlineLevel="0" collapsed="false">
      <c r="A600" s="0" t="s">
        <v>44</v>
      </c>
      <c r="B600" s="0" t="s">
        <v>318</v>
      </c>
      <c r="C600" s="0" t="n">
        <v>84</v>
      </c>
      <c r="D600" s="0" t="n">
        <v>88</v>
      </c>
      <c r="E600" s="0" t="n">
        <v>23</v>
      </c>
      <c r="F600" s="0" t="n">
        <v>44</v>
      </c>
      <c r="G600" s="0" t="n">
        <v>11</v>
      </c>
      <c r="H600" s="0" t="n">
        <v>20</v>
      </c>
      <c r="I600" s="0" t="n">
        <v>0</v>
      </c>
      <c r="J600" s="0" t="n">
        <v>1</v>
      </c>
      <c r="K600" s="0" t="n">
        <f aca="false">VLOOKUP(A600,'Team Data'!$A$1:$E$659,2,FALSE())</f>
        <v>18</v>
      </c>
      <c r="L600" s="0" t="n">
        <f aca="false">VLOOKUP(A600,'Team Data'!$A$1:$E$659,3,FALSE())</f>
        <v>16</v>
      </c>
      <c r="M600" s="0" t="n">
        <f aca="false">VLOOKUP(B600,'Team Data'!$A$1:$E$659,2,FALSE())</f>
        <v>11</v>
      </c>
      <c r="N600" s="0" t="n">
        <f aca="false">VLOOKUP(B600,'Team Data'!$A$1:$E$659,3,FALSE())</f>
        <v>21</v>
      </c>
      <c r="O600" s="0" t="n">
        <f aca="false">VLOOKUP(A600,'Team Data'!$A$1:$E$659,4,FALSE())</f>
        <v>493</v>
      </c>
      <c r="P600" s="0" t="n">
        <f aca="false">VLOOKUP(A600,'Team Data'!$A$1:$E$659,5,FALSE())</f>
        <v>541</v>
      </c>
      <c r="Q600" s="0" t="n">
        <f aca="false">VLOOKUP(B600,'Team Data'!$A$1:$E$659,4,FALSE())</f>
        <v>542</v>
      </c>
      <c r="R600" s="0" t="n">
        <f aca="false">VLOOKUP(B600,'Team Data'!$A$1:$E$659,5,FALSE())</f>
        <v>440</v>
      </c>
      <c r="S600" s="0" t="n">
        <f aca="false">IF(I600=1,(MIN(30,(C600-D600)))*(M600/(M600+N600))*(Q600/(Q600+R600)),(MAX(-30,(C600-D600)))*(N600/(M600+N600))*(R600/(R600+Q600)))</f>
        <v>-1.17617107942974</v>
      </c>
      <c r="T600" s="0" t="n">
        <f aca="false">IF(J600=1,(MIN(30,(D600-C600)))*(K600/(K600+L600))*(O600/(O600+P600)),(MAX(-30,(D600-C600)))*(L600/(K600+L600))*(P600/(P600+O600)))</f>
        <v>1.00967117988395</v>
      </c>
      <c r="U600" s="7" t="n">
        <v>43058</v>
      </c>
    </row>
    <row r="601" customFormat="false" ht="15" hidden="false" customHeight="false" outlineLevel="0" collapsed="false">
      <c r="A601" s="0" t="s">
        <v>249</v>
      </c>
      <c r="B601" s="0" t="s">
        <v>253</v>
      </c>
      <c r="C601" s="0" t="n">
        <v>61</v>
      </c>
      <c r="D601" s="0" t="n">
        <v>70</v>
      </c>
      <c r="E601" s="0" t="n">
        <v>34</v>
      </c>
      <c r="F601" s="0" t="n">
        <v>27</v>
      </c>
      <c r="G601" s="0" t="n">
        <v>15</v>
      </c>
      <c r="H601" s="0" t="n">
        <v>9</v>
      </c>
      <c r="I601" s="0" t="n">
        <v>0</v>
      </c>
      <c r="J601" s="0" t="n">
        <v>1</v>
      </c>
      <c r="K601" s="0" t="n">
        <f aca="false">VLOOKUP(A601,'Team Data'!$A$1:$E$659,2,FALSE())</f>
        <v>10</v>
      </c>
      <c r="L601" s="0" t="n">
        <f aca="false">VLOOKUP(A601,'Team Data'!$A$1:$E$659,3,FALSE())</f>
        <v>21</v>
      </c>
      <c r="M601" s="0" t="n">
        <f aca="false">VLOOKUP(B601,'Team Data'!$A$1:$E$659,2,FALSE())</f>
        <v>14</v>
      </c>
      <c r="N601" s="0" t="n">
        <f aca="false">VLOOKUP(B601,'Team Data'!$A$1:$E$659,3,FALSE())</f>
        <v>18</v>
      </c>
      <c r="O601" s="0" t="n">
        <f aca="false">VLOOKUP(A601,'Team Data'!$A$1:$E$659,4,FALSE())</f>
        <v>432</v>
      </c>
      <c r="P601" s="0" t="n">
        <f aca="false">VLOOKUP(A601,'Team Data'!$A$1:$E$659,5,FALSE())</f>
        <v>523</v>
      </c>
      <c r="Q601" s="0" t="n">
        <f aca="false">VLOOKUP(B601,'Team Data'!$A$1:$E$659,4,FALSE())</f>
        <v>470</v>
      </c>
      <c r="R601" s="0" t="n">
        <f aca="false">VLOOKUP(B601,'Team Data'!$A$1:$E$659,5,FALSE())</f>
        <v>557</v>
      </c>
      <c r="S601" s="0" t="n">
        <f aca="false">IF(I601=1,(MIN(30,(C601-D601)))*(M601/(M601+N601))*(Q601/(Q601+R601)),(MAX(-30,(C601-D601)))*(N601/(M601+N601))*(R601/(R601+Q601)))</f>
        <v>-2.74567916260954</v>
      </c>
      <c r="T601" s="0" t="n">
        <f aca="false">IF(J601=1,(MIN(30,(D601-C601)))*(K601/(K601+L601))*(O601/(O601+P601)),(MAX(-30,(D601-C601)))*(L601/(K601+L601))*(P601/(P601+O601)))</f>
        <v>1.31329167370377</v>
      </c>
      <c r="U601" s="7" t="n">
        <v>43058</v>
      </c>
    </row>
    <row r="602" customFormat="false" ht="15" hidden="false" customHeight="false" outlineLevel="0" collapsed="false">
      <c r="A602" s="0" t="s">
        <v>182</v>
      </c>
      <c r="B602" s="0" t="s">
        <v>342</v>
      </c>
      <c r="C602" s="0" t="n">
        <v>48</v>
      </c>
      <c r="D602" s="0" t="n">
        <v>111</v>
      </c>
      <c r="E602" s="0" t="n">
        <v>29</v>
      </c>
      <c r="F602" s="0" t="n">
        <v>49</v>
      </c>
      <c r="G602" s="0" t="n">
        <v>27</v>
      </c>
      <c r="H602" s="0" t="n">
        <v>11</v>
      </c>
      <c r="I602" s="0" t="n">
        <v>0</v>
      </c>
      <c r="J602" s="0" t="n">
        <v>1</v>
      </c>
      <c r="K602" s="0" t="n">
        <f aca="false">VLOOKUP(A602,'Team Data'!$A$1:$E$659,2,FALSE())</f>
        <v>13</v>
      </c>
      <c r="L602" s="0" t="n">
        <f aca="false">VLOOKUP(A602,'Team Data'!$A$1:$E$659,3,FALSE())</f>
        <v>19</v>
      </c>
      <c r="M602" s="0" t="n">
        <f aca="false">VLOOKUP(B602,'Team Data'!$A$1:$E$659,2,FALSE())</f>
        <v>26</v>
      </c>
      <c r="N602" s="0" t="n">
        <f aca="false">VLOOKUP(B602,'Team Data'!$A$1:$E$659,3,FALSE())</f>
        <v>10</v>
      </c>
      <c r="O602" s="0" t="n">
        <f aca="false">VLOOKUP(A602,'Team Data'!$A$1:$E$659,4,FALSE())</f>
        <v>406</v>
      </c>
      <c r="P602" s="0" t="n">
        <f aca="false">VLOOKUP(A602,'Team Data'!$A$1:$E$659,5,FALSE())</f>
        <v>575</v>
      </c>
      <c r="Q602" s="0" t="n">
        <f aca="false">VLOOKUP(B602,'Team Data'!$A$1:$E$659,4,FALSE())</f>
        <v>708</v>
      </c>
      <c r="R602" s="0" t="n">
        <f aca="false">VLOOKUP(B602,'Team Data'!$A$1:$E$659,5,FALSE())</f>
        <v>504</v>
      </c>
      <c r="S602" s="0" t="n">
        <f aca="false">IF(I602=1,(MIN(30,(C602-D602)))*(M602/(M602+N602))*(Q602/(Q602+R602)),(MAX(-30,(C602-D602)))*(N602/(M602+N602))*(R602/(R602+Q602)))</f>
        <v>-3.46534653465347</v>
      </c>
      <c r="T602" s="0" t="n">
        <f aca="false">IF(J602=1,(MIN(30,(D602-C602)))*(K602/(K602+L602))*(O602/(O602+P602)),(MAX(-30,(D602-C602)))*(L602/(K602+L602))*(P602/(P602+O602)))</f>
        <v>5.04396024464832</v>
      </c>
      <c r="U602" s="7" t="n">
        <v>43058</v>
      </c>
    </row>
    <row r="603" customFormat="false" ht="15" hidden="false" customHeight="false" outlineLevel="0" collapsed="false">
      <c r="A603" s="0" t="s">
        <v>105</v>
      </c>
      <c r="B603" s="0" t="s">
        <v>269</v>
      </c>
      <c r="C603" s="0" t="n">
        <v>55</v>
      </c>
      <c r="D603" s="0" t="n">
        <v>84</v>
      </c>
      <c r="E603" s="0" t="n">
        <v>30</v>
      </c>
      <c r="F603" s="0" t="n">
        <v>35</v>
      </c>
      <c r="G603" s="0" t="n">
        <v>19</v>
      </c>
      <c r="H603" s="0" t="n">
        <v>16</v>
      </c>
      <c r="I603" s="0" t="n">
        <v>0</v>
      </c>
      <c r="J603" s="0" t="n">
        <v>1</v>
      </c>
      <c r="K603" s="0" t="n">
        <f aca="false">VLOOKUP(A603,'Team Data'!$A$1:$E$659,2,FALSE())</f>
        <v>17</v>
      </c>
      <c r="L603" s="0" t="n">
        <f aca="false">VLOOKUP(A603,'Team Data'!$A$1:$E$659,3,FALSE())</f>
        <v>14</v>
      </c>
      <c r="M603" s="0" t="n">
        <f aca="false">VLOOKUP(B603,'Team Data'!$A$1:$E$659,2,FALSE())</f>
        <v>26</v>
      </c>
      <c r="N603" s="0" t="n">
        <f aca="false">VLOOKUP(B603,'Team Data'!$A$1:$E$659,3,FALSE())</f>
        <v>9</v>
      </c>
      <c r="O603" s="0" t="n">
        <f aca="false">VLOOKUP(A603,'Team Data'!$A$1:$E$659,4,FALSE())</f>
        <v>412</v>
      </c>
      <c r="P603" s="0" t="n">
        <f aca="false">VLOOKUP(A603,'Team Data'!$A$1:$E$659,5,FALSE())</f>
        <v>578</v>
      </c>
      <c r="Q603" s="0" t="n">
        <f aca="false">VLOOKUP(B603,'Team Data'!$A$1:$E$659,4,FALSE())</f>
        <v>497</v>
      </c>
      <c r="R603" s="0" t="n">
        <f aca="false">VLOOKUP(B603,'Team Data'!$A$1:$E$659,5,FALSE())</f>
        <v>517</v>
      </c>
      <c r="S603" s="0" t="n">
        <f aca="false">IF(I603=1,(MIN(30,(C603-D603)))*(M603/(M603+N603))*(Q603/(Q603+R603)),(MAX(-30,(C603-D603)))*(N603/(M603+N603))*(R603/(R603+Q603)))</f>
        <v>-3.80211327134404</v>
      </c>
      <c r="T603" s="0" t="n">
        <f aca="false">IF(J603=1,(MIN(30,(D603-C603)))*(K603/(K603+L603))*(O603/(O603+P603)),(MAX(-30,(D603-C603)))*(L603/(K603+L603))*(P603/(P603+O603)))</f>
        <v>6.61831215379602</v>
      </c>
      <c r="U603" s="7" t="n">
        <v>43058</v>
      </c>
    </row>
    <row r="604" customFormat="false" ht="15" hidden="false" customHeight="false" outlineLevel="0" collapsed="false">
      <c r="A604" s="0" t="s">
        <v>126</v>
      </c>
      <c r="B604" s="0" t="s">
        <v>209</v>
      </c>
      <c r="C604" s="0" t="n">
        <v>72</v>
      </c>
      <c r="D604" s="0" t="n">
        <v>85</v>
      </c>
      <c r="E604" s="0" t="n">
        <v>33</v>
      </c>
      <c r="F604" s="0" t="n">
        <v>28</v>
      </c>
      <c r="G604" s="0" t="n">
        <v>18</v>
      </c>
      <c r="H604" s="0" t="n">
        <v>12</v>
      </c>
      <c r="I604" s="0" t="n">
        <v>0</v>
      </c>
      <c r="J604" s="0" t="n">
        <v>1</v>
      </c>
      <c r="K604" s="0" t="n">
        <f aca="false">VLOOKUP(A604,'Team Data'!$A$1:$E$659,2,FALSE())</f>
        <v>20</v>
      </c>
      <c r="L604" s="0" t="n">
        <f aca="false">VLOOKUP(A604,'Team Data'!$A$1:$E$659,3,FALSE())</f>
        <v>14</v>
      </c>
      <c r="M604" s="0" t="n">
        <f aca="false">VLOOKUP(B604,'Team Data'!$A$1:$E$659,2,FALSE())</f>
        <v>22</v>
      </c>
      <c r="N604" s="0" t="n">
        <f aca="false">VLOOKUP(B604,'Team Data'!$A$1:$E$659,3,FALSE())</f>
        <v>10</v>
      </c>
      <c r="O604" s="0" t="n">
        <f aca="false">VLOOKUP(A604,'Team Data'!$A$1:$E$659,4,FALSE())</f>
        <v>555</v>
      </c>
      <c r="P604" s="0" t="n">
        <f aca="false">VLOOKUP(A604,'Team Data'!$A$1:$E$659,5,FALSE())</f>
        <v>537</v>
      </c>
      <c r="Q604" s="0" t="n">
        <f aca="false">VLOOKUP(B604,'Team Data'!$A$1:$E$659,4,FALSE())</f>
        <v>489</v>
      </c>
      <c r="R604" s="0" t="n">
        <f aca="false">VLOOKUP(B604,'Team Data'!$A$1:$E$659,5,FALSE())</f>
        <v>510</v>
      </c>
      <c r="S604" s="0" t="n">
        <f aca="false">IF(I604=1,(MIN(30,(C604-D604)))*(M604/(M604+N604))*(Q604/(Q604+R604)),(MAX(-30,(C604-D604)))*(N604/(M604+N604))*(R604/(R604+Q604)))</f>
        <v>-2.07394894894895</v>
      </c>
      <c r="T604" s="0" t="n">
        <f aca="false">IF(J604=1,(MIN(30,(D604-C604)))*(K604/(K604+L604))*(O604/(O604+P604)),(MAX(-30,(D604-C604)))*(L604/(K604+L604))*(P604/(P604+O604)))</f>
        <v>3.88655462184874</v>
      </c>
      <c r="U604" s="7" t="n">
        <v>43058</v>
      </c>
    </row>
    <row r="605" customFormat="false" ht="15" hidden="false" customHeight="false" outlineLevel="0" collapsed="false">
      <c r="A605" s="0" t="s">
        <v>19</v>
      </c>
      <c r="B605" s="0" t="s">
        <v>247</v>
      </c>
      <c r="C605" s="0" t="n">
        <v>37</v>
      </c>
      <c r="D605" s="0" t="n">
        <v>72</v>
      </c>
      <c r="E605" s="0" t="n">
        <v>21</v>
      </c>
      <c r="F605" s="0" t="n">
        <v>43</v>
      </c>
      <c r="G605" s="0" t="n">
        <v>13</v>
      </c>
      <c r="H605" s="0" t="n">
        <v>12</v>
      </c>
      <c r="I605" s="0" t="n">
        <v>0</v>
      </c>
      <c r="J605" s="0" t="n">
        <v>1</v>
      </c>
      <c r="K605" s="0" t="n">
        <f aca="false">VLOOKUP(A605,'Team Data'!$A$1:$E$659,2,FALSE())</f>
        <v>14</v>
      </c>
      <c r="L605" s="0" t="n">
        <f aca="false">VLOOKUP(A605,'Team Data'!$A$1:$E$659,3,FALSE())</f>
        <v>21</v>
      </c>
      <c r="M605" s="0" t="n">
        <f aca="false">VLOOKUP(B605,'Team Data'!$A$1:$E$659,2,FALSE())</f>
        <v>17</v>
      </c>
      <c r="N605" s="0" t="n">
        <f aca="false">VLOOKUP(B605,'Team Data'!$A$1:$E$659,3,FALSE())</f>
        <v>16</v>
      </c>
      <c r="O605" s="0" t="n">
        <f aca="false">VLOOKUP(A605,'Team Data'!$A$1:$E$659,4,FALSE())</f>
        <v>471</v>
      </c>
      <c r="P605" s="0" t="n">
        <f aca="false">VLOOKUP(A605,'Team Data'!$A$1:$E$659,5,FALSE())</f>
        <v>659</v>
      </c>
      <c r="Q605" s="0" t="n">
        <f aca="false">VLOOKUP(B605,'Team Data'!$A$1:$E$659,4,FALSE())</f>
        <v>613</v>
      </c>
      <c r="R605" s="0" t="n">
        <f aca="false">VLOOKUP(B605,'Team Data'!$A$1:$E$659,5,FALSE())</f>
        <v>464</v>
      </c>
      <c r="S605" s="0" t="n">
        <f aca="false">IF(I605=1,(MIN(30,(C605-D605)))*(M605/(M605+N605))*(Q605/(Q605+R605)),(MAX(-30,(C605-D605)))*(N605/(M605+N605))*(R605/(R605+Q605)))</f>
        <v>-6.26656537520047</v>
      </c>
      <c r="T605" s="0" t="n">
        <f aca="false">IF(J605=1,(MIN(30,(D605-C605)))*(K605/(K605+L605))*(O605/(O605+P605)),(MAX(-30,(D605-C605)))*(L605/(K605+L605))*(P605/(P605+O605)))</f>
        <v>5.00176991150443</v>
      </c>
      <c r="U605" s="7" t="n">
        <v>43058</v>
      </c>
    </row>
    <row r="606" customFormat="false" ht="15" hidden="false" customHeight="false" outlineLevel="0" collapsed="false">
      <c r="A606" s="0" t="s">
        <v>533</v>
      </c>
      <c r="B606" s="0" t="s">
        <v>344</v>
      </c>
      <c r="C606" s="0" t="n">
        <v>25</v>
      </c>
      <c r="D606" s="0" t="n">
        <v>102</v>
      </c>
      <c r="E606" s="0" t="n">
        <v>11</v>
      </c>
      <c r="F606" s="0" t="n">
        <v>58</v>
      </c>
      <c r="G606" s="0" t="n">
        <v>19</v>
      </c>
      <c r="H606" s="0" t="n">
        <v>11</v>
      </c>
      <c r="I606" s="0" t="n">
        <v>0</v>
      </c>
      <c r="J606" s="0" t="n">
        <v>1</v>
      </c>
      <c r="K606" s="0" t="n">
        <f aca="false">VLOOKUP(A606,'Team Data'!$A$1:$E$659,2,FALSE())</f>
        <v>0</v>
      </c>
      <c r="L606" s="0" t="n">
        <f aca="false">VLOOKUP(A606,'Team Data'!$A$1:$E$659,3,FALSE())</f>
        <v>1</v>
      </c>
      <c r="M606" s="0" t="n">
        <f aca="false">VLOOKUP(B606,'Team Data'!$A$1:$E$659,2,FALSE())</f>
        <v>12</v>
      </c>
      <c r="N606" s="0" t="n">
        <f aca="false">VLOOKUP(B606,'Team Data'!$A$1:$E$659,3,FALSE())</f>
        <v>16</v>
      </c>
      <c r="O606" s="0" t="n">
        <f aca="false">VLOOKUP(A606,'Team Data'!$A$1:$E$659,4,FALSE())</f>
        <v>12</v>
      </c>
      <c r="P606" s="0" t="n">
        <f aca="false">VLOOKUP(A606,'Team Data'!$A$1:$E$659,5,FALSE())</f>
        <v>16</v>
      </c>
      <c r="Q606" s="0" t="n">
        <f aca="false">VLOOKUP(B606,'Team Data'!$A$1:$E$659,4,FALSE())</f>
        <v>387</v>
      </c>
      <c r="R606" s="0" t="n">
        <f aca="false">VLOOKUP(B606,'Team Data'!$A$1:$E$659,5,FALSE())</f>
        <v>392</v>
      </c>
      <c r="S606" s="0" t="n">
        <f aca="false">IF(I606=1,(MIN(30,(C606-D606)))*(M606/(M606+N606))*(Q606/(Q606+R606)),(MAX(-30,(C606-D606)))*(N606/(M606+N606))*(R606/(R606+Q606)))</f>
        <v>-8.62644415917843</v>
      </c>
      <c r="T606" s="0" t="n">
        <f aca="false">IF(J606=1,(MIN(30,(D606-C606)))*(K606/(K606+L606))*(O606/(O606+P606)),(MAX(-30,(D606-C606)))*(L606/(K606+L606))*(P606/(P606+O606)))</f>
        <v>0</v>
      </c>
      <c r="U606" s="7" t="n">
        <v>43058</v>
      </c>
    </row>
    <row r="607" customFormat="false" ht="15" hidden="false" customHeight="false" outlineLevel="0" collapsed="false">
      <c r="A607" s="0" t="s">
        <v>180</v>
      </c>
      <c r="B607" s="0" t="s">
        <v>151</v>
      </c>
      <c r="C607" s="0" t="n">
        <v>58</v>
      </c>
      <c r="D607" s="0" t="n">
        <v>71</v>
      </c>
      <c r="E607" s="0" t="n">
        <v>41</v>
      </c>
      <c r="F607" s="0" t="n">
        <v>42</v>
      </c>
      <c r="G607" s="0" t="n">
        <v>13</v>
      </c>
      <c r="H607" s="0" t="n">
        <v>11</v>
      </c>
      <c r="I607" s="0" t="n">
        <v>0</v>
      </c>
      <c r="J607" s="0" t="n">
        <v>1</v>
      </c>
      <c r="K607" s="0" t="n">
        <f aca="false">VLOOKUP(A607,'Team Data'!$A$1:$E$659,2,FALSE())</f>
        <v>13</v>
      </c>
      <c r="L607" s="0" t="n">
        <f aca="false">VLOOKUP(A607,'Team Data'!$A$1:$E$659,3,FALSE())</f>
        <v>19</v>
      </c>
      <c r="M607" s="0" t="n">
        <f aca="false">VLOOKUP(B607,'Team Data'!$A$1:$E$659,2,FALSE())</f>
        <v>17</v>
      </c>
      <c r="N607" s="0" t="n">
        <f aca="false">VLOOKUP(B607,'Team Data'!$A$1:$E$659,3,FALSE())</f>
        <v>16</v>
      </c>
      <c r="O607" s="0" t="n">
        <f aca="false">VLOOKUP(A607,'Team Data'!$A$1:$E$659,4,FALSE())</f>
        <v>479</v>
      </c>
      <c r="P607" s="0" t="n">
        <f aca="false">VLOOKUP(A607,'Team Data'!$A$1:$E$659,5,FALSE())</f>
        <v>507</v>
      </c>
      <c r="Q607" s="0" t="n">
        <f aca="false">VLOOKUP(B607,'Team Data'!$A$1:$E$659,4,FALSE())</f>
        <v>557</v>
      </c>
      <c r="R607" s="0" t="n">
        <f aca="false">VLOOKUP(B607,'Team Data'!$A$1:$E$659,5,FALSE())</f>
        <v>476</v>
      </c>
      <c r="S607" s="0" t="n">
        <f aca="false">IF(I607=1,(MIN(30,(C607-D607)))*(M607/(M607+N607))*(Q607/(Q607+R607)),(MAX(-30,(C607-D607)))*(N607/(M607+N607))*(R607/(R607+Q607)))</f>
        <v>-2.90439731291619</v>
      </c>
      <c r="T607" s="0" t="n">
        <f aca="false">IF(J607=1,(MIN(30,(D607-C607)))*(K607/(K607+L607))*(O607/(O607+P607)),(MAX(-30,(D607-C607)))*(L607/(K607+L607))*(P607/(P607+O607)))</f>
        <v>2.56563767748479</v>
      </c>
      <c r="U607" s="7" t="n">
        <v>43058</v>
      </c>
    </row>
    <row r="608" customFormat="false" ht="15" hidden="false" customHeight="false" outlineLevel="0" collapsed="false">
      <c r="A608" s="0" t="s">
        <v>534</v>
      </c>
      <c r="B608" s="0" t="s">
        <v>274</v>
      </c>
      <c r="C608" s="0" t="n">
        <v>64</v>
      </c>
      <c r="D608" s="0" t="n">
        <v>69</v>
      </c>
      <c r="E608" s="0" t="n">
        <v>37</v>
      </c>
      <c r="F608" s="0" t="n">
        <v>39</v>
      </c>
      <c r="G608" s="0" t="n">
        <v>12</v>
      </c>
      <c r="H608" s="0" t="n">
        <v>14</v>
      </c>
      <c r="I608" s="0" t="n">
        <v>0</v>
      </c>
      <c r="J608" s="0" t="n">
        <v>1</v>
      </c>
      <c r="K608" s="0" t="n">
        <f aca="false">VLOOKUP(A608,'Team Data'!$A$1:$E$659,2,FALSE())</f>
        <v>0</v>
      </c>
      <c r="L608" s="0" t="n">
        <f aca="false">VLOOKUP(A608,'Team Data'!$A$1:$E$659,3,FALSE())</f>
        <v>1</v>
      </c>
      <c r="M608" s="0" t="n">
        <f aca="false">VLOOKUP(B608,'Team Data'!$A$1:$E$659,2,FALSE())</f>
        <v>20</v>
      </c>
      <c r="N608" s="0" t="n">
        <f aca="false">VLOOKUP(B608,'Team Data'!$A$1:$E$659,3,FALSE())</f>
        <v>13</v>
      </c>
      <c r="O608" s="0" t="n">
        <f aca="false">VLOOKUP(A608,'Team Data'!$A$1:$E$659,4,FALSE())</f>
        <v>20</v>
      </c>
      <c r="P608" s="0" t="n">
        <f aca="false">VLOOKUP(A608,'Team Data'!$A$1:$E$659,5,FALSE())</f>
        <v>13</v>
      </c>
      <c r="Q608" s="0" t="n">
        <f aca="false">VLOOKUP(B608,'Team Data'!$A$1:$E$659,4,FALSE())</f>
        <v>571</v>
      </c>
      <c r="R608" s="0" t="n">
        <f aca="false">VLOOKUP(B608,'Team Data'!$A$1:$E$659,5,FALSE())</f>
        <v>476</v>
      </c>
      <c r="S608" s="0" t="n">
        <f aca="false">IF(I608=1,(MIN(30,(C608-D608)))*(M608/(M608+N608))*(Q608/(Q608+R608)),(MAX(-30,(C608-D608)))*(N608/(M608+N608))*(R608/(R608+Q608)))</f>
        <v>-0.895487829585251</v>
      </c>
      <c r="T608" s="0" t="n">
        <f aca="false">IF(J608=1,(MIN(30,(D608-C608)))*(K608/(K608+L608))*(O608/(O608+P608)),(MAX(-30,(D608-C608)))*(L608/(K608+L608))*(P608/(P608+O608)))</f>
        <v>0</v>
      </c>
      <c r="U608" s="7" t="n">
        <v>43058</v>
      </c>
    </row>
    <row r="609" customFormat="false" ht="15" hidden="false" customHeight="false" outlineLevel="0" collapsed="false">
      <c r="A609" s="0" t="s">
        <v>59</v>
      </c>
      <c r="B609" s="0" t="s">
        <v>73</v>
      </c>
      <c r="C609" s="0" t="n">
        <v>86</v>
      </c>
      <c r="D609" s="0" t="n">
        <v>81</v>
      </c>
      <c r="E609" s="0" t="n">
        <v>30</v>
      </c>
      <c r="F609" s="0" t="n">
        <v>32</v>
      </c>
      <c r="G609" s="0" t="n">
        <v>13</v>
      </c>
      <c r="H609" s="0" t="n">
        <v>15</v>
      </c>
      <c r="I609" s="0" t="n">
        <v>1</v>
      </c>
      <c r="J609" s="0" t="n">
        <v>0</v>
      </c>
      <c r="K609" s="0" t="n">
        <f aca="false">VLOOKUP(A609,'Team Data'!$A$1:$E$659,2,FALSE())</f>
        <v>17</v>
      </c>
      <c r="L609" s="0" t="n">
        <f aca="false">VLOOKUP(A609,'Team Data'!$A$1:$E$659,3,FALSE())</f>
        <v>15</v>
      </c>
      <c r="M609" s="0" t="n">
        <f aca="false">VLOOKUP(B609,'Team Data'!$A$1:$E$659,2,FALSE())</f>
        <v>17</v>
      </c>
      <c r="N609" s="0" t="n">
        <f aca="false">VLOOKUP(B609,'Team Data'!$A$1:$E$659,3,FALSE())</f>
        <v>17</v>
      </c>
      <c r="O609" s="0" t="n">
        <f aca="false">VLOOKUP(A609,'Team Data'!$A$1:$E$659,4,FALSE())</f>
        <v>627</v>
      </c>
      <c r="P609" s="0" t="n">
        <f aca="false">VLOOKUP(A609,'Team Data'!$A$1:$E$659,5,FALSE())</f>
        <v>441</v>
      </c>
      <c r="Q609" s="0" t="n">
        <f aca="false">VLOOKUP(B609,'Team Data'!$A$1:$E$659,4,FALSE())</f>
        <v>569</v>
      </c>
      <c r="R609" s="0" t="n">
        <f aca="false">VLOOKUP(B609,'Team Data'!$A$1:$E$659,5,FALSE())</f>
        <v>514</v>
      </c>
      <c r="S609" s="0" t="n">
        <f aca="false">IF(I609=1,(MIN(30,(C609-D609)))*(M609/(M609+N609))*(Q609/(Q609+R609)),(MAX(-30,(C609-D609)))*(N609/(M609+N609))*(R609/(R609+Q609)))</f>
        <v>1.3134810710988</v>
      </c>
      <c r="T609" s="0" t="n">
        <f aca="false">IF(J609=1,(MIN(30,(D609-C609)))*(K609/(K609+L609))*(O609/(O609+P609)),(MAX(-30,(D609-C609)))*(L609/(K609+L609))*(P609/(P609+O609)))</f>
        <v>-0.96778441011236</v>
      </c>
      <c r="U609" s="7" t="n">
        <v>43058</v>
      </c>
    </row>
    <row r="610" customFormat="false" ht="15" hidden="false" customHeight="false" outlineLevel="0" collapsed="false">
      <c r="A610" s="0" t="s">
        <v>36</v>
      </c>
      <c r="B610" s="0" t="s">
        <v>161</v>
      </c>
      <c r="C610" s="0" t="n">
        <v>78</v>
      </c>
      <c r="D610" s="0" t="n">
        <v>80</v>
      </c>
      <c r="E610" s="0" t="n">
        <v>26</v>
      </c>
      <c r="F610" s="0" t="n">
        <v>41</v>
      </c>
      <c r="G610" s="0" t="n">
        <v>10</v>
      </c>
      <c r="H610" s="0" t="n">
        <v>16</v>
      </c>
      <c r="I610" s="0" t="n">
        <v>0</v>
      </c>
      <c r="J610" s="0" t="n">
        <v>1</v>
      </c>
      <c r="K610" s="0" t="n">
        <f aca="false">VLOOKUP(A610,'Team Data'!$A$1:$E$659,2,FALSE())</f>
        <v>25</v>
      </c>
      <c r="L610" s="0" t="n">
        <f aca="false">VLOOKUP(A610,'Team Data'!$A$1:$E$659,3,FALSE())</f>
        <v>10</v>
      </c>
      <c r="M610" s="0" t="n">
        <f aca="false">VLOOKUP(B610,'Team Data'!$A$1:$E$659,2,FALSE())</f>
        <v>19</v>
      </c>
      <c r="N610" s="0" t="n">
        <f aca="false">VLOOKUP(B610,'Team Data'!$A$1:$E$659,3,FALSE())</f>
        <v>13</v>
      </c>
      <c r="O610" s="0" t="n">
        <f aca="false">VLOOKUP(A610,'Team Data'!$A$1:$E$659,4,FALSE())</f>
        <v>540</v>
      </c>
      <c r="P610" s="0" t="n">
        <f aca="false">VLOOKUP(A610,'Team Data'!$A$1:$E$659,5,FALSE())</f>
        <v>573</v>
      </c>
      <c r="Q610" s="0" t="n">
        <f aca="false">VLOOKUP(B610,'Team Data'!$A$1:$E$659,4,FALSE())</f>
        <v>626</v>
      </c>
      <c r="R610" s="0" t="n">
        <f aca="false">VLOOKUP(B610,'Team Data'!$A$1:$E$659,5,FALSE())</f>
        <v>423</v>
      </c>
      <c r="S610" s="0" t="n">
        <f aca="false">IF(I610=1,(MIN(30,(C610-D610)))*(M610/(M610+N610))*(Q610/(Q610+R610)),(MAX(-30,(C610-D610)))*(N610/(M610+N610))*(R610/(R610+Q610)))</f>
        <v>-0.327633460438513</v>
      </c>
      <c r="T610" s="0" t="n">
        <f aca="false">IF(J610=1,(MIN(30,(D610-C610)))*(K610/(K610+L610))*(O610/(O610+P610)),(MAX(-30,(D610-C610)))*(L610/(K610+L610))*(P610/(P610+O610)))</f>
        <v>0.693107431651906</v>
      </c>
      <c r="U610" s="7" t="n">
        <v>43058</v>
      </c>
    </row>
    <row r="611" customFormat="false" ht="15" hidden="false" customHeight="false" outlineLevel="0" collapsed="false">
      <c r="A611" s="0" t="s">
        <v>146</v>
      </c>
      <c r="B611" s="0" t="s">
        <v>106</v>
      </c>
      <c r="C611" s="0" t="n">
        <v>51</v>
      </c>
      <c r="D611" s="0" t="n">
        <v>76</v>
      </c>
      <c r="E611" s="0" t="n">
        <v>34</v>
      </c>
      <c r="F611" s="0" t="n">
        <v>39</v>
      </c>
      <c r="G611" s="0" t="n">
        <v>16</v>
      </c>
      <c r="H611" s="0" t="n">
        <v>18</v>
      </c>
      <c r="I611" s="0" t="n">
        <v>0</v>
      </c>
      <c r="J611" s="0" t="n">
        <v>1</v>
      </c>
      <c r="K611" s="0" t="n">
        <f aca="false">VLOOKUP(A611,'Team Data'!$A$1:$E$659,2,FALSE())</f>
        <v>7</v>
      </c>
      <c r="L611" s="0" t="n">
        <f aca="false">VLOOKUP(A611,'Team Data'!$A$1:$E$659,3,FALSE())</f>
        <v>25</v>
      </c>
      <c r="M611" s="0" t="n">
        <f aca="false">VLOOKUP(B611,'Team Data'!$A$1:$E$659,2,FALSE())</f>
        <v>22</v>
      </c>
      <c r="N611" s="0" t="n">
        <f aca="false">VLOOKUP(B611,'Team Data'!$A$1:$E$659,3,FALSE())</f>
        <v>12</v>
      </c>
      <c r="O611" s="0" t="n">
        <f aca="false">VLOOKUP(A611,'Team Data'!$A$1:$E$659,4,FALSE())</f>
        <v>544</v>
      </c>
      <c r="P611" s="0" t="n">
        <f aca="false">VLOOKUP(A611,'Team Data'!$A$1:$E$659,5,FALSE())</f>
        <v>461</v>
      </c>
      <c r="Q611" s="0" t="n">
        <f aca="false">VLOOKUP(B611,'Team Data'!$A$1:$E$659,4,FALSE())</f>
        <v>510</v>
      </c>
      <c r="R611" s="0" t="n">
        <f aca="false">VLOOKUP(B611,'Team Data'!$A$1:$E$659,5,FALSE())</f>
        <v>571</v>
      </c>
      <c r="S611" s="0" t="n">
        <f aca="false">IF(I611=1,(MIN(30,(C611-D611)))*(M611/(M611+N611))*(Q611/(Q611+R611)),(MAX(-30,(C611-D611)))*(N611/(M611+N611))*(R611/(R611+Q611)))</f>
        <v>-4.66071720084889</v>
      </c>
      <c r="T611" s="0" t="n">
        <f aca="false">IF(J611=1,(MIN(30,(D611-C611)))*(K611/(K611+L611))*(O611/(O611+P611)),(MAX(-30,(D611-C611)))*(L611/(K611+L611))*(P611/(P611+O611)))</f>
        <v>2.96019900497512</v>
      </c>
      <c r="U611" s="7" t="n">
        <v>43058</v>
      </c>
    </row>
    <row r="612" customFormat="false" ht="15" hidden="false" customHeight="false" outlineLevel="0" collapsed="false">
      <c r="A612" s="0" t="s">
        <v>321</v>
      </c>
      <c r="B612" s="0" t="s">
        <v>23</v>
      </c>
      <c r="C612" s="0" t="n">
        <v>89</v>
      </c>
      <c r="D612" s="0" t="n">
        <v>75</v>
      </c>
      <c r="E612" s="0" t="n">
        <v>33</v>
      </c>
      <c r="F612" s="0" t="n">
        <v>31</v>
      </c>
      <c r="G612" s="0" t="n">
        <v>10</v>
      </c>
      <c r="H612" s="0" t="n">
        <v>15</v>
      </c>
      <c r="I612" s="0" t="n">
        <v>1</v>
      </c>
      <c r="J612" s="0" t="n">
        <v>0</v>
      </c>
      <c r="K612" s="0" t="n">
        <f aca="false">VLOOKUP(A612,'Team Data'!$A$1:$E$659,2,FALSE())</f>
        <v>21</v>
      </c>
      <c r="L612" s="0" t="n">
        <f aca="false">VLOOKUP(A612,'Team Data'!$A$1:$E$659,3,FALSE())</f>
        <v>13</v>
      </c>
      <c r="M612" s="0" t="n">
        <f aca="false">VLOOKUP(B612,'Team Data'!$A$1:$E$659,2,FALSE())</f>
        <v>24</v>
      </c>
      <c r="N612" s="0" t="n">
        <f aca="false">VLOOKUP(B612,'Team Data'!$A$1:$E$659,3,FALSE())</f>
        <v>11</v>
      </c>
      <c r="O612" s="0" t="n">
        <f aca="false">VLOOKUP(A612,'Team Data'!$A$1:$E$659,4,FALSE())</f>
        <v>576</v>
      </c>
      <c r="P612" s="0" t="n">
        <f aca="false">VLOOKUP(A612,'Team Data'!$A$1:$E$659,5,FALSE())</f>
        <v>519</v>
      </c>
      <c r="Q612" s="0" t="n">
        <f aca="false">VLOOKUP(B612,'Team Data'!$A$1:$E$659,4,FALSE())</f>
        <v>633</v>
      </c>
      <c r="R612" s="0" t="n">
        <f aca="false">VLOOKUP(B612,'Team Data'!$A$1:$E$659,5,FALSE())</f>
        <v>543</v>
      </c>
      <c r="S612" s="0" t="n">
        <f aca="false">IF(I612=1,(MIN(30,(C612-D612)))*(M612/(M612+N612))*(Q612/(Q612+R612)),(MAX(-30,(C612-D612)))*(N612/(M612+N612))*(R612/(R612+Q612)))</f>
        <v>5.16734693877551</v>
      </c>
      <c r="T612" s="0" t="n">
        <f aca="false">IF(J612=1,(MIN(30,(D612-C612)))*(K612/(K612+L612))*(O612/(O612+P612)),(MAX(-30,(D612-C612)))*(L612/(K612+L612))*(P612/(P612+O612)))</f>
        <v>-2.53714746172442</v>
      </c>
      <c r="U612" s="7" t="n">
        <v>43058</v>
      </c>
    </row>
    <row r="613" customFormat="false" ht="15" hidden="false" customHeight="false" outlineLevel="0" collapsed="false">
      <c r="A613" s="0" t="s">
        <v>254</v>
      </c>
      <c r="B613" s="0" t="s">
        <v>119</v>
      </c>
      <c r="C613" s="0" t="n">
        <v>54</v>
      </c>
      <c r="D613" s="0" t="n">
        <v>63</v>
      </c>
      <c r="E613" s="0" t="n">
        <v>25</v>
      </c>
      <c r="F613" s="0" t="n">
        <v>35</v>
      </c>
      <c r="G613" s="0" t="n">
        <v>16</v>
      </c>
      <c r="H613" s="0" t="n">
        <v>20</v>
      </c>
      <c r="I613" s="0" t="n">
        <v>0</v>
      </c>
      <c r="J613" s="0" t="n">
        <v>1</v>
      </c>
      <c r="K613" s="0" t="n">
        <f aca="false">VLOOKUP(A613,'Team Data'!$A$1:$E$659,2,FALSE())</f>
        <v>21</v>
      </c>
      <c r="L613" s="0" t="n">
        <f aca="false">VLOOKUP(A613,'Team Data'!$A$1:$E$659,3,FALSE())</f>
        <v>15</v>
      </c>
      <c r="M613" s="0" t="n">
        <f aca="false">VLOOKUP(B613,'Team Data'!$A$1:$E$659,2,FALSE())</f>
        <v>22</v>
      </c>
      <c r="N613" s="0" t="n">
        <f aca="false">VLOOKUP(B613,'Team Data'!$A$1:$E$659,3,FALSE())</f>
        <v>9</v>
      </c>
      <c r="O613" s="0" t="n">
        <f aca="false">VLOOKUP(A613,'Team Data'!$A$1:$E$659,4,FALSE())</f>
        <v>540</v>
      </c>
      <c r="P613" s="0" t="n">
        <f aca="false">VLOOKUP(A613,'Team Data'!$A$1:$E$659,5,FALSE())</f>
        <v>510</v>
      </c>
      <c r="Q613" s="0" t="n">
        <f aca="false">VLOOKUP(B613,'Team Data'!$A$1:$E$659,4,FALSE())</f>
        <v>454</v>
      </c>
      <c r="R613" s="0" t="n">
        <f aca="false">VLOOKUP(B613,'Team Data'!$A$1:$E$659,5,FALSE())</f>
        <v>502</v>
      </c>
      <c r="S613" s="0" t="n">
        <f aca="false">IF(I613=1,(MIN(30,(C613-D613)))*(M613/(M613+N613))*(Q613/(Q613+R613)),(MAX(-30,(C613-D613)))*(N613/(M613+N613))*(R613/(R613+Q613)))</f>
        <v>-1.3720475097854</v>
      </c>
      <c r="T613" s="0" t="n">
        <f aca="false">IF(J613=1,(MIN(30,(D613-C613)))*(K613/(K613+L613))*(O613/(O613+P613)),(MAX(-30,(D613-C613)))*(L613/(K613+L613))*(P613/(P613+O613)))</f>
        <v>2.7</v>
      </c>
      <c r="U613" s="7" t="n">
        <v>43058</v>
      </c>
    </row>
    <row r="614" customFormat="false" ht="15" hidden="false" customHeight="false" outlineLevel="0" collapsed="false">
      <c r="A614" s="0" t="s">
        <v>327</v>
      </c>
      <c r="B614" s="0" t="s">
        <v>104</v>
      </c>
      <c r="C614" s="0" t="n">
        <v>66</v>
      </c>
      <c r="D614" s="0" t="n">
        <v>79</v>
      </c>
      <c r="E614" s="0" t="n">
        <v>36</v>
      </c>
      <c r="F614" s="0" t="n">
        <v>40</v>
      </c>
      <c r="G614" s="0" t="n">
        <v>10</v>
      </c>
      <c r="H614" s="0" t="n">
        <v>3</v>
      </c>
      <c r="I614" s="0" t="n">
        <v>0</v>
      </c>
      <c r="J614" s="0" t="n">
        <v>1</v>
      </c>
      <c r="K614" s="0" t="n">
        <f aca="false">VLOOKUP(A614,'Team Data'!$A$1:$E$659,2,FALSE())</f>
        <v>17</v>
      </c>
      <c r="L614" s="0" t="n">
        <f aca="false">VLOOKUP(A614,'Team Data'!$A$1:$E$659,3,FALSE())</f>
        <v>17</v>
      </c>
      <c r="M614" s="0" t="n">
        <f aca="false">VLOOKUP(B614,'Team Data'!$A$1:$E$659,2,FALSE())</f>
        <v>32</v>
      </c>
      <c r="N614" s="0" t="n">
        <f aca="false">VLOOKUP(B614,'Team Data'!$A$1:$E$659,3,FALSE())</f>
        <v>5</v>
      </c>
      <c r="O614" s="0" t="n">
        <f aca="false">VLOOKUP(A614,'Team Data'!$A$1:$E$659,4,FALSE())</f>
        <v>586</v>
      </c>
      <c r="P614" s="0" t="n">
        <f aca="false">VLOOKUP(A614,'Team Data'!$A$1:$E$659,5,FALSE())</f>
        <v>495</v>
      </c>
      <c r="Q614" s="0" t="n">
        <f aca="false">VLOOKUP(B614,'Team Data'!$A$1:$E$659,4,FALSE())</f>
        <v>666</v>
      </c>
      <c r="R614" s="0" t="n">
        <f aca="false">VLOOKUP(B614,'Team Data'!$A$1:$E$659,5,FALSE())</f>
        <v>579</v>
      </c>
      <c r="S614" s="0" t="n">
        <f aca="false">IF(I614=1,(MIN(30,(C614-D614)))*(M614/(M614+N614))*(Q614/(Q614+R614)),(MAX(-30,(C614-D614)))*(N614/(M614+N614))*(R614/(R614+Q614)))</f>
        <v>-0.816997720612179</v>
      </c>
      <c r="T614" s="0" t="n">
        <f aca="false">IF(J614=1,(MIN(30,(D614-C614)))*(K614/(K614+L614))*(O614/(O614+P614)),(MAX(-30,(D614-C614)))*(L614/(K614+L614))*(P614/(P614+O614)))</f>
        <v>3.52358926919519</v>
      </c>
      <c r="U614" s="7" t="n">
        <v>43058</v>
      </c>
    </row>
    <row r="615" customFormat="false" ht="15" hidden="false" customHeight="false" outlineLevel="0" collapsed="false">
      <c r="A615" s="0" t="s">
        <v>189</v>
      </c>
      <c r="B615" s="0" t="s">
        <v>224</v>
      </c>
      <c r="C615" s="0" t="n">
        <v>89</v>
      </c>
      <c r="D615" s="0" t="n">
        <v>74</v>
      </c>
      <c r="E615" s="0" t="n">
        <v>43</v>
      </c>
      <c r="F615" s="0" t="n">
        <v>42</v>
      </c>
      <c r="G615" s="0" t="n">
        <v>10</v>
      </c>
      <c r="H615" s="0" t="n">
        <v>10</v>
      </c>
      <c r="I615" s="0" t="n">
        <v>1</v>
      </c>
      <c r="J615" s="0" t="n">
        <v>0</v>
      </c>
      <c r="K615" s="0" t="n">
        <f aca="false">VLOOKUP(A615,'Team Data'!$A$1:$E$659,2,FALSE())</f>
        <v>29</v>
      </c>
      <c r="L615" s="0" t="n">
        <f aca="false">VLOOKUP(A615,'Team Data'!$A$1:$E$659,3,FALSE())</f>
        <v>8</v>
      </c>
      <c r="M615" s="0" t="n">
        <f aca="false">VLOOKUP(B615,'Team Data'!$A$1:$E$659,2,FALSE())</f>
        <v>14</v>
      </c>
      <c r="N615" s="0" t="n">
        <f aca="false">VLOOKUP(B615,'Team Data'!$A$1:$E$659,3,FALSE())</f>
        <v>18</v>
      </c>
      <c r="O615" s="0" t="n">
        <f aca="false">VLOOKUP(A615,'Team Data'!$A$1:$E$659,4,FALSE())</f>
        <v>706</v>
      </c>
      <c r="P615" s="0" t="n">
        <f aca="false">VLOOKUP(A615,'Team Data'!$A$1:$E$659,5,FALSE())</f>
        <v>511</v>
      </c>
      <c r="Q615" s="0" t="n">
        <f aca="false">VLOOKUP(B615,'Team Data'!$A$1:$E$659,4,FALSE())</f>
        <v>577</v>
      </c>
      <c r="R615" s="0" t="n">
        <f aca="false">VLOOKUP(B615,'Team Data'!$A$1:$E$659,5,FALSE())</f>
        <v>477</v>
      </c>
      <c r="S615" s="0" t="n">
        <f aca="false">IF(I615=1,(MIN(30,(C615-D615)))*(M615/(M615+N615))*(Q615/(Q615+R615)),(MAX(-30,(C615-D615)))*(N615/(M615+N615))*(R615/(R615+Q615)))</f>
        <v>3.59256404174573</v>
      </c>
      <c r="T615" s="0" t="n">
        <f aca="false">IF(J615=1,(MIN(30,(D615-C615)))*(K615/(K615+L615))*(O615/(O615+P615)),(MAX(-30,(D615-C615)))*(L615/(K615+L615))*(P615/(P615+O615)))</f>
        <v>-1.36178906926647</v>
      </c>
      <c r="U615" s="7" t="n">
        <v>43058</v>
      </c>
    </row>
    <row r="616" customFormat="false" ht="15" hidden="false" customHeight="false" outlineLevel="0" collapsed="false">
      <c r="A616" s="0" t="s">
        <v>196</v>
      </c>
      <c r="B616" s="0" t="s">
        <v>256</v>
      </c>
      <c r="C616" s="0" t="n">
        <v>62</v>
      </c>
      <c r="D616" s="0" t="n">
        <v>71</v>
      </c>
      <c r="E616" s="0" t="n">
        <v>36</v>
      </c>
      <c r="F616" s="0" t="n">
        <v>35</v>
      </c>
      <c r="G616" s="0" t="n">
        <v>13</v>
      </c>
      <c r="H616" s="0" t="n">
        <v>10</v>
      </c>
      <c r="I616" s="0" t="n">
        <v>0</v>
      </c>
      <c r="J616" s="0" t="n">
        <v>1</v>
      </c>
      <c r="K616" s="0" t="n">
        <f aca="false">VLOOKUP(A616,'Team Data'!$A$1:$E$659,2,FALSE())</f>
        <v>14</v>
      </c>
      <c r="L616" s="0" t="n">
        <f aca="false">VLOOKUP(A616,'Team Data'!$A$1:$E$659,3,FALSE())</f>
        <v>19</v>
      </c>
      <c r="M616" s="0" t="n">
        <f aca="false">VLOOKUP(B616,'Team Data'!$A$1:$E$659,2,FALSE())</f>
        <v>20</v>
      </c>
      <c r="N616" s="0" t="n">
        <f aca="false">VLOOKUP(B616,'Team Data'!$A$1:$E$659,3,FALSE())</f>
        <v>14</v>
      </c>
      <c r="O616" s="0" t="n">
        <f aca="false">VLOOKUP(A616,'Team Data'!$A$1:$E$659,4,FALSE())</f>
        <v>464</v>
      </c>
      <c r="P616" s="0" t="n">
        <f aca="false">VLOOKUP(A616,'Team Data'!$A$1:$E$659,5,FALSE())</f>
        <v>530</v>
      </c>
      <c r="Q616" s="0" t="n">
        <f aca="false">VLOOKUP(B616,'Team Data'!$A$1:$E$659,4,FALSE())</f>
        <v>587</v>
      </c>
      <c r="R616" s="0" t="n">
        <f aca="false">VLOOKUP(B616,'Team Data'!$A$1:$E$659,5,FALSE())</f>
        <v>530</v>
      </c>
      <c r="S616" s="0" t="n">
        <f aca="false">IF(I616=1,(MIN(30,(C616-D616)))*(M616/(M616+N616))*(Q616/(Q616+R616)),(MAX(-30,(C616-D616)))*(N616/(M616+N616))*(R616/(R616+Q616)))</f>
        <v>-1.75838643425141</v>
      </c>
      <c r="T616" s="0" t="n">
        <f aca="false">IF(J616=1,(MIN(30,(D616-C616)))*(K616/(K616+L616))*(O616/(O616+P616)),(MAX(-30,(D616-C616)))*(L616/(K616+L616))*(P616/(P616+O616)))</f>
        <v>1.78233034571063</v>
      </c>
      <c r="U616" s="7" t="n">
        <v>43058</v>
      </c>
    </row>
    <row r="617" customFormat="false" ht="15" hidden="false" customHeight="false" outlineLevel="0" collapsed="false">
      <c r="A617" s="0" t="s">
        <v>39</v>
      </c>
      <c r="B617" s="0" t="s">
        <v>260</v>
      </c>
      <c r="C617" s="0" t="n">
        <v>63</v>
      </c>
      <c r="D617" s="0" t="n">
        <v>59</v>
      </c>
      <c r="E617" s="0" t="n">
        <v>32</v>
      </c>
      <c r="F617" s="0" t="n">
        <v>31</v>
      </c>
      <c r="G617" s="0" t="n">
        <v>15</v>
      </c>
      <c r="H617" s="0" t="n">
        <v>7</v>
      </c>
      <c r="I617" s="0" t="n">
        <v>1</v>
      </c>
      <c r="J617" s="0" t="n">
        <v>0</v>
      </c>
      <c r="K617" s="0" t="n">
        <f aca="false">VLOOKUP(A617,'Team Data'!$A$1:$E$659,2,FALSE())</f>
        <v>9</v>
      </c>
      <c r="L617" s="0" t="n">
        <f aca="false">VLOOKUP(A617,'Team Data'!$A$1:$E$659,3,FALSE())</f>
        <v>22</v>
      </c>
      <c r="M617" s="0" t="n">
        <f aca="false">VLOOKUP(B617,'Team Data'!$A$1:$E$659,2,FALSE())</f>
        <v>11</v>
      </c>
      <c r="N617" s="0" t="n">
        <f aca="false">VLOOKUP(B617,'Team Data'!$A$1:$E$659,3,FALSE())</f>
        <v>20</v>
      </c>
      <c r="O617" s="0" t="n">
        <f aca="false">VLOOKUP(A617,'Team Data'!$A$1:$E$659,4,FALSE())</f>
        <v>486</v>
      </c>
      <c r="P617" s="0" t="n">
        <f aca="false">VLOOKUP(A617,'Team Data'!$A$1:$E$659,5,FALSE())</f>
        <v>452</v>
      </c>
      <c r="Q617" s="0" t="n">
        <f aca="false">VLOOKUP(B617,'Team Data'!$A$1:$E$659,4,FALSE())</f>
        <v>508</v>
      </c>
      <c r="R617" s="0" t="n">
        <f aca="false">VLOOKUP(B617,'Team Data'!$A$1:$E$659,5,FALSE())</f>
        <v>478</v>
      </c>
      <c r="S617" s="0" t="n">
        <f aca="false">IF(I617=1,(MIN(30,(C617-D617)))*(M617/(M617+N617))*(Q617/(Q617+R617)),(MAX(-30,(C617-D617)))*(N617/(M617+N617))*(R617/(R617+Q617)))</f>
        <v>0.731270038604986</v>
      </c>
      <c r="T617" s="0" t="n">
        <f aca="false">IF(J617=1,(MIN(30,(D617-C617)))*(K617/(K617+L617))*(O617/(O617+P617)),(MAX(-30,(D617-C617)))*(L617/(K617+L617))*(P617/(P617+O617)))</f>
        <v>-1.36790700873513</v>
      </c>
      <c r="U617" s="7" t="n">
        <v>43058</v>
      </c>
    </row>
    <row r="618" customFormat="false" ht="15" hidden="false" customHeight="false" outlineLevel="0" collapsed="false">
      <c r="A618" s="0" t="s">
        <v>147</v>
      </c>
      <c r="B618" s="0" t="s">
        <v>223</v>
      </c>
      <c r="C618" s="0" t="n">
        <v>81</v>
      </c>
      <c r="D618" s="0" t="n">
        <v>89</v>
      </c>
      <c r="E618" s="0" t="n">
        <v>33</v>
      </c>
      <c r="F618" s="0" t="n">
        <v>35</v>
      </c>
      <c r="G618" s="0" t="n">
        <v>18</v>
      </c>
      <c r="H618" s="0" t="n">
        <v>18</v>
      </c>
      <c r="I618" s="0" t="n">
        <v>0</v>
      </c>
      <c r="J618" s="0" t="n">
        <v>1</v>
      </c>
      <c r="K618" s="0" t="n">
        <f aca="false">VLOOKUP(A618,'Team Data'!$A$1:$E$659,2,FALSE())</f>
        <v>15</v>
      </c>
      <c r="L618" s="0" t="n">
        <f aca="false">VLOOKUP(A618,'Team Data'!$A$1:$E$659,3,FALSE())</f>
        <v>18</v>
      </c>
      <c r="M618" s="0" t="n">
        <f aca="false">VLOOKUP(B618,'Team Data'!$A$1:$E$659,2,FALSE())</f>
        <v>16</v>
      </c>
      <c r="N618" s="0" t="n">
        <f aca="false">VLOOKUP(B618,'Team Data'!$A$1:$E$659,3,FALSE())</f>
        <v>16</v>
      </c>
      <c r="O618" s="0" t="n">
        <f aca="false">VLOOKUP(A618,'Team Data'!$A$1:$E$659,4,FALSE())</f>
        <v>537</v>
      </c>
      <c r="P618" s="0" t="n">
        <f aca="false">VLOOKUP(A618,'Team Data'!$A$1:$E$659,5,FALSE())</f>
        <v>476</v>
      </c>
      <c r="Q618" s="0" t="n">
        <f aca="false">VLOOKUP(B618,'Team Data'!$A$1:$E$659,4,FALSE())</f>
        <v>583</v>
      </c>
      <c r="R618" s="0" t="n">
        <f aca="false">VLOOKUP(B618,'Team Data'!$A$1:$E$659,5,FALSE())</f>
        <v>479</v>
      </c>
      <c r="S618" s="0" t="n">
        <f aca="false">IF(I618=1,(MIN(30,(C618-D618)))*(M618/(M618+N618))*(Q618/(Q618+R618)),(MAX(-30,(C618-D618)))*(N618/(M618+N618))*(R618/(R618+Q618)))</f>
        <v>-1.80414312617702</v>
      </c>
      <c r="T618" s="0" t="n">
        <f aca="false">IF(J618=1,(MIN(30,(D618-C618)))*(K618/(K618+L618))*(O618/(O618+P618)),(MAX(-30,(D618-C618)))*(L618/(K618+L618))*(P618/(P618+O618)))</f>
        <v>1.92766759400521</v>
      </c>
      <c r="U618" s="7" t="n">
        <v>43058</v>
      </c>
    </row>
    <row r="619" customFormat="false" ht="15" hidden="false" customHeight="false" outlineLevel="0" collapsed="false">
      <c r="A619" s="0" t="s">
        <v>132</v>
      </c>
      <c r="B619" s="0" t="s">
        <v>325</v>
      </c>
      <c r="C619" s="0" t="n">
        <v>77</v>
      </c>
      <c r="D619" s="0" t="n">
        <v>90</v>
      </c>
      <c r="E619" s="0" t="n">
        <v>33</v>
      </c>
      <c r="F619" s="0" t="n">
        <v>31</v>
      </c>
      <c r="G619" s="0" t="n">
        <v>12</v>
      </c>
      <c r="H619" s="0" t="n">
        <v>12</v>
      </c>
      <c r="I619" s="0" t="n">
        <v>0</v>
      </c>
      <c r="J619" s="0" t="n">
        <v>1</v>
      </c>
      <c r="K619" s="0" t="n">
        <f aca="false">VLOOKUP(A619,'Team Data'!$A$1:$E$659,2,FALSE())</f>
        <v>10</v>
      </c>
      <c r="L619" s="0" t="n">
        <f aca="false">VLOOKUP(A619,'Team Data'!$A$1:$E$659,3,FALSE())</f>
        <v>22</v>
      </c>
      <c r="M619" s="0" t="n">
        <f aca="false">VLOOKUP(B619,'Team Data'!$A$1:$E$659,2,FALSE())</f>
        <v>20</v>
      </c>
      <c r="N619" s="0" t="n">
        <f aca="false">VLOOKUP(B619,'Team Data'!$A$1:$E$659,3,FALSE())</f>
        <v>15</v>
      </c>
      <c r="O619" s="0" t="n">
        <f aca="false">VLOOKUP(A619,'Team Data'!$A$1:$E$659,4,FALSE())</f>
        <v>532</v>
      </c>
      <c r="P619" s="0" t="n">
        <f aca="false">VLOOKUP(A619,'Team Data'!$A$1:$E$659,5,FALSE())</f>
        <v>476</v>
      </c>
      <c r="Q619" s="0" t="n">
        <f aca="false">VLOOKUP(B619,'Team Data'!$A$1:$E$659,4,FALSE())</f>
        <v>530</v>
      </c>
      <c r="R619" s="0" t="n">
        <f aca="false">VLOOKUP(B619,'Team Data'!$A$1:$E$659,5,FALSE())</f>
        <v>524</v>
      </c>
      <c r="S619" s="0" t="n">
        <f aca="false">IF(I619=1,(MIN(30,(C619-D619)))*(M619/(M619+N619))*(Q619/(Q619+R619)),(MAX(-30,(C619-D619)))*(N619/(M619+N619))*(R619/(R619+Q619)))</f>
        <v>-2.76985632962863</v>
      </c>
      <c r="T619" s="0" t="n">
        <f aca="false">IF(J619=1,(MIN(30,(D619-C619)))*(K619/(K619+L619))*(O619/(O619+P619)),(MAX(-30,(D619-C619)))*(L619/(K619+L619))*(P619/(P619+O619)))</f>
        <v>2.14409722222222</v>
      </c>
      <c r="U619" s="7" t="n">
        <v>43058</v>
      </c>
    </row>
    <row r="620" customFormat="false" ht="15" hidden="false" customHeight="false" outlineLevel="0" collapsed="false">
      <c r="A620" s="0" t="s">
        <v>324</v>
      </c>
      <c r="B620" s="0" t="s">
        <v>14</v>
      </c>
      <c r="C620" s="0" t="n">
        <v>72</v>
      </c>
      <c r="D620" s="0" t="n">
        <v>76</v>
      </c>
      <c r="E620" s="0" t="n">
        <v>29</v>
      </c>
      <c r="F620" s="0" t="n">
        <v>43</v>
      </c>
      <c r="G620" s="0" t="n">
        <v>11</v>
      </c>
      <c r="H620" s="0" t="n">
        <v>15</v>
      </c>
      <c r="I620" s="0" t="n">
        <v>0</v>
      </c>
      <c r="J620" s="0" t="n">
        <v>1</v>
      </c>
      <c r="K620" s="0" t="n">
        <f aca="false">VLOOKUP(A620,'Team Data'!$A$1:$E$659,2,FALSE())</f>
        <v>11</v>
      </c>
      <c r="L620" s="0" t="n">
        <f aca="false">VLOOKUP(A620,'Team Data'!$A$1:$E$659,3,FALSE())</f>
        <v>19</v>
      </c>
      <c r="M620" s="0" t="n">
        <f aca="false">VLOOKUP(B620,'Team Data'!$A$1:$E$659,2,FALSE())</f>
        <v>15</v>
      </c>
      <c r="N620" s="0" t="n">
        <f aca="false">VLOOKUP(B620,'Team Data'!$A$1:$E$659,3,FALSE())</f>
        <v>18</v>
      </c>
      <c r="O620" s="0" t="n">
        <f aca="false">VLOOKUP(A620,'Team Data'!$A$1:$E$659,4,FALSE())</f>
        <v>504</v>
      </c>
      <c r="P620" s="0" t="n">
        <f aca="false">VLOOKUP(A620,'Team Data'!$A$1:$E$659,5,FALSE())</f>
        <v>464</v>
      </c>
      <c r="Q620" s="0" t="n">
        <f aca="false">VLOOKUP(B620,'Team Data'!$A$1:$E$659,4,FALSE())</f>
        <v>482</v>
      </c>
      <c r="R620" s="0" t="n">
        <f aca="false">VLOOKUP(B620,'Team Data'!$A$1:$E$659,5,FALSE())</f>
        <v>535</v>
      </c>
      <c r="S620" s="0" t="n">
        <f aca="false">IF(I620=1,(MIN(30,(C620-D620)))*(M620/(M620+N620))*(Q620/(Q620+R620)),(MAX(-30,(C620-D620)))*(N620/(M620+N620))*(R620/(R620+Q620)))</f>
        <v>-1.14776079377849</v>
      </c>
      <c r="T620" s="0" t="n">
        <f aca="false">IF(J620=1,(MIN(30,(D620-C620)))*(K620/(K620+L620))*(O620/(O620+P620)),(MAX(-30,(D620-C620)))*(L620/(K620+L620))*(P620/(P620+O620)))</f>
        <v>0.763636363636364</v>
      </c>
      <c r="U620" s="7" t="n">
        <v>43058</v>
      </c>
    </row>
    <row r="621" customFormat="false" ht="15" hidden="false" customHeight="false" outlineLevel="0" collapsed="false">
      <c r="A621" s="0" t="s">
        <v>194</v>
      </c>
      <c r="B621" s="0" t="s">
        <v>163</v>
      </c>
      <c r="C621" s="0" t="n">
        <v>76</v>
      </c>
      <c r="D621" s="0" t="n">
        <v>101</v>
      </c>
      <c r="E621" s="0" t="n">
        <v>21</v>
      </c>
      <c r="F621" s="0" t="n">
        <v>40</v>
      </c>
      <c r="G621" s="0" t="n">
        <v>10</v>
      </c>
      <c r="H621" s="0" t="n">
        <v>18</v>
      </c>
      <c r="I621" s="0" t="n">
        <v>0</v>
      </c>
      <c r="J621" s="0" t="n">
        <v>1</v>
      </c>
      <c r="K621" s="0" t="n">
        <f aca="false">VLOOKUP(A621,'Team Data'!$A$1:$E$659,2,FALSE())</f>
        <v>19</v>
      </c>
      <c r="L621" s="0" t="n">
        <f aca="false">VLOOKUP(A621,'Team Data'!$A$1:$E$659,3,FALSE())</f>
        <v>14</v>
      </c>
      <c r="M621" s="0" t="n">
        <f aca="false">VLOOKUP(B621,'Team Data'!$A$1:$E$659,2,FALSE())</f>
        <v>13</v>
      </c>
      <c r="N621" s="0" t="n">
        <f aca="false">VLOOKUP(B621,'Team Data'!$A$1:$E$659,3,FALSE())</f>
        <v>20</v>
      </c>
      <c r="O621" s="0" t="n">
        <f aca="false">VLOOKUP(A621,'Team Data'!$A$1:$E$659,4,FALSE())</f>
        <v>506</v>
      </c>
      <c r="P621" s="0" t="n">
        <f aca="false">VLOOKUP(A621,'Team Data'!$A$1:$E$659,5,FALSE())</f>
        <v>563</v>
      </c>
      <c r="Q621" s="0" t="n">
        <f aca="false">VLOOKUP(B621,'Team Data'!$A$1:$E$659,4,FALSE())</f>
        <v>540</v>
      </c>
      <c r="R621" s="0" t="n">
        <f aca="false">VLOOKUP(B621,'Team Data'!$A$1:$E$659,5,FALSE())</f>
        <v>528</v>
      </c>
      <c r="S621" s="0" t="n">
        <f aca="false">IF(I621=1,(MIN(30,(C621-D621)))*(M621/(M621+N621))*(Q621/(Q621+R621)),(MAX(-30,(C621-D621)))*(N621/(M621+N621))*(R621/(R621+Q621)))</f>
        <v>-7.49063670411985</v>
      </c>
      <c r="T621" s="0" t="n">
        <f aca="false">IF(J621=1,(MIN(30,(D621-C621)))*(K621/(K621+L621))*(O621/(O621+P621)),(MAX(-30,(D621-C621)))*(L621/(K621+L621))*(P621/(P621+O621)))</f>
        <v>6.81322107888993</v>
      </c>
      <c r="U621" s="7" t="n">
        <v>43058</v>
      </c>
    </row>
    <row r="622" customFormat="false" ht="15" hidden="false" customHeight="false" outlineLevel="0" collapsed="false">
      <c r="A622" s="0" t="s">
        <v>237</v>
      </c>
      <c r="B622" s="0" t="s">
        <v>144</v>
      </c>
      <c r="C622" s="0" t="n">
        <v>72</v>
      </c>
      <c r="D622" s="0" t="n">
        <v>84</v>
      </c>
      <c r="E622" s="0" t="n">
        <v>21</v>
      </c>
      <c r="F622" s="0" t="n">
        <v>32</v>
      </c>
      <c r="G622" s="0" t="n">
        <v>17</v>
      </c>
      <c r="H622" s="0" t="n">
        <v>11</v>
      </c>
      <c r="I622" s="0" t="n">
        <v>0</v>
      </c>
      <c r="J622" s="0" t="n">
        <v>1</v>
      </c>
      <c r="K622" s="0" t="n">
        <f aca="false">VLOOKUP(A622,'Team Data'!$A$1:$E$659,2,FALSE())</f>
        <v>12</v>
      </c>
      <c r="L622" s="0" t="n">
        <f aca="false">VLOOKUP(A622,'Team Data'!$A$1:$E$659,3,FALSE())</f>
        <v>21</v>
      </c>
      <c r="M622" s="0" t="n">
        <f aca="false">VLOOKUP(B622,'Team Data'!$A$1:$E$659,2,FALSE())</f>
        <v>22</v>
      </c>
      <c r="N622" s="0" t="n">
        <f aca="false">VLOOKUP(B622,'Team Data'!$A$1:$E$659,3,FALSE())</f>
        <v>15</v>
      </c>
      <c r="O622" s="0" t="n">
        <f aca="false">VLOOKUP(A622,'Team Data'!$A$1:$E$659,4,FALSE())</f>
        <v>483</v>
      </c>
      <c r="P622" s="0" t="n">
        <f aca="false">VLOOKUP(A622,'Team Data'!$A$1:$E$659,5,FALSE())</f>
        <v>570</v>
      </c>
      <c r="Q622" s="0" t="n">
        <f aca="false">VLOOKUP(B622,'Team Data'!$A$1:$E$659,4,FALSE())</f>
        <v>570</v>
      </c>
      <c r="R622" s="0" t="n">
        <f aca="false">VLOOKUP(B622,'Team Data'!$A$1:$E$659,5,FALSE())</f>
        <v>569</v>
      </c>
      <c r="S622" s="0" t="n">
        <f aca="false">IF(I622=1,(MIN(30,(C622-D622)))*(M622/(M622+N622))*(Q622/(Q622+R622)),(MAX(-30,(C622-D622)))*(N622/(M622+N622))*(R622/(R622+Q622)))</f>
        <v>-2.43029684645137</v>
      </c>
      <c r="T622" s="0" t="n">
        <f aca="false">IF(J622=1,(MIN(30,(D622-C622)))*(K622/(K622+L622))*(O622/(O622+P622)),(MAX(-30,(D622-C622)))*(L622/(K622+L622))*(P622/(P622+O622)))</f>
        <v>2.001554001554</v>
      </c>
      <c r="U622" s="7" t="n">
        <v>43058</v>
      </c>
    </row>
    <row r="623" customFormat="false" ht="15" hidden="false" customHeight="false" outlineLevel="0" collapsed="false">
      <c r="A623" s="0" t="s">
        <v>249</v>
      </c>
      <c r="B623" s="0" t="s">
        <v>156</v>
      </c>
      <c r="C623" s="0" t="n">
        <v>69</v>
      </c>
      <c r="D623" s="0" t="n">
        <v>68</v>
      </c>
      <c r="E623" s="0" t="n">
        <v>47</v>
      </c>
      <c r="F623" s="0" t="n">
        <v>38</v>
      </c>
      <c r="G623" s="0" t="n">
        <v>19</v>
      </c>
      <c r="H623" s="0" t="n">
        <v>14</v>
      </c>
      <c r="I623" s="0" t="n">
        <v>1</v>
      </c>
      <c r="J623" s="0" t="n">
        <v>0</v>
      </c>
      <c r="K623" s="0" t="n">
        <f aca="false">VLOOKUP(A623,'Team Data'!$A$1:$E$659,2,FALSE())</f>
        <v>10</v>
      </c>
      <c r="L623" s="0" t="n">
        <f aca="false">VLOOKUP(A623,'Team Data'!$A$1:$E$659,3,FALSE())</f>
        <v>21</v>
      </c>
      <c r="M623" s="0" t="n">
        <f aca="false">VLOOKUP(B623,'Team Data'!$A$1:$E$659,2,FALSE())</f>
        <v>6</v>
      </c>
      <c r="N623" s="0" t="n">
        <f aca="false">VLOOKUP(B623,'Team Data'!$A$1:$E$659,3,FALSE())</f>
        <v>26</v>
      </c>
      <c r="O623" s="0" t="n">
        <f aca="false">VLOOKUP(A623,'Team Data'!$A$1:$E$659,4,FALSE())</f>
        <v>432</v>
      </c>
      <c r="P623" s="0" t="n">
        <f aca="false">VLOOKUP(A623,'Team Data'!$A$1:$E$659,5,FALSE())</f>
        <v>523</v>
      </c>
      <c r="Q623" s="0" t="n">
        <f aca="false">VLOOKUP(B623,'Team Data'!$A$1:$E$659,4,FALSE())</f>
        <v>483</v>
      </c>
      <c r="R623" s="0" t="n">
        <f aca="false">VLOOKUP(B623,'Team Data'!$A$1:$E$659,5,FALSE())</f>
        <v>480</v>
      </c>
      <c r="S623" s="0" t="n">
        <f aca="false">IF(I623=1,(MIN(30,(C623-D623)))*(M623/(M623+N623))*(Q623/(Q623+R623)),(MAX(-30,(C623-D623)))*(N623/(M623+N623))*(R623/(R623+Q623)))</f>
        <v>0.0940420560747663</v>
      </c>
      <c r="T623" s="0" t="n">
        <f aca="false">IF(J623=1,(MIN(30,(D623-C623)))*(K623/(K623+L623))*(O623/(O623+P623)),(MAX(-30,(D623-C623)))*(L623/(K623+L623))*(P623/(P623+O623)))</f>
        <v>-0.370984630974498</v>
      </c>
      <c r="U623" s="7" t="n">
        <v>43058</v>
      </c>
    </row>
    <row r="624" customFormat="false" ht="15" hidden="false" customHeight="false" outlineLevel="0" collapsed="false">
      <c r="A624" s="0" t="s">
        <v>62</v>
      </c>
      <c r="B624" s="0" t="s">
        <v>244</v>
      </c>
      <c r="C624" s="0" t="n">
        <v>39</v>
      </c>
      <c r="D624" s="0" t="n">
        <v>64</v>
      </c>
      <c r="E624" s="0" t="n">
        <v>36</v>
      </c>
      <c r="F624" s="0" t="n">
        <v>52</v>
      </c>
      <c r="G624" s="0" t="n">
        <v>17</v>
      </c>
      <c r="H624" s="0" t="n">
        <v>8</v>
      </c>
      <c r="I624" s="0" t="n">
        <v>0</v>
      </c>
      <c r="J624" s="0" t="n">
        <v>1</v>
      </c>
      <c r="K624" s="0" t="n">
        <f aca="false">VLOOKUP(A624,'Team Data'!$A$1:$E$659,2,FALSE())</f>
        <v>5</v>
      </c>
      <c r="L624" s="0" t="n">
        <f aca="false">VLOOKUP(A624,'Team Data'!$A$1:$E$659,3,FALSE())</f>
        <v>27</v>
      </c>
      <c r="M624" s="0" t="n">
        <f aca="false">VLOOKUP(B624,'Team Data'!$A$1:$E$659,2,FALSE())</f>
        <v>15</v>
      </c>
      <c r="N624" s="0" t="n">
        <f aca="false">VLOOKUP(B624,'Team Data'!$A$1:$E$659,3,FALSE())</f>
        <v>19</v>
      </c>
      <c r="O624" s="0" t="n">
        <f aca="false">VLOOKUP(A624,'Team Data'!$A$1:$E$659,4,FALSE())</f>
        <v>512</v>
      </c>
      <c r="P624" s="0" t="n">
        <f aca="false">VLOOKUP(A624,'Team Data'!$A$1:$E$659,5,FALSE())</f>
        <v>548</v>
      </c>
      <c r="Q624" s="0" t="n">
        <f aca="false">VLOOKUP(B624,'Team Data'!$A$1:$E$659,4,FALSE())</f>
        <v>608</v>
      </c>
      <c r="R624" s="0" t="n">
        <f aca="false">VLOOKUP(B624,'Team Data'!$A$1:$E$659,5,FALSE())</f>
        <v>484</v>
      </c>
      <c r="S624" s="0" t="n">
        <f aca="false">IF(I624=1,(MIN(30,(C624-D624)))*(M624/(M624+N624))*(Q624/(Q624+R624)),(MAX(-30,(C624-D624)))*(N624/(M624+N624))*(R624/(R624+Q624)))</f>
        <v>-6.19209222150399</v>
      </c>
      <c r="T624" s="0" t="n">
        <f aca="false">IF(J624=1,(MIN(30,(D624-C624)))*(K624/(K624+L624))*(O624/(O624+P624)),(MAX(-30,(D624-C624)))*(L624/(K624+L624))*(P624/(P624+O624)))</f>
        <v>1.88679245283019</v>
      </c>
      <c r="U624" s="7" t="n">
        <v>43058</v>
      </c>
    </row>
    <row r="625" customFormat="false" ht="15" hidden="false" customHeight="false" outlineLevel="0" collapsed="false">
      <c r="A625" s="0" t="s">
        <v>34</v>
      </c>
      <c r="B625" s="0" t="s">
        <v>279</v>
      </c>
      <c r="C625" s="0" t="n">
        <v>74</v>
      </c>
      <c r="D625" s="0" t="n">
        <v>77</v>
      </c>
      <c r="E625" s="0" t="n">
        <v>33</v>
      </c>
      <c r="F625" s="0" t="n">
        <v>36</v>
      </c>
      <c r="G625" s="0" t="n">
        <v>16</v>
      </c>
      <c r="H625" s="0" t="n">
        <v>12</v>
      </c>
      <c r="I625" s="0" t="n">
        <v>0</v>
      </c>
      <c r="J625" s="0" t="n">
        <v>1</v>
      </c>
      <c r="K625" s="0" t="n">
        <f aca="false">VLOOKUP(A625,'Team Data'!$A$1:$E$659,2,FALSE())</f>
        <v>11</v>
      </c>
      <c r="L625" s="0" t="n">
        <f aca="false">VLOOKUP(A625,'Team Data'!$A$1:$E$659,3,FALSE())</f>
        <v>16</v>
      </c>
      <c r="M625" s="0" t="n">
        <f aca="false">VLOOKUP(B625,'Team Data'!$A$1:$E$659,2,FALSE())</f>
        <v>13</v>
      </c>
      <c r="N625" s="0" t="n">
        <f aca="false">VLOOKUP(B625,'Team Data'!$A$1:$E$659,3,FALSE())</f>
        <v>18</v>
      </c>
      <c r="O625" s="0" t="n">
        <f aca="false">VLOOKUP(A625,'Team Data'!$A$1:$E$659,4,FALSE())</f>
        <v>361</v>
      </c>
      <c r="P625" s="0" t="n">
        <f aca="false">VLOOKUP(A625,'Team Data'!$A$1:$E$659,5,FALSE())</f>
        <v>435</v>
      </c>
      <c r="Q625" s="0" t="n">
        <f aca="false">VLOOKUP(B625,'Team Data'!$A$1:$E$659,4,FALSE())</f>
        <v>437</v>
      </c>
      <c r="R625" s="0" t="n">
        <f aca="false">VLOOKUP(B625,'Team Data'!$A$1:$E$659,5,FALSE())</f>
        <v>490</v>
      </c>
      <c r="S625" s="0" t="n">
        <f aca="false">IF(I625=1,(MIN(30,(C625-D625)))*(M625/(M625+N625))*(Q625/(Q625+R625)),(MAX(-30,(C625-D625)))*(N625/(M625+N625))*(R625/(R625+Q625)))</f>
        <v>-0.920764171625431</v>
      </c>
      <c r="T625" s="0" t="n">
        <f aca="false">IF(J625=1,(MIN(30,(D625-C625)))*(K625/(K625+L625))*(O625/(O625+P625)),(MAX(-30,(D625-C625)))*(L625/(K625+L625))*(P625/(P625+O625)))</f>
        <v>0.55429927414852</v>
      </c>
      <c r="U625" s="7" t="n">
        <v>43058</v>
      </c>
    </row>
    <row r="626" customFormat="false" ht="15" hidden="false" customHeight="false" outlineLevel="0" collapsed="false">
      <c r="A626" s="0" t="s">
        <v>178</v>
      </c>
      <c r="B626" s="0" t="s">
        <v>335</v>
      </c>
      <c r="C626" s="0" t="n">
        <v>53</v>
      </c>
      <c r="D626" s="0" t="n">
        <v>73</v>
      </c>
      <c r="E626" s="0" t="n">
        <v>28</v>
      </c>
      <c r="F626" s="0" t="n">
        <v>33</v>
      </c>
      <c r="G626" s="0" t="n">
        <v>14</v>
      </c>
      <c r="H626" s="0" t="n">
        <v>8</v>
      </c>
      <c r="I626" s="0" t="n">
        <v>0</v>
      </c>
      <c r="J626" s="0" t="n">
        <v>1</v>
      </c>
      <c r="K626" s="0" t="n">
        <f aca="false">VLOOKUP(A626,'Team Data'!$A$1:$E$659,2,FALSE())</f>
        <v>11</v>
      </c>
      <c r="L626" s="0" t="n">
        <f aca="false">VLOOKUP(A626,'Team Data'!$A$1:$E$659,3,FALSE())</f>
        <v>20</v>
      </c>
      <c r="M626" s="0" t="n">
        <f aca="false">VLOOKUP(B626,'Team Data'!$A$1:$E$659,2,FALSE())</f>
        <v>31</v>
      </c>
      <c r="N626" s="0" t="n">
        <f aca="false">VLOOKUP(B626,'Team Data'!$A$1:$E$659,3,FALSE())</f>
        <v>3</v>
      </c>
      <c r="O626" s="0" t="n">
        <f aca="false">VLOOKUP(A626,'Team Data'!$A$1:$E$659,4,FALSE())</f>
        <v>548</v>
      </c>
      <c r="P626" s="0" t="n">
        <f aca="false">VLOOKUP(A626,'Team Data'!$A$1:$E$659,5,FALSE())</f>
        <v>455</v>
      </c>
      <c r="Q626" s="0" t="n">
        <f aca="false">VLOOKUP(B626,'Team Data'!$A$1:$E$659,4,FALSE())</f>
        <v>678</v>
      </c>
      <c r="R626" s="0" t="n">
        <f aca="false">VLOOKUP(B626,'Team Data'!$A$1:$E$659,5,FALSE())</f>
        <v>466</v>
      </c>
      <c r="S626" s="0" t="n">
        <f aca="false">IF(I626=1,(MIN(30,(C626-D626)))*(M626/(M626+N626))*(Q626/(Q626+R626)),(MAX(-30,(C626-D626)))*(N626/(M626+N626))*(R626/(R626+Q626)))</f>
        <v>-0.718839983545866</v>
      </c>
      <c r="T626" s="0" t="n">
        <f aca="false">IF(J626=1,(MIN(30,(D626-C626)))*(K626/(K626+L626))*(O626/(O626+P626)),(MAX(-30,(D626-C626)))*(L626/(K626+L626))*(P626/(P626+O626)))</f>
        <v>3.87740005789084</v>
      </c>
      <c r="U626" s="7" t="n">
        <v>43058</v>
      </c>
    </row>
    <row r="627" customFormat="false" ht="15" hidden="false" customHeight="false" outlineLevel="0" collapsed="false">
      <c r="A627" s="0" t="s">
        <v>63</v>
      </c>
      <c r="B627" s="0" t="s">
        <v>315</v>
      </c>
      <c r="C627" s="0" t="n">
        <v>78</v>
      </c>
      <c r="D627" s="0" t="n">
        <v>98</v>
      </c>
      <c r="E627" s="0" t="n">
        <v>30</v>
      </c>
      <c r="F627" s="0" t="n">
        <v>34</v>
      </c>
      <c r="G627" s="0" t="n">
        <v>22</v>
      </c>
      <c r="H627" s="0" t="n">
        <v>11</v>
      </c>
      <c r="I627" s="0" t="n">
        <v>0</v>
      </c>
      <c r="J627" s="0" t="n">
        <v>1</v>
      </c>
      <c r="K627" s="0" t="n">
        <f aca="false">VLOOKUP(A627,'Team Data'!$A$1:$E$659,2,FALSE())</f>
        <v>12</v>
      </c>
      <c r="L627" s="0" t="n">
        <f aca="false">VLOOKUP(A627,'Team Data'!$A$1:$E$659,3,FALSE())</f>
        <v>16</v>
      </c>
      <c r="M627" s="0" t="n">
        <f aca="false">VLOOKUP(B627,'Team Data'!$A$1:$E$659,2,FALSE())</f>
        <v>12</v>
      </c>
      <c r="N627" s="0" t="n">
        <f aca="false">VLOOKUP(B627,'Team Data'!$A$1:$E$659,3,FALSE())</f>
        <v>18</v>
      </c>
      <c r="O627" s="0" t="n">
        <f aca="false">VLOOKUP(A627,'Team Data'!$A$1:$E$659,4,FALSE())</f>
        <v>415</v>
      </c>
      <c r="P627" s="0" t="n">
        <f aca="false">VLOOKUP(A627,'Team Data'!$A$1:$E$659,5,FALSE())</f>
        <v>428</v>
      </c>
      <c r="Q627" s="0" t="n">
        <f aca="false">VLOOKUP(B627,'Team Data'!$A$1:$E$659,4,FALSE())</f>
        <v>451</v>
      </c>
      <c r="R627" s="0" t="n">
        <f aca="false">VLOOKUP(B627,'Team Data'!$A$1:$E$659,5,FALSE())</f>
        <v>479</v>
      </c>
      <c r="S627" s="0" t="n">
        <f aca="false">IF(I627=1,(MIN(30,(C627-D627)))*(M627/(M627+N627))*(Q627/(Q627+R627)),(MAX(-30,(C627-D627)))*(N627/(M627+N627))*(R627/(R627+Q627)))</f>
        <v>-6.18064516129032</v>
      </c>
      <c r="T627" s="0" t="n">
        <f aca="false">IF(J627=1,(MIN(30,(D627-C627)))*(K627/(K627+L627))*(O627/(O627+P627)),(MAX(-30,(D627-C627)))*(L627/(K627+L627))*(P627/(P627+O627)))</f>
        <v>4.21962379257753</v>
      </c>
      <c r="U627" s="7" t="n">
        <v>43058</v>
      </c>
    </row>
    <row r="628" customFormat="false" ht="15" hidden="false" customHeight="false" outlineLevel="0" collapsed="false">
      <c r="A628" s="0" t="s">
        <v>293</v>
      </c>
      <c r="B628" s="0" t="s">
        <v>100</v>
      </c>
      <c r="C628" s="0" t="n">
        <v>65</v>
      </c>
      <c r="D628" s="0" t="n">
        <v>68</v>
      </c>
      <c r="E628" s="0" t="n">
        <v>27</v>
      </c>
      <c r="F628" s="0" t="n">
        <v>36</v>
      </c>
      <c r="G628" s="0" t="n">
        <v>19</v>
      </c>
      <c r="H628" s="0" t="n">
        <v>24</v>
      </c>
      <c r="I628" s="0" t="n">
        <v>0</v>
      </c>
      <c r="J628" s="0" t="n">
        <v>1</v>
      </c>
      <c r="K628" s="0" t="n">
        <f aca="false">VLOOKUP(A628,'Team Data'!$A$1:$E$659,2,FALSE())</f>
        <v>11</v>
      </c>
      <c r="L628" s="0" t="n">
        <f aca="false">VLOOKUP(A628,'Team Data'!$A$1:$E$659,3,FALSE())</f>
        <v>18</v>
      </c>
      <c r="M628" s="0" t="n">
        <f aca="false">VLOOKUP(B628,'Team Data'!$A$1:$E$659,2,FALSE())</f>
        <v>18</v>
      </c>
      <c r="N628" s="0" t="n">
        <f aca="false">VLOOKUP(B628,'Team Data'!$A$1:$E$659,3,FALSE())</f>
        <v>15</v>
      </c>
      <c r="O628" s="0" t="n">
        <f aca="false">VLOOKUP(A628,'Team Data'!$A$1:$E$659,4,FALSE())</f>
        <v>403</v>
      </c>
      <c r="P628" s="0" t="n">
        <f aca="false">VLOOKUP(A628,'Team Data'!$A$1:$E$659,5,FALSE())</f>
        <v>446</v>
      </c>
      <c r="Q628" s="0" t="n">
        <f aca="false">VLOOKUP(B628,'Team Data'!$A$1:$E$659,4,FALSE())</f>
        <v>621</v>
      </c>
      <c r="R628" s="0" t="n">
        <f aca="false">VLOOKUP(B628,'Team Data'!$A$1:$E$659,5,FALSE())</f>
        <v>469</v>
      </c>
      <c r="S628" s="0" t="n">
        <f aca="false">IF(I628=1,(MIN(30,(C628-D628)))*(M628/(M628+N628))*(Q628/(Q628+R628)),(MAX(-30,(C628-D628)))*(N628/(M628+N628))*(R628/(R628+Q628)))</f>
        <v>-0.58673894912427</v>
      </c>
      <c r="T628" s="0" t="n">
        <f aca="false">IF(J628=1,(MIN(30,(D628-C628)))*(K628/(K628+L628))*(O628/(O628+P628)),(MAX(-30,(D628-C628)))*(L628/(K628+L628))*(P628/(P628+O628)))</f>
        <v>0.5401486535884</v>
      </c>
      <c r="U628" s="7" t="n">
        <v>43058</v>
      </c>
    </row>
    <row r="629" customFormat="false" ht="15" hidden="false" customHeight="false" outlineLevel="0" collapsed="false">
      <c r="A629" s="0" t="s">
        <v>114</v>
      </c>
      <c r="B629" s="0" t="s">
        <v>239</v>
      </c>
      <c r="C629" s="0" t="n">
        <v>66</v>
      </c>
      <c r="D629" s="0" t="n">
        <v>88</v>
      </c>
      <c r="E629" s="0" t="n">
        <v>29</v>
      </c>
      <c r="F629" s="0" t="n">
        <v>36</v>
      </c>
      <c r="G629" s="0" t="n">
        <v>17</v>
      </c>
      <c r="H629" s="0" t="n">
        <v>9</v>
      </c>
      <c r="I629" s="0" t="n">
        <v>0</v>
      </c>
      <c r="J629" s="0" t="n">
        <v>1</v>
      </c>
      <c r="K629" s="0" t="n">
        <f aca="false">VLOOKUP(A629,'Team Data'!$A$1:$E$659,2,FALSE())</f>
        <v>12</v>
      </c>
      <c r="L629" s="0" t="n">
        <f aca="false">VLOOKUP(A629,'Team Data'!$A$1:$E$659,3,FALSE())</f>
        <v>19</v>
      </c>
      <c r="M629" s="0" t="n">
        <f aca="false">VLOOKUP(B629,'Team Data'!$A$1:$E$659,2,FALSE())</f>
        <v>26</v>
      </c>
      <c r="N629" s="0" t="n">
        <f aca="false">VLOOKUP(B629,'Team Data'!$A$1:$E$659,3,FALSE())</f>
        <v>8</v>
      </c>
      <c r="O629" s="0" t="n">
        <f aca="false">VLOOKUP(A629,'Team Data'!$A$1:$E$659,4,FALSE())</f>
        <v>472</v>
      </c>
      <c r="P629" s="0" t="n">
        <f aca="false">VLOOKUP(A629,'Team Data'!$A$1:$E$659,5,FALSE())</f>
        <v>512</v>
      </c>
      <c r="Q629" s="0" t="n">
        <f aca="false">VLOOKUP(B629,'Team Data'!$A$1:$E$659,4,FALSE())</f>
        <v>627</v>
      </c>
      <c r="R629" s="0" t="n">
        <f aca="false">VLOOKUP(B629,'Team Data'!$A$1:$E$659,5,FALSE())</f>
        <v>488</v>
      </c>
      <c r="S629" s="0" t="n">
        <f aca="false">IF(I629=1,(MIN(30,(C629-D629)))*(M629/(M629+N629))*(Q629/(Q629+R629)),(MAX(-30,(C629-D629)))*(N629/(M629+N629))*(R629/(R629+Q629)))</f>
        <v>-2.26557636507518</v>
      </c>
      <c r="T629" s="0" t="n">
        <f aca="false">IF(J629=1,(MIN(30,(D629-C629)))*(K629/(K629+L629))*(O629/(O629+P629)),(MAX(-30,(D629-C629)))*(L629/(K629+L629))*(P629/(P629+O629)))</f>
        <v>4.08497246262785</v>
      </c>
      <c r="U629" s="7" t="n">
        <v>43058</v>
      </c>
    </row>
    <row r="630" customFormat="false" ht="15" hidden="false" customHeight="false" outlineLevel="0" collapsed="false">
      <c r="A630" s="0" t="s">
        <v>125</v>
      </c>
      <c r="B630" s="0" t="s">
        <v>214</v>
      </c>
      <c r="C630" s="0" t="n">
        <v>94</v>
      </c>
      <c r="D630" s="0" t="n">
        <v>96</v>
      </c>
      <c r="E630" s="0" t="n">
        <v>55</v>
      </c>
      <c r="F630" s="0" t="n">
        <v>50</v>
      </c>
      <c r="G630" s="0" t="n">
        <v>18</v>
      </c>
      <c r="H630" s="0" t="n">
        <v>19</v>
      </c>
      <c r="I630" s="0" t="n">
        <v>0</v>
      </c>
      <c r="J630" s="0" t="n">
        <v>1</v>
      </c>
      <c r="K630" s="0" t="n">
        <f aca="false">VLOOKUP(A630,'Team Data'!$A$1:$E$659,2,FALSE())</f>
        <v>13</v>
      </c>
      <c r="L630" s="0" t="n">
        <f aca="false">VLOOKUP(A630,'Team Data'!$A$1:$E$659,3,FALSE())</f>
        <v>18</v>
      </c>
      <c r="M630" s="0" t="n">
        <f aca="false">VLOOKUP(B630,'Team Data'!$A$1:$E$659,2,FALSE())</f>
        <v>14</v>
      </c>
      <c r="N630" s="0" t="n">
        <f aca="false">VLOOKUP(B630,'Team Data'!$A$1:$E$659,3,FALSE())</f>
        <v>16</v>
      </c>
      <c r="O630" s="0" t="n">
        <f aca="false">VLOOKUP(A630,'Team Data'!$A$1:$E$659,4,FALSE())</f>
        <v>547</v>
      </c>
      <c r="P630" s="0" t="n">
        <f aca="false">VLOOKUP(A630,'Team Data'!$A$1:$E$659,5,FALSE())</f>
        <v>412</v>
      </c>
      <c r="Q630" s="0" t="n">
        <f aca="false">VLOOKUP(B630,'Team Data'!$A$1:$E$659,4,FALSE())</f>
        <v>515</v>
      </c>
      <c r="R630" s="0" t="n">
        <f aca="false">VLOOKUP(B630,'Team Data'!$A$1:$E$659,5,FALSE())</f>
        <v>457</v>
      </c>
      <c r="S630" s="0" t="n">
        <f aca="false">IF(I630=1,(MIN(30,(C630-D630)))*(M630/(M630+N630))*(Q630/(Q630+R630)),(MAX(-30,(C630-D630)))*(N630/(M630+N630))*(R630/(R630+Q630)))</f>
        <v>-0.501508916323731</v>
      </c>
      <c r="T630" s="0" t="n">
        <f aca="false">IF(J630=1,(MIN(30,(D630-C630)))*(K630/(K630+L630))*(O630/(O630+P630)),(MAX(-30,(D630-C630)))*(L630/(K630+L630))*(P630/(P630+O630)))</f>
        <v>0.478388105889872</v>
      </c>
      <c r="U630" s="7" t="n">
        <v>43058</v>
      </c>
    </row>
    <row r="631" customFormat="false" ht="15" hidden="false" customHeight="false" outlineLevel="0" collapsed="false">
      <c r="A631" s="0" t="s">
        <v>12</v>
      </c>
      <c r="B631" s="0" t="s">
        <v>46</v>
      </c>
      <c r="C631" s="0" t="n">
        <v>76</v>
      </c>
      <c r="D631" s="0" t="n">
        <v>102</v>
      </c>
      <c r="E631" s="0" t="n">
        <v>35</v>
      </c>
      <c r="F631" s="0" t="n">
        <v>40</v>
      </c>
      <c r="G631" s="0" t="n">
        <v>14</v>
      </c>
      <c r="H631" s="0" t="n">
        <v>12</v>
      </c>
      <c r="I631" s="0" t="n">
        <v>0</v>
      </c>
      <c r="J631" s="0" t="n">
        <v>1</v>
      </c>
      <c r="K631" s="0" t="n">
        <f aca="false">VLOOKUP(A631,'Team Data'!$A$1:$E$659,2,FALSE())</f>
        <v>11</v>
      </c>
      <c r="L631" s="0" t="n">
        <f aca="false">VLOOKUP(A631,'Team Data'!$A$1:$E$659,3,FALSE())</f>
        <v>21</v>
      </c>
      <c r="M631" s="0" t="n">
        <f aca="false">VLOOKUP(B631,'Team Data'!$A$1:$E$659,2,FALSE())</f>
        <v>18</v>
      </c>
      <c r="N631" s="0" t="n">
        <f aca="false">VLOOKUP(B631,'Team Data'!$A$1:$E$659,3,FALSE())</f>
        <v>17</v>
      </c>
      <c r="O631" s="0" t="n">
        <f aca="false">VLOOKUP(A631,'Team Data'!$A$1:$E$659,4,FALSE())</f>
        <v>370</v>
      </c>
      <c r="P631" s="0" t="n">
        <f aca="false">VLOOKUP(A631,'Team Data'!$A$1:$E$659,5,FALSE())</f>
        <v>552</v>
      </c>
      <c r="Q631" s="0" t="n">
        <f aca="false">VLOOKUP(B631,'Team Data'!$A$1:$E$659,4,FALSE())</f>
        <v>546</v>
      </c>
      <c r="R631" s="0" t="n">
        <f aca="false">VLOOKUP(B631,'Team Data'!$A$1:$E$659,5,FALSE())</f>
        <v>561</v>
      </c>
      <c r="S631" s="0" t="n">
        <f aca="false">IF(I631=1,(MIN(30,(C631-D631)))*(M631/(M631+N631))*(Q631/(Q631+R631)),(MAX(-30,(C631-D631)))*(N631/(M631+N631))*(R631/(R631+Q631)))</f>
        <v>-6.39984514130856</v>
      </c>
      <c r="T631" s="0" t="n">
        <f aca="false">IF(J631=1,(MIN(30,(D631-C631)))*(K631/(K631+L631))*(O631/(O631+P631)),(MAX(-30,(D631-C631)))*(L631/(K631+L631))*(P631/(P631+O631)))</f>
        <v>3.58663232104121</v>
      </c>
      <c r="U631" s="7" t="n">
        <v>43058</v>
      </c>
    </row>
    <row r="632" customFormat="false" ht="15" hidden="false" customHeight="false" outlineLevel="0" collapsed="false">
      <c r="A632" s="0" t="s">
        <v>266</v>
      </c>
      <c r="B632" s="0" t="s">
        <v>346</v>
      </c>
      <c r="C632" s="0" t="n">
        <v>79</v>
      </c>
      <c r="D632" s="0" t="n">
        <v>66</v>
      </c>
      <c r="E632" s="0" t="n">
        <v>33</v>
      </c>
      <c r="F632" s="0" t="n">
        <v>30</v>
      </c>
      <c r="G632" s="0" t="n">
        <v>12</v>
      </c>
      <c r="H632" s="0" t="n">
        <v>22</v>
      </c>
      <c r="I632" s="0" t="n">
        <v>1</v>
      </c>
      <c r="J632" s="0" t="n">
        <v>0</v>
      </c>
      <c r="K632" s="0" t="n">
        <f aca="false">VLOOKUP(A632,'Team Data'!$A$1:$E$659,2,FALSE())</f>
        <v>17</v>
      </c>
      <c r="L632" s="0" t="n">
        <f aca="false">VLOOKUP(A632,'Team Data'!$A$1:$E$659,3,FALSE())</f>
        <v>15</v>
      </c>
      <c r="M632" s="0" t="n">
        <f aca="false">VLOOKUP(B632,'Team Data'!$A$1:$E$659,2,FALSE())</f>
        <v>17</v>
      </c>
      <c r="N632" s="0" t="n">
        <f aca="false">VLOOKUP(B632,'Team Data'!$A$1:$E$659,3,FALSE())</f>
        <v>15</v>
      </c>
      <c r="O632" s="0" t="n">
        <f aca="false">VLOOKUP(A632,'Team Data'!$A$1:$E$659,4,FALSE())</f>
        <v>605</v>
      </c>
      <c r="P632" s="0" t="n">
        <f aca="false">VLOOKUP(A632,'Team Data'!$A$1:$E$659,5,FALSE())</f>
        <v>430</v>
      </c>
      <c r="Q632" s="0" t="n">
        <f aca="false">VLOOKUP(B632,'Team Data'!$A$1:$E$659,4,FALSE())</f>
        <v>521</v>
      </c>
      <c r="R632" s="0" t="n">
        <f aca="false">VLOOKUP(B632,'Team Data'!$A$1:$E$659,5,FALSE())</f>
        <v>476</v>
      </c>
      <c r="S632" s="0" t="n">
        <f aca="false">IF(I632=1,(MIN(30,(C632-D632)))*(M632/(M632+N632))*(Q632/(Q632+R632)),(MAX(-30,(C632-D632)))*(N632/(M632+N632))*(R632/(R632+Q632)))</f>
        <v>3.6089831995988</v>
      </c>
      <c r="T632" s="0" t="n">
        <f aca="false">IF(J632=1,(MIN(30,(D632-C632)))*(K632/(K632+L632))*(O632/(O632+P632)),(MAX(-30,(D632-C632)))*(L632/(K632+L632))*(P632/(P632+O632)))</f>
        <v>-2.53170289855072</v>
      </c>
      <c r="U632" s="7" t="n">
        <v>43058</v>
      </c>
    </row>
    <row r="633" customFormat="false" ht="15" hidden="false" customHeight="false" outlineLevel="0" collapsed="false">
      <c r="A633" s="0" t="s">
        <v>529</v>
      </c>
      <c r="B633" s="0" t="s">
        <v>91</v>
      </c>
      <c r="C633" s="0" t="n">
        <v>67</v>
      </c>
      <c r="D633" s="0" t="n">
        <v>77</v>
      </c>
      <c r="E633" s="0" t="n">
        <v>37</v>
      </c>
      <c r="F633" s="0" t="n">
        <v>30</v>
      </c>
      <c r="G633" s="0" t="n">
        <v>12</v>
      </c>
      <c r="H633" s="0" t="n">
        <v>7</v>
      </c>
      <c r="I633" s="0" t="n">
        <v>0</v>
      </c>
      <c r="J633" s="0" t="n">
        <v>1</v>
      </c>
      <c r="K633" s="0" t="n">
        <f aca="false">VLOOKUP(A633,'Team Data'!$A$1:$E$659,2,FALSE())</f>
        <v>1</v>
      </c>
      <c r="L633" s="0" t="n">
        <f aca="false">VLOOKUP(A633,'Team Data'!$A$1:$E$659,3,FALSE())</f>
        <v>2</v>
      </c>
      <c r="M633" s="0" t="n">
        <f aca="false">VLOOKUP(B633,'Team Data'!$A$1:$E$659,2,FALSE())</f>
        <v>14</v>
      </c>
      <c r="N633" s="0" t="n">
        <f aca="false">VLOOKUP(B633,'Team Data'!$A$1:$E$659,3,FALSE())</f>
        <v>18</v>
      </c>
      <c r="O633" s="0" t="n">
        <f aca="false">VLOOKUP(A633,'Team Data'!$A$1:$E$659,4,FALSE())</f>
        <v>44</v>
      </c>
      <c r="P633" s="0" t="n">
        <f aca="false">VLOOKUP(A633,'Team Data'!$A$1:$E$659,5,FALSE())</f>
        <v>53</v>
      </c>
      <c r="Q633" s="0" t="n">
        <f aca="false">VLOOKUP(B633,'Team Data'!$A$1:$E$659,4,FALSE())</f>
        <v>467</v>
      </c>
      <c r="R633" s="0" t="n">
        <f aca="false">VLOOKUP(B633,'Team Data'!$A$1:$E$659,5,FALSE())</f>
        <v>496</v>
      </c>
      <c r="S633" s="0" t="n">
        <f aca="false">IF(I633=1,(MIN(30,(C633-D633)))*(M633/(M633+N633))*(Q633/(Q633+R633)),(MAX(-30,(C633-D633)))*(N633/(M633+N633))*(R633/(R633+Q633)))</f>
        <v>-2.89719626168224</v>
      </c>
      <c r="T633" s="0" t="n">
        <f aca="false">IF(J633=1,(MIN(30,(D633-C633)))*(K633/(K633+L633))*(O633/(O633+P633)),(MAX(-30,(D633-C633)))*(L633/(K633+L633))*(P633/(P633+O633)))</f>
        <v>1.51202749140893</v>
      </c>
      <c r="U633" s="7" t="n">
        <v>43058</v>
      </c>
    </row>
    <row r="634" customFormat="false" ht="15" hidden="false" customHeight="false" outlineLevel="0" collapsed="false">
      <c r="A634" s="0" t="s">
        <v>535</v>
      </c>
      <c r="B634" s="0" t="s">
        <v>143</v>
      </c>
      <c r="C634" s="0" t="n">
        <v>70</v>
      </c>
      <c r="D634" s="0" t="n">
        <v>95</v>
      </c>
      <c r="E634" s="0" t="n">
        <v>30</v>
      </c>
      <c r="F634" s="0" t="n">
        <v>40</v>
      </c>
      <c r="G634" s="0" t="n">
        <v>19</v>
      </c>
      <c r="H634" s="0" t="n">
        <v>13</v>
      </c>
      <c r="I634" s="0" t="n">
        <v>0</v>
      </c>
      <c r="J634" s="0" t="n">
        <v>1</v>
      </c>
      <c r="K634" s="0" t="n">
        <f aca="false">VLOOKUP(A634,'Team Data'!$A$1:$E$659,2,FALSE())</f>
        <v>0</v>
      </c>
      <c r="L634" s="0" t="n">
        <f aca="false">VLOOKUP(A634,'Team Data'!$A$1:$E$659,3,FALSE())</f>
        <v>1</v>
      </c>
      <c r="M634" s="0" t="n">
        <f aca="false">VLOOKUP(B634,'Team Data'!$A$1:$E$659,2,FALSE())</f>
        <v>16</v>
      </c>
      <c r="N634" s="0" t="n">
        <f aca="false">VLOOKUP(B634,'Team Data'!$A$1:$E$659,3,FALSE())</f>
        <v>14</v>
      </c>
      <c r="O634" s="0" t="n">
        <f aca="false">VLOOKUP(A634,'Team Data'!$A$1:$E$659,4,FALSE())</f>
        <v>16</v>
      </c>
      <c r="P634" s="0" t="n">
        <f aca="false">VLOOKUP(A634,'Team Data'!$A$1:$E$659,5,FALSE())</f>
        <v>14</v>
      </c>
      <c r="Q634" s="0" t="n">
        <f aca="false">VLOOKUP(B634,'Team Data'!$A$1:$E$659,4,FALSE())</f>
        <v>426</v>
      </c>
      <c r="R634" s="0" t="n">
        <f aca="false">VLOOKUP(B634,'Team Data'!$A$1:$E$659,5,FALSE())</f>
        <v>491</v>
      </c>
      <c r="S634" s="0" t="n">
        <f aca="false">IF(I634=1,(MIN(30,(C634-D634)))*(M634/(M634+N634))*(Q634/(Q634+R634)),(MAX(-30,(C634-D634)))*(N634/(M634+N634))*(R634/(R634+Q634)))</f>
        <v>-6.24681933842239</v>
      </c>
      <c r="T634" s="0" t="n">
        <f aca="false">IF(J634=1,(MIN(30,(D634-C634)))*(K634/(K634+L634))*(O634/(O634+P634)),(MAX(-30,(D634-C634)))*(L634/(K634+L634))*(P634/(P634+O634)))</f>
        <v>0</v>
      </c>
      <c r="U634" s="7" t="n">
        <v>43058</v>
      </c>
    </row>
    <row r="635" customFormat="false" ht="15" hidden="false" customHeight="false" outlineLevel="0" collapsed="false">
      <c r="A635" s="0" t="s">
        <v>536</v>
      </c>
      <c r="B635" s="0" t="s">
        <v>355</v>
      </c>
      <c r="C635" s="0" t="n">
        <v>42</v>
      </c>
      <c r="D635" s="0" t="n">
        <v>107</v>
      </c>
      <c r="E635" s="0" t="n">
        <v>28</v>
      </c>
      <c r="F635" s="0" t="n">
        <v>48</v>
      </c>
      <c r="G635" s="0" t="n">
        <v>21</v>
      </c>
      <c r="H635" s="0" t="n">
        <v>8</v>
      </c>
      <c r="I635" s="0" t="n">
        <v>0</v>
      </c>
      <c r="J635" s="0" t="n">
        <v>1</v>
      </c>
      <c r="K635" s="0" t="n">
        <f aca="false">VLOOKUP(A635,'Team Data'!$A$1:$E$659,2,FALSE())</f>
        <v>0</v>
      </c>
      <c r="L635" s="0" t="n">
        <f aca="false">VLOOKUP(A635,'Team Data'!$A$1:$E$659,3,FALSE())</f>
        <v>1</v>
      </c>
      <c r="M635" s="0" t="n">
        <f aca="false">VLOOKUP(B635,'Team Data'!$A$1:$E$659,2,FALSE())</f>
        <v>16</v>
      </c>
      <c r="N635" s="0" t="n">
        <f aca="false">VLOOKUP(B635,'Team Data'!$A$1:$E$659,3,FALSE())</f>
        <v>15</v>
      </c>
      <c r="O635" s="0" t="n">
        <f aca="false">VLOOKUP(A635,'Team Data'!$A$1:$E$659,4,FALSE())</f>
        <v>16</v>
      </c>
      <c r="P635" s="0" t="n">
        <f aca="false">VLOOKUP(A635,'Team Data'!$A$1:$E$659,5,FALSE())</f>
        <v>15</v>
      </c>
      <c r="Q635" s="0" t="n">
        <f aca="false">VLOOKUP(B635,'Team Data'!$A$1:$E$659,4,FALSE())</f>
        <v>450</v>
      </c>
      <c r="R635" s="0" t="n">
        <f aca="false">VLOOKUP(B635,'Team Data'!$A$1:$E$659,5,FALSE())</f>
        <v>474</v>
      </c>
      <c r="S635" s="0" t="n">
        <f aca="false">IF(I635=1,(MIN(30,(C635-D635)))*(M635/(M635+N635))*(Q635/(Q635+R635)),(MAX(-30,(C635-D635)))*(N635/(M635+N635))*(R635/(R635+Q635)))</f>
        <v>-7.44658567239212</v>
      </c>
      <c r="T635" s="0" t="n">
        <f aca="false">IF(J635=1,(MIN(30,(D635-C635)))*(K635/(K635+L635))*(O635/(O635+P635)),(MAX(-30,(D635-C635)))*(L635/(K635+L635))*(P635/(P635+O635)))</f>
        <v>0</v>
      </c>
      <c r="U635" s="7" t="n">
        <v>43058</v>
      </c>
    </row>
    <row r="636" customFormat="false" ht="15" hidden="false" customHeight="false" outlineLevel="0" collapsed="false">
      <c r="A636" s="0" t="s">
        <v>27</v>
      </c>
      <c r="B636" s="0" t="s">
        <v>103</v>
      </c>
      <c r="C636" s="0" t="n">
        <v>62</v>
      </c>
      <c r="D636" s="0" t="n">
        <v>65</v>
      </c>
      <c r="E636" s="0" t="n">
        <v>33</v>
      </c>
      <c r="F636" s="0" t="n">
        <v>40</v>
      </c>
      <c r="G636" s="0" t="n">
        <v>15</v>
      </c>
      <c r="H636" s="0" t="n">
        <v>19</v>
      </c>
      <c r="I636" s="0" t="n">
        <v>0</v>
      </c>
      <c r="J636" s="0" t="n">
        <v>1</v>
      </c>
      <c r="K636" s="0" t="n">
        <f aca="false">VLOOKUP(A636,'Team Data'!$A$1:$E$659,2,FALSE())</f>
        <v>18</v>
      </c>
      <c r="L636" s="0" t="n">
        <f aca="false">VLOOKUP(A636,'Team Data'!$A$1:$E$659,3,FALSE())</f>
        <v>14</v>
      </c>
      <c r="M636" s="0" t="n">
        <f aca="false">VLOOKUP(B636,'Team Data'!$A$1:$E$659,2,FALSE())</f>
        <v>13</v>
      </c>
      <c r="N636" s="0" t="n">
        <f aca="false">VLOOKUP(B636,'Team Data'!$A$1:$E$659,3,FALSE())</f>
        <v>19</v>
      </c>
      <c r="O636" s="0" t="n">
        <f aca="false">VLOOKUP(A636,'Team Data'!$A$1:$E$659,4,FALSE())</f>
        <v>374</v>
      </c>
      <c r="P636" s="0" t="n">
        <f aca="false">VLOOKUP(A636,'Team Data'!$A$1:$E$659,5,FALSE())</f>
        <v>605</v>
      </c>
      <c r="Q636" s="0" t="n">
        <f aca="false">VLOOKUP(B636,'Team Data'!$A$1:$E$659,4,FALSE())</f>
        <v>625</v>
      </c>
      <c r="R636" s="0" t="n">
        <f aca="false">VLOOKUP(B636,'Team Data'!$A$1:$E$659,5,FALSE())</f>
        <v>447</v>
      </c>
      <c r="S636" s="0" t="n">
        <f aca="false">IF(I636=1,(MIN(30,(C636-D636)))*(M636/(M636+N636))*(Q636/(Q636+R636)),(MAX(-30,(C636-D636)))*(N636/(M636+N636))*(R636/(R636+Q636)))</f>
        <v>-0.742741371268657</v>
      </c>
      <c r="T636" s="0" t="n">
        <f aca="false">IF(J636=1,(MIN(30,(D636-C636)))*(K636/(K636+L636))*(O636/(O636+P636)),(MAX(-30,(D636-C636)))*(L636/(K636+L636))*(P636/(P636+O636)))</f>
        <v>0.644662921348315</v>
      </c>
      <c r="U636" s="7" t="n">
        <v>43058</v>
      </c>
    </row>
    <row r="637" customFormat="false" ht="15" hidden="false" customHeight="false" outlineLevel="0" collapsed="false">
      <c r="A637" s="0" t="s">
        <v>200</v>
      </c>
      <c r="B637" s="0" t="s">
        <v>188</v>
      </c>
      <c r="C637" s="0" t="n">
        <v>70</v>
      </c>
      <c r="D637" s="0" t="n">
        <v>92</v>
      </c>
      <c r="E637" s="0" t="n">
        <v>30</v>
      </c>
      <c r="F637" s="0" t="n">
        <v>41</v>
      </c>
      <c r="G637" s="0" t="n">
        <v>18</v>
      </c>
      <c r="H637" s="0" t="n">
        <v>13</v>
      </c>
      <c r="I637" s="0" t="n">
        <v>0</v>
      </c>
      <c r="J637" s="0" t="n">
        <v>1</v>
      </c>
      <c r="K637" s="0" t="n">
        <f aca="false">VLOOKUP(A637,'Team Data'!$A$1:$E$659,2,FALSE())</f>
        <v>12</v>
      </c>
      <c r="L637" s="0" t="n">
        <f aca="false">VLOOKUP(A637,'Team Data'!$A$1:$E$659,3,FALSE())</f>
        <v>20</v>
      </c>
      <c r="M637" s="0" t="n">
        <f aca="false">VLOOKUP(B637,'Team Data'!$A$1:$E$659,2,FALSE())</f>
        <v>22</v>
      </c>
      <c r="N637" s="0" t="n">
        <f aca="false">VLOOKUP(B637,'Team Data'!$A$1:$E$659,3,FALSE())</f>
        <v>11</v>
      </c>
      <c r="O637" s="0" t="n">
        <f aca="false">VLOOKUP(A637,'Team Data'!$A$1:$E$659,4,FALSE())</f>
        <v>569</v>
      </c>
      <c r="P637" s="0" t="n">
        <f aca="false">VLOOKUP(A637,'Team Data'!$A$1:$E$659,5,FALSE())</f>
        <v>426</v>
      </c>
      <c r="Q637" s="0" t="n">
        <f aca="false">VLOOKUP(B637,'Team Data'!$A$1:$E$659,4,FALSE())</f>
        <v>611</v>
      </c>
      <c r="R637" s="0" t="n">
        <f aca="false">VLOOKUP(B637,'Team Data'!$A$1:$E$659,5,FALSE())</f>
        <v>505</v>
      </c>
      <c r="S637" s="0" t="n">
        <f aca="false">IF(I637=1,(MIN(30,(C637-D637)))*(M637/(M637+N637))*(Q637/(Q637+R637)),(MAX(-30,(C637-D637)))*(N637/(M637+N637))*(R637/(R637+Q637)))</f>
        <v>-3.3183990442055</v>
      </c>
      <c r="T637" s="0" t="n">
        <f aca="false">IF(J637=1,(MIN(30,(D637-C637)))*(K637/(K637+L637))*(O637/(O637+P637)),(MAX(-30,(D637-C637)))*(L637/(K637+L637))*(P637/(P637+O637)))</f>
        <v>4.7178391959799</v>
      </c>
      <c r="U637" s="7" t="n">
        <v>43058</v>
      </c>
    </row>
    <row r="638" customFormat="false" ht="15" hidden="false" customHeight="false" outlineLevel="0" collapsed="false">
      <c r="A638" s="0" t="s">
        <v>341</v>
      </c>
      <c r="B638" s="0" t="s">
        <v>33</v>
      </c>
      <c r="C638" s="0" t="n">
        <v>64</v>
      </c>
      <c r="D638" s="0" t="n">
        <v>70</v>
      </c>
      <c r="E638" s="0" t="n">
        <v>23</v>
      </c>
      <c r="F638" s="0" t="n">
        <v>41</v>
      </c>
      <c r="G638" s="0" t="n">
        <v>13</v>
      </c>
      <c r="H638" s="0" t="n">
        <v>15</v>
      </c>
      <c r="I638" s="0" t="n">
        <v>0</v>
      </c>
      <c r="J638" s="0" t="n">
        <v>1</v>
      </c>
      <c r="K638" s="0" t="n">
        <f aca="false">VLOOKUP(A638,'Team Data'!$A$1:$E$659,2,FALSE())</f>
        <v>20</v>
      </c>
      <c r="L638" s="0" t="n">
        <f aca="false">VLOOKUP(A638,'Team Data'!$A$1:$E$659,3,FALSE())</f>
        <v>11</v>
      </c>
      <c r="M638" s="0" t="n">
        <f aca="false">VLOOKUP(B638,'Team Data'!$A$1:$E$659,2,FALSE())</f>
        <v>20</v>
      </c>
      <c r="N638" s="0" t="n">
        <f aca="false">VLOOKUP(B638,'Team Data'!$A$1:$E$659,3,FALSE())</f>
        <v>13</v>
      </c>
      <c r="O638" s="0" t="n">
        <f aca="false">VLOOKUP(A638,'Team Data'!$A$1:$E$659,4,FALSE())</f>
        <v>456</v>
      </c>
      <c r="P638" s="0" t="n">
        <f aca="false">VLOOKUP(A638,'Team Data'!$A$1:$E$659,5,FALSE())</f>
        <v>479</v>
      </c>
      <c r="Q638" s="0" t="n">
        <f aca="false">VLOOKUP(B638,'Team Data'!$A$1:$E$659,4,FALSE())</f>
        <v>562</v>
      </c>
      <c r="R638" s="0" t="n">
        <f aca="false">VLOOKUP(B638,'Team Data'!$A$1:$E$659,5,FALSE())</f>
        <v>491</v>
      </c>
      <c r="S638" s="0" t="n">
        <f aca="false">IF(I638=1,(MIN(30,(C638-D638)))*(M638/(M638+N638))*(Q638/(Q638+R638)),(MAX(-30,(C638-D638)))*(N638/(M638+N638))*(R638/(R638+Q638)))</f>
        <v>-1.10213243546577</v>
      </c>
      <c r="T638" s="0" t="n">
        <f aca="false">IF(J638=1,(MIN(30,(D638-C638)))*(K638/(K638+L638))*(O638/(O638+P638)),(MAX(-30,(D638-C638)))*(L638/(K638+L638))*(P638/(P638+O638)))</f>
        <v>1.88787303777816</v>
      </c>
      <c r="U638" s="7" t="n">
        <v>43058</v>
      </c>
    </row>
    <row r="639" customFormat="false" ht="15" hidden="false" customHeight="false" outlineLevel="0" collapsed="false">
      <c r="A639" s="0" t="s">
        <v>314</v>
      </c>
      <c r="B639" s="0" t="s">
        <v>58</v>
      </c>
      <c r="C639" s="0" t="n">
        <v>88</v>
      </c>
      <c r="D639" s="0" t="n">
        <v>93</v>
      </c>
      <c r="E639" s="0" t="n">
        <v>32</v>
      </c>
      <c r="F639" s="0" t="n">
        <v>28</v>
      </c>
      <c r="G639" s="0" t="n">
        <v>14</v>
      </c>
      <c r="H639" s="0" t="n">
        <v>10</v>
      </c>
      <c r="I639" s="0" t="n">
        <v>0</v>
      </c>
      <c r="J639" s="0" t="n">
        <v>1</v>
      </c>
      <c r="K639" s="0" t="n">
        <f aca="false">VLOOKUP(A639,'Team Data'!$A$1:$E$659,2,FALSE())</f>
        <v>25</v>
      </c>
      <c r="L639" s="0" t="n">
        <f aca="false">VLOOKUP(A639,'Team Data'!$A$1:$E$659,3,FALSE())</f>
        <v>10</v>
      </c>
      <c r="M639" s="0" t="n">
        <f aca="false">VLOOKUP(B639,'Team Data'!$A$1:$E$659,2,FALSE())</f>
        <v>19</v>
      </c>
      <c r="N639" s="0" t="n">
        <f aca="false">VLOOKUP(B639,'Team Data'!$A$1:$E$659,3,FALSE())</f>
        <v>14</v>
      </c>
      <c r="O639" s="0" t="n">
        <f aca="false">VLOOKUP(A639,'Team Data'!$A$1:$E$659,4,FALSE())</f>
        <v>506</v>
      </c>
      <c r="P639" s="0" t="n">
        <f aca="false">VLOOKUP(A639,'Team Data'!$A$1:$E$659,5,FALSE())</f>
        <v>534</v>
      </c>
      <c r="Q639" s="0" t="n">
        <f aca="false">VLOOKUP(B639,'Team Data'!$A$1:$E$659,4,FALSE())</f>
        <v>475</v>
      </c>
      <c r="R639" s="0" t="n">
        <f aca="false">VLOOKUP(B639,'Team Data'!$A$1:$E$659,5,FALSE())</f>
        <v>542</v>
      </c>
      <c r="S639" s="0" t="n">
        <f aca="false">IF(I639=1,(MIN(30,(C639-D639)))*(M639/(M639+N639))*(Q639/(Q639+R639)),(MAX(-30,(C639-D639)))*(N639/(M639+N639))*(R639/(R639+Q639)))</f>
        <v>-1.13047882959387</v>
      </c>
      <c r="T639" s="0" t="n">
        <f aca="false">IF(J639=1,(MIN(30,(D639-C639)))*(K639/(K639+L639))*(O639/(O639+P639)),(MAX(-30,(D639-C639)))*(L639/(K639+L639))*(P639/(P639+O639)))</f>
        <v>1.73763736263736</v>
      </c>
      <c r="U639" s="7" t="n">
        <v>43058</v>
      </c>
    </row>
    <row r="640" customFormat="false" ht="15" hidden="false" customHeight="false" outlineLevel="0" collapsed="false">
      <c r="A640" s="0" t="s">
        <v>204</v>
      </c>
      <c r="B640" s="0" t="s">
        <v>215</v>
      </c>
      <c r="C640" s="0" t="n">
        <v>55</v>
      </c>
      <c r="D640" s="0" t="n">
        <v>80</v>
      </c>
      <c r="E640" s="0" t="n">
        <v>29</v>
      </c>
      <c r="F640" s="0" t="n">
        <v>38</v>
      </c>
      <c r="G640" s="0" t="n">
        <v>16</v>
      </c>
      <c r="H640" s="0" t="n">
        <v>9</v>
      </c>
      <c r="I640" s="0" t="n">
        <v>0</v>
      </c>
      <c r="J640" s="0" t="n">
        <v>1</v>
      </c>
      <c r="K640" s="0" t="n">
        <f aca="false">VLOOKUP(A640,'Team Data'!$A$1:$E$659,2,FALSE())</f>
        <v>23</v>
      </c>
      <c r="L640" s="0" t="n">
        <f aca="false">VLOOKUP(A640,'Team Data'!$A$1:$E$659,3,FALSE())</f>
        <v>10</v>
      </c>
      <c r="M640" s="0" t="n">
        <f aca="false">VLOOKUP(B640,'Team Data'!$A$1:$E$659,2,FALSE())</f>
        <v>25</v>
      </c>
      <c r="N640" s="0" t="n">
        <f aca="false">VLOOKUP(B640,'Team Data'!$A$1:$E$659,3,FALSE())</f>
        <v>9</v>
      </c>
      <c r="O640" s="0" t="n">
        <f aca="false">VLOOKUP(A640,'Team Data'!$A$1:$E$659,4,FALSE())</f>
        <v>563</v>
      </c>
      <c r="P640" s="0" t="n">
        <f aca="false">VLOOKUP(A640,'Team Data'!$A$1:$E$659,5,FALSE())</f>
        <v>481</v>
      </c>
      <c r="Q640" s="0" t="n">
        <f aca="false">VLOOKUP(B640,'Team Data'!$A$1:$E$659,4,FALSE())</f>
        <v>711</v>
      </c>
      <c r="R640" s="0" t="n">
        <f aca="false">VLOOKUP(B640,'Team Data'!$A$1:$E$659,5,FALSE())</f>
        <v>455</v>
      </c>
      <c r="S640" s="0" t="n">
        <f aca="false">IF(I640=1,(MIN(30,(C640-D640)))*(M640/(M640+N640))*(Q640/(Q640+R640)),(MAX(-30,(C640-D640)))*(N640/(M640+N640))*(R640/(R640+Q640)))</f>
        <v>-2.58235798607608</v>
      </c>
      <c r="T640" s="0" t="n">
        <f aca="false">IF(J640=1,(MIN(30,(D640-C640)))*(K640/(K640+L640))*(O640/(O640+P640)),(MAX(-30,(D640-C640)))*(L640/(K640+L640))*(P640/(P640+O640)))</f>
        <v>9.39640659468246</v>
      </c>
      <c r="U640" s="7" t="n">
        <v>43058</v>
      </c>
    </row>
    <row r="641" customFormat="false" ht="15" hidden="false" customHeight="false" outlineLevel="0" collapsed="false">
      <c r="A641" s="0" t="s">
        <v>306</v>
      </c>
      <c r="B641" s="0" t="s">
        <v>16</v>
      </c>
      <c r="C641" s="0" t="n">
        <v>78</v>
      </c>
      <c r="D641" s="0" t="n">
        <v>99</v>
      </c>
      <c r="E641" s="0" t="n">
        <v>34</v>
      </c>
      <c r="F641" s="0" t="n">
        <v>28</v>
      </c>
      <c r="G641" s="0" t="n">
        <v>19</v>
      </c>
      <c r="H641" s="0" t="n">
        <v>10</v>
      </c>
      <c r="I641" s="0" t="n">
        <v>0</v>
      </c>
      <c r="J641" s="0" t="n">
        <v>1</v>
      </c>
      <c r="K641" s="0" t="n">
        <f aca="false">VLOOKUP(A641,'Team Data'!$A$1:$E$659,2,FALSE())</f>
        <v>18</v>
      </c>
      <c r="L641" s="0" t="n">
        <f aca="false">VLOOKUP(A641,'Team Data'!$A$1:$E$659,3,FALSE())</f>
        <v>17</v>
      </c>
      <c r="M641" s="0" t="n">
        <f aca="false">VLOOKUP(B641,'Team Data'!$A$1:$E$659,2,FALSE())</f>
        <v>20</v>
      </c>
      <c r="N641" s="0" t="n">
        <f aca="false">VLOOKUP(B641,'Team Data'!$A$1:$E$659,3,FALSE())</f>
        <v>12</v>
      </c>
      <c r="O641" s="0" t="n">
        <f aca="false">VLOOKUP(A641,'Team Data'!$A$1:$E$659,4,FALSE())</f>
        <v>605</v>
      </c>
      <c r="P641" s="0" t="n">
        <f aca="false">VLOOKUP(A641,'Team Data'!$A$1:$E$659,5,FALSE())</f>
        <v>465</v>
      </c>
      <c r="Q641" s="0" t="n">
        <f aca="false">VLOOKUP(B641,'Team Data'!$A$1:$E$659,4,FALSE())</f>
        <v>595</v>
      </c>
      <c r="R641" s="0" t="n">
        <f aca="false">VLOOKUP(B641,'Team Data'!$A$1:$E$659,5,FALSE())</f>
        <v>484</v>
      </c>
      <c r="S641" s="0" t="n">
        <f aca="false">IF(I641=1,(MIN(30,(C641-D641)))*(M641/(M641+N641))*(Q641/(Q641+R641)),(MAX(-30,(C641-D641)))*(N641/(M641+N641))*(R641/(R641+Q641)))</f>
        <v>-3.532437442076</v>
      </c>
      <c r="T641" s="0" t="n">
        <f aca="false">IF(J641=1,(MIN(30,(D641-C641)))*(K641/(K641+L641))*(O641/(O641+P641)),(MAX(-30,(D641-C641)))*(L641/(K641+L641))*(P641/(P641+O641)))</f>
        <v>6.10654205607477</v>
      </c>
      <c r="U641" s="7" t="n">
        <v>43058</v>
      </c>
    </row>
    <row r="642" customFormat="false" ht="15" hidden="false" customHeight="false" outlineLevel="0" collapsed="false">
      <c r="A642" s="0" t="s">
        <v>262</v>
      </c>
      <c r="B642" s="0" t="s">
        <v>26</v>
      </c>
      <c r="C642" s="0" t="n">
        <v>77</v>
      </c>
      <c r="D642" s="0" t="n">
        <v>90</v>
      </c>
      <c r="E642" s="0" t="n">
        <v>30</v>
      </c>
      <c r="F642" s="0" t="n">
        <v>31</v>
      </c>
      <c r="G642" s="0" t="n">
        <v>8</v>
      </c>
      <c r="H642" s="0" t="n">
        <v>7</v>
      </c>
      <c r="I642" s="0" t="n">
        <v>0</v>
      </c>
      <c r="J642" s="0" t="n">
        <v>1</v>
      </c>
      <c r="K642" s="0" t="n">
        <f aca="false">VLOOKUP(A642,'Team Data'!$A$1:$E$659,2,FALSE())</f>
        <v>20</v>
      </c>
      <c r="L642" s="0" t="n">
        <f aca="false">VLOOKUP(A642,'Team Data'!$A$1:$E$659,3,FALSE())</f>
        <v>14</v>
      </c>
      <c r="M642" s="0" t="n">
        <f aca="false">VLOOKUP(B642,'Team Data'!$A$1:$E$659,2,FALSE())</f>
        <v>24</v>
      </c>
      <c r="N642" s="0" t="n">
        <f aca="false">VLOOKUP(B642,'Team Data'!$A$1:$E$659,3,FALSE())</f>
        <v>9</v>
      </c>
      <c r="O642" s="0" t="n">
        <f aca="false">VLOOKUP(A642,'Team Data'!$A$1:$E$659,4,FALSE())</f>
        <v>507</v>
      </c>
      <c r="P642" s="0" t="n">
        <f aca="false">VLOOKUP(A642,'Team Data'!$A$1:$E$659,5,FALSE())</f>
        <v>501</v>
      </c>
      <c r="Q642" s="0" t="n">
        <f aca="false">VLOOKUP(B642,'Team Data'!$A$1:$E$659,4,FALSE())</f>
        <v>540</v>
      </c>
      <c r="R642" s="0" t="n">
        <f aca="false">VLOOKUP(B642,'Team Data'!$A$1:$E$659,5,FALSE())</f>
        <v>523</v>
      </c>
      <c r="S642" s="0" t="n">
        <f aca="false">IF(I642=1,(MIN(30,(C642-D642)))*(M642/(M642+N642))*(Q642/(Q642+R642)),(MAX(-30,(C642-D642)))*(N642/(M642+N642))*(R642/(R642+Q642)))</f>
        <v>-1.74437697767895</v>
      </c>
      <c r="T642" s="0" t="n">
        <f aca="false">IF(J642=1,(MIN(30,(D642-C642)))*(K642/(K642+L642))*(O642/(O642+P642)),(MAX(-30,(D642-C642)))*(L642/(K642+L642))*(P642/(P642+O642)))</f>
        <v>3.84628851540616</v>
      </c>
      <c r="U642" s="7" t="n">
        <v>43058</v>
      </c>
    </row>
    <row r="643" customFormat="false" ht="15" hidden="false" customHeight="false" outlineLevel="0" collapsed="false">
      <c r="A643" s="0" t="s">
        <v>202</v>
      </c>
      <c r="B643" s="0" t="s">
        <v>351</v>
      </c>
      <c r="C643" s="0" t="n">
        <v>83</v>
      </c>
      <c r="D643" s="0" t="n">
        <v>86</v>
      </c>
      <c r="E643" s="0" t="n">
        <v>30</v>
      </c>
      <c r="F643" s="0" t="n">
        <v>30</v>
      </c>
      <c r="G643" s="0" t="n">
        <v>15</v>
      </c>
      <c r="H643" s="0" t="n">
        <v>14</v>
      </c>
      <c r="I643" s="0" t="n">
        <v>0</v>
      </c>
      <c r="J643" s="0" t="n">
        <v>1</v>
      </c>
      <c r="K643" s="0" t="n">
        <f aca="false">VLOOKUP(A643,'Team Data'!$A$1:$E$659,2,FALSE())</f>
        <v>14</v>
      </c>
      <c r="L643" s="0" t="n">
        <f aca="false">VLOOKUP(A643,'Team Data'!$A$1:$E$659,3,FALSE())</f>
        <v>19</v>
      </c>
      <c r="M643" s="0" t="n">
        <f aca="false">VLOOKUP(B643,'Team Data'!$A$1:$E$659,2,FALSE())</f>
        <v>21</v>
      </c>
      <c r="N643" s="0" t="n">
        <f aca="false">VLOOKUP(B643,'Team Data'!$A$1:$E$659,3,FALSE())</f>
        <v>13</v>
      </c>
      <c r="O643" s="0" t="n">
        <f aca="false">VLOOKUP(A643,'Team Data'!$A$1:$E$659,4,FALSE())</f>
        <v>532</v>
      </c>
      <c r="P643" s="0" t="n">
        <f aca="false">VLOOKUP(A643,'Team Data'!$A$1:$E$659,5,FALSE())</f>
        <v>464</v>
      </c>
      <c r="Q643" s="0" t="n">
        <f aca="false">VLOOKUP(B643,'Team Data'!$A$1:$E$659,4,FALSE())</f>
        <v>532</v>
      </c>
      <c r="R643" s="0" t="n">
        <f aca="false">VLOOKUP(B643,'Team Data'!$A$1:$E$659,5,FALSE())</f>
        <v>495</v>
      </c>
      <c r="S643" s="0" t="n">
        <f aca="false">IF(I643=1,(MIN(30,(C643-D643)))*(M643/(M643+N643))*(Q643/(Q643+R643)),(MAX(-30,(C643-D643)))*(N643/(M643+N643))*(R643/(R643+Q643)))</f>
        <v>-0.552866716306776</v>
      </c>
      <c r="T643" s="0" t="n">
        <f aca="false">IF(J643=1,(MIN(30,(D643-C643)))*(K643/(K643+L643))*(O643/(O643+P643)),(MAX(-30,(D643-C643)))*(L643/(K643+L643))*(P643/(P643+O643)))</f>
        <v>0.679810149689668</v>
      </c>
      <c r="U643" s="7" t="n">
        <v>43058</v>
      </c>
    </row>
    <row r="644" customFormat="false" ht="15" hidden="false" customHeight="false" outlineLevel="0" collapsed="false">
      <c r="A644" s="0" t="s">
        <v>115</v>
      </c>
      <c r="B644" s="0" t="s">
        <v>338</v>
      </c>
      <c r="C644" s="0" t="n">
        <v>78</v>
      </c>
      <c r="D644" s="0" t="n">
        <v>73</v>
      </c>
      <c r="E644" s="0" t="n">
        <v>38</v>
      </c>
      <c r="F644" s="0" t="n">
        <v>34</v>
      </c>
      <c r="G644" s="0" t="n">
        <v>10</v>
      </c>
      <c r="H644" s="0" t="n">
        <v>15</v>
      </c>
      <c r="I644" s="0" t="n">
        <v>1</v>
      </c>
      <c r="J644" s="0" t="n">
        <v>0</v>
      </c>
      <c r="K644" s="0" t="n">
        <f aca="false">VLOOKUP(A644,'Team Data'!$A$1:$E$659,2,FALSE())</f>
        <v>27</v>
      </c>
      <c r="L644" s="0" t="n">
        <f aca="false">VLOOKUP(A644,'Team Data'!$A$1:$E$659,3,FALSE())</f>
        <v>8</v>
      </c>
      <c r="M644" s="0" t="n">
        <f aca="false">VLOOKUP(B644,'Team Data'!$A$1:$E$659,2,FALSE())</f>
        <v>11</v>
      </c>
      <c r="N644" s="0" t="n">
        <f aca="false">VLOOKUP(B644,'Team Data'!$A$1:$E$659,3,FALSE())</f>
        <v>20</v>
      </c>
      <c r="O644" s="0" t="n">
        <f aca="false">VLOOKUP(A644,'Team Data'!$A$1:$E$659,4,FALSE())</f>
        <v>625</v>
      </c>
      <c r="P644" s="0" t="n">
        <f aca="false">VLOOKUP(A644,'Team Data'!$A$1:$E$659,5,FALSE())</f>
        <v>506</v>
      </c>
      <c r="Q644" s="0" t="n">
        <f aca="false">VLOOKUP(B644,'Team Data'!$A$1:$E$659,4,FALSE())</f>
        <v>617</v>
      </c>
      <c r="R644" s="0" t="n">
        <f aca="false">VLOOKUP(B644,'Team Data'!$A$1:$E$659,5,FALSE())</f>
        <v>430</v>
      </c>
      <c r="S644" s="0" t="n">
        <f aca="false">IF(I644=1,(MIN(30,(C644-D644)))*(M644/(M644+N644))*(Q644/(Q644+R644)),(MAX(-30,(C644-D644)))*(N644/(M644+N644))*(R644/(R644+Q644)))</f>
        <v>1.04553717225868</v>
      </c>
      <c r="T644" s="0" t="n">
        <f aca="false">IF(J644=1,(MIN(30,(D644-C644)))*(K644/(K644+L644))*(O644/(O644+P644)),(MAX(-30,(D644-C644)))*(L644/(K644+L644))*(P644/(P644+O644)))</f>
        <v>-0.511304787166856</v>
      </c>
      <c r="U644" s="7" t="n">
        <v>43058</v>
      </c>
    </row>
    <row r="645" customFormat="false" ht="15" hidden="false" customHeight="false" outlineLevel="0" collapsed="false">
      <c r="A645" s="0" t="s">
        <v>30</v>
      </c>
      <c r="B645" s="0" t="s">
        <v>140</v>
      </c>
      <c r="C645" s="0" t="n">
        <v>82</v>
      </c>
      <c r="D645" s="0" t="n">
        <v>61</v>
      </c>
      <c r="E645" s="0" t="n">
        <v>48</v>
      </c>
      <c r="F645" s="0" t="n">
        <v>30</v>
      </c>
      <c r="G645" s="0" t="n">
        <v>15</v>
      </c>
      <c r="H645" s="0" t="n">
        <v>10</v>
      </c>
      <c r="I645" s="0" t="n">
        <v>1</v>
      </c>
      <c r="J645" s="0" t="n">
        <v>0</v>
      </c>
      <c r="K645" s="0" t="n">
        <f aca="false">VLOOKUP(A645,'Team Data'!$A$1:$E$659,2,FALSE())</f>
        <v>19</v>
      </c>
      <c r="L645" s="0" t="n">
        <f aca="false">VLOOKUP(A645,'Team Data'!$A$1:$E$659,3,FALSE())</f>
        <v>16</v>
      </c>
      <c r="M645" s="0" t="n">
        <f aca="false">VLOOKUP(B645,'Team Data'!$A$1:$E$659,2,FALSE())</f>
        <v>13</v>
      </c>
      <c r="N645" s="0" t="n">
        <f aca="false">VLOOKUP(B645,'Team Data'!$A$1:$E$659,3,FALSE())</f>
        <v>19</v>
      </c>
      <c r="O645" s="0" t="n">
        <f aca="false">VLOOKUP(A645,'Team Data'!$A$1:$E$659,4,FALSE())</f>
        <v>646</v>
      </c>
      <c r="P645" s="0" t="n">
        <f aca="false">VLOOKUP(A645,'Team Data'!$A$1:$E$659,5,FALSE())</f>
        <v>510</v>
      </c>
      <c r="Q645" s="0" t="n">
        <f aca="false">VLOOKUP(B645,'Team Data'!$A$1:$E$659,4,FALSE())</f>
        <v>557</v>
      </c>
      <c r="R645" s="0" t="n">
        <f aca="false">VLOOKUP(B645,'Team Data'!$A$1:$E$659,5,FALSE())</f>
        <v>489</v>
      </c>
      <c r="S645" s="0" t="n">
        <f aca="false">IF(I645=1,(MIN(30,(C645-D645)))*(M645/(M645+N645))*(Q645/(Q645+R645)),(MAX(-30,(C645-D645)))*(N645/(M645+N645))*(R645/(R645+Q645)))</f>
        <v>4.54293140535373</v>
      </c>
      <c r="T645" s="0" t="n">
        <f aca="false">IF(J645=1,(MIN(30,(D645-C645)))*(K645/(K645+L645))*(O645/(O645+P645)),(MAX(-30,(D645-C645)))*(L645/(K645+L645))*(P645/(P645+O645)))</f>
        <v>-4.23529411764706</v>
      </c>
      <c r="U645" s="7" t="n">
        <v>43058</v>
      </c>
    </row>
    <row r="646" customFormat="false" ht="15" hidden="false" customHeight="false" outlineLevel="0" collapsed="false">
      <c r="A646" s="0" t="s">
        <v>255</v>
      </c>
      <c r="B646" s="0" t="s">
        <v>153</v>
      </c>
      <c r="C646" s="0" t="n">
        <v>67</v>
      </c>
      <c r="D646" s="0" t="n">
        <v>88</v>
      </c>
      <c r="E646" s="0" t="n">
        <v>28</v>
      </c>
      <c r="F646" s="0" t="n">
        <v>31</v>
      </c>
      <c r="G646" s="0" t="n">
        <v>9</v>
      </c>
      <c r="H646" s="0" t="n">
        <v>9</v>
      </c>
      <c r="I646" s="0" t="n">
        <v>0</v>
      </c>
      <c r="J646" s="0" t="n">
        <v>1</v>
      </c>
      <c r="K646" s="0" t="n">
        <f aca="false">VLOOKUP(A646,'Team Data'!$A$1:$E$659,2,FALSE())</f>
        <v>10</v>
      </c>
      <c r="L646" s="0" t="n">
        <f aca="false">VLOOKUP(A646,'Team Data'!$A$1:$E$659,3,FALSE())</f>
        <v>22</v>
      </c>
      <c r="M646" s="0" t="n">
        <f aca="false">VLOOKUP(B646,'Team Data'!$A$1:$E$659,2,FALSE())</f>
        <v>32</v>
      </c>
      <c r="N646" s="0" t="n">
        <f aca="false">VLOOKUP(B646,'Team Data'!$A$1:$E$659,3,FALSE())</f>
        <v>6</v>
      </c>
      <c r="O646" s="0" t="n">
        <f aca="false">VLOOKUP(A646,'Team Data'!$A$1:$E$659,4,FALSE())</f>
        <v>520</v>
      </c>
      <c r="P646" s="0" t="n">
        <f aca="false">VLOOKUP(A646,'Team Data'!$A$1:$E$659,5,FALSE())</f>
        <v>472</v>
      </c>
      <c r="Q646" s="0" t="n">
        <f aca="false">VLOOKUP(B646,'Team Data'!$A$1:$E$659,4,FALSE())</f>
        <v>662</v>
      </c>
      <c r="R646" s="0" t="n">
        <f aca="false">VLOOKUP(B646,'Team Data'!$A$1:$E$659,5,FALSE())</f>
        <v>561</v>
      </c>
      <c r="S646" s="0" t="n">
        <f aca="false">IF(I646=1,(MIN(30,(C646-D646)))*(M646/(M646+N646))*(Q646/(Q646+R646)),(MAX(-30,(C646-D646)))*(N646/(M646+N646))*(R646/(R646+Q646)))</f>
        <v>-1.52097947239317</v>
      </c>
      <c r="T646" s="0" t="n">
        <f aca="false">IF(J646=1,(MIN(30,(D646-C646)))*(K646/(K646+L646))*(O646/(O646+P646)),(MAX(-30,(D646-C646)))*(L646/(K646+L646))*(P646/(P646+O646)))</f>
        <v>3.44002016129032</v>
      </c>
      <c r="U646" s="7" t="n">
        <v>43058</v>
      </c>
    </row>
    <row r="647" customFormat="false" ht="15" hidden="false" customHeight="false" outlineLevel="0" collapsed="false">
      <c r="A647" s="0" t="s">
        <v>175</v>
      </c>
      <c r="B647" s="0" t="s">
        <v>137</v>
      </c>
      <c r="C647" s="0" t="n">
        <v>67</v>
      </c>
      <c r="D647" s="0" t="n">
        <v>80</v>
      </c>
      <c r="E647" s="0" t="n">
        <v>32</v>
      </c>
      <c r="F647" s="0" t="n">
        <v>33</v>
      </c>
      <c r="G647" s="0" t="n">
        <v>16</v>
      </c>
      <c r="H647" s="0" t="n">
        <v>13</v>
      </c>
      <c r="I647" s="0" t="n">
        <v>0</v>
      </c>
      <c r="J647" s="0" t="n">
        <v>1</v>
      </c>
      <c r="K647" s="0" t="n">
        <f aca="false">VLOOKUP(A647,'Team Data'!$A$1:$E$659,2,FALSE())</f>
        <v>4</v>
      </c>
      <c r="L647" s="0" t="n">
        <f aca="false">VLOOKUP(A647,'Team Data'!$A$1:$E$659,3,FALSE())</f>
        <v>28</v>
      </c>
      <c r="M647" s="0" t="n">
        <f aca="false">VLOOKUP(B647,'Team Data'!$A$1:$E$659,2,FALSE())</f>
        <v>17</v>
      </c>
      <c r="N647" s="0" t="n">
        <f aca="false">VLOOKUP(B647,'Team Data'!$A$1:$E$659,3,FALSE())</f>
        <v>17</v>
      </c>
      <c r="O647" s="0" t="n">
        <f aca="false">VLOOKUP(A647,'Team Data'!$A$1:$E$659,4,FALSE())</f>
        <v>495</v>
      </c>
      <c r="P647" s="0" t="n">
        <f aca="false">VLOOKUP(A647,'Team Data'!$A$1:$E$659,5,FALSE())</f>
        <v>568</v>
      </c>
      <c r="Q647" s="0" t="n">
        <f aca="false">VLOOKUP(B647,'Team Data'!$A$1:$E$659,4,FALSE())</f>
        <v>609</v>
      </c>
      <c r="R647" s="0" t="n">
        <f aca="false">VLOOKUP(B647,'Team Data'!$A$1:$E$659,5,FALSE())</f>
        <v>491</v>
      </c>
      <c r="S647" s="0" t="n">
        <f aca="false">IF(I647=1,(MIN(30,(C647-D647)))*(M647/(M647+N647))*(Q647/(Q647+R647)),(MAX(-30,(C647-D647)))*(N647/(M647+N647))*(R647/(R647+Q647)))</f>
        <v>-2.90136363636364</v>
      </c>
      <c r="T647" s="0" t="n">
        <f aca="false">IF(J647=1,(MIN(30,(D647-C647)))*(K647/(K647+L647))*(O647/(O647+P647)),(MAX(-30,(D647-C647)))*(L647/(K647+L647))*(P647/(P647+O647)))</f>
        <v>0.75670272812794</v>
      </c>
      <c r="U647" s="7" t="n">
        <v>43058</v>
      </c>
    </row>
    <row r="648" customFormat="false" ht="15" hidden="false" customHeight="false" outlineLevel="0" collapsed="false">
      <c r="A648" s="0" t="s">
        <v>316</v>
      </c>
      <c r="B648" s="0" t="s">
        <v>22</v>
      </c>
      <c r="C648" s="0" t="n">
        <v>82</v>
      </c>
      <c r="D648" s="0" t="n">
        <v>79</v>
      </c>
      <c r="E648" s="0" t="n">
        <v>38</v>
      </c>
      <c r="F648" s="0" t="n">
        <v>37</v>
      </c>
      <c r="G648" s="0" t="n">
        <v>21</v>
      </c>
      <c r="H648" s="0" t="n">
        <v>11</v>
      </c>
      <c r="I648" s="0" t="n">
        <v>1</v>
      </c>
      <c r="J648" s="0" t="n">
        <v>0</v>
      </c>
      <c r="K648" s="0" t="n">
        <f aca="false">VLOOKUP(A648,'Team Data'!$A$1:$E$659,2,FALSE())</f>
        <v>21</v>
      </c>
      <c r="L648" s="0" t="n">
        <f aca="false">VLOOKUP(A648,'Team Data'!$A$1:$E$659,3,FALSE())</f>
        <v>13</v>
      </c>
      <c r="M648" s="0" t="n">
        <f aca="false">VLOOKUP(B648,'Team Data'!$A$1:$E$659,2,FALSE())</f>
        <v>19</v>
      </c>
      <c r="N648" s="0" t="n">
        <f aca="false">VLOOKUP(B648,'Team Data'!$A$1:$E$659,3,FALSE())</f>
        <v>15</v>
      </c>
      <c r="O648" s="0" t="n">
        <f aca="false">VLOOKUP(A648,'Team Data'!$A$1:$E$659,4,FALSE())</f>
        <v>560</v>
      </c>
      <c r="P648" s="0" t="n">
        <f aca="false">VLOOKUP(A648,'Team Data'!$A$1:$E$659,5,FALSE())</f>
        <v>505</v>
      </c>
      <c r="Q648" s="0" t="n">
        <f aca="false">VLOOKUP(B648,'Team Data'!$A$1:$E$659,4,FALSE())</f>
        <v>533</v>
      </c>
      <c r="R648" s="0" t="n">
        <f aca="false">VLOOKUP(B648,'Team Data'!$A$1:$E$659,5,FALSE())</f>
        <v>507</v>
      </c>
      <c r="S648" s="0" t="n">
        <f aca="false">IF(I648=1,(MIN(30,(C648-D648)))*(M648/(M648+N648))*(Q648/(Q648+R648)),(MAX(-30,(C648-D648)))*(N648/(M648+N648))*(R648/(R648+Q648)))</f>
        <v>0.859191176470588</v>
      </c>
      <c r="T648" s="0" t="n">
        <f aca="false">IF(J648=1,(MIN(30,(D648-C648)))*(K648/(K648+L648))*(O648/(O648+P648)),(MAX(-30,(D648-C648)))*(L648/(K648+L648))*(P648/(P648+O648)))</f>
        <v>-0.543910521955261</v>
      </c>
      <c r="U648" s="7" t="n">
        <v>43058</v>
      </c>
    </row>
    <row r="649" customFormat="false" ht="15" hidden="false" customHeight="false" outlineLevel="0" collapsed="false">
      <c r="A649" s="0" t="s">
        <v>218</v>
      </c>
      <c r="B649" s="0" t="s">
        <v>67</v>
      </c>
      <c r="C649" s="0" t="n">
        <v>75</v>
      </c>
      <c r="D649" s="0" t="n">
        <v>67</v>
      </c>
      <c r="E649" s="0" t="n">
        <v>36</v>
      </c>
      <c r="F649" s="0" t="n">
        <v>23</v>
      </c>
      <c r="G649" s="0" t="n">
        <v>6</v>
      </c>
      <c r="H649" s="0" t="n">
        <v>9</v>
      </c>
      <c r="I649" s="0" t="n">
        <v>1</v>
      </c>
      <c r="J649" s="0" t="n">
        <v>0</v>
      </c>
      <c r="K649" s="0" t="n">
        <f aca="false">VLOOKUP(A649,'Team Data'!$A$1:$E$659,2,FALSE())</f>
        <v>25</v>
      </c>
      <c r="L649" s="0" t="n">
        <f aca="false">VLOOKUP(A649,'Team Data'!$A$1:$E$659,3,FALSE())</f>
        <v>7</v>
      </c>
      <c r="M649" s="0" t="n">
        <f aca="false">VLOOKUP(B649,'Team Data'!$A$1:$E$659,2,FALSE())</f>
        <v>14</v>
      </c>
      <c r="N649" s="0" t="n">
        <f aca="false">VLOOKUP(B649,'Team Data'!$A$1:$E$659,3,FALSE())</f>
        <v>17</v>
      </c>
      <c r="O649" s="0" t="n">
        <f aca="false">VLOOKUP(A649,'Team Data'!$A$1:$E$659,4,FALSE())</f>
        <v>521</v>
      </c>
      <c r="P649" s="0" t="n">
        <f aca="false">VLOOKUP(A649,'Team Data'!$A$1:$E$659,5,FALSE())</f>
        <v>531</v>
      </c>
      <c r="Q649" s="0" t="n">
        <f aca="false">VLOOKUP(B649,'Team Data'!$A$1:$E$659,4,FALSE())</f>
        <v>586</v>
      </c>
      <c r="R649" s="0" t="n">
        <f aca="false">VLOOKUP(B649,'Team Data'!$A$1:$E$659,5,FALSE())</f>
        <v>427</v>
      </c>
      <c r="S649" s="0" t="n">
        <f aca="false">IF(I649=1,(MIN(30,(C649-D649)))*(M649/(M649+N649))*(Q649/(Q649+R649)),(MAX(-30,(C649-D649)))*(N649/(M649+N649))*(R649/(R649+Q649)))</f>
        <v>2.08999140209534</v>
      </c>
      <c r="T649" s="0" t="n">
        <f aca="false">IF(J649=1,(MIN(30,(D649-C649)))*(K649/(K649+L649))*(O649/(O649+P649)),(MAX(-30,(D649-C649)))*(L649/(K649+L649))*(P649/(P649+O649)))</f>
        <v>-0.883317490494297</v>
      </c>
      <c r="U649" s="7" t="n">
        <v>43058</v>
      </c>
    </row>
    <row r="650" customFormat="false" ht="15" hidden="false" customHeight="false" outlineLevel="0" collapsed="false">
      <c r="A650" s="0" t="s">
        <v>245</v>
      </c>
      <c r="B650" s="0" t="s">
        <v>331</v>
      </c>
      <c r="C650" s="0" t="n">
        <v>50</v>
      </c>
      <c r="D650" s="0" t="n">
        <v>83</v>
      </c>
      <c r="E650" s="0" t="n">
        <v>32</v>
      </c>
      <c r="F650" s="0" t="n">
        <v>33</v>
      </c>
      <c r="G650" s="0" t="n">
        <v>21</v>
      </c>
      <c r="H650" s="0" t="n">
        <v>15</v>
      </c>
      <c r="I650" s="0" t="n">
        <v>0</v>
      </c>
      <c r="J650" s="0" t="n">
        <v>1</v>
      </c>
      <c r="K650" s="0" t="n">
        <f aca="false">VLOOKUP(A650,'Team Data'!$A$1:$E$659,2,FALSE())</f>
        <v>22</v>
      </c>
      <c r="L650" s="0" t="n">
        <f aca="false">VLOOKUP(A650,'Team Data'!$A$1:$E$659,3,FALSE())</f>
        <v>12</v>
      </c>
      <c r="M650" s="0" t="n">
        <f aca="false">VLOOKUP(B650,'Team Data'!$A$1:$E$659,2,FALSE())</f>
        <v>15</v>
      </c>
      <c r="N650" s="0" t="n">
        <f aca="false">VLOOKUP(B650,'Team Data'!$A$1:$E$659,3,FALSE())</f>
        <v>17</v>
      </c>
      <c r="O650" s="0" t="n">
        <f aca="false">VLOOKUP(A650,'Team Data'!$A$1:$E$659,4,FALSE())</f>
        <v>500</v>
      </c>
      <c r="P650" s="0" t="n">
        <f aca="false">VLOOKUP(A650,'Team Data'!$A$1:$E$659,5,FALSE())</f>
        <v>508</v>
      </c>
      <c r="Q650" s="0" t="n">
        <f aca="false">VLOOKUP(B650,'Team Data'!$A$1:$E$659,4,FALSE())</f>
        <v>528</v>
      </c>
      <c r="R650" s="0" t="n">
        <f aca="false">VLOOKUP(B650,'Team Data'!$A$1:$E$659,5,FALSE())</f>
        <v>460</v>
      </c>
      <c r="S650" s="0" t="n">
        <f aca="false">IF(I650=1,(MIN(30,(C650-D650)))*(M650/(M650+N650))*(Q650/(Q650+R650)),(MAX(-30,(C650-D650)))*(N650/(M650+N650))*(R650/(R650+Q650)))</f>
        <v>-7.42029352226721</v>
      </c>
      <c r="T650" s="0" t="n">
        <f aca="false">IF(J650=1,(MIN(30,(D650-C650)))*(K650/(K650+L650))*(O650/(O650+P650)),(MAX(-30,(D650-C650)))*(L650/(K650+L650))*(P650/(P650+O650)))</f>
        <v>9.62885154061625</v>
      </c>
      <c r="U650" s="7" t="n">
        <v>43058</v>
      </c>
    </row>
    <row r="651" customFormat="false" ht="15" hidden="false" customHeight="false" outlineLevel="0" collapsed="false">
      <c r="A651" s="0" t="s">
        <v>40</v>
      </c>
      <c r="B651" s="0" t="s">
        <v>142</v>
      </c>
      <c r="C651" s="0" t="n">
        <v>85</v>
      </c>
      <c r="D651" s="0" t="n">
        <v>73</v>
      </c>
      <c r="E651" s="0" t="n">
        <v>35</v>
      </c>
      <c r="F651" s="0" t="n">
        <v>26</v>
      </c>
      <c r="G651" s="0" t="n">
        <v>15</v>
      </c>
      <c r="H651" s="0" t="n">
        <v>13</v>
      </c>
      <c r="I651" s="0" t="n">
        <v>1</v>
      </c>
      <c r="J651" s="0" t="n">
        <v>0</v>
      </c>
      <c r="K651" s="0" t="n">
        <f aca="false">VLOOKUP(A651,'Team Data'!$A$1:$E$659,2,FALSE())</f>
        <v>12</v>
      </c>
      <c r="L651" s="0" t="n">
        <f aca="false">VLOOKUP(A651,'Team Data'!$A$1:$E$659,3,FALSE())</f>
        <v>18</v>
      </c>
      <c r="M651" s="0" t="n">
        <f aca="false">VLOOKUP(B651,'Team Data'!$A$1:$E$659,2,FALSE())</f>
        <v>19</v>
      </c>
      <c r="N651" s="0" t="n">
        <f aca="false">VLOOKUP(B651,'Team Data'!$A$1:$E$659,3,FALSE())</f>
        <v>14</v>
      </c>
      <c r="O651" s="0" t="n">
        <f aca="false">VLOOKUP(A651,'Team Data'!$A$1:$E$659,4,FALSE())</f>
        <v>502</v>
      </c>
      <c r="P651" s="0" t="n">
        <f aca="false">VLOOKUP(A651,'Team Data'!$A$1:$E$659,5,FALSE())</f>
        <v>400</v>
      </c>
      <c r="Q651" s="0" t="n">
        <f aca="false">VLOOKUP(B651,'Team Data'!$A$1:$E$659,4,FALSE())</f>
        <v>451</v>
      </c>
      <c r="R651" s="0" t="n">
        <f aca="false">VLOOKUP(B651,'Team Data'!$A$1:$E$659,5,FALSE())</f>
        <v>488</v>
      </c>
      <c r="S651" s="0" t="n">
        <f aca="false">IF(I651=1,(MIN(30,(C651-D651)))*(M651/(M651+N651))*(Q651/(Q651+R651)),(MAX(-30,(C651-D651)))*(N651/(M651+N651))*(R651/(R651+Q651)))</f>
        <v>3.31842385516507</v>
      </c>
      <c r="T651" s="0" t="n">
        <f aca="false">IF(J651=1,(MIN(30,(D651-C651)))*(K651/(K651+L651))*(O651/(O651+P651)),(MAX(-30,(D651-C651)))*(L651/(K651+L651))*(P651/(P651+O651)))</f>
        <v>-3.19290465631929</v>
      </c>
      <c r="U651" s="7" t="n">
        <v>43058</v>
      </c>
    </row>
    <row r="652" customFormat="false" ht="15" hidden="false" customHeight="false" outlineLevel="0" collapsed="false">
      <c r="A652" s="0" t="s">
        <v>273</v>
      </c>
      <c r="B652" s="0" t="s">
        <v>199</v>
      </c>
      <c r="C652" s="0" t="n">
        <v>67</v>
      </c>
      <c r="D652" s="0" t="n">
        <v>80</v>
      </c>
      <c r="E652" s="0" t="n">
        <v>29</v>
      </c>
      <c r="F652" s="0" t="n">
        <v>32</v>
      </c>
      <c r="G652" s="0" t="n">
        <v>13</v>
      </c>
      <c r="H652" s="0" t="n">
        <v>11</v>
      </c>
      <c r="I652" s="0" t="n">
        <v>0</v>
      </c>
      <c r="J652" s="0" t="n">
        <v>1</v>
      </c>
      <c r="K652" s="0" t="n">
        <f aca="false">VLOOKUP(A652,'Team Data'!$A$1:$E$659,2,FALSE())</f>
        <v>15</v>
      </c>
      <c r="L652" s="0" t="n">
        <f aca="false">VLOOKUP(A652,'Team Data'!$A$1:$E$659,3,FALSE())</f>
        <v>18</v>
      </c>
      <c r="M652" s="0" t="n">
        <f aca="false">VLOOKUP(B652,'Team Data'!$A$1:$E$659,2,FALSE())</f>
        <v>19</v>
      </c>
      <c r="N652" s="0" t="n">
        <f aca="false">VLOOKUP(B652,'Team Data'!$A$1:$E$659,3,FALSE())</f>
        <v>16</v>
      </c>
      <c r="O652" s="0" t="n">
        <f aca="false">VLOOKUP(A652,'Team Data'!$A$1:$E$659,4,FALSE())</f>
        <v>416</v>
      </c>
      <c r="P652" s="0" t="n">
        <f aca="false">VLOOKUP(A652,'Team Data'!$A$1:$E$659,5,FALSE())</f>
        <v>607</v>
      </c>
      <c r="Q652" s="0" t="n">
        <f aca="false">VLOOKUP(B652,'Team Data'!$A$1:$E$659,4,FALSE())</f>
        <v>431</v>
      </c>
      <c r="R652" s="0" t="n">
        <f aca="false">VLOOKUP(B652,'Team Data'!$A$1:$E$659,5,FALSE())</f>
        <v>621</v>
      </c>
      <c r="S652" s="0" t="n">
        <f aca="false">IF(I652=1,(MIN(30,(C652-D652)))*(M652/(M652+N652))*(Q652/(Q652+R652)),(MAX(-30,(C652-D652)))*(N652/(M652+N652))*(R652/(R652+Q652)))</f>
        <v>-3.50809342748506</v>
      </c>
      <c r="T652" s="0" t="n">
        <f aca="false">IF(J652=1,(MIN(30,(D652-C652)))*(K652/(K652+L652))*(O652/(O652+P652)),(MAX(-30,(D652-C652)))*(L652/(K652+L652))*(P652/(P652+O652)))</f>
        <v>2.40291477828135</v>
      </c>
      <c r="U652" s="7" t="n">
        <v>43058</v>
      </c>
    </row>
    <row r="653" customFormat="false" ht="15" hidden="false" customHeight="false" outlineLevel="0" collapsed="false">
      <c r="A653" s="0" t="s">
        <v>83</v>
      </c>
      <c r="B653" s="0" t="s">
        <v>172</v>
      </c>
      <c r="C653" s="0" t="n">
        <v>71</v>
      </c>
      <c r="D653" s="0" t="n">
        <v>72</v>
      </c>
      <c r="E653" s="0" t="n">
        <v>35</v>
      </c>
      <c r="F653" s="0" t="n">
        <v>41</v>
      </c>
      <c r="G653" s="0" t="n">
        <v>12</v>
      </c>
      <c r="H653" s="0" t="n">
        <v>5</v>
      </c>
      <c r="I653" s="0" t="n">
        <v>0</v>
      </c>
      <c r="J653" s="0" t="n">
        <v>1</v>
      </c>
      <c r="K653" s="0" t="n">
        <f aca="false">VLOOKUP(A653,'Team Data'!$A$1:$E$659,2,FALSE())</f>
        <v>14</v>
      </c>
      <c r="L653" s="0" t="n">
        <f aca="false">VLOOKUP(A653,'Team Data'!$A$1:$E$659,3,FALSE())</f>
        <v>18</v>
      </c>
      <c r="M653" s="0" t="n">
        <f aca="false">VLOOKUP(B653,'Team Data'!$A$1:$E$659,2,FALSE())</f>
        <v>16</v>
      </c>
      <c r="N653" s="0" t="n">
        <f aca="false">VLOOKUP(B653,'Team Data'!$A$1:$E$659,3,FALSE())</f>
        <v>17</v>
      </c>
      <c r="O653" s="0" t="n">
        <f aca="false">VLOOKUP(A653,'Team Data'!$A$1:$E$659,4,FALSE())</f>
        <v>525</v>
      </c>
      <c r="P653" s="0" t="n">
        <f aca="false">VLOOKUP(A653,'Team Data'!$A$1:$E$659,5,FALSE())</f>
        <v>457</v>
      </c>
      <c r="Q653" s="0" t="n">
        <f aca="false">VLOOKUP(B653,'Team Data'!$A$1:$E$659,4,FALSE())</f>
        <v>503</v>
      </c>
      <c r="R653" s="0" t="n">
        <f aca="false">VLOOKUP(B653,'Team Data'!$A$1:$E$659,5,FALSE())</f>
        <v>522</v>
      </c>
      <c r="S653" s="0" t="n">
        <f aca="false">IF(I653=1,(MIN(30,(C653-D653)))*(M653/(M653+N653))*(Q653/(Q653+R653)),(MAX(-30,(C653-D653)))*(N653/(M653+N653))*(R653/(R653+Q653)))</f>
        <v>-0.262350332594235</v>
      </c>
      <c r="T653" s="0" t="n">
        <f aca="false">IF(J653=1,(MIN(30,(D653-C653)))*(K653/(K653+L653))*(O653/(O653+P653)),(MAX(-30,(D653-C653)))*(L653/(K653+L653))*(P653/(P653+O653)))</f>
        <v>0.233897657841141</v>
      </c>
      <c r="U653" s="7" t="n">
        <v>43058</v>
      </c>
    </row>
    <row r="654" customFormat="false" ht="15" hidden="false" customHeight="false" outlineLevel="0" collapsed="false">
      <c r="A654" s="0" t="s">
        <v>72</v>
      </c>
      <c r="B654" s="0" t="s">
        <v>116</v>
      </c>
      <c r="C654" s="0" t="n">
        <v>116</v>
      </c>
      <c r="D654" s="0" t="n">
        <v>109</v>
      </c>
      <c r="E654" s="0" t="n">
        <v>49</v>
      </c>
      <c r="F654" s="0" t="n">
        <v>50</v>
      </c>
      <c r="G654" s="0" t="n">
        <v>12</v>
      </c>
      <c r="H654" s="0" t="n">
        <v>13</v>
      </c>
      <c r="I654" s="0" t="n">
        <v>1</v>
      </c>
      <c r="J654" s="0" t="n">
        <v>0</v>
      </c>
      <c r="K654" s="0" t="n">
        <f aca="false">VLOOKUP(A654,'Team Data'!$A$1:$E$659,2,FALSE())</f>
        <v>8</v>
      </c>
      <c r="L654" s="0" t="n">
        <f aca="false">VLOOKUP(A654,'Team Data'!$A$1:$E$659,3,FALSE())</f>
        <v>24</v>
      </c>
      <c r="M654" s="0" t="n">
        <f aca="false">VLOOKUP(B654,'Team Data'!$A$1:$E$659,2,FALSE())</f>
        <v>6</v>
      </c>
      <c r="N654" s="0" t="n">
        <f aca="false">VLOOKUP(B654,'Team Data'!$A$1:$E$659,3,FALSE())</f>
        <v>25</v>
      </c>
      <c r="O654" s="0" t="n">
        <f aca="false">VLOOKUP(A654,'Team Data'!$A$1:$E$659,4,FALSE())</f>
        <v>529</v>
      </c>
      <c r="P654" s="0" t="n">
        <f aca="false">VLOOKUP(A654,'Team Data'!$A$1:$E$659,5,FALSE())</f>
        <v>470</v>
      </c>
      <c r="Q654" s="0" t="n">
        <f aca="false">VLOOKUP(B654,'Team Data'!$A$1:$E$659,4,FALSE())</f>
        <v>465</v>
      </c>
      <c r="R654" s="0" t="n">
        <f aca="false">VLOOKUP(B654,'Team Data'!$A$1:$E$659,5,FALSE())</f>
        <v>438</v>
      </c>
      <c r="S654" s="0" t="n">
        <f aca="false">IF(I654=1,(MIN(30,(C654-D654)))*(M654/(M654+N654))*(Q654/(Q654+R654)),(MAX(-30,(C654-D654)))*(N654/(M654+N654))*(R654/(R654+Q654)))</f>
        <v>0.697674418604651</v>
      </c>
      <c r="T654" s="0" t="n">
        <f aca="false">IF(J654=1,(MIN(30,(D654-C654)))*(K654/(K654+L654))*(O654/(O654+P654)),(MAX(-30,(D654-C654)))*(L654/(K654+L654))*(P654/(P654+O654)))</f>
        <v>-2.46996996996997</v>
      </c>
      <c r="U654" s="7" t="n">
        <v>43058</v>
      </c>
    </row>
    <row r="655" customFormat="false" ht="15" hidden="false" customHeight="false" outlineLevel="0" collapsed="false">
      <c r="A655" s="0" t="s">
        <v>343</v>
      </c>
      <c r="B655" s="0" t="s">
        <v>173</v>
      </c>
      <c r="C655" s="0" t="n">
        <v>64</v>
      </c>
      <c r="D655" s="0" t="n">
        <v>92</v>
      </c>
      <c r="E655" s="0" t="n">
        <v>37</v>
      </c>
      <c r="F655" s="0" t="n">
        <v>40</v>
      </c>
      <c r="G655" s="0" t="n">
        <v>20</v>
      </c>
      <c r="H655" s="0" t="n">
        <v>12</v>
      </c>
      <c r="I655" s="0" t="n">
        <v>0</v>
      </c>
      <c r="J655" s="0" t="n">
        <v>1</v>
      </c>
      <c r="K655" s="0" t="n">
        <f aca="false">VLOOKUP(A655,'Team Data'!$A$1:$E$659,2,FALSE())</f>
        <v>13</v>
      </c>
      <c r="L655" s="0" t="n">
        <f aca="false">VLOOKUP(A655,'Team Data'!$A$1:$E$659,3,FALSE())</f>
        <v>19</v>
      </c>
      <c r="M655" s="0" t="n">
        <f aca="false">VLOOKUP(B655,'Team Data'!$A$1:$E$659,2,FALSE())</f>
        <v>14</v>
      </c>
      <c r="N655" s="0" t="n">
        <f aca="false">VLOOKUP(B655,'Team Data'!$A$1:$E$659,3,FALSE())</f>
        <v>17</v>
      </c>
      <c r="O655" s="0" t="n">
        <f aca="false">VLOOKUP(A655,'Team Data'!$A$1:$E$659,4,FALSE())</f>
        <v>540</v>
      </c>
      <c r="P655" s="0" t="n">
        <f aca="false">VLOOKUP(A655,'Team Data'!$A$1:$E$659,5,FALSE())</f>
        <v>453</v>
      </c>
      <c r="Q655" s="0" t="n">
        <f aca="false">VLOOKUP(B655,'Team Data'!$A$1:$E$659,4,FALSE())</f>
        <v>562</v>
      </c>
      <c r="R655" s="0" t="n">
        <f aca="false">VLOOKUP(B655,'Team Data'!$A$1:$E$659,5,FALSE())</f>
        <v>470</v>
      </c>
      <c r="S655" s="0" t="n">
        <f aca="false">IF(I655=1,(MIN(30,(C655-D655)))*(M655/(M655+N655))*(Q655/(Q655+R655)),(MAX(-30,(C655-D655)))*(N655/(M655+N655))*(R655/(R655+Q655)))</f>
        <v>-6.99299824956239</v>
      </c>
      <c r="T655" s="0" t="n">
        <f aca="false">IF(J655=1,(MIN(30,(D655-C655)))*(K655/(K655+L655))*(O655/(O655+P655)),(MAX(-30,(D655-C655)))*(L655/(K655+L655))*(P655/(P655+O655)))</f>
        <v>6.18580060422961</v>
      </c>
      <c r="U655" s="7" t="n">
        <v>43058</v>
      </c>
    </row>
    <row r="656" customFormat="false" ht="15" hidden="false" customHeight="false" outlineLevel="0" collapsed="false">
      <c r="A656" s="0" t="s">
        <v>122</v>
      </c>
      <c r="B656" s="0" t="s">
        <v>302</v>
      </c>
      <c r="C656" s="0" t="n">
        <v>84</v>
      </c>
      <c r="D656" s="0" t="n">
        <v>68</v>
      </c>
      <c r="E656" s="0" t="n">
        <v>34</v>
      </c>
      <c r="F656" s="0" t="n">
        <v>32</v>
      </c>
      <c r="G656" s="0" t="n">
        <v>16</v>
      </c>
      <c r="H656" s="0" t="n">
        <v>14</v>
      </c>
      <c r="I656" s="0" t="n">
        <v>1</v>
      </c>
      <c r="J656" s="0" t="n">
        <v>0</v>
      </c>
      <c r="K656" s="0" t="n">
        <f aca="false">VLOOKUP(A656,'Team Data'!$A$1:$E$659,2,FALSE())</f>
        <v>17</v>
      </c>
      <c r="L656" s="0" t="n">
        <f aca="false">VLOOKUP(A656,'Team Data'!$A$1:$E$659,3,FALSE())</f>
        <v>14</v>
      </c>
      <c r="M656" s="0" t="n">
        <f aca="false">VLOOKUP(B656,'Team Data'!$A$1:$E$659,2,FALSE())</f>
        <v>19</v>
      </c>
      <c r="N656" s="0" t="n">
        <f aca="false">VLOOKUP(B656,'Team Data'!$A$1:$E$659,3,FALSE())</f>
        <v>12</v>
      </c>
      <c r="O656" s="0" t="n">
        <f aca="false">VLOOKUP(A656,'Team Data'!$A$1:$E$659,4,FALSE())</f>
        <v>588</v>
      </c>
      <c r="P656" s="0" t="n">
        <f aca="false">VLOOKUP(A656,'Team Data'!$A$1:$E$659,5,FALSE())</f>
        <v>411</v>
      </c>
      <c r="Q656" s="0" t="n">
        <f aca="false">VLOOKUP(B656,'Team Data'!$A$1:$E$659,4,FALSE())</f>
        <v>534</v>
      </c>
      <c r="R656" s="0" t="n">
        <f aca="false">VLOOKUP(B656,'Team Data'!$A$1:$E$659,5,FALSE())</f>
        <v>472</v>
      </c>
      <c r="S656" s="0" t="n">
        <f aca="false">IF(I656=1,(MIN(30,(C656-D656)))*(M656/(M656+N656))*(Q656/(Q656+R656)),(MAX(-30,(C656-D656)))*(N656/(M656+N656))*(R656/(R656+Q656)))</f>
        <v>5.20541268517925</v>
      </c>
      <c r="T656" s="0" t="n">
        <f aca="false">IF(J656=1,(MIN(30,(D656-C656)))*(K656/(K656+L656))*(O656/(O656+P656)),(MAX(-30,(D656-C656)))*(L656/(K656+L656))*(P656/(P656+O656)))</f>
        <v>-2.97277923084375</v>
      </c>
      <c r="U656" s="7" t="n">
        <v>43058</v>
      </c>
    </row>
    <row r="657" customFormat="false" ht="15" hidden="false" customHeight="false" outlineLevel="0" collapsed="false">
      <c r="A657" s="0" t="s">
        <v>126</v>
      </c>
      <c r="B657" s="0" t="s">
        <v>57</v>
      </c>
      <c r="C657" s="0" t="n">
        <v>84</v>
      </c>
      <c r="D657" s="0" t="n">
        <v>89</v>
      </c>
      <c r="E657" s="0" t="n">
        <v>24</v>
      </c>
      <c r="F657" s="0" t="n">
        <v>38</v>
      </c>
      <c r="G657" s="0" t="n">
        <v>14</v>
      </c>
      <c r="H657" s="0" t="n">
        <v>17</v>
      </c>
      <c r="I657" s="0" t="n">
        <v>0</v>
      </c>
      <c r="J657" s="0" t="n">
        <v>1</v>
      </c>
      <c r="K657" s="0" t="n">
        <f aca="false">VLOOKUP(A657,'Team Data'!$A$1:$E$659,2,FALSE())</f>
        <v>20</v>
      </c>
      <c r="L657" s="0" t="n">
        <f aca="false">VLOOKUP(A657,'Team Data'!$A$1:$E$659,3,FALSE())</f>
        <v>14</v>
      </c>
      <c r="M657" s="0" t="n">
        <f aca="false">VLOOKUP(B657,'Team Data'!$A$1:$E$659,2,FALSE())</f>
        <v>14</v>
      </c>
      <c r="N657" s="0" t="n">
        <f aca="false">VLOOKUP(B657,'Team Data'!$A$1:$E$659,3,FALSE())</f>
        <v>18</v>
      </c>
      <c r="O657" s="0" t="n">
        <f aca="false">VLOOKUP(A657,'Team Data'!$A$1:$E$659,4,FALSE())</f>
        <v>555</v>
      </c>
      <c r="P657" s="0" t="n">
        <f aca="false">VLOOKUP(A657,'Team Data'!$A$1:$E$659,5,FALSE())</f>
        <v>537</v>
      </c>
      <c r="Q657" s="0" t="n">
        <f aca="false">VLOOKUP(B657,'Team Data'!$A$1:$E$659,4,FALSE())</f>
        <v>500</v>
      </c>
      <c r="R657" s="0" t="n">
        <f aca="false">VLOOKUP(B657,'Team Data'!$A$1:$E$659,5,FALSE())</f>
        <v>464</v>
      </c>
      <c r="S657" s="0" t="n">
        <f aca="false">IF(I657=1,(MIN(30,(C657-D657)))*(M657/(M657+N657))*(Q657/(Q657+R657)),(MAX(-30,(C657-D657)))*(N657/(M657+N657))*(R657/(R657+Q657)))</f>
        <v>-1.35373443983403</v>
      </c>
      <c r="T657" s="0" t="n">
        <f aca="false">IF(J657=1,(MIN(30,(D657-C657)))*(K657/(K657+L657))*(O657/(O657+P657)),(MAX(-30,(D657-C657)))*(L657/(K657+L657))*(P657/(P657+O657)))</f>
        <v>1.49482870071105</v>
      </c>
      <c r="U657" s="7" t="n">
        <v>43058</v>
      </c>
    </row>
    <row r="658" customFormat="false" ht="15" hidden="false" customHeight="false" outlineLevel="0" collapsed="false">
      <c r="A658" s="0" t="s">
        <v>160</v>
      </c>
      <c r="B658" s="0" t="s">
        <v>121</v>
      </c>
      <c r="C658" s="0" t="n">
        <v>74</v>
      </c>
      <c r="D658" s="0" t="n">
        <v>91</v>
      </c>
      <c r="E658" s="0" t="n">
        <v>39</v>
      </c>
      <c r="F658" s="0" t="n">
        <v>45</v>
      </c>
      <c r="G658" s="0" t="n">
        <v>19</v>
      </c>
      <c r="H658" s="0" t="n">
        <v>6</v>
      </c>
      <c r="I658" s="0" t="n">
        <v>0</v>
      </c>
      <c r="J658" s="0" t="n">
        <v>1</v>
      </c>
      <c r="K658" s="0" t="n">
        <f aca="false">VLOOKUP(A658,'Team Data'!$A$1:$E$659,2,FALSE())</f>
        <v>25</v>
      </c>
      <c r="L658" s="0" t="n">
        <f aca="false">VLOOKUP(A658,'Team Data'!$A$1:$E$659,3,FALSE())</f>
        <v>11</v>
      </c>
      <c r="M658" s="0" t="n">
        <f aca="false">VLOOKUP(B658,'Team Data'!$A$1:$E$659,2,FALSE())</f>
        <v>14</v>
      </c>
      <c r="N658" s="0" t="n">
        <f aca="false">VLOOKUP(B658,'Team Data'!$A$1:$E$659,3,FALSE())</f>
        <v>18</v>
      </c>
      <c r="O658" s="0" t="n">
        <f aca="false">VLOOKUP(A658,'Team Data'!$A$1:$E$659,4,FALSE())</f>
        <v>620</v>
      </c>
      <c r="P658" s="0" t="n">
        <f aca="false">VLOOKUP(A658,'Team Data'!$A$1:$E$659,5,FALSE())</f>
        <v>535</v>
      </c>
      <c r="Q658" s="0" t="n">
        <f aca="false">VLOOKUP(B658,'Team Data'!$A$1:$E$659,4,FALSE())</f>
        <v>590</v>
      </c>
      <c r="R658" s="0" t="n">
        <f aca="false">VLOOKUP(B658,'Team Data'!$A$1:$E$659,5,FALSE())</f>
        <v>445</v>
      </c>
      <c r="S658" s="0" t="n">
        <f aca="false">IF(I658=1,(MIN(30,(C658-D658)))*(M658/(M658+N658))*(Q658/(Q658+R658)),(MAX(-30,(C658-D658)))*(N658/(M658+N658))*(R658/(R658+Q658)))</f>
        <v>-4.11141304347826</v>
      </c>
      <c r="T658" s="0" t="n">
        <f aca="false">IF(J658=1,(MIN(30,(D658-C658)))*(K658/(K658+L658))*(O658/(O658+P658)),(MAX(-30,(D658-C658)))*(L658/(K658+L658))*(P658/(P658+O658)))</f>
        <v>6.33718133718134</v>
      </c>
      <c r="U658" s="7" t="n">
        <v>43058</v>
      </c>
    </row>
    <row r="659" customFormat="false" ht="15" hidden="false" customHeight="false" outlineLevel="0" collapsed="false">
      <c r="A659" s="0" t="s">
        <v>60</v>
      </c>
      <c r="B659" s="0" t="s">
        <v>92</v>
      </c>
      <c r="C659" s="0" t="n">
        <v>73</v>
      </c>
      <c r="D659" s="0" t="n">
        <v>90</v>
      </c>
      <c r="E659" s="0" t="n">
        <v>37</v>
      </c>
      <c r="F659" s="0" t="n">
        <v>34</v>
      </c>
      <c r="G659" s="0" t="n">
        <v>22</v>
      </c>
      <c r="H659" s="0" t="n">
        <v>14</v>
      </c>
      <c r="I659" s="0" t="n">
        <v>0</v>
      </c>
      <c r="J659" s="0" t="n">
        <v>1</v>
      </c>
      <c r="K659" s="0" t="n">
        <f aca="false">VLOOKUP(A659,'Team Data'!$A$1:$E$659,2,FALSE())</f>
        <v>11</v>
      </c>
      <c r="L659" s="0" t="n">
        <f aca="false">VLOOKUP(A659,'Team Data'!$A$1:$E$659,3,FALSE())</f>
        <v>21</v>
      </c>
      <c r="M659" s="0" t="n">
        <f aca="false">VLOOKUP(B659,'Team Data'!$A$1:$E$659,2,FALSE())</f>
        <v>23</v>
      </c>
      <c r="N659" s="0" t="n">
        <f aca="false">VLOOKUP(B659,'Team Data'!$A$1:$E$659,3,FALSE())</f>
        <v>12</v>
      </c>
      <c r="O659" s="0" t="n">
        <f aca="false">VLOOKUP(A659,'Team Data'!$A$1:$E$659,4,FALSE())</f>
        <v>556</v>
      </c>
      <c r="P659" s="0" t="n">
        <f aca="false">VLOOKUP(A659,'Team Data'!$A$1:$E$659,5,FALSE())</f>
        <v>459</v>
      </c>
      <c r="Q659" s="0" t="n">
        <f aca="false">VLOOKUP(B659,'Team Data'!$A$1:$E$659,4,FALSE())</f>
        <v>673</v>
      </c>
      <c r="R659" s="0" t="n">
        <f aca="false">VLOOKUP(B659,'Team Data'!$A$1:$E$659,5,FALSE())</f>
        <v>500</v>
      </c>
      <c r="S659" s="0" t="n">
        <f aca="false">IF(I659=1,(MIN(30,(C659-D659)))*(M659/(M659+N659))*(Q659/(Q659+R659)),(MAX(-30,(C659-D659)))*(N659/(M659+N659))*(R659/(R659+Q659)))</f>
        <v>-2.48447204968944</v>
      </c>
      <c r="T659" s="0" t="n">
        <f aca="false">IF(J659=1,(MIN(30,(D659-C659)))*(K659/(K659+L659))*(O659/(O659+P659)),(MAX(-30,(D659-C659)))*(L659/(K659+L659))*(P659/(P659+O659)))</f>
        <v>3.20110837438424</v>
      </c>
      <c r="U659" s="7" t="n">
        <v>43058</v>
      </c>
    </row>
    <row r="660" customFormat="false" ht="15" hidden="false" customHeight="false" outlineLevel="0" collapsed="false">
      <c r="A660" s="0" t="s">
        <v>243</v>
      </c>
      <c r="B660" s="0" t="s">
        <v>76</v>
      </c>
      <c r="C660" s="0" t="n">
        <v>66</v>
      </c>
      <c r="D660" s="0" t="n">
        <v>59</v>
      </c>
      <c r="E660" s="0" t="n">
        <v>49</v>
      </c>
      <c r="F660" s="0" t="n">
        <v>32</v>
      </c>
      <c r="G660" s="0" t="n">
        <v>15</v>
      </c>
      <c r="H660" s="0" t="n">
        <v>20</v>
      </c>
      <c r="I660" s="0" t="n">
        <v>1</v>
      </c>
      <c r="J660" s="0" t="n">
        <v>0</v>
      </c>
      <c r="K660" s="0" t="n">
        <f aca="false">VLOOKUP(A660,'Team Data'!$A$1:$E$659,2,FALSE())</f>
        <v>16</v>
      </c>
      <c r="L660" s="0" t="n">
        <f aca="false">VLOOKUP(A660,'Team Data'!$A$1:$E$659,3,FALSE())</f>
        <v>17</v>
      </c>
      <c r="M660" s="0" t="n">
        <f aca="false">VLOOKUP(B660,'Team Data'!$A$1:$E$659,2,FALSE())</f>
        <v>16</v>
      </c>
      <c r="N660" s="0" t="n">
        <f aca="false">VLOOKUP(B660,'Team Data'!$A$1:$E$659,3,FALSE())</f>
        <v>16</v>
      </c>
      <c r="O660" s="0" t="n">
        <f aca="false">VLOOKUP(A660,'Team Data'!$A$1:$E$659,4,FALSE())</f>
        <v>525</v>
      </c>
      <c r="P660" s="0" t="n">
        <f aca="false">VLOOKUP(A660,'Team Data'!$A$1:$E$659,5,FALSE())</f>
        <v>540</v>
      </c>
      <c r="Q660" s="0" t="n">
        <f aca="false">VLOOKUP(B660,'Team Data'!$A$1:$E$659,4,FALSE())</f>
        <v>473</v>
      </c>
      <c r="R660" s="0" t="n">
        <f aca="false">VLOOKUP(B660,'Team Data'!$A$1:$E$659,5,FALSE())</f>
        <v>561</v>
      </c>
      <c r="S660" s="0" t="n">
        <f aca="false">IF(I660=1,(MIN(30,(C660-D660)))*(M660/(M660+N660))*(Q660/(Q660+R660)),(MAX(-30,(C660-D660)))*(N660/(M660+N660))*(R660/(R660+Q660)))</f>
        <v>1.60106382978723</v>
      </c>
      <c r="T660" s="0" t="n">
        <f aca="false">IF(J660=1,(MIN(30,(D660-C660)))*(K660/(K660+L660))*(O660/(O660+P660)),(MAX(-30,(D660-C660)))*(L660/(K660+L660))*(P660/(P660+O660)))</f>
        <v>-1.82842509603073</v>
      </c>
      <c r="U660" s="7" t="n">
        <v>43058</v>
      </c>
    </row>
    <row r="661" customFormat="false" ht="15" hidden="false" customHeight="false" outlineLevel="0" collapsed="false">
      <c r="A661" s="0" t="s">
        <v>31</v>
      </c>
      <c r="B661" s="0" t="s">
        <v>311</v>
      </c>
      <c r="C661" s="0" t="n">
        <v>66</v>
      </c>
      <c r="D661" s="0" t="n">
        <v>85</v>
      </c>
      <c r="E661" s="0" t="n">
        <v>32</v>
      </c>
      <c r="F661" s="0" t="n">
        <v>52</v>
      </c>
      <c r="G661" s="0" t="n">
        <v>9</v>
      </c>
      <c r="H661" s="0" t="n">
        <v>11</v>
      </c>
      <c r="I661" s="0" t="n">
        <v>0</v>
      </c>
      <c r="J661" s="0" t="n">
        <v>1</v>
      </c>
      <c r="K661" s="0" t="n">
        <f aca="false">VLOOKUP(A661,'Team Data'!$A$1:$E$659,2,FALSE())</f>
        <v>15</v>
      </c>
      <c r="L661" s="0" t="n">
        <f aca="false">VLOOKUP(A661,'Team Data'!$A$1:$E$659,3,FALSE())</f>
        <v>16</v>
      </c>
      <c r="M661" s="0" t="n">
        <f aca="false">VLOOKUP(B661,'Team Data'!$A$1:$E$659,2,FALSE())</f>
        <v>14</v>
      </c>
      <c r="N661" s="0" t="n">
        <f aca="false">VLOOKUP(B661,'Team Data'!$A$1:$E$659,3,FALSE())</f>
        <v>18</v>
      </c>
      <c r="O661" s="0" t="n">
        <f aca="false">VLOOKUP(A661,'Team Data'!$A$1:$E$659,4,FALSE())</f>
        <v>460</v>
      </c>
      <c r="P661" s="0" t="n">
        <f aca="false">VLOOKUP(A661,'Team Data'!$A$1:$E$659,5,FALSE())</f>
        <v>490</v>
      </c>
      <c r="Q661" s="0" t="n">
        <f aca="false">VLOOKUP(B661,'Team Data'!$A$1:$E$659,4,FALSE())</f>
        <v>616</v>
      </c>
      <c r="R661" s="0" t="n">
        <f aca="false">VLOOKUP(B661,'Team Data'!$A$1:$E$659,5,FALSE())</f>
        <v>430</v>
      </c>
      <c r="S661" s="0" t="n">
        <f aca="false">IF(I661=1,(MIN(30,(C661-D661)))*(M661/(M661+N661))*(Q661/(Q661+R661)),(MAX(-30,(C661-D661)))*(N661/(M661+N661))*(R661/(R661+Q661)))</f>
        <v>-4.39352294455067</v>
      </c>
      <c r="T661" s="0" t="n">
        <f aca="false">IF(J661=1,(MIN(30,(D661-C661)))*(K661/(K661+L661))*(O661/(O661+P661)),(MAX(-30,(D661-C661)))*(L661/(K661+L661))*(P661/(P661+O661)))</f>
        <v>4.45161290322581</v>
      </c>
      <c r="U661" s="7" t="n">
        <v>43058</v>
      </c>
    </row>
    <row r="662" customFormat="false" ht="15" hidden="false" customHeight="false" outlineLevel="0" collapsed="false">
      <c r="A662" s="0" t="s">
        <v>74</v>
      </c>
      <c r="B662" s="0" t="s">
        <v>73</v>
      </c>
      <c r="C662" s="0" t="n">
        <v>88</v>
      </c>
      <c r="D662" s="0" t="n">
        <v>90</v>
      </c>
      <c r="E662" s="0" t="n">
        <v>47</v>
      </c>
      <c r="F662" s="0" t="n">
        <v>46</v>
      </c>
      <c r="G662" s="0" t="n">
        <v>14</v>
      </c>
      <c r="H662" s="0" t="n">
        <v>9</v>
      </c>
      <c r="I662" s="0" t="n">
        <v>0</v>
      </c>
      <c r="J662" s="0" t="n">
        <v>1</v>
      </c>
      <c r="K662" s="0" t="n">
        <f aca="false">VLOOKUP(A662,'Team Data'!$A$1:$E$659,2,FALSE())</f>
        <v>13</v>
      </c>
      <c r="L662" s="0" t="n">
        <f aca="false">VLOOKUP(A662,'Team Data'!$A$1:$E$659,3,FALSE())</f>
        <v>20</v>
      </c>
      <c r="M662" s="0" t="n">
        <f aca="false">VLOOKUP(B662,'Team Data'!$A$1:$E$659,2,FALSE())</f>
        <v>17</v>
      </c>
      <c r="N662" s="0" t="n">
        <f aca="false">VLOOKUP(B662,'Team Data'!$A$1:$E$659,3,FALSE())</f>
        <v>17</v>
      </c>
      <c r="O662" s="0" t="n">
        <f aca="false">VLOOKUP(A662,'Team Data'!$A$1:$E$659,4,FALSE())</f>
        <v>534</v>
      </c>
      <c r="P662" s="0" t="n">
        <f aca="false">VLOOKUP(A662,'Team Data'!$A$1:$E$659,5,FALSE())</f>
        <v>500</v>
      </c>
      <c r="Q662" s="0" t="n">
        <f aca="false">VLOOKUP(B662,'Team Data'!$A$1:$E$659,4,FALSE())</f>
        <v>569</v>
      </c>
      <c r="R662" s="0" t="n">
        <f aca="false">VLOOKUP(B662,'Team Data'!$A$1:$E$659,5,FALSE())</f>
        <v>514</v>
      </c>
      <c r="S662" s="0" t="n">
        <f aca="false">IF(I662=1,(MIN(30,(C662-D662)))*(M662/(M662+N662))*(Q662/(Q662+R662)),(MAX(-30,(C662-D662)))*(N662/(M662+N662))*(R662/(R662+Q662)))</f>
        <v>-0.47460757156048</v>
      </c>
      <c r="T662" s="0" t="n">
        <f aca="false">IF(J662=1,(MIN(30,(D662-C662)))*(K662/(K662+L662))*(O662/(O662+P662)),(MAX(-30,(D662-C662)))*(L662/(K662+L662))*(P662/(P662+O662)))</f>
        <v>0.40689291366274</v>
      </c>
      <c r="U662" s="7" t="n">
        <v>43058</v>
      </c>
    </row>
    <row r="663" customFormat="false" ht="15" hidden="false" customHeight="false" outlineLevel="0" collapsed="false">
      <c r="A663" s="0" t="s">
        <v>190</v>
      </c>
      <c r="B663" s="0" t="s">
        <v>87</v>
      </c>
      <c r="C663" s="0" t="n">
        <v>63</v>
      </c>
      <c r="D663" s="0" t="n">
        <v>70</v>
      </c>
      <c r="E663" s="0" t="n">
        <v>38</v>
      </c>
      <c r="F663" s="0" t="n">
        <v>44</v>
      </c>
      <c r="G663" s="0" t="n">
        <v>11</v>
      </c>
      <c r="H663" s="0" t="n">
        <v>6</v>
      </c>
      <c r="I663" s="0" t="n">
        <v>0</v>
      </c>
      <c r="J663" s="0" t="n">
        <v>1</v>
      </c>
      <c r="K663" s="0" t="n">
        <f aca="false">VLOOKUP(A663,'Team Data'!$A$1:$E$659,2,FALSE())</f>
        <v>10</v>
      </c>
      <c r="L663" s="0" t="n">
        <f aca="false">VLOOKUP(A663,'Team Data'!$A$1:$E$659,3,FALSE())</f>
        <v>21</v>
      </c>
      <c r="M663" s="0" t="n">
        <f aca="false">VLOOKUP(B663,'Team Data'!$A$1:$E$659,2,FALSE())</f>
        <v>21</v>
      </c>
      <c r="N663" s="0" t="n">
        <f aca="false">VLOOKUP(B663,'Team Data'!$A$1:$E$659,3,FALSE())</f>
        <v>13</v>
      </c>
      <c r="O663" s="0" t="n">
        <f aca="false">VLOOKUP(A663,'Team Data'!$A$1:$E$659,4,FALSE())</f>
        <v>463</v>
      </c>
      <c r="P663" s="0" t="n">
        <f aca="false">VLOOKUP(A663,'Team Data'!$A$1:$E$659,5,FALSE())</f>
        <v>473</v>
      </c>
      <c r="Q663" s="0" t="n">
        <f aca="false">VLOOKUP(B663,'Team Data'!$A$1:$E$659,4,FALSE())</f>
        <v>684</v>
      </c>
      <c r="R663" s="0" t="n">
        <f aca="false">VLOOKUP(B663,'Team Data'!$A$1:$E$659,5,FALSE())</f>
        <v>461</v>
      </c>
      <c r="S663" s="0" t="n">
        <f aca="false">IF(I663=1,(MIN(30,(C663-D663)))*(M663/(M663+N663))*(Q663/(Q663+R663)),(MAX(-30,(C663-D663)))*(N663/(M663+N663))*(R663/(R663+Q663)))</f>
        <v>-1.07760082198818</v>
      </c>
      <c r="T663" s="0" t="n">
        <f aca="false">IF(J663=1,(MIN(30,(D663-C663)))*(K663/(K663+L663))*(O663/(O663+P663)),(MAX(-30,(D663-C663)))*(L663/(K663+L663))*(P663/(P663+O663)))</f>
        <v>1.11696994761511</v>
      </c>
      <c r="U663" s="7" t="n">
        <v>43058</v>
      </c>
    </row>
    <row r="664" customFormat="false" ht="15" hidden="false" customHeight="false" outlineLevel="0" collapsed="false">
      <c r="A664" s="0" t="s">
        <v>164</v>
      </c>
      <c r="B664" s="0" t="s">
        <v>155</v>
      </c>
      <c r="C664" s="0" t="n">
        <v>86</v>
      </c>
      <c r="D664" s="0" t="n">
        <v>92</v>
      </c>
      <c r="E664" s="0" t="n">
        <v>37</v>
      </c>
      <c r="F664" s="0" t="n">
        <v>38</v>
      </c>
      <c r="G664" s="0" t="n">
        <v>19</v>
      </c>
      <c r="H664" s="0" t="n">
        <v>14</v>
      </c>
      <c r="I664" s="0" t="n">
        <v>0</v>
      </c>
      <c r="J664" s="0" t="n">
        <v>1</v>
      </c>
      <c r="K664" s="0" t="n">
        <f aca="false">VLOOKUP(A664,'Team Data'!$A$1:$E$659,2,FALSE())</f>
        <v>11</v>
      </c>
      <c r="L664" s="0" t="n">
        <f aca="false">VLOOKUP(A664,'Team Data'!$A$1:$E$659,3,FALSE())</f>
        <v>17</v>
      </c>
      <c r="M664" s="0" t="n">
        <f aca="false">VLOOKUP(B664,'Team Data'!$A$1:$E$659,2,FALSE())</f>
        <v>11</v>
      </c>
      <c r="N664" s="0" t="n">
        <f aca="false">VLOOKUP(B664,'Team Data'!$A$1:$E$659,3,FALSE())</f>
        <v>20</v>
      </c>
      <c r="O664" s="0" t="n">
        <f aca="false">VLOOKUP(A664,'Team Data'!$A$1:$E$659,4,FALSE())</f>
        <v>411</v>
      </c>
      <c r="P664" s="0" t="n">
        <f aca="false">VLOOKUP(A664,'Team Data'!$A$1:$E$659,5,FALSE())</f>
        <v>413</v>
      </c>
      <c r="Q664" s="0" t="n">
        <f aca="false">VLOOKUP(B664,'Team Data'!$A$1:$E$659,4,FALSE())</f>
        <v>532</v>
      </c>
      <c r="R664" s="0" t="n">
        <f aca="false">VLOOKUP(B664,'Team Data'!$A$1:$E$659,5,FALSE())</f>
        <v>464</v>
      </c>
      <c r="S664" s="0" t="n">
        <f aca="false">IF(I664=1,(MIN(30,(C664-D664)))*(M664/(M664+N664))*(Q664/(Q664+R664)),(MAX(-30,(C664-D664)))*(N664/(M664+N664))*(R664/(R664+Q664)))</f>
        <v>-1.80334240186553</v>
      </c>
      <c r="T664" s="0" t="n">
        <f aca="false">IF(J664=1,(MIN(30,(D664-C664)))*(K664/(K664+L664))*(O664/(O664+P664)),(MAX(-30,(D664-C664)))*(L664/(K664+L664))*(P664/(P664+O664)))</f>
        <v>1.17571081830791</v>
      </c>
      <c r="U664" s="7" t="n">
        <v>43058</v>
      </c>
    </row>
    <row r="665" customFormat="false" ht="15" hidden="false" customHeight="false" outlineLevel="0" collapsed="false">
      <c r="A665" s="0" t="s">
        <v>271</v>
      </c>
      <c r="B665" s="0" t="s">
        <v>124</v>
      </c>
      <c r="C665" s="0" t="n">
        <v>53</v>
      </c>
      <c r="D665" s="0" t="n">
        <v>70</v>
      </c>
      <c r="E665" s="0" t="n">
        <v>29</v>
      </c>
      <c r="F665" s="0" t="n">
        <v>35</v>
      </c>
      <c r="G665" s="0" t="n">
        <v>17</v>
      </c>
      <c r="H665" s="0" t="n">
        <v>12</v>
      </c>
      <c r="I665" s="0" t="n">
        <v>0</v>
      </c>
      <c r="J665" s="0" t="n">
        <v>1</v>
      </c>
      <c r="K665" s="0" t="n">
        <f aca="false">VLOOKUP(A665,'Team Data'!$A$1:$E$659,2,FALSE())</f>
        <v>10</v>
      </c>
      <c r="L665" s="0" t="n">
        <f aca="false">VLOOKUP(A665,'Team Data'!$A$1:$E$659,3,FALSE())</f>
        <v>22</v>
      </c>
      <c r="M665" s="0" t="n">
        <f aca="false">VLOOKUP(B665,'Team Data'!$A$1:$E$659,2,FALSE())</f>
        <v>16</v>
      </c>
      <c r="N665" s="0" t="n">
        <f aca="false">VLOOKUP(B665,'Team Data'!$A$1:$E$659,3,FALSE())</f>
        <v>15</v>
      </c>
      <c r="O665" s="0" t="n">
        <f aca="false">VLOOKUP(A665,'Team Data'!$A$1:$E$659,4,FALSE())</f>
        <v>525</v>
      </c>
      <c r="P665" s="0" t="n">
        <f aca="false">VLOOKUP(A665,'Team Data'!$A$1:$E$659,5,FALSE())</f>
        <v>506</v>
      </c>
      <c r="Q665" s="0" t="n">
        <f aca="false">VLOOKUP(B665,'Team Data'!$A$1:$E$659,4,FALSE())</f>
        <v>582</v>
      </c>
      <c r="R665" s="0" t="n">
        <f aca="false">VLOOKUP(B665,'Team Data'!$A$1:$E$659,5,FALSE())</f>
        <v>456</v>
      </c>
      <c r="S665" s="0" t="n">
        <f aca="false">IF(I665=1,(MIN(30,(C665-D665)))*(M665/(M665+N665))*(Q665/(Q665+R665)),(MAX(-30,(C665-D665)))*(N665/(M665+N665))*(R665/(R665+Q665)))</f>
        <v>-3.61364907700914</v>
      </c>
      <c r="T665" s="0" t="n">
        <f aca="false">IF(J665=1,(MIN(30,(D665-C665)))*(K665/(K665+L665))*(O665/(O665+P665)),(MAX(-30,(D665-C665)))*(L665/(K665+L665))*(P665/(P665+O665)))</f>
        <v>2.70520126091174</v>
      </c>
      <c r="U665" s="7" t="n">
        <v>43058</v>
      </c>
    </row>
    <row r="666" customFormat="false" ht="15" hidden="false" customHeight="false" outlineLevel="0" collapsed="false">
      <c r="A666" s="0" t="s">
        <v>195</v>
      </c>
      <c r="B666" s="0" t="s">
        <v>345</v>
      </c>
      <c r="C666" s="0" t="n">
        <v>86</v>
      </c>
      <c r="D666" s="0" t="n">
        <v>100</v>
      </c>
      <c r="E666" s="0" t="n">
        <v>45</v>
      </c>
      <c r="F666" s="0" t="n">
        <v>39</v>
      </c>
      <c r="G666" s="0" t="n">
        <v>20</v>
      </c>
      <c r="H666" s="0" t="n">
        <v>20</v>
      </c>
      <c r="I666" s="0" t="n">
        <v>0</v>
      </c>
      <c r="J666" s="0" t="n">
        <v>1</v>
      </c>
      <c r="K666" s="0" t="n">
        <f aca="false">VLOOKUP(A666,'Team Data'!$A$1:$E$659,2,FALSE())</f>
        <v>21</v>
      </c>
      <c r="L666" s="0" t="n">
        <f aca="false">VLOOKUP(A666,'Team Data'!$A$1:$E$659,3,FALSE())</f>
        <v>11</v>
      </c>
      <c r="M666" s="0" t="n">
        <f aca="false">VLOOKUP(B666,'Team Data'!$A$1:$E$659,2,FALSE())</f>
        <v>27</v>
      </c>
      <c r="N666" s="0" t="n">
        <f aca="false">VLOOKUP(B666,'Team Data'!$A$1:$E$659,3,FALSE())</f>
        <v>11</v>
      </c>
      <c r="O666" s="0" t="n">
        <f aca="false">VLOOKUP(A666,'Team Data'!$A$1:$E$659,4,FALSE())</f>
        <v>481</v>
      </c>
      <c r="P666" s="0" t="n">
        <f aca="false">VLOOKUP(A666,'Team Data'!$A$1:$E$659,5,FALSE())</f>
        <v>445</v>
      </c>
      <c r="Q666" s="0" t="n">
        <f aca="false">VLOOKUP(B666,'Team Data'!$A$1:$E$659,4,FALSE())</f>
        <v>718</v>
      </c>
      <c r="R666" s="0" t="n">
        <f aca="false">VLOOKUP(B666,'Team Data'!$A$1:$E$659,5,FALSE())</f>
        <v>515</v>
      </c>
      <c r="S666" s="0" t="n">
        <f aca="false">IF(I666=1,(MIN(30,(C666-D666)))*(M666/(M666+N666))*(Q666/(Q666+R666)),(MAX(-30,(C666-D666)))*(N666/(M666+N666))*(R666/(R666+Q666)))</f>
        <v>-1.692704998506</v>
      </c>
      <c r="T666" s="0" t="n">
        <f aca="false">IF(J666=1,(MIN(30,(D666-C666)))*(K666/(K666+L666))*(O666/(O666+P666)),(MAX(-30,(D666-C666)))*(L666/(K666+L666))*(P666/(P666+O666)))</f>
        <v>4.77234071274298</v>
      </c>
      <c r="U666" s="7" t="n">
        <v>43058</v>
      </c>
    </row>
    <row r="667" customFormat="false" ht="15" hidden="false" customHeight="false" outlineLevel="0" collapsed="false">
      <c r="A667" s="0" t="s">
        <v>21</v>
      </c>
      <c r="B667" s="0" t="s">
        <v>113</v>
      </c>
      <c r="C667" s="0" t="n">
        <v>89</v>
      </c>
      <c r="D667" s="0" t="n">
        <v>78</v>
      </c>
      <c r="E667" s="0" t="n">
        <v>35</v>
      </c>
      <c r="F667" s="0" t="n">
        <v>24</v>
      </c>
      <c r="G667" s="0" t="n">
        <v>16</v>
      </c>
      <c r="H667" s="0" t="n">
        <v>13</v>
      </c>
      <c r="I667" s="0" t="n">
        <v>1</v>
      </c>
      <c r="J667" s="0" t="n">
        <v>0</v>
      </c>
      <c r="K667" s="0" t="n">
        <f aca="false">VLOOKUP(A667,'Team Data'!$A$1:$E$659,2,FALSE())</f>
        <v>26</v>
      </c>
      <c r="L667" s="0" t="n">
        <f aca="false">VLOOKUP(A667,'Team Data'!$A$1:$E$659,3,FALSE())</f>
        <v>7</v>
      </c>
      <c r="M667" s="0" t="n">
        <f aca="false">VLOOKUP(B667,'Team Data'!$A$1:$E$659,2,FALSE())</f>
        <v>19</v>
      </c>
      <c r="N667" s="0" t="n">
        <f aca="false">VLOOKUP(B667,'Team Data'!$A$1:$E$659,3,FALSE())</f>
        <v>12</v>
      </c>
      <c r="O667" s="0" t="n">
        <f aca="false">VLOOKUP(A667,'Team Data'!$A$1:$E$659,4,FALSE())</f>
        <v>619</v>
      </c>
      <c r="P667" s="0" t="n">
        <f aca="false">VLOOKUP(A667,'Team Data'!$A$1:$E$659,5,FALSE())</f>
        <v>468</v>
      </c>
      <c r="Q667" s="0" t="n">
        <f aca="false">VLOOKUP(B667,'Team Data'!$A$1:$E$659,4,FALSE())</f>
        <v>498</v>
      </c>
      <c r="R667" s="0" t="n">
        <f aca="false">VLOOKUP(B667,'Team Data'!$A$1:$E$659,5,FALSE())</f>
        <v>473</v>
      </c>
      <c r="S667" s="0" t="n">
        <f aca="false">IF(I667=1,(MIN(30,(C667-D667)))*(M667/(M667+N667))*(Q667/(Q667+R667)),(MAX(-30,(C667-D667)))*(N667/(M667+N667))*(R667/(R667+Q667)))</f>
        <v>3.45775887844258</v>
      </c>
      <c r="T667" s="0" t="n">
        <f aca="false">IF(J667=1,(MIN(30,(D667-C667)))*(K667/(K667+L667))*(O667/(O667+P667)),(MAX(-30,(D667-C667)))*(L667/(K667+L667))*(P667/(P667+O667)))</f>
        <v>-1.00459981600736</v>
      </c>
      <c r="U667" s="7" t="n">
        <v>43059</v>
      </c>
    </row>
    <row r="668" customFormat="false" ht="15" hidden="false" customHeight="false" outlineLevel="0" collapsed="false">
      <c r="A668" s="0" t="s">
        <v>301</v>
      </c>
      <c r="B668" s="0" t="s">
        <v>93</v>
      </c>
      <c r="C668" s="0" t="n">
        <v>63</v>
      </c>
      <c r="D668" s="0" t="n">
        <v>55</v>
      </c>
      <c r="E668" s="0" t="n">
        <v>41</v>
      </c>
      <c r="F668" s="0" t="n">
        <v>23</v>
      </c>
      <c r="G668" s="0" t="n">
        <v>22</v>
      </c>
      <c r="H668" s="0" t="n">
        <v>10</v>
      </c>
      <c r="I668" s="0" t="n">
        <v>1</v>
      </c>
      <c r="J668" s="0" t="n">
        <v>0</v>
      </c>
      <c r="K668" s="0" t="n">
        <f aca="false">VLOOKUP(A668,'Team Data'!$A$1:$E$659,2,FALSE())</f>
        <v>14</v>
      </c>
      <c r="L668" s="0" t="n">
        <f aca="false">VLOOKUP(A668,'Team Data'!$A$1:$E$659,3,FALSE())</f>
        <v>17</v>
      </c>
      <c r="M668" s="0" t="n">
        <f aca="false">VLOOKUP(B668,'Team Data'!$A$1:$E$659,2,FALSE())</f>
        <v>9</v>
      </c>
      <c r="N668" s="0" t="n">
        <f aca="false">VLOOKUP(B668,'Team Data'!$A$1:$E$659,3,FALSE())</f>
        <v>22</v>
      </c>
      <c r="O668" s="0" t="n">
        <f aca="false">VLOOKUP(A668,'Team Data'!$A$1:$E$659,4,FALSE())</f>
        <v>549</v>
      </c>
      <c r="P668" s="0" t="n">
        <f aca="false">VLOOKUP(A668,'Team Data'!$A$1:$E$659,5,FALSE())</f>
        <v>466</v>
      </c>
      <c r="Q668" s="0" t="n">
        <f aca="false">VLOOKUP(B668,'Team Data'!$A$1:$E$659,4,FALSE())</f>
        <v>518</v>
      </c>
      <c r="R668" s="0" t="n">
        <f aca="false">VLOOKUP(B668,'Team Data'!$A$1:$E$659,5,FALSE())</f>
        <v>496</v>
      </c>
      <c r="S668" s="0" t="n">
        <f aca="false">IF(I668=1,(MIN(30,(C668-D668)))*(M668/(M668+N668))*(Q668/(Q668+R668)),(MAX(-30,(C668-D668)))*(N668/(M668+N668))*(R668/(R668+Q668)))</f>
        <v>1.18648597060508</v>
      </c>
      <c r="T668" s="0" t="n">
        <f aca="false">IF(J668=1,(MIN(30,(D668-C668)))*(K668/(K668+L668))*(O668/(O668+P668)),(MAX(-30,(D668-C668)))*(L668/(K668+L668))*(P668/(P668+O668)))</f>
        <v>-2.01417447958049</v>
      </c>
      <c r="U668" s="7" t="n">
        <v>43059</v>
      </c>
    </row>
    <row r="669" customFormat="false" ht="15" hidden="false" customHeight="false" outlineLevel="0" collapsed="false">
      <c r="A669" s="0" t="s">
        <v>252</v>
      </c>
      <c r="B669" s="0" t="s">
        <v>259</v>
      </c>
      <c r="C669" s="0" t="n">
        <v>79</v>
      </c>
      <c r="D669" s="0" t="n">
        <v>61</v>
      </c>
      <c r="E669" s="0" t="n">
        <v>29</v>
      </c>
      <c r="F669" s="0" t="n">
        <v>29</v>
      </c>
      <c r="G669" s="0" t="n">
        <v>5</v>
      </c>
      <c r="H669" s="0" t="n">
        <v>9</v>
      </c>
      <c r="I669" s="0" t="n">
        <v>1</v>
      </c>
      <c r="J669" s="0" t="n">
        <v>0</v>
      </c>
      <c r="K669" s="0" t="n">
        <f aca="false">VLOOKUP(A669,'Team Data'!$A$1:$E$659,2,FALSE())</f>
        <v>30</v>
      </c>
      <c r="L669" s="0" t="n">
        <f aca="false">VLOOKUP(A669,'Team Data'!$A$1:$E$659,3,FALSE())</f>
        <v>6</v>
      </c>
      <c r="M669" s="0" t="n">
        <f aca="false">VLOOKUP(B669,'Team Data'!$A$1:$E$659,2,FALSE())</f>
        <v>4</v>
      </c>
      <c r="N669" s="0" t="n">
        <f aca="false">VLOOKUP(B669,'Team Data'!$A$1:$E$659,3,FALSE())</f>
        <v>26</v>
      </c>
      <c r="O669" s="0" t="n">
        <f aca="false">VLOOKUP(A669,'Team Data'!$A$1:$E$659,4,FALSE())</f>
        <v>602</v>
      </c>
      <c r="P669" s="0" t="n">
        <f aca="false">VLOOKUP(A669,'Team Data'!$A$1:$E$659,5,FALSE())</f>
        <v>592</v>
      </c>
      <c r="Q669" s="0" t="n">
        <f aca="false">VLOOKUP(B669,'Team Data'!$A$1:$E$659,4,FALSE())</f>
        <v>537</v>
      </c>
      <c r="R669" s="0" t="n">
        <f aca="false">VLOOKUP(B669,'Team Data'!$A$1:$E$659,5,FALSE())</f>
        <v>418</v>
      </c>
      <c r="S669" s="0" t="n">
        <f aca="false">IF(I669=1,(MIN(30,(C669-D669)))*(M669/(M669+N669))*(Q669/(Q669+R669)),(MAX(-30,(C669-D669)))*(N669/(M669+N669))*(R669/(R669+Q669)))</f>
        <v>1.34952879581152</v>
      </c>
      <c r="T669" s="0" t="n">
        <f aca="false">IF(J669=1,(MIN(30,(D669-C669)))*(K669/(K669+L669))*(O669/(O669+P669)),(MAX(-30,(D669-C669)))*(L669/(K669+L669))*(P669/(P669+O669)))</f>
        <v>-1.48743718592965</v>
      </c>
      <c r="U669" s="7" t="n">
        <v>43059</v>
      </c>
    </row>
    <row r="670" customFormat="false" ht="15" hidden="false" customHeight="false" outlineLevel="0" collapsed="false">
      <c r="A670" s="0" t="s">
        <v>265</v>
      </c>
      <c r="B670" s="0" t="s">
        <v>253</v>
      </c>
      <c r="C670" s="0" t="n">
        <v>54</v>
      </c>
      <c r="D670" s="0" t="n">
        <v>49</v>
      </c>
      <c r="E670" s="0" t="n">
        <v>47</v>
      </c>
      <c r="F670" s="0" t="n">
        <v>31</v>
      </c>
      <c r="G670" s="0" t="n">
        <v>21</v>
      </c>
      <c r="H670" s="0" t="n">
        <v>9</v>
      </c>
      <c r="I670" s="0" t="n">
        <v>1</v>
      </c>
      <c r="J670" s="0" t="n">
        <v>0</v>
      </c>
      <c r="K670" s="0" t="n">
        <f aca="false">VLOOKUP(A670,'Team Data'!$A$1:$E$659,2,FALSE())</f>
        <v>14</v>
      </c>
      <c r="L670" s="0" t="n">
        <f aca="false">VLOOKUP(A670,'Team Data'!$A$1:$E$659,3,FALSE())</f>
        <v>18</v>
      </c>
      <c r="M670" s="0" t="n">
        <f aca="false">VLOOKUP(B670,'Team Data'!$A$1:$E$659,2,FALSE())</f>
        <v>14</v>
      </c>
      <c r="N670" s="0" t="n">
        <f aca="false">VLOOKUP(B670,'Team Data'!$A$1:$E$659,3,FALSE())</f>
        <v>18</v>
      </c>
      <c r="O670" s="0" t="n">
        <f aca="false">VLOOKUP(A670,'Team Data'!$A$1:$E$659,4,FALSE())</f>
        <v>488</v>
      </c>
      <c r="P670" s="0" t="n">
        <f aca="false">VLOOKUP(A670,'Team Data'!$A$1:$E$659,5,FALSE())</f>
        <v>498</v>
      </c>
      <c r="Q670" s="0" t="n">
        <f aca="false">VLOOKUP(B670,'Team Data'!$A$1:$E$659,4,FALSE())</f>
        <v>470</v>
      </c>
      <c r="R670" s="0" t="n">
        <f aca="false">VLOOKUP(B670,'Team Data'!$A$1:$E$659,5,FALSE())</f>
        <v>557</v>
      </c>
      <c r="S670" s="0" t="n">
        <f aca="false">IF(I670=1,(MIN(30,(C670-D670)))*(M670/(M670+N670))*(Q670/(Q670+R670)),(MAX(-30,(C670-D670)))*(N670/(M670+N670))*(R670/(R670+Q670)))</f>
        <v>1.00109542356378</v>
      </c>
      <c r="T670" s="0" t="n">
        <f aca="false">IF(J670=1,(MIN(30,(D670-C670)))*(K670/(K670+L670))*(O670/(O670+P670)),(MAX(-30,(D670-C670)))*(L670/(K670+L670))*(P670/(P670+O670)))</f>
        <v>-1.4205121703854</v>
      </c>
      <c r="U670" s="7" t="n">
        <v>43059</v>
      </c>
    </row>
    <row r="671" customFormat="false" ht="15" hidden="false" customHeight="false" outlineLevel="0" collapsed="false">
      <c r="A671" s="0" t="s">
        <v>537</v>
      </c>
      <c r="B671" s="0" t="s">
        <v>229</v>
      </c>
      <c r="C671" s="0" t="n">
        <v>59</v>
      </c>
      <c r="D671" s="0" t="n">
        <v>86</v>
      </c>
      <c r="E671" s="0" t="n">
        <v>43</v>
      </c>
      <c r="F671" s="0" t="n">
        <v>46</v>
      </c>
      <c r="G671" s="0" t="n">
        <v>12</v>
      </c>
      <c r="H671" s="0" t="n">
        <v>11</v>
      </c>
      <c r="I671" s="0" t="n">
        <v>0</v>
      </c>
      <c r="J671" s="0" t="n">
        <v>1</v>
      </c>
      <c r="K671" s="0" t="n">
        <f aca="false">VLOOKUP(A671,'Team Data'!$A$1:$E$659,2,FALSE())</f>
        <v>0</v>
      </c>
      <c r="L671" s="0" t="n">
        <f aca="false">VLOOKUP(A671,'Team Data'!$A$1:$E$659,3,FALSE())</f>
        <v>1</v>
      </c>
      <c r="M671" s="0" t="n">
        <f aca="false">VLOOKUP(B671,'Team Data'!$A$1:$E$659,2,FALSE())</f>
        <v>10</v>
      </c>
      <c r="N671" s="0" t="n">
        <f aca="false">VLOOKUP(B671,'Team Data'!$A$1:$E$659,3,FALSE())</f>
        <v>22</v>
      </c>
      <c r="O671" s="0" t="n">
        <f aca="false">VLOOKUP(A671,'Team Data'!$A$1:$E$659,4,FALSE())</f>
        <v>10</v>
      </c>
      <c r="P671" s="0" t="n">
        <f aca="false">VLOOKUP(A671,'Team Data'!$A$1:$E$659,5,FALSE())</f>
        <v>22</v>
      </c>
      <c r="Q671" s="0" t="n">
        <f aca="false">VLOOKUP(B671,'Team Data'!$A$1:$E$659,4,FALSE())</f>
        <v>517</v>
      </c>
      <c r="R671" s="0" t="n">
        <f aca="false">VLOOKUP(B671,'Team Data'!$A$1:$E$659,5,FALSE())</f>
        <v>456</v>
      </c>
      <c r="S671" s="0" t="n">
        <f aca="false">IF(I671=1,(MIN(30,(C671-D671)))*(M671/(M671+N671))*(Q671/(Q671+R671)),(MAX(-30,(C671-D671)))*(N671/(M671+N671))*(R671/(R671+Q671)))</f>
        <v>-8.69938335046249</v>
      </c>
      <c r="T671" s="0" t="n">
        <f aca="false">IF(J671=1,(MIN(30,(D671-C671)))*(K671/(K671+L671))*(O671/(O671+P671)),(MAX(-30,(D671-C671)))*(L671/(K671+L671))*(P671/(P671+O671)))</f>
        <v>0</v>
      </c>
      <c r="U671" s="7" t="n">
        <v>43059</v>
      </c>
    </row>
    <row r="672" customFormat="false" ht="15" hidden="false" customHeight="false" outlineLevel="0" collapsed="false">
      <c r="A672" s="0" t="s">
        <v>320</v>
      </c>
      <c r="B672" s="0" t="s">
        <v>332</v>
      </c>
      <c r="C672" s="0" t="n">
        <v>93</v>
      </c>
      <c r="D672" s="0" t="n">
        <v>89</v>
      </c>
      <c r="E672" s="0" t="n">
        <v>28</v>
      </c>
      <c r="F672" s="0" t="n">
        <v>38</v>
      </c>
      <c r="G672" s="0" t="n">
        <v>6</v>
      </c>
      <c r="H672" s="0" t="n">
        <v>16</v>
      </c>
      <c r="I672" s="0" t="n">
        <v>1</v>
      </c>
      <c r="J672" s="0" t="n">
        <v>0</v>
      </c>
      <c r="K672" s="0" t="n">
        <f aca="false">VLOOKUP(A672,'Team Data'!$A$1:$E$659,2,FALSE())</f>
        <v>24</v>
      </c>
      <c r="L672" s="0" t="n">
        <f aca="false">VLOOKUP(A672,'Team Data'!$A$1:$E$659,3,FALSE())</f>
        <v>12</v>
      </c>
      <c r="M672" s="0" t="n">
        <f aca="false">VLOOKUP(B672,'Team Data'!$A$1:$E$659,2,FALSE())</f>
        <v>12</v>
      </c>
      <c r="N672" s="0" t="n">
        <f aca="false">VLOOKUP(B672,'Team Data'!$A$1:$E$659,3,FALSE())</f>
        <v>20</v>
      </c>
      <c r="O672" s="0" t="n">
        <f aca="false">VLOOKUP(A672,'Team Data'!$A$1:$E$659,4,FALSE())</f>
        <v>677</v>
      </c>
      <c r="P672" s="0" t="n">
        <f aca="false">VLOOKUP(A672,'Team Data'!$A$1:$E$659,5,FALSE())</f>
        <v>508</v>
      </c>
      <c r="Q672" s="0" t="n">
        <f aca="false">VLOOKUP(B672,'Team Data'!$A$1:$E$659,4,FALSE())</f>
        <v>669</v>
      </c>
      <c r="R672" s="0" t="n">
        <f aca="false">VLOOKUP(B672,'Team Data'!$A$1:$E$659,5,FALSE())</f>
        <v>411</v>
      </c>
      <c r="S672" s="0" t="n">
        <f aca="false">IF(I672=1,(MIN(30,(C672-D672)))*(M672/(M672+N672))*(Q672/(Q672+R672)),(MAX(-30,(C672-D672)))*(N672/(M672+N672))*(R672/(R672+Q672)))</f>
        <v>0.929166666666667</v>
      </c>
      <c r="T672" s="0" t="n">
        <f aca="false">IF(J672=1,(MIN(30,(D672-C672)))*(K672/(K672+L672))*(O672/(O672+P672)),(MAX(-30,(D672-C672)))*(L672/(K672+L672))*(P672/(P672+O672)))</f>
        <v>-0.571589310829817</v>
      </c>
      <c r="U672" s="7" t="n">
        <v>43059</v>
      </c>
    </row>
    <row r="673" customFormat="false" ht="15" hidden="false" customHeight="false" outlineLevel="0" collapsed="false">
      <c r="A673" s="0" t="s">
        <v>209</v>
      </c>
      <c r="B673" s="0" t="s">
        <v>333</v>
      </c>
      <c r="C673" s="0" t="n">
        <v>64</v>
      </c>
      <c r="D673" s="0" t="n">
        <v>66</v>
      </c>
      <c r="E673" s="0" t="n">
        <v>20</v>
      </c>
      <c r="F673" s="0" t="n">
        <v>38</v>
      </c>
      <c r="G673" s="0" t="n">
        <v>11</v>
      </c>
      <c r="H673" s="0" t="n">
        <v>18</v>
      </c>
      <c r="I673" s="0" t="n">
        <v>0</v>
      </c>
      <c r="J673" s="0" t="n">
        <v>1</v>
      </c>
      <c r="K673" s="0" t="n">
        <f aca="false">VLOOKUP(A673,'Team Data'!$A$1:$E$659,2,FALSE())</f>
        <v>22</v>
      </c>
      <c r="L673" s="0" t="n">
        <f aca="false">VLOOKUP(A673,'Team Data'!$A$1:$E$659,3,FALSE())</f>
        <v>10</v>
      </c>
      <c r="M673" s="0" t="n">
        <f aca="false">VLOOKUP(B673,'Team Data'!$A$1:$E$659,2,FALSE())</f>
        <v>27</v>
      </c>
      <c r="N673" s="0" t="n">
        <f aca="false">VLOOKUP(B673,'Team Data'!$A$1:$E$659,3,FALSE())</f>
        <v>8</v>
      </c>
      <c r="O673" s="0" t="n">
        <f aca="false">VLOOKUP(A673,'Team Data'!$A$1:$E$659,4,FALSE())</f>
        <v>489</v>
      </c>
      <c r="P673" s="0" t="n">
        <f aca="false">VLOOKUP(A673,'Team Data'!$A$1:$E$659,5,FALSE())</f>
        <v>510</v>
      </c>
      <c r="Q673" s="0" t="n">
        <f aca="false">VLOOKUP(B673,'Team Data'!$A$1:$E$659,4,FALSE())</f>
        <v>551</v>
      </c>
      <c r="R673" s="0" t="n">
        <f aca="false">VLOOKUP(B673,'Team Data'!$A$1:$E$659,5,FALSE())</f>
        <v>544</v>
      </c>
      <c r="S673" s="0" t="n">
        <f aca="false">IF(I673=1,(MIN(30,(C673-D673)))*(M673/(M673+N673))*(Q673/(Q673+R673)),(MAX(-30,(C673-D673)))*(N673/(M673+N673))*(R673/(R673+Q673)))</f>
        <v>-0.227110241356817</v>
      </c>
      <c r="T673" s="0" t="n">
        <f aca="false">IF(J673=1,(MIN(30,(D673-C673)))*(K673/(K673+L673))*(O673/(O673+P673)),(MAX(-30,(D673-C673)))*(L673/(K673+L673))*(P673/(P673+O673)))</f>
        <v>0.673048048048048</v>
      </c>
      <c r="U673" s="7" t="n">
        <v>43059</v>
      </c>
    </row>
    <row r="674" customFormat="false" ht="15" hidden="false" customHeight="false" outlineLevel="0" collapsed="false">
      <c r="A674" s="0" t="s">
        <v>166</v>
      </c>
      <c r="B674" s="0" t="s">
        <v>59</v>
      </c>
      <c r="C674" s="0" t="n">
        <v>70</v>
      </c>
      <c r="D674" s="0" t="n">
        <v>79</v>
      </c>
      <c r="E674" s="0" t="n">
        <v>29</v>
      </c>
      <c r="F674" s="0" t="n">
        <v>32</v>
      </c>
      <c r="G674" s="0" t="n">
        <v>14</v>
      </c>
      <c r="H674" s="0" t="n">
        <v>15</v>
      </c>
      <c r="I674" s="0" t="n">
        <v>0</v>
      </c>
      <c r="J674" s="0" t="n">
        <v>1</v>
      </c>
      <c r="K674" s="0" t="n">
        <f aca="false">VLOOKUP(A674,'Team Data'!$A$1:$E$659,2,FALSE())</f>
        <v>19</v>
      </c>
      <c r="L674" s="0" t="n">
        <f aca="false">VLOOKUP(A674,'Team Data'!$A$1:$E$659,3,FALSE())</f>
        <v>15</v>
      </c>
      <c r="M674" s="0" t="n">
        <f aca="false">VLOOKUP(B674,'Team Data'!$A$1:$E$659,2,FALSE())</f>
        <v>17</v>
      </c>
      <c r="N674" s="0" t="n">
        <f aca="false">VLOOKUP(B674,'Team Data'!$A$1:$E$659,3,FALSE())</f>
        <v>15</v>
      </c>
      <c r="O674" s="0" t="n">
        <f aca="false">VLOOKUP(A674,'Team Data'!$A$1:$E$659,4,FALSE())</f>
        <v>543</v>
      </c>
      <c r="P674" s="0" t="n">
        <f aca="false">VLOOKUP(A674,'Team Data'!$A$1:$E$659,5,FALSE())</f>
        <v>527</v>
      </c>
      <c r="Q674" s="0" t="n">
        <f aca="false">VLOOKUP(B674,'Team Data'!$A$1:$E$659,4,FALSE())</f>
        <v>627</v>
      </c>
      <c r="R674" s="0" t="n">
        <f aca="false">VLOOKUP(B674,'Team Data'!$A$1:$E$659,5,FALSE())</f>
        <v>441</v>
      </c>
      <c r="S674" s="0" t="n">
        <f aca="false">IF(I674=1,(MIN(30,(C674-D674)))*(M674/(M674+N674))*(Q674/(Q674+R674)),(MAX(-30,(C674-D674)))*(N674/(M674+N674))*(R674/(R674+Q674)))</f>
        <v>-1.74201193820225</v>
      </c>
      <c r="T674" s="0" t="n">
        <f aca="false">IF(J674=1,(MIN(30,(D674-C674)))*(K674/(K674+L674))*(O674/(O674+P674)),(MAX(-30,(D674-C674)))*(L674/(K674+L674))*(P674/(P674+O674)))</f>
        <v>2.55230896096756</v>
      </c>
      <c r="U674" s="7" t="n">
        <v>43059</v>
      </c>
    </row>
    <row r="675" customFormat="false" ht="15" hidden="false" customHeight="false" outlineLevel="0" collapsed="false">
      <c r="A675" s="0" t="s">
        <v>24</v>
      </c>
      <c r="B675" s="0" t="s">
        <v>222</v>
      </c>
      <c r="C675" s="0" t="n">
        <v>71</v>
      </c>
      <c r="D675" s="0" t="n">
        <v>95</v>
      </c>
      <c r="E675" s="0" t="n">
        <v>31</v>
      </c>
      <c r="F675" s="0" t="n">
        <v>45</v>
      </c>
      <c r="G675" s="0" t="n">
        <v>13</v>
      </c>
      <c r="H675" s="0" t="n">
        <v>13</v>
      </c>
      <c r="I675" s="0" t="n">
        <v>0</v>
      </c>
      <c r="J675" s="0" t="n">
        <v>1</v>
      </c>
      <c r="K675" s="0" t="n">
        <f aca="false">VLOOKUP(A675,'Team Data'!$A$1:$E$659,2,FALSE())</f>
        <v>19</v>
      </c>
      <c r="L675" s="0" t="n">
        <f aca="false">VLOOKUP(A675,'Team Data'!$A$1:$E$659,3,FALSE())</f>
        <v>13</v>
      </c>
      <c r="M675" s="0" t="n">
        <f aca="false">VLOOKUP(B675,'Team Data'!$A$1:$E$659,2,FALSE())</f>
        <v>23</v>
      </c>
      <c r="N675" s="0" t="n">
        <f aca="false">VLOOKUP(B675,'Team Data'!$A$1:$E$659,3,FALSE())</f>
        <v>13</v>
      </c>
      <c r="O675" s="0" t="n">
        <f aca="false">VLOOKUP(A675,'Team Data'!$A$1:$E$659,4,FALSE())</f>
        <v>529</v>
      </c>
      <c r="P675" s="0" t="n">
        <f aca="false">VLOOKUP(A675,'Team Data'!$A$1:$E$659,5,FALSE())</f>
        <v>500</v>
      </c>
      <c r="Q675" s="0" t="n">
        <f aca="false">VLOOKUP(B675,'Team Data'!$A$1:$E$659,4,FALSE())</f>
        <v>646</v>
      </c>
      <c r="R675" s="0" t="n">
        <f aca="false">VLOOKUP(B675,'Team Data'!$A$1:$E$659,5,FALSE())</f>
        <v>534</v>
      </c>
      <c r="S675" s="0" t="n">
        <f aca="false">IF(I675=1,(MIN(30,(C675-D675)))*(M675/(M675+N675))*(Q675/(Q675+R675)),(MAX(-30,(C675-D675)))*(N675/(M675+N675))*(R675/(R675+Q675)))</f>
        <v>-3.92203389830509</v>
      </c>
      <c r="T675" s="0" t="n">
        <f aca="false">IF(J675=1,(MIN(30,(D675-C675)))*(K675/(K675+L675))*(O675/(O675+P675)),(MAX(-30,(D675-C675)))*(L675/(K675+L675))*(P675/(P675+O675)))</f>
        <v>7.32580174927114</v>
      </c>
      <c r="U675" s="7" t="n">
        <v>43059</v>
      </c>
    </row>
    <row r="676" customFormat="false" ht="15" hidden="false" customHeight="false" outlineLevel="0" collapsed="false">
      <c r="A676" s="0" t="s">
        <v>168</v>
      </c>
      <c r="B676" s="0" t="s">
        <v>109</v>
      </c>
      <c r="C676" s="0" t="n">
        <v>58</v>
      </c>
      <c r="D676" s="0" t="n">
        <v>68</v>
      </c>
      <c r="E676" s="0" t="n">
        <v>37</v>
      </c>
      <c r="F676" s="0" t="n">
        <v>38</v>
      </c>
      <c r="G676" s="0" t="n">
        <v>8</v>
      </c>
      <c r="H676" s="0" t="n">
        <v>10</v>
      </c>
      <c r="I676" s="0" t="n">
        <v>0</v>
      </c>
      <c r="J676" s="0" t="n">
        <v>1</v>
      </c>
      <c r="K676" s="0" t="n">
        <f aca="false">VLOOKUP(A676,'Team Data'!$A$1:$E$659,2,FALSE())</f>
        <v>16</v>
      </c>
      <c r="L676" s="0" t="n">
        <f aca="false">VLOOKUP(A676,'Team Data'!$A$1:$E$659,3,FALSE())</f>
        <v>18</v>
      </c>
      <c r="M676" s="0" t="n">
        <f aca="false">VLOOKUP(B676,'Team Data'!$A$1:$E$659,2,FALSE())</f>
        <v>19</v>
      </c>
      <c r="N676" s="0" t="n">
        <f aca="false">VLOOKUP(B676,'Team Data'!$A$1:$E$659,3,FALSE())</f>
        <v>14</v>
      </c>
      <c r="O676" s="0" t="n">
        <f aca="false">VLOOKUP(A676,'Team Data'!$A$1:$E$659,4,FALSE())</f>
        <v>575</v>
      </c>
      <c r="P676" s="0" t="n">
        <f aca="false">VLOOKUP(A676,'Team Data'!$A$1:$E$659,5,FALSE())</f>
        <v>481</v>
      </c>
      <c r="Q676" s="0" t="n">
        <f aca="false">VLOOKUP(B676,'Team Data'!$A$1:$E$659,4,FALSE())</f>
        <v>501</v>
      </c>
      <c r="R676" s="0" t="n">
        <f aca="false">VLOOKUP(B676,'Team Data'!$A$1:$E$659,5,FALSE())</f>
        <v>542</v>
      </c>
      <c r="S676" s="0" t="n">
        <f aca="false">IF(I676=1,(MIN(30,(C676-D676)))*(M676/(M676+N676))*(Q676/(Q676+R676)),(MAX(-30,(C676-D676)))*(N676/(M676+N676))*(R676/(R676+Q676)))</f>
        <v>-2.20459629855603</v>
      </c>
      <c r="T676" s="0" t="n">
        <f aca="false">IF(J676=1,(MIN(30,(D676-C676)))*(K676/(K676+L676))*(O676/(O676+P676)),(MAX(-30,(D676-C676)))*(L676/(K676+L676))*(P676/(P676+O676)))</f>
        <v>2.56238859180036</v>
      </c>
      <c r="U676" s="7" t="n">
        <v>43059</v>
      </c>
    </row>
    <row r="677" customFormat="false" ht="15" hidden="false" customHeight="false" outlineLevel="0" collapsed="false">
      <c r="A677" s="0" t="s">
        <v>157</v>
      </c>
      <c r="B677" s="0" t="s">
        <v>134</v>
      </c>
      <c r="C677" s="0" t="n">
        <v>63</v>
      </c>
      <c r="D677" s="0" t="n">
        <v>74</v>
      </c>
      <c r="E677" s="0" t="n">
        <v>35</v>
      </c>
      <c r="F677" s="0" t="n">
        <v>28</v>
      </c>
      <c r="G677" s="0" t="n">
        <v>16</v>
      </c>
      <c r="H677" s="0" t="n">
        <v>17</v>
      </c>
      <c r="I677" s="0" t="n">
        <v>0</v>
      </c>
      <c r="J677" s="0" t="n">
        <v>1</v>
      </c>
      <c r="K677" s="0" t="n">
        <f aca="false">VLOOKUP(A677,'Team Data'!$A$1:$E$659,2,FALSE())</f>
        <v>14</v>
      </c>
      <c r="L677" s="0" t="n">
        <f aca="false">VLOOKUP(A677,'Team Data'!$A$1:$E$659,3,FALSE())</f>
        <v>17</v>
      </c>
      <c r="M677" s="0" t="n">
        <f aca="false">VLOOKUP(B677,'Team Data'!$A$1:$E$659,2,FALSE())</f>
        <v>10</v>
      </c>
      <c r="N677" s="0" t="n">
        <f aca="false">VLOOKUP(B677,'Team Data'!$A$1:$E$659,3,FALSE())</f>
        <v>22</v>
      </c>
      <c r="O677" s="0" t="n">
        <f aca="false">VLOOKUP(A677,'Team Data'!$A$1:$E$659,4,FALSE())</f>
        <v>469</v>
      </c>
      <c r="P677" s="0" t="n">
        <f aca="false">VLOOKUP(A677,'Team Data'!$A$1:$E$659,5,FALSE())</f>
        <v>528</v>
      </c>
      <c r="Q677" s="0" t="n">
        <f aca="false">VLOOKUP(B677,'Team Data'!$A$1:$E$659,4,FALSE())</f>
        <v>542</v>
      </c>
      <c r="R677" s="0" t="n">
        <f aca="false">VLOOKUP(B677,'Team Data'!$A$1:$E$659,5,FALSE())</f>
        <v>420</v>
      </c>
      <c r="S677" s="0" t="n">
        <f aca="false">IF(I677=1,(MIN(30,(C677-D677)))*(M677/(M677+N677))*(Q677/(Q677+R677)),(MAX(-30,(C677-D677)))*(N677/(M677+N677))*(R677/(R677+Q677)))</f>
        <v>-3.30171517671518</v>
      </c>
      <c r="T677" s="0" t="n">
        <f aca="false">IF(J677=1,(MIN(30,(D677-C677)))*(K677/(K677+L677))*(O677/(O677+P677)),(MAX(-30,(D677-C677)))*(L677/(K677+L677))*(P677/(P677+O677)))</f>
        <v>2.33688161257967</v>
      </c>
      <c r="U677" s="7" t="n">
        <v>43059</v>
      </c>
    </row>
    <row r="678" customFormat="false" ht="15" hidden="false" customHeight="false" outlineLevel="0" collapsed="false">
      <c r="A678" s="0" t="s">
        <v>150</v>
      </c>
      <c r="B678" s="0" t="s">
        <v>127</v>
      </c>
      <c r="C678" s="0" t="n">
        <v>80</v>
      </c>
      <c r="D678" s="0" t="n">
        <v>71</v>
      </c>
      <c r="E678" s="0" t="n">
        <v>39</v>
      </c>
      <c r="F678" s="0" t="n">
        <v>39</v>
      </c>
      <c r="G678" s="0" t="n">
        <v>13</v>
      </c>
      <c r="H678" s="0" t="n">
        <v>15</v>
      </c>
      <c r="I678" s="0" t="n">
        <v>1</v>
      </c>
      <c r="J678" s="0" t="n">
        <v>0</v>
      </c>
      <c r="K678" s="0" t="n">
        <f aca="false">VLOOKUP(A678,'Team Data'!$A$1:$E$659,2,FALSE())</f>
        <v>27</v>
      </c>
      <c r="L678" s="0" t="n">
        <f aca="false">VLOOKUP(A678,'Team Data'!$A$1:$E$659,3,FALSE())</f>
        <v>7</v>
      </c>
      <c r="M678" s="0" t="n">
        <f aca="false">VLOOKUP(B678,'Team Data'!$A$1:$E$659,2,FALSE())</f>
        <v>14</v>
      </c>
      <c r="N678" s="0" t="n">
        <f aca="false">VLOOKUP(B678,'Team Data'!$A$1:$E$659,3,FALSE())</f>
        <v>19</v>
      </c>
      <c r="O678" s="0" t="n">
        <f aca="false">VLOOKUP(A678,'Team Data'!$A$1:$E$659,4,FALSE())</f>
        <v>511</v>
      </c>
      <c r="P678" s="0" t="n">
        <f aca="false">VLOOKUP(A678,'Team Data'!$A$1:$E$659,5,FALSE())</f>
        <v>533</v>
      </c>
      <c r="Q678" s="0" t="n">
        <f aca="false">VLOOKUP(B678,'Team Data'!$A$1:$E$659,4,FALSE())</f>
        <v>641</v>
      </c>
      <c r="R678" s="0" t="n">
        <f aca="false">VLOOKUP(B678,'Team Data'!$A$1:$E$659,5,FALSE())</f>
        <v>461</v>
      </c>
      <c r="S678" s="0" t="n">
        <f aca="false">IF(I678=1,(MIN(30,(C678-D678)))*(M678/(M678+N678))*(Q678/(Q678+R678)),(MAX(-30,(C678-D678)))*(N678/(M678+N678))*(R678/(R678+Q678)))</f>
        <v>2.22092064015839</v>
      </c>
      <c r="T678" s="0" t="n">
        <f aca="false">IF(J678=1,(MIN(30,(D678-C678)))*(K678/(K678+L678))*(O678/(O678+P678)),(MAX(-30,(D678-C678)))*(L678/(K678+L678))*(P678/(P678+O678)))</f>
        <v>-0.945993914807302</v>
      </c>
      <c r="U678" s="7" t="n">
        <v>43059</v>
      </c>
    </row>
    <row r="679" customFormat="false" ht="15" hidden="false" customHeight="false" outlineLevel="0" collapsed="false">
      <c r="A679" s="0" t="s">
        <v>450</v>
      </c>
      <c r="B679" s="0" t="s">
        <v>50</v>
      </c>
      <c r="C679" s="0" t="n">
        <v>36</v>
      </c>
      <c r="D679" s="0" t="n">
        <v>107</v>
      </c>
      <c r="E679" s="0" t="n">
        <v>34</v>
      </c>
      <c r="F679" s="0" t="n">
        <v>51</v>
      </c>
      <c r="G679" s="0" t="n">
        <v>29</v>
      </c>
      <c r="H679" s="0" t="n">
        <v>12</v>
      </c>
      <c r="I679" s="0" t="n">
        <v>0</v>
      </c>
      <c r="J679" s="0" t="n">
        <v>1</v>
      </c>
      <c r="K679" s="0" t="n">
        <f aca="false">VLOOKUP(A679,'Team Data'!$A$1:$E$659,2,FALSE())</f>
        <v>0</v>
      </c>
      <c r="L679" s="0" t="n">
        <f aca="false">VLOOKUP(A679,'Team Data'!$A$1:$E$659,3,FALSE())</f>
        <v>7</v>
      </c>
      <c r="M679" s="0" t="n">
        <f aca="false">VLOOKUP(B679,'Team Data'!$A$1:$E$659,2,FALSE())</f>
        <v>15</v>
      </c>
      <c r="N679" s="0" t="n">
        <f aca="false">VLOOKUP(B679,'Team Data'!$A$1:$E$659,3,FALSE())</f>
        <v>16</v>
      </c>
      <c r="O679" s="0" t="n">
        <f aca="false">VLOOKUP(A679,'Team Data'!$A$1:$E$659,4,FALSE())</f>
        <v>110</v>
      </c>
      <c r="P679" s="0" t="n">
        <f aca="false">VLOOKUP(A679,'Team Data'!$A$1:$E$659,5,FALSE())</f>
        <v>119</v>
      </c>
      <c r="Q679" s="0" t="n">
        <f aca="false">VLOOKUP(B679,'Team Data'!$A$1:$E$659,4,FALSE())</f>
        <v>449</v>
      </c>
      <c r="R679" s="0" t="n">
        <f aca="false">VLOOKUP(B679,'Team Data'!$A$1:$E$659,5,FALSE())</f>
        <v>485</v>
      </c>
      <c r="S679" s="0" t="n">
        <f aca="false">IF(I679=1,(MIN(30,(C679-D679)))*(M679/(M679+N679))*(Q679/(Q679+R679)),(MAX(-30,(C679-D679)))*(N679/(M679+N679))*(R679/(R679+Q679)))</f>
        <v>-8.04033984941632</v>
      </c>
      <c r="T679" s="0" t="n">
        <f aca="false">IF(J679=1,(MIN(30,(D679-C679)))*(K679/(K679+L679))*(O679/(O679+P679)),(MAX(-30,(D679-C679)))*(L679/(K679+L679))*(P679/(P679+O679)))</f>
        <v>0</v>
      </c>
      <c r="U679" s="7" t="n">
        <v>43059</v>
      </c>
    </row>
    <row r="680" customFormat="false" ht="15" hidden="false" customHeight="false" outlineLevel="0" collapsed="false">
      <c r="A680" s="0" t="s">
        <v>177</v>
      </c>
      <c r="B680" s="0" t="s">
        <v>101</v>
      </c>
      <c r="C680" s="0" t="n">
        <v>73</v>
      </c>
      <c r="D680" s="0" t="n">
        <v>74</v>
      </c>
      <c r="E680" s="0" t="n">
        <v>42</v>
      </c>
      <c r="F680" s="0" t="n">
        <v>35</v>
      </c>
      <c r="G680" s="0" t="n">
        <v>17</v>
      </c>
      <c r="H680" s="0" t="n">
        <v>8</v>
      </c>
      <c r="I680" s="0" t="n">
        <v>0</v>
      </c>
      <c r="J680" s="0" t="n">
        <v>1</v>
      </c>
      <c r="K680" s="0" t="n">
        <f aca="false">VLOOKUP(A680,'Team Data'!$A$1:$E$659,2,FALSE())</f>
        <v>18</v>
      </c>
      <c r="L680" s="0" t="n">
        <f aca="false">VLOOKUP(A680,'Team Data'!$A$1:$E$659,3,FALSE())</f>
        <v>15</v>
      </c>
      <c r="M680" s="0" t="n">
        <f aca="false">VLOOKUP(B680,'Team Data'!$A$1:$E$659,2,FALSE())</f>
        <v>21</v>
      </c>
      <c r="N680" s="0" t="n">
        <f aca="false">VLOOKUP(B680,'Team Data'!$A$1:$E$659,3,FALSE())</f>
        <v>12</v>
      </c>
      <c r="O680" s="0" t="n">
        <f aca="false">VLOOKUP(A680,'Team Data'!$A$1:$E$659,4,FALSE())</f>
        <v>582</v>
      </c>
      <c r="P680" s="0" t="n">
        <f aca="false">VLOOKUP(A680,'Team Data'!$A$1:$E$659,5,FALSE())</f>
        <v>475</v>
      </c>
      <c r="Q680" s="0" t="n">
        <f aca="false">VLOOKUP(B680,'Team Data'!$A$1:$E$659,4,FALSE())</f>
        <v>495</v>
      </c>
      <c r="R680" s="0" t="n">
        <f aca="false">VLOOKUP(B680,'Team Data'!$A$1:$E$659,5,FALSE())</f>
        <v>516</v>
      </c>
      <c r="S680" s="0" t="n">
        <f aca="false">IF(I680=1,(MIN(30,(C680-D680)))*(M680/(M680+N680))*(Q680/(Q680+R680)),(MAX(-30,(C680-D680)))*(N680/(M680+N680))*(R680/(R680+Q680)))</f>
        <v>-0.185594820609657</v>
      </c>
      <c r="T680" s="0" t="n">
        <f aca="false">IF(J680=1,(MIN(30,(D680-C680)))*(K680/(K680+L680))*(O680/(O680+P680)),(MAX(-30,(D680-C680)))*(L680/(K680+L680))*(P680/(P680+O680)))</f>
        <v>0.300335426163241</v>
      </c>
      <c r="U680" s="7" t="n">
        <v>43059</v>
      </c>
    </row>
    <row r="681" customFormat="false" ht="15" hidden="false" customHeight="false" outlineLevel="0" collapsed="false">
      <c r="A681" s="0" t="s">
        <v>80</v>
      </c>
      <c r="B681" s="0" t="s">
        <v>231</v>
      </c>
      <c r="C681" s="0" t="n">
        <v>70</v>
      </c>
      <c r="D681" s="0" t="n">
        <v>80</v>
      </c>
      <c r="E681" s="0" t="n">
        <v>26</v>
      </c>
      <c r="F681" s="0" t="n">
        <v>23</v>
      </c>
      <c r="G681" s="0" t="n">
        <v>19</v>
      </c>
      <c r="H681" s="0" t="n">
        <v>9</v>
      </c>
      <c r="I681" s="0" t="n">
        <v>0</v>
      </c>
      <c r="J681" s="0" t="n">
        <v>1</v>
      </c>
      <c r="K681" s="0" t="n">
        <f aca="false">VLOOKUP(A681,'Team Data'!$A$1:$E$659,2,FALSE())</f>
        <v>11</v>
      </c>
      <c r="L681" s="0" t="n">
        <f aca="false">VLOOKUP(A681,'Team Data'!$A$1:$E$659,3,FALSE())</f>
        <v>20</v>
      </c>
      <c r="M681" s="0" t="n">
        <f aca="false">VLOOKUP(B681,'Team Data'!$A$1:$E$659,2,FALSE())</f>
        <v>16</v>
      </c>
      <c r="N681" s="0" t="n">
        <f aca="false">VLOOKUP(B681,'Team Data'!$A$1:$E$659,3,FALSE())</f>
        <v>18</v>
      </c>
      <c r="O681" s="0" t="n">
        <f aca="false">VLOOKUP(A681,'Team Data'!$A$1:$E$659,4,FALSE())</f>
        <v>481</v>
      </c>
      <c r="P681" s="0" t="n">
        <f aca="false">VLOOKUP(A681,'Team Data'!$A$1:$E$659,5,FALSE())</f>
        <v>462</v>
      </c>
      <c r="Q681" s="0" t="n">
        <f aca="false">VLOOKUP(B681,'Team Data'!$A$1:$E$659,4,FALSE())</f>
        <v>494</v>
      </c>
      <c r="R681" s="0" t="n">
        <f aca="false">VLOOKUP(B681,'Team Data'!$A$1:$E$659,5,FALSE())</f>
        <v>587</v>
      </c>
      <c r="S681" s="0" t="n">
        <f aca="false">IF(I681=1,(MIN(30,(C681-D681)))*(M681/(M681+N681))*(Q681/(Q681+R681)),(MAX(-30,(C681-D681)))*(N681/(M681+N681))*(R681/(R681+Q681)))</f>
        <v>-2.87478913859716</v>
      </c>
      <c r="T681" s="0" t="n">
        <f aca="false">IF(J681=1,(MIN(30,(D681-C681)))*(K681/(K681+L681))*(O681/(O681+P681)),(MAX(-30,(D681-C681)))*(L681/(K681+L681))*(P681/(P681+O681)))</f>
        <v>1.80994082030582</v>
      </c>
      <c r="U681" s="7" t="n">
        <v>43059</v>
      </c>
    </row>
    <row r="682" customFormat="false" ht="15" hidden="false" customHeight="false" outlineLevel="0" collapsed="false">
      <c r="A682" s="0" t="s">
        <v>270</v>
      </c>
      <c r="B682" s="0" t="s">
        <v>353</v>
      </c>
      <c r="C682" s="0" t="n">
        <v>65</v>
      </c>
      <c r="D682" s="0" t="n">
        <v>77</v>
      </c>
      <c r="E682" s="0" t="n">
        <v>38</v>
      </c>
      <c r="F682" s="0" t="n">
        <v>35</v>
      </c>
      <c r="G682" s="0" t="n">
        <v>23</v>
      </c>
      <c r="H682" s="0" t="n">
        <v>17</v>
      </c>
      <c r="I682" s="0" t="n">
        <v>0</v>
      </c>
      <c r="J682" s="0" t="n">
        <v>1</v>
      </c>
      <c r="K682" s="0" t="n">
        <f aca="false">VLOOKUP(A682,'Team Data'!$A$1:$E$659,2,FALSE())</f>
        <v>28</v>
      </c>
      <c r="L682" s="0" t="n">
        <f aca="false">VLOOKUP(A682,'Team Data'!$A$1:$E$659,3,FALSE())</f>
        <v>7</v>
      </c>
      <c r="M682" s="0" t="n">
        <f aca="false">VLOOKUP(B682,'Team Data'!$A$1:$E$659,2,FALSE())</f>
        <v>20</v>
      </c>
      <c r="N682" s="0" t="n">
        <f aca="false">VLOOKUP(B682,'Team Data'!$A$1:$E$659,3,FALSE())</f>
        <v>13</v>
      </c>
      <c r="O682" s="0" t="n">
        <f aca="false">VLOOKUP(A682,'Team Data'!$A$1:$E$659,4,FALSE())</f>
        <v>516</v>
      </c>
      <c r="P682" s="0" t="n">
        <f aca="false">VLOOKUP(A682,'Team Data'!$A$1:$E$659,5,FALSE())</f>
        <v>493</v>
      </c>
      <c r="Q682" s="0" t="n">
        <f aca="false">VLOOKUP(B682,'Team Data'!$A$1:$E$659,4,FALSE())</f>
        <v>579</v>
      </c>
      <c r="R682" s="0" t="n">
        <f aca="false">VLOOKUP(B682,'Team Data'!$A$1:$E$659,5,FALSE())</f>
        <v>477</v>
      </c>
      <c r="S682" s="0" t="n">
        <f aca="false">IF(I682=1,(MIN(30,(C682-D682)))*(M682/(M682+N682))*(Q682/(Q682+R682)),(MAX(-30,(C682-D682)))*(N682/(M682+N682))*(R682/(R682+Q682)))</f>
        <v>-2.1353305785124</v>
      </c>
      <c r="T682" s="0" t="n">
        <f aca="false">IF(J682=1,(MIN(30,(D682-C682)))*(K682/(K682+L682))*(O682/(O682+P682)),(MAX(-30,(D682-C682)))*(L682/(K682+L682))*(P682/(P682+O682)))</f>
        <v>4.90941526263627</v>
      </c>
      <c r="U682" s="7" t="n">
        <v>43059</v>
      </c>
    </row>
    <row r="683" customFormat="false" ht="15" hidden="false" customHeight="false" outlineLevel="0" collapsed="false">
      <c r="A683" s="0" t="s">
        <v>82</v>
      </c>
      <c r="B683" s="0" t="s">
        <v>102</v>
      </c>
      <c r="C683" s="0" t="n">
        <v>50</v>
      </c>
      <c r="D683" s="0" t="n">
        <v>68</v>
      </c>
      <c r="E683" s="0" t="n">
        <v>37</v>
      </c>
      <c r="F683" s="0" t="n">
        <v>28</v>
      </c>
      <c r="G683" s="0" t="n">
        <v>21</v>
      </c>
      <c r="H683" s="0" t="n">
        <v>11</v>
      </c>
      <c r="I683" s="0" t="n">
        <v>0</v>
      </c>
      <c r="J683" s="0" t="n">
        <v>1</v>
      </c>
      <c r="K683" s="0" t="n">
        <f aca="false">VLOOKUP(A683,'Team Data'!$A$1:$E$659,2,FALSE())</f>
        <v>20</v>
      </c>
      <c r="L683" s="0" t="n">
        <f aca="false">VLOOKUP(A683,'Team Data'!$A$1:$E$659,3,FALSE())</f>
        <v>15</v>
      </c>
      <c r="M683" s="0" t="n">
        <f aca="false">VLOOKUP(B683,'Team Data'!$A$1:$E$659,2,FALSE())</f>
        <v>24</v>
      </c>
      <c r="N683" s="0" t="n">
        <f aca="false">VLOOKUP(B683,'Team Data'!$A$1:$E$659,3,FALSE())</f>
        <v>11</v>
      </c>
      <c r="O683" s="0" t="n">
        <f aca="false">VLOOKUP(A683,'Team Data'!$A$1:$E$659,4,FALSE())</f>
        <v>577</v>
      </c>
      <c r="P683" s="0" t="n">
        <f aca="false">VLOOKUP(A683,'Team Data'!$A$1:$E$659,5,FALSE())</f>
        <v>520</v>
      </c>
      <c r="Q683" s="0" t="n">
        <f aca="false">VLOOKUP(B683,'Team Data'!$A$1:$E$659,4,FALSE())</f>
        <v>527</v>
      </c>
      <c r="R683" s="0" t="n">
        <f aca="false">VLOOKUP(B683,'Team Data'!$A$1:$E$659,5,FALSE())</f>
        <v>561</v>
      </c>
      <c r="S683" s="0" t="n">
        <f aca="false">IF(I683=1,(MIN(30,(C683-D683)))*(M683/(M683+N683))*(Q683/(Q683+R683)),(MAX(-30,(C683-D683)))*(N683/(M683+N683))*(R683/(R683+Q683)))</f>
        <v>-2.91696428571429</v>
      </c>
      <c r="T683" s="0" t="n">
        <f aca="false">IF(J683=1,(MIN(30,(D683-C683)))*(K683/(K683+L683))*(O683/(O683+P683)),(MAX(-30,(D683-C683)))*(L683/(K683+L683))*(P683/(P683+O683)))</f>
        <v>5.41007943742675</v>
      </c>
      <c r="U683" s="7" t="n">
        <v>43059</v>
      </c>
    </row>
    <row r="684" customFormat="false" ht="15" hidden="false" customHeight="false" outlineLevel="0" collapsed="false">
      <c r="A684" s="0" t="s">
        <v>207</v>
      </c>
      <c r="B684" s="0" t="s">
        <v>226</v>
      </c>
      <c r="C684" s="0" t="n">
        <v>80</v>
      </c>
      <c r="D684" s="0" t="n">
        <v>93</v>
      </c>
      <c r="E684" s="0" t="n">
        <v>32</v>
      </c>
      <c r="F684" s="0" t="n">
        <v>40</v>
      </c>
      <c r="G684" s="0" t="n">
        <v>8</v>
      </c>
      <c r="H684" s="0" t="n">
        <v>11</v>
      </c>
      <c r="I684" s="0" t="n">
        <v>0</v>
      </c>
      <c r="J684" s="0" t="n">
        <v>1</v>
      </c>
      <c r="K684" s="0" t="n">
        <f aca="false">VLOOKUP(A684,'Team Data'!$A$1:$E$659,2,FALSE())</f>
        <v>13</v>
      </c>
      <c r="L684" s="0" t="n">
        <f aca="false">VLOOKUP(A684,'Team Data'!$A$1:$E$659,3,FALSE())</f>
        <v>19</v>
      </c>
      <c r="M684" s="0" t="n">
        <f aca="false">VLOOKUP(B684,'Team Data'!$A$1:$E$659,2,FALSE())</f>
        <v>24</v>
      </c>
      <c r="N684" s="0" t="n">
        <f aca="false">VLOOKUP(B684,'Team Data'!$A$1:$E$659,3,FALSE())</f>
        <v>9</v>
      </c>
      <c r="O684" s="0" t="n">
        <f aca="false">VLOOKUP(A684,'Team Data'!$A$1:$E$659,4,FALSE())</f>
        <v>530</v>
      </c>
      <c r="P684" s="0" t="n">
        <f aca="false">VLOOKUP(A684,'Team Data'!$A$1:$E$659,5,FALSE())</f>
        <v>469</v>
      </c>
      <c r="Q684" s="0" t="n">
        <f aca="false">VLOOKUP(B684,'Team Data'!$A$1:$E$659,4,FALSE())</f>
        <v>464</v>
      </c>
      <c r="R684" s="0" t="n">
        <f aca="false">VLOOKUP(B684,'Team Data'!$A$1:$E$659,5,FALSE())</f>
        <v>528</v>
      </c>
      <c r="S684" s="0" t="n">
        <f aca="false">IF(I684=1,(MIN(30,(C684-D684)))*(M684/(M684+N684))*(Q684/(Q684+R684)),(MAX(-30,(C684-D684)))*(N684/(M684+N684))*(R684/(R684+Q684)))</f>
        <v>-1.88709677419355</v>
      </c>
      <c r="T684" s="0" t="n">
        <f aca="false">IF(J684=1,(MIN(30,(D684-C684)))*(K684/(K684+L684))*(O684/(O684+P684)),(MAX(-30,(D684-C684)))*(L684/(K684+L684))*(P684/(P684+O684)))</f>
        <v>2.80186436436436</v>
      </c>
      <c r="U684" s="7" t="n">
        <v>43059</v>
      </c>
    </row>
    <row r="685" customFormat="false" ht="15" hidden="false" customHeight="false" outlineLevel="0" collapsed="false">
      <c r="A685" s="0" t="s">
        <v>241</v>
      </c>
      <c r="B685" s="0" t="s">
        <v>303</v>
      </c>
      <c r="C685" s="0" t="n">
        <v>63</v>
      </c>
      <c r="D685" s="0" t="n">
        <v>50</v>
      </c>
      <c r="E685" s="0" t="n">
        <v>32</v>
      </c>
      <c r="F685" s="0" t="n">
        <v>35</v>
      </c>
      <c r="G685" s="0" t="n">
        <v>10</v>
      </c>
      <c r="H685" s="0" t="n">
        <v>16</v>
      </c>
      <c r="I685" s="0" t="n">
        <v>1</v>
      </c>
      <c r="J685" s="0" t="n">
        <v>0</v>
      </c>
      <c r="K685" s="0" t="n">
        <f aca="false">VLOOKUP(A685,'Team Data'!$A$1:$E$659,2,FALSE())</f>
        <v>12</v>
      </c>
      <c r="L685" s="0" t="n">
        <f aca="false">VLOOKUP(A685,'Team Data'!$A$1:$E$659,3,FALSE())</f>
        <v>20</v>
      </c>
      <c r="M685" s="0" t="n">
        <f aca="false">VLOOKUP(B685,'Team Data'!$A$1:$E$659,2,FALSE())</f>
        <v>20</v>
      </c>
      <c r="N685" s="0" t="n">
        <f aca="false">VLOOKUP(B685,'Team Data'!$A$1:$E$659,3,FALSE())</f>
        <v>13</v>
      </c>
      <c r="O685" s="0" t="n">
        <f aca="false">VLOOKUP(A685,'Team Data'!$A$1:$E$659,4,FALSE())</f>
        <v>593</v>
      </c>
      <c r="P685" s="0" t="n">
        <f aca="false">VLOOKUP(A685,'Team Data'!$A$1:$E$659,5,FALSE())</f>
        <v>457</v>
      </c>
      <c r="Q685" s="0" t="n">
        <f aca="false">VLOOKUP(B685,'Team Data'!$A$1:$E$659,4,FALSE())</f>
        <v>538</v>
      </c>
      <c r="R685" s="0" t="n">
        <f aca="false">VLOOKUP(B685,'Team Data'!$A$1:$E$659,5,FALSE())</f>
        <v>501</v>
      </c>
      <c r="S685" s="0" t="n">
        <f aca="false">IF(I685=1,(MIN(30,(C685-D685)))*(M685/(M685+N685))*(Q685/(Q685+R685)),(MAX(-30,(C685-D685)))*(N685/(M685+N685))*(R685/(R685+Q685)))</f>
        <v>4.07968034532038</v>
      </c>
      <c r="T685" s="0" t="n">
        <f aca="false">IF(J685=1,(MIN(30,(D685-C685)))*(K685/(K685+L685))*(O685/(O685+P685)),(MAX(-30,(D685-C685)))*(L685/(K685+L685))*(P685/(P685+O685)))</f>
        <v>-3.53630952380952</v>
      </c>
      <c r="U685" s="7" t="n">
        <v>43059</v>
      </c>
    </row>
    <row r="686" customFormat="false" ht="15" hidden="false" customHeight="false" outlineLevel="0" collapsed="false">
      <c r="A686" s="0" t="s">
        <v>261</v>
      </c>
      <c r="B686" s="0" t="s">
        <v>131</v>
      </c>
      <c r="C686" s="0" t="n">
        <v>71</v>
      </c>
      <c r="D686" s="0" t="n">
        <v>86</v>
      </c>
      <c r="E686" s="0" t="n">
        <v>29</v>
      </c>
      <c r="F686" s="0" t="n">
        <v>46</v>
      </c>
      <c r="G686" s="0" t="n">
        <v>12</v>
      </c>
      <c r="H686" s="0" t="n">
        <v>17</v>
      </c>
      <c r="I686" s="0" t="n">
        <v>0</v>
      </c>
      <c r="J686" s="0" t="n">
        <v>1</v>
      </c>
      <c r="K686" s="0" t="n">
        <f aca="false">VLOOKUP(A686,'Team Data'!$A$1:$E$659,2,FALSE())</f>
        <v>15</v>
      </c>
      <c r="L686" s="0" t="n">
        <f aca="false">VLOOKUP(A686,'Team Data'!$A$1:$E$659,3,FALSE())</f>
        <v>16</v>
      </c>
      <c r="M686" s="0" t="n">
        <f aca="false">VLOOKUP(B686,'Team Data'!$A$1:$E$659,2,FALSE())</f>
        <v>23</v>
      </c>
      <c r="N686" s="0" t="n">
        <f aca="false">VLOOKUP(B686,'Team Data'!$A$1:$E$659,3,FALSE())</f>
        <v>13</v>
      </c>
      <c r="O686" s="0" t="n">
        <f aca="false">VLOOKUP(A686,'Team Data'!$A$1:$E$659,4,FALSE())</f>
        <v>492</v>
      </c>
      <c r="P686" s="0" t="n">
        <f aca="false">VLOOKUP(A686,'Team Data'!$A$1:$E$659,5,FALSE())</f>
        <v>475</v>
      </c>
      <c r="Q686" s="0" t="n">
        <f aca="false">VLOOKUP(B686,'Team Data'!$A$1:$E$659,4,FALSE())</f>
        <v>559</v>
      </c>
      <c r="R686" s="0" t="n">
        <f aca="false">VLOOKUP(B686,'Team Data'!$A$1:$E$659,5,FALSE())</f>
        <v>576</v>
      </c>
      <c r="S686" s="0" t="n">
        <f aca="false">IF(I686=1,(MIN(30,(C686-D686)))*(M686/(M686+N686))*(Q686/(Q686+R686)),(MAX(-30,(C686-D686)))*(N686/(M686+N686))*(R686/(R686+Q686)))</f>
        <v>-2.7488986784141</v>
      </c>
      <c r="T686" s="0" t="n">
        <f aca="false">IF(J686=1,(MIN(30,(D686-C686)))*(K686/(K686+L686))*(O686/(O686+P686)),(MAX(-30,(D686-C686)))*(L686/(K686+L686))*(P686/(P686+O686)))</f>
        <v>3.6928311705641</v>
      </c>
      <c r="U686" s="7" t="n">
        <v>43059</v>
      </c>
    </row>
    <row r="687" customFormat="false" ht="15" hidden="false" customHeight="false" outlineLevel="0" collapsed="false">
      <c r="A687" s="0" t="s">
        <v>538</v>
      </c>
      <c r="B687" s="0" t="s">
        <v>280</v>
      </c>
      <c r="C687" s="0" t="n">
        <v>43</v>
      </c>
      <c r="D687" s="0" t="n">
        <v>71</v>
      </c>
      <c r="E687" s="0" t="n">
        <v>35</v>
      </c>
      <c r="F687" s="0" t="n">
        <v>43</v>
      </c>
      <c r="G687" s="0" t="n">
        <v>21</v>
      </c>
      <c r="H687" s="0" t="n">
        <v>12</v>
      </c>
      <c r="I687" s="0" t="n">
        <v>0</v>
      </c>
      <c r="J687" s="0" t="n">
        <v>1</v>
      </c>
      <c r="K687" s="0" t="n">
        <f aca="false">VLOOKUP(A687,'Team Data'!$A$1:$E$659,2,FALSE())</f>
        <v>0</v>
      </c>
      <c r="L687" s="0" t="n">
        <f aca="false">VLOOKUP(A687,'Team Data'!$A$1:$E$659,3,FALSE())</f>
        <v>2</v>
      </c>
      <c r="M687" s="0" t="n">
        <f aca="false">VLOOKUP(B687,'Team Data'!$A$1:$E$659,2,FALSE())</f>
        <v>16</v>
      </c>
      <c r="N687" s="0" t="n">
        <f aca="false">VLOOKUP(B687,'Team Data'!$A$1:$E$659,3,FALSE())</f>
        <v>17</v>
      </c>
      <c r="O687" s="0" t="n">
        <f aca="false">VLOOKUP(A687,'Team Data'!$A$1:$E$659,4,FALSE())</f>
        <v>35</v>
      </c>
      <c r="P687" s="0" t="n">
        <f aca="false">VLOOKUP(A687,'Team Data'!$A$1:$E$659,5,FALSE())</f>
        <v>29</v>
      </c>
      <c r="Q687" s="0" t="n">
        <f aca="false">VLOOKUP(B687,'Team Data'!$A$1:$E$659,4,FALSE())</f>
        <v>652</v>
      </c>
      <c r="R687" s="0" t="n">
        <f aca="false">VLOOKUP(B687,'Team Data'!$A$1:$E$659,5,FALSE())</f>
        <v>412</v>
      </c>
      <c r="S687" s="0" t="n">
        <f aca="false">IF(I687=1,(MIN(30,(C687-D687)))*(M687/(M687+N687))*(Q687/(Q687+R687)),(MAX(-30,(C687-D687)))*(N687/(M687+N687))*(R687/(R687+Q687)))</f>
        <v>-5.58532695374801</v>
      </c>
      <c r="T687" s="0" t="n">
        <f aca="false">IF(J687=1,(MIN(30,(D687-C687)))*(K687/(K687+L687))*(O687/(O687+P687)),(MAX(-30,(D687-C687)))*(L687/(K687+L687))*(P687/(P687+O687)))</f>
        <v>0</v>
      </c>
      <c r="U687" s="7" t="n">
        <v>43059</v>
      </c>
    </row>
    <row r="688" customFormat="false" ht="15" hidden="false" customHeight="false" outlineLevel="0" collapsed="false">
      <c r="A688" s="0" t="s">
        <v>70</v>
      </c>
      <c r="B688" s="0" t="s">
        <v>78</v>
      </c>
      <c r="C688" s="0" t="n">
        <v>57</v>
      </c>
      <c r="D688" s="0" t="n">
        <v>81</v>
      </c>
      <c r="E688" s="0" t="n">
        <v>29</v>
      </c>
      <c r="F688" s="0" t="n">
        <v>30</v>
      </c>
      <c r="G688" s="0" t="n">
        <v>22</v>
      </c>
      <c r="H688" s="0" t="n">
        <v>14</v>
      </c>
      <c r="I688" s="0" t="n">
        <v>0</v>
      </c>
      <c r="J688" s="0" t="n">
        <v>1</v>
      </c>
      <c r="K688" s="0" t="n">
        <f aca="false">VLOOKUP(A688,'Team Data'!$A$1:$E$659,2,FALSE())</f>
        <v>4</v>
      </c>
      <c r="L688" s="0" t="n">
        <f aca="false">VLOOKUP(A688,'Team Data'!$A$1:$E$659,3,FALSE())</f>
        <v>28</v>
      </c>
      <c r="M688" s="0" t="n">
        <f aca="false">VLOOKUP(B688,'Team Data'!$A$1:$E$659,2,FALSE())</f>
        <v>25</v>
      </c>
      <c r="N688" s="0" t="n">
        <f aca="false">VLOOKUP(B688,'Team Data'!$A$1:$E$659,3,FALSE())</f>
        <v>8</v>
      </c>
      <c r="O688" s="0" t="n">
        <f aca="false">VLOOKUP(A688,'Team Data'!$A$1:$E$659,4,FALSE())</f>
        <v>460</v>
      </c>
      <c r="P688" s="0" t="n">
        <f aca="false">VLOOKUP(A688,'Team Data'!$A$1:$E$659,5,FALSE())</f>
        <v>532</v>
      </c>
      <c r="Q688" s="0" t="n">
        <f aca="false">VLOOKUP(B688,'Team Data'!$A$1:$E$659,4,FALSE())</f>
        <v>509</v>
      </c>
      <c r="R688" s="0" t="n">
        <f aca="false">VLOOKUP(B688,'Team Data'!$A$1:$E$659,5,FALSE())</f>
        <v>506</v>
      </c>
      <c r="S688" s="0" t="n">
        <f aca="false">IF(I688=1,(MIN(30,(C688-D688)))*(M688/(M688+N688))*(Q688/(Q688+R688)),(MAX(-30,(C688-D688)))*(N688/(M688+N688))*(R688/(R688+Q688)))</f>
        <v>-2.90049261083744</v>
      </c>
      <c r="T688" s="0" t="n">
        <f aca="false">IF(J688=1,(MIN(30,(D688-C688)))*(K688/(K688+L688))*(O688/(O688+P688)),(MAX(-30,(D688-C688)))*(L688/(K688+L688))*(P688/(P688+O688)))</f>
        <v>1.39112903225806</v>
      </c>
      <c r="U688" s="7" t="n">
        <v>43060</v>
      </c>
    </row>
    <row r="689" customFormat="false" ht="15" hidden="false" customHeight="false" outlineLevel="0" collapsed="false">
      <c r="A689" s="0" t="s">
        <v>539</v>
      </c>
      <c r="B689" s="0" t="s">
        <v>32</v>
      </c>
      <c r="C689" s="0" t="n">
        <v>106</v>
      </c>
      <c r="D689" s="0" t="n">
        <v>109</v>
      </c>
      <c r="E689" s="0" t="n">
        <v>37</v>
      </c>
      <c r="F689" s="0" t="n">
        <v>36</v>
      </c>
      <c r="G689" s="0" t="n">
        <v>21</v>
      </c>
      <c r="H689" s="0" t="n">
        <v>9</v>
      </c>
      <c r="I689" s="0" t="n">
        <v>0</v>
      </c>
      <c r="J689" s="0" t="n">
        <v>1</v>
      </c>
      <c r="K689" s="0" t="n">
        <f aca="false">VLOOKUP(A689,'Team Data'!$A$1:$E$659,2,FALSE())</f>
        <v>0</v>
      </c>
      <c r="L689" s="0" t="n">
        <f aca="false">VLOOKUP(A689,'Team Data'!$A$1:$E$659,3,FALSE())</f>
        <v>1</v>
      </c>
      <c r="M689" s="0" t="n">
        <f aca="false">VLOOKUP(B689,'Team Data'!$A$1:$E$659,2,FALSE())</f>
        <v>16</v>
      </c>
      <c r="N689" s="0" t="n">
        <f aca="false">VLOOKUP(B689,'Team Data'!$A$1:$E$659,3,FALSE())</f>
        <v>16</v>
      </c>
      <c r="O689" s="0" t="n">
        <f aca="false">VLOOKUP(A689,'Team Data'!$A$1:$E$659,4,FALSE())</f>
        <v>16</v>
      </c>
      <c r="P689" s="0" t="n">
        <f aca="false">VLOOKUP(A689,'Team Data'!$A$1:$E$659,5,FALSE())</f>
        <v>16</v>
      </c>
      <c r="Q689" s="0" t="n">
        <f aca="false">VLOOKUP(B689,'Team Data'!$A$1:$E$659,4,FALSE())</f>
        <v>523</v>
      </c>
      <c r="R689" s="0" t="n">
        <f aca="false">VLOOKUP(B689,'Team Data'!$A$1:$E$659,5,FALSE())</f>
        <v>476</v>
      </c>
      <c r="S689" s="0" t="n">
        <f aca="false">IF(I689=1,(MIN(30,(C689-D689)))*(M689/(M689+N689))*(Q689/(Q689+R689)),(MAX(-30,(C689-D689)))*(N689/(M689+N689))*(R689/(R689+Q689)))</f>
        <v>-0.714714714714715</v>
      </c>
      <c r="T689" s="0" t="n">
        <f aca="false">IF(J689=1,(MIN(30,(D689-C689)))*(K689/(K689+L689))*(O689/(O689+P689)),(MAX(-30,(D689-C689)))*(L689/(K689+L689))*(P689/(P689+O689)))</f>
        <v>0</v>
      </c>
      <c r="U689" s="7" t="n">
        <v>43060</v>
      </c>
    </row>
    <row r="690" customFormat="false" ht="15" hidden="false" customHeight="false" outlineLevel="0" collapsed="false">
      <c r="A690" s="0" t="s">
        <v>69</v>
      </c>
      <c r="B690" s="0" t="s">
        <v>317</v>
      </c>
      <c r="C690" s="0" t="n">
        <v>66</v>
      </c>
      <c r="D690" s="0" t="n">
        <v>79</v>
      </c>
      <c r="E690" s="0" t="n">
        <v>27</v>
      </c>
      <c r="F690" s="0" t="n">
        <v>32</v>
      </c>
      <c r="G690" s="0" t="n">
        <v>11</v>
      </c>
      <c r="H690" s="0" t="n">
        <v>13</v>
      </c>
      <c r="I690" s="0" t="n">
        <v>0</v>
      </c>
      <c r="J690" s="0" t="n">
        <v>1</v>
      </c>
      <c r="K690" s="0" t="n">
        <f aca="false">VLOOKUP(A690,'Team Data'!$A$1:$E$659,2,FALSE())</f>
        <v>14</v>
      </c>
      <c r="L690" s="0" t="n">
        <f aca="false">VLOOKUP(A690,'Team Data'!$A$1:$E$659,3,FALSE())</f>
        <v>19</v>
      </c>
      <c r="M690" s="0" t="n">
        <f aca="false">VLOOKUP(B690,'Team Data'!$A$1:$E$659,2,FALSE())</f>
        <v>27</v>
      </c>
      <c r="N690" s="0" t="n">
        <f aca="false">VLOOKUP(B690,'Team Data'!$A$1:$E$659,3,FALSE())</f>
        <v>8</v>
      </c>
      <c r="O690" s="0" t="n">
        <f aca="false">VLOOKUP(A690,'Team Data'!$A$1:$E$659,4,FALSE())</f>
        <v>518</v>
      </c>
      <c r="P690" s="0" t="n">
        <f aca="false">VLOOKUP(A690,'Team Data'!$A$1:$E$659,5,FALSE())</f>
        <v>487</v>
      </c>
      <c r="Q690" s="0" t="n">
        <f aca="false">VLOOKUP(B690,'Team Data'!$A$1:$E$659,4,FALSE())</f>
        <v>534</v>
      </c>
      <c r="R690" s="0" t="n">
        <f aca="false">VLOOKUP(B690,'Team Data'!$A$1:$E$659,5,FALSE())</f>
        <v>523</v>
      </c>
      <c r="S690" s="0" t="n">
        <f aca="false">IF(I690=1,(MIN(30,(C690-D690)))*(M690/(M690+N690))*(Q690/(Q690+R690)),(MAX(-30,(C690-D690)))*(N690/(M690+N690))*(R690/(R690+Q690)))</f>
        <v>-1.47025273685633</v>
      </c>
      <c r="T690" s="0" t="n">
        <f aca="false">IF(J690=1,(MIN(30,(D690-C690)))*(K690/(K690+L690))*(O690/(O690+P690)),(MAX(-30,(D690-C690)))*(L690/(K690+L690))*(P690/(P690+O690)))</f>
        <v>2.84263530830695</v>
      </c>
      <c r="U690" s="7" t="n">
        <v>43060</v>
      </c>
    </row>
    <row r="691" customFormat="false" ht="15" hidden="false" customHeight="false" outlineLevel="0" collapsed="false">
      <c r="A691" s="0" t="s">
        <v>147</v>
      </c>
      <c r="B691" s="0" t="s">
        <v>342</v>
      </c>
      <c r="C691" s="0" t="n">
        <v>62</v>
      </c>
      <c r="D691" s="0" t="n">
        <v>91</v>
      </c>
      <c r="E691" s="0" t="n">
        <v>36</v>
      </c>
      <c r="F691" s="0" t="n">
        <v>48</v>
      </c>
      <c r="G691" s="0" t="n">
        <v>21</v>
      </c>
      <c r="H691" s="0" t="n">
        <v>11</v>
      </c>
      <c r="I691" s="0" t="n">
        <v>0</v>
      </c>
      <c r="J691" s="0" t="n">
        <v>1</v>
      </c>
      <c r="K691" s="0" t="n">
        <f aca="false">VLOOKUP(A691,'Team Data'!$A$1:$E$659,2,FALSE())</f>
        <v>15</v>
      </c>
      <c r="L691" s="0" t="n">
        <f aca="false">VLOOKUP(A691,'Team Data'!$A$1:$E$659,3,FALSE())</f>
        <v>18</v>
      </c>
      <c r="M691" s="0" t="n">
        <f aca="false">VLOOKUP(B691,'Team Data'!$A$1:$E$659,2,FALSE())</f>
        <v>26</v>
      </c>
      <c r="N691" s="0" t="n">
        <f aca="false">VLOOKUP(B691,'Team Data'!$A$1:$E$659,3,FALSE())</f>
        <v>10</v>
      </c>
      <c r="O691" s="0" t="n">
        <f aca="false">VLOOKUP(A691,'Team Data'!$A$1:$E$659,4,FALSE())</f>
        <v>537</v>
      </c>
      <c r="P691" s="0" t="n">
        <f aca="false">VLOOKUP(A691,'Team Data'!$A$1:$E$659,5,FALSE())</f>
        <v>476</v>
      </c>
      <c r="Q691" s="0" t="n">
        <f aca="false">VLOOKUP(B691,'Team Data'!$A$1:$E$659,4,FALSE())</f>
        <v>708</v>
      </c>
      <c r="R691" s="0" t="n">
        <f aca="false">VLOOKUP(B691,'Team Data'!$A$1:$E$659,5,FALSE())</f>
        <v>504</v>
      </c>
      <c r="S691" s="0" t="n">
        <f aca="false">IF(I691=1,(MIN(30,(C691-D691)))*(M691/(M691+N691))*(Q691/(Q691+R691)),(MAX(-30,(C691-D691)))*(N691/(M691+N691))*(R691/(R691+Q691)))</f>
        <v>-3.34983498349835</v>
      </c>
      <c r="T691" s="0" t="n">
        <f aca="false">IF(J691=1,(MIN(30,(D691-C691)))*(K691/(K691+L691))*(O691/(O691+P691)),(MAX(-30,(D691-C691)))*(L691/(K691+L691))*(P691/(P691+O691)))</f>
        <v>6.98779502826887</v>
      </c>
      <c r="U691" s="7" t="n">
        <v>43060</v>
      </c>
    </row>
    <row r="692" customFormat="false" ht="15" hidden="false" customHeight="false" outlineLevel="0" collapsed="false">
      <c r="A692" s="0" t="s">
        <v>242</v>
      </c>
      <c r="B692" s="0" t="s">
        <v>98</v>
      </c>
      <c r="C692" s="0" t="n">
        <v>67</v>
      </c>
      <c r="D692" s="0" t="n">
        <v>65</v>
      </c>
      <c r="E692" s="0" t="n">
        <v>38</v>
      </c>
      <c r="F692" s="0" t="n">
        <v>42</v>
      </c>
      <c r="G692" s="0" t="n">
        <v>8</v>
      </c>
      <c r="H692" s="0" t="n">
        <v>11</v>
      </c>
      <c r="I692" s="0" t="n">
        <v>1</v>
      </c>
      <c r="J692" s="0" t="n">
        <v>0</v>
      </c>
      <c r="K692" s="0" t="n">
        <f aca="false">VLOOKUP(A692,'Team Data'!$A$1:$E$659,2,FALSE())</f>
        <v>22</v>
      </c>
      <c r="L692" s="0" t="n">
        <f aca="false">VLOOKUP(A692,'Team Data'!$A$1:$E$659,3,FALSE())</f>
        <v>9</v>
      </c>
      <c r="M692" s="0" t="n">
        <f aca="false">VLOOKUP(B692,'Team Data'!$A$1:$E$659,2,FALSE())</f>
        <v>15</v>
      </c>
      <c r="N692" s="0" t="n">
        <f aca="false">VLOOKUP(B692,'Team Data'!$A$1:$E$659,3,FALSE())</f>
        <v>18</v>
      </c>
      <c r="O692" s="0" t="n">
        <f aca="false">VLOOKUP(A692,'Team Data'!$A$1:$E$659,4,FALSE())</f>
        <v>500</v>
      </c>
      <c r="P692" s="0" t="n">
        <f aca="false">VLOOKUP(A692,'Team Data'!$A$1:$E$659,5,FALSE())</f>
        <v>520</v>
      </c>
      <c r="Q692" s="0" t="n">
        <f aca="false">VLOOKUP(B692,'Team Data'!$A$1:$E$659,4,FALSE())</f>
        <v>568</v>
      </c>
      <c r="R692" s="0" t="n">
        <f aca="false">VLOOKUP(B692,'Team Data'!$A$1:$E$659,5,FALSE())</f>
        <v>506</v>
      </c>
      <c r="S692" s="0" t="n">
        <f aca="false">IF(I692=1,(MIN(30,(C692-D692)))*(M692/(M692+N692))*(Q692/(Q692+R692)),(MAX(-30,(C692-D692)))*(N692/(M692+N692))*(R692/(R692+Q692)))</f>
        <v>0.48078550871847</v>
      </c>
      <c r="T692" s="0" t="n">
        <f aca="false">IF(J692=1,(MIN(30,(D692-C692)))*(K692/(K692+L692))*(O692/(O692+P692)),(MAX(-30,(D692-C692)))*(L692/(K692+L692))*(P692/(P692+O692)))</f>
        <v>-0.296015180265655</v>
      </c>
      <c r="U692" s="7" t="n">
        <v>43060</v>
      </c>
    </row>
    <row r="693" customFormat="false" ht="15" hidden="false" customHeight="false" outlineLevel="0" collapsed="false">
      <c r="A693" s="0" t="s">
        <v>540</v>
      </c>
      <c r="B693" s="0" t="s">
        <v>304</v>
      </c>
      <c r="C693" s="0" t="n">
        <v>77</v>
      </c>
      <c r="D693" s="0" t="n">
        <v>102</v>
      </c>
      <c r="E693" s="0" t="n">
        <v>31</v>
      </c>
      <c r="F693" s="0" t="n">
        <v>48</v>
      </c>
      <c r="G693" s="0" t="n">
        <v>14</v>
      </c>
      <c r="H693" s="0" t="n">
        <v>7</v>
      </c>
      <c r="I693" s="0" t="n">
        <v>0</v>
      </c>
      <c r="J693" s="0" t="n">
        <v>1</v>
      </c>
      <c r="K693" s="0" t="n">
        <f aca="false">VLOOKUP(A693,'Team Data'!$A$1:$E$659,2,FALSE())</f>
        <v>0</v>
      </c>
      <c r="L693" s="0" t="n">
        <f aca="false">VLOOKUP(A693,'Team Data'!$A$1:$E$659,3,FALSE())</f>
        <v>1</v>
      </c>
      <c r="M693" s="0" t="n">
        <f aca="false">VLOOKUP(B693,'Team Data'!$A$1:$E$659,2,FALSE())</f>
        <v>22</v>
      </c>
      <c r="N693" s="0" t="n">
        <f aca="false">VLOOKUP(B693,'Team Data'!$A$1:$E$659,3,FALSE())</f>
        <v>10</v>
      </c>
      <c r="O693" s="0" t="n">
        <f aca="false">VLOOKUP(A693,'Team Data'!$A$1:$E$659,4,FALSE())</f>
        <v>22</v>
      </c>
      <c r="P693" s="0" t="n">
        <f aca="false">VLOOKUP(A693,'Team Data'!$A$1:$E$659,5,FALSE())</f>
        <v>10</v>
      </c>
      <c r="Q693" s="0" t="n">
        <f aca="false">VLOOKUP(B693,'Team Data'!$A$1:$E$659,4,FALSE())</f>
        <v>459</v>
      </c>
      <c r="R693" s="0" t="n">
        <f aca="false">VLOOKUP(B693,'Team Data'!$A$1:$E$659,5,FALSE())</f>
        <v>534</v>
      </c>
      <c r="S693" s="0" t="n">
        <f aca="false">IF(I693=1,(MIN(30,(C693-D693)))*(M693/(M693+N693))*(Q693/(Q693+R693)),(MAX(-30,(C693-D693)))*(N693/(M693+N693))*(R693/(R693+Q693)))</f>
        <v>-4.20128398791541</v>
      </c>
      <c r="T693" s="0" t="n">
        <f aca="false">IF(J693=1,(MIN(30,(D693-C693)))*(K693/(K693+L693))*(O693/(O693+P693)),(MAX(-30,(D693-C693)))*(L693/(K693+L693))*(P693/(P693+O693)))</f>
        <v>0</v>
      </c>
      <c r="U693" s="7" t="n">
        <v>43060</v>
      </c>
    </row>
    <row r="694" customFormat="false" ht="15" hidden="false" customHeight="false" outlineLevel="0" collapsed="false">
      <c r="A694" s="0" t="s">
        <v>402</v>
      </c>
      <c r="B694" s="0" t="s">
        <v>130</v>
      </c>
      <c r="C694" s="0" t="n">
        <v>70</v>
      </c>
      <c r="D694" s="0" t="n">
        <v>88</v>
      </c>
      <c r="E694" s="0" t="n">
        <v>36</v>
      </c>
      <c r="F694" s="0" t="n">
        <v>45</v>
      </c>
      <c r="G694" s="0" t="n">
        <v>24</v>
      </c>
      <c r="H694" s="0" t="n">
        <v>18</v>
      </c>
      <c r="I694" s="0" t="n">
        <v>0</v>
      </c>
      <c r="J694" s="0" t="n">
        <v>1</v>
      </c>
      <c r="K694" s="0" t="n">
        <f aca="false">VLOOKUP(A694,'Team Data'!$A$1:$E$659,2,FALSE())</f>
        <v>0</v>
      </c>
      <c r="L694" s="0" t="n">
        <f aca="false">VLOOKUP(A694,'Team Data'!$A$1:$E$659,3,FALSE())</f>
        <v>4</v>
      </c>
      <c r="M694" s="0" t="n">
        <f aca="false">VLOOKUP(B694,'Team Data'!$A$1:$E$659,2,FALSE())</f>
        <v>15</v>
      </c>
      <c r="N694" s="0" t="n">
        <f aca="false">VLOOKUP(B694,'Team Data'!$A$1:$E$659,3,FALSE())</f>
        <v>18</v>
      </c>
      <c r="O694" s="0" t="n">
        <f aca="false">VLOOKUP(A694,'Team Data'!$A$1:$E$659,4,FALSE())</f>
        <v>62</v>
      </c>
      <c r="P694" s="0" t="n">
        <f aca="false">VLOOKUP(A694,'Team Data'!$A$1:$E$659,5,FALSE())</f>
        <v>69</v>
      </c>
      <c r="Q694" s="0" t="n">
        <f aca="false">VLOOKUP(B694,'Team Data'!$A$1:$E$659,4,FALSE())</f>
        <v>463</v>
      </c>
      <c r="R694" s="0" t="n">
        <f aca="false">VLOOKUP(B694,'Team Data'!$A$1:$E$659,5,FALSE())</f>
        <v>494</v>
      </c>
      <c r="S694" s="0" t="n">
        <f aca="false">IF(I694=1,(MIN(30,(C694-D694)))*(M694/(M694+N694))*(Q694/(Q694+R694)),(MAX(-30,(C694-D694)))*(N694/(M694+N694))*(R694/(R694+Q694)))</f>
        <v>-5.06811057281277</v>
      </c>
      <c r="T694" s="0" t="n">
        <f aca="false">IF(J694=1,(MIN(30,(D694-C694)))*(K694/(K694+L694))*(O694/(O694+P694)),(MAX(-30,(D694-C694)))*(L694/(K694+L694))*(P694/(P694+O694)))</f>
        <v>0</v>
      </c>
      <c r="U694" s="7" t="n">
        <v>43060</v>
      </c>
    </row>
    <row r="695" customFormat="false" ht="15" hidden="false" customHeight="false" outlineLevel="0" collapsed="false">
      <c r="A695" s="0" t="s">
        <v>129</v>
      </c>
      <c r="B695" s="0" t="s">
        <v>161</v>
      </c>
      <c r="C695" s="0" t="n">
        <v>45</v>
      </c>
      <c r="D695" s="0" t="n">
        <v>76</v>
      </c>
      <c r="E695" s="0" t="n">
        <v>27</v>
      </c>
      <c r="F695" s="0" t="n">
        <v>44</v>
      </c>
      <c r="G695" s="0" t="n">
        <v>11</v>
      </c>
      <c r="H695" s="0" t="n">
        <v>15</v>
      </c>
      <c r="I695" s="0" t="n">
        <v>0</v>
      </c>
      <c r="J695" s="0" t="n">
        <v>1</v>
      </c>
      <c r="K695" s="0" t="n">
        <f aca="false">VLOOKUP(A695,'Team Data'!$A$1:$E$659,2,FALSE())</f>
        <v>12</v>
      </c>
      <c r="L695" s="0" t="n">
        <f aca="false">VLOOKUP(A695,'Team Data'!$A$1:$E$659,3,FALSE())</f>
        <v>20</v>
      </c>
      <c r="M695" s="0" t="n">
        <f aca="false">VLOOKUP(B695,'Team Data'!$A$1:$E$659,2,FALSE())</f>
        <v>19</v>
      </c>
      <c r="N695" s="0" t="n">
        <f aca="false">VLOOKUP(B695,'Team Data'!$A$1:$E$659,3,FALSE())</f>
        <v>13</v>
      </c>
      <c r="O695" s="0" t="n">
        <f aca="false">VLOOKUP(A695,'Team Data'!$A$1:$E$659,4,FALSE())</f>
        <v>419</v>
      </c>
      <c r="P695" s="0" t="n">
        <f aca="false">VLOOKUP(A695,'Team Data'!$A$1:$E$659,5,FALSE())</f>
        <v>571</v>
      </c>
      <c r="Q695" s="0" t="n">
        <f aca="false">VLOOKUP(B695,'Team Data'!$A$1:$E$659,4,FALSE())</f>
        <v>626</v>
      </c>
      <c r="R695" s="0" t="n">
        <f aca="false">VLOOKUP(B695,'Team Data'!$A$1:$E$659,5,FALSE())</f>
        <v>423</v>
      </c>
      <c r="S695" s="0" t="n">
        <f aca="false">IF(I695=1,(MIN(30,(C695-D695)))*(M695/(M695+N695))*(Q695/(Q695+R695)),(MAX(-30,(C695-D695)))*(N695/(M695+N695))*(R695/(R695+Q695)))</f>
        <v>-4.91450190657769</v>
      </c>
      <c r="T695" s="0" t="n">
        <f aca="false">IF(J695=1,(MIN(30,(D695-C695)))*(K695/(K695+L695))*(O695/(O695+P695)),(MAX(-30,(D695-C695)))*(L695/(K695+L695))*(P695/(P695+O695)))</f>
        <v>4.76136363636364</v>
      </c>
      <c r="U695" s="7" t="n">
        <v>43060</v>
      </c>
    </row>
    <row r="696" customFormat="false" ht="15" hidden="false" customHeight="false" outlineLevel="0" collapsed="false">
      <c r="A696" s="0" t="s">
        <v>541</v>
      </c>
      <c r="B696" s="0" t="s">
        <v>283</v>
      </c>
      <c r="C696" s="0" t="n">
        <v>53</v>
      </c>
      <c r="D696" s="0" t="n">
        <v>87</v>
      </c>
      <c r="E696" s="0" t="n">
        <v>33</v>
      </c>
      <c r="F696" s="0" t="n">
        <v>35</v>
      </c>
      <c r="G696" s="0" t="n">
        <v>17</v>
      </c>
      <c r="H696" s="0" t="n">
        <v>4</v>
      </c>
      <c r="I696" s="0" t="n">
        <v>0</v>
      </c>
      <c r="J696" s="0" t="n">
        <v>1</v>
      </c>
      <c r="K696" s="0" t="n">
        <f aca="false">VLOOKUP(A696,'Team Data'!$A$1:$E$659,2,FALSE())</f>
        <v>0</v>
      </c>
      <c r="L696" s="0" t="n">
        <f aca="false">VLOOKUP(A696,'Team Data'!$A$1:$E$659,3,FALSE())</f>
        <v>2</v>
      </c>
      <c r="M696" s="0" t="n">
        <f aca="false">VLOOKUP(B696,'Team Data'!$A$1:$E$659,2,FALSE())</f>
        <v>12</v>
      </c>
      <c r="N696" s="0" t="n">
        <f aca="false">VLOOKUP(B696,'Team Data'!$A$1:$E$659,3,FALSE())</f>
        <v>20</v>
      </c>
      <c r="O696" s="0" t="n">
        <f aca="false">VLOOKUP(A696,'Team Data'!$A$1:$E$659,4,FALSE())</f>
        <v>24</v>
      </c>
      <c r="P696" s="0" t="n">
        <f aca="false">VLOOKUP(A696,'Team Data'!$A$1:$E$659,5,FALSE())</f>
        <v>39</v>
      </c>
      <c r="Q696" s="0" t="n">
        <f aca="false">VLOOKUP(B696,'Team Data'!$A$1:$E$659,4,FALSE())</f>
        <v>427</v>
      </c>
      <c r="R696" s="0" t="n">
        <f aca="false">VLOOKUP(B696,'Team Data'!$A$1:$E$659,5,FALSE())</f>
        <v>489</v>
      </c>
      <c r="S696" s="0" t="n">
        <f aca="false">IF(I696=1,(MIN(30,(C696-D696)))*(M696/(M696+N696))*(Q696/(Q696+R696)),(MAX(-30,(C696-D696)))*(N696/(M696+N696))*(R696/(R696+Q696)))</f>
        <v>-10.0095524017467</v>
      </c>
      <c r="T696" s="0" t="n">
        <f aca="false">IF(J696=1,(MIN(30,(D696-C696)))*(K696/(K696+L696))*(O696/(O696+P696)),(MAX(-30,(D696-C696)))*(L696/(K696+L696))*(P696/(P696+O696)))</f>
        <v>0</v>
      </c>
      <c r="U696" s="7" t="n">
        <v>43060</v>
      </c>
    </row>
    <row r="697" customFormat="false" ht="15" hidden="false" customHeight="false" outlineLevel="0" collapsed="false">
      <c r="A697" s="0" t="s">
        <v>542</v>
      </c>
      <c r="B697" s="0" t="s">
        <v>352</v>
      </c>
      <c r="C697" s="0" t="n">
        <v>49</v>
      </c>
      <c r="D697" s="0" t="n">
        <v>73</v>
      </c>
      <c r="E697" s="0" t="n">
        <v>31</v>
      </c>
      <c r="F697" s="0" t="n">
        <v>41</v>
      </c>
      <c r="G697" s="0" t="n">
        <v>23</v>
      </c>
      <c r="H697" s="0" t="n">
        <v>12</v>
      </c>
      <c r="I697" s="0" t="n">
        <v>0</v>
      </c>
      <c r="J697" s="0" t="n">
        <v>1</v>
      </c>
      <c r="K697" s="0" t="n">
        <f aca="false">VLOOKUP(A697,'Team Data'!$A$1:$E$659,2,FALSE())</f>
        <v>0</v>
      </c>
      <c r="L697" s="0" t="n">
        <f aca="false">VLOOKUP(A697,'Team Data'!$A$1:$E$659,3,FALSE())</f>
        <v>1</v>
      </c>
      <c r="M697" s="0" t="n">
        <f aca="false">VLOOKUP(B697,'Team Data'!$A$1:$E$659,2,FALSE())</f>
        <v>25</v>
      </c>
      <c r="N697" s="0" t="n">
        <f aca="false">VLOOKUP(B697,'Team Data'!$A$1:$E$659,3,FALSE())</f>
        <v>10</v>
      </c>
      <c r="O697" s="0" t="n">
        <f aca="false">VLOOKUP(A697,'Team Data'!$A$1:$E$659,4,FALSE())</f>
        <v>25</v>
      </c>
      <c r="P697" s="0" t="n">
        <f aca="false">VLOOKUP(A697,'Team Data'!$A$1:$E$659,5,FALSE())</f>
        <v>10</v>
      </c>
      <c r="Q697" s="0" t="n">
        <f aca="false">VLOOKUP(B697,'Team Data'!$A$1:$E$659,4,FALSE())</f>
        <v>543</v>
      </c>
      <c r="R697" s="0" t="n">
        <f aca="false">VLOOKUP(B697,'Team Data'!$A$1:$E$659,5,FALSE())</f>
        <v>561</v>
      </c>
      <c r="S697" s="0" t="n">
        <f aca="false">IF(I697=1,(MIN(30,(C697-D697)))*(M697/(M697+N697))*(Q697/(Q697+R697)),(MAX(-30,(C697-D697)))*(N697/(M697+N697))*(R697/(R697+Q697)))</f>
        <v>-3.48447204968944</v>
      </c>
      <c r="T697" s="0" t="n">
        <f aca="false">IF(J697=1,(MIN(30,(D697-C697)))*(K697/(K697+L697))*(O697/(O697+P697)),(MAX(-30,(D697-C697)))*(L697/(K697+L697))*(P697/(P697+O697)))</f>
        <v>0</v>
      </c>
      <c r="U697" s="7" t="n">
        <v>43060</v>
      </c>
    </row>
    <row r="698" customFormat="false" ht="15" hidden="false" customHeight="false" outlineLevel="0" collapsed="false">
      <c r="A698" s="0" t="s">
        <v>543</v>
      </c>
      <c r="B698" s="0" t="s">
        <v>44</v>
      </c>
      <c r="C698" s="0" t="n">
        <v>53</v>
      </c>
      <c r="D698" s="0" t="n">
        <v>98</v>
      </c>
      <c r="E698" s="0" t="n">
        <v>27</v>
      </c>
      <c r="F698" s="0" t="n">
        <v>44</v>
      </c>
      <c r="G698" s="0" t="n">
        <v>16</v>
      </c>
      <c r="H698" s="0" t="n">
        <v>15</v>
      </c>
      <c r="I698" s="0" t="n">
        <v>0</v>
      </c>
      <c r="J698" s="0" t="n">
        <v>1</v>
      </c>
      <c r="K698" s="0" t="n">
        <f aca="false">VLOOKUP(A698,'Team Data'!$A$1:$E$659,2,FALSE())</f>
        <v>0</v>
      </c>
      <c r="L698" s="0" t="n">
        <f aca="false">VLOOKUP(A698,'Team Data'!$A$1:$E$659,3,FALSE())</f>
        <v>4</v>
      </c>
      <c r="M698" s="0" t="n">
        <f aca="false">VLOOKUP(B698,'Team Data'!$A$1:$E$659,2,FALSE())</f>
        <v>18</v>
      </c>
      <c r="N698" s="0" t="n">
        <f aca="false">VLOOKUP(B698,'Team Data'!$A$1:$E$659,3,FALSE())</f>
        <v>16</v>
      </c>
      <c r="O698" s="0" t="n">
        <f aca="false">VLOOKUP(A698,'Team Data'!$A$1:$E$659,4,FALSE())</f>
        <v>68</v>
      </c>
      <c r="P698" s="0" t="n">
        <f aca="false">VLOOKUP(A698,'Team Data'!$A$1:$E$659,5,FALSE())</f>
        <v>61</v>
      </c>
      <c r="Q698" s="0" t="n">
        <f aca="false">VLOOKUP(B698,'Team Data'!$A$1:$E$659,4,FALSE())</f>
        <v>493</v>
      </c>
      <c r="R698" s="0" t="n">
        <f aca="false">VLOOKUP(B698,'Team Data'!$A$1:$E$659,5,FALSE())</f>
        <v>541</v>
      </c>
      <c r="S698" s="0" t="n">
        <f aca="false">IF(I698=1,(MIN(30,(C698-D698)))*(M698/(M698+N698))*(Q698/(Q698+R698)),(MAX(-30,(C698-D698)))*(N698/(M698+N698))*(R698/(R698+Q698)))</f>
        <v>-7.38650585959722</v>
      </c>
      <c r="T698" s="0" t="n">
        <f aca="false">IF(J698=1,(MIN(30,(D698-C698)))*(K698/(K698+L698))*(O698/(O698+P698)),(MAX(-30,(D698-C698)))*(L698/(K698+L698))*(P698/(P698+O698)))</f>
        <v>0</v>
      </c>
      <c r="U698" s="7" t="n">
        <v>43060</v>
      </c>
    </row>
    <row r="699" customFormat="false" ht="15" hidden="false" customHeight="false" outlineLevel="0" collapsed="false">
      <c r="A699" s="0" t="s">
        <v>232</v>
      </c>
      <c r="B699" s="0" t="s">
        <v>51</v>
      </c>
      <c r="C699" s="0" t="n">
        <v>74</v>
      </c>
      <c r="D699" s="0" t="n">
        <v>83</v>
      </c>
      <c r="E699" s="0" t="n">
        <v>25</v>
      </c>
      <c r="F699" s="0" t="n">
        <v>36</v>
      </c>
      <c r="G699" s="0" t="n">
        <v>12</v>
      </c>
      <c r="H699" s="0" t="n">
        <v>10</v>
      </c>
      <c r="I699" s="0" t="n">
        <v>0</v>
      </c>
      <c r="J699" s="0" t="n">
        <v>1</v>
      </c>
      <c r="K699" s="0" t="n">
        <f aca="false">VLOOKUP(A699,'Team Data'!$A$1:$E$659,2,FALSE())</f>
        <v>11</v>
      </c>
      <c r="L699" s="0" t="n">
        <f aca="false">VLOOKUP(A699,'Team Data'!$A$1:$E$659,3,FALSE())</f>
        <v>21</v>
      </c>
      <c r="M699" s="0" t="n">
        <f aca="false">VLOOKUP(B699,'Team Data'!$A$1:$E$659,2,FALSE())</f>
        <v>6</v>
      </c>
      <c r="N699" s="0" t="n">
        <f aca="false">VLOOKUP(B699,'Team Data'!$A$1:$E$659,3,FALSE())</f>
        <v>23</v>
      </c>
      <c r="O699" s="0" t="n">
        <f aca="false">VLOOKUP(A699,'Team Data'!$A$1:$E$659,4,FALSE())</f>
        <v>484</v>
      </c>
      <c r="P699" s="0" t="n">
        <f aca="false">VLOOKUP(A699,'Team Data'!$A$1:$E$659,5,FALSE())</f>
        <v>477</v>
      </c>
      <c r="Q699" s="0" t="n">
        <f aca="false">VLOOKUP(B699,'Team Data'!$A$1:$E$659,4,FALSE())</f>
        <v>485</v>
      </c>
      <c r="R699" s="0" t="n">
        <f aca="false">VLOOKUP(B699,'Team Data'!$A$1:$E$659,5,FALSE())</f>
        <v>443</v>
      </c>
      <c r="S699" s="0" t="n">
        <f aca="false">IF(I699=1,(MIN(30,(C699-D699)))*(M699/(M699+N699))*(Q699/(Q699+R699)),(MAX(-30,(C699-D699)))*(N699/(M699+N699))*(R699/(R699+Q699)))</f>
        <v>-3.40743906064209</v>
      </c>
      <c r="T699" s="0" t="n">
        <f aca="false">IF(J699=1,(MIN(30,(D699-C699)))*(K699/(K699+L699))*(O699/(O699+P699)),(MAX(-30,(D699-C699)))*(L699/(K699+L699))*(P699/(P699+O699)))</f>
        <v>1.55814255983351</v>
      </c>
      <c r="U699" s="7" t="n">
        <v>43060</v>
      </c>
    </row>
    <row r="700" customFormat="false" ht="15" hidden="false" customHeight="false" outlineLevel="0" collapsed="false">
      <c r="A700" s="0" t="s">
        <v>264</v>
      </c>
      <c r="B700" s="0" t="s">
        <v>36</v>
      </c>
      <c r="C700" s="0" t="n">
        <v>92</v>
      </c>
      <c r="D700" s="0" t="n">
        <v>115</v>
      </c>
      <c r="E700" s="0" t="n">
        <v>35</v>
      </c>
      <c r="F700" s="0" t="n">
        <v>27</v>
      </c>
      <c r="G700" s="0" t="n">
        <v>17</v>
      </c>
      <c r="H700" s="0" t="n">
        <v>11</v>
      </c>
      <c r="I700" s="0" t="n">
        <v>0</v>
      </c>
      <c r="J700" s="0" t="n">
        <v>1</v>
      </c>
      <c r="K700" s="0" t="n">
        <f aca="false">VLOOKUP(A700,'Team Data'!$A$1:$E$659,2,FALSE())</f>
        <v>8</v>
      </c>
      <c r="L700" s="0" t="n">
        <f aca="false">VLOOKUP(A700,'Team Data'!$A$1:$E$659,3,FALSE())</f>
        <v>24</v>
      </c>
      <c r="M700" s="0" t="n">
        <f aca="false">VLOOKUP(B700,'Team Data'!$A$1:$E$659,2,FALSE())</f>
        <v>25</v>
      </c>
      <c r="N700" s="0" t="n">
        <f aca="false">VLOOKUP(B700,'Team Data'!$A$1:$E$659,3,FALSE())</f>
        <v>10</v>
      </c>
      <c r="O700" s="0" t="n">
        <f aca="false">VLOOKUP(A700,'Team Data'!$A$1:$E$659,4,FALSE())</f>
        <v>541</v>
      </c>
      <c r="P700" s="0" t="n">
        <f aca="false">VLOOKUP(A700,'Team Data'!$A$1:$E$659,5,FALSE())</f>
        <v>503</v>
      </c>
      <c r="Q700" s="0" t="n">
        <f aca="false">VLOOKUP(B700,'Team Data'!$A$1:$E$659,4,FALSE())</f>
        <v>540</v>
      </c>
      <c r="R700" s="0" t="n">
        <f aca="false">VLOOKUP(B700,'Team Data'!$A$1:$E$659,5,FALSE())</f>
        <v>573</v>
      </c>
      <c r="S700" s="0" t="n">
        <f aca="false">IF(I700=1,(MIN(30,(C700-D700)))*(M700/(M700+N700))*(Q700/(Q700+R700)),(MAX(-30,(C700-D700)))*(N700/(M700+N700))*(R700/(R700+Q700)))</f>
        <v>-3.3831343858298</v>
      </c>
      <c r="T700" s="0" t="n">
        <f aca="false">IF(J700=1,(MIN(30,(D700-C700)))*(K700/(K700+L700))*(O700/(O700+P700)),(MAX(-30,(D700-C700)))*(L700/(K700+L700))*(P700/(P700+O700)))</f>
        <v>2.97964559386973</v>
      </c>
      <c r="U700" s="7" t="n">
        <v>43060</v>
      </c>
    </row>
    <row r="701" customFormat="false" ht="15" hidden="false" customHeight="false" outlineLevel="0" collapsed="false">
      <c r="A701" s="0" t="s">
        <v>162</v>
      </c>
      <c r="B701" s="0" t="s">
        <v>277</v>
      </c>
      <c r="C701" s="0" t="n">
        <v>48</v>
      </c>
      <c r="D701" s="0" t="n">
        <v>96</v>
      </c>
      <c r="E701" s="0" t="n">
        <v>26</v>
      </c>
      <c r="F701" s="0" t="n">
        <v>31</v>
      </c>
      <c r="G701" s="0" t="n">
        <v>23</v>
      </c>
      <c r="H701" s="0" t="n">
        <v>10</v>
      </c>
      <c r="I701" s="0" t="n">
        <v>0</v>
      </c>
      <c r="J701" s="0" t="n">
        <v>1</v>
      </c>
      <c r="K701" s="0" t="n">
        <f aca="false">VLOOKUP(A701,'Team Data'!$A$1:$E$659,2,FALSE())</f>
        <v>7</v>
      </c>
      <c r="L701" s="0" t="n">
        <f aca="false">VLOOKUP(A701,'Team Data'!$A$1:$E$659,3,FALSE())</f>
        <v>25</v>
      </c>
      <c r="M701" s="0" t="n">
        <f aca="false">VLOOKUP(B701,'Team Data'!$A$1:$E$659,2,FALSE())</f>
        <v>26</v>
      </c>
      <c r="N701" s="0" t="n">
        <f aca="false">VLOOKUP(B701,'Team Data'!$A$1:$E$659,3,FALSE())</f>
        <v>8</v>
      </c>
      <c r="O701" s="0" t="n">
        <f aca="false">VLOOKUP(A701,'Team Data'!$A$1:$E$659,4,FALSE())</f>
        <v>467</v>
      </c>
      <c r="P701" s="0" t="n">
        <f aca="false">VLOOKUP(A701,'Team Data'!$A$1:$E$659,5,FALSE())</f>
        <v>524</v>
      </c>
      <c r="Q701" s="0" t="n">
        <f aca="false">VLOOKUP(B701,'Team Data'!$A$1:$E$659,4,FALSE())</f>
        <v>598</v>
      </c>
      <c r="R701" s="0" t="n">
        <f aca="false">VLOOKUP(B701,'Team Data'!$A$1:$E$659,5,FALSE())</f>
        <v>514</v>
      </c>
      <c r="S701" s="0" t="n">
        <f aca="false">IF(I701=1,(MIN(30,(C701-D701)))*(M701/(M701+N701))*(Q701/(Q701+R701)),(MAX(-30,(C701-D701)))*(N701/(M701+N701))*(R701/(R701+Q701)))</f>
        <v>-3.26280152348709</v>
      </c>
      <c r="T701" s="0" t="n">
        <f aca="false">IF(J701=1,(MIN(30,(D701-C701)))*(K701/(K701+L701))*(O701/(O701+P701)),(MAX(-30,(D701-C701)))*(L701/(K701+L701))*(P701/(P701+O701)))</f>
        <v>3.09252018163471</v>
      </c>
      <c r="U701" s="7" t="n">
        <v>43060</v>
      </c>
    </row>
    <row r="702" customFormat="false" ht="15" hidden="false" customHeight="false" outlineLevel="0" collapsed="false">
      <c r="A702" s="0" t="s">
        <v>544</v>
      </c>
      <c r="B702" s="0" t="s">
        <v>88</v>
      </c>
      <c r="C702" s="0" t="n">
        <v>59</v>
      </c>
      <c r="D702" s="0" t="n">
        <v>77</v>
      </c>
      <c r="E702" s="0" t="n">
        <v>34</v>
      </c>
      <c r="F702" s="0" t="n">
        <v>37</v>
      </c>
      <c r="G702" s="0" t="n">
        <v>21</v>
      </c>
      <c r="H702" s="0" t="n">
        <v>15</v>
      </c>
      <c r="I702" s="0" t="n">
        <v>0</v>
      </c>
      <c r="J702" s="0" t="n">
        <v>1</v>
      </c>
      <c r="K702" s="0" t="n">
        <f aca="false">VLOOKUP(A702,'Team Data'!$A$1:$E$659,2,FALSE())</f>
        <v>0</v>
      </c>
      <c r="L702" s="0" t="n">
        <f aca="false">VLOOKUP(A702,'Team Data'!$A$1:$E$659,3,FALSE())</f>
        <v>1</v>
      </c>
      <c r="M702" s="0" t="n">
        <f aca="false">VLOOKUP(B702,'Team Data'!$A$1:$E$659,2,FALSE())</f>
        <v>9</v>
      </c>
      <c r="N702" s="0" t="n">
        <f aca="false">VLOOKUP(B702,'Team Data'!$A$1:$E$659,3,FALSE())</f>
        <v>25</v>
      </c>
      <c r="O702" s="0" t="n">
        <f aca="false">VLOOKUP(A702,'Team Data'!$A$1:$E$659,4,FALSE())</f>
        <v>9</v>
      </c>
      <c r="P702" s="0" t="n">
        <f aca="false">VLOOKUP(A702,'Team Data'!$A$1:$E$659,5,FALSE())</f>
        <v>25</v>
      </c>
      <c r="Q702" s="0" t="n">
        <f aca="false">VLOOKUP(B702,'Team Data'!$A$1:$E$659,4,FALSE())</f>
        <v>507</v>
      </c>
      <c r="R702" s="0" t="n">
        <f aca="false">VLOOKUP(B702,'Team Data'!$A$1:$E$659,5,FALSE())</f>
        <v>582</v>
      </c>
      <c r="S702" s="0" t="n">
        <f aca="false">IF(I702=1,(MIN(30,(C702-D702)))*(M702/(M702+N702))*(Q702/(Q702+R702)),(MAX(-30,(C702-D702)))*(N702/(M702+N702))*(R702/(R702+Q702)))</f>
        <v>-7.07340787554691</v>
      </c>
      <c r="T702" s="0" t="n">
        <f aca="false">IF(J702=1,(MIN(30,(D702-C702)))*(K702/(K702+L702))*(O702/(O702+P702)),(MAX(-30,(D702-C702)))*(L702/(K702+L702))*(P702/(P702+O702)))</f>
        <v>0</v>
      </c>
      <c r="U702" s="7" t="n">
        <v>43060</v>
      </c>
    </row>
    <row r="703" customFormat="false" ht="15" hidden="false" customHeight="false" outlineLevel="0" collapsed="false">
      <c r="A703" s="0" t="s">
        <v>545</v>
      </c>
      <c r="B703" s="0" t="s">
        <v>268</v>
      </c>
      <c r="C703" s="0" t="n">
        <v>59</v>
      </c>
      <c r="D703" s="0" t="n">
        <v>79</v>
      </c>
      <c r="E703" s="0" t="n">
        <v>44</v>
      </c>
      <c r="F703" s="0" t="n">
        <v>29</v>
      </c>
      <c r="G703" s="0" t="n">
        <v>22</v>
      </c>
      <c r="H703" s="0" t="n">
        <v>9</v>
      </c>
      <c r="I703" s="0" t="n">
        <v>0</v>
      </c>
      <c r="J703" s="0" t="n">
        <v>1</v>
      </c>
      <c r="K703" s="0" t="n">
        <f aca="false">VLOOKUP(A703,'Team Data'!$A$1:$E$659,2,FALSE())</f>
        <v>0</v>
      </c>
      <c r="L703" s="0" t="n">
        <f aca="false">VLOOKUP(A703,'Team Data'!$A$1:$E$659,3,FALSE())</f>
        <v>1</v>
      </c>
      <c r="M703" s="0" t="n">
        <f aca="false">VLOOKUP(B703,'Team Data'!$A$1:$E$659,2,FALSE())</f>
        <v>7</v>
      </c>
      <c r="N703" s="0" t="n">
        <f aca="false">VLOOKUP(B703,'Team Data'!$A$1:$E$659,3,FALSE())</f>
        <v>25</v>
      </c>
      <c r="O703" s="0" t="n">
        <f aca="false">VLOOKUP(A703,'Team Data'!$A$1:$E$659,4,FALSE())</f>
        <v>7</v>
      </c>
      <c r="P703" s="0" t="n">
        <f aca="false">VLOOKUP(A703,'Team Data'!$A$1:$E$659,5,FALSE())</f>
        <v>25</v>
      </c>
      <c r="Q703" s="0" t="n">
        <f aca="false">VLOOKUP(B703,'Team Data'!$A$1:$E$659,4,FALSE())</f>
        <v>471</v>
      </c>
      <c r="R703" s="0" t="n">
        <f aca="false">VLOOKUP(B703,'Team Data'!$A$1:$E$659,5,FALSE())</f>
        <v>449</v>
      </c>
      <c r="S703" s="0" t="n">
        <f aca="false">IF(I703=1,(MIN(30,(C703-D703)))*(M703/(M703+N703))*(Q703/(Q703+R703)),(MAX(-30,(C703-D703)))*(N703/(M703+N703))*(R703/(R703+Q703)))</f>
        <v>-7.62567934782609</v>
      </c>
      <c r="T703" s="0" t="n">
        <f aca="false">IF(J703=1,(MIN(30,(D703-C703)))*(K703/(K703+L703))*(O703/(O703+P703)),(MAX(-30,(D703-C703)))*(L703/(K703+L703))*(P703/(P703+O703)))</f>
        <v>0</v>
      </c>
      <c r="U703" s="7" t="n">
        <v>43060</v>
      </c>
    </row>
    <row r="704" customFormat="false" ht="15" hidden="false" customHeight="false" outlineLevel="0" collapsed="false">
      <c r="A704" s="0" t="s">
        <v>213</v>
      </c>
      <c r="B704" s="0" t="s">
        <v>285</v>
      </c>
      <c r="C704" s="0" t="n">
        <v>50</v>
      </c>
      <c r="D704" s="0" t="n">
        <v>74</v>
      </c>
      <c r="E704" s="0" t="n">
        <v>33</v>
      </c>
      <c r="F704" s="0" t="n">
        <v>48</v>
      </c>
      <c r="G704" s="0" t="n">
        <v>19</v>
      </c>
      <c r="H704" s="0" t="n">
        <v>15</v>
      </c>
      <c r="I704" s="0" t="n">
        <v>0</v>
      </c>
      <c r="J704" s="0" t="n">
        <v>1</v>
      </c>
      <c r="K704" s="0" t="n">
        <f aca="false">VLOOKUP(A704,'Team Data'!$A$1:$E$659,2,FALSE())</f>
        <v>19</v>
      </c>
      <c r="L704" s="0" t="n">
        <f aca="false">VLOOKUP(A704,'Team Data'!$A$1:$E$659,3,FALSE())</f>
        <v>14</v>
      </c>
      <c r="M704" s="0" t="n">
        <f aca="false">VLOOKUP(B704,'Team Data'!$A$1:$E$659,2,FALSE())</f>
        <v>23</v>
      </c>
      <c r="N704" s="0" t="n">
        <f aca="false">VLOOKUP(B704,'Team Data'!$A$1:$E$659,3,FALSE())</f>
        <v>14</v>
      </c>
      <c r="O704" s="0" t="n">
        <f aca="false">VLOOKUP(A704,'Team Data'!$A$1:$E$659,4,FALSE())</f>
        <v>541</v>
      </c>
      <c r="P704" s="0" t="n">
        <f aca="false">VLOOKUP(A704,'Team Data'!$A$1:$E$659,5,FALSE())</f>
        <v>562</v>
      </c>
      <c r="Q704" s="0" t="n">
        <f aca="false">VLOOKUP(B704,'Team Data'!$A$1:$E$659,4,FALSE())</f>
        <v>752</v>
      </c>
      <c r="R704" s="0" t="n">
        <f aca="false">VLOOKUP(B704,'Team Data'!$A$1:$E$659,5,FALSE())</f>
        <v>485</v>
      </c>
      <c r="S704" s="0" t="n">
        <f aca="false">IF(I704=1,(MIN(30,(C704-D704)))*(M704/(M704+N704))*(Q704/(Q704+R704)),(MAX(-30,(C704-D704)))*(N704/(M704+N704))*(R704/(R704+Q704)))</f>
        <v>-3.56048854027835</v>
      </c>
      <c r="T704" s="0" t="n">
        <f aca="false">IF(J704=1,(MIN(30,(D704-C704)))*(K704/(K704+L704))*(O704/(O704+P704)),(MAX(-30,(D704-C704)))*(L704/(K704+L704))*(P704/(P704+O704)))</f>
        <v>6.77754883375917</v>
      </c>
      <c r="U704" s="7" t="n">
        <v>43060</v>
      </c>
    </row>
    <row r="705" customFormat="false" ht="15" hidden="false" customHeight="false" outlineLevel="0" collapsed="false">
      <c r="A705" s="0" t="s">
        <v>56</v>
      </c>
      <c r="B705" s="0" t="s">
        <v>77</v>
      </c>
      <c r="C705" s="0" t="n">
        <v>69</v>
      </c>
      <c r="D705" s="0" t="n">
        <v>72</v>
      </c>
      <c r="E705" s="0" t="n">
        <v>33</v>
      </c>
      <c r="F705" s="0" t="n">
        <v>32</v>
      </c>
      <c r="G705" s="0" t="n">
        <v>15</v>
      </c>
      <c r="H705" s="0" t="n">
        <v>17</v>
      </c>
      <c r="I705" s="0" t="n">
        <v>0</v>
      </c>
      <c r="J705" s="0" t="n">
        <v>1</v>
      </c>
      <c r="K705" s="0" t="n">
        <f aca="false">VLOOKUP(A705,'Team Data'!$A$1:$E$659,2,FALSE())</f>
        <v>12</v>
      </c>
      <c r="L705" s="0" t="n">
        <f aca="false">VLOOKUP(A705,'Team Data'!$A$1:$E$659,3,FALSE())</f>
        <v>23</v>
      </c>
      <c r="M705" s="0" t="n">
        <f aca="false">VLOOKUP(B705,'Team Data'!$A$1:$E$659,2,FALSE())</f>
        <v>10</v>
      </c>
      <c r="N705" s="0" t="n">
        <f aca="false">VLOOKUP(B705,'Team Data'!$A$1:$E$659,3,FALSE())</f>
        <v>20</v>
      </c>
      <c r="O705" s="0" t="n">
        <f aca="false">VLOOKUP(A705,'Team Data'!$A$1:$E$659,4,FALSE())</f>
        <v>562</v>
      </c>
      <c r="P705" s="0" t="n">
        <f aca="false">VLOOKUP(A705,'Team Data'!$A$1:$E$659,5,FALSE())</f>
        <v>557</v>
      </c>
      <c r="Q705" s="0" t="n">
        <f aca="false">VLOOKUP(B705,'Team Data'!$A$1:$E$659,4,FALSE())</f>
        <v>495</v>
      </c>
      <c r="R705" s="0" t="n">
        <f aca="false">VLOOKUP(B705,'Team Data'!$A$1:$E$659,5,FALSE())</f>
        <v>484</v>
      </c>
      <c r="S705" s="0" t="n">
        <f aca="false">IF(I705=1,(MIN(30,(C705-D705)))*(M705/(M705+N705))*(Q705/(Q705+R705)),(MAX(-30,(C705-D705)))*(N705/(M705+N705))*(R705/(R705+Q705)))</f>
        <v>-0.98876404494382</v>
      </c>
      <c r="T705" s="0" t="n">
        <f aca="false">IF(J705=1,(MIN(30,(D705-C705)))*(K705/(K705+L705))*(O705/(O705+P705)),(MAX(-30,(D705-C705)))*(L705/(K705+L705))*(P705/(P705+O705)))</f>
        <v>0.516583684412103</v>
      </c>
      <c r="U705" s="7" t="n">
        <v>43060</v>
      </c>
    </row>
    <row r="706" customFormat="false" ht="15" hidden="false" customHeight="false" outlineLevel="0" collapsed="false">
      <c r="A706" s="0" t="s">
        <v>310</v>
      </c>
      <c r="B706" s="0" t="s">
        <v>64</v>
      </c>
      <c r="C706" s="0" t="n">
        <v>89</v>
      </c>
      <c r="D706" s="0" t="n">
        <v>100</v>
      </c>
      <c r="E706" s="0" t="n">
        <v>36</v>
      </c>
      <c r="F706" s="0" t="n">
        <v>44</v>
      </c>
      <c r="G706" s="0" t="n">
        <v>7</v>
      </c>
      <c r="H706" s="0" t="n">
        <v>8</v>
      </c>
      <c r="I706" s="0" t="n">
        <v>0</v>
      </c>
      <c r="J706" s="0" t="n">
        <v>1</v>
      </c>
      <c r="K706" s="0" t="n">
        <f aca="false">VLOOKUP(A706,'Team Data'!$A$1:$E$659,2,FALSE())</f>
        <v>21</v>
      </c>
      <c r="L706" s="0" t="n">
        <f aca="false">VLOOKUP(A706,'Team Data'!$A$1:$E$659,3,FALSE())</f>
        <v>12</v>
      </c>
      <c r="M706" s="0" t="n">
        <f aca="false">VLOOKUP(B706,'Team Data'!$A$1:$E$659,2,FALSE())</f>
        <v>21</v>
      </c>
      <c r="N706" s="0" t="n">
        <f aca="false">VLOOKUP(B706,'Team Data'!$A$1:$E$659,3,FALSE())</f>
        <v>12</v>
      </c>
      <c r="O706" s="0" t="n">
        <f aca="false">VLOOKUP(A706,'Team Data'!$A$1:$E$659,4,FALSE())</f>
        <v>636</v>
      </c>
      <c r="P706" s="0" t="n">
        <f aca="false">VLOOKUP(A706,'Team Data'!$A$1:$E$659,5,FALSE())</f>
        <v>474</v>
      </c>
      <c r="Q706" s="0" t="n">
        <f aca="false">VLOOKUP(B706,'Team Data'!$A$1:$E$659,4,FALSE())</f>
        <v>611</v>
      </c>
      <c r="R706" s="0" t="n">
        <f aca="false">VLOOKUP(B706,'Team Data'!$A$1:$E$659,5,FALSE())</f>
        <v>453</v>
      </c>
      <c r="S706" s="0" t="n">
        <f aca="false">IF(I706=1,(MIN(30,(C706-D706)))*(M706/(M706+N706))*(Q706/(Q706+R706)),(MAX(-30,(C706-D706)))*(N706/(M706+N706))*(R706/(R706+Q706)))</f>
        <v>-1.70300751879699</v>
      </c>
      <c r="T706" s="0" t="n">
        <f aca="false">IF(J706=1,(MIN(30,(D706-C706)))*(K706/(K706+L706))*(O706/(O706+P706)),(MAX(-30,(D706-C706)))*(L706/(K706+L706))*(P706/(P706+O706)))</f>
        <v>4.01081081081081</v>
      </c>
      <c r="U706" s="7" t="n">
        <v>43060</v>
      </c>
    </row>
    <row r="707" customFormat="false" ht="15" hidden="false" customHeight="false" outlineLevel="0" collapsed="false">
      <c r="A707" s="0" t="s">
        <v>89</v>
      </c>
      <c r="B707" s="0" t="s">
        <v>299</v>
      </c>
      <c r="C707" s="0" t="n">
        <v>52</v>
      </c>
      <c r="D707" s="0" t="n">
        <v>76</v>
      </c>
      <c r="E707" s="0" t="n">
        <v>37</v>
      </c>
      <c r="F707" s="0" t="n">
        <v>40</v>
      </c>
      <c r="G707" s="0" t="n">
        <v>14</v>
      </c>
      <c r="H707" s="0" t="n">
        <v>13</v>
      </c>
      <c r="I707" s="0" t="n">
        <v>0</v>
      </c>
      <c r="J707" s="0" t="n">
        <v>1</v>
      </c>
      <c r="K707" s="0" t="n">
        <f aca="false">VLOOKUP(A707,'Team Data'!$A$1:$E$659,2,FALSE())</f>
        <v>12</v>
      </c>
      <c r="L707" s="0" t="n">
        <f aca="false">VLOOKUP(A707,'Team Data'!$A$1:$E$659,3,FALSE())</f>
        <v>19</v>
      </c>
      <c r="M707" s="0" t="n">
        <f aca="false">VLOOKUP(B707,'Team Data'!$A$1:$E$659,2,FALSE())</f>
        <v>18</v>
      </c>
      <c r="N707" s="0" t="n">
        <f aca="false">VLOOKUP(B707,'Team Data'!$A$1:$E$659,3,FALSE())</f>
        <v>14</v>
      </c>
      <c r="O707" s="0" t="n">
        <f aca="false">VLOOKUP(A707,'Team Data'!$A$1:$E$659,4,FALSE())</f>
        <v>476</v>
      </c>
      <c r="P707" s="0" t="n">
        <f aca="false">VLOOKUP(A707,'Team Data'!$A$1:$E$659,5,FALSE())</f>
        <v>457</v>
      </c>
      <c r="Q707" s="0" t="n">
        <f aca="false">VLOOKUP(B707,'Team Data'!$A$1:$E$659,4,FALSE())</f>
        <v>500</v>
      </c>
      <c r="R707" s="0" t="n">
        <f aca="false">VLOOKUP(B707,'Team Data'!$A$1:$E$659,5,FALSE())</f>
        <v>469</v>
      </c>
      <c r="S707" s="0" t="n">
        <f aca="false">IF(I707=1,(MIN(30,(C707-D707)))*(M707/(M707+N707))*(Q707/(Q707+R707)),(MAX(-30,(C707-D707)))*(N707/(M707+N707))*(R707/(R707+Q707)))</f>
        <v>-5.08204334365325</v>
      </c>
      <c r="T707" s="0" t="n">
        <f aca="false">IF(J707=1,(MIN(30,(D707-C707)))*(K707/(K707+L707))*(O707/(O707+P707)),(MAX(-30,(D707-C707)))*(L707/(K707+L707))*(P707/(P707+O707)))</f>
        <v>4.73975728658853</v>
      </c>
      <c r="U707" s="7" t="n">
        <v>43060</v>
      </c>
    </row>
    <row r="708" customFormat="false" ht="15" hidden="false" customHeight="false" outlineLevel="0" collapsed="false">
      <c r="A708" s="0" t="s">
        <v>37</v>
      </c>
      <c r="B708" s="0" t="s">
        <v>54</v>
      </c>
      <c r="C708" s="0" t="n">
        <v>67</v>
      </c>
      <c r="D708" s="0" t="n">
        <v>73</v>
      </c>
      <c r="E708" s="0" t="n">
        <v>39</v>
      </c>
      <c r="F708" s="0" t="n">
        <v>43</v>
      </c>
      <c r="G708" s="0" t="n">
        <v>17</v>
      </c>
      <c r="H708" s="0" t="n">
        <v>18</v>
      </c>
      <c r="I708" s="0" t="n">
        <v>0</v>
      </c>
      <c r="J708" s="0" t="n">
        <v>1</v>
      </c>
      <c r="K708" s="0" t="n">
        <f aca="false">VLOOKUP(A708,'Team Data'!$A$1:$E$659,2,FALSE())</f>
        <v>27</v>
      </c>
      <c r="L708" s="0" t="n">
        <f aca="false">VLOOKUP(A708,'Team Data'!$A$1:$E$659,3,FALSE())</f>
        <v>9</v>
      </c>
      <c r="M708" s="0" t="n">
        <f aca="false">VLOOKUP(B708,'Team Data'!$A$1:$E$659,2,FALSE())</f>
        <v>30</v>
      </c>
      <c r="N708" s="0" t="n">
        <f aca="false">VLOOKUP(B708,'Team Data'!$A$1:$E$659,3,FALSE())</f>
        <v>5</v>
      </c>
      <c r="O708" s="0" t="n">
        <f aca="false">VLOOKUP(A708,'Team Data'!$A$1:$E$659,4,FALSE())</f>
        <v>662</v>
      </c>
      <c r="P708" s="0" t="n">
        <f aca="false">VLOOKUP(A708,'Team Data'!$A$1:$E$659,5,FALSE())</f>
        <v>509</v>
      </c>
      <c r="Q708" s="0" t="n">
        <f aca="false">VLOOKUP(B708,'Team Data'!$A$1:$E$659,4,FALSE())</f>
        <v>649</v>
      </c>
      <c r="R708" s="0" t="n">
        <f aca="false">VLOOKUP(B708,'Team Data'!$A$1:$E$659,5,FALSE())</f>
        <v>509</v>
      </c>
      <c r="S708" s="0" t="n">
        <f aca="false">IF(I708=1,(MIN(30,(C708-D708)))*(M708/(M708+N708))*(Q708/(Q708+R708)),(MAX(-30,(C708-D708)))*(N708/(M708+N708))*(R708/(R708+Q708)))</f>
        <v>-0.376757957068838</v>
      </c>
      <c r="T708" s="0" t="n">
        <f aca="false">IF(J708=1,(MIN(30,(D708-C708)))*(K708/(K708+L708))*(O708/(O708+P708)),(MAX(-30,(D708-C708)))*(L708/(K708+L708))*(P708/(P708+O708)))</f>
        <v>2.54397950469684</v>
      </c>
      <c r="U708" s="7" t="n">
        <v>43060</v>
      </c>
    </row>
    <row r="709" customFormat="false" ht="15" hidden="false" customHeight="false" outlineLevel="0" collapsed="false">
      <c r="A709" s="0" t="s">
        <v>11</v>
      </c>
      <c r="B709" s="0" t="s">
        <v>52</v>
      </c>
      <c r="C709" s="0" t="n">
        <v>50</v>
      </c>
      <c r="D709" s="0" t="n">
        <v>67</v>
      </c>
      <c r="E709" s="0" t="n">
        <v>22</v>
      </c>
      <c r="F709" s="0" t="n">
        <v>31</v>
      </c>
      <c r="G709" s="0" t="n">
        <v>15</v>
      </c>
      <c r="H709" s="0" t="n">
        <v>18</v>
      </c>
      <c r="I709" s="0" t="n">
        <v>0</v>
      </c>
      <c r="J709" s="0" t="n">
        <v>1</v>
      </c>
      <c r="K709" s="0" t="n">
        <f aca="false">VLOOKUP(A709,'Team Data'!$A$1:$E$659,2,FALSE())</f>
        <v>8</v>
      </c>
      <c r="L709" s="0" t="n">
        <f aca="false">VLOOKUP(A709,'Team Data'!$A$1:$E$659,3,FALSE())</f>
        <v>23</v>
      </c>
      <c r="M709" s="0" t="n">
        <f aca="false">VLOOKUP(B709,'Team Data'!$A$1:$E$659,2,FALSE())</f>
        <v>10</v>
      </c>
      <c r="N709" s="0" t="n">
        <f aca="false">VLOOKUP(B709,'Team Data'!$A$1:$E$659,3,FALSE())</f>
        <v>23</v>
      </c>
      <c r="O709" s="0" t="n">
        <f aca="false">VLOOKUP(A709,'Team Data'!$A$1:$E$659,4,FALSE())</f>
        <v>473</v>
      </c>
      <c r="P709" s="0" t="n">
        <f aca="false">VLOOKUP(A709,'Team Data'!$A$1:$E$659,5,FALSE())</f>
        <v>559</v>
      </c>
      <c r="Q709" s="0" t="n">
        <f aca="false">VLOOKUP(B709,'Team Data'!$A$1:$E$659,4,FALSE())</f>
        <v>543</v>
      </c>
      <c r="R709" s="0" t="n">
        <f aca="false">VLOOKUP(B709,'Team Data'!$A$1:$E$659,5,FALSE())</f>
        <v>482</v>
      </c>
      <c r="S709" s="0" t="n">
        <f aca="false">IF(I709=1,(MIN(30,(C709-D709)))*(M709/(M709+N709))*(Q709/(Q709+R709)),(MAX(-30,(C709-D709)))*(N709/(M709+N709))*(R709/(R709+Q709)))</f>
        <v>-5.57167775314117</v>
      </c>
      <c r="T709" s="0" t="n">
        <f aca="false">IF(J709=1,(MIN(30,(D709-C709)))*(K709/(K709+L709))*(O709/(O709+P709)),(MAX(-30,(D709-C709)))*(L709/(K709+L709))*(P709/(P709+O709)))</f>
        <v>2.01075268817204</v>
      </c>
      <c r="U709" s="7" t="n">
        <v>43060</v>
      </c>
    </row>
    <row r="710" customFormat="false" ht="15" hidden="false" customHeight="false" outlineLevel="0" collapsed="false">
      <c r="A710" s="0" t="s">
        <v>546</v>
      </c>
      <c r="B710" s="0" t="s">
        <v>269</v>
      </c>
      <c r="C710" s="0" t="n">
        <v>54</v>
      </c>
      <c r="D710" s="0" t="n">
        <v>93</v>
      </c>
      <c r="E710" s="0" t="n">
        <v>24</v>
      </c>
      <c r="F710" s="0" t="n">
        <v>45</v>
      </c>
      <c r="G710" s="0" t="n">
        <v>12</v>
      </c>
      <c r="H710" s="0" t="n">
        <v>8</v>
      </c>
      <c r="I710" s="0" t="n">
        <v>0</v>
      </c>
      <c r="J710" s="0" t="n">
        <v>1</v>
      </c>
      <c r="K710" s="0" t="n">
        <f aca="false">VLOOKUP(A710,'Team Data'!$A$1:$E$659,2,FALSE())</f>
        <v>0</v>
      </c>
      <c r="L710" s="0" t="n">
        <f aca="false">VLOOKUP(A710,'Team Data'!$A$1:$E$659,3,FALSE())</f>
        <v>1</v>
      </c>
      <c r="M710" s="0" t="n">
        <f aca="false">VLOOKUP(B710,'Team Data'!$A$1:$E$659,2,FALSE())</f>
        <v>26</v>
      </c>
      <c r="N710" s="0" t="n">
        <f aca="false">VLOOKUP(B710,'Team Data'!$A$1:$E$659,3,FALSE())</f>
        <v>9</v>
      </c>
      <c r="O710" s="0" t="n">
        <f aca="false">VLOOKUP(A710,'Team Data'!$A$1:$E$659,4,FALSE())</f>
        <v>26</v>
      </c>
      <c r="P710" s="0" t="n">
        <f aca="false">VLOOKUP(A710,'Team Data'!$A$1:$E$659,5,FALSE())</f>
        <v>9</v>
      </c>
      <c r="Q710" s="0" t="n">
        <f aca="false">VLOOKUP(B710,'Team Data'!$A$1:$E$659,4,FALSE())</f>
        <v>497</v>
      </c>
      <c r="R710" s="0" t="n">
        <f aca="false">VLOOKUP(B710,'Team Data'!$A$1:$E$659,5,FALSE())</f>
        <v>517</v>
      </c>
      <c r="S710" s="0" t="n">
        <f aca="false">IF(I710=1,(MIN(30,(C710-D710)))*(M710/(M710+N710))*(Q710/(Q710+R710)),(MAX(-30,(C710-D710)))*(N710/(M710+N710))*(R710/(R710+Q710)))</f>
        <v>-3.93322062552832</v>
      </c>
      <c r="T710" s="0" t="n">
        <f aca="false">IF(J710=1,(MIN(30,(D710-C710)))*(K710/(K710+L710))*(O710/(O710+P710)),(MAX(-30,(D710-C710)))*(L710/(K710+L710))*(P710/(P710+O710)))</f>
        <v>0</v>
      </c>
      <c r="U710" s="7" t="n">
        <v>43060</v>
      </c>
    </row>
    <row r="711" customFormat="false" ht="15" hidden="false" customHeight="false" outlineLevel="0" collapsed="false">
      <c r="A711" s="0" t="s">
        <v>547</v>
      </c>
      <c r="B711" s="0" t="s">
        <v>275</v>
      </c>
      <c r="C711" s="0" t="n">
        <v>46</v>
      </c>
      <c r="D711" s="0" t="n">
        <v>90</v>
      </c>
      <c r="E711" s="0" t="n">
        <v>28</v>
      </c>
      <c r="F711" s="0" t="n">
        <v>43</v>
      </c>
      <c r="G711" s="0" t="n">
        <v>17</v>
      </c>
      <c r="H711" s="0" t="n">
        <v>6</v>
      </c>
      <c r="I711" s="0" t="n">
        <v>0</v>
      </c>
      <c r="J711" s="0" t="n">
        <v>1</v>
      </c>
      <c r="K711" s="0" t="n">
        <f aca="false">VLOOKUP(A711,'Team Data'!$A$1:$E$659,2,FALSE())</f>
        <v>0</v>
      </c>
      <c r="L711" s="0" t="n">
        <f aca="false">VLOOKUP(A711,'Team Data'!$A$1:$E$659,3,FALSE())</f>
        <v>4</v>
      </c>
      <c r="M711" s="0" t="n">
        <f aca="false">VLOOKUP(B711,'Team Data'!$A$1:$E$659,2,FALSE())</f>
        <v>16</v>
      </c>
      <c r="N711" s="0" t="n">
        <f aca="false">VLOOKUP(B711,'Team Data'!$A$1:$E$659,3,FALSE())</f>
        <v>18</v>
      </c>
      <c r="O711" s="0" t="n">
        <f aca="false">VLOOKUP(A711,'Team Data'!$A$1:$E$659,4,FALSE())</f>
        <v>58</v>
      </c>
      <c r="P711" s="0" t="n">
        <f aca="false">VLOOKUP(A711,'Team Data'!$A$1:$E$659,5,FALSE())</f>
        <v>71</v>
      </c>
      <c r="Q711" s="0" t="n">
        <f aca="false">VLOOKUP(B711,'Team Data'!$A$1:$E$659,4,FALSE())</f>
        <v>559</v>
      </c>
      <c r="R711" s="0" t="n">
        <f aca="false">VLOOKUP(B711,'Team Data'!$A$1:$E$659,5,FALSE())</f>
        <v>460</v>
      </c>
      <c r="S711" s="0" t="n">
        <f aca="false">IF(I711=1,(MIN(30,(C711-D711)))*(M711/(M711+N711))*(Q711/(Q711+R711)),(MAX(-30,(C711-D711)))*(N711/(M711+N711))*(R711/(R711+Q711)))</f>
        <v>-7.16965883507476</v>
      </c>
      <c r="T711" s="0" t="n">
        <f aca="false">IF(J711=1,(MIN(30,(D711-C711)))*(K711/(K711+L711))*(O711/(O711+P711)),(MAX(-30,(D711-C711)))*(L711/(K711+L711))*(P711/(P711+O711)))</f>
        <v>0</v>
      </c>
      <c r="U711" s="7" t="n">
        <v>43060</v>
      </c>
    </row>
    <row r="712" customFormat="false" ht="15" hidden="false" customHeight="false" outlineLevel="0" collapsed="false">
      <c r="A712" s="0" t="s">
        <v>323</v>
      </c>
      <c r="B712" s="0" t="s">
        <v>203</v>
      </c>
      <c r="C712" s="0" t="n">
        <v>75</v>
      </c>
      <c r="D712" s="0" t="n">
        <v>63</v>
      </c>
      <c r="E712" s="0" t="n">
        <v>42</v>
      </c>
      <c r="F712" s="0" t="n">
        <v>39</v>
      </c>
      <c r="G712" s="0" t="n">
        <v>16</v>
      </c>
      <c r="H712" s="0" t="n">
        <v>14</v>
      </c>
      <c r="I712" s="0" t="n">
        <v>1</v>
      </c>
      <c r="J712" s="0" t="n">
        <v>0</v>
      </c>
      <c r="K712" s="0" t="n">
        <f aca="false">VLOOKUP(A712,'Team Data'!$A$1:$E$659,2,FALSE())</f>
        <v>15</v>
      </c>
      <c r="L712" s="0" t="n">
        <f aca="false">VLOOKUP(A712,'Team Data'!$A$1:$E$659,3,FALSE())</f>
        <v>18</v>
      </c>
      <c r="M712" s="0" t="n">
        <f aca="false">VLOOKUP(B712,'Team Data'!$A$1:$E$659,2,FALSE())</f>
        <v>20</v>
      </c>
      <c r="N712" s="0" t="n">
        <f aca="false">VLOOKUP(B712,'Team Data'!$A$1:$E$659,3,FALSE())</f>
        <v>18</v>
      </c>
      <c r="O712" s="0" t="n">
        <f aca="false">VLOOKUP(A712,'Team Data'!$A$1:$E$659,4,FALSE())</f>
        <v>519</v>
      </c>
      <c r="P712" s="0" t="n">
        <f aca="false">VLOOKUP(A712,'Team Data'!$A$1:$E$659,5,FALSE())</f>
        <v>499</v>
      </c>
      <c r="Q712" s="0" t="n">
        <f aca="false">VLOOKUP(B712,'Team Data'!$A$1:$E$659,4,FALSE())</f>
        <v>623</v>
      </c>
      <c r="R712" s="0" t="n">
        <f aca="false">VLOOKUP(B712,'Team Data'!$A$1:$E$659,5,FALSE())</f>
        <v>572</v>
      </c>
      <c r="S712" s="0" t="n">
        <f aca="false">IF(I712=1,(MIN(30,(C712-D712)))*(M712/(M712+N712))*(Q712/(Q712+R712)),(MAX(-30,(C712-D712)))*(N712/(M712+N712))*(R712/(R712+Q712)))</f>
        <v>3.29266681347721</v>
      </c>
      <c r="T712" s="0" t="n">
        <f aca="false">IF(J712=1,(MIN(30,(D712-C712)))*(K712/(K712+L712))*(O712/(O712+P712)),(MAX(-30,(D712-C712)))*(L712/(K712+L712))*(P712/(P712+O712)))</f>
        <v>-3.20843007679943</v>
      </c>
      <c r="U712" s="7" t="n">
        <v>43060</v>
      </c>
    </row>
    <row r="713" customFormat="false" ht="15" hidden="false" customHeight="false" outlineLevel="0" collapsed="false">
      <c r="A713" s="0" t="s">
        <v>221</v>
      </c>
      <c r="B713" s="0" t="s">
        <v>179</v>
      </c>
      <c r="C713" s="0" t="n">
        <v>64</v>
      </c>
      <c r="D713" s="0" t="n">
        <v>69</v>
      </c>
      <c r="E713" s="0" t="n">
        <v>31</v>
      </c>
      <c r="F713" s="0" t="n">
        <v>34</v>
      </c>
      <c r="G713" s="0" t="n">
        <v>16</v>
      </c>
      <c r="H713" s="0" t="n">
        <v>10</v>
      </c>
      <c r="I713" s="0" t="n">
        <v>0</v>
      </c>
      <c r="J713" s="0" t="n">
        <v>1</v>
      </c>
      <c r="K713" s="0" t="n">
        <f aca="false">VLOOKUP(A713,'Team Data'!$A$1:$E$659,2,FALSE())</f>
        <v>11</v>
      </c>
      <c r="L713" s="0" t="n">
        <f aca="false">VLOOKUP(A713,'Team Data'!$A$1:$E$659,3,FALSE())</f>
        <v>21</v>
      </c>
      <c r="M713" s="0" t="n">
        <f aca="false">VLOOKUP(B713,'Team Data'!$A$1:$E$659,2,FALSE())</f>
        <v>26</v>
      </c>
      <c r="N713" s="0" t="n">
        <f aca="false">VLOOKUP(B713,'Team Data'!$A$1:$E$659,3,FALSE())</f>
        <v>8</v>
      </c>
      <c r="O713" s="0" t="n">
        <f aca="false">VLOOKUP(A713,'Team Data'!$A$1:$E$659,4,FALSE())</f>
        <v>508</v>
      </c>
      <c r="P713" s="0" t="n">
        <f aca="false">VLOOKUP(A713,'Team Data'!$A$1:$E$659,5,FALSE())</f>
        <v>413</v>
      </c>
      <c r="Q713" s="0" t="n">
        <f aca="false">VLOOKUP(B713,'Team Data'!$A$1:$E$659,4,FALSE())</f>
        <v>523</v>
      </c>
      <c r="R713" s="0" t="n">
        <f aca="false">VLOOKUP(B713,'Team Data'!$A$1:$E$659,5,FALSE())</f>
        <v>545</v>
      </c>
      <c r="S713" s="0" t="n">
        <f aca="false">IF(I713=1,(MIN(30,(C713-D713)))*(M713/(M713+N713))*(Q713/(Q713+R713)),(MAX(-30,(C713-D713)))*(N713/(M713+N713))*(R713/(R713+Q713)))</f>
        <v>-0.600352500550782</v>
      </c>
      <c r="T713" s="0" t="n">
        <f aca="false">IF(J713=1,(MIN(30,(D713-C713)))*(K713/(K713+L713))*(O713/(O713+P713)),(MAX(-30,(D713-C713)))*(L713/(K713+L713))*(P713/(P713+O713)))</f>
        <v>0.948018458197611</v>
      </c>
      <c r="U713" s="7" t="n">
        <v>43060</v>
      </c>
    </row>
    <row r="714" customFormat="false" ht="15" hidden="false" customHeight="false" outlineLevel="0" collapsed="false">
      <c r="A714" s="0" t="s">
        <v>205</v>
      </c>
      <c r="B714" s="0" t="s">
        <v>135</v>
      </c>
      <c r="C714" s="0" t="n">
        <v>58</v>
      </c>
      <c r="D714" s="0" t="n">
        <v>80</v>
      </c>
      <c r="E714" s="0" t="n">
        <v>36</v>
      </c>
      <c r="F714" s="0" t="n">
        <v>28</v>
      </c>
      <c r="G714" s="0" t="n">
        <v>31</v>
      </c>
      <c r="H714" s="0" t="n">
        <v>12</v>
      </c>
      <c r="I714" s="0" t="n">
        <v>0</v>
      </c>
      <c r="J714" s="0" t="n">
        <v>1</v>
      </c>
      <c r="K714" s="0" t="n">
        <f aca="false">VLOOKUP(A714,'Team Data'!$A$1:$E$659,2,FALSE())</f>
        <v>5</v>
      </c>
      <c r="L714" s="0" t="n">
        <f aca="false">VLOOKUP(A714,'Team Data'!$A$1:$E$659,3,FALSE())</f>
        <v>27</v>
      </c>
      <c r="M714" s="0" t="n">
        <f aca="false">VLOOKUP(B714,'Team Data'!$A$1:$E$659,2,FALSE())</f>
        <v>25</v>
      </c>
      <c r="N714" s="0" t="n">
        <f aca="false">VLOOKUP(B714,'Team Data'!$A$1:$E$659,3,FALSE())</f>
        <v>12</v>
      </c>
      <c r="O714" s="0" t="n">
        <f aca="false">VLOOKUP(A714,'Team Data'!$A$1:$E$659,4,FALSE())</f>
        <v>550</v>
      </c>
      <c r="P714" s="0" t="n">
        <f aca="false">VLOOKUP(A714,'Team Data'!$A$1:$E$659,5,FALSE())</f>
        <v>448</v>
      </c>
      <c r="Q714" s="0" t="n">
        <f aca="false">VLOOKUP(B714,'Team Data'!$A$1:$E$659,4,FALSE())</f>
        <v>699</v>
      </c>
      <c r="R714" s="0" t="n">
        <f aca="false">VLOOKUP(B714,'Team Data'!$A$1:$E$659,5,FALSE())</f>
        <v>540</v>
      </c>
      <c r="S714" s="0" t="n">
        <f aca="false">IF(I714=1,(MIN(30,(C714-D714)))*(M714/(M714+N714))*(Q714/(Q714+R714)),(MAX(-30,(C714-D714)))*(N714/(M714+N714))*(R714/(R714+Q714)))</f>
        <v>-3.10974412669328</v>
      </c>
      <c r="T714" s="0" t="n">
        <f aca="false">IF(J714=1,(MIN(30,(D714-C714)))*(K714/(K714+L714))*(O714/(O714+P714)),(MAX(-30,(D714-C714)))*(L714/(K714+L714))*(P714/(P714+O714)))</f>
        <v>1.89441382765531</v>
      </c>
      <c r="U714" s="7" t="n">
        <v>43060</v>
      </c>
    </row>
    <row r="715" customFormat="false" ht="15" hidden="false" customHeight="false" outlineLevel="0" collapsed="false">
      <c r="A715" s="0" t="s">
        <v>145</v>
      </c>
      <c r="B715" s="0" t="s">
        <v>6</v>
      </c>
      <c r="C715" s="0" t="n">
        <v>75</v>
      </c>
      <c r="D715" s="0" t="n">
        <v>67</v>
      </c>
      <c r="E715" s="0" t="n">
        <v>35</v>
      </c>
      <c r="F715" s="0" t="n">
        <v>31</v>
      </c>
      <c r="G715" s="0" t="n">
        <v>18</v>
      </c>
      <c r="H715" s="0" t="n">
        <v>16</v>
      </c>
      <c r="I715" s="0" t="n">
        <v>1</v>
      </c>
      <c r="J715" s="0" t="n">
        <v>0</v>
      </c>
      <c r="K715" s="0" t="n">
        <f aca="false">VLOOKUP(A715,'Team Data'!$A$1:$E$659,2,FALSE())</f>
        <v>23</v>
      </c>
      <c r="L715" s="0" t="n">
        <f aca="false">VLOOKUP(A715,'Team Data'!$A$1:$E$659,3,FALSE())</f>
        <v>10</v>
      </c>
      <c r="M715" s="0" t="n">
        <f aca="false">VLOOKUP(B715,'Team Data'!$A$1:$E$659,2,FALSE())</f>
        <v>16</v>
      </c>
      <c r="N715" s="0" t="n">
        <f aca="false">VLOOKUP(B715,'Team Data'!$A$1:$E$659,3,FALSE())</f>
        <v>16</v>
      </c>
      <c r="O715" s="0" t="n">
        <f aca="false">VLOOKUP(A715,'Team Data'!$A$1:$E$659,4,FALSE())</f>
        <v>503</v>
      </c>
      <c r="P715" s="0" t="n">
        <f aca="false">VLOOKUP(A715,'Team Data'!$A$1:$E$659,5,FALSE())</f>
        <v>487</v>
      </c>
      <c r="Q715" s="0" t="n">
        <f aca="false">VLOOKUP(B715,'Team Data'!$A$1:$E$659,4,FALSE())</f>
        <v>459</v>
      </c>
      <c r="R715" s="0" t="n">
        <f aca="false">VLOOKUP(B715,'Team Data'!$A$1:$E$659,5,FALSE())</f>
        <v>461</v>
      </c>
      <c r="S715" s="0" t="n">
        <f aca="false">IF(I715=1,(MIN(30,(C715-D715)))*(M715/(M715+N715))*(Q715/(Q715+R715)),(MAX(-30,(C715-D715)))*(N715/(M715+N715))*(R715/(R715+Q715)))</f>
        <v>1.99565217391304</v>
      </c>
      <c r="T715" s="0" t="n">
        <f aca="false">IF(J715=1,(MIN(30,(D715-C715)))*(K715/(K715+L715))*(O715/(O715+P715)),(MAX(-30,(D715-C715)))*(L715/(K715+L715))*(P715/(P715+O715)))</f>
        <v>-1.19253137434956</v>
      </c>
      <c r="U715" s="7" t="n">
        <v>43060</v>
      </c>
    </row>
    <row r="716" customFormat="false" ht="15" hidden="false" customHeight="false" outlineLevel="0" collapsed="false">
      <c r="A716" s="0" t="s">
        <v>107</v>
      </c>
      <c r="B716" s="0" t="s">
        <v>174</v>
      </c>
      <c r="C716" s="0" t="n">
        <v>68</v>
      </c>
      <c r="D716" s="0" t="n">
        <v>77</v>
      </c>
      <c r="E716" s="0" t="n">
        <v>36</v>
      </c>
      <c r="F716" s="0" t="n">
        <v>39</v>
      </c>
      <c r="G716" s="0" t="n">
        <v>19</v>
      </c>
      <c r="H716" s="0" t="n">
        <v>14</v>
      </c>
      <c r="I716" s="0" t="n">
        <v>0</v>
      </c>
      <c r="J716" s="0" t="n">
        <v>1</v>
      </c>
      <c r="K716" s="0" t="n">
        <f aca="false">VLOOKUP(A716,'Team Data'!$A$1:$E$659,2,FALSE())</f>
        <v>13</v>
      </c>
      <c r="L716" s="0" t="n">
        <f aca="false">VLOOKUP(A716,'Team Data'!$A$1:$E$659,3,FALSE())</f>
        <v>20</v>
      </c>
      <c r="M716" s="0" t="n">
        <f aca="false">VLOOKUP(B716,'Team Data'!$A$1:$E$659,2,FALSE())</f>
        <v>25</v>
      </c>
      <c r="N716" s="0" t="n">
        <f aca="false">VLOOKUP(B716,'Team Data'!$A$1:$E$659,3,FALSE())</f>
        <v>12</v>
      </c>
      <c r="O716" s="0" t="n">
        <f aca="false">VLOOKUP(A716,'Team Data'!$A$1:$E$659,4,FALSE())</f>
        <v>474</v>
      </c>
      <c r="P716" s="0" t="n">
        <f aca="false">VLOOKUP(A716,'Team Data'!$A$1:$E$659,5,FALSE())</f>
        <v>521</v>
      </c>
      <c r="Q716" s="0" t="n">
        <f aca="false">VLOOKUP(B716,'Team Data'!$A$1:$E$659,4,FALSE())</f>
        <v>653</v>
      </c>
      <c r="R716" s="0" t="n">
        <f aca="false">VLOOKUP(B716,'Team Data'!$A$1:$E$659,5,FALSE())</f>
        <v>548</v>
      </c>
      <c r="S716" s="0" t="n">
        <f aca="false">IF(I716=1,(MIN(30,(C716-D716)))*(M716/(M716+N716))*(Q716/(Q716+R716)),(MAX(-30,(C716-D716)))*(N716/(M716+N716))*(R716/(R716+Q716)))</f>
        <v>-1.33186308706708</v>
      </c>
      <c r="T716" s="0" t="n">
        <f aca="false">IF(J716=1,(MIN(30,(D716-C716)))*(K716/(K716+L716))*(O716/(O716+P716)),(MAX(-30,(D716-C716)))*(L716/(K716+L716))*(P716/(P716+O716)))</f>
        <v>1.68899040657835</v>
      </c>
      <c r="U716" s="7" t="n">
        <v>43060</v>
      </c>
    </row>
    <row r="717" customFormat="false" ht="15" hidden="false" customHeight="false" outlineLevel="0" collapsed="false">
      <c r="A717" s="0" t="s">
        <v>548</v>
      </c>
      <c r="B717" s="0" t="s">
        <v>176</v>
      </c>
      <c r="C717" s="0" t="n">
        <v>62</v>
      </c>
      <c r="D717" s="0" t="n">
        <v>67</v>
      </c>
      <c r="E717" s="0" t="n">
        <v>33</v>
      </c>
      <c r="F717" s="0" t="n">
        <v>47</v>
      </c>
      <c r="G717" s="0" t="n">
        <v>17</v>
      </c>
      <c r="H717" s="0" t="n">
        <v>17</v>
      </c>
      <c r="I717" s="0" t="n">
        <v>0</v>
      </c>
      <c r="J717" s="0" t="n">
        <v>1</v>
      </c>
      <c r="K717" s="0" t="n">
        <f aca="false">VLOOKUP(A717,'Team Data'!$A$1:$E$659,2,FALSE())</f>
        <v>0</v>
      </c>
      <c r="L717" s="0" t="n">
        <f aca="false">VLOOKUP(A717,'Team Data'!$A$1:$E$659,3,FALSE())</f>
        <v>1</v>
      </c>
      <c r="M717" s="0" t="n">
        <f aca="false">VLOOKUP(B717,'Team Data'!$A$1:$E$659,2,FALSE())</f>
        <v>20</v>
      </c>
      <c r="N717" s="0" t="n">
        <f aca="false">VLOOKUP(B717,'Team Data'!$A$1:$E$659,3,FALSE())</f>
        <v>13</v>
      </c>
      <c r="O717" s="0" t="n">
        <f aca="false">VLOOKUP(A717,'Team Data'!$A$1:$E$659,4,FALSE())</f>
        <v>20</v>
      </c>
      <c r="P717" s="0" t="n">
        <f aca="false">VLOOKUP(A717,'Team Data'!$A$1:$E$659,5,FALSE())</f>
        <v>13</v>
      </c>
      <c r="Q717" s="0" t="n">
        <f aca="false">VLOOKUP(B717,'Team Data'!$A$1:$E$659,4,FALSE())</f>
        <v>621</v>
      </c>
      <c r="R717" s="0" t="n">
        <f aca="false">VLOOKUP(B717,'Team Data'!$A$1:$E$659,5,FALSE())</f>
        <v>453</v>
      </c>
      <c r="S717" s="0" t="n">
        <f aca="false">IF(I717=1,(MIN(30,(C717-D717)))*(M717/(M717+N717))*(Q717/(Q717+R717)),(MAX(-30,(C717-D717)))*(N717/(M717+N717))*(R717/(R717+Q717)))</f>
        <v>-0.830793973252074</v>
      </c>
      <c r="T717" s="0" t="n">
        <f aca="false">IF(J717=1,(MIN(30,(D717-C717)))*(K717/(K717+L717))*(O717/(O717+P717)),(MAX(-30,(D717-C717)))*(L717/(K717+L717))*(P717/(P717+O717)))</f>
        <v>0</v>
      </c>
      <c r="U717" s="7" t="n">
        <v>43060</v>
      </c>
    </row>
    <row r="718" customFormat="false" ht="15" hidden="false" customHeight="false" outlineLevel="0" collapsed="false">
      <c r="A718" s="0" t="s">
        <v>444</v>
      </c>
      <c r="B718" s="0" t="s">
        <v>328</v>
      </c>
      <c r="C718" s="0" t="n">
        <v>52</v>
      </c>
      <c r="D718" s="0" t="n">
        <v>97</v>
      </c>
      <c r="E718" s="0" t="n">
        <v>25</v>
      </c>
      <c r="F718" s="0" t="n">
        <v>50</v>
      </c>
      <c r="G718" s="0" t="n">
        <v>10</v>
      </c>
      <c r="H718" s="0" t="n">
        <v>13</v>
      </c>
      <c r="I718" s="0" t="n">
        <v>0</v>
      </c>
      <c r="J718" s="0" t="n">
        <v>1</v>
      </c>
      <c r="K718" s="0" t="n">
        <f aca="false">VLOOKUP(A718,'Team Data'!$A$1:$E$659,2,FALSE())</f>
        <v>0</v>
      </c>
      <c r="L718" s="0" t="n">
        <f aca="false">VLOOKUP(A718,'Team Data'!$A$1:$E$659,3,FALSE())</f>
        <v>2</v>
      </c>
      <c r="M718" s="0" t="n">
        <f aca="false">VLOOKUP(B718,'Team Data'!$A$1:$E$659,2,FALSE())</f>
        <v>23</v>
      </c>
      <c r="N718" s="0" t="n">
        <f aca="false">VLOOKUP(B718,'Team Data'!$A$1:$E$659,3,FALSE())</f>
        <v>10</v>
      </c>
      <c r="O718" s="0" t="n">
        <f aca="false">VLOOKUP(A718,'Team Data'!$A$1:$E$659,4,FALSE())</f>
        <v>44</v>
      </c>
      <c r="P718" s="0" t="n">
        <f aca="false">VLOOKUP(A718,'Team Data'!$A$1:$E$659,5,FALSE())</f>
        <v>18</v>
      </c>
      <c r="Q718" s="0" t="n">
        <f aca="false">VLOOKUP(B718,'Team Data'!$A$1:$E$659,4,FALSE())</f>
        <v>523</v>
      </c>
      <c r="R718" s="0" t="n">
        <f aca="false">VLOOKUP(B718,'Team Data'!$A$1:$E$659,5,FALSE())</f>
        <v>473</v>
      </c>
      <c r="S718" s="0" t="n">
        <f aca="false">IF(I718=1,(MIN(30,(C718-D718)))*(M718/(M718+N718))*(Q718/(Q718+R718)),(MAX(-30,(C718-D718)))*(N718/(M718+N718))*(R718/(R718+Q718)))</f>
        <v>-4.31726907630522</v>
      </c>
      <c r="T718" s="0" t="n">
        <f aca="false">IF(J718=1,(MIN(30,(D718-C718)))*(K718/(K718+L718))*(O718/(O718+P718)),(MAX(-30,(D718-C718)))*(L718/(K718+L718))*(P718/(P718+O718)))</f>
        <v>0</v>
      </c>
      <c r="U718" s="7" t="n">
        <v>43060</v>
      </c>
    </row>
    <row r="719" customFormat="false" ht="15" hidden="false" customHeight="false" outlineLevel="0" collapsed="false">
      <c r="A719" s="0" t="s">
        <v>117</v>
      </c>
      <c r="B719" s="0" t="s">
        <v>18</v>
      </c>
      <c r="C719" s="0" t="n">
        <v>78</v>
      </c>
      <c r="D719" s="0" t="n">
        <v>92</v>
      </c>
      <c r="E719" s="0" t="n">
        <v>27</v>
      </c>
      <c r="F719" s="0" t="n">
        <v>40</v>
      </c>
      <c r="G719" s="0" t="n">
        <v>14</v>
      </c>
      <c r="H719" s="0" t="n">
        <v>18</v>
      </c>
      <c r="I719" s="0" t="n">
        <v>0</v>
      </c>
      <c r="J719" s="0" t="n">
        <v>1</v>
      </c>
      <c r="K719" s="0" t="n">
        <f aca="false">VLOOKUP(A719,'Team Data'!$A$1:$E$659,2,FALSE())</f>
        <v>10</v>
      </c>
      <c r="L719" s="0" t="n">
        <f aca="false">VLOOKUP(A719,'Team Data'!$A$1:$E$659,3,FALSE())</f>
        <v>23</v>
      </c>
      <c r="M719" s="0" t="n">
        <f aca="false">VLOOKUP(B719,'Team Data'!$A$1:$E$659,2,FALSE())</f>
        <v>11</v>
      </c>
      <c r="N719" s="0" t="n">
        <f aca="false">VLOOKUP(B719,'Team Data'!$A$1:$E$659,3,FALSE())</f>
        <v>21</v>
      </c>
      <c r="O719" s="0" t="n">
        <f aca="false">VLOOKUP(A719,'Team Data'!$A$1:$E$659,4,FALSE())</f>
        <v>452</v>
      </c>
      <c r="P719" s="0" t="n">
        <f aca="false">VLOOKUP(A719,'Team Data'!$A$1:$E$659,5,FALSE())</f>
        <v>578</v>
      </c>
      <c r="Q719" s="0" t="n">
        <f aca="false">VLOOKUP(B719,'Team Data'!$A$1:$E$659,4,FALSE())</f>
        <v>487</v>
      </c>
      <c r="R719" s="0" t="n">
        <f aca="false">VLOOKUP(B719,'Team Data'!$A$1:$E$659,5,FALSE())</f>
        <v>495</v>
      </c>
      <c r="S719" s="0" t="n">
        <f aca="false">IF(I719=1,(MIN(30,(C719-D719)))*(M719/(M719+N719))*(Q719/(Q719+R719)),(MAX(-30,(C719-D719)))*(N719/(M719+N719))*(R719/(R719+Q719)))</f>
        <v>-4.63117362525458</v>
      </c>
      <c r="T719" s="0" t="n">
        <f aca="false">IF(J719=1,(MIN(30,(D719-C719)))*(K719/(K719+L719))*(O719/(O719+P719)),(MAX(-30,(D719-C719)))*(L719/(K719+L719))*(P719/(P719+O719)))</f>
        <v>1.86172403648132</v>
      </c>
      <c r="U719" s="7" t="n">
        <v>43060</v>
      </c>
    </row>
    <row r="720" customFormat="false" ht="15" hidden="false" customHeight="false" outlineLevel="0" collapsed="false">
      <c r="A720" s="0" t="s">
        <v>108</v>
      </c>
      <c r="B720" s="0" t="s">
        <v>354</v>
      </c>
      <c r="C720" s="0" t="n">
        <v>60</v>
      </c>
      <c r="D720" s="0" t="n">
        <v>96</v>
      </c>
      <c r="E720" s="0" t="n">
        <v>32</v>
      </c>
      <c r="F720" s="0" t="n">
        <v>46</v>
      </c>
      <c r="G720" s="0" t="n">
        <v>11</v>
      </c>
      <c r="H720" s="0" t="n">
        <v>11</v>
      </c>
      <c r="I720" s="0" t="n">
        <v>0</v>
      </c>
      <c r="J720" s="0" t="n">
        <v>1</v>
      </c>
      <c r="K720" s="0" t="n">
        <f aca="false">VLOOKUP(A720,'Team Data'!$A$1:$E$659,2,FALSE())</f>
        <v>19</v>
      </c>
      <c r="L720" s="0" t="n">
        <f aca="false">VLOOKUP(A720,'Team Data'!$A$1:$E$659,3,FALSE())</f>
        <v>16</v>
      </c>
      <c r="M720" s="0" t="n">
        <f aca="false">VLOOKUP(B720,'Team Data'!$A$1:$E$659,2,FALSE())</f>
        <v>28</v>
      </c>
      <c r="N720" s="0" t="n">
        <f aca="false">VLOOKUP(B720,'Team Data'!$A$1:$E$659,3,FALSE())</f>
        <v>6</v>
      </c>
      <c r="O720" s="0" t="n">
        <f aca="false">VLOOKUP(A720,'Team Data'!$A$1:$E$659,4,FALSE())</f>
        <v>472</v>
      </c>
      <c r="P720" s="0" t="n">
        <f aca="false">VLOOKUP(A720,'Team Data'!$A$1:$E$659,5,FALSE())</f>
        <v>580</v>
      </c>
      <c r="Q720" s="0" t="n">
        <f aca="false">VLOOKUP(B720,'Team Data'!$A$1:$E$659,4,FALSE())</f>
        <v>661</v>
      </c>
      <c r="R720" s="0" t="n">
        <f aca="false">VLOOKUP(B720,'Team Data'!$A$1:$E$659,5,FALSE())</f>
        <v>472</v>
      </c>
      <c r="S720" s="0" t="n">
        <f aca="false">IF(I720=1,(MIN(30,(C720-D720)))*(M720/(M720+N720))*(Q720/(Q720+R720)),(MAX(-30,(C720-D720)))*(N720/(M720+N720))*(R720/(R720+Q720)))</f>
        <v>-2.20549296505893</v>
      </c>
      <c r="T720" s="0" t="n">
        <f aca="false">IF(J720=1,(MIN(30,(D720-C720)))*(K720/(K720+L720))*(O720/(O720+P720)),(MAX(-30,(D720-C720)))*(L720/(K720+L720))*(P720/(P720+O720)))</f>
        <v>7.30689842476915</v>
      </c>
      <c r="U720" s="7" t="n">
        <v>43060</v>
      </c>
    </row>
    <row r="721" customFormat="false" ht="15" hidden="false" customHeight="false" outlineLevel="0" collapsed="false">
      <c r="A721" s="0" t="s">
        <v>196</v>
      </c>
      <c r="B721" s="0" t="s">
        <v>106</v>
      </c>
      <c r="C721" s="0" t="n">
        <v>60</v>
      </c>
      <c r="D721" s="0" t="n">
        <v>85</v>
      </c>
      <c r="E721" s="0" t="n">
        <v>30</v>
      </c>
      <c r="F721" s="0" t="n">
        <v>33</v>
      </c>
      <c r="G721" s="0" t="n">
        <v>17</v>
      </c>
      <c r="H721" s="0" t="n">
        <v>11</v>
      </c>
      <c r="I721" s="0" t="n">
        <v>0</v>
      </c>
      <c r="J721" s="0" t="n">
        <v>1</v>
      </c>
      <c r="K721" s="0" t="n">
        <f aca="false">VLOOKUP(A721,'Team Data'!$A$1:$E$659,2,FALSE())</f>
        <v>14</v>
      </c>
      <c r="L721" s="0" t="n">
        <f aca="false">VLOOKUP(A721,'Team Data'!$A$1:$E$659,3,FALSE())</f>
        <v>19</v>
      </c>
      <c r="M721" s="0" t="n">
        <f aca="false">VLOOKUP(B721,'Team Data'!$A$1:$E$659,2,FALSE())</f>
        <v>22</v>
      </c>
      <c r="N721" s="0" t="n">
        <f aca="false">VLOOKUP(B721,'Team Data'!$A$1:$E$659,3,FALSE())</f>
        <v>12</v>
      </c>
      <c r="O721" s="0" t="n">
        <f aca="false">VLOOKUP(A721,'Team Data'!$A$1:$E$659,4,FALSE())</f>
        <v>464</v>
      </c>
      <c r="P721" s="0" t="n">
        <f aca="false">VLOOKUP(A721,'Team Data'!$A$1:$E$659,5,FALSE())</f>
        <v>530</v>
      </c>
      <c r="Q721" s="0" t="n">
        <f aca="false">VLOOKUP(B721,'Team Data'!$A$1:$E$659,4,FALSE())</f>
        <v>510</v>
      </c>
      <c r="R721" s="0" t="n">
        <f aca="false">VLOOKUP(B721,'Team Data'!$A$1:$E$659,5,FALSE())</f>
        <v>571</v>
      </c>
      <c r="S721" s="0" t="n">
        <f aca="false">IF(I721=1,(MIN(30,(C721-D721)))*(M721/(M721+N721))*(Q721/(Q721+R721)),(MAX(-30,(C721-D721)))*(N721/(M721+N721))*(R721/(R721+Q721)))</f>
        <v>-4.66071720084889</v>
      </c>
      <c r="T721" s="0" t="n">
        <f aca="false">IF(J721=1,(MIN(30,(D721-C721)))*(K721/(K721+L721))*(O721/(O721+P721)),(MAX(-30,(D721-C721)))*(L721/(K721+L721))*(P721/(P721+O721)))</f>
        <v>4.95091762697397</v>
      </c>
      <c r="U721" s="7" t="n">
        <v>43060</v>
      </c>
    </row>
    <row r="722" customFormat="false" ht="15" hidden="false" customHeight="false" outlineLevel="0" collapsed="false">
      <c r="A722" s="0" t="s">
        <v>220</v>
      </c>
      <c r="B722" s="0" t="s">
        <v>286</v>
      </c>
      <c r="C722" s="0" t="n">
        <v>66</v>
      </c>
      <c r="D722" s="0" t="n">
        <v>99</v>
      </c>
      <c r="E722" s="0" t="n">
        <v>28</v>
      </c>
      <c r="F722" s="0" t="n">
        <v>33</v>
      </c>
      <c r="G722" s="0" t="n">
        <v>26</v>
      </c>
      <c r="H722" s="0" t="n">
        <v>12</v>
      </c>
      <c r="I722" s="0" t="n">
        <v>0</v>
      </c>
      <c r="J722" s="0" t="n">
        <v>1</v>
      </c>
      <c r="K722" s="0" t="n">
        <f aca="false">VLOOKUP(A722,'Team Data'!$A$1:$E$659,2,FALSE())</f>
        <v>9</v>
      </c>
      <c r="L722" s="0" t="n">
        <f aca="false">VLOOKUP(A722,'Team Data'!$A$1:$E$659,3,FALSE())</f>
        <v>22</v>
      </c>
      <c r="M722" s="0" t="n">
        <f aca="false">VLOOKUP(B722,'Team Data'!$A$1:$E$659,2,FALSE())</f>
        <v>21</v>
      </c>
      <c r="N722" s="0" t="n">
        <f aca="false">VLOOKUP(B722,'Team Data'!$A$1:$E$659,3,FALSE())</f>
        <v>12</v>
      </c>
      <c r="O722" s="0" t="n">
        <f aca="false">VLOOKUP(A722,'Team Data'!$A$1:$E$659,4,FALSE())</f>
        <v>532</v>
      </c>
      <c r="P722" s="0" t="n">
        <f aca="false">VLOOKUP(A722,'Team Data'!$A$1:$E$659,5,FALSE())</f>
        <v>421</v>
      </c>
      <c r="Q722" s="0" t="n">
        <f aca="false">VLOOKUP(B722,'Team Data'!$A$1:$E$659,4,FALSE())</f>
        <v>684</v>
      </c>
      <c r="R722" s="0" t="n">
        <f aca="false">VLOOKUP(B722,'Team Data'!$A$1:$E$659,5,FALSE())</f>
        <v>441</v>
      </c>
      <c r="S722" s="0" t="n">
        <f aca="false">IF(I722=1,(MIN(30,(C722-D722)))*(M722/(M722+N722))*(Q722/(Q722+R722)),(MAX(-30,(C722-D722)))*(N722/(M722+N722))*(R722/(R722+Q722)))</f>
        <v>-4.27636363636364</v>
      </c>
      <c r="T722" s="0" t="n">
        <f aca="false">IF(J722=1,(MIN(30,(D722-C722)))*(K722/(K722+L722))*(O722/(O722+P722)),(MAX(-30,(D722-C722)))*(L722/(K722+L722))*(P722/(P722+O722)))</f>
        <v>4.86206546390008</v>
      </c>
      <c r="U722" s="7" t="n">
        <v>43060</v>
      </c>
    </row>
    <row r="723" customFormat="false" ht="15" hidden="false" customHeight="false" outlineLevel="0" collapsed="false">
      <c r="A723" s="0" t="s">
        <v>19</v>
      </c>
      <c r="B723" s="0" t="s">
        <v>7</v>
      </c>
      <c r="C723" s="0" t="n">
        <v>47</v>
      </c>
      <c r="D723" s="0" t="n">
        <v>57</v>
      </c>
      <c r="E723" s="0" t="n">
        <v>29</v>
      </c>
      <c r="F723" s="0" t="n">
        <v>43</v>
      </c>
      <c r="G723" s="0" t="n">
        <v>15</v>
      </c>
      <c r="H723" s="0" t="n">
        <v>13</v>
      </c>
      <c r="I723" s="0" t="n">
        <v>0</v>
      </c>
      <c r="J723" s="0" t="n">
        <v>1</v>
      </c>
      <c r="K723" s="0" t="n">
        <f aca="false">VLOOKUP(A723,'Team Data'!$A$1:$E$659,2,FALSE())</f>
        <v>14</v>
      </c>
      <c r="L723" s="0" t="n">
        <f aca="false">VLOOKUP(A723,'Team Data'!$A$1:$E$659,3,FALSE())</f>
        <v>21</v>
      </c>
      <c r="M723" s="0" t="n">
        <f aca="false">VLOOKUP(B723,'Team Data'!$A$1:$E$659,2,FALSE())</f>
        <v>12</v>
      </c>
      <c r="N723" s="0" t="n">
        <f aca="false">VLOOKUP(B723,'Team Data'!$A$1:$E$659,3,FALSE())</f>
        <v>19</v>
      </c>
      <c r="O723" s="0" t="n">
        <f aca="false">VLOOKUP(A723,'Team Data'!$A$1:$E$659,4,FALSE())</f>
        <v>471</v>
      </c>
      <c r="P723" s="0" t="n">
        <f aca="false">VLOOKUP(A723,'Team Data'!$A$1:$E$659,5,FALSE())</f>
        <v>659</v>
      </c>
      <c r="Q723" s="0" t="n">
        <f aca="false">VLOOKUP(B723,'Team Data'!$A$1:$E$659,4,FALSE())</f>
        <v>486</v>
      </c>
      <c r="R723" s="0" t="n">
        <f aca="false">VLOOKUP(B723,'Team Data'!$A$1:$E$659,5,FALSE())</f>
        <v>454</v>
      </c>
      <c r="S723" s="0" t="n">
        <f aca="false">IF(I723=1,(MIN(30,(C723-D723)))*(M723/(M723+N723))*(Q723/(Q723+R723)),(MAX(-30,(C723-D723)))*(N723/(M723+N723))*(R723/(R723+Q723)))</f>
        <v>-2.9601921757035</v>
      </c>
      <c r="T723" s="0" t="n">
        <f aca="false">IF(J723=1,(MIN(30,(D723-C723)))*(K723/(K723+L723))*(O723/(O723+P723)),(MAX(-30,(D723-C723)))*(L723/(K723+L723))*(P723/(P723+O723)))</f>
        <v>1.66725663716814</v>
      </c>
      <c r="U723" s="7" t="n">
        <v>43060</v>
      </c>
    </row>
    <row r="724" customFormat="false" ht="15" hidden="false" customHeight="false" outlineLevel="0" collapsed="false">
      <c r="A724" s="0" t="s">
        <v>225</v>
      </c>
      <c r="B724" s="0" t="s">
        <v>228</v>
      </c>
      <c r="C724" s="0" t="n">
        <v>85</v>
      </c>
      <c r="D724" s="0" t="n">
        <v>54</v>
      </c>
      <c r="E724" s="0" t="n">
        <v>42</v>
      </c>
      <c r="F724" s="0" t="n">
        <v>32</v>
      </c>
      <c r="G724" s="0" t="n">
        <v>11</v>
      </c>
      <c r="H724" s="0" t="n">
        <v>14</v>
      </c>
      <c r="I724" s="0" t="n">
        <v>1</v>
      </c>
      <c r="J724" s="0" t="n">
        <v>0</v>
      </c>
      <c r="K724" s="0" t="n">
        <f aca="false">VLOOKUP(A724,'Team Data'!$A$1:$E$659,2,FALSE())</f>
        <v>26</v>
      </c>
      <c r="L724" s="0" t="n">
        <f aca="false">VLOOKUP(A724,'Team Data'!$A$1:$E$659,3,FALSE())</f>
        <v>12</v>
      </c>
      <c r="M724" s="0" t="n">
        <f aca="false">VLOOKUP(B724,'Team Data'!$A$1:$E$659,2,FALSE())</f>
        <v>8</v>
      </c>
      <c r="N724" s="0" t="n">
        <f aca="false">VLOOKUP(B724,'Team Data'!$A$1:$E$659,3,FALSE())</f>
        <v>23</v>
      </c>
      <c r="O724" s="0" t="n">
        <f aca="false">VLOOKUP(A724,'Team Data'!$A$1:$E$659,4,FALSE())</f>
        <v>700</v>
      </c>
      <c r="P724" s="0" t="n">
        <f aca="false">VLOOKUP(A724,'Team Data'!$A$1:$E$659,5,FALSE())</f>
        <v>549</v>
      </c>
      <c r="Q724" s="0" t="n">
        <f aca="false">VLOOKUP(B724,'Team Data'!$A$1:$E$659,4,FALSE())</f>
        <v>632</v>
      </c>
      <c r="R724" s="0" t="n">
        <f aca="false">VLOOKUP(B724,'Team Data'!$A$1:$E$659,5,FALSE())</f>
        <v>404</v>
      </c>
      <c r="S724" s="0" t="n">
        <f aca="false">IF(I724=1,(MIN(30,(C724-D724)))*(M724/(M724+N724))*(Q724/(Q724+R724)),(MAX(-30,(C724-D724)))*(N724/(M724+N724))*(R724/(R724+Q724)))</f>
        <v>4.72287956158924</v>
      </c>
      <c r="T724" s="0" t="n">
        <f aca="false">IF(J724=1,(MIN(30,(D724-C724)))*(K724/(K724+L724))*(O724/(O724+P724)),(MAX(-30,(D724-C724)))*(L724/(K724+L724))*(P724/(P724+O724)))</f>
        <v>-4.16417344401837</v>
      </c>
      <c r="U724" s="7" t="n">
        <v>43060</v>
      </c>
    </row>
    <row r="725" customFormat="false" ht="15" hidden="false" customHeight="false" outlineLevel="0" collapsed="false">
      <c r="A725" s="0" t="s">
        <v>146</v>
      </c>
      <c r="B725" s="0" t="s">
        <v>256</v>
      </c>
      <c r="C725" s="0" t="n">
        <v>52</v>
      </c>
      <c r="D725" s="0" t="n">
        <v>66</v>
      </c>
      <c r="E725" s="0" t="n">
        <v>38</v>
      </c>
      <c r="F725" s="0" t="n">
        <v>30</v>
      </c>
      <c r="G725" s="0" t="n">
        <v>17</v>
      </c>
      <c r="H725" s="0" t="n">
        <v>11</v>
      </c>
      <c r="I725" s="0" t="n">
        <v>0</v>
      </c>
      <c r="J725" s="0" t="n">
        <v>1</v>
      </c>
      <c r="K725" s="0" t="n">
        <f aca="false">VLOOKUP(A725,'Team Data'!$A$1:$E$659,2,FALSE())</f>
        <v>7</v>
      </c>
      <c r="L725" s="0" t="n">
        <f aca="false">VLOOKUP(A725,'Team Data'!$A$1:$E$659,3,FALSE())</f>
        <v>25</v>
      </c>
      <c r="M725" s="0" t="n">
        <f aca="false">VLOOKUP(B725,'Team Data'!$A$1:$E$659,2,FALSE())</f>
        <v>20</v>
      </c>
      <c r="N725" s="0" t="n">
        <f aca="false">VLOOKUP(B725,'Team Data'!$A$1:$E$659,3,FALSE())</f>
        <v>14</v>
      </c>
      <c r="O725" s="0" t="n">
        <f aca="false">VLOOKUP(A725,'Team Data'!$A$1:$E$659,4,FALSE())</f>
        <v>544</v>
      </c>
      <c r="P725" s="0" t="n">
        <f aca="false">VLOOKUP(A725,'Team Data'!$A$1:$E$659,5,FALSE())</f>
        <v>461</v>
      </c>
      <c r="Q725" s="0" t="n">
        <f aca="false">VLOOKUP(B725,'Team Data'!$A$1:$E$659,4,FALSE())</f>
        <v>587</v>
      </c>
      <c r="R725" s="0" t="n">
        <f aca="false">VLOOKUP(B725,'Team Data'!$A$1:$E$659,5,FALSE())</f>
        <v>530</v>
      </c>
      <c r="S725" s="0" t="n">
        <f aca="false">IF(I725=1,(MIN(30,(C725-D725)))*(M725/(M725+N725))*(Q725/(Q725+R725)),(MAX(-30,(C725-D725)))*(N725/(M725+N725))*(R725/(R725+Q725)))</f>
        <v>-2.7352677866133</v>
      </c>
      <c r="T725" s="0" t="n">
        <f aca="false">IF(J725=1,(MIN(30,(D725-C725)))*(K725/(K725+L725))*(O725/(O725+P725)),(MAX(-30,(D725-C725)))*(L725/(K725+L725))*(P725/(P725+O725)))</f>
        <v>1.65771144278607</v>
      </c>
      <c r="U725" s="7" t="n">
        <v>43060</v>
      </c>
    </row>
    <row r="726" customFormat="false" ht="15" hidden="false" customHeight="false" outlineLevel="0" collapsed="false">
      <c r="A726" s="0" t="s">
        <v>327</v>
      </c>
      <c r="B726" s="0" t="s">
        <v>230</v>
      </c>
      <c r="C726" s="0" t="n">
        <v>79</v>
      </c>
      <c r="D726" s="0" t="n">
        <v>83</v>
      </c>
      <c r="E726" s="0" t="n">
        <v>39</v>
      </c>
      <c r="F726" s="0" t="n">
        <v>34</v>
      </c>
      <c r="G726" s="0" t="n">
        <v>21</v>
      </c>
      <c r="H726" s="0" t="n">
        <v>15</v>
      </c>
      <c r="I726" s="0" t="n">
        <v>0</v>
      </c>
      <c r="J726" s="0" t="n">
        <v>1</v>
      </c>
      <c r="K726" s="0" t="n">
        <f aca="false">VLOOKUP(A726,'Team Data'!$A$1:$E$659,2,FALSE())</f>
        <v>17</v>
      </c>
      <c r="L726" s="0" t="n">
        <f aca="false">VLOOKUP(A726,'Team Data'!$A$1:$E$659,3,FALSE())</f>
        <v>17</v>
      </c>
      <c r="M726" s="0" t="n">
        <f aca="false">VLOOKUP(B726,'Team Data'!$A$1:$E$659,2,FALSE())</f>
        <v>20</v>
      </c>
      <c r="N726" s="0" t="n">
        <f aca="false">VLOOKUP(B726,'Team Data'!$A$1:$E$659,3,FALSE())</f>
        <v>14</v>
      </c>
      <c r="O726" s="0" t="n">
        <f aca="false">VLOOKUP(A726,'Team Data'!$A$1:$E$659,4,FALSE())</f>
        <v>586</v>
      </c>
      <c r="P726" s="0" t="n">
        <f aca="false">VLOOKUP(A726,'Team Data'!$A$1:$E$659,5,FALSE())</f>
        <v>495</v>
      </c>
      <c r="Q726" s="0" t="n">
        <f aca="false">VLOOKUP(B726,'Team Data'!$A$1:$E$659,4,FALSE())</f>
        <v>504</v>
      </c>
      <c r="R726" s="0" t="n">
        <f aca="false">VLOOKUP(B726,'Team Data'!$A$1:$E$659,5,FALSE())</f>
        <v>516</v>
      </c>
      <c r="S726" s="0" t="n">
        <f aca="false">IF(I726=1,(MIN(30,(C726-D726)))*(M726/(M726+N726))*(Q726/(Q726+R726)),(MAX(-30,(C726-D726)))*(N726/(M726+N726))*(R726/(R726+Q726)))</f>
        <v>-0.833217993079585</v>
      </c>
      <c r="T726" s="0" t="n">
        <f aca="false">IF(J726=1,(MIN(30,(D726-C726)))*(K726/(K726+L726))*(O726/(O726+P726)),(MAX(-30,(D726-C726)))*(L726/(K726+L726))*(P726/(P726+O726)))</f>
        <v>1.08418131359852</v>
      </c>
      <c r="U726" s="7" t="n">
        <v>43060</v>
      </c>
    </row>
    <row r="727" customFormat="false" ht="15" hidden="false" customHeight="false" outlineLevel="0" collapsed="false">
      <c r="A727" s="0" t="s">
        <v>240</v>
      </c>
      <c r="B727" s="0" t="s">
        <v>319</v>
      </c>
      <c r="C727" s="0" t="n">
        <v>68</v>
      </c>
      <c r="D727" s="0" t="n">
        <v>95</v>
      </c>
      <c r="E727" s="0" t="n">
        <v>35</v>
      </c>
      <c r="F727" s="0" t="n">
        <v>51</v>
      </c>
      <c r="G727" s="0" t="n">
        <v>13</v>
      </c>
      <c r="H727" s="0" t="n">
        <v>14</v>
      </c>
      <c r="I727" s="0" t="n">
        <v>0</v>
      </c>
      <c r="J727" s="0" t="n">
        <v>1</v>
      </c>
      <c r="K727" s="0" t="n">
        <f aca="false">VLOOKUP(A727,'Team Data'!$A$1:$E$659,2,FALSE())</f>
        <v>7</v>
      </c>
      <c r="L727" s="0" t="n">
        <f aca="false">VLOOKUP(A727,'Team Data'!$A$1:$E$659,3,FALSE())</f>
        <v>24</v>
      </c>
      <c r="M727" s="0" t="n">
        <f aca="false">VLOOKUP(B727,'Team Data'!$A$1:$E$659,2,FALSE())</f>
        <v>20</v>
      </c>
      <c r="N727" s="0" t="n">
        <f aca="false">VLOOKUP(B727,'Team Data'!$A$1:$E$659,3,FALSE())</f>
        <v>13</v>
      </c>
      <c r="O727" s="0" t="n">
        <f aca="false">VLOOKUP(A727,'Team Data'!$A$1:$E$659,4,FALSE())</f>
        <v>510</v>
      </c>
      <c r="P727" s="0" t="n">
        <f aca="false">VLOOKUP(A727,'Team Data'!$A$1:$E$659,5,FALSE())</f>
        <v>460</v>
      </c>
      <c r="Q727" s="0" t="n">
        <f aca="false">VLOOKUP(B727,'Team Data'!$A$1:$E$659,4,FALSE())</f>
        <v>561</v>
      </c>
      <c r="R727" s="0" t="n">
        <f aca="false">VLOOKUP(B727,'Team Data'!$A$1:$E$659,5,FALSE())</f>
        <v>525</v>
      </c>
      <c r="S727" s="0" t="n">
        <f aca="false">IF(I727=1,(MIN(30,(C727-D727)))*(M727/(M727+N727))*(Q727/(Q727+R727)),(MAX(-30,(C727-D727)))*(N727/(M727+N727))*(R727/(R727+Q727)))</f>
        <v>-5.14188849824209</v>
      </c>
      <c r="T727" s="0" t="n">
        <f aca="false">IF(J727=1,(MIN(30,(D727-C727)))*(K727/(K727+L727))*(O727/(O727+P727)),(MAX(-30,(D727-C727)))*(L727/(K727+L727))*(P727/(P727+O727)))</f>
        <v>3.20552045227802</v>
      </c>
      <c r="U727" s="7" t="n">
        <v>43060</v>
      </c>
    </row>
    <row r="728" customFormat="false" ht="15" hidden="false" customHeight="false" outlineLevel="0" collapsed="false">
      <c r="A728" s="0" t="s">
        <v>308</v>
      </c>
      <c r="B728" s="0" t="s">
        <v>227</v>
      </c>
      <c r="C728" s="0" t="n">
        <v>92</v>
      </c>
      <c r="D728" s="0" t="n">
        <v>84</v>
      </c>
      <c r="E728" s="0" t="n">
        <v>22</v>
      </c>
      <c r="F728" s="0" t="n">
        <v>39</v>
      </c>
      <c r="G728" s="0" t="n">
        <v>6</v>
      </c>
      <c r="H728" s="0" t="n">
        <v>20</v>
      </c>
      <c r="I728" s="0" t="n">
        <v>1</v>
      </c>
      <c r="J728" s="0" t="n">
        <v>0</v>
      </c>
      <c r="K728" s="0" t="n">
        <f aca="false">VLOOKUP(A728,'Team Data'!$A$1:$E$659,2,FALSE())</f>
        <v>23</v>
      </c>
      <c r="L728" s="0" t="n">
        <f aca="false">VLOOKUP(A728,'Team Data'!$A$1:$E$659,3,FALSE())</f>
        <v>9</v>
      </c>
      <c r="M728" s="0" t="n">
        <f aca="false">VLOOKUP(B728,'Team Data'!$A$1:$E$659,2,FALSE())</f>
        <v>6</v>
      </c>
      <c r="N728" s="0" t="n">
        <f aca="false">VLOOKUP(B728,'Team Data'!$A$1:$E$659,3,FALSE())</f>
        <v>26</v>
      </c>
      <c r="O728" s="0" t="n">
        <f aca="false">VLOOKUP(A728,'Team Data'!$A$1:$E$659,4,FALSE())</f>
        <v>444</v>
      </c>
      <c r="P728" s="0" t="n">
        <f aca="false">VLOOKUP(A728,'Team Data'!$A$1:$E$659,5,FALSE())</f>
        <v>537</v>
      </c>
      <c r="Q728" s="0" t="n">
        <f aca="false">VLOOKUP(B728,'Team Data'!$A$1:$E$659,4,FALSE())</f>
        <v>578</v>
      </c>
      <c r="R728" s="0" t="n">
        <f aca="false">VLOOKUP(B728,'Team Data'!$A$1:$E$659,5,FALSE())</f>
        <v>464</v>
      </c>
      <c r="S728" s="0" t="n">
        <f aca="false">IF(I728=1,(MIN(30,(C728-D728)))*(M728/(M728+N728))*(Q728/(Q728+R728)),(MAX(-30,(C728-D728)))*(N728/(M728+N728))*(R728/(R728+Q728)))</f>
        <v>0.832053742802303</v>
      </c>
      <c r="T728" s="0" t="n">
        <f aca="false">IF(J728=1,(MIN(30,(D728-C728)))*(K728/(K728+L728))*(O728/(O728+P728)),(MAX(-30,(D728-C728)))*(L728/(K728+L728))*(P728/(P728+O728)))</f>
        <v>-1.23165137614679</v>
      </c>
      <c r="U728" s="7" t="n">
        <v>43060</v>
      </c>
    </row>
    <row r="729" customFormat="false" ht="15" hidden="false" customHeight="false" outlineLevel="0" collapsed="false">
      <c r="A729" s="0" t="s">
        <v>79</v>
      </c>
      <c r="B729" s="0" t="s">
        <v>257</v>
      </c>
      <c r="C729" s="0" t="n">
        <v>63</v>
      </c>
      <c r="D729" s="0" t="n">
        <v>94</v>
      </c>
      <c r="E729" s="0" t="n">
        <v>35</v>
      </c>
      <c r="F729" s="0" t="n">
        <v>41</v>
      </c>
      <c r="G729" s="0" t="n">
        <v>18</v>
      </c>
      <c r="H729" s="0" t="n">
        <v>13</v>
      </c>
      <c r="I729" s="0" t="n">
        <v>0</v>
      </c>
      <c r="J729" s="0" t="n">
        <v>1</v>
      </c>
      <c r="K729" s="0" t="n">
        <f aca="false">VLOOKUP(A729,'Team Data'!$A$1:$E$659,2,FALSE())</f>
        <v>12</v>
      </c>
      <c r="L729" s="0" t="n">
        <f aca="false">VLOOKUP(A729,'Team Data'!$A$1:$E$659,3,FALSE())</f>
        <v>19</v>
      </c>
      <c r="M729" s="0" t="n">
        <f aca="false">VLOOKUP(B729,'Team Data'!$A$1:$E$659,2,FALSE())</f>
        <v>22</v>
      </c>
      <c r="N729" s="0" t="n">
        <f aca="false">VLOOKUP(B729,'Team Data'!$A$1:$E$659,3,FALSE())</f>
        <v>11</v>
      </c>
      <c r="O729" s="0" t="n">
        <f aca="false">VLOOKUP(A729,'Team Data'!$A$1:$E$659,4,FALSE())</f>
        <v>475</v>
      </c>
      <c r="P729" s="0" t="n">
        <f aca="false">VLOOKUP(A729,'Team Data'!$A$1:$E$659,5,FALSE())</f>
        <v>446</v>
      </c>
      <c r="Q729" s="0" t="n">
        <f aca="false">VLOOKUP(B729,'Team Data'!$A$1:$E$659,4,FALSE())</f>
        <v>568</v>
      </c>
      <c r="R729" s="0" t="n">
        <f aca="false">VLOOKUP(B729,'Team Data'!$A$1:$E$659,5,FALSE())</f>
        <v>479</v>
      </c>
      <c r="S729" s="0" t="n">
        <f aca="false">IF(I729=1,(MIN(30,(C729-D729)))*(M729/(M729+N729))*(Q729/(Q729+R729)),(MAX(-30,(C729-D729)))*(N729/(M729+N729))*(R729/(R729+Q729)))</f>
        <v>-4.57497612225406</v>
      </c>
      <c r="T729" s="0" t="n">
        <f aca="false">IF(J729=1,(MIN(30,(D729-C729)))*(K729/(K729+L729))*(O729/(O729+P729)),(MAX(-30,(D729-C729)))*(L729/(K729+L729))*(P729/(P729+O729)))</f>
        <v>5.98928233687086</v>
      </c>
      <c r="U729" s="7" t="n">
        <v>43060</v>
      </c>
    </row>
    <row r="730" customFormat="false" ht="15" hidden="false" customHeight="false" outlineLevel="0" collapsed="false">
      <c r="A730" s="0" t="s">
        <v>197</v>
      </c>
      <c r="B730" s="0" t="s">
        <v>281</v>
      </c>
      <c r="C730" s="0" t="n">
        <v>96</v>
      </c>
      <c r="D730" s="0" t="n">
        <v>72</v>
      </c>
      <c r="E730" s="0" t="n">
        <v>42</v>
      </c>
      <c r="F730" s="0" t="n">
        <v>32</v>
      </c>
      <c r="G730" s="0" t="n">
        <v>14</v>
      </c>
      <c r="H730" s="0" t="n">
        <v>19</v>
      </c>
      <c r="I730" s="0" t="n">
        <v>1</v>
      </c>
      <c r="J730" s="0" t="n">
        <v>0</v>
      </c>
      <c r="K730" s="0" t="n">
        <f aca="false">VLOOKUP(A730,'Team Data'!$A$1:$E$659,2,FALSE())</f>
        <v>26</v>
      </c>
      <c r="L730" s="0" t="n">
        <f aca="false">VLOOKUP(A730,'Team Data'!$A$1:$E$659,3,FALSE())</f>
        <v>11</v>
      </c>
      <c r="M730" s="0" t="n">
        <f aca="false">VLOOKUP(B730,'Team Data'!$A$1:$E$659,2,FALSE())</f>
        <v>19</v>
      </c>
      <c r="N730" s="0" t="n">
        <f aca="false">VLOOKUP(B730,'Team Data'!$A$1:$E$659,3,FALSE())</f>
        <v>16</v>
      </c>
      <c r="O730" s="0" t="n">
        <f aca="false">VLOOKUP(A730,'Team Data'!$A$1:$E$659,4,FALSE())</f>
        <v>794</v>
      </c>
      <c r="P730" s="0" t="n">
        <f aca="false">VLOOKUP(A730,'Team Data'!$A$1:$E$659,5,FALSE())</f>
        <v>455</v>
      </c>
      <c r="Q730" s="0" t="n">
        <f aca="false">VLOOKUP(B730,'Team Data'!$A$1:$E$659,4,FALSE())</f>
        <v>682</v>
      </c>
      <c r="R730" s="0" t="n">
        <f aca="false">VLOOKUP(B730,'Team Data'!$A$1:$E$659,5,FALSE())</f>
        <v>488</v>
      </c>
      <c r="S730" s="0" t="n">
        <f aca="false">IF(I730=1,(MIN(30,(C730-D730)))*(M730/(M730+N730))*(Q730/(Q730+R730)),(MAX(-30,(C730-D730)))*(N730/(M730+N730))*(R730/(R730+Q730)))</f>
        <v>7.59443223443224</v>
      </c>
      <c r="T730" s="0" t="n">
        <f aca="false">IF(J730=1,(MIN(30,(D730-C730)))*(K730/(K730+L730))*(O730/(O730+P730)),(MAX(-30,(D730-C730)))*(L730/(K730+L730))*(P730/(P730+O730)))</f>
        <v>-2.59926860407245</v>
      </c>
      <c r="U730" s="7" t="n">
        <v>43060</v>
      </c>
    </row>
    <row r="731" customFormat="false" ht="15" hidden="false" customHeight="false" outlineLevel="0" collapsed="false">
      <c r="A731" s="0" t="s">
        <v>326</v>
      </c>
      <c r="B731" s="0" t="s">
        <v>219</v>
      </c>
      <c r="C731" s="0" t="n">
        <v>83</v>
      </c>
      <c r="D731" s="0" t="n">
        <v>74</v>
      </c>
      <c r="E731" s="0" t="n">
        <v>36</v>
      </c>
      <c r="F731" s="0" t="n">
        <v>31</v>
      </c>
      <c r="G731" s="0" t="n">
        <v>16</v>
      </c>
      <c r="H731" s="0" t="n">
        <v>15</v>
      </c>
      <c r="I731" s="0" t="n">
        <v>1</v>
      </c>
      <c r="J731" s="0" t="n">
        <v>0</v>
      </c>
      <c r="K731" s="0" t="n">
        <f aca="false">VLOOKUP(A731,'Team Data'!$A$1:$E$659,2,FALSE())</f>
        <v>23</v>
      </c>
      <c r="L731" s="0" t="n">
        <f aca="false">VLOOKUP(A731,'Team Data'!$A$1:$E$659,3,FALSE())</f>
        <v>12</v>
      </c>
      <c r="M731" s="0" t="n">
        <f aca="false">VLOOKUP(B731,'Team Data'!$A$1:$E$659,2,FALSE())</f>
        <v>12</v>
      </c>
      <c r="N731" s="0" t="n">
        <f aca="false">VLOOKUP(B731,'Team Data'!$A$1:$E$659,3,FALSE())</f>
        <v>20</v>
      </c>
      <c r="O731" s="0" t="n">
        <f aca="false">VLOOKUP(A731,'Team Data'!$A$1:$E$659,4,FALSE())</f>
        <v>668</v>
      </c>
      <c r="P731" s="0" t="n">
        <f aca="false">VLOOKUP(A731,'Team Data'!$A$1:$E$659,5,FALSE())</f>
        <v>500</v>
      </c>
      <c r="Q731" s="0" t="n">
        <f aca="false">VLOOKUP(B731,'Team Data'!$A$1:$E$659,4,FALSE())</f>
        <v>657</v>
      </c>
      <c r="R731" s="0" t="n">
        <f aca="false">VLOOKUP(B731,'Team Data'!$A$1:$E$659,5,FALSE())</f>
        <v>413</v>
      </c>
      <c r="S731" s="0" t="n">
        <f aca="false">IF(I731=1,(MIN(30,(C731-D731)))*(M731/(M731+N731))*(Q731/(Q731+R731)),(MAX(-30,(C731-D731)))*(N731/(M731+N731))*(R731/(R731+Q731)))</f>
        <v>2.07231308411215</v>
      </c>
      <c r="T731" s="0" t="n">
        <f aca="false">IF(J731=1,(MIN(30,(D731-C731)))*(K731/(K731+L731))*(O731/(O731+P731)),(MAX(-30,(D731-C731)))*(L731/(K731+L731))*(P731/(P731+O731)))</f>
        <v>-1.32093933463796</v>
      </c>
      <c r="U731" s="7" t="n">
        <v>43060</v>
      </c>
    </row>
    <row r="732" customFormat="false" ht="15" hidden="false" customHeight="false" outlineLevel="0" collapsed="false">
      <c r="A732" s="0" t="s">
        <v>549</v>
      </c>
      <c r="B732" s="0" t="s">
        <v>349</v>
      </c>
      <c r="C732" s="0" t="n">
        <v>49</v>
      </c>
      <c r="D732" s="0" t="n">
        <v>104</v>
      </c>
      <c r="E732" s="0" t="n">
        <v>38</v>
      </c>
      <c r="F732" s="0" t="n">
        <v>56</v>
      </c>
      <c r="G732" s="0" t="n">
        <v>16</v>
      </c>
      <c r="H732" s="0" t="n">
        <v>12</v>
      </c>
      <c r="I732" s="0" t="n">
        <v>0</v>
      </c>
      <c r="J732" s="0" t="n">
        <v>1</v>
      </c>
      <c r="K732" s="0" t="n">
        <f aca="false">VLOOKUP(A732,'Team Data'!$A$1:$E$659,2,FALSE())</f>
        <v>0</v>
      </c>
      <c r="L732" s="0" t="n">
        <f aca="false">VLOOKUP(A732,'Team Data'!$A$1:$E$659,3,FALSE())</f>
        <v>1</v>
      </c>
      <c r="M732" s="0" t="n">
        <f aca="false">VLOOKUP(B732,'Team Data'!$A$1:$E$659,2,FALSE())</f>
        <v>19</v>
      </c>
      <c r="N732" s="0" t="n">
        <f aca="false">VLOOKUP(B732,'Team Data'!$A$1:$E$659,3,FALSE())</f>
        <v>12</v>
      </c>
      <c r="O732" s="0" t="n">
        <f aca="false">VLOOKUP(A732,'Team Data'!$A$1:$E$659,4,FALSE())</f>
        <v>19</v>
      </c>
      <c r="P732" s="0" t="n">
        <f aca="false">VLOOKUP(A732,'Team Data'!$A$1:$E$659,5,FALSE())</f>
        <v>12</v>
      </c>
      <c r="Q732" s="0" t="n">
        <f aca="false">VLOOKUP(B732,'Team Data'!$A$1:$E$659,4,FALSE())</f>
        <v>461</v>
      </c>
      <c r="R732" s="0" t="n">
        <f aca="false">VLOOKUP(B732,'Team Data'!$A$1:$E$659,5,FALSE())</f>
        <v>472</v>
      </c>
      <c r="S732" s="0" t="n">
        <f aca="false">IF(I732=1,(MIN(30,(C732-D732)))*(M732/(M732+N732))*(Q732/(Q732+R732)),(MAX(-30,(C732-D732)))*(N732/(M732+N732))*(R732/(R732+Q732)))</f>
        <v>-5.8749092417799</v>
      </c>
      <c r="T732" s="0" t="n">
        <f aca="false">IF(J732=1,(MIN(30,(D732-C732)))*(K732/(K732+L732))*(O732/(O732+P732)),(MAX(-30,(D732-C732)))*(L732/(K732+L732))*(P732/(P732+O732)))</f>
        <v>0</v>
      </c>
      <c r="U732" s="7" t="n">
        <v>43060</v>
      </c>
    </row>
    <row r="733" customFormat="false" ht="15" hidden="false" customHeight="false" outlineLevel="0" collapsed="false">
      <c r="A733" s="0" t="s">
        <v>177</v>
      </c>
      <c r="B733" s="0" t="s">
        <v>157</v>
      </c>
      <c r="C733" s="0" t="n">
        <v>69</v>
      </c>
      <c r="D733" s="0" t="n">
        <v>65</v>
      </c>
      <c r="E733" s="0" t="n">
        <v>37</v>
      </c>
      <c r="F733" s="0" t="n">
        <v>29</v>
      </c>
      <c r="G733" s="0" t="n">
        <v>11</v>
      </c>
      <c r="H733" s="0" t="n">
        <v>14</v>
      </c>
      <c r="I733" s="0" t="n">
        <v>1</v>
      </c>
      <c r="J733" s="0" t="n">
        <v>0</v>
      </c>
      <c r="K733" s="0" t="n">
        <f aca="false">VLOOKUP(A733,'Team Data'!$A$1:$E$659,2,FALSE())</f>
        <v>18</v>
      </c>
      <c r="L733" s="0" t="n">
        <f aca="false">VLOOKUP(A733,'Team Data'!$A$1:$E$659,3,FALSE())</f>
        <v>15</v>
      </c>
      <c r="M733" s="0" t="n">
        <f aca="false">VLOOKUP(B733,'Team Data'!$A$1:$E$659,2,FALSE())</f>
        <v>14</v>
      </c>
      <c r="N733" s="0" t="n">
        <f aca="false">VLOOKUP(B733,'Team Data'!$A$1:$E$659,3,FALSE())</f>
        <v>17</v>
      </c>
      <c r="O733" s="0" t="n">
        <f aca="false">VLOOKUP(A733,'Team Data'!$A$1:$E$659,4,FALSE())</f>
        <v>582</v>
      </c>
      <c r="P733" s="0" t="n">
        <f aca="false">VLOOKUP(A733,'Team Data'!$A$1:$E$659,5,FALSE())</f>
        <v>475</v>
      </c>
      <c r="Q733" s="0" t="n">
        <f aca="false">VLOOKUP(B733,'Team Data'!$A$1:$E$659,4,FALSE())</f>
        <v>469</v>
      </c>
      <c r="R733" s="0" t="n">
        <f aca="false">VLOOKUP(B733,'Team Data'!$A$1:$E$659,5,FALSE())</f>
        <v>528</v>
      </c>
      <c r="S733" s="0" t="n">
        <f aca="false">IF(I733=1,(MIN(30,(C733-D733)))*(M733/(M733+N733))*(Q733/(Q733+R733)),(MAX(-30,(C733-D733)))*(N733/(M733+N733))*(R733/(R733+Q733)))</f>
        <v>0.849775131847154</v>
      </c>
      <c r="T733" s="0" t="n">
        <f aca="false">IF(J733=1,(MIN(30,(D733-C733)))*(K733/(K733+L733))*(O733/(O733+P733)),(MAX(-30,(D733-C733)))*(L733/(K733+L733))*(P733/(P733+O733)))</f>
        <v>-0.817063730971016</v>
      </c>
      <c r="U733" s="7" t="n">
        <v>43060</v>
      </c>
    </row>
    <row r="734" customFormat="false" ht="15" hidden="false" customHeight="false" outlineLevel="0" collapsed="false">
      <c r="A734" s="0" t="s">
        <v>127</v>
      </c>
      <c r="B734" s="0" t="s">
        <v>270</v>
      </c>
      <c r="C734" s="0" t="n">
        <v>72</v>
      </c>
      <c r="D734" s="0" t="n">
        <v>80</v>
      </c>
      <c r="E734" s="0" t="n">
        <v>35</v>
      </c>
      <c r="F734" s="0" t="n">
        <v>32</v>
      </c>
      <c r="G734" s="0" t="n">
        <v>15</v>
      </c>
      <c r="H734" s="0" t="n">
        <v>11</v>
      </c>
      <c r="I734" s="0" t="n">
        <v>0</v>
      </c>
      <c r="J734" s="0" t="n">
        <v>1</v>
      </c>
      <c r="K734" s="0" t="n">
        <f aca="false">VLOOKUP(A734,'Team Data'!$A$1:$E$659,2,FALSE())</f>
        <v>14</v>
      </c>
      <c r="L734" s="0" t="n">
        <f aca="false">VLOOKUP(A734,'Team Data'!$A$1:$E$659,3,FALSE())</f>
        <v>19</v>
      </c>
      <c r="M734" s="0" t="n">
        <f aca="false">VLOOKUP(B734,'Team Data'!$A$1:$E$659,2,FALSE())</f>
        <v>28</v>
      </c>
      <c r="N734" s="0" t="n">
        <f aca="false">VLOOKUP(B734,'Team Data'!$A$1:$E$659,3,FALSE())</f>
        <v>7</v>
      </c>
      <c r="O734" s="0" t="n">
        <f aca="false">VLOOKUP(A734,'Team Data'!$A$1:$E$659,4,FALSE())</f>
        <v>641</v>
      </c>
      <c r="P734" s="0" t="n">
        <f aca="false">VLOOKUP(A734,'Team Data'!$A$1:$E$659,5,FALSE())</f>
        <v>461</v>
      </c>
      <c r="Q734" s="0" t="n">
        <f aca="false">VLOOKUP(B734,'Team Data'!$A$1:$E$659,4,FALSE())</f>
        <v>516</v>
      </c>
      <c r="R734" s="0" t="n">
        <f aca="false">VLOOKUP(B734,'Team Data'!$A$1:$E$659,5,FALSE())</f>
        <v>493</v>
      </c>
      <c r="S734" s="0" t="n">
        <f aca="false">IF(I734=1,(MIN(30,(C734-D734)))*(M734/(M734+N734))*(Q734/(Q734+R734)),(MAX(-30,(C734-D734)))*(N734/(M734+N734))*(R734/(R734+Q734)))</f>
        <v>-0.781764122893955</v>
      </c>
      <c r="T734" s="0" t="n">
        <f aca="false">IF(J734=1,(MIN(30,(D734-C734)))*(K734/(K734+L734))*(O734/(O734+P734)),(MAX(-30,(D734-C734)))*(L734/(K734+L734))*(P734/(P734+O734)))</f>
        <v>1.97415168014079</v>
      </c>
      <c r="U734" s="7" t="n">
        <v>43060</v>
      </c>
    </row>
    <row r="735" customFormat="false" ht="15" hidden="false" customHeight="false" outlineLevel="0" collapsed="false">
      <c r="A735" s="0" t="s">
        <v>180</v>
      </c>
      <c r="B735" s="0" t="s">
        <v>28</v>
      </c>
      <c r="C735" s="0" t="n">
        <v>74</v>
      </c>
      <c r="D735" s="0" t="n">
        <v>64</v>
      </c>
      <c r="E735" s="0" t="n">
        <v>32</v>
      </c>
      <c r="F735" s="0" t="n">
        <v>25</v>
      </c>
      <c r="G735" s="0" t="n">
        <v>17</v>
      </c>
      <c r="H735" s="0" t="n">
        <v>18</v>
      </c>
      <c r="I735" s="0" t="n">
        <v>1</v>
      </c>
      <c r="J735" s="0" t="n">
        <v>0</v>
      </c>
      <c r="K735" s="0" t="n">
        <f aca="false">VLOOKUP(A735,'Team Data'!$A$1:$E$659,2,FALSE())</f>
        <v>13</v>
      </c>
      <c r="L735" s="0" t="n">
        <f aca="false">VLOOKUP(A735,'Team Data'!$A$1:$E$659,3,FALSE())</f>
        <v>19</v>
      </c>
      <c r="M735" s="0" t="n">
        <f aca="false">VLOOKUP(B735,'Team Data'!$A$1:$E$659,2,FALSE())</f>
        <v>11</v>
      </c>
      <c r="N735" s="0" t="n">
        <f aca="false">VLOOKUP(B735,'Team Data'!$A$1:$E$659,3,FALSE())</f>
        <v>20</v>
      </c>
      <c r="O735" s="0" t="n">
        <f aca="false">VLOOKUP(A735,'Team Data'!$A$1:$E$659,4,FALSE())</f>
        <v>479</v>
      </c>
      <c r="P735" s="0" t="n">
        <f aca="false">VLOOKUP(A735,'Team Data'!$A$1:$E$659,5,FALSE())</f>
        <v>507</v>
      </c>
      <c r="Q735" s="0" t="n">
        <f aca="false">VLOOKUP(B735,'Team Data'!$A$1:$E$659,4,FALSE())</f>
        <v>444</v>
      </c>
      <c r="R735" s="0" t="n">
        <f aca="false">VLOOKUP(B735,'Team Data'!$A$1:$E$659,5,FALSE())</f>
        <v>493</v>
      </c>
      <c r="S735" s="0" t="n">
        <f aca="false">IF(I735=1,(MIN(30,(C735-D735)))*(M735/(M735+N735))*(Q735/(Q735+R735)),(MAX(-30,(C735-D735)))*(N735/(M735+N735))*(R735/(R735+Q735)))</f>
        <v>1.68141288256963</v>
      </c>
      <c r="T735" s="0" t="n">
        <f aca="false">IF(J735=1,(MIN(30,(D735-C735)))*(K735/(K735+L735))*(O735/(O735+P735)),(MAX(-30,(D735-C735)))*(L735/(K735+L735))*(P735/(P735+O735)))</f>
        <v>-3.05305527383367</v>
      </c>
      <c r="U735" s="7" t="n">
        <v>43060</v>
      </c>
    </row>
    <row r="736" customFormat="false" ht="15" hidden="false" customHeight="false" outlineLevel="0" collapsed="false">
      <c r="A736" s="0" t="s">
        <v>89</v>
      </c>
      <c r="B736" s="0" t="s">
        <v>207</v>
      </c>
      <c r="C736" s="0" t="n">
        <v>77</v>
      </c>
      <c r="D736" s="0" t="n">
        <v>67</v>
      </c>
      <c r="E736" s="0" t="n">
        <v>38</v>
      </c>
      <c r="F736" s="0" t="n">
        <v>34</v>
      </c>
      <c r="G736" s="0" t="n">
        <v>11</v>
      </c>
      <c r="H736" s="0" t="n">
        <v>10</v>
      </c>
      <c r="I736" s="0" t="n">
        <v>1</v>
      </c>
      <c r="J736" s="0" t="n">
        <v>0</v>
      </c>
      <c r="K736" s="0" t="n">
        <f aca="false">VLOOKUP(A736,'Team Data'!$A$1:$E$659,2,FALSE())</f>
        <v>12</v>
      </c>
      <c r="L736" s="0" t="n">
        <f aca="false">VLOOKUP(A736,'Team Data'!$A$1:$E$659,3,FALSE())</f>
        <v>19</v>
      </c>
      <c r="M736" s="0" t="n">
        <f aca="false">VLOOKUP(B736,'Team Data'!$A$1:$E$659,2,FALSE())</f>
        <v>13</v>
      </c>
      <c r="N736" s="0" t="n">
        <f aca="false">VLOOKUP(B736,'Team Data'!$A$1:$E$659,3,FALSE())</f>
        <v>19</v>
      </c>
      <c r="O736" s="0" t="n">
        <f aca="false">VLOOKUP(A736,'Team Data'!$A$1:$E$659,4,FALSE())</f>
        <v>476</v>
      </c>
      <c r="P736" s="0" t="n">
        <f aca="false">VLOOKUP(A736,'Team Data'!$A$1:$E$659,5,FALSE())</f>
        <v>457</v>
      </c>
      <c r="Q736" s="0" t="n">
        <f aca="false">VLOOKUP(B736,'Team Data'!$A$1:$E$659,4,FALSE())</f>
        <v>530</v>
      </c>
      <c r="R736" s="0" t="n">
        <f aca="false">VLOOKUP(B736,'Team Data'!$A$1:$E$659,5,FALSE())</f>
        <v>469</v>
      </c>
      <c r="S736" s="0" t="n">
        <f aca="false">IF(I736=1,(MIN(30,(C736-D736)))*(M736/(M736+N736))*(Q736/(Q736+R736)),(MAX(-30,(C736-D736)))*(N736/(M736+N736))*(R736/(R736+Q736)))</f>
        <v>2.15528028028028</v>
      </c>
      <c r="T736" s="0" t="n">
        <f aca="false">IF(J736=1,(MIN(30,(D736-C736)))*(K736/(K736+L736))*(O736/(O736+P736)),(MAX(-30,(D736-C736)))*(L736/(K736+L736))*(P736/(P736+O736)))</f>
        <v>-3.00210904816236</v>
      </c>
      <c r="U736" s="7" t="n">
        <v>43060</v>
      </c>
    </row>
    <row r="737" customFormat="false" ht="15" hidden="false" customHeight="false" outlineLevel="0" collapsed="false">
      <c r="A737" s="0" t="s">
        <v>150</v>
      </c>
      <c r="B737" s="0" t="s">
        <v>353</v>
      </c>
      <c r="C737" s="0" t="n">
        <v>61</v>
      </c>
      <c r="D737" s="0" t="n">
        <v>70</v>
      </c>
      <c r="E737" s="0" t="n">
        <v>40</v>
      </c>
      <c r="F737" s="0" t="n">
        <v>38</v>
      </c>
      <c r="G737" s="0" t="n">
        <v>13</v>
      </c>
      <c r="H737" s="0" t="n">
        <v>18</v>
      </c>
      <c r="I737" s="0" t="n">
        <v>0</v>
      </c>
      <c r="J737" s="0" t="n">
        <v>1</v>
      </c>
      <c r="K737" s="0" t="n">
        <f aca="false">VLOOKUP(A737,'Team Data'!$A$1:$E$659,2,FALSE())</f>
        <v>27</v>
      </c>
      <c r="L737" s="0" t="n">
        <f aca="false">VLOOKUP(A737,'Team Data'!$A$1:$E$659,3,FALSE())</f>
        <v>7</v>
      </c>
      <c r="M737" s="0" t="n">
        <f aca="false">VLOOKUP(B737,'Team Data'!$A$1:$E$659,2,FALSE())</f>
        <v>20</v>
      </c>
      <c r="N737" s="0" t="n">
        <f aca="false">VLOOKUP(B737,'Team Data'!$A$1:$E$659,3,FALSE())</f>
        <v>13</v>
      </c>
      <c r="O737" s="0" t="n">
        <f aca="false">VLOOKUP(A737,'Team Data'!$A$1:$E$659,4,FALSE())</f>
        <v>511</v>
      </c>
      <c r="P737" s="0" t="n">
        <f aca="false">VLOOKUP(A737,'Team Data'!$A$1:$E$659,5,FALSE())</f>
        <v>533</v>
      </c>
      <c r="Q737" s="0" t="n">
        <f aca="false">VLOOKUP(B737,'Team Data'!$A$1:$E$659,4,FALSE())</f>
        <v>579</v>
      </c>
      <c r="R737" s="0" t="n">
        <f aca="false">VLOOKUP(B737,'Team Data'!$A$1:$E$659,5,FALSE())</f>
        <v>477</v>
      </c>
      <c r="S737" s="0" t="n">
        <f aca="false">IF(I737=1,(MIN(30,(C737-D737)))*(M737/(M737+N737))*(Q737/(Q737+R737)),(MAX(-30,(C737-D737)))*(N737/(M737+N737))*(R737/(R737+Q737)))</f>
        <v>-1.6014979338843</v>
      </c>
      <c r="T737" s="0" t="n">
        <f aca="false">IF(J737=1,(MIN(30,(D737-C737)))*(K737/(K737+L737))*(O737/(O737+P737)),(MAX(-30,(D737-C737)))*(L737/(K737+L737))*(P737/(P737+O737)))</f>
        <v>3.49822515212982</v>
      </c>
      <c r="U737" s="7" t="n">
        <v>43060</v>
      </c>
    </row>
    <row r="738" customFormat="false" ht="15" hidden="false" customHeight="false" outlineLevel="0" collapsed="false">
      <c r="A738" s="0" t="s">
        <v>42</v>
      </c>
      <c r="B738" s="0" t="s">
        <v>272</v>
      </c>
      <c r="C738" s="0" t="n">
        <v>59</v>
      </c>
      <c r="D738" s="0" t="n">
        <v>74</v>
      </c>
      <c r="E738" s="0" t="n">
        <v>36</v>
      </c>
      <c r="F738" s="0" t="n">
        <v>39</v>
      </c>
      <c r="G738" s="0" t="n">
        <v>9</v>
      </c>
      <c r="H738" s="0" t="n">
        <v>10</v>
      </c>
      <c r="I738" s="0" t="n">
        <v>0</v>
      </c>
      <c r="J738" s="0" t="n">
        <v>1</v>
      </c>
      <c r="K738" s="0" t="n">
        <f aca="false">VLOOKUP(A738,'Team Data'!$A$1:$E$659,2,FALSE())</f>
        <v>6</v>
      </c>
      <c r="L738" s="0" t="n">
        <f aca="false">VLOOKUP(A738,'Team Data'!$A$1:$E$659,3,FALSE())</f>
        <v>24</v>
      </c>
      <c r="M738" s="0" t="n">
        <f aca="false">VLOOKUP(B738,'Team Data'!$A$1:$E$659,2,FALSE())</f>
        <v>14</v>
      </c>
      <c r="N738" s="0" t="n">
        <f aca="false">VLOOKUP(B738,'Team Data'!$A$1:$E$659,3,FALSE())</f>
        <v>17</v>
      </c>
      <c r="O738" s="0" t="n">
        <f aca="false">VLOOKUP(A738,'Team Data'!$A$1:$E$659,4,FALSE())</f>
        <v>441</v>
      </c>
      <c r="P738" s="0" t="n">
        <f aca="false">VLOOKUP(A738,'Team Data'!$A$1:$E$659,5,FALSE())</f>
        <v>464</v>
      </c>
      <c r="Q738" s="0" t="n">
        <f aca="false">VLOOKUP(B738,'Team Data'!$A$1:$E$659,4,FALSE())</f>
        <v>453</v>
      </c>
      <c r="R738" s="0" t="n">
        <f aca="false">VLOOKUP(B738,'Team Data'!$A$1:$E$659,5,FALSE())</f>
        <v>480</v>
      </c>
      <c r="S738" s="0" t="n">
        <f aca="false">IF(I738=1,(MIN(30,(C738-D738)))*(M738/(M738+N738))*(Q738/(Q738+R738)),(MAX(-30,(C738-D738)))*(N738/(M738+N738))*(R738/(R738+Q738)))</f>
        <v>-4.23192614873976</v>
      </c>
      <c r="T738" s="0" t="n">
        <f aca="false">IF(J738=1,(MIN(30,(D738-C738)))*(K738/(K738+L738))*(O738/(O738+P738)),(MAX(-30,(D738-C738)))*(L738/(K738+L738))*(P738/(P738+O738)))</f>
        <v>1.46187845303867</v>
      </c>
      <c r="U738" s="7" t="n">
        <v>43060</v>
      </c>
    </row>
    <row r="739" customFormat="false" ht="15" hidden="false" customHeight="false" outlineLevel="0" collapsed="false">
      <c r="A739" s="0" t="s">
        <v>329</v>
      </c>
      <c r="B739" s="0" t="s">
        <v>43</v>
      </c>
      <c r="C739" s="0" t="n">
        <v>83</v>
      </c>
      <c r="D739" s="0" t="n">
        <v>69</v>
      </c>
      <c r="E739" s="0" t="n">
        <v>39</v>
      </c>
      <c r="F739" s="0" t="n">
        <v>34</v>
      </c>
      <c r="G739" s="0" t="n">
        <v>18</v>
      </c>
      <c r="H739" s="0" t="n">
        <v>18</v>
      </c>
      <c r="I739" s="0" t="n">
        <v>1</v>
      </c>
      <c r="J739" s="0" t="n">
        <v>0</v>
      </c>
      <c r="K739" s="0" t="n">
        <f aca="false">VLOOKUP(A739,'Team Data'!$A$1:$E$659,2,FALSE())</f>
        <v>18</v>
      </c>
      <c r="L739" s="0" t="n">
        <f aca="false">VLOOKUP(A739,'Team Data'!$A$1:$E$659,3,FALSE())</f>
        <v>14</v>
      </c>
      <c r="M739" s="0" t="n">
        <f aca="false">VLOOKUP(B739,'Team Data'!$A$1:$E$659,2,FALSE())</f>
        <v>8</v>
      </c>
      <c r="N739" s="0" t="n">
        <f aca="false">VLOOKUP(B739,'Team Data'!$A$1:$E$659,3,FALSE())</f>
        <v>23</v>
      </c>
      <c r="O739" s="0" t="n">
        <f aca="false">VLOOKUP(A739,'Team Data'!$A$1:$E$659,4,FALSE())</f>
        <v>555</v>
      </c>
      <c r="P739" s="0" t="n">
        <f aca="false">VLOOKUP(A739,'Team Data'!$A$1:$E$659,5,FALSE())</f>
        <v>488</v>
      </c>
      <c r="Q739" s="0" t="n">
        <f aca="false">VLOOKUP(B739,'Team Data'!$A$1:$E$659,4,FALSE())</f>
        <v>578</v>
      </c>
      <c r="R739" s="0" t="n">
        <f aca="false">VLOOKUP(B739,'Team Data'!$A$1:$E$659,5,FALSE())</f>
        <v>421</v>
      </c>
      <c r="S739" s="0" t="n">
        <f aca="false">IF(I739=1,(MIN(30,(C739-D739)))*(M739/(M739+N739))*(Q739/(Q739+R739)),(MAX(-30,(C739-D739)))*(N739/(M739+N739))*(R739/(R739+Q739)))</f>
        <v>2.09034841292906</v>
      </c>
      <c r="T739" s="0" t="n">
        <f aca="false">IF(J739=1,(MIN(30,(D739-C739)))*(K739/(K739+L739))*(O739/(O739+P739)),(MAX(-30,(D739-C739)))*(L739/(K739+L739))*(P739/(P739+O739)))</f>
        <v>-2.86577181208054</v>
      </c>
      <c r="U739" s="7" t="n">
        <v>43060</v>
      </c>
    </row>
    <row r="740" customFormat="false" ht="15" hidden="false" customHeight="false" outlineLevel="0" collapsed="false">
      <c r="A740" s="0" t="s">
        <v>452</v>
      </c>
      <c r="B740" s="0" t="s">
        <v>69</v>
      </c>
      <c r="C740" s="0" t="n">
        <v>70</v>
      </c>
      <c r="D740" s="0" t="n">
        <v>88</v>
      </c>
      <c r="E740" s="0" t="n">
        <v>34</v>
      </c>
      <c r="F740" s="0" t="n">
        <v>44</v>
      </c>
      <c r="G740" s="0" t="n">
        <v>18</v>
      </c>
      <c r="H740" s="0" t="n">
        <v>14</v>
      </c>
      <c r="I740" s="0" t="n">
        <v>0</v>
      </c>
      <c r="J740" s="0" t="n">
        <v>1</v>
      </c>
      <c r="K740" s="0" t="n">
        <f aca="false">VLOOKUP(A740,'Team Data'!$A$1:$E$659,2,FALSE())</f>
        <v>0</v>
      </c>
      <c r="L740" s="0" t="n">
        <f aca="false">VLOOKUP(A740,'Team Data'!$A$1:$E$659,3,FALSE())</f>
        <v>4</v>
      </c>
      <c r="M740" s="0" t="n">
        <f aca="false">VLOOKUP(B740,'Team Data'!$A$1:$E$659,2,FALSE())</f>
        <v>14</v>
      </c>
      <c r="N740" s="0" t="n">
        <f aca="false">VLOOKUP(B740,'Team Data'!$A$1:$E$659,3,FALSE())</f>
        <v>19</v>
      </c>
      <c r="O740" s="0" t="n">
        <f aca="false">VLOOKUP(A740,'Team Data'!$A$1:$E$659,4,FALSE())</f>
        <v>59</v>
      </c>
      <c r="P740" s="0" t="n">
        <f aca="false">VLOOKUP(A740,'Team Data'!$A$1:$E$659,5,FALSE())</f>
        <v>74</v>
      </c>
      <c r="Q740" s="0" t="n">
        <f aca="false">VLOOKUP(B740,'Team Data'!$A$1:$E$659,4,FALSE())</f>
        <v>518</v>
      </c>
      <c r="R740" s="0" t="n">
        <f aca="false">VLOOKUP(B740,'Team Data'!$A$1:$E$659,5,FALSE())</f>
        <v>487</v>
      </c>
      <c r="S740" s="0" t="n">
        <f aca="false">IF(I740=1,(MIN(30,(C740-D740)))*(M740/(M740+N740))*(Q740/(Q740+R740)),(MAX(-30,(C740-D740)))*(N740/(M740+N740))*(R740/(R740+Q740)))</f>
        <v>-5.02198100407056</v>
      </c>
      <c r="T740" s="0" t="n">
        <f aca="false">IF(J740=1,(MIN(30,(D740-C740)))*(K740/(K740+L740))*(O740/(O740+P740)),(MAX(-30,(D740-C740)))*(L740/(K740+L740))*(P740/(P740+O740)))</f>
        <v>0</v>
      </c>
      <c r="U740" s="7" t="n">
        <v>43060</v>
      </c>
    </row>
    <row r="741" customFormat="false" ht="15" hidden="false" customHeight="false" outlineLevel="0" collapsed="false">
      <c r="A741" s="0" t="s">
        <v>550</v>
      </c>
      <c r="B741" s="0" t="s">
        <v>96</v>
      </c>
      <c r="C741" s="0" t="n">
        <v>70</v>
      </c>
      <c r="D741" s="0" t="n">
        <v>93</v>
      </c>
      <c r="E741" s="0" t="n">
        <v>26</v>
      </c>
      <c r="F741" s="0" t="n">
        <v>43</v>
      </c>
      <c r="G741" s="0" t="n">
        <v>18</v>
      </c>
      <c r="H741" s="0" t="n">
        <v>17</v>
      </c>
      <c r="I741" s="0" t="n">
        <v>0</v>
      </c>
      <c r="J741" s="0" t="n">
        <v>1</v>
      </c>
      <c r="K741" s="0" t="n">
        <f aca="false">VLOOKUP(A741,'Team Data'!$A$1:$E$659,2,FALSE())</f>
        <v>0</v>
      </c>
      <c r="L741" s="0" t="n">
        <f aca="false">VLOOKUP(A741,'Team Data'!$A$1:$E$659,3,FALSE())</f>
        <v>2</v>
      </c>
      <c r="M741" s="0" t="n">
        <f aca="false">VLOOKUP(B741,'Team Data'!$A$1:$E$659,2,FALSE())</f>
        <v>14</v>
      </c>
      <c r="N741" s="0" t="n">
        <f aca="false">VLOOKUP(B741,'Team Data'!$A$1:$E$659,3,FALSE())</f>
        <v>18</v>
      </c>
      <c r="O741" s="0" t="n">
        <f aca="false">VLOOKUP(A741,'Team Data'!$A$1:$E$659,4,FALSE())</f>
        <v>24</v>
      </c>
      <c r="P741" s="0" t="n">
        <f aca="false">VLOOKUP(A741,'Team Data'!$A$1:$E$659,5,FALSE())</f>
        <v>40</v>
      </c>
      <c r="Q741" s="0" t="n">
        <f aca="false">VLOOKUP(B741,'Team Data'!$A$1:$E$659,4,FALSE())</f>
        <v>509</v>
      </c>
      <c r="R741" s="0" t="n">
        <f aca="false">VLOOKUP(B741,'Team Data'!$A$1:$E$659,5,FALSE())</f>
        <v>460</v>
      </c>
      <c r="S741" s="0" t="n">
        <f aca="false">IF(I741=1,(MIN(30,(C741-D741)))*(M741/(M741+N741))*(Q741/(Q741+R741)),(MAX(-30,(C741-D741)))*(N741/(M741+N741))*(R741/(R741+Q741)))</f>
        <v>-6.14164086687307</v>
      </c>
      <c r="T741" s="0" t="n">
        <f aca="false">IF(J741=1,(MIN(30,(D741-C741)))*(K741/(K741+L741))*(O741/(O741+P741)),(MAX(-30,(D741-C741)))*(L741/(K741+L741))*(P741/(P741+O741)))</f>
        <v>0</v>
      </c>
      <c r="U741" s="7" t="n">
        <v>43060</v>
      </c>
    </row>
    <row r="742" customFormat="false" ht="15" hidden="false" customHeight="false" outlineLevel="0" collapsed="false">
      <c r="A742" s="0" t="s">
        <v>261</v>
      </c>
      <c r="B742" s="0" t="s">
        <v>11</v>
      </c>
      <c r="C742" s="0" t="n">
        <v>101</v>
      </c>
      <c r="D742" s="0" t="n">
        <v>97</v>
      </c>
      <c r="E742" s="0" t="n">
        <v>42</v>
      </c>
      <c r="F742" s="0" t="n">
        <v>47</v>
      </c>
      <c r="G742" s="0" t="n">
        <v>16</v>
      </c>
      <c r="H742" s="0" t="n">
        <v>21</v>
      </c>
      <c r="I742" s="0" t="n">
        <v>1</v>
      </c>
      <c r="J742" s="0" t="n">
        <v>0</v>
      </c>
      <c r="K742" s="0" t="n">
        <f aca="false">VLOOKUP(A742,'Team Data'!$A$1:$E$659,2,FALSE())</f>
        <v>15</v>
      </c>
      <c r="L742" s="0" t="n">
        <f aca="false">VLOOKUP(A742,'Team Data'!$A$1:$E$659,3,FALSE())</f>
        <v>16</v>
      </c>
      <c r="M742" s="0" t="n">
        <f aca="false">VLOOKUP(B742,'Team Data'!$A$1:$E$659,2,FALSE())</f>
        <v>8</v>
      </c>
      <c r="N742" s="0" t="n">
        <f aca="false">VLOOKUP(B742,'Team Data'!$A$1:$E$659,3,FALSE())</f>
        <v>23</v>
      </c>
      <c r="O742" s="0" t="n">
        <f aca="false">VLOOKUP(A742,'Team Data'!$A$1:$E$659,4,FALSE())</f>
        <v>492</v>
      </c>
      <c r="P742" s="0" t="n">
        <f aca="false">VLOOKUP(A742,'Team Data'!$A$1:$E$659,5,FALSE())</f>
        <v>475</v>
      </c>
      <c r="Q742" s="0" t="n">
        <f aca="false">VLOOKUP(B742,'Team Data'!$A$1:$E$659,4,FALSE())</f>
        <v>473</v>
      </c>
      <c r="R742" s="0" t="n">
        <f aca="false">VLOOKUP(B742,'Team Data'!$A$1:$E$659,5,FALSE())</f>
        <v>559</v>
      </c>
      <c r="S742" s="0" t="n">
        <f aca="false">IF(I742=1,(MIN(30,(C742-D742)))*(M742/(M742+N742))*(Q742/(Q742+R742)),(MAX(-30,(C742-D742)))*(N742/(M742+N742))*(R742/(R742+Q742)))</f>
        <v>0.473118279569892</v>
      </c>
      <c r="T742" s="0" t="n">
        <f aca="false">IF(J742=1,(MIN(30,(D742-C742)))*(K742/(K742+L742))*(O742/(O742+P742)),(MAX(-30,(D742-C742)))*(L742/(K742+L742))*(P742/(P742+O742)))</f>
        <v>-1.01411081829403</v>
      </c>
      <c r="U742" s="7" t="n">
        <v>43060</v>
      </c>
    </row>
    <row r="743" customFormat="false" ht="15" hidden="false" customHeight="false" outlineLevel="0" collapsed="false">
      <c r="A743" s="0" t="s">
        <v>101</v>
      </c>
      <c r="B743" s="0" t="s">
        <v>134</v>
      </c>
      <c r="C743" s="0" t="n">
        <v>78</v>
      </c>
      <c r="D743" s="0" t="n">
        <v>75</v>
      </c>
      <c r="E743" s="0" t="n">
        <v>45</v>
      </c>
      <c r="F743" s="0" t="n">
        <v>28</v>
      </c>
      <c r="G743" s="0" t="n">
        <v>15</v>
      </c>
      <c r="H743" s="0" t="n">
        <v>12</v>
      </c>
      <c r="I743" s="0" t="n">
        <v>1</v>
      </c>
      <c r="J743" s="0" t="n">
        <v>0</v>
      </c>
      <c r="K743" s="0" t="n">
        <f aca="false">VLOOKUP(A743,'Team Data'!$A$1:$E$659,2,FALSE())</f>
        <v>21</v>
      </c>
      <c r="L743" s="0" t="n">
        <f aca="false">VLOOKUP(A743,'Team Data'!$A$1:$E$659,3,FALSE())</f>
        <v>12</v>
      </c>
      <c r="M743" s="0" t="n">
        <f aca="false">VLOOKUP(B743,'Team Data'!$A$1:$E$659,2,FALSE())</f>
        <v>10</v>
      </c>
      <c r="N743" s="0" t="n">
        <f aca="false">VLOOKUP(B743,'Team Data'!$A$1:$E$659,3,FALSE())</f>
        <v>22</v>
      </c>
      <c r="O743" s="0" t="n">
        <f aca="false">VLOOKUP(A743,'Team Data'!$A$1:$E$659,4,FALSE())</f>
        <v>495</v>
      </c>
      <c r="P743" s="0" t="n">
        <f aca="false">VLOOKUP(A743,'Team Data'!$A$1:$E$659,5,FALSE())</f>
        <v>516</v>
      </c>
      <c r="Q743" s="0" t="n">
        <f aca="false">VLOOKUP(B743,'Team Data'!$A$1:$E$659,4,FALSE())</f>
        <v>542</v>
      </c>
      <c r="R743" s="0" t="n">
        <f aca="false">VLOOKUP(B743,'Team Data'!$A$1:$E$659,5,FALSE())</f>
        <v>420</v>
      </c>
      <c r="S743" s="0" t="n">
        <f aca="false">IF(I743=1,(MIN(30,(C743-D743)))*(M743/(M743+N743))*(Q743/(Q743+R743)),(MAX(-30,(C743-D743)))*(N743/(M743+N743))*(R743/(R743+Q743)))</f>
        <v>0.528196465696466</v>
      </c>
      <c r="T743" s="0" t="n">
        <f aca="false">IF(J743=1,(MIN(30,(D743-C743)))*(K743/(K743+L743))*(O743/(O743+P743)),(MAX(-30,(D743-C743)))*(L743/(K743+L743))*(P743/(P743+O743)))</f>
        <v>-0.556784461828972</v>
      </c>
      <c r="U743" s="7" t="n">
        <v>43060</v>
      </c>
    </row>
    <row r="744" customFormat="false" ht="15" hidden="false" customHeight="false" outlineLevel="0" collapsed="false">
      <c r="A744" s="0" t="s">
        <v>303</v>
      </c>
      <c r="B744" s="0" t="s">
        <v>37</v>
      </c>
      <c r="C744" s="0" t="n">
        <v>91</v>
      </c>
      <c r="D744" s="0" t="n">
        <v>96</v>
      </c>
      <c r="E744" s="0" t="n">
        <v>41</v>
      </c>
      <c r="F744" s="0" t="n">
        <v>37</v>
      </c>
      <c r="G744" s="0" t="n">
        <v>13</v>
      </c>
      <c r="H744" s="0" t="n">
        <v>11</v>
      </c>
      <c r="I744" s="0" t="n">
        <v>0</v>
      </c>
      <c r="J744" s="0" t="n">
        <v>1</v>
      </c>
      <c r="K744" s="0" t="n">
        <f aca="false">VLOOKUP(A744,'Team Data'!$A$1:$E$659,2,FALSE())</f>
        <v>20</v>
      </c>
      <c r="L744" s="0" t="n">
        <f aca="false">VLOOKUP(A744,'Team Data'!$A$1:$E$659,3,FALSE())</f>
        <v>13</v>
      </c>
      <c r="M744" s="0" t="n">
        <f aca="false">VLOOKUP(B744,'Team Data'!$A$1:$E$659,2,FALSE())</f>
        <v>27</v>
      </c>
      <c r="N744" s="0" t="n">
        <f aca="false">VLOOKUP(B744,'Team Data'!$A$1:$E$659,3,FALSE())</f>
        <v>9</v>
      </c>
      <c r="O744" s="0" t="n">
        <f aca="false">VLOOKUP(A744,'Team Data'!$A$1:$E$659,4,FALSE())</f>
        <v>538</v>
      </c>
      <c r="P744" s="0" t="n">
        <f aca="false">VLOOKUP(A744,'Team Data'!$A$1:$E$659,5,FALSE())</f>
        <v>501</v>
      </c>
      <c r="Q744" s="0" t="n">
        <f aca="false">VLOOKUP(B744,'Team Data'!$A$1:$E$659,4,FALSE())</f>
        <v>662</v>
      </c>
      <c r="R744" s="0" t="n">
        <f aca="false">VLOOKUP(B744,'Team Data'!$A$1:$E$659,5,FALSE())</f>
        <v>509</v>
      </c>
      <c r="S744" s="0" t="n">
        <f aca="false">IF(I744=1,(MIN(30,(C744-D744)))*(M744/(M744+N744))*(Q744/(Q744+R744)),(MAX(-30,(C744-D744)))*(N744/(M744+N744))*(R744/(R744+Q744)))</f>
        <v>-0.5433390264731</v>
      </c>
      <c r="T744" s="0" t="n">
        <f aca="false">IF(J744=1,(MIN(30,(D744-C744)))*(K744/(K744+L744))*(O744/(O744+P744)),(MAX(-30,(D744-C744)))*(L744/(K744+L744))*(P744/(P744+O744)))</f>
        <v>1.56910782512322</v>
      </c>
      <c r="U744" s="7" t="n">
        <v>43060</v>
      </c>
    </row>
    <row r="745" customFormat="false" ht="15" hidden="false" customHeight="false" outlineLevel="0" collapsed="false">
      <c r="A745" s="0" t="s">
        <v>551</v>
      </c>
      <c r="B745" s="0" t="s">
        <v>297</v>
      </c>
      <c r="C745" s="0" t="n">
        <v>66</v>
      </c>
      <c r="D745" s="0" t="n">
        <v>116</v>
      </c>
      <c r="E745" s="0" t="n">
        <v>37</v>
      </c>
      <c r="F745" s="0" t="n">
        <v>37</v>
      </c>
      <c r="G745" s="0" t="n">
        <v>38</v>
      </c>
      <c r="H745" s="0" t="n">
        <v>16</v>
      </c>
      <c r="I745" s="0" t="n">
        <v>0</v>
      </c>
      <c r="J745" s="0" t="n">
        <v>1</v>
      </c>
      <c r="K745" s="0" t="n">
        <f aca="false">VLOOKUP(A745,'Team Data'!$A$1:$E$659,2,FALSE())</f>
        <v>0</v>
      </c>
      <c r="L745" s="0" t="n">
        <f aca="false">VLOOKUP(A745,'Team Data'!$A$1:$E$659,3,FALSE())</f>
        <v>4</v>
      </c>
      <c r="M745" s="0" t="n">
        <f aca="false">VLOOKUP(B745,'Team Data'!$A$1:$E$659,2,FALSE())</f>
        <v>11</v>
      </c>
      <c r="N745" s="0" t="n">
        <f aca="false">VLOOKUP(B745,'Team Data'!$A$1:$E$659,3,FALSE())</f>
        <v>21</v>
      </c>
      <c r="O745" s="0" t="n">
        <f aca="false">VLOOKUP(A745,'Team Data'!$A$1:$E$659,4,FALSE())</f>
        <v>54</v>
      </c>
      <c r="P745" s="0" t="n">
        <f aca="false">VLOOKUP(A745,'Team Data'!$A$1:$E$659,5,FALSE())</f>
        <v>76</v>
      </c>
      <c r="Q745" s="0" t="n">
        <f aca="false">VLOOKUP(B745,'Team Data'!$A$1:$E$659,4,FALSE())</f>
        <v>511</v>
      </c>
      <c r="R745" s="0" t="n">
        <f aca="false">VLOOKUP(B745,'Team Data'!$A$1:$E$659,5,FALSE())</f>
        <v>448</v>
      </c>
      <c r="S745" s="0" t="n">
        <f aca="false">IF(I745=1,(MIN(30,(C745-D745)))*(M745/(M745+N745))*(Q745/(Q745+R745)),(MAX(-30,(C745-D745)))*(N745/(M745+N745))*(R745/(R745+Q745)))</f>
        <v>-9.1970802919708</v>
      </c>
      <c r="T745" s="0" t="n">
        <f aca="false">IF(J745=1,(MIN(30,(D745-C745)))*(K745/(K745+L745))*(O745/(O745+P745)),(MAX(-30,(D745-C745)))*(L745/(K745+L745))*(P745/(P745+O745)))</f>
        <v>0</v>
      </c>
      <c r="U745" s="7" t="n">
        <v>43060</v>
      </c>
    </row>
    <row r="746" customFormat="false" ht="15" hidden="false" customHeight="false" outlineLevel="0" collapsed="false">
      <c r="A746" s="0" t="s">
        <v>151</v>
      </c>
      <c r="B746" s="0" t="s">
        <v>97</v>
      </c>
      <c r="C746" s="0" t="n">
        <v>77</v>
      </c>
      <c r="D746" s="0" t="n">
        <v>64</v>
      </c>
      <c r="E746" s="0" t="n">
        <v>35</v>
      </c>
      <c r="F746" s="0" t="n">
        <v>38</v>
      </c>
      <c r="G746" s="0" t="n">
        <v>12</v>
      </c>
      <c r="H746" s="0" t="n">
        <v>14</v>
      </c>
      <c r="I746" s="0" t="n">
        <v>1</v>
      </c>
      <c r="J746" s="0" t="n">
        <v>0</v>
      </c>
      <c r="K746" s="0" t="n">
        <f aca="false">VLOOKUP(A746,'Team Data'!$A$1:$E$659,2,FALSE())</f>
        <v>17</v>
      </c>
      <c r="L746" s="0" t="n">
        <f aca="false">VLOOKUP(A746,'Team Data'!$A$1:$E$659,3,FALSE())</f>
        <v>16</v>
      </c>
      <c r="M746" s="0" t="n">
        <f aca="false">VLOOKUP(B746,'Team Data'!$A$1:$E$659,2,FALSE())</f>
        <v>16</v>
      </c>
      <c r="N746" s="0" t="n">
        <f aca="false">VLOOKUP(B746,'Team Data'!$A$1:$E$659,3,FALSE())</f>
        <v>17</v>
      </c>
      <c r="O746" s="0" t="n">
        <f aca="false">VLOOKUP(A746,'Team Data'!$A$1:$E$659,4,FALSE())</f>
        <v>557</v>
      </c>
      <c r="P746" s="0" t="n">
        <f aca="false">VLOOKUP(A746,'Team Data'!$A$1:$E$659,5,FALSE())</f>
        <v>476</v>
      </c>
      <c r="Q746" s="0" t="n">
        <f aca="false">VLOOKUP(B746,'Team Data'!$A$1:$E$659,4,FALSE())</f>
        <v>539</v>
      </c>
      <c r="R746" s="0" t="n">
        <f aca="false">VLOOKUP(B746,'Team Data'!$A$1:$E$659,5,FALSE())</f>
        <v>535</v>
      </c>
      <c r="S746" s="0" t="n">
        <f aca="false">IF(I746=1,(MIN(30,(C746-D746)))*(M746/(M746+N746))*(Q746/(Q746+R746)),(MAX(-30,(C746-D746)))*(N746/(M746+N746))*(R746/(R746+Q746)))</f>
        <v>3.16325263811297</v>
      </c>
      <c r="T746" s="0" t="n">
        <f aca="false">IF(J746=1,(MIN(30,(D746-C746)))*(K746/(K746+L746))*(O746/(O746+P746)),(MAX(-30,(D746-C746)))*(L746/(K746+L746))*(P746/(P746+O746)))</f>
        <v>-2.90439731291619</v>
      </c>
      <c r="U746" s="7" t="n">
        <v>43060</v>
      </c>
    </row>
    <row r="747" customFormat="false" ht="15" hidden="false" customHeight="false" outlineLevel="0" collapsed="false">
      <c r="A747" s="0" t="s">
        <v>552</v>
      </c>
      <c r="B747" s="0" t="s">
        <v>154</v>
      </c>
      <c r="C747" s="0" t="n">
        <v>45</v>
      </c>
      <c r="D747" s="0" t="n">
        <v>97</v>
      </c>
      <c r="E747" s="0" t="n">
        <v>33</v>
      </c>
      <c r="F747" s="0" t="n">
        <v>52</v>
      </c>
      <c r="G747" s="0" t="n">
        <v>20</v>
      </c>
      <c r="H747" s="0" t="n">
        <v>15</v>
      </c>
      <c r="I747" s="0" t="n">
        <v>0</v>
      </c>
      <c r="J747" s="0" t="n">
        <v>1</v>
      </c>
      <c r="K747" s="0" t="n">
        <f aca="false">VLOOKUP(A747,'Team Data'!$A$1:$E$659,2,FALSE())</f>
        <v>0</v>
      </c>
      <c r="L747" s="0" t="n">
        <f aca="false">VLOOKUP(A747,'Team Data'!$A$1:$E$659,3,FALSE())</f>
        <v>1</v>
      </c>
      <c r="M747" s="0" t="n">
        <f aca="false">VLOOKUP(B747,'Team Data'!$A$1:$E$659,2,FALSE())</f>
        <v>9</v>
      </c>
      <c r="N747" s="0" t="n">
        <f aca="false">VLOOKUP(B747,'Team Data'!$A$1:$E$659,3,FALSE())</f>
        <v>22</v>
      </c>
      <c r="O747" s="0" t="n">
        <f aca="false">VLOOKUP(A747,'Team Data'!$A$1:$E$659,4,FALSE())</f>
        <v>9</v>
      </c>
      <c r="P747" s="0" t="n">
        <f aca="false">VLOOKUP(A747,'Team Data'!$A$1:$E$659,5,FALSE())</f>
        <v>22</v>
      </c>
      <c r="Q747" s="0" t="n">
        <f aca="false">VLOOKUP(B747,'Team Data'!$A$1:$E$659,4,FALSE())</f>
        <v>465</v>
      </c>
      <c r="R747" s="0" t="n">
        <f aca="false">VLOOKUP(B747,'Team Data'!$A$1:$E$659,5,FALSE())</f>
        <v>484</v>
      </c>
      <c r="S747" s="0" t="n">
        <f aca="false">IF(I747=1,(MIN(30,(C747-D747)))*(M747/(M747+N747))*(Q747/(Q747+R747)),(MAX(-30,(C747-D747)))*(N747/(M747+N747))*(R747/(R747+Q747)))</f>
        <v>-10.8582888609402</v>
      </c>
      <c r="T747" s="0" t="n">
        <f aca="false">IF(J747=1,(MIN(30,(D747-C747)))*(K747/(K747+L747))*(O747/(O747+P747)),(MAX(-30,(D747-C747)))*(L747/(K747+L747))*(P747/(P747+O747)))</f>
        <v>0</v>
      </c>
      <c r="U747" s="7" t="n">
        <v>43061</v>
      </c>
    </row>
    <row r="748" customFormat="false" ht="15" hidden="false" customHeight="false" outlineLevel="0" collapsed="false">
      <c r="A748" s="0" t="s">
        <v>509</v>
      </c>
      <c r="B748" s="0" t="s">
        <v>202</v>
      </c>
      <c r="C748" s="0" t="n">
        <v>77</v>
      </c>
      <c r="D748" s="0" t="n">
        <v>101</v>
      </c>
      <c r="E748" s="0" t="n">
        <v>31</v>
      </c>
      <c r="F748" s="0" t="n">
        <v>31</v>
      </c>
      <c r="G748" s="0" t="n">
        <v>16</v>
      </c>
      <c r="H748" s="0" t="n">
        <v>14</v>
      </c>
      <c r="I748" s="0" t="n">
        <v>0</v>
      </c>
      <c r="J748" s="0" t="n">
        <v>1</v>
      </c>
      <c r="K748" s="0" t="n">
        <f aca="false">VLOOKUP(A748,'Team Data'!$A$1:$E$659,2,FALSE())</f>
        <v>0</v>
      </c>
      <c r="L748" s="0" t="n">
        <f aca="false">VLOOKUP(A748,'Team Data'!$A$1:$E$659,3,FALSE())</f>
        <v>3</v>
      </c>
      <c r="M748" s="0" t="n">
        <f aca="false">VLOOKUP(B748,'Team Data'!$A$1:$E$659,2,FALSE())</f>
        <v>14</v>
      </c>
      <c r="N748" s="0" t="n">
        <f aca="false">VLOOKUP(B748,'Team Data'!$A$1:$E$659,3,FALSE())</f>
        <v>19</v>
      </c>
      <c r="O748" s="0" t="n">
        <f aca="false">VLOOKUP(A748,'Team Data'!$A$1:$E$659,4,FALSE())</f>
        <v>38</v>
      </c>
      <c r="P748" s="0" t="n">
        <f aca="false">VLOOKUP(A748,'Team Data'!$A$1:$E$659,5,FALSE())</f>
        <v>58</v>
      </c>
      <c r="Q748" s="0" t="n">
        <f aca="false">VLOOKUP(B748,'Team Data'!$A$1:$E$659,4,FALSE())</f>
        <v>532</v>
      </c>
      <c r="R748" s="0" t="n">
        <f aca="false">VLOOKUP(B748,'Team Data'!$A$1:$E$659,5,FALSE())</f>
        <v>464</v>
      </c>
      <c r="S748" s="0" t="n">
        <f aca="false">IF(I748=1,(MIN(30,(C748-D748)))*(M748/(M748+N748))*(Q748/(Q748+R748)),(MAX(-30,(C748-D748)))*(N748/(M748+N748))*(R748/(R748+Q748)))</f>
        <v>-6.43738590726543</v>
      </c>
      <c r="T748" s="0" t="n">
        <f aca="false">IF(J748=1,(MIN(30,(D748-C748)))*(K748/(K748+L748))*(O748/(O748+P748)),(MAX(-30,(D748-C748)))*(L748/(K748+L748))*(P748/(P748+O748)))</f>
        <v>0</v>
      </c>
      <c r="U748" s="7" t="n">
        <v>43061</v>
      </c>
    </row>
    <row r="749" customFormat="false" ht="15" hidden="false" customHeight="false" outlineLevel="0" collapsed="false">
      <c r="A749" s="0" t="s">
        <v>553</v>
      </c>
      <c r="B749" s="0" t="s">
        <v>348</v>
      </c>
      <c r="C749" s="0" t="n">
        <v>54</v>
      </c>
      <c r="D749" s="0" t="n">
        <v>103</v>
      </c>
      <c r="E749" s="0" t="n">
        <v>34</v>
      </c>
      <c r="F749" s="0" t="n">
        <v>50</v>
      </c>
      <c r="G749" s="0" t="n">
        <v>14</v>
      </c>
      <c r="H749" s="0" t="n">
        <v>13</v>
      </c>
      <c r="I749" s="0" t="n">
        <v>0</v>
      </c>
      <c r="J749" s="0" t="n">
        <v>1</v>
      </c>
      <c r="K749" s="0" t="n">
        <f aca="false">VLOOKUP(A749,'Team Data'!$A$1:$E$659,2,FALSE())</f>
        <v>0</v>
      </c>
      <c r="L749" s="0" t="n">
        <f aca="false">VLOOKUP(A749,'Team Data'!$A$1:$E$659,3,FALSE())</f>
        <v>2</v>
      </c>
      <c r="M749" s="0" t="n">
        <f aca="false">VLOOKUP(B749,'Team Data'!$A$1:$E$659,2,FALSE())</f>
        <v>19</v>
      </c>
      <c r="N749" s="0" t="n">
        <f aca="false">VLOOKUP(B749,'Team Data'!$A$1:$E$659,3,FALSE())</f>
        <v>12</v>
      </c>
      <c r="O749" s="0" t="n">
        <f aca="false">VLOOKUP(A749,'Team Data'!$A$1:$E$659,4,FALSE())</f>
        <v>44</v>
      </c>
      <c r="P749" s="0" t="n">
        <f aca="false">VLOOKUP(A749,'Team Data'!$A$1:$E$659,5,FALSE())</f>
        <v>22</v>
      </c>
      <c r="Q749" s="0" t="n">
        <f aca="false">VLOOKUP(B749,'Team Data'!$A$1:$E$659,4,FALSE())</f>
        <v>519</v>
      </c>
      <c r="R749" s="0" t="n">
        <f aca="false">VLOOKUP(B749,'Team Data'!$A$1:$E$659,5,FALSE())</f>
        <v>432</v>
      </c>
      <c r="S749" s="0" t="n">
        <f aca="false">IF(I749=1,(MIN(30,(C749-D749)))*(M749/(M749+N749))*(Q749/(Q749+R749)),(MAX(-30,(C749-D749)))*(N749/(M749+N749))*(R749/(R749+Q749)))</f>
        <v>-5.27526203317391</v>
      </c>
      <c r="T749" s="0" t="n">
        <f aca="false">IF(J749=1,(MIN(30,(D749-C749)))*(K749/(K749+L749))*(O749/(O749+P749)),(MAX(-30,(D749-C749)))*(L749/(K749+L749))*(P749/(P749+O749)))</f>
        <v>0</v>
      </c>
      <c r="U749" s="7" t="n">
        <v>43061</v>
      </c>
    </row>
    <row r="750" customFormat="false" ht="15" hidden="false" customHeight="false" outlineLevel="0" collapsed="false">
      <c r="A750" s="0" t="s">
        <v>35</v>
      </c>
      <c r="B750" s="0" t="s">
        <v>244</v>
      </c>
      <c r="C750" s="0" t="n">
        <v>54</v>
      </c>
      <c r="D750" s="0" t="n">
        <v>83</v>
      </c>
      <c r="E750" s="0" t="n">
        <v>36</v>
      </c>
      <c r="F750" s="0" t="n">
        <v>44</v>
      </c>
      <c r="G750" s="0" t="n">
        <v>16</v>
      </c>
      <c r="H750" s="0" t="n">
        <v>10</v>
      </c>
      <c r="I750" s="0" t="n">
        <v>0</v>
      </c>
      <c r="J750" s="0" t="n">
        <v>1</v>
      </c>
      <c r="K750" s="0" t="n">
        <f aca="false">VLOOKUP(A750,'Team Data'!$A$1:$E$659,2,FALSE())</f>
        <v>3</v>
      </c>
      <c r="L750" s="0" t="n">
        <f aca="false">VLOOKUP(A750,'Team Data'!$A$1:$E$659,3,FALSE())</f>
        <v>28</v>
      </c>
      <c r="M750" s="0" t="n">
        <f aca="false">VLOOKUP(B750,'Team Data'!$A$1:$E$659,2,FALSE())</f>
        <v>15</v>
      </c>
      <c r="N750" s="0" t="n">
        <f aca="false">VLOOKUP(B750,'Team Data'!$A$1:$E$659,3,FALSE())</f>
        <v>19</v>
      </c>
      <c r="O750" s="0" t="n">
        <f aca="false">VLOOKUP(A750,'Team Data'!$A$1:$E$659,4,FALSE())</f>
        <v>496</v>
      </c>
      <c r="P750" s="0" t="n">
        <f aca="false">VLOOKUP(A750,'Team Data'!$A$1:$E$659,5,FALSE())</f>
        <v>495</v>
      </c>
      <c r="Q750" s="0" t="n">
        <f aca="false">VLOOKUP(B750,'Team Data'!$A$1:$E$659,4,FALSE())</f>
        <v>608</v>
      </c>
      <c r="R750" s="0" t="n">
        <f aca="false">VLOOKUP(B750,'Team Data'!$A$1:$E$659,5,FALSE())</f>
        <v>484</v>
      </c>
      <c r="S750" s="0" t="n">
        <f aca="false">IF(I750=1,(MIN(30,(C750-D750)))*(M750/(M750+N750))*(Q750/(Q750+R750)),(MAX(-30,(C750-D750)))*(N750/(M750+N750))*(R750/(R750+Q750)))</f>
        <v>-7.18282697694462</v>
      </c>
      <c r="T750" s="0" t="n">
        <f aca="false">IF(J750=1,(MIN(30,(D750-C750)))*(K750/(K750+L750))*(O750/(O750+P750)),(MAX(-30,(D750-C750)))*(L750/(K750+L750))*(P750/(P750+O750)))</f>
        <v>1.40464177598385</v>
      </c>
      <c r="U750" s="7" t="n">
        <v>43061</v>
      </c>
    </row>
    <row r="751" customFormat="false" ht="15" hidden="false" customHeight="false" outlineLevel="0" collapsed="false">
      <c r="A751" s="0" t="s">
        <v>554</v>
      </c>
      <c r="B751" s="0" t="s">
        <v>182</v>
      </c>
      <c r="C751" s="0" t="n">
        <v>67</v>
      </c>
      <c r="D751" s="0" t="n">
        <v>82</v>
      </c>
      <c r="E751" s="0" t="n">
        <v>28</v>
      </c>
      <c r="F751" s="0" t="n">
        <v>41</v>
      </c>
      <c r="G751" s="0" t="n">
        <v>17</v>
      </c>
      <c r="H751" s="0" t="n">
        <v>26</v>
      </c>
      <c r="I751" s="0" t="n">
        <v>0</v>
      </c>
      <c r="J751" s="0" t="n">
        <v>1</v>
      </c>
      <c r="K751" s="0" t="n">
        <f aca="false">VLOOKUP(A751,'Team Data'!$A$1:$E$659,2,FALSE())</f>
        <v>0</v>
      </c>
      <c r="L751" s="0" t="n">
        <f aca="false">VLOOKUP(A751,'Team Data'!$A$1:$E$659,3,FALSE())</f>
        <v>1</v>
      </c>
      <c r="M751" s="0" t="n">
        <f aca="false">VLOOKUP(B751,'Team Data'!$A$1:$E$659,2,FALSE())</f>
        <v>13</v>
      </c>
      <c r="N751" s="0" t="n">
        <f aca="false">VLOOKUP(B751,'Team Data'!$A$1:$E$659,3,FALSE())</f>
        <v>19</v>
      </c>
      <c r="O751" s="0" t="n">
        <f aca="false">VLOOKUP(A751,'Team Data'!$A$1:$E$659,4,FALSE())</f>
        <v>13</v>
      </c>
      <c r="P751" s="0" t="n">
        <f aca="false">VLOOKUP(A751,'Team Data'!$A$1:$E$659,5,FALSE())</f>
        <v>19</v>
      </c>
      <c r="Q751" s="0" t="n">
        <f aca="false">VLOOKUP(B751,'Team Data'!$A$1:$E$659,4,FALSE())</f>
        <v>406</v>
      </c>
      <c r="R751" s="0" t="n">
        <f aca="false">VLOOKUP(B751,'Team Data'!$A$1:$E$659,5,FALSE())</f>
        <v>575</v>
      </c>
      <c r="S751" s="0" t="n">
        <f aca="false">IF(I751=1,(MIN(30,(C751-D751)))*(M751/(M751+N751))*(Q751/(Q751+R751)),(MAX(-30,(C751-D751)))*(N751/(M751+N751))*(R751/(R751+Q751)))</f>
        <v>-5.22027905198777</v>
      </c>
      <c r="T751" s="0" t="n">
        <f aca="false">IF(J751=1,(MIN(30,(D751-C751)))*(K751/(K751+L751))*(O751/(O751+P751)),(MAX(-30,(D751-C751)))*(L751/(K751+L751))*(P751/(P751+O751)))</f>
        <v>0</v>
      </c>
      <c r="U751" s="7" t="n">
        <v>43061</v>
      </c>
    </row>
    <row r="752" customFormat="false" ht="15" hidden="false" customHeight="false" outlineLevel="0" collapsed="false">
      <c r="A752" s="0" t="s">
        <v>105</v>
      </c>
      <c r="B752" s="0" t="s">
        <v>27</v>
      </c>
      <c r="C752" s="0" t="n">
        <v>78</v>
      </c>
      <c r="D752" s="0" t="n">
        <v>87</v>
      </c>
      <c r="E752" s="0" t="n">
        <v>35</v>
      </c>
      <c r="F752" s="0" t="n">
        <v>43</v>
      </c>
      <c r="G752" s="0" t="n">
        <v>12</v>
      </c>
      <c r="H752" s="0" t="n">
        <v>20</v>
      </c>
      <c r="I752" s="0" t="n">
        <v>0</v>
      </c>
      <c r="J752" s="0" t="n">
        <v>1</v>
      </c>
      <c r="K752" s="0" t="n">
        <f aca="false">VLOOKUP(A752,'Team Data'!$A$1:$E$659,2,FALSE())</f>
        <v>17</v>
      </c>
      <c r="L752" s="0" t="n">
        <f aca="false">VLOOKUP(A752,'Team Data'!$A$1:$E$659,3,FALSE())</f>
        <v>14</v>
      </c>
      <c r="M752" s="0" t="n">
        <f aca="false">VLOOKUP(B752,'Team Data'!$A$1:$E$659,2,FALSE())</f>
        <v>18</v>
      </c>
      <c r="N752" s="0" t="n">
        <f aca="false">VLOOKUP(B752,'Team Data'!$A$1:$E$659,3,FALSE())</f>
        <v>14</v>
      </c>
      <c r="O752" s="0" t="n">
        <f aca="false">VLOOKUP(A752,'Team Data'!$A$1:$E$659,4,FALSE())</f>
        <v>412</v>
      </c>
      <c r="P752" s="0" t="n">
        <f aca="false">VLOOKUP(A752,'Team Data'!$A$1:$E$659,5,FALSE())</f>
        <v>578</v>
      </c>
      <c r="Q752" s="0" t="n">
        <f aca="false">VLOOKUP(B752,'Team Data'!$A$1:$E$659,4,FALSE())</f>
        <v>374</v>
      </c>
      <c r="R752" s="0" t="n">
        <f aca="false">VLOOKUP(B752,'Team Data'!$A$1:$E$659,5,FALSE())</f>
        <v>605</v>
      </c>
      <c r="S752" s="0" t="n">
        <f aca="false">IF(I752=1,(MIN(30,(C752-D752)))*(M752/(M752+N752))*(Q752/(Q752+R752)),(MAX(-30,(C752-D752)))*(N752/(M752+N752))*(R752/(R752+Q752)))</f>
        <v>-2.43328651685393</v>
      </c>
      <c r="T752" s="0" t="n">
        <f aca="false">IF(J752=1,(MIN(30,(D752-C752)))*(K752/(K752+L752))*(O752/(O752+P752)),(MAX(-30,(D752-C752)))*(L752/(K752+L752))*(P752/(P752+O752)))</f>
        <v>2.05395894428153</v>
      </c>
      <c r="U752" s="7" t="n">
        <v>43061</v>
      </c>
    </row>
    <row r="753" customFormat="false" ht="15" hidden="false" customHeight="false" outlineLevel="0" collapsed="false">
      <c r="A753" s="0" t="s">
        <v>555</v>
      </c>
      <c r="B753" s="0" t="s">
        <v>183</v>
      </c>
      <c r="C753" s="0" t="n">
        <v>80</v>
      </c>
      <c r="D753" s="0" t="n">
        <v>91</v>
      </c>
      <c r="E753" s="0" t="n">
        <v>37</v>
      </c>
      <c r="F753" s="0" t="n">
        <v>39</v>
      </c>
      <c r="G753" s="0" t="n">
        <v>13</v>
      </c>
      <c r="H753" s="0" t="n">
        <v>16</v>
      </c>
      <c r="I753" s="0" t="n">
        <v>0</v>
      </c>
      <c r="J753" s="0" t="n">
        <v>1</v>
      </c>
      <c r="K753" s="0" t="n">
        <f aca="false">VLOOKUP(A753,'Team Data'!$A$1:$E$659,2,FALSE())</f>
        <v>0</v>
      </c>
      <c r="L753" s="0" t="n">
        <f aca="false">VLOOKUP(A753,'Team Data'!$A$1:$E$659,3,FALSE())</f>
        <v>1</v>
      </c>
      <c r="M753" s="0" t="n">
        <f aca="false">VLOOKUP(B753,'Team Data'!$A$1:$E$659,2,FALSE())</f>
        <v>18</v>
      </c>
      <c r="N753" s="0" t="n">
        <f aca="false">VLOOKUP(B753,'Team Data'!$A$1:$E$659,3,FALSE())</f>
        <v>13</v>
      </c>
      <c r="O753" s="0" t="n">
        <f aca="false">VLOOKUP(A753,'Team Data'!$A$1:$E$659,4,FALSE())</f>
        <v>18</v>
      </c>
      <c r="P753" s="0" t="n">
        <f aca="false">VLOOKUP(A753,'Team Data'!$A$1:$E$659,5,FALSE())</f>
        <v>13</v>
      </c>
      <c r="Q753" s="0" t="n">
        <f aca="false">VLOOKUP(B753,'Team Data'!$A$1:$E$659,4,FALSE())</f>
        <v>392</v>
      </c>
      <c r="R753" s="0" t="n">
        <f aca="false">VLOOKUP(B753,'Team Data'!$A$1:$E$659,5,FALSE())</f>
        <v>532</v>
      </c>
      <c r="S753" s="0" t="n">
        <f aca="false">IF(I753=1,(MIN(30,(C753-D753)))*(M753/(M753+N753))*(Q753/(Q753+R753)),(MAX(-30,(C753-D753)))*(N753/(M753+N753))*(R753/(R753+Q753)))</f>
        <v>-2.65591397849462</v>
      </c>
      <c r="T753" s="0" t="n">
        <f aca="false">IF(J753=1,(MIN(30,(D753-C753)))*(K753/(K753+L753))*(O753/(O753+P753)),(MAX(-30,(D753-C753)))*(L753/(K753+L753))*(P753/(P753+O753)))</f>
        <v>0</v>
      </c>
      <c r="U753" s="7" t="n">
        <v>43061</v>
      </c>
    </row>
    <row r="754" customFormat="false" ht="15" hidden="false" customHeight="false" outlineLevel="0" collapsed="false">
      <c r="A754" s="0" t="s">
        <v>556</v>
      </c>
      <c r="B754" s="0" t="s">
        <v>356</v>
      </c>
      <c r="C754" s="0" t="n">
        <v>83</v>
      </c>
      <c r="D754" s="0" t="n">
        <v>91</v>
      </c>
      <c r="E754" s="0" t="n">
        <v>34</v>
      </c>
      <c r="F754" s="0" t="n">
        <v>53</v>
      </c>
      <c r="G754" s="0" t="n">
        <v>21</v>
      </c>
      <c r="H754" s="0" t="n">
        <v>23</v>
      </c>
      <c r="I754" s="0" t="n">
        <v>0</v>
      </c>
      <c r="J754" s="0" t="n">
        <v>1</v>
      </c>
      <c r="K754" s="0" t="n">
        <f aca="false">VLOOKUP(A754,'Team Data'!$A$1:$E$659,2,FALSE())</f>
        <v>0</v>
      </c>
      <c r="L754" s="0" t="n">
        <f aca="false">VLOOKUP(A754,'Team Data'!$A$1:$E$659,3,FALSE())</f>
        <v>1</v>
      </c>
      <c r="M754" s="0" t="n">
        <f aca="false">VLOOKUP(B754,'Team Data'!$A$1:$E$659,2,FALSE())</f>
        <v>8</v>
      </c>
      <c r="N754" s="0" t="n">
        <f aca="false">VLOOKUP(B754,'Team Data'!$A$1:$E$659,3,FALSE())</f>
        <v>24</v>
      </c>
      <c r="O754" s="0" t="n">
        <f aca="false">VLOOKUP(A754,'Team Data'!$A$1:$E$659,4,FALSE())</f>
        <v>8</v>
      </c>
      <c r="P754" s="0" t="n">
        <f aca="false">VLOOKUP(A754,'Team Data'!$A$1:$E$659,5,FALSE())</f>
        <v>24</v>
      </c>
      <c r="Q754" s="0" t="n">
        <f aca="false">VLOOKUP(B754,'Team Data'!$A$1:$E$659,4,FALSE())</f>
        <v>505</v>
      </c>
      <c r="R754" s="0" t="n">
        <f aca="false">VLOOKUP(B754,'Team Data'!$A$1:$E$659,5,FALSE())</f>
        <v>499</v>
      </c>
      <c r="S754" s="0" t="n">
        <f aca="false">IF(I754=1,(MIN(30,(C754-D754)))*(M754/(M754+N754))*(Q754/(Q754+R754)),(MAX(-30,(C754-D754)))*(N754/(M754+N754))*(R754/(R754+Q754)))</f>
        <v>-2.98207171314741</v>
      </c>
      <c r="T754" s="0" t="n">
        <f aca="false">IF(J754=1,(MIN(30,(D754-C754)))*(K754/(K754+L754))*(O754/(O754+P754)),(MAX(-30,(D754-C754)))*(L754/(K754+L754))*(P754/(P754+O754)))</f>
        <v>0</v>
      </c>
      <c r="U754" s="7" t="n">
        <v>43061</v>
      </c>
    </row>
    <row r="755" customFormat="false" ht="15" hidden="false" customHeight="false" outlineLevel="0" collapsed="false">
      <c r="A755" s="0" t="s">
        <v>274</v>
      </c>
      <c r="B755" s="0" t="s">
        <v>152</v>
      </c>
      <c r="C755" s="0" t="n">
        <v>42</v>
      </c>
      <c r="D755" s="0" t="n">
        <v>84</v>
      </c>
      <c r="E755" s="0" t="n">
        <v>40</v>
      </c>
      <c r="F755" s="0" t="n">
        <v>49</v>
      </c>
      <c r="G755" s="0" t="n">
        <v>16</v>
      </c>
      <c r="H755" s="0" t="n">
        <v>8</v>
      </c>
      <c r="I755" s="0" t="n">
        <v>0</v>
      </c>
      <c r="J755" s="0" t="n">
        <v>1</v>
      </c>
      <c r="K755" s="0" t="n">
        <f aca="false">VLOOKUP(A755,'Team Data'!$A$1:$E$659,2,FALSE())</f>
        <v>20</v>
      </c>
      <c r="L755" s="0" t="n">
        <f aca="false">VLOOKUP(A755,'Team Data'!$A$1:$E$659,3,FALSE())</f>
        <v>13</v>
      </c>
      <c r="M755" s="0" t="n">
        <f aca="false">VLOOKUP(B755,'Team Data'!$A$1:$E$659,2,FALSE())</f>
        <v>22</v>
      </c>
      <c r="N755" s="0" t="n">
        <f aca="false">VLOOKUP(B755,'Team Data'!$A$1:$E$659,3,FALSE())</f>
        <v>14</v>
      </c>
      <c r="O755" s="0" t="n">
        <f aca="false">VLOOKUP(A755,'Team Data'!$A$1:$E$659,4,FALSE())</f>
        <v>571</v>
      </c>
      <c r="P755" s="0" t="n">
        <f aca="false">VLOOKUP(A755,'Team Data'!$A$1:$E$659,5,FALSE())</f>
        <v>476</v>
      </c>
      <c r="Q755" s="0" t="n">
        <f aca="false">VLOOKUP(B755,'Team Data'!$A$1:$E$659,4,FALSE())</f>
        <v>725</v>
      </c>
      <c r="R755" s="0" t="n">
        <f aca="false">VLOOKUP(B755,'Team Data'!$A$1:$E$659,5,FALSE())</f>
        <v>474</v>
      </c>
      <c r="S755" s="0" t="n">
        <f aca="false">IF(I755=1,(MIN(30,(C755-D755)))*(M755/(M755+N755))*(Q755/(Q755+R755)),(MAX(-30,(C755-D755)))*(N755/(M755+N755))*(R755/(R755+Q755)))</f>
        <v>-4.61217681401168</v>
      </c>
      <c r="T755" s="0" t="n">
        <f aca="false">IF(J755=1,(MIN(30,(D755-C755)))*(K755/(K755+L755))*(O755/(O755+P755)),(MAX(-30,(D755-C755)))*(L755/(K755+L755))*(P755/(P755+O755)))</f>
        <v>9.91577667795433</v>
      </c>
      <c r="U755" s="7" t="n">
        <v>43061</v>
      </c>
    </row>
    <row r="756" customFormat="false" ht="15" hidden="false" customHeight="false" outlineLevel="0" collapsed="false">
      <c r="A756" s="0" t="s">
        <v>490</v>
      </c>
      <c r="B756" s="0" t="s">
        <v>278</v>
      </c>
      <c r="C756" s="0" t="n">
        <v>54</v>
      </c>
      <c r="D756" s="0" t="n">
        <v>96</v>
      </c>
      <c r="E756" s="0" t="n">
        <v>38</v>
      </c>
      <c r="F756" s="0" t="n">
        <v>41</v>
      </c>
      <c r="G756" s="0" t="n">
        <v>24</v>
      </c>
      <c r="H756" s="0" t="n">
        <v>9</v>
      </c>
      <c r="I756" s="0" t="n">
        <v>0</v>
      </c>
      <c r="J756" s="0" t="n">
        <v>1</v>
      </c>
      <c r="K756" s="0" t="n">
        <f aca="false">VLOOKUP(A756,'Team Data'!$A$1:$E$659,2,FALSE())</f>
        <v>0</v>
      </c>
      <c r="L756" s="0" t="n">
        <f aca="false">VLOOKUP(A756,'Team Data'!$A$1:$E$659,3,FALSE())</f>
        <v>2</v>
      </c>
      <c r="M756" s="0" t="n">
        <f aca="false">VLOOKUP(B756,'Team Data'!$A$1:$E$659,2,FALSE())</f>
        <v>18</v>
      </c>
      <c r="N756" s="0" t="n">
        <f aca="false">VLOOKUP(B756,'Team Data'!$A$1:$E$659,3,FALSE())</f>
        <v>13</v>
      </c>
      <c r="O756" s="0" t="n">
        <f aca="false">VLOOKUP(A756,'Team Data'!$A$1:$E$659,4,FALSE())</f>
        <v>26</v>
      </c>
      <c r="P756" s="0" t="n">
        <f aca="false">VLOOKUP(A756,'Team Data'!$A$1:$E$659,5,FALSE())</f>
        <v>37</v>
      </c>
      <c r="Q756" s="0" t="n">
        <f aca="false">VLOOKUP(B756,'Team Data'!$A$1:$E$659,4,FALSE())</f>
        <v>452</v>
      </c>
      <c r="R756" s="0" t="n">
        <f aca="false">VLOOKUP(B756,'Team Data'!$A$1:$E$659,5,FALSE())</f>
        <v>498</v>
      </c>
      <c r="S756" s="0" t="n">
        <f aca="false">IF(I756=1,(MIN(30,(C756-D756)))*(M756/(M756+N756))*(Q756/(Q756+R756)),(MAX(-30,(C756-D756)))*(N756/(M756+N756))*(R756/(R756+Q756)))</f>
        <v>-6.59490662139219</v>
      </c>
      <c r="T756" s="0" t="n">
        <f aca="false">IF(J756=1,(MIN(30,(D756-C756)))*(K756/(K756+L756))*(O756/(O756+P756)),(MAX(-30,(D756-C756)))*(L756/(K756+L756))*(P756/(P756+O756)))</f>
        <v>0</v>
      </c>
      <c r="U756" s="7" t="n">
        <v>43061</v>
      </c>
    </row>
    <row r="757" customFormat="false" ht="15" hidden="false" customHeight="false" outlineLevel="0" collapsed="false">
      <c r="A757" s="0" t="s">
        <v>61</v>
      </c>
      <c r="B757" s="0" t="s">
        <v>20</v>
      </c>
      <c r="C757" s="0" t="n">
        <v>78</v>
      </c>
      <c r="D757" s="0" t="n">
        <v>88</v>
      </c>
      <c r="E757" s="0" t="n">
        <v>34</v>
      </c>
      <c r="F757" s="0" t="n">
        <v>47</v>
      </c>
      <c r="G757" s="0" t="n">
        <v>10</v>
      </c>
      <c r="H757" s="0" t="n">
        <v>17</v>
      </c>
      <c r="I757" s="0" t="n">
        <v>0</v>
      </c>
      <c r="J757" s="0" t="n">
        <v>1</v>
      </c>
      <c r="K757" s="0" t="n">
        <f aca="false">VLOOKUP(A757,'Team Data'!$A$1:$E$659,2,FALSE())</f>
        <v>8</v>
      </c>
      <c r="L757" s="0" t="n">
        <f aca="false">VLOOKUP(A757,'Team Data'!$A$1:$E$659,3,FALSE())</f>
        <v>19</v>
      </c>
      <c r="M757" s="0" t="n">
        <f aca="false">VLOOKUP(B757,'Team Data'!$A$1:$E$659,2,FALSE())</f>
        <v>13</v>
      </c>
      <c r="N757" s="0" t="n">
        <f aca="false">VLOOKUP(B757,'Team Data'!$A$1:$E$659,3,FALSE())</f>
        <v>17</v>
      </c>
      <c r="O757" s="0" t="n">
        <f aca="false">VLOOKUP(A757,'Team Data'!$A$1:$E$659,4,FALSE())</f>
        <v>409</v>
      </c>
      <c r="P757" s="0" t="n">
        <f aca="false">VLOOKUP(A757,'Team Data'!$A$1:$E$659,5,FALSE())</f>
        <v>407</v>
      </c>
      <c r="Q757" s="0" t="n">
        <f aca="false">VLOOKUP(B757,'Team Data'!$A$1:$E$659,4,FALSE())</f>
        <v>403</v>
      </c>
      <c r="R757" s="0" t="n">
        <f aca="false">VLOOKUP(B757,'Team Data'!$A$1:$E$659,5,FALSE())</f>
        <v>509</v>
      </c>
      <c r="S757" s="0" t="n">
        <f aca="false">IF(I757=1,(MIN(30,(C757-D757)))*(M757/(M757+N757))*(Q757/(Q757+R757)),(MAX(-30,(C757-D757)))*(N757/(M757+N757))*(R757/(R757+Q757)))</f>
        <v>-3.16264619883041</v>
      </c>
      <c r="T757" s="0" t="n">
        <f aca="false">IF(J757=1,(MIN(30,(D757-C757)))*(K757/(K757+L757))*(O757/(O757+P757)),(MAX(-30,(D757-C757)))*(L757/(K757+L757))*(P757/(P757+O757)))</f>
        <v>1.48511256354394</v>
      </c>
      <c r="U757" s="7" t="n">
        <v>43061</v>
      </c>
    </row>
    <row r="758" customFormat="false" ht="15" hidden="false" customHeight="false" outlineLevel="0" collapsed="false">
      <c r="A758" s="0" t="s">
        <v>13</v>
      </c>
      <c r="B758" s="0" t="s">
        <v>190</v>
      </c>
      <c r="C758" s="0" t="n">
        <v>74</v>
      </c>
      <c r="D758" s="0" t="n">
        <v>70</v>
      </c>
      <c r="E758" s="0" t="n">
        <v>36</v>
      </c>
      <c r="F758" s="0" t="n">
        <v>36</v>
      </c>
      <c r="G758" s="0" t="n">
        <v>9</v>
      </c>
      <c r="H758" s="0" t="n">
        <v>13</v>
      </c>
      <c r="I758" s="0" t="n">
        <v>1</v>
      </c>
      <c r="J758" s="0" t="n">
        <v>0</v>
      </c>
      <c r="K758" s="0" t="n">
        <f aca="false">VLOOKUP(A758,'Team Data'!$A$1:$E$659,2,FALSE())</f>
        <v>6</v>
      </c>
      <c r="L758" s="0" t="n">
        <f aca="false">VLOOKUP(A758,'Team Data'!$A$1:$E$659,3,FALSE())</f>
        <v>24</v>
      </c>
      <c r="M758" s="0" t="n">
        <f aca="false">VLOOKUP(B758,'Team Data'!$A$1:$E$659,2,FALSE())</f>
        <v>10</v>
      </c>
      <c r="N758" s="0" t="n">
        <f aca="false">VLOOKUP(B758,'Team Data'!$A$1:$E$659,3,FALSE())</f>
        <v>21</v>
      </c>
      <c r="O758" s="0" t="n">
        <f aca="false">VLOOKUP(A758,'Team Data'!$A$1:$E$659,4,FALSE())</f>
        <v>466</v>
      </c>
      <c r="P758" s="0" t="n">
        <f aca="false">VLOOKUP(A758,'Team Data'!$A$1:$E$659,5,FALSE())</f>
        <v>488</v>
      </c>
      <c r="Q758" s="0" t="n">
        <f aca="false">VLOOKUP(B758,'Team Data'!$A$1:$E$659,4,FALSE())</f>
        <v>463</v>
      </c>
      <c r="R758" s="0" t="n">
        <f aca="false">VLOOKUP(B758,'Team Data'!$A$1:$E$659,5,FALSE())</f>
        <v>473</v>
      </c>
      <c r="S758" s="0" t="n">
        <f aca="false">IF(I758=1,(MIN(30,(C758-D758)))*(M758/(M758+N758))*(Q758/(Q758+R758)),(MAX(-30,(C758-D758)))*(N758/(M758+N758))*(R758/(R758+Q758)))</f>
        <v>0.638268541494348</v>
      </c>
      <c r="T758" s="0" t="n">
        <f aca="false">IF(J758=1,(MIN(30,(D758-C758)))*(K758/(K758+L758))*(O758/(O758+P758)),(MAX(-30,(D758-C758)))*(L758/(K758+L758))*(P758/(P758+O758)))</f>
        <v>-1.63689727463312</v>
      </c>
      <c r="U758" s="7" t="n">
        <v>43061</v>
      </c>
    </row>
    <row r="759" customFormat="false" ht="15" hidden="false" customHeight="false" outlineLevel="0" collapsed="false">
      <c r="A759" s="0" t="s">
        <v>181</v>
      </c>
      <c r="B759" s="0" t="s">
        <v>118</v>
      </c>
      <c r="C759" s="0" t="n">
        <v>61</v>
      </c>
      <c r="D759" s="0" t="n">
        <v>67</v>
      </c>
      <c r="E759" s="0" t="n">
        <v>31</v>
      </c>
      <c r="F759" s="0" t="n">
        <v>31</v>
      </c>
      <c r="G759" s="0" t="n">
        <v>18</v>
      </c>
      <c r="H759" s="0" t="n">
        <v>14</v>
      </c>
      <c r="I759" s="0" t="n">
        <v>0</v>
      </c>
      <c r="J759" s="0" t="n">
        <v>1</v>
      </c>
      <c r="K759" s="0" t="n">
        <f aca="false">VLOOKUP(A759,'Team Data'!$A$1:$E$659,2,FALSE())</f>
        <v>8</v>
      </c>
      <c r="L759" s="0" t="n">
        <f aca="false">VLOOKUP(A759,'Team Data'!$A$1:$E$659,3,FALSE())</f>
        <v>21</v>
      </c>
      <c r="M759" s="0" t="n">
        <f aca="false">VLOOKUP(B759,'Team Data'!$A$1:$E$659,2,FALSE())</f>
        <v>11</v>
      </c>
      <c r="N759" s="0" t="n">
        <f aca="false">VLOOKUP(B759,'Team Data'!$A$1:$E$659,3,FALSE())</f>
        <v>19</v>
      </c>
      <c r="O759" s="0" t="n">
        <f aca="false">VLOOKUP(A759,'Team Data'!$A$1:$E$659,4,FALSE())</f>
        <v>484</v>
      </c>
      <c r="P759" s="0" t="n">
        <f aca="false">VLOOKUP(A759,'Team Data'!$A$1:$E$659,5,FALSE())</f>
        <v>397</v>
      </c>
      <c r="Q759" s="0" t="n">
        <f aca="false">VLOOKUP(B759,'Team Data'!$A$1:$E$659,4,FALSE())</f>
        <v>459</v>
      </c>
      <c r="R759" s="0" t="n">
        <f aca="false">VLOOKUP(B759,'Team Data'!$A$1:$E$659,5,FALSE())</f>
        <v>467</v>
      </c>
      <c r="S759" s="0" t="n">
        <f aca="false">IF(I759=1,(MIN(30,(C759-D759)))*(M759/(M759+N759))*(Q759/(Q759+R759)),(MAX(-30,(C759-D759)))*(N759/(M759+N759))*(R759/(R759+Q759)))</f>
        <v>-1.91641468682505</v>
      </c>
      <c r="T759" s="0" t="n">
        <f aca="false">IF(J759=1,(MIN(30,(D759-C759)))*(K759/(K759+L759))*(O759/(O759+P759)),(MAX(-30,(D759-C759)))*(L759/(K759+L759))*(P759/(P759+O759)))</f>
        <v>0.909311519041841</v>
      </c>
      <c r="U759" s="7" t="n">
        <v>43061</v>
      </c>
    </row>
    <row r="760" customFormat="false" ht="15" hidden="false" customHeight="false" outlineLevel="0" collapsed="false">
      <c r="A760" s="0" t="s">
        <v>116</v>
      </c>
      <c r="B760" s="0" t="s">
        <v>336</v>
      </c>
      <c r="C760" s="0" t="n">
        <v>73</v>
      </c>
      <c r="D760" s="0" t="n">
        <v>99</v>
      </c>
      <c r="E760" s="0" t="n">
        <v>27</v>
      </c>
      <c r="F760" s="0" t="n">
        <v>32</v>
      </c>
      <c r="G760" s="0" t="n">
        <v>13</v>
      </c>
      <c r="H760" s="0" t="n">
        <v>15</v>
      </c>
      <c r="I760" s="0" t="n">
        <v>0</v>
      </c>
      <c r="J760" s="0" t="n">
        <v>1</v>
      </c>
      <c r="K760" s="0" t="n">
        <f aca="false">VLOOKUP(A760,'Team Data'!$A$1:$E$659,2,FALSE())</f>
        <v>6</v>
      </c>
      <c r="L760" s="0" t="n">
        <f aca="false">VLOOKUP(A760,'Team Data'!$A$1:$E$659,3,FALSE())</f>
        <v>25</v>
      </c>
      <c r="M760" s="0" t="n">
        <f aca="false">VLOOKUP(B760,'Team Data'!$A$1:$E$659,2,FALSE())</f>
        <v>20</v>
      </c>
      <c r="N760" s="0" t="n">
        <f aca="false">VLOOKUP(B760,'Team Data'!$A$1:$E$659,3,FALSE())</f>
        <v>11</v>
      </c>
      <c r="O760" s="0" t="n">
        <f aca="false">VLOOKUP(A760,'Team Data'!$A$1:$E$659,4,FALSE())</f>
        <v>465</v>
      </c>
      <c r="P760" s="0" t="n">
        <f aca="false">VLOOKUP(A760,'Team Data'!$A$1:$E$659,5,FALSE())</f>
        <v>438</v>
      </c>
      <c r="Q760" s="0" t="n">
        <f aca="false">VLOOKUP(B760,'Team Data'!$A$1:$E$659,4,FALSE())</f>
        <v>573</v>
      </c>
      <c r="R760" s="0" t="n">
        <f aca="false">VLOOKUP(B760,'Team Data'!$A$1:$E$659,5,FALSE())</f>
        <v>467</v>
      </c>
      <c r="S760" s="0" t="n">
        <f aca="false">IF(I760=1,(MIN(30,(C760-D760)))*(M760/(M760+N760))*(Q760/(Q760+R760)),(MAX(-30,(C760-D760)))*(N760/(M760+N760))*(R760/(R760+Q760)))</f>
        <v>-4.14274193548387</v>
      </c>
      <c r="T760" s="0" t="n">
        <f aca="false">IF(J760=1,(MIN(30,(D760-C760)))*(K760/(K760+L760))*(O760/(O760+P760)),(MAX(-30,(D760-C760)))*(L760/(K760+L760))*(P760/(P760+O760)))</f>
        <v>2.59136212624585</v>
      </c>
      <c r="U760" s="7" t="n">
        <v>43061</v>
      </c>
    </row>
    <row r="761" customFormat="false" ht="15" hidden="false" customHeight="false" outlineLevel="0" collapsed="false">
      <c r="A761" s="0" t="s">
        <v>343</v>
      </c>
      <c r="B761" s="0" t="s">
        <v>163</v>
      </c>
      <c r="C761" s="0" t="n">
        <v>76</v>
      </c>
      <c r="D761" s="0" t="n">
        <v>85</v>
      </c>
      <c r="E761" s="0" t="n">
        <v>25</v>
      </c>
      <c r="F761" s="0" t="n">
        <v>32</v>
      </c>
      <c r="G761" s="0" t="n">
        <v>17</v>
      </c>
      <c r="H761" s="0" t="n">
        <v>12</v>
      </c>
      <c r="I761" s="0" t="n">
        <v>0</v>
      </c>
      <c r="J761" s="0" t="n">
        <v>1</v>
      </c>
      <c r="K761" s="0" t="n">
        <f aca="false">VLOOKUP(A761,'Team Data'!$A$1:$E$659,2,FALSE())</f>
        <v>13</v>
      </c>
      <c r="L761" s="0" t="n">
        <f aca="false">VLOOKUP(A761,'Team Data'!$A$1:$E$659,3,FALSE())</f>
        <v>19</v>
      </c>
      <c r="M761" s="0" t="n">
        <f aca="false">VLOOKUP(B761,'Team Data'!$A$1:$E$659,2,FALSE())</f>
        <v>13</v>
      </c>
      <c r="N761" s="0" t="n">
        <f aca="false">VLOOKUP(B761,'Team Data'!$A$1:$E$659,3,FALSE())</f>
        <v>20</v>
      </c>
      <c r="O761" s="0" t="n">
        <f aca="false">VLOOKUP(A761,'Team Data'!$A$1:$E$659,4,FALSE())</f>
        <v>540</v>
      </c>
      <c r="P761" s="0" t="n">
        <f aca="false">VLOOKUP(A761,'Team Data'!$A$1:$E$659,5,FALSE())</f>
        <v>453</v>
      </c>
      <c r="Q761" s="0" t="n">
        <f aca="false">VLOOKUP(B761,'Team Data'!$A$1:$E$659,4,FALSE())</f>
        <v>540</v>
      </c>
      <c r="R761" s="0" t="n">
        <f aca="false">VLOOKUP(B761,'Team Data'!$A$1:$E$659,5,FALSE())</f>
        <v>528</v>
      </c>
      <c r="S761" s="0" t="n">
        <f aca="false">IF(I761=1,(MIN(30,(C761-D761)))*(M761/(M761+N761))*(Q761/(Q761+R761)),(MAX(-30,(C761-D761)))*(N761/(M761+N761))*(R761/(R761+Q761)))</f>
        <v>-2.69662921348315</v>
      </c>
      <c r="T761" s="0" t="n">
        <f aca="false">IF(J761=1,(MIN(30,(D761-C761)))*(K761/(K761+L761))*(O761/(O761+P761)),(MAX(-30,(D761-C761)))*(L761/(K761+L761))*(P761/(P761+O761)))</f>
        <v>1.98829305135952</v>
      </c>
      <c r="U761" s="7" t="n">
        <v>43061</v>
      </c>
    </row>
    <row r="762" customFormat="false" ht="15" hidden="false" customHeight="false" outlineLevel="0" collapsed="false">
      <c r="A762" s="0" t="s">
        <v>557</v>
      </c>
      <c r="B762" s="0" t="s">
        <v>330</v>
      </c>
      <c r="C762" s="0" t="n">
        <v>66</v>
      </c>
      <c r="D762" s="0" t="n">
        <v>81</v>
      </c>
      <c r="E762" s="0" t="n">
        <v>33</v>
      </c>
      <c r="F762" s="0" t="n">
        <v>39</v>
      </c>
      <c r="G762" s="0" t="n">
        <v>23</v>
      </c>
      <c r="H762" s="0" t="n">
        <v>13</v>
      </c>
      <c r="I762" s="0" t="n">
        <v>0</v>
      </c>
      <c r="J762" s="0" t="n">
        <v>1</v>
      </c>
      <c r="K762" s="0" t="n">
        <f aca="false">VLOOKUP(A762,'Team Data'!$A$1:$E$659,2,FALSE())</f>
        <v>0</v>
      </c>
      <c r="L762" s="0" t="n">
        <f aca="false">VLOOKUP(A762,'Team Data'!$A$1:$E$659,3,FALSE())</f>
        <v>2</v>
      </c>
      <c r="M762" s="0" t="n">
        <f aca="false">VLOOKUP(B762,'Team Data'!$A$1:$E$659,2,FALSE())</f>
        <v>9</v>
      </c>
      <c r="N762" s="0" t="n">
        <f aca="false">VLOOKUP(B762,'Team Data'!$A$1:$E$659,3,FALSE())</f>
        <v>21</v>
      </c>
      <c r="O762" s="0" t="n">
        <f aca="false">VLOOKUP(A762,'Team Data'!$A$1:$E$659,4,FALSE())</f>
        <v>34</v>
      </c>
      <c r="P762" s="0" t="n">
        <f aca="false">VLOOKUP(A762,'Team Data'!$A$1:$E$659,5,FALSE())</f>
        <v>31</v>
      </c>
      <c r="Q762" s="0" t="n">
        <f aca="false">VLOOKUP(B762,'Team Data'!$A$1:$E$659,4,FALSE())</f>
        <v>467</v>
      </c>
      <c r="R762" s="0" t="n">
        <f aca="false">VLOOKUP(B762,'Team Data'!$A$1:$E$659,5,FALSE())</f>
        <v>455</v>
      </c>
      <c r="S762" s="0" t="n">
        <f aca="false">IF(I762=1,(MIN(30,(C762-D762)))*(M762/(M762+N762))*(Q762/(Q762+R762)),(MAX(-30,(C762-D762)))*(N762/(M762+N762))*(R762/(R762+Q762)))</f>
        <v>-5.18167028199566</v>
      </c>
      <c r="T762" s="0" t="n">
        <f aca="false">IF(J762=1,(MIN(30,(D762-C762)))*(K762/(K762+L762))*(O762/(O762+P762)),(MAX(-30,(D762-C762)))*(L762/(K762+L762))*(P762/(P762+O762)))</f>
        <v>0</v>
      </c>
      <c r="U762" s="7" t="n">
        <v>43061</v>
      </c>
    </row>
    <row r="763" customFormat="false" ht="15" hidden="false" customHeight="false" outlineLevel="0" collapsed="false">
      <c r="A763" s="0" t="s">
        <v>245</v>
      </c>
      <c r="B763" s="0" t="s">
        <v>137</v>
      </c>
      <c r="C763" s="0" t="n">
        <v>70</v>
      </c>
      <c r="D763" s="0" t="n">
        <v>66</v>
      </c>
      <c r="E763" s="0" t="n">
        <v>37</v>
      </c>
      <c r="F763" s="0" t="n">
        <v>32</v>
      </c>
      <c r="G763" s="0" t="n">
        <v>15</v>
      </c>
      <c r="H763" s="0" t="n">
        <v>9</v>
      </c>
      <c r="I763" s="0" t="n">
        <v>1</v>
      </c>
      <c r="J763" s="0" t="n">
        <v>0</v>
      </c>
      <c r="K763" s="0" t="n">
        <f aca="false">VLOOKUP(A763,'Team Data'!$A$1:$E$659,2,FALSE())</f>
        <v>22</v>
      </c>
      <c r="L763" s="0" t="n">
        <f aca="false">VLOOKUP(A763,'Team Data'!$A$1:$E$659,3,FALSE())</f>
        <v>12</v>
      </c>
      <c r="M763" s="0" t="n">
        <f aca="false">VLOOKUP(B763,'Team Data'!$A$1:$E$659,2,FALSE())</f>
        <v>17</v>
      </c>
      <c r="N763" s="0" t="n">
        <f aca="false">VLOOKUP(B763,'Team Data'!$A$1:$E$659,3,FALSE())</f>
        <v>17</v>
      </c>
      <c r="O763" s="0" t="n">
        <f aca="false">VLOOKUP(A763,'Team Data'!$A$1:$E$659,4,FALSE())</f>
        <v>500</v>
      </c>
      <c r="P763" s="0" t="n">
        <f aca="false">VLOOKUP(A763,'Team Data'!$A$1:$E$659,5,FALSE())</f>
        <v>508</v>
      </c>
      <c r="Q763" s="0" t="n">
        <f aca="false">VLOOKUP(B763,'Team Data'!$A$1:$E$659,4,FALSE())</f>
        <v>609</v>
      </c>
      <c r="R763" s="0" t="n">
        <f aca="false">VLOOKUP(B763,'Team Data'!$A$1:$E$659,5,FALSE())</f>
        <v>491</v>
      </c>
      <c r="S763" s="0" t="n">
        <f aca="false">IF(I763=1,(MIN(30,(C763-D763)))*(M763/(M763+N763))*(Q763/(Q763+R763)),(MAX(-30,(C763-D763)))*(N763/(M763+N763))*(R763/(R763+Q763)))</f>
        <v>1.10727272727273</v>
      </c>
      <c r="T763" s="0" t="n">
        <f aca="false">IF(J763=1,(MIN(30,(D763-C763)))*(K763/(K763+L763))*(O763/(O763+P763)),(MAX(-30,(D763-C763)))*(L763/(K763+L763))*(P763/(P763+O763)))</f>
        <v>-0.711484593837535</v>
      </c>
      <c r="U763" s="7" t="n">
        <v>43061</v>
      </c>
    </row>
    <row r="764" customFormat="false" ht="15" hidden="false" customHeight="false" outlineLevel="0" collapsed="false">
      <c r="A764" s="0" t="s">
        <v>62</v>
      </c>
      <c r="B764" s="0" t="s">
        <v>47</v>
      </c>
      <c r="C764" s="0" t="n">
        <v>71</v>
      </c>
      <c r="D764" s="0" t="n">
        <v>74</v>
      </c>
      <c r="E764" s="0" t="n">
        <v>29</v>
      </c>
      <c r="F764" s="0" t="n">
        <v>44</v>
      </c>
      <c r="G764" s="0" t="n">
        <v>11</v>
      </c>
      <c r="H764" s="0" t="n">
        <v>12</v>
      </c>
      <c r="I764" s="0" t="n">
        <v>0</v>
      </c>
      <c r="J764" s="0" t="n">
        <v>1</v>
      </c>
      <c r="K764" s="0" t="n">
        <f aca="false">VLOOKUP(A764,'Team Data'!$A$1:$E$659,2,FALSE())</f>
        <v>5</v>
      </c>
      <c r="L764" s="0" t="n">
        <f aca="false">VLOOKUP(A764,'Team Data'!$A$1:$E$659,3,FALSE())</f>
        <v>27</v>
      </c>
      <c r="M764" s="0" t="n">
        <f aca="false">VLOOKUP(B764,'Team Data'!$A$1:$E$659,2,FALSE())</f>
        <v>14</v>
      </c>
      <c r="N764" s="0" t="n">
        <f aca="false">VLOOKUP(B764,'Team Data'!$A$1:$E$659,3,FALSE())</f>
        <v>18</v>
      </c>
      <c r="O764" s="0" t="n">
        <f aca="false">VLOOKUP(A764,'Team Data'!$A$1:$E$659,4,FALSE())</f>
        <v>512</v>
      </c>
      <c r="P764" s="0" t="n">
        <f aca="false">VLOOKUP(A764,'Team Data'!$A$1:$E$659,5,FALSE())</f>
        <v>548</v>
      </c>
      <c r="Q764" s="0" t="n">
        <f aca="false">VLOOKUP(B764,'Team Data'!$A$1:$E$659,4,FALSE())</f>
        <v>456</v>
      </c>
      <c r="R764" s="0" t="n">
        <f aca="false">VLOOKUP(B764,'Team Data'!$A$1:$E$659,5,FALSE())</f>
        <v>570</v>
      </c>
      <c r="S764" s="0" t="n">
        <f aca="false">IF(I764=1,(MIN(30,(C764-D764)))*(M764/(M764+N764))*(Q764/(Q764+R764)),(MAX(-30,(C764-D764)))*(N764/(M764+N764))*(R764/(R764+Q764)))</f>
        <v>-0.9375</v>
      </c>
      <c r="T764" s="0" t="n">
        <f aca="false">IF(J764=1,(MIN(30,(D764-C764)))*(K764/(K764+L764))*(O764/(O764+P764)),(MAX(-30,(D764-C764)))*(L764/(K764+L764))*(P764/(P764+O764)))</f>
        <v>0.226415094339623</v>
      </c>
      <c r="U764" s="7" t="n">
        <v>43061</v>
      </c>
    </row>
    <row r="765" customFormat="false" ht="15" hidden="false" customHeight="false" outlineLevel="0" collapsed="false">
      <c r="A765" s="0" t="s">
        <v>558</v>
      </c>
      <c r="B765" s="0" t="s">
        <v>337</v>
      </c>
      <c r="C765" s="0" t="n">
        <v>64</v>
      </c>
      <c r="D765" s="0" t="n">
        <v>107</v>
      </c>
      <c r="E765" s="0" t="n">
        <v>29</v>
      </c>
      <c r="F765" s="0" t="n">
        <v>56</v>
      </c>
      <c r="G765" s="0" t="n">
        <v>22</v>
      </c>
      <c r="H765" s="0" t="n">
        <v>19</v>
      </c>
      <c r="I765" s="0" t="n">
        <v>0</v>
      </c>
      <c r="J765" s="0" t="n">
        <v>1</v>
      </c>
      <c r="K765" s="0" t="n">
        <f aca="false">VLOOKUP(A765,'Team Data'!$A$1:$E$659,2,FALSE())</f>
        <v>0</v>
      </c>
      <c r="L765" s="0" t="n">
        <f aca="false">VLOOKUP(A765,'Team Data'!$A$1:$E$659,3,FALSE())</f>
        <v>1</v>
      </c>
      <c r="M765" s="0" t="n">
        <f aca="false">VLOOKUP(B765,'Team Data'!$A$1:$E$659,2,FALSE())</f>
        <v>23</v>
      </c>
      <c r="N765" s="0" t="n">
        <f aca="false">VLOOKUP(B765,'Team Data'!$A$1:$E$659,3,FALSE())</f>
        <v>10</v>
      </c>
      <c r="O765" s="0" t="n">
        <f aca="false">VLOOKUP(A765,'Team Data'!$A$1:$E$659,4,FALSE())</f>
        <v>23</v>
      </c>
      <c r="P765" s="0" t="n">
        <f aca="false">VLOOKUP(A765,'Team Data'!$A$1:$E$659,5,FALSE())</f>
        <v>10</v>
      </c>
      <c r="Q765" s="0" t="n">
        <f aca="false">VLOOKUP(B765,'Team Data'!$A$1:$E$659,4,FALSE())</f>
        <v>458</v>
      </c>
      <c r="R765" s="0" t="n">
        <f aca="false">VLOOKUP(B765,'Team Data'!$A$1:$E$659,5,FALSE())</f>
        <v>534</v>
      </c>
      <c r="S765" s="0" t="n">
        <f aca="false">IF(I765=1,(MIN(30,(C765-D765)))*(M765/(M765+N765))*(Q765/(Q765+R765)),(MAX(-30,(C765-D765)))*(N765/(M765+N765))*(R765/(R765+Q765)))</f>
        <v>-4.89369501466276</v>
      </c>
      <c r="T765" s="0" t="n">
        <f aca="false">IF(J765=1,(MIN(30,(D765-C765)))*(K765/(K765+L765))*(O765/(O765+P765)),(MAX(-30,(D765-C765)))*(L765/(K765+L765))*(P765/(P765+O765)))</f>
        <v>0</v>
      </c>
      <c r="U765" s="7" t="n">
        <v>43061</v>
      </c>
    </row>
    <row r="766" customFormat="false" ht="15" hidden="false" customHeight="false" outlineLevel="0" collapsed="false">
      <c r="A766" s="0" t="s">
        <v>350</v>
      </c>
      <c r="B766" s="0" t="s">
        <v>310</v>
      </c>
      <c r="C766" s="0" t="n">
        <v>70</v>
      </c>
      <c r="D766" s="0" t="n">
        <v>72</v>
      </c>
      <c r="E766" s="0" t="n">
        <v>25</v>
      </c>
      <c r="F766" s="0" t="n">
        <v>28</v>
      </c>
      <c r="G766" s="0" t="n">
        <v>12</v>
      </c>
      <c r="H766" s="0" t="n">
        <v>19</v>
      </c>
      <c r="I766" s="0" t="n">
        <v>0</v>
      </c>
      <c r="J766" s="0" t="n">
        <v>1</v>
      </c>
      <c r="K766" s="0" t="n">
        <f aca="false">VLOOKUP(A766,'Team Data'!$A$1:$E$659,2,FALSE())</f>
        <v>15</v>
      </c>
      <c r="L766" s="0" t="n">
        <f aca="false">VLOOKUP(A766,'Team Data'!$A$1:$E$659,3,FALSE())</f>
        <v>17</v>
      </c>
      <c r="M766" s="0" t="n">
        <f aca="false">VLOOKUP(B766,'Team Data'!$A$1:$E$659,2,FALSE())</f>
        <v>21</v>
      </c>
      <c r="N766" s="0" t="n">
        <f aca="false">VLOOKUP(B766,'Team Data'!$A$1:$E$659,3,FALSE())</f>
        <v>12</v>
      </c>
      <c r="O766" s="0" t="n">
        <f aca="false">VLOOKUP(A766,'Team Data'!$A$1:$E$659,4,FALSE())</f>
        <v>641</v>
      </c>
      <c r="P766" s="0" t="n">
        <f aca="false">VLOOKUP(A766,'Team Data'!$A$1:$E$659,5,FALSE())</f>
        <v>425</v>
      </c>
      <c r="Q766" s="0" t="n">
        <f aca="false">VLOOKUP(B766,'Team Data'!$A$1:$E$659,4,FALSE())</f>
        <v>636</v>
      </c>
      <c r="R766" s="0" t="n">
        <f aca="false">VLOOKUP(B766,'Team Data'!$A$1:$E$659,5,FALSE())</f>
        <v>474</v>
      </c>
      <c r="S766" s="0" t="n">
        <f aca="false">IF(I766=1,(MIN(30,(C766-D766)))*(M766/(M766+N766))*(Q766/(Q766+R766)),(MAX(-30,(C766-D766)))*(N766/(M766+N766))*(R766/(R766+Q766)))</f>
        <v>-0.310565110565111</v>
      </c>
      <c r="T766" s="0" t="n">
        <f aca="false">IF(J766=1,(MIN(30,(D766-C766)))*(K766/(K766+L766))*(O766/(O766+P766)),(MAX(-30,(D766-C766)))*(L766/(K766+L766))*(P766/(P766+O766)))</f>
        <v>0.563731238273921</v>
      </c>
      <c r="U766" s="7" t="n">
        <v>43061</v>
      </c>
    </row>
    <row r="767" customFormat="false" ht="15" hidden="false" customHeight="false" outlineLevel="0" collapsed="false">
      <c r="A767" s="0" t="s">
        <v>90</v>
      </c>
      <c r="B767" s="0" t="s">
        <v>171</v>
      </c>
      <c r="C767" s="0" t="n">
        <v>72</v>
      </c>
      <c r="D767" s="0" t="n">
        <v>85</v>
      </c>
      <c r="E767" s="0" t="n">
        <v>32</v>
      </c>
      <c r="F767" s="0" t="n">
        <v>37</v>
      </c>
      <c r="G767" s="0" t="n">
        <v>16</v>
      </c>
      <c r="H767" s="0" t="n">
        <v>12</v>
      </c>
      <c r="I767" s="0" t="n">
        <v>0</v>
      </c>
      <c r="J767" s="0" t="n">
        <v>1</v>
      </c>
      <c r="K767" s="0" t="n">
        <f aca="false">VLOOKUP(A767,'Team Data'!$A$1:$E$659,2,FALSE())</f>
        <v>23</v>
      </c>
      <c r="L767" s="0" t="n">
        <f aca="false">VLOOKUP(A767,'Team Data'!$A$1:$E$659,3,FALSE())</f>
        <v>12</v>
      </c>
      <c r="M767" s="0" t="n">
        <f aca="false">VLOOKUP(B767,'Team Data'!$A$1:$E$659,2,FALSE())</f>
        <v>25</v>
      </c>
      <c r="N767" s="0" t="n">
        <f aca="false">VLOOKUP(B767,'Team Data'!$A$1:$E$659,3,FALSE())</f>
        <v>8</v>
      </c>
      <c r="O767" s="0" t="n">
        <f aca="false">VLOOKUP(A767,'Team Data'!$A$1:$E$659,4,FALSE())</f>
        <v>500</v>
      </c>
      <c r="P767" s="0" t="n">
        <f aca="false">VLOOKUP(A767,'Team Data'!$A$1:$E$659,5,FALSE())</f>
        <v>533</v>
      </c>
      <c r="Q767" s="0" t="n">
        <f aca="false">VLOOKUP(B767,'Team Data'!$A$1:$E$659,4,FALSE())</f>
        <v>610</v>
      </c>
      <c r="R767" s="0" t="n">
        <f aca="false">VLOOKUP(B767,'Team Data'!$A$1:$E$659,5,FALSE())</f>
        <v>461</v>
      </c>
      <c r="S767" s="0" t="n">
        <f aca="false">IF(I767=1,(MIN(30,(C767-D767)))*(M767/(M767+N767))*(Q767/(Q767+R767)),(MAX(-30,(C767-D767)))*(N767/(M767+N767))*(R767/(R767+Q767)))</f>
        <v>-1.35653453300512</v>
      </c>
      <c r="T767" s="0" t="n">
        <f aca="false">IF(J767=1,(MIN(30,(D767-C767)))*(K767/(K767+L767))*(O767/(O767+P767)),(MAX(-30,(D767-C767)))*(L767/(K767+L767))*(P767/(P767+O767)))</f>
        <v>4.13497441571014</v>
      </c>
      <c r="U767" s="7" t="n">
        <v>43061</v>
      </c>
    </row>
    <row r="768" customFormat="false" ht="15" hidden="false" customHeight="false" outlineLevel="0" collapsed="false">
      <c r="A768" s="0" t="s">
        <v>131</v>
      </c>
      <c r="B768" s="0" t="s">
        <v>52</v>
      </c>
      <c r="C768" s="0" t="n">
        <v>77</v>
      </c>
      <c r="D768" s="0" t="n">
        <v>75</v>
      </c>
      <c r="E768" s="0" t="n">
        <v>38</v>
      </c>
      <c r="F768" s="0" t="n">
        <v>23</v>
      </c>
      <c r="G768" s="0" t="n">
        <v>18</v>
      </c>
      <c r="H768" s="0" t="n">
        <v>12</v>
      </c>
      <c r="I768" s="0" t="n">
        <v>1</v>
      </c>
      <c r="J768" s="0" t="n">
        <v>0</v>
      </c>
      <c r="K768" s="0" t="n">
        <f aca="false">VLOOKUP(A768,'Team Data'!$A$1:$E$659,2,FALSE())</f>
        <v>23</v>
      </c>
      <c r="L768" s="0" t="n">
        <f aca="false">VLOOKUP(A768,'Team Data'!$A$1:$E$659,3,FALSE())</f>
        <v>13</v>
      </c>
      <c r="M768" s="0" t="n">
        <f aca="false">VLOOKUP(B768,'Team Data'!$A$1:$E$659,2,FALSE())</f>
        <v>10</v>
      </c>
      <c r="N768" s="0" t="n">
        <f aca="false">VLOOKUP(B768,'Team Data'!$A$1:$E$659,3,FALSE())</f>
        <v>23</v>
      </c>
      <c r="O768" s="0" t="n">
        <f aca="false">VLOOKUP(A768,'Team Data'!$A$1:$E$659,4,FALSE())</f>
        <v>559</v>
      </c>
      <c r="P768" s="0" t="n">
        <f aca="false">VLOOKUP(A768,'Team Data'!$A$1:$E$659,5,FALSE())</f>
        <v>576</v>
      </c>
      <c r="Q768" s="0" t="n">
        <f aca="false">VLOOKUP(B768,'Team Data'!$A$1:$E$659,4,FALSE())</f>
        <v>543</v>
      </c>
      <c r="R768" s="0" t="n">
        <f aca="false">VLOOKUP(B768,'Team Data'!$A$1:$E$659,5,FALSE())</f>
        <v>482</v>
      </c>
      <c r="S768" s="0" t="n">
        <f aca="false">IF(I768=1,(MIN(30,(C768-D768)))*(M768/(M768+N768))*(Q768/(Q768+R768)),(MAX(-30,(C768-D768)))*(N768/(M768+N768))*(R768/(R768+Q768)))</f>
        <v>0.321064301552106</v>
      </c>
      <c r="T768" s="0" t="n">
        <f aca="false">IF(J768=1,(MIN(30,(D768-C768)))*(K768/(K768+L768))*(O768/(O768+P768)),(MAX(-30,(D768-C768)))*(L768/(K768+L768))*(P768/(P768+O768)))</f>
        <v>-0.366519823788546</v>
      </c>
      <c r="U768" s="7" t="n">
        <v>43061</v>
      </c>
    </row>
    <row r="769" customFormat="false" ht="15" hidden="false" customHeight="false" outlineLevel="0" collapsed="false">
      <c r="A769" s="0" t="s">
        <v>149</v>
      </c>
      <c r="B769" s="0" t="s">
        <v>317</v>
      </c>
      <c r="C769" s="0" t="n">
        <v>40</v>
      </c>
      <c r="D769" s="0" t="n">
        <v>71</v>
      </c>
      <c r="E769" s="0" t="n">
        <v>27</v>
      </c>
      <c r="F769" s="0" t="n">
        <v>43</v>
      </c>
      <c r="G769" s="0" t="n">
        <v>26</v>
      </c>
      <c r="H769" s="0" t="n">
        <v>19</v>
      </c>
      <c r="I769" s="0" t="n">
        <v>0</v>
      </c>
      <c r="J769" s="0" t="n">
        <v>1</v>
      </c>
      <c r="K769" s="0" t="n">
        <f aca="false">VLOOKUP(A769,'Team Data'!$A$1:$E$659,2,FALSE())</f>
        <v>7</v>
      </c>
      <c r="L769" s="0" t="n">
        <f aca="false">VLOOKUP(A769,'Team Data'!$A$1:$E$659,3,FALSE())</f>
        <v>26</v>
      </c>
      <c r="M769" s="0" t="n">
        <f aca="false">VLOOKUP(B769,'Team Data'!$A$1:$E$659,2,FALSE())</f>
        <v>27</v>
      </c>
      <c r="N769" s="0" t="n">
        <f aca="false">VLOOKUP(B769,'Team Data'!$A$1:$E$659,3,FALSE())</f>
        <v>8</v>
      </c>
      <c r="O769" s="0" t="n">
        <f aca="false">VLOOKUP(A769,'Team Data'!$A$1:$E$659,4,FALSE())</f>
        <v>523</v>
      </c>
      <c r="P769" s="0" t="n">
        <f aca="false">VLOOKUP(A769,'Team Data'!$A$1:$E$659,5,FALSE())</f>
        <v>461</v>
      </c>
      <c r="Q769" s="0" t="n">
        <f aca="false">VLOOKUP(B769,'Team Data'!$A$1:$E$659,4,FALSE())</f>
        <v>534</v>
      </c>
      <c r="R769" s="0" t="n">
        <f aca="false">VLOOKUP(B769,'Team Data'!$A$1:$E$659,5,FALSE())</f>
        <v>523</v>
      </c>
      <c r="S769" s="0" t="n">
        <f aca="false">IF(I769=1,(MIN(30,(C769-D769)))*(M769/(M769+N769))*(Q769/(Q769+R769)),(MAX(-30,(C769-D769)))*(N769/(M769+N769))*(R769/(R769+Q769)))</f>
        <v>-3.39289093120692</v>
      </c>
      <c r="T769" s="0" t="n">
        <f aca="false">IF(J769=1,(MIN(30,(D769-C769)))*(K769/(K769+L769))*(O769/(O769+P769)),(MAX(-30,(D769-C769)))*(L769/(K769+L769))*(P769/(P769+O769)))</f>
        <v>3.38229859571323</v>
      </c>
      <c r="U769" s="7" t="n">
        <v>43061</v>
      </c>
    </row>
    <row r="770" customFormat="false" ht="15" hidden="false" customHeight="false" outlineLevel="0" collapsed="false">
      <c r="A770" s="0" t="s">
        <v>241</v>
      </c>
      <c r="B770" s="0" t="s">
        <v>54</v>
      </c>
      <c r="C770" s="0" t="n">
        <v>48</v>
      </c>
      <c r="D770" s="0" t="n">
        <v>75</v>
      </c>
      <c r="E770" s="0" t="n">
        <v>22</v>
      </c>
      <c r="F770" s="0" t="n">
        <v>35</v>
      </c>
      <c r="G770" s="0" t="n">
        <v>20</v>
      </c>
      <c r="H770" s="0" t="n">
        <v>20</v>
      </c>
      <c r="I770" s="0" t="n">
        <v>0</v>
      </c>
      <c r="J770" s="0" t="n">
        <v>1</v>
      </c>
      <c r="K770" s="0" t="n">
        <f aca="false">VLOOKUP(A770,'Team Data'!$A$1:$E$659,2,FALSE())</f>
        <v>12</v>
      </c>
      <c r="L770" s="0" t="n">
        <f aca="false">VLOOKUP(A770,'Team Data'!$A$1:$E$659,3,FALSE())</f>
        <v>20</v>
      </c>
      <c r="M770" s="0" t="n">
        <f aca="false">VLOOKUP(B770,'Team Data'!$A$1:$E$659,2,FALSE())</f>
        <v>30</v>
      </c>
      <c r="N770" s="0" t="n">
        <f aca="false">VLOOKUP(B770,'Team Data'!$A$1:$E$659,3,FALSE())</f>
        <v>5</v>
      </c>
      <c r="O770" s="0" t="n">
        <f aca="false">VLOOKUP(A770,'Team Data'!$A$1:$E$659,4,FALSE())</f>
        <v>593</v>
      </c>
      <c r="P770" s="0" t="n">
        <f aca="false">VLOOKUP(A770,'Team Data'!$A$1:$E$659,5,FALSE())</f>
        <v>457</v>
      </c>
      <c r="Q770" s="0" t="n">
        <f aca="false">VLOOKUP(B770,'Team Data'!$A$1:$E$659,4,FALSE())</f>
        <v>649</v>
      </c>
      <c r="R770" s="0" t="n">
        <f aca="false">VLOOKUP(B770,'Team Data'!$A$1:$E$659,5,FALSE())</f>
        <v>509</v>
      </c>
      <c r="S770" s="0" t="n">
        <f aca="false">IF(I770=1,(MIN(30,(C770-D770)))*(M770/(M770+N770))*(Q770/(Q770+R770)),(MAX(-30,(C770-D770)))*(N770/(M770+N770))*(R770/(R770+Q770)))</f>
        <v>-1.69541080680977</v>
      </c>
      <c r="T770" s="0" t="n">
        <f aca="false">IF(J770=1,(MIN(30,(D770-C770)))*(K770/(K770+L770))*(O770/(O770+P770)),(MAX(-30,(D770-C770)))*(L770/(K770+L770))*(P770/(P770+O770)))</f>
        <v>5.71821428571429</v>
      </c>
      <c r="U770" s="7" t="n">
        <v>43061</v>
      </c>
    </row>
    <row r="771" customFormat="false" ht="15" hidden="false" customHeight="false" outlineLevel="0" collapsed="false">
      <c r="A771" s="0" t="s">
        <v>299</v>
      </c>
      <c r="B771" s="0" t="s">
        <v>226</v>
      </c>
      <c r="C771" s="0" t="n">
        <v>79</v>
      </c>
      <c r="D771" s="0" t="n">
        <v>71</v>
      </c>
      <c r="E771" s="0" t="n">
        <v>34</v>
      </c>
      <c r="F771" s="0" t="n">
        <v>36</v>
      </c>
      <c r="G771" s="0" t="n">
        <v>10</v>
      </c>
      <c r="H771" s="0" t="n">
        <v>14</v>
      </c>
      <c r="I771" s="0" t="n">
        <v>1</v>
      </c>
      <c r="J771" s="0" t="n">
        <v>0</v>
      </c>
      <c r="K771" s="0" t="n">
        <f aca="false">VLOOKUP(A771,'Team Data'!$A$1:$E$659,2,FALSE())</f>
        <v>18</v>
      </c>
      <c r="L771" s="0" t="n">
        <f aca="false">VLOOKUP(A771,'Team Data'!$A$1:$E$659,3,FALSE())</f>
        <v>14</v>
      </c>
      <c r="M771" s="0" t="n">
        <f aca="false">VLOOKUP(B771,'Team Data'!$A$1:$E$659,2,FALSE())</f>
        <v>24</v>
      </c>
      <c r="N771" s="0" t="n">
        <f aca="false">VLOOKUP(B771,'Team Data'!$A$1:$E$659,3,FALSE())</f>
        <v>9</v>
      </c>
      <c r="O771" s="0" t="n">
        <f aca="false">VLOOKUP(A771,'Team Data'!$A$1:$E$659,4,FALSE())</f>
        <v>500</v>
      </c>
      <c r="P771" s="0" t="n">
        <f aca="false">VLOOKUP(A771,'Team Data'!$A$1:$E$659,5,FALSE())</f>
        <v>469</v>
      </c>
      <c r="Q771" s="0" t="n">
        <f aca="false">VLOOKUP(B771,'Team Data'!$A$1:$E$659,4,FALSE())</f>
        <v>464</v>
      </c>
      <c r="R771" s="0" t="n">
        <f aca="false">VLOOKUP(B771,'Team Data'!$A$1:$E$659,5,FALSE())</f>
        <v>528</v>
      </c>
      <c r="S771" s="0" t="n">
        <f aca="false">IF(I771=1,(MIN(30,(C771-D771)))*(M771/(M771+N771))*(Q771/(Q771+R771)),(MAX(-30,(C771-D771)))*(N771/(M771+N771))*(R771/(R771+Q771)))</f>
        <v>2.72140762463343</v>
      </c>
      <c r="T771" s="0" t="n">
        <f aca="false">IF(J771=1,(MIN(30,(D771-C771)))*(K771/(K771+L771))*(O771/(O771+P771)),(MAX(-30,(D771-C771)))*(L771/(K771+L771))*(P771/(P771+O771)))</f>
        <v>-1.69401444788442</v>
      </c>
      <c r="U771" s="7" t="n">
        <v>43061</v>
      </c>
    </row>
    <row r="772" customFormat="false" ht="15" hidden="false" customHeight="false" outlineLevel="0" collapsed="false">
      <c r="A772" s="0" t="s">
        <v>46</v>
      </c>
      <c r="B772" s="0" t="s">
        <v>267</v>
      </c>
      <c r="C772" s="0" t="n">
        <v>73</v>
      </c>
      <c r="D772" s="0" t="n">
        <v>64</v>
      </c>
      <c r="E772" s="0" t="n">
        <v>41</v>
      </c>
      <c r="F772" s="0" t="n">
        <v>45</v>
      </c>
      <c r="G772" s="0" t="n">
        <v>19</v>
      </c>
      <c r="H772" s="0" t="n">
        <v>14</v>
      </c>
      <c r="I772" s="0" t="n">
        <v>1</v>
      </c>
      <c r="J772" s="0" t="n">
        <v>0</v>
      </c>
      <c r="K772" s="0" t="n">
        <f aca="false">VLOOKUP(A772,'Team Data'!$A$1:$E$659,2,FALSE())</f>
        <v>18</v>
      </c>
      <c r="L772" s="0" t="n">
        <f aca="false">VLOOKUP(A772,'Team Data'!$A$1:$E$659,3,FALSE())</f>
        <v>17</v>
      </c>
      <c r="M772" s="0" t="n">
        <f aca="false">VLOOKUP(B772,'Team Data'!$A$1:$E$659,2,FALSE())</f>
        <v>10</v>
      </c>
      <c r="N772" s="0" t="n">
        <f aca="false">VLOOKUP(B772,'Team Data'!$A$1:$E$659,3,FALSE())</f>
        <v>22</v>
      </c>
      <c r="O772" s="0" t="n">
        <f aca="false">VLOOKUP(A772,'Team Data'!$A$1:$E$659,4,FALSE())</f>
        <v>546</v>
      </c>
      <c r="P772" s="0" t="n">
        <f aca="false">VLOOKUP(A772,'Team Data'!$A$1:$E$659,5,FALSE())</f>
        <v>561</v>
      </c>
      <c r="Q772" s="0" t="n">
        <f aca="false">VLOOKUP(B772,'Team Data'!$A$1:$E$659,4,FALSE())</f>
        <v>457</v>
      </c>
      <c r="R772" s="0" t="n">
        <f aca="false">VLOOKUP(B772,'Team Data'!$A$1:$E$659,5,FALSE())</f>
        <v>529</v>
      </c>
      <c r="S772" s="0" t="n">
        <f aca="false">IF(I772=1,(MIN(30,(C772-D772)))*(M772/(M772+N772))*(Q772/(Q772+R772)),(MAX(-30,(C772-D772)))*(N772/(M772+N772))*(R772/(R772+Q772)))</f>
        <v>1.30356237322515</v>
      </c>
      <c r="T772" s="0" t="n">
        <f aca="false">IF(J772=1,(MIN(30,(D772-C772)))*(K772/(K772+L772))*(O772/(O772+P772)),(MAX(-30,(D772-C772)))*(L772/(K772+L772))*(P772/(P772+O772)))</f>
        <v>-2.21533101045296</v>
      </c>
      <c r="U772" s="7" t="n">
        <v>43061</v>
      </c>
    </row>
    <row r="773" customFormat="false" ht="15" hidden="false" customHeight="false" outlineLevel="0" collapsed="false">
      <c r="A773" s="0" t="s">
        <v>559</v>
      </c>
      <c r="B773" s="0" t="s">
        <v>198</v>
      </c>
      <c r="C773" s="0" t="n">
        <v>76</v>
      </c>
      <c r="D773" s="0" t="n">
        <v>115</v>
      </c>
      <c r="E773" s="0" t="n">
        <v>29</v>
      </c>
      <c r="F773" s="0" t="n">
        <v>48</v>
      </c>
      <c r="G773" s="0" t="n">
        <v>18</v>
      </c>
      <c r="H773" s="0" t="n">
        <v>10</v>
      </c>
      <c r="I773" s="0" t="n">
        <v>0</v>
      </c>
      <c r="J773" s="0" t="n">
        <v>1</v>
      </c>
      <c r="K773" s="0" t="n">
        <f aca="false">VLOOKUP(A773,'Team Data'!$A$1:$E$659,2,FALSE())</f>
        <v>0</v>
      </c>
      <c r="L773" s="0" t="n">
        <f aca="false">VLOOKUP(A773,'Team Data'!$A$1:$E$659,3,FALSE())</f>
        <v>3</v>
      </c>
      <c r="M773" s="0" t="n">
        <f aca="false">VLOOKUP(B773,'Team Data'!$A$1:$E$659,2,FALSE())</f>
        <v>20</v>
      </c>
      <c r="N773" s="0" t="n">
        <f aca="false">VLOOKUP(B773,'Team Data'!$A$1:$E$659,3,FALSE())</f>
        <v>15</v>
      </c>
      <c r="O773" s="0" t="n">
        <f aca="false">VLOOKUP(A773,'Team Data'!$A$1:$E$659,4,FALSE())</f>
        <v>53</v>
      </c>
      <c r="P773" s="0" t="n">
        <f aca="false">VLOOKUP(A773,'Team Data'!$A$1:$E$659,5,FALSE())</f>
        <v>50</v>
      </c>
      <c r="Q773" s="0" t="n">
        <f aca="false">VLOOKUP(B773,'Team Data'!$A$1:$E$659,4,FALSE())</f>
        <v>455</v>
      </c>
      <c r="R773" s="0" t="n">
        <f aca="false">VLOOKUP(B773,'Team Data'!$A$1:$E$659,5,FALSE())</f>
        <v>629</v>
      </c>
      <c r="S773" s="0" t="n">
        <f aca="false">IF(I773=1,(MIN(30,(C773-D773)))*(M773/(M773+N773))*(Q773/(Q773+R773)),(MAX(-30,(C773-D773)))*(N773/(M773+N773))*(R773/(R773+Q773)))</f>
        <v>-7.46046389035319</v>
      </c>
      <c r="T773" s="0" t="n">
        <f aca="false">IF(J773=1,(MIN(30,(D773-C773)))*(K773/(K773+L773))*(O773/(O773+P773)),(MAX(-30,(D773-C773)))*(L773/(K773+L773))*(P773/(P773+O773)))</f>
        <v>0</v>
      </c>
      <c r="U773" s="7" t="n">
        <v>43061</v>
      </c>
    </row>
    <row r="774" customFormat="false" ht="15" hidden="false" customHeight="false" outlineLevel="0" collapsed="false">
      <c r="A774" s="0" t="s">
        <v>179</v>
      </c>
      <c r="B774" s="0" t="s">
        <v>308</v>
      </c>
      <c r="C774" s="0" t="n">
        <v>73</v>
      </c>
      <c r="D774" s="0" t="n">
        <v>80</v>
      </c>
      <c r="E774" s="0" t="n">
        <v>32</v>
      </c>
      <c r="F774" s="0" t="n">
        <v>30</v>
      </c>
      <c r="G774" s="0" t="n">
        <v>17</v>
      </c>
      <c r="H774" s="0" t="n">
        <v>21</v>
      </c>
      <c r="I774" s="0" t="n">
        <v>0</v>
      </c>
      <c r="J774" s="0" t="n">
        <v>1</v>
      </c>
      <c r="K774" s="0" t="n">
        <f aca="false">VLOOKUP(A774,'Team Data'!$A$1:$E$659,2,FALSE())</f>
        <v>26</v>
      </c>
      <c r="L774" s="0" t="n">
        <f aca="false">VLOOKUP(A774,'Team Data'!$A$1:$E$659,3,FALSE())</f>
        <v>8</v>
      </c>
      <c r="M774" s="0" t="n">
        <f aca="false">VLOOKUP(B774,'Team Data'!$A$1:$E$659,2,FALSE())</f>
        <v>23</v>
      </c>
      <c r="N774" s="0" t="n">
        <f aca="false">VLOOKUP(B774,'Team Data'!$A$1:$E$659,3,FALSE())</f>
        <v>9</v>
      </c>
      <c r="O774" s="0" t="n">
        <f aca="false">VLOOKUP(A774,'Team Data'!$A$1:$E$659,4,FALSE())</f>
        <v>523</v>
      </c>
      <c r="P774" s="0" t="n">
        <f aca="false">VLOOKUP(A774,'Team Data'!$A$1:$E$659,5,FALSE())</f>
        <v>545</v>
      </c>
      <c r="Q774" s="0" t="n">
        <f aca="false">VLOOKUP(B774,'Team Data'!$A$1:$E$659,4,FALSE())</f>
        <v>444</v>
      </c>
      <c r="R774" s="0" t="n">
        <f aca="false">VLOOKUP(B774,'Team Data'!$A$1:$E$659,5,FALSE())</f>
        <v>537</v>
      </c>
      <c r="S774" s="0" t="n">
        <f aca="false">IF(I774=1,(MIN(30,(C774-D774)))*(M774/(M774+N774))*(Q774/(Q774+R774)),(MAX(-30,(C774-D774)))*(N774/(M774+N774))*(R774/(R774+Q774)))</f>
        <v>-1.07769495412844</v>
      </c>
      <c r="T774" s="0" t="n">
        <f aca="false">IF(J774=1,(MIN(30,(D774-C774)))*(K774/(K774+L774))*(O774/(O774+P774)),(MAX(-30,(D774-C774)))*(L774/(K774+L774))*(P774/(P774+O774)))</f>
        <v>2.62133729896453</v>
      </c>
      <c r="U774" s="7" t="n">
        <v>43061</v>
      </c>
    </row>
    <row r="775" customFormat="false" ht="15" hidden="false" customHeight="false" outlineLevel="0" collapsed="false">
      <c r="A775" s="0" t="s">
        <v>45</v>
      </c>
      <c r="B775" s="0" t="s">
        <v>289</v>
      </c>
      <c r="C775" s="0" t="n">
        <v>52</v>
      </c>
      <c r="D775" s="0" t="n">
        <v>60</v>
      </c>
      <c r="E775" s="0" t="n">
        <v>30</v>
      </c>
      <c r="F775" s="0" t="n">
        <v>26</v>
      </c>
      <c r="G775" s="0" t="n">
        <v>21</v>
      </c>
      <c r="H775" s="0" t="n">
        <v>16</v>
      </c>
      <c r="I775" s="0" t="n">
        <v>0</v>
      </c>
      <c r="J775" s="0" t="n">
        <v>1</v>
      </c>
      <c r="K775" s="0" t="n">
        <f aca="false">VLOOKUP(A775,'Team Data'!$A$1:$E$659,2,FALSE())</f>
        <v>21</v>
      </c>
      <c r="L775" s="0" t="n">
        <f aca="false">VLOOKUP(A775,'Team Data'!$A$1:$E$659,3,FALSE())</f>
        <v>12</v>
      </c>
      <c r="M775" s="0" t="n">
        <f aca="false">VLOOKUP(B775,'Team Data'!$A$1:$E$659,2,FALSE())</f>
        <v>15</v>
      </c>
      <c r="N775" s="0" t="n">
        <f aca="false">VLOOKUP(B775,'Team Data'!$A$1:$E$659,3,FALSE())</f>
        <v>15</v>
      </c>
      <c r="O775" s="0" t="n">
        <f aca="false">VLOOKUP(A775,'Team Data'!$A$1:$E$659,4,FALSE())</f>
        <v>497</v>
      </c>
      <c r="P775" s="0" t="n">
        <f aca="false">VLOOKUP(A775,'Team Data'!$A$1:$E$659,5,FALSE())</f>
        <v>569</v>
      </c>
      <c r="Q775" s="0" t="n">
        <f aca="false">VLOOKUP(B775,'Team Data'!$A$1:$E$659,4,FALSE())</f>
        <v>479</v>
      </c>
      <c r="R775" s="0" t="n">
        <f aca="false">VLOOKUP(B775,'Team Data'!$A$1:$E$659,5,FALSE())</f>
        <v>436</v>
      </c>
      <c r="S775" s="0" t="n">
        <f aca="false">IF(I775=1,(MIN(30,(C775-D775)))*(M775/(M775+N775))*(Q775/(Q775+R775)),(MAX(-30,(C775-D775)))*(N775/(M775+N775))*(R775/(R775+Q775)))</f>
        <v>-1.90601092896175</v>
      </c>
      <c r="T775" s="0" t="n">
        <f aca="false">IF(J775=1,(MIN(30,(D775-C775)))*(K775/(K775+L775))*(O775/(O775+P775)),(MAX(-30,(D775-C775)))*(L775/(K775+L775))*(P775/(P775+O775)))</f>
        <v>2.37352891011428</v>
      </c>
      <c r="U775" s="7" t="n">
        <v>43061</v>
      </c>
    </row>
    <row r="776" customFormat="false" ht="15" hidden="false" customHeight="false" outlineLevel="0" collapsed="false">
      <c r="A776" s="0" t="s">
        <v>422</v>
      </c>
      <c r="B776" s="0" t="s">
        <v>112</v>
      </c>
      <c r="C776" s="0" t="n">
        <v>63</v>
      </c>
      <c r="D776" s="0" t="n">
        <v>99</v>
      </c>
      <c r="E776" s="0" t="n">
        <v>28</v>
      </c>
      <c r="F776" s="0" t="n">
        <v>38</v>
      </c>
      <c r="G776" s="0" t="n">
        <v>29</v>
      </c>
      <c r="H776" s="0" t="n">
        <v>14</v>
      </c>
      <c r="I776" s="0" t="n">
        <v>0</v>
      </c>
      <c r="J776" s="0" t="n">
        <v>1</v>
      </c>
      <c r="K776" s="0" t="n">
        <f aca="false">VLOOKUP(A776,'Team Data'!$A$1:$E$659,2,FALSE())</f>
        <v>0</v>
      </c>
      <c r="L776" s="0" t="n">
        <f aca="false">VLOOKUP(A776,'Team Data'!$A$1:$E$659,3,FALSE())</f>
        <v>2</v>
      </c>
      <c r="M776" s="0" t="n">
        <f aca="false">VLOOKUP(B776,'Team Data'!$A$1:$E$659,2,FALSE())</f>
        <v>14</v>
      </c>
      <c r="N776" s="0" t="n">
        <f aca="false">VLOOKUP(B776,'Team Data'!$A$1:$E$659,3,FALSE())</f>
        <v>16</v>
      </c>
      <c r="O776" s="0" t="n">
        <f aca="false">VLOOKUP(A776,'Team Data'!$A$1:$E$659,4,FALSE())</f>
        <v>20</v>
      </c>
      <c r="P776" s="0" t="n">
        <f aca="false">VLOOKUP(A776,'Team Data'!$A$1:$E$659,5,FALSE())</f>
        <v>39</v>
      </c>
      <c r="Q776" s="0" t="n">
        <f aca="false">VLOOKUP(B776,'Team Data'!$A$1:$E$659,4,FALSE())</f>
        <v>437</v>
      </c>
      <c r="R776" s="0" t="n">
        <f aca="false">VLOOKUP(B776,'Team Data'!$A$1:$E$659,5,FALSE())</f>
        <v>467</v>
      </c>
      <c r="S776" s="0" t="n">
        <f aca="false">IF(I776=1,(MIN(30,(C776-D776)))*(M776/(M776+N776))*(Q776/(Q776+R776)),(MAX(-30,(C776-D776)))*(N776/(M776+N776))*(R776/(R776+Q776)))</f>
        <v>-8.26548672566372</v>
      </c>
      <c r="T776" s="0" t="n">
        <f aca="false">IF(J776=1,(MIN(30,(D776-C776)))*(K776/(K776+L776))*(O776/(O776+P776)),(MAX(-30,(D776-C776)))*(L776/(K776+L776))*(P776/(P776+O776)))</f>
        <v>0</v>
      </c>
      <c r="U776" s="7" t="n">
        <v>43061</v>
      </c>
    </row>
    <row r="777" customFormat="false" ht="15" hidden="false" customHeight="false" outlineLevel="0" collapsed="false">
      <c r="A777" s="0" t="s">
        <v>560</v>
      </c>
      <c r="B777" s="0" t="s">
        <v>200</v>
      </c>
      <c r="C777" s="0" t="n">
        <v>48</v>
      </c>
      <c r="D777" s="0" t="n">
        <v>79</v>
      </c>
      <c r="E777" s="0" t="n">
        <v>35</v>
      </c>
      <c r="F777" s="0" t="n">
        <v>43</v>
      </c>
      <c r="G777" s="0" t="n">
        <v>19</v>
      </c>
      <c r="H777" s="0" t="n">
        <v>12</v>
      </c>
      <c r="I777" s="0" t="n">
        <v>0</v>
      </c>
      <c r="J777" s="0" t="n">
        <v>1</v>
      </c>
      <c r="K777" s="0" t="n">
        <f aca="false">VLOOKUP(A777,'Team Data'!$A$1:$E$659,2,FALSE())</f>
        <v>0</v>
      </c>
      <c r="L777" s="0" t="n">
        <f aca="false">VLOOKUP(A777,'Team Data'!$A$1:$E$659,3,FALSE())</f>
        <v>2</v>
      </c>
      <c r="M777" s="0" t="n">
        <f aca="false">VLOOKUP(B777,'Team Data'!$A$1:$E$659,2,FALSE())</f>
        <v>12</v>
      </c>
      <c r="N777" s="0" t="n">
        <f aca="false">VLOOKUP(B777,'Team Data'!$A$1:$E$659,3,FALSE())</f>
        <v>20</v>
      </c>
      <c r="O777" s="0" t="n">
        <f aca="false">VLOOKUP(A777,'Team Data'!$A$1:$E$659,4,FALSE())</f>
        <v>38</v>
      </c>
      <c r="P777" s="0" t="n">
        <f aca="false">VLOOKUP(A777,'Team Data'!$A$1:$E$659,5,FALSE())</f>
        <v>29</v>
      </c>
      <c r="Q777" s="0" t="n">
        <f aca="false">VLOOKUP(B777,'Team Data'!$A$1:$E$659,4,FALSE())</f>
        <v>569</v>
      </c>
      <c r="R777" s="0" t="n">
        <f aca="false">VLOOKUP(B777,'Team Data'!$A$1:$E$659,5,FALSE())</f>
        <v>426</v>
      </c>
      <c r="S777" s="0" t="n">
        <f aca="false">IF(I777=1,(MIN(30,(C777-D777)))*(M777/(M777+N777))*(Q777/(Q777+R777)),(MAX(-30,(C777-D777)))*(N777/(M777+N777))*(R777/(R777+Q777)))</f>
        <v>-8.02763819095477</v>
      </c>
      <c r="T777" s="0" t="n">
        <f aca="false">IF(J777=1,(MIN(30,(D777-C777)))*(K777/(K777+L777))*(O777/(O777+P777)),(MAX(-30,(D777-C777)))*(L777/(K777+L777))*(P777/(P777+O777)))</f>
        <v>0</v>
      </c>
      <c r="U777" s="7" t="n">
        <v>43061</v>
      </c>
    </row>
    <row r="778" customFormat="false" ht="15" hidden="false" customHeight="false" outlineLevel="0" collapsed="false">
      <c r="A778" s="0" t="s">
        <v>193</v>
      </c>
      <c r="B778" s="0" t="s">
        <v>165</v>
      </c>
      <c r="C778" s="0" t="n">
        <v>52</v>
      </c>
      <c r="D778" s="0" t="n">
        <v>63</v>
      </c>
      <c r="E778" s="0" t="n">
        <v>31</v>
      </c>
      <c r="F778" s="0" t="n">
        <v>33</v>
      </c>
      <c r="G778" s="0" t="n">
        <v>19</v>
      </c>
      <c r="H778" s="0" t="n">
        <v>15</v>
      </c>
      <c r="I778" s="0" t="n">
        <v>0</v>
      </c>
      <c r="J778" s="0" t="n">
        <v>1</v>
      </c>
      <c r="K778" s="0" t="n">
        <f aca="false">VLOOKUP(A778,'Team Data'!$A$1:$E$659,2,FALSE())</f>
        <v>16</v>
      </c>
      <c r="L778" s="0" t="n">
        <f aca="false">VLOOKUP(A778,'Team Data'!$A$1:$E$659,3,FALSE())</f>
        <v>17</v>
      </c>
      <c r="M778" s="0" t="n">
        <f aca="false">VLOOKUP(B778,'Team Data'!$A$1:$E$659,2,FALSE())</f>
        <v>21</v>
      </c>
      <c r="N778" s="0" t="n">
        <f aca="false">VLOOKUP(B778,'Team Data'!$A$1:$E$659,3,FALSE())</f>
        <v>13</v>
      </c>
      <c r="O778" s="0" t="n">
        <f aca="false">VLOOKUP(A778,'Team Data'!$A$1:$E$659,4,FALSE())</f>
        <v>486</v>
      </c>
      <c r="P778" s="0" t="n">
        <f aca="false">VLOOKUP(A778,'Team Data'!$A$1:$E$659,5,FALSE())</f>
        <v>480</v>
      </c>
      <c r="Q778" s="0" t="n">
        <f aca="false">VLOOKUP(B778,'Team Data'!$A$1:$E$659,4,FALSE())</f>
        <v>568</v>
      </c>
      <c r="R778" s="0" t="n">
        <f aca="false">VLOOKUP(B778,'Team Data'!$A$1:$E$659,5,FALSE())</f>
        <v>531</v>
      </c>
      <c r="S778" s="0" t="n">
        <f aca="false">IF(I778=1,(MIN(30,(C778-D778)))*(M778/(M778+N778))*(Q778/(Q778+R778)),(MAX(-30,(C778-D778)))*(N778/(M778+N778))*(R778/(R778+Q778)))</f>
        <v>-2.03214151902799</v>
      </c>
      <c r="T778" s="0" t="n">
        <f aca="false">IF(J778=1,(MIN(30,(D778-C778)))*(K778/(K778+L778))*(O778/(O778+P778)),(MAX(-30,(D778-C778)))*(L778/(K778+L778))*(P778/(P778+O778)))</f>
        <v>2.6832298136646</v>
      </c>
      <c r="U778" s="7" t="n">
        <v>43061</v>
      </c>
    </row>
    <row r="779" customFormat="false" ht="15" hidden="false" customHeight="false" outlineLevel="0" collapsed="false">
      <c r="A779" s="0" t="s">
        <v>255</v>
      </c>
      <c r="B779" s="0" t="s">
        <v>331</v>
      </c>
      <c r="C779" s="0" t="n">
        <v>67</v>
      </c>
      <c r="D779" s="0" t="n">
        <v>88</v>
      </c>
      <c r="E779" s="0" t="n">
        <v>18</v>
      </c>
      <c r="F779" s="0" t="n">
        <v>50</v>
      </c>
      <c r="G779" s="0" t="n">
        <v>8</v>
      </c>
      <c r="H779" s="0" t="n">
        <v>13</v>
      </c>
      <c r="I779" s="0" t="n">
        <v>0</v>
      </c>
      <c r="J779" s="0" t="n">
        <v>1</v>
      </c>
      <c r="K779" s="0" t="n">
        <f aca="false">VLOOKUP(A779,'Team Data'!$A$1:$E$659,2,FALSE())</f>
        <v>10</v>
      </c>
      <c r="L779" s="0" t="n">
        <f aca="false">VLOOKUP(A779,'Team Data'!$A$1:$E$659,3,FALSE())</f>
        <v>22</v>
      </c>
      <c r="M779" s="0" t="n">
        <f aca="false">VLOOKUP(B779,'Team Data'!$A$1:$E$659,2,FALSE())</f>
        <v>15</v>
      </c>
      <c r="N779" s="0" t="n">
        <f aca="false">VLOOKUP(B779,'Team Data'!$A$1:$E$659,3,FALSE())</f>
        <v>17</v>
      </c>
      <c r="O779" s="0" t="n">
        <f aca="false">VLOOKUP(A779,'Team Data'!$A$1:$E$659,4,FALSE())</f>
        <v>520</v>
      </c>
      <c r="P779" s="0" t="n">
        <f aca="false">VLOOKUP(A779,'Team Data'!$A$1:$E$659,5,FALSE())</f>
        <v>472</v>
      </c>
      <c r="Q779" s="0" t="n">
        <f aca="false">VLOOKUP(B779,'Team Data'!$A$1:$E$659,4,FALSE())</f>
        <v>528</v>
      </c>
      <c r="R779" s="0" t="n">
        <f aca="false">VLOOKUP(B779,'Team Data'!$A$1:$E$659,5,FALSE())</f>
        <v>460</v>
      </c>
      <c r="S779" s="0" t="n">
        <f aca="false">IF(I779=1,(MIN(30,(C779-D779)))*(M779/(M779+N779))*(Q779/(Q779+R779)),(MAX(-30,(C779-D779)))*(N779/(M779+N779))*(R779/(R779+Q779)))</f>
        <v>-5.19420546558705</v>
      </c>
      <c r="T779" s="0" t="n">
        <f aca="false">IF(J779=1,(MIN(30,(D779-C779)))*(K779/(K779+L779))*(O779/(O779+P779)),(MAX(-30,(D779-C779)))*(L779/(K779+L779))*(P779/(P779+O779)))</f>
        <v>3.44002016129032</v>
      </c>
      <c r="U779" s="7" t="n">
        <v>43061</v>
      </c>
    </row>
    <row r="780" customFormat="false" ht="15" hidden="false" customHeight="false" outlineLevel="0" collapsed="false">
      <c r="A780" s="0" t="s">
        <v>175</v>
      </c>
      <c r="B780" s="0" t="s">
        <v>153</v>
      </c>
      <c r="C780" s="0" t="n">
        <v>50</v>
      </c>
      <c r="D780" s="0" t="n">
        <v>63</v>
      </c>
      <c r="E780" s="0" t="n">
        <v>32</v>
      </c>
      <c r="F780" s="0" t="n">
        <v>36</v>
      </c>
      <c r="G780" s="0" t="n">
        <v>11</v>
      </c>
      <c r="H780" s="0" t="n">
        <v>16</v>
      </c>
      <c r="I780" s="0" t="n">
        <v>0</v>
      </c>
      <c r="J780" s="0" t="n">
        <v>1</v>
      </c>
      <c r="K780" s="0" t="n">
        <f aca="false">VLOOKUP(A780,'Team Data'!$A$1:$E$659,2,FALSE())</f>
        <v>4</v>
      </c>
      <c r="L780" s="0" t="n">
        <f aca="false">VLOOKUP(A780,'Team Data'!$A$1:$E$659,3,FALSE())</f>
        <v>28</v>
      </c>
      <c r="M780" s="0" t="n">
        <f aca="false">VLOOKUP(B780,'Team Data'!$A$1:$E$659,2,FALSE())</f>
        <v>32</v>
      </c>
      <c r="N780" s="0" t="n">
        <f aca="false">VLOOKUP(B780,'Team Data'!$A$1:$E$659,3,FALSE())</f>
        <v>6</v>
      </c>
      <c r="O780" s="0" t="n">
        <f aca="false">VLOOKUP(A780,'Team Data'!$A$1:$E$659,4,FALSE())</f>
        <v>495</v>
      </c>
      <c r="P780" s="0" t="n">
        <f aca="false">VLOOKUP(A780,'Team Data'!$A$1:$E$659,5,FALSE())</f>
        <v>568</v>
      </c>
      <c r="Q780" s="0" t="n">
        <f aca="false">VLOOKUP(B780,'Team Data'!$A$1:$E$659,4,FALSE())</f>
        <v>662</v>
      </c>
      <c r="R780" s="0" t="n">
        <f aca="false">VLOOKUP(B780,'Team Data'!$A$1:$E$659,5,FALSE())</f>
        <v>561</v>
      </c>
      <c r="S780" s="0" t="n">
        <f aca="false">IF(I780=1,(MIN(30,(C780-D780)))*(M780/(M780+N780))*(Q780/(Q780+R780)),(MAX(-30,(C780-D780)))*(N780/(M780+N780))*(R780/(R780+Q780)))</f>
        <v>-0.941558721005293</v>
      </c>
      <c r="T780" s="0" t="n">
        <f aca="false">IF(J780=1,(MIN(30,(D780-C780)))*(K780/(K780+L780))*(O780/(O780+P780)),(MAX(-30,(D780-C780)))*(L780/(K780+L780))*(P780/(P780+O780)))</f>
        <v>0.75670272812794</v>
      </c>
      <c r="U780" s="7" t="n">
        <v>43061</v>
      </c>
    </row>
    <row r="781" customFormat="false" ht="15" hidden="false" customHeight="false" outlineLevel="0" collapsed="false">
      <c r="A781" s="0" t="s">
        <v>10</v>
      </c>
      <c r="B781" s="0" t="s">
        <v>173</v>
      </c>
      <c r="C781" s="0" t="n">
        <v>57</v>
      </c>
      <c r="D781" s="0" t="n">
        <v>100</v>
      </c>
      <c r="E781" s="0" t="n">
        <v>30</v>
      </c>
      <c r="F781" s="0" t="n">
        <v>40</v>
      </c>
      <c r="G781" s="0" t="n">
        <v>19</v>
      </c>
      <c r="H781" s="0" t="n">
        <v>9</v>
      </c>
      <c r="I781" s="0" t="n">
        <v>0</v>
      </c>
      <c r="J781" s="0" t="n">
        <v>1</v>
      </c>
      <c r="K781" s="0" t="n">
        <f aca="false">VLOOKUP(A781,'Team Data'!$A$1:$E$659,2,FALSE())</f>
        <v>3</v>
      </c>
      <c r="L781" s="0" t="n">
        <f aca="false">VLOOKUP(A781,'Team Data'!$A$1:$E$659,3,FALSE())</f>
        <v>28</v>
      </c>
      <c r="M781" s="0" t="n">
        <f aca="false">VLOOKUP(B781,'Team Data'!$A$1:$E$659,2,FALSE())</f>
        <v>14</v>
      </c>
      <c r="N781" s="0" t="n">
        <f aca="false">VLOOKUP(B781,'Team Data'!$A$1:$E$659,3,FALSE())</f>
        <v>17</v>
      </c>
      <c r="O781" s="0" t="n">
        <f aca="false">VLOOKUP(A781,'Team Data'!$A$1:$E$659,4,FALSE())</f>
        <v>453</v>
      </c>
      <c r="P781" s="0" t="n">
        <f aca="false">VLOOKUP(A781,'Team Data'!$A$1:$E$659,5,FALSE())</f>
        <v>567</v>
      </c>
      <c r="Q781" s="0" t="n">
        <f aca="false">VLOOKUP(B781,'Team Data'!$A$1:$E$659,4,FALSE())</f>
        <v>562</v>
      </c>
      <c r="R781" s="0" t="n">
        <f aca="false">VLOOKUP(B781,'Team Data'!$A$1:$E$659,5,FALSE())</f>
        <v>470</v>
      </c>
      <c r="S781" s="0" t="n">
        <f aca="false">IF(I781=1,(MIN(30,(C781-D781)))*(M781/(M781+N781))*(Q781/(Q781+R781)),(MAX(-30,(C781-D781)))*(N781/(M781+N781))*(R781/(R781+Q781)))</f>
        <v>-7.49249812453113</v>
      </c>
      <c r="T781" s="0" t="n">
        <f aca="false">IF(J781=1,(MIN(30,(D781-C781)))*(K781/(K781+L781))*(O781/(O781+P781)),(MAX(-30,(D781-C781)))*(L781/(K781+L781))*(P781/(P781+O781)))</f>
        <v>1.28937381404175</v>
      </c>
      <c r="U781" s="7" t="n">
        <v>43061</v>
      </c>
    </row>
    <row r="782" customFormat="false" ht="15" hidden="false" customHeight="false" outlineLevel="0" collapsed="false">
      <c r="A782" s="0" t="s">
        <v>561</v>
      </c>
      <c r="B782" s="0" t="s">
        <v>53</v>
      </c>
      <c r="C782" s="0" t="n">
        <v>65</v>
      </c>
      <c r="D782" s="0" t="n">
        <v>113</v>
      </c>
      <c r="E782" s="0" t="n">
        <v>38</v>
      </c>
      <c r="F782" s="0" t="n">
        <v>65</v>
      </c>
      <c r="G782" s="0" t="n">
        <v>19</v>
      </c>
      <c r="H782" s="0" t="n">
        <v>12</v>
      </c>
      <c r="I782" s="0" t="n">
        <v>0</v>
      </c>
      <c r="J782" s="0" t="n">
        <v>1</v>
      </c>
      <c r="K782" s="0" t="n">
        <f aca="false">VLOOKUP(A782,'Team Data'!$A$1:$E$659,2,FALSE())</f>
        <v>0</v>
      </c>
      <c r="L782" s="0" t="n">
        <f aca="false">VLOOKUP(A782,'Team Data'!$A$1:$E$659,3,FALSE())</f>
        <v>1</v>
      </c>
      <c r="M782" s="0" t="n">
        <f aca="false">VLOOKUP(B782,'Team Data'!$A$1:$E$659,2,FALSE())</f>
        <v>3</v>
      </c>
      <c r="N782" s="0" t="n">
        <f aca="false">VLOOKUP(B782,'Team Data'!$A$1:$E$659,3,FALSE())</f>
        <v>29</v>
      </c>
      <c r="O782" s="0" t="n">
        <f aca="false">VLOOKUP(A782,'Team Data'!$A$1:$E$659,4,FALSE())</f>
        <v>3</v>
      </c>
      <c r="P782" s="0" t="n">
        <f aca="false">VLOOKUP(A782,'Team Data'!$A$1:$E$659,5,FALSE())</f>
        <v>29</v>
      </c>
      <c r="Q782" s="0" t="n">
        <f aca="false">VLOOKUP(B782,'Team Data'!$A$1:$E$659,4,FALSE())</f>
        <v>547</v>
      </c>
      <c r="R782" s="0" t="n">
        <f aca="false">VLOOKUP(B782,'Team Data'!$A$1:$E$659,5,FALSE())</f>
        <v>441</v>
      </c>
      <c r="S782" s="0" t="n">
        <f aca="false">IF(I782=1,(MIN(30,(C782-D782)))*(M782/(M782+N782))*(Q782/(Q782+R782)),(MAX(-30,(C782-D782)))*(N782/(M782+N782))*(R782/(R782+Q782)))</f>
        <v>-12.1353112348178</v>
      </c>
      <c r="T782" s="0" t="n">
        <f aca="false">IF(J782=1,(MIN(30,(D782-C782)))*(K782/(K782+L782))*(O782/(O782+P782)),(MAX(-30,(D782-C782)))*(L782/(K782+L782))*(P782/(P782+O782)))</f>
        <v>0</v>
      </c>
      <c r="U782" s="7" t="n">
        <v>43061</v>
      </c>
    </row>
    <row r="783" customFormat="false" ht="15" hidden="false" customHeight="false" outlineLevel="0" collapsed="false">
      <c r="A783" s="0" t="s">
        <v>211</v>
      </c>
      <c r="B783" s="0" t="s">
        <v>313</v>
      </c>
      <c r="C783" s="0" t="n">
        <v>76</v>
      </c>
      <c r="D783" s="0" t="n">
        <v>61</v>
      </c>
      <c r="E783" s="0" t="n">
        <v>37</v>
      </c>
      <c r="F783" s="0" t="n">
        <v>32</v>
      </c>
      <c r="G783" s="0" t="n">
        <v>15</v>
      </c>
      <c r="H783" s="0" t="n">
        <v>16</v>
      </c>
      <c r="I783" s="0" t="n">
        <v>1</v>
      </c>
      <c r="J783" s="0" t="n">
        <v>0</v>
      </c>
      <c r="K783" s="0" t="n">
        <f aca="false">VLOOKUP(A783,'Team Data'!$A$1:$E$659,2,FALSE())</f>
        <v>4</v>
      </c>
      <c r="L783" s="0" t="n">
        <f aca="false">VLOOKUP(A783,'Team Data'!$A$1:$E$659,3,FALSE())</f>
        <v>25</v>
      </c>
      <c r="M783" s="0" t="n">
        <f aca="false">VLOOKUP(B783,'Team Data'!$A$1:$E$659,2,FALSE())</f>
        <v>16</v>
      </c>
      <c r="N783" s="0" t="n">
        <f aca="false">VLOOKUP(B783,'Team Data'!$A$1:$E$659,3,FALSE())</f>
        <v>16</v>
      </c>
      <c r="O783" s="0" t="n">
        <f aca="false">VLOOKUP(A783,'Team Data'!$A$1:$E$659,4,FALSE())</f>
        <v>425</v>
      </c>
      <c r="P783" s="0" t="n">
        <f aca="false">VLOOKUP(A783,'Team Data'!$A$1:$E$659,5,FALSE())</f>
        <v>394</v>
      </c>
      <c r="Q783" s="0" t="n">
        <f aca="false">VLOOKUP(B783,'Team Data'!$A$1:$E$659,4,FALSE())</f>
        <v>491</v>
      </c>
      <c r="R783" s="0" t="n">
        <f aca="false">VLOOKUP(B783,'Team Data'!$A$1:$E$659,5,FALSE())</f>
        <v>469</v>
      </c>
      <c r="S783" s="0" t="n">
        <f aca="false">IF(I783=1,(MIN(30,(C783-D783)))*(M783/(M783+N783))*(Q783/(Q783+R783)),(MAX(-30,(C783-D783)))*(N783/(M783+N783))*(R783/(R783+Q783)))</f>
        <v>3.8359375</v>
      </c>
      <c r="T783" s="0" t="n">
        <f aca="false">IF(J783=1,(MIN(30,(D783-C783)))*(K783/(K783+L783))*(O783/(O783+P783)),(MAX(-30,(D783-C783)))*(L783/(K783+L783))*(P783/(P783+O783)))</f>
        <v>-6.22079070354932</v>
      </c>
      <c r="U783" s="7" t="n">
        <v>43061</v>
      </c>
    </row>
    <row r="784" customFormat="false" ht="15" hidden="false" customHeight="false" outlineLevel="0" collapsed="false">
      <c r="A784" s="0" t="s">
        <v>84</v>
      </c>
      <c r="B784" s="0" t="s">
        <v>94</v>
      </c>
      <c r="C784" s="0" t="n">
        <v>59</v>
      </c>
      <c r="D784" s="0" t="n">
        <v>57</v>
      </c>
      <c r="E784" s="0" t="n">
        <v>36</v>
      </c>
      <c r="F784" s="0" t="n">
        <v>30</v>
      </c>
      <c r="G784" s="0" t="n">
        <v>17</v>
      </c>
      <c r="H784" s="0" t="n">
        <v>10</v>
      </c>
      <c r="I784" s="0" t="n">
        <v>1</v>
      </c>
      <c r="J784" s="0" t="n">
        <v>0</v>
      </c>
      <c r="K784" s="0" t="n">
        <f aca="false">VLOOKUP(A784,'Team Data'!$A$1:$E$659,2,FALSE())</f>
        <v>17</v>
      </c>
      <c r="L784" s="0" t="n">
        <f aca="false">VLOOKUP(A784,'Team Data'!$A$1:$E$659,3,FALSE())</f>
        <v>15</v>
      </c>
      <c r="M784" s="0" t="n">
        <f aca="false">VLOOKUP(B784,'Team Data'!$A$1:$E$659,2,FALSE())</f>
        <v>21</v>
      </c>
      <c r="N784" s="0" t="n">
        <f aca="false">VLOOKUP(B784,'Team Data'!$A$1:$E$659,3,FALSE())</f>
        <v>11</v>
      </c>
      <c r="O784" s="0" t="n">
        <f aca="false">VLOOKUP(A784,'Team Data'!$A$1:$E$659,4,FALSE())</f>
        <v>548</v>
      </c>
      <c r="P784" s="0" t="n">
        <f aca="false">VLOOKUP(A784,'Team Data'!$A$1:$E$659,5,FALSE())</f>
        <v>447</v>
      </c>
      <c r="Q784" s="0" t="n">
        <f aca="false">VLOOKUP(B784,'Team Data'!$A$1:$E$659,4,FALSE())</f>
        <v>515</v>
      </c>
      <c r="R784" s="0" t="n">
        <f aca="false">VLOOKUP(B784,'Team Data'!$A$1:$E$659,5,FALSE())</f>
        <v>471</v>
      </c>
      <c r="S784" s="0" t="n">
        <f aca="false">IF(I784=1,(MIN(30,(C784-D784)))*(M784/(M784+N784))*(Q784/(Q784+R784)),(MAX(-30,(C784-D784)))*(N784/(M784+N784))*(R784/(R784+Q784)))</f>
        <v>0.685534989858012</v>
      </c>
      <c r="T784" s="0" t="n">
        <f aca="false">IF(J784=1,(MIN(30,(D784-C784)))*(K784/(K784+L784))*(O784/(O784+P784)),(MAX(-30,(D784-C784)))*(L784/(K784+L784))*(P784/(P784+O784)))</f>
        <v>-0.421168341708543</v>
      </c>
      <c r="U784" s="7" t="n">
        <v>43061</v>
      </c>
    </row>
    <row r="785" customFormat="false" ht="15" hidden="false" customHeight="false" outlineLevel="0" collapsed="false">
      <c r="A785" s="0" t="s">
        <v>457</v>
      </c>
      <c r="B785" s="0" t="s">
        <v>206</v>
      </c>
      <c r="C785" s="0" t="n">
        <v>60</v>
      </c>
      <c r="D785" s="0" t="n">
        <v>99</v>
      </c>
      <c r="E785" s="0" t="n">
        <v>46</v>
      </c>
      <c r="F785" s="0" t="n">
        <v>49</v>
      </c>
      <c r="G785" s="0" t="n">
        <v>22</v>
      </c>
      <c r="H785" s="0" t="n">
        <v>9</v>
      </c>
      <c r="I785" s="0" t="n">
        <v>0</v>
      </c>
      <c r="J785" s="0" t="n">
        <v>1</v>
      </c>
      <c r="K785" s="0" t="n">
        <f aca="false">VLOOKUP(A785,'Team Data'!$A$1:$E$659,2,FALSE())</f>
        <v>0</v>
      </c>
      <c r="L785" s="0" t="n">
        <f aca="false">VLOOKUP(A785,'Team Data'!$A$1:$E$659,3,FALSE())</f>
        <v>3</v>
      </c>
      <c r="M785" s="0" t="n">
        <f aca="false">VLOOKUP(B785,'Team Data'!$A$1:$E$659,2,FALSE())</f>
        <v>26</v>
      </c>
      <c r="N785" s="0" t="n">
        <f aca="false">VLOOKUP(B785,'Team Data'!$A$1:$E$659,3,FALSE())</f>
        <v>12</v>
      </c>
      <c r="O785" s="0" t="n">
        <f aca="false">VLOOKUP(A785,'Team Data'!$A$1:$E$659,4,FALSE())</f>
        <v>73</v>
      </c>
      <c r="P785" s="0" t="n">
        <f aca="false">VLOOKUP(A785,'Team Data'!$A$1:$E$659,5,FALSE())</f>
        <v>33</v>
      </c>
      <c r="Q785" s="0" t="n">
        <f aca="false">VLOOKUP(B785,'Team Data'!$A$1:$E$659,4,FALSE())</f>
        <v>600</v>
      </c>
      <c r="R785" s="0" t="n">
        <f aca="false">VLOOKUP(B785,'Team Data'!$A$1:$E$659,5,FALSE())</f>
        <v>551</v>
      </c>
      <c r="S785" s="0" t="n">
        <f aca="false">IF(I785=1,(MIN(30,(C785-D785)))*(M785/(M785+N785))*(Q785/(Q785+R785)),(MAX(-30,(C785-D785)))*(N785/(M785+N785))*(R785/(R785+Q785)))</f>
        <v>-4.53518679409209</v>
      </c>
      <c r="T785" s="0" t="n">
        <f aca="false">IF(J785=1,(MIN(30,(D785-C785)))*(K785/(K785+L785))*(O785/(O785+P785)),(MAX(-30,(D785-C785)))*(L785/(K785+L785))*(P785/(P785+O785)))</f>
        <v>0</v>
      </c>
      <c r="U785" s="7" t="n">
        <v>43061</v>
      </c>
    </row>
    <row r="786" customFormat="false" ht="15" hidden="false" customHeight="false" outlineLevel="0" collapsed="false">
      <c r="A786" s="0" t="s">
        <v>290</v>
      </c>
      <c r="B786" s="0" t="s">
        <v>191</v>
      </c>
      <c r="C786" s="0" t="n">
        <v>104</v>
      </c>
      <c r="D786" s="0" t="n">
        <v>96</v>
      </c>
      <c r="E786" s="0" t="n">
        <v>39</v>
      </c>
      <c r="F786" s="0" t="n">
        <v>32</v>
      </c>
      <c r="G786" s="0" t="n">
        <v>17</v>
      </c>
      <c r="H786" s="0" t="n">
        <v>14</v>
      </c>
      <c r="I786" s="0" t="n">
        <v>1</v>
      </c>
      <c r="J786" s="0" t="n">
        <v>0</v>
      </c>
      <c r="K786" s="0" t="n">
        <f aca="false">VLOOKUP(A786,'Team Data'!$A$1:$E$659,2,FALSE())</f>
        <v>19</v>
      </c>
      <c r="L786" s="0" t="n">
        <f aca="false">VLOOKUP(A786,'Team Data'!$A$1:$E$659,3,FALSE())</f>
        <v>14</v>
      </c>
      <c r="M786" s="0" t="n">
        <f aca="false">VLOOKUP(B786,'Team Data'!$A$1:$E$659,2,FALSE())</f>
        <v>19</v>
      </c>
      <c r="N786" s="0" t="n">
        <f aca="false">VLOOKUP(B786,'Team Data'!$A$1:$E$659,3,FALSE())</f>
        <v>15</v>
      </c>
      <c r="O786" s="0" t="n">
        <f aca="false">VLOOKUP(A786,'Team Data'!$A$1:$E$659,4,FALSE())</f>
        <v>502</v>
      </c>
      <c r="P786" s="0" t="n">
        <f aca="false">VLOOKUP(A786,'Team Data'!$A$1:$E$659,5,FALSE())</f>
        <v>497</v>
      </c>
      <c r="Q786" s="0" t="n">
        <f aca="false">VLOOKUP(B786,'Team Data'!$A$1:$E$659,4,FALSE())</f>
        <v>580</v>
      </c>
      <c r="R786" s="0" t="n">
        <f aca="false">VLOOKUP(B786,'Team Data'!$A$1:$E$659,5,FALSE())</f>
        <v>491</v>
      </c>
      <c r="S786" s="0" t="n">
        <f aca="false">IF(I786=1,(MIN(30,(C786-D786)))*(M786/(M786+N786))*(Q786/(Q786+R786)),(MAX(-30,(C786-D786)))*(N786/(M786+N786))*(R786/(R786+Q786)))</f>
        <v>2.42104685011259</v>
      </c>
      <c r="T786" s="0" t="n">
        <f aca="false">IF(J786=1,(MIN(30,(D786-C786)))*(K786/(K786+L786))*(O786/(O786+P786)),(MAX(-30,(D786-C786)))*(L786/(K786+L786))*(P786/(P786+O786)))</f>
        <v>-1.68847635514302</v>
      </c>
      <c r="U786" s="7" t="n">
        <v>43061</v>
      </c>
    </row>
    <row r="787" customFormat="false" ht="15" hidden="false" customHeight="false" outlineLevel="0" collapsed="false">
      <c r="A787" s="0" t="s">
        <v>321</v>
      </c>
      <c r="B787" s="0" t="s">
        <v>9</v>
      </c>
      <c r="C787" s="0" t="n">
        <v>76</v>
      </c>
      <c r="D787" s="0" t="n">
        <v>77</v>
      </c>
      <c r="E787" s="0" t="n">
        <v>33</v>
      </c>
      <c r="F787" s="0" t="n">
        <v>28</v>
      </c>
      <c r="G787" s="0" t="n">
        <v>18</v>
      </c>
      <c r="H787" s="0" t="n">
        <v>14</v>
      </c>
      <c r="I787" s="0" t="n">
        <v>0</v>
      </c>
      <c r="J787" s="0" t="n">
        <v>1</v>
      </c>
      <c r="K787" s="0" t="n">
        <f aca="false">VLOOKUP(A787,'Team Data'!$A$1:$E$659,2,FALSE())</f>
        <v>21</v>
      </c>
      <c r="L787" s="0" t="n">
        <f aca="false">VLOOKUP(A787,'Team Data'!$A$1:$E$659,3,FALSE())</f>
        <v>13</v>
      </c>
      <c r="M787" s="0" t="n">
        <f aca="false">VLOOKUP(B787,'Team Data'!$A$1:$E$659,2,FALSE())</f>
        <v>20</v>
      </c>
      <c r="N787" s="0" t="n">
        <f aca="false">VLOOKUP(B787,'Team Data'!$A$1:$E$659,3,FALSE())</f>
        <v>16</v>
      </c>
      <c r="O787" s="0" t="n">
        <f aca="false">VLOOKUP(A787,'Team Data'!$A$1:$E$659,4,FALSE())</f>
        <v>576</v>
      </c>
      <c r="P787" s="0" t="n">
        <f aca="false">VLOOKUP(A787,'Team Data'!$A$1:$E$659,5,FALSE())</f>
        <v>519</v>
      </c>
      <c r="Q787" s="0" t="n">
        <f aca="false">VLOOKUP(B787,'Team Data'!$A$1:$E$659,4,FALSE())</f>
        <v>741</v>
      </c>
      <c r="R787" s="0" t="n">
        <f aca="false">VLOOKUP(B787,'Team Data'!$A$1:$E$659,5,FALSE())</f>
        <v>460</v>
      </c>
      <c r="S787" s="0" t="n">
        <f aca="false">IF(I787=1,(MIN(30,(C787-D787)))*(M787/(M787+N787))*(Q787/(Q787+R787)),(MAX(-30,(C787-D787)))*(N787/(M787+N787))*(R787/(R787+Q787)))</f>
        <v>-0.170228513275974</v>
      </c>
      <c r="T787" s="0" t="n">
        <f aca="false">IF(J787=1,(MIN(30,(D787-C787)))*(K787/(K787+L787))*(O787/(O787+P787)),(MAX(-30,(D787-C787)))*(L787/(K787+L787))*(P787/(P787+O787)))</f>
        <v>0.324899274778404</v>
      </c>
      <c r="U787" s="7" t="n">
        <v>43061</v>
      </c>
    </row>
    <row r="788" customFormat="false" ht="15" hidden="false" customHeight="false" outlineLevel="0" collapsed="false">
      <c r="A788" s="0" t="s">
        <v>224</v>
      </c>
      <c r="B788" s="0" t="s">
        <v>7</v>
      </c>
      <c r="C788" s="0" t="n">
        <v>83</v>
      </c>
      <c r="D788" s="0" t="n">
        <v>71</v>
      </c>
      <c r="E788" s="0" t="n">
        <v>37</v>
      </c>
      <c r="F788" s="0" t="n">
        <v>33</v>
      </c>
      <c r="G788" s="0" t="n">
        <v>15</v>
      </c>
      <c r="H788" s="0" t="n">
        <v>13</v>
      </c>
      <c r="I788" s="0" t="n">
        <v>1</v>
      </c>
      <c r="J788" s="0" t="n">
        <v>0</v>
      </c>
      <c r="K788" s="0" t="n">
        <f aca="false">VLOOKUP(A788,'Team Data'!$A$1:$E$659,2,FALSE())</f>
        <v>14</v>
      </c>
      <c r="L788" s="0" t="n">
        <f aca="false">VLOOKUP(A788,'Team Data'!$A$1:$E$659,3,FALSE())</f>
        <v>18</v>
      </c>
      <c r="M788" s="0" t="n">
        <f aca="false">VLOOKUP(B788,'Team Data'!$A$1:$E$659,2,FALSE())</f>
        <v>12</v>
      </c>
      <c r="N788" s="0" t="n">
        <f aca="false">VLOOKUP(B788,'Team Data'!$A$1:$E$659,3,FALSE())</f>
        <v>19</v>
      </c>
      <c r="O788" s="0" t="n">
        <f aca="false">VLOOKUP(A788,'Team Data'!$A$1:$E$659,4,FALSE())</f>
        <v>577</v>
      </c>
      <c r="P788" s="0" t="n">
        <f aca="false">VLOOKUP(A788,'Team Data'!$A$1:$E$659,5,FALSE())</f>
        <v>477</v>
      </c>
      <c r="Q788" s="0" t="n">
        <f aca="false">VLOOKUP(B788,'Team Data'!$A$1:$E$659,4,FALSE())</f>
        <v>486</v>
      </c>
      <c r="R788" s="0" t="n">
        <f aca="false">VLOOKUP(B788,'Team Data'!$A$1:$E$659,5,FALSE())</f>
        <v>454</v>
      </c>
      <c r="S788" s="0" t="n">
        <f aca="false">IF(I788=1,(MIN(30,(C788-D788)))*(M788/(M788+N788))*(Q788/(Q788+R788)),(MAX(-30,(C788-D788)))*(N788/(M788+N788))*(R788/(R788+Q788)))</f>
        <v>2.40164722031572</v>
      </c>
      <c r="T788" s="0" t="n">
        <f aca="false">IF(J788=1,(MIN(30,(D788-C788)))*(K788/(K788+L788))*(O788/(O788+P788)),(MAX(-30,(D788-C788)))*(L788/(K788+L788))*(P788/(P788+O788)))</f>
        <v>-3.05479127134725</v>
      </c>
      <c r="U788" s="7" t="n">
        <v>43061</v>
      </c>
    </row>
    <row r="789" customFormat="false" ht="15" hidden="false" customHeight="false" outlineLevel="0" collapsed="false">
      <c r="A789" s="0" t="s">
        <v>194</v>
      </c>
      <c r="B789" s="0" t="s">
        <v>23</v>
      </c>
      <c r="C789" s="0" t="n">
        <v>88</v>
      </c>
      <c r="D789" s="0" t="n">
        <v>95</v>
      </c>
      <c r="E789" s="0" t="n">
        <v>35</v>
      </c>
      <c r="F789" s="0" t="n">
        <v>37</v>
      </c>
      <c r="G789" s="0" t="n">
        <v>11</v>
      </c>
      <c r="H789" s="0" t="n">
        <v>14</v>
      </c>
      <c r="I789" s="0" t="n">
        <v>0</v>
      </c>
      <c r="J789" s="0" t="n">
        <v>1</v>
      </c>
      <c r="K789" s="0" t="n">
        <f aca="false">VLOOKUP(A789,'Team Data'!$A$1:$E$659,2,FALSE())</f>
        <v>19</v>
      </c>
      <c r="L789" s="0" t="n">
        <f aca="false">VLOOKUP(A789,'Team Data'!$A$1:$E$659,3,FALSE())</f>
        <v>14</v>
      </c>
      <c r="M789" s="0" t="n">
        <f aca="false">VLOOKUP(B789,'Team Data'!$A$1:$E$659,2,FALSE())</f>
        <v>24</v>
      </c>
      <c r="N789" s="0" t="n">
        <f aca="false">VLOOKUP(B789,'Team Data'!$A$1:$E$659,3,FALSE())</f>
        <v>11</v>
      </c>
      <c r="O789" s="0" t="n">
        <f aca="false">VLOOKUP(A789,'Team Data'!$A$1:$E$659,4,FALSE())</f>
        <v>506</v>
      </c>
      <c r="P789" s="0" t="n">
        <f aca="false">VLOOKUP(A789,'Team Data'!$A$1:$E$659,5,FALSE())</f>
        <v>563</v>
      </c>
      <c r="Q789" s="0" t="n">
        <f aca="false">VLOOKUP(B789,'Team Data'!$A$1:$E$659,4,FALSE())</f>
        <v>633</v>
      </c>
      <c r="R789" s="0" t="n">
        <f aca="false">VLOOKUP(B789,'Team Data'!$A$1:$E$659,5,FALSE())</f>
        <v>543</v>
      </c>
      <c r="S789" s="0" t="n">
        <f aca="false">IF(I789=1,(MIN(30,(C789-D789)))*(M789/(M789+N789))*(Q789/(Q789+R789)),(MAX(-30,(C789-D789)))*(N789/(M789+N789))*(R789/(R789+Q789)))</f>
        <v>-1.01581632653061</v>
      </c>
      <c r="T789" s="0" t="n">
        <f aca="false">IF(J789=1,(MIN(30,(D789-C789)))*(K789/(K789+L789))*(O789/(O789+P789)),(MAX(-30,(D789-C789)))*(L789/(K789+L789))*(P789/(P789+O789)))</f>
        <v>1.90770190208918</v>
      </c>
      <c r="U789" s="7" t="n">
        <v>43061</v>
      </c>
    </row>
    <row r="790" customFormat="false" ht="15" hidden="false" customHeight="false" outlineLevel="0" collapsed="false">
      <c r="A790" s="0" t="s">
        <v>66</v>
      </c>
      <c r="B790" s="0" t="s">
        <v>189</v>
      </c>
      <c r="C790" s="0" t="n">
        <v>68</v>
      </c>
      <c r="D790" s="0" t="n">
        <v>81</v>
      </c>
      <c r="E790" s="0" t="n">
        <v>30</v>
      </c>
      <c r="F790" s="0" t="n">
        <v>30</v>
      </c>
      <c r="G790" s="0" t="n">
        <v>15</v>
      </c>
      <c r="H790" s="0" t="n">
        <v>11</v>
      </c>
      <c r="I790" s="0" t="n">
        <v>0</v>
      </c>
      <c r="J790" s="0" t="n">
        <v>1</v>
      </c>
      <c r="K790" s="0" t="n">
        <f aca="false">VLOOKUP(A790,'Team Data'!$A$1:$E$659,2,FALSE())</f>
        <v>21</v>
      </c>
      <c r="L790" s="0" t="n">
        <f aca="false">VLOOKUP(A790,'Team Data'!$A$1:$E$659,3,FALSE())</f>
        <v>12</v>
      </c>
      <c r="M790" s="0" t="n">
        <f aca="false">VLOOKUP(B790,'Team Data'!$A$1:$E$659,2,FALSE())</f>
        <v>29</v>
      </c>
      <c r="N790" s="0" t="n">
        <f aca="false">VLOOKUP(B790,'Team Data'!$A$1:$E$659,3,FALSE())</f>
        <v>8</v>
      </c>
      <c r="O790" s="0" t="n">
        <f aca="false">VLOOKUP(A790,'Team Data'!$A$1:$E$659,4,FALSE())</f>
        <v>590</v>
      </c>
      <c r="P790" s="0" t="n">
        <f aca="false">VLOOKUP(A790,'Team Data'!$A$1:$E$659,5,FALSE())</f>
        <v>486</v>
      </c>
      <c r="Q790" s="0" t="n">
        <f aca="false">VLOOKUP(B790,'Team Data'!$A$1:$E$659,4,FALSE())</f>
        <v>706</v>
      </c>
      <c r="R790" s="0" t="n">
        <f aca="false">VLOOKUP(B790,'Team Data'!$A$1:$E$659,5,FALSE())</f>
        <v>511</v>
      </c>
      <c r="S790" s="0" t="n">
        <f aca="false">IF(I790=1,(MIN(30,(C790-D790)))*(M790/(M790+N790))*(Q790/(Q790+R790)),(MAX(-30,(C790-D790)))*(N790/(M790+N790))*(R790/(R790+Q790)))</f>
        <v>-1.18021719336428</v>
      </c>
      <c r="T790" s="0" t="n">
        <f aca="false">IF(J790=1,(MIN(30,(D790-C790)))*(K790/(K790+L790))*(O790/(O790+P790)),(MAX(-30,(D790-C790)))*(L790/(K790+L790))*(P790/(P790+O790)))</f>
        <v>4.53616086515715</v>
      </c>
      <c r="U790" s="7" t="n">
        <v>43061</v>
      </c>
    </row>
    <row r="791" customFormat="false" ht="15" hidden="false" customHeight="false" outlineLevel="0" collapsed="false">
      <c r="A791" s="0" t="s">
        <v>562</v>
      </c>
      <c r="B791" s="0" t="s">
        <v>258</v>
      </c>
      <c r="C791" s="0" t="n">
        <v>55</v>
      </c>
      <c r="D791" s="0" t="n">
        <v>78</v>
      </c>
      <c r="E791" s="0" t="n">
        <v>36</v>
      </c>
      <c r="F791" s="0" t="n">
        <v>42</v>
      </c>
      <c r="G791" s="0" t="n">
        <v>15</v>
      </c>
      <c r="H791" s="0" t="n">
        <v>17</v>
      </c>
      <c r="I791" s="0" t="n">
        <v>0</v>
      </c>
      <c r="J791" s="0" t="n">
        <v>1</v>
      </c>
      <c r="K791" s="0" t="n">
        <f aca="false">VLOOKUP(A791,'Team Data'!$A$1:$E$659,2,FALSE())</f>
        <v>0</v>
      </c>
      <c r="L791" s="0" t="n">
        <f aca="false">VLOOKUP(A791,'Team Data'!$A$1:$E$659,3,FALSE())</f>
        <v>1</v>
      </c>
      <c r="M791" s="0" t="n">
        <f aca="false">VLOOKUP(B791,'Team Data'!$A$1:$E$659,2,FALSE())</f>
        <v>22</v>
      </c>
      <c r="N791" s="0" t="n">
        <f aca="false">VLOOKUP(B791,'Team Data'!$A$1:$E$659,3,FALSE())</f>
        <v>17</v>
      </c>
      <c r="O791" s="0" t="n">
        <f aca="false">VLOOKUP(A791,'Team Data'!$A$1:$E$659,4,FALSE())</f>
        <v>22</v>
      </c>
      <c r="P791" s="0" t="n">
        <f aca="false">VLOOKUP(A791,'Team Data'!$A$1:$E$659,5,FALSE())</f>
        <v>17</v>
      </c>
      <c r="Q791" s="0" t="n">
        <f aca="false">VLOOKUP(B791,'Team Data'!$A$1:$E$659,4,FALSE())</f>
        <v>712</v>
      </c>
      <c r="R791" s="0" t="n">
        <f aca="false">VLOOKUP(B791,'Team Data'!$A$1:$E$659,5,FALSE())</f>
        <v>575</v>
      </c>
      <c r="S791" s="0" t="n">
        <f aca="false">IF(I791=1,(MIN(30,(C791-D791)))*(M791/(M791+N791))*(Q791/(Q791+R791)),(MAX(-30,(C791-D791)))*(N791/(M791+N791))*(R791/(R791+Q791)))</f>
        <v>-4.47921024844102</v>
      </c>
      <c r="T791" s="0" t="n">
        <f aca="false">IF(J791=1,(MIN(30,(D791-C791)))*(K791/(K791+L791))*(O791/(O791+P791)),(MAX(-30,(D791-C791)))*(L791/(K791+L791))*(P791/(P791+O791)))</f>
        <v>0</v>
      </c>
      <c r="U791" s="7" t="n">
        <v>43061</v>
      </c>
    </row>
    <row r="792" customFormat="false" ht="15" hidden="false" customHeight="false" outlineLevel="0" collapsed="false">
      <c r="A792" s="0" t="s">
        <v>25</v>
      </c>
      <c r="B792" s="0" t="s">
        <v>64</v>
      </c>
      <c r="C792" s="0" t="n">
        <v>65</v>
      </c>
      <c r="D792" s="0" t="n">
        <v>59</v>
      </c>
      <c r="E792" s="0" t="n">
        <v>38</v>
      </c>
      <c r="F792" s="0" t="n">
        <v>34</v>
      </c>
      <c r="G792" s="0" t="n">
        <v>16</v>
      </c>
      <c r="H792" s="0" t="n">
        <v>9</v>
      </c>
      <c r="I792" s="0" t="n">
        <v>1</v>
      </c>
      <c r="J792" s="0" t="n">
        <v>0</v>
      </c>
      <c r="K792" s="0" t="n">
        <f aca="false">VLOOKUP(A792,'Team Data'!$A$1:$E$659,2,FALSE())</f>
        <v>18</v>
      </c>
      <c r="L792" s="0" t="n">
        <f aca="false">VLOOKUP(A792,'Team Data'!$A$1:$E$659,3,FALSE())</f>
        <v>15</v>
      </c>
      <c r="M792" s="0" t="n">
        <f aca="false">VLOOKUP(B792,'Team Data'!$A$1:$E$659,2,FALSE())</f>
        <v>21</v>
      </c>
      <c r="N792" s="0" t="n">
        <f aca="false">VLOOKUP(B792,'Team Data'!$A$1:$E$659,3,FALSE())</f>
        <v>12</v>
      </c>
      <c r="O792" s="0" t="n">
        <f aca="false">VLOOKUP(A792,'Team Data'!$A$1:$E$659,4,FALSE())</f>
        <v>668</v>
      </c>
      <c r="P792" s="0" t="n">
        <f aca="false">VLOOKUP(A792,'Team Data'!$A$1:$E$659,5,FALSE())</f>
        <v>423</v>
      </c>
      <c r="Q792" s="0" t="n">
        <f aca="false">VLOOKUP(B792,'Team Data'!$A$1:$E$659,4,FALSE())</f>
        <v>611</v>
      </c>
      <c r="R792" s="0" t="n">
        <f aca="false">VLOOKUP(B792,'Team Data'!$A$1:$E$659,5,FALSE())</f>
        <v>453</v>
      </c>
      <c r="S792" s="0" t="n">
        <f aca="false">IF(I792=1,(MIN(30,(C792-D792)))*(M792/(M792+N792))*(Q792/(Q792+R792)),(MAX(-30,(C792-D792)))*(N792/(M792+N792))*(R792/(R792+Q792)))</f>
        <v>2.19258373205742</v>
      </c>
      <c r="T792" s="0" t="n">
        <f aca="false">IF(J792=1,(MIN(30,(D792-C792)))*(K792/(K792+L792))*(O792/(O792+P792)),(MAX(-30,(D792-C792)))*(L792/(K792+L792))*(P792/(P792+O792)))</f>
        <v>-1.05741188234314</v>
      </c>
      <c r="U792" s="7" t="n">
        <v>43061</v>
      </c>
    </row>
    <row r="793" customFormat="false" ht="15" hidden="false" customHeight="false" outlineLevel="0" collapsed="false">
      <c r="A793" s="0" t="s">
        <v>563</v>
      </c>
      <c r="B793" s="0" t="s">
        <v>276</v>
      </c>
      <c r="C793" s="0" t="n">
        <v>68</v>
      </c>
      <c r="D793" s="0" t="n">
        <v>85</v>
      </c>
      <c r="E793" s="0" t="n">
        <v>39</v>
      </c>
      <c r="F793" s="0" t="n">
        <v>50</v>
      </c>
      <c r="G793" s="0" t="n">
        <v>22</v>
      </c>
      <c r="H793" s="0" t="n">
        <v>15</v>
      </c>
      <c r="I793" s="0" t="n">
        <v>0</v>
      </c>
      <c r="J793" s="0" t="n">
        <v>1</v>
      </c>
      <c r="K793" s="0" t="n">
        <f aca="false">VLOOKUP(A793,'Team Data'!$A$1:$E$659,2,FALSE())</f>
        <v>0</v>
      </c>
      <c r="L793" s="0" t="n">
        <f aca="false">VLOOKUP(A793,'Team Data'!$A$1:$E$659,3,FALSE())</f>
        <v>1</v>
      </c>
      <c r="M793" s="0" t="n">
        <f aca="false">VLOOKUP(B793,'Team Data'!$A$1:$E$659,2,FALSE())</f>
        <v>13</v>
      </c>
      <c r="N793" s="0" t="n">
        <f aca="false">VLOOKUP(B793,'Team Data'!$A$1:$E$659,3,FALSE())</f>
        <v>19</v>
      </c>
      <c r="O793" s="0" t="n">
        <f aca="false">VLOOKUP(A793,'Team Data'!$A$1:$E$659,4,FALSE())</f>
        <v>13</v>
      </c>
      <c r="P793" s="0" t="n">
        <f aca="false">VLOOKUP(A793,'Team Data'!$A$1:$E$659,5,FALSE())</f>
        <v>19</v>
      </c>
      <c r="Q793" s="0" t="n">
        <f aca="false">VLOOKUP(B793,'Team Data'!$A$1:$E$659,4,FALSE())</f>
        <v>507</v>
      </c>
      <c r="R793" s="0" t="n">
        <f aca="false">VLOOKUP(B793,'Team Data'!$A$1:$E$659,5,FALSE())</f>
        <v>473</v>
      </c>
      <c r="S793" s="0" t="n">
        <f aca="false">IF(I793=1,(MIN(30,(C793-D793)))*(M793/(M793+N793))*(Q793/(Q793+R793)),(MAX(-30,(C793-D793)))*(N793/(M793+N793))*(R793/(R793+Q793)))</f>
        <v>-4.87177933673469</v>
      </c>
      <c r="T793" s="0" t="n">
        <f aca="false">IF(J793=1,(MIN(30,(D793-C793)))*(K793/(K793+L793))*(O793/(O793+P793)),(MAX(-30,(D793-C793)))*(L793/(K793+L793))*(P793/(P793+O793)))</f>
        <v>0</v>
      </c>
      <c r="U793" s="7" t="n">
        <v>43061</v>
      </c>
    </row>
    <row r="794" customFormat="false" ht="15" hidden="false" customHeight="false" outlineLevel="0" collapsed="false">
      <c r="A794" s="0" t="s">
        <v>248</v>
      </c>
      <c r="B794" s="0" t="s">
        <v>305</v>
      </c>
      <c r="C794" s="0" t="n">
        <v>47</v>
      </c>
      <c r="D794" s="0" t="n">
        <v>64</v>
      </c>
      <c r="E794" s="0" t="n">
        <v>33</v>
      </c>
      <c r="F794" s="0" t="n">
        <v>38</v>
      </c>
      <c r="G794" s="0" t="n">
        <v>22</v>
      </c>
      <c r="H794" s="0" t="n">
        <v>18</v>
      </c>
      <c r="I794" s="0" t="n">
        <v>0</v>
      </c>
      <c r="J794" s="0" t="n">
        <v>1</v>
      </c>
      <c r="K794" s="0" t="n">
        <f aca="false">VLOOKUP(A794,'Team Data'!$A$1:$E$659,2,FALSE())</f>
        <v>7</v>
      </c>
      <c r="L794" s="0" t="n">
        <f aca="false">VLOOKUP(A794,'Team Data'!$A$1:$E$659,3,FALSE())</f>
        <v>25</v>
      </c>
      <c r="M794" s="0" t="n">
        <f aca="false">VLOOKUP(B794,'Team Data'!$A$1:$E$659,2,FALSE())</f>
        <v>22</v>
      </c>
      <c r="N794" s="0" t="n">
        <f aca="false">VLOOKUP(B794,'Team Data'!$A$1:$E$659,3,FALSE())</f>
        <v>11</v>
      </c>
      <c r="O794" s="0" t="n">
        <f aca="false">VLOOKUP(A794,'Team Data'!$A$1:$E$659,4,FALSE())</f>
        <v>549</v>
      </c>
      <c r="P794" s="0" t="n">
        <f aca="false">VLOOKUP(A794,'Team Data'!$A$1:$E$659,5,FALSE())</f>
        <v>437</v>
      </c>
      <c r="Q794" s="0" t="n">
        <f aca="false">VLOOKUP(B794,'Team Data'!$A$1:$E$659,4,FALSE())</f>
        <v>522</v>
      </c>
      <c r="R794" s="0" t="n">
        <f aca="false">VLOOKUP(B794,'Team Data'!$A$1:$E$659,5,FALSE())</f>
        <v>501</v>
      </c>
      <c r="S794" s="0" t="n">
        <f aca="false">IF(I794=1,(MIN(30,(C794-D794)))*(M794/(M794+N794))*(Q794/(Q794+R794)),(MAX(-30,(C794-D794)))*(N794/(M794+N794))*(R794/(R794+Q794)))</f>
        <v>-2.77517106549365</v>
      </c>
      <c r="T794" s="0" t="n">
        <f aca="false">IF(J794=1,(MIN(30,(D794-C794)))*(K794/(K794+L794))*(O794/(O794+P794)),(MAX(-30,(D794-C794)))*(L794/(K794+L794))*(P794/(P794+O794)))</f>
        <v>2.07058189655172</v>
      </c>
      <c r="U794" s="7" t="n">
        <v>43061</v>
      </c>
    </row>
    <row r="795" customFormat="false" ht="15" hidden="false" customHeight="false" outlineLevel="0" collapsed="false">
      <c r="A795" s="0" t="s">
        <v>221</v>
      </c>
      <c r="B795" s="0" t="s">
        <v>227</v>
      </c>
      <c r="C795" s="0" t="n">
        <v>76</v>
      </c>
      <c r="D795" s="0" t="n">
        <v>80</v>
      </c>
      <c r="E795" s="0" t="n">
        <v>27</v>
      </c>
      <c r="F795" s="0" t="n">
        <v>32</v>
      </c>
      <c r="G795" s="0" t="n">
        <v>14</v>
      </c>
      <c r="H795" s="0" t="n">
        <v>13</v>
      </c>
      <c r="I795" s="0" t="n">
        <v>0</v>
      </c>
      <c r="J795" s="0" t="n">
        <v>1</v>
      </c>
      <c r="K795" s="0" t="n">
        <f aca="false">VLOOKUP(A795,'Team Data'!$A$1:$E$659,2,FALSE())</f>
        <v>11</v>
      </c>
      <c r="L795" s="0" t="n">
        <f aca="false">VLOOKUP(A795,'Team Data'!$A$1:$E$659,3,FALSE())</f>
        <v>21</v>
      </c>
      <c r="M795" s="0" t="n">
        <f aca="false">VLOOKUP(B795,'Team Data'!$A$1:$E$659,2,FALSE())</f>
        <v>6</v>
      </c>
      <c r="N795" s="0" t="n">
        <f aca="false">VLOOKUP(B795,'Team Data'!$A$1:$E$659,3,FALSE())</f>
        <v>26</v>
      </c>
      <c r="O795" s="0" t="n">
        <f aca="false">VLOOKUP(A795,'Team Data'!$A$1:$E$659,4,FALSE())</f>
        <v>508</v>
      </c>
      <c r="P795" s="0" t="n">
        <f aca="false">VLOOKUP(A795,'Team Data'!$A$1:$E$659,5,FALSE())</f>
        <v>413</v>
      </c>
      <c r="Q795" s="0" t="n">
        <f aca="false">VLOOKUP(B795,'Team Data'!$A$1:$E$659,4,FALSE())</f>
        <v>578</v>
      </c>
      <c r="R795" s="0" t="n">
        <f aca="false">VLOOKUP(B795,'Team Data'!$A$1:$E$659,5,FALSE())</f>
        <v>464</v>
      </c>
      <c r="S795" s="0" t="n">
        <f aca="false">IF(I795=1,(MIN(30,(C795-D795)))*(M795/(M795+N795))*(Q795/(Q795+R795)),(MAX(-30,(C795-D795)))*(N795/(M795+N795))*(R795/(R795+Q795)))</f>
        <v>-1.44721689059501</v>
      </c>
      <c r="T795" s="0" t="n">
        <f aca="false">IF(J795=1,(MIN(30,(D795-C795)))*(K795/(K795+L795))*(O795/(O795+P795)),(MAX(-30,(D795-C795)))*(L795/(K795+L795))*(P795/(P795+O795)))</f>
        <v>0.758414766558089</v>
      </c>
      <c r="U795" s="7" t="n">
        <v>43061</v>
      </c>
    </row>
    <row r="796" customFormat="false" ht="15" hidden="false" customHeight="false" outlineLevel="0" collapsed="false">
      <c r="A796" s="0" t="s">
        <v>207</v>
      </c>
      <c r="B796" s="0" t="s">
        <v>157</v>
      </c>
      <c r="C796" s="0" t="n">
        <v>70</v>
      </c>
      <c r="D796" s="0" t="n">
        <v>68</v>
      </c>
      <c r="E796" s="0" t="n">
        <v>34</v>
      </c>
      <c r="F796" s="0" t="n">
        <v>29</v>
      </c>
      <c r="G796" s="0" t="n">
        <v>14</v>
      </c>
      <c r="H796" s="0" t="n">
        <v>11</v>
      </c>
      <c r="I796" s="0" t="n">
        <v>1</v>
      </c>
      <c r="J796" s="0" t="n">
        <v>0</v>
      </c>
      <c r="K796" s="0" t="n">
        <f aca="false">VLOOKUP(A796,'Team Data'!$A$1:$E$659,2,FALSE())</f>
        <v>13</v>
      </c>
      <c r="L796" s="0" t="n">
        <f aca="false">VLOOKUP(A796,'Team Data'!$A$1:$E$659,3,FALSE())</f>
        <v>19</v>
      </c>
      <c r="M796" s="0" t="n">
        <f aca="false">VLOOKUP(B796,'Team Data'!$A$1:$E$659,2,FALSE())</f>
        <v>14</v>
      </c>
      <c r="N796" s="0" t="n">
        <f aca="false">VLOOKUP(B796,'Team Data'!$A$1:$E$659,3,FALSE())</f>
        <v>17</v>
      </c>
      <c r="O796" s="0" t="n">
        <f aca="false">VLOOKUP(A796,'Team Data'!$A$1:$E$659,4,FALSE())</f>
        <v>530</v>
      </c>
      <c r="P796" s="0" t="n">
        <f aca="false">VLOOKUP(A796,'Team Data'!$A$1:$E$659,5,FALSE())</f>
        <v>469</v>
      </c>
      <c r="Q796" s="0" t="n">
        <f aca="false">VLOOKUP(B796,'Team Data'!$A$1:$E$659,4,FALSE())</f>
        <v>469</v>
      </c>
      <c r="R796" s="0" t="n">
        <f aca="false">VLOOKUP(B796,'Team Data'!$A$1:$E$659,5,FALSE())</f>
        <v>528</v>
      </c>
      <c r="S796" s="0" t="n">
        <f aca="false">IF(I796=1,(MIN(30,(C796-D796)))*(M796/(M796+N796))*(Q796/(Q796+R796)),(MAX(-30,(C796-D796)))*(N796/(M796+N796))*(R796/(R796+Q796)))</f>
        <v>0.424887565923577</v>
      </c>
      <c r="T796" s="0" t="n">
        <f aca="false">IF(J796=1,(MIN(30,(D796-C796)))*(K796/(K796+L796))*(O796/(O796+P796)),(MAX(-30,(D796-C796)))*(L796/(K796+L796))*(P796/(P796+O796)))</f>
        <v>-0.557494994994995</v>
      </c>
      <c r="U796" s="7" t="n">
        <v>43061</v>
      </c>
    </row>
    <row r="797" customFormat="false" ht="15" hidden="false" customHeight="false" outlineLevel="0" collapsed="false">
      <c r="A797" s="0" t="s">
        <v>127</v>
      </c>
      <c r="B797" s="0" t="s">
        <v>303</v>
      </c>
      <c r="C797" s="0" t="n">
        <v>95</v>
      </c>
      <c r="D797" s="0" t="n">
        <v>85</v>
      </c>
      <c r="E797" s="0" t="n">
        <v>29</v>
      </c>
      <c r="F797" s="0" t="n">
        <v>35</v>
      </c>
      <c r="G797" s="0" t="n">
        <v>11</v>
      </c>
      <c r="H797" s="0" t="n">
        <v>9</v>
      </c>
      <c r="I797" s="0" t="n">
        <v>1</v>
      </c>
      <c r="J797" s="0" t="n">
        <v>0</v>
      </c>
      <c r="K797" s="0" t="n">
        <f aca="false">VLOOKUP(A797,'Team Data'!$A$1:$E$659,2,FALSE())</f>
        <v>14</v>
      </c>
      <c r="L797" s="0" t="n">
        <f aca="false">VLOOKUP(A797,'Team Data'!$A$1:$E$659,3,FALSE())</f>
        <v>19</v>
      </c>
      <c r="M797" s="0" t="n">
        <f aca="false">VLOOKUP(B797,'Team Data'!$A$1:$E$659,2,FALSE())</f>
        <v>20</v>
      </c>
      <c r="N797" s="0" t="n">
        <f aca="false">VLOOKUP(B797,'Team Data'!$A$1:$E$659,3,FALSE())</f>
        <v>13</v>
      </c>
      <c r="O797" s="0" t="n">
        <f aca="false">VLOOKUP(A797,'Team Data'!$A$1:$E$659,4,FALSE())</f>
        <v>641</v>
      </c>
      <c r="P797" s="0" t="n">
        <f aca="false">VLOOKUP(A797,'Team Data'!$A$1:$E$659,5,FALSE())</f>
        <v>461</v>
      </c>
      <c r="Q797" s="0" t="n">
        <f aca="false">VLOOKUP(B797,'Team Data'!$A$1:$E$659,4,FALSE())</f>
        <v>538</v>
      </c>
      <c r="R797" s="0" t="n">
        <f aca="false">VLOOKUP(B797,'Team Data'!$A$1:$E$659,5,FALSE())</f>
        <v>501</v>
      </c>
      <c r="S797" s="0" t="n">
        <f aca="false">IF(I797=1,(MIN(30,(C797-D797)))*(M797/(M797+N797))*(Q797/(Q797+R797)),(MAX(-30,(C797-D797)))*(N797/(M797+N797))*(R797/(R797+Q797)))</f>
        <v>3.13821565024645</v>
      </c>
      <c r="T797" s="0" t="n">
        <f aca="false">IF(J797=1,(MIN(30,(D797-C797)))*(K797/(K797+L797))*(O797/(O797+P797)),(MAX(-30,(D797-C797)))*(L797/(K797+L797))*(P797/(P797+O797)))</f>
        <v>-2.4085684430512</v>
      </c>
      <c r="U797" s="7" t="n">
        <v>43061</v>
      </c>
    </row>
    <row r="798" customFormat="false" ht="15" hidden="false" customHeight="false" outlineLevel="0" collapsed="false">
      <c r="A798" s="0" t="s">
        <v>288</v>
      </c>
      <c r="B798" s="0" t="s">
        <v>235</v>
      </c>
      <c r="C798" s="0" t="n">
        <v>78</v>
      </c>
      <c r="D798" s="0" t="n">
        <v>75</v>
      </c>
      <c r="E798" s="0" t="n">
        <v>50</v>
      </c>
      <c r="F798" s="0" t="n">
        <v>41</v>
      </c>
      <c r="G798" s="0" t="n">
        <v>15</v>
      </c>
      <c r="H798" s="0" t="n">
        <v>18</v>
      </c>
      <c r="I798" s="0" t="n">
        <v>1</v>
      </c>
      <c r="J798" s="0" t="n">
        <v>0</v>
      </c>
      <c r="K798" s="0" t="n">
        <f aca="false">VLOOKUP(A798,'Team Data'!$A$1:$E$659,2,FALSE())</f>
        <v>26</v>
      </c>
      <c r="L798" s="0" t="n">
        <f aca="false">VLOOKUP(A798,'Team Data'!$A$1:$E$659,3,FALSE())</f>
        <v>9</v>
      </c>
      <c r="M798" s="0" t="n">
        <f aca="false">VLOOKUP(B798,'Team Data'!$A$1:$E$659,2,FALSE())</f>
        <v>30</v>
      </c>
      <c r="N798" s="0" t="n">
        <f aca="false">VLOOKUP(B798,'Team Data'!$A$1:$E$659,3,FALSE())</f>
        <v>7</v>
      </c>
      <c r="O798" s="0" t="n">
        <f aca="false">VLOOKUP(A798,'Team Data'!$A$1:$E$659,4,FALSE())</f>
        <v>702</v>
      </c>
      <c r="P798" s="0" t="n">
        <f aca="false">VLOOKUP(A798,'Team Data'!$A$1:$E$659,5,FALSE())</f>
        <v>475</v>
      </c>
      <c r="Q798" s="0" t="n">
        <f aca="false">VLOOKUP(B798,'Team Data'!$A$1:$E$659,4,FALSE())</f>
        <v>726</v>
      </c>
      <c r="R798" s="0" t="n">
        <f aca="false">VLOOKUP(B798,'Team Data'!$A$1:$E$659,5,FALSE())</f>
        <v>521</v>
      </c>
      <c r="S798" s="0" t="n">
        <f aca="false">IF(I798=1,(MIN(30,(C798-D798)))*(M798/(M798+N798))*(Q798/(Q798+R798)),(MAX(-30,(C798-D798)))*(N798/(M798+N798))*(R798/(R798+Q798)))</f>
        <v>1.41615553002883</v>
      </c>
      <c r="T798" s="0" t="n">
        <f aca="false">IF(J798=1,(MIN(30,(D798-C798)))*(K798/(K798+L798))*(O798/(O798+P798)),(MAX(-30,(D798-C798)))*(L798/(K798+L798))*(P798/(P798+O798)))</f>
        <v>-0.311324189828863</v>
      </c>
      <c r="U798" s="7" t="n">
        <v>43061</v>
      </c>
    </row>
    <row r="799" customFormat="false" ht="15" hidden="false" customHeight="false" outlineLevel="0" collapsed="false">
      <c r="A799" s="0" t="s">
        <v>42</v>
      </c>
      <c r="B799" s="0" t="s">
        <v>28</v>
      </c>
      <c r="C799" s="0" t="n">
        <v>65</v>
      </c>
      <c r="D799" s="0" t="n">
        <v>70</v>
      </c>
      <c r="E799" s="0" t="n">
        <v>31</v>
      </c>
      <c r="F799" s="0" t="n">
        <v>35</v>
      </c>
      <c r="G799" s="0" t="n">
        <v>12</v>
      </c>
      <c r="H799" s="0" t="n">
        <v>9</v>
      </c>
      <c r="I799" s="0" t="n">
        <v>0</v>
      </c>
      <c r="J799" s="0" t="n">
        <v>1</v>
      </c>
      <c r="K799" s="0" t="n">
        <f aca="false">VLOOKUP(A799,'Team Data'!$A$1:$E$659,2,FALSE())</f>
        <v>6</v>
      </c>
      <c r="L799" s="0" t="n">
        <f aca="false">VLOOKUP(A799,'Team Data'!$A$1:$E$659,3,FALSE())</f>
        <v>24</v>
      </c>
      <c r="M799" s="0" t="n">
        <f aca="false">VLOOKUP(B799,'Team Data'!$A$1:$E$659,2,FALSE())</f>
        <v>11</v>
      </c>
      <c r="N799" s="0" t="n">
        <f aca="false">VLOOKUP(B799,'Team Data'!$A$1:$E$659,3,FALSE())</f>
        <v>20</v>
      </c>
      <c r="O799" s="0" t="n">
        <f aca="false">VLOOKUP(A799,'Team Data'!$A$1:$E$659,4,FALSE())</f>
        <v>441</v>
      </c>
      <c r="P799" s="0" t="n">
        <f aca="false">VLOOKUP(A799,'Team Data'!$A$1:$E$659,5,FALSE())</f>
        <v>464</v>
      </c>
      <c r="Q799" s="0" t="n">
        <f aca="false">VLOOKUP(B799,'Team Data'!$A$1:$E$659,4,FALSE())</f>
        <v>444</v>
      </c>
      <c r="R799" s="0" t="n">
        <f aca="false">VLOOKUP(B799,'Team Data'!$A$1:$E$659,5,FALSE())</f>
        <v>493</v>
      </c>
      <c r="S799" s="0" t="n">
        <f aca="false">IF(I799=1,(MIN(30,(C799-D799)))*(M799/(M799+N799))*(Q799/(Q799+R799)),(MAX(-30,(C799-D799)))*(N799/(M799+N799))*(R799/(R799+Q799)))</f>
        <v>-1.69724928564051</v>
      </c>
      <c r="T799" s="0" t="n">
        <f aca="false">IF(J799=1,(MIN(30,(D799-C799)))*(K799/(K799+L799))*(O799/(O799+P799)),(MAX(-30,(D799-C799)))*(L799/(K799+L799))*(P799/(P799+O799)))</f>
        <v>0.487292817679558</v>
      </c>
      <c r="U799" s="7" t="n">
        <v>43061</v>
      </c>
    </row>
    <row r="800" customFormat="false" ht="15" hidden="false" customHeight="false" outlineLevel="0" collapsed="false">
      <c r="A800" s="0" t="s">
        <v>564</v>
      </c>
      <c r="B800" s="0" t="s">
        <v>249</v>
      </c>
      <c r="C800" s="0" t="n">
        <v>60</v>
      </c>
      <c r="D800" s="0" t="n">
        <v>84</v>
      </c>
      <c r="E800" s="0" t="n">
        <v>33</v>
      </c>
      <c r="F800" s="0" t="n">
        <v>49</v>
      </c>
      <c r="G800" s="0" t="n">
        <v>22</v>
      </c>
      <c r="H800" s="0" t="n">
        <v>12</v>
      </c>
      <c r="I800" s="0" t="n">
        <v>0</v>
      </c>
      <c r="J800" s="0" t="n">
        <v>1</v>
      </c>
      <c r="K800" s="0" t="n">
        <f aca="false">VLOOKUP(A800,'Team Data'!$A$1:$E$659,2,FALSE())</f>
        <v>0</v>
      </c>
      <c r="L800" s="0" t="n">
        <f aca="false">VLOOKUP(A800,'Team Data'!$A$1:$E$659,3,FALSE())</f>
        <v>1</v>
      </c>
      <c r="M800" s="0" t="n">
        <f aca="false">VLOOKUP(B800,'Team Data'!$A$1:$E$659,2,FALSE())</f>
        <v>10</v>
      </c>
      <c r="N800" s="0" t="n">
        <f aca="false">VLOOKUP(B800,'Team Data'!$A$1:$E$659,3,FALSE())</f>
        <v>21</v>
      </c>
      <c r="O800" s="0" t="n">
        <f aca="false">VLOOKUP(A800,'Team Data'!$A$1:$E$659,4,FALSE())</f>
        <v>10</v>
      </c>
      <c r="P800" s="0" t="n">
        <f aca="false">VLOOKUP(A800,'Team Data'!$A$1:$E$659,5,FALSE())</f>
        <v>21</v>
      </c>
      <c r="Q800" s="0" t="n">
        <f aca="false">VLOOKUP(B800,'Team Data'!$A$1:$E$659,4,FALSE())</f>
        <v>432</v>
      </c>
      <c r="R800" s="0" t="n">
        <f aca="false">VLOOKUP(B800,'Team Data'!$A$1:$E$659,5,FALSE())</f>
        <v>523</v>
      </c>
      <c r="S800" s="0" t="n">
        <f aca="false">IF(I800=1,(MIN(30,(C800-D800)))*(M800/(M800+N800))*(Q800/(Q800+R800)),(MAX(-30,(C800-D800)))*(N800/(M800+N800))*(R800/(R800+Q800)))</f>
        <v>-8.90363114338794</v>
      </c>
      <c r="T800" s="0" t="n">
        <f aca="false">IF(J800=1,(MIN(30,(D800-C800)))*(K800/(K800+L800))*(O800/(O800+P800)),(MAX(-30,(D800-C800)))*(L800/(K800+L800))*(P800/(P800+O800)))</f>
        <v>0</v>
      </c>
      <c r="U800" s="7" t="n">
        <v>43061</v>
      </c>
    </row>
    <row r="801" customFormat="false" ht="15" hidden="false" customHeight="false" outlineLevel="0" collapsed="false">
      <c r="A801" s="0" t="s">
        <v>355</v>
      </c>
      <c r="B801" s="0" t="s">
        <v>12</v>
      </c>
      <c r="C801" s="0" t="n">
        <v>87</v>
      </c>
      <c r="D801" s="0" t="n">
        <v>73</v>
      </c>
      <c r="E801" s="0" t="n">
        <v>36</v>
      </c>
      <c r="F801" s="0" t="n">
        <v>35</v>
      </c>
      <c r="G801" s="0" t="n">
        <v>16</v>
      </c>
      <c r="H801" s="0" t="n">
        <v>18</v>
      </c>
      <c r="I801" s="0" t="n">
        <v>1</v>
      </c>
      <c r="J801" s="0" t="n">
        <v>0</v>
      </c>
      <c r="K801" s="0" t="n">
        <f aca="false">VLOOKUP(A801,'Team Data'!$A$1:$E$659,2,FALSE())</f>
        <v>16</v>
      </c>
      <c r="L801" s="0" t="n">
        <f aca="false">VLOOKUP(A801,'Team Data'!$A$1:$E$659,3,FALSE())</f>
        <v>15</v>
      </c>
      <c r="M801" s="0" t="n">
        <f aca="false">VLOOKUP(B801,'Team Data'!$A$1:$E$659,2,FALSE())</f>
        <v>11</v>
      </c>
      <c r="N801" s="0" t="n">
        <f aca="false">VLOOKUP(B801,'Team Data'!$A$1:$E$659,3,FALSE())</f>
        <v>21</v>
      </c>
      <c r="O801" s="0" t="n">
        <f aca="false">VLOOKUP(A801,'Team Data'!$A$1:$E$659,4,FALSE())</f>
        <v>450</v>
      </c>
      <c r="P801" s="0" t="n">
        <f aca="false">VLOOKUP(A801,'Team Data'!$A$1:$E$659,5,FALSE())</f>
        <v>474</v>
      </c>
      <c r="Q801" s="0" t="n">
        <f aca="false">VLOOKUP(B801,'Team Data'!$A$1:$E$659,4,FALSE())</f>
        <v>370</v>
      </c>
      <c r="R801" s="0" t="n">
        <f aca="false">VLOOKUP(B801,'Team Data'!$A$1:$E$659,5,FALSE())</f>
        <v>552</v>
      </c>
      <c r="S801" s="0" t="n">
        <f aca="false">IF(I801=1,(MIN(30,(C801-D801)))*(M801/(M801+N801))*(Q801/(Q801+R801)),(MAX(-30,(C801-D801)))*(N801/(M801+N801))*(R801/(R801+Q801)))</f>
        <v>1.93126355748373</v>
      </c>
      <c r="T801" s="0" t="n">
        <f aca="false">IF(J801=1,(MIN(30,(D801-C801)))*(K801/(K801+L801))*(O801/(O801+P801)),(MAX(-30,(D801-C801)))*(L801/(K801+L801))*(P801/(P801+O801)))</f>
        <v>-3.47507331378299</v>
      </c>
      <c r="U801" s="7" t="n">
        <v>43061</v>
      </c>
    </row>
    <row r="802" customFormat="false" ht="15" hidden="false" customHeight="false" outlineLevel="0" collapsed="false">
      <c r="A802" s="0" t="s">
        <v>89</v>
      </c>
      <c r="B802" s="0" t="s">
        <v>177</v>
      </c>
      <c r="C802" s="0" t="n">
        <v>60</v>
      </c>
      <c r="D802" s="0" t="n">
        <v>71</v>
      </c>
      <c r="E802" s="0" t="n">
        <v>31</v>
      </c>
      <c r="F802" s="0" t="n">
        <v>45</v>
      </c>
      <c r="G802" s="0" t="n">
        <v>12</v>
      </c>
      <c r="H802" s="0" t="n">
        <v>15</v>
      </c>
      <c r="I802" s="0" t="n">
        <v>0</v>
      </c>
      <c r="J802" s="0" t="n">
        <v>1</v>
      </c>
      <c r="K802" s="0" t="n">
        <f aca="false">VLOOKUP(A802,'Team Data'!$A$1:$E$659,2,FALSE())</f>
        <v>12</v>
      </c>
      <c r="L802" s="0" t="n">
        <f aca="false">VLOOKUP(A802,'Team Data'!$A$1:$E$659,3,FALSE())</f>
        <v>19</v>
      </c>
      <c r="M802" s="0" t="n">
        <f aca="false">VLOOKUP(B802,'Team Data'!$A$1:$E$659,2,FALSE())</f>
        <v>18</v>
      </c>
      <c r="N802" s="0" t="n">
        <f aca="false">VLOOKUP(B802,'Team Data'!$A$1:$E$659,3,FALSE())</f>
        <v>15</v>
      </c>
      <c r="O802" s="0" t="n">
        <f aca="false">VLOOKUP(A802,'Team Data'!$A$1:$E$659,4,FALSE())</f>
        <v>476</v>
      </c>
      <c r="P802" s="0" t="n">
        <f aca="false">VLOOKUP(A802,'Team Data'!$A$1:$E$659,5,FALSE())</f>
        <v>457</v>
      </c>
      <c r="Q802" s="0" t="n">
        <f aca="false">VLOOKUP(B802,'Team Data'!$A$1:$E$659,4,FALSE())</f>
        <v>582</v>
      </c>
      <c r="R802" s="0" t="n">
        <f aca="false">VLOOKUP(B802,'Team Data'!$A$1:$E$659,5,FALSE())</f>
        <v>475</v>
      </c>
      <c r="S802" s="0" t="n">
        <f aca="false">IF(I802=1,(MIN(30,(C802-D802)))*(M802/(M802+N802))*(Q802/(Q802+R802)),(MAX(-30,(C802-D802)))*(N802/(M802+N802))*(R802/(R802+Q802)))</f>
        <v>-2.24692526017029</v>
      </c>
      <c r="T802" s="0" t="n">
        <f aca="false">IF(J802=1,(MIN(30,(D802-C802)))*(K802/(K802+L802))*(O802/(O802+P802)),(MAX(-30,(D802-C802)))*(L802/(K802+L802))*(P802/(P802+O802)))</f>
        <v>2.17238875635308</v>
      </c>
      <c r="U802" s="7" t="n">
        <v>43061</v>
      </c>
    </row>
    <row r="803" customFormat="false" ht="15" hidden="false" customHeight="false" outlineLevel="0" collapsed="false">
      <c r="A803" s="0" t="s">
        <v>114</v>
      </c>
      <c r="B803" s="0" t="s">
        <v>86</v>
      </c>
      <c r="C803" s="0" t="n">
        <v>76</v>
      </c>
      <c r="D803" s="0" t="n">
        <v>87</v>
      </c>
      <c r="E803" s="0" t="n">
        <v>27</v>
      </c>
      <c r="F803" s="0" t="n">
        <v>37</v>
      </c>
      <c r="G803" s="0" t="n">
        <v>13</v>
      </c>
      <c r="H803" s="0" t="n">
        <v>19</v>
      </c>
      <c r="I803" s="0" t="n">
        <v>0</v>
      </c>
      <c r="J803" s="0" t="n">
        <v>1</v>
      </c>
      <c r="K803" s="0" t="n">
        <f aca="false">VLOOKUP(A803,'Team Data'!$A$1:$E$659,2,FALSE())</f>
        <v>12</v>
      </c>
      <c r="L803" s="0" t="n">
        <f aca="false">VLOOKUP(A803,'Team Data'!$A$1:$E$659,3,FALSE())</f>
        <v>19</v>
      </c>
      <c r="M803" s="0" t="n">
        <f aca="false">VLOOKUP(B803,'Team Data'!$A$1:$E$659,2,FALSE())</f>
        <v>13</v>
      </c>
      <c r="N803" s="0" t="n">
        <f aca="false">VLOOKUP(B803,'Team Data'!$A$1:$E$659,3,FALSE())</f>
        <v>18</v>
      </c>
      <c r="O803" s="0" t="n">
        <f aca="false">VLOOKUP(A803,'Team Data'!$A$1:$E$659,4,FALSE())</f>
        <v>472</v>
      </c>
      <c r="P803" s="0" t="n">
        <f aca="false">VLOOKUP(A803,'Team Data'!$A$1:$E$659,5,FALSE())</f>
        <v>512</v>
      </c>
      <c r="Q803" s="0" t="n">
        <f aca="false">VLOOKUP(B803,'Team Data'!$A$1:$E$659,4,FALSE())</f>
        <v>457</v>
      </c>
      <c r="R803" s="0" t="n">
        <f aca="false">VLOOKUP(B803,'Team Data'!$A$1:$E$659,5,FALSE())</f>
        <v>482</v>
      </c>
      <c r="S803" s="0" t="n">
        <f aca="false">IF(I803=1,(MIN(30,(C803-D803)))*(M803/(M803+N803))*(Q803/(Q803+R803)),(MAX(-30,(C803-D803)))*(N803/(M803+N803))*(R803/(R803+Q803)))</f>
        <v>-3.27857363701948</v>
      </c>
      <c r="T803" s="0" t="n">
        <f aca="false">IF(J803=1,(MIN(30,(D803-C803)))*(K803/(K803+L803))*(O803/(O803+P803)),(MAX(-30,(D803-C803)))*(L803/(K803+L803))*(P803/(P803+O803)))</f>
        <v>2.04248623131393</v>
      </c>
      <c r="U803" s="7" t="n">
        <v>43061</v>
      </c>
    </row>
    <row r="804" customFormat="false" ht="15" hidden="false" customHeight="false" outlineLevel="0" collapsed="false">
      <c r="A804" s="0" t="s">
        <v>82</v>
      </c>
      <c r="B804" s="0" t="s">
        <v>80</v>
      </c>
      <c r="C804" s="0" t="n">
        <v>83</v>
      </c>
      <c r="D804" s="0" t="n">
        <v>62</v>
      </c>
      <c r="E804" s="0" t="n">
        <v>36</v>
      </c>
      <c r="F804" s="0" t="n">
        <v>42</v>
      </c>
      <c r="G804" s="0" t="n">
        <v>9</v>
      </c>
      <c r="H804" s="0" t="n">
        <v>18</v>
      </c>
      <c r="I804" s="0" t="n">
        <v>1</v>
      </c>
      <c r="J804" s="0" t="n">
        <v>0</v>
      </c>
      <c r="K804" s="0" t="n">
        <f aca="false">VLOOKUP(A804,'Team Data'!$A$1:$E$659,2,FALSE())</f>
        <v>20</v>
      </c>
      <c r="L804" s="0" t="n">
        <f aca="false">VLOOKUP(A804,'Team Data'!$A$1:$E$659,3,FALSE())</f>
        <v>15</v>
      </c>
      <c r="M804" s="0" t="n">
        <f aca="false">VLOOKUP(B804,'Team Data'!$A$1:$E$659,2,FALSE())</f>
        <v>11</v>
      </c>
      <c r="N804" s="0" t="n">
        <f aca="false">VLOOKUP(B804,'Team Data'!$A$1:$E$659,3,FALSE())</f>
        <v>20</v>
      </c>
      <c r="O804" s="0" t="n">
        <f aca="false">VLOOKUP(A804,'Team Data'!$A$1:$E$659,4,FALSE())</f>
        <v>577</v>
      </c>
      <c r="P804" s="0" t="n">
        <f aca="false">VLOOKUP(A804,'Team Data'!$A$1:$E$659,5,FALSE())</f>
        <v>520</v>
      </c>
      <c r="Q804" s="0" t="n">
        <f aca="false">VLOOKUP(B804,'Team Data'!$A$1:$E$659,4,FALSE())</f>
        <v>481</v>
      </c>
      <c r="R804" s="0" t="n">
        <f aca="false">VLOOKUP(B804,'Team Data'!$A$1:$E$659,5,FALSE())</f>
        <v>462</v>
      </c>
      <c r="S804" s="0" t="n">
        <f aca="false">IF(I804=1,(MIN(30,(C804-D804)))*(M804/(M804+N804))*(Q804/(Q804+R804)),(MAX(-30,(C804-D804)))*(N804/(M804+N804))*(R804/(R804+Q804)))</f>
        <v>3.80087572264222</v>
      </c>
      <c r="T804" s="0" t="n">
        <f aca="false">IF(J804=1,(MIN(30,(D804-C804)))*(K804/(K804+L804))*(O804/(O804+P804)),(MAX(-30,(D804-C804)))*(L804/(K804+L804))*(P804/(P804+O804)))</f>
        <v>-4.2661804922516</v>
      </c>
      <c r="U804" s="7" t="n">
        <v>43061</v>
      </c>
    </row>
    <row r="805" customFormat="false" ht="15" hidden="false" customHeight="false" outlineLevel="0" collapsed="false">
      <c r="A805" s="0" t="s">
        <v>31</v>
      </c>
      <c r="B805" s="0" t="s">
        <v>156</v>
      </c>
      <c r="C805" s="0" t="n">
        <v>78</v>
      </c>
      <c r="D805" s="0" t="n">
        <v>69</v>
      </c>
      <c r="E805" s="0" t="n">
        <v>40</v>
      </c>
      <c r="F805" s="0" t="n">
        <v>37</v>
      </c>
      <c r="G805" s="0" t="n">
        <v>20</v>
      </c>
      <c r="H805" s="0" t="n">
        <v>19</v>
      </c>
      <c r="I805" s="0" t="n">
        <v>1</v>
      </c>
      <c r="J805" s="0" t="n">
        <v>0</v>
      </c>
      <c r="K805" s="0" t="n">
        <f aca="false">VLOOKUP(A805,'Team Data'!$A$1:$E$659,2,FALSE())</f>
        <v>15</v>
      </c>
      <c r="L805" s="0" t="n">
        <f aca="false">VLOOKUP(A805,'Team Data'!$A$1:$E$659,3,FALSE())</f>
        <v>16</v>
      </c>
      <c r="M805" s="0" t="n">
        <f aca="false">VLOOKUP(B805,'Team Data'!$A$1:$E$659,2,FALSE())</f>
        <v>6</v>
      </c>
      <c r="N805" s="0" t="n">
        <f aca="false">VLOOKUP(B805,'Team Data'!$A$1:$E$659,3,FALSE())</f>
        <v>26</v>
      </c>
      <c r="O805" s="0" t="n">
        <f aca="false">VLOOKUP(A805,'Team Data'!$A$1:$E$659,4,FALSE())</f>
        <v>460</v>
      </c>
      <c r="P805" s="0" t="n">
        <f aca="false">VLOOKUP(A805,'Team Data'!$A$1:$E$659,5,FALSE())</f>
        <v>490</v>
      </c>
      <c r="Q805" s="0" t="n">
        <f aca="false">VLOOKUP(B805,'Team Data'!$A$1:$E$659,4,FALSE())</f>
        <v>483</v>
      </c>
      <c r="R805" s="0" t="n">
        <f aca="false">VLOOKUP(B805,'Team Data'!$A$1:$E$659,5,FALSE())</f>
        <v>480</v>
      </c>
      <c r="S805" s="0" t="n">
        <f aca="false">IF(I805=1,(MIN(30,(C805-D805)))*(M805/(M805+N805))*(Q805/(Q805+R805)),(MAX(-30,(C805-D805)))*(N805/(M805+N805))*(R805/(R805+Q805)))</f>
        <v>0.846378504672897</v>
      </c>
      <c r="T805" s="0" t="n">
        <f aca="false">IF(J805=1,(MIN(30,(D805-C805)))*(K805/(K805+L805))*(O805/(O805+P805)),(MAX(-30,(D805-C805)))*(L805/(K805+L805))*(P805/(P805+O805)))</f>
        <v>-2.39592529711375</v>
      </c>
      <c r="U805" s="7" t="n">
        <v>43061</v>
      </c>
    </row>
    <row r="806" customFormat="false" ht="15" hidden="false" customHeight="false" outlineLevel="0" collapsed="false">
      <c r="A806" s="0" t="s">
        <v>136</v>
      </c>
      <c r="B806" s="0" t="s">
        <v>92</v>
      </c>
      <c r="C806" s="0" t="n">
        <v>79</v>
      </c>
      <c r="D806" s="0" t="n">
        <v>98</v>
      </c>
      <c r="E806" s="0" t="n">
        <v>27</v>
      </c>
      <c r="F806" s="0" t="n">
        <v>36</v>
      </c>
      <c r="G806" s="0" t="n">
        <v>13</v>
      </c>
      <c r="H806" s="0" t="n">
        <v>10</v>
      </c>
      <c r="I806" s="0" t="n">
        <v>0</v>
      </c>
      <c r="J806" s="0" t="n">
        <v>1</v>
      </c>
      <c r="K806" s="0" t="n">
        <f aca="false">VLOOKUP(A806,'Team Data'!$A$1:$E$659,2,FALSE())</f>
        <v>10</v>
      </c>
      <c r="L806" s="0" t="n">
        <f aca="false">VLOOKUP(A806,'Team Data'!$A$1:$E$659,3,FALSE())</f>
        <v>20</v>
      </c>
      <c r="M806" s="0" t="n">
        <f aca="false">VLOOKUP(B806,'Team Data'!$A$1:$E$659,2,FALSE())</f>
        <v>23</v>
      </c>
      <c r="N806" s="0" t="n">
        <f aca="false">VLOOKUP(B806,'Team Data'!$A$1:$E$659,3,FALSE())</f>
        <v>12</v>
      </c>
      <c r="O806" s="0" t="n">
        <f aca="false">VLOOKUP(A806,'Team Data'!$A$1:$E$659,4,FALSE())</f>
        <v>479</v>
      </c>
      <c r="P806" s="0" t="n">
        <f aca="false">VLOOKUP(A806,'Team Data'!$A$1:$E$659,5,FALSE())</f>
        <v>443</v>
      </c>
      <c r="Q806" s="0" t="n">
        <f aca="false">VLOOKUP(B806,'Team Data'!$A$1:$E$659,4,FALSE())</f>
        <v>673</v>
      </c>
      <c r="R806" s="0" t="n">
        <f aca="false">VLOOKUP(B806,'Team Data'!$A$1:$E$659,5,FALSE())</f>
        <v>500</v>
      </c>
      <c r="S806" s="0" t="n">
        <f aca="false">IF(I806=1,(MIN(30,(C806-D806)))*(M806/(M806+N806))*(Q806/(Q806+R806)),(MAX(-30,(C806-D806)))*(N806/(M806+N806))*(R806/(R806+Q806)))</f>
        <v>-2.77676287906467</v>
      </c>
      <c r="T806" s="0" t="n">
        <f aca="false">IF(J806=1,(MIN(30,(D806-C806)))*(K806/(K806+L806))*(O806/(O806+P806)),(MAX(-30,(D806-C806)))*(L806/(K806+L806))*(P806/(P806+O806)))</f>
        <v>3.29031091829356</v>
      </c>
      <c r="U806" s="7" t="n">
        <v>43061</v>
      </c>
    </row>
    <row r="807" customFormat="false" ht="15" hidden="false" customHeight="false" outlineLevel="0" collapsed="false">
      <c r="A807" s="0" t="s">
        <v>270</v>
      </c>
      <c r="B807" s="0" t="s">
        <v>37</v>
      </c>
      <c r="C807" s="0" t="n">
        <v>94</v>
      </c>
      <c r="D807" s="0" t="n">
        <v>80</v>
      </c>
      <c r="E807" s="0" t="n">
        <v>37</v>
      </c>
      <c r="F807" s="0" t="n">
        <v>28</v>
      </c>
      <c r="G807" s="0" t="n">
        <v>19</v>
      </c>
      <c r="H807" s="0" t="n">
        <v>11</v>
      </c>
      <c r="I807" s="0" t="n">
        <v>1</v>
      </c>
      <c r="J807" s="0" t="n">
        <v>0</v>
      </c>
      <c r="K807" s="0" t="n">
        <f aca="false">VLOOKUP(A807,'Team Data'!$A$1:$E$659,2,FALSE())</f>
        <v>28</v>
      </c>
      <c r="L807" s="0" t="n">
        <f aca="false">VLOOKUP(A807,'Team Data'!$A$1:$E$659,3,FALSE())</f>
        <v>7</v>
      </c>
      <c r="M807" s="0" t="n">
        <f aca="false">VLOOKUP(B807,'Team Data'!$A$1:$E$659,2,FALSE())</f>
        <v>27</v>
      </c>
      <c r="N807" s="0" t="n">
        <f aca="false">VLOOKUP(B807,'Team Data'!$A$1:$E$659,3,FALSE())</f>
        <v>9</v>
      </c>
      <c r="O807" s="0" t="n">
        <f aca="false">VLOOKUP(A807,'Team Data'!$A$1:$E$659,4,FALSE())</f>
        <v>516</v>
      </c>
      <c r="P807" s="0" t="n">
        <f aca="false">VLOOKUP(A807,'Team Data'!$A$1:$E$659,5,FALSE())</f>
        <v>493</v>
      </c>
      <c r="Q807" s="0" t="n">
        <f aca="false">VLOOKUP(B807,'Team Data'!$A$1:$E$659,4,FALSE())</f>
        <v>662</v>
      </c>
      <c r="R807" s="0" t="n">
        <f aca="false">VLOOKUP(B807,'Team Data'!$A$1:$E$659,5,FALSE())</f>
        <v>509</v>
      </c>
      <c r="S807" s="0" t="n">
        <f aca="false">IF(I807=1,(MIN(30,(C807-D807)))*(M807/(M807+N807))*(Q807/(Q807+R807)),(MAX(-30,(C807-D807)))*(N807/(M807+N807))*(R807/(R807+Q807)))</f>
        <v>5.93595217762596</v>
      </c>
      <c r="T807" s="0" t="n">
        <f aca="false">IF(J807=1,(MIN(30,(D807-C807)))*(K807/(K807+L807))*(O807/(O807+P807)),(MAX(-30,(D807-C807)))*(L807/(K807+L807))*(P807/(P807+O807)))</f>
        <v>-1.36808721506442</v>
      </c>
      <c r="U807" s="7" t="n">
        <v>43061</v>
      </c>
    </row>
    <row r="808" customFormat="false" ht="15" hidden="false" customHeight="false" outlineLevel="0" collapsed="false">
      <c r="A808" s="0" t="s">
        <v>43</v>
      </c>
      <c r="B808" s="0" t="s">
        <v>565</v>
      </c>
      <c r="C808" s="0" t="n">
        <v>72</v>
      </c>
      <c r="D808" s="0" t="n">
        <v>96</v>
      </c>
      <c r="E808" s="0" t="n">
        <v>36</v>
      </c>
      <c r="F808" s="0" t="n">
        <v>42</v>
      </c>
      <c r="G808" s="0" t="n">
        <v>12</v>
      </c>
      <c r="H808" s="0" t="n">
        <v>11</v>
      </c>
      <c r="I808" s="0" t="n">
        <v>0</v>
      </c>
      <c r="J808" s="0" t="n">
        <v>1</v>
      </c>
      <c r="K808" s="0" t="n">
        <f aca="false">VLOOKUP(A808,'Team Data'!$A$1:$E$659,2,FALSE())</f>
        <v>8</v>
      </c>
      <c r="L808" s="0" t="n">
        <f aca="false">VLOOKUP(A808,'Team Data'!$A$1:$E$659,3,FALSE())</f>
        <v>23</v>
      </c>
      <c r="M808" s="0" t="n">
        <f aca="false">VLOOKUP(B808,'Team Data'!$A$1:$E$659,2,FALSE())</f>
        <v>1</v>
      </c>
      <c r="N808" s="0" t="n">
        <f aca="false">VLOOKUP(B808,'Team Data'!$A$1:$E$659,3,FALSE())</f>
        <v>0</v>
      </c>
      <c r="O808" s="0" t="n">
        <f aca="false">VLOOKUP(A808,'Team Data'!$A$1:$E$659,4,FALSE())</f>
        <v>578</v>
      </c>
      <c r="P808" s="0" t="n">
        <f aca="false">VLOOKUP(A808,'Team Data'!$A$1:$E$659,5,FALSE())</f>
        <v>421</v>
      </c>
      <c r="Q808" s="0" t="n">
        <f aca="false">VLOOKUP(B808,'Team Data'!$A$1:$E$659,4,FALSE())</f>
        <v>8</v>
      </c>
      <c r="R808" s="0" t="n">
        <f aca="false">VLOOKUP(B808,'Team Data'!$A$1:$E$659,5,FALSE())</f>
        <v>23</v>
      </c>
      <c r="S808" s="0" t="n">
        <f aca="false">IF(I808=1,(MIN(30,(C808-D808)))*(M808/(M808+N808))*(Q808/(Q808+R808)),(MAX(-30,(C808-D808)))*(N808/(M808+N808))*(R808/(R808+Q808)))</f>
        <v>-0</v>
      </c>
      <c r="T808" s="0" t="n">
        <f aca="false">IF(J808=1,(MIN(30,(D808-C808)))*(K808/(K808+L808))*(O808/(O808+P808)),(MAX(-30,(D808-C808)))*(L808/(K808+L808))*(P808/(P808+O808)))</f>
        <v>3.5834544221641</v>
      </c>
      <c r="U808" s="7" t="n">
        <v>43061</v>
      </c>
    </row>
    <row r="809" customFormat="false" ht="15" hidden="false" customHeight="false" outlineLevel="0" collapsed="false">
      <c r="A809" s="0" t="s">
        <v>345</v>
      </c>
      <c r="B809" s="0" t="s">
        <v>334</v>
      </c>
      <c r="C809" s="0" t="n">
        <v>58</v>
      </c>
      <c r="D809" s="0" t="n">
        <v>66</v>
      </c>
      <c r="E809" s="0" t="n">
        <v>27</v>
      </c>
      <c r="F809" s="0" t="n">
        <v>35</v>
      </c>
      <c r="G809" s="0" t="n">
        <v>16</v>
      </c>
      <c r="H809" s="0" t="n">
        <v>15</v>
      </c>
      <c r="I809" s="0" t="n">
        <v>0</v>
      </c>
      <c r="J809" s="0" t="n">
        <v>1</v>
      </c>
      <c r="K809" s="0" t="n">
        <f aca="false">VLOOKUP(A809,'Team Data'!$A$1:$E$659,2,FALSE())</f>
        <v>27</v>
      </c>
      <c r="L809" s="0" t="n">
        <f aca="false">VLOOKUP(A809,'Team Data'!$A$1:$E$659,3,FALSE())</f>
        <v>11</v>
      </c>
      <c r="M809" s="0" t="n">
        <f aca="false">VLOOKUP(B809,'Team Data'!$A$1:$E$659,2,FALSE())</f>
        <v>36</v>
      </c>
      <c r="N809" s="0" t="n">
        <f aca="false">VLOOKUP(B809,'Team Data'!$A$1:$E$659,3,FALSE())</f>
        <v>4</v>
      </c>
      <c r="O809" s="0" t="n">
        <f aca="false">VLOOKUP(A809,'Team Data'!$A$1:$E$659,4,FALSE())</f>
        <v>718</v>
      </c>
      <c r="P809" s="0" t="n">
        <f aca="false">VLOOKUP(A809,'Team Data'!$A$1:$E$659,5,FALSE())</f>
        <v>515</v>
      </c>
      <c r="Q809" s="0" t="n">
        <f aca="false">VLOOKUP(B809,'Team Data'!$A$1:$E$659,4,FALSE())</f>
        <v>804</v>
      </c>
      <c r="R809" s="0" t="n">
        <f aca="false">VLOOKUP(B809,'Team Data'!$A$1:$E$659,5,FALSE())</f>
        <v>530</v>
      </c>
      <c r="S809" s="0" t="n">
        <f aca="false">IF(I809=1,(MIN(30,(C809-D809)))*(M809/(M809+N809))*(Q809/(Q809+R809)),(MAX(-30,(C809-D809)))*(N809/(M809+N809))*(R809/(R809+Q809)))</f>
        <v>-0.31784107946027</v>
      </c>
      <c r="T809" s="0" t="n">
        <f aca="false">IF(J809=1,(MIN(30,(D809-C809)))*(K809/(K809+L809))*(O809/(O809+P809)),(MAX(-30,(D809-C809)))*(L809/(K809+L809))*(P809/(P809+O809)))</f>
        <v>3.31002689204764</v>
      </c>
      <c r="U809" s="7" t="n">
        <v>43061</v>
      </c>
    </row>
    <row r="810" customFormat="false" ht="15" hidden="false" customHeight="false" outlineLevel="0" collapsed="false">
      <c r="A810" s="0" t="s">
        <v>272</v>
      </c>
      <c r="B810" s="0" t="s">
        <v>180</v>
      </c>
      <c r="C810" s="0" t="n">
        <v>82</v>
      </c>
      <c r="D810" s="0" t="n">
        <v>88</v>
      </c>
      <c r="E810" s="0" t="n">
        <v>31</v>
      </c>
      <c r="F810" s="0" t="n">
        <v>26</v>
      </c>
      <c r="G810" s="0" t="n">
        <v>15</v>
      </c>
      <c r="H810" s="0" t="n">
        <v>11</v>
      </c>
      <c r="I810" s="0" t="n">
        <v>0</v>
      </c>
      <c r="J810" s="0" t="n">
        <v>1</v>
      </c>
      <c r="K810" s="0" t="n">
        <f aca="false">VLOOKUP(A810,'Team Data'!$A$1:$E$659,2,FALSE())</f>
        <v>14</v>
      </c>
      <c r="L810" s="0" t="n">
        <f aca="false">VLOOKUP(A810,'Team Data'!$A$1:$E$659,3,FALSE())</f>
        <v>17</v>
      </c>
      <c r="M810" s="0" t="n">
        <f aca="false">VLOOKUP(B810,'Team Data'!$A$1:$E$659,2,FALSE())</f>
        <v>13</v>
      </c>
      <c r="N810" s="0" t="n">
        <f aca="false">VLOOKUP(B810,'Team Data'!$A$1:$E$659,3,FALSE())</f>
        <v>19</v>
      </c>
      <c r="O810" s="0" t="n">
        <f aca="false">VLOOKUP(A810,'Team Data'!$A$1:$E$659,4,FALSE())</f>
        <v>453</v>
      </c>
      <c r="P810" s="0" t="n">
        <f aca="false">VLOOKUP(A810,'Team Data'!$A$1:$E$659,5,FALSE())</f>
        <v>480</v>
      </c>
      <c r="Q810" s="0" t="n">
        <f aca="false">VLOOKUP(B810,'Team Data'!$A$1:$E$659,4,FALSE())</f>
        <v>479</v>
      </c>
      <c r="R810" s="0" t="n">
        <f aca="false">VLOOKUP(B810,'Team Data'!$A$1:$E$659,5,FALSE())</f>
        <v>507</v>
      </c>
      <c r="S810" s="0" t="n">
        <f aca="false">IF(I810=1,(MIN(30,(C810-D810)))*(M810/(M810+N810))*(Q810/(Q810+R810)),(MAX(-30,(C810-D810)))*(N810/(M810+N810))*(R810/(R810+Q810)))</f>
        <v>-1.8318331643002</v>
      </c>
      <c r="T810" s="0" t="n">
        <f aca="false">IF(J810=1,(MIN(30,(D810-C810)))*(K810/(K810+L810))*(O810/(O810+P810)),(MAX(-30,(D810-C810)))*(L810/(K810+L810))*(P810/(P810+O810)))</f>
        <v>1.31563115859351</v>
      </c>
      <c r="U810" s="7" t="n">
        <v>43061</v>
      </c>
    </row>
    <row r="811" customFormat="false" ht="15" hidden="false" customHeight="false" outlineLevel="0" collapsed="false">
      <c r="A811" s="0" t="s">
        <v>148</v>
      </c>
      <c r="B811" s="0" t="s">
        <v>315</v>
      </c>
      <c r="C811" s="0" t="n">
        <v>66</v>
      </c>
      <c r="D811" s="0" t="n">
        <v>74</v>
      </c>
      <c r="E811" s="0" t="n">
        <v>44</v>
      </c>
      <c r="F811" s="0" t="n">
        <v>42</v>
      </c>
      <c r="G811" s="0" t="n">
        <v>19</v>
      </c>
      <c r="H811" s="0" t="n">
        <v>11</v>
      </c>
      <c r="I811" s="0" t="n">
        <v>0</v>
      </c>
      <c r="J811" s="0" t="n">
        <v>1</v>
      </c>
      <c r="K811" s="0" t="n">
        <f aca="false">VLOOKUP(A811,'Team Data'!$A$1:$E$659,2,FALSE())</f>
        <v>18</v>
      </c>
      <c r="L811" s="0" t="n">
        <f aca="false">VLOOKUP(A811,'Team Data'!$A$1:$E$659,3,FALSE())</f>
        <v>17</v>
      </c>
      <c r="M811" s="0" t="n">
        <f aca="false">VLOOKUP(B811,'Team Data'!$A$1:$E$659,2,FALSE())</f>
        <v>12</v>
      </c>
      <c r="N811" s="0" t="n">
        <f aca="false">VLOOKUP(B811,'Team Data'!$A$1:$E$659,3,FALSE())</f>
        <v>18</v>
      </c>
      <c r="O811" s="0" t="n">
        <f aca="false">VLOOKUP(A811,'Team Data'!$A$1:$E$659,4,FALSE())</f>
        <v>497</v>
      </c>
      <c r="P811" s="0" t="n">
        <f aca="false">VLOOKUP(A811,'Team Data'!$A$1:$E$659,5,FALSE())</f>
        <v>580</v>
      </c>
      <c r="Q811" s="0" t="n">
        <f aca="false">VLOOKUP(B811,'Team Data'!$A$1:$E$659,4,FALSE())</f>
        <v>451</v>
      </c>
      <c r="R811" s="0" t="n">
        <f aca="false">VLOOKUP(B811,'Team Data'!$A$1:$E$659,5,FALSE())</f>
        <v>479</v>
      </c>
      <c r="S811" s="0" t="n">
        <f aca="false">IF(I811=1,(MIN(30,(C811-D811)))*(M811/(M811+N811))*(Q811/(Q811+R811)),(MAX(-30,(C811-D811)))*(N811/(M811+N811))*(R811/(R811+Q811)))</f>
        <v>-2.47225806451613</v>
      </c>
      <c r="T811" s="0" t="n">
        <f aca="false">IF(J811=1,(MIN(30,(D811-C811)))*(K811/(K811+L811))*(O811/(O811+P811)),(MAX(-30,(D811-C811)))*(L811/(K811+L811))*(P811/(P811+O811)))</f>
        <v>1.89860724233983</v>
      </c>
      <c r="U811" s="7" t="n">
        <v>43061</v>
      </c>
    </row>
    <row r="812" customFormat="false" ht="15" hidden="false" customHeight="false" outlineLevel="0" collapsed="false">
      <c r="A812" s="0" t="s">
        <v>566</v>
      </c>
      <c r="B812" s="0" t="s">
        <v>57</v>
      </c>
      <c r="C812" s="0" t="n">
        <v>34</v>
      </c>
      <c r="D812" s="0" t="n">
        <v>70</v>
      </c>
      <c r="E812" s="0" t="n">
        <v>33</v>
      </c>
      <c r="F812" s="0" t="n">
        <v>61</v>
      </c>
      <c r="G812" s="0" t="n">
        <v>11</v>
      </c>
      <c r="H812" s="0" t="n">
        <v>11</v>
      </c>
      <c r="I812" s="0" t="n">
        <v>0</v>
      </c>
      <c r="J812" s="0" t="n">
        <v>1</v>
      </c>
      <c r="K812" s="0" t="n">
        <f aca="false">VLOOKUP(A812,'Team Data'!$A$1:$E$659,2,FALSE())</f>
        <v>0</v>
      </c>
      <c r="L812" s="0" t="n">
        <f aca="false">VLOOKUP(A812,'Team Data'!$A$1:$E$659,3,FALSE())</f>
        <v>2</v>
      </c>
      <c r="M812" s="0" t="n">
        <f aca="false">VLOOKUP(B812,'Team Data'!$A$1:$E$659,2,FALSE())</f>
        <v>14</v>
      </c>
      <c r="N812" s="0" t="n">
        <f aca="false">VLOOKUP(B812,'Team Data'!$A$1:$E$659,3,FALSE())</f>
        <v>18</v>
      </c>
      <c r="O812" s="0" t="n">
        <f aca="false">VLOOKUP(A812,'Team Data'!$A$1:$E$659,4,FALSE())</f>
        <v>33</v>
      </c>
      <c r="P812" s="0" t="n">
        <f aca="false">VLOOKUP(A812,'Team Data'!$A$1:$E$659,5,FALSE())</f>
        <v>34</v>
      </c>
      <c r="Q812" s="0" t="n">
        <f aca="false">VLOOKUP(B812,'Team Data'!$A$1:$E$659,4,FALSE())</f>
        <v>500</v>
      </c>
      <c r="R812" s="0" t="n">
        <f aca="false">VLOOKUP(B812,'Team Data'!$A$1:$E$659,5,FALSE())</f>
        <v>464</v>
      </c>
      <c r="S812" s="0" t="n">
        <f aca="false">IF(I812=1,(MIN(30,(C812-D812)))*(M812/(M812+N812))*(Q812/(Q812+R812)),(MAX(-30,(C812-D812)))*(N812/(M812+N812))*(R812/(R812+Q812)))</f>
        <v>-8.12240663900415</v>
      </c>
      <c r="T812" s="0" t="n">
        <f aca="false">IF(J812=1,(MIN(30,(D812-C812)))*(K812/(K812+L812))*(O812/(O812+P812)),(MAX(-30,(D812-C812)))*(L812/(K812+L812))*(P812/(P812+O812)))</f>
        <v>0</v>
      </c>
      <c r="U812" s="7" t="n">
        <v>43061</v>
      </c>
    </row>
    <row r="813" customFormat="false" ht="15" hidden="false" customHeight="false" outlineLevel="0" collapsed="false">
      <c r="A813" s="0" t="s">
        <v>567</v>
      </c>
      <c r="B813" s="0" t="s">
        <v>187</v>
      </c>
      <c r="C813" s="0" t="n">
        <v>45</v>
      </c>
      <c r="D813" s="0" t="n">
        <v>110</v>
      </c>
      <c r="E813" s="0" t="n">
        <v>21</v>
      </c>
      <c r="F813" s="0" t="n">
        <v>47</v>
      </c>
      <c r="G813" s="0" t="n">
        <v>24</v>
      </c>
      <c r="H813" s="0" t="n">
        <v>12</v>
      </c>
      <c r="I813" s="0" t="n">
        <v>0</v>
      </c>
      <c r="J813" s="0" t="n">
        <v>1</v>
      </c>
      <c r="K813" s="0" t="n">
        <f aca="false">VLOOKUP(A813,'Team Data'!$A$1:$E$659,2,FALSE())</f>
        <v>0</v>
      </c>
      <c r="L813" s="0" t="n">
        <f aca="false">VLOOKUP(A813,'Team Data'!$A$1:$E$659,3,FALSE())</f>
        <v>2</v>
      </c>
      <c r="M813" s="0" t="n">
        <f aca="false">VLOOKUP(B813,'Team Data'!$A$1:$E$659,2,FALSE())</f>
        <v>20</v>
      </c>
      <c r="N813" s="0" t="n">
        <f aca="false">VLOOKUP(B813,'Team Data'!$A$1:$E$659,3,FALSE())</f>
        <v>12</v>
      </c>
      <c r="O813" s="0" t="n">
        <f aca="false">VLOOKUP(A813,'Team Data'!$A$1:$E$659,4,FALSE())</f>
        <v>38</v>
      </c>
      <c r="P813" s="0" t="n">
        <f aca="false">VLOOKUP(A813,'Team Data'!$A$1:$E$659,5,FALSE())</f>
        <v>25</v>
      </c>
      <c r="Q813" s="0" t="n">
        <f aca="false">VLOOKUP(B813,'Team Data'!$A$1:$E$659,4,FALSE())</f>
        <v>433</v>
      </c>
      <c r="R813" s="0" t="n">
        <f aca="false">VLOOKUP(B813,'Team Data'!$A$1:$E$659,5,FALSE())</f>
        <v>544</v>
      </c>
      <c r="S813" s="0" t="n">
        <f aca="false">IF(I813=1,(MIN(30,(C813-D813)))*(M813/(M813+N813))*(Q813/(Q813+R813)),(MAX(-30,(C813-D813)))*(N813/(M813+N813))*(R813/(R813+Q813)))</f>
        <v>-6.26407369498465</v>
      </c>
      <c r="T813" s="0" t="n">
        <f aca="false">IF(J813=1,(MIN(30,(D813-C813)))*(K813/(K813+L813))*(O813/(O813+P813)),(MAX(-30,(D813-C813)))*(L813/(K813+L813))*(P813/(P813+O813)))</f>
        <v>0</v>
      </c>
      <c r="U813" s="7" t="n">
        <v>43061</v>
      </c>
    </row>
    <row r="814" customFormat="false" ht="15" hidden="false" customHeight="false" outlineLevel="0" collapsed="false">
      <c r="A814" s="0" t="s">
        <v>69</v>
      </c>
      <c r="B814" s="0" t="s">
        <v>149</v>
      </c>
      <c r="C814" s="0" t="n">
        <v>65</v>
      </c>
      <c r="D814" s="0" t="n">
        <v>57</v>
      </c>
      <c r="E814" s="0" t="n">
        <v>37</v>
      </c>
      <c r="F814" s="0" t="n">
        <v>30</v>
      </c>
      <c r="G814" s="0" t="n">
        <v>11</v>
      </c>
      <c r="H814" s="0" t="n">
        <v>9</v>
      </c>
      <c r="I814" s="0" t="n">
        <v>1</v>
      </c>
      <c r="J814" s="0" t="n">
        <v>0</v>
      </c>
      <c r="K814" s="0" t="n">
        <f aca="false">VLOOKUP(A814,'Team Data'!$A$1:$E$659,2,FALSE())</f>
        <v>14</v>
      </c>
      <c r="L814" s="0" t="n">
        <f aca="false">VLOOKUP(A814,'Team Data'!$A$1:$E$659,3,FALSE())</f>
        <v>19</v>
      </c>
      <c r="M814" s="0" t="n">
        <f aca="false">VLOOKUP(B814,'Team Data'!$A$1:$E$659,2,FALSE())</f>
        <v>7</v>
      </c>
      <c r="N814" s="0" t="n">
        <f aca="false">VLOOKUP(B814,'Team Data'!$A$1:$E$659,3,FALSE())</f>
        <v>26</v>
      </c>
      <c r="O814" s="0" t="n">
        <f aca="false">VLOOKUP(A814,'Team Data'!$A$1:$E$659,4,FALSE())</f>
        <v>518</v>
      </c>
      <c r="P814" s="0" t="n">
        <f aca="false">VLOOKUP(A814,'Team Data'!$A$1:$E$659,5,FALSE())</f>
        <v>487</v>
      </c>
      <c r="Q814" s="0" t="n">
        <f aca="false">VLOOKUP(B814,'Team Data'!$A$1:$E$659,4,FALSE())</f>
        <v>523</v>
      </c>
      <c r="R814" s="0" t="n">
        <f aca="false">VLOOKUP(B814,'Team Data'!$A$1:$E$659,5,FALSE())</f>
        <v>461</v>
      </c>
      <c r="S814" s="0" t="n">
        <f aca="false">IF(I814=1,(MIN(30,(C814-D814)))*(M814/(M814+N814))*(Q814/(Q814+R814)),(MAX(-30,(C814-D814)))*(N814/(M814+N814))*(R814/(R814+Q814)))</f>
        <v>0.901946292190195</v>
      </c>
      <c r="T814" s="0" t="n">
        <f aca="false">IF(J814=1,(MIN(30,(D814-C814)))*(K814/(K814+L814))*(O814/(O814+P814)),(MAX(-30,(D814-C814)))*(L814/(K814+L814))*(P814/(P814+O814)))</f>
        <v>-2.23199155736469</v>
      </c>
      <c r="U814" s="7" t="n">
        <v>43061</v>
      </c>
    </row>
    <row r="815" customFormat="false" ht="15" hidden="false" customHeight="false" outlineLevel="0" collapsed="false">
      <c r="A815" s="0" t="s">
        <v>39</v>
      </c>
      <c r="B815" s="0" t="s">
        <v>49</v>
      </c>
      <c r="C815" s="0" t="n">
        <v>73</v>
      </c>
      <c r="D815" s="0" t="n">
        <v>68</v>
      </c>
      <c r="E815" s="0" t="n">
        <v>33</v>
      </c>
      <c r="F815" s="0" t="n">
        <v>30</v>
      </c>
      <c r="G815" s="0" t="n">
        <v>14</v>
      </c>
      <c r="H815" s="0" t="n">
        <v>15</v>
      </c>
      <c r="I815" s="0" t="n">
        <v>1</v>
      </c>
      <c r="J815" s="0" t="n">
        <v>0</v>
      </c>
      <c r="K815" s="0" t="n">
        <f aca="false">VLOOKUP(A815,'Team Data'!$A$1:$E$659,2,FALSE())</f>
        <v>9</v>
      </c>
      <c r="L815" s="0" t="n">
        <f aca="false">VLOOKUP(A815,'Team Data'!$A$1:$E$659,3,FALSE())</f>
        <v>22</v>
      </c>
      <c r="M815" s="0" t="n">
        <f aca="false">VLOOKUP(B815,'Team Data'!$A$1:$E$659,2,FALSE())</f>
        <v>26</v>
      </c>
      <c r="N815" s="0" t="n">
        <f aca="false">VLOOKUP(B815,'Team Data'!$A$1:$E$659,3,FALSE())</f>
        <v>8</v>
      </c>
      <c r="O815" s="0" t="n">
        <f aca="false">VLOOKUP(A815,'Team Data'!$A$1:$E$659,4,FALSE())</f>
        <v>486</v>
      </c>
      <c r="P815" s="0" t="n">
        <f aca="false">VLOOKUP(A815,'Team Data'!$A$1:$E$659,5,FALSE())</f>
        <v>452</v>
      </c>
      <c r="Q815" s="0" t="n">
        <f aca="false">VLOOKUP(B815,'Team Data'!$A$1:$E$659,4,FALSE())</f>
        <v>508</v>
      </c>
      <c r="R815" s="0" t="n">
        <f aca="false">VLOOKUP(B815,'Team Data'!$A$1:$E$659,5,FALSE())</f>
        <v>524</v>
      </c>
      <c r="S815" s="0" t="n">
        <f aca="false">IF(I815=1,(MIN(30,(C815-D815)))*(M815/(M815+N815))*(Q815/(Q815+R815)),(MAX(-30,(C815-D815)))*(N815/(M815+N815))*(R815/(R815+Q815)))</f>
        <v>1.88212494300046</v>
      </c>
      <c r="T815" s="0" t="n">
        <f aca="false">IF(J815=1,(MIN(30,(D815-C815)))*(K815/(K815+L815))*(O815/(O815+P815)),(MAX(-30,(D815-C815)))*(L815/(K815+L815))*(P815/(P815+O815)))</f>
        <v>-1.70988376091891</v>
      </c>
      <c r="U815" s="7" t="n">
        <v>43061</v>
      </c>
    </row>
    <row r="816" customFormat="false" ht="15" hidden="false" customHeight="false" outlineLevel="0" collapsed="false">
      <c r="A816" s="0" t="s">
        <v>14</v>
      </c>
      <c r="B816" s="0" t="s">
        <v>132</v>
      </c>
      <c r="C816" s="0" t="n">
        <v>99</v>
      </c>
      <c r="D816" s="0" t="n">
        <v>105</v>
      </c>
      <c r="E816" s="0" t="n">
        <v>45</v>
      </c>
      <c r="F816" s="0" t="n">
        <v>48</v>
      </c>
      <c r="G816" s="0" t="n">
        <v>20</v>
      </c>
      <c r="H816" s="0" t="n">
        <v>10</v>
      </c>
      <c r="I816" s="0" t="n">
        <v>0</v>
      </c>
      <c r="J816" s="0" t="n">
        <v>1</v>
      </c>
      <c r="K816" s="0" t="n">
        <f aca="false">VLOOKUP(A816,'Team Data'!$A$1:$E$659,2,FALSE())</f>
        <v>15</v>
      </c>
      <c r="L816" s="0" t="n">
        <f aca="false">VLOOKUP(A816,'Team Data'!$A$1:$E$659,3,FALSE())</f>
        <v>18</v>
      </c>
      <c r="M816" s="0" t="n">
        <f aca="false">VLOOKUP(B816,'Team Data'!$A$1:$E$659,2,FALSE())</f>
        <v>10</v>
      </c>
      <c r="N816" s="0" t="n">
        <f aca="false">VLOOKUP(B816,'Team Data'!$A$1:$E$659,3,FALSE())</f>
        <v>22</v>
      </c>
      <c r="O816" s="0" t="n">
        <f aca="false">VLOOKUP(A816,'Team Data'!$A$1:$E$659,4,FALSE())</f>
        <v>482</v>
      </c>
      <c r="P816" s="0" t="n">
        <f aca="false">VLOOKUP(A816,'Team Data'!$A$1:$E$659,5,FALSE())</f>
        <v>535</v>
      </c>
      <c r="Q816" s="0" t="n">
        <f aca="false">VLOOKUP(B816,'Team Data'!$A$1:$E$659,4,FALSE())</f>
        <v>532</v>
      </c>
      <c r="R816" s="0" t="n">
        <f aca="false">VLOOKUP(B816,'Team Data'!$A$1:$E$659,5,FALSE())</f>
        <v>476</v>
      </c>
      <c r="S816" s="0" t="n">
        <f aca="false">IF(I816=1,(MIN(30,(C816-D816)))*(M816/(M816+N816))*(Q816/(Q816+R816)),(MAX(-30,(C816-D816)))*(N816/(M816+N816))*(R816/(R816+Q816)))</f>
        <v>-1.94791666666667</v>
      </c>
      <c r="T816" s="0" t="n">
        <f aca="false">IF(J816=1,(MIN(30,(D816-C816)))*(K816/(K816+L816))*(O816/(O816+P816)),(MAX(-30,(D816-C816)))*(L816/(K816+L816))*(P816/(P816+O816)))</f>
        <v>1.29257173504961</v>
      </c>
      <c r="U816" s="7" t="n">
        <v>43061</v>
      </c>
    </row>
    <row r="817" customFormat="false" ht="15" hidden="false" customHeight="false" outlineLevel="0" collapsed="false">
      <c r="A817" s="0" t="s">
        <v>531</v>
      </c>
      <c r="B817" s="0" t="s">
        <v>186</v>
      </c>
      <c r="C817" s="0" t="n">
        <v>63</v>
      </c>
      <c r="D817" s="0" t="n">
        <v>116</v>
      </c>
      <c r="E817" s="0" t="n">
        <v>28</v>
      </c>
      <c r="F817" s="0" t="n">
        <v>40</v>
      </c>
      <c r="G817" s="0" t="n">
        <v>22</v>
      </c>
      <c r="H817" s="0" t="n">
        <v>15</v>
      </c>
      <c r="I817" s="0" t="n">
        <v>0</v>
      </c>
      <c r="J817" s="0" t="n">
        <v>1</v>
      </c>
      <c r="K817" s="0" t="n">
        <f aca="false">VLOOKUP(A817,'Team Data'!$A$1:$E$659,2,FALSE())</f>
        <v>0</v>
      </c>
      <c r="L817" s="0" t="n">
        <f aca="false">VLOOKUP(A817,'Team Data'!$A$1:$E$659,3,FALSE())</f>
        <v>2</v>
      </c>
      <c r="M817" s="0" t="n">
        <f aca="false">VLOOKUP(B817,'Team Data'!$A$1:$E$659,2,FALSE())</f>
        <v>14</v>
      </c>
      <c r="N817" s="0" t="n">
        <f aca="false">VLOOKUP(B817,'Team Data'!$A$1:$E$659,3,FALSE())</f>
        <v>16</v>
      </c>
      <c r="O817" s="0" t="n">
        <f aca="false">VLOOKUP(A817,'Team Data'!$A$1:$E$659,4,FALSE())</f>
        <v>27</v>
      </c>
      <c r="P817" s="0" t="n">
        <f aca="false">VLOOKUP(A817,'Team Data'!$A$1:$E$659,5,FALSE())</f>
        <v>34</v>
      </c>
      <c r="Q817" s="0" t="n">
        <f aca="false">VLOOKUP(B817,'Team Data'!$A$1:$E$659,4,FALSE())</f>
        <v>451</v>
      </c>
      <c r="R817" s="0" t="n">
        <f aca="false">VLOOKUP(B817,'Team Data'!$A$1:$E$659,5,FALSE())</f>
        <v>468</v>
      </c>
      <c r="S817" s="0" t="n">
        <f aca="false">IF(I817=1,(MIN(30,(C817-D817)))*(M817/(M817+N817))*(Q817/(Q817+R817)),(MAX(-30,(C817-D817)))*(N817/(M817+N817))*(R817/(R817+Q817)))</f>
        <v>-8.14798694232862</v>
      </c>
      <c r="T817" s="0" t="n">
        <f aca="false">IF(J817=1,(MIN(30,(D817-C817)))*(K817/(K817+L817))*(O817/(O817+P817)),(MAX(-30,(D817-C817)))*(L817/(K817+L817))*(P817/(P817+O817)))</f>
        <v>0</v>
      </c>
      <c r="U817" s="7" t="n">
        <v>43061</v>
      </c>
    </row>
    <row r="818" customFormat="false" ht="15" hidden="false" customHeight="false" outlineLevel="0" collapsed="false">
      <c r="A818" s="0" t="s">
        <v>568</v>
      </c>
      <c r="B818" s="0" t="s">
        <v>22</v>
      </c>
      <c r="C818" s="0" t="n">
        <v>58</v>
      </c>
      <c r="D818" s="0" t="n">
        <v>90</v>
      </c>
      <c r="E818" s="0" t="n">
        <v>43</v>
      </c>
      <c r="F818" s="0" t="n">
        <v>52</v>
      </c>
      <c r="G818" s="0" t="n">
        <v>29</v>
      </c>
      <c r="H818" s="0" t="n">
        <v>22</v>
      </c>
      <c r="I818" s="0" t="n">
        <v>0</v>
      </c>
      <c r="J818" s="0" t="n">
        <v>1</v>
      </c>
      <c r="K818" s="0" t="n">
        <f aca="false">VLOOKUP(A818,'Team Data'!$A$1:$E$659,2,FALSE())</f>
        <v>0</v>
      </c>
      <c r="L818" s="0" t="n">
        <f aca="false">VLOOKUP(A818,'Team Data'!$A$1:$E$659,3,FALSE())</f>
        <v>1</v>
      </c>
      <c r="M818" s="0" t="n">
        <f aca="false">VLOOKUP(B818,'Team Data'!$A$1:$E$659,2,FALSE())</f>
        <v>19</v>
      </c>
      <c r="N818" s="0" t="n">
        <f aca="false">VLOOKUP(B818,'Team Data'!$A$1:$E$659,3,FALSE())</f>
        <v>15</v>
      </c>
      <c r="O818" s="0" t="n">
        <f aca="false">VLOOKUP(A818,'Team Data'!$A$1:$E$659,4,FALSE())</f>
        <v>19</v>
      </c>
      <c r="P818" s="0" t="n">
        <f aca="false">VLOOKUP(A818,'Team Data'!$A$1:$E$659,5,FALSE())</f>
        <v>15</v>
      </c>
      <c r="Q818" s="0" t="n">
        <f aca="false">VLOOKUP(B818,'Team Data'!$A$1:$E$659,4,FALSE())</f>
        <v>533</v>
      </c>
      <c r="R818" s="0" t="n">
        <f aca="false">VLOOKUP(B818,'Team Data'!$A$1:$E$659,5,FALSE())</f>
        <v>507</v>
      </c>
      <c r="S818" s="0" t="n">
        <f aca="false">IF(I818=1,(MIN(30,(C818-D818)))*(M818/(M818+N818))*(Q818/(Q818+R818)),(MAX(-30,(C818-D818)))*(N818/(M818+N818))*(R818/(R818+Q818)))</f>
        <v>-6.45220588235294</v>
      </c>
      <c r="T818" s="0" t="n">
        <f aca="false">IF(J818=1,(MIN(30,(D818-C818)))*(K818/(K818+L818))*(O818/(O818+P818)),(MAX(-30,(D818-C818)))*(L818/(K818+L818))*(P818/(P818+O818)))</f>
        <v>0</v>
      </c>
      <c r="U818" s="7" t="n">
        <v>43061</v>
      </c>
    </row>
    <row r="819" customFormat="false" ht="15" hidden="false" customHeight="false" outlineLevel="0" collapsed="false">
      <c r="A819" s="0" t="s">
        <v>58</v>
      </c>
      <c r="B819" s="0" t="s">
        <v>30</v>
      </c>
      <c r="C819" s="0" t="n">
        <v>79</v>
      </c>
      <c r="D819" s="0" t="n">
        <v>83</v>
      </c>
      <c r="E819" s="0" t="n">
        <v>38</v>
      </c>
      <c r="F819" s="0" t="n">
        <v>41</v>
      </c>
      <c r="G819" s="0" t="n">
        <v>16</v>
      </c>
      <c r="H819" s="0" t="n">
        <v>17</v>
      </c>
      <c r="I819" s="0" t="n">
        <v>0</v>
      </c>
      <c r="J819" s="0" t="n">
        <v>1</v>
      </c>
      <c r="K819" s="0" t="n">
        <f aca="false">VLOOKUP(A819,'Team Data'!$A$1:$E$659,2,FALSE())</f>
        <v>19</v>
      </c>
      <c r="L819" s="0" t="n">
        <f aca="false">VLOOKUP(A819,'Team Data'!$A$1:$E$659,3,FALSE())</f>
        <v>14</v>
      </c>
      <c r="M819" s="0" t="n">
        <f aca="false">VLOOKUP(B819,'Team Data'!$A$1:$E$659,2,FALSE())</f>
        <v>19</v>
      </c>
      <c r="N819" s="0" t="n">
        <f aca="false">VLOOKUP(B819,'Team Data'!$A$1:$E$659,3,FALSE())</f>
        <v>16</v>
      </c>
      <c r="O819" s="0" t="n">
        <f aca="false">VLOOKUP(A819,'Team Data'!$A$1:$E$659,4,FALSE())</f>
        <v>475</v>
      </c>
      <c r="P819" s="0" t="n">
        <f aca="false">VLOOKUP(A819,'Team Data'!$A$1:$E$659,5,FALSE())</f>
        <v>542</v>
      </c>
      <c r="Q819" s="0" t="n">
        <f aca="false">VLOOKUP(B819,'Team Data'!$A$1:$E$659,4,FALSE())</f>
        <v>646</v>
      </c>
      <c r="R819" s="0" t="n">
        <f aca="false">VLOOKUP(B819,'Team Data'!$A$1:$E$659,5,FALSE())</f>
        <v>510</v>
      </c>
      <c r="S819" s="0" t="n">
        <f aca="false">IF(I819=1,(MIN(30,(C819-D819)))*(M819/(M819+N819))*(Q819/(Q819+R819)),(MAX(-30,(C819-D819)))*(N819/(M819+N819))*(R819/(R819+Q819)))</f>
        <v>-0.80672268907563</v>
      </c>
      <c r="T819" s="0" t="n">
        <f aca="false">IF(J819=1,(MIN(30,(D819-C819)))*(K819/(K819+L819))*(O819/(O819+P819)),(MAX(-30,(D819-C819)))*(L819/(K819+L819))*(P819/(P819+O819)))</f>
        <v>1.07565328804267</v>
      </c>
      <c r="U819" s="7" t="n">
        <v>43061</v>
      </c>
    </row>
    <row r="820" customFormat="false" ht="15" hidden="false" customHeight="false" outlineLevel="0" collapsed="false">
      <c r="A820" s="0" t="s">
        <v>102</v>
      </c>
      <c r="B820" s="0" t="s">
        <v>231</v>
      </c>
      <c r="C820" s="0" t="n">
        <v>56</v>
      </c>
      <c r="D820" s="0" t="n">
        <v>71</v>
      </c>
      <c r="E820" s="0" t="n">
        <v>25</v>
      </c>
      <c r="F820" s="0" t="n">
        <v>37</v>
      </c>
      <c r="G820" s="0" t="n">
        <v>12</v>
      </c>
      <c r="H820" s="0" t="n">
        <v>20</v>
      </c>
      <c r="I820" s="0" t="n">
        <v>0</v>
      </c>
      <c r="J820" s="0" t="n">
        <v>1</v>
      </c>
      <c r="K820" s="0" t="n">
        <f aca="false">VLOOKUP(A820,'Team Data'!$A$1:$E$659,2,FALSE())</f>
        <v>24</v>
      </c>
      <c r="L820" s="0" t="n">
        <f aca="false">VLOOKUP(A820,'Team Data'!$A$1:$E$659,3,FALSE())</f>
        <v>11</v>
      </c>
      <c r="M820" s="0" t="n">
        <f aca="false">VLOOKUP(B820,'Team Data'!$A$1:$E$659,2,FALSE())</f>
        <v>16</v>
      </c>
      <c r="N820" s="0" t="n">
        <f aca="false">VLOOKUP(B820,'Team Data'!$A$1:$E$659,3,FALSE())</f>
        <v>18</v>
      </c>
      <c r="O820" s="0" t="n">
        <f aca="false">VLOOKUP(A820,'Team Data'!$A$1:$E$659,4,FALSE())</f>
        <v>527</v>
      </c>
      <c r="P820" s="0" t="n">
        <f aca="false">VLOOKUP(A820,'Team Data'!$A$1:$E$659,5,FALSE())</f>
        <v>561</v>
      </c>
      <c r="Q820" s="0" t="n">
        <f aca="false">VLOOKUP(B820,'Team Data'!$A$1:$E$659,4,FALSE())</f>
        <v>494</v>
      </c>
      <c r="R820" s="0" t="n">
        <f aca="false">VLOOKUP(B820,'Team Data'!$A$1:$E$659,5,FALSE())</f>
        <v>587</v>
      </c>
      <c r="S820" s="0" t="n">
        <f aca="false">IF(I820=1,(MIN(30,(C820-D820)))*(M820/(M820+N820))*(Q820/(Q820+R820)),(MAX(-30,(C820-D820)))*(N820/(M820+N820))*(R820/(R820+Q820)))</f>
        <v>-4.31218370789574</v>
      </c>
      <c r="T820" s="0" t="n">
        <f aca="false">IF(J820=1,(MIN(30,(D820-C820)))*(K820/(K820+L820))*(O820/(O820+P820)),(MAX(-30,(D820-C820)))*(L820/(K820+L820))*(P820/(P820+O820)))</f>
        <v>4.98214285714286</v>
      </c>
      <c r="U820" s="7" t="n">
        <v>43061</v>
      </c>
    </row>
    <row r="821" customFormat="false" ht="15" hidden="false" customHeight="false" outlineLevel="0" collapsed="false">
      <c r="A821" s="0" t="s">
        <v>569</v>
      </c>
      <c r="B821" s="0" t="s">
        <v>125</v>
      </c>
      <c r="C821" s="0" t="n">
        <v>58</v>
      </c>
      <c r="D821" s="0" t="n">
        <v>75</v>
      </c>
      <c r="E821" s="0" t="n">
        <v>36</v>
      </c>
      <c r="F821" s="0" t="n">
        <v>45</v>
      </c>
      <c r="G821" s="0" t="n">
        <v>14</v>
      </c>
      <c r="H821" s="0" t="n">
        <v>17</v>
      </c>
      <c r="I821" s="0" t="n">
        <v>0</v>
      </c>
      <c r="J821" s="0" t="n">
        <v>1</v>
      </c>
      <c r="K821" s="0" t="n">
        <f aca="false">VLOOKUP(A821,'Team Data'!$A$1:$E$659,2,FALSE())</f>
        <v>0</v>
      </c>
      <c r="L821" s="0" t="n">
        <f aca="false">VLOOKUP(A821,'Team Data'!$A$1:$E$659,3,FALSE())</f>
        <v>1</v>
      </c>
      <c r="M821" s="0" t="n">
        <f aca="false">VLOOKUP(B821,'Team Data'!$A$1:$E$659,2,FALSE())</f>
        <v>13</v>
      </c>
      <c r="N821" s="0" t="n">
        <f aca="false">VLOOKUP(B821,'Team Data'!$A$1:$E$659,3,FALSE())</f>
        <v>18</v>
      </c>
      <c r="O821" s="0" t="n">
        <f aca="false">VLOOKUP(A821,'Team Data'!$A$1:$E$659,4,FALSE())</f>
        <v>13</v>
      </c>
      <c r="P821" s="0" t="n">
        <f aca="false">VLOOKUP(A821,'Team Data'!$A$1:$E$659,5,FALSE())</f>
        <v>18</v>
      </c>
      <c r="Q821" s="0" t="n">
        <f aca="false">VLOOKUP(B821,'Team Data'!$A$1:$E$659,4,FALSE())</f>
        <v>547</v>
      </c>
      <c r="R821" s="0" t="n">
        <f aca="false">VLOOKUP(B821,'Team Data'!$A$1:$E$659,5,FALSE())</f>
        <v>412</v>
      </c>
      <c r="S821" s="0" t="n">
        <f aca="false">IF(I821=1,(MIN(30,(C821-D821)))*(M821/(M821+N821))*(Q821/(Q821+R821)),(MAX(-30,(C821-D821)))*(N821/(M821+N821))*(R821/(R821+Q821)))</f>
        <v>-4.24070772646238</v>
      </c>
      <c r="T821" s="0" t="n">
        <f aca="false">IF(J821=1,(MIN(30,(D821-C821)))*(K821/(K821+L821))*(O821/(O821+P821)),(MAX(-30,(D821-C821)))*(L821/(K821+L821))*(P821/(P821+O821)))</f>
        <v>0</v>
      </c>
      <c r="U821" s="7" t="n">
        <v>43061</v>
      </c>
    </row>
    <row r="822" customFormat="false" ht="15" hidden="false" customHeight="false" outlineLevel="0" collapsed="false">
      <c r="A822" s="0" t="s">
        <v>329</v>
      </c>
      <c r="B822" s="0" t="s">
        <v>169</v>
      </c>
      <c r="C822" s="0" t="n">
        <v>60</v>
      </c>
      <c r="D822" s="0" t="n">
        <v>68</v>
      </c>
      <c r="E822" s="0" t="n">
        <v>34</v>
      </c>
      <c r="F822" s="0" t="n">
        <v>34</v>
      </c>
      <c r="G822" s="0" t="n">
        <v>10</v>
      </c>
      <c r="H822" s="0" t="n">
        <v>10</v>
      </c>
      <c r="I822" s="0" t="n">
        <v>0</v>
      </c>
      <c r="J822" s="0" t="n">
        <v>1</v>
      </c>
      <c r="K822" s="0" t="n">
        <f aca="false">VLOOKUP(A822,'Team Data'!$A$1:$E$659,2,FALSE())</f>
        <v>18</v>
      </c>
      <c r="L822" s="0" t="n">
        <f aca="false">VLOOKUP(A822,'Team Data'!$A$1:$E$659,3,FALSE())</f>
        <v>14</v>
      </c>
      <c r="M822" s="0" t="n">
        <f aca="false">VLOOKUP(B822,'Team Data'!$A$1:$E$659,2,FALSE())</f>
        <v>32</v>
      </c>
      <c r="N822" s="0" t="n">
        <f aca="false">VLOOKUP(B822,'Team Data'!$A$1:$E$659,3,FALSE())</f>
        <v>7</v>
      </c>
      <c r="O822" s="0" t="n">
        <f aca="false">VLOOKUP(A822,'Team Data'!$A$1:$E$659,4,FALSE())</f>
        <v>555</v>
      </c>
      <c r="P822" s="0" t="n">
        <f aca="false">VLOOKUP(A822,'Team Data'!$A$1:$E$659,5,FALSE())</f>
        <v>488</v>
      </c>
      <c r="Q822" s="0" t="n">
        <f aca="false">VLOOKUP(B822,'Team Data'!$A$1:$E$659,4,FALSE())</f>
        <v>785</v>
      </c>
      <c r="R822" s="0" t="n">
        <f aca="false">VLOOKUP(B822,'Team Data'!$A$1:$E$659,5,FALSE())</f>
        <v>531</v>
      </c>
      <c r="S822" s="0" t="n">
        <f aca="false">IF(I822=1,(MIN(30,(C822-D822)))*(M822/(M822+N822))*(Q822/(Q822+R822)),(MAX(-30,(C822-D822)))*(N822/(M822+N822))*(R822/(R822+Q822)))</f>
        <v>-0.579378068739771</v>
      </c>
      <c r="T822" s="0" t="n">
        <f aca="false">IF(J822=1,(MIN(30,(D822-C822)))*(K822/(K822+L822))*(O822/(O822+P822)),(MAX(-30,(D822-C822)))*(L822/(K822+L822))*(P822/(P822+O822)))</f>
        <v>2.39453499520614</v>
      </c>
      <c r="U822" s="7" t="n">
        <v>43061</v>
      </c>
    </row>
    <row r="823" customFormat="false" ht="15" hidden="false" customHeight="false" outlineLevel="0" collapsed="false">
      <c r="A823" s="0" t="s">
        <v>226</v>
      </c>
      <c r="B823" s="0" t="s">
        <v>134</v>
      </c>
      <c r="C823" s="0" t="n">
        <v>68</v>
      </c>
      <c r="D823" s="0" t="n">
        <v>65</v>
      </c>
      <c r="E823" s="0" t="n">
        <v>38</v>
      </c>
      <c r="F823" s="0" t="n">
        <v>32</v>
      </c>
      <c r="G823" s="0" t="n">
        <v>18</v>
      </c>
      <c r="H823" s="0" t="n">
        <v>14</v>
      </c>
      <c r="I823" s="0" t="n">
        <v>1</v>
      </c>
      <c r="J823" s="0" t="n">
        <v>0</v>
      </c>
      <c r="K823" s="0" t="n">
        <f aca="false">VLOOKUP(A823,'Team Data'!$A$1:$E$659,2,FALSE())</f>
        <v>24</v>
      </c>
      <c r="L823" s="0" t="n">
        <f aca="false">VLOOKUP(A823,'Team Data'!$A$1:$E$659,3,FALSE())</f>
        <v>9</v>
      </c>
      <c r="M823" s="0" t="n">
        <f aca="false">VLOOKUP(B823,'Team Data'!$A$1:$E$659,2,FALSE())</f>
        <v>10</v>
      </c>
      <c r="N823" s="0" t="n">
        <f aca="false">VLOOKUP(B823,'Team Data'!$A$1:$E$659,3,FALSE())</f>
        <v>22</v>
      </c>
      <c r="O823" s="0" t="n">
        <f aca="false">VLOOKUP(A823,'Team Data'!$A$1:$E$659,4,FALSE())</f>
        <v>464</v>
      </c>
      <c r="P823" s="0" t="n">
        <f aca="false">VLOOKUP(A823,'Team Data'!$A$1:$E$659,5,FALSE())</f>
        <v>528</v>
      </c>
      <c r="Q823" s="0" t="n">
        <f aca="false">VLOOKUP(B823,'Team Data'!$A$1:$E$659,4,FALSE())</f>
        <v>542</v>
      </c>
      <c r="R823" s="0" t="n">
        <f aca="false">VLOOKUP(B823,'Team Data'!$A$1:$E$659,5,FALSE())</f>
        <v>420</v>
      </c>
      <c r="S823" s="0" t="n">
        <f aca="false">IF(I823=1,(MIN(30,(C823-D823)))*(M823/(M823+N823))*(Q823/(Q823+R823)),(MAX(-30,(C823-D823)))*(N823/(M823+N823))*(R823/(R823+Q823)))</f>
        <v>0.528196465696466</v>
      </c>
      <c r="T823" s="0" t="n">
        <f aca="false">IF(J823=1,(MIN(30,(D823-C823)))*(K823/(K823+L823))*(O823/(O823+P823)),(MAX(-30,(D823-C823)))*(L823/(K823+L823))*(P823/(P823+O823)))</f>
        <v>-0.435483870967742</v>
      </c>
      <c r="U823" s="7" t="n">
        <v>43061</v>
      </c>
    </row>
    <row r="824" customFormat="false" ht="15" hidden="false" customHeight="false" outlineLevel="0" collapsed="false">
      <c r="A824" s="0" t="s">
        <v>150</v>
      </c>
      <c r="B824" s="0" t="s">
        <v>241</v>
      </c>
      <c r="C824" s="0" t="n">
        <v>82</v>
      </c>
      <c r="D824" s="0" t="n">
        <v>76</v>
      </c>
      <c r="E824" s="0" t="n">
        <v>30</v>
      </c>
      <c r="F824" s="0" t="n">
        <v>32</v>
      </c>
      <c r="G824" s="0" t="n">
        <v>20</v>
      </c>
      <c r="H824" s="0" t="n">
        <v>21</v>
      </c>
      <c r="I824" s="0" t="n">
        <v>1</v>
      </c>
      <c r="J824" s="0" t="n">
        <v>0</v>
      </c>
      <c r="K824" s="0" t="n">
        <f aca="false">VLOOKUP(A824,'Team Data'!$A$1:$E$659,2,FALSE())</f>
        <v>27</v>
      </c>
      <c r="L824" s="0" t="n">
        <f aca="false">VLOOKUP(A824,'Team Data'!$A$1:$E$659,3,FALSE())</f>
        <v>7</v>
      </c>
      <c r="M824" s="0" t="n">
        <f aca="false">VLOOKUP(B824,'Team Data'!$A$1:$E$659,2,FALSE())</f>
        <v>12</v>
      </c>
      <c r="N824" s="0" t="n">
        <f aca="false">VLOOKUP(B824,'Team Data'!$A$1:$E$659,3,FALSE())</f>
        <v>20</v>
      </c>
      <c r="O824" s="0" t="n">
        <f aca="false">VLOOKUP(A824,'Team Data'!$A$1:$E$659,4,FALSE())</f>
        <v>511</v>
      </c>
      <c r="P824" s="0" t="n">
        <f aca="false">VLOOKUP(A824,'Team Data'!$A$1:$E$659,5,FALSE())</f>
        <v>533</v>
      </c>
      <c r="Q824" s="0" t="n">
        <f aca="false">VLOOKUP(B824,'Team Data'!$A$1:$E$659,4,FALSE())</f>
        <v>593</v>
      </c>
      <c r="R824" s="0" t="n">
        <f aca="false">VLOOKUP(B824,'Team Data'!$A$1:$E$659,5,FALSE())</f>
        <v>457</v>
      </c>
      <c r="S824" s="0" t="n">
        <f aca="false">IF(I824=1,(MIN(30,(C824-D824)))*(M824/(M824+N824))*(Q824/(Q824+R824)),(MAX(-30,(C824-D824)))*(N824/(M824+N824))*(R824/(R824+Q824)))</f>
        <v>1.27071428571429</v>
      </c>
      <c r="T824" s="0" t="n">
        <f aca="false">IF(J824=1,(MIN(30,(D824-C824)))*(K824/(K824+L824))*(O824/(O824+P824)),(MAX(-30,(D824-C824)))*(L824/(K824+L824))*(P824/(P824+O824)))</f>
        <v>-0.630662609871535</v>
      </c>
      <c r="U824" s="7" t="n">
        <v>43061</v>
      </c>
    </row>
    <row r="825" customFormat="false" ht="15" hidden="false" customHeight="false" outlineLevel="0" collapsed="false">
      <c r="A825" s="0" t="s">
        <v>94</v>
      </c>
      <c r="B825" s="0" t="s">
        <v>97</v>
      </c>
      <c r="C825" s="0" t="n">
        <v>79</v>
      </c>
      <c r="D825" s="0" t="n">
        <v>73</v>
      </c>
      <c r="E825" s="0" t="n">
        <v>31</v>
      </c>
      <c r="F825" s="0" t="n">
        <v>30</v>
      </c>
      <c r="G825" s="0" t="n">
        <v>8</v>
      </c>
      <c r="H825" s="0" t="n">
        <v>7</v>
      </c>
      <c r="I825" s="0" t="n">
        <v>1</v>
      </c>
      <c r="J825" s="0" t="n">
        <v>0</v>
      </c>
      <c r="K825" s="0" t="n">
        <f aca="false">VLOOKUP(A825,'Team Data'!$A$1:$E$659,2,FALSE())</f>
        <v>21</v>
      </c>
      <c r="L825" s="0" t="n">
        <f aca="false">VLOOKUP(A825,'Team Data'!$A$1:$E$659,3,FALSE())</f>
        <v>11</v>
      </c>
      <c r="M825" s="0" t="n">
        <f aca="false">VLOOKUP(B825,'Team Data'!$A$1:$E$659,2,FALSE())</f>
        <v>16</v>
      </c>
      <c r="N825" s="0" t="n">
        <f aca="false">VLOOKUP(B825,'Team Data'!$A$1:$E$659,3,FALSE())</f>
        <v>17</v>
      </c>
      <c r="O825" s="0" t="n">
        <f aca="false">VLOOKUP(A825,'Team Data'!$A$1:$E$659,4,FALSE())</f>
        <v>515</v>
      </c>
      <c r="P825" s="0" t="n">
        <f aca="false">VLOOKUP(A825,'Team Data'!$A$1:$E$659,5,FALSE())</f>
        <v>471</v>
      </c>
      <c r="Q825" s="0" t="n">
        <f aca="false">VLOOKUP(B825,'Team Data'!$A$1:$E$659,4,FALSE())</f>
        <v>539</v>
      </c>
      <c r="R825" s="0" t="n">
        <f aca="false">VLOOKUP(B825,'Team Data'!$A$1:$E$659,5,FALSE())</f>
        <v>535</v>
      </c>
      <c r="S825" s="0" t="n">
        <f aca="false">IF(I825=1,(MIN(30,(C825-D825)))*(M825/(M825+N825))*(Q825/(Q825+R825)),(MAX(-30,(C825-D825)))*(N825/(M825+N825))*(R825/(R825+Q825)))</f>
        <v>1.45996275605214</v>
      </c>
      <c r="T825" s="0" t="n">
        <f aca="false">IF(J825=1,(MIN(30,(D825-C825)))*(K825/(K825+L825))*(O825/(O825+P825)),(MAX(-30,(D825-C825)))*(L825/(K825+L825))*(P825/(P825+O825)))</f>
        <v>-0.985230730223124</v>
      </c>
      <c r="U825" s="7" t="n">
        <v>43061</v>
      </c>
    </row>
    <row r="826" customFormat="false" ht="15" hidden="false" customHeight="false" outlineLevel="0" collapsed="false">
      <c r="A826" s="0" t="s">
        <v>140</v>
      </c>
      <c r="B826" s="0" t="s">
        <v>167</v>
      </c>
      <c r="C826" s="0" t="n">
        <v>46</v>
      </c>
      <c r="D826" s="0" t="n">
        <v>57</v>
      </c>
      <c r="E826" s="0" t="n">
        <v>38</v>
      </c>
      <c r="F826" s="0" t="n">
        <v>40</v>
      </c>
      <c r="G826" s="0" t="n">
        <v>15</v>
      </c>
      <c r="H826" s="0" t="n">
        <v>10</v>
      </c>
      <c r="I826" s="0" t="n">
        <v>0</v>
      </c>
      <c r="J826" s="0" t="n">
        <v>1</v>
      </c>
      <c r="K826" s="0" t="n">
        <f aca="false">VLOOKUP(A826,'Team Data'!$A$1:$E$659,2,FALSE())</f>
        <v>13</v>
      </c>
      <c r="L826" s="0" t="n">
        <f aca="false">VLOOKUP(A826,'Team Data'!$A$1:$E$659,3,FALSE())</f>
        <v>19</v>
      </c>
      <c r="M826" s="0" t="n">
        <f aca="false">VLOOKUP(B826,'Team Data'!$A$1:$E$659,2,FALSE())</f>
        <v>22</v>
      </c>
      <c r="N826" s="0" t="n">
        <f aca="false">VLOOKUP(B826,'Team Data'!$A$1:$E$659,3,FALSE())</f>
        <v>10</v>
      </c>
      <c r="O826" s="0" t="n">
        <f aca="false">VLOOKUP(A826,'Team Data'!$A$1:$E$659,4,FALSE())</f>
        <v>557</v>
      </c>
      <c r="P826" s="0" t="n">
        <f aca="false">VLOOKUP(A826,'Team Data'!$A$1:$E$659,5,FALSE())</f>
        <v>489</v>
      </c>
      <c r="Q826" s="0" t="n">
        <f aca="false">VLOOKUP(B826,'Team Data'!$A$1:$E$659,4,FALSE())</f>
        <v>612</v>
      </c>
      <c r="R826" s="0" t="n">
        <f aca="false">VLOOKUP(B826,'Team Data'!$A$1:$E$659,5,FALSE())</f>
        <v>453</v>
      </c>
      <c r="S826" s="0" t="n">
        <f aca="false">IF(I826=1,(MIN(30,(C826-D826)))*(M826/(M826+N826))*(Q826/(Q826+R826)),(MAX(-30,(C826-D826)))*(N826/(M826+N826))*(R826/(R826+Q826)))</f>
        <v>-1.46214788732394</v>
      </c>
      <c r="T826" s="0" t="n">
        <f aca="false">IF(J826=1,(MIN(30,(D826-C826)))*(K826/(K826+L826))*(O826/(O826+P826)),(MAX(-30,(D826-C826)))*(L826/(K826+L826))*(P826/(P826+O826)))</f>
        <v>2.37963073613767</v>
      </c>
      <c r="U826" s="7" t="n">
        <v>43061</v>
      </c>
    </row>
    <row r="827" customFormat="false" ht="15" hidden="false" customHeight="false" outlineLevel="0" collapsed="false">
      <c r="A827" s="0" t="s">
        <v>34</v>
      </c>
      <c r="B827" s="0" t="s">
        <v>284</v>
      </c>
      <c r="C827" s="0" t="n">
        <v>64</v>
      </c>
      <c r="D827" s="0" t="n">
        <v>77</v>
      </c>
      <c r="E827" s="0" t="n">
        <v>43</v>
      </c>
      <c r="F827" s="0" t="n">
        <v>38</v>
      </c>
      <c r="G827" s="0" t="n">
        <v>12</v>
      </c>
      <c r="H827" s="0" t="n">
        <v>10</v>
      </c>
      <c r="I827" s="0" t="n">
        <v>0</v>
      </c>
      <c r="J827" s="0" t="n">
        <v>1</v>
      </c>
      <c r="K827" s="0" t="n">
        <f aca="false">VLOOKUP(A827,'Team Data'!$A$1:$E$659,2,FALSE())</f>
        <v>11</v>
      </c>
      <c r="L827" s="0" t="n">
        <f aca="false">VLOOKUP(A827,'Team Data'!$A$1:$E$659,3,FALSE())</f>
        <v>16</v>
      </c>
      <c r="M827" s="0" t="n">
        <f aca="false">VLOOKUP(B827,'Team Data'!$A$1:$E$659,2,FALSE())</f>
        <v>13</v>
      </c>
      <c r="N827" s="0" t="n">
        <f aca="false">VLOOKUP(B827,'Team Data'!$A$1:$E$659,3,FALSE())</f>
        <v>18</v>
      </c>
      <c r="O827" s="0" t="n">
        <f aca="false">VLOOKUP(A827,'Team Data'!$A$1:$E$659,4,FALSE())</f>
        <v>361</v>
      </c>
      <c r="P827" s="0" t="n">
        <f aca="false">VLOOKUP(A827,'Team Data'!$A$1:$E$659,5,FALSE())</f>
        <v>435</v>
      </c>
      <c r="Q827" s="0" t="n">
        <f aca="false">VLOOKUP(B827,'Team Data'!$A$1:$E$659,4,FALSE())</f>
        <v>512</v>
      </c>
      <c r="R827" s="0" t="n">
        <f aca="false">VLOOKUP(B827,'Team Data'!$A$1:$E$659,5,FALSE())</f>
        <v>455</v>
      </c>
      <c r="S827" s="0" t="n">
        <f aca="false">IF(I827=1,(MIN(30,(C827-D827)))*(M827/(M827+N827))*(Q827/(Q827+R827)),(MAX(-30,(C827-D827)))*(N827/(M827+N827))*(R827/(R827+Q827)))</f>
        <v>-3.55172298762385</v>
      </c>
      <c r="T827" s="0" t="n">
        <f aca="false">IF(J827=1,(MIN(30,(D827-C827)))*(K827/(K827+L827))*(O827/(O827+P827)),(MAX(-30,(D827-C827)))*(L827/(K827+L827))*(P827/(P827+O827)))</f>
        <v>2.40196352131026</v>
      </c>
      <c r="U827" s="7" t="n">
        <v>43061</v>
      </c>
    </row>
    <row r="828" customFormat="false" ht="15" hidden="false" customHeight="false" outlineLevel="0" collapsed="false">
      <c r="A828" s="0" t="s">
        <v>48</v>
      </c>
      <c r="B828" s="0" t="s">
        <v>254</v>
      </c>
      <c r="C828" s="0" t="n">
        <v>71</v>
      </c>
      <c r="D828" s="0" t="n">
        <v>60</v>
      </c>
      <c r="E828" s="0" t="n">
        <v>34</v>
      </c>
      <c r="F828" s="0" t="n">
        <v>29</v>
      </c>
      <c r="G828" s="0" t="n">
        <v>14</v>
      </c>
      <c r="H828" s="0" t="n">
        <v>10</v>
      </c>
      <c r="I828" s="0" t="n">
        <v>1</v>
      </c>
      <c r="J828" s="0" t="n">
        <v>0</v>
      </c>
      <c r="K828" s="0" t="n">
        <f aca="false">VLOOKUP(A828,'Team Data'!$A$1:$E$659,2,FALSE())</f>
        <v>21</v>
      </c>
      <c r="L828" s="0" t="n">
        <f aca="false">VLOOKUP(A828,'Team Data'!$A$1:$E$659,3,FALSE())</f>
        <v>15</v>
      </c>
      <c r="M828" s="0" t="n">
        <f aca="false">VLOOKUP(B828,'Team Data'!$A$1:$E$659,2,FALSE())</f>
        <v>21</v>
      </c>
      <c r="N828" s="0" t="n">
        <f aca="false">VLOOKUP(B828,'Team Data'!$A$1:$E$659,3,FALSE())</f>
        <v>15</v>
      </c>
      <c r="O828" s="0" t="n">
        <f aca="false">VLOOKUP(A828,'Team Data'!$A$1:$E$659,4,FALSE())</f>
        <v>577</v>
      </c>
      <c r="P828" s="0" t="n">
        <f aca="false">VLOOKUP(A828,'Team Data'!$A$1:$E$659,5,FALSE())</f>
        <v>521</v>
      </c>
      <c r="Q828" s="0" t="n">
        <f aca="false">VLOOKUP(B828,'Team Data'!$A$1:$E$659,4,FALSE())</f>
        <v>540</v>
      </c>
      <c r="R828" s="0" t="n">
        <f aca="false">VLOOKUP(B828,'Team Data'!$A$1:$E$659,5,FALSE())</f>
        <v>510</v>
      </c>
      <c r="S828" s="0" t="n">
        <f aca="false">IF(I828=1,(MIN(30,(C828-D828)))*(M828/(M828+N828))*(Q828/(Q828+R828)),(MAX(-30,(C828-D828)))*(N828/(M828+N828))*(R828/(R828+Q828)))</f>
        <v>3.3</v>
      </c>
      <c r="T828" s="0" t="n">
        <f aca="false">IF(J828=1,(MIN(30,(D828-C828)))*(K828/(K828+L828))*(O828/(O828+P828)),(MAX(-30,(D828-C828)))*(L828/(K828+L828))*(P828/(P828+O828)))</f>
        <v>-2.17478749241044</v>
      </c>
      <c r="U828" s="7" t="n">
        <v>43061</v>
      </c>
    </row>
    <row r="829" customFormat="false" ht="15" hidden="false" customHeight="false" outlineLevel="0" collapsed="false">
      <c r="A829" s="0" t="s">
        <v>351</v>
      </c>
      <c r="B829" s="0" t="s">
        <v>296</v>
      </c>
      <c r="C829" s="0" t="n">
        <v>56</v>
      </c>
      <c r="D829" s="0" t="n">
        <v>79</v>
      </c>
      <c r="E829" s="0" t="n">
        <v>30</v>
      </c>
      <c r="F829" s="0" t="n">
        <v>34</v>
      </c>
      <c r="G829" s="0" t="n">
        <v>21</v>
      </c>
      <c r="H829" s="0" t="n">
        <v>13</v>
      </c>
      <c r="I829" s="0" t="n">
        <v>0</v>
      </c>
      <c r="J829" s="0" t="n">
        <v>1</v>
      </c>
      <c r="K829" s="0" t="n">
        <f aca="false">VLOOKUP(A829,'Team Data'!$A$1:$E$659,2,FALSE())</f>
        <v>21</v>
      </c>
      <c r="L829" s="0" t="n">
        <f aca="false">VLOOKUP(A829,'Team Data'!$A$1:$E$659,3,FALSE())</f>
        <v>13</v>
      </c>
      <c r="M829" s="0" t="n">
        <f aca="false">VLOOKUP(B829,'Team Data'!$A$1:$E$659,2,FALSE())</f>
        <v>26</v>
      </c>
      <c r="N829" s="0" t="n">
        <f aca="false">VLOOKUP(B829,'Team Data'!$A$1:$E$659,3,FALSE())</f>
        <v>10</v>
      </c>
      <c r="O829" s="0" t="n">
        <f aca="false">VLOOKUP(A829,'Team Data'!$A$1:$E$659,4,FALSE())</f>
        <v>532</v>
      </c>
      <c r="P829" s="0" t="n">
        <f aca="false">VLOOKUP(A829,'Team Data'!$A$1:$E$659,5,FALSE())</f>
        <v>495</v>
      </c>
      <c r="Q829" s="0" t="n">
        <f aca="false">VLOOKUP(B829,'Team Data'!$A$1:$E$659,4,FALSE())</f>
        <v>726</v>
      </c>
      <c r="R829" s="0" t="n">
        <f aca="false">VLOOKUP(B829,'Team Data'!$A$1:$E$659,5,FALSE())</f>
        <v>495</v>
      </c>
      <c r="S829" s="0" t="n">
        <f aca="false">IF(I829=1,(MIN(30,(C829-D829)))*(M829/(M829+N829))*(Q829/(Q829+R829)),(MAX(-30,(C829-D829)))*(N829/(M829+N829))*(R829/(R829+Q829)))</f>
        <v>-2.59009009009009</v>
      </c>
      <c r="T829" s="0" t="n">
        <f aca="false">IF(J829=1,(MIN(30,(D829-C829)))*(K829/(K829+L829))*(O829/(O829+P829)),(MAX(-30,(D829-C829)))*(L829/(K829+L829))*(P829/(P829+O829)))</f>
        <v>7.35884071252649</v>
      </c>
      <c r="U829" s="7" t="n">
        <v>43061</v>
      </c>
    </row>
    <row r="830" customFormat="false" ht="15" hidden="false" customHeight="false" outlineLevel="0" collapsed="false">
      <c r="A830" s="0" t="s">
        <v>238</v>
      </c>
      <c r="B830" s="0" t="s">
        <v>83</v>
      </c>
      <c r="C830" s="0" t="n">
        <v>74</v>
      </c>
      <c r="D830" s="0" t="n">
        <v>77</v>
      </c>
      <c r="E830" s="0" t="n">
        <v>34</v>
      </c>
      <c r="F830" s="0" t="n">
        <v>32</v>
      </c>
      <c r="G830" s="0" t="n">
        <v>9</v>
      </c>
      <c r="H830" s="0" t="n">
        <v>6</v>
      </c>
      <c r="I830" s="0" t="n">
        <v>0</v>
      </c>
      <c r="J830" s="0" t="n">
        <v>1</v>
      </c>
      <c r="K830" s="0" t="n">
        <f aca="false">VLOOKUP(A830,'Team Data'!$A$1:$E$659,2,FALSE())</f>
        <v>23</v>
      </c>
      <c r="L830" s="0" t="n">
        <f aca="false">VLOOKUP(A830,'Team Data'!$A$1:$E$659,3,FALSE())</f>
        <v>13</v>
      </c>
      <c r="M830" s="0" t="n">
        <f aca="false">VLOOKUP(B830,'Team Data'!$A$1:$E$659,2,FALSE())</f>
        <v>14</v>
      </c>
      <c r="N830" s="0" t="n">
        <f aca="false">VLOOKUP(B830,'Team Data'!$A$1:$E$659,3,FALSE())</f>
        <v>18</v>
      </c>
      <c r="O830" s="0" t="n">
        <f aca="false">VLOOKUP(A830,'Team Data'!$A$1:$E$659,4,FALSE())</f>
        <v>577</v>
      </c>
      <c r="P830" s="0" t="n">
        <f aca="false">VLOOKUP(A830,'Team Data'!$A$1:$E$659,5,FALSE())</f>
        <v>554</v>
      </c>
      <c r="Q830" s="0" t="n">
        <f aca="false">VLOOKUP(B830,'Team Data'!$A$1:$E$659,4,FALSE())</f>
        <v>525</v>
      </c>
      <c r="R830" s="0" t="n">
        <f aca="false">VLOOKUP(B830,'Team Data'!$A$1:$E$659,5,FALSE())</f>
        <v>457</v>
      </c>
      <c r="S830" s="0" t="n">
        <f aca="false">IF(I830=1,(MIN(30,(C830-D830)))*(M830/(M830+N830))*(Q830/(Q830+R830)),(MAX(-30,(C830-D830)))*(N830/(M830+N830))*(R830/(R830+Q830)))</f>
        <v>-0.785323319755601</v>
      </c>
      <c r="T830" s="0" t="n">
        <f aca="false">IF(J830=1,(MIN(30,(D830-C830)))*(K830/(K830+L830))*(O830/(O830+P830)),(MAX(-30,(D830-C830)))*(L830/(K830+L830))*(P830/(P830+O830)))</f>
        <v>0.977821986442676</v>
      </c>
      <c r="U830" s="7" t="n">
        <v>43062</v>
      </c>
    </row>
    <row r="831" customFormat="false" ht="15" hidden="false" customHeight="false" outlineLevel="0" collapsed="false">
      <c r="A831" s="0" t="s">
        <v>18</v>
      </c>
      <c r="B831" s="0" t="s">
        <v>124</v>
      </c>
      <c r="C831" s="0" t="n">
        <v>70</v>
      </c>
      <c r="D831" s="0" t="n">
        <v>87</v>
      </c>
      <c r="E831" s="0" t="n">
        <v>33</v>
      </c>
      <c r="F831" s="0" t="n">
        <v>43</v>
      </c>
      <c r="G831" s="0" t="n">
        <v>11</v>
      </c>
      <c r="H831" s="0" t="n">
        <v>8</v>
      </c>
      <c r="I831" s="0" t="n">
        <v>0</v>
      </c>
      <c r="J831" s="0" t="n">
        <v>1</v>
      </c>
      <c r="K831" s="0" t="n">
        <f aca="false">VLOOKUP(A831,'Team Data'!$A$1:$E$659,2,FALSE())</f>
        <v>11</v>
      </c>
      <c r="L831" s="0" t="n">
        <f aca="false">VLOOKUP(A831,'Team Data'!$A$1:$E$659,3,FALSE())</f>
        <v>21</v>
      </c>
      <c r="M831" s="0" t="n">
        <f aca="false">VLOOKUP(B831,'Team Data'!$A$1:$E$659,2,FALSE())</f>
        <v>16</v>
      </c>
      <c r="N831" s="0" t="n">
        <f aca="false">VLOOKUP(B831,'Team Data'!$A$1:$E$659,3,FALSE())</f>
        <v>15</v>
      </c>
      <c r="O831" s="0" t="n">
        <f aca="false">VLOOKUP(A831,'Team Data'!$A$1:$E$659,4,FALSE())</f>
        <v>487</v>
      </c>
      <c r="P831" s="0" t="n">
        <f aca="false">VLOOKUP(A831,'Team Data'!$A$1:$E$659,5,FALSE())</f>
        <v>495</v>
      </c>
      <c r="Q831" s="0" t="n">
        <f aca="false">VLOOKUP(B831,'Team Data'!$A$1:$E$659,4,FALSE())</f>
        <v>582</v>
      </c>
      <c r="R831" s="0" t="n">
        <f aca="false">VLOOKUP(B831,'Team Data'!$A$1:$E$659,5,FALSE())</f>
        <v>456</v>
      </c>
      <c r="S831" s="0" t="n">
        <f aca="false">IF(I831=1,(MIN(30,(C831-D831)))*(M831/(M831+N831))*(Q831/(Q831+R831)),(MAX(-30,(C831-D831)))*(N831/(M831+N831))*(R831/(R831+Q831)))</f>
        <v>-3.61364907700914</v>
      </c>
      <c r="T831" s="0" t="n">
        <f aca="false">IF(J831=1,(MIN(30,(D831-C831)))*(K831/(K831+L831))*(O831/(O831+P831)),(MAX(-30,(D831-C831)))*(L831/(K831+L831))*(P831/(P831+O831)))</f>
        <v>2.89807153767821</v>
      </c>
      <c r="U831" s="7" t="n">
        <v>43062</v>
      </c>
    </row>
    <row r="832" customFormat="false" ht="15" hidden="false" customHeight="false" outlineLevel="0" collapsed="false">
      <c r="A832" s="0" t="s">
        <v>178</v>
      </c>
      <c r="B832" s="0" t="s">
        <v>316</v>
      </c>
      <c r="C832" s="0" t="n">
        <v>51</v>
      </c>
      <c r="D832" s="0" t="n">
        <v>62</v>
      </c>
      <c r="E832" s="0" t="n">
        <v>41</v>
      </c>
      <c r="F832" s="0" t="n">
        <v>39</v>
      </c>
      <c r="G832" s="0" t="n">
        <v>21</v>
      </c>
      <c r="H832" s="0" t="n">
        <v>14</v>
      </c>
      <c r="I832" s="0" t="n">
        <v>0</v>
      </c>
      <c r="J832" s="0" t="n">
        <v>1</v>
      </c>
      <c r="K832" s="0" t="n">
        <f aca="false">VLOOKUP(A832,'Team Data'!$A$1:$E$659,2,FALSE())</f>
        <v>11</v>
      </c>
      <c r="L832" s="0" t="n">
        <f aca="false">VLOOKUP(A832,'Team Data'!$A$1:$E$659,3,FALSE())</f>
        <v>20</v>
      </c>
      <c r="M832" s="0" t="n">
        <f aca="false">VLOOKUP(B832,'Team Data'!$A$1:$E$659,2,FALSE())</f>
        <v>21</v>
      </c>
      <c r="N832" s="0" t="n">
        <f aca="false">VLOOKUP(B832,'Team Data'!$A$1:$E$659,3,FALSE())</f>
        <v>13</v>
      </c>
      <c r="O832" s="0" t="n">
        <f aca="false">VLOOKUP(A832,'Team Data'!$A$1:$E$659,4,FALSE())</f>
        <v>548</v>
      </c>
      <c r="P832" s="0" t="n">
        <f aca="false">VLOOKUP(A832,'Team Data'!$A$1:$E$659,5,FALSE())</f>
        <v>455</v>
      </c>
      <c r="Q832" s="0" t="n">
        <f aca="false">VLOOKUP(B832,'Team Data'!$A$1:$E$659,4,FALSE())</f>
        <v>560</v>
      </c>
      <c r="R832" s="0" t="n">
        <f aca="false">VLOOKUP(B832,'Team Data'!$A$1:$E$659,5,FALSE())</f>
        <v>505</v>
      </c>
      <c r="S832" s="0" t="n">
        <f aca="false">IF(I832=1,(MIN(30,(C832-D832)))*(M832/(M832+N832))*(Q832/(Q832+R832)),(MAX(-30,(C832-D832)))*(N832/(M832+N832))*(R832/(R832+Q832)))</f>
        <v>-1.99433858050262</v>
      </c>
      <c r="T832" s="0" t="n">
        <f aca="false">IF(J832=1,(MIN(30,(D832-C832)))*(K832/(K832+L832))*(O832/(O832+P832)),(MAX(-30,(D832-C832)))*(L832/(K832+L832))*(P832/(P832+O832)))</f>
        <v>2.13257003183996</v>
      </c>
      <c r="U832" s="7" t="n">
        <v>43062</v>
      </c>
    </row>
    <row r="833" customFormat="false" ht="15" hidden="false" customHeight="false" outlineLevel="0" collapsed="false">
      <c r="A833" s="0" t="s">
        <v>304</v>
      </c>
      <c r="B833" s="0" t="s">
        <v>65</v>
      </c>
      <c r="C833" s="0" t="n">
        <v>91</v>
      </c>
      <c r="D833" s="0" t="n">
        <v>73</v>
      </c>
      <c r="E833" s="0" t="n">
        <v>28</v>
      </c>
      <c r="F833" s="0" t="n">
        <v>25</v>
      </c>
      <c r="G833" s="0" t="n">
        <v>12</v>
      </c>
      <c r="H833" s="0" t="n">
        <v>20</v>
      </c>
      <c r="I833" s="0" t="n">
        <v>1</v>
      </c>
      <c r="J833" s="0" t="n">
        <v>0</v>
      </c>
      <c r="K833" s="0" t="n">
        <f aca="false">VLOOKUP(A833,'Team Data'!$A$1:$E$659,2,FALSE())</f>
        <v>22</v>
      </c>
      <c r="L833" s="0" t="n">
        <f aca="false">VLOOKUP(A833,'Team Data'!$A$1:$E$659,3,FALSE())</f>
        <v>10</v>
      </c>
      <c r="M833" s="0" t="n">
        <f aca="false">VLOOKUP(B833,'Team Data'!$A$1:$E$659,2,FALSE())</f>
        <v>7</v>
      </c>
      <c r="N833" s="0" t="n">
        <f aca="false">VLOOKUP(B833,'Team Data'!$A$1:$E$659,3,FALSE())</f>
        <v>20</v>
      </c>
      <c r="O833" s="0" t="n">
        <f aca="false">VLOOKUP(A833,'Team Data'!$A$1:$E$659,4,FALSE())</f>
        <v>459</v>
      </c>
      <c r="P833" s="0" t="n">
        <f aca="false">VLOOKUP(A833,'Team Data'!$A$1:$E$659,5,FALSE())</f>
        <v>534</v>
      </c>
      <c r="Q833" s="0" t="n">
        <f aca="false">VLOOKUP(B833,'Team Data'!$A$1:$E$659,4,FALSE())</f>
        <v>381</v>
      </c>
      <c r="R833" s="0" t="n">
        <f aca="false">VLOOKUP(B833,'Team Data'!$A$1:$E$659,5,FALSE())</f>
        <v>427</v>
      </c>
      <c r="S833" s="0" t="n">
        <f aca="false">IF(I833=1,(MIN(30,(C833-D833)))*(M833/(M833+N833))*(Q833/(Q833+R833)),(MAX(-30,(C833-D833)))*(N833/(M833+N833))*(R833/(R833+Q833)))</f>
        <v>2.20049504950495</v>
      </c>
      <c r="T833" s="0" t="n">
        <f aca="false">IF(J833=1,(MIN(30,(D833-C833)))*(K833/(K833+L833))*(O833/(O833+P833)),(MAX(-30,(D833-C833)))*(L833/(K833+L833))*(P833/(P833+O833)))</f>
        <v>-3.02492447129909</v>
      </c>
      <c r="U833" s="7" t="n">
        <v>43062</v>
      </c>
    </row>
    <row r="834" customFormat="false" ht="15" hidden="false" customHeight="false" outlineLevel="0" collapsed="false">
      <c r="A834" s="0" t="s">
        <v>141</v>
      </c>
      <c r="B834" s="0" t="s">
        <v>233</v>
      </c>
      <c r="C834" s="0" t="n">
        <v>46</v>
      </c>
      <c r="D834" s="0" t="n">
        <v>60</v>
      </c>
      <c r="E834" s="0" t="n">
        <v>24</v>
      </c>
      <c r="F834" s="0" t="n">
        <v>37</v>
      </c>
      <c r="G834" s="0" t="n">
        <v>12</v>
      </c>
      <c r="H834" s="0" t="n">
        <v>12</v>
      </c>
      <c r="I834" s="0" t="n">
        <v>0</v>
      </c>
      <c r="J834" s="0" t="n">
        <v>1</v>
      </c>
      <c r="K834" s="0" t="n">
        <f aca="false">VLOOKUP(A834,'Team Data'!$A$1:$E$659,2,FALSE())</f>
        <v>10</v>
      </c>
      <c r="L834" s="0" t="n">
        <f aca="false">VLOOKUP(A834,'Team Data'!$A$1:$E$659,3,FALSE())</f>
        <v>21</v>
      </c>
      <c r="M834" s="0" t="n">
        <f aca="false">VLOOKUP(B834,'Team Data'!$A$1:$E$659,2,FALSE())</f>
        <v>13</v>
      </c>
      <c r="N834" s="0" t="n">
        <f aca="false">VLOOKUP(B834,'Team Data'!$A$1:$E$659,3,FALSE())</f>
        <v>16</v>
      </c>
      <c r="O834" s="0" t="n">
        <f aca="false">VLOOKUP(A834,'Team Data'!$A$1:$E$659,4,FALSE())</f>
        <v>459</v>
      </c>
      <c r="P834" s="0" t="n">
        <f aca="false">VLOOKUP(A834,'Team Data'!$A$1:$E$659,5,FALSE())</f>
        <v>493</v>
      </c>
      <c r="Q834" s="0" t="n">
        <f aca="false">VLOOKUP(B834,'Team Data'!$A$1:$E$659,4,FALSE())</f>
        <v>429</v>
      </c>
      <c r="R834" s="0" t="n">
        <f aca="false">VLOOKUP(B834,'Team Data'!$A$1:$E$659,5,FALSE())</f>
        <v>434</v>
      </c>
      <c r="S834" s="0" t="n">
        <f aca="false">IF(I834=1,(MIN(30,(C834-D834)))*(M834/(M834+N834))*(Q834/(Q834+R834)),(MAX(-30,(C834-D834)))*(N834/(M834+N834))*(R834/(R834+Q834)))</f>
        <v>-3.88444479961641</v>
      </c>
      <c r="T834" s="0" t="n">
        <f aca="false">IF(J834=1,(MIN(30,(D834-C834)))*(K834/(K834+L834))*(O834/(O834+P834)),(MAX(-30,(D834-C834)))*(L834/(K834+L834))*(P834/(P834+O834)))</f>
        <v>2.17741935483871</v>
      </c>
      <c r="U834" s="7" t="n">
        <v>43062</v>
      </c>
    </row>
    <row r="835" customFormat="false" ht="15" hidden="false" customHeight="false" outlineLevel="0" collapsed="false">
      <c r="A835" s="0" t="s">
        <v>570</v>
      </c>
      <c r="B835" s="0" t="s">
        <v>333</v>
      </c>
      <c r="C835" s="0" t="n">
        <v>54</v>
      </c>
      <c r="D835" s="0" t="n">
        <v>90</v>
      </c>
      <c r="E835" s="0" t="n">
        <v>31</v>
      </c>
      <c r="F835" s="0" t="n">
        <v>50</v>
      </c>
      <c r="G835" s="0" t="n">
        <v>14</v>
      </c>
      <c r="H835" s="0" t="n">
        <v>14</v>
      </c>
      <c r="I835" s="0" t="n">
        <v>0</v>
      </c>
      <c r="J835" s="0" t="n">
        <v>1</v>
      </c>
      <c r="K835" s="0" t="n">
        <f aca="false">VLOOKUP(A835,'Team Data'!$A$1:$E$659,2,FALSE())</f>
        <v>0</v>
      </c>
      <c r="L835" s="0" t="n">
        <f aca="false">VLOOKUP(A835,'Team Data'!$A$1:$E$659,3,FALSE())</f>
        <v>1</v>
      </c>
      <c r="M835" s="0" t="n">
        <f aca="false">VLOOKUP(B835,'Team Data'!$A$1:$E$659,2,FALSE())</f>
        <v>27</v>
      </c>
      <c r="N835" s="0" t="n">
        <f aca="false">VLOOKUP(B835,'Team Data'!$A$1:$E$659,3,FALSE())</f>
        <v>8</v>
      </c>
      <c r="O835" s="0" t="n">
        <f aca="false">VLOOKUP(A835,'Team Data'!$A$1:$E$659,4,FALSE())</f>
        <v>27</v>
      </c>
      <c r="P835" s="0" t="n">
        <f aca="false">VLOOKUP(A835,'Team Data'!$A$1:$E$659,5,FALSE())</f>
        <v>8</v>
      </c>
      <c r="Q835" s="0" t="n">
        <f aca="false">VLOOKUP(B835,'Team Data'!$A$1:$E$659,4,FALSE())</f>
        <v>551</v>
      </c>
      <c r="R835" s="0" t="n">
        <f aca="false">VLOOKUP(B835,'Team Data'!$A$1:$E$659,5,FALSE())</f>
        <v>544</v>
      </c>
      <c r="S835" s="0" t="n">
        <f aca="false">IF(I835=1,(MIN(30,(C835-D835)))*(M835/(M835+N835))*(Q835/(Q835+R835)),(MAX(-30,(C835-D835)))*(N835/(M835+N835))*(R835/(R835+Q835)))</f>
        <v>-3.40665362035225</v>
      </c>
      <c r="T835" s="0" t="n">
        <f aca="false">IF(J835=1,(MIN(30,(D835-C835)))*(K835/(K835+L835))*(O835/(O835+P835)),(MAX(-30,(D835-C835)))*(L835/(K835+L835))*(P835/(P835+O835)))</f>
        <v>0</v>
      </c>
      <c r="U835" s="7" t="n">
        <v>43062</v>
      </c>
    </row>
    <row r="836" customFormat="false" ht="15" hidden="false" customHeight="false" outlineLevel="0" collapsed="false">
      <c r="A836" s="0" t="s">
        <v>24</v>
      </c>
      <c r="B836" s="0" t="s">
        <v>36</v>
      </c>
      <c r="C836" s="0" t="n">
        <v>83</v>
      </c>
      <c r="D836" s="0" t="n">
        <v>87</v>
      </c>
      <c r="E836" s="0" t="n">
        <v>31</v>
      </c>
      <c r="F836" s="0" t="n">
        <v>40</v>
      </c>
      <c r="G836" s="0" t="n">
        <v>12</v>
      </c>
      <c r="H836" s="0" t="n">
        <v>11</v>
      </c>
      <c r="I836" s="0" t="n">
        <v>0</v>
      </c>
      <c r="J836" s="0" t="n">
        <v>1</v>
      </c>
      <c r="K836" s="0" t="n">
        <f aca="false">VLOOKUP(A836,'Team Data'!$A$1:$E$659,2,FALSE())</f>
        <v>19</v>
      </c>
      <c r="L836" s="0" t="n">
        <f aca="false">VLOOKUP(A836,'Team Data'!$A$1:$E$659,3,FALSE())</f>
        <v>13</v>
      </c>
      <c r="M836" s="0" t="n">
        <f aca="false">VLOOKUP(B836,'Team Data'!$A$1:$E$659,2,FALSE())</f>
        <v>25</v>
      </c>
      <c r="N836" s="0" t="n">
        <f aca="false">VLOOKUP(B836,'Team Data'!$A$1:$E$659,3,FALSE())</f>
        <v>10</v>
      </c>
      <c r="O836" s="0" t="n">
        <f aca="false">VLOOKUP(A836,'Team Data'!$A$1:$E$659,4,FALSE())</f>
        <v>529</v>
      </c>
      <c r="P836" s="0" t="n">
        <f aca="false">VLOOKUP(A836,'Team Data'!$A$1:$E$659,5,FALSE())</f>
        <v>500</v>
      </c>
      <c r="Q836" s="0" t="n">
        <f aca="false">VLOOKUP(B836,'Team Data'!$A$1:$E$659,4,FALSE())</f>
        <v>540</v>
      </c>
      <c r="R836" s="0" t="n">
        <f aca="false">VLOOKUP(B836,'Team Data'!$A$1:$E$659,5,FALSE())</f>
        <v>573</v>
      </c>
      <c r="S836" s="0" t="n">
        <f aca="false">IF(I836=1,(MIN(30,(C836-D836)))*(M836/(M836+N836))*(Q836/(Q836+R836)),(MAX(-30,(C836-D836)))*(N836/(M836+N836))*(R836/(R836+Q836)))</f>
        <v>-0.588371197535618</v>
      </c>
      <c r="T836" s="0" t="n">
        <f aca="false">IF(J836=1,(MIN(30,(D836-C836)))*(K836/(K836+L836))*(O836/(O836+P836)),(MAX(-30,(D836-C836)))*(L836/(K836+L836))*(P836/(P836+O836)))</f>
        <v>1.22096695821186</v>
      </c>
      <c r="U836" s="7" t="n">
        <v>43062</v>
      </c>
    </row>
    <row r="837" customFormat="false" ht="15" hidden="false" customHeight="false" outlineLevel="0" collapsed="false">
      <c r="A837" s="0" t="s">
        <v>300</v>
      </c>
      <c r="B837" s="0" t="s">
        <v>78</v>
      </c>
      <c r="C837" s="0" t="n">
        <v>73</v>
      </c>
      <c r="D837" s="0" t="n">
        <v>65</v>
      </c>
      <c r="E837" s="0" t="n">
        <v>38</v>
      </c>
      <c r="F837" s="0" t="n">
        <v>40</v>
      </c>
      <c r="G837" s="0" t="n">
        <v>15</v>
      </c>
      <c r="H837" s="0" t="n">
        <v>14</v>
      </c>
      <c r="I837" s="0" t="n">
        <v>1</v>
      </c>
      <c r="J837" s="0" t="n">
        <v>0</v>
      </c>
      <c r="K837" s="0" t="n">
        <f aca="false">VLOOKUP(A837,'Team Data'!$A$1:$E$659,2,FALSE())</f>
        <v>16</v>
      </c>
      <c r="L837" s="0" t="n">
        <f aca="false">VLOOKUP(A837,'Team Data'!$A$1:$E$659,3,FALSE())</f>
        <v>16</v>
      </c>
      <c r="M837" s="0" t="n">
        <f aca="false">VLOOKUP(B837,'Team Data'!$A$1:$E$659,2,FALSE())</f>
        <v>25</v>
      </c>
      <c r="N837" s="0" t="n">
        <f aca="false">VLOOKUP(B837,'Team Data'!$A$1:$E$659,3,FALSE())</f>
        <v>8</v>
      </c>
      <c r="O837" s="0" t="n">
        <f aca="false">VLOOKUP(A837,'Team Data'!$A$1:$E$659,4,FALSE())</f>
        <v>524</v>
      </c>
      <c r="P837" s="0" t="n">
        <f aca="false">VLOOKUP(A837,'Team Data'!$A$1:$E$659,5,FALSE())</f>
        <v>474</v>
      </c>
      <c r="Q837" s="0" t="n">
        <f aca="false">VLOOKUP(B837,'Team Data'!$A$1:$E$659,4,FALSE())</f>
        <v>509</v>
      </c>
      <c r="R837" s="0" t="n">
        <f aca="false">VLOOKUP(B837,'Team Data'!$A$1:$E$659,5,FALSE())</f>
        <v>506</v>
      </c>
      <c r="S837" s="0" t="n">
        <f aca="false">IF(I837=1,(MIN(30,(C837-D837)))*(M837/(M837+N837))*(Q837/(Q837+R837)),(MAX(-30,(C837-D837)))*(N837/(M837+N837))*(R837/(R837+Q837)))</f>
        <v>3.03925959098373</v>
      </c>
      <c r="T837" s="0" t="n">
        <f aca="false">IF(J837=1,(MIN(30,(D837-C837)))*(K837/(K837+L837))*(O837/(O837+P837)),(MAX(-30,(D837-C837)))*(L837/(K837+L837))*(P837/(P837+O837)))</f>
        <v>-1.8997995991984</v>
      </c>
      <c r="U837" s="7" t="n">
        <v>43062</v>
      </c>
    </row>
    <row r="838" customFormat="false" ht="15" hidden="false" customHeight="false" outlineLevel="0" collapsed="false">
      <c r="A838" s="0" t="s">
        <v>26</v>
      </c>
      <c r="B838" s="0" t="s">
        <v>234</v>
      </c>
      <c r="C838" s="0" t="n">
        <v>65</v>
      </c>
      <c r="D838" s="0" t="n">
        <v>66</v>
      </c>
      <c r="E838" s="0" t="n">
        <v>30</v>
      </c>
      <c r="F838" s="0" t="n">
        <v>35</v>
      </c>
      <c r="G838" s="0" t="n">
        <v>12</v>
      </c>
      <c r="H838" s="0" t="n">
        <v>9</v>
      </c>
      <c r="I838" s="0" t="n">
        <v>0</v>
      </c>
      <c r="J838" s="0" t="n">
        <v>1</v>
      </c>
      <c r="K838" s="0" t="n">
        <f aca="false">VLOOKUP(A838,'Team Data'!$A$1:$E$659,2,FALSE())</f>
        <v>24</v>
      </c>
      <c r="L838" s="0" t="n">
        <f aca="false">VLOOKUP(A838,'Team Data'!$A$1:$E$659,3,FALSE())</f>
        <v>9</v>
      </c>
      <c r="M838" s="0" t="n">
        <f aca="false">VLOOKUP(B838,'Team Data'!$A$1:$E$659,2,FALSE())</f>
        <v>19</v>
      </c>
      <c r="N838" s="0" t="n">
        <f aca="false">VLOOKUP(B838,'Team Data'!$A$1:$E$659,3,FALSE())</f>
        <v>13</v>
      </c>
      <c r="O838" s="0" t="n">
        <f aca="false">VLOOKUP(A838,'Team Data'!$A$1:$E$659,4,FALSE())</f>
        <v>540</v>
      </c>
      <c r="P838" s="0" t="n">
        <f aca="false">VLOOKUP(A838,'Team Data'!$A$1:$E$659,5,FALSE())</f>
        <v>523</v>
      </c>
      <c r="Q838" s="0" t="n">
        <f aca="false">VLOOKUP(B838,'Team Data'!$A$1:$E$659,4,FALSE())</f>
        <v>655</v>
      </c>
      <c r="R838" s="0" t="n">
        <f aca="false">VLOOKUP(B838,'Team Data'!$A$1:$E$659,5,FALSE())</f>
        <v>411</v>
      </c>
      <c r="S838" s="0" t="n">
        <f aca="false">IF(I838=1,(MIN(30,(C838-D838)))*(M838/(M838+N838))*(Q838/(Q838+R838)),(MAX(-30,(C838-D838)))*(N838/(M838+N838))*(R838/(R838+Q838)))</f>
        <v>-0.156631097560976</v>
      </c>
      <c r="T838" s="0" t="n">
        <f aca="false">IF(J838=1,(MIN(30,(D838-C838)))*(K838/(K838+L838))*(O838/(O838+P838)),(MAX(-30,(D838-C838)))*(L838/(K838+L838))*(P838/(P838+O838)))</f>
        <v>0.36945180877448</v>
      </c>
      <c r="U838" s="7" t="n">
        <v>43062</v>
      </c>
    </row>
    <row r="839" customFormat="false" ht="15" hidden="false" customHeight="false" outlineLevel="0" collapsed="false">
      <c r="A839" s="0" t="s">
        <v>117</v>
      </c>
      <c r="B839" s="0" t="s">
        <v>271</v>
      </c>
      <c r="C839" s="0" t="n">
        <v>52</v>
      </c>
      <c r="D839" s="0" t="n">
        <v>75</v>
      </c>
      <c r="E839" s="0" t="n">
        <v>36</v>
      </c>
      <c r="F839" s="0" t="n">
        <v>42</v>
      </c>
      <c r="G839" s="0" t="n">
        <v>19</v>
      </c>
      <c r="H839" s="0" t="n">
        <v>19</v>
      </c>
      <c r="I839" s="0" t="n">
        <v>0</v>
      </c>
      <c r="J839" s="0" t="n">
        <v>1</v>
      </c>
      <c r="K839" s="0" t="n">
        <f aca="false">VLOOKUP(A839,'Team Data'!$A$1:$E$659,2,FALSE())</f>
        <v>10</v>
      </c>
      <c r="L839" s="0" t="n">
        <f aca="false">VLOOKUP(A839,'Team Data'!$A$1:$E$659,3,FALSE())</f>
        <v>23</v>
      </c>
      <c r="M839" s="0" t="n">
        <f aca="false">VLOOKUP(B839,'Team Data'!$A$1:$E$659,2,FALSE())</f>
        <v>10</v>
      </c>
      <c r="N839" s="0" t="n">
        <f aca="false">VLOOKUP(B839,'Team Data'!$A$1:$E$659,3,FALSE())</f>
        <v>22</v>
      </c>
      <c r="O839" s="0" t="n">
        <f aca="false">VLOOKUP(A839,'Team Data'!$A$1:$E$659,4,FALSE())</f>
        <v>452</v>
      </c>
      <c r="P839" s="0" t="n">
        <f aca="false">VLOOKUP(A839,'Team Data'!$A$1:$E$659,5,FALSE())</f>
        <v>578</v>
      </c>
      <c r="Q839" s="0" t="n">
        <f aca="false">VLOOKUP(B839,'Team Data'!$A$1:$E$659,4,FALSE())</f>
        <v>525</v>
      </c>
      <c r="R839" s="0" t="n">
        <f aca="false">VLOOKUP(B839,'Team Data'!$A$1:$E$659,5,FALSE())</f>
        <v>506</v>
      </c>
      <c r="S839" s="0" t="n">
        <f aca="false">IF(I839=1,(MIN(30,(C839-D839)))*(M839/(M839+N839))*(Q839/(Q839+R839)),(MAX(-30,(C839-D839)))*(N839/(M839+N839))*(R839/(R839+Q839)))</f>
        <v>-7.76054801163919</v>
      </c>
      <c r="T839" s="0" t="n">
        <f aca="false">IF(J839=1,(MIN(30,(D839-C839)))*(K839/(K839+L839))*(O839/(O839+P839)),(MAX(-30,(D839-C839)))*(L839/(K839+L839))*(P839/(P839+O839)))</f>
        <v>3.05854663136217</v>
      </c>
      <c r="U839" s="7" t="n">
        <v>43062</v>
      </c>
    </row>
    <row r="840" customFormat="false" ht="15" hidden="false" customHeight="false" outlineLevel="0" collapsed="false">
      <c r="A840" s="0" t="s">
        <v>571</v>
      </c>
      <c r="B840" s="0" t="s">
        <v>121</v>
      </c>
      <c r="C840" s="0" t="n">
        <v>62</v>
      </c>
      <c r="D840" s="0" t="n">
        <v>96</v>
      </c>
      <c r="E840" s="0" t="n">
        <v>32</v>
      </c>
      <c r="F840" s="0" t="n">
        <v>35</v>
      </c>
      <c r="G840" s="0" t="n">
        <v>29</v>
      </c>
      <c r="H840" s="0" t="n">
        <v>12</v>
      </c>
      <c r="I840" s="0" t="n">
        <v>0</v>
      </c>
      <c r="J840" s="0" t="n">
        <v>1</v>
      </c>
      <c r="K840" s="0" t="n">
        <f aca="false">VLOOKUP(A840,'Team Data'!$A$1:$E$659,2,FALSE())</f>
        <v>0</v>
      </c>
      <c r="L840" s="0" t="n">
        <f aca="false">VLOOKUP(A840,'Team Data'!$A$1:$E$659,3,FALSE())</f>
        <v>1</v>
      </c>
      <c r="M840" s="0" t="n">
        <f aca="false">VLOOKUP(B840,'Team Data'!$A$1:$E$659,2,FALSE())</f>
        <v>14</v>
      </c>
      <c r="N840" s="0" t="n">
        <f aca="false">VLOOKUP(B840,'Team Data'!$A$1:$E$659,3,FALSE())</f>
        <v>18</v>
      </c>
      <c r="O840" s="0" t="n">
        <f aca="false">VLOOKUP(A840,'Team Data'!$A$1:$E$659,4,FALSE())</f>
        <v>14</v>
      </c>
      <c r="P840" s="0" t="n">
        <f aca="false">VLOOKUP(A840,'Team Data'!$A$1:$E$659,5,FALSE())</f>
        <v>18</v>
      </c>
      <c r="Q840" s="0" t="n">
        <f aca="false">VLOOKUP(B840,'Team Data'!$A$1:$E$659,4,FALSE())</f>
        <v>590</v>
      </c>
      <c r="R840" s="0" t="n">
        <f aca="false">VLOOKUP(B840,'Team Data'!$A$1:$E$659,5,FALSE())</f>
        <v>445</v>
      </c>
      <c r="S840" s="0" t="n">
        <f aca="false">IF(I840=1,(MIN(30,(C840-D840)))*(M840/(M840+N840))*(Q840/(Q840+R840)),(MAX(-30,(C840-D840)))*(N840/(M840+N840))*(R840/(R840+Q840)))</f>
        <v>-7.2554347826087</v>
      </c>
      <c r="T840" s="0" t="n">
        <f aca="false">IF(J840=1,(MIN(30,(D840-C840)))*(K840/(K840+L840))*(O840/(O840+P840)),(MAX(-30,(D840-C840)))*(L840/(K840+L840))*(P840/(P840+O840)))</f>
        <v>0</v>
      </c>
      <c r="U840" s="7" t="n">
        <v>43062</v>
      </c>
    </row>
    <row r="841" customFormat="false" ht="15" hidden="false" customHeight="false" outlineLevel="0" collapsed="false">
      <c r="A841" s="0" t="s">
        <v>298</v>
      </c>
      <c r="B841" s="0" t="s">
        <v>285</v>
      </c>
      <c r="C841" s="0" t="n">
        <v>64</v>
      </c>
      <c r="D841" s="0" t="n">
        <v>72</v>
      </c>
      <c r="E841" s="0" t="n">
        <v>31</v>
      </c>
      <c r="F841" s="0" t="n">
        <v>50</v>
      </c>
      <c r="G841" s="0" t="n">
        <v>8</v>
      </c>
      <c r="H841" s="0" t="n">
        <v>9</v>
      </c>
      <c r="I841" s="0" t="n">
        <v>0</v>
      </c>
      <c r="J841" s="0" t="n">
        <v>1</v>
      </c>
      <c r="K841" s="0" t="n">
        <f aca="false">VLOOKUP(A841,'Team Data'!$A$1:$E$659,2,FALSE())</f>
        <v>23</v>
      </c>
      <c r="L841" s="0" t="n">
        <f aca="false">VLOOKUP(A841,'Team Data'!$A$1:$E$659,3,FALSE())</f>
        <v>11</v>
      </c>
      <c r="M841" s="0" t="n">
        <f aca="false">VLOOKUP(B841,'Team Data'!$A$1:$E$659,2,FALSE())</f>
        <v>23</v>
      </c>
      <c r="N841" s="0" t="n">
        <f aca="false">VLOOKUP(B841,'Team Data'!$A$1:$E$659,3,FALSE())</f>
        <v>14</v>
      </c>
      <c r="O841" s="0" t="n">
        <f aca="false">VLOOKUP(A841,'Team Data'!$A$1:$E$659,4,FALSE())</f>
        <v>603</v>
      </c>
      <c r="P841" s="0" t="n">
        <f aca="false">VLOOKUP(A841,'Team Data'!$A$1:$E$659,5,FALSE())</f>
        <v>503</v>
      </c>
      <c r="Q841" s="0" t="n">
        <f aca="false">VLOOKUP(B841,'Team Data'!$A$1:$E$659,4,FALSE())</f>
        <v>752</v>
      </c>
      <c r="R841" s="0" t="n">
        <f aca="false">VLOOKUP(B841,'Team Data'!$A$1:$E$659,5,FALSE())</f>
        <v>485</v>
      </c>
      <c r="S841" s="0" t="n">
        <f aca="false">IF(I841=1,(MIN(30,(C841-D841)))*(M841/(M841+N841))*(Q841/(Q841+R841)),(MAX(-30,(C841-D841)))*(N841/(M841+N841))*(R841/(R841+Q841)))</f>
        <v>-1.18682951342612</v>
      </c>
      <c r="T841" s="0" t="n">
        <f aca="false">IF(J841=1,(MIN(30,(D841-C841)))*(K841/(K841+L841))*(O841/(O841+P841)),(MAX(-30,(D841-C841)))*(L841/(K841+L841))*(P841/(P841+O841)))</f>
        <v>2.95053717689608</v>
      </c>
      <c r="U841" s="7" t="n">
        <v>43062</v>
      </c>
    </row>
    <row r="842" customFormat="false" ht="15" hidden="false" customHeight="false" outlineLevel="0" collapsed="false">
      <c r="A842" s="0" t="s">
        <v>15</v>
      </c>
      <c r="B842" s="0" t="s">
        <v>185</v>
      </c>
      <c r="C842" s="0" t="n">
        <v>84</v>
      </c>
      <c r="D842" s="0" t="n">
        <v>90</v>
      </c>
      <c r="E842" s="0" t="n">
        <v>39</v>
      </c>
      <c r="F842" s="0" t="n">
        <v>31</v>
      </c>
      <c r="G842" s="0" t="n">
        <v>8</v>
      </c>
      <c r="H842" s="0" t="n">
        <v>10</v>
      </c>
      <c r="I842" s="0" t="n">
        <v>0</v>
      </c>
      <c r="J842" s="0" t="n">
        <v>1</v>
      </c>
      <c r="K842" s="0" t="n">
        <f aca="false">VLOOKUP(A842,'Team Data'!$A$1:$E$659,2,FALSE())</f>
        <v>26</v>
      </c>
      <c r="L842" s="0" t="n">
        <f aca="false">VLOOKUP(A842,'Team Data'!$A$1:$E$659,3,FALSE())</f>
        <v>8</v>
      </c>
      <c r="M842" s="0" t="n">
        <f aca="false">VLOOKUP(B842,'Team Data'!$A$1:$E$659,2,FALSE())</f>
        <v>21</v>
      </c>
      <c r="N842" s="0" t="n">
        <f aca="false">VLOOKUP(B842,'Team Data'!$A$1:$E$659,3,FALSE())</f>
        <v>12</v>
      </c>
      <c r="O842" s="0" t="n">
        <f aca="false">VLOOKUP(A842,'Team Data'!$A$1:$E$659,4,FALSE())</f>
        <v>626</v>
      </c>
      <c r="P842" s="0" t="n">
        <f aca="false">VLOOKUP(A842,'Team Data'!$A$1:$E$659,5,FALSE())</f>
        <v>506</v>
      </c>
      <c r="Q842" s="0" t="n">
        <f aca="false">VLOOKUP(B842,'Team Data'!$A$1:$E$659,4,FALSE())</f>
        <v>618</v>
      </c>
      <c r="R842" s="0" t="n">
        <f aca="false">VLOOKUP(B842,'Team Data'!$A$1:$E$659,5,FALSE())</f>
        <v>486</v>
      </c>
      <c r="S842" s="0" t="n">
        <f aca="false">IF(I842=1,(MIN(30,(C842-D842)))*(M842/(M842+N842))*(Q842/(Q842+R842)),(MAX(-30,(C842-D842)))*(N842/(M842+N842))*(R842/(R842+Q842)))</f>
        <v>-0.960474308300395</v>
      </c>
      <c r="T842" s="0" t="n">
        <f aca="false">IF(J842=1,(MIN(30,(D842-C842)))*(K842/(K842+L842))*(O842/(O842+P842)),(MAX(-30,(D842-C842)))*(L842/(K842+L842))*(P842/(P842+O842)))</f>
        <v>2.53731033049262</v>
      </c>
      <c r="U842" s="7" t="n">
        <v>43062</v>
      </c>
    </row>
    <row r="843" customFormat="false" ht="15" hidden="false" customHeight="false" outlineLevel="0" collapsed="false">
      <c r="A843" s="0" t="s">
        <v>353</v>
      </c>
      <c r="B843" s="0" t="s">
        <v>54</v>
      </c>
      <c r="C843" s="0" t="n">
        <v>53</v>
      </c>
      <c r="D843" s="0" t="n">
        <v>78</v>
      </c>
      <c r="E843" s="0" t="n">
        <v>28</v>
      </c>
      <c r="F843" s="0" t="n">
        <v>43</v>
      </c>
      <c r="G843" s="0" t="n">
        <v>14</v>
      </c>
      <c r="H843" s="0" t="n">
        <v>10</v>
      </c>
      <c r="I843" s="0" t="n">
        <v>0</v>
      </c>
      <c r="J843" s="0" t="n">
        <v>1</v>
      </c>
      <c r="K843" s="0" t="n">
        <f aca="false">VLOOKUP(A843,'Team Data'!$A$1:$E$659,2,FALSE())</f>
        <v>20</v>
      </c>
      <c r="L843" s="0" t="n">
        <f aca="false">VLOOKUP(A843,'Team Data'!$A$1:$E$659,3,FALSE())</f>
        <v>13</v>
      </c>
      <c r="M843" s="0" t="n">
        <f aca="false">VLOOKUP(B843,'Team Data'!$A$1:$E$659,2,FALSE())</f>
        <v>30</v>
      </c>
      <c r="N843" s="0" t="n">
        <f aca="false">VLOOKUP(B843,'Team Data'!$A$1:$E$659,3,FALSE())</f>
        <v>5</v>
      </c>
      <c r="O843" s="0" t="n">
        <f aca="false">VLOOKUP(A843,'Team Data'!$A$1:$E$659,4,FALSE())</f>
        <v>579</v>
      </c>
      <c r="P843" s="0" t="n">
        <f aca="false">VLOOKUP(A843,'Team Data'!$A$1:$E$659,5,FALSE())</f>
        <v>477</v>
      </c>
      <c r="Q843" s="0" t="n">
        <f aca="false">VLOOKUP(B843,'Team Data'!$A$1:$E$659,4,FALSE())</f>
        <v>649</v>
      </c>
      <c r="R843" s="0" t="n">
        <f aca="false">VLOOKUP(B843,'Team Data'!$A$1:$E$659,5,FALSE())</f>
        <v>509</v>
      </c>
      <c r="S843" s="0" t="n">
        <f aca="false">IF(I843=1,(MIN(30,(C843-D843)))*(M843/(M843+N843))*(Q843/(Q843+R843)),(MAX(-30,(C843-D843)))*(N843/(M843+N843))*(R843/(R843+Q843)))</f>
        <v>-1.56982482112016</v>
      </c>
      <c r="T843" s="0" t="n">
        <f aca="false">IF(J843=1,(MIN(30,(D843-C843)))*(K843/(K843+L843))*(O843/(O843+P843)),(MAX(-30,(D843-C843)))*(L843/(K843+L843))*(P843/(P843+O843)))</f>
        <v>8.30750688705234</v>
      </c>
      <c r="U843" s="7" t="n">
        <v>43062</v>
      </c>
    </row>
    <row r="844" customFormat="false" ht="15" hidden="false" customHeight="false" outlineLevel="0" collapsed="false">
      <c r="A844" s="0" t="s">
        <v>323</v>
      </c>
      <c r="B844" s="0" t="s">
        <v>103</v>
      </c>
      <c r="C844" s="0" t="n">
        <v>68</v>
      </c>
      <c r="D844" s="0" t="n">
        <v>78</v>
      </c>
      <c r="E844" s="0" t="n">
        <v>34</v>
      </c>
      <c r="F844" s="0" t="n">
        <v>34</v>
      </c>
      <c r="G844" s="0" t="n">
        <v>16</v>
      </c>
      <c r="H844" s="0" t="n">
        <v>16</v>
      </c>
      <c r="I844" s="0" t="n">
        <v>0</v>
      </c>
      <c r="J844" s="0" t="n">
        <v>1</v>
      </c>
      <c r="K844" s="0" t="n">
        <f aca="false">VLOOKUP(A844,'Team Data'!$A$1:$E$659,2,FALSE())</f>
        <v>15</v>
      </c>
      <c r="L844" s="0" t="n">
        <f aca="false">VLOOKUP(A844,'Team Data'!$A$1:$E$659,3,FALSE())</f>
        <v>18</v>
      </c>
      <c r="M844" s="0" t="n">
        <f aca="false">VLOOKUP(B844,'Team Data'!$A$1:$E$659,2,FALSE())</f>
        <v>13</v>
      </c>
      <c r="N844" s="0" t="n">
        <f aca="false">VLOOKUP(B844,'Team Data'!$A$1:$E$659,3,FALSE())</f>
        <v>19</v>
      </c>
      <c r="O844" s="0" t="n">
        <f aca="false">VLOOKUP(A844,'Team Data'!$A$1:$E$659,4,FALSE())</f>
        <v>519</v>
      </c>
      <c r="P844" s="0" t="n">
        <f aca="false">VLOOKUP(A844,'Team Data'!$A$1:$E$659,5,FALSE())</f>
        <v>499</v>
      </c>
      <c r="Q844" s="0" t="n">
        <f aca="false">VLOOKUP(B844,'Team Data'!$A$1:$E$659,4,FALSE())</f>
        <v>625</v>
      </c>
      <c r="R844" s="0" t="n">
        <f aca="false">VLOOKUP(B844,'Team Data'!$A$1:$E$659,5,FALSE())</f>
        <v>447</v>
      </c>
      <c r="S844" s="0" t="n">
        <f aca="false">IF(I844=1,(MIN(30,(C844-D844)))*(M844/(M844+N844))*(Q844/(Q844+R844)),(MAX(-30,(C844-D844)))*(N844/(M844+N844))*(R844/(R844+Q844)))</f>
        <v>-2.47580457089552</v>
      </c>
      <c r="T844" s="0" t="n">
        <f aca="false">IF(J844=1,(MIN(30,(D844-C844)))*(K844/(K844+L844))*(O844/(O844+P844)),(MAX(-30,(D844-C844)))*(L844/(K844+L844))*(P844/(P844+O844)))</f>
        <v>2.31737810323272</v>
      </c>
      <c r="U844" s="7" t="n">
        <v>43062</v>
      </c>
    </row>
    <row r="845" customFormat="false" ht="15" hidden="false" customHeight="false" outlineLevel="0" collapsed="false">
      <c r="A845" s="0" t="s">
        <v>299</v>
      </c>
      <c r="B845" s="0" t="s">
        <v>101</v>
      </c>
      <c r="C845" s="0" t="n">
        <v>70</v>
      </c>
      <c r="D845" s="0" t="n">
        <v>67</v>
      </c>
      <c r="E845" s="0" t="n">
        <v>43</v>
      </c>
      <c r="F845" s="0" t="n">
        <v>40</v>
      </c>
      <c r="G845" s="0" t="n">
        <v>12</v>
      </c>
      <c r="H845" s="0" t="n">
        <v>11</v>
      </c>
      <c r="I845" s="0" t="n">
        <v>1</v>
      </c>
      <c r="J845" s="0" t="n">
        <v>0</v>
      </c>
      <c r="K845" s="0" t="n">
        <f aca="false">VLOOKUP(A845,'Team Data'!$A$1:$E$659,2,FALSE())</f>
        <v>18</v>
      </c>
      <c r="L845" s="0" t="n">
        <f aca="false">VLOOKUP(A845,'Team Data'!$A$1:$E$659,3,FALSE())</f>
        <v>14</v>
      </c>
      <c r="M845" s="0" t="n">
        <f aca="false">VLOOKUP(B845,'Team Data'!$A$1:$E$659,2,FALSE())</f>
        <v>21</v>
      </c>
      <c r="N845" s="0" t="n">
        <f aca="false">VLOOKUP(B845,'Team Data'!$A$1:$E$659,3,FALSE())</f>
        <v>12</v>
      </c>
      <c r="O845" s="0" t="n">
        <f aca="false">VLOOKUP(A845,'Team Data'!$A$1:$E$659,4,FALSE())</f>
        <v>500</v>
      </c>
      <c r="P845" s="0" t="n">
        <f aca="false">VLOOKUP(A845,'Team Data'!$A$1:$E$659,5,FALSE())</f>
        <v>469</v>
      </c>
      <c r="Q845" s="0" t="n">
        <f aca="false">VLOOKUP(B845,'Team Data'!$A$1:$E$659,4,FALSE())</f>
        <v>495</v>
      </c>
      <c r="R845" s="0" t="n">
        <f aca="false">VLOOKUP(B845,'Team Data'!$A$1:$E$659,5,FALSE())</f>
        <v>516</v>
      </c>
      <c r="S845" s="0" t="n">
        <f aca="false">IF(I845=1,(MIN(30,(C845-D845)))*(M845/(M845+N845))*(Q845/(Q845+R845)),(MAX(-30,(C845-D845)))*(N845/(M845+N845))*(R845/(R845+Q845)))</f>
        <v>0.934718100890208</v>
      </c>
      <c r="T845" s="0" t="n">
        <f aca="false">IF(J845=1,(MIN(30,(D845-C845)))*(K845/(K845+L845))*(O845/(O845+P845)),(MAX(-30,(D845-C845)))*(L845/(K845+L845))*(P845/(P845+O845)))</f>
        <v>-0.635255417956656</v>
      </c>
      <c r="U845" s="7" t="n">
        <v>43062</v>
      </c>
    </row>
    <row r="846" customFormat="false" ht="15" hidden="false" customHeight="false" outlineLevel="0" collapsed="false">
      <c r="A846" s="0" t="s">
        <v>155</v>
      </c>
      <c r="B846" s="0" t="s">
        <v>123</v>
      </c>
      <c r="C846" s="0" t="n">
        <v>91</v>
      </c>
      <c r="D846" s="0" t="n">
        <v>87</v>
      </c>
      <c r="E846" s="0" t="n">
        <v>43</v>
      </c>
      <c r="F846" s="0" t="n">
        <v>23</v>
      </c>
      <c r="G846" s="0" t="n">
        <v>20</v>
      </c>
      <c r="H846" s="0" t="n">
        <v>14</v>
      </c>
      <c r="I846" s="0" t="n">
        <v>1</v>
      </c>
      <c r="J846" s="0" t="n">
        <v>0</v>
      </c>
      <c r="K846" s="0" t="n">
        <f aca="false">VLOOKUP(A846,'Team Data'!$A$1:$E$659,2,FALSE())</f>
        <v>11</v>
      </c>
      <c r="L846" s="0" t="n">
        <f aca="false">VLOOKUP(A846,'Team Data'!$A$1:$E$659,3,FALSE())</f>
        <v>20</v>
      </c>
      <c r="M846" s="0" t="n">
        <f aca="false">VLOOKUP(B846,'Team Data'!$A$1:$E$659,2,FALSE())</f>
        <v>7</v>
      </c>
      <c r="N846" s="0" t="n">
        <f aca="false">VLOOKUP(B846,'Team Data'!$A$1:$E$659,3,FALSE())</f>
        <v>21</v>
      </c>
      <c r="O846" s="0" t="n">
        <f aca="false">VLOOKUP(A846,'Team Data'!$A$1:$E$659,4,FALSE())</f>
        <v>532</v>
      </c>
      <c r="P846" s="0" t="n">
        <f aca="false">VLOOKUP(A846,'Team Data'!$A$1:$E$659,5,FALSE())</f>
        <v>464</v>
      </c>
      <c r="Q846" s="0" t="n">
        <f aca="false">VLOOKUP(B846,'Team Data'!$A$1:$E$659,4,FALSE())</f>
        <v>401</v>
      </c>
      <c r="R846" s="0" t="n">
        <f aca="false">VLOOKUP(B846,'Team Data'!$A$1:$E$659,5,FALSE())</f>
        <v>384</v>
      </c>
      <c r="S846" s="0" t="n">
        <f aca="false">IF(I846=1,(MIN(30,(C846-D846)))*(M846/(M846+N846))*(Q846/(Q846+R846)),(MAX(-30,(C846-D846)))*(N846/(M846+N846))*(R846/(R846+Q846)))</f>
        <v>0.510828025477707</v>
      </c>
      <c r="T846" s="0" t="n">
        <f aca="false">IF(J846=1,(MIN(30,(D846-C846)))*(K846/(K846+L846))*(O846/(O846+P846)),(MAX(-30,(D846-C846)))*(L846/(K846+L846))*(P846/(P846+O846)))</f>
        <v>-1.20222826791035</v>
      </c>
      <c r="U846" s="7" t="n">
        <v>43062</v>
      </c>
    </row>
    <row r="847" customFormat="false" ht="15" hidden="false" customHeight="false" outlineLevel="0" collapsed="false">
      <c r="A847" s="0" t="s">
        <v>236</v>
      </c>
      <c r="B847" s="0" t="s">
        <v>138</v>
      </c>
      <c r="C847" s="0" t="n">
        <v>67</v>
      </c>
      <c r="D847" s="0" t="n">
        <v>86</v>
      </c>
      <c r="E847" s="0" t="n">
        <v>21</v>
      </c>
      <c r="F847" s="0" t="n">
        <v>44</v>
      </c>
      <c r="G847" s="0" t="n">
        <v>10</v>
      </c>
      <c r="H847" s="0" t="n">
        <v>16</v>
      </c>
      <c r="I847" s="0" t="n">
        <v>0</v>
      </c>
      <c r="J847" s="0" t="n">
        <v>1</v>
      </c>
      <c r="K847" s="0" t="n">
        <f aca="false">VLOOKUP(A847,'Team Data'!$A$1:$E$659,2,FALSE())</f>
        <v>18</v>
      </c>
      <c r="L847" s="0" t="n">
        <f aca="false">VLOOKUP(A847,'Team Data'!$A$1:$E$659,3,FALSE())</f>
        <v>15</v>
      </c>
      <c r="M847" s="0" t="n">
        <f aca="false">VLOOKUP(B847,'Team Data'!$A$1:$E$659,2,FALSE())</f>
        <v>23</v>
      </c>
      <c r="N847" s="0" t="n">
        <f aca="false">VLOOKUP(B847,'Team Data'!$A$1:$E$659,3,FALSE())</f>
        <v>11</v>
      </c>
      <c r="O847" s="0" t="n">
        <f aca="false">VLOOKUP(A847,'Team Data'!$A$1:$E$659,4,FALSE())</f>
        <v>473</v>
      </c>
      <c r="P847" s="0" t="n">
        <f aca="false">VLOOKUP(A847,'Team Data'!$A$1:$E$659,5,FALSE())</f>
        <v>475</v>
      </c>
      <c r="Q847" s="0" t="n">
        <f aca="false">VLOOKUP(B847,'Team Data'!$A$1:$E$659,4,FALSE())</f>
        <v>704</v>
      </c>
      <c r="R847" s="0" t="n">
        <f aca="false">VLOOKUP(B847,'Team Data'!$A$1:$E$659,5,FALSE())</f>
        <v>448</v>
      </c>
      <c r="S847" s="0" t="n">
        <f aca="false">IF(I847=1,(MIN(30,(C847-D847)))*(M847/(M847+N847))*(Q847/(Q847+R847)),(MAX(-30,(C847-D847)))*(N847/(M847+N847))*(R847/(R847+Q847)))</f>
        <v>-2.39052287581699</v>
      </c>
      <c r="T847" s="0" t="n">
        <f aca="false">IF(J847=1,(MIN(30,(D847-C847)))*(K847/(K847+L847))*(O847/(O847+P847)),(MAX(-30,(D847-C847)))*(L847/(K847+L847))*(P847/(P847+O847)))</f>
        <v>5.17088607594937</v>
      </c>
      <c r="U847" s="7" t="n">
        <v>43062</v>
      </c>
    </row>
    <row r="848" customFormat="false" ht="15" hidden="false" customHeight="false" outlineLevel="0" collapsed="false">
      <c r="A848" s="0" t="s">
        <v>425</v>
      </c>
      <c r="B848" s="0" t="s">
        <v>142</v>
      </c>
      <c r="C848" s="0" t="n">
        <v>67</v>
      </c>
      <c r="D848" s="0" t="n">
        <v>105</v>
      </c>
      <c r="E848" s="0" t="n">
        <v>32</v>
      </c>
      <c r="F848" s="0" t="n">
        <v>51</v>
      </c>
      <c r="G848" s="0" t="n">
        <v>20</v>
      </c>
      <c r="H848" s="0" t="n">
        <v>17</v>
      </c>
      <c r="I848" s="0" t="n">
        <v>0</v>
      </c>
      <c r="J848" s="0" t="n">
        <v>1</v>
      </c>
      <c r="K848" s="0" t="n">
        <f aca="false">VLOOKUP(A848,'Team Data'!$A$1:$E$659,2,FALSE())</f>
        <v>0</v>
      </c>
      <c r="L848" s="0" t="n">
        <f aca="false">VLOOKUP(A848,'Team Data'!$A$1:$E$659,3,FALSE())</f>
        <v>4</v>
      </c>
      <c r="M848" s="0" t="n">
        <f aca="false">VLOOKUP(B848,'Team Data'!$A$1:$E$659,2,FALSE())</f>
        <v>19</v>
      </c>
      <c r="N848" s="0" t="n">
        <f aca="false">VLOOKUP(B848,'Team Data'!$A$1:$E$659,3,FALSE())</f>
        <v>14</v>
      </c>
      <c r="O848" s="0" t="n">
        <f aca="false">VLOOKUP(A848,'Team Data'!$A$1:$E$659,4,FALSE())</f>
        <v>68</v>
      </c>
      <c r="P848" s="0" t="n">
        <f aca="false">VLOOKUP(A848,'Team Data'!$A$1:$E$659,5,FALSE())</f>
        <v>61</v>
      </c>
      <c r="Q848" s="0" t="n">
        <f aca="false">VLOOKUP(B848,'Team Data'!$A$1:$E$659,4,FALSE())</f>
        <v>451</v>
      </c>
      <c r="R848" s="0" t="n">
        <f aca="false">VLOOKUP(B848,'Team Data'!$A$1:$E$659,5,FALSE())</f>
        <v>488</v>
      </c>
      <c r="S848" s="0" t="n">
        <f aca="false">IF(I848=1,(MIN(30,(C848-D848)))*(M848/(M848+N848))*(Q848/(Q848+R848)),(MAX(-30,(C848-D848)))*(N848/(M848+N848))*(R848/(R848+Q848)))</f>
        <v>-6.61438667828444</v>
      </c>
      <c r="T848" s="0" t="n">
        <f aca="false">IF(J848=1,(MIN(30,(D848-C848)))*(K848/(K848+L848))*(O848/(O848+P848)),(MAX(-30,(D848-C848)))*(L848/(K848+L848))*(P848/(P848+O848)))</f>
        <v>0</v>
      </c>
      <c r="U848" s="7" t="n">
        <v>43062</v>
      </c>
    </row>
    <row r="849" customFormat="false" ht="15" hidden="false" customHeight="false" outlineLevel="0" collapsed="false">
      <c r="A849" s="0" t="s">
        <v>572</v>
      </c>
      <c r="B849" s="0" t="s">
        <v>203</v>
      </c>
      <c r="C849" s="0" t="n">
        <v>74</v>
      </c>
      <c r="D849" s="0" t="n">
        <v>86</v>
      </c>
      <c r="E849" s="0" t="n">
        <v>32</v>
      </c>
      <c r="F849" s="0" t="n">
        <v>37</v>
      </c>
      <c r="G849" s="0" t="n">
        <v>11</v>
      </c>
      <c r="H849" s="0" t="n">
        <v>12</v>
      </c>
      <c r="I849" s="0" t="n">
        <v>0</v>
      </c>
      <c r="J849" s="0" t="n">
        <v>1</v>
      </c>
      <c r="K849" s="0" t="n">
        <f aca="false">VLOOKUP(A849,'Team Data'!$A$1:$E$659,2,FALSE())</f>
        <v>0</v>
      </c>
      <c r="L849" s="0" t="n">
        <f aca="false">VLOOKUP(A849,'Team Data'!$A$1:$E$659,3,FALSE())</f>
        <v>1</v>
      </c>
      <c r="M849" s="0" t="n">
        <f aca="false">VLOOKUP(B849,'Team Data'!$A$1:$E$659,2,FALSE())</f>
        <v>20</v>
      </c>
      <c r="N849" s="0" t="n">
        <f aca="false">VLOOKUP(B849,'Team Data'!$A$1:$E$659,3,FALSE())</f>
        <v>18</v>
      </c>
      <c r="O849" s="0" t="n">
        <f aca="false">VLOOKUP(A849,'Team Data'!$A$1:$E$659,4,FALSE())</f>
        <v>20</v>
      </c>
      <c r="P849" s="0" t="n">
        <f aca="false">VLOOKUP(A849,'Team Data'!$A$1:$E$659,5,FALSE())</f>
        <v>18</v>
      </c>
      <c r="Q849" s="0" t="n">
        <f aca="false">VLOOKUP(B849,'Team Data'!$A$1:$E$659,4,FALSE())</f>
        <v>623</v>
      </c>
      <c r="R849" s="0" t="n">
        <f aca="false">VLOOKUP(B849,'Team Data'!$A$1:$E$659,5,FALSE())</f>
        <v>572</v>
      </c>
      <c r="S849" s="0" t="n">
        <f aca="false">IF(I849=1,(MIN(30,(C849-D849)))*(M849/(M849+N849))*(Q849/(Q849+R849)),(MAX(-30,(C849-D849)))*(N849/(M849+N849))*(R849/(R849+Q849)))</f>
        <v>-2.7208103941863</v>
      </c>
      <c r="T849" s="0" t="n">
        <f aca="false">IF(J849=1,(MIN(30,(D849-C849)))*(K849/(K849+L849))*(O849/(O849+P849)),(MAX(-30,(D849-C849)))*(L849/(K849+L849))*(P849/(P849+O849)))</f>
        <v>0</v>
      </c>
      <c r="U849" s="7" t="n">
        <v>43062</v>
      </c>
    </row>
    <row r="850" customFormat="false" ht="15" hidden="false" customHeight="false" outlineLevel="0" collapsed="false">
      <c r="A850" s="0" t="s">
        <v>282</v>
      </c>
      <c r="B850" s="0" t="s">
        <v>174</v>
      </c>
      <c r="C850" s="0" t="n">
        <v>75</v>
      </c>
      <c r="D850" s="0" t="n">
        <v>80</v>
      </c>
      <c r="E850" s="0" t="n">
        <v>31</v>
      </c>
      <c r="F850" s="0" t="n">
        <v>35</v>
      </c>
      <c r="G850" s="0" t="n">
        <v>12</v>
      </c>
      <c r="H850" s="0" t="n">
        <v>19</v>
      </c>
      <c r="I850" s="0" t="n">
        <v>0</v>
      </c>
      <c r="J850" s="0" t="n">
        <v>1</v>
      </c>
      <c r="K850" s="0" t="n">
        <f aca="false">VLOOKUP(A850,'Team Data'!$A$1:$E$659,2,FALSE())</f>
        <v>28</v>
      </c>
      <c r="L850" s="0" t="n">
        <f aca="false">VLOOKUP(A850,'Team Data'!$A$1:$E$659,3,FALSE())</f>
        <v>7</v>
      </c>
      <c r="M850" s="0" t="n">
        <f aca="false">VLOOKUP(B850,'Team Data'!$A$1:$E$659,2,FALSE())</f>
        <v>25</v>
      </c>
      <c r="N850" s="0" t="n">
        <f aca="false">VLOOKUP(B850,'Team Data'!$A$1:$E$659,3,FALSE())</f>
        <v>12</v>
      </c>
      <c r="O850" s="0" t="n">
        <f aca="false">VLOOKUP(A850,'Team Data'!$A$1:$E$659,4,FALSE())</f>
        <v>478</v>
      </c>
      <c r="P850" s="0" t="n">
        <f aca="false">VLOOKUP(A850,'Team Data'!$A$1:$E$659,5,FALSE())</f>
        <v>538</v>
      </c>
      <c r="Q850" s="0" t="n">
        <f aca="false">VLOOKUP(B850,'Team Data'!$A$1:$E$659,4,FALSE())</f>
        <v>653</v>
      </c>
      <c r="R850" s="0" t="n">
        <f aca="false">VLOOKUP(B850,'Team Data'!$A$1:$E$659,5,FALSE())</f>
        <v>548</v>
      </c>
      <c r="S850" s="0" t="n">
        <f aca="false">IF(I850=1,(MIN(30,(C850-D850)))*(M850/(M850+N850))*(Q850/(Q850+R850)),(MAX(-30,(C850-D850)))*(N850/(M850+N850))*(R850/(R850+Q850)))</f>
        <v>-0.739923937259491</v>
      </c>
      <c r="T850" s="0" t="n">
        <f aca="false">IF(J850=1,(MIN(30,(D850-C850)))*(K850/(K850+L850))*(O850/(O850+P850)),(MAX(-30,(D850-C850)))*(L850/(K850+L850))*(P850/(P850+O850)))</f>
        <v>1.88188976377953</v>
      </c>
      <c r="U850" s="7" t="n">
        <v>43062</v>
      </c>
    </row>
    <row r="851" customFormat="false" ht="15" hidden="false" customHeight="false" outlineLevel="0" collapsed="false">
      <c r="A851" s="0" t="s">
        <v>573</v>
      </c>
      <c r="B851" s="0" t="s">
        <v>33</v>
      </c>
      <c r="C851" s="0" t="n">
        <v>47</v>
      </c>
      <c r="D851" s="0" t="n">
        <v>79</v>
      </c>
      <c r="E851" s="0" t="n">
        <v>28</v>
      </c>
      <c r="F851" s="0" t="n">
        <v>51</v>
      </c>
      <c r="G851" s="0" t="n">
        <v>18</v>
      </c>
      <c r="H851" s="0" t="n">
        <v>18</v>
      </c>
      <c r="I851" s="0" t="n">
        <v>0</v>
      </c>
      <c r="J851" s="0" t="n">
        <v>1</v>
      </c>
      <c r="K851" s="0" t="n">
        <f aca="false">VLOOKUP(A851,'Team Data'!$A$1:$E$659,2,FALSE())</f>
        <v>0</v>
      </c>
      <c r="L851" s="0" t="n">
        <f aca="false">VLOOKUP(A851,'Team Data'!$A$1:$E$659,3,FALSE())</f>
        <v>1</v>
      </c>
      <c r="M851" s="0" t="n">
        <f aca="false">VLOOKUP(B851,'Team Data'!$A$1:$E$659,2,FALSE())</f>
        <v>20</v>
      </c>
      <c r="N851" s="0" t="n">
        <f aca="false">VLOOKUP(B851,'Team Data'!$A$1:$E$659,3,FALSE())</f>
        <v>13</v>
      </c>
      <c r="O851" s="0" t="n">
        <f aca="false">VLOOKUP(A851,'Team Data'!$A$1:$E$659,4,FALSE())</f>
        <v>20</v>
      </c>
      <c r="P851" s="0" t="n">
        <f aca="false">VLOOKUP(A851,'Team Data'!$A$1:$E$659,5,FALSE())</f>
        <v>13</v>
      </c>
      <c r="Q851" s="0" t="n">
        <f aca="false">VLOOKUP(B851,'Team Data'!$A$1:$E$659,4,FALSE())</f>
        <v>562</v>
      </c>
      <c r="R851" s="0" t="n">
        <f aca="false">VLOOKUP(B851,'Team Data'!$A$1:$E$659,5,FALSE())</f>
        <v>491</v>
      </c>
      <c r="S851" s="0" t="n">
        <f aca="false">IF(I851=1,(MIN(30,(C851-D851)))*(M851/(M851+N851))*(Q851/(Q851+R851)),(MAX(-30,(C851-D851)))*(N851/(M851+N851))*(R851/(R851+Q851)))</f>
        <v>-5.51066217732884</v>
      </c>
      <c r="T851" s="0" t="n">
        <f aca="false">IF(J851=1,(MIN(30,(D851-C851)))*(K851/(K851+L851))*(O851/(O851+P851)),(MAX(-30,(D851-C851)))*(L851/(K851+L851))*(P851/(P851+O851)))</f>
        <v>0</v>
      </c>
      <c r="U851" s="7" t="n">
        <v>43062</v>
      </c>
    </row>
    <row r="852" customFormat="false" ht="15" hidden="false" customHeight="false" outlineLevel="0" collapsed="false">
      <c r="A852" s="0" t="s">
        <v>199</v>
      </c>
      <c r="B852" s="0" t="s">
        <v>160</v>
      </c>
      <c r="C852" s="0" t="n">
        <v>84</v>
      </c>
      <c r="D852" s="0" t="n">
        <v>92</v>
      </c>
      <c r="E852" s="0" t="n">
        <v>30</v>
      </c>
      <c r="F852" s="0" t="n">
        <v>34</v>
      </c>
      <c r="G852" s="0" t="n">
        <v>13</v>
      </c>
      <c r="H852" s="0" t="n">
        <v>10</v>
      </c>
      <c r="I852" s="0" t="n">
        <v>0</v>
      </c>
      <c r="J852" s="0" t="n">
        <v>1</v>
      </c>
      <c r="K852" s="0" t="n">
        <f aca="false">VLOOKUP(A852,'Team Data'!$A$1:$E$659,2,FALSE())</f>
        <v>19</v>
      </c>
      <c r="L852" s="0" t="n">
        <f aca="false">VLOOKUP(A852,'Team Data'!$A$1:$E$659,3,FALSE())</f>
        <v>16</v>
      </c>
      <c r="M852" s="0" t="n">
        <f aca="false">VLOOKUP(B852,'Team Data'!$A$1:$E$659,2,FALSE())</f>
        <v>25</v>
      </c>
      <c r="N852" s="0" t="n">
        <f aca="false">VLOOKUP(B852,'Team Data'!$A$1:$E$659,3,FALSE())</f>
        <v>11</v>
      </c>
      <c r="O852" s="0" t="n">
        <f aca="false">VLOOKUP(A852,'Team Data'!$A$1:$E$659,4,FALSE())</f>
        <v>431</v>
      </c>
      <c r="P852" s="0" t="n">
        <f aca="false">VLOOKUP(A852,'Team Data'!$A$1:$E$659,5,FALSE())</f>
        <v>621</v>
      </c>
      <c r="Q852" s="0" t="n">
        <f aca="false">VLOOKUP(B852,'Team Data'!$A$1:$E$659,4,FALSE())</f>
        <v>620</v>
      </c>
      <c r="R852" s="0" t="n">
        <f aca="false">VLOOKUP(B852,'Team Data'!$A$1:$E$659,5,FALSE())</f>
        <v>535</v>
      </c>
      <c r="S852" s="0" t="n">
        <f aca="false">IF(I852=1,(MIN(30,(C852-D852)))*(M852/(M852+N852))*(Q852/(Q852+R852)),(MAX(-30,(C852-D852)))*(N852/(M852+N852))*(R852/(R852+Q852)))</f>
        <v>-1.13227513227513</v>
      </c>
      <c r="T852" s="0" t="n">
        <f aca="false">IF(J852=1,(MIN(30,(D852-C852)))*(K852/(K852+L852))*(O852/(O852+P852)),(MAX(-30,(D852-C852)))*(L852/(K852+L852))*(P852/(P852+O852)))</f>
        <v>1.77925040738729</v>
      </c>
      <c r="U852" s="7" t="n">
        <v>43062</v>
      </c>
    </row>
    <row r="853" customFormat="false" ht="15" hidden="false" customHeight="false" outlineLevel="0" collapsed="false">
      <c r="A853" s="0" t="s">
        <v>322</v>
      </c>
      <c r="B853" s="0" t="s">
        <v>273</v>
      </c>
      <c r="C853" s="0" t="n">
        <v>66</v>
      </c>
      <c r="D853" s="0" t="n">
        <v>69</v>
      </c>
      <c r="E853" s="0" t="n">
        <v>37</v>
      </c>
      <c r="F853" s="0" t="n">
        <v>25</v>
      </c>
      <c r="G853" s="0" t="n">
        <v>15</v>
      </c>
      <c r="H853" s="0" t="n">
        <v>12</v>
      </c>
      <c r="I853" s="0" t="n">
        <v>0</v>
      </c>
      <c r="J853" s="0" t="n">
        <v>1</v>
      </c>
      <c r="K853" s="0" t="n">
        <f aca="false">VLOOKUP(A853,'Team Data'!$A$1:$E$659,2,FALSE())</f>
        <v>10</v>
      </c>
      <c r="L853" s="0" t="n">
        <f aca="false">VLOOKUP(A853,'Team Data'!$A$1:$E$659,3,FALSE())</f>
        <v>21</v>
      </c>
      <c r="M853" s="0" t="n">
        <f aca="false">VLOOKUP(B853,'Team Data'!$A$1:$E$659,2,FALSE())</f>
        <v>15</v>
      </c>
      <c r="N853" s="0" t="n">
        <f aca="false">VLOOKUP(B853,'Team Data'!$A$1:$E$659,3,FALSE())</f>
        <v>18</v>
      </c>
      <c r="O853" s="0" t="n">
        <f aca="false">VLOOKUP(A853,'Team Data'!$A$1:$E$659,4,FALSE())</f>
        <v>453</v>
      </c>
      <c r="P853" s="0" t="n">
        <f aca="false">VLOOKUP(A853,'Team Data'!$A$1:$E$659,5,FALSE())</f>
        <v>488</v>
      </c>
      <c r="Q853" s="0" t="n">
        <f aca="false">VLOOKUP(B853,'Team Data'!$A$1:$E$659,4,FALSE())</f>
        <v>416</v>
      </c>
      <c r="R853" s="0" t="n">
        <f aca="false">VLOOKUP(B853,'Team Data'!$A$1:$E$659,5,FALSE())</f>
        <v>607</v>
      </c>
      <c r="S853" s="0" t="n">
        <f aca="false">IF(I853=1,(MIN(30,(C853-D853)))*(M853/(M853+N853))*(Q853/(Q853+R853)),(MAX(-30,(C853-D853)))*(N853/(M853+N853))*(R853/(R853+Q853)))</f>
        <v>-0.970941082378032</v>
      </c>
      <c r="T853" s="0" t="n">
        <f aca="false">IF(J853=1,(MIN(30,(D853-C853)))*(K853/(K853+L853))*(O853/(O853+P853)),(MAX(-30,(D853-C853)))*(L853/(K853+L853))*(P853/(P853+O853)))</f>
        <v>0.465873641630386</v>
      </c>
      <c r="U853" s="7" t="n">
        <v>43062</v>
      </c>
    </row>
    <row r="854" customFormat="false" ht="15" hidden="false" customHeight="false" outlineLevel="0" collapsed="false">
      <c r="A854" s="0" t="s">
        <v>344</v>
      </c>
      <c r="B854" s="0" t="s">
        <v>246</v>
      </c>
      <c r="C854" s="0" t="n">
        <v>69</v>
      </c>
      <c r="D854" s="0" t="n">
        <v>67</v>
      </c>
      <c r="E854" s="0" t="n">
        <v>36</v>
      </c>
      <c r="F854" s="0" t="n">
        <v>33</v>
      </c>
      <c r="G854" s="0" t="n">
        <v>17</v>
      </c>
      <c r="H854" s="0" t="n">
        <v>9</v>
      </c>
      <c r="I854" s="0" t="n">
        <v>1</v>
      </c>
      <c r="J854" s="0" t="n">
        <v>0</v>
      </c>
      <c r="K854" s="0" t="n">
        <f aca="false">VLOOKUP(A854,'Team Data'!$A$1:$E$659,2,FALSE())</f>
        <v>12</v>
      </c>
      <c r="L854" s="0" t="n">
        <f aca="false">VLOOKUP(A854,'Team Data'!$A$1:$E$659,3,FALSE())</f>
        <v>16</v>
      </c>
      <c r="M854" s="0" t="n">
        <f aca="false">VLOOKUP(B854,'Team Data'!$A$1:$E$659,2,FALSE())</f>
        <v>9</v>
      </c>
      <c r="N854" s="0" t="n">
        <f aca="false">VLOOKUP(B854,'Team Data'!$A$1:$E$659,3,FALSE())</f>
        <v>21</v>
      </c>
      <c r="O854" s="0" t="n">
        <f aca="false">VLOOKUP(A854,'Team Data'!$A$1:$E$659,4,FALSE())</f>
        <v>387</v>
      </c>
      <c r="P854" s="0" t="n">
        <f aca="false">VLOOKUP(A854,'Team Data'!$A$1:$E$659,5,FALSE())</f>
        <v>392</v>
      </c>
      <c r="Q854" s="0" t="n">
        <f aca="false">VLOOKUP(B854,'Team Data'!$A$1:$E$659,4,FALSE())</f>
        <v>497</v>
      </c>
      <c r="R854" s="0" t="n">
        <f aca="false">VLOOKUP(B854,'Team Data'!$A$1:$E$659,5,FALSE())</f>
        <v>467</v>
      </c>
      <c r="S854" s="0" t="n">
        <f aca="false">IF(I854=1,(MIN(30,(C854-D854)))*(M854/(M854+N854))*(Q854/(Q854+R854)),(MAX(-30,(C854-D854)))*(N854/(M854+N854))*(R854/(R854+Q854)))</f>
        <v>0.309336099585062</v>
      </c>
      <c r="T854" s="0" t="n">
        <f aca="false">IF(J854=1,(MIN(30,(D854-C854)))*(K854/(K854+L854))*(O854/(O854+P854)),(MAX(-30,(D854-C854)))*(L854/(K854+L854))*(P854/(P854+O854)))</f>
        <v>-0.575096277278562</v>
      </c>
      <c r="U854" s="7" t="n">
        <v>43062</v>
      </c>
    </row>
    <row r="855" customFormat="false" ht="15" hidden="false" customHeight="false" outlineLevel="0" collapsed="false">
      <c r="A855" s="0" t="s">
        <v>168</v>
      </c>
      <c r="B855" s="0" t="s">
        <v>301</v>
      </c>
      <c r="C855" s="0" t="n">
        <v>59</v>
      </c>
      <c r="D855" s="0" t="n">
        <v>80</v>
      </c>
      <c r="E855" s="0" t="n">
        <v>29</v>
      </c>
      <c r="F855" s="0" t="n">
        <v>36</v>
      </c>
      <c r="G855" s="0" t="n">
        <v>18</v>
      </c>
      <c r="H855" s="0" t="n">
        <v>11</v>
      </c>
      <c r="I855" s="0" t="n">
        <v>0</v>
      </c>
      <c r="J855" s="0" t="n">
        <v>1</v>
      </c>
      <c r="K855" s="0" t="n">
        <f aca="false">VLOOKUP(A855,'Team Data'!$A$1:$E$659,2,FALSE())</f>
        <v>16</v>
      </c>
      <c r="L855" s="0" t="n">
        <f aca="false">VLOOKUP(A855,'Team Data'!$A$1:$E$659,3,FALSE())</f>
        <v>18</v>
      </c>
      <c r="M855" s="0" t="n">
        <f aca="false">VLOOKUP(B855,'Team Data'!$A$1:$E$659,2,FALSE())</f>
        <v>14</v>
      </c>
      <c r="N855" s="0" t="n">
        <f aca="false">VLOOKUP(B855,'Team Data'!$A$1:$E$659,3,FALSE())</f>
        <v>17</v>
      </c>
      <c r="O855" s="0" t="n">
        <f aca="false">VLOOKUP(A855,'Team Data'!$A$1:$E$659,4,FALSE())</f>
        <v>575</v>
      </c>
      <c r="P855" s="0" t="n">
        <f aca="false">VLOOKUP(A855,'Team Data'!$A$1:$E$659,5,FALSE())</f>
        <v>481</v>
      </c>
      <c r="Q855" s="0" t="n">
        <f aca="false">VLOOKUP(B855,'Team Data'!$A$1:$E$659,4,FALSE())</f>
        <v>549</v>
      </c>
      <c r="R855" s="0" t="n">
        <f aca="false">VLOOKUP(B855,'Team Data'!$A$1:$E$659,5,FALSE())</f>
        <v>466</v>
      </c>
      <c r="S855" s="0" t="n">
        <f aca="false">IF(I855=1,(MIN(30,(C855-D855)))*(M855/(M855+N855))*(Q855/(Q855+R855)),(MAX(-30,(C855-D855)))*(N855/(M855+N855))*(R855/(R855+Q855)))</f>
        <v>-5.28720800889878</v>
      </c>
      <c r="T855" s="0" t="n">
        <f aca="false">IF(J855=1,(MIN(30,(D855-C855)))*(K855/(K855+L855))*(O855/(O855+P855)),(MAX(-30,(D855-C855)))*(L855/(K855+L855))*(P855/(P855+O855)))</f>
        <v>5.38101604278075</v>
      </c>
      <c r="U855" s="7" t="n">
        <v>43062</v>
      </c>
    </row>
    <row r="856" customFormat="false" ht="15" hidden="false" customHeight="false" outlineLevel="0" collapsed="false">
      <c r="A856" s="0" t="s">
        <v>72</v>
      </c>
      <c r="B856" s="0" t="s">
        <v>251</v>
      </c>
      <c r="C856" s="0" t="n">
        <v>72</v>
      </c>
      <c r="D856" s="0" t="n">
        <v>70</v>
      </c>
      <c r="E856" s="0" t="n">
        <v>40</v>
      </c>
      <c r="F856" s="0" t="n">
        <v>41</v>
      </c>
      <c r="G856" s="0" t="n">
        <v>10</v>
      </c>
      <c r="H856" s="0" t="n">
        <v>12</v>
      </c>
      <c r="I856" s="0" t="n">
        <v>1</v>
      </c>
      <c r="J856" s="0" t="n">
        <v>0</v>
      </c>
      <c r="K856" s="0" t="n">
        <f aca="false">VLOOKUP(A856,'Team Data'!$A$1:$E$659,2,FALSE())</f>
        <v>8</v>
      </c>
      <c r="L856" s="0" t="n">
        <f aca="false">VLOOKUP(A856,'Team Data'!$A$1:$E$659,3,FALSE())</f>
        <v>24</v>
      </c>
      <c r="M856" s="0" t="n">
        <f aca="false">VLOOKUP(B856,'Team Data'!$A$1:$E$659,2,FALSE())</f>
        <v>16</v>
      </c>
      <c r="N856" s="0" t="n">
        <f aca="false">VLOOKUP(B856,'Team Data'!$A$1:$E$659,3,FALSE())</f>
        <v>15</v>
      </c>
      <c r="O856" s="0" t="n">
        <f aca="false">VLOOKUP(A856,'Team Data'!$A$1:$E$659,4,FALSE())</f>
        <v>529</v>
      </c>
      <c r="P856" s="0" t="n">
        <f aca="false">VLOOKUP(A856,'Team Data'!$A$1:$E$659,5,FALSE())</f>
        <v>470</v>
      </c>
      <c r="Q856" s="0" t="n">
        <f aca="false">VLOOKUP(B856,'Team Data'!$A$1:$E$659,4,FALSE())</f>
        <v>519</v>
      </c>
      <c r="R856" s="0" t="n">
        <f aca="false">VLOOKUP(B856,'Team Data'!$A$1:$E$659,5,FALSE())</f>
        <v>461</v>
      </c>
      <c r="S856" s="0" t="n">
        <f aca="false">IF(I856=1,(MIN(30,(C856-D856)))*(M856/(M856+N856))*(Q856/(Q856+R856)),(MAX(-30,(C856-D856)))*(N856/(M856+N856))*(R856/(R856+Q856)))</f>
        <v>0.546675444371297</v>
      </c>
      <c r="T856" s="0" t="n">
        <f aca="false">IF(J856=1,(MIN(30,(D856-C856)))*(K856/(K856+L856))*(O856/(O856+P856)),(MAX(-30,(D856-C856)))*(L856/(K856+L856))*(P856/(P856+O856)))</f>
        <v>-0.705705705705706</v>
      </c>
      <c r="U856" s="7" t="n">
        <v>43062</v>
      </c>
    </row>
    <row r="857" customFormat="false" ht="15" hidden="false" customHeight="false" outlineLevel="0" collapsed="false">
      <c r="A857" s="0" t="s">
        <v>88</v>
      </c>
      <c r="B857" s="0" t="s">
        <v>201</v>
      </c>
      <c r="C857" s="0" t="n">
        <v>66</v>
      </c>
      <c r="D857" s="0" t="n">
        <v>80</v>
      </c>
      <c r="E857" s="0" t="n">
        <v>33</v>
      </c>
      <c r="F857" s="0" t="n">
        <v>32</v>
      </c>
      <c r="G857" s="0" t="n">
        <v>8</v>
      </c>
      <c r="H857" s="0" t="n">
        <v>6</v>
      </c>
      <c r="I857" s="0" t="n">
        <v>0</v>
      </c>
      <c r="J857" s="0" t="n">
        <v>1</v>
      </c>
      <c r="K857" s="0" t="n">
        <f aca="false">VLOOKUP(A857,'Team Data'!$A$1:$E$659,2,FALSE())</f>
        <v>9</v>
      </c>
      <c r="L857" s="0" t="n">
        <f aca="false">VLOOKUP(A857,'Team Data'!$A$1:$E$659,3,FALSE())</f>
        <v>25</v>
      </c>
      <c r="M857" s="0" t="n">
        <f aca="false">VLOOKUP(B857,'Team Data'!$A$1:$E$659,2,FALSE())</f>
        <v>15</v>
      </c>
      <c r="N857" s="0" t="n">
        <f aca="false">VLOOKUP(B857,'Team Data'!$A$1:$E$659,3,FALSE())</f>
        <v>17</v>
      </c>
      <c r="O857" s="0" t="n">
        <f aca="false">VLOOKUP(A857,'Team Data'!$A$1:$E$659,4,FALSE())</f>
        <v>507</v>
      </c>
      <c r="P857" s="0" t="n">
        <f aca="false">VLOOKUP(A857,'Team Data'!$A$1:$E$659,5,FALSE())</f>
        <v>582</v>
      </c>
      <c r="Q857" s="0" t="n">
        <f aca="false">VLOOKUP(B857,'Team Data'!$A$1:$E$659,4,FALSE())</f>
        <v>513</v>
      </c>
      <c r="R857" s="0" t="n">
        <f aca="false">VLOOKUP(B857,'Team Data'!$A$1:$E$659,5,FALSE())</f>
        <v>439</v>
      </c>
      <c r="S857" s="0" t="n">
        <f aca="false">IF(I857=1,(MIN(30,(C857-D857)))*(M857/(M857+N857))*(Q857/(Q857+R857)),(MAX(-30,(C857-D857)))*(N857/(M857+N857))*(R857/(R857+Q857)))</f>
        <v>-3.4296875</v>
      </c>
      <c r="T857" s="0" t="n">
        <f aca="false">IF(J857=1,(MIN(30,(D857-C857)))*(K857/(K857+L857))*(O857/(O857+P857)),(MAX(-30,(D857-C857)))*(L857/(K857+L857))*(P857/(P857+O857)))</f>
        <v>1.72532814778804</v>
      </c>
      <c r="U857" s="7" t="n">
        <v>43062</v>
      </c>
    </row>
    <row r="858" customFormat="false" ht="15" hidden="false" customHeight="false" outlineLevel="0" collapsed="false">
      <c r="A858" s="0" t="s">
        <v>159</v>
      </c>
      <c r="B858" s="0" t="s">
        <v>139</v>
      </c>
      <c r="C858" s="0" t="n">
        <v>94</v>
      </c>
      <c r="D858" s="0" t="n">
        <v>84</v>
      </c>
      <c r="E858" s="0" t="n">
        <v>24</v>
      </c>
      <c r="F858" s="0" t="n">
        <v>29</v>
      </c>
      <c r="G858" s="0" t="n">
        <v>16</v>
      </c>
      <c r="H858" s="0" t="n">
        <v>17</v>
      </c>
      <c r="I858" s="0" t="n">
        <v>1</v>
      </c>
      <c r="J858" s="0" t="n">
        <v>0</v>
      </c>
      <c r="K858" s="0" t="n">
        <f aca="false">VLOOKUP(A858,'Team Data'!$A$1:$E$659,2,FALSE())</f>
        <v>20</v>
      </c>
      <c r="L858" s="0" t="n">
        <f aca="false">VLOOKUP(A858,'Team Data'!$A$1:$E$659,3,FALSE())</f>
        <v>13</v>
      </c>
      <c r="M858" s="0" t="n">
        <f aca="false">VLOOKUP(B858,'Team Data'!$A$1:$E$659,2,FALSE())</f>
        <v>17</v>
      </c>
      <c r="N858" s="0" t="n">
        <f aca="false">VLOOKUP(B858,'Team Data'!$A$1:$E$659,3,FALSE())</f>
        <v>14</v>
      </c>
      <c r="O858" s="0" t="n">
        <f aca="false">VLOOKUP(A858,'Team Data'!$A$1:$E$659,4,FALSE())</f>
        <v>651</v>
      </c>
      <c r="P858" s="0" t="n">
        <f aca="false">VLOOKUP(A858,'Team Data'!$A$1:$E$659,5,FALSE())</f>
        <v>454</v>
      </c>
      <c r="Q858" s="0" t="n">
        <f aca="false">VLOOKUP(B858,'Team Data'!$A$1:$E$659,4,FALSE())</f>
        <v>602</v>
      </c>
      <c r="R858" s="0" t="n">
        <f aca="false">VLOOKUP(B858,'Team Data'!$A$1:$E$659,5,FALSE())</f>
        <v>443</v>
      </c>
      <c r="S858" s="0" t="n">
        <f aca="false">IF(I858=1,(MIN(30,(C858-D858)))*(M858/(M858+N858))*(Q858/(Q858+R858)),(MAX(-30,(C858-D858)))*(N858/(M858+N858))*(R858/(R858+Q858)))</f>
        <v>3.15912949529248</v>
      </c>
      <c r="T858" s="0" t="n">
        <f aca="false">IF(J858=1,(MIN(30,(D858-C858)))*(K858/(K858+L858))*(O858/(O858+P858)),(MAX(-30,(D858-C858)))*(L858/(K858+L858))*(P858/(P858+O858)))</f>
        <v>-1.61853832442068</v>
      </c>
      <c r="U858" s="7" t="n">
        <v>43062</v>
      </c>
    </row>
    <row r="859" customFormat="false" ht="15" hidden="false" customHeight="false" outlineLevel="0" collapsed="false">
      <c r="A859" s="0" t="s">
        <v>283</v>
      </c>
      <c r="B859" s="0" t="s">
        <v>265</v>
      </c>
      <c r="C859" s="0" t="n">
        <v>81</v>
      </c>
      <c r="D859" s="0" t="n">
        <v>77</v>
      </c>
      <c r="E859" s="0" t="n">
        <v>41</v>
      </c>
      <c r="F859" s="0" t="n">
        <v>38</v>
      </c>
      <c r="G859" s="0" t="n">
        <v>21</v>
      </c>
      <c r="H859" s="0" t="n">
        <v>15</v>
      </c>
      <c r="I859" s="0" t="n">
        <v>1</v>
      </c>
      <c r="J859" s="0" t="n">
        <v>0</v>
      </c>
      <c r="K859" s="0" t="n">
        <f aca="false">VLOOKUP(A859,'Team Data'!$A$1:$E$659,2,FALSE())</f>
        <v>12</v>
      </c>
      <c r="L859" s="0" t="n">
        <f aca="false">VLOOKUP(A859,'Team Data'!$A$1:$E$659,3,FALSE())</f>
        <v>20</v>
      </c>
      <c r="M859" s="0" t="n">
        <f aca="false">VLOOKUP(B859,'Team Data'!$A$1:$E$659,2,FALSE())</f>
        <v>14</v>
      </c>
      <c r="N859" s="0" t="n">
        <f aca="false">VLOOKUP(B859,'Team Data'!$A$1:$E$659,3,FALSE())</f>
        <v>18</v>
      </c>
      <c r="O859" s="0" t="n">
        <f aca="false">VLOOKUP(A859,'Team Data'!$A$1:$E$659,4,FALSE())</f>
        <v>427</v>
      </c>
      <c r="P859" s="0" t="n">
        <f aca="false">VLOOKUP(A859,'Team Data'!$A$1:$E$659,5,FALSE())</f>
        <v>489</v>
      </c>
      <c r="Q859" s="0" t="n">
        <f aca="false">VLOOKUP(B859,'Team Data'!$A$1:$E$659,4,FALSE())</f>
        <v>488</v>
      </c>
      <c r="R859" s="0" t="n">
        <f aca="false">VLOOKUP(B859,'Team Data'!$A$1:$E$659,5,FALSE())</f>
        <v>498</v>
      </c>
      <c r="S859" s="0" t="n">
        <f aca="false">IF(I859=1,(MIN(30,(C859-D859)))*(M859/(M859+N859))*(Q859/(Q859+R859)),(MAX(-30,(C859-D859)))*(N859/(M859+N859))*(R859/(R859+Q859)))</f>
        <v>0.866125760649087</v>
      </c>
      <c r="T859" s="0" t="n">
        <f aca="false">IF(J859=1,(MIN(30,(D859-C859)))*(K859/(K859+L859))*(O859/(O859+P859)),(MAX(-30,(D859-C859)))*(L859/(K859+L859))*(P859/(P859+O859)))</f>
        <v>-1.33460698689956</v>
      </c>
      <c r="U859" s="7" t="n">
        <v>43062</v>
      </c>
    </row>
    <row r="860" customFormat="false" ht="15" hidden="false" customHeight="false" outlineLevel="0" collapsed="false">
      <c r="A860" s="0" t="s">
        <v>84</v>
      </c>
      <c r="B860" s="0" t="s">
        <v>151</v>
      </c>
      <c r="C860" s="0" t="n">
        <v>61</v>
      </c>
      <c r="D860" s="0" t="n">
        <v>63</v>
      </c>
      <c r="E860" s="0" t="n">
        <v>34</v>
      </c>
      <c r="F860" s="0" t="n">
        <v>36</v>
      </c>
      <c r="G860" s="0" t="n">
        <v>14</v>
      </c>
      <c r="H860" s="0" t="n">
        <v>9</v>
      </c>
      <c r="I860" s="0" t="n">
        <v>0</v>
      </c>
      <c r="J860" s="0" t="n">
        <v>1</v>
      </c>
      <c r="K860" s="0" t="n">
        <f aca="false">VLOOKUP(A860,'Team Data'!$A$1:$E$659,2,FALSE())</f>
        <v>17</v>
      </c>
      <c r="L860" s="0" t="n">
        <f aca="false">VLOOKUP(A860,'Team Data'!$A$1:$E$659,3,FALSE())</f>
        <v>15</v>
      </c>
      <c r="M860" s="0" t="n">
        <f aca="false">VLOOKUP(B860,'Team Data'!$A$1:$E$659,2,FALSE())</f>
        <v>17</v>
      </c>
      <c r="N860" s="0" t="n">
        <f aca="false">VLOOKUP(B860,'Team Data'!$A$1:$E$659,3,FALSE())</f>
        <v>16</v>
      </c>
      <c r="O860" s="0" t="n">
        <f aca="false">VLOOKUP(A860,'Team Data'!$A$1:$E$659,4,FALSE())</f>
        <v>548</v>
      </c>
      <c r="P860" s="0" t="n">
        <f aca="false">VLOOKUP(A860,'Team Data'!$A$1:$E$659,5,FALSE())</f>
        <v>447</v>
      </c>
      <c r="Q860" s="0" t="n">
        <f aca="false">VLOOKUP(B860,'Team Data'!$A$1:$E$659,4,FALSE())</f>
        <v>557</v>
      </c>
      <c r="R860" s="0" t="n">
        <f aca="false">VLOOKUP(B860,'Team Data'!$A$1:$E$659,5,FALSE())</f>
        <v>476</v>
      </c>
      <c r="S860" s="0" t="n">
        <f aca="false">IF(I860=1,(MIN(30,(C860-D860)))*(M860/(M860+N860))*(Q860/(Q860+R860)),(MAX(-30,(C860-D860)))*(N860/(M860+N860))*(R860/(R860+Q860)))</f>
        <v>-0.44683035583326</v>
      </c>
      <c r="T860" s="0" t="n">
        <f aca="false">IF(J860=1,(MIN(30,(D860-C860)))*(K860/(K860+L860))*(O860/(O860+P860)),(MAX(-30,(D860-C860)))*(L860/(K860+L860))*(P860/(P860+O860)))</f>
        <v>0.585175879396985</v>
      </c>
      <c r="U860" s="7" t="n">
        <v>43062</v>
      </c>
    </row>
    <row r="861" customFormat="false" ht="15" hidden="false" customHeight="false" outlineLevel="0" collapsed="false">
      <c r="A861" s="0" t="s">
        <v>60</v>
      </c>
      <c r="B861" s="0" t="s">
        <v>192</v>
      </c>
      <c r="C861" s="0" t="n">
        <v>76</v>
      </c>
      <c r="D861" s="0" t="n">
        <v>89</v>
      </c>
      <c r="E861" s="0" t="n">
        <v>29</v>
      </c>
      <c r="F861" s="0" t="n">
        <v>36</v>
      </c>
      <c r="G861" s="0" t="n">
        <v>12</v>
      </c>
      <c r="H861" s="0" t="n">
        <v>15</v>
      </c>
      <c r="I861" s="0" t="n">
        <v>0</v>
      </c>
      <c r="J861" s="0" t="n">
        <v>1</v>
      </c>
      <c r="K861" s="0" t="n">
        <f aca="false">VLOOKUP(A861,'Team Data'!$A$1:$E$659,2,FALSE())</f>
        <v>11</v>
      </c>
      <c r="L861" s="0" t="n">
        <f aca="false">VLOOKUP(A861,'Team Data'!$A$1:$E$659,3,FALSE())</f>
        <v>21</v>
      </c>
      <c r="M861" s="0" t="n">
        <f aca="false">VLOOKUP(B861,'Team Data'!$A$1:$E$659,2,FALSE())</f>
        <v>28</v>
      </c>
      <c r="N861" s="0" t="n">
        <f aca="false">VLOOKUP(B861,'Team Data'!$A$1:$E$659,3,FALSE())</f>
        <v>6</v>
      </c>
      <c r="O861" s="0" t="n">
        <f aca="false">VLOOKUP(A861,'Team Data'!$A$1:$E$659,4,FALSE())</f>
        <v>556</v>
      </c>
      <c r="P861" s="0" t="n">
        <f aca="false">VLOOKUP(A861,'Team Data'!$A$1:$E$659,5,FALSE())</f>
        <v>459</v>
      </c>
      <c r="Q861" s="0" t="n">
        <f aca="false">VLOOKUP(B861,'Team Data'!$A$1:$E$659,4,FALSE())</f>
        <v>515</v>
      </c>
      <c r="R861" s="0" t="n">
        <f aca="false">VLOOKUP(B861,'Team Data'!$A$1:$E$659,5,FALSE())</f>
        <v>512</v>
      </c>
      <c r="S861" s="0" t="n">
        <f aca="false">IF(I861=1,(MIN(30,(C861-D861)))*(M861/(M861+N861))*(Q861/(Q861+R861)),(MAX(-30,(C861-D861)))*(N861/(M861+N861))*(R861/(R861+Q861)))</f>
        <v>-1.14370811615786</v>
      </c>
      <c r="T861" s="0" t="n">
        <f aca="false">IF(J861=1,(MIN(30,(D861-C861)))*(K861/(K861+L861))*(O861/(O861+P861)),(MAX(-30,(D861-C861)))*(L861/(K861+L861))*(P861/(P861+O861)))</f>
        <v>2.44790640394089</v>
      </c>
      <c r="U861" s="7" t="n">
        <v>43062</v>
      </c>
    </row>
    <row r="862" customFormat="false" ht="15" hidden="false" customHeight="false" outlineLevel="0" collapsed="false">
      <c r="A862" s="0" t="s">
        <v>574</v>
      </c>
      <c r="B862" s="0" t="s">
        <v>122</v>
      </c>
      <c r="C862" s="0" t="n">
        <v>57</v>
      </c>
      <c r="D862" s="0" t="n">
        <v>86</v>
      </c>
      <c r="E862" s="0" t="n">
        <v>35</v>
      </c>
      <c r="F862" s="0" t="n">
        <v>40</v>
      </c>
      <c r="G862" s="0" t="n">
        <v>15</v>
      </c>
      <c r="H862" s="0" t="n">
        <v>9</v>
      </c>
      <c r="I862" s="0" t="n">
        <v>0</v>
      </c>
      <c r="J862" s="0" t="n">
        <v>1</v>
      </c>
      <c r="K862" s="0" t="n">
        <f aca="false">VLOOKUP(A862,'Team Data'!$A$1:$E$659,2,FALSE())</f>
        <v>0</v>
      </c>
      <c r="L862" s="0" t="n">
        <f aca="false">VLOOKUP(A862,'Team Data'!$A$1:$E$659,3,FALSE())</f>
        <v>1</v>
      </c>
      <c r="M862" s="0" t="n">
        <f aca="false">VLOOKUP(B862,'Team Data'!$A$1:$E$659,2,FALSE())</f>
        <v>17</v>
      </c>
      <c r="N862" s="0" t="n">
        <f aca="false">VLOOKUP(B862,'Team Data'!$A$1:$E$659,3,FALSE())</f>
        <v>14</v>
      </c>
      <c r="O862" s="0" t="n">
        <f aca="false">VLOOKUP(A862,'Team Data'!$A$1:$E$659,4,FALSE())</f>
        <v>17</v>
      </c>
      <c r="P862" s="0" t="n">
        <f aca="false">VLOOKUP(A862,'Team Data'!$A$1:$E$659,5,FALSE())</f>
        <v>14</v>
      </c>
      <c r="Q862" s="0" t="n">
        <f aca="false">VLOOKUP(B862,'Team Data'!$A$1:$E$659,4,FALSE())</f>
        <v>588</v>
      </c>
      <c r="R862" s="0" t="n">
        <f aca="false">VLOOKUP(B862,'Team Data'!$A$1:$E$659,5,FALSE())</f>
        <v>411</v>
      </c>
      <c r="S862" s="0" t="n">
        <f aca="false">IF(I862=1,(MIN(30,(C862-D862)))*(M862/(M862+N862))*(Q862/(Q862+R862)),(MAX(-30,(C862-D862)))*(N862/(M862+N862))*(R862/(R862+Q862)))</f>
        <v>-5.38816235590429</v>
      </c>
      <c r="T862" s="0" t="n">
        <f aca="false">IF(J862=1,(MIN(30,(D862-C862)))*(K862/(K862+L862))*(O862/(O862+P862)),(MAX(-30,(D862-C862)))*(L862/(K862+L862))*(P862/(P862+O862)))</f>
        <v>0</v>
      </c>
      <c r="U862" s="7" t="n">
        <v>43062</v>
      </c>
    </row>
    <row r="863" customFormat="false" ht="15" hidden="false" customHeight="false" outlineLevel="0" collapsed="false">
      <c r="A863" s="0" t="s">
        <v>119</v>
      </c>
      <c r="B863" s="0" t="s">
        <v>260</v>
      </c>
      <c r="C863" s="0" t="n">
        <v>69</v>
      </c>
      <c r="D863" s="0" t="n">
        <v>59</v>
      </c>
      <c r="E863" s="0" t="n">
        <v>33</v>
      </c>
      <c r="F863" s="0" t="n">
        <v>27</v>
      </c>
      <c r="G863" s="0" t="n">
        <v>12</v>
      </c>
      <c r="H863" s="0" t="n">
        <v>12</v>
      </c>
      <c r="I863" s="0" t="n">
        <v>1</v>
      </c>
      <c r="J863" s="0" t="n">
        <v>0</v>
      </c>
      <c r="K863" s="0" t="n">
        <f aca="false">VLOOKUP(A863,'Team Data'!$A$1:$E$659,2,FALSE())</f>
        <v>22</v>
      </c>
      <c r="L863" s="0" t="n">
        <f aca="false">VLOOKUP(A863,'Team Data'!$A$1:$E$659,3,FALSE())</f>
        <v>9</v>
      </c>
      <c r="M863" s="0" t="n">
        <f aca="false">VLOOKUP(B863,'Team Data'!$A$1:$E$659,2,FALSE())</f>
        <v>11</v>
      </c>
      <c r="N863" s="0" t="n">
        <f aca="false">VLOOKUP(B863,'Team Data'!$A$1:$E$659,3,FALSE())</f>
        <v>20</v>
      </c>
      <c r="O863" s="0" t="n">
        <f aca="false">VLOOKUP(A863,'Team Data'!$A$1:$E$659,4,FALSE())</f>
        <v>454</v>
      </c>
      <c r="P863" s="0" t="n">
        <f aca="false">VLOOKUP(A863,'Team Data'!$A$1:$E$659,5,FALSE())</f>
        <v>502</v>
      </c>
      <c r="Q863" s="0" t="n">
        <f aca="false">VLOOKUP(B863,'Team Data'!$A$1:$E$659,4,FALSE())</f>
        <v>508</v>
      </c>
      <c r="R863" s="0" t="n">
        <f aca="false">VLOOKUP(B863,'Team Data'!$A$1:$E$659,5,FALSE())</f>
        <v>478</v>
      </c>
      <c r="S863" s="0" t="n">
        <f aca="false">IF(I863=1,(MIN(30,(C863-D863)))*(M863/(M863+N863))*(Q863/(Q863+R863)),(MAX(-30,(C863-D863)))*(N863/(M863+N863))*(R863/(R863+Q863)))</f>
        <v>1.82817509651247</v>
      </c>
      <c r="T863" s="0" t="n">
        <f aca="false">IF(J863=1,(MIN(30,(D863-C863)))*(K863/(K863+L863))*(O863/(O863+P863)),(MAX(-30,(D863-C863)))*(L863/(K863+L863))*(P863/(P863+O863)))</f>
        <v>-1.52449723309488</v>
      </c>
      <c r="U863" s="7" t="n">
        <v>43062</v>
      </c>
    </row>
    <row r="864" customFormat="false" ht="15" hidden="false" customHeight="false" outlineLevel="0" collapsed="false">
      <c r="A864" s="0" t="s">
        <v>208</v>
      </c>
      <c r="B864" s="0" t="s">
        <v>247</v>
      </c>
      <c r="C864" s="0" t="n">
        <v>61</v>
      </c>
      <c r="D864" s="0" t="n">
        <v>58</v>
      </c>
      <c r="E864" s="0" t="n">
        <v>37</v>
      </c>
      <c r="F864" s="0" t="n">
        <v>27</v>
      </c>
      <c r="G864" s="0" t="n">
        <v>18</v>
      </c>
      <c r="H864" s="0" t="n">
        <v>12</v>
      </c>
      <c r="I864" s="0" t="n">
        <v>1</v>
      </c>
      <c r="J864" s="0" t="n">
        <v>0</v>
      </c>
      <c r="K864" s="0" t="n">
        <f aca="false">VLOOKUP(A864,'Team Data'!$A$1:$E$659,2,FALSE())</f>
        <v>16</v>
      </c>
      <c r="L864" s="0" t="n">
        <f aca="false">VLOOKUP(A864,'Team Data'!$A$1:$E$659,3,FALSE())</f>
        <v>16</v>
      </c>
      <c r="M864" s="0" t="n">
        <f aca="false">VLOOKUP(B864,'Team Data'!$A$1:$E$659,2,FALSE())</f>
        <v>17</v>
      </c>
      <c r="N864" s="0" t="n">
        <f aca="false">VLOOKUP(B864,'Team Data'!$A$1:$E$659,3,FALSE())</f>
        <v>16</v>
      </c>
      <c r="O864" s="0" t="n">
        <f aca="false">VLOOKUP(A864,'Team Data'!$A$1:$E$659,4,FALSE())</f>
        <v>582</v>
      </c>
      <c r="P864" s="0" t="n">
        <f aca="false">VLOOKUP(A864,'Team Data'!$A$1:$E$659,5,FALSE())</f>
        <v>422</v>
      </c>
      <c r="Q864" s="0" t="n">
        <f aca="false">VLOOKUP(B864,'Team Data'!$A$1:$E$659,4,FALSE())</f>
        <v>613</v>
      </c>
      <c r="R864" s="0" t="n">
        <f aca="false">VLOOKUP(B864,'Team Data'!$A$1:$E$659,5,FALSE())</f>
        <v>464</v>
      </c>
      <c r="S864" s="0" t="n">
        <f aca="false">IF(I864=1,(MIN(30,(C864-D864)))*(M864/(M864+N864))*(Q864/(Q864+R864)),(MAX(-30,(C864-D864)))*(N864/(M864+N864))*(R864/(R864+Q864)))</f>
        <v>0.879631974339495</v>
      </c>
      <c r="T864" s="0" t="n">
        <f aca="false">IF(J864=1,(MIN(30,(D864-C864)))*(K864/(K864+L864))*(O864/(O864+P864)),(MAX(-30,(D864-C864)))*(L864/(K864+L864))*(P864/(P864+O864)))</f>
        <v>-0.630478087649402</v>
      </c>
      <c r="U864" s="7" t="n">
        <v>43062</v>
      </c>
    </row>
    <row r="865" customFormat="false" ht="15" hidden="false" customHeight="false" outlineLevel="0" collapsed="false">
      <c r="A865" s="0" t="s">
        <v>143</v>
      </c>
      <c r="B865" s="0" t="s">
        <v>320</v>
      </c>
      <c r="C865" s="0" t="n">
        <v>63</v>
      </c>
      <c r="D865" s="0" t="n">
        <v>88</v>
      </c>
      <c r="E865" s="0" t="n">
        <v>32</v>
      </c>
      <c r="F865" s="0" t="n">
        <v>49</v>
      </c>
      <c r="G865" s="0" t="n">
        <v>10</v>
      </c>
      <c r="H865" s="0" t="n">
        <v>11</v>
      </c>
      <c r="I865" s="0" t="n">
        <v>0</v>
      </c>
      <c r="J865" s="0" t="n">
        <v>1</v>
      </c>
      <c r="K865" s="0" t="n">
        <f aca="false">VLOOKUP(A865,'Team Data'!$A$1:$E$659,2,FALSE())</f>
        <v>16</v>
      </c>
      <c r="L865" s="0" t="n">
        <f aca="false">VLOOKUP(A865,'Team Data'!$A$1:$E$659,3,FALSE())</f>
        <v>14</v>
      </c>
      <c r="M865" s="0" t="n">
        <f aca="false">VLOOKUP(B865,'Team Data'!$A$1:$E$659,2,FALSE())</f>
        <v>24</v>
      </c>
      <c r="N865" s="0" t="n">
        <f aca="false">VLOOKUP(B865,'Team Data'!$A$1:$E$659,3,FALSE())</f>
        <v>12</v>
      </c>
      <c r="O865" s="0" t="n">
        <f aca="false">VLOOKUP(A865,'Team Data'!$A$1:$E$659,4,FALSE())</f>
        <v>426</v>
      </c>
      <c r="P865" s="0" t="n">
        <f aca="false">VLOOKUP(A865,'Team Data'!$A$1:$E$659,5,FALSE())</f>
        <v>491</v>
      </c>
      <c r="Q865" s="0" t="n">
        <f aca="false">VLOOKUP(B865,'Team Data'!$A$1:$E$659,4,FALSE())</f>
        <v>677</v>
      </c>
      <c r="R865" s="0" t="n">
        <f aca="false">VLOOKUP(B865,'Team Data'!$A$1:$E$659,5,FALSE())</f>
        <v>508</v>
      </c>
      <c r="S865" s="0" t="n">
        <f aca="false">IF(I865=1,(MIN(30,(C865-D865)))*(M865/(M865+N865))*(Q865/(Q865+R865)),(MAX(-30,(C865-D865)))*(N865/(M865+N865))*(R865/(R865+Q865)))</f>
        <v>-3.57243319268636</v>
      </c>
      <c r="T865" s="0" t="n">
        <f aca="false">IF(J865=1,(MIN(30,(D865-C865)))*(K865/(K865+L865))*(O865/(O865+P865)),(MAX(-30,(D865-C865)))*(L865/(K865+L865))*(P865/(P865+O865)))</f>
        <v>6.19411123227917</v>
      </c>
      <c r="U865" s="7" t="n">
        <v>43062</v>
      </c>
    </row>
    <row r="866" customFormat="false" ht="15" hidden="false" customHeight="false" outlineLevel="0" collapsed="false">
      <c r="A866" s="0" t="s">
        <v>120</v>
      </c>
      <c r="B866" s="0" t="s">
        <v>259</v>
      </c>
      <c r="C866" s="0" t="n">
        <v>54</v>
      </c>
      <c r="D866" s="0" t="n">
        <v>62</v>
      </c>
      <c r="E866" s="0" t="n">
        <v>30</v>
      </c>
      <c r="F866" s="0" t="n">
        <v>44</v>
      </c>
      <c r="G866" s="0" t="n">
        <v>18</v>
      </c>
      <c r="H866" s="0" t="n">
        <v>20</v>
      </c>
      <c r="I866" s="0" t="n">
        <v>0</v>
      </c>
      <c r="J866" s="0" t="n">
        <v>1</v>
      </c>
      <c r="K866" s="0" t="n">
        <f aca="false">VLOOKUP(A866,'Team Data'!$A$1:$E$659,2,FALSE())</f>
        <v>14</v>
      </c>
      <c r="L866" s="0" t="n">
        <f aca="false">VLOOKUP(A866,'Team Data'!$A$1:$E$659,3,FALSE())</f>
        <v>16</v>
      </c>
      <c r="M866" s="0" t="n">
        <f aca="false">VLOOKUP(B866,'Team Data'!$A$1:$E$659,2,FALSE())</f>
        <v>4</v>
      </c>
      <c r="N866" s="0" t="n">
        <f aca="false">VLOOKUP(B866,'Team Data'!$A$1:$E$659,3,FALSE())</f>
        <v>26</v>
      </c>
      <c r="O866" s="0" t="n">
        <f aca="false">VLOOKUP(A866,'Team Data'!$A$1:$E$659,4,FALSE())</f>
        <v>423</v>
      </c>
      <c r="P866" s="0" t="n">
        <f aca="false">VLOOKUP(A866,'Team Data'!$A$1:$E$659,5,FALSE())</f>
        <v>495</v>
      </c>
      <c r="Q866" s="0" t="n">
        <f aca="false">VLOOKUP(B866,'Team Data'!$A$1:$E$659,4,FALSE())</f>
        <v>537</v>
      </c>
      <c r="R866" s="0" t="n">
        <f aca="false">VLOOKUP(B866,'Team Data'!$A$1:$E$659,5,FALSE())</f>
        <v>418</v>
      </c>
      <c r="S866" s="0" t="n">
        <f aca="false">IF(I866=1,(MIN(30,(C866-D866)))*(M866/(M866+N866))*(Q866/(Q866+R866)),(MAX(-30,(C866-D866)))*(N866/(M866+N866))*(R866/(R866+Q866)))</f>
        <v>-3.03469458987784</v>
      </c>
      <c r="T866" s="0" t="n">
        <f aca="false">IF(J866=1,(MIN(30,(D866-C866)))*(K866/(K866+L866))*(O866/(O866+P866)),(MAX(-30,(D866-C866)))*(L866/(K866+L866))*(P866/(P866+O866)))</f>
        <v>1.7202614379085</v>
      </c>
      <c r="U866" s="7" t="n">
        <v>43062</v>
      </c>
    </row>
    <row r="867" customFormat="false" ht="15" hidden="false" customHeight="false" outlineLevel="0" collapsed="false">
      <c r="A867" s="0" t="s">
        <v>295</v>
      </c>
      <c r="B867" s="0" t="s">
        <v>19</v>
      </c>
      <c r="C867" s="0" t="n">
        <v>71</v>
      </c>
      <c r="D867" s="0" t="n">
        <v>54</v>
      </c>
      <c r="E867" s="0" t="n">
        <v>33</v>
      </c>
      <c r="F867" s="0" t="n">
        <v>23</v>
      </c>
      <c r="G867" s="0" t="n">
        <v>13</v>
      </c>
      <c r="H867" s="0" t="n">
        <v>13</v>
      </c>
      <c r="I867" s="0" t="n">
        <v>1</v>
      </c>
      <c r="J867" s="0" t="n">
        <v>0</v>
      </c>
      <c r="K867" s="0" t="n">
        <f aca="false">VLOOKUP(A867,'Team Data'!$A$1:$E$659,2,FALSE())</f>
        <v>15</v>
      </c>
      <c r="L867" s="0" t="n">
        <f aca="false">VLOOKUP(A867,'Team Data'!$A$1:$E$659,3,FALSE())</f>
        <v>18</v>
      </c>
      <c r="M867" s="0" t="n">
        <f aca="false">VLOOKUP(B867,'Team Data'!$A$1:$E$659,2,FALSE())</f>
        <v>14</v>
      </c>
      <c r="N867" s="0" t="n">
        <f aca="false">VLOOKUP(B867,'Team Data'!$A$1:$E$659,3,FALSE())</f>
        <v>21</v>
      </c>
      <c r="O867" s="0" t="n">
        <f aca="false">VLOOKUP(A867,'Team Data'!$A$1:$E$659,4,FALSE())</f>
        <v>512</v>
      </c>
      <c r="P867" s="0" t="n">
        <f aca="false">VLOOKUP(A867,'Team Data'!$A$1:$E$659,5,FALSE())</f>
        <v>507</v>
      </c>
      <c r="Q867" s="0" t="n">
        <f aca="false">VLOOKUP(B867,'Team Data'!$A$1:$E$659,4,FALSE())</f>
        <v>471</v>
      </c>
      <c r="R867" s="0" t="n">
        <f aca="false">VLOOKUP(B867,'Team Data'!$A$1:$E$659,5,FALSE())</f>
        <v>659</v>
      </c>
      <c r="S867" s="0" t="n">
        <f aca="false">IF(I867=1,(MIN(30,(C867-D867)))*(M867/(M867+N867))*(Q867/(Q867+R867)),(MAX(-30,(C867-D867)))*(N867/(M867+N867))*(R867/(R867+Q867)))</f>
        <v>2.83433628318584</v>
      </c>
      <c r="T867" s="0" t="n">
        <f aca="false">IF(J867=1,(MIN(30,(D867-C867)))*(K867/(K867+L867))*(O867/(O867+P867)),(MAX(-30,(D867-C867)))*(L867/(K867+L867))*(P867/(P867+O867)))</f>
        <v>-4.61361406013025</v>
      </c>
      <c r="U867" s="7" t="n">
        <v>43062</v>
      </c>
    </row>
    <row r="868" customFormat="false" ht="15" hidden="false" customHeight="false" outlineLevel="0" collapsed="false">
      <c r="A868" s="0" t="s">
        <v>575</v>
      </c>
      <c r="B868" s="0" t="s">
        <v>307</v>
      </c>
      <c r="C868" s="0" t="n">
        <v>57</v>
      </c>
      <c r="D868" s="0" t="n">
        <v>75</v>
      </c>
      <c r="E868" s="0" t="n">
        <v>45</v>
      </c>
      <c r="F868" s="0" t="n">
        <v>43</v>
      </c>
      <c r="G868" s="0" t="n">
        <v>23</v>
      </c>
      <c r="H868" s="0" t="n">
        <v>16</v>
      </c>
      <c r="I868" s="0" t="n">
        <v>0</v>
      </c>
      <c r="J868" s="0" t="n">
        <v>1</v>
      </c>
      <c r="K868" s="0" t="n">
        <f aca="false">VLOOKUP(A868,'Team Data'!$A$1:$E$659,2,FALSE())</f>
        <v>0</v>
      </c>
      <c r="L868" s="0" t="n">
        <f aca="false">VLOOKUP(A868,'Team Data'!$A$1:$E$659,3,FALSE())</f>
        <v>1</v>
      </c>
      <c r="M868" s="0" t="n">
        <f aca="false">VLOOKUP(B868,'Team Data'!$A$1:$E$659,2,FALSE())</f>
        <v>9</v>
      </c>
      <c r="N868" s="0" t="n">
        <f aca="false">VLOOKUP(B868,'Team Data'!$A$1:$E$659,3,FALSE())</f>
        <v>22</v>
      </c>
      <c r="O868" s="0" t="n">
        <f aca="false">VLOOKUP(A868,'Team Data'!$A$1:$E$659,4,FALSE())</f>
        <v>9</v>
      </c>
      <c r="P868" s="0" t="n">
        <f aca="false">VLOOKUP(A868,'Team Data'!$A$1:$E$659,5,FALSE())</f>
        <v>22</v>
      </c>
      <c r="Q868" s="0" t="n">
        <f aca="false">VLOOKUP(B868,'Team Data'!$A$1:$E$659,4,FALSE())</f>
        <v>491</v>
      </c>
      <c r="R868" s="0" t="n">
        <f aca="false">VLOOKUP(B868,'Team Data'!$A$1:$E$659,5,FALSE())</f>
        <v>453</v>
      </c>
      <c r="S868" s="0" t="n">
        <f aca="false">IF(I868=1,(MIN(30,(C868-D868)))*(M868/(M868+N868))*(Q868/(Q868+R868)),(MAX(-30,(C868-D868)))*(N868/(M868+N868))*(R868/(R868+Q868)))</f>
        <v>-6.12998906506288</v>
      </c>
      <c r="T868" s="0" t="n">
        <f aca="false">IF(J868=1,(MIN(30,(D868-C868)))*(K868/(K868+L868))*(O868/(O868+P868)),(MAX(-30,(D868-C868)))*(L868/(K868+L868))*(P868/(P868+O868)))</f>
        <v>0</v>
      </c>
      <c r="U868" s="7" t="n">
        <v>43062</v>
      </c>
    </row>
    <row r="869" customFormat="false" ht="15" hidden="false" customHeight="false" outlineLevel="0" collapsed="false">
      <c r="A869" s="0" t="s">
        <v>219</v>
      </c>
      <c r="B869" s="0" t="s">
        <v>240</v>
      </c>
      <c r="C869" s="0" t="n">
        <v>79</v>
      </c>
      <c r="D869" s="0" t="n">
        <v>62</v>
      </c>
      <c r="E869" s="0" t="n">
        <v>39</v>
      </c>
      <c r="F869" s="0" t="n">
        <v>38</v>
      </c>
      <c r="G869" s="0" t="n">
        <v>13</v>
      </c>
      <c r="H869" s="0" t="n">
        <v>13</v>
      </c>
      <c r="I869" s="0" t="n">
        <v>1</v>
      </c>
      <c r="J869" s="0" t="n">
        <v>0</v>
      </c>
      <c r="K869" s="0" t="n">
        <f aca="false">VLOOKUP(A869,'Team Data'!$A$1:$E$659,2,FALSE())</f>
        <v>12</v>
      </c>
      <c r="L869" s="0" t="n">
        <f aca="false">VLOOKUP(A869,'Team Data'!$A$1:$E$659,3,FALSE())</f>
        <v>20</v>
      </c>
      <c r="M869" s="0" t="n">
        <f aca="false">VLOOKUP(B869,'Team Data'!$A$1:$E$659,2,FALSE())</f>
        <v>7</v>
      </c>
      <c r="N869" s="0" t="n">
        <f aca="false">VLOOKUP(B869,'Team Data'!$A$1:$E$659,3,FALSE())</f>
        <v>24</v>
      </c>
      <c r="O869" s="0" t="n">
        <f aca="false">VLOOKUP(A869,'Team Data'!$A$1:$E$659,4,FALSE())</f>
        <v>657</v>
      </c>
      <c r="P869" s="0" t="n">
        <f aca="false">VLOOKUP(A869,'Team Data'!$A$1:$E$659,5,FALSE())</f>
        <v>413</v>
      </c>
      <c r="Q869" s="0" t="n">
        <f aca="false">VLOOKUP(B869,'Team Data'!$A$1:$E$659,4,FALSE())</f>
        <v>510</v>
      </c>
      <c r="R869" s="0" t="n">
        <f aca="false">VLOOKUP(B869,'Team Data'!$A$1:$E$659,5,FALSE())</f>
        <v>460</v>
      </c>
      <c r="S869" s="0" t="n">
        <f aca="false">IF(I869=1,(MIN(30,(C869-D869)))*(M869/(M869+N869))*(Q869/(Q869+R869)),(MAX(-30,(C869-D869)))*(N869/(M869+N869))*(R869/(R869+Q869)))</f>
        <v>2.01829065513801</v>
      </c>
      <c r="T869" s="0" t="n">
        <f aca="false">IF(J869=1,(MIN(30,(D869-C869)))*(K869/(K869+L869))*(O869/(O869+P869)),(MAX(-30,(D869-C869)))*(L869/(K869+L869))*(P869/(P869+O869)))</f>
        <v>-4.10105140186916</v>
      </c>
      <c r="U869" s="7" t="n">
        <v>43062</v>
      </c>
    </row>
    <row r="870" customFormat="false" ht="15" hidden="false" customHeight="false" outlineLevel="0" collapsed="false">
      <c r="A870" s="0" t="s">
        <v>347</v>
      </c>
      <c r="B870" s="0" t="s">
        <v>212</v>
      </c>
      <c r="C870" s="0" t="n">
        <v>66</v>
      </c>
      <c r="D870" s="0" t="n">
        <v>67</v>
      </c>
      <c r="E870" s="0" t="n">
        <v>32</v>
      </c>
      <c r="F870" s="0" t="n">
        <v>29</v>
      </c>
      <c r="G870" s="0" t="n">
        <v>10</v>
      </c>
      <c r="H870" s="0" t="n">
        <v>9</v>
      </c>
      <c r="I870" s="0" t="n">
        <v>0</v>
      </c>
      <c r="J870" s="0" t="n">
        <v>1</v>
      </c>
      <c r="K870" s="0" t="n">
        <f aca="false">VLOOKUP(A870,'Team Data'!$A$1:$E$659,2,FALSE())</f>
        <v>23</v>
      </c>
      <c r="L870" s="0" t="n">
        <f aca="false">VLOOKUP(A870,'Team Data'!$A$1:$E$659,3,FALSE())</f>
        <v>8</v>
      </c>
      <c r="M870" s="0" t="n">
        <f aca="false">VLOOKUP(B870,'Team Data'!$A$1:$E$659,2,FALSE())</f>
        <v>18</v>
      </c>
      <c r="N870" s="0" t="n">
        <f aca="false">VLOOKUP(B870,'Team Data'!$A$1:$E$659,3,FALSE())</f>
        <v>15</v>
      </c>
      <c r="O870" s="0" t="n">
        <f aca="false">VLOOKUP(A870,'Team Data'!$A$1:$E$659,4,FALSE())</f>
        <v>591</v>
      </c>
      <c r="P870" s="0" t="n">
        <f aca="false">VLOOKUP(A870,'Team Data'!$A$1:$E$659,5,FALSE())</f>
        <v>427</v>
      </c>
      <c r="Q870" s="0" t="n">
        <f aca="false">VLOOKUP(B870,'Team Data'!$A$1:$E$659,4,FALSE())</f>
        <v>628</v>
      </c>
      <c r="R870" s="0" t="n">
        <f aca="false">VLOOKUP(B870,'Team Data'!$A$1:$E$659,5,FALSE())</f>
        <v>469</v>
      </c>
      <c r="S870" s="0" t="n">
        <f aca="false">IF(I870=1,(MIN(30,(C870-D870)))*(M870/(M870+N870))*(Q870/(Q870+R870)),(MAX(-30,(C870-D870)))*(N870/(M870+N870))*(R870/(R870+Q870)))</f>
        <v>-0.194331648297008</v>
      </c>
      <c r="T870" s="0" t="n">
        <f aca="false">IF(J870=1,(MIN(30,(D870-C870)))*(K870/(K870+L870))*(O870/(O870+P870)),(MAX(-30,(D870-C870)))*(L870/(K870+L870))*(P870/(P870+O870)))</f>
        <v>0.430730718042969</v>
      </c>
      <c r="U870" s="7" t="n">
        <v>43062</v>
      </c>
    </row>
    <row r="871" customFormat="false" ht="15" hidden="false" customHeight="false" outlineLevel="0" collapsed="false">
      <c r="A871" s="0" t="s">
        <v>40</v>
      </c>
      <c r="B871" s="0" t="s">
        <v>576</v>
      </c>
      <c r="C871" s="0" t="n">
        <v>59</v>
      </c>
      <c r="D871" s="0" t="n">
        <v>39</v>
      </c>
      <c r="E871" s="0" t="n">
        <v>41</v>
      </c>
      <c r="F871" s="0" t="n">
        <v>26</v>
      </c>
      <c r="G871" s="0" t="n">
        <v>13</v>
      </c>
      <c r="H871" s="0" t="n">
        <v>12</v>
      </c>
      <c r="I871" s="0" t="n">
        <v>1</v>
      </c>
      <c r="J871" s="0" t="n">
        <v>0</v>
      </c>
      <c r="K871" s="0" t="n">
        <f aca="false">VLOOKUP(A871,'Team Data'!$A$1:$E$659,2,FALSE())</f>
        <v>12</v>
      </c>
      <c r="L871" s="0" t="n">
        <f aca="false">VLOOKUP(A871,'Team Data'!$A$1:$E$659,3,FALSE())</f>
        <v>18</v>
      </c>
      <c r="M871" s="0" t="n">
        <f aca="false">VLOOKUP(B871,'Team Data'!$A$1:$E$659,2,FALSE())</f>
        <v>1</v>
      </c>
      <c r="N871" s="0" t="n">
        <f aca="false">VLOOKUP(B871,'Team Data'!$A$1:$E$659,3,FALSE())</f>
        <v>2</v>
      </c>
      <c r="O871" s="0" t="n">
        <f aca="false">VLOOKUP(A871,'Team Data'!$A$1:$E$659,4,FALSE())</f>
        <v>502</v>
      </c>
      <c r="P871" s="0" t="n">
        <f aca="false">VLOOKUP(A871,'Team Data'!$A$1:$E$659,5,FALSE())</f>
        <v>400</v>
      </c>
      <c r="Q871" s="0" t="n">
        <f aca="false">VLOOKUP(B871,'Team Data'!$A$1:$E$659,4,FALSE())</f>
        <v>49</v>
      </c>
      <c r="R871" s="0" t="n">
        <f aca="false">VLOOKUP(B871,'Team Data'!$A$1:$E$659,5,FALSE())</f>
        <v>46</v>
      </c>
      <c r="S871" s="0" t="n">
        <f aca="false">IF(I871=1,(MIN(30,(C871-D871)))*(M871/(M871+N871))*(Q871/(Q871+R871)),(MAX(-30,(C871-D871)))*(N871/(M871+N871))*(R871/(R871+Q871)))</f>
        <v>3.43859649122807</v>
      </c>
      <c r="T871" s="0" t="n">
        <f aca="false">IF(J871=1,(MIN(30,(D871-C871)))*(K871/(K871+L871))*(O871/(O871+P871)),(MAX(-30,(D871-C871)))*(L871/(K871+L871))*(P871/(P871+O871)))</f>
        <v>-5.32150776053215</v>
      </c>
      <c r="U871" s="7" t="n">
        <v>43062</v>
      </c>
    </row>
    <row r="872" customFormat="false" ht="15" hidden="false" customHeight="false" outlineLevel="0" collapsed="false">
      <c r="A872" s="0" t="s">
        <v>326</v>
      </c>
      <c r="B872" s="0" t="s">
        <v>319</v>
      </c>
      <c r="C872" s="0" t="n">
        <v>58</v>
      </c>
      <c r="D872" s="0" t="n">
        <v>85</v>
      </c>
      <c r="E872" s="0" t="n">
        <v>30</v>
      </c>
      <c r="F872" s="0" t="n">
        <v>46</v>
      </c>
      <c r="G872" s="0" t="n">
        <v>12</v>
      </c>
      <c r="H872" s="0" t="n">
        <v>15</v>
      </c>
      <c r="I872" s="0" t="n">
        <v>0</v>
      </c>
      <c r="J872" s="0" t="n">
        <v>1</v>
      </c>
      <c r="K872" s="0" t="n">
        <f aca="false">VLOOKUP(A872,'Team Data'!$A$1:$E$659,2,FALSE())</f>
        <v>23</v>
      </c>
      <c r="L872" s="0" t="n">
        <f aca="false">VLOOKUP(A872,'Team Data'!$A$1:$E$659,3,FALSE())</f>
        <v>12</v>
      </c>
      <c r="M872" s="0" t="n">
        <f aca="false">VLOOKUP(B872,'Team Data'!$A$1:$E$659,2,FALSE())</f>
        <v>20</v>
      </c>
      <c r="N872" s="0" t="n">
        <f aca="false">VLOOKUP(B872,'Team Data'!$A$1:$E$659,3,FALSE())</f>
        <v>13</v>
      </c>
      <c r="O872" s="0" t="n">
        <f aca="false">VLOOKUP(A872,'Team Data'!$A$1:$E$659,4,FALSE())</f>
        <v>668</v>
      </c>
      <c r="P872" s="0" t="n">
        <f aca="false">VLOOKUP(A872,'Team Data'!$A$1:$E$659,5,FALSE())</f>
        <v>500</v>
      </c>
      <c r="Q872" s="0" t="n">
        <f aca="false">VLOOKUP(B872,'Team Data'!$A$1:$E$659,4,FALSE())</f>
        <v>561</v>
      </c>
      <c r="R872" s="0" t="n">
        <f aca="false">VLOOKUP(B872,'Team Data'!$A$1:$E$659,5,FALSE())</f>
        <v>525</v>
      </c>
      <c r="S872" s="0" t="n">
        <f aca="false">IF(I872=1,(MIN(30,(C872-D872)))*(M872/(M872+N872))*(Q872/(Q872+R872)),(MAX(-30,(C872-D872)))*(N872/(M872+N872))*(R872/(R872+Q872)))</f>
        <v>-5.14188849824209</v>
      </c>
      <c r="T872" s="0" t="n">
        <f aca="false">IF(J872=1,(MIN(30,(D872-C872)))*(K872/(K872+L872))*(O872/(O872+P872)),(MAX(-30,(D872-C872)))*(L872/(K872+L872))*(P872/(P872+O872)))</f>
        <v>10.1474559686888</v>
      </c>
      <c r="U872" s="7" t="n">
        <v>43062</v>
      </c>
    </row>
    <row r="873" customFormat="false" ht="15" hidden="false" customHeight="false" outlineLevel="0" collapsed="false">
      <c r="A873" s="0" t="s">
        <v>176</v>
      </c>
      <c r="B873" s="0" t="s">
        <v>147</v>
      </c>
      <c r="C873" s="0" t="n">
        <v>95</v>
      </c>
      <c r="D873" s="0" t="n">
        <v>58</v>
      </c>
      <c r="E873" s="0" t="n">
        <v>38</v>
      </c>
      <c r="F873" s="0" t="n">
        <v>29</v>
      </c>
      <c r="G873" s="0" t="n">
        <v>12</v>
      </c>
      <c r="H873" s="0" t="n">
        <v>19</v>
      </c>
      <c r="I873" s="0" t="n">
        <v>1</v>
      </c>
      <c r="J873" s="0" t="n">
        <v>0</v>
      </c>
      <c r="K873" s="0" t="n">
        <f aca="false">VLOOKUP(A873,'Team Data'!$A$1:$E$659,2,FALSE())</f>
        <v>20</v>
      </c>
      <c r="L873" s="0" t="n">
        <f aca="false">VLOOKUP(A873,'Team Data'!$A$1:$E$659,3,FALSE())</f>
        <v>13</v>
      </c>
      <c r="M873" s="0" t="n">
        <f aca="false">VLOOKUP(B873,'Team Data'!$A$1:$E$659,2,FALSE())</f>
        <v>15</v>
      </c>
      <c r="N873" s="0" t="n">
        <f aca="false">VLOOKUP(B873,'Team Data'!$A$1:$E$659,3,FALSE())</f>
        <v>18</v>
      </c>
      <c r="O873" s="0" t="n">
        <f aca="false">VLOOKUP(A873,'Team Data'!$A$1:$E$659,4,FALSE())</f>
        <v>621</v>
      </c>
      <c r="P873" s="0" t="n">
        <f aca="false">VLOOKUP(A873,'Team Data'!$A$1:$E$659,5,FALSE())</f>
        <v>453</v>
      </c>
      <c r="Q873" s="0" t="n">
        <f aca="false">VLOOKUP(B873,'Team Data'!$A$1:$E$659,4,FALSE())</f>
        <v>537</v>
      </c>
      <c r="R873" s="0" t="n">
        <f aca="false">VLOOKUP(B873,'Team Data'!$A$1:$E$659,5,FALSE())</f>
        <v>476</v>
      </c>
      <c r="S873" s="0" t="n">
        <f aca="false">IF(I873=1,(MIN(30,(C873-D873)))*(M873/(M873+N873))*(Q873/(Q873+R873)),(MAX(-30,(C873-D873)))*(N873/(M873+N873))*(R873/(R873+Q873)))</f>
        <v>7.22875347751952</v>
      </c>
      <c r="T873" s="0" t="n">
        <f aca="false">IF(J873=1,(MIN(30,(D873-C873)))*(K873/(K873+L873))*(O873/(O873+P873)),(MAX(-30,(D873-C873)))*(L873/(K873+L873))*(P873/(P873+O873)))</f>
        <v>-4.98476383951244</v>
      </c>
      <c r="U873" s="7" t="n">
        <v>43062</v>
      </c>
    </row>
    <row r="874" customFormat="false" ht="15" hidden="false" customHeight="false" outlineLevel="0" collapsed="false">
      <c r="A874" s="0" t="s">
        <v>53</v>
      </c>
      <c r="B874" s="0" t="s">
        <v>314</v>
      </c>
      <c r="C874" s="0" t="n">
        <v>73</v>
      </c>
      <c r="D874" s="0" t="n">
        <v>84</v>
      </c>
      <c r="E874" s="0" t="n">
        <v>42</v>
      </c>
      <c r="F874" s="0" t="n">
        <v>33</v>
      </c>
      <c r="G874" s="0" t="n">
        <v>23</v>
      </c>
      <c r="H874" s="0" t="n">
        <v>11</v>
      </c>
      <c r="I874" s="0" t="n">
        <v>0</v>
      </c>
      <c r="J874" s="0" t="n">
        <v>1</v>
      </c>
      <c r="K874" s="0" t="n">
        <f aca="false">VLOOKUP(A874,'Team Data'!$A$1:$E$659,2,FALSE())</f>
        <v>3</v>
      </c>
      <c r="L874" s="0" t="n">
        <f aca="false">VLOOKUP(A874,'Team Data'!$A$1:$E$659,3,FALSE())</f>
        <v>29</v>
      </c>
      <c r="M874" s="0" t="n">
        <f aca="false">VLOOKUP(B874,'Team Data'!$A$1:$E$659,2,FALSE())</f>
        <v>25</v>
      </c>
      <c r="N874" s="0" t="n">
        <f aca="false">VLOOKUP(B874,'Team Data'!$A$1:$E$659,3,FALSE())</f>
        <v>10</v>
      </c>
      <c r="O874" s="0" t="n">
        <f aca="false">VLOOKUP(A874,'Team Data'!$A$1:$E$659,4,FALSE())</f>
        <v>547</v>
      </c>
      <c r="P874" s="0" t="n">
        <f aca="false">VLOOKUP(A874,'Team Data'!$A$1:$E$659,5,FALSE())</f>
        <v>441</v>
      </c>
      <c r="Q874" s="0" t="n">
        <f aca="false">VLOOKUP(B874,'Team Data'!$A$1:$E$659,4,FALSE())</f>
        <v>506</v>
      </c>
      <c r="R874" s="0" t="n">
        <f aca="false">VLOOKUP(B874,'Team Data'!$A$1:$E$659,5,FALSE())</f>
        <v>534</v>
      </c>
      <c r="S874" s="0" t="n">
        <f aca="false">IF(I874=1,(MIN(30,(C874-D874)))*(M874/(M874+N874))*(Q874/(Q874+R874)),(MAX(-30,(C874-D874)))*(N874/(M874+N874))*(R874/(R874+Q874)))</f>
        <v>-1.61373626373626</v>
      </c>
      <c r="T874" s="0" t="n">
        <f aca="false">IF(J874=1,(MIN(30,(D874-C874)))*(K874/(K874+L874))*(O874/(O874+P874)),(MAX(-30,(D874-C874)))*(L874/(K874+L874))*(P874/(P874+O874)))</f>
        <v>0.570945091093117</v>
      </c>
      <c r="U874" s="7" t="n">
        <v>43062</v>
      </c>
    </row>
    <row r="875" customFormat="false" ht="15" hidden="false" customHeight="false" outlineLevel="0" collapsed="false">
      <c r="A875" s="0" t="s">
        <v>288</v>
      </c>
      <c r="B875" s="0" t="s">
        <v>334</v>
      </c>
      <c r="C875" s="0" t="n">
        <v>76</v>
      </c>
      <c r="D875" s="0" t="n">
        <v>85</v>
      </c>
      <c r="E875" s="0" t="n">
        <v>32</v>
      </c>
      <c r="F875" s="0" t="n">
        <v>35</v>
      </c>
      <c r="G875" s="0" t="n">
        <v>15</v>
      </c>
      <c r="H875" s="0" t="n">
        <v>17</v>
      </c>
      <c r="I875" s="0" t="n">
        <v>0</v>
      </c>
      <c r="J875" s="0" t="n">
        <v>1</v>
      </c>
      <c r="K875" s="0" t="n">
        <f aca="false">VLOOKUP(A875,'Team Data'!$A$1:$E$659,2,FALSE())</f>
        <v>26</v>
      </c>
      <c r="L875" s="0" t="n">
        <f aca="false">VLOOKUP(A875,'Team Data'!$A$1:$E$659,3,FALSE())</f>
        <v>9</v>
      </c>
      <c r="M875" s="0" t="n">
        <f aca="false">VLOOKUP(B875,'Team Data'!$A$1:$E$659,2,FALSE())</f>
        <v>36</v>
      </c>
      <c r="N875" s="0" t="n">
        <f aca="false">VLOOKUP(B875,'Team Data'!$A$1:$E$659,3,FALSE())</f>
        <v>4</v>
      </c>
      <c r="O875" s="0" t="n">
        <f aca="false">VLOOKUP(A875,'Team Data'!$A$1:$E$659,4,FALSE())</f>
        <v>702</v>
      </c>
      <c r="P875" s="0" t="n">
        <f aca="false">VLOOKUP(A875,'Team Data'!$A$1:$E$659,5,FALSE())</f>
        <v>475</v>
      </c>
      <c r="Q875" s="0" t="n">
        <f aca="false">VLOOKUP(B875,'Team Data'!$A$1:$E$659,4,FALSE())</f>
        <v>804</v>
      </c>
      <c r="R875" s="0" t="n">
        <f aca="false">VLOOKUP(B875,'Team Data'!$A$1:$E$659,5,FALSE())</f>
        <v>530</v>
      </c>
      <c r="S875" s="0" t="n">
        <f aca="false">IF(I875=1,(MIN(30,(C875-D875)))*(M875/(M875+N875))*(Q875/(Q875+R875)),(MAX(-30,(C875-D875)))*(N875/(M875+N875))*(R875/(R875+Q875)))</f>
        <v>-0.357571214392804</v>
      </c>
      <c r="T875" s="0" t="n">
        <f aca="false">IF(J875=1,(MIN(30,(D875-C875)))*(K875/(K875+L875))*(O875/(O875+P875)),(MAX(-30,(D875-C875)))*(L875/(K875+L875))*(P875/(P875+O875)))</f>
        <v>3.98757130719748</v>
      </c>
      <c r="U875" s="7" t="n">
        <v>43062</v>
      </c>
    </row>
    <row r="876" customFormat="false" ht="15" hidden="false" customHeight="false" outlineLevel="0" collapsed="false">
      <c r="A876" s="0" t="s">
        <v>205</v>
      </c>
      <c r="B876" s="0" t="s">
        <v>108</v>
      </c>
      <c r="C876" s="0" t="n">
        <v>66</v>
      </c>
      <c r="D876" s="0" t="n">
        <v>76</v>
      </c>
      <c r="E876" s="0" t="n">
        <v>32</v>
      </c>
      <c r="F876" s="0" t="n">
        <v>42</v>
      </c>
      <c r="G876" s="0" t="n">
        <v>12</v>
      </c>
      <c r="H876" s="0" t="n">
        <v>15</v>
      </c>
      <c r="I876" s="0" t="n">
        <v>0</v>
      </c>
      <c r="J876" s="0" t="n">
        <v>1</v>
      </c>
      <c r="K876" s="0" t="n">
        <f aca="false">VLOOKUP(A876,'Team Data'!$A$1:$E$659,2,FALSE())</f>
        <v>5</v>
      </c>
      <c r="L876" s="0" t="n">
        <f aca="false">VLOOKUP(A876,'Team Data'!$A$1:$E$659,3,FALSE())</f>
        <v>27</v>
      </c>
      <c r="M876" s="0" t="n">
        <f aca="false">VLOOKUP(B876,'Team Data'!$A$1:$E$659,2,FALSE())</f>
        <v>19</v>
      </c>
      <c r="N876" s="0" t="n">
        <f aca="false">VLOOKUP(B876,'Team Data'!$A$1:$E$659,3,FALSE())</f>
        <v>16</v>
      </c>
      <c r="O876" s="0" t="n">
        <f aca="false">VLOOKUP(A876,'Team Data'!$A$1:$E$659,4,FALSE())</f>
        <v>550</v>
      </c>
      <c r="P876" s="0" t="n">
        <f aca="false">VLOOKUP(A876,'Team Data'!$A$1:$E$659,5,FALSE())</f>
        <v>448</v>
      </c>
      <c r="Q876" s="0" t="n">
        <f aca="false">VLOOKUP(B876,'Team Data'!$A$1:$E$659,4,FALSE())</f>
        <v>472</v>
      </c>
      <c r="R876" s="0" t="n">
        <f aca="false">VLOOKUP(B876,'Team Data'!$A$1:$E$659,5,FALSE())</f>
        <v>580</v>
      </c>
      <c r="S876" s="0" t="n">
        <f aca="false">IF(I876=1,(MIN(30,(C876-D876)))*(M876/(M876+N876))*(Q876/(Q876+R876)),(MAX(-30,(C876-D876)))*(N876/(M876+N876))*(R876/(R876+Q876)))</f>
        <v>-2.52036936447583</v>
      </c>
      <c r="T876" s="0" t="n">
        <f aca="false">IF(J876=1,(MIN(30,(D876-C876)))*(K876/(K876+L876))*(O876/(O876+P876)),(MAX(-30,(D876-C876)))*(L876/(K876+L876))*(P876/(P876+O876)))</f>
        <v>0.861097194388778</v>
      </c>
      <c r="U876" s="7" t="n">
        <v>43062</v>
      </c>
    </row>
    <row r="877" customFormat="false" ht="15" hidden="false" customHeight="false" outlineLevel="0" collapsed="false">
      <c r="A877" s="0" t="s">
        <v>280</v>
      </c>
      <c r="B877" s="0" t="s">
        <v>223</v>
      </c>
      <c r="C877" s="0" t="n">
        <v>82</v>
      </c>
      <c r="D877" s="0" t="n">
        <v>77</v>
      </c>
      <c r="E877" s="0" t="n">
        <v>34</v>
      </c>
      <c r="F877" s="0" t="n">
        <v>38</v>
      </c>
      <c r="G877" s="0" t="n">
        <v>6</v>
      </c>
      <c r="H877" s="0" t="n">
        <v>21</v>
      </c>
      <c r="I877" s="0" t="n">
        <v>1</v>
      </c>
      <c r="J877" s="0" t="n">
        <v>0</v>
      </c>
      <c r="K877" s="0" t="n">
        <f aca="false">VLOOKUP(A877,'Team Data'!$A$1:$E$659,2,FALSE())</f>
        <v>16</v>
      </c>
      <c r="L877" s="0" t="n">
        <f aca="false">VLOOKUP(A877,'Team Data'!$A$1:$E$659,3,FALSE())</f>
        <v>17</v>
      </c>
      <c r="M877" s="0" t="n">
        <f aca="false">VLOOKUP(B877,'Team Data'!$A$1:$E$659,2,FALSE())</f>
        <v>16</v>
      </c>
      <c r="N877" s="0" t="n">
        <f aca="false">VLOOKUP(B877,'Team Data'!$A$1:$E$659,3,FALSE())</f>
        <v>16</v>
      </c>
      <c r="O877" s="0" t="n">
        <f aca="false">VLOOKUP(A877,'Team Data'!$A$1:$E$659,4,FALSE())</f>
        <v>652</v>
      </c>
      <c r="P877" s="0" t="n">
        <f aca="false">VLOOKUP(A877,'Team Data'!$A$1:$E$659,5,FALSE())</f>
        <v>412</v>
      </c>
      <c r="Q877" s="0" t="n">
        <f aca="false">VLOOKUP(B877,'Team Data'!$A$1:$E$659,4,FALSE())</f>
        <v>583</v>
      </c>
      <c r="R877" s="0" t="n">
        <f aca="false">VLOOKUP(B877,'Team Data'!$A$1:$E$659,5,FALSE())</f>
        <v>479</v>
      </c>
      <c r="S877" s="0" t="n">
        <f aca="false">IF(I877=1,(MIN(30,(C877-D877)))*(M877/(M877+N877))*(Q877/(Q877+R877)),(MAX(-30,(C877-D877)))*(N877/(M877+N877))*(R877/(R877+Q877)))</f>
        <v>1.37241054613936</v>
      </c>
      <c r="T877" s="0" t="n">
        <f aca="false">IF(J877=1,(MIN(30,(D877-C877)))*(K877/(K877+L877))*(O877/(O877+P877)),(MAX(-30,(D877-C877)))*(L877/(K877+L877))*(P877/(P877+O877)))</f>
        <v>-0.997379813169287</v>
      </c>
      <c r="U877" s="7" t="n">
        <v>43062</v>
      </c>
    </row>
    <row r="878" customFormat="false" ht="15" hidden="false" customHeight="false" outlineLevel="0" collapsed="false">
      <c r="A878" s="0" t="s">
        <v>195</v>
      </c>
      <c r="B878" s="0" t="s">
        <v>232</v>
      </c>
      <c r="C878" s="0" t="n">
        <v>76</v>
      </c>
      <c r="D878" s="0" t="n">
        <v>64</v>
      </c>
      <c r="E878" s="0" t="n">
        <v>34</v>
      </c>
      <c r="F878" s="0" t="n">
        <v>35</v>
      </c>
      <c r="G878" s="0" t="n">
        <v>13</v>
      </c>
      <c r="H878" s="0" t="n">
        <v>16</v>
      </c>
      <c r="I878" s="0" t="n">
        <v>1</v>
      </c>
      <c r="J878" s="0" t="n">
        <v>0</v>
      </c>
      <c r="K878" s="0" t="n">
        <f aca="false">VLOOKUP(A878,'Team Data'!$A$1:$E$659,2,FALSE())</f>
        <v>21</v>
      </c>
      <c r="L878" s="0" t="n">
        <f aca="false">VLOOKUP(A878,'Team Data'!$A$1:$E$659,3,FALSE())</f>
        <v>11</v>
      </c>
      <c r="M878" s="0" t="n">
        <f aca="false">VLOOKUP(B878,'Team Data'!$A$1:$E$659,2,FALSE())</f>
        <v>11</v>
      </c>
      <c r="N878" s="0" t="n">
        <f aca="false">VLOOKUP(B878,'Team Data'!$A$1:$E$659,3,FALSE())</f>
        <v>21</v>
      </c>
      <c r="O878" s="0" t="n">
        <f aca="false">VLOOKUP(A878,'Team Data'!$A$1:$E$659,4,FALSE())</f>
        <v>481</v>
      </c>
      <c r="P878" s="0" t="n">
        <f aca="false">VLOOKUP(A878,'Team Data'!$A$1:$E$659,5,FALSE())</f>
        <v>445</v>
      </c>
      <c r="Q878" s="0" t="n">
        <f aca="false">VLOOKUP(B878,'Team Data'!$A$1:$E$659,4,FALSE())</f>
        <v>484</v>
      </c>
      <c r="R878" s="0" t="n">
        <f aca="false">VLOOKUP(B878,'Team Data'!$A$1:$E$659,5,FALSE())</f>
        <v>477</v>
      </c>
      <c r="S878" s="0" t="n">
        <f aca="false">IF(I878=1,(MIN(30,(C878-D878)))*(M878/(M878+N878))*(Q878/(Q878+R878)),(MAX(-30,(C878-D878)))*(N878/(M878+N878))*(R878/(R878+Q878)))</f>
        <v>2.07752341311134</v>
      </c>
      <c r="T878" s="0" t="n">
        <f aca="false">IF(J878=1,(MIN(30,(D878-C878)))*(K878/(K878+L878))*(O878/(O878+P878)),(MAX(-30,(D878-C878)))*(L878/(K878+L878))*(P878/(P878+O878)))</f>
        <v>-1.98231641468683</v>
      </c>
      <c r="U878" s="7" t="n">
        <v>43062</v>
      </c>
    </row>
    <row r="879" customFormat="false" ht="15" hidden="false" customHeight="false" outlineLevel="0" collapsed="false">
      <c r="A879" s="0" t="s">
        <v>229</v>
      </c>
      <c r="B879" s="0" t="s">
        <v>197</v>
      </c>
      <c r="C879" s="0" t="n">
        <v>78</v>
      </c>
      <c r="D879" s="0" t="n">
        <v>102</v>
      </c>
      <c r="E879" s="0" t="n">
        <v>33</v>
      </c>
      <c r="F879" s="0" t="n">
        <v>51</v>
      </c>
      <c r="G879" s="0" t="n">
        <v>14</v>
      </c>
      <c r="H879" s="0" t="n">
        <v>13</v>
      </c>
      <c r="I879" s="0" t="n">
        <v>0</v>
      </c>
      <c r="J879" s="0" t="n">
        <v>1</v>
      </c>
      <c r="K879" s="0" t="n">
        <f aca="false">VLOOKUP(A879,'Team Data'!$A$1:$E$659,2,FALSE())</f>
        <v>10</v>
      </c>
      <c r="L879" s="0" t="n">
        <f aca="false">VLOOKUP(A879,'Team Data'!$A$1:$E$659,3,FALSE())</f>
        <v>22</v>
      </c>
      <c r="M879" s="0" t="n">
        <f aca="false">VLOOKUP(B879,'Team Data'!$A$1:$E$659,2,FALSE())</f>
        <v>26</v>
      </c>
      <c r="N879" s="0" t="n">
        <f aca="false">VLOOKUP(B879,'Team Data'!$A$1:$E$659,3,FALSE())</f>
        <v>11</v>
      </c>
      <c r="O879" s="0" t="n">
        <f aca="false">VLOOKUP(A879,'Team Data'!$A$1:$E$659,4,FALSE())</f>
        <v>517</v>
      </c>
      <c r="P879" s="0" t="n">
        <f aca="false">VLOOKUP(A879,'Team Data'!$A$1:$E$659,5,FALSE())</f>
        <v>456</v>
      </c>
      <c r="Q879" s="0" t="n">
        <f aca="false">VLOOKUP(B879,'Team Data'!$A$1:$E$659,4,FALSE())</f>
        <v>794</v>
      </c>
      <c r="R879" s="0" t="n">
        <f aca="false">VLOOKUP(B879,'Team Data'!$A$1:$E$659,5,FALSE())</f>
        <v>455</v>
      </c>
      <c r="S879" s="0" t="n">
        <f aca="false">IF(I879=1,(MIN(30,(C879-D879)))*(M879/(M879+N879))*(Q879/(Q879+R879)),(MAX(-30,(C879-D879)))*(N879/(M879+N879))*(R879/(R879+Q879)))</f>
        <v>-2.59926860407245</v>
      </c>
      <c r="T879" s="0" t="n">
        <f aca="false">IF(J879=1,(MIN(30,(D879-C879)))*(K879/(K879+L879))*(O879/(O879+P879)),(MAX(-30,(D879-C879)))*(L879/(K879+L879))*(P879/(P879+O879)))</f>
        <v>3.98509763617677</v>
      </c>
      <c r="U879" s="7" t="n">
        <v>43062</v>
      </c>
    </row>
    <row r="880" customFormat="false" ht="15" hidden="false" customHeight="false" outlineLevel="0" collapsed="false">
      <c r="A880" s="0" t="s">
        <v>185</v>
      </c>
      <c r="B880" s="0" t="s">
        <v>208</v>
      </c>
      <c r="C880" s="0" t="n">
        <v>60</v>
      </c>
      <c r="D880" s="0" t="n">
        <v>64</v>
      </c>
      <c r="E880" s="0" t="n">
        <v>44</v>
      </c>
      <c r="F880" s="0" t="n">
        <v>38</v>
      </c>
      <c r="G880" s="0" t="n">
        <v>14</v>
      </c>
      <c r="H880" s="0" t="n">
        <v>11</v>
      </c>
      <c r="I880" s="0" t="n">
        <v>0</v>
      </c>
      <c r="J880" s="0" t="n">
        <v>1</v>
      </c>
      <c r="K880" s="0" t="n">
        <f aca="false">VLOOKUP(A880,'Team Data'!$A$1:$E$659,2,FALSE())</f>
        <v>21</v>
      </c>
      <c r="L880" s="0" t="n">
        <f aca="false">VLOOKUP(A880,'Team Data'!$A$1:$E$659,3,FALSE())</f>
        <v>12</v>
      </c>
      <c r="M880" s="0" t="n">
        <f aca="false">VLOOKUP(B880,'Team Data'!$A$1:$E$659,2,FALSE())</f>
        <v>16</v>
      </c>
      <c r="N880" s="0" t="n">
        <f aca="false">VLOOKUP(B880,'Team Data'!$A$1:$E$659,3,FALSE())</f>
        <v>16</v>
      </c>
      <c r="O880" s="0" t="n">
        <f aca="false">VLOOKUP(A880,'Team Data'!$A$1:$E$659,4,FALSE())</f>
        <v>618</v>
      </c>
      <c r="P880" s="0" t="n">
        <f aca="false">VLOOKUP(A880,'Team Data'!$A$1:$E$659,5,FALSE())</f>
        <v>486</v>
      </c>
      <c r="Q880" s="0" t="n">
        <f aca="false">VLOOKUP(B880,'Team Data'!$A$1:$E$659,4,FALSE())</f>
        <v>582</v>
      </c>
      <c r="R880" s="0" t="n">
        <f aca="false">VLOOKUP(B880,'Team Data'!$A$1:$E$659,5,FALSE())</f>
        <v>422</v>
      </c>
      <c r="S880" s="0" t="n">
        <f aca="false">IF(I880=1,(MIN(30,(C880-D880)))*(M880/(M880+N880))*(Q880/(Q880+R880)),(MAX(-30,(C880-D880)))*(N880/(M880+N880))*(R880/(R880+Q880)))</f>
        <v>-0.840637450199203</v>
      </c>
      <c r="T880" s="0" t="n">
        <f aca="false">IF(J880=1,(MIN(30,(D880-C880)))*(K880/(K880+L880))*(O880/(O880+P880)),(MAX(-30,(D880-C880)))*(L880/(K880+L880))*(P880/(P880+O880)))</f>
        <v>1.42490118577075</v>
      </c>
      <c r="U880" s="7" t="n">
        <v>43062</v>
      </c>
    </row>
    <row r="881" customFormat="false" ht="15" hidden="false" customHeight="false" outlineLevel="0" collapsed="false">
      <c r="A881" s="0" t="s">
        <v>252</v>
      </c>
      <c r="B881" s="0" t="s">
        <v>110</v>
      </c>
      <c r="C881" s="0" t="n">
        <v>89</v>
      </c>
      <c r="D881" s="0" t="n">
        <v>71</v>
      </c>
      <c r="E881" s="0" t="n">
        <v>39</v>
      </c>
      <c r="F881" s="0" t="n">
        <v>21</v>
      </c>
      <c r="G881" s="0" t="n">
        <v>13</v>
      </c>
      <c r="H881" s="0" t="n">
        <v>8</v>
      </c>
      <c r="I881" s="0" t="n">
        <v>1</v>
      </c>
      <c r="J881" s="0" t="n">
        <v>0</v>
      </c>
      <c r="K881" s="0" t="n">
        <f aca="false">VLOOKUP(A881,'Team Data'!$A$1:$E$659,2,FALSE())</f>
        <v>30</v>
      </c>
      <c r="L881" s="0" t="n">
        <f aca="false">VLOOKUP(A881,'Team Data'!$A$1:$E$659,3,FALSE())</f>
        <v>6</v>
      </c>
      <c r="M881" s="0" t="n">
        <f aca="false">VLOOKUP(B881,'Team Data'!$A$1:$E$659,2,FALSE())</f>
        <v>18</v>
      </c>
      <c r="N881" s="0" t="n">
        <f aca="false">VLOOKUP(B881,'Team Data'!$A$1:$E$659,3,FALSE())</f>
        <v>14</v>
      </c>
      <c r="O881" s="0" t="n">
        <f aca="false">VLOOKUP(A881,'Team Data'!$A$1:$E$659,4,FALSE())</f>
        <v>602</v>
      </c>
      <c r="P881" s="0" t="n">
        <f aca="false">VLOOKUP(A881,'Team Data'!$A$1:$E$659,5,FALSE())</f>
        <v>592</v>
      </c>
      <c r="Q881" s="0" t="n">
        <f aca="false">VLOOKUP(B881,'Team Data'!$A$1:$E$659,4,FALSE())</f>
        <v>490</v>
      </c>
      <c r="R881" s="0" t="n">
        <f aca="false">VLOOKUP(B881,'Team Data'!$A$1:$E$659,5,FALSE())</f>
        <v>466</v>
      </c>
      <c r="S881" s="0" t="n">
        <f aca="false">IF(I881=1,(MIN(30,(C881-D881)))*(M881/(M881+N881))*(Q881/(Q881+R881)),(MAX(-30,(C881-D881)))*(N881/(M881+N881))*(R881/(R881+Q881)))</f>
        <v>5.18959205020921</v>
      </c>
      <c r="T881" s="0" t="n">
        <f aca="false">IF(J881=1,(MIN(30,(D881-C881)))*(K881/(K881+L881))*(O881/(O881+P881)),(MAX(-30,(D881-C881)))*(L881/(K881+L881))*(P881/(P881+O881)))</f>
        <v>-1.48743718592965</v>
      </c>
      <c r="U881" s="7" t="n">
        <v>43062</v>
      </c>
    </row>
    <row r="882" customFormat="false" ht="15" hidden="false" customHeight="false" outlineLevel="0" collapsed="false">
      <c r="A882" s="0" t="s">
        <v>335</v>
      </c>
      <c r="B882" s="0" t="s">
        <v>332</v>
      </c>
      <c r="C882" s="0" t="n">
        <v>68</v>
      </c>
      <c r="D882" s="0" t="n">
        <v>42</v>
      </c>
      <c r="E882" s="0" t="n">
        <v>42</v>
      </c>
      <c r="F882" s="0" t="n">
        <v>36</v>
      </c>
      <c r="G882" s="0" t="n">
        <v>7</v>
      </c>
      <c r="H882" s="0" t="n">
        <v>9</v>
      </c>
      <c r="I882" s="0" t="n">
        <v>1</v>
      </c>
      <c r="J882" s="0" t="n">
        <v>0</v>
      </c>
      <c r="K882" s="0" t="n">
        <f aca="false">VLOOKUP(A882,'Team Data'!$A$1:$E$659,2,FALSE())</f>
        <v>31</v>
      </c>
      <c r="L882" s="0" t="n">
        <f aca="false">VLOOKUP(A882,'Team Data'!$A$1:$E$659,3,FALSE())</f>
        <v>3</v>
      </c>
      <c r="M882" s="0" t="n">
        <f aca="false">VLOOKUP(B882,'Team Data'!$A$1:$E$659,2,FALSE())</f>
        <v>12</v>
      </c>
      <c r="N882" s="0" t="n">
        <f aca="false">VLOOKUP(B882,'Team Data'!$A$1:$E$659,3,FALSE())</f>
        <v>20</v>
      </c>
      <c r="O882" s="0" t="n">
        <f aca="false">VLOOKUP(A882,'Team Data'!$A$1:$E$659,4,FALSE())</f>
        <v>678</v>
      </c>
      <c r="P882" s="0" t="n">
        <f aca="false">VLOOKUP(A882,'Team Data'!$A$1:$E$659,5,FALSE())</f>
        <v>466</v>
      </c>
      <c r="Q882" s="0" t="n">
        <f aca="false">VLOOKUP(B882,'Team Data'!$A$1:$E$659,4,FALSE())</f>
        <v>669</v>
      </c>
      <c r="R882" s="0" t="n">
        <f aca="false">VLOOKUP(B882,'Team Data'!$A$1:$E$659,5,FALSE())</f>
        <v>411</v>
      </c>
      <c r="S882" s="0" t="n">
        <f aca="false">IF(I882=1,(MIN(30,(C882-D882)))*(M882/(M882+N882))*(Q882/(Q882+R882)),(MAX(-30,(C882-D882)))*(N882/(M882+N882))*(R882/(R882+Q882)))</f>
        <v>6.03958333333333</v>
      </c>
      <c r="T882" s="0" t="n">
        <f aca="false">IF(J882=1,(MIN(30,(D882-C882)))*(K882/(K882+L882))*(O882/(O882+P882)),(MAX(-30,(D882-C882)))*(L882/(K882+L882))*(P882/(P882+O882)))</f>
        <v>-0.934491978609626</v>
      </c>
      <c r="U882" s="7" t="n">
        <v>43062</v>
      </c>
    </row>
    <row r="883" customFormat="false" ht="15" hidden="false" customHeight="false" outlineLevel="0" collapsed="false">
      <c r="A883" s="0" t="s">
        <v>230</v>
      </c>
      <c r="B883" s="0" t="s">
        <v>75</v>
      </c>
      <c r="C883" s="0" t="n">
        <v>81</v>
      </c>
      <c r="D883" s="0" t="n">
        <v>99</v>
      </c>
      <c r="E883" s="0" t="n">
        <v>37</v>
      </c>
      <c r="F883" s="0" t="n">
        <v>49</v>
      </c>
      <c r="G883" s="0" t="n">
        <v>7</v>
      </c>
      <c r="H883" s="0" t="n">
        <v>11</v>
      </c>
      <c r="I883" s="0" t="n">
        <v>0</v>
      </c>
      <c r="J883" s="0" t="n">
        <v>1</v>
      </c>
      <c r="K883" s="0" t="n">
        <f aca="false">VLOOKUP(A883,'Team Data'!$A$1:$E$659,2,FALSE())</f>
        <v>20</v>
      </c>
      <c r="L883" s="0" t="n">
        <f aca="false">VLOOKUP(A883,'Team Data'!$A$1:$E$659,3,FALSE())</f>
        <v>14</v>
      </c>
      <c r="M883" s="0" t="n">
        <f aca="false">VLOOKUP(B883,'Team Data'!$A$1:$E$659,2,FALSE())</f>
        <v>28</v>
      </c>
      <c r="N883" s="0" t="n">
        <f aca="false">VLOOKUP(B883,'Team Data'!$A$1:$E$659,3,FALSE())</f>
        <v>8</v>
      </c>
      <c r="O883" s="0" t="n">
        <f aca="false">VLOOKUP(A883,'Team Data'!$A$1:$E$659,4,FALSE())</f>
        <v>504</v>
      </c>
      <c r="P883" s="0" t="n">
        <f aca="false">VLOOKUP(A883,'Team Data'!$A$1:$E$659,5,FALSE())</f>
        <v>516</v>
      </c>
      <c r="Q883" s="0" t="n">
        <f aca="false">VLOOKUP(B883,'Team Data'!$A$1:$E$659,4,FALSE())</f>
        <v>723</v>
      </c>
      <c r="R883" s="0" t="n">
        <f aca="false">VLOOKUP(B883,'Team Data'!$A$1:$E$659,5,FALSE())</f>
        <v>486</v>
      </c>
      <c r="S883" s="0" t="n">
        <f aca="false">IF(I883=1,(MIN(30,(C883-D883)))*(M883/(M883+N883))*(Q883/(Q883+R883)),(MAX(-30,(C883-D883)))*(N883/(M883+N883))*(R883/(R883+Q883)))</f>
        <v>-1.60794044665012</v>
      </c>
      <c r="T883" s="0" t="n">
        <f aca="false">IF(J883=1,(MIN(30,(D883-C883)))*(K883/(K883+L883))*(O883/(O883+P883)),(MAX(-30,(D883-C883)))*(L883/(K883+L883))*(P883/(P883+O883)))</f>
        <v>5.2318339100346</v>
      </c>
      <c r="U883" s="7" t="n">
        <v>43062</v>
      </c>
    </row>
    <row r="884" customFormat="false" ht="15" hidden="false" customHeight="false" outlineLevel="0" collapsed="false">
      <c r="A884" s="0" t="s">
        <v>98</v>
      </c>
      <c r="B884" s="0" t="s">
        <v>354</v>
      </c>
      <c r="C884" s="0" t="n">
        <v>64</v>
      </c>
      <c r="D884" s="0" t="n">
        <v>83</v>
      </c>
      <c r="E884" s="0" t="n">
        <v>26</v>
      </c>
      <c r="F884" s="0" t="n">
        <v>38</v>
      </c>
      <c r="G884" s="0" t="n">
        <v>13</v>
      </c>
      <c r="H884" s="0" t="n">
        <v>13</v>
      </c>
      <c r="I884" s="0" t="n">
        <v>0</v>
      </c>
      <c r="J884" s="0" t="n">
        <v>1</v>
      </c>
      <c r="K884" s="0" t="n">
        <f aca="false">VLOOKUP(A884,'Team Data'!$A$1:$E$659,2,FALSE())</f>
        <v>15</v>
      </c>
      <c r="L884" s="0" t="n">
        <f aca="false">VLOOKUP(A884,'Team Data'!$A$1:$E$659,3,FALSE())</f>
        <v>18</v>
      </c>
      <c r="M884" s="0" t="n">
        <f aca="false">VLOOKUP(B884,'Team Data'!$A$1:$E$659,2,FALSE())</f>
        <v>28</v>
      </c>
      <c r="N884" s="0" t="n">
        <f aca="false">VLOOKUP(B884,'Team Data'!$A$1:$E$659,3,FALSE())</f>
        <v>6</v>
      </c>
      <c r="O884" s="0" t="n">
        <f aca="false">VLOOKUP(A884,'Team Data'!$A$1:$E$659,4,FALSE())</f>
        <v>568</v>
      </c>
      <c r="P884" s="0" t="n">
        <f aca="false">VLOOKUP(A884,'Team Data'!$A$1:$E$659,5,FALSE())</f>
        <v>506</v>
      </c>
      <c r="Q884" s="0" t="n">
        <f aca="false">VLOOKUP(B884,'Team Data'!$A$1:$E$659,4,FALSE())</f>
        <v>661</v>
      </c>
      <c r="R884" s="0" t="n">
        <f aca="false">VLOOKUP(B884,'Team Data'!$A$1:$E$659,5,FALSE())</f>
        <v>472</v>
      </c>
      <c r="S884" s="0" t="n">
        <f aca="false">IF(I884=1,(MIN(30,(C884-D884)))*(M884/(M884+N884))*(Q884/(Q884+R884)),(MAX(-30,(C884-D884)))*(N884/(M884+N884))*(R884/(R884+Q884)))</f>
        <v>-1.39681221120399</v>
      </c>
      <c r="T884" s="0" t="n">
        <f aca="false">IF(J884=1,(MIN(30,(D884-C884)))*(K884/(K884+L884))*(O884/(O884+P884)),(MAX(-30,(D884-C884)))*(L884/(K884+L884))*(P884/(P884+O884)))</f>
        <v>4.56746233282546</v>
      </c>
      <c r="U884" s="7" t="n">
        <v>43062</v>
      </c>
    </row>
    <row r="885" customFormat="false" ht="15" hidden="false" customHeight="false" outlineLevel="0" collapsed="false">
      <c r="A885" s="0" t="s">
        <v>17</v>
      </c>
      <c r="B885" s="0" t="s">
        <v>216</v>
      </c>
      <c r="C885" s="0" t="n">
        <v>92</v>
      </c>
      <c r="D885" s="0" t="n">
        <v>83</v>
      </c>
      <c r="E885" s="0" t="n">
        <v>41</v>
      </c>
      <c r="F885" s="0" t="n">
        <v>35</v>
      </c>
      <c r="G885" s="0" t="n">
        <v>16</v>
      </c>
      <c r="H885" s="0" t="n">
        <v>19</v>
      </c>
      <c r="I885" s="0" t="n">
        <v>1</v>
      </c>
      <c r="J885" s="0" t="n">
        <v>0</v>
      </c>
      <c r="K885" s="0" t="n">
        <f aca="false">VLOOKUP(A885,'Team Data'!$A$1:$E$659,2,FALSE())</f>
        <v>23</v>
      </c>
      <c r="L885" s="0" t="n">
        <f aca="false">VLOOKUP(A885,'Team Data'!$A$1:$E$659,3,FALSE())</f>
        <v>12</v>
      </c>
      <c r="M885" s="0" t="n">
        <f aca="false">VLOOKUP(B885,'Team Data'!$A$1:$E$659,2,FALSE())</f>
        <v>18</v>
      </c>
      <c r="N885" s="0" t="n">
        <f aca="false">VLOOKUP(B885,'Team Data'!$A$1:$E$659,3,FALSE())</f>
        <v>14</v>
      </c>
      <c r="O885" s="0" t="n">
        <f aca="false">VLOOKUP(A885,'Team Data'!$A$1:$E$659,4,FALSE())</f>
        <v>660</v>
      </c>
      <c r="P885" s="0" t="n">
        <f aca="false">VLOOKUP(A885,'Team Data'!$A$1:$E$659,5,FALSE())</f>
        <v>497</v>
      </c>
      <c r="Q885" s="0" t="n">
        <f aca="false">VLOOKUP(B885,'Team Data'!$A$1:$E$659,4,FALSE())</f>
        <v>650</v>
      </c>
      <c r="R885" s="0" t="n">
        <f aca="false">VLOOKUP(B885,'Team Data'!$A$1:$E$659,5,FALSE())</f>
        <v>442</v>
      </c>
      <c r="S885" s="0" t="n">
        <f aca="false">IF(I885=1,(MIN(30,(C885-D885)))*(M885/(M885+N885))*(Q885/(Q885+R885)),(MAX(-30,(C885-D885)))*(N885/(M885+N885))*(R885/(R885+Q885)))</f>
        <v>3.01339285714286</v>
      </c>
      <c r="T885" s="0" t="n">
        <f aca="false">IF(J885=1,(MIN(30,(D885-C885)))*(K885/(K885+L885))*(O885/(O885+P885)),(MAX(-30,(D885-C885)))*(L885/(K885+L885))*(P885/(P885+O885)))</f>
        <v>-1.32549697493518</v>
      </c>
      <c r="U885" s="7" t="n">
        <v>43062</v>
      </c>
    </row>
    <row r="886" customFormat="false" ht="15" hidden="false" customHeight="false" outlineLevel="0" collapsed="false">
      <c r="A886" s="0" t="s">
        <v>239</v>
      </c>
      <c r="B886" s="0" t="s">
        <v>263</v>
      </c>
      <c r="C886" s="0" t="n">
        <v>75</v>
      </c>
      <c r="D886" s="0" t="n">
        <v>74</v>
      </c>
      <c r="E886" s="0" t="n">
        <v>31</v>
      </c>
      <c r="F886" s="0" t="n">
        <v>41</v>
      </c>
      <c r="G886" s="0" t="n">
        <v>12</v>
      </c>
      <c r="H886" s="0" t="n">
        <v>15</v>
      </c>
      <c r="I886" s="0" t="n">
        <v>1</v>
      </c>
      <c r="J886" s="0" t="n">
        <v>0</v>
      </c>
      <c r="K886" s="0" t="n">
        <f aca="false">VLOOKUP(A886,'Team Data'!$A$1:$E$659,2,FALSE())</f>
        <v>26</v>
      </c>
      <c r="L886" s="0" t="n">
        <f aca="false">VLOOKUP(A886,'Team Data'!$A$1:$E$659,3,FALSE())</f>
        <v>8</v>
      </c>
      <c r="M886" s="0" t="n">
        <f aca="false">VLOOKUP(B886,'Team Data'!$A$1:$E$659,2,FALSE())</f>
        <v>22</v>
      </c>
      <c r="N886" s="0" t="n">
        <f aca="false">VLOOKUP(B886,'Team Data'!$A$1:$E$659,3,FALSE())</f>
        <v>12</v>
      </c>
      <c r="O886" s="0" t="n">
        <f aca="false">VLOOKUP(A886,'Team Data'!$A$1:$E$659,4,FALSE())</f>
        <v>627</v>
      </c>
      <c r="P886" s="0" t="n">
        <f aca="false">VLOOKUP(A886,'Team Data'!$A$1:$E$659,5,FALSE())</f>
        <v>488</v>
      </c>
      <c r="Q886" s="0" t="n">
        <f aca="false">VLOOKUP(B886,'Team Data'!$A$1:$E$659,4,FALSE())</f>
        <v>670</v>
      </c>
      <c r="R886" s="0" t="n">
        <f aca="false">VLOOKUP(B886,'Team Data'!$A$1:$E$659,5,FALSE())</f>
        <v>461</v>
      </c>
      <c r="S886" s="0" t="n">
        <f aca="false">IF(I886=1,(MIN(30,(C886-D886)))*(M886/(M886+N886))*(Q886/(Q886+R886)),(MAX(-30,(C886-D886)))*(N886/(M886+N886))*(R886/(R886+Q886)))</f>
        <v>0.383315129765434</v>
      </c>
      <c r="T886" s="0" t="n">
        <f aca="false">IF(J886=1,(MIN(30,(D886-C886)))*(K886/(K886+L886))*(O886/(O886+P886)),(MAX(-30,(D886-C886)))*(L886/(K886+L886))*(P886/(P886+O886)))</f>
        <v>-0.102980743867054</v>
      </c>
      <c r="U886" s="7" t="n">
        <v>43062</v>
      </c>
    </row>
    <row r="887" customFormat="false" ht="15" hidden="false" customHeight="false" outlineLevel="0" collapsed="false">
      <c r="A887" s="0" t="s">
        <v>309</v>
      </c>
      <c r="B887" s="0" t="s">
        <v>188</v>
      </c>
      <c r="C887" s="0" t="n">
        <v>68</v>
      </c>
      <c r="D887" s="0" t="n">
        <v>59</v>
      </c>
      <c r="E887" s="0" t="n">
        <v>37</v>
      </c>
      <c r="F887" s="0" t="n">
        <v>34</v>
      </c>
      <c r="G887" s="0" t="n">
        <v>17</v>
      </c>
      <c r="H887" s="0" t="n">
        <v>13</v>
      </c>
      <c r="I887" s="0" t="n">
        <v>1</v>
      </c>
      <c r="J887" s="0" t="n">
        <v>0</v>
      </c>
      <c r="K887" s="0" t="n">
        <f aca="false">VLOOKUP(A887,'Team Data'!$A$1:$E$659,2,FALSE())</f>
        <v>19</v>
      </c>
      <c r="L887" s="0" t="n">
        <f aca="false">VLOOKUP(A887,'Team Data'!$A$1:$E$659,3,FALSE())</f>
        <v>13</v>
      </c>
      <c r="M887" s="0" t="n">
        <f aca="false">VLOOKUP(B887,'Team Data'!$A$1:$E$659,2,FALSE())</f>
        <v>22</v>
      </c>
      <c r="N887" s="0" t="n">
        <f aca="false">VLOOKUP(B887,'Team Data'!$A$1:$E$659,3,FALSE())</f>
        <v>11</v>
      </c>
      <c r="O887" s="0" t="n">
        <f aca="false">VLOOKUP(A887,'Team Data'!$A$1:$E$659,4,FALSE())</f>
        <v>582</v>
      </c>
      <c r="P887" s="0" t="n">
        <f aca="false">VLOOKUP(A887,'Team Data'!$A$1:$E$659,5,FALSE())</f>
        <v>465</v>
      </c>
      <c r="Q887" s="0" t="n">
        <f aca="false">VLOOKUP(B887,'Team Data'!$A$1:$E$659,4,FALSE())</f>
        <v>611</v>
      </c>
      <c r="R887" s="0" t="n">
        <f aca="false">VLOOKUP(B887,'Team Data'!$A$1:$E$659,5,FALSE())</f>
        <v>505</v>
      </c>
      <c r="S887" s="0" t="n">
        <f aca="false">IF(I887=1,(MIN(30,(C887-D887)))*(M887/(M887+N887))*(Q887/(Q887+R887)),(MAX(-30,(C887-D887)))*(N887/(M887+N887))*(R887/(R887+Q887)))</f>
        <v>3.28494623655914</v>
      </c>
      <c r="T887" s="0" t="n">
        <f aca="false">IF(J887=1,(MIN(30,(D887-C887)))*(K887/(K887+L887))*(O887/(O887+P887)),(MAX(-30,(D887-C887)))*(L887/(K887+L887))*(P887/(P887+O887)))</f>
        <v>-1.62383595988539</v>
      </c>
      <c r="U887" s="7" t="n">
        <v>43062</v>
      </c>
    </row>
    <row r="888" customFormat="false" ht="15" hidden="false" customHeight="false" outlineLevel="0" collapsed="false">
      <c r="A888" s="0" t="s">
        <v>250</v>
      </c>
      <c r="B888" s="0" t="s">
        <v>340</v>
      </c>
      <c r="C888" s="0" t="n">
        <v>71</v>
      </c>
      <c r="D888" s="0" t="n">
        <v>75</v>
      </c>
      <c r="E888" s="0" t="n">
        <v>39</v>
      </c>
      <c r="F888" s="0" t="n">
        <v>38</v>
      </c>
      <c r="G888" s="0" t="n">
        <v>7</v>
      </c>
      <c r="H888" s="0" t="n">
        <v>13</v>
      </c>
      <c r="I888" s="0" t="n">
        <v>0</v>
      </c>
      <c r="J888" s="0" t="n">
        <v>1</v>
      </c>
      <c r="K888" s="0" t="n">
        <f aca="false">VLOOKUP(A888,'Team Data'!$A$1:$E$659,2,FALSE())</f>
        <v>16</v>
      </c>
      <c r="L888" s="0" t="n">
        <f aca="false">VLOOKUP(A888,'Team Data'!$A$1:$E$659,3,FALSE())</f>
        <v>16</v>
      </c>
      <c r="M888" s="0" t="n">
        <f aca="false">VLOOKUP(B888,'Team Data'!$A$1:$E$659,2,FALSE())</f>
        <v>12</v>
      </c>
      <c r="N888" s="0" t="n">
        <f aca="false">VLOOKUP(B888,'Team Data'!$A$1:$E$659,3,FALSE())</f>
        <v>19</v>
      </c>
      <c r="O888" s="0" t="n">
        <f aca="false">VLOOKUP(A888,'Team Data'!$A$1:$E$659,4,FALSE())</f>
        <v>549</v>
      </c>
      <c r="P888" s="0" t="n">
        <f aca="false">VLOOKUP(A888,'Team Data'!$A$1:$E$659,5,FALSE())</f>
        <v>500</v>
      </c>
      <c r="Q888" s="0" t="n">
        <f aca="false">VLOOKUP(B888,'Team Data'!$A$1:$E$659,4,FALSE())</f>
        <v>595</v>
      </c>
      <c r="R888" s="0" t="n">
        <f aca="false">VLOOKUP(B888,'Team Data'!$A$1:$E$659,5,FALSE())</f>
        <v>435</v>
      </c>
      <c r="S888" s="0" t="n">
        <f aca="false">IF(I888=1,(MIN(30,(C888-D888)))*(M888/(M888+N888))*(Q888/(Q888+R888)),(MAX(-30,(C888-D888)))*(N888/(M888+N888))*(R888/(R888+Q888)))</f>
        <v>-1.03538991544003</v>
      </c>
      <c r="T888" s="0" t="n">
        <f aca="false">IF(J888=1,(MIN(30,(D888-C888)))*(K888/(K888+L888))*(O888/(O888+P888)),(MAX(-30,(D888-C888)))*(L888/(K888+L888))*(P888/(P888+O888)))</f>
        <v>1.0467111534795</v>
      </c>
      <c r="U888" s="7" t="n">
        <v>43062</v>
      </c>
    </row>
    <row r="889" customFormat="false" ht="15" hidden="false" customHeight="false" outlineLevel="0" collapsed="false">
      <c r="A889" s="0" t="s">
        <v>235</v>
      </c>
      <c r="B889" s="0" t="s">
        <v>345</v>
      </c>
      <c r="C889" s="0" t="n">
        <v>73</v>
      </c>
      <c r="D889" s="0" t="n">
        <v>77</v>
      </c>
      <c r="E889" s="0" t="n">
        <v>33</v>
      </c>
      <c r="F889" s="0" t="n">
        <v>36</v>
      </c>
      <c r="G889" s="0" t="n">
        <v>13</v>
      </c>
      <c r="H889" s="0" t="n">
        <v>12</v>
      </c>
      <c r="I889" s="0" t="n">
        <v>0</v>
      </c>
      <c r="J889" s="0" t="n">
        <v>1</v>
      </c>
      <c r="K889" s="0" t="n">
        <f aca="false">VLOOKUP(A889,'Team Data'!$A$1:$E$659,2,FALSE())</f>
        <v>30</v>
      </c>
      <c r="L889" s="0" t="n">
        <f aca="false">VLOOKUP(A889,'Team Data'!$A$1:$E$659,3,FALSE())</f>
        <v>7</v>
      </c>
      <c r="M889" s="0" t="n">
        <f aca="false">VLOOKUP(B889,'Team Data'!$A$1:$E$659,2,FALSE())</f>
        <v>27</v>
      </c>
      <c r="N889" s="0" t="n">
        <f aca="false">VLOOKUP(B889,'Team Data'!$A$1:$E$659,3,FALSE())</f>
        <v>11</v>
      </c>
      <c r="O889" s="0" t="n">
        <f aca="false">VLOOKUP(A889,'Team Data'!$A$1:$E$659,4,FALSE())</f>
        <v>726</v>
      </c>
      <c r="P889" s="0" t="n">
        <f aca="false">VLOOKUP(A889,'Team Data'!$A$1:$E$659,5,FALSE())</f>
        <v>521</v>
      </c>
      <c r="Q889" s="0" t="n">
        <f aca="false">VLOOKUP(B889,'Team Data'!$A$1:$E$659,4,FALSE())</f>
        <v>718</v>
      </c>
      <c r="R889" s="0" t="n">
        <f aca="false">VLOOKUP(B889,'Team Data'!$A$1:$E$659,5,FALSE())</f>
        <v>515</v>
      </c>
      <c r="S889" s="0" t="n">
        <f aca="false">IF(I889=1,(MIN(30,(C889-D889)))*(M889/(M889+N889))*(Q889/(Q889+R889)),(MAX(-30,(C889-D889)))*(N889/(M889+N889))*(R889/(R889+Q889)))</f>
        <v>-0.483629999573142</v>
      </c>
      <c r="T889" s="0" t="n">
        <f aca="false">IF(J889=1,(MIN(30,(D889-C889)))*(K889/(K889+L889))*(O889/(O889+P889)),(MAX(-30,(D889-C889)))*(L889/(K889+L889))*(P889/(P889+O889)))</f>
        <v>1.88820737337177</v>
      </c>
      <c r="U889" s="7" t="n">
        <v>43063</v>
      </c>
    </row>
    <row r="890" customFormat="false" ht="15" hidden="false" customHeight="false" outlineLevel="0" collapsed="false">
      <c r="A890" s="0" t="s">
        <v>38</v>
      </c>
      <c r="B890" s="0" t="s">
        <v>291</v>
      </c>
      <c r="C890" s="0" t="n">
        <v>48</v>
      </c>
      <c r="D890" s="0" t="n">
        <v>61</v>
      </c>
      <c r="E890" s="0" t="n">
        <v>31</v>
      </c>
      <c r="F890" s="0" t="n">
        <v>41</v>
      </c>
      <c r="G890" s="0" t="n">
        <v>11</v>
      </c>
      <c r="H890" s="0" t="n">
        <v>11</v>
      </c>
      <c r="I890" s="0" t="n">
        <v>0</v>
      </c>
      <c r="J890" s="0" t="n">
        <v>1</v>
      </c>
      <c r="K890" s="0" t="n">
        <f aca="false">VLOOKUP(A890,'Team Data'!$A$1:$E$659,2,FALSE())</f>
        <v>21</v>
      </c>
      <c r="L890" s="0" t="n">
        <f aca="false">VLOOKUP(A890,'Team Data'!$A$1:$E$659,3,FALSE())</f>
        <v>14</v>
      </c>
      <c r="M890" s="0" t="n">
        <f aca="false">VLOOKUP(B890,'Team Data'!$A$1:$E$659,2,FALSE())</f>
        <v>19</v>
      </c>
      <c r="N890" s="0" t="n">
        <f aca="false">VLOOKUP(B890,'Team Data'!$A$1:$E$659,3,FALSE())</f>
        <v>15</v>
      </c>
      <c r="O890" s="0" t="n">
        <f aca="false">VLOOKUP(A890,'Team Data'!$A$1:$E$659,4,FALSE())</f>
        <v>713</v>
      </c>
      <c r="P890" s="0" t="n">
        <f aca="false">VLOOKUP(A890,'Team Data'!$A$1:$E$659,5,FALSE())</f>
        <v>450</v>
      </c>
      <c r="Q890" s="0" t="n">
        <f aca="false">VLOOKUP(B890,'Team Data'!$A$1:$E$659,4,FALSE())</f>
        <v>700</v>
      </c>
      <c r="R890" s="0" t="n">
        <f aca="false">VLOOKUP(B890,'Team Data'!$A$1:$E$659,5,FALSE())</f>
        <v>458</v>
      </c>
      <c r="S890" s="0" t="n">
        <f aca="false">IF(I890=1,(MIN(30,(C890-D890)))*(M890/(M890+N890))*(Q890/(Q890+R890)),(MAX(-30,(C890-D890)))*(N890/(M890+N890))*(R890/(R890+Q890)))</f>
        <v>-2.26836330387077</v>
      </c>
      <c r="T890" s="0" t="n">
        <f aca="false">IF(J890=1,(MIN(30,(D890-C890)))*(K890/(K890+L890))*(O890/(O890+P890)),(MAX(-30,(D890-C890)))*(L890/(K890+L890))*(P890/(P890+O890)))</f>
        <v>4.78194325021496</v>
      </c>
      <c r="U890" s="7" t="n">
        <v>43063</v>
      </c>
    </row>
    <row r="891" customFormat="false" ht="15" hidden="false" customHeight="false" outlineLevel="0" collapsed="false">
      <c r="A891" s="0" t="s">
        <v>16</v>
      </c>
      <c r="B891" s="0" t="s">
        <v>135</v>
      </c>
      <c r="C891" s="0" t="n">
        <v>92</v>
      </c>
      <c r="D891" s="0" t="n">
        <v>90</v>
      </c>
      <c r="E891" s="0" t="n">
        <v>29</v>
      </c>
      <c r="F891" s="0" t="n">
        <v>27</v>
      </c>
      <c r="G891" s="0" t="n">
        <v>12</v>
      </c>
      <c r="H891" s="0" t="n">
        <v>16</v>
      </c>
      <c r="I891" s="0" t="n">
        <v>1</v>
      </c>
      <c r="J891" s="0" t="n">
        <v>0</v>
      </c>
      <c r="K891" s="0" t="n">
        <f aca="false">VLOOKUP(A891,'Team Data'!$A$1:$E$659,2,FALSE())</f>
        <v>20</v>
      </c>
      <c r="L891" s="0" t="n">
        <f aca="false">VLOOKUP(A891,'Team Data'!$A$1:$E$659,3,FALSE())</f>
        <v>12</v>
      </c>
      <c r="M891" s="0" t="n">
        <f aca="false">VLOOKUP(B891,'Team Data'!$A$1:$E$659,2,FALSE())</f>
        <v>25</v>
      </c>
      <c r="N891" s="0" t="n">
        <f aca="false">VLOOKUP(B891,'Team Data'!$A$1:$E$659,3,FALSE())</f>
        <v>12</v>
      </c>
      <c r="O891" s="0" t="n">
        <f aca="false">VLOOKUP(A891,'Team Data'!$A$1:$E$659,4,FALSE())</f>
        <v>595</v>
      </c>
      <c r="P891" s="0" t="n">
        <f aca="false">VLOOKUP(A891,'Team Data'!$A$1:$E$659,5,FALSE())</f>
        <v>484</v>
      </c>
      <c r="Q891" s="0" t="n">
        <f aca="false">VLOOKUP(B891,'Team Data'!$A$1:$E$659,4,FALSE())</f>
        <v>699</v>
      </c>
      <c r="R891" s="0" t="n">
        <f aca="false">VLOOKUP(B891,'Team Data'!$A$1:$E$659,5,FALSE())</f>
        <v>540</v>
      </c>
      <c r="S891" s="0" t="n">
        <f aca="false">IF(I891=1,(MIN(30,(C891-D891)))*(M891/(M891+N891))*(Q891/(Q891+R891)),(MAX(-30,(C891-D891)))*(N891/(M891+N891))*(R891/(R891+Q891)))</f>
        <v>0.762384660689745</v>
      </c>
      <c r="T891" s="0" t="n">
        <f aca="false">IF(J891=1,(MIN(30,(D891-C891)))*(K891/(K891+L891))*(O891/(O891+P891)),(MAX(-30,(D891-C891)))*(L891/(K891+L891))*(P891/(P891+O891)))</f>
        <v>-0.336422613531047</v>
      </c>
      <c r="U891" s="7" t="n">
        <v>43063</v>
      </c>
    </row>
    <row r="892" customFormat="false" ht="15" hidden="false" customHeight="false" outlineLevel="0" collapsed="false">
      <c r="A892" s="0" t="s">
        <v>342</v>
      </c>
      <c r="B892" s="0" t="s">
        <v>158</v>
      </c>
      <c r="C892" s="0" t="n">
        <v>84</v>
      </c>
      <c r="D892" s="0" t="n">
        <v>78</v>
      </c>
      <c r="E892" s="0" t="n">
        <v>43</v>
      </c>
      <c r="F892" s="0" t="n">
        <v>33</v>
      </c>
      <c r="G892" s="0" t="n">
        <v>11</v>
      </c>
      <c r="H892" s="0" t="n">
        <v>24</v>
      </c>
      <c r="I892" s="0" t="n">
        <v>1</v>
      </c>
      <c r="J892" s="0" t="n">
        <v>0</v>
      </c>
      <c r="K892" s="0" t="n">
        <f aca="false">VLOOKUP(A892,'Team Data'!$A$1:$E$659,2,FALSE())</f>
        <v>26</v>
      </c>
      <c r="L892" s="0" t="n">
        <f aca="false">VLOOKUP(A892,'Team Data'!$A$1:$E$659,3,FALSE())</f>
        <v>10</v>
      </c>
      <c r="M892" s="0" t="n">
        <f aca="false">VLOOKUP(B892,'Team Data'!$A$1:$E$659,2,FALSE())</f>
        <v>6</v>
      </c>
      <c r="N892" s="0" t="n">
        <f aca="false">VLOOKUP(B892,'Team Data'!$A$1:$E$659,3,FALSE())</f>
        <v>25</v>
      </c>
      <c r="O892" s="0" t="n">
        <f aca="false">VLOOKUP(A892,'Team Data'!$A$1:$E$659,4,FALSE())</f>
        <v>708</v>
      </c>
      <c r="P892" s="0" t="n">
        <f aca="false">VLOOKUP(A892,'Team Data'!$A$1:$E$659,5,FALSE())</f>
        <v>504</v>
      </c>
      <c r="Q892" s="0" t="n">
        <f aca="false">VLOOKUP(B892,'Team Data'!$A$1:$E$659,4,FALSE())</f>
        <v>499</v>
      </c>
      <c r="R892" s="0" t="n">
        <f aca="false">VLOOKUP(B892,'Team Data'!$A$1:$E$659,5,FALSE())</f>
        <v>492</v>
      </c>
      <c r="S892" s="0" t="n">
        <f aca="false">IF(I892=1,(MIN(30,(C892-D892)))*(M892/(M892+N892))*(Q892/(Q892+R892)),(MAX(-30,(C892-D892)))*(N892/(M892+N892))*(R892/(R892+Q892)))</f>
        <v>0.584746590280264</v>
      </c>
      <c r="T892" s="0" t="n">
        <f aca="false">IF(J892=1,(MIN(30,(D892-C892)))*(K892/(K892+L892))*(O892/(O892+P892)),(MAX(-30,(D892-C892)))*(L892/(K892+L892))*(P892/(P892+O892)))</f>
        <v>-0.693069306930693</v>
      </c>
      <c r="U892" s="7" t="n">
        <v>43063</v>
      </c>
    </row>
    <row r="893" customFormat="false" ht="15" hidden="false" customHeight="false" outlineLevel="0" collapsed="false">
      <c r="A893" s="0" t="s">
        <v>311</v>
      </c>
      <c r="B893" s="0" t="s">
        <v>222</v>
      </c>
      <c r="C893" s="0" t="n">
        <v>71</v>
      </c>
      <c r="D893" s="0" t="n">
        <v>63</v>
      </c>
      <c r="E893" s="0" t="n">
        <v>39</v>
      </c>
      <c r="F893" s="0" t="n">
        <v>36</v>
      </c>
      <c r="G893" s="0" t="n">
        <v>10</v>
      </c>
      <c r="H893" s="0" t="n">
        <v>17</v>
      </c>
      <c r="I893" s="0" t="n">
        <v>1</v>
      </c>
      <c r="J893" s="0" t="n">
        <v>0</v>
      </c>
      <c r="K893" s="0" t="n">
        <f aca="false">VLOOKUP(A893,'Team Data'!$A$1:$E$659,2,FALSE())</f>
        <v>14</v>
      </c>
      <c r="L893" s="0" t="n">
        <f aca="false">VLOOKUP(A893,'Team Data'!$A$1:$E$659,3,FALSE())</f>
        <v>18</v>
      </c>
      <c r="M893" s="0" t="n">
        <f aca="false">VLOOKUP(B893,'Team Data'!$A$1:$E$659,2,FALSE())</f>
        <v>23</v>
      </c>
      <c r="N893" s="0" t="n">
        <f aca="false">VLOOKUP(B893,'Team Data'!$A$1:$E$659,3,FALSE())</f>
        <v>13</v>
      </c>
      <c r="O893" s="0" t="n">
        <f aca="false">VLOOKUP(A893,'Team Data'!$A$1:$E$659,4,FALSE())</f>
        <v>616</v>
      </c>
      <c r="P893" s="0" t="n">
        <f aca="false">VLOOKUP(A893,'Team Data'!$A$1:$E$659,5,FALSE())</f>
        <v>430</v>
      </c>
      <c r="Q893" s="0" t="n">
        <f aca="false">VLOOKUP(B893,'Team Data'!$A$1:$E$659,4,FALSE())</f>
        <v>646</v>
      </c>
      <c r="R893" s="0" t="n">
        <f aca="false">VLOOKUP(B893,'Team Data'!$A$1:$E$659,5,FALSE())</f>
        <v>534</v>
      </c>
      <c r="S893" s="0" t="n">
        <f aca="false">IF(I893=1,(MIN(30,(C893-D893)))*(M893/(M893+N893))*(Q893/(Q893+R893)),(MAX(-30,(C893-D893)))*(N893/(M893+N893))*(R893/(R893+Q893)))</f>
        <v>2.79811676082863</v>
      </c>
      <c r="T893" s="0" t="n">
        <f aca="false">IF(J893=1,(MIN(30,(D893-C893)))*(K893/(K893+L893))*(O893/(O893+P893)),(MAX(-30,(D893-C893)))*(L893/(K893+L893))*(P893/(P893+O893)))</f>
        <v>-1.84990439770555</v>
      </c>
      <c r="U893" s="7" t="n">
        <v>43063</v>
      </c>
    </row>
    <row r="894" customFormat="false" ht="15" hidden="false" customHeight="false" outlineLevel="0" collapsed="false">
      <c r="A894" s="0" t="s">
        <v>49</v>
      </c>
      <c r="B894" s="0" t="s">
        <v>254</v>
      </c>
      <c r="C894" s="0" t="n">
        <v>59</v>
      </c>
      <c r="D894" s="0" t="n">
        <v>49</v>
      </c>
      <c r="E894" s="0" t="n">
        <v>33</v>
      </c>
      <c r="F894" s="0" t="n">
        <v>42</v>
      </c>
      <c r="G894" s="0" t="n">
        <v>9</v>
      </c>
      <c r="H894" s="0" t="n">
        <v>16</v>
      </c>
      <c r="I894" s="0" t="n">
        <v>1</v>
      </c>
      <c r="J894" s="0" t="n">
        <v>0</v>
      </c>
      <c r="K894" s="0" t="n">
        <f aca="false">VLOOKUP(A894,'Team Data'!$A$1:$E$659,2,FALSE())</f>
        <v>26</v>
      </c>
      <c r="L894" s="0" t="n">
        <f aca="false">VLOOKUP(A894,'Team Data'!$A$1:$E$659,3,FALSE())</f>
        <v>8</v>
      </c>
      <c r="M894" s="0" t="n">
        <f aca="false">VLOOKUP(B894,'Team Data'!$A$1:$E$659,2,FALSE())</f>
        <v>21</v>
      </c>
      <c r="N894" s="0" t="n">
        <f aca="false">VLOOKUP(B894,'Team Data'!$A$1:$E$659,3,FALSE())</f>
        <v>15</v>
      </c>
      <c r="O894" s="0" t="n">
        <f aca="false">VLOOKUP(A894,'Team Data'!$A$1:$E$659,4,FALSE())</f>
        <v>508</v>
      </c>
      <c r="P894" s="0" t="n">
        <f aca="false">VLOOKUP(A894,'Team Data'!$A$1:$E$659,5,FALSE())</f>
        <v>524</v>
      </c>
      <c r="Q894" s="0" t="n">
        <f aca="false">VLOOKUP(B894,'Team Data'!$A$1:$E$659,4,FALSE())</f>
        <v>540</v>
      </c>
      <c r="R894" s="0" t="n">
        <f aca="false">VLOOKUP(B894,'Team Data'!$A$1:$E$659,5,FALSE())</f>
        <v>510</v>
      </c>
      <c r="S894" s="0" t="n">
        <f aca="false">IF(I894=1,(MIN(30,(C894-D894)))*(M894/(M894+N894))*(Q894/(Q894+R894)),(MAX(-30,(C894-D894)))*(N894/(M894+N894))*(R894/(R894+Q894)))</f>
        <v>3</v>
      </c>
      <c r="T894" s="0" t="n">
        <f aca="false">IF(J894=1,(MIN(30,(D894-C894)))*(K894/(K894+L894))*(O894/(O894+P894)),(MAX(-30,(D894-C894)))*(L894/(K894+L894))*(P894/(P894+O894)))</f>
        <v>-1.19471044231646</v>
      </c>
      <c r="U894" s="7" t="n">
        <v>43063</v>
      </c>
    </row>
    <row r="895" customFormat="false" ht="15" hidden="false" customHeight="false" outlineLevel="0" collapsed="false">
      <c r="A895" s="0" t="s">
        <v>15</v>
      </c>
      <c r="B895" s="0" t="s">
        <v>247</v>
      </c>
      <c r="C895" s="0" t="n">
        <v>60</v>
      </c>
      <c r="D895" s="0" t="n">
        <v>66</v>
      </c>
      <c r="E895" s="0" t="n">
        <v>43</v>
      </c>
      <c r="F895" s="0" t="n">
        <v>39</v>
      </c>
      <c r="G895" s="0" t="n">
        <v>20</v>
      </c>
      <c r="H895" s="0" t="n">
        <v>8</v>
      </c>
      <c r="I895" s="0" t="n">
        <v>0</v>
      </c>
      <c r="J895" s="0" t="n">
        <v>1</v>
      </c>
      <c r="K895" s="0" t="n">
        <f aca="false">VLOOKUP(A895,'Team Data'!$A$1:$E$659,2,FALSE())</f>
        <v>26</v>
      </c>
      <c r="L895" s="0" t="n">
        <f aca="false">VLOOKUP(A895,'Team Data'!$A$1:$E$659,3,FALSE())</f>
        <v>8</v>
      </c>
      <c r="M895" s="0" t="n">
        <f aca="false">VLOOKUP(B895,'Team Data'!$A$1:$E$659,2,FALSE())</f>
        <v>17</v>
      </c>
      <c r="N895" s="0" t="n">
        <f aca="false">VLOOKUP(B895,'Team Data'!$A$1:$E$659,3,FALSE())</f>
        <v>16</v>
      </c>
      <c r="O895" s="0" t="n">
        <f aca="false">VLOOKUP(A895,'Team Data'!$A$1:$E$659,4,FALSE())</f>
        <v>626</v>
      </c>
      <c r="P895" s="0" t="n">
        <f aca="false">VLOOKUP(A895,'Team Data'!$A$1:$E$659,5,FALSE())</f>
        <v>506</v>
      </c>
      <c r="Q895" s="0" t="n">
        <f aca="false">VLOOKUP(B895,'Team Data'!$A$1:$E$659,4,FALSE())</f>
        <v>613</v>
      </c>
      <c r="R895" s="0" t="n">
        <f aca="false">VLOOKUP(B895,'Team Data'!$A$1:$E$659,5,FALSE())</f>
        <v>464</v>
      </c>
      <c r="S895" s="0" t="n">
        <f aca="false">IF(I895=1,(MIN(30,(C895-D895)))*(M895/(M895+N895))*(Q895/(Q895+R895)),(MAX(-30,(C895-D895)))*(N895/(M895+N895))*(R895/(R895+Q895)))</f>
        <v>-1.25331307504009</v>
      </c>
      <c r="T895" s="0" t="n">
        <f aca="false">IF(J895=1,(MIN(30,(D895-C895)))*(K895/(K895+L895))*(O895/(O895+P895)),(MAX(-30,(D895-C895)))*(L895/(K895+L895))*(P895/(P895+O895)))</f>
        <v>2.53731033049262</v>
      </c>
      <c r="U895" s="7" t="n">
        <v>43063</v>
      </c>
    </row>
    <row r="896" customFormat="false" ht="15" hidden="false" customHeight="false" outlineLevel="0" collapsed="false">
      <c r="A896" s="0" t="s">
        <v>306</v>
      </c>
      <c r="B896" s="0" t="s">
        <v>242</v>
      </c>
      <c r="C896" s="0" t="n">
        <v>82</v>
      </c>
      <c r="D896" s="0" t="n">
        <v>90</v>
      </c>
      <c r="E896" s="0" t="n">
        <v>38</v>
      </c>
      <c r="F896" s="0" t="n">
        <v>37</v>
      </c>
      <c r="G896" s="0" t="n">
        <v>17</v>
      </c>
      <c r="H896" s="0" t="n">
        <v>13</v>
      </c>
      <c r="I896" s="0" t="n">
        <v>0</v>
      </c>
      <c r="J896" s="0" t="n">
        <v>1</v>
      </c>
      <c r="K896" s="0" t="n">
        <f aca="false">VLOOKUP(A896,'Team Data'!$A$1:$E$659,2,FALSE())</f>
        <v>18</v>
      </c>
      <c r="L896" s="0" t="n">
        <f aca="false">VLOOKUP(A896,'Team Data'!$A$1:$E$659,3,FALSE())</f>
        <v>17</v>
      </c>
      <c r="M896" s="0" t="n">
        <f aca="false">VLOOKUP(B896,'Team Data'!$A$1:$E$659,2,FALSE())</f>
        <v>22</v>
      </c>
      <c r="N896" s="0" t="n">
        <f aca="false">VLOOKUP(B896,'Team Data'!$A$1:$E$659,3,FALSE())</f>
        <v>9</v>
      </c>
      <c r="O896" s="0" t="n">
        <f aca="false">VLOOKUP(A896,'Team Data'!$A$1:$E$659,4,FALSE())</f>
        <v>605</v>
      </c>
      <c r="P896" s="0" t="n">
        <f aca="false">VLOOKUP(A896,'Team Data'!$A$1:$E$659,5,FALSE())</f>
        <v>465</v>
      </c>
      <c r="Q896" s="0" t="n">
        <f aca="false">VLOOKUP(B896,'Team Data'!$A$1:$E$659,4,FALSE())</f>
        <v>500</v>
      </c>
      <c r="R896" s="0" t="n">
        <f aca="false">VLOOKUP(B896,'Team Data'!$A$1:$E$659,5,FALSE())</f>
        <v>520</v>
      </c>
      <c r="S896" s="0" t="n">
        <f aca="false">IF(I896=1,(MIN(30,(C896-D896)))*(M896/(M896+N896))*(Q896/(Q896+R896)),(MAX(-30,(C896-D896)))*(N896/(M896+N896))*(R896/(R896+Q896)))</f>
        <v>-1.18406072106262</v>
      </c>
      <c r="T896" s="0" t="n">
        <f aca="false">IF(J896=1,(MIN(30,(D896-C896)))*(K896/(K896+L896))*(O896/(O896+P896)),(MAX(-30,(D896-C896)))*(L896/(K896+L896))*(P896/(P896+O896)))</f>
        <v>2.32630173564753</v>
      </c>
      <c r="U896" s="7" t="n">
        <v>43063</v>
      </c>
    </row>
    <row r="897" customFormat="false" ht="15" hidden="false" customHeight="false" outlineLevel="0" collapsed="false">
      <c r="A897" s="0" t="s">
        <v>87</v>
      </c>
      <c r="B897" s="0" t="s">
        <v>281</v>
      </c>
      <c r="C897" s="0" t="n">
        <v>108</v>
      </c>
      <c r="D897" s="0" t="n">
        <v>87</v>
      </c>
      <c r="E897" s="0" t="n">
        <v>27</v>
      </c>
      <c r="F897" s="0" t="n">
        <v>28</v>
      </c>
      <c r="G897" s="0" t="n">
        <v>11</v>
      </c>
      <c r="H897" s="0" t="n">
        <v>18</v>
      </c>
      <c r="I897" s="0" t="n">
        <v>1</v>
      </c>
      <c r="J897" s="0" t="n">
        <v>0</v>
      </c>
      <c r="K897" s="0" t="n">
        <f aca="false">VLOOKUP(A897,'Team Data'!$A$1:$E$659,2,FALSE())</f>
        <v>21</v>
      </c>
      <c r="L897" s="0" t="n">
        <f aca="false">VLOOKUP(A897,'Team Data'!$A$1:$E$659,3,FALSE())</f>
        <v>13</v>
      </c>
      <c r="M897" s="0" t="n">
        <f aca="false">VLOOKUP(B897,'Team Data'!$A$1:$E$659,2,FALSE())</f>
        <v>19</v>
      </c>
      <c r="N897" s="0" t="n">
        <f aca="false">VLOOKUP(B897,'Team Data'!$A$1:$E$659,3,FALSE())</f>
        <v>16</v>
      </c>
      <c r="O897" s="0" t="n">
        <f aca="false">VLOOKUP(A897,'Team Data'!$A$1:$E$659,4,FALSE())</f>
        <v>684</v>
      </c>
      <c r="P897" s="0" t="n">
        <f aca="false">VLOOKUP(A897,'Team Data'!$A$1:$E$659,5,FALSE())</f>
        <v>461</v>
      </c>
      <c r="Q897" s="0" t="n">
        <f aca="false">VLOOKUP(B897,'Team Data'!$A$1:$E$659,4,FALSE())</f>
        <v>682</v>
      </c>
      <c r="R897" s="0" t="n">
        <f aca="false">VLOOKUP(B897,'Team Data'!$A$1:$E$659,5,FALSE())</f>
        <v>488</v>
      </c>
      <c r="S897" s="0" t="n">
        <f aca="false">IF(I897=1,(MIN(30,(C897-D897)))*(M897/(M897+N897))*(Q897/(Q897+R897)),(MAX(-30,(C897-D897)))*(N897/(M897+N897))*(R897/(R897+Q897)))</f>
        <v>6.64512820512821</v>
      </c>
      <c r="T897" s="0" t="n">
        <f aca="false">IF(J897=1,(MIN(30,(D897-C897)))*(K897/(K897+L897))*(O897/(O897+P897)),(MAX(-30,(D897-C897)))*(L897/(K897+L897))*(P897/(P897+O897)))</f>
        <v>-3.23280246596455</v>
      </c>
      <c r="U897" s="7" t="n">
        <v>43063</v>
      </c>
    </row>
    <row r="898" customFormat="false" ht="15" hidden="false" customHeight="false" outlineLevel="0" collapsed="false">
      <c r="A898" s="0" t="s">
        <v>100</v>
      </c>
      <c r="B898" s="0" t="s">
        <v>41</v>
      </c>
      <c r="C898" s="0" t="n">
        <v>64</v>
      </c>
      <c r="D898" s="0" t="n">
        <v>57</v>
      </c>
      <c r="E898" s="0" t="n">
        <v>39</v>
      </c>
      <c r="F898" s="0" t="n">
        <v>21</v>
      </c>
      <c r="G898" s="0" t="n">
        <v>15</v>
      </c>
      <c r="H898" s="0" t="n">
        <v>9</v>
      </c>
      <c r="I898" s="0" t="n">
        <v>1</v>
      </c>
      <c r="J898" s="0" t="n">
        <v>0</v>
      </c>
      <c r="K898" s="0" t="n">
        <f aca="false">VLOOKUP(A898,'Team Data'!$A$1:$E$659,2,FALSE())</f>
        <v>18</v>
      </c>
      <c r="L898" s="0" t="n">
        <f aca="false">VLOOKUP(A898,'Team Data'!$A$1:$E$659,3,FALSE())</f>
        <v>15</v>
      </c>
      <c r="M898" s="0" t="n">
        <f aca="false">VLOOKUP(B898,'Team Data'!$A$1:$E$659,2,FALSE())</f>
        <v>20</v>
      </c>
      <c r="N898" s="0" t="n">
        <f aca="false">VLOOKUP(B898,'Team Data'!$A$1:$E$659,3,FALSE())</f>
        <v>12</v>
      </c>
      <c r="O898" s="0" t="n">
        <f aca="false">VLOOKUP(A898,'Team Data'!$A$1:$E$659,4,FALSE())</f>
        <v>621</v>
      </c>
      <c r="P898" s="0" t="n">
        <f aca="false">VLOOKUP(A898,'Team Data'!$A$1:$E$659,5,FALSE())</f>
        <v>469</v>
      </c>
      <c r="Q898" s="0" t="n">
        <f aca="false">VLOOKUP(B898,'Team Data'!$A$1:$E$659,4,FALSE())</f>
        <v>495</v>
      </c>
      <c r="R898" s="0" t="n">
        <f aca="false">VLOOKUP(B898,'Team Data'!$A$1:$E$659,5,FALSE())</f>
        <v>488</v>
      </c>
      <c r="S898" s="0" t="n">
        <f aca="false">IF(I898=1,(MIN(30,(C898-D898)))*(M898/(M898+N898))*(Q898/(Q898+R898)),(MAX(-30,(C898-D898)))*(N898/(M898+N898))*(R898/(R898+Q898)))</f>
        <v>2.20307731434385</v>
      </c>
      <c r="T898" s="0" t="n">
        <f aca="false">IF(J898=1,(MIN(30,(D898-C898)))*(K898/(K898+L898))*(O898/(O898+P898)),(MAX(-30,(D898-C898)))*(L898/(K898+L898))*(P898/(P898+O898)))</f>
        <v>-1.36905754795663</v>
      </c>
      <c r="U898" s="7" t="n">
        <v>43063</v>
      </c>
    </row>
    <row r="899" customFormat="false" ht="15" hidden="false" customHeight="false" outlineLevel="0" collapsed="false">
      <c r="A899" s="0" t="s">
        <v>170</v>
      </c>
      <c r="B899" s="0" t="s">
        <v>68</v>
      </c>
      <c r="C899" s="0" t="n">
        <v>73</v>
      </c>
      <c r="D899" s="0" t="n">
        <v>51</v>
      </c>
      <c r="E899" s="0" t="n">
        <v>39</v>
      </c>
      <c r="F899" s="0" t="n">
        <v>24</v>
      </c>
      <c r="G899" s="0" t="n">
        <v>15</v>
      </c>
      <c r="H899" s="0" t="n">
        <v>11</v>
      </c>
      <c r="I899" s="0" t="n">
        <v>1</v>
      </c>
      <c r="J899" s="0" t="n">
        <v>0</v>
      </c>
      <c r="K899" s="0" t="n">
        <f aca="false">VLOOKUP(A899,'Team Data'!$A$1:$E$659,2,FALSE())</f>
        <v>29</v>
      </c>
      <c r="L899" s="0" t="n">
        <f aca="false">VLOOKUP(A899,'Team Data'!$A$1:$E$659,3,FALSE())</f>
        <v>5</v>
      </c>
      <c r="M899" s="0" t="n">
        <f aca="false">VLOOKUP(B899,'Team Data'!$A$1:$E$659,2,FALSE())</f>
        <v>11</v>
      </c>
      <c r="N899" s="0" t="n">
        <f aca="false">VLOOKUP(B899,'Team Data'!$A$1:$E$659,3,FALSE())</f>
        <v>20</v>
      </c>
      <c r="O899" s="0" t="n">
        <f aca="false">VLOOKUP(A899,'Team Data'!$A$1:$E$659,4,FALSE())</f>
        <v>622</v>
      </c>
      <c r="P899" s="0" t="n">
        <f aca="false">VLOOKUP(A899,'Team Data'!$A$1:$E$659,5,FALSE())</f>
        <v>516</v>
      </c>
      <c r="Q899" s="0" t="n">
        <f aca="false">VLOOKUP(B899,'Team Data'!$A$1:$E$659,4,FALSE())</f>
        <v>590</v>
      </c>
      <c r="R899" s="0" t="n">
        <f aca="false">VLOOKUP(B899,'Team Data'!$A$1:$E$659,5,FALSE())</f>
        <v>446</v>
      </c>
      <c r="S899" s="0" t="n">
        <f aca="false">IF(I899=1,(MIN(30,(C899-D899)))*(M899/(M899+N899))*(Q899/(Q899+R899)),(MAX(-30,(C899-D899)))*(N899/(M899+N899))*(R899/(R899+Q899)))</f>
        <v>4.44575912317848</v>
      </c>
      <c r="T899" s="0" t="n">
        <f aca="false">IF(J899=1,(MIN(30,(D899-C899)))*(K899/(K899+L899))*(O899/(O899+P899)),(MAX(-30,(D899-C899)))*(L899/(K899+L899))*(P899/(P899+O899)))</f>
        <v>-1.46696991626176</v>
      </c>
      <c r="U899" s="7" t="n">
        <v>43063</v>
      </c>
    </row>
    <row r="900" customFormat="false" ht="15" hidden="false" customHeight="false" outlineLevel="0" collapsed="false">
      <c r="A900" s="0" t="s">
        <v>260</v>
      </c>
      <c r="B900" s="0" t="s">
        <v>576</v>
      </c>
      <c r="C900" s="0" t="n">
        <v>73</v>
      </c>
      <c r="D900" s="0" t="n">
        <v>78</v>
      </c>
      <c r="E900" s="0" t="n">
        <v>25</v>
      </c>
      <c r="F900" s="0" t="n">
        <v>32</v>
      </c>
      <c r="G900" s="0" t="n">
        <v>15</v>
      </c>
      <c r="H900" s="0" t="n">
        <v>11</v>
      </c>
      <c r="I900" s="0" t="n">
        <v>0</v>
      </c>
      <c r="J900" s="0" t="n">
        <v>1</v>
      </c>
      <c r="K900" s="0" t="n">
        <f aca="false">VLOOKUP(A900,'Team Data'!$A$1:$E$659,2,FALSE())</f>
        <v>11</v>
      </c>
      <c r="L900" s="0" t="n">
        <f aca="false">VLOOKUP(A900,'Team Data'!$A$1:$E$659,3,FALSE())</f>
        <v>20</v>
      </c>
      <c r="M900" s="0" t="n">
        <f aca="false">VLOOKUP(B900,'Team Data'!$A$1:$E$659,2,FALSE())</f>
        <v>1</v>
      </c>
      <c r="N900" s="0" t="n">
        <f aca="false">VLOOKUP(B900,'Team Data'!$A$1:$E$659,3,FALSE())</f>
        <v>2</v>
      </c>
      <c r="O900" s="0" t="n">
        <f aca="false">VLOOKUP(A900,'Team Data'!$A$1:$E$659,4,FALSE())</f>
        <v>508</v>
      </c>
      <c r="P900" s="0" t="n">
        <f aca="false">VLOOKUP(A900,'Team Data'!$A$1:$E$659,5,FALSE())</f>
        <v>478</v>
      </c>
      <c r="Q900" s="0" t="n">
        <f aca="false">VLOOKUP(B900,'Team Data'!$A$1:$E$659,4,FALSE())</f>
        <v>49</v>
      </c>
      <c r="R900" s="0" t="n">
        <f aca="false">VLOOKUP(B900,'Team Data'!$A$1:$E$659,5,FALSE())</f>
        <v>46</v>
      </c>
      <c r="S900" s="0" t="n">
        <f aca="false">IF(I900=1,(MIN(30,(C900-D900)))*(M900/(M900+N900))*(Q900/(Q900+R900)),(MAX(-30,(C900-D900)))*(N900/(M900+N900))*(R900/(R900+Q900)))</f>
        <v>-1.6140350877193</v>
      </c>
      <c r="T900" s="0" t="n">
        <f aca="false">IF(J900=1,(MIN(30,(D900-C900)))*(K900/(K900+L900))*(O900/(O900+P900)),(MAX(-30,(D900-C900)))*(L900/(K900+L900))*(P900/(P900+O900)))</f>
        <v>0.914087548256233</v>
      </c>
      <c r="U900" s="7" t="n">
        <v>43063</v>
      </c>
    </row>
    <row r="901" customFormat="false" ht="15" hidden="false" customHeight="false" outlineLevel="0" collapsed="false">
      <c r="A901" s="0" t="s">
        <v>215</v>
      </c>
      <c r="B901" s="0" t="s">
        <v>104</v>
      </c>
      <c r="C901" s="0" t="n">
        <v>59</v>
      </c>
      <c r="D901" s="0" t="n">
        <v>86</v>
      </c>
      <c r="E901" s="0" t="n">
        <v>31</v>
      </c>
      <c r="F901" s="0" t="n">
        <v>35</v>
      </c>
      <c r="G901" s="0" t="n">
        <v>15</v>
      </c>
      <c r="H901" s="0" t="n">
        <v>13</v>
      </c>
      <c r="I901" s="0" t="n">
        <v>0</v>
      </c>
      <c r="J901" s="0" t="n">
        <v>1</v>
      </c>
      <c r="K901" s="0" t="n">
        <f aca="false">VLOOKUP(A901,'Team Data'!$A$1:$E$659,2,FALSE())</f>
        <v>25</v>
      </c>
      <c r="L901" s="0" t="n">
        <f aca="false">VLOOKUP(A901,'Team Data'!$A$1:$E$659,3,FALSE())</f>
        <v>9</v>
      </c>
      <c r="M901" s="0" t="n">
        <f aca="false">VLOOKUP(B901,'Team Data'!$A$1:$E$659,2,FALSE())</f>
        <v>32</v>
      </c>
      <c r="N901" s="0" t="n">
        <f aca="false">VLOOKUP(B901,'Team Data'!$A$1:$E$659,3,FALSE())</f>
        <v>5</v>
      </c>
      <c r="O901" s="0" t="n">
        <f aca="false">VLOOKUP(A901,'Team Data'!$A$1:$E$659,4,FALSE())</f>
        <v>711</v>
      </c>
      <c r="P901" s="0" t="n">
        <f aca="false">VLOOKUP(A901,'Team Data'!$A$1:$E$659,5,FALSE())</f>
        <v>455</v>
      </c>
      <c r="Q901" s="0" t="n">
        <f aca="false">VLOOKUP(B901,'Team Data'!$A$1:$E$659,4,FALSE())</f>
        <v>666</v>
      </c>
      <c r="R901" s="0" t="n">
        <f aca="false">VLOOKUP(B901,'Team Data'!$A$1:$E$659,5,FALSE())</f>
        <v>579</v>
      </c>
      <c r="S901" s="0" t="n">
        <f aca="false">IF(I901=1,(MIN(30,(C901-D901)))*(M901/(M901+N901))*(Q901/(Q901+R901)),(MAX(-30,(C901-D901)))*(N901/(M901+N901))*(R901/(R901+Q901)))</f>
        <v>-1.69684141973299</v>
      </c>
      <c r="T901" s="0" t="n">
        <f aca="false">IF(J901=1,(MIN(30,(D901-C901)))*(K901/(K901+L901))*(O901/(O901+P901)),(MAX(-30,(D901-C901)))*(L901/(K901+L901))*(P901/(P901+O901)))</f>
        <v>12.1058672182424</v>
      </c>
      <c r="U901" s="7" t="n">
        <v>43063</v>
      </c>
    </row>
    <row r="902" customFormat="false" ht="15" hidden="false" customHeight="false" outlineLevel="0" collapsed="false">
      <c r="A902" s="0" t="s">
        <v>257</v>
      </c>
      <c r="B902" s="0" t="s">
        <v>248</v>
      </c>
      <c r="C902" s="0" t="n">
        <v>89</v>
      </c>
      <c r="D902" s="0" t="n">
        <v>52</v>
      </c>
      <c r="E902" s="0" t="n">
        <v>50</v>
      </c>
      <c r="F902" s="0" t="n">
        <v>26</v>
      </c>
      <c r="G902" s="0" t="n">
        <v>20</v>
      </c>
      <c r="H902" s="0" t="n">
        <v>22</v>
      </c>
      <c r="I902" s="0" t="n">
        <v>1</v>
      </c>
      <c r="J902" s="0" t="n">
        <v>0</v>
      </c>
      <c r="K902" s="0" t="n">
        <f aca="false">VLOOKUP(A902,'Team Data'!$A$1:$E$659,2,FALSE())</f>
        <v>22</v>
      </c>
      <c r="L902" s="0" t="n">
        <f aca="false">VLOOKUP(A902,'Team Data'!$A$1:$E$659,3,FALSE())</f>
        <v>11</v>
      </c>
      <c r="M902" s="0" t="n">
        <f aca="false">VLOOKUP(B902,'Team Data'!$A$1:$E$659,2,FALSE())</f>
        <v>7</v>
      </c>
      <c r="N902" s="0" t="n">
        <f aca="false">VLOOKUP(B902,'Team Data'!$A$1:$E$659,3,FALSE())</f>
        <v>25</v>
      </c>
      <c r="O902" s="0" t="n">
        <f aca="false">VLOOKUP(A902,'Team Data'!$A$1:$E$659,4,FALSE())</f>
        <v>568</v>
      </c>
      <c r="P902" s="0" t="n">
        <f aca="false">VLOOKUP(A902,'Team Data'!$A$1:$E$659,5,FALSE())</f>
        <v>479</v>
      </c>
      <c r="Q902" s="0" t="n">
        <f aca="false">VLOOKUP(B902,'Team Data'!$A$1:$E$659,4,FALSE())</f>
        <v>549</v>
      </c>
      <c r="R902" s="0" t="n">
        <f aca="false">VLOOKUP(B902,'Team Data'!$A$1:$E$659,5,FALSE())</f>
        <v>437</v>
      </c>
      <c r="S902" s="0" t="n">
        <f aca="false">IF(I902=1,(MIN(30,(C902-D902)))*(M902/(M902+N902))*(Q902/(Q902+R902)),(MAX(-30,(C902-D902)))*(N902/(M902+N902))*(R902/(R902+Q902)))</f>
        <v>3.65396805273834</v>
      </c>
      <c r="T902" s="0" t="n">
        <f aca="false">IF(J902=1,(MIN(30,(D902-C902)))*(K902/(K902+L902))*(O902/(O902+P902)),(MAX(-30,(D902-C902)))*(L902/(K902+L902))*(P902/(P902+O902)))</f>
        <v>-4.57497612225406</v>
      </c>
      <c r="U902" s="7" t="n">
        <v>43063</v>
      </c>
    </row>
    <row r="903" customFormat="false" ht="15" hidden="false" customHeight="false" outlineLevel="0" collapsed="false">
      <c r="A903" s="0" t="s">
        <v>176</v>
      </c>
      <c r="B903" s="0" t="s">
        <v>280</v>
      </c>
      <c r="C903" s="0" t="n">
        <v>90</v>
      </c>
      <c r="D903" s="0" t="n">
        <v>82</v>
      </c>
      <c r="E903" s="0" t="n">
        <v>41</v>
      </c>
      <c r="F903" s="0" t="n">
        <v>27</v>
      </c>
      <c r="G903" s="0" t="n">
        <v>16</v>
      </c>
      <c r="H903" s="0" t="n">
        <v>11</v>
      </c>
      <c r="I903" s="0" t="n">
        <v>1</v>
      </c>
      <c r="J903" s="0" t="n">
        <v>0</v>
      </c>
      <c r="K903" s="0" t="n">
        <f aca="false">VLOOKUP(A903,'Team Data'!$A$1:$E$659,2,FALSE())</f>
        <v>20</v>
      </c>
      <c r="L903" s="0" t="n">
        <f aca="false">VLOOKUP(A903,'Team Data'!$A$1:$E$659,3,FALSE())</f>
        <v>13</v>
      </c>
      <c r="M903" s="0" t="n">
        <f aca="false">VLOOKUP(B903,'Team Data'!$A$1:$E$659,2,FALSE())</f>
        <v>16</v>
      </c>
      <c r="N903" s="0" t="n">
        <f aca="false">VLOOKUP(B903,'Team Data'!$A$1:$E$659,3,FALSE())</f>
        <v>17</v>
      </c>
      <c r="O903" s="0" t="n">
        <f aca="false">VLOOKUP(A903,'Team Data'!$A$1:$E$659,4,FALSE())</f>
        <v>621</v>
      </c>
      <c r="P903" s="0" t="n">
        <f aca="false">VLOOKUP(A903,'Team Data'!$A$1:$E$659,5,FALSE())</f>
        <v>453</v>
      </c>
      <c r="Q903" s="0" t="n">
        <f aca="false">VLOOKUP(B903,'Team Data'!$A$1:$E$659,4,FALSE())</f>
        <v>652</v>
      </c>
      <c r="R903" s="0" t="n">
        <f aca="false">VLOOKUP(B903,'Team Data'!$A$1:$E$659,5,FALSE())</f>
        <v>412</v>
      </c>
      <c r="S903" s="0" t="n">
        <f aca="false">IF(I903=1,(MIN(30,(C903-D903)))*(M903/(M903+N903))*(Q903/(Q903+R903)),(MAX(-30,(C903-D903)))*(N903/(M903+N903))*(R903/(R903+Q903)))</f>
        <v>2.37685121895648</v>
      </c>
      <c r="T903" s="0" t="n">
        <f aca="false">IF(J903=1,(MIN(30,(D903-C903)))*(K903/(K903+L903))*(O903/(O903+P903)),(MAX(-30,(D903-C903)))*(L903/(K903+L903))*(P903/(P903+O903)))</f>
        <v>-1.32927035720332</v>
      </c>
      <c r="U903" s="7" t="n">
        <v>43063</v>
      </c>
    </row>
    <row r="904" customFormat="false" ht="15" hidden="false" customHeight="false" outlineLevel="0" collapsed="false">
      <c r="A904" s="0" t="s">
        <v>290</v>
      </c>
      <c r="B904" s="0" t="s">
        <v>220</v>
      </c>
      <c r="C904" s="0" t="n">
        <v>86</v>
      </c>
      <c r="D904" s="0" t="n">
        <v>85</v>
      </c>
      <c r="E904" s="0" t="n">
        <v>32</v>
      </c>
      <c r="F904" s="0" t="n">
        <v>24</v>
      </c>
      <c r="G904" s="0" t="n">
        <v>13</v>
      </c>
      <c r="H904" s="0" t="n">
        <v>13</v>
      </c>
      <c r="I904" s="0" t="n">
        <v>1</v>
      </c>
      <c r="J904" s="0" t="n">
        <v>0</v>
      </c>
      <c r="K904" s="0" t="n">
        <f aca="false">VLOOKUP(A904,'Team Data'!$A$1:$E$659,2,FALSE())</f>
        <v>19</v>
      </c>
      <c r="L904" s="0" t="n">
        <f aca="false">VLOOKUP(A904,'Team Data'!$A$1:$E$659,3,FALSE())</f>
        <v>14</v>
      </c>
      <c r="M904" s="0" t="n">
        <f aca="false">VLOOKUP(B904,'Team Data'!$A$1:$E$659,2,FALSE())</f>
        <v>9</v>
      </c>
      <c r="N904" s="0" t="n">
        <f aca="false">VLOOKUP(B904,'Team Data'!$A$1:$E$659,3,FALSE())</f>
        <v>22</v>
      </c>
      <c r="O904" s="0" t="n">
        <f aca="false">VLOOKUP(A904,'Team Data'!$A$1:$E$659,4,FALSE())</f>
        <v>502</v>
      </c>
      <c r="P904" s="0" t="n">
        <f aca="false">VLOOKUP(A904,'Team Data'!$A$1:$E$659,5,FALSE())</f>
        <v>497</v>
      </c>
      <c r="Q904" s="0" t="n">
        <f aca="false">VLOOKUP(B904,'Team Data'!$A$1:$E$659,4,FALSE())</f>
        <v>532</v>
      </c>
      <c r="R904" s="0" t="n">
        <f aca="false">VLOOKUP(B904,'Team Data'!$A$1:$E$659,5,FALSE())</f>
        <v>421</v>
      </c>
      <c r="S904" s="0" t="n">
        <f aca="false">IF(I904=1,(MIN(30,(C904-D904)))*(M904/(M904+N904))*(Q904/(Q904+R904)),(MAX(-30,(C904-D904)))*(N904/(M904+N904))*(R904/(R904+Q904)))</f>
        <v>0.162068848796669</v>
      </c>
      <c r="T904" s="0" t="n">
        <f aca="false">IF(J904=1,(MIN(30,(D904-C904)))*(K904/(K904+L904))*(O904/(O904+P904)),(MAX(-30,(D904-C904)))*(L904/(K904+L904))*(P904/(P904+O904)))</f>
        <v>-0.211059544392878</v>
      </c>
      <c r="U904" s="7" t="n">
        <v>43063</v>
      </c>
    </row>
    <row r="905" customFormat="false" ht="15" hidden="false" customHeight="false" outlineLevel="0" collapsed="false">
      <c r="A905" s="0" t="s">
        <v>163</v>
      </c>
      <c r="B905" s="0" t="s">
        <v>173</v>
      </c>
      <c r="C905" s="0" t="n">
        <v>51</v>
      </c>
      <c r="D905" s="0" t="n">
        <v>69</v>
      </c>
      <c r="E905" s="0" t="n">
        <v>37</v>
      </c>
      <c r="F905" s="0" t="n">
        <v>46</v>
      </c>
      <c r="G905" s="0" t="n">
        <v>15</v>
      </c>
      <c r="H905" s="0" t="n">
        <v>16</v>
      </c>
      <c r="I905" s="0" t="n">
        <v>0</v>
      </c>
      <c r="J905" s="0" t="n">
        <v>1</v>
      </c>
      <c r="K905" s="0" t="n">
        <f aca="false">VLOOKUP(A905,'Team Data'!$A$1:$E$659,2,FALSE())</f>
        <v>13</v>
      </c>
      <c r="L905" s="0" t="n">
        <f aca="false">VLOOKUP(A905,'Team Data'!$A$1:$E$659,3,FALSE())</f>
        <v>20</v>
      </c>
      <c r="M905" s="0" t="n">
        <f aca="false">VLOOKUP(B905,'Team Data'!$A$1:$E$659,2,FALSE())</f>
        <v>14</v>
      </c>
      <c r="N905" s="0" t="n">
        <f aca="false">VLOOKUP(B905,'Team Data'!$A$1:$E$659,3,FALSE())</f>
        <v>17</v>
      </c>
      <c r="O905" s="0" t="n">
        <f aca="false">VLOOKUP(A905,'Team Data'!$A$1:$E$659,4,FALSE())</f>
        <v>540</v>
      </c>
      <c r="P905" s="0" t="n">
        <f aca="false">VLOOKUP(A905,'Team Data'!$A$1:$E$659,5,FALSE())</f>
        <v>528</v>
      </c>
      <c r="Q905" s="0" t="n">
        <f aca="false">VLOOKUP(B905,'Team Data'!$A$1:$E$659,4,FALSE())</f>
        <v>562</v>
      </c>
      <c r="R905" s="0" t="n">
        <f aca="false">VLOOKUP(B905,'Team Data'!$A$1:$E$659,5,FALSE())</f>
        <v>470</v>
      </c>
      <c r="S905" s="0" t="n">
        <f aca="false">IF(I905=1,(MIN(30,(C905-D905)))*(M905/(M905+N905))*(Q905/(Q905+R905)),(MAX(-30,(C905-D905)))*(N905/(M905+N905))*(R905/(R905+Q905)))</f>
        <v>-4.49549887471868</v>
      </c>
      <c r="T905" s="0" t="n">
        <f aca="false">IF(J905=1,(MIN(30,(D905-C905)))*(K905/(K905+L905))*(O905/(O905+P905)),(MAX(-30,(D905-C905)))*(L905/(K905+L905))*(P905/(P905+O905)))</f>
        <v>3.585291113381</v>
      </c>
      <c r="U905" s="7" t="n">
        <v>43063</v>
      </c>
    </row>
    <row r="906" customFormat="false" ht="15" hidden="false" customHeight="false" outlineLevel="0" collapsed="false">
      <c r="A906" s="0" t="s">
        <v>232</v>
      </c>
      <c r="B906" s="0" t="s">
        <v>53</v>
      </c>
      <c r="C906" s="0" t="n">
        <v>75</v>
      </c>
      <c r="D906" s="0" t="n">
        <v>73</v>
      </c>
      <c r="E906" s="0" t="n">
        <v>32</v>
      </c>
      <c r="F906" s="0" t="n">
        <v>31</v>
      </c>
      <c r="G906" s="0" t="n">
        <v>13</v>
      </c>
      <c r="H906" s="0" t="n">
        <v>14</v>
      </c>
      <c r="I906" s="0" t="n">
        <v>1</v>
      </c>
      <c r="J906" s="0" t="n">
        <v>0</v>
      </c>
      <c r="K906" s="0" t="n">
        <f aca="false">VLOOKUP(A906,'Team Data'!$A$1:$E$659,2,FALSE())</f>
        <v>11</v>
      </c>
      <c r="L906" s="0" t="n">
        <f aca="false">VLOOKUP(A906,'Team Data'!$A$1:$E$659,3,FALSE())</f>
        <v>21</v>
      </c>
      <c r="M906" s="0" t="n">
        <f aca="false">VLOOKUP(B906,'Team Data'!$A$1:$E$659,2,FALSE())</f>
        <v>3</v>
      </c>
      <c r="N906" s="0" t="n">
        <f aca="false">VLOOKUP(B906,'Team Data'!$A$1:$E$659,3,FALSE())</f>
        <v>29</v>
      </c>
      <c r="O906" s="0" t="n">
        <f aca="false">VLOOKUP(A906,'Team Data'!$A$1:$E$659,4,FALSE())</f>
        <v>484</v>
      </c>
      <c r="P906" s="0" t="n">
        <f aca="false">VLOOKUP(A906,'Team Data'!$A$1:$E$659,5,FALSE())</f>
        <v>477</v>
      </c>
      <c r="Q906" s="0" t="n">
        <f aca="false">VLOOKUP(B906,'Team Data'!$A$1:$E$659,4,FALSE())</f>
        <v>547</v>
      </c>
      <c r="R906" s="0" t="n">
        <f aca="false">VLOOKUP(B906,'Team Data'!$A$1:$E$659,5,FALSE())</f>
        <v>441</v>
      </c>
      <c r="S906" s="0" t="n">
        <f aca="false">IF(I906=1,(MIN(30,(C906-D906)))*(M906/(M906+N906))*(Q906/(Q906+R906)),(MAX(-30,(C906-D906)))*(N906/(M906+N906))*(R906/(R906+Q906)))</f>
        <v>0.103808198380567</v>
      </c>
      <c r="T906" s="0" t="n">
        <f aca="false">IF(J906=1,(MIN(30,(D906-C906)))*(K906/(K906+L906))*(O906/(O906+P906)),(MAX(-30,(D906-C906)))*(L906/(K906+L906))*(P906/(P906+O906)))</f>
        <v>-0.651469823100937</v>
      </c>
      <c r="U906" s="7" t="n">
        <v>43063</v>
      </c>
    </row>
    <row r="907" customFormat="false" ht="15" hidden="false" customHeight="false" outlineLevel="0" collapsed="false">
      <c r="A907" s="0" t="s">
        <v>208</v>
      </c>
      <c r="B907" s="0" t="s">
        <v>334</v>
      </c>
      <c r="C907" s="0" t="n">
        <v>50</v>
      </c>
      <c r="D907" s="0" t="n">
        <v>64</v>
      </c>
      <c r="E907" s="0" t="n">
        <v>37</v>
      </c>
      <c r="F907" s="0" t="n">
        <v>29</v>
      </c>
      <c r="G907" s="0" t="n">
        <v>14</v>
      </c>
      <c r="H907" s="0" t="n">
        <v>3</v>
      </c>
      <c r="I907" s="0" t="n">
        <v>0</v>
      </c>
      <c r="J907" s="0" t="n">
        <v>1</v>
      </c>
      <c r="K907" s="0" t="n">
        <f aca="false">VLOOKUP(A907,'Team Data'!$A$1:$E$659,2,FALSE())</f>
        <v>16</v>
      </c>
      <c r="L907" s="0" t="n">
        <f aca="false">VLOOKUP(A907,'Team Data'!$A$1:$E$659,3,FALSE())</f>
        <v>16</v>
      </c>
      <c r="M907" s="0" t="n">
        <f aca="false">VLOOKUP(B907,'Team Data'!$A$1:$E$659,2,FALSE())</f>
        <v>36</v>
      </c>
      <c r="N907" s="0" t="n">
        <f aca="false">VLOOKUP(B907,'Team Data'!$A$1:$E$659,3,FALSE())</f>
        <v>4</v>
      </c>
      <c r="O907" s="0" t="n">
        <f aca="false">VLOOKUP(A907,'Team Data'!$A$1:$E$659,4,FALSE())</f>
        <v>582</v>
      </c>
      <c r="P907" s="0" t="n">
        <f aca="false">VLOOKUP(A907,'Team Data'!$A$1:$E$659,5,FALSE())</f>
        <v>422</v>
      </c>
      <c r="Q907" s="0" t="n">
        <f aca="false">VLOOKUP(B907,'Team Data'!$A$1:$E$659,4,FALSE())</f>
        <v>804</v>
      </c>
      <c r="R907" s="0" t="n">
        <f aca="false">VLOOKUP(B907,'Team Data'!$A$1:$E$659,5,FALSE())</f>
        <v>530</v>
      </c>
      <c r="S907" s="0" t="n">
        <f aca="false">IF(I907=1,(MIN(30,(C907-D907)))*(M907/(M907+N907))*(Q907/(Q907+R907)),(MAX(-30,(C907-D907)))*(N907/(M907+N907))*(R907/(R907+Q907)))</f>
        <v>-0.556221889055472</v>
      </c>
      <c r="T907" s="0" t="n">
        <f aca="false">IF(J907=1,(MIN(30,(D907-C907)))*(K907/(K907+L907))*(O907/(O907+P907)),(MAX(-30,(D907-C907)))*(L907/(K907+L907))*(P907/(P907+O907)))</f>
        <v>4.05776892430279</v>
      </c>
      <c r="U907" s="7" t="n">
        <v>43063</v>
      </c>
    </row>
    <row r="908" customFormat="false" ht="15" hidden="false" customHeight="false" outlineLevel="0" collapsed="false">
      <c r="A908" s="0" t="s">
        <v>18</v>
      </c>
      <c r="B908" s="0" t="s">
        <v>271</v>
      </c>
      <c r="C908" s="0" t="n">
        <v>61</v>
      </c>
      <c r="D908" s="0" t="n">
        <v>72</v>
      </c>
      <c r="E908" s="0" t="n">
        <v>34</v>
      </c>
      <c r="F908" s="0" t="n">
        <v>37</v>
      </c>
      <c r="G908" s="0" t="n">
        <v>14</v>
      </c>
      <c r="H908" s="0" t="n">
        <v>12</v>
      </c>
      <c r="I908" s="0" t="n">
        <v>0</v>
      </c>
      <c r="J908" s="0" t="n">
        <v>1</v>
      </c>
      <c r="K908" s="0" t="n">
        <f aca="false">VLOOKUP(A908,'Team Data'!$A$1:$E$659,2,FALSE())</f>
        <v>11</v>
      </c>
      <c r="L908" s="0" t="n">
        <f aca="false">VLOOKUP(A908,'Team Data'!$A$1:$E$659,3,FALSE())</f>
        <v>21</v>
      </c>
      <c r="M908" s="0" t="n">
        <f aca="false">VLOOKUP(B908,'Team Data'!$A$1:$E$659,2,FALSE())</f>
        <v>10</v>
      </c>
      <c r="N908" s="0" t="n">
        <f aca="false">VLOOKUP(B908,'Team Data'!$A$1:$E$659,3,FALSE())</f>
        <v>22</v>
      </c>
      <c r="O908" s="0" t="n">
        <f aca="false">VLOOKUP(A908,'Team Data'!$A$1:$E$659,4,FALSE())</f>
        <v>487</v>
      </c>
      <c r="P908" s="0" t="n">
        <f aca="false">VLOOKUP(A908,'Team Data'!$A$1:$E$659,5,FALSE())</f>
        <v>495</v>
      </c>
      <c r="Q908" s="0" t="n">
        <f aca="false">VLOOKUP(B908,'Team Data'!$A$1:$E$659,4,FALSE())</f>
        <v>525</v>
      </c>
      <c r="R908" s="0" t="n">
        <f aca="false">VLOOKUP(B908,'Team Data'!$A$1:$E$659,5,FALSE())</f>
        <v>506</v>
      </c>
      <c r="S908" s="0" t="n">
        <f aca="false">IF(I908=1,(MIN(30,(C908-D908)))*(M908/(M908+N908))*(Q908/(Q908+R908)),(MAX(-30,(C908-D908)))*(N908/(M908+N908))*(R908/(R908+Q908)))</f>
        <v>-3.71156644034918</v>
      </c>
      <c r="T908" s="0" t="n">
        <f aca="false">IF(J908=1,(MIN(30,(D908-C908)))*(K908/(K908+L908))*(O908/(O908+P908)),(MAX(-30,(D908-C908)))*(L908/(K908+L908))*(P908/(P908+O908)))</f>
        <v>1.87522275967413</v>
      </c>
      <c r="U908" s="7" t="n">
        <v>43063</v>
      </c>
    </row>
    <row r="909" customFormat="false" ht="15" hidden="false" customHeight="false" outlineLevel="0" collapsed="false">
      <c r="A909" s="0" t="s">
        <v>77</v>
      </c>
      <c r="B909" s="0" t="s">
        <v>244</v>
      </c>
      <c r="C909" s="0" t="n">
        <v>47</v>
      </c>
      <c r="D909" s="0" t="n">
        <v>61</v>
      </c>
      <c r="E909" s="0" t="n">
        <v>37</v>
      </c>
      <c r="F909" s="0" t="n">
        <v>42</v>
      </c>
      <c r="G909" s="0" t="n">
        <v>19</v>
      </c>
      <c r="H909" s="0" t="n">
        <v>7</v>
      </c>
      <c r="I909" s="0" t="n">
        <v>0</v>
      </c>
      <c r="J909" s="0" t="n">
        <v>1</v>
      </c>
      <c r="K909" s="0" t="n">
        <f aca="false">VLOOKUP(A909,'Team Data'!$A$1:$E$659,2,FALSE())</f>
        <v>10</v>
      </c>
      <c r="L909" s="0" t="n">
        <f aca="false">VLOOKUP(A909,'Team Data'!$A$1:$E$659,3,FALSE())</f>
        <v>20</v>
      </c>
      <c r="M909" s="0" t="n">
        <f aca="false">VLOOKUP(B909,'Team Data'!$A$1:$E$659,2,FALSE())</f>
        <v>15</v>
      </c>
      <c r="N909" s="0" t="n">
        <f aca="false">VLOOKUP(B909,'Team Data'!$A$1:$E$659,3,FALSE())</f>
        <v>19</v>
      </c>
      <c r="O909" s="0" t="n">
        <f aca="false">VLOOKUP(A909,'Team Data'!$A$1:$E$659,4,FALSE())</f>
        <v>495</v>
      </c>
      <c r="P909" s="0" t="n">
        <f aca="false">VLOOKUP(A909,'Team Data'!$A$1:$E$659,5,FALSE())</f>
        <v>484</v>
      </c>
      <c r="Q909" s="0" t="n">
        <f aca="false">VLOOKUP(B909,'Team Data'!$A$1:$E$659,4,FALSE())</f>
        <v>608</v>
      </c>
      <c r="R909" s="0" t="n">
        <f aca="false">VLOOKUP(B909,'Team Data'!$A$1:$E$659,5,FALSE())</f>
        <v>484</v>
      </c>
      <c r="S909" s="0" t="n">
        <f aca="false">IF(I909=1,(MIN(30,(C909-D909)))*(M909/(M909+N909))*(Q909/(Q909+R909)),(MAX(-30,(C909-D909)))*(N909/(M909+N909))*(R909/(R909+Q909)))</f>
        <v>-3.46757164404223</v>
      </c>
      <c r="T909" s="0" t="n">
        <f aca="false">IF(J909=1,(MIN(30,(D909-C909)))*(K909/(K909+L909))*(O909/(O909+P909)),(MAX(-30,(D909-C909)))*(L909/(K909+L909))*(P909/(P909+O909)))</f>
        <v>2.35955056179775</v>
      </c>
      <c r="U909" s="7" t="n">
        <v>43063</v>
      </c>
    </row>
    <row r="910" customFormat="false" ht="15" hidden="false" customHeight="false" outlineLevel="0" collapsed="false">
      <c r="A910" s="0" t="s">
        <v>95</v>
      </c>
      <c r="B910" s="0" t="s">
        <v>190</v>
      </c>
      <c r="C910" s="0" t="n">
        <v>78</v>
      </c>
      <c r="D910" s="0" t="n">
        <v>64</v>
      </c>
      <c r="E910" s="0" t="n">
        <v>40</v>
      </c>
      <c r="F910" s="0" t="n">
        <v>38</v>
      </c>
      <c r="G910" s="0" t="n">
        <v>9</v>
      </c>
      <c r="H910" s="0" t="n">
        <v>14</v>
      </c>
      <c r="I910" s="0" t="n">
        <v>1</v>
      </c>
      <c r="J910" s="0" t="n">
        <v>0</v>
      </c>
      <c r="K910" s="0" t="n">
        <f aca="false">VLOOKUP(A910,'Team Data'!$A$1:$E$659,2,FALSE())</f>
        <v>23</v>
      </c>
      <c r="L910" s="0" t="n">
        <f aca="false">VLOOKUP(A910,'Team Data'!$A$1:$E$659,3,FALSE())</f>
        <v>9</v>
      </c>
      <c r="M910" s="0" t="n">
        <f aca="false">VLOOKUP(B910,'Team Data'!$A$1:$E$659,2,FALSE())</f>
        <v>10</v>
      </c>
      <c r="N910" s="0" t="n">
        <f aca="false">VLOOKUP(B910,'Team Data'!$A$1:$E$659,3,FALSE())</f>
        <v>21</v>
      </c>
      <c r="O910" s="0" t="n">
        <f aca="false">VLOOKUP(A910,'Team Data'!$A$1:$E$659,4,FALSE())</f>
        <v>502</v>
      </c>
      <c r="P910" s="0" t="n">
        <f aca="false">VLOOKUP(A910,'Team Data'!$A$1:$E$659,5,FALSE())</f>
        <v>485</v>
      </c>
      <c r="Q910" s="0" t="n">
        <f aca="false">VLOOKUP(B910,'Team Data'!$A$1:$E$659,4,FALSE())</f>
        <v>463</v>
      </c>
      <c r="R910" s="0" t="n">
        <f aca="false">VLOOKUP(B910,'Team Data'!$A$1:$E$659,5,FALSE())</f>
        <v>473</v>
      </c>
      <c r="S910" s="0" t="n">
        <f aca="false">IF(I910=1,(MIN(30,(C910-D910)))*(M910/(M910+N910))*(Q910/(Q910+R910)),(MAX(-30,(C910-D910)))*(N910/(M910+N910))*(R910/(R910+Q910)))</f>
        <v>2.23393989523022</v>
      </c>
      <c r="T910" s="0" t="n">
        <f aca="false">IF(J910=1,(MIN(30,(D910-C910)))*(K910/(K910+L910))*(O910/(O910+P910)),(MAX(-30,(D910-C910)))*(L910/(K910+L910))*(P910/(P910+O910)))</f>
        <v>-1.93484042553192</v>
      </c>
      <c r="U910" s="7" t="n">
        <v>43063</v>
      </c>
    </row>
    <row r="911" customFormat="false" ht="15" hidden="false" customHeight="false" outlineLevel="0" collapsed="false">
      <c r="A911" s="0" t="s">
        <v>252</v>
      </c>
      <c r="B911" s="0" t="s">
        <v>340</v>
      </c>
      <c r="C911" s="0" t="n">
        <v>79</v>
      </c>
      <c r="D911" s="0" t="n">
        <v>84</v>
      </c>
      <c r="E911" s="0" t="n">
        <v>26</v>
      </c>
      <c r="F911" s="0" t="n">
        <v>30</v>
      </c>
      <c r="G911" s="0" t="n">
        <v>9</v>
      </c>
      <c r="H911" s="0" t="n">
        <v>9</v>
      </c>
      <c r="I911" s="0" t="n">
        <v>0</v>
      </c>
      <c r="J911" s="0" t="n">
        <v>1</v>
      </c>
      <c r="K911" s="0" t="n">
        <f aca="false">VLOOKUP(A911,'Team Data'!$A$1:$E$659,2,FALSE())</f>
        <v>30</v>
      </c>
      <c r="L911" s="0" t="n">
        <f aca="false">VLOOKUP(A911,'Team Data'!$A$1:$E$659,3,FALSE())</f>
        <v>6</v>
      </c>
      <c r="M911" s="0" t="n">
        <f aca="false">VLOOKUP(B911,'Team Data'!$A$1:$E$659,2,FALSE())</f>
        <v>12</v>
      </c>
      <c r="N911" s="0" t="n">
        <f aca="false">VLOOKUP(B911,'Team Data'!$A$1:$E$659,3,FALSE())</f>
        <v>19</v>
      </c>
      <c r="O911" s="0" t="n">
        <f aca="false">VLOOKUP(A911,'Team Data'!$A$1:$E$659,4,FALSE())</f>
        <v>602</v>
      </c>
      <c r="P911" s="0" t="n">
        <f aca="false">VLOOKUP(A911,'Team Data'!$A$1:$E$659,5,FALSE())</f>
        <v>592</v>
      </c>
      <c r="Q911" s="0" t="n">
        <f aca="false">VLOOKUP(B911,'Team Data'!$A$1:$E$659,4,FALSE())</f>
        <v>595</v>
      </c>
      <c r="R911" s="0" t="n">
        <f aca="false">VLOOKUP(B911,'Team Data'!$A$1:$E$659,5,FALSE())</f>
        <v>435</v>
      </c>
      <c r="S911" s="0" t="n">
        <f aca="false">IF(I911=1,(MIN(30,(C911-D911)))*(M911/(M911+N911))*(Q911/(Q911+R911)),(MAX(-30,(C911-D911)))*(N911/(M911+N911))*(R911/(R911+Q911)))</f>
        <v>-1.29423739430003</v>
      </c>
      <c r="T911" s="0" t="n">
        <f aca="false">IF(J911=1,(MIN(30,(D911-C911)))*(K911/(K911+L911))*(O911/(O911+P911)),(MAX(-30,(D911-C911)))*(L911/(K911+L911))*(P911/(P911+O911)))</f>
        <v>2.10078168620882</v>
      </c>
      <c r="U911" s="7" t="n">
        <v>43063</v>
      </c>
    </row>
    <row r="912" customFormat="false" ht="15" hidden="false" customHeight="false" outlineLevel="0" collapsed="false">
      <c r="A912" s="0" t="s">
        <v>147</v>
      </c>
      <c r="B912" s="0" t="s">
        <v>223</v>
      </c>
      <c r="C912" s="0" t="n">
        <v>74</v>
      </c>
      <c r="D912" s="0" t="n">
        <v>69</v>
      </c>
      <c r="E912" s="0" t="n">
        <v>37</v>
      </c>
      <c r="F912" s="0" t="n">
        <v>40</v>
      </c>
      <c r="G912" s="0" t="n">
        <v>13</v>
      </c>
      <c r="H912" s="0" t="n">
        <v>16</v>
      </c>
      <c r="I912" s="0" t="n">
        <v>1</v>
      </c>
      <c r="J912" s="0" t="n">
        <v>0</v>
      </c>
      <c r="K912" s="0" t="n">
        <f aca="false">VLOOKUP(A912,'Team Data'!$A$1:$E$659,2,FALSE())</f>
        <v>15</v>
      </c>
      <c r="L912" s="0" t="n">
        <f aca="false">VLOOKUP(A912,'Team Data'!$A$1:$E$659,3,FALSE())</f>
        <v>18</v>
      </c>
      <c r="M912" s="0" t="n">
        <f aca="false">VLOOKUP(B912,'Team Data'!$A$1:$E$659,2,FALSE())</f>
        <v>16</v>
      </c>
      <c r="N912" s="0" t="n">
        <f aca="false">VLOOKUP(B912,'Team Data'!$A$1:$E$659,3,FALSE())</f>
        <v>16</v>
      </c>
      <c r="O912" s="0" t="n">
        <f aca="false">VLOOKUP(A912,'Team Data'!$A$1:$E$659,4,FALSE())</f>
        <v>537</v>
      </c>
      <c r="P912" s="0" t="n">
        <f aca="false">VLOOKUP(A912,'Team Data'!$A$1:$E$659,5,FALSE())</f>
        <v>476</v>
      </c>
      <c r="Q912" s="0" t="n">
        <f aca="false">VLOOKUP(B912,'Team Data'!$A$1:$E$659,4,FALSE())</f>
        <v>583</v>
      </c>
      <c r="R912" s="0" t="n">
        <f aca="false">VLOOKUP(B912,'Team Data'!$A$1:$E$659,5,FALSE())</f>
        <v>479</v>
      </c>
      <c r="S912" s="0" t="n">
        <f aca="false">IF(I912=1,(MIN(30,(C912-D912)))*(M912/(M912+N912))*(Q912/(Q912+R912)),(MAX(-30,(C912-D912)))*(N912/(M912+N912))*(R912/(R912+Q912)))</f>
        <v>1.37241054613936</v>
      </c>
      <c r="T912" s="0" t="n">
        <f aca="false">IF(J912=1,(MIN(30,(D912-C912)))*(K912/(K912+L912))*(O912/(O912+P912)),(MAX(-30,(D912-C912)))*(L912/(K912+L912))*(P912/(P912+O912)))</f>
        <v>-1.28152203176882</v>
      </c>
      <c r="U912" s="7" t="n">
        <v>43063</v>
      </c>
    </row>
    <row r="913" customFormat="false" ht="15" hidden="false" customHeight="false" outlineLevel="0" collapsed="false">
      <c r="A913" s="0" t="s">
        <v>306</v>
      </c>
      <c r="B913" s="0" t="s">
        <v>205</v>
      </c>
      <c r="C913" s="0" t="n">
        <v>77</v>
      </c>
      <c r="D913" s="0" t="n">
        <v>71</v>
      </c>
      <c r="E913" s="0" t="n">
        <v>35</v>
      </c>
      <c r="F913" s="0" t="n">
        <v>33</v>
      </c>
      <c r="G913" s="0" t="n">
        <v>17</v>
      </c>
      <c r="H913" s="0" t="n">
        <v>15</v>
      </c>
      <c r="I913" s="0" t="n">
        <v>1</v>
      </c>
      <c r="J913" s="0" t="n">
        <v>0</v>
      </c>
      <c r="K913" s="0" t="n">
        <f aca="false">VLOOKUP(A913,'Team Data'!$A$1:$E$659,2,FALSE())</f>
        <v>18</v>
      </c>
      <c r="L913" s="0" t="n">
        <f aca="false">VLOOKUP(A913,'Team Data'!$A$1:$E$659,3,FALSE())</f>
        <v>17</v>
      </c>
      <c r="M913" s="0" t="n">
        <f aca="false">VLOOKUP(B913,'Team Data'!$A$1:$E$659,2,FALSE())</f>
        <v>5</v>
      </c>
      <c r="N913" s="0" t="n">
        <f aca="false">VLOOKUP(B913,'Team Data'!$A$1:$E$659,3,FALSE())</f>
        <v>27</v>
      </c>
      <c r="O913" s="0" t="n">
        <f aca="false">VLOOKUP(A913,'Team Data'!$A$1:$E$659,4,FALSE())</f>
        <v>605</v>
      </c>
      <c r="P913" s="0" t="n">
        <f aca="false">VLOOKUP(A913,'Team Data'!$A$1:$E$659,5,FALSE())</f>
        <v>465</v>
      </c>
      <c r="Q913" s="0" t="n">
        <f aca="false">VLOOKUP(B913,'Team Data'!$A$1:$E$659,4,FALSE())</f>
        <v>550</v>
      </c>
      <c r="R913" s="0" t="n">
        <f aca="false">VLOOKUP(B913,'Team Data'!$A$1:$E$659,5,FALSE())</f>
        <v>448</v>
      </c>
      <c r="S913" s="0" t="n">
        <f aca="false">IF(I913=1,(MIN(30,(C913-D913)))*(M913/(M913+N913))*(Q913/(Q913+R913)),(MAX(-30,(C913-D913)))*(N913/(M913+N913))*(R913/(R913+Q913)))</f>
        <v>0.516658316633267</v>
      </c>
      <c r="T913" s="0" t="n">
        <f aca="false">IF(J913=1,(MIN(30,(D913-C913)))*(K913/(K913+L913))*(O913/(O913+P913)),(MAX(-30,(D913-C913)))*(L913/(K913+L913))*(P913/(P913+O913)))</f>
        <v>-1.26648865153538</v>
      </c>
      <c r="U913" s="7" t="n">
        <v>43063</v>
      </c>
    </row>
    <row r="914" customFormat="false" ht="15" hidden="false" customHeight="false" outlineLevel="0" collapsed="false">
      <c r="A914" s="0" t="s">
        <v>6</v>
      </c>
      <c r="B914" s="0" t="s">
        <v>44</v>
      </c>
      <c r="C914" s="0" t="n">
        <v>85</v>
      </c>
      <c r="D914" s="0" t="n">
        <v>80</v>
      </c>
      <c r="E914" s="0" t="n">
        <v>33</v>
      </c>
      <c r="F914" s="0" t="n">
        <v>31</v>
      </c>
      <c r="G914" s="0" t="n">
        <v>14</v>
      </c>
      <c r="H914" s="0" t="n">
        <v>14</v>
      </c>
      <c r="I914" s="0" t="n">
        <v>1</v>
      </c>
      <c r="J914" s="0" t="n">
        <v>0</v>
      </c>
      <c r="K914" s="0" t="n">
        <f aca="false">VLOOKUP(A914,'Team Data'!$A$1:$E$659,2,FALSE())</f>
        <v>16</v>
      </c>
      <c r="L914" s="0" t="n">
        <f aca="false">VLOOKUP(A914,'Team Data'!$A$1:$E$659,3,FALSE())</f>
        <v>16</v>
      </c>
      <c r="M914" s="0" t="n">
        <f aca="false">VLOOKUP(B914,'Team Data'!$A$1:$E$659,2,FALSE())</f>
        <v>18</v>
      </c>
      <c r="N914" s="0" t="n">
        <f aca="false">VLOOKUP(B914,'Team Data'!$A$1:$E$659,3,FALSE())</f>
        <v>16</v>
      </c>
      <c r="O914" s="0" t="n">
        <f aca="false">VLOOKUP(A914,'Team Data'!$A$1:$E$659,4,FALSE())</f>
        <v>459</v>
      </c>
      <c r="P914" s="0" t="n">
        <f aca="false">VLOOKUP(A914,'Team Data'!$A$1:$E$659,5,FALSE())</f>
        <v>461</v>
      </c>
      <c r="Q914" s="0" t="n">
        <f aca="false">VLOOKUP(B914,'Team Data'!$A$1:$E$659,4,FALSE())</f>
        <v>493</v>
      </c>
      <c r="R914" s="0" t="n">
        <f aca="false">VLOOKUP(B914,'Team Data'!$A$1:$E$659,5,FALSE())</f>
        <v>541</v>
      </c>
      <c r="S914" s="0" t="n">
        <f aca="false">IF(I914=1,(MIN(30,(C914-D914)))*(M914/(M914+N914))*(Q914/(Q914+R914)),(MAX(-30,(C914-D914)))*(N914/(M914+N914))*(R914/(R914+Q914)))</f>
        <v>1.26208897485493</v>
      </c>
      <c r="T914" s="0" t="n">
        <f aca="false">IF(J914=1,(MIN(30,(D914-C914)))*(K914/(K914+L914))*(O914/(O914+P914)),(MAX(-30,(D914-C914)))*(L914/(K914+L914))*(P914/(P914+O914)))</f>
        <v>-1.25271739130435</v>
      </c>
      <c r="U914" s="7" t="n">
        <v>43063</v>
      </c>
    </row>
    <row r="915" customFormat="false" ht="15" hidden="false" customHeight="false" outlineLevel="0" collapsed="false">
      <c r="A915" s="0" t="s">
        <v>245</v>
      </c>
      <c r="B915" s="0" t="s">
        <v>255</v>
      </c>
      <c r="C915" s="0" t="n">
        <v>77</v>
      </c>
      <c r="D915" s="0" t="n">
        <v>71</v>
      </c>
      <c r="E915" s="0" t="n">
        <v>30</v>
      </c>
      <c r="F915" s="0" t="n">
        <v>33</v>
      </c>
      <c r="G915" s="0" t="n">
        <v>14</v>
      </c>
      <c r="H915" s="0" t="n">
        <v>16</v>
      </c>
      <c r="I915" s="0" t="n">
        <v>1</v>
      </c>
      <c r="J915" s="0" t="n">
        <v>0</v>
      </c>
      <c r="K915" s="0" t="n">
        <f aca="false">VLOOKUP(A915,'Team Data'!$A$1:$E$659,2,FALSE())</f>
        <v>22</v>
      </c>
      <c r="L915" s="0" t="n">
        <f aca="false">VLOOKUP(A915,'Team Data'!$A$1:$E$659,3,FALSE())</f>
        <v>12</v>
      </c>
      <c r="M915" s="0" t="n">
        <f aca="false">VLOOKUP(B915,'Team Data'!$A$1:$E$659,2,FALSE())</f>
        <v>10</v>
      </c>
      <c r="N915" s="0" t="n">
        <f aca="false">VLOOKUP(B915,'Team Data'!$A$1:$E$659,3,FALSE())</f>
        <v>22</v>
      </c>
      <c r="O915" s="0" t="n">
        <f aca="false">VLOOKUP(A915,'Team Data'!$A$1:$E$659,4,FALSE())</f>
        <v>500</v>
      </c>
      <c r="P915" s="0" t="n">
        <f aca="false">VLOOKUP(A915,'Team Data'!$A$1:$E$659,5,FALSE())</f>
        <v>508</v>
      </c>
      <c r="Q915" s="0" t="n">
        <f aca="false">VLOOKUP(B915,'Team Data'!$A$1:$E$659,4,FALSE())</f>
        <v>520</v>
      </c>
      <c r="R915" s="0" t="n">
        <f aca="false">VLOOKUP(B915,'Team Data'!$A$1:$E$659,5,FALSE())</f>
        <v>472</v>
      </c>
      <c r="S915" s="0" t="n">
        <f aca="false">IF(I915=1,(MIN(30,(C915-D915)))*(M915/(M915+N915))*(Q915/(Q915+R915)),(MAX(-30,(C915-D915)))*(N915/(M915+N915))*(R915/(R915+Q915)))</f>
        <v>0.982862903225806</v>
      </c>
      <c r="T915" s="0" t="n">
        <f aca="false">IF(J915=1,(MIN(30,(D915-C915)))*(K915/(K915+L915))*(O915/(O915+P915)),(MAX(-30,(D915-C915)))*(L915/(K915+L915))*(P915/(P915+O915)))</f>
        <v>-1.0672268907563</v>
      </c>
      <c r="U915" s="7" t="n">
        <v>43063</v>
      </c>
    </row>
    <row r="916" customFormat="false" ht="15" hidden="false" customHeight="false" outlineLevel="0" collapsed="false">
      <c r="A916" s="0" t="s">
        <v>195</v>
      </c>
      <c r="B916" s="0" t="s">
        <v>314</v>
      </c>
      <c r="C916" s="0" t="n">
        <v>88</v>
      </c>
      <c r="D916" s="0" t="n">
        <v>89</v>
      </c>
      <c r="E916" s="0" t="n">
        <v>34</v>
      </c>
      <c r="F916" s="0" t="n">
        <v>34</v>
      </c>
      <c r="G916" s="0" t="n">
        <v>16</v>
      </c>
      <c r="H916" s="0" t="n">
        <v>13</v>
      </c>
      <c r="I916" s="0" t="n">
        <v>0</v>
      </c>
      <c r="J916" s="0" t="n">
        <v>1</v>
      </c>
      <c r="K916" s="0" t="n">
        <f aca="false">VLOOKUP(A916,'Team Data'!$A$1:$E$659,2,FALSE())</f>
        <v>21</v>
      </c>
      <c r="L916" s="0" t="n">
        <f aca="false">VLOOKUP(A916,'Team Data'!$A$1:$E$659,3,FALSE())</f>
        <v>11</v>
      </c>
      <c r="M916" s="0" t="n">
        <f aca="false">VLOOKUP(B916,'Team Data'!$A$1:$E$659,2,FALSE())</f>
        <v>25</v>
      </c>
      <c r="N916" s="0" t="n">
        <f aca="false">VLOOKUP(B916,'Team Data'!$A$1:$E$659,3,FALSE())</f>
        <v>10</v>
      </c>
      <c r="O916" s="0" t="n">
        <f aca="false">VLOOKUP(A916,'Team Data'!$A$1:$E$659,4,FALSE())</f>
        <v>481</v>
      </c>
      <c r="P916" s="0" t="n">
        <f aca="false">VLOOKUP(A916,'Team Data'!$A$1:$E$659,5,FALSE())</f>
        <v>445</v>
      </c>
      <c r="Q916" s="0" t="n">
        <f aca="false">VLOOKUP(B916,'Team Data'!$A$1:$E$659,4,FALSE())</f>
        <v>506</v>
      </c>
      <c r="R916" s="0" t="n">
        <f aca="false">VLOOKUP(B916,'Team Data'!$A$1:$E$659,5,FALSE())</f>
        <v>534</v>
      </c>
      <c r="S916" s="0" t="n">
        <f aca="false">IF(I916=1,(MIN(30,(C916-D916)))*(M916/(M916+N916))*(Q916/(Q916+R916)),(MAX(-30,(C916-D916)))*(N916/(M916+N916))*(R916/(R916+Q916)))</f>
        <v>-0.146703296703297</v>
      </c>
      <c r="T916" s="0" t="n">
        <f aca="false">IF(J916=1,(MIN(30,(D916-C916)))*(K916/(K916+L916))*(O916/(O916+P916)),(MAX(-30,(D916-C916)))*(L916/(K916+L916))*(P916/(P916+O916)))</f>
        <v>0.340881479481642</v>
      </c>
      <c r="U916" s="7" t="n">
        <v>43063</v>
      </c>
    </row>
    <row r="917" customFormat="false" ht="15" hidden="false" customHeight="false" outlineLevel="0" collapsed="false">
      <c r="A917" s="0" t="s">
        <v>9</v>
      </c>
      <c r="B917" s="0" t="s">
        <v>23</v>
      </c>
      <c r="C917" s="0" t="n">
        <v>71</v>
      </c>
      <c r="D917" s="0" t="n">
        <v>59</v>
      </c>
      <c r="E917" s="0" t="n">
        <v>34</v>
      </c>
      <c r="F917" s="0" t="n">
        <v>34</v>
      </c>
      <c r="G917" s="0" t="n">
        <v>9</v>
      </c>
      <c r="H917" s="0" t="n">
        <v>11</v>
      </c>
      <c r="I917" s="0" t="n">
        <v>1</v>
      </c>
      <c r="J917" s="0" t="n">
        <v>0</v>
      </c>
      <c r="K917" s="0" t="n">
        <f aca="false">VLOOKUP(A917,'Team Data'!$A$1:$E$659,2,FALSE())</f>
        <v>20</v>
      </c>
      <c r="L917" s="0" t="n">
        <f aca="false">VLOOKUP(A917,'Team Data'!$A$1:$E$659,3,FALSE())</f>
        <v>16</v>
      </c>
      <c r="M917" s="0" t="n">
        <f aca="false">VLOOKUP(B917,'Team Data'!$A$1:$E$659,2,FALSE())</f>
        <v>24</v>
      </c>
      <c r="N917" s="0" t="n">
        <f aca="false">VLOOKUP(B917,'Team Data'!$A$1:$E$659,3,FALSE())</f>
        <v>11</v>
      </c>
      <c r="O917" s="0" t="n">
        <f aca="false">VLOOKUP(A917,'Team Data'!$A$1:$E$659,4,FALSE())</f>
        <v>741</v>
      </c>
      <c r="P917" s="0" t="n">
        <f aca="false">VLOOKUP(A917,'Team Data'!$A$1:$E$659,5,FALSE())</f>
        <v>460</v>
      </c>
      <c r="Q917" s="0" t="n">
        <f aca="false">VLOOKUP(B917,'Team Data'!$A$1:$E$659,4,FALSE())</f>
        <v>633</v>
      </c>
      <c r="R917" s="0" t="n">
        <f aca="false">VLOOKUP(B917,'Team Data'!$A$1:$E$659,5,FALSE())</f>
        <v>543</v>
      </c>
      <c r="S917" s="0" t="n">
        <f aca="false">IF(I917=1,(MIN(30,(C917-D917)))*(M917/(M917+N917))*(Q917/(Q917+R917)),(MAX(-30,(C917-D917)))*(N917/(M917+N917))*(R917/(R917+Q917)))</f>
        <v>4.42915451895044</v>
      </c>
      <c r="T917" s="0" t="n">
        <f aca="false">IF(J917=1,(MIN(30,(D917-C917)))*(K917/(K917+L917))*(O917/(O917+P917)),(MAX(-30,(D917-C917)))*(L917/(K917+L917))*(P917/(P917+O917)))</f>
        <v>-2.04274215931168</v>
      </c>
      <c r="U917" s="7" t="n">
        <v>43063</v>
      </c>
    </row>
    <row r="918" customFormat="false" ht="15" hidden="false" customHeight="false" outlineLevel="0" collapsed="false">
      <c r="A918" s="0" t="s">
        <v>162</v>
      </c>
      <c r="B918" s="0" t="s">
        <v>129</v>
      </c>
      <c r="C918" s="0" t="n">
        <v>66</v>
      </c>
      <c r="D918" s="0" t="n">
        <v>63</v>
      </c>
      <c r="E918" s="0" t="n">
        <v>34</v>
      </c>
      <c r="F918" s="0" t="n">
        <v>36</v>
      </c>
      <c r="G918" s="0" t="n">
        <v>19</v>
      </c>
      <c r="H918" s="0" t="n">
        <v>10</v>
      </c>
      <c r="I918" s="0" t="n">
        <v>1</v>
      </c>
      <c r="J918" s="0" t="n">
        <v>0</v>
      </c>
      <c r="K918" s="0" t="n">
        <f aca="false">VLOOKUP(A918,'Team Data'!$A$1:$E$659,2,FALSE())</f>
        <v>7</v>
      </c>
      <c r="L918" s="0" t="n">
        <f aca="false">VLOOKUP(A918,'Team Data'!$A$1:$E$659,3,FALSE())</f>
        <v>25</v>
      </c>
      <c r="M918" s="0" t="n">
        <f aca="false">VLOOKUP(B918,'Team Data'!$A$1:$E$659,2,FALSE())</f>
        <v>12</v>
      </c>
      <c r="N918" s="0" t="n">
        <f aca="false">VLOOKUP(B918,'Team Data'!$A$1:$E$659,3,FALSE())</f>
        <v>20</v>
      </c>
      <c r="O918" s="0" t="n">
        <f aca="false">VLOOKUP(A918,'Team Data'!$A$1:$E$659,4,FALSE())</f>
        <v>467</v>
      </c>
      <c r="P918" s="0" t="n">
        <f aca="false">VLOOKUP(A918,'Team Data'!$A$1:$E$659,5,FALSE())</f>
        <v>524</v>
      </c>
      <c r="Q918" s="0" t="n">
        <f aca="false">VLOOKUP(B918,'Team Data'!$A$1:$E$659,4,FALSE())</f>
        <v>419</v>
      </c>
      <c r="R918" s="0" t="n">
        <f aca="false">VLOOKUP(B918,'Team Data'!$A$1:$E$659,5,FALSE())</f>
        <v>571</v>
      </c>
      <c r="S918" s="0" t="n">
        <f aca="false">IF(I918=1,(MIN(30,(C918-D918)))*(M918/(M918+N918))*(Q918/(Q918+R918)),(MAX(-30,(C918-D918)))*(N918/(M918+N918))*(R918/(R918+Q918)))</f>
        <v>0.476136363636364</v>
      </c>
      <c r="T918" s="0" t="n">
        <f aca="false">IF(J918=1,(MIN(30,(D918-C918)))*(K918/(K918+L918))*(O918/(O918+P918)),(MAX(-30,(D918-C918)))*(L918/(K918+L918))*(P918/(P918+O918)))</f>
        <v>-1.23927850655903</v>
      </c>
      <c r="U918" s="7" t="n">
        <v>43063</v>
      </c>
    </row>
    <row r="919" customFormat="false" ht="15" hidden="false" customHeight="false" outlineLevel="0" collapsed="false">
      <c r="A919" s="0" t="s">
        <v>185</v>
      </c>
      <c r="B919" s="0" t="s">
        <v>288</v>
      </c>
      <c r="C919" s="0" t="n">
        <v>58</v>
      </c>
      <c r="D919" s="0" t="n">
        <v>67</v>
      </c>
      <c r="E919" s="0" t="n">
        <v>43</v>
      </c>
      <c r="F919" s="0" t="n">
        <v>36</v>
      </c>
      <c r="G919" s="0" t="n">
        <v>21</v>
      </c>
      <c r="H919" s="0" t="n">
        <v>16</v>
      </c>
      <c r="I919" s="0" t="n">
        <v>0</v>
      </c>
      <c r="J919" s="0" t="n">
        <v>1</v>
      </c>
      <c r="K919" s="0" t="n">
        <f aca="false">VLOOKUP(A919,'Team Data'!$A$1:$E$659,2,FALSE())</f>
        <v>21</v>
      </c>
      <c r="L919" s="0" t="n">
        <f aca="false">VLOOKUP(A919,'Team Data'!$A$1:$E$659,3,FALSE())</f>
        <v>12</v>
      </c>
      <c r="M919" s="0" t="n">
        <f aca="false">VLOOKUP(B919,'Team Data'!$A$1:$E$659,2,FALSE())</f>
        <v>26</v>
      </c>
      <c r="N919" s="0" t="n">
        <f aca="false">VLOOKUP(B919,'Team Data'!$A$1:$E$659,3,FALSE())</f>
        <v>9</v>
      </c>
      <c r="O919" s="0" t="n">
        <f aca="false">VLOOKUP(A919,'Team Data'!$A$1:$E$659,4,FALSE())</f>
        <v>618</v>
      </c>
      <c r="P919" s="0" t="n">
        <f aca="false">VLOOKUP(A919,'Team Data'!$A$1:$E$659,5,FALSE())</f>
        <v>486</v>
      </c>
      <c r="Q919" s="0" t="n">
        <f aca="false">VLOOKUP(B919,'Team Data'!$A$1:$E$659,4,FALSE())</f>
        <v>702</v>
      </c>
      <c r="R919" s="0" t="n">
        <f aca="false">VLOOKUP(B919,'Team Data'!$A$1:$E$659,5,FALSE())</f>
        <v>475</v>
      </c>
      <c r="S919" s="0" t="n">
        <f aca="false">IF(I919=1,(MIN(30,(C919-D919)))*(M919/(M919+N919))*(Q919/(Q919+R919)),(MAX(-30,(C919-D919)))*(N919/(M919+N919))*(R919/(R919+Q919)))</f>
        <v>-0.933972569486588</v>
      </c>
      <c r="T919" s="0" t="n">
        <f aca="false">IF(J919=1,(MIN(30,(D919-C919)))*(K919/(K919+L919))*(O919/(O919+P919)),(MAX(-30,(D919-C919)))*(L919/(K919+L919))*(P919/(P919+O919)))</f>
        <v>3.20602766798419</v>
      </c>
      <c r="U919" s="7" t="n">
        <v>43063</v>
      </c>
    </row>
    <row r="920" customFormat="false" ht="15" hidden="false" customHeight="false" outlineLevel="0" collapsed="false">
      <c r="A920" s="0" t="s">
        <v>230</v>
      </c>
      <c r="B920" s="0" t="s">
        <v>38</v>
      </c>
      <c r="C920" s="0" t="n">
        <v>69</v>
      </c>
      <c r="D920" s="0" t="n">
        <v>71</v>
      </c>
      <c r="E920" s="0" t="n">
        <v>32</v>
      </c>
      <c r="F920" s="0" t="n">
        <v>33</v>
      </c>
      <c r="G920" s="0" t="n">
        <v>12</v>
      </c>
      <c r="H920" s="0" t="n">
        <v>13</v>
      </c>
      <c r="I920" s="0" t="n">
        <v>0</v>
      </c>
      <c r="J920" s="0" t="n">
        <v>1</v>
      </c>
      <c r="K920" s="0" t="n">
        <f aca="false">VLOOKUP(A920,'Team Data'!$A$1:$E$659,2,FALSE())</f>
        <v>20</v>
      </c>
      <c r="L920" s="0" t="n">
        <f aca="false">VLOOKUP(A920,'Team Data'!$A$1:$E$659,3,FALSE())</f>
        <v>14</v>
      </c>
      <c r="M920" s="0" t="n">
        <f aca="false">VLOOKUP(B920,'Team Data'!$A$1:$E$659,2,FALSE())</f>
        <v>21</v>
      </c>
      <c r="N920" s="0" t="n">
        <f aca="false">VLOOKUP(B920,'Team Data'!$A$1:$E$659,3,FALSE())</f>
        <v>14</v>
      </c>
      <c r="O920" s="0" t="n">
        <f aca="false">VLOOKUP(A920,'Team Data'!$A$1:$E$659,4,FALSE())</f>
        <v>504</v>
      </c>
      <c r="P920" s="0" t="n">
        <f aca="false">VLOOKUP(A920,'Team Data'!$A$1:$E$659,5,FALSE())</f>
        <v>516</v>
      </c>
      <c r="Q920" s="0" t="n">
        <f aca="false">VLOOKUP(B920,'Team Data'!$A$1:$E$659,4,FALSE())</f>
        <v>713</v>
      </c>
      <c r="R920" s="0" t="n">
        <f aca="false">VLOOKUP(B920,'Team Data'!$A$1:$E$659,5,FALSE())</f>
        <v>450</v>
      </c>
      <c r="S920" s="0" t="n">
        <f aca="false">IF(I920=1,(MIN(30,(C920-D920)))*(M920/(M920+N920))*(Q920/(Q920+R920)),(MAX(-30,(C920-D920)))*(N920/(M920+N920))*(R920/(R920+Q920)))</f>
        <v>-0.309544282029235</v>
      </c>
      <c r="T920" s="0" t="n">
        <f aca="false">IF(J920=1,(MIN(30,(D920-C920)))*(K920/(K920+L920))*(O920/(O920+P920)),(MAX(-30,(D920-C920)))*(L920/(K920+L920))*(P920/(P920+O920)))</f>
        <v>0.581314878892734</v>
      </c>
      <c r="U920" s="7" t="n">
        <v>43063</v>
      </c>
    </row>
    <row r="921" customFormat="false" ht="15" hidden="false" customHeight="false" outlineLevel="0" collapsed="false">
      <c r="A921" s="0" t="s">
        <v>35</v>
      </c>
      <c r="B921" s="0" t="s">
        <v>109</v>
      </c>
      <c r="C921" s="0" t="n">
        <v>78</v>
      </c>
      <c r="D921" s="0" t="n">
        <v>73</v>
      </c>
      <c r="E921" s="0" t="n">
        <v>34</v>
      </c>
      <c r="F921" s="0" t="n">
        <v>41</v>
      </c>
      <c r="G921" s="0" t="n">
        <v>13</v>
      </c>
      <c r="H921" s="0" t="n">
        <v>19</v>
      </c>
      <c r="I921" s="0" t="n">
        <v>1</v>
      </c>
      <c r="J921" s="0" t="n">
        <v>0</v>
      </c>
      <c r="K921" s="0" t="n">
        <f aca="false">VLOOKUP(A921,'Team Data'!$A$1:$E$659,2,FALSE())</f>
        <v>3</v>
      </c>
      <c r="L921" s="0" t="n">
        <f aca="false">VLOOKUP(A921,'Team Data'!$A$1:$E$659,3,FALSE())</f>
        <v>28</v>
      </c>
      <c r="M921" s="0" t="n">
        <f aca="false">VLOOKUP(B921,'Team Data'!$A$1:$E$659,2,FALSE())</f>
        <v>19</v>
      </c>
      <c r="N921" s="0" t="n">
        <f aca="false">VLOOKUP(B921,'Team Data'!$A$1:$E$659,3,FALSE())</f>
        <v>14</v>
      </c>
      <c r="O921" s="0" t="n">
        <f aca="false">VLOOKUP(A921,'Team Data'!$A$1:$E$659,4,FALSE())</f>
        <v>496</v>
      </c>
      <c r="P921" s="0" t="n">
        <f aca="false">VLOOKUP(A921,'Team Data'!$A$1:$E$659,5,FALSE())</f>
        <v>495</v>
      </c>
      <c r="Q921" s="0" t="n">
        <f aca="false">VLOOKUP(B921,'Team Data'!$A$1:$E$659,4,FALSE())</f>
        <v>501</v>
      </c>
      <c r="R921" s="0" t="n">
        <f aca="false">VLOOKUP(B921,'Team Data'!$A$1:$E$659,5,FALSE())</f>
        <v>542</v>
      </c>
      <c r="S921" s="0" t="n">
        <f aca="false">IF(I921=1,(MIN(30,(C921-D921)))*(M921/(M921+N921))*(Q921/(Q921+R921)),(MAX(-30,(C921-D921)))*(N921/(M921+N921))*(R921/(R921+Q921)))</f>
        <v>1.38281181905343</v>
      </c>
      <c r="T921" s="0" t="n">
        <f aca="false">IF(J921=1,(MIN(30,(D921-C921)))*(K921/(K921+L921))*(O921/(O921+P921)),(MAX(-30,(D921-C921)))*(L921/(K921+L921))*(P921/(P921+O921)))</f>
        <v>-2.25578594446795</v>
      </c>
      <c r="U921" s="7" t="n">
        <v>43063</v>
      </c>
    </row>
    <row r="922" customFormat="false" ht="15" hidden="false" customHeight="false" outlineLevel="0" collapsed="false">
      <c r="A922" s="0" t="s">
        <v>527</v>
      </c>
      <c r="B922" s="0" t="s">
        <v>193</v>
      </c>
      <c r="C922" s="0" t="n">
        <v>67</v>
      </c>
      <c r="D922" s="0" t="n">
        <v>74</v>
      </c>
      <c r="E922" s="0" t="n">
        <v>31</v>
      </c>
      <c r="F922" s="0" t="n">
        <v>30</v>
      </c>
      <c r="G922" s="0" t="n">
        <v>18</v>
      </c>
      <c r="H922" s="0" t="n">
        <v>17</v>
      </c>
      <c r="I922" s="0" t="n">
        <v>0</v>
      </c>
      <c r="J922" s="0" t="n">
        <v>1</v>
      </c>
      <c r="K922" s="0" t="n">
        <f aca="false">VLOOKUP(A922,'Team Data'!$A$1:$E$659,2,FALSE())</f>
        <v>0</v>
      </c>
      <c r="L922" s="0" t="n">
        <f aca="false">VLOOKUP(A922,'Team Data'!$A$1:$E$659,3,FALSE())</f>
        <v>2</v>
      </c>
      <c r="M922" s="0" t="n">
        <f aca="false">VLOOKUP(B922,'Team Data'!$A$1:$E$659,2,FALSE())</f>
        <v>16</v>
      </c>
      <c r="N922" s="0" t="n">
        <f aca="false">VLOOKUP(B922,'Team Data'!$A$1:$E$659,3,FALSE())</f>
        <v>17</v>
      </c>
      <c r="O922" s="0" t="n">
        <f aca="false">VLOOKUP(A922,'Team Data'!$A$1:$E$659,4,FALSE())</f>
        <v>37</v>
      </c>
      <c r="P922" s="0" t="n">
        <f aca="false">VLOOKUP(A922,'Team Data'!$A$1:$E$659,5,FALSE())</f>
        <v>28</v>
      </c>
      <c r="Q922" s="0" t="n">
        <f aca="false">VLOOKUP(B922,'Team Data'!$A$1:$E$659,4,FALSE())</f>
        <v>486</v>
      </c>
      <c r="R922" s="0" t="n">
        <f aca="false">VLOOKUP(B922,'Team Data'!$A$1:$E$659,5,FALSE())</f>
        <v>480</v>
      </c>
      <c r="S922" s="0" t="n">
        <f aca="false">IF(I922=1,(MIN(30,(C922-D922)))*(M922/(M922+N922))*(Q922/(Q922+R922)),(MAX(-30,(C922-D922)))*(N922/(M922+N922))*(R922/(R922+Q922)))</f>
        <v>-1.79183135704875</v>
      </c>
      <c r="T922" s="0" t="n">
        <f aca="false">IF(J922=1,(MIN(30,(D922-C922)))*(K922/(K922+L922))*(O922/(O922+P922)),(MAX(-30,(D922-C922)))*(L922/(K922+L922))*(P922/(P922+O922)))</f>
        <v>0</v>
      </c>
      <c r="U922" s="7" t="n">
        <v>43063</v>
      </c>
    </row>
    <row r="923" customFormat="false" ht="15" hidden="false" customHeight="false" outlineLevel="0" collapsed="false">
      <c r="A923" s="0" t="s">
        <v>221</v>
      </c>
      <c r="B923" s="0" t="s">
        <v>225</v>
      </c>
      <c r="C923" s="0" t="n">
        <v>48</v>
      </c>
      <c r="D923" s="0" t="n">
        <v>86</v>
      </c>
      <c r="E923" s="0" t="n">
        <v>30</v>
      </c>
      <c r="F923" s="0" t="n">
        <v>38</v>
      </c>
      <c r="G923" s="0" t="n">
        <v>18</v>
      </c>
      <c r="H923" s="0" t="n">
        <v>10</v>
      </c>
      <c r="I923" s="0" t="n">
        <v>0</v>
      </c>
      <c r="J923" s="0" t="n">
        <v>1</v>
      </c>
      <c r="K923" s="0" t="n">
        <f aca="false">VLOOKUP(A923,'Team Data'!$A$1:$E$659,2,FALSE())</f>
        <v>11</v>
      </c>
      <c r="L923" s="0" t="n">
        <f aca="false">VLOOKUP(A923,'Team Data'!$A$1:$E$659,3,FALSE())</f>
        <v>21</v>
      </c>
      <c r="M923" s="0" t="n">
        <f aca="false">VLOOKUP(B923,'Team Data'!$A$1:$E$659,2,FALSE())</f>
        <v>26</v>
      </c>
      <c r="N923" s="0" t="n">
        <f aca="false">VLOOKUP(B923,'Team Data'!$A$1:$E$659,3,FALSE())</f>
        <v>12</v>
      </c>
      <c r="O923" s="0" t="n">
        <f aca="false">VLOOKUP(A923,'Team Data'!$A$1:$E$659,4,FALSE())</f>
        <v>508</v>
      </c>
      <c r="P923" s="0" t="n">
        <f aca="false">VLOOKUP(A923,'Team Data'!$A$1:$E$659,5,FALSE())</f>
        <v>413</v>
      </c>
      <c r="Q923" s="0" t="n">
        <f aca="false">VLOOKUP(B923,'Team Data'!$A$1:$E$659,4,FALSE())</f>
        <v>700</v>
      </c>
      <c r="R923" s="0" t="n">
        <f aca="false">VLOOKUP(B923,'Team Data'!$A$1:$E$659,5,FALSE())</f>
        <v>549</v>
      </c>
      <c r="S923" s="0" t="n">
        <f aca="false">IF(I923=1,(MIN(30,(C923-D923)))*(M923/(M923+N923))*(Q923/(Q923+R923)),(MAX(-30,(C923-D923)))*(N923/(M923+N923))*(R923/(R923+Q923)))</f>
        <v>-4.16417344401837</v>
      </c>
      <c r="T923" s="0" t="n">
        <f aca="false">IF(J923=1,(MIN(30,(D923-C923)))*(K923/(K923+L923))*(O923/(O923+P923)),(MAX(-30,(D923-C923)))*(L923/(K923+L923))*(P923/(P923+O923)))</f>
        <v>5.68811074918567</v>
      </c>
      <c r="U923" s="7" t="n">
        <v>43063</v>
      </c>
    </row>
    <row r="924" customFormat="false" ht="15" hidden="false" customHeight="false" outlineLevel="0" collapsed="false">
      <c r="A924" s="0" t="s">
        <v>262</v>
      </c>
      <c r="B924" s="0" t="s">
        <v>339</v>
      </c>
      <c r="C924" s="0" t="n">
        <v>84</v>
      </c>
      <c r="D924" s="0" t="n">
        <v>89</v>
      </c>
      <c r="E924" s="0" t="n">
        <v>35</v>
      </c>
      <c r="F924" s="0" t="n">
        <v>28</v>
      </c>
      <c r="G924" s="0" t="n">
        <v>18</v>
      </c>
      <c r="H924" s="0" t="n">
        <v>11</v>
      </c>
      <c r="I924" s="0" t="n">
        <v>0</v>
      </c>
      <c r="J924" s="0" t="n">
        <v>1</v>
      </c>
      <c r="K924" s="0" t="n">
        <f aca="false">VLOOKUP(A924,'Team Data'!$A$1:$E$659,2,FALSE())</f>
        <v>20</v>
      </c>
      <c r="L924" s="0" t="n">
        <f aca="false">VLOOKUP(A924,'Team Data'!$A$1:$E$659,3,FALSE())</f>
        <v>14</v>
      </c>
      <c r="M924" s="0" t="n">
        <f aca="false">VLOOKUP(B924,'Team Data'!$A$1:$E$659,2,FALSE())</f>
        <v>21</v>
      </c>
      <c r="N924" s="0" t="n">
        <f aca="false">VLOOKUP(B924,'Team Data'!$A$1:$E$659,3,FALSE())</f>
        <v>11</v>
      </c>
      <c r="O924" s="0" t="n">
        <f aca="false">VLOOKUP(A924,'Team Data'!$A$1:$E$659,4,FALSE())</f>
        <v>507</v>
      </c>
      <c r="P924" s="0" t="n">
        <f aca="false">VLOOKUP(A924,'Team Data'!$A$1:$E$659,5,FALSE())</f>
        <v>501</v>
      </c>
      <c r="Q924" s="0" t="n">
        <f aca="false">VLOOKUP(B924,'Team Data'!$A$1:$E$659,4,FALSE())</f>
        <v>616</v>
      </c>
      <c r="R924" s="0" t="n">
        <f aca="false">VLOOKUP(B924,'Team Data'!$A$1:$E$659,5,FALSE())</f>
        <v>448</v>
      </c>
      <c r="S924" s="0" t="n">
        <f aca="false">IF(I924=1,(MIN(30,(C924-D924)))*(M924/(M924+N924))*(Q924/(Q924+R924)),(MAX(-30,(C924-D924)))*(N924/(M924+N924))*(R924/(R924+Q924)))</f>
        <v>-0.723684210526316</v>
      </c>
      <c r="T924" s="0" t="n">
        <f aca="false">IF(J924=1,(MIN(30,(D924-C924)))*(K924/(K924+L924))*(O924/(O924+P924)),(MAX(-30,(D924-C924)))*(L924/(K924+L924))*(P924/(P924+O924)))</f>
        <v>1.47934173669468</v>
      </c>
      <c r="U924" s="7" t="n">
        <v>43063</v>
      </c>
    </row>
    <row r="925" customFormat="false" ht="15" hidden="false" customHeight="false" outlineLevel="0" collapsed="false">
      <c r="A925" s="0" t="s">
        <v>294</v>
      </c>
      <c r="B925" s="0" t="s">
        <v>55</v>
      </c>
      <c r="C925" s="0" t="n">
        <v>77</v>
      </c>
      <c r="D925" s="0" t="n">
        <v>84</v>
      </c>
      <c r="E925" s="0" t="n">
        <v>25</v>
      </c>
      <c r="F925" s="0" t="n">
        <v>37</v>
      </c>
      <c r="G925" s="0" t="n">
        <v>10</v>
      </c>
      <c r="H925" s="0" t="n">
        <v>19</v>
      </c>
      <c r="I925" s="0" t="n">
        <v>0</v>
      </c>
      <c r="J925" s="0" t="n">
        <v>1</v>
      </c>
      <c r="K925" s="0" t="n">
        <f aca="false">VLOOKUP(A925,'Team Data'!$A$1:$E$659,2,FALSE())</f>
        <v>16</v>
      </c>
      <c r="L925" s="0" t="n">
        <f aca="false">VLOOKUP(A925,'Team Data'!$A$1:$E$659,3,FALSE())</f>
        <v>19</v>
      </c>
      <c r="M925" s="0" t="n">
        <f aca="false">VLOOKUP(B925,'Team Data'!$A$1:$E$659,2,FALSE())</f>
        <v>24</v>
      </c>
      <c r="N925" s="0" t="n">
        <f aca="false">VLOOKUP(B925,'Team Data'!$A$1:$E$659,3,FALSE())</f>
        <v>9</v>
      </c>
      <c r="O925" s="0" t="n">
        <f aca="false">VLOOKUP(A925,'Team Data'!$A$1:$E$659,4,FALSE())</f>
        <v>549</v>
      </c>
      <c r="P925" s="0" t="n">
        <f aca="false">VLOOKUP(A925,'Team Data'!$A$1:$E$659,5,FALSE())</f>
        <v>611</v>
      </c>
      <c r="Q925" s="0" t="n">
        <f aca="false">VLOOKUP(B925,'Team Data'!$A$1:$E$659,4,FALSE())</f>
        <v>691</v>
      </c>
      <c r="R925" s="0" t="n">
        <f aca="false">VLOOKUP(B925,'Team Data'!$A$1:$E$659,5,FALSE())</f>
        <v>426</v>
      </c>
      <c r="S925" s="0" t="n">
        <f aca="false">IF(I925=1,(MIN(30,(C925-D925)))*(M925/(M925+N925))*(Q925/(Q925+R925)),(MAX(-30,(C925-D925)))*(N925/(M925+N925))*(R925/(R925+Q925)))</f>
        <v>-0.728086595588834</v>
      </c>
      <c r="T925" s="0" t="n">
        <f aca="false">IF(J925=1,(MIN(30,(D925-C925)))*(K925/(K925+L925))*(O925/(O925+P925)),(MAX(-30,(D925-C925)))*(L925/(K925+L925))*(P925/(P925+O925)))</f>
        <v>1.51448275862069</v>
      </c>
      <c r="U925" s="7" t="n">
        <v>43063</v>
      </c>
    </row>
    <row r="926" customFormat="false" ht="15" hidden="false" customHeight="false" outlineLevel="0" collapsed="false">
      <c r="A926" s="0" t="s">
        <v>327</v>
      </c>
      <c r="B926" s="0" t="s">
        <v>204</v>
      </c>
      <c r="C926" s="0" t="n">
        <v>71</v>
      </c>
      <c r="D926" s="0" t="n">
        <v>67</v>
      </c>
      <c r="E926" s="0" t="n">
        <v>29</v>
      </c>
      <c r="F926" s="0" t="n">
        <v>28</v>
      </c>
      <c r="G926" s="0" t="n">
        <v>16</v>
      </c>
      <c r="H926" s="0" t="n">
        <v>20</v>
      </c>
      <c r="I926" s="0" t="n">
        <v>1</v>
      </c>
      <c r="J926" s="0" t="n">
        <v>0</v>
      </c>
      <c r="K926" s="0" t="n">
        <f aca="false">VLOOKUP(A926,'Team Data'!$A$1:$E$659,2,FALSE())</f>
        <v>17</v>
      </c>
      <c r="L926" s="0" t="n">
        <f aca="false">VLOOKUP(A926,'Team Data'!$A$1:$E$659,3,FALSE())</f>
        <v>17</v>
      </c>
      <c r="M926" s="0" t="n">
        <f aca="false">VLOOKUP(B926,'Team Data'!$A$1:$E$659,2,FALSE())</f>
        <v>23</v>
      </c>
      <c r="N926" s="0" t="n">
        <f aca="false">VLOOKUP(B926,'Team Data'!$A$1:$E$659,3,FALSE())</f>
        <v>10</v>
      </c>
      <c r="O926" s="0" t="n">
        <f aca="false">VLOOKUP(A926,'Team Data'!$A$1:$E$659,4,FALSE())</f>
        <v>586</v>
      </c>
      <c r="P926" s="0" t="n">
        <f aca="false">VLOOKUP(A926,'Team Data'!$A$1:$E$659,5,FALSE())</f>
        <v>495</v>
      </c>
      <c r="Q926" s="0" t="n">
        <f aca="false">VLOOKUP(B926,'Team Data'!$A$1:$E$659,4,FALSE())</f>
        <v>563</v>
      </c>
      <c r="R926" s="0" t="n">
        <f aca="false">VLOOKUP(B926,'Team Data'!$A$1:$E$659,5,FALSE())</f>
        <v>481</v>
      </c>
      <c r="S926" s="0" t="n">
        <f aca="false">IF(I926=1,(MIN(30,(C926-D926)))*(M926/(M926+N926))*(Q926/(Q926+R926)),(MAX(-30,(C926-D926)))*(N926/(M926+N926))*(R926/(R926+Q926)))</f>
        <v>1.50342505514919</v>
      </c>
      <c r="T926" s="0" t="n">
        <f aca="false">IF(J926=1,(MIN(30,(D926-C926)))*(K926/(K926+L926))*(O926/(O926+P926)),(MAX(-30,(D926-C926)))*(L926/(K926+L926))*(P926/(P926+O926)))</f>
        <v>-0.91581868640148</v>
      </c>
      <c r="U926" s="7" t="n">
        <v>43063</v>
      </c>
    </row>
    <row r="927" customFormat="false" ht="15" hidden="false" customHeight="false" outlineLevel="0" collapsed="false">
      <c r="A927" s="0" t="s">
        <v>197</v>
      </c>
      <c r="B927" s="0" t="s">
        <v>17</v>
      </c>
      <c r="C927" s="0" t="n">
        <v>87</v>
      </c>
      <c r="D927" s="0" t="n">
        <v>68</v>
      </c>
      <c r="E927" s="0" t="n">
        <v>46</v>
      </c>
      <c r="F927" s="0" t="n">
        <v>30</v>
      </c>
      <c r="G927" s="0" t="n">
        <v>14</v>
      </c>
      <c r="H927" s="0" t="n">
        <v>9</v>
      </c>
      <c r="I927" s="0" t="n">
        <v>1</v>
      </c>
      <c r="J927" s="0" t="n">
        <v>0</v>
      </c>
      <c r="K927" s="0" t="n">
        <f aca="false">VLOOKUP(A927,'Team Data'!$A$1:$E$659,2,FALSE())</f>
        <v>26</v>
      </c>
      <c r="L927" s="0" t="n">
        <f aca="false">VLOOKUP(A927,'Team Data'!$A$1:$E$659,3,FALSE())</f>
        <v>11</v>
      </c>
      <c r="M927" s="0" t="n">
        <f aca="false">VLOOKUP(B927,'Team Data'!$A$1:$E$659,2,FALSE())</f>
        <v>23</v>
      </c>
      <c r="N927" s="0" t="n">
        <f aca="false">VLOOKUP(B927,'Team Data'!$A$1:$E$659,3,FALSE())</f>
        <v>12</v>
      </c>
      <c r="O927" s="0" t="n">
        <f aca="false">VLOOKUP(A927,'Team Data'!$A$1:$E$659,4,FALSE())</f>
        <v>794</v>
      </c>
      <c r="P927" s="0" t="n">
        <f aca="false">VLOOKUP(A927,'Team Data'!$A$1:$E$659,5,FALSE())</f>
        <v>455</v>
      </c>
      <c r="Q927" s="0" t="n">
        <f aca="false">VLOOKUP(B927,'Team Data'!$A$1:$E$659,4,FALSE())</f>
        <v>660</v>
      </c>
      <c r="R927" s="0" t="n">
        <f aca="false">VLOOKUP(B927,'Team Data'!$A$1:$E$659,5,FALSE())</f>
        <v>497</v>
      </c>
      <c r="S927" s="0" t="n">
        <f aca="false">IF(I927=1,(MIN(30,(C927-D927)))*(M927/(M927+N927))*(Q927/(Q927+R927)),(MAX(-30,(C927-D927)))*(N927/(M927+N927))*(R927/(R927+Q927)))</f>
        <v>7.12236078528213</v>
      </c>
      <c r="T927" s="0" t="n">
        <f aca="false">IF(J927=1,(MIN(30,(D927-C927)))*(K927/(K927+L927))*(O927/(O927+P927)),(MAX(-30,(D927-C927)))*(L927/(K927+L927))*(P927/(P927+O927)))</f>
        <v>-2.05775431155735</v>
      </c>
      <c r="U927" s="7" t="n">
        <v>43063</v>
      </c>
    </row>
    <row r="928" customFormat="false" ht="15" hidden="false" customHeight="false" outlineLevel="0" collapsed="false">
      <c r="A928" s="0" t="s">
        <v>298</v>
      </c>
      <c r="B928" s="0" t="s">
        <v>63</v>
      </c>
      <c r="C928" s="0" t="n">
        <v>77</v>
      </c>
      <c r="D928" s="0" t="n">
        <v>80</v>
      </c>
      <c r="E928" s="0" t="n">
        <v>32</v>
      </c>
      <c r="F928" s="0" t="n">
        <v>29</v>
      </c>
      <c r="G928" s="0" t="n">
        <v>9</v>
      </c>
      <c r="H928" s="0" t="n">
        <v>11</v>
      </c>
      <c r="I928" s="0" t="n">
        <v>0</v>
      </c>
      <c r="J928" s="0" t="n">
        <v>1</v>
      </c>
      <c r="K928" s="0" t="n">
        <f aca="false">VLOOKUP(A928,'Team Data'!$A$1:$E$659,2,FALSE())</f>
        <v>23</v>
      </c>
      <c r="L928" s="0" t="n">
        <f aca="false">VLOOKUP(A928,'Team Data'!$A$1:$E$659,3,FALSE())</f>
        <v>11</v>
      </c>
      <c r="M928" s="0" t="n">
        <f aca="false">VLOOKUP(B928,'Team Data'!$A$1:$E$659,2,FALSE())</f>
        <v>12</v>
      </c>
      <c r="N928" s="0" t="n">
        <f aca="false">VLOOKUP(B928,'Team Data'!$A$1:$E$659,3,FALSE())</f>
        <v>16</v>
      </c>
      <c r="O928" s="0" t="n">
        <f aca="false">VLOOKUP(A928,'Team Data'!$A$1:$E$659,4,FALSE())</f>
        <v>603</v>
      </c>
      <c r="P928" s="0" t="n">
        <f aca="false">VLOOKUP(A928,'Team Data'!$A$1:$E$659,5,FALSE())</f>
        <v>503</v>
      </c>
      <c r="Q928" s="0" t="n">
        <f aca="false">VLOOKUP(B928,'Team Data'!$A$1:$E$659,4,FALSE())</f>
        <v>415</v>
      </c>
      <c r="R928" s="0" t="n">
        <f aca="false">VLOOKUP(B928,'Team Data'!$A$1:$E$659,5,FALSE())</f>
        <v>428</v>
      </c>
      <c r="S928" s="0" t="n">
        <f aca="false">IF(I928=1,(MIN(30,(C928-D928)))*(M928/(M928+N928))*(Q928/(Q928+R928)),(MAX(-30,(C928-D928)))*(N928/(M928+N928))*(R928/(R928+Q928)))</f>
        <v>-0.870360955770208</v>
      </c>
      <c r="T928" s="0" t="n">
        <f aca="false">IF(J928=1,(MIN(30,(D928-C928)))*(K928/(K928+L928))*(O928/(O928+P928)),(MAX(-30,(D928-C928)))*(L928/(K928+L928))*(P928/(P928+O928)))</f>
        <v>1.10645144133603</v>
      </c>
      <c r="U928" s="7" t="n">
        <v>43063</v>
      </c>
    </row>
    <row r="929" customFormat="false" ht="15" hidden="false" customHeight="false" outlineLevel="0" collapsed="false">
      <c r="A929" s="0" t="s">
        <v>10</v>
      </c>
      <c r="B929" s="0" t="s">
        <v>194</v>
      </c>
      <c r="C929" s="0" t="n">
        <v>74</v>
      </c>
      <c r="D929" s="0" t="n">
        <v>96</v>
      </c>
      <c r="E929" s="0" t="n">
        <v>30</v>
      </c>
      <c r="F929" s="0" t="n">
        <v>42</v>
      </c>
      <c r="G929" s="0" t="n">
        <v>13</v>
      </c>
      <c r="H929" s="0" t="n">
        <v>11</v>
      </c>
      <c r="I929" s="0" t="n">
        <v>0</v>
      </c>
      <c r="J929" s="0" t="n">
        <v>1</v>
      </c>
      <c r="K929" s="0" t="n">
        <f aca="false">VLOOKUP(A929,'Team Data'!$A$1:$E$659,2,FALSE())</f>
        <v>3</v>
      </c>
      <c r="L929" s="0" t="n">
        <f aca="false">VLOOKUP(A929,'Team Data'!$A$1:$E$659,3,FALSE())</f>
        <v>28</v>
      </c>
      <c r="M929" s="0" t="n">
        <f aca="false">VLOOKUP(B929,'Team Data'!$A$1:$E$659,2,FALSE())</f>
        <v>19</v>
      </c>
      <c r="N929" s="0" t="n">
        <f aca="false">VLOOKUP(B929,'Team Data'!$A$1:$E$659,3,FALSE())</f>
        <v>14</v>
      </c>
      <c r="O929" s="0" t="n">
        <f aca="false">VLOOKUP(A929,'Team Data'!$A$1:$E$659,4,FALSE())</f>
        <v>453</v>
      </c>
      <c r="P929" s="0" t="n">
        <f aca="false">VLOOKUP(A929,'Team Data'!$A$1:$E$659,5,FALSE())</f>
        <v>567</v>
      </c>
      <c r="Q929" s="0" t="n">
        <f aca="false">VLOOKUP(B929,'Team Data'!$A$1:$E$659,4,FALSE())</f>
        <v>506</v>
      </c>
      <c r="R929" s="0" t="n">
        <f aca="false">VLOOKUP(B929,'Team Data'!$A$1:$E$659,5,FALSE())</f>
        <v>563</v>
      </c>
      <c r="S929" s="0" t="n">
        <f aca="false">IF(I929=1,(MIN(30,(C929-D929)))*(M929/(M929+N929))*(Q929/(Q929+R929)),(MAX(-30,(C929-D929)))*(N929/(M929+N929))*(R929/(R929+Q929)))</f>
        <v>-4.91549734954786</v>
      </c>
      <c r="T929" s="0" t="n">
        <f aca="false">IF(J929=1,(MIN(30,(D929-C929)))*(K929/(K929+L929))*(O929/(O929+P929)),(MAX(-30,(D929-C929)))*(L929/(K929+L929))*(P929/(P929+O929)))</f>
        <v>0.945540796963947</v>
      </c>
      <c r="U929" s="7" t="n">
        <v>43063</v>
      </c>
    </row>
    <row r="930" customFormat="false" ht="15" hidden="false" customHeight="false" outlineLevel="0" collapsed="false">
      <c r="A930" s="0" t="s">
        <v>110</v>
      </c>
      <c r="B930" s="0" t="s">
        <v>250</v>
      </c>
      <c r="C930" s="0" t="n">
        <v>77</v>
      </c>
      <c r="D930" s="0" t="n">
        <v>71</v>
      </c>
      <c r="E930" s="0" t="n">
        <v>37</v>
      </c>
      <c r="F930" s="0" t="n">
        <v>42</v>
      </c>
      <c r="G930" s="0" t="n">
        <v>11</v>
      </c>
      <c r="H930" s="0" t="n">
        <v>10</v>
      </c>
      <c r="I930" s="0" t="n">
        <v>1</v>
      </c>
      <c r="J930" s="0" t="n">
        <v>0</v>
      </c>
      <c r="K930" s="0" t="n">
        <f aca="false">VLOOKUP(A930,'Team Data'!$A$1:$E$659,2,FALSE())</f>
        <v>18</v>
      </c>
      <c r="L930" s="0" t="n">
        <f aca="false">VLOOKUP(A930,'Team Data'!$A$1:$E$659,3,FALSE())</f>
        <v>14</v>
      </c>
      <c r="M930" s="0" t="n">
        <f aca="false">VLOOKUP(B930,'Team Data'!$A$1:$E$659,2,FALSE())</f>
        <v>16</v>
      </c>
      <c r="N930" s="0" t="n">
        <f aca="false">VLOOKUP(B930,'Team Data'!$A$1:$E$659,3,FALSE())</f>
        <v>16</v>
      </c>
      <c r="O930" s="0" t="n">
        <f aca="false">VLOOKUP(A930,'Team Data'!$A$1:$E$659,4,FALSE())</f>
        <v>490</v>
      </c>
      <c r="P930" s="0" t="n">
        <f aca="false">VLOOKUP(A930,'Team Data'!$A$1:$E$659,5,FALSE())</f>
        <v>466</v>
      </c>
      <c r="Q930" s="0" t="n">
        <f aca="false">VLOOKUP(B930,'Team Data'!$A$1:$E$659,4,FALSE())</f>
        <v>549</v>
      </c>
      <c r="R930" s="0" t="n">
        <f aca="false">VLOOKUP(B930,'Team Data'!$A$1:$E$659,5,FALSE())</f>
        <v>500</v>
      </c>
      <c r="S930" s="0" t="n">
        <f aca="false">IF(I930=1,(MIN(30,(C930-D930)))*(M930/(M930+N930))*(Q930/(Q930+R930)),(MAX(-30,(C930-D930)))*(N930/(M930+N930))*(R930/(R930+Q930)))</f>
        <v>1.57006673021926</v>
      </c>
      <c r="T930" s="0" t="n">
        <f aca="false">IF(J930=1,(MIN(30,(D930-C930)))*(K930/(K930+L930))*(O930/(O930+P930)),(MAX(-30,(D930-C930)))*(L930/(K930+L930))*(P930/(P930+O930)))</f>
        <v>-1.27955020920502</v>
      </c>
      <c r="U930" s="7" t="n">
        <v>43063</v>
      </c>
    </row>
    <row r="931" customFormat="false" ht="15" hidden="false" customHeight="false" outlineLevel="0" collapsed="false">
      <c r="A931" s="0" t="s">
        <v>279</v>
      </c>
      <c r="B931" s="0" t="s">
        <v>187</v>
      </c>
      <c r="C931" s="0" t="n">
        <v>76</v>
      </c>
      <c r="D931" s="0" t="n">
        <v>85</v>
      </c>
      <c r="E931" s="0" t="n">
        <v>24</v>
      </c>
      <c r="F931" s="0" t="n">
        <v>38</v>
      </c>
      <c r="G931" s="0" t="n">
        <v>16</v>
      </c>
      <c r="H931" s="0" t="n">
        <v>18</v>
      </c>
      <c r="I931" s="0" t="n">
        <v>0</v>
      </c>
      <c r="J931" s="0" t="n">
        <v>1</v>
      </c>
      <c r="K931" s="0" t="n">
        <f aca="false">VLOOKUP(A931,'Team Data'!$A$1:$E$659,2,FALSE())</f>
        <v>13</v>
      </c>
      <c r="L931" s="0" t="n">
        <f aca="false">VLOOKUP(A931,'Team Data'!$A$1:$E$659,3,FALSE())</f>
        <v>18</v>
      </c>
      <c r="M931" s="0" t="n">
        <f aca="false">VLOOKUP(B931,'Team Data'!$A$1:$E$659,2,FALSE())</f>
        <v>20</v>
      </c>
      <c r="N931" s="0" t="n">
        <f aca="false">VLOOKUP(B931,'Team Data'!$A$1:$E$659,3,FALSE())</f>
        <v>12</v>
      </c>
      <c r="O931" s="0" t="n">
        <f aca="false">VLOOKUP(A931,'Team Data'!$A$1:$E$659,4,FALSE())</f>
        <v>437</v>
      </c>
      <c r="P931" s="0" t="n">
        <f aca="false">VLOOKUP(A931,'Team Data'!$A$1:$E$659,5,FALSE())</f>
        <v>490</v>
      </c>
      <c r="Q931" s="0" t="n">
        <f aca="false">VLOOKUP(B931,'Team Data'!$A$1:$E$659,4,FALSE())</f>
        <v>433</v>
      </c>
      <c r="R931" s="0" t="n">
        <f aca="false">VLOOKUP(B931,'Team Data'!$A$1:$E$659,5,FALSE())</f>
        <v>544</v>
      </c>
      <c r="S931" s="0" t="n">
        <f aca="false">IF(I931=1,(MIN(30,(C931-D931)))*(M931/(M931+N931))*(Q931/(Q931+R931)),(MAX(-30,(C931-D931)))*(N931/(M931+N931))*(R931/(R931+Q931)))</f>
        <v>-1.87922210849539</v>
      </c>
      <c r="T931" s="0" t="n">
        <f aca="false">IF(J931=1,(MIN(30,(D931-C931)))*(K931/(K931+L931))*(O931/(O931+P931)),(MAX(-30,(D931-C931)))*(L931/(K931+L931))*(P931/(P931+O931)))</f>
        <v>1.77920450986533</v>
      </c>
      <c r="U931" s="7" t="n">
        <v>43063</v>
      </c>
    </row>
    <row r="932" customFormat="false" ht="15" hidden="false" customHeight="false" outlineLevel="0" collapsed="false">
      <c r="A932" s="0" t="s">
        <v>203</v>
      </c>
      <c r="B932" s="0" t="s">
        <v>103</v>
      </c>
      <c r="C932" s="0" t="n">
        <v>49</v>
      </c>
      <c r="D932" s="0" t="n">
        <v>63</v>
      </c>
      <c r="E932" s="0" t="n">
        <v>31</v>
      </c>
      <c r="F932" s="0" t="n">
        <v>24</v>
      </c>
      <c r="G932" s="0" t="n">
        <v>19</v>
      </c>
      <c r="H932" s="0" t="n">
        <v>6</v>
      </c>
      <c r="I932" s="0" t="n">
        <v>0</v>
      </c>
      <c r="J932" s="0" t="n">
        <v>1</v>
      </c>
      <c r="K932" s="0" t="n">
        <f aca="false">VLOOKUP(A932,'Team Data'!$A$1:$E$659,2,FALSE())</f>
        <v>20</v>
      </c>
      <c r="L932" s="0" t="n">
        <f aca="false">VLOOKUP(A932,'Team Data'!$A$1:$E$659,3,FALSE())</f>
        <v>18</v>
      </c>
      <c r="M932" s="0" t="n">
        <f aca="false">VLOOKUP(B932,'Team Data'!$A$1:$E$659,2,FALSE())</f>
        <v>13</v>
      </c>
      <c r="N932" s="0" t="n">
        <f aca="false">VLOOKUP(B932,'Team Data'!$A$1:$E$659,3,FALSE())</f>
        <v>19</v>
      </c>
      <c r="O932" s="0" t="n">
        <f aca="false">VLOOKUP(A932,'Team Data'!$A$1:$E$659,4,FALSE())</f>
        <v>623</v>
      </c>
      <c r="P932" s="0" t="n">
        <f aca="false">VLOOKUP(A932,'Team Data'!$A$1:$E$659,5,FALSE())</f>
        <v>572</v>
      </c>
      <c r="Q932" s="0" t="n">
        <f aca="false">VLOOKUP(B932,'Team Data'!$A$1:$E$659,4,FALSE())</f>
        <v>625</v>
      </c>
      <c r="R932" s="0" t="n">
        <f aca="false">VLOOKUP(B932,'Team Data'!$A$1:$E$659,5,FALSE())</f>
        <v>447</v>
      </c>
      <c r="S932" s="0" t="n">
        <f aca="false">IF(I932=1,(MIN(30,(C932-D932)))*(M932/(M932+N932))*(Q932/(Q932+R932)),(MAX(-30,(C932-D932)))*(N932/(M932+N932))*(R932/(R932+Q932)))</f>
        <v>-3.46612639925373</v>
      </c>
      <c r="T932" s="0" t="n">
        <f aca="false">IF(J932=1,(MIN(30,(D932-C932)))*(K932/(K932+L932))*(O932/(O932+P932)),(MAX(-30,(D932-C932)))*(L932/(K932+L932))*(P932/(P932+O932)))</f>
        <v>3.84144461572341</v>
      </c>
      <c r="U932" s="7" t="n">
        <v>43063</v>
      </c>
    </row>
    <row r="933" customFormat="false" ht="15" hidden="false" customHeight="false" outlineLevel="0" collapsed="false">
      <c r="A933" s="0" t="s">
        <v>81</v>
      </c>
      <c r="B933" s="0" t="s">
        <v>124</v>
      </c>
      <c r="C933" s="0" t="n">
        <v>67</v>
      </c>
      <c r="D933" s="0" t="n">
        <v>87</v>
      </c>
      <c r="E933" s="0" t="n">
        <v>29</v>
      </c>
      <c r="F933" s="0" t="n">
        <v>37</v>
      </c>
      <c r="G933" s="0" t="n">
        <v>10</v>
      </c>
      <c r="H933" s="0" t="n">
        <v>8</v>
      </c>
      <c r="I933" s="0" t="n">
        <v>0</v>
      </c>
      <c r="J933" s="0" t="n">
        <v>1</v>
      </c>
      <c r="K933" s="0" t="n">
        <f aca="false">VLOOKUP(A933,'Team Data'!$A$1:$E$659,2,FALSE())</f>
        <v>22</v>
      </c>
      <c r="L933" s="0" t="n">
        <f aca="false">VLOOKUP(A933,'Team Data'!$A$1:$E$659,3,FALSE())</f>
        <v>13</v>
      </c>
      <c r="M933" s="0" t="n">
        <f aca="false">VLOOKUP(B933,'Team Data'!$A$1:$E$659,2,FALSE())</f>
        <v>16</v>
      </c>
      <c r="N933" s="0" t="n">
        <f aca="false">VLOOKUP(B933,'Team Data'!$A$1:$E$659,3,FALSE())</f>
        <v>15</v>
      </c>
      <c r="O933" s="0" t="n">
        <f aca="false">VLOOKUP(A933,'Team Data'!$A$1:$E$659,4,FALSE())</f>
        <v>536</v>
      </c>
      <c r="P933" s="0" t="n">
        <f aca="false">VLOOKUP(A933,'Team Data'!$A$1:$E$659,5,FALSE())</f>
        <v>497</v>
      </c>
      <c r="Q933" s="0" t="n">
        <f aca="false">VLOOKUP(B933,'Team Data'!$A$1:$E$659,4,FALSE())</f>
        <v>582</v>
      </c>
      <c r="R933" s="0" t="n">
        <f aca="false">VLOOKUP(B933,'Team Data'!$A$1:$E$659,5,FALSE())</f>
        <v>456</v>
      </c>
      <c r="S933" s="0" t="n">
        <f aca="false">IF(I933=1,(MIN(30,(C933-D933)))*(M933/(M933+N933))*(Q933/(Q933+R933)),(MAX(-30,(C933-D933)))*(N933/(M933+N933))*(R933/(R933+Q933)))</f>
        <v>-4.25135185530487</v>
      </c>
      <c r="T933" s="0" t="n">
        <f aca="false">IF(J933=1,(MIN(30,(D933-C933)))*(K933/(K933+L933))*(O933/(O933+P933)),(MAX(-30,(D933-C933)))*(L933/(K933+L933))*(P933/(P933+O933)))</f>
        <v>6.52302586087678</v>
      </c>
      <c r="U933" s="7" t="n">
        <v>43063</v>
      </c>
    </row>
    <row r="934" customFormat="false" ht="15" hidden="false" customHeight="false" outlineLevel="0" collapsed="false">
      <c r="A934" s="0" t="s">
        <v>85</v>
      </c>
      <c r="B934" s="0" t="s">
        <v>130</v>
      </c>
      <c r="C934" s="0" t="n">
        <v>84</v>
      </c>
      <c r="D934" s="0" t="n">
        <v>92</v>
      </c>
      <c r="E934" s="0" t="n">
        <v>29</v>
      </c>
      <c r="F934" s="0" t="n">
        <v>40</v>
      </c>
      <c r="G934" s="0" t="n">
        <v>9</v>
      </c>
      <c r="H934" s="0" t="n">
        <v>15</v>
      </c>
      <c r="I934" s="0" t="n">
        <v>0</v>
      </c>
      <c r="J934" s="0" t="n">
        <v>1</v>
      </c>
      <c r="K934" s="0" t="n">
        <f aca="false">VLOOKUP(A934,'Team Data'!$A$1:$E$659,2,FALSE())</f>
        <v>17</v>
      </c>
      <c r="L934" s="0" t="n">
        <f aca="false">VLOOKUP(A934,'Team Data'!$A$1:$E$659,3,FALSE())</f>
        <v>16</v>
      </c>
      <c r="M934" s="0" t="n">
        <f aca="false">VLOOKUP(B934,'Team Data'!$A$1:$E$659,2,FALSE())</f>
        <v>15</v>
      </c>
      <c r="N934" s="0" t="n">
        <f aca="false">VLOOKUP(B934,'Team Data'!$A$1:$E$659,3,FALSE())</f>
        <v>18</v>
      </c>
      <c r="O934" s="0" t="n">
        <f aca="false">VLOOKUP(A934,'Team Data'!$A$1:$E$659,4,FALSE())</f>
        <v>536</v>
      </c>
      <c r="P934" s="0" t="n">
        <f aca="false">VLOOKUP(A934,'Team Data'!$A$1:$E$659,5,FALSE())</f>
        <v>539</v>
      </c>
      <c r="Q934" s="0" t="n">
        <f aca="false">VLOOKUP(B934,'Team Data'!$A$1:$E$659,4,FALSE())</f>
        <v>463</v>
      </c>
      <c r="R934" s="0" t="n">
        <f aca="false">VLOOKUP(B934,'Team Data'!$A$1:$E$659,5,FALSE())</f>
        <v>494</v>
      </c>
      <c r="S934" s="0" t="n">
        <f aca="false">IF(I934=1,(MIN(30,(C934-D934)))*(M934/(M934+N934))*(Q934/(Q934+R934)),(MAX(-30,(C934-D934)))*(N934/(M934+N934))*(R934/(R934+Q934)))</f>
        <v>-2.25249358791679</v>
      </c>
      <c r="T934" s="0" t="n">
        <f aca="false">IF(J934=1,(MIN(30,(D934-C934)))*(K934/(K934+L934))*(O934/(O934+P934)),(MAX(-30,(D934-C934)))*(L934/(K934+L934))*(P934/(P934+O934)))</f>
        <v>2.05485553206483</v>
      </c>
      <c r="U934" s="7" t="n">
        <v>43063</v>
      </c>
    </row>
    <row r="935" customFormat="false" ht="15" hidden="false" customHeight="false" outlineLevel="0" collapsed="false">
      <c r="A935" s="0" t="s">
        <v>47</v>
      </c>
      <c r="B935" s="0" t="s">
        <v>56</v>
      </c>
      <c r="C935" s="0" t="n">
        <v>74</v>
      </c>
      <c r="D935" s="0" t="n">
        <v>73</v>
      </c>
      <c r="E935" s="0" t="n">
        <v>38</v>
      </c>
      <c r="F935" s="0" t="n">
        <v>29</v>
      </c>
      <c r="G935" s="0" t="n">
        <v>11</v>
      </c>
      <c r="H935" s="0" t="n">
        <v>13</v>
      </c>
      <c r="I935" s="0" t="n">
        <v>1</v>
      </c>
      <c r="J935" s="0" t="n">
        <v>0</v>
      </c>
      <c r="K935" s="0" t="n">
        <f aca="false">VLOOKUP(A935,'Team Data'!$A$1:$E$659,2,FALSE())</f>
        <v>14</v>
      </c>
      <c r="L935" s="0" t="n">
        <f aca="false">VLOOKUP(A935,'Team Data'!$A$1:$E$659,3,FALSE())</f>
        <v>18</v>
      </c>
      <c r="M935" s="0" t="n">
        <f aca="false">VLOOKUP(B935,'Team Data'!$A$1:$E$659,2,FALSE())</f>
        <v>12</v>
      </c>
      <c r="N935" s="0" t="n">
        <f aca="false">VLOOKUP(B935,'Team Data'!$A$1:$E$659,3,FALSE())</f>
        <v>23</v>
      </c>
      <c r="O935" s="0" t="n">
        <f aca="false">VLOOKUP(A935,'Team Data'!$A$1:$E$659,4,FALSE())</f>
        <v>456</v>
      </c>
      <c r="P935" s="0" t="n">
        <f aca="false">VLOOKUP(A935,'Team Data'!$A$1:$E$659,5,FALSE())</f>
        <v>570</v>
      </c>
      <c r="Q935" s="0" t="n">
        <f aca="false">VLOOKUP(B935,'Team Data'!$A$1:$E$659,4,FALSE())</f>
        <v>562</v>
      </c>
      <c r="R935" s="0" t="n">
        <f aca="false">VLOOKUP(B935,'Team Data'!$A$1:$E$659,5,FALSE())</f>
        <v>557</v>
      </c>
      <c r="S935" s="0" t="n">
        <f aca="false">IF(I935=1,(MIN(30,(C935-D935)))*(M935/(M935+N935))*(Q935/(Q935+R935)),(MAX(-30,(C935-D935)))*(N935/(M935+N935))*(R935/(R935+Q935)))</f>
        <v>0.172194561470701</v>
      </c>
      <c r="T935" s="0" t="n">
        <f aca="false">IF(J935=1,(MIN(30,(D935-C935)))*(K935/(K935+L935))*(O935/(O935+P935)),(MAX(-30,(D935-C935)))*(L935/(K935+L935))*(P935/(P935+O935)))</f>
        <v>-0.3125</v>
      </c>
      <c r="U935" s="7" t="n">
        <v>43063</v>
      </c>
    </row>
    <row r="936" customFormat="false" ht="15" hidden="false" customHeight="false" outlineLevel="0" collapsed="false">
      <c r="A936" s="0" t="s">
        <v>318</v>
      </c>
      <c r="B936" s="0" t="s">
        <v>153</v>
      </c>
      <c r="C936" s="0" t="n">
        <v>78</v>
      </c>
      <c r="D936" s="0" t="n">
        <v>102</v>
      </c>
      <c r="E936" s="0" t="n">
        <v>35</v>
      </c>
      <c r="F936" s="0" t="n">
        <v>36</v>
      </c>
      <c r="G936" s="0" t="n">
        <v>16</v>
      </c>
      <c r="H936" s="0" t="n">
        <v>14</v>
      </c>
      <c r="I936" s="0" t="n">
        <v>0</v>
      </c>
      <c r="J936" s="0" t="n">
        <v>1</v>
      </c>
      <c r="K936" s="0" t="n">
        <f aca="false">VLOOKUP(A936,'Team Data'!$A$1:$E$659,2,FALSE())</f>
        <v>11</v>
      </c>
      <c r="L936" s="0" t="n">
        <f aca="false">VLOOKUP(A936,'Team Data'!$A$1:$E$659,3,FALSE())</f>
        <v>21</v>
      </c>
      <c r="M936" s="0" t="n">
        <f aca="false">VLOOKUP(B936,'Team Data'!$A$1:$E$659,2,FALSE())</f>
        <v>32</v>
      </c>
      <c r="N936" s="0" t="n">
        <f aca="false">VLOOKUP(B936,'Team Data'!$A$1:$E$659,3,FALSE())</f>
        <v>6</v>
      </c>
      <c r="O936" s="0" t="n">
        <f aca="false">VLOOKUP(A936,'Team Data'!$A$1:$E$659,4,FALSE())</f>
        <v>542</v>
      </c>
      <c r="P936" s="0" t="n">
        <f aca="false">VLOOKUP(A936,'Team Data'!$A$1:$E$659,5,FALSE())</f>
        <v>440</v>
      </c>
      <c r="Q936" s="0" t="n">
        <f aca="false">VLOOKUP(B936,'Team Data'!$A$1:$E$659,4,FALSE())</f>
        <v>662</v>
      </c>
      <c r="R936" s="0" t="n">
        <f aca="false">VLOOKUP(B936,'Team Data'!$A$1:$E$659,5,FALSE())</f>
        <v>561</v>
      </c>
      <c r="S936" s="0" t="n">
        <f aca="false">IF(I936=1,(MIN(30,(C936-D936)))*(M936/(M936+N936))*(Q936/(Q936+R936)),(MAX(-30,(C936-D936)))*(N936/(M936+N936))*(R936/(R936+Q936)))</f>
        <v>-1.73826225416362</v>
      </c>
      <c r="T936" s="0" t="n">
        <f aca="false">IF(J936=1,(MIN(30,(D936-C936)))*(K936/(K936+L936))*(O936/(O936+P936)),(MAX(-30,(D936-C936)))*(L936/(K936+L936))*(P936/(P936+O936)))</f>
        <v>4.55346232179226</v>
      </c>
      <c r="U936" s="7" t="n">
        <v>43063</v>
      </c>
    </row>
    <row r="937" customFormat="false" ht="15" hidden="false" customHeight="false" outlineLevel="0" collapsed="false">
      <c r="A937" s="0" t="s">
        <v>268</v>
      </c>
      <c r="B937" s="0" t="s">
        <v>32</v>
      </c>
      <c r="C937" s="0" t="n">
        <v>74</v>
      </c>
      <c r="D937" s="0" t="n">
        <v>83</v>
      </c>
      <c r="E937" s="0" t="n">
        <v>39</v>
      </c>
      <c r="F937" s="0" t="n">
        <v>38</v>
      </c>
      <c r="G937" s="0" t="n">
        <v>11</v>
      </c>
      <c r="H937" s="0" t="n">
        <v>10</v>
      </c>
      <c r="I937" s="0" t="n">
        <v>0</v>
      </c>
      <c r="J937" s="0" t="n">
        <v>1</v>
      </c>
      <c r="K937" s="0" t="n">
        <f aca="false">VLOOKUP(A937,'Team Data'!$A$1:$E$659,2,FALSE())</f>
        <v>7</v>
      </c>
      <c r="L937" s="0" t="n">
        <f aca="false">VLOOKUP(A937,'Team Data'!$A$1:$E$659,3,FALSE())</f>
        <v>25</v>
      </c>
      <c r="M937" s="0" t="n">
        <f aca="false">VLOOKUP(B937,'Team Data'!$A$1:$E$659,2,FALSE())</f>
        <v>16</v>
      </c>
      <c r="N937" s="0" t="n">
        <f aca="false">VLOOKUP(B937,'Team Data'!$A$1:$E$659,3,FALSE())</f>
        <v>16</v>
      </c>
      <c r="O937" s="0" t="n">
        <f aca="false">VLOOKUP(A937,'Team Data'!$A$1:$E$659,4,FALSE())</f>
        <v>471</v>
      </c>
      <c r="P937" s="0" t="n">
        <f aca="false">VLOOKUP(A937,'Team Data'!$A$1:$E$659,5,FALSE())</f>
        <v>449</v>
      </c>
      <c r="Q937" s="0" t="n">
        <f aca="false">VLOOKUP(B937,'Team Data'!$A$1:$E$659,4,FALSE())</f>
        <v>523</v>
      </c>
      <c r="R937" s="0" t="n">
        <f aca="false">VLOOKUP(B937,'Team Data'!$A$1:$E$659,5,FALSE())</f>
        <v>476</v>
      </c>
      <c r="S937" s="0" t="n">
        <f aca="false">IF(I937=1,(MIN(30,(C937-D937)))*(M937/(M937+N937))*(Q937/(Q937+R937)),(MAX(-30,(C937-D937)))*(N937/(M937+N937))*(R937/(R937+Q937)))</f>
        <v>-2.14414414414414</v>
      </c>
      <c r="T937" s="0" t="n">
        <f aca="false">IF(J937=1,(MIN(30,(D937-C937)))*(K937/(K937+L937))*(O937/(O937+P937)),(MAX(-30,(D937-C937)))*(L937/(K937+L937))*(P937/(P937+O937)))</f>
        <v>1.00791440217391</v>
      </c>
      <c r="U937" s="7" t="n">
        <v>43063</v>
      </c>
    </row>
    <row r="938" customFormat="false" ht="15" hidden="false" customHeight="false" outlineLevel="0" collapsed="false">
      <c r="A938" s="0" t="s">
        <v>309</v>
      </c>
      <c r="B938" s="0" t="s">
        <v>342</v>
      </c>
      <c r="C938" s="0" t="n">
        <v>45</v>
      </c>
      <c r="D938" s="0" t="n">
        <v>83</v>
      </c>
      <c r="E938" s="0" t="n">
        <v>39</v>
      </c>
      <c r="F938" s="0" t="n">
        <v>45</v>
      </c>
      <c r="G938" s="0" t="n">
        <v>27</v>
      </c>
      <c r="H938" s="0" t="n">
        <v>16</v>
      </c>
      <c r="I938" s="0" t="n">
        <v>0</v>
      </c>
      <c r="J938" s="0" t="n">
        <v>1</v>
      </c>
      <c r="K938" s="0" t="n">
        <f aca="false">VLOOKUP(A938,'Team Data'!$A$1:$E$659,2,FALSE())</f>
        <v>19</v>
      </c>
      <c r="L938" s="0" t="n">
        <f aca="false">VLOOKUP(A938,'Team Data'!$A$1:$E$659,3,FALSE())</f>
        <v>13</v>
      </c>
      <c r="M938" s="0" t="n">
        <f aca="false">VLOOKUP(B938,'Team Data'!$A$1:$E$659,2,FALSE())</f>
        <v>26</v>
      </c>
      <c r="N938" s="0" t="n">
        <f aca="false">VLOOKUP(B938,'Team Data'!$A$1:$E$659,3,FALSE())</f>
        <v>10</v>
      </c>
      <c r="O938" s="0" t="n">
        <f aca="false">VLOOKUP(A938,'Team Data'!$A$1:$E$659,4,FALSE())</f>
        <v>582</v>
      </c>
      <c r="P938" s="0" t="n">
        <f aca="false">VLOOKUP(A938,'Team Data'!$A$1:$E$659,5,FALSE())</f>
        <v>465</v>
      </c>
      <c r="Q938" s="0" t="n">
        <f aca="false">VLOOKUP(B938,'Team Data'!$A$1:$E$659,4,FALSE())</f>
        <v>708</v>
      </c>
      <c r="R938" s="0" t="n">
        <f aca="false">VLOOKUP(B938,'Team Data'!$A$1:$E$659,5,FALSE())</f>
        <v>504</v>
      </c>
      <c r="S938" s="0" t="n">
        <f aca="false">IF(I938=1,(MIN(30,(C938-D938)))*(M938/(M938+N938))*(Q938/(Q938+R938)),(MAX(-30,(C938-D938)))*(N938/(M938+N938))*(R938/(R938+Q938)))</f>
        <v>-3.46534653465347</v>
      </c>
      <c r="T938" s="0" t="n">
        <f aca="false">IF(J938=1,(MIN(30,(D938-C938)))*(K938/(K938+L938))*(O938/(O938+P938)),(MAX(-30,(D938-C938)))*(L938/(K938+L938))*(P938/(P938+O938)))</f>
        <v>9.90150429799427</v>
      </c>
      <c r="U938" s="7" t="n">
        <v>43063</v>
      </c>
    </row>
    <row r="939" customFormat="false" ht="15" hidden="false" customHeight="false" outlineLevel="0" collapsed="false">
      <c r="A939" s="0" t="s">
        <v>75</v>
      </c>
      <c r="B939" s="0" t="s">
        <v>291</v>
      </c>
      <c r="C939" s="0" t="n">
        <v>85</v>
      </c>
      <c r="D939" s="0" t="n">
        <v>78</v>
      </c>
      <c r="E939" s="0" t="n">
        <v>50</v>
      </c>
      <c r="F939" s="0" t="n">
        <v>39</v>
      </c>
      <c r="G939" s="0" t="n">
        <v>13</v>
      </c>
      <c r="H939" s="0" t="n">
        <v>11</v>
      </c>
      <c r="I939" s="0" t="n">
        <v>1</v>
      </c>
      <c r="J939" s="0" t="n">
        <v>0</v>
      </c>
      <c r="K939" s="0" t="n">
        <f aca="false">VLOOKUP(A939,'Team Data'!$A$1:$E$659,2,FALSE())</f>
        <v>28</v>
      </c>
      <c r="L939" s="0" t="n">
        <f aca="false">VLOOKUP(A939,'Team Data'!$A$1:$E$659,3,FALSE())</f>
        <v>8</v>
      </c>
      <c r="M939" s="0" t="n">
        <f aca="false">VLOOKUP(B939,'Team Data'!$A$1:$E$659,2,FALSE())</f>
        <v>19</v>
      </c>
      <c r="N939" s="0" t="n">
        <f aca="false">VLOOKUP(B939,'Team Data'!$A$1:$E$659,3,FALSE())</f>
        <v>15</v>
      </c>
      <c r="O939" s="0" t="n">
        <f aca="false">VLOOKUP(A939,'Team Data'!$A$1:$E$659,4,FALSE())</f>
        <v>723</v>
      </c>
      <c r="P939" s="0" t="n">
        <f aca="false">VLOOKUP(A939,'Team Data'!$A$1:$E$659,5,FALSE())</f>
        <v>486</v>
      </c>
      <c r="Q939" s="0" t="n">
        <f aca="false">VLOOKUP(B939,'Team Data'!$A$1:$E$659,4,FALSE())</f>
        <v>700</v>
      </c>
      <c r="R939" s="0" t="n">
        <f aca="false">VLOOKUP(B939,'Team Data'!$A$1:$E$659,5,FALSE())</f>
        <v>458</v>
      </c>
      <c r="S939" s="0" t="n">
        <f aca="false">IF(I939=1,(MIN(30,(C939-D939)))*(M939/(M939+N939))*(Q939/(Q939+R939)),(MAX(-30,(C939-D939)))*(N939/(M939+N939))*(R939/(R939+Q939)))</f>
        <v>2.36462460631921</v>
      </c>
      <c r="T939" s="0" t="n">
        <f aca="false">IF(J939=1,(MIN(30,(D939-C939)))*(K939/(K939+L939))*(O939/(O939+P939)),(MAX(-30,(D939-C939)))*(L939/(K939+L939))*(P939/(P939+O939)))</f>
        <v>-0.62531017369727</v>
      </c>
      <c r="U939" s="7" t="n">
        <v>43063</v>
      </c>
    </row>
    <row r="940" customFormat="false" ht="15" hidden="false" customHeight="false" outlineLevel="0" collapsed="false">
      <c r="A940" s="0" t="s">
        <v>16</v>
      </c>
      <c r="B940" s="0" t="s">
        <v>354</v>
      </c>
      <c r="C940" s="0" t="n">
        <v>102</v>
      </c>
      <c r="D940" s="0" t="n">
        <v>86</v>
      </c>
      <c r="E940" s="0" t="n">
        <v>29</v>
      </c>
      <c r="F940" s="0" t="n">
        <v>26</v>
      </c>
      <c r="G940" s="0" t="n">
        <v>10</v>
      </c>
      <c r="H940" s="0" t="n">
        <v>13</v>
      </c>
      <c r="I940" s="0" t="n">
        <v>1</v>
      </c>
      <c r="J940" s="0" t="n">
        <v>0</v>
      </c>
      <c r="K940" s="0" t="n">
        <f aca="false">VLOOKUP(A940,'Team Data'!$A$1:$E$659,2,FALSE())</f>
        <v>20</v>
      </c>
      <c r="L940" s="0" t="n">
        <f aca="false">VLOOKUP(A940,'Team Data'!$A$1:$E$659,3,FALSE())</f>
        <v>12</v>
      </c>
      <c r="M940" s="0" t="n">
        <f aca="false">VLOOKUP(B940,'Team Data'!$A$1:$E$659,2,FALSE())</f>
        <v>28</v>
      </c>
      <c r="N940" s="0" t="n">
        <f aca="false">VLOOKUP(B940,'Team Data'!$A$1:$E$659,3,FALSE())</f>
        <v>6</v>
      </c>
      <c r="O940" s="0" t="n">
        <f aca="false">VLOOKUP(A940,'Team Data'!$A$1:$E$659,4,FALSE())</f>
        <v>595</v>
      </c>
      <c r="P940" s="0" t="n">
        <f aca="false">VLOOKUP(A940,'Team Data'!$A$1:$E$659,5,FALSE())</f>
        <v>484</v>
      </c>
      <c r="Q940" s="0" t="n">
        <f aca="false">VLOOKUP(B940,'Team Data'!$A$1:$E$659,4,FALSE())</f>
        <v>661</v>
      </c>
      <c r="R940" s="0" t="n">
        <f aca="false">VLOOKUP(B940,'Team Data'!$A$1:$E$659,5,FALSE())</f>
        <v>472</v>
      </c>
      <c r="S940" s="0" t="n">
        <f aca="false">IF(I940=1,(MIN(30,(C940-D940)))*(M940/(M940+N940))*(Q940/(Q940+R940)),(MAX(-30,(C940-D940)))*(N940/(M940+N940))*(R940/(R940+Q940)))</f>
        <v>7.68724365297752</v>
      </c>
      <c r="T940" s="0" t="n">
        <f aca="false">IF(J940=1,(MIN(30,(D940-C940)))*(K940/(K940+L940))*(O940/(O940+P940)),(MAX(-30,(D940-C940)))*(L940/(K940+L940))*(P940/(P940+O940)))</f>
        <v>-2.69138090824838</v>
      </c>
      <c r="U940" s="7" t="n">
        <v>43063</v>
      </c>
    </row>
    <row r="941" customFormat="false" ht="15" hidden="false" customHeight="false" outlineLevel="0" collapsed="false">
      <c r="A941" s="0" t="s">
        <v>229</v>
      </c>
      <c r="B941" s="0" t="s">
        <v>216</v>
      </c>
      <c r="C941" s="0" t="n">
        <v>71</v>
      </c>
      <c r="D941" s="0" t="n">
        <v>93</v>
      </c>
      <c r="E941" s="0" t="n">
        <v>29</v>
      </c>
      <c r="F941" s="0" t="n">
        <v>40</v>
      </c>
      <c r="G941" s="0" t="n">
        <v>16</v>
      </c>
      <c r="H941" s="0" t="n">
        <v>12</v>
      </c>
      <c r="I941" s="0" t="n">
        <v>0</v>
      </c>
      <c r="J941" s="0" t="n">
        <v>1</v>
      </c>
      <c r="K941" s="0" t="n">
        <f aca="false">VLOOKUP(A941,'Team Data'!$A$1:$E$659,2,FALSE())</f>
        <v>10</v>
      </c>
      <c r="L941" s="0" t="n">
        <f aca="false">VLOOKUP(A941,'Team Data'!$A$1:$E$659,3,FALSE())</f>
        <v>22</v>
      </c>
      <c r="M941" s="0" t="n">
        <f aca="false">VLOOKUP(B941,'Team Data'!$A$1:$E$659,2,FALSE())</f>
        <v>18</v>
      </c>
      <c r="N941" s="0" t="n">
        <f aca="false">VLOOKUP(B941,'Team Data'!$A$1:$E$659,3,FALSE())</f>
        <v>14</v>
      </c>
      <c r="O941" s="0" t="n">
        <f aca="false">VLOOKUP(A941,'Team Data'!$A$1:$E$659,4,FALSE())</f>
        <v>517</v>
      </c>
      <c r="P941" s="0" t="n">
        <f aca="false">VLOOKUP(A941,'Team Data'!$A$1:$E$659,5,FALSE())</f>
        <v>456</v>
      </c>
      <c r="Q941" s="0" t="n">
        <f aca="false">VLOOKUP(B941,'Team Data'!$A$1:$E$659,4,FALSE())</f>
        <v>650</v>
      </c>
      <c r="R941" s="0" t="n">
        <f aca="false">VLOOKUP(B941,'Team Data'!$A$1:$E$659,5,FALSE())</f>
        <v>442</v>
      </c>
      <c r="S941" s="0" t="n">
        <f aca="false">IF(I941=1,(MIN(30,(C941-D941)))*(M941/(M941+N941))*(Q941/(Q941+R941)),(MAX(-30,(C941-D941)))*(N941/(M941+N941))*(R941/(R941+Q941)))</f>
        <v>-3.89583333333333</v>
      </c>
      <c r="T941" s="0" t="n">
        <f aca="false">IF(J941=1,(MIN(30,(D941-C941)))*(K941/(K941+L941))*(O941/(O941+P941)),(MAX(-30,(D941-C941)))*(L941/(K941+L941))*(P941/(P941+O941)))</f>
        <v>3.65300616649538</v>
      </c>
      <c r="U941" s="7" t="n">
        <v>43063</v>
      </c>
    </row>
    <row r="942" customFormat="false" ht="15" hidden="false" customHeight="false" outlineLevel="0" collapsed="false">
      <c r="A942" s="0" t="s">
        <v>196</v>
      </c>
      <c r="B942" s="0" t="s">
        <v>243</v>
      </c>
      <c r="C942" s="0" t="n">
        <v>53</v>
      </c>
      <c r="D942" s="0" t="n">
        <v>75</v>
      </c>
      <c r="E942" s="0" t="n">
        <v>25</v>
      </c>
      <c r="F942" s="0" t="n">
        <v>36</v>
      </c>
      <c r="G942" s="0" t="n">
        <v>26</v>
      </c>
      <c r="H942" s="0" t="n">
        <v>20</v>
      </c>
      <c r="I942" s="0" t="n">
        <v>0</v>
      </c>
      <c r="J942" s="0" t="n">
        <v>1</v>
      </c>
      <c r="K942" s="0" t="n">
        <f aca="false">VLOOKUP(A942,'Team Data'!$A$1:$E$659,2,FALSE())</f>
        <v>14</v>
      </c>
      <c r="L942" s="0" t="n">
        <f aca="false">VLOOKUP(A942,'Team Data'!$A$1:$E$659,3,FALSE())</f>
        <v>19</v>
      </c>
      <c r="M942" s="0" t="n">
        <f aca="false">VLOOKUP(B942,'Team Data'!$A$1:$E$659,2,FALSE())</f>
        <v>16</v>
      </c>
      <c r="N942" s="0" t="n">
        <f aca="false">VLOOKUP(B942,'Team Data'!$A$1:$E$659,3,FALSE())</f>
        <v>17</v>
      </c>
      <c r="O942" s="0" t="n">
        <f aca="false">VLOOKUP(A942,'Team Data'!$A$1:$E$659,4,FALSE())</f>
        <v>464</v>
      </c>
      <c r="P942" s="0" t="n">
        <f aca="false">VLOOKUP(A942,'Team Data'!$A$1:$E$659,5,FALSE())</f>
        <v>530</v>
      </c>
      <c r="Q942" s="0" t="n">
        <f aca="false">VLOOKUP(B942,'Team Data'!$A$1:$E$659,4,FALSE())</f>
        <v>525</v>
      </c>
      <c r="R942" s="0" t="n">
        <f aca="false">VLOOKUP(B942,'Team Data'!$A$1:$E$659,5,FALSE())</f>
        <v>540</v>
      </c>
      <c r="S942" s="0" t="n">
        <f aca="false">IF(I942=1,(MIN(30,(C942-D942)))*(M942/(M942+N942))*(Q942/(Q942+R942)),(MAX(-30,(C942-D942)))*(N942/(M942+N942))*(R942/(R942+Q942)))</f>
        <v>-5.74647887323944</v>
      </c>
      <c r="T942" s="0" t="n">
        <f aca="false">IF(J942=1,(MIN(30,(D942-C942)))*(K942/(K942+L942))*(O942/(O942+P942)),(MAX(-30,(D942-C942)))*(L942/(K942+L942))*(P942/(P942+O942)))</f>
        <v>4.35680751173709</v>
      </c>
      <c r="U942" s="7" t="n">
        <v>43063</v>
      </c>
    </row>
    <row r="943" customFormat="false" ht="15" hidden="false" customHeight="false" outlineLevel="0" collapsed="false">
      <c r="A943" s="0" t="s">
        <v>275</v>
      </c>
      <c r="B943" s="0" t="s">
        <v>269</v>
      </c>
      <c r="C943" s="0" t="n">
        <v>71</v>
      </c>
      <c r="D943" s="0" t="n">
        <v>84</v>
      </c>
      <c r="E943" s="0" t="n">
        <v>23</v>
      </c>
      <c r="F943" s="0" t="n">
        <v>39</v>
      </c>
      <c r="G943" s="0" t="n">
        <v>11</v>
      </c>
      <c r="H943" s="0" t="n">
        <v>15</v>
      </c>
      <c r="I943" s="0" t="n">
        <v>0</v>
      </c>
      <c r="J943" s="0" t="n">
        <v>1</v>
      </c>
      <c r="K943" s="0" t="n">
        <f aca="false">VLOOKUP(A943,'Team Data'!$A$1:$E$659,2,FALSE())</f>
        <v>16</v>
      </c>
      <c r="L943" s="0" t="n">
        <f aca="false">VLOOKUP(A943,'Team Data'!$A$1:$E$659,3,FALSE())</f>
        <v>18</v>
      </c>
      <c r="M943" s="0" t="n">
        <f aca="false">VLOOKUP(B943,'Team Data'!$A$1:$E$659,2,FALSE())</f>
        <v>26</v>
      </c>
      <c r="N943" s="0" t="n">
        <f aca="false">VLOOKUP(B943,'Team Data'!$A$1:$E$659,3,FALSE())</f>
        <v>9</v>
      </c>
      <c r="O943" s="0" t="n">
        <f aca="false">VLOOKUP(A943,'Team Data'!$A$1:$E$659,4,FALSE())</f>
        <v>559</v>
      </c>
      <c r="P943" s="0" t="n">
        <f aca="false">VLOOKUP(A943,'Team Data'!$A$1:$E$659,5,FALSE())</f>
        <v>460</v>
      </c>
      <c r="Q943" s="0" t="n">
        <f aca="false">VLOOKUP(B943,'Team Data'!$A$1:$E$659,4,FALSE())</f>
        <v>497</v>
      </c>
      <c r="R943" s="0" t="n">
        <f aca="false">VLOOKUP(B943,'Team Data'!$A$1:$E$659,5,FALSE())</f>
        <v>517</v>
      </c>
      <c r="S943" s="0" t="n">
        <f aca="false">IF(I943=1,(MIN(30,(C943-D943)))*(M943/(M943+N943))*(Q943/(Q943+R943)),(MAX(-30,(C943-D943)))*(N943/(M943+N943))*(R943/(R943+Q943)))</f>
        <v>-1.7043956043956</v>
      </c>
      <c r="T943" s="0" t="n">
        <f aca="false">IF(J943=1,(MIN(30,(D943-C943)))*(K943/(K943+L943))*(O943/(O943+P943)),(MAX(-30,(D943-C943)))*(L943/(K943+L943))*(P943/(P943+O943)))</f>
        <v>3.35600069272066</v>
      </c>
      <c r="U943" s="7" t="n">
        <v>43063</v>
      </c>
    </row>
    <row r="944" customFormat="false" ht="15" hidden="false" customHeight="false" outlineLevel="0" collapsed="false">
      <c r="A944" s="0" t="s">
        <v>96</v>
      </c>
      <c r="B944" s="0" t="s">
        <v>352</v>
      </c>
      <c r="C944" s="0" t="n">
        <v>47</v>
      </c>
      <c r="D944" s="0" t="n">
        <v>67</v>
      </c>
      <c r="E944" s="0" t="n">
        <v>27</v>
      </c>
      <c r="F944" s="0" t="n">
        <v>39</v>
      </c>
      <c r="G944" s="0" t="n">
        <v>22</v>
      </c>
      <c r="H944" s="0" t="n">
        <v>19</v>
      </c>
      <c r="I944" s="0" t="n">
        <v>0</v>
      </c>
      <c r="J944" s="0" t="n">
        <v>1</v>
      </c>
      <c r="K944" s="0" t="n">
        <f aca="false">VLOOKUP(A944,'Team Data'!$A$1:$E$659,2,FALSE())</f>
        <v>14</v>
      </c>
      <c r="L944" s="0" t="n">
        <f aca="false">VLOOKUP(A944,'Team Data'!$A$1:$E$659,3,FALSE())</f>
        <v>18</v>
      </c>
      <c r="M944" s="0" t="n">
        <f aca="false">VLOOKUP(B944,'Team Data'!$A$1:$E$659,2,FALSE())</f>
        <v>25</v>
      </c>
      <c r="N944" s="0" t="n">
        <f aca="false">VLOOKUP(B944,'Team Data'!$A$1:$E$659,3,FALSE())</f>
        <v>10</v>
      </c>
      <c r="O944" s="0" t="n">
        <f aca="false">VLOOKUP(A944,'Team Data'!$A$1:$E$659,4,FALSE())</f>
        <v>509</v>
      </c>
      <c r="P944" s="0" t="n">
        <f aca="false">VLOOKUP(A944,'Team Data'!$A$1:$E$659,5,FALSE())</f>
        <v>460</v>
      </c>
      <c r="Q944" s="0" t="n">
        <f aca="false">VLOOKUP(B944,'Team Data'!$A$1:$E$659,4,FALSE())</f>
        <v>543</v>
      </c>
      <c r="R944" s="0" t="n">
        <f aca="false">VLOOKUP(B944,'Team Data'!$A$1:$E$659,5,FALSE())</f>
        <v>561</v>
      </c>
      <c r="S944" s="0" t="n">
        <f aca="false">IF(I944=1,(MIN(30,(C944-D944)))*(M944/(M944+N944))*(Q944/(Q944+R944)),(MAX(-30,(C944-D944)))*(N944/(M944+N944))*(R944/(R944+Q944)))</f>
        <v>-2.90372670807453</v>
      </c>
      <c r="T944" s="0" t="n">
        <f aca="false">IF(J944=1,(MIN(30,(D944-C944)))*(K944/(K944+L944))*(O944/(O944+P944)),(MAX(-30,(D944-C944)))*(L944/(K944+L944))*(P944/(P944+O944)))</f>
        <v>4.59623323013416</v>
      </c>
      <c r="U944" s="7" t="n">
        <v>43064</v>
      </c>
    </row>
    <row r="945" customFormat="false" ht="15" hidden="false" customHeight="false" outlineLevel="0" collapsed="false">
      <c r="A945" s="0" t="s">
        <v>71</v>
      </c>
      <c r="B945" s="0" t="s">
        <v>90</v>
      </c>
      <c r="C945" s="0" t="n">
        <v>71</v>
      </c>
      <c r="D945" s="0" t="n">
        <v>79</v>
      </c>
      <c r="E945" s="0" t="n">
        <v>34</v>
      </c>
      <c r="F945" s="0" t="n">
        <v>28</v>
      </c>
      <c r="G945" s="0" t="n">
        <v>16</v>
      </c>
      <c r="H945" s="0" t="n">
        <v>9</v>
      </c>
      <c r="I945" s="0" t="n">
        <v>0</v>
      </c>
      <c r="J945" s="0" t="n">
        <v>1</v>
      </c>
      <c r="K945" s="0" t="n">
        <f aca="false">VLOOKUP(A945,'Team Data'!$A$1:$E$659,2,FALSE())</f>
        <v>15</v>
      </c>
      <c r="L945" s="0" t="n">
        <f aca="false">VLOOKUP(A945,'Team Data'!$A$1:$E$659,3,FALSE())</f>
        <v>15</v>
      </c>
      <c r="M945" s="0" t="n">
        <f aca="false">VLOOKUP(B945,'Team Data'!$A$1:$E$659,2,FALSE())</f>
        <v>23</v>
      </c>
      <c r="N945" s="0" t="n">
        <f aca="false">VLOOKUP(B945,'Team Data'!$A$1:$E$659,3,FALSE())</f>
        <v>12</v>
      </c>
      <c r="O945" s="0" t="n">
        <f aca="false">VLOOKUP(A945,'Team Data'!$A$1:$E$659,4,FALSE())</f>
        <v>467</v>
      </c>
      <c r="P945" s="0" t="n">
        <f aca="false">VLOOKUP(A945,'Team Data'!$A$1:$E$659,5,FALSE())</f>
        <v>451</v>
      </c>
      <c r="Q945" s="0" t="n">
        <f aca="false">VLOOKUP(B945,'Team Data'!$A$1:$E$659,4,FALSE())</f>
        <v>500</v>
      </c>
      <c r="R945" s="0" t="n">
        <f aca="false">VLOOKUP(B945,'Team Data'!$A$1:$E$659,5,FALSE())</f>
        <v>533</v>
      </c>
      <c r="S945" s="0" t="n">
        <f aca="false">IF(I945=1,(MIN(30,(C945-D945)))*(M945/(M945+N945))*(Q945/(Q945+R945)),(MAX(-30,(C945-D945)))*(N945/(M945+N945))*(R945/(R945+Q945)))</f>
        <v>-1.41523993915088</v>
      </c>
      <c r="T945" s="0" t="n">
        <f aca="false">IF(J945=1,(MIN(30,(D945-C945)))*(K945/(K945+L945))*(O945/(O945+P945)),(MAX(-30,(D945-C945)))*(L945/(K945+L945))*(P945/(P945+O945)))</f>
        <v>2.03485838779956</v>
      </c>
      <c r="U945" s="7" t="n">
        <v>43064</v>
      </c>
    </row>
    <row r="946" customFormat="false" ht="15" hidden="false" customHeight="false" outlineLevel="0" collapsed="false">
      <c r="A946" s="0" t="s">
        <v>112</v>
      </c>
      <c r="B946" s="0" t="s">
        <v>51</v>
      </c>
      <c r="C946" s="0" t="n">
        <v>67</v>
      </c>
      <c r="D946" s="0" t="n">
        <v>70</v>
      </c>
      <c r="E946" s="0" t="n">
        <v>34</v>
      </c>
      <c r="F946" s="0" t="n">
        <v>27</v>
      </c>
      <c r="G946" s="0" t="n">
        <v>20</v>
      </c>
      <c r="H946" s="0" t="n">
        <v>14</v>
      </c>
      <c r="I946" s="0" t="n">
        <v>0</v>
      </c>
      <c r="J946" s="0" t="n">
        <v>1</v>
      </c>
      <c r="K946" s="0" t="n">
        <f aca="false">VLOOKUP(A946,'Team Data'!$A$1:$E$659,2,FALSE())</f>
        <v>14</v>
      </c>
      <c r="L946" s="0" t="n">
        <f aca="false">VLOOKUP(A946,'Team Data'!$A$1:$E$659,3,FALSE())</f>
        <v>16</v>
      </c>
      <c r="M946" s="0" t="n">
        <f aca="false">VLOOKUP(B946,'Team Data'!$A$1:$E$659,2,FALSE())</f>
        <v>6</v>
      </c>
      <c r="N946" s="0" t="n">
        <f aca="false">VLOOKUP(B946,'Team Data'!$A$1:$E$659,3,FALSE())</f>
        <v>23</v>
      </c>
      <c r="O946" s="0" t="n">
        <f aca="false">VLOOKUP(A946,'Team Data'!$A$1:$E$659,4,FALSE())</f>
        <v>437</v>
      </c>
      <c r="P946" s="0" t="n">
        <f aca="false">VLOOKUP(A946,'Team Data'!$A$1:$E$659,5,FALSE())</f>
        <v>467</v>
      </c>
      <c r="Q946" s="0" t="n">
        <f aca="false">VLOOKUP(B946,'Team Data'!$A$1:$E$659,4,FALSE())</f>
        <v>485</v>
      </c>
      <c r="R946" s="0" t="n">
        <f aca="false">VLOOKUP(B946,'Team Data'!$A$1:$E$659,5,FALSE())</f>
        <v>443</v>
      </c>
      <c r="S946" s="0" t="n">
        <f aca="false">IF(I946=1,(MIN(30,(C946-D946)))*(M946/(M946+N946))*(Q946/(Q946+R946)),(MAX(-30,(C946-D946)))*(N946/(M946+N946))*(R946/(R946+Q946)))</f>
        <v>-1.13581302021403</v>
      </c>
      <c r="T946" s="0" t="n">
        <f aca="false">IF(J946=1,(MIN(30,(D946-C946)))*(K946/(K946+L946))*(O946/(O946+P946)),(MAX(-30,(D946-C946)))*(L946/(K946+L946))*(P946/(P946+O946)))</f>
        <v>0.676769911504425</v>
      </c>
      <c r="U946" s="7" t="n">
        <v>43064</v>
      </c>
    </row>
    <row r="947" customFormat="false" ht="15" hidden="false" customHeight="false" outlineLevel="0" collapsed="false">
      <c r="A947" s="0" t="s">
        <v>278</v>
      </c>
      <c r="B947" s="0" t="s">
        <v>152</v>
      </c>
      <c r="C947" s="0" t="n">
        <v>72</v>
      </c>
      <c r="D947" s="0" t="n">
        <v>84</v>
      </c>
      <c r="E947" s="0" t="n">
        <v>35</v>
      </c>
      <c r="F947" s="0" t="n">
        <v>33</v>
      </c>
      <c r="G947" s="0" t="n">
        <v>19</v>
      </c>
      <c r="H947" s="0" t="n">
        <v>9</v>
      </c>
      <c r="I947" s="0" t="n">
        <v>0</v>
      </c>
      <c r="J947" s="0" t="n">
        <v>1</v>
      </c>
      <c r="K947" s="0" t="n">
        <f aca="false">VLOOKUP(A947,'Team Data'!$A$1:$E$659,2,FALSE())</f>
        <v>18</v>
      </c>
      <c r="L947" s="0" t="n">
        <f aca="false">VLOOKUP(A947,'Team Data'!$A$1:$E$659,3,FALSE())</f>
        <v>13</v>
      </c>
      <c r="M947" s="0" t="n">
        <f aca="false">VLOOKUP(B947,'Team Data'!$A$1:$E$659,2,FALSE())</f>
        <v>22</v>
      </c>
      <c r="N947" s="0" t="n">
        <f aca="false">VLOOKUP(B947,'Team Data'!$A$1:$E$659,3,FALSE())</f>
        <v>14</v>
      </c>
      <c r="O947" s="0" t="n">
        <f aca="false">VLOOKUP(A947,'Team Data'!$A$1:$E$659,4,FALSE())</f>
        <v>452</v>
      </c>
      <c r="P947" s="0" t="n">
        <f aca="false">VLOOKUP(A947,'Team Data'!$A$1:$E$659,5,FALSE())</f>
        <v>498</v>
      </c>
      <c r="Q947" s="0" t="n">
        <f aca="false">VLOOKUP(B947,'Team Data'!$A$1:$E$659,4,FALSE())</f>
        <v>725</v>
      </c>
      <c r="R947" s="0" t="n">
        <f aca="false">VLOOKUP(B947,'Team Data'!$A$1:$E$659,5,FALSE())</f>
        <v>474</v>
      </c>
      <c r="S947" s="0" t="n">
        <f aca="false">IF(I947=1,(MIN(30,(C947-D947)))*(M947/(M947+N947))*(Q947/(Q947+R947)),(MAX(-30,(C947-D947)))*(N947/(M947+N947))*(R947/(R947+Q947)))</f>
        <v>-1.84487072560467</v>
      </c>
      <c r="T947" s="0" t="n">
        <f aca="false">IF(J947=1,(MIN(30,(D947-C947)))*(K947/(K947+L947))*(O947/(O947+P947)),(MAX(-30,(D947-C947)))*(L947/(K947+L947))*(P947/(P947+O947)))</f>
        <v>3.31517826825127</v>
      </c>
      <c r="U947" s="7" t="n">
        <v>43064</v>
      </c>
    </row>
    <row r="948" customFormat="false" ht="15" hidden="false" customHeight="false" outlineLevel="0" collapsed="false">
      <c r="A948" s="0" t="s">
        <v>247</v>
      </c>
      <c r="B948" s="0" t="s">
        <v>345</v>
      </c>
      <c r="C948" s="0" t="n">
        <v>61</v>
      </c>
      <c r="D948" s="0" t="n">
        <v>63</v>
      </c>
      <c r="E948" s="0" t="n">
        <v>39</v>
      </c>
      <c r="F948" s="0" t="n">
        <v>27</v>
      </c>
      <c r="G948" s="0" t="n">
        <v>21</v>
      </c>
      <c r="H948" s="0" t="n">
        <v>13</v>
      </c>
      <c r="I948" s="0" t="n">
        <v>0</v>
      </c>
      <c r="J948" s="0" t="n">
        <v>1</v>
      </c>
      <c r="K948" s="0" t="n">
        <f aca="false">VLOOKUP(A948,'Team Data'!$A$1:$E$659,2,FALSE())</f>
        <v>17</v>
      </c>
      <c r="L948" s="0" t="n">
        <f aca="false">VLOOKUP(A948,'Team Data'!$A$1:$E$659,3,FALSE())</f>
        <v>16</v>
      </c>
      <c r="M948" s="0" t="n">
        <f aca="false">VLOOKUP(B948,'Team Data'!$A$1:$E$659,2,FALSE())</f>
        <v>27</v>
      </c>
      <c r="N948" s="0" t="n">
        <f aca="false">VLOOKUP(B948,'Team Data'!$A$1:$E$659,3,FALSE())</f>
        <v>11</v>
      </c>
      <c r="O948" s="0" t="n">
        <f aca="false">VLOOKUP(A948,'Team Data'!$A$1:$E$659,4,FALSE())</f>
        <v>613</v>
      </c>
      <c r="P948" s="0" t="n">
        <f aca="false">VLOOKUP(A948,'Team Data'!$A$1:$E$659,5,FALSE())</f>
        <v>464</v>
      </c>
      <c r="Q948" s="0" t="n">
        <f aca="false">VLOOKUP(B948,'Team Data'!$A$1:$E$659,4,FALSE())</f>
        <v>718</v>
      </c>
      <c r="R948" s="0" t="n">
        <f aca="false">VLOOKUP(B948,'Team Data'!$A$1:$E$659,5,FALSE())</f>
        <v>515</v>
      </c>
      <c r="S948" s="0" t="n">
        <f aca="false">IF(I948=1,(MIN(30,(C948-D948)))*(M948/(M948+N948))*(Q948/(Q948+R948)),(MAX(-30,(C948-D948)))*(N948/(M948+N948))*(R948/(R948+Q948)))</f>
        <v>-0.241814999786571</v>
      </c>
      <c r="T948" s="0" t="n">
        <f aca="false">IF(J948=1,(MIN(30,(D948-C948)))*(K948/(K948+L948))*(O948/(O948+P948)),(MAX(-30,(D948-C948)))*(L948/(K948+L948))*(P948/(P948+O948)))</f>
        <v>0.58642131622633</v>
      </c>
      <c r="U948" s="7" t="n">
        <v>43064</v>
      </c>
    </row>
    <row r="949" customFormat="false" ht="15" hidden="false" customHeight="false" outlineLevel="0" collapsed="false">
      <c r="A949" s="0" t="s">
        <v>100</v>
      </c>
      <c r="B949" s="0" t="s">
        <v>257</v>
      </c>
      <c r="C949" s="0" t="n">
        <v>68</v>
      </c>
      <c r="D949" s="0" t="n">
        <v>75</v>
      </c>
      <c r="E949" s="0" t="n">
        <v>44</v>
      </c>
      <c r="F949" s="0" t="n">
        <v>48</v>
      </c>
      <c r="G949" s="0" t="n">
        <v>12</v>
      </c>
      <c r="H949" s="0" t="n">
        <v>5</v>
      </c>
      <c r="I949" s="0" t="n">
        <v>0</v>
      </c>
      <c r="J949" s="0" t="n">
        <v>1</v>
      </c>
      <c r="K949" s="0" t="n">
        <f aca="false">VLOOKUP(A949,'Team Data'!$A$1:$E$659,2,FALSE())</f>
        <v>18</v>
      </c>
      <c r="L949" s="0" t="n">
        <f aca="false">VLOOKUP(A949,'Team Data'!$A$1:$E$659,3,FALSE())</f>
        <v>15</v>
      </c>
      <c r="M949" s="0" t="n">
        <f aca="false">VLOOKUP(B949,'Team Data'!$A$1:$E$659,2,FALSE())</f>
        <v>22</v>
      </c>
      <c r="N949" s="0" t="n">
        <f aca="false">VLOOKUP(B949,'Team Data'!$A$1:$E$659,3,FALSE())</f>
        <v>11</v>
      </c>
      <c r="O949" s="0" t="n">
        <f aca="false">VLOOKUP(A949,'Team Data'!$A$1:$E$659,4,FALSE())</f>
        <v>621</v>
      </c>
      <c r="P949" s="0" t="n">
        <f aca="false">VLOOKUP(A949,'Team Data'!$A$1:$E$659,5,FALSE())</f>
        <v>469</v>
      </c>
      <c r="Q949" s="0" t="n">
        <f aca="false">VLOOKUP(B949,'Team Data'!$A$1:$E$659,4,FALSE())</f>
        <v>568</v>
      </c>
      <c r="R949" s="0" t="n">
        <f aca="false">VLOOKUP(B949,'Team Data'!$A$1:$E$659,5,FALSE())</f>
        <v>479</v>
      </c>
      <c r="S949" s="0" t="n">
        <f aca="false">IF(I949=1,(MIN(30,(C949-D949)))*(M949/(M949+N949))*(Q949/(Q949+R949)),(MAX(-30,(C949-D949)))*(N949/(M949+N949))*(R949/(R949+Q949)))</f>
        <v>-1.06749442852595</v>
      </c>
      <c r="T949" s="0" t="n">
        <f aca="false">IF(J949=1,(MIN(30,(D949-C949)))*(K949/(K949+L949))*(O949/(O949+P949)),(MAX(-30,(D949-C949)))*(L949/(K949+L949))*(P949/(P949+O949)))</f>
        <v>2.17531276063386</v>
      </c>
      <c r="U949" s="7" t="n">
        <v>43064</v>
      </c>
    </row>
    <row r="950" customFormat="false" ht="15" hidden="false" customHeight="false" outlineLevel="0" collapsed="false">
      <c r="A950" s="0" t="s">
        <v>317</v>
      </c>
      <c r="B950" s="0" t="s">
        <v>338</v>
      </c>
      <c r="C950" s="0" t="n">
        <v>75</v>
      </c>
      <c r="D950" s="0" t="n">
        <v>81</v>
      </c>
      <c r="E950" s="0" t="n">
        <v>23</v>
      </c>
      <c r="F950" s="0" t="n">
        <v>28</v>
      </c>
      <c r="G950" s="0" t="n">
        <v>11</v>
      </c>
      <c r="H950" s="0" t="n">
        <v>16</v>
      </c>
      <c r="I950" s="0" t="n">
        <v>0</v>
      </c>
      <c r="J950" s="0" t="n">
        <v>1</v>
      </c>
      <c r="K950" s="0" t="n">
        <f aca="false">VLOOKUP(A950,'Team Data'!$A$1:$E$659,2,FALSE())</f>
        <v>27</v>
      </c>
      <c r="L950" s="0" t="n">
        <f aca="false">VLOOKUP(A950,'Team Data'!$A$1:$E$659,3,FALSE())</f>
        <v>8</v>
      </c>
      <c r="M950" s="0" t="n">
        <f aca="false">VLOOKUP(B950,'Team Data'!$A$1:$E$659,2,FALSE())</f>
        <v>11</v>
      </c>
      <c r="N950" s="0" t="n">
        <f aca="false">VLOOKUP(B950,'Team Data'!$A$1:$E$659,3,FALSE())</f>
        <v>20</v>
      </c>
      <c r="O950" s="0" t="n">
        <f aca="false">VLOOKUP(A950,'Team Data'!$A$1:$E$659,4,FALSE())</f>
        <v>534</v>
      </c>
      <c r="P950" s="0" t="n">
        <f aca="false">VLOOKUP(A950,'Team Data'!$A$1:$E$659,5,FALSE())</f>
        <v>523</v>
      </c>
      <c r="Q950" s="0" t="n">
        <f aca="false">VLOOKUP(B950,'Team Data'!$A$1:$E$659,4,FALSE())</f>
        <v>617</v>
      </c>
      <c r="R950" s="0" t="n">
        <f aca="false">VLOOKUP(B950,'Team Data'!$A$1:$E$659,5,FALSE())</f>
        <v>430</v>
      </c>
      <c r="S950" s="0" t="n">
        <f aca="false">IF(I950=1,(MIN(30,(C950-D950)))*(M950/(M950+N950))*(Q950/(Q950+R950)),(MAX(-30,(C950-D950)))*(N950/(M950+N950))*(R950/(R950+Q950)))</f>
        <v>-1.58979572973473</v>
      </c>
      <c r="T950" s="0" t="n">
        <f aca="false">IF(J950=1,(MIN(30,(D950-C950)))*(K950/(K950+L950))*(O950/(O950+P950)),(MAX(-30,(D950-C950)))*(L950/(K950+L950))*(P950/(P950+O950)))</f>
        <v>2.33837005000676</v>
      </c>
      <c r="U950" s="7" t="n">
        <v>43064</v>
      </c>
    </row>
    <row r="951" customFormat="false" ht="15" hidden="false" customHeight="false" outlineLevel="0" collapsed="false">
      <c r="A951" s="0" t="s">
        <v>343</v>
      </c>
      <c r="B951" s="0" t="s">
        <v>321</v>
      </c>
      <c r="C951" s="0" t="n">
        <v>65</v>
      </c>
      <c r="D951" s="0" t="n">
        <v>89</v>
      </c>
      <c r="E951" s="0" t="n">
        <v>27</v>
      </c>
      <c r="F951" s="0" t="n">
        <v>46</v>
      </c>
      <c r="G951" s="0" t="n">
        <v>16</v>
      </c>
      <c r="H951" s="0" t="n">
        <v>21</v>
      </c>
      <c r="I951" s="0" t="n">
        <v>0</v>
      </c>
      <c r="J951" s="0" t="n">
        <v>1</v>
      </c>
      <c r="K951" s="0" t="n">
        <f aca="false">VLOOKUP(A951,'Team Data'!$A$1:$E$659,2,FALSE())</f>
        <v>13</v>
      </c>
      <c r="L951" s="0" t="n">
        <f aca="false">VLOOKUP(A951,'Team Data'!$A$1:$E$659,3,FALSE())</f>
        <v>19</v>
      </c>
      <c r="M951" s="0" t="n">
        <f aca="false">VLOOKUP(B951,'Team Data'!$A$1:$E$659,2,FALSE())</f>
        <v>21</v>
      </c>
      <c r="N951" s="0" t="n">
        <f aca="false">VLOOKUP(B951,'Team Data'!$A$1:$E$659,3,FALSE())</f>
        <v>13</v>
      </c>
      <c r="O951" s="0" t="n">
        <f aca="false">VLOOKUP(A951,'Team Data'!$A$1:$E$659,4,FALSE())</f>
        <v>540</v>
      </c>
      <c r="P951" s="0" t="n">
        <f aca="false">VLOOKUP(A951,'Team Data'!$A$1:$E$659,5,FALSE())</f>
        <v>453</v>
      </c>
      <c r="Q951" s="0" t="n">
        <f aca="false">VLOOKUP(B951,'Team Data'!$A$1:$E$659,4,FALSE())</f>
        <v>576</v>
      </c>
      <c r="R951" s="0" t="n">
        <f aca="false">VLOOKUP(B951,'Team Data'!$A$1:$E$659,5,FALSE())</f>
        <v>519</v>
      </c>
      <c r="S951" s="0" t="n">
        <f aca="false">IF(I951=1,(MIN(30,(C951-D951)))*(M951/(M951+N951))*(Q951/(Q951+R951)),(MAX(-30,(C951-D951)))*(N951/(M951+N951))*(R951/(R951+Q951)))</f>
        <v>-4.34939564867043</v>
      </c>
      <c r="T951" s="0" t="n">
        <f aca="false">IF(J951=1,(MIN(30,(D951-C951)))*(K951/(K951+L951))*(O951/(O951+P951)),(MAX(-30,(D951-C951)))*(L951/(K951+L951))*(P951/(P951+O951)))</f>
        <v>5.30211480362538</v>
      </c>
      <c r="U951" s="7" t="n">
        <v>43064</v>
      </c>
    </row>
    <row r="952" customFormat="false" ht="15" hidden="false" customHeight="false" outlineLevel="0" collapsed="false">
      <c r="A952" s="0" t="s">
        <v>349</v>
      </c>
      <c r="B952" s="0" t="s">
        <v>21</v>
      </c>
      <c r="C952" s="0" t="n">
        <v>85</v>
      </c>
      <c r="D952" s="0" t="n">
        <v>119</v>
      </c>
      <c r="E952" s="0" t="n">
        <v>28</v>
      </c>
      <c r="F952" s="0" t="n">
        <v>42</v>
      </c>
      <c r="G952" s="0" t="n">
        <v>16</v>
      </c>
      <c r="H952" s="0" t="n">
        <v>13</v>
      </c>
      <c r="I952" s="0" t="n">
        <v>0</v>
      </c>
      <c r="J952" s="0" t="n">
        <v>1</v>
      </c>
      <c r="K952" s="0" t="n">
        <f aca="false">VLOOKUP(A952,'Team Data'!$A$1:$E$659,2,FALSE())</f>
        <v>19</v>
      </c>
      <c r="L952" s="0" t="n">
        <f aca="false">VLOOKUP(A952,'Team Data'!$A$1:$E$659,3,FALSE())</f>
        <v>12</v>
      </c>
      <c r="M952" s="0" t="n">
        <f aca="false">VLOOKUP(B952,'Team Data'!$A$1:$E$659,2,FALSE())</f>
        <v>26</v>
      </c>
      <c r="N952" s="0" t="n">
        <f aca="false">VLOOKUP(B952,'Team Data'!$A$1:$E$659,3,FALSE())</f>
        <v>7</v>
      </c>
      <c r="O952" s="0" t="n">
        <f aca="false">VLOOKUP(A952,'Team Data'!$A$1:$E$659,4,FALSE())</f>
        <v>461</v>
      </c>
      <c r="P952" s="0" t="n">
        <f aca="false">VLOOKUP(A952,'Team Data'!$A$1:$E$659,5,FALSE())</f>
        <v>472</v>
      </c>
      <c r="Q952" s="0" t="n">
        <f aca="false">VLOOKUP(B952,'Team Data'!$A$1:$E$659,4,FALSE())</f>
        <v>619</v>
      </c>
      <c r="R952" s="0" t="n">
        <f aca="false">VLOOKUP(B952,'Team Data'!$A$1:$E$659,5,FALSE())</f>
        <v>468</v>
      </c>
      <c r="S952" s="0" t="n">
        <f aca="false">IF(I952=1,(MIN(30,(C952-D952)))*(M952/(M952+N952))*(Q952/(Q952+R952)),(MAX(-30,(C952-D952)))*(N952/(M952+N952))*(R952/(R952+Q952)))</f>
        <v>-2.73981768002007</v>
      </c>
      <c r="T952" s="0" t="n">
        <f aca="false">IF(J952=1,(MIN(30,(D952-C952)))*(K952/(K952+L952))*(O952/(O952+P952)),(MAX(-30,(D952-C952)))*(L952/(K952+L952))*(P952/(P952+O952)))</f>
        <v>9.08515714137538</v>
      </c>
      <c r="U952" s="7" t="n">
        <v>43064</v>
      </c>
    </row>
    <row r="953" customFormat="false" ht="15" hidden="false" customHeight="false" outlineLevel="0" collapsed="false">
      <c r="A953" s="0" t="s">
        <v>183</v>
      </c>
      <c r="B953" s="0" t="s">
        <v>214</v>
      </c>
      <c r="C953" s="0" t="n">
        <v>77</v>
      </c>
      <c r="D953" s="0" t="n">
        <v>96</v>
      </c>
      <c r="E953" s="0" t="n">
        <v>28</v>
      </c>
      <c r="F953" s="0" t="n">
        <v>35</v>
      </c>
      <c r="G953" s="0" t="n">
        <v>13</v>
      </c>
      <c r="H953" s="0" t="n">
        <v>5</v>
      </c>
      <c r="I953" s="0" t="n">
        <v>0</v>
      </c>
      <c r="J953" s="0" t="n">
        <v>1</v>
      </c>
      <c r="K953" s="0" t="n">
        <f aca="false">VLOOKUP(A953,'Team Data'!$A$1:$E$659,2,FALSE())</f>
        <v>18</v>
      </c>
      <c r="L953" s="0" t="n">
        <f aca="false">VLOOKUP(A953,'Team Data'!$A$1:$E$659,3,FALSE())</f>
        <v>13</v>
      </c>
      <c r="M953" s="0" t="n">
        <f aca="false">VLOOKUP(B953,'Team Data'!$A$1:$E$659,2,FALSE())</f>
        <v>14</v>
      </c>
      <c r="N953" s="0" t="n">
        <f aca="false">VLOOKUP(B953,'Team Data'!$A$1:$E$659,3,FALSE())</f>
        <v>16</v>
      </c>
      <c r="O953" s="0" t="n">
        <f aca="false">VLOOKUP(A953,'Team Data'!$A$1:$E$659,4,FALSE())</f>
        <v>392</v>
      </c>
      <c r="P953" s="0" t="n">
        <f aca="false">VLOOKUP(A953,'Team Data'!$A$1:$E$659,5,FALSE())</f>
        <v>532</v>
      </c>
      <c r="Q953" s="0" t="n">
        <f aca="false">VLOOKUP(B953,'Team Data'!$A$1:$E$659,4,FALSE())</f>
        <v>515</v>
      </c>
      <c r="R953" s="0" t="n">
        <f aca="false">VLOOKUP(B953,'Team Data'!$A$1:$E$659,5,FALSE())</f>
        <v>457</v>
      </c>
      <c r="S953" s="0" t="n">
        <f aca="false">IF(I953=1,(MIN(30,(C953-D953)))*(M953/(M953+N953))*(Q953/(Q953+R953)),(MAX(-30,(C953-D953)))*(N953/(M953+N953))*(R953/(R953+Q953)))</f>
        <v>-4.76433470507545</v>
      </c>
      <c r="T953" s="0" t="n">
        <f aca="false">IF(J953=1,(MIN(30,(D953-C953)))*(K953/(K953+L953))*(O953/(O953+P953)),(MAX(-30,(D953-C953)))*(L953/(K953+L953))*(P953/(P953+O953)))</f>
        <v>4.68035190615836</v>
      </c>
      <c r="U953" s="7" t="n">
        <v>43064</v>
      </c>
    </row>
    <row r="954" customFormat="false" ht="15" hidden="false" customHeight="false" outlineLevel="0" collapsed="false">
      <c r="A954" s="0" t="s">
        <v>191</v>
      </c>
      <c r="B954" s="0" t="s">
        <v>286</v>
      </c>
      <c r="C954" s="0" t="n">
        <v>67</v>
      </c>
      <c r="D954" s="0" t="n">
        <v>69</v>
      </c>
      <c r="E954" s="0" t="n">
        <v>35</v>
      </c>
      <c r="F954" s="0" t="n">
        <v>46</v>
      </c>
      <c r="G954" s="0" t="n">
        <v>9</v>
      </c>
      <c r="H954" s="0" t="n">
        <v>16</v>
      </c>
      <c r="I954" s="0" t="n">
        <v>0</v>
      </c>
      <c r="J954" s="0" t="n">
        <v>1</v>
      </c>
      <c r="K954" s="0" t="n">
        <f aca="false">VLOOKUP(A954,'Team Data'!$A$1:$E$659,2,FALSE())</f>
        <v>19</v>
      </c>
      <c r="L954" s="0" t="n">
        <f aca="false">VLOOKUP(A954,'Team Data'!$A$1:$E$659,3,FALSE())</f>
        <v>15</v>
      </c>
      <c r="M954" s="0" t="n">
        <f aca="false">VLOOKUP(B954,'Team Data'!$A$1:$E$659,2,FALSE())</f>
        <v>21</v>
      </c>
      <c r="N954" s="0" t="n">
        <f aca="false">VLOOKUP(B954,'Team Data'!$A$1:$E$659,3,FALSE())</f>
        <v>12</v>
      </c>
      <c r="O954" s="0" t="n">
        <f aca="false">VLOOKUP(A954,'Team Data'!$A$1:$E$659,4,FALSE())</f>
        <v>580</v>
      </c>
      <c r="P954" s="0" t="n">
        <f aca="false">VLOOKUP(A954,'Team Data'!$A$1:$E$659,5,FALSE())</f>
        <v>491</v>
      </c>
      <c r="Q954" s="0" t="n">
        <f aca="false">VLOOKUP(B954,'Team Data'!$A$1:$E$659,4,FALSE())</f>
        <v>684</v>
      </c>
      <c r="R954" s="0" t="n">
        <f aca="false">VLOOKUP(B954,'Team Data'!$A$1:$E$659,5,FALSE())</f>
        <v>441</v>
      </c>
      <c r="S954" s="0" t="n">
        <f aca="false">IF(I954=1,(MIN(30,(C954-D954)))*(M954/(M954+N954))*(Q954/(Q954+R954)),(MAX(-30,(C954-D954)))*(N954/(M954+N954))*(R954/(R954+Q954)))</f>
        <v>-0.285090909090909</v>
      </c>
      <c r="T954" s="0" t="n">
        <f aca="false">IF(J954=1,(MIN(30,(D954-C954)))*(K954/(K954+L954))*(O954/(O954+P954)),(MAX(-30,(D954-C954)))*(L954/(K954+L954))*(P954/(P954+O954)))</f>
        <v>0.605261712528149</v>
      </c>
      <c r="U954" s="7" t="n">
        <v>43064</v>
      </c>
    </row>
    <row r="955" customFormat="false" ht="15" hidden="false" customHeight="false" outlineLevel="0" collapsed="false">
      <c r="A955" s="0" t="s">
        <v>88</v>
      </c>
      <c r="B955" s="0" t="s">
        <v>107</v>
      </c>
      <c r="C955" s="0" t="n">
        <v>50</v>
      </c>
      <c r="D955" s="0" t="n">
        <v>57</v>
      </c>
      <c r="E955" s="0" t="n">
        <v>38</v>
      </c>
      <c r="F955" s="0" t="n">
        <v>39</v>
      </c>
      <c r="G955" s="0" t="n">
        <v>17</v>
      </c>
      <c r="H955" s="0" t="n">
        <v>16</v>
      </c>
      <c r="I955" s="0" t="n">
        <v>0</v>
      </c>
      <c r="J955" s="0" t="n">
        <v>1</v>
      </c>
      <c r="K955" s="0" t="n">
        <f aca="false">VLOOKUP(A955,'Team Data'!$A$1:$E$659,2,FALSE())</f>
        <v>9</v>
      </c>
      <c r="L955" s="0" t="n">
        <f aca="false">VLOOKUP(A955,'Team Data'!$A$1:$E$659,3,FALSE())</f>
        <v>25</v>
      </c>
      <c r="M955" s="0" t="n">
        <f aca="false">VLOOKUP(B955,'Team Data'!$A$1:$E$659,2,FALSE())</f>
        <v>13</v>
      </c>
      <c r="N955" s="0" t="n">
        <f aca="false">VLOOKUP(B955,'Team Data'!$A$1:$E$659,3,FALSE())</f>
        <v>20</v>
      </c>
      <c r="O955" s="0" t="n">
        <f aca="false">VLOOKUP(A955,'Team Data'!$A$1:$E$659,4,FALSE())</f>
        <v>507</v>
      </c>
      <c r="P955" s="0" t="n">
        <f aca="false">VLOOKUP(A955,'Team Data'!$A$1:$E$659,5,FALSE())</f>
        <v>582</v>
      </c>
      <c r="Q955" s="0" t="n">
        <f aca="false">VLOOKUP(B955,'Team Data'!$A$1:$E$659,4,FALSE())</f>
        <v>474</v>
      </c>
      <c r="R955" s="0" t="n">
        <f aca="false">VLOOKUP(B955,'Team Data'!$A$1:$E$659,5,FALSE())</f>
        <v>521</v>
      </c>
      <c r="S955" s="0" t="n">
        <f aca="false">IF(I955=1,(MIN(30,(C955-D955)))*(M955/(M955+N955))*(Q955/(Q955+R955)),(MAX(-30,(C955-D955)))*(N955/(M955+N955))*(R955/(R955+Q955)))</f>
        <v>-2.22141008070656</v>
      </c>
      <c r="T955" s="0" t="n">
        <f aca="false">IF(J955=1,(MIN(30,(D955-C955)))*(K955/(K955+L955))*(O955/(O955+P955)),(MAX(-30,(D955-C955)))*(L955/(K955+L955))*(P955/(P955+O955)))</f>
        <v>0.86266407389402</v>
      </c>
      <c r="U955" s="7" t="n">
        <v>43064</v>
      </c>
    </row>
    <row r="956" customFormat="false" ht="15" hidden="false" customHeight="false" outlineLevel="0" collapsed="false">
      <c r="A956" s="0" t="s">
        <v>335</v>
      </c>
      <c r="B956" s="0" t="s">
        <v>239</v>
      </c>
      <c r="C956" s="0" t="n">
        <v>70</v>
      </c>
      <c r="D956" s="0" t="n">
        <v>55</v>
      </c>
      <c r="E956" s="0" t="n">
        <v>33</v>
      </c>
      <c r="F956" s="0" t="n">
        <v>22</v>
      </c>
      <c r="G956" s="0" t="n">
        <v>11</v>
      </c>
      <c r="H956" s="0" t="n">
        <v>9</v>
      </c>
      <c r="I956" s="0" t="n">
        <v>1</v>
      </c>
      <c r="J956" s="0" t="n">
        <v>0</v>
      </c>
      <c r="K956" s="0" t="n">
        <f aca="false">VLOOKUP(A956,'Team Data'!$A$1:$E$659,2,FALSE())</f>
        <v>31</v>
      </c>
      <c r="L956" s="0" t="n">
        <f aca="false">VLOOKUP(A956,'Team Data'!$A$1:$E$659,3,FALSE())</f>
        <v>3</v>
      </c>
      <c r="M956" s="0" t="n">
        <f aca="false">VLOOKUP(B956,'Team Data'!$A$1:$E$659,2,FALSE())</f>
        <v>26</v>
      </c>
      <c r="N956" s="0" t="n">
        <f aca="false">VLOOKUP(B956,'Team Data'!$A$1:$E$659,3,FALSE())</f>
        <v>8</v>
      </c>
      <c r="O956" s="0" t="n">
        <f aca="false">VLOOKUP(A956,'Team Data'!$A$1:$E$659,4,FALSE())</f>
        <v>678</v>
      </c>
      <c r="P956" s="0" t="n">
        <f aca="false">VLOOKUP(A956,'Team Data'!$A$1:$E$659,5,FALSE())</f>
        <v>466</v>
      </c>
      <c r="Q956" s="0" t="n">
        <f aca="false">VLOOKUP(B956,'Team Data'!$A$1:$E$659,4,FALSE())</f>
        <v>627</v>
      </c>
      <c r="R956" s="0" t="n">
        <f aca="false">VLOOKUP(B956,'Team Data'!$A$1:$E$659,5,FALSE())</f>
        <v>488</v>
      </c>
      <c r="S956" s="0" t="n">
        <f aca="false">IF(I956=1,(MIN(30,(C956-D956)))*(M956/(M956+N956))*(Q956/(Q956+R956)),(MAX(-30,(C956-D956)))*(N956/(M956+N956))*(R956/(R956+Q956)))</f>
        <v>6.45027697177526</v>
      </c>
      <c r="T956" s="0" t="n">
        <f aca="false">IF(J956=1,(MIN(30,(D956-C956)))*(K956/(K956+L956))*(O956/(O956+P956)),(MAX(-30,(D956-C956)))*(L956/(K956+L956))*(P956/(P956+O956)))</f>
        <v>-0.5391299876594</v>
      </c>
      <c r="U956" s="7" t="n">
        <v>43064</v>
      </c>
    </row>
    <row r="957" customFormat="false" ht="15" hidden="false" customHeight="false" outlineLevel="0" collapsed="false">
      <c r="A957" s="0" t="s">
        <v>188</v>
      </c>
      <c r="B957" s="0" t="s">
        <v>158</v>
      </c>
      <c r="C957" s="0" t="n">
        <v>84</v>
      </c>
      <c r="D957" s="0" t="n">
        <v>59</v>
      </c>
      <c r="E957" s="0" t="n">
        <v>32</v>
      </c>
      <c r="F957" s="0" t="n">
        <v>29</v>
      </c>
      <c r="G957" s="0" t="n">
        <v>8</v>
      </c>
      <c r="H957" s="0" t="n">
        <v>15</v>
      </c>
      <c r="I957" s="0" t="n">
        <v>1</v>
      </c>
      <c r="J957" s="0" t="n">
        <v>0</v>
      </c>
      <c r="K957" s="0" t="n">
        <f aca="false">VLOOKUP(A957,'Team Data'!$A$1:$E$659,2,FALSE())</f>
        <v>22</v>
      </c>
      <c r="L957" s="0" t="n">
        <f aca="false">VLOOKUP(A957,'Team Data'!$A$1:$E$659,3,FALSE())</f>
        <v>11</v>
      </c>
      <c r="M957" s="0" t="n">
        <f aca="false">VLOOKUP(B957,'Team Data'!$A$1:$E$659,2,FALSE())</f>
        <v>6</v>
      </c>
      <c r="N957" s="0" t="n">
        <f aca="false">VLOOKUP(B957,'Team Data'!$A$1:$E$659,3,FALSE())</f>
        <v>25</v>
      </c>
      <c r="O957" s="0" t="n">
        <f aca="false">VLOOKUP(A957,'Team Data'!$A$1:$E$659,4,FALSE())</f>
        <v>611</v>
      </c>
      <c r="P957" s="0" t="n">
        <f aca="false">VLOOKUP(A957,'Team Data'!$A$1:$E$659,5,FALSE())</f>
        <v>505</v>
      </c>
      <c r="Q957" s="0" t="n">
        <f aca="false">VLOOKUP(B957,'Team Data'!$A$1:$E$659,4,FALSE())</f>
        <v>499</v>
      </c>
      <c r="R957" s="0" t="n">
        <f aca="false">VLOOKUP(B957,'Team Data'!$A$1:$E$659,5,FALSE())</f>
        <v>492</v>
      </c>
      <c r="S957" s="0" t="n">
        <f aca="false">IF(I957=1,(MIN(30,(C957-D957)))*(M957/(M957+N957))*(Q957/(Q957+R957)),(MAX(-30,(C957-D957)))*(N957/(M957+N957))*(R957/(R957+Q957)))</f>
        <v>2.43644412616777</v>
      </c>
      <c r="T957" s="0" t="n">
        <f aca="false">IF(J957=1,(MIN(30,(D957-C957)))*(K957/(K957+L957))*(O957/(O957+P957)),(MAX(-30,(D957-C957)))*(L957/(K957+L957))*(P957/(P957+O957)))</f>
        <v>-3.77090800477897</v>
      </c>
      <c r="U957" s="7" t="n">
        <v>43064</v>
      </c>
    </row>
    <row r="958" customFormat="false" ht="15" hidden="false" customHeight="false" outlineLevel="0" collapsed="false">
      <c r="A958" s="0" t="s">
        <v>137</v>
      </c>
      <c r="B958" s="0" t="s">
        <v>331</v>
      </c>
      <c r="C958" s="0" t="n">
        <v>67</v>
      </c>
      <c r="D958" s="0" t="n">
        <v>77</v>
      </c>
      <c r="E958" s="0" t="n">
        <v>29</v>
      </c>
      <c r="F958" s="0" t="n">
        <v>33</v>
      </c>
      <c r="G958" s="0" t="n">
        <v>20</v>
      </c>
      <c r="H958" s="0" t="n">
        <v>16</v>
      </c>
      <c r="I958" s="0" t="n">
        <v>0</v>
      </c>
      <c r="J958" s="0" t="n">
        <v>1</v>
      </c>
      <c r="K958" s="0" t="n">
        <f aca="false">VLOOKUP(A958,'Team Data'!$A$1:$E$659,2,FALSE())</f>
        <v>17</v>
      </c>
      <c r="L958" s="0" t="n">
        <f aca="false">VLOOKUP(A958,'Team Data'!$A$1:$E$659,3,FALSE())</f>
        <v>17</v>
      </c>
      <c r="M958" s="0" t="n">
        <f aca="false">VLOOKUP(B958,'Team Data'!$A$1:$E$659,2,FALSE())</f>
        <v>15</v>
      </c>
      <c r="N958" s="0" t="n">
        <f aca="false">VLOOKUP(B958,'Team Data'!$A$1:$E$659,3,FALSE())</f>
        <v>17</v>
      </c>
      <c r="O958" s="0" t="n">
        <f aca="false">VLOOKUP(A958,'Team Data'!$A$1:$E$659,4,FALSE())</f>
        <v>609</v>
      </c>
      <c r="P958" s="0" t="n">
        <f aca="false">VLOOKUP(A958,'Team Data'!$A$1:$E$659,5,FALSE())</f>
        <v>491</v>
      </c>
      <c r="Q958" s="0" t="n">
        <f aca="false">VLOOKUP(B958,'Team Data'!$A$1:$E$659,4,FALSE())</f>
        <v>528</v>
      </c>
      <c r="R958" s="0" t="n">
        <f aca="false">VLOOKUP(B958,'Team Data'!$A$1:$E$659,5,FALSE())</f>
        <v>460</v>
      </c>
      <c r="S958" s="0" t="n">
        <f aca="false">IF(I958=1,(MIN(30,(C958-D958)))*(M958/(M958+N958))*(Q958/(Q958+R958)),(MAX(-30,(C958-D958)))*(N958/(M958+N958))*(R958/(R958+Q958)))</f>
        <v>-2.47343117408907</v>
      </c>
      <c r="T958" s="0" t="n">
        <f aca="false">IF(J958=1,(MIN(30,(D958-C958)))*(K958/(K958+L958))*(O958/(O958+P958)),(MAX(-30,(D958-C958)))*(L958/(K958+L958))*(P958/(P958+O958)))</f>
        <v>2.76818181818182</v>
      </c>
      <c r="U958" s="7" t="n">
        <v>43064</v>
      </c>
    </row>
    <row r="959" customFormat="false" ht="15" hidden="false" customHeight="false" outlineLevel="0" collapsed="false">
      <c r="A959" s="0" t="s">
        <v>199</v>
      </c>
      <c r="B959" s="0" t="s">
        <v>121</v>
      </c>
      <c r="C959" s="0" t="n">
        <v>73</v>
      </c>
      <c r="D959" s="0" t="n">
        <v>86</v>
      </c>
      <c r="E959" s="0" t="n">
        <v>34</v>
      </c>
      <c r="F959" s="0" t="n">
        <v>28</v>
      </c>
      <c r="G959" s="0" t="n">
        <v>20</v>
      </c>
      <c r="H959" s="0" t="n">
        <v>10</v>
      </c>
      <c r="I959" s="0" t="n">
        <v>0</v>
      </c>
      <c r="J959" s="0" t="n">
        <v>1</v>
      </c>
      <c r="K959" s="0" t="n">
        <f aca="false">VLOOKUP(A959,'Team Data'!$A$1:$E$659,2,FALSE())</f>
        <v>19</v>
      </c>
      <c r="L959" s="0" t="n">
        <f aca="false">VLOOKUP(A959,'Team Data'!$A$1:$E$659,3,FALSE())</f>
        <v>16</v>
      </c>
      <c r="M959" s="0" t="n">
        <f aca="false">VLOOKUP(B959,'Team Data'!$A$1:$E$659,2,FALSE())</f>
        <v>14</v>
      </c>
      <c r="N959" s="0" t="n">
        <f aca="false">VLOOKUP(B959,'Team Data'!$A$1:$E$659,3,FALSE())</f>
        <v>18</v>
      </c>
      <c r="O959" s="0" t="n">
        <f aca="false">VLOOKUP(A959,'Team Data'!$A$1:$E$659,4,FALSE())</f>
        <v>431</v>
      </c>
      <c r="P959" s="0" t="n">
        <f aca="false">VLOOKUP(A959,'Team Data'!$A$1:$E$659,5,FALSE())</f>
        <v>621</v>
      </c>
      <c r="Q959" s="0" t="n">
        <f aca="false">VLOOKUP(B959,'Team Data'!$A$1:$E$659,4,FALSE())</f>
        <v>590</v>
      </c>
      <c r="R959" s="0" t="n">
        <f aca="false">VLOOKUP(B959,'Team Data'!$A$1:$E$659,5,FALSE())</f>
        <v>445</v>
      </c>
      <c r="S959" s="0" t="n">
        <f aca="false">IF(I959=1,(MIN(30,(C959-D959)))*(M959/(M959+N959))*(Q959/(Q959+R959)),(MAX(-30,(C959-D959)))*(N959/(M959+N959))*(R959/(R959+Q959)))</f>
        <v>-3.14402173913044</v>
      </c>
      <c r="T959" s="0" t="n">
        <f aca="false">IF(J959=1,(MIN(30,(D959-C959)))*(K959/(K959+L959))*(O959/(O959+P959)),(MAX(-30,(D959-C959)))*(L959/(K959+L959))*(P959/(P959+O959)))</f>
        <v>2.89128191200435</v>
      </c>
      <c r="U959" s="7" t="n">
        <v>43064</v>
      </c>
    </row>
    <row r="960" customFormat="false" ht="15" hidden="false" customHeight="false" outlineLevel="0" collapsed="false">
      <c r="A960" s="0" t="s">
        <v>577</v>
      </c>
      <c r="B960" s="0" t="s">
        <v>177</v>
      </c>
      <c r="C960" s="0" t="n">
        <v>48</v>
      </c>
      <c r="D960" s="0" t="n">
        <v>80</v>
      </c>
      <c r="E960" s="0" t="n">
        <v>29</v>
      </c>
      <c r="F960" s="0" t="n">
        <v>50</v>
      </c>
      <c r="G960" s="0" t="n">
        <v>12</v>
      </c>
      <c r="H960" s="0" t="n">
        <v>12</v>
      </c>
      <c r="I960" s="0" t="n">
        <v>0</v>
      </c>
      <c r="J960" s="0" t="n">
        <v>1</v>
      </c>
      <c r="K960" s="0" t="n">
        <f aca="false">VLOOKUP(A960,'Team Data'!$A$1:$E$659,2,FALSE())</f>
        <v>0</v>
      </c>
      <c r="L960" s="0" t="n">
        <f aca="false">VLOOKUP(A960,'Team Data'!$A$1:$E$659,3,FALSE())</f>
        <v>1</v>
      </c>
      <c r="M960" s="0" t="n">
        <f aca="false">VLOOKUP(B960,'Team Data'!$A$1:$E$659,2,FALSE())</f>
        <v>18</v>
      </c>
      <c r="N960" s="0" t="n">
        <f aca="false">VLOOKUP(B960,'Team Data'!$A$1:$E$659,3,FALSE())</f>
        <v>15</v>
      </c>
      <c r="O960" s="0" t="n">
        <f aca="false">VLOOKUP(A960,'Team Data'!$A$1:$E$659,4,FALSE())</f>
        <v>18</v>
      </c>
      <c r="P960" s="0" t="n">
        <f aca="false">VLOOKUP(A960,'Team Data'!$A$1:$E$659,5,FALSE())</f>
        <v>15</v>
      </c>
      <c r="Q960" s="0" t="n">
        <f aca="false">VLOOKUP(B960,'Team Data'!$A$1:$E$659,4,FALSE())</f>
        <v>582</v>
      </c>
      <c r="R960" s="0" t="n">
        <f aca="false">VLOOKUP(B960,'Team Data'!$A$1:$E$659,5,FALSE())</f>
        <v>475</v>
      </c>
      <c r="S960" s="0" t="n">
        <f aca="false">IF(I960=1,(MIN(30,(C960-D960)))*(M960/(M960+N960))*(Q960/(Q960+R960)),(MAX(-30,(C960-D960)))*(N960/(M960+N960))*(R960/(R960+Q960)))</f>
        <v>-6.12797798228262</v>
      </c>
      <c r="T960" s="0" t="n">
        <f aca="false">IF(J960=1,(MIN(30,(D960-C960)))*(K960/(K960+L960))*(O960/(O960+P960)),(MAX(-30,(D960-C960)))*(L960/(K960+L960))*(P960/(P960+O960)))</f>
        <v>0</v>
      </c>
      <c r="U960" s="7" t="n">
        <v>43064</v>
      </c>
    </row>
    <row r="961" customFormat="false" ht="15" hidden="false" customHeight="false" outlineLevel="0" collapsed="false">
      <c r="A961" s="0" t="s">
        <v>293</v>
      </c>
      <c r="B961" s="0" t="s">
        <v>325</v>
      </c>
      <c r="C961" s="0" t="n">
        <v>58</v>
      </c>
      <c r="D961" s="0" t="n">
        <v>72</v>
      </c>
      <c r="E961" s="0" t="n">
        <v>26</v>
      </c>
      <c r="F961" s="0" t="n">
        <v>31</v>
      </c>
      <c r="G961" s="0" t="n">
        <v>25</v>
      </c>
      <c r="H961" s="0" t="n">
        <v>24</v>
      </c>
      <c r="I961" s="0" t="n">
        <v>0</v>
      </c>
      <c r="J961" s="0" t="n">
        <v>1</v>
      </c>
      <c r="K961" s="0" t="n">
        <f aca="false">VLOOKUP(A961,'Team Data'!$A$1:$E$659,2,FALSE())</f>
        <v>11</v>
      </c>
      <c r="L961" s="0" t="n">
        <f aca="false">VLOOKUP(A961,'Team Data'!$A$1:$E$659,3,FALSE())</f>
        <v>18</v>
      </c>
      <c r="M961" s="0" t="n">
        <f aca="false">VLOOKUP(B961,'Team Data'!$A$1:$E$659,2,FALSE())</f>
        <v>20</v>
      </c>
      <c r="N961" s="0" t="n">
        <f aca="false">VLOOKUP(B961,'Team Data'!$A$1:$E$659,3,FALSE())</f>
        <v>15</v>
      </c>
      <c r="O961" s="0" t="n">
        <f aca="false">VLOOKUP(A961,'Team Data'!$A$1:$E$659,4,FALSE())</f>
        <v>403</v>
      </c>
      <c r="P961" s="0" t="n">
        <f aca="false">VLOOKUP(A961,'Team Data'!$A$1:$E$659,5,FALSE())</f>
        <v>446</v>
      </c>
      <c r="Q961" s="0" t="n">
        <f aca="false">VLOOKUP(B961,'Team Data'!$A$1:$E$659,4,FALSE())</f>
        <v>530</v>
      </c>
      <c r="R961" s="0" t="n">
        <f aca="false">VLOOKUP(B961,'Team Data'!$A$1:$E$659,5,FALSE())</f>
        <v>524</v>
      </c>
      <c r="S961" s="0" t="n">
        <f aca="false">IF(I961=1,(MIN(30,(C961-D961)))*(M961/(M961+N961))*(Q961/(Q961+R961)),(MAX(-30,(C961-D961)))*(N961/(M961+N961))*(R961/(R961+Q961)))</f>
        <v>-2.98292220113852</v>
      </c>
      <c r="T961" s="0" t="n">
        <f aca="false">IF(J961=1,(MIN(30,(D961-C961)))*(K961/(K961+L961))*(O961/(O961+P961)),(MAX(-30,(D961-C961)))*(L961/(K961+L961))*(P961/(P961+O961)))</f>
        <v>2.52069371674587</v>
      </c>
      <c r="U961" s="7" t="n">
        <v>43064</v>
      </c>
    </row>
    <row r="962" customFormat="false" ht="15" hidden="false" customHeight="false" outlineLevel="0" collapsed="false">
      <c r="A962" s="0" t="s">
        <v>82</v>
      </c>
      <c r="B962" s="0" t="s">
        <v>326</v>
      </c>
      <c r="C962" s="0" t="n">
        <v>69</v>
      </c>
      <c r="D962" s="0" t="n">
        <v>85</v>
      </c>
      <c r="E962" s="0" t="n">
        <v>31</v>
      </c>
      <c r="F962" s="0" t="n">
        <v>40</v>
      </c>
      <c r="G962" s="0" t="n">
        <v>8</v>
      </c>
      <c r="H962" s="0" t="n">
        <v>13</v>
      </c>
      <c r="I962" s="0" t="n">
        <v>0</v>
      </c>
      <c r="J962" s="0" t="n">
        <v>1</v>
      </c>
      <c r="K962" s="0" t="n">
        <f aca="false">VLOOKUP(A962,'Team Data'!$A$1:$E$659,2,FALSE())</f>
        <v>20</v>
      </c>
      <c r="L962" s="0" t="n">
        <f aca="false">VLOOKUP(A962,'Team Data'!$A$1:$E$659,3,FALSE())</f>
        <v>15</v>
      </c>
      <c r="M962" s="0" t="n">
        <f aca="false">VLOOKUP(B962,'Team Data'!$A$1:$E$659,2,FALSE())</f>
        <v>23</v>
      </c>
      <c r="N962" s="0" t="n">
        <f aca="false">VLOOKUP(B962,'Team Data'!$A$1:$E$659,3,FALSE())</f>
        <v>12</v>
      </c>
      <c r="O962" s="0" t="n">
        <f aca="false">VLOOKUP(A962,'Team Data'!$A$1:$E$659,4,FALSE())</f>
        <v>577</v>
      </c>
      <c r="P962" s="0" t="n">
        <f aca="false">VLOOKUP(A962,'Team Data'!$A$1:$E$659,5,FALSE())</f>
        <v>520</v>
      </c>
      <c r="Q962" s="0" t="n">
        <f aca="false">VLOOKUP(B962,'Team Data'!$A$1:$E$659,4,FALSE())</f>
        <v>668</v>
      </c>
      <c r="R962" s="0" t="n">
        <f aca="false">VLOOKUP(B962,'Team Data'!$A$1:$E$659,5,FALSE())</f>
        <v>500</v>
      </c>
      <c r="S962" s="0" t="n">
        <f aca="false">IF(I962=1,(MIN(30,(C962-D962)))*(M962/(M962+N962))*(Q962/(Q962+R962)),(MAX(-30,(C962-D962)))*(N962/(M962+N962))*(R962/(R962+Q962)))</f>
        <v>-2.34833659491194</v>
      </c>
      <c r="T962" s="0" t="n">
        <f aca="false">IF(J962=1,(MIN(30,(D962-C962)))*(K962/(K962+L962))*(O962/(O962+P962)),(MAX(-30,(D962-C962)))*(L962/(K962+L962))*(P962/(P962+O962)))</f>
        <v>4.80895949993489</v>
      </c>
      <c r="U962" s="7" t="n">
        <v>43064</v>
      </c>
    </row>
    <row r="963" customFormat="false" ht="15" hidden="false" customHeight="false" outlineLevel="0" collapsed="false">
      <c r="A963" s="0" t="s">
        <v>213</v>
      </c>
      <c r="B963" s="0" t="s">
        <v>133</v>
      </c>
      <c r="C963" s="0" t="n">
        <v>59</v>
      </c>
      <c r="D963" s="0" t="n">
        <v>102</v>
      </c>
      <c r="E963" s="0" t="n">
        <v>34</v>
      </c>
      <c r="F963" s="0" t="n">
        <v>45</v>
      </c>
      <c r="G963" s="0" t="n">
        <v>20</v>
      </c>
      <c r="H963" s="0" t="n">
        <v>12</v>
      </c>
      <c r="I963" s="0" t="n">
        <v>0</v>
      </c>
      <c r="J963" s="0" t="n">
        <v>1</v>
      </c>
      <c r="K963" s="0" t="n">
        <f aca="false">VLOOKUP(A963,'Team Data'!$A$1:$E$659,2,FALSE())</f>
        <v>19</v>
      </c>
      <c r="L963" s="0" t="n">
        <f aca="false">VLOOKUP(A963,'Team Data'!$A$1:$E$659,3,FALSE())</f>
        <v>14</v>
      </c>
      <c r="M963" s="0" t="n">
        <f aca="false">VLOOKUP(B963,'Team Data'!$A$1:$E$659,2,FALSE())</f>
        <v>30</v>
      </c>
      <c r="N963" s="0" t="n">
        <f aca="false">VLOOKUP(B963,'Team Data'!$A$1:$E$659,3,FALSE())</f>
        <v>8</v>
      </c>
      <c r="O963" s="0" t="n">
        <f aca="false">VLOOKUP(A963,'Team Data'!$A$1:$E$659,4,FALSE())</f>
        <v>541</v>
      </c>
      <c r="P963" s="0" t="n">
        <f aca="false">VLOOKUP(A963,'Team Data'!$A$1:$E$659,5,FALSE())</f>
        <v>562</v>
      </c>
      <c r="Q963" s="0" t="n">
        <f aca="false">VLOOKUP(B963,'Team Data'!$A$1:$E$659,4,FALSE())</f>
        <v>816</v>
      </c>
      <c r="R963" s="0" t="n">
        <f aca="false">VLOOKUP(B963,'Team Data'!$A$1:$E$659,5,FALSE())</f>
        <v>475</v>
      </c>
      <c r="S963" s="0" t="n">
        <f aca="false">IF(I963=1,(MIN(30,(C963-D963)))*(M963/(M963+N963))*(Q963/(Q963+R963)),(MAX(-30,(C963-D963)))*(N963/(M963+N963))*(R963/(R963+Q963)))</f>
        <v>-2.32378001549187</v>
      </c>
      <c r="T963" s="0" t="n">
        <f aca="false">IF(J963=1,(MIN(30,(D963-C963)))*(K963/(K963+L963))*(O963/(O963+P963)),(MAX(-30,(D963-C963)))*(L963/(K963+L963))*(P963/(P963+O963)))</f>
        <v>8.47193604219896</v>
      </c>
      <c r="U963" s="7" t="n">
        <v>43064</v>
      </c>
    </row>
    <row r="964" customFormat="false" ht="15" hidden="false" customHeight="false" outlineLevel="0" collapsed="false">
      <c r="A964" s="0" t="s">
        <v>135</v>
      </c>
      <c r="B964" s="0" t="s">
        <v>98</v>
      </c>
      <c r="C964" s="0" t="n">
        <v>67</v>
      </c>
      <c r="D964" s="0" t="n">
        <v>59</v>
      </c>
      <c r="E964" s="0" t="n">
        <v>26</v>
      </c>
      <c r="F964" s="0" t="n">
        <v>37</v>
      </c>
      <c r="G964" s="0" t="n">
        <v>5</v>
      </c>
      <c r="H964" s="0" t="n">
        <v>12</v>
      </c>
      <c r="I964" s="0" t="n">
        <v>1</v>
      </c>
      <c r="J964" s="0" t="n">
        <v>0</v>
      </c>
      <c r="K964" s="0" t="n">
        <f aca="false">VLOOKUP(A964,'Team Data'!$A$1:$E$659,2,FALSE())</f>
        <v>25</v>
      </c>
      <c r="L964" s="0" t="n">
        <f aca="false">VLOOKUP(A964,'Team Data'!$A$1:$E$659,3,FALSE())</f>
        <v>12</v>
      </c>
      <c r="M964" s="0" t="n">
        <f aca="false">VLOOKUP(B964,'Team Data'!$A$1:$E$659,2,FALSE())</f>
        <v>15</v>
      </c>
      <c r="N964" s="0" t="n">
        <f aca="false">VLOOKUP(B964,'Team Data'!$A$1:$E$659,3,FALSE())</f>
        <v>18</v>
      </c>
      <c r="O964" s="0" t="n">
        <f aca="false">VLOOKUP(A964,'Team Data'!$A$1:$E$659,4,FALSE())</f>
        <v>699</v>
      </c>
      <c r="P964" s="0" t="n">
        <f aca="false">VLOOKUP(A964,'Team Data'!$A$1:$E$659,5,FALSE())</f>
        <v>540</v>
      </c>
      <c r="Q964" s="0" t="n">
        <f aca="false">VLOOKUP(B964,'Team Data'!$A$1:$E$659,4,FALSE())</f>
        <v>568</v>
      </c>
      <c r="R964" s="0" t="n">
        <f aca="false">VLOOKUP(B964,'Team Data'!$A$1:$E$659,5,FALSE())</f>
        <v>506</v>
      </c>
      <c r="S964" s="0" t="n">
        <f aca="false">IF(I964=1,(MIN(30,(C964-D964)))*(M964/(M964+N964))*(Q964/(Q964+R964)),(MAX(-30,(C964-D964)))*(N964/(M964+N964))*(R964/(R964+Q964)))</f>
        <v>1.92314203487388</v>
      </c>
      <c r="T964" s="0" t="n">
        <f aca="false">IF(J964=1,(MIN(30,(D964-C964)))*(K964/(K964+L964))*(O964/(O964+P964)),(MAX(-30,(D964-C964)))*(L964/(K964+L964))*(P964/(P964+O964)))</f>
        <v>-1.13081604607028</v>
      </c>
      <c r="U964" s="7" t="n">
        <v>43064</v>
      </c>
    </row>
    <row r="965" customFormat="false" ht="15" hidden="false" customHeight="false" outlineLevel="0" collapsed="false">
      <c r="A965" s="0" t="s">
        <v>297</v>
      </c>
      <c r="B965" s="0" t="s">
        <v>92</v>
      </c>
      <c r="C965" s="0" t="n">
        <v>78</v>
      </c>
      <c r="D965" s="0" t="n">
        <v>113</v>
      </c>
      <c r="E965" s="0" t="n">
        <v>39</v>
      </c>
      <c r="F965" s="0" t="n">
        <v>53</v>
      </c>
      <c r="G965" s="0" t="n">
        <v>17</v>
      </c>
      <c r="H965" s="0" t="n">
        <v>14</v>
      </c>
      <c r="I965" s="0" t="n">
        <v>0</v>
      </c>
      <c r="J965" s="0" t="n">
        <v>1</v>
      </c>
      <c r="K965" s="0" t="n">
        <f aca="false">VLOOKUP(A965,'Team Data'!$A$1:$E$659,2,FALSE())</f>
        <v>11</v>
      </c>
      <c r="L965" s="0" t="n">
        <f aca="false">VLOOKUP(A965,'Team Data'!$A$1:$E$659,3,FALSE())</f>
        <v>21</v>
      </c>
      <c r="M965" s="0" t="n">
        <f aca="false">VLOOKUP(B965,'Team Data'!$A$1:$E$659,2,FALSE())</f>
        <v>23</v>
      </c>
      <c r="N965" s="0" t="n">
        <f aca="false">VLOOKUP(B965,'Team Data'!$A$1:$E$659,3,FALSE())</f>
        <v>12</v>
      </c>
      <c r="O965" s="0" t="n">
        <f aca="false">VLOOKUP(A965,'Team Data'!$A$1:$E$659,4,FALSE())</f>
        <v>511</v>
      </c>
      <c r="P965" s="0" t="n">
        <f aca="false">VLOOKUP(A965,'Team Data'!$A$1:$E$659,5,FALSE())</f>
        <v>448</v>
      </c>
      <c r="Q965" s="0" t="n">
        <f aca="false">VLOOKUP(B965,'Team Data'!$A$1:$E$659,4,FALSE())</f>
        <v>673</v>
      </c>
      <c r="R965" s="0" t="n">
        <f aca="false">VLOOKUP(B965,'Team Data'!$A$1:$E$659,5,FALSE())</f>
        <v>500</v>
      </c>
      <c r="S965" s="0" t="n">
        <f aca="false">IF(I965=1,(MIN(30,(C965-D965)))*(M965/(M965+N965))*(Q965/(Q965+R965)),(MAX(-30,(C965-D965)))*(N965/(M965+N965))*(R965/(R965+Q965)))</f>
        <v>-4.38436244062843</v>
      </c>
      <c r="T965" s="0" t="n">
        <f aca="false">IF(J965=1,(MIN(30,(D965-C965)))*(K965/(K965+L965))*(O965/(O965+P965)),(MAX(-30,(D965-C965)))*(L965/(K965+L965))*(P965/(P965+O965)))</f>
        <v>5.49498175182482</v>
      </c>
      <c r="U965" s="7" t="n">
        <v>43064</v>
      </c>
    </row>
    <row r="966" customFormat="false" ht="15" hidden="false" customHeight="false" outlineLevel="0" collapsed="false">
      <c r="A966" s="0" t="s">
        <v>578</v>
      </c>
      <c r="B966" s="0" t="s">
        <v>79</v>
      </c>
      <c r="C966" s="0" t="n">
        <v>44</v>
      </c>
      <c r="D966" s="0" t="n">
        <v>96</v>
      </c>
      <c r="E966" s="0" t="n">
        <v>27</v>
      </c>
      <c r="F966" s="0" t="n">
        <v>36</v>
      </c>
      <c r="G966" s="0" t="n">
        <v>21</v>
      </c>
      <c r="H966" s="0" t="n">
        <v>4</v>
      </c>
      <c r="I966" s="0" t="n">
        <v>0</v>
      </c>
      <c r="J966" s="0" t="n">
        <v>1</v>
      </c>
      <c r="K966" s="0" t="n">
        <f aca="false">VLOOKUP(A966,'Team Data'!$A$1:$E$659,2,FALSE())</f>
        <v>0</v>
      </c>
      <c r="L966" s="0" t="n">
        <f aca="false">VLOOKUP(A966,'Team Data'!$A$1:$E$659,3,FALSE())</f>
        <v>1</v>
      </c>
      <c r="M966" s="0" t="n">
        <f aca="false">VLOOKUP(B966,'Team Data'!$A$1:$E$659,2,FALSE())</f>
        <v>12</v>
      </c>
      <c r="N966" s="0" t="n">
        <f aca="false">VLOOKUP(B966,'Team Data'!$A$1:$E$659,3,FALSE())</f>
        <v>19</v>
      </c>
      <c r="O966" s="0" t="n">
        <f aca="false">VLOOKUP(A966,'Team Data'!$A$1:$E$659,4,FALSE())</f>
        <v>12</v>
      </c>
      <c r="P966" s="0" t="n">
        <f aca="false">VLOOKUP(A966,'Team Data'!$A$1:$E$659,5,FALSE())</f>
        <v>19</v>
      </c>
      <c r="Q966" s="0" t="n">
        <f aca="false">VLOOKUP(B966,'Team Data'!$A$1:$E$659,4,FALSE())</f>
        <v>475</v>
      </c>
      <c r="R966" s="0" t="n">
        <f aca="false">VLOOKUP(B966,'Team Data'!$A$1:$E$659,5,FALSE())</f>
        <v>446</v>
      </c>
      <c r="S966" s="0" t="n">
        <f aca="false">IF(I966=1,(MIN(30,(C966-D966)))*(M966/(M966+N966))*(Q966/(Q966+R966)),(MAX(-30,(C966-D966)))*(N966/(M966+N966))*(R966/(R966+Q966)))</f>
        <v>-8.90406640748135</v>
      </c>
      <c r="T966" s="0" t="n">
        <f aca="false">IF(J966=1,(MIN(30,(D966-C966)))*(K966/(K966+L966))*(O966/(O966+P966)),(MAX(-30,(D966-C966)))*(L966/(K966+L966))*(P966/(P966+O966)))</f>
        <v>0</v>
      </c>
      <c r="U966" s="7" t="n">
        <v>43064</v>
      </c>
    </row>
    <row r="967" customFormat="false" ht="15" hidden="false" customHeight="false" outlineLevel="0" collapsed="false">
      <c r="A967" s="0" t="s">
        <v>249</v>
      </c>
      <c r="B967" s="0" t="s">
        <v>210</v>
      </c>
      <c r="C967" s="0" t="n">
        <v>50</v>
      </c>
      <c r="D967" s="0" t="n">
        <v>81</v>
      </c>
      <c r="E967" s="0" t="n">
        <v>29</v>
      </c>
      <c r="F967" s="0" t="n">
        <v>29</v>
      </c>
      <c r="G967" s="0" t="n">
        <v>23</v>
      </c>
      <c r="H967" s="0" t="n">
        <v>10</v>
      </c>
      <c r="I967" s="0" t="n">
        <v>0</v>
      </c>
      <c r="J967" s="0" t="n">
        <v>1</v>
      </c>
      <c r="K967" s="0" t="n">
        <f aca="false">VLOOKUP(A967,'Team Data'!$A$1:$E$659,2,FALSE())</f>
        <v>10</v>
      </c>
      <c r="L967" s="0" t="n">
        <f aca="false">VLOOKUP(A967,'Team Data'!$A$1:$E$659,3,FALSE())</f>
        <v>21</v>
      </c>
      <c r="M967" s="0" t="n">
        <f aca="false">VLOOKUP(B967,'Team Data'!$A$1:$E$659,2,FALSE())</f>
        <v>15</v>
      </c>
      <c r="N967" s="0" t="n">
        <f aca="false">VLOOKUP(B967,'Team Data'!$A$1:$E$659,3,FALSE())</f>
        <v>16</v>
      </c>
      <c r="O967" s="0" t="n">
        <f aca="false">VLOOKUP(A967,'Team Data'!$A$1:$E$659,4,FALSE())</f>
        <v>432</v>
      </c>
      <c r="P967" s="0" t="n">
        <f aca="false">VLOOKUP(A967,'Team Data'!$A$1:$E$659,5,FALSE())</f>
        <v>523</v>
      </c>
      <c r="Q967" s="0" t="n">
        <f aca="false">VLOOKUP(B967,'Team Data'!$A$1:$E$659,4,FALSE())</f>
        <v>541</v>
      </c>
      <c r="R967" s="0" t="n">
        <f aca="false">VLOOKUP(B967,'Team Data'!$A$1:$E$659,5,FALSE())</f>
        <v>455</v>
      </c>
      <c r="S967" s="0" t="n">
        <f aca="false">IF(I967=1,(MIN(30,(C967-D967)))*(M967/(M967+N967))*(Q967/(Q967+R967)),(MAX(-30,(C967-D967)))*(N967/(M967+N967))*(R967/(R967+Q967)))</f>
        <v>-7.07345511076564</v>
      </c>
      <c r="T967" s="0" t="n">
        <f aca="false">IF(J967=1,(MIN(30,(D967-C967)))*(K967/(K967+L967))*(O967/(O967+P967)),(MAX(-30,(D967-C967)))*(L967/(K967+L967))*(P967/(P967+O967)))</f>
        <v>4.37763891234589</v>
      </c>
      <c r="U967" s="7" t="n">
        <v>43064</v>
      </c>
    </row>
    <row r="968" customFormat="false" ht="15" hidden="false" customHeight="false" outlineLevel="0" collapsed="false">
      <c r="A968" s="0" t="s">
        <v>211</v>
      </c>
      <c r="B968" s="0" t="s">
        <v>60</v>
      </c>
      <c r="C968" s="0" t="n">
        <v>60</v>
      </c>
      <c r="D968" s="0" t="n">
        <v>72</v>
      </c>
      <c r="E968" s="0" t="n">
        <v>30</v>
      </c>
      <c r="F968" s="0" t="n">
        <v>41</v>
      </c>
      <c r="G968" s="0" t="n">
        <v>18</v>
      </c>
      <c r="H968" s="0" t="n">
        <v>15</v>
      </c>
      <c r="I968" s="0" t="n">
        <v>0</v>
      </c>
      <c r="J968" s="0" t="n">
        <v>1</v>
      </c>
      <c r="K968" s="0" t="n">
        <f aca="false">VLOOKUP(A968,'Team Data'!$A$1:$E$659,2,FALSE())</f>
        <v>4</v>
      </c>
      <c r="L968" s="0" t="n">
        <f aca="false">VLOOKUP(A968,'Team Data'!$A$1:$E$659,3,FALSE())</f>
        <v>25</v>
      </c>
      <c r="M968" s="0" t="n">
        <f aca="false">VLOOKUP(B968,'Team Data'!$A$1:$E$659,2,FALSE())</f>
        <v>11</v>
      </c>
      <c r="N968" s="0" t="n">
        <f aca="false">VLOOKUP(B968,'Team Data'!$A$1:$E$659,3,FALSE())</f>
        <v>21</v>
      </c>
      <c r="O968" s="0" t="n">
        <f aca="false">VLOOKUP(A968,'Team Data'!$A$1:$E$659,4,FALSE())</f>
        <v>425</v>
      </c>
      <c r="P968" s="0" t="n">
        <f aca="false">VLOOKUP(A968,'Team Data'!$A$1:$E$659,5,FALSE())</f>
        <v>394</v>
      </c>
      <c r="Q968" s="0" t="n">
        <f aca="false">VLOOKUP(B968,'Team Data'!$A$1:$E$659,4,FALSE())</f>
        <v>556</v>
      </c>
      <c r="R968" s="0" t="n">
        <f aca="false">VLOOKUP(B968,'Team Data'!$A$1:$E$659,5,FALSE())</f>
        <v>459</v>
      </c>
      <c r="S968" s="0" t="n">
        <f aca="false">IF(I968=1,(MIN(30,(C968-D968)))*(M968/(M968+N968))*(Q968/(Q968+R968)),(MAX(-30,(C968-D968)))*(N968/(M968+N968))*(R968/(R968+Q968)))</f>
        <v>-3.56120689655172</v>
      </c>
      <c r="T968" s="0" t="n">
        <f aca="false">IF(J968=1,(MIN(30,(D968-C968)))*(K968/(K968+L968))*(O968/(O968+P968)),(MAX(-30,(D968-C968)))*(L968/(K968+L968))*(P968/(P968+O968)))</f>
        <v>0.85891120373879</v>
      </c>
      <c r="U968" s="7" t="n">
        <v>43064</v>
      </c>
    </row>
    <row r="969" customFormat="false" ht="15" hidden="false" customHeight="false" outlineLevel="0" collapsed="false">
      <c r="A969" s="0" t="s">
        <v>281</v>
      </c>
      <c r="B969" s="0" t="s">
        <v>215</v>
      </c>
      <c r="C969" s="0" t="n">
        <v>71</v>
      </c>
      <c r="D969" s="0" t="n">
        <v>79</v>
      </c>
      <c r="E969" s="0" t="n">
        <v>38</v>
      </c>
      <c r="F969" s="0" t="n">
        <v>43</v>
      </c>
      <c r="G969" s="0" t="n">
        <v>13</v>
      </c>
      <c r="H969" s="0" t="n">
        <v>14</v>
      </c>
      <c r="I969" s="0" t="n">
        <v>0</v>
      </c>
      <c r="J969" s="0" t="n">
        <v>1</v>
      </c>
      <c r="K969" s="0" t="n">
        <f aca="false">VLOOKUP(A969,'Team Data'!$A$1:$E$659,2,FALSE())</f>
        <v>19</v>
      </c>
      <c r="L969" s="0" t="n">
        <f aca="false">VLOOKUP(A969,'Team Data'!$A$1:$E$659,3,FALSE())</f>
        <v>16</v>
      </c>
      <c r="M969" s="0" t="n">
        <f aca="false">VLOOKUP(B969,'Team Data'!$A$1:$E$659,2,FALSE())</f>
        <v>25</v>
      </c>
      <c r="N969" s="0" t="n">
        <f aca="false">VLOOKUP(B969,'Team Data'!$A$1:$E$659,3,FALSE())</f>
        <v>9</v>
      </c>
      <c r="O969" s="0" t="n">
        <f aca="false">VLOOKUP(A969,'Team Data'!$A$1:$E$659,4,FALSE())</f>
        <v>682</v>
      </c>
      <c r="P969" s="0" t="n">
        <f aca="false">VLOOKUP(A969,'Team Data'!$A$1:$E$659,5,FALSE())</f>
        <v>488</v>
      </c>
      <c r="Q969" s="0" t="n">
        <f aca="false">VLOOKUP(B969,'Team Data'!$A$1:$E$659,4,FALSE())</f>
        <v>711</v>
      </c>
      <c r="R969" s="0" t="n">
        <f aca="false">VLOOKUP(B969,'Team Data'!$A$1:$E$659,5,FALSE())</f>
        <v>455</v>
      </c>
      <c r="S969" s="0" t="n">
        <f aca="false">IF(I969=1,(MIN(30,(C969-D969)))*(M969/(M969+N969))*(Q969/(Q969+R969)),(MAX(-30,(C969-D969)))*(N969/(M969+N969))*(R969/(R969+Q969)))</f>
        <v>-0.826354555544345</v>
      </c>
      <c r="T969" s="0" t="n">
        <f aca="false">IF(J969=1,(MIN(30,(D969-C969)))*(K969/(K969+L969))*(O969/(O969+P969)),(MAX(-30,(D969-C969)))*(L969/(K969+L969))*(P969/(P969+O969)))</f>
        <v>2.53147741147741</v>
      </c>
      <c r="U969" s="7" t="n">
        <v>43064</v>
      </c>
    </row>
    <row r="970" customFormat="false" ht="15" hidden="false" customHeight="false" outlineLevel="0" collapsed="false">
      <c r="A970" s="0" t="s">
        <v>356</v>
      </c>
      <c r="B970" s="0" t="s">
        <v>206</v>
      </c>
      <c r="C970" s="0" t="n">
        <v>67</v>
      </c>
      <c r="D970" s="0" t="n">
        <v>80</v>
      </c>
      <c r="E970" s="0" t="n">
        <v>38</v>
      </c>
      <c r="F970" s="0" t="n">
        <v>35</v>
      </c>
      <c r="G970" s="0" t="n">
        <v>16</v>
      </c>
      <c r="H970" s="0" t="n">
        <v>16</v>
      </c>
      <c r="I970" s="0" t="n">
        <v>0</v>
      </c>
      <c r="J970" s="0" t="n">
        <v>1</v>
      </c>
      <c r="K970" s="0" t="n">
        <f aca="false">VLOOKUP(A970,'Team Data'!$A$1:$E$659,2,FALSE())</f>
        <v>8</v>
      </c>
      <c r="L970" s="0" t="n">
        <f aca="false">VLOOKUP(A970,'Team Data'!$A$1:$E$659,3,FALSE())</f>
        <v>24</v>
      </c>
      <c r="M970" s="0" t="n">
        <f aca="false">VLOOKUP(B970,'Team Data'!$A$1:$E$659,2,FALSE())</f>
        <v>26</v>
      </c>
      <c r="N970" s="0" t="n">
        <f aca="false">VLOOKUP(B970,'Team Data'!$A$1:$E$659,3,FALSE())</f>
        <v>12</v>
      </c>
      <c r="O970" s="0" t="n">
        <f aca="false">VLOOKUP(A970,'Team Data'!$A$1:$E$659,4,FALSE())</f>
        <v>505</v>
      </c>
      <c r="P970" s="0" t="n">
        <f aca="false">VLOOKUP(A970,'Team Data'!$A$1:$E$659,5,FALSE())</f>
        <v>499</v>
      </c>
      <c r="Q970" s="0" t="n">
        <f aca="false">VLOOKUP(B970,'Team Data'!$A$1:$E$659,4,FALSE())</f>
        <v>600</v>
      </c>
      <c r="R970" s="0" t="n">
        <f aca="false">VLOOKUP(B970,'Team Data'!$A$1:$E$659,5,FALSE())</f>
        <v>551</v>
      </c>
      <c r="S970" s="0" t="n">
        <f aca="false">IF(I970=1,(MIN(30,(C970-D970)))*(M970/(M970+N970))*(Q970/(Q970+R970)),(MAX(-30,(C970-D970)))*(N970/(M970+N970))*(R970/(R970+Q970)))</f>
        <v>-1.96524761077324</v>
      </c>
      <c r="T970" s="0" t="n">
        <f aca="false">IF(J970=1,(MIN(30,(D970-C970)))*(K970/(K970+L970))*(O970/(O970+P970)),(MAX(-30,(D970-C970)))*(L970/(K970+L970))*(P970/(P970+O970)))</f>
        <v>1.63471115537849</v>
      </c>
      <c r="U970" s="7" t="n">
        <v>43064</v>
      </c>
    </row>
    <row r="971" customFormat="false" ht="15" hidden="false" customHeight="false" outlineLevel="0" collapsed="false">
      <c r="A971" s="0" t="s">
        <v>227</v>
      </c>
      <c r="B971" s="0" t="s">
        <v>292</v>
      </c>
      <c r="C971" s="0" t="n">
        <v>65</v>
      </c>
      <c r="D971" s="0" t="n">
        <v>81</v>
      </c>
      <c r="E971" s="0" t="n">
        <v>39</v>
      </c>
      <c r="F971" s="0" t="n">
        <v>44</v>
      </c>
      <c r="G971" s="0" t="n">
        <v>12</v>
      </c>
      <c r="H971" s="0" t="n">
        <v>12</v>
      </c>
      <c r="I971" s="0" t="n">
        <v>0</v>
      </c>
      <c r="J971" s="0" t="n">
        <v>1</v>
      </c>
      <c r="K971" s="0" t="n">
        <f aca="false">VLOOKUP(A971,'Team Data'!$A$1:$E$659,2,FALSE())</f>
        <v>6</v>
      </c>
      <c r="L971" s="0" t="n">
        <f aca="false">VLOOKUP(A971,'Team Data'!$A$1:$E$659,3,FALSE())</f>
        <v>26</v>
      </c>
      <c r="M971" s="0" t="n">
        <f aca="false">VLOOKUP(B971,'Team Data'!$A$1:$E$659,2,FALSE())</f>
        <v>19</v>
      </c>
      <c r="N971" s="0" t="n">
        <f aca="false">VLOOKUP(B971,'Team Data'!$A$1:$E$659,3,FALSE())</f>
        <v>13</v>
      </c>
      <c r="O971" s="0" t="n">
        <f aca="false">VLOOKUP(A971,'Team Data'!$A$1:$E$659,4,FALSE())</f>
        <v>578</v>
      </c>
      <c r="P971" s="0" t="n">
        <f aca="false">VLOOKUP(A971,'Team Data'!$A$1:$E$659,5,FALSE())</f>
        <v>464</v>
      </c>
      <c r="Q971" s="0" t="n">
        <f aca="false">VLOOKUP(B971,'Team Data'!$A$1:$E$659,4,FALSE())</f>
        <v>664</v>
      </c>
      <c r="R971" s="0" t="n">
        <f aca="false">VLOOKUP(B971,'Team Data'!$A$1:$E$659,5,FALSE())</f>
        <v>424</v>
      </c>
      <c r="S971" s="0" t="n">
        <f aca="false">IF(I971=1,(MIN(30,(C971-D971)))*(M971/(M971+N971))*(Q971/(Q971+R971)),(MAX(-30,(C971-D971)))*(N971/(M971+N971))*(R971/(R971+Q971)))</f>
        <v>-2.53308823529412</v>
      </c>
      <c r="T971" s="0" t="n">
        <f aca="false">IF(J971=1,(MIN(30,(D971-C971)))*(K971/(K971+L971))*(O971/(O971+P971)),(MAX(-30,(D971-C971)))*(L971/(K971+L971))*(P971/(P971+O971)))</f>
        <v>1.66410748560461</v>
      </c>
      <c r="U971" s="7" t="n">
        <v>43064</v>
      </c>
    </row>
    <row r="972" customFormat="false" ht="15" hidden="false" customHeight="false" outlineLevel="0" collapsed="false">
      <c r="A972" s="0" t="s">
        <v>19</v>
      </c>
      <c r="B972" s="0" t="s">
        <v>224</v>
      </c>
      <c r="C972" s="0" t="n">
        <v>69</v>
      </c>
      <c r="D972" s="0" t="n">
        <v>78</v>
      </c>
      <c r="E972" s="0" t="n">
        <v>29</v>
      </c>
      <c r="F972" s="0" t="n">
        <v>50</v>
      </c>
      <c r="G972" s="0" t="n">
        <v>14</v>
      </c>
      <c r="H972" s="0" t="n">
        <v>21</v>
      </c>
      <c r="I972" s="0" t="n">
        <v>0</v>
      </c>
      <c r="J972" s="0" t="n">
        <v>1</v>
      </c>
      <c r="K972" s="0" t="n">
        <f aca="false">VLOOKUP(A972,'Team Data'!$A$1:$E$659,2,FALSE())</f>
        <v>14</v>
      </c>
      <c r="L972" s="0" t="n">
        <f aca="false">VLOOKUP(A972,'Team Data'!$A$1:$E$659,3,FALSE())</f>
        <v>21</v>
      </c>
      <c r="M972" s="0" t="n">
        <f aca="false">VLOOKUP(B972,'Team Data'!$A$1:$E$659,2,FALSE())</f>
        <v>14</v>
      </c>
      <c r="N972" s="0" t="n">
        <f aca="false">VLOOKUP(B972,'Team Data'!$A$1:$E$659,3,FALSE())</f>
        <v>18</v>
      </c>
      <c r="O972" s="0" t="n">
        <f aca="false">VLOOKUP(A972,'Team Data'!$A$1:$E$659,4,FALSE())</f>
        <v>471</v>
      </c>
      <c r="P972" s="0" t="n">
        <f aca="false">VLOOKUP(A972,'Team Data'!$A$1:$E$659,5,FALSE())</f>
        <v>659</v>
      </c>
      <c r="Q972" s="0" t="n">
        <f aca="false">VLOOKUP(B972,'Team Data'!$A$1:$E$659,4,FALSE())</f>
        <v>577</v>
      </c>
      <c r="R972" s="0" t="n">
        <f aca="false">VLOOKUP(B972,'Team Data'!$A$1:$E$659,5,FALSE())</f>
        <v>477</v>
      </c>
      <c r="S972" s="0" t="n">
        <f aca="false">IF(I972=1,(MIN(30,(C972-D972)))*(M972/(M972+N972))*(Q972/(Q972+R972)),(MAX(-30,(C972-D972)))*(N972/(M972+N972))*(R972/(R972+Q972)))</f>
        <v>-2.29109345351044</v>
      </c>
      <c r="T972" s="0" t="n">
        <f aca="false">IF(J972=1,(MIN(30,(D972-C972)))*(K972/(K972+L972))*(O972/(O972+P972)),(MAX(-30,(D972-C972)))*(L972/(K972+L972))*(P972/(P972+O972)))</f>
        <v>1.50053097345133</v>
      </c>
      <c r="U972" s="7" t="n">
        <v>43064</v>
      </c>
    </row>
    <row r="973" customFormat="false" ht="15" hidden="false" customHeight="false" outlineLevel="0" collapsed="false">
      <c r="A973" s="0" t="s">
        <v>172</v>
      </c>
      <c r="B973" s="0" t="s">
        <v>350</v>
      </c>
      <c r="C973" s="0" t="n">
        <v>49</v>
      </c>
      <c r="D973" s="0" t="n">
        <v>71</v>
      </c>
      <c r="E973" s="0" t="n">
        <v>25</v>
      </c>
      <c r="F973" s="0" t="n">
        <v>37</v>
      </c>
      <c r="G973" s="0" t="n">
        <v>9</v>
      </c>
      <c r="H973" s="0" t="n">
        <v>9</v>
      </c>
      <c r="I973" s="0" t="n">
        <v>0</v>
      </c>
      <c r="J973" s="0" t="n">
        <v>1</v>
      </c>
      <c r="K973" s="0" t="n">
        <f aca="false">VLOOKUP(A973,'Team Data'!$A$1:$E$659,2,FALSE())</f>
        <v>16</v>
      </c>
      <c r="L973" s="0" t="n">
        <f aca="false">VLOOKUP(A973,'Team Data'!$A$1:$E$659,3,FALSE())</f>
        <v>17</v>
      </c>
      <c r="M973" s="0" t="n">
        <f aca="false">VLOOKUP(B973,'Team Data'!$A$1:$E$659,2,FALSE())</f>
        <v>15</v>
      </c>
      <c r="N973" s="0" t="n">
        <f aca="false">VLOOKUP(B973,'Team Data'!$A$1:$E$659,3,FALSE())</f>
        <v>17</v>
      </c>
      <c r="O973" s="0" t="n">
        <f aca="false">VLOOKUP(A973,'Team Data'!$A$1:$E$659,4,FALSE())</f>
        <v>503</v>
      </c>
      <c r="P973" s="0" t="n">
        <f aca="false">VLOOKUP(A973,'Team Data'!$A$1:$E$659,5,FALSE())</f>
        <v>522</v>
      </c>
      <c r="Q973" s="0" t="n">
        <f aca="false">VLOOKUP(B973,'Team Data'!$A$1:$E$659,4,FALSE())</f>
        <v>641</v>
      </c>
      <c r="R973" s="0" t="n">
        <f aca="false">VLOOKUP(B973,'Team Data'!$A$1:$E$659,5,FALSE())</f>
        <v>425</v>
      </c>
      <c r="S973" s="0" t="n">
        <f aca="false">IF(I973=1,(MIN(30,(C973-D973)))*(M973/(M973+N973))*(Q973/(Q973+R973)),(MAX(-30,(C973-D973)))*(N973/(M973+N973))*(R973/(R973+Q973)))</f>
        <v>-4.65965056285178</v>
      </c>
      <c r="T973" s="0" t="n">
        <f aca="false">IF(J973=1,(MIN(30,(D973-C973)))*(K973/(K973+L973))*(O973/(O973+P973)),(MAX(-30,(D973-C973)))*(L973/(K973+L973))*(P973/(P973+O973)))</f>
        <v>5.23447154471545</v>
      </c>
      <c r="U973" s="7" t="n">
        <v>43064</v>
      </c>
    </row>
    <row r="974" customFormat="false" ht="15" hidden="false" customHeight="false" outlineLevel="0" collapsed="false">
      <c r="A974" s="0" t="s">
        <v>39</v>
      </c>
      <c r="B974" s="0" t="s">
        <v>48</v>
      </c>
      <c r="C974" s="0" t="n">
        <v>53</v>
      </c>
      <c r="D974" s="0" t="n">
        <v>56</v>
      </c>
      <c r="E974" s="0" t="n">
        <v>41</v>
      </c>
      <c r="F974" s="0" t="n">
        <v>32</v>
      </c>
      <c r="G974" s="0" t="n">
        <v>11</v>
      </c>
      <c r="H974" s="0" t="n">
        <v>6</v>
      </c>
      <c r="I974" s="0" t="n">
        <v>0</v>
      </c>
      <c r="J974" s="0" t="n">
        <v>1</v>
      </c>
      <c r="K974" s="0" t="n">
        <f aca="false">VLOOKUP(A974,'Team Data'!$A$1:$E$659,2,FALSE())</f>
        <v>9</v>
      </c>
      <c r="L974" s="0" t="n">
        <f aca="false">VLOOKUP(A974,'Team Data'!$A$1:$E$659,3,FALSE())</f>
        <v>22</v>
      </c>
      <c r="M974" s="0" t="n">
        <f aca="false">VLOOKUP(B974,'Team Data'!$A$1:$E$659,2,FALSE())</f>
        <v>21</v>
      </c>
      <c r="N974" s="0" t="n">
        <f aca="false">VLOOKUP(B974,'Team Data'!$A$1:$E$659,3,FALSE())</f>
        <v>15</v>
      </c>
      <c r="O974" s="0" t="n">
        <f aca="false">VLOOKUP(A974,'Team Data'!$A$1:$E$659,4,FALSE())</f>
        <v>486</v>
      </c>
      <c r="P974" s="0" t="n">
        <f aca="false">VLOOKUP(A974,'Team Data'!$A$1:$E$659,5,FALSE())</f>
        <v>452</v>
      </c>
      <c r="Q974" s="0" t="n">
        <f aca="false">VLOOKUP(B974,'Team Data'!$A$1:$E$659,4,FALSE())</f>
        <v>577</v>
      </c>
      <c r="R974" s="0" t="n">
        <f aca="false">VLOOKUP(B974,'Team Data'!$A$1:$E$659,5,FALSE())</f>
        <v>521</v>
      </c>
      <c r="S974" s="0" t="n">
        <f aca="false">IF(I974=1,(MIN(30,(C974-D974)))*(M974/(M974+N974))*(Q974/(Q974+R974)),(MAX(-30,(C974-D974)))*(N974/(M974+N974))*(R974/(R974+Q974)))</f>
        <v>-0.593123861566485</v>
      </c>
      <c r="T974" s="0" t="n">
        <f aca="false">IF(J974=1,(MIN(30,(D974-C974)))*(K974/(K974+L974))*(O974/(O974+P974)),(MAX(-30,(D974-C974)))*(L974/(K974+L974))*(P974/(P974+O974)))</f>
        <v>0.451269000619025</v>
      </c>
      <c r="U974" s="7" t="n">
        <v>43064</v>
      </c>
    </row>
    <row r="975" customFormat="false" ht="15" hidden="false" customHeight="false" outlineLevel="0" collapsed="false">
      <c r="A975" s="0" t="s">
        <v>15</v>
      </c>
      <c r="B975" s="0" t="s">
        <v>235</v>
      </c>
      <c r="C975" s="0" t="n">
        <v>64</v>
      </c>
      <c r="D975" s="0" t="n">
        <v>89</v>
      </c>
      <c r="E975" s="0" t="n">
        <v>27</v>
      </c>
      <c r="F975" s="0" t="n">
        <v>37</v>
      </c>
      <c r="G975" s="0" t="n">
        <v>11</v>
      </c>
      <c r="H975" s="0" t="n">
        <v>14</v>
      </c>
      <c r="I975" s="0" t="n">
        <v>0</v>
      </c>
      <c r="J975" s="0" t="n">
        <v>1</v>
      </c>
      <c r="K975" s="0" t="n">
        <f aca="false">VLOOKUP(A975,'Team Data'!$A$1:$E$659,2,FALSE())</f>
        <v>26</v>
      </c>
      <c r="L975" s="0" t="n">
        <f aca="false">VLOOKUP(A975,'Team Data'!$A$1:$E$659,3,FALSE())</f>
        <v>8</v>
      </c>
      <c r="M975" s="0" t="n">
        <f aca="false">VLOOKUP(B975,'Team Data'!$A$1:$E$659,2,FALSE())</f>
        <v>30</v>
      </c>
      <c r="N975" s="0" t="n">
        <f aca="false">VLOOKUP(B975,'Team Data'!$A$1:$E$659,3,FALSE())</f>
        <v>7</v>
      </c>
      <c r="O975" s="0" t="n">
        <f aca="false">VLOOKUP(A975,'Team Data'!$A$1:$E$659,4,FALSE())</f>
        <v>626</v>
      </c>
      <c r="P975" s="0" t="n">
        <f aca="false">VLOOKUP(A975,'Team Data'!$A$1:$E$659,5,FALSE())</f>
        <v>506</v>
      </c>
      <c r="Q975" s="0" t="n">
        <f aca="false">VLOOKUP(B975,'Team Data'!$A$1:$E$659,4,FALSE())</f>
        <v>726</v>
      </c>
      <c r="R975" s="0" t="n">
        <f aca="false">VLOOKUP(B975,'Team Data'!$A$1:$E$659,5,FALSE())</f>
        <v>521</v>
      </c>
      <c r="S975" s="0" t="n">
        <f aca="false">IF(I975=1,(MIN(30,(C975-D975)))*(M975/(M975+N975))*(Q975/(Q975+R975)),(MAX(-30,(C975-D975)))*(N975/(M975+N975))*(R975/(R975+Q975)))</f>
        <v>-1.9760939768959</v>
      </c>
      <c r="T975" s="0" t="n">
        <f aca="false">IF(J975=1,(MIN(30,(D975-C975)))*(K975/(K975+L975))*(O975/(O975+P975)),(MAX(-30,(D975-C975)))*(L975/(K975+L975))*(P975/(P975+O975)))</f>
        <v>10.5721263770526</v>
      </c>
      <c r="U975" s="7" t="n">
        <v>43064</v>
      </c>
    </row>
    <row r="976" customFormat="false" ht="15" hidden="false" customHeight="false" outlineLevel="0" collapsed="false">
      <c r="A976" s="0" t="s">
        <v>222</v>
      </c>
      <c r="B976" s="0" t="s">
        <v>68</v>
      </c>
      <c r="C976" s="0" t="n">
        <v>89</v>
      </c>
      <c r="D976" s="0" t="n">
        <v>79</v>
      </c>
      <c r="E976" s="0" t="n">
        <v>35</v>
      </c>
      <c r="F976" s="0" t="n">
        <v>31</v>
      </c>
      <c r="G976" s="0" t="n">
        <v>15</v>
      </c>
      <c r="H976" s="0" t="n">
        <v>14</v>
      </c>
      <c r="I976" s="0" t="n">
        <v>1</v>
      </c>
      <c r="J976" s="0" t="n">
        <v>0</v>
      </c>
      <c r="K976" s="0" t="n">
        <f aca="false">VLOOKUP(A976,'Team Data'!$A$1:$E$659,2,FALSE())</f>
        <v>23</v>
      </c>
      <c r="L976" s="0" t="n">
        <f aca="false">VLOOKUP(A976,'Team Data'!$A$1:$E$659,3,FALSE())</f>
        <v>13</v>
      </c>
      <c r="M976" s="0" t="n">
        <f aca="false">VLOOKUP(B976,'Team Data'!$A$1:$E$659,2,FALSE())</f>
        <v>11</v>
      </c>
      <c r="N976" s="0" t="n">
        <f aca="false">VLOOKUP(B976,'Team Data'!$A$1:$E$659,3,FALSE())</f>
        <v>20</v>
      </c>
      <c r="O976" s="0" t="n">
        <f aca="false">VLOOKUP(A976,'Team Data'!$A$1:$E$659,4,FALSE())</f>
        <v>646</v>
      </c>
      <c r="P976" s="0" t="n">
        <f aca="false">VLOOKUP(A976,'Team Data'!$A$1:$E$659,5,FALSE())</f>
        <v>534</v>
      </c>
      <c r="Q976" s="0" t="n">
        <f aca="false">VLOOKUP(B976,'Team Data'!$A$1:$E$659,4,FALSE())</f>
        <v>590</v>
      </c>
      <c r="R976" s="0" t="n">
        <f aca="false">VLOOKUP(B976,'Team Data'!$A$1:$E$659,5,FALSE())</f>
        <v>446</v>
      </c>
      <c r="S976" s="0" t="n">
        <f aca="false">IF(I976=1,(MIN(30,(C976-D976)))*(M976/(M976+N976))*(Q976/(Q976+R976)),(MAX(-30,(C976-D976)))*(N976/(M976+N976))*(R976/(R976+Q976)))</f>
        <v>2.02079960144476</v>
      </c>
      <c r="T976" s="0" t="n">
        <f aca="false">IF(J976=1,(MIN(30,(D976-C976)))*(K976/(K976+L976))*(O976/(O976+P976)),(MAX(-30,(D976-C976)))*(L976/(K976+L976))*(P976/(P976+O976)))</f>
        <v>-1.63418079096045</v>
      </c>
      <c r="U976" s="7" t="n">
        <v>43064</v>
      </c>
    </row>
    <row r="977" customFormat="false" ht="15" hidden="false" customHeight="false" outlineLevel="0" collapsed="false">
      <c r="A977" s="0" t="s">
        <v>41</v>
      </c>
      <c r="B977" s="0" t="s">
        <v>248</v>
      </c>
      <c r="C977" s="0" t="n">
        <v>68</v>
      </c>
      <c r="D977" s="0" t="n">
        <v>63</v>
      </c>
      <c r="E977" s="0" t="n">
        <v>30</v>
      </c>
      <c r="F977" s="0" t="n">
        <v>32</v>
      </c>
      <c r="G977" s="0" t="n">
        <v>16</v>
      </c>
      <c r="H977" s="0" t="n">
        <v>12</v>
      </c>
      <c r="I977" s="0" t="n">
        <v>1</v>
      </c>
      <c r="J977" s="0" t="n">
        <v>0</v>
      </c>
      <c r="K977" s="0" t="n">
        <f aca="false">VLOOKUP(A977,'Team Data'!$A$1:$E$659,2,FALSE())</f>
        <v>20</v>
      </c>
      <c r="L977" s="0" t="n">
        <f aca="false">VLOOKUP(A977,'Team Data'!$A$1:$E$659,3,FALSE())</f>
        <v>12</v>
      </c>
      <c r="M977" s="0" t="n">
        <f aca="false">VLOOKUP(B977,'Team Data'!$A$1:$E$659,2,FALSE())</f>
        <v>7</v>
      </c>
      <c r="N977" s="0" t="n">
        <f aca="false">VLOOKUP(B977,'Team Data'!$A$1:$E$659,3,FALSE())</f>
        <v>25</v>
      </c>
      <c r="O977" s="0" t="n">
        <f aca="false">VLOOKUP(A977,'Team Data'!$A$1:$E$659,4,FALSE())</f>
        <v>495</v>
      </c>
      <c r="P977" s="0" t="n">
        <f aca="false">VLOOKUP(A977,'Team Data'!$A$1:$E$659,5,FALSE())</f>
        <v>488</v>
      </c>
      <c r="Q977" s="0" t="n">
        <f aca="false">VLOOKUP(B977,'Team Data'!$A$1:$E$659,4,FALSE())</f>
        <v>549</v>
      </c>
      <c r="R977" s="0" t="n">
        <f aca="false">VLOOKUP(B977,'Team Data'!$A$1:$E$659,5,FALSE())</f>
        <v>437</v>
      </c>
      <c r="S977" s="0" t="n">
        <f aca="false">IF(I977=1,(MIN(30,(C977-D977)))*(M977/(M977+N977))*(Q977/(Q977+R977)),(MAX(-30,(C977-D977)))*(N977/(M977+N977))*(R977/(R977+Q977)))</f>
        <v>0.60899467545639</v>
      </c>
      <c r="T977" s="0" t="n">
        <f aca="false">IF(J977=1,(MIN(30,(D977-C977)))*(K977/(K977+L977))*(O977/(O977+P977)),(MAX(-30,(D977-C977)))*(L977/(K977+L977))*(P977/(P977+O977)))</f>
        <v>-0.930824008138352</v>
      </c>
      <c r="U977" s="7" t="n">
        <v>43064</v>
      </c>
    </row>
    <row r="978" customFormat="false" ht="15" hidden="false" customHeight="false" outlineLevel="0" collapsed="false">
      <c r="A978" s="0" t="s">
        <v>277</v>
      </c>
      <c r="B978" s="0" t="s">
        <v>161</v>
      </c>
      <c r="C978" s="0" t="n">
        <v>63</v>
      </c>
      <c r="D978" s="0" t="n">
        <v>61</v>
      </c>
      <c r="E978" s="0" t="n">
        <v>29</v>
      </c>
      <c r="F978" s="0" t="n">
        <v>36</v>
      </c>
      <c r="G978" s="0" t="n">
        <v>9</v>
      </c>
      <c r="H978" s="0" t="n">
        <v>20</v>
      </c>
      <c r="I978" s="0" t="n">
        <v>1</v>
      </c>
      <c r="J978" s="0" t="n">
        <v>0</v>
      </c>
      <c r="K978" s="0" t="n">
        <f aca="false">VLOOKUP(A978,'Team Data'!$A$1:$E$659,2,FALSE())</f>
        <v>26</v>
      </c>
      <c r="L978" s="0" t="n">
        <f aca="false">VLOOKUP(A978,'Team Data'!$A$1:$E$659,3,FALSE())</f>
        <v>8</v>
      </c>
      <c r="M978" s="0" t="n">
        <f aca="false">VLOOKUP(B978,'Team Data'!$A$1:$E$659,2,FALSE())</f>
        <v>19</v>
      </c>
      <c r="N978" s="0" t="n">
        <f aca="false">VLOOKUP(B978,'Team Data'!$A$1:$E$659,3,FALSE())</f>
        <v>13</v>
      </c>
      <c r="O978" s="0" t="n">
        <f aca="false">VLOOKUP(A978,'Team Data'!$A$1:$E$659,4,FALSE())</f>
        <v>598</v>
      </c>
      <c r="P978" s="0" t="n">
        <f aca="false">VLOOKUP(A978,'Team Data'!$A$1:$E$659,5,FALSE())</f>
        <v>514</v>
      </c>
      <c r="Q978" s="0" t="n">
        <f aca="false">VLOOKUP(B978,'Team Data'!$A$1:$E$659,4,FALSE())</f>
        <v>626</v>
      </c>
      <c r="R978" s="0" t="n">
        <f aca="false">VLOOKUP(B978,'Team Data'!$A$1:$E$659,5,FALSE())</f>
        <v>423</v>
      </c>
      <c r="S978" s="0" t="n">
        <f aca="false">IF(I978=1,(MIN(30,(C978-D978)))*(M978/(M978+N978))*(Q978/(Q978+R978)),(MAX(-30,(C978-D978)))*(N978/(M978+N978))*(R978/(R978+Q978)))</f>
        <v>0.708651096282174</v>
      </c>
      <c r="T978" s="0" t="n">
        <f aca="false">IF(J978=1,(MIN(30,(D978-C978)))*(K978/(K978+L978))*(O978/(O978+P978)),(MAX(-30,(D978-C978)))*(L978/(K978+L978))*(P978/(P978+O978)))</f>
        <v>-0.217520101565806</v>
      </c>
      <c r="U978" s="7" t="n">
        <v>43064</v>
      </c>
    </row>
    <row r="979" customFormat="false" ht="15" hidden="false" customHeight="false" outlineLevel="0" collapsed="false">
      <c r="A979" s="0" t="s">
        <v>332</v>
      </c>
      <c r="B979" s="0" t="s">
        <v>263</v>
      </c>
      <c r="C979" s="0" t="n">
        <v>59</v>
      </c>
      <c r="D979" s="0" t="n">
        <v>72</v>
      </c>
      <c r="E979" s="0" t="n">
        <v>39</v>
      </c>
      <c r="F979" s="0" t="n">
        <v>33</v>
      </c>
      <c r="G979" s="0" t="n">
        <v>16</v>
      </c>
      <c r="H979" s="0" t="n">
        <v>9</v>
      </c>
      <c r="I979" s="0" t="n">
        <v>0</v>
      </c>
      <c r="J979" s="0" t="n">
        <v>1</v>
      </c>
      <c r="K979" s="0" t="n">
        <f aca="false">VLOOKUP(A979,'Team Data'!$A$1:$E$659,2,FALSE())</f>
        <v>12</v>
      </c>
      <c r="L979" s="0" t="n">
        <f aca="false">VLOOKUP(A979,'Team Data'!$A$1:$E$659,3,FALSE())</f>
        <v>20</v>
      </c>
      <c r="M979" s="0" t="n">
        <f aca="false">VLOOKUP(B979,'Team Data'!$A$1:$E$659,2,FALSE())</f>
        <v>22</v>
      </c>
      <c r="N979" s="0" t="n">
        <f aca="false">VLOOKUP(B979,'Team Data'!$A$1:$E$659,3,FALSE())</f>
        <v>12</v>
      </c>
      <c r="O979" s="0" t="n">
        <f aca="false">VLOOKUP(A979,'Team Data'!$A$1:$E$659,4,FALSE())</f>
        <v>669</v>
      </c>
      <c r="P979" s="0" t="n">
        <f aca="false">VLOOKUP(A979,'Team Data'!$A$1:$E$659,5,FALSE())</f>
        <v>411</v>
      </c>
      <c r="Q979" s="0" t="n">
        <f aca="false">VLOOKUP(B979,'Team Data'!$A$1:$E$659,4,FALSE())</f>
        <v>670</v>
      </c>
      <c r="R979" s="0" t="n">
        <f aca="false">VLOOKUP(B979,'Team Data'!$A$1:$E$659,5,FALSE())</f>
        <v>461</v>
      </c>
      <c r="S979" s="0" t="n">
        <f aca="false">IF(I979=1,(MIN(30,(C979-D979)))*(M979/(M979+N979))*(Q979/(Q979+R979)),(MAX(-30,(C979-D979)))*(N979/(M979+N979))*(R979/(R979+Q979)))</f>
        <v>-1.87018255578093</v>
      </c>
      <c r="T979" s="0" t="n">
        <f aca="false">IF(J979=1,(MIN(30,(D979-C979)))*(K979/(K979+L979))*(O979/(O979+P979)),(MAX(-30,(D979-C979)))*(L979/(K979+L979))*(P979/(P979+O979)))</f>
        <v>3.01979166666667</v>
      </c>
      <c r="U979" s="7" t="n">
        <v>43064</v>
      </c>
    </row>
    <row r="980" customFormat="false" ht="15" hidden="false" customHeight="false" outlineLevel="0" collapsed="false">
      <c r="A980" s="0" t="s">
        <v>231</v>
      </c>
      <c r="B980" s="0" t="s">
        <v>308</v>
      </c>
      <c r="C980" s="0" t="n">
        <v>66</v>
      </c>
      <c r="D980" s="0" t="n">
        <v>69</v>
      </c>
      <c r="E980" s="0" t="n">
        <v>39</v>
      </c>
      <c r="F980" s="0" t="n">
        <v>40</v>
      </c>
      <c r="G980" s="0" t="n">
        <v>7</v>
      </c>
      <c r="H980" s="0" t="n">
        <v>16</v>
      </c>
      <c r="I980" s="0" t="n">
        <v>0</v>
      </c>
      <c r="J980" s="0" t="n">
        <v>1</v>
      </c>
      <c r="K980" s="0" t="n">
        <f aca="false">VLOOKUP(A980,'Team Data'!$A$1:$E$659,2,FALSE())</f>
        <v>16</v>
      </c>
      <c r="L980" s="0" t="n">
        <f aca="false">VLOOKUP(A980,'Team Data'!$A$1:$E$659,3,FALSE())</f>
        <v>18</v>
      </c>
      <c r="M980" s="0" t="n">
        <f aca="false">VLOOKUP(B980,'Team Data'!$A$1:$E$659,2,FALSE())</f>
        <v>23</v>
      </c>
      <c r="N980" s="0" t="n">
        <f aca="false">VLOOKUP(B980,'Team Data'!$A$1:$E$659,3,FALSE())</f>
        <v>9</v>
      </c>
      <c r="O980" s="0" t="n">
        <f aca="false">VLOOKUP(A980,'Team Data'!$A$1:$E$659,4,FALSE())</f>
        <v>494</v>
      </c>
      <c r="P980" s="0" t="n">
        <f aca="false">VLOOKUP(A980,'Team Data'!$A$1:$E$659,5,FALSE())</f>
        <v>587</v>
      </c>
      <c r="Q980" s="0" t="n">
        <f aca="false">VLOOKUP(B980,'Team Data'!$A$1:$E$659,4,FALSE())</f>
        <v>444</v>
      </c>
      <c r="R980" s="0" t="n">
        <f aca="false">VLOOKUP(B980,'Team Data'!$A$1:$E$659,5,FALSE())</f>
        <v>537</v>
      </c>
      <c r="S980" s="0" t="n">
        <f aca="false">IF(I980=1,(MIN(30,(C980-D980)))*(M980/(M980+N980))*(Q980/(Q980+R980)),(MAX(-30,(C980-D980)))*(N980/(M980+N980))*(R980/(R980+Q980)))</f>
        <v>-0.461869266055046</v>
      </c>
      <c r="T980" s="0" t="n">
        <f aca="false">IF(J980=1,(MIN(30,(D980-C980)))*(K980/(K980+L980))*(O980/(O980+P980)),(MAX(-30,(D980-C980)))*(L980/(K980+L980))*(P980/(P980+O980)))</f>
        <v>0.64515426892311</v>
      </c>
      <c r="U980" s="7" t="n">
        <v>43064</v>
      </c>
    </row>
    <row r="981" customFormat="false" ht="15" hidden="false" customHeight="false" outlineLevel="0" collapsed="false">
      <c r="A981" s="0" t="s">
        <v>242</v>
      </c>
      <c r="B981" s="0" t="s">
        <v>108</v>
      </c>
      <c r="C981" s="0" t="n">
        <v>94</v>
      </c>
      <c r="D981" s="0" t="n">
        <v>80</v>
      </c>
      <c r="E981" s="0" t="n">
        <v>36</v>
      </c>
      <c r="F981" s="0" t="n">
        <v>37</v>
      </c>
      <c r="G981" s="0" t="n">
        <v>10</v>
      </c>
      <c r="H981" s="0" t="n">
        <v>13</v>
      </c>
      <c r="I981" s="0" t="n">
        <v>1</v>
      </c>
      <c r="J981" s="0" t="n">
        <v>0</v>
      </c>
      <c r="K981" s="0" t="n">
        <f aca="false">VLOOKUP(A981,'Team Data'!$A$1:$E$659,2,FALSE())</f>
        <v>22</v>
      </c>
      <c r="L981" s="0" t="n">
        <f aca="false">VLOOKUP(A981,'Team Data'!$A$1:$E$659,3,FALSE())</f>
        <v>9</v>
      </c>
      <c r="M981" s="0" t="n">
        <f aca="false">VLOOKUP(B981,'Team Data'!$A$1:$E$659,2,FALSE())</f>
        <v>19</v>
      </c>
      <c r="N981" s="0" t="n">
        <f aca="false">VLOOKUP(B981,'Team Data'!$A$1:$E$659,3,FALSE())</f>
        <v>16</v>
      </c>
      <c r="O981" s="0" t="n">
        <f aca="false">VLOOKUP(A981,'Team Data'!$A$1:$E$659,4,FALSE())</f>
        <v>500</v>
      </c>
      <c r="P981" s="0" t="n">
        <f aca="false">VLOOKUP(A981,'Team Data'!$A$1:$E$659,5,FALSE())</f>
        <v>520</v>
      </c>
      <c r="Q981" s="0" t="n">
        <f aca="false">VLOOKUP(B981,'Team Data'!$A$1:$E$659,4,FALSE())</f>
        <v>472</v>
      </c>
      <c r="R981" s="0" t="n">
        <f aca="false">VLOOKUP(B981,'Team Data'!$A$1:$E$659,5,FALSE())</f>
        <v>580</v>
      </c>
      <c r="S981" s="0" t="n">
        <f aca="false">IF(I981=1,(MIN(30,(C981-D981)))*(M981/(M981+N981))*(Q981/(Q981+R981)),(MAX(-30,(C981-D981)))*(N981/(M981+N981))*(R981/(R981+Q981)))</f>
        <v>3.40988593155894</v>
      </c>
      <c r="T981" s="0" t="n">
        <f aca="false">IF(J981=1,(MIN(30,(D981-C981)))*(K981/(K981+L981))*(O981/(O981+P981)),(MAX(-30,(D981-C981)))*(L981/(K981+L981))*(P981/(P981+O981)))</f>
        <v>-2.07210626185958</v>
      </c>
      <c r="U981" s="7" t="n">
        <v>43064</v>
      </c>
    </row>
    <row r="982" customFormat="false" ht="15" hidden="false" customHeight="false" outlineLevel="0" collapsed="false">
      <c r="A982" s="0" t="s">
        <v>87</v>
      </c>
      <c r="B982" s="0" t="s">
        <v>104</v>
      </c>
      <c r="C982" s="0" t="n">
        <v>111</v>
      </c>
      <c r="D982" s="0" t="n">
        <v>105</v>
      </c>
      <c r="E982" s="0" t="n">
        <v>42</v>
      </c>
      <c r="F982" s="0" t="n">
        <v>42</v>
      </c>
      <c r="G982" s="0" t="n">
        <v>13</v>
      </c>
      <c r="H982" s="0" t="n">
        <v>14</v>
      </c>
      <c r="I982" s="0" t="n">
        <v>1</v>
      </c>
      <c r="J982" s="0" t="n">
        <v>0</v>
      </c>
      <c r="K982" s="0" t="n">
        <f aca="false">VLOOKUP(A982,'Team Data'!$A$1:$E$659,2,FALSE())</f>
        <v>21</v>
      </c>
      <c r="L982" s="0" t="n">
        <f aca="false">VLOOKUP(A982,'Team Data'!$A$1:$E$659,3,FALSE())</f>
        <v>13</v>
      </c>
      <c r="M982" s="0" t="n">
        <f aca="false">VLOOKUP(B982,'Team Data'!$A$1:$E$659,2,FALSE())</f>
        <v>32</v>
      </c>
      <c r="N982" s="0" t="n">
        <f aca="false">VLOOKUP(B982,'Team Data'!$A$1:$E$659,3,FALSE())</f>
        <v>5</v>
      </c>
      <c r="O982" s="0" t="n">
        <f aca="false">VLOOKUP(A982,'Team Data'!$A$1:$E$659,4,FALSE())</f>
        <v>684</v>
      </c>
      <c r="P982" s="0" t="n">
        <f aca="false">VLOOKUP(A982,'Team Data'!$A$1:$E$659,5,FALSE())</f>
        <v>461</v>
      </c>
      <c r="Q982" s="0" t="n">
        <f aca="false">VLOOKUP(B982,'Team Data'!$A$1:$E$659,4,FALSE())</f>
        <v>666</v>
      </c>
      <c r="R982" s="0" t="n">
        <f aca="false">VLOOKUP(B982,'Team Data'!$A$1:$E$659,5,FALSE())</f>
        <v>579</v>
      </c>
      <c r="S982" s="0" t="n">
        <f aca="false">IF(I982=1,(MIN(30,(C982-D982)))*(M982/(M982+N982))*(Q982/(Q982+R982)),(MAX(-30,(C982-D982)))*(N982/(M982+N982))*(R982/(R982+Q982)))</f>
        <v>2.77590361445783</v>
      </c>
      <c r="T982" s="0" t="n">
        <f aca="false">IF(J982=1,(MIN(30,(D982-C982)))*(K982/(K982+L982))*(O982/(O982+P982)),(MAX(-30,(D982-C982)))*(L982/(K982+L982))*(P982/(P982+O982)))</f>
        <v>-0.923657847418443</v>
      </c>
      <c r="U982" s="7" t="n">
        <v>43064</v>
      </c>
    </row>
    <row r="983" customFormat="false" ht="15" hidden="false" customHeight="false" outlineLevel="0" collapsed="false">
      <c r="A983" s="0" t="s">
        <v>45</v>
      </c>
      <c r="B983" s="0" t="s">
        <v>295</v>
      </c>
      <c r="C983" s="0" t="n">
        <v>68</v>
      </c>
      <c r="D983" s="0" t="n">
        <v>62</v>
      </c>
      <c r="E983" s="0" t="n">
        <v>26</v>
      </c>
      <c r="F983" s="0" t="n">
        <v>34</v>
      </c>
      <c r="G983" s="0" t="n">
        <v>13</v>
      </c>
      <c r="H983" s="0" t="n">
        <v>18</v>
      </c>
      <c r="I983" s="0" t="n">
        <v>1</v>
      </c>
      <c r="J983" s="0" t="n">
        <v>0</v>
      </c>
      <c r="K983" s="0" t="n">
        <f aca="false">VLOOKUP(A983,'Team Data'!$A$1:$E$659,2,FALSE())</f>
        <v>21</v>
      </c>
      <c r="L983" s="0" t="n">
        <f aca="false">VLOOKUP(A983,'Team Data'!$A$1:$E$659,3,FALSE())</f>
        <v>12</v>
      </c>
      <c r="M983" s="0" t="n">
        <f aca="false">VLOOKUP(B983,'Team Data'!$A$1:$E$659,2,FALSE())</f>
        <v>15</v>
      </c>
      <c r="N983" s="0" t="n">
        <f aca="false">VLOOKUP(B983,'Team Data'!$A$1:$E$659,3,FALSE())</f>
        <v>18</v>
      </c>
      <c r="O983" s="0" t="n">
        <f aca="false">VLOOKUP(A983,'Team Data'!$A$1:$E$659,4,FALSE())</f>
        <v>497</v>
      </c>
      <c r="P983" s="0" t="n">
        <f aca="false">VLOOKUP(A983,'Team Data'!$A$1:$E$659,5,FALSE())</f>
        <v>569</v>
      </c>
      <c r="Q983" s="0" t="n">
        <f aca="false">VLOOKUP(B983,'Team Data'!$A$1:$E$659,4,FALSE())</f>
        <v>512</v>
      </c>
      <c r="R983" s="0" t="n">
        <f aca="false">VLOOKUP(B983,'Team Data'!$A$1:$E$659,5,FALSE())</f>
        <v>507</v>
      </c>
      <c r="S983" s="0" t="n">
        <f aca="false">IF(I983=1,(MIN(30,(C983-D983)))*(M983/(M983+N983))*(Q983/(Q983+R983)),(MAX(-30,(C983-D983)))*(N983/(M983+N983))*(R983/(R983+Q983)))</f>
        <v>1.37032741546971</v>
      </c>
      <c r="T983" s="0" t="n">
        <f aca="false">IF(J983=1,(MIN(30,(D983-C983)))*(K983/(K983+L983))*(O983/(O983+P983)),(MAX(-30,(D983-C983)))*(L983/(K983+L983))*(P983/(P983+O983)))</f>
        <v>-1.16459150605492</v>
      </c>
      <c r="U983" s="7" t="n">
        <v>43064</v>
      </c>
    </row>
    <row r="984" customFormat="false" ht="15" hidden="false" customHeight="false" outlineLevel="0" collapsed="false">
      <c r="A984" s="0" t="s">
        <v>311</v>
      </c>
      <c r="B984" s="0" t="s">
        <v>170</v>
      </c>
      <c r="C984" s="0" t="n">
        <v>57</v>
      </c>
      <c r="D984" s="0" t="n">
        <v>77</v>
      </c>
      <c r="E984" s="0" t="n">
        <v>32</v>
      </c>
      <c r="F984" s="0" t="n">
        <v>38</v>
      </c>
      <c r="G984" s="0" t="n">
        <v>13</v>
      </c>
      <c r="H984" s="0" t="n">
        <v>8</v>
      </c>
      <c r="I984" s="0" t="n">
        <v>0</v>
      </c>
      <c r="J984" s="0" t="n">
        <v>1</v>
      </c>
      <c r="K984" s="0" t="n">
        <f aca="false">VLOOKUP(A984,'Team Data'!$A$1:$E$659,2,FALSE())</f>
        <v>14</v>
      </c>
      <c r="L984" s="0" t="n">
        <f aca="false">VLOOKUP(A984,'Team Data'!$A$1:$E$659,3,FALSE())</f>
        <v>18</v>
      </c>
      <c r="M984" s="0" t="n">
        <f aca="false">VLOOKUP(B984,'Team Data'!$A$1:$E$659,2,FALSE())</f>
        <v>29</v>
      </c>
      <c r="N984" s="0" t="n">
        <f aca="false">VLOOKUP(B984,'Team Data'!$A$1:$E$659,3,FALSE())</f>
        <v>5</v>
      </c>
      <c r="O984" s="0" t="n">
        <f aca="false">VLOOKUP(A984,'Team Data'!$A$1:$E$659,4,FALSE())</f>
        <v>616</v>
      </c>
      <c r="P984" s="0" t="n">
        <f aca="false">VLOOKUP(A984,'Team Data'!$A$1:$E$659,5,FALSE())</f>
        <v>430</v>
      </c>
      <c r="Q984" s="0" t="n">
        <f aca="false">VLOOKUP(B984,'Team Data'!$A$1:$E$659,4,FALSE())</f>
        <v>622</v>
      </c>
      <c r="R984" s="0" t="n">
        <f aca="false">VLOOKUP(B984,'Team Data'!$A$1:$E$659,5,FALSE())</f>
        <v>516</v>
      </c>
      <c r="S984" s="0" t="n">
        <f aca="false">IF(I984=1,(MIN(30,(C984-D984)))*(M984/(M984+N984))*(Q984/(Q984+R984)),(MAX(-30,(C984-D984)))*(N984/(M984+N984))*(R984/(R984+Q984)))</f>
        <v>-1.33360901478342</v>
      </c>
      <c r="T984" s="0" t="n">
        <f aca="false">IF(J984=1,(MIN(30,(D984-C984)))*(K984/(K984+L984))*(O984/(O984+P984)),(MAX(-30,(D984-C984)))*(L984/(K984+L984))*(P984/(P984+O984)))</f>
        <v>5.15296367112811</v>
      </c>
      <c r="U984" s="7" t="n">
        <v>43064</v>
      </c>
    </row>
    <row r="985" customFormat="false" ht="15" hidden="false" customHeight="false" outlineLevel="0" collapsed="false">
      <c r="A985" s="0" t="s">
        <v>119</v>
      </c>
      <c r="B985" s="0" t="s">
        <v>40</v>
      </c>
      <c r="C985" s="0" t="n">
        <v>62</v>
      </c>
      <c r="D985" s="0" t="n">
        <v>64</v>
      </c>
      <c r="E985" s="0" t="n">
        <v>34</v>
      </c>
      <c r="F985" s="0" t="n">
        <v>37</v>
      </c>
      <c r="G985" s="0" t="n">
        <v>8</v>
      </c>
      <c r="H985" s="0" t="n">
        <v>4</v>
      </c>
      <c r="I985" s="0" t="n">
        <v>0</v>
      </c>
      <c r="J985" s="0" t="n">
        <v>1</v>
      </c>
      <c r="K985" s="0" t="n">
        <f aca="false">VLOOKUP(A985,'Team Data'!$A$1:$E$659,2,FALSE())</f>
        <v>22</v>
      </c>
      <c r="L985" s="0" t="n">
        <f aca="false">VLOOKUP(A985,'Team Data'!$A$1:$E$659,3,FALSE())</f>
        <v>9</v>
      </c>
      <c r="M985" s="0" t="n">
        <f aca="false">VLOOKUP(B985,'Team Data'!$A$1:$E$659,2,FALSE())</f>
        <v>12</v>
      </c>
      <c r="N985" s="0" t="n">
        <f aca="false">VLOOKUP(B985,'Team Data'!$A$1:$E$659,3,FALSE())</f>
        <v>18</v>
      </c>
      <c r="O985" s="0" t="n">
        <f aca="false">VLOOKUP(A985,'Team Data'!$A$1:$E$659,4,FALSE())</f>
        <v>454</v>
      </c>
      <c r="P985" s="0" t="n">
        <f aca="false">VLOOKUP(A985,'Team Data'!$A$1:$E$659,5,FALSE())</f>
        <v>502</v>
      </c>
      <c r="Q985" s="0" t="n">
        <f aca="false">VLOOKUP(B985,'Team Data'!$A$1:$E$659,4,FALSE())</f>
        <v>502</v>
      </c>
      <c r="R985" s="0" t="n">
        <f aca="false">VLOOKUP(B985,'Team Data'!$A$1:$E$659,5,FALSE())</f>
        <v>400</v>
      </c>
      <c r="S985" s="0" t="n">
        <f aca="false">IF(I985=1,(MIN(30,(C985-D985)))*(M985/(M985+N985))*(Q985/(Q985+R985)),(MAX(-30,(C985-D985)))*(N985/(M985+N985))*(R985/(R985+Q985)))</f>
        <v>-0.532150776053215</v>
      </c>
      <c r="T985" s="0" t="n">
        <f aca="false">IF(J985=1,(MIN(30,(D985-C985)))*(K985/(K985+L985))*(O985/(O985+P985)),(MAX(-30,(D985-C985)))*(L985/(K985+L985))*(P985/(P985+O985)))</f>
        <v>0.674045080307734</v>
      </c>
      <c r="U985" s="7" t="n">
        <v>43064</v>
      </c>
    </row>
    <row r="986" customFormat="false" ht="15" hidden="false" customHeight="false" outlineLevel="0" collapsed="false">
      <c r="A986" s="0" t="s">
        <v>189</v>
      </c>
      <c r="B986" s="0" t="s">
        <v>111</v>
      </c>
      <c r="C986" s="0" t="n">
        <v>67</v>
      </c>
      <c r="D986" s="0" t="n">
        <v>54</v>
      </c>
      <c r="E986" s="0" t="n">
        <v>35</v>
      </c>
      <c r="F986" s="0" t="n">
        <v>36</v>
      </c>
      <c r="G986" s="0" t="n">
        <v>11</v>
      </c>
      <c r="H986" s="0" t="n">
        <v>17</v>
      </c>
      <c r="I986" s="0" t="n">
        <v>1</v>
      </c>
      <c r="J986" s="0" t="n">
        <v>0</v>
      </c>
      <c r="K986" s="0" t="n">
        <f aca="false">VLOOKUP(A986,'Team Data'!$A$1:$E$659,2,FALSE())</f>
        <v>29</v>
      </c>
      <c r="L986" s="0" t="n">
        <f aca="false">VLOOKUP(A986,'Team Data'!$A$1:$E$659,3,FALSE())</f>
        <v>8</v>
      </c>
      <c r="M986" s="0" t="n">
        <f aca="false">VLOOKUP(B986,'Team Data'!$A$1:$E$659,2,FALSE())</f>
        <v>17</v>
      </c>
      <c r="N986" s="0" t="n">
        <f aca="false">VLOOKUP(B986,'Team Data'!$A$1:$E$659,3,FALSE())</f>
        <v>13</v>
      </c>
      <c r="O986" s="0" t="n">
        <f aca="false">VLOOKUP(A986,'Team Data'!$A$1:$E$659,4,FALSE())</f>
        <v>706</v>
      </c>
      <c r="P986" s="0" t="n">
        <f aca="false">VLOOKUP(A986,'Team Data'!$A$1:$E$659,5,FALSE())</f>
        <v>511</v>
      </c>
      <c r="Q986" s="0" t="n">
        <f aca="false">VLOOKUP(B986,'Team Data'!$A$1:$E$659,4,FALSE())</f>
        <v>461</v>
      </c>
      <c r="R986" s="0" t="n">
        <f aca="false">VLOOKUP(B986,'Team Data'!$A$1:$E$659,5,FALSE())</f>
        <v>455</v>
      </c>
      <c r="S986" s="0" t="n">
        <f aca="false">IF(I986=1,(MIN(30,(C986-D986)))*(M986/(M986+N986))*(Q986/(Q986+R986)),(MAX(-30,(C986-D986)))*(N986/(M986+N986))*(R986/(R986+Q986)))</f>
        <v>3.70745997088792</v>
      </c>
      <c r="T986" s="0" t="n">
        <f aca="false">IF(J986=1,(MIN(30,(D986-C986)))*(K986/(K986+L986))*(O986/(O986+P986)),(MAX(-30,(D986-C986)))*(L986/(K986+L986))*(P986/(P986+O986)))</f>
        <v>-1.18021719336428</v>
      </c>
      <c r="U986" s="7" t="n">
        <v>43064</v>
      </c>
    </row>
    <row r="987" customFormat="false" ht="15" hidden="false" customHeight="false" outlineLevel="0" collapsed="false">
      <c r="A987" s="0" t="s">
        <v>129</v>
      </c>
      <c r="B987" s="0" t="s">
        <v>220</v>
      </c>
      <c r="C987" s="0" t="n">
        <v>75</v>
      </c>
      <c r="D987" s="0" t="n">
        <v>73</v>
      </c>
      <c r="E987" s="0" t="n">
        <v>33</v>
      </c>
      <c r="F987" s="0" t="n">
        <v>33</v>
      </c>
      <c r="G987" s="0" t="n">
        <v>10</v>
      </c>
      <c r="H987" s="0" t="n">
        <v>18</v>
      </c>
      <c r="I987" s="0" t="n">
        <v>1</v>
      </c>
      <c r="J987" s="0" t="n">
        <v>0</v>
      </c>
      <c r="K987" s="0" t="n">
        <f aca="false">VLOOKUP(A987,'Team Data'!$A$1:$E$659,2,FALSE())</f>
        <v>12</v>
      </c>
      <c r="L987" s="0" t="n">
        <f aca="false">VLOOKUP(A987,'Team Data'!$A$1:$E$659,3,FALSE())</f>
        <v>20</v>
      </c>
      <c r="M987" s="0" t="n">
        <f aca="false">VLOOKUP(B987,'Team Data'!$A$1:$E$659,2,FALSE())</f>
        <v>9</v>
      </c>
      <c r="N987" s="0" t="n">
        <f aca="false">VLOOKUP(B987,'Team Data'!$A$1:$E$659,3,FALSE())</f>
        <v>22</v>
      </c>
      <c r="O987" s="0" t="n">
        <f aca="false">VLOOKUP(A987,'Team Data'!$A$1:$E$659,4,FALSE())</f>
        <v>419</v>
      </c>
      <c r="P987" s="0" t="n">
        <f aca="false">VLOOKUP(A987,'Team Data'!$A$1:$E$659,5,FALSE())</f>
        <v>571</v>
      </c>
      <c r="Q987" s="0" t="n">
        <f aca="false">VLOOKUP(B987,'Team Data'!$A$1:$E$659,4,FALSE())</f>
        <v>532</v>
      </c>
      <c r="R987" s="0" t="n">
        <f aca="false">VLOOKUP(B987,'Team Data'!$A$1:$E$659,5,FALSE())</f>
        <v>421</v>
      </c>
      <c r="S987" s="0" t="n">
        <f aca="false">IF(I987=1,(MIN(30,(C987-D987)))*(M987/(M987+N987))*(Q987/(Q987+R987)),(MAX(-30,(C987-D987)))*(N987/(M987+N987))*(R987/(R987+Q987)))</f>
        <v>0.324137697593339</v>
      </c>
      <c r="T987" s="0" t="n">
        <f aca="false">IF(J987=1,(MIN(30,(D987-C987)))*(K987/(K987+L987))*(O987/(O987+P987)),(MAX(-30,(D987-C987)))*(L987/(K987+L987))*(P987/(P987+O987)))</f>
        <v>-0.720959595959596</v>
      </c>
      <c r="U987" s="7" t="n">
        <v>43064</v>
      </c>
    </row>
    <row r="988" customFormat="false" ht="15" hidden="false" customHeight="false" outlineLevel="0" collapsed="false">
      <c r="A988" s="0" t="s">
        <v>46</v>
      </c>
      <c r="B988" s="0" t="s">
        <v>302</v>
      </c>
      <c r="C988" s="0" t="n">
        <v>72</v>
      </c>
      <c r="D988" s="0" t="n">
        <v>92</v>
      </c>
      <c r="E988" s="0" t="n">
        <v>43</v>
      </c>
      <c r="F988" s="0" t="n">
        <v>37</v>
      </c>
      <c r="G988" s="0" t="n">
        <v>17</v>
      </c>
      <c r="H988" s="0" t="n">
        <v>14</v>
      </c>
      <c r="I988" s="0" t="n">
        <v>0</v>
      </c>
      <c r="J988" s="0" t="n">
        <v>1</v>
      </c>
      <c r="K988" s="0" t="n">
        <f aca="false">VLOOKUP(A988,'Team Data'!$A$1:$E$659,2,FALSE())</f>
        <v>18</v>
      </c>
      <c r="L988" s="0" t="n">
        <f aca="false">VLOOKUP(A988,'Team Data'!$A$1:$E$659,3,FALSE())</f>
        <v>17</v>
      </c>
      <c r="M988" s="0" t="n">
        <f aca="false">VLOOKUP(B988,'Team Data'!$A$1:$E$659,2,FALSE())</f>
        <v>19</v>
      </c>
      <c r="N988" s="0" t="n">
        <f aca="false">VLOOKUP(B988,'Team Data'!$A$1:$E$659,3,FALSE())</f>
        <v>12</v>
      </c>
      <c r="O988" s="0" t="n">
        <f aca="false">VLOOKUP(A988,'Team Data'!$A$1:$E$659,4,FALSE())</f>
        <v>546</v>
      </c>
      <c r="P988" s="0" t="n">
        <f aca="false">VLOOKUP(A988,'Team Data'!$A$1:$E$659,5,FALSE())</f>
        <v>561</v>
      </c>
      <c r="Q988" s="0" t="n">
        <f aca="false">VLOOKUP(B988,'Team Data'!$A$1:$E$659,4,FALSE())</f>
        <v>534</v>
      </c>
      <c r="R988" s="0" t="n">
        <f aca="false">VLOOKUP(B988,'Team Data'!$A$1:$E$659,5,FALSE())</f>
        <v>472</v>
      </c>
      <c r="S988" s="0" t="n">
        <f aca="false">IF(I988=1,(MIN(30,(C988-D988)))*(M988/(M988+N988))*(Q988/(Q988+R988)),(MAX(-30,(C988-D988)))*(N988/(M988+N988))*(R988/(R988+Q988)))</f>
        <v>-3.6323991534663</v>
      </c>
      <c r="T988" s="0" t="n">
        <f aca="false">IF(J988=1,(MIN(30,(D988-C988)))*(K988/(K988+L988))*(O988/(O988+P988)),(MAX(-30,(D988-C988)))*(L988/(K988+L988))*(P988/(P988+O988)))</f>
        <v>5.07317073170732</v>
      </c>
      <c r="U988" s="7" t="n">
        <v>43064</v>
      </c>
    </row>
    <row r="989" customFormat="false" ht="15" hidden="false" customHeight="false" outlineLevel="0" collapsed="false">
      <c r="A989" s="0" t="s">
        <v>24</v>
      </c>
      <c r="B989" s="0" t="s">
        <v>125</v>
      </c>
      <c r="C989" s="0" t="n">
        <v>93</v>
      </c>
      <c r="D989" s="0" t="n">
        <v>85</v>
      </c>
      <c r="E989" s="0" t="n">
        <v>36</v>
      </c>
      <c r="F989" s="0" t="n">
        <v>26</v>
      </c>
      <c r="G989" s="0" t="n">
        <v>21</v>
      </c>
      <c r="H989" s="0" t="n">
        <v>11</v>
      </c>
      <c r="I989" s="0" t="n">
        <v>1</v>
      </c>
      <c r="J989" s="0" t="n">
        <v>0</v>
      </c>
      <c r="K989" s="0" t="n">
        <f aca="false">VLOOKUP(A989,'Team Data'!$A$1:$E$659,2,FALSE())</f>
        <v>19</v>
      </c>
      <c r="L989" s="0" t="n">
        <f aca="false">VLOOKUP(A989,'Team Data'!$A$1:$E$659,3,FALSE())</f>
        <v>13</v>
      </c>
      <c r="M989" s="0" t="n">
        <f aca="false">VLOOKUP(B989,'Team Data'!$A$1:$E$659,2,FALSE())</f>
        <v>13</v>
      </c>
      <c r="N989" s="0" t="n">
        <f aca="false">VLOOKUP(B989,'Team Data'!$A$1:$E$659,3,FALSE())</f>
        <v>18</v>
      </c>
      <c r="O989" s="0" t="n">
        <f aca="false">VLOOKUP(A989,'Team Data'!$A$1:$E$659,4,FALSE())</f>
        <v>529</v>
      </c>
      <c r="P989" s="0" t="n">
        <f aca="false">VLOOKUP(A989,'Team Data'!$A$1:$E$659,5,FALSE())</f>
        <v>500</v>
      </c>
      <c r="Q989" s="0" t="n">
        <f aca="false">VLOOKUP(B989,'Team Data'!$A$1:$E$659,4,FALSE())</f>
        <v>547</v>
      </c>
      <c r="R989" s="0" t="n">
        <f aca="false">VLOOKUP(B989,'Team Data'!$A$1:$E$659,5,FALSE())</f>
        <v>412</v>
      </c>
      <c r="S989" s="0" t="n">
        <f aca="false">IF(I989=1,(MIN(30,(C989-D989)))*(M989/(M989+N989))*(Q989/(Q989+R989)),(MAX(-30,(C989-D989)))*(N989/(M989+N989))*(R989/(R989+Q989)))</f>
        <v>1.91355242355949</v>
      </c>
      <c r="T989" s="0" t="n">
        <f aca="false">IF(J989=1,(MIN(30,(D989-C989)))*(K989/(K989+L989))*(O989/(O989+P989)),(MAX(-30,(D989-C989)))*(L989/(K989+L989))*(P989/(P989+O989)))</f>
        <v>-1.57920310981535</v>
      </c>
      <c r="U989" s="7" t="n">
        <v>43064</v>
      </c>
    </row>
    <row r="990" customFormat="false" ht="15" hidden="false" customHeight="false" outlineLevel="0" collapsed="false">
      <c r="A990" s="0" t="s">
        <v>190</v>
      </c>
      <c r="B990" s="0" t="s">
        <v>327</v>
      </c>
      <c r="C990" s="0" t="n">
        <v>63</v>
      </c>
      <c r="D990" s="0" t="n">
        <v>77</v>
      </c>
      <c r="E990" s="0" t="n">
        <v>31</v>
      </c>
      <c r="F990" s="0" t="n">
        <v>34</v>
      </c>
      <c r="G990" s="0" t="n">
        <v>15</v>
      </c>
      <c r="H990" s="0" t="n">
        <v>9</v>
      </c>
      <c r="I990" s="0" t="n">
        <v>0</v>
      </c>
      <c r="J990" s="0" t="n">
        <v>1</v>
      </c>
      <c r="K990" s="0" t="n">
        <f aca="false">VLOOKUP(A990,'Team Data'!$A$1:$E$659,2,FALSE())</f>
        <v>10</v>
      </c>
      <c r="L990" s="0" t="n">
        <f aca="false">VLOOKUP(A990,'Team Data'!$A$1:$E$659,3,FALSE())</f>
        <v>21</v>
      </c>
      <c r="M990" s="0" t="n">
        <f aca="false">VLOOKUP(B990,'Team Data'!$A$1:$E$659,2,FALSE())</f>
        <v>17</v>
      </c>
      <c r="N990" s="0" t="n">
        <f aca="false">VLOOKUP(B990,'Team Data'!$A$1:$E$659,3,FALSE())</f>
        <v>17</v>
      </c>
      <c r="O990" s="0" t="n">
        <f aca="false">VLOOKUP(A990,'Team Data'!$A$1:$E$659,4,FALSE())</f>
        <v>463</v>
      </c>
      <c r="P990" s="0" t="n">
        <f aca="false">VLOOKUP(A990,'Team Data'!$A$1:$E$659,5,FALSE())</f>
        <v>473</v>
      </c>
      <c r="Q990" s="0" t="n">
        <f aca="false">VLOOKUP(B990,'Team Data'!$A$1:$E$659,4,FALSE())</f>
        <v>586</v>
      </c>
      <c r="R990" s="0" t="n">
        <f aca="false">VLOOKUP(B990,'Team Data'!$A$1:$E$659,5,FALSE())</f>
        <v>495</v>
      </c>
      <c r="S990" s="0" t="n">
        <f aca="false">IF(I990=1,(MIN(30,(C990-D990)))*(M990/(M990+N990))*(Q990/(Q990+R990)),(MAX(-30,(C990-D990)))*(N990/(M990+N990))*(R990/(R990+Q990)))</f>
        <v>-3.20536540240518</v>
      </c>
      <c r="T990" s="0" t="n">
        <f aca="false">IF(J990=1,(MIN(30,(D990-C990)))*(K990/(K990+L990))*(O990/(O990+P990)),(MAX(-30,(D990-C990)))*(L990/(K990+L990))*(P990/(P990+O990)))</f>
        <v>2.23393989523022</v>
      </c>
      <c r="U990" s="7" t="n">
        <v>43064</v>
      </c>
    </row>
    <row r="991" customFormat="false" ht="15" hidden="false" customHeight="false" outlineLevel="0" collapsed="false">
      <c r="A991" s="0" t="s">
        <v>148</v>
      </c>
      <c r="B991" s="0" t="s">
        <v>34</v>
      </c>
      <c r="C991" s="0" t="n">
        <v>86</v>
      </c>
      <c r="D991" s="0" t="n">
        <v>94</v>
      </c>
      <c r="E991" s="0" t="n">
        <v>28</v>
      </c>
      <c r="F991" s="0" t="n">
        <v>44</v>
      </c>
      <c r="G991" s="0" t="n">
        <v>19</v>
      </c>
      <c r="H991" s="0" t="n">
        <v>24</v>
      </c>
      <c r="I991" s="0" t="n">
        <v>0</v>
      </c>
      <c r="J991" s="0" t="n">
        <v>1</v>
      </c>
      <c r="K991" s="0" t="n">
        <f aca="false">VLOOKUP(A991,'Team Data'!$A$1:$E$659,2,FALSE())</f>
        <v>18</v>
      </c>
      <c r="L991" s="0" t="n">
        <f aca="false">VLOOKUP(A991,'Team Data'!$A$1:$E$659,3,FALSE())</f>
        <v>17</v>
      </c>
      <c r="M991" s="0" t="n">
        <f aca="false">VLOOKUP(B991,'Team Data'!$A$1:$E$659,2,FALSE())</f>
        <v>11</v>
      </c>
      <c r="N991" s="0" t="n">
        <f aca="false">VLOOKUP(B991,'Team Data'!$A$1:$E$659,3,FALSE())</f>
        <v>16</v>
      </c>
      <c r="O991" s="0" t="n">
        <f aca="false">VLOOKUP(A991,'Team Data'!$A$1:$E$659,4,FALSE())</f>
        <v>497</v>
      </c>
      <c r="P991" s="0" t="n">
        <f aca="false">VLOOKUP(A991,'Team Data'!$A$1:$E$659,5,FALSE())</f>
        <v>580</v>
      </c>
      <c r="Q991" s="0" t="n">
        <f aca="false">VLOOKUP(B991,'Team Data'!$A$1:$E$659,4,FALSE())</f>
        <v>361</v>
      </c>
      <c r="R991" s="0" t="n">
        <f aca="false">VLOOKUP(B991,'Team Data'!$A$1:$E$659,5,FALSE())</f>
        <v>435</v>
      </c>
      <c r="S991" s="0" t="n">
        <f aca="false">IF(I991=1,(MIN(30,(C991-D991)))*(M991/(M991+N991))*(Q991/(Q991+R991)),(MAX(-30,(C991-D991)))*(N991/(M991+N991))*(R991/(R991+Q991)))</f>
        <v>-2.59073143495254</v>
      </c>
      <c r="T991" s="0" t="n">
        <f aca="false">IF(J991=1,(MIN(30,(D991-C991)))*(K991/(K991+L991))*(O991/(O991+P991)),(MAX(-30,(D991-C991)))*(L991/(K991+L991))*(P991/(P991+O991)))</f>
        <v>1.89860724233983</v>
      </c>
      <c r="U991" s="7" t="n">
        <v>43064</v>
      </c>
    </row>
    <row r="992" customFormat="false" ht="15" hidden="false" customHeight="false" outlineLevel="0" collapsed="false">
      <c r="A992" s="0" t="s">
        <v>181</v>
      </c>
      <c r="B992" s="0" t="s">
        <v>336</v>
      </c>
      <c r="C992" s="0" t="n">
        <v>63</v>
      </c>
      <c r="D992" s="0" t="n">
        <v>96</v>
      </c>
      <c r="E992" s="0" t="n">
        <v>33</v>
      </c>
      <c r="F992" s="0" t="n">
        <v>31</v>
      </c>
      <c r="G992" s="0" t="n">
        <v>20</v>
      </c>
      <c r="H992" s="0" t="n">
        <v>14</v>
      </c>
      <c r="I992" s="0" t="n">
        <v>0</v>
      </c>
      <c r="J992" s="0" t="n">
        <v>1</v>
      </c>
      <c r="K992" s="0" t="n">
        <f aca="false">VLOOKUP(A992,'Team Data'!$A$1:$E$659,2,FALSE())</f>
        <v>8</v>
      </c>
      <c r="L992" s="0" t="n">
        <f aca="false">VLOOKUP(A992,'Team Data'!$A$1:$E$659,3,FALSE())</f>
        <v>21</v>
      </c>
      <c r="M992" s="0" t="n">
        <f aca="false">VLOOKUP(B992,'Team Data'!$A$1:$E$659,2,FALSE())</f>
        <v>20</v>
      </c>
      <c r="N992" s="0" t="n">
        <f aca="false">VLOOKUP(B992,'Team Data'!$A$1:$E$659,3,FALSE())</f>
        <v>11</v>
      </c>
      <c r="O992" s="0" t="n">
        <f aca="false">VLOOKUP(A992,'Team Data'!$A$1:$E$659,4,FALSE())</f>
        <v>484</v>
      </c>
      <c r="P992" s="0" t="n">
        <f aca="false">VLOOKUP(A992,'Team Data'!$A$1:$E$659,5,FALSE())</f>
        <v>397</v>
      </c>
      <c r="Q992" s="0" t="n">
        <f aca="false">VLOOKUP(B992,'Team Data'!$A$1:$E$659,4,FALSE())</f>
        <v>573</v>
      </c>
      <c r="R992" s="0" t="n">
        <f aca="false">VLOOKUP(B992,'Team Data'!$A$1:$E$659,5,FALSE())</f>
        <v>467</v>
      </c>
      <c r="S992" s="0" t="n">
        <f aca="false">IF(I992=1,(MIN(30,(C992-D992)))*(M992/(M992+N992))*(Q992/(Q992+R992)),(MAX(-30,(C992-D992)))*(N992/(M992+N992))*(R992/(R992+Q992)))</f>
        <v>-4.78008684863524</v>
      </c>
      <c r="T992" s="0" t="n">
        <f aca="false">IF(J992=1,(MIN(30,(D992-C992)))*(K992/(K992+L992))*(O992/(O992+P992)),(MAX(-30,(D992-C992)))*(L992/(K992+L992))*(P992/(P992+O992)))</f>
        <v>4.54655759520921</v>
      </c>
      <c r="U992" s="7" t="n">
        <v>43064</v>
      </c>
    </row>
    <row r="993" customFormat="false" ht="15" hidden="false" customHeight="false" outlineLevel="0" collapsed="false">
      <c r="A993" s="0" t="s">
        <v>304</v>
      </c>
      <c r="B993" s="0" t="s">
        <v>114</v>
      </c>
      <c r="C993" s="0" t="n">
        <v>78</v>
      </c>
      <c r="D993" s="0" t="n">
        <v>62</v>
      </c>
      <c r="E993" s="0" t="n">
        <v>32</v>
      </c>
      <c r="F993" s="0" t="n">
        <v>23</v>
      </c>
      <c r="G993" s="0" t="n">
        <v>7</v>
      </c>
      <c r="H993" s="0" t="n">
        <v>9</v>
      </c>
      <c r="I993" s="0" t="n">
        <v>1</v>
      </c>
      <c r="J993" s="0" t="n">
        <v>0</v>
      </c>
      <c r="K993" s="0" t="n">
        <f aca="false">VLOOKUP(A993,'Team Data'!$A$1:$E$659,2,FALSE())</f>
        <v>22</v>
      </c>
      <c r="L993" s="0" t="n">
        <f aca="false">VLOOKUP(A993,'Team Data'!$A$1:$E$659,3,FALSE())</f>
        <v>10</v>
      </c>
      <c r="M993" s="0" t="n">
        <f aca="false">VLOOKUP(B993,'Team Data'!$A$1:$E$659,2,FALSE())</f>
        <v>12</v>
      </c>
      <c r="N993" s="0" t="n">
        <f aca="false">VLOOKUP(B993,'Team Data'!$A$1:$E$659,3,FALSE())</f>
        <v>19</v>
      </c>
      <c r="O993" s="0" t="n">
        <f aca="false">VLOOKUP(A993,'Team Data'!$A$1:$E$659,4,FALSE())</f>
        <v>459</v>
      </c>
      <c r="P993" s="0" t="n">
        <f aca="false">VLOOKUP(A993,'Team Data'!$A$1:$E$659,5,FALSE())</f>
        <v>534</v>
      </c>
      <c r="Q993" s="0" t="n">
        <f aca="false">VLOOKUP(B993,'Team Data'!$A$1:$E$659,4,FALSE())</f>
        <v>472</v>
      </c>
      <c r="R993" s="0" t="n">
        <f aca="false">VLOOKUP(B993,'Team Data'!$A$1:$E$659,5,FALSE())</f>
        <v>512</v>
      </c>
      <c r="S993" s="0" t="n">
        <f aca="false">IF(I993=1,(MIN(30,(C993-D993)))*(M993/(M993+N993))*(Q993/(Q993+R993)),(MAX(-30,(C993-D993)))*(N993/(M993+N993))*(R993/(R993+Q993)))</f>
        <v>2.97088906372935</v>
      </c>
      <c r="T993" s="0" t="n">
        <f aca="false">IF(J993=1,(MIN(30,(D993-C993)))*(K993/(K993+L993))*(O993/(O993+P993)),(MAX(-30,(D993-C993)))*(L993/(K993+L993))*(P993/(P993+O993)))</f>
        <v>-2.68882175226586</v>
      </c>
      <c r="U993" s="7" t="n">
        <v>43064</v>
      </c>
    </row>
    <row r="994" customFormat="false" ht="15" hidden="false" customHeight="false" outlineLevel="0" collapsed="false">
      <c r="A994" s="0" t="s">
        <v>162</v>
      </c>
      <c r="B994" s="0" t="s">
        <v>290</v>
      </c>
      <c r="C994" s="0" t="n">
        <v>60</v>
      </c>
      <c r="D994" s="0" t="n">
        <v>90</v>
      </c>
      <c r="E994" s="0" t="n">
        <v>31</v>
      </c>
      <c r="F994" s="0" t="n">
        <v>44</v>
      </c>
      <c r="G994" s="0" t="n">
        <v>11</v>
      </c>
      <c r="H994" s="0" t="n">
        <v>12</v>
      </c>
      <c r="I994" s="0" t="n">
        <v>0</v>
      </c>
      <c r="J994" s="0" t="n">
        <v>1</v>
      </c>
      <c r="K994" s="0" t="n">
        <f aca="false">VLOOKUP(A994,'Team Data'!$A$1:$E$659,2,FALSE())</f>
        <v>7</v>
      </c>
      <c r="L994" s="0" t="n">
        <f aca="false">VLOOKUP(A994,'Team Data'!$A$1:$E$659,3,FALSE())</f>
        <v>25</v>
      </c>
      <c r="M994" s="0" t="n">
        <f aca="false">VLOOKUP(B994,'Team Data'!$A$1:$E$659,2,FALSE())</f>
        <v>19</v>
      </c>
      <c r="N994" s="0" t="n">
        <f aca="false">VLOOKUP(B994,'Team Data'!$A$1:$E$659,3,FALSE())</f>
        <v>14</v>
      </c>
      <c r="O994" s="0" t="n">
        <f aca="false">VLOOKUP(A994,'Team Data'!$A$1:$E$659,4,FALSE())</f>
        <v>467</v>
      </c>
      <c r="P994" s="0" t="n">
        <f aca="false">VLOOKUP(A994,'Team Data'!$A$1:$E$659,5,FALSE())</f>
        <v>524</v>
      </c>
      <c r="Q994" s="0" t="n">
        <f aca="false">VLOOKUP(B994,'Team Data'!$A$1:$E$659,4,FALSE())</f>
        <v>502</v>
      </c>
      <c r="R994" s="0" t="n">
        <f aca="false">VLOOKUP(B994,'Team Data'!$A$1:$E$659,5,FALSE())</f>
        <v>497</v>
      </c>
      <c r="S994" s="0" t="n">
        <f aca="false">IF(I994=1,(MIN(30,(C994-D994)))*(M994/(M994+N994))*(Q994/(Q994+R994)),(MAX(-30,(C994-D994)))*(N994/(M994+N994))*(R994/(R994+Q994)))</f>
        <v>-6.33178633178633</v>
      </c>
      <c r="T994" s="0" t="n">
        <f aca="false">IF(J994=1,(MIN(30,(D994-C994)))*(K994/(K994+L994))*(O994/(O994+P994)),(MAX(-30,(D994-C994)))*(L994/(K994+L994))*(P994/(P994+O994)))</f>
        <v>3.09252018163471</v>
      </c>
      <c r="U994" s="7" t="n">
        <v>43064</v>
      </c>
    </row>
    <row r="995" customFormat="false" ht="15" hidden="false" customHeight="false" outlineLevel="0" collapsed="false">
      <c r="A995" s="0" t="s">
        <v>113</v>
      </c>
      <c r="B995" s="0" t="s">
        <v>264</v>
      </c>
      <c r="C995" s="0" t="n">
        <v>76</v>
      </c>
      <c r="D995" s="0" t="n">
        <v>85</v>
      </c>
      <c r="E995" s="0" t="n">
        <v>33</v>
      </c>
      <c r="F995" s="0" t="n">
        <v>36</v>
      </c>
      <c r="G995" s="0" t="n">
        <v>6</v>
      </c>
      <c r="H995" s="0" t="n">
        <v>12</v>
      </c>
      <c r="I995" s="0" t="n">
        <v>0</v>
      </c>
      <c r="J995" s="0" t="n">
        <v>1</v>
      </c>
      <c r="K995" s="0" t="n">
        <f aca="false">VLOOKUP(A995,'Team Data'!$A$1:$E$659,2,FALSE())</f>
        <v>19</v>
      </c>
      <c r="L995" s="0" t="n">
        <f aca="false">VLOOKUP(A995,'Team Data'!$A$1:$E$659,3,FALSE())</f>
        <v>12</v>
      </c>
      <c r="M995" s="0" t="n">
        <f aca="false">VLOOKUP(B995,'Team Data'!$A$1:$E$659,2,FALSE())</f>
        <v>8</v>
      </c>
      <c r="N995" s="0" t="n">
        <f aca="false">VLOOKUP(B995,'Team Data'!$A$1:$E$659,3,FALSE())</f>
        <v>24</v>
      </c>
      <c r="O995" s="0" t="n">
        <f aca="false">VLOOKUP(A995,'Team Data'!$A$1:$E$659,4,FALSE())</f>
        <v>498</v>
      </c>
      <c r="P995" s="0" t="n">
        <f aca="false">VLOOKUP(A995,'Team Data'!$A$1:$E$659,5,FALSE())</f>
        <v>473</v>
      </c>
      <c r="Q995" s="0" t="n">
        <f aca="false">VLOOKUP(B995,'Team Data'!$A$1:$E$659,4,FALSE())</f>
        <v>541</v>
      </c>
      <c r="R995" s="0" t="n">
        <f aca="false">VLOOKUP(B995,'Team Data'!$A$1:$E$659,5,FALSE())</f>
        <v>503</v>
      </c>
      <c r="S995" s="0" t="n">
        <f aca="false">IF(I995=1,(MIN(30,(C995-D995)))*(M995/(M995+N995))*(Q995/(Q995+R995)),(MAX(-30,(C995-D995)))*(N995/(M995+N995))*(R995/(R995+Q995)))</f>
        <v>-3.25215517241379</v>
      </c>
      <c r="T995" s="0" t="n">
        <f aca="false">IF(J995=1,(MIN(30,(D995-C995)))*(K995/(K995+L995))*(O995/(O995+P995)),(MAX(-30,(D995-C995)))*(L995/(K995+L995))*(P995/(P995+O995)))</f>
        <v>2.82907544599847</v>
      </c>
      <c r="U995" s="7" t="n">
        <v>43064</v>
      </c>
    </row>
    <row r="996" customFormat="false" ht="15" hidden="false" customHeight="false" outlineLevel="0" collapsed="false">
      <c r="A996" s="0" t="s">
        <v>245</v>
      </c>
      <c r="B996" s="0" t="s">
        <v>175</v>
      </c>
      <c r="C996" s="0" t="n">
        <v>73</v>
      </c>
      <c r="D996" s="0" t="n">
        <v>59</v>
      </c>
      <c r="E996" s="0" t="n">
        <v>32</v>
      </c>
      <c r="F996" s="0" t="n">
        <v>33</v>
      </c>
      <c r="G996" s="0" t="n">
        <v>9</v>
      </c>
      <c r="H996" s="0" t="n">
        <v>17</v>
      </c>
      <c r="I996" s="0" t="n">
        <v>1</v>
      </c>
      <c r="J996" s="0" t="n">
        <v>0</v>
      </c>
      <c r="K996" s="0" t="n">
        <f aca="false">VLOOKUP(A996,'Team Data'!$A$1:$E$659,2,FALSE())</f>
        <v>22</v>
      </c>
      <c r="L996" s="0" t="n">
        <f aca="false">VLOOKUP(A996,'Team Data'!$A$1:$E$659,3,FALSE())</f>
        <v>12</v>
      </c>
      <c r="M996" s="0" t="n">
        <f aca="false">VLOOKUP(B996,'Team Data'!$A$1:$E$659,2,FALSE())</f>
        <v>4</v>
      </c>
      <c r="N996" s="0" t="n">
        <f aca="false">VLOOKUP(B996,'Team Data'!$A$1:$E$659,3,FALSE())</f>
        <v>28</v>
      </c>
      <c r="O996" s="0" t="n">
        <f aca="false">VLOOKUP(A996,'Team Data'!$A$1:$E$659,4,FALSE())</f>
        <v>500</v>
      </c>
      <c r="P996" s="0" t="n">
        <f aca="false">VLOOKUP(A996,'Team Data'!$A$1:$E$659,5,FALSE())</f>
        <v>508</v>
      </c>
      <c r="Q996" s="0" t="n">
        <f aca="false">VLOOKUP(B996,'Team Data'!$A$1:$E$659,4,FALSE())</f>
        <v>495</v>
      </c>
      <c r="R996" s="0" t="n">
        <f aca="false">VLOOKUP(B996,'Team Data'!$A$1:$E$659,5,FALSE())</f>
        <v>568</v>
      </c>
      <c r="S996" s="0" t="n">
        <f aca="false">IF(I996=1,(MIN(30,(C996-D996)))*(M996/(M996+N996))*(Q996/(Q996+R996)),(MAX(-30,(C996-D996)))*(N996/(M996+N996))*(R996/(R996+Q996)))</f>
        <v>0.814910630291628</v>
      </c>
      <c r="T996" s="0" t="n">
        <f aca="false">IF(J996=1,(MIN(30,(D996-C996)))*(K996/(K996+L996))*(O996/(O996+P996)),(MAX(-30,(D996-C996)))*(L996/(K996+L996))*(P996/(P996+O996)))</f>
        <v>-2.49019607843137</v>
      </c>
      <c r="U996" s="7" t="n">
        <v>43064</v>
      </c>
    </row>
    <row r="997" customFormat="false" ht="15" hidden="false" customHeight="false" outlineLevel="0" collapsed="false">
      <c r="A997" s="0" t="s">
        <v>143</v>
      </c>
      <c r="B997" s="0" t="s">
        <v>228</v>
      </c>
      <c r="C997" s="0" t="n">
        <v>68</v>
      </c>
      <c r="D997" s="0" t="n">
        <v>80</v>
      </c>
      <c r="E997" s="0" t="n">
        <v>28</v>
      </c>
      <c r="F997" s="0" t="n">
        <v>33</v>
      </c>
      <c r="G997" s="0" t="n">
        <v>10</v>
      </c>
      <c r="H997" s="0" t="n">
        <v>11</v>
      </c>
      <c r="I997" s="0" t="n">
        <v>0</v>
      </c>
      <c r="J997" s="0" t="n">
        <v>1</v>
      </c>
      <c r="K997" s="0" t="n">
        <f aca="false">VLOOKUP(A997,'Team Data'!$A$1:$E$659,2,FALSE())</f>
        <v>16</v>
      </c>
      <c r="L997" s="0" t="n">
        <f aca="false">VLOOKUP(A997,'Team Data'!$A$1:$E$659,3,FALSE())</f>
        <v>14</v>
      </c>
      <c r="M997" s="0" t="n">
        <f aca="false">VLOOKUP(B997,'Team Data'!$A$1:$E$659,2,FALSE())</f>
        <v>8</v>
      </c>
      <c r="N997" s="0" t="n">
        <f aca="false">VLOOKUP(B997,'Team Data'!$A$1:$E$659,3,FALSE())</f>
        <v>23</v>
      </c>
      <c r="O997" s="0" t="n">
        <f aca="false">VLOOKUP(A997,'Team Data'!$A$1:$E$659,4,FALSE())</f>
        <v>426</v>
      </c>
      <c r="P997" s="0" t="n">
        <f aca="false">VLOOKUP(A997,'Team Data'!$A$1:$E$659,5,FALSE())</f>
        <v>491</v>
      </c>
      <c r="Q997" s="0" t="n">
        <f aca="false">VLOOKUP(B997,'Team Data'!$A$1:$E$659,4,FALSE())</f>
        <v>632</v>
      </c>
      <c r="R997" s="0" t="n">
        <f aca="false">VLOOKUP(B997,'Team Data'!$A$1:$E$659,5,FALSE())</f>
        <v>404</v>
      </c>
      <c r="S997" s="0" t="n">
        <f aca="false">IF(I997=1,(MIN(30,(C997-D997)))*(M997/(M997+N997))*(Q997/(Q997+R997)),(MAX(-30,(C997-D997)))*(N997/(M997+N997))*(R997/(R997+Q997)))</f>
        <v>-3.47191431062399</v>
      </c>
      <c r="T997" s="0" t="n">
        <f aca="false">IF(J997=1,(MIN(30,(D997-C997)))*(K997/(K997+L997))*(O997/(O997+P997)),(MAX(-30,(D997-C997)))*(L997/(K997+L997))*(P997/(P997+O997)))</f>
        <v>2.973173391494</v>
      </c>
      <c r="U997" s="7" t="n">
        <v>43064</v>
      </c>
    </row>
    <row r="998" customFormat="false" ht="15" hidden="false" customHeight="false" outlineLevel="0" collapsed="false">
      <c r="A998" s="0" t="s">
        <v>450</v>
      </c>
      <c r="B998" s="0" t="s">
        <v>144</v>
      </c>
      <c r="C998" s="0" t="n">
        <v>50</v>
      </c>
      <c r="D998" s="0" t="n">
        <v>96</v>
      </c>
      <c r="E998" s="0" t="n">
        <v>21</v>
      </c>
      <c r="F998" s="0" t="n">
        <v>47</v>
      </c>
      <c r="G998" s="0" t="n">
        <v>21</v>
      </c>
      <c r="H998" s="0" t="n">
        <v>15</v>
      </c>
      <c r="I998" s="0" t="n">
        <v>0</v>
      </c>
      <c r="J998" s="0" t="n">
        <v>1</v>
      </c>
      <c r="K998" s="0" t="n">
        <f aca="false">VLOOKUP(A998,'Team Data'!$A$1:$E$659,2,FALSE())</f>
        <v>0</v>
      </c>
      <c r="L998" s="0" t="n">
        <f aca="false">VLOOKUP(A998,'Team Data'!$A$1:$E$659,3,FALSE())</f>
        <v>7</v>
      </c>
      <c r="M998" s="0" t="n">
        <f aca="false">VLOOKUP(B998,'Team Data'!$A$1:$E$659,2,FALSE())</f>
        <v>22</v>
      </c>
      <c r="N998" s="0" t="n">
        <f aca="false">VLOOKUP(B998,'Team Data'!$A$1:$E$659,3,FALSE())</f>
        <v>15</v>
      </c>
      <c r="O998" s="0" t="n">
        <f aca="false">VLOOKUP(A998,'Team Data'!$A$1:$E$659,4,FALSE())</f>
        <v>110</v>
      </c>
      <c r="P998" s="0" t="n">
        <f aca="false">VLOOKUP(A998,'Team Data'!$A$1:$E$659,5,FALSE())</f>
        <v>119</v>
      </c>
      <c r="Q998" s="0" t="n">
        <f aca="false">VLOOKUP(B998,'Team Data'!$A$1:$E$659,4,FALSE())</f>
        <v>570</v>
      </c>
      <c r="R998" s="0" t="n">
        <f aca="false">VLOOKUP(B998,'Team Data'!$A$1:$E$659,5,FALSE())</f>
        <v>569</v>
      </c>
      <c r="S998" s="0" t="n">
        <f aca="false">IF(I998=1,(MIN(30,(C998-D998)))*(M998/(M998+N998))*(Q998/(Q998+R998)),(MAX(-30,(C998-D998)))*(N998/(M998+N998))*(R998/(R998+Q998)))</f>
        <v>-6.07574211612842</v>
      </c>
      <c r="T998" s="0" t="n">
        <f aca="false">IF(J998=1,(MIN(30,(D998-C998)))*(K998/(K998+L998))*(O998/(O998+P998)),(MAX(-30,(D998-C998)))*(L998/(K998+L998))*(P998/(P998+O998)))</f>
        <v>0</v>
      </c>
      <c r="U998" s="7" t="n">
        <v>43064</v>
      </c>
    </row>
    <row r="999" customFormat="false" ht="15" hidden="false" customHeight="false" outlineLevel="0" collapsed="false">
      <c r="A999" s="0" t="s">
        <v>101</v>
      </c>
      <c r="B999" s="0" t="s">
        <v>33</v>
      </c>
      <c r="C999" s="0" t="n">
        <v>57</v>
      </c>
      <c r="D999" s="0" t="n">
        <v>62</v>
      </c>
      <c r="E999" s="0" t="n">
        <v>43</v>
      </c>
      <c r="F999" s="0" t="n">
        <v>55</v>
      </c>
      <c r="G999" s="0" t="n">
        <v>13</v>
      </c>
      <c r="H999" s="0" t="n">
        <v>16</v>
      </c>
      <c r="I999" s="0" t="n">
        <v>0</v>
      </c>
      <c r="J999" s="0" t="n">
        <v>1</v>
      </c>
      <c r="K999" s="0" t="n">
        <f aca="false">VLOOKUP(A999,'Team Data'!$A$1:$E$659,2,FALSE())</f>
        <v>21</v>
      </c>
      <c r="L999" s="0" t="n">
        <f aca="false">VLOOKUP(A999,'Team Data'!$A$1:$E$659,3,FALSE())</f>
        <v>12</v>
      </c>
      <c r="M999" s="0" t="n">
        <f aca="false">VLOOKUP(B999,'Team Data'!$A$1:$E$659,2,FALSE())</f>
        <v>20</v>
      </c>
      <c r="N999" s="0" t="n">
        <f aca="false">VLOOKUP(B999,'Team Data'!$A$1:$E$659,3,FALSE())</f>
        <v>13</v>
      </c>
      <c r="O999" s="0" t="n">
        <f aca="false">VLOOKUP(A999,'Team Data'!$A$1:$E$659,4,FALSE())</f>
        <v>495</v>
      </c>
      <c r="P999" s="0" t="n">
        <f aca="false">VLOOKUP(A999,'Team Data'!$A$1:$E$659,5,FALSE())</f>
        <v>516</v>
      </c>
      <c r="Q999" s="0" t="n">
        <f aca="false">VLOOKUP(B999,'Team Data'!$A$1:$E$659,4,FALSE())</f>
        <v>562</v>
      </c>
      <c r="R999" s="0" t="n">
        <f aca="false">VLOOKUP(B999,'Team Data'!$A$1:$E$659,5,FALSE())</f>
        <v>491</v>
      </c>
      <c r="S999" s="0" t="n">
        <f aca="false">IF(I999=1,(MIN(30,(C999-D999)))*(M999/(M999+N999))*(Q999/(Q999+R999)),(MAX(-30,(C999-D999)))*(N999/(M999+N999))*(R999/(R999+Q999)))</f>
        <v>-0.918443696221474</v>
      </c>
      <c r="T999" s="0" t="n">
        <f aca="false">IF(J999=1,(MIN(30,(D999-C999)))*(K999/(K999+L999))*(O999/(O999+P999)),(MAX(-30,(D999-C999)))*(L999/(K999+L999))*(P999/(P999+O999)))</f>
        <v>1.55786350148368</v>
      </c>
      <c r="U999" s="7" t="n">
        <v>43064</v>
      </c>
    </row>
    <row r="1000" customFormat="false" ht="15" hidden="false" customHeight="false" outlineLevel="0" collapsed="false">
      <c r="A1000" s="0" t="s">
        <v>32</v>
      </c>
      <c r="B1000" s="0" t="s">
        <v>44</v>
      </c>
      <c r="C1000" s="0" t="n">
        <v>78</v>
      </c>
      <c r="D1000" s="0" t="n">
        <v>72</v>
      </c>
      <c r="E1000" s="0" t="n">
        <v>41</v>
      </c>
      <c r="F1000" s="0" t="n">
        <v>26</v>
      </c>
      <c r="G1000" s="0" t="n">
        <v>11</v>
      </c>
      <c r="H1000" s="0" t="n">
        <v>9</v>
      </c>
      <c r="I1000" s="0" t="n">
        <v>1</v>
      </c>
      <c r="J1000" s="0" t="n">
        <v>0</v>
      </c>
      <c r="K1000" s="0" t="n">
        <f aca="false">VLOOKUP(A1000,'Team Data'!$A$1:$E$659,2,FALSE())</f>
        <v>16</v>
      </c>
      <c r="L1000" s="0" t="n">
        <f aca="false">VLOOKUP(A1000,'Team Data'!$A$1:$E$659,3,FALSE())</f>
        <v>16</v>
      </c>
      <c r="M1000" s="0" t="n">
        <f aca="false">VLOOKUP(B1000,'Team Data'!$A$1:$E$659,2,FALSE())</f>
        <v>18</v>
      </c>
      <c r="N1000" s="0" t="n">
        <f aca="false">VLOOKUP(B1000,'Team Data'!$A$1:$E$659,3,FALSE())</f>
        <v>16</v>
      </c>
      <c r="O1000" s="0" t="n">
        <f aca="false">VLOOKUP(A1000,'Team Data'!$A$1:$E$659,4,FALSE())</f>
        <v>523</v>
      </c>
      <c r="P1000" s="0" t="n">
        <f aca="false">VLOOKUP(A1000,'Team Data'!$A$1:$E$659,5,FALSE())</f>
        <v>476</v>
      </c>
      <c r="Q1000" s="0" t="n">
        <f aca="false">VLOOKUP(B1000,'Team Data'!$A$1:$E$659,4,FALSE())</f>
        <v>493</v>
      </c>
      <c r="R1000" s="0" t="n">
        <f aca="false">VLOOKUP(B1000,'Team Data'!$A$1:$E$659,5,FALSE())</f>
        <v>541</v>
      </c>
      <c r="S1000" s="0" t="n">
        <f aca="false">IF(I1000=1,(MIN(30,(C1000-D1000)))*(M1000/(M1000+N1000))*(Q1000/(Q1000+R1000)),(MAX(-30,(C1000-D1000)))*(N1000/(M1000+N1000))*(R1000/(R1000+Q1000)))</f>
        <v>1.51450676982592</v>
      </c>
      <c r="T1000" s="0" t="n">
        <f aca="false">IF(J1000=1,(MIN(30,(D1000-C1000)))*(K1000/(K1000+L1000))*(O1000/(O1000+P1000)),(MAX(-30,(D1000-C1000)))*(L1000/(K1000+L1000))*(P1000/(P1000+O1000)))</f>
        <v>-1.42942942942943</v>
      </c>
      <c r="U1000" s="7" t="n">
        <v>43064</v>
      </c>
    </row>
    <row r="1001" customFormat="false" ht="15" hidden="false" customHeight="false" outlineLevel="0" collapsed="false">
      <c r="A1001" s="0" t="s">
        <v>61</v>
      </c>
      <c r="B1001" s="0" t="s">
        <v>58</v>
      </c>
      <c r="C1001" s="0" t="n">
        <v>71</v>
      </c>
      <c r="D1001" s="0" t="n">
        <v>77</v>
      </c>
      <c r="E1001" s="0" t="n">
        <v>37</v>
      </c>
      <c r="F1001" s="0" t="n">
        <v>35</v>
      </c>
      <c r="G1001" s="0" t="n">
        <v>12</v>
      </c>
      <c r="H1001" s="0" t="n">
        <v>11</v>
      </c>
      <c r="I1001" s="0" t="n">
        <v>0</v>
      </c>
      <c r="J1001" s="0" t="n">
        <v>1</v>
      </c>
      <c r="K1001" s="0" t="n">
        <f aca="false">VLOOKUP(A1001,'Team Data'!$A$1:$E$659,2,FALSE())</f>
        <v>8</v>
      </c>
      <c r="L1001" s="0" t="n">
        <f aca="false">VLOOKUP(A1001,'Team Data'!$A$1:$E$659,3,FALSE())</f>
        <v>19</v>
      </c>
      <c r="M1001" s="0" t="n">
        <f aca="false">VLOOKUP(B1001,'Team Data'!$A$1:$E$659,2,FALSE())</f>
        <v>19</v>
      </c>
      <c r="N1001" s="0" t="n">
        <f aca="false">VLOOKUP(B1001,'Team Data'!$A$1:$E$659,3,FALSE())</f>
        <v>14</v>
      </c>
      <c r="O1001" s="0" t="n">
        <f aca="false">VLOOKUP(A1001,'Team Data'!$A$1:$E$659,4,FALSE())</f>
        <v>409</v>
      </c>
      <c r="P1001" s="0" t="n">
        <f aca="false">VLOOKUP(A1001,'Team Data'!$A$1:$E$659,5,FALSE())</f>
        <v>407</v>
      </c>
      <c r="Q1001" s="0" t="n">
        <f aca="false">VLOOKUP(B1001,'Team Data'!$A$1:$E$659,4,FALSE())</f>
        <v>475</v>
      </c>
      <c r="R1001" s="0" t="n">
        <f aca="false">VLOOKUP(B1001,'Team Data'!$A$1:$E$659,5,FALSE())</f>
        <v>542</v>
      </c>
      <c r="S1001" s="0" t="n">
        <f aca="false">IF(I1001=1,(MIN(30,(C1001-D1001)))*(M1001/(M1001+N1001))*(Q1001/(Q1001+R1001)),(MAX(-30,(C1001-D1001)))*(N1001/(M1001+N1001))*(R1001/(R1001+Q1001)))</f>
        <v>-1.35657459551265</v>
      </c>
      <c r="T1001" s="0" t="n">
        <f aca="false">IF(J1001=1,(MIN(30,(D1001-C1001)))*(K1001/(K1001+L1001))*(O1001/(O1001+P1001)),(MAX(-30,(D1001-C1001)))*(L1001/(K1001+L1001))*(P1001/(P1001+O1001)))</f>
        <v>0.891067538126362</v>
      </c>
      <c r="U1001" s="7" t="n">
        <v>43064</v>
      </c>
    </row>
    <row r="1002" customFormat="false" ht="15" hidden="false" customHeight="false" outlineLevel="0" collapsed="false">
      <c r="A1002" s="0" t="s">
        <v>579</v>
      </c>
      <c r="B1002" s="0" t="s">
        <v>346</v>
      </c>
      <c r="C1002" s="0" t="n">
        <v>59</v>
      </c>
      <c r="D1002" s="0" t="n">
        <v>88</v>
      </c>
      <c r="E1002" s="0" t="n">
        <v>28</v>
      </c>
      <c r="F1002" s="0" t="n">
        <v>44</v>
      </c>
      <c r="G1002" s="0" t="n">
        <v>12</v>
      </c>
      <c r="H1002" s="0" t="n">
        <v>10</v>
      </c>
      <c r="I1002" s="0" t="n">
        <v>0</v>
      </c>
      <c r="J1002" s="0" t="n">
        <v>1</v>
      </c>
      <c r="K1002" s="0" t="n">
        <f aca="false">VLOOKUP(A1002,'Team Data'!$A$1:$E$659,2,FALSE())</f>
        <v>0</v>
      </c>
      <c r="L1002" s="0" t="n">
        <f aca="false">VLOOKUP(A1002,'Team Data'!$A$1:$E$659,3,FALSE())</f>
        <v>1</v>
      </c>
      <c r="M1002" s="0" t="n">
        <f aca="false">VLOOKUP(B1002,'Team Data'!$A$1:$E$659,2,FALSE())</f>
        <v>17</v>
      </c>
      <c r="N1002" s="0" t="n">
        <f aca="false">VLOOKUP(B1002,'Team Data'!$A$1:$E$659,3,FALSE())</f>
        <v>15</v>
      </c>
      <c r="O1002" s="0" t="n">
        <f aca="false">VLOOKUP(A1002,'Team Data'!$A$1:$E$659,4,FALSE())</f>
        <v>17</v>
      </c>
      <c r="P1002" s="0" t="n">
        <f aca="false">VLOOKUP(A1002,'Team Data'!$A$1:$E$659,5,FALSE())</f>
        <v>15</v>
      </c>
      <c r="Q1002" s="0" t="n">
        <f aca="false">VLOOKUP(B1002,'Team Data'!$A$1:$E$659,4,FALSE())</f>
        <v>521</v>
      </c>
      <c r="R1002" s="0" t="n">
        <f aca="false">VLOOKUP(B1002,'Team Data'!$A$1:$E$659,5,FALSE())</f>
        <v>476</v>
      </c>
      <c r="S1002" s="0" t="n">
        <f aca="false">IF(I1002=1,(MIN(30,(C1002-D1002)))*(M1002/(M1002+N1002))*(Q1002/(Q1002+R1002)),(MAX(-30,(C1002-D1002)))*(N1002/(M1002+N1002))*(R1002/(R1002+Q1002)))</f>
        <v>-6.49009528585757</v>
      </c>
      <c r="T1002" s="0" t="n">
        <f aca="false">IF(J1002=1,(MIN(30,(D1002-C1002)))*(K1002/(K1002+L1002))*(O1002/(O1002+P1002)),(MAX(-30,(D1002-C1002)))*(L1002/(K1002+L1002))*(P1002/(P1002+O1002)))</f>
        <v>0</v>
      </c>
      <c r="U1002" s="7" t="n">
        <v>43064</v>
      </c>
    </row>
    <row r="1003" customFormat="false" ht="15" hidden="false" customHeight="false" outlineLevel="0" collapsed="false">
      <c r="A1003" s="0" t="s">
        <v>407</v>
      </c>
      <c r="B1003" s="0" t="s">
        <v>72</v>
      </c>
      <c r="C1003" s="0" t="n">
        <v>69</v>
      </c>
      <c r="D1003" s="0" t="n">
        <v>131</v>
      </c>
      <c r="E1003" s="0" t="n">
        <v>36</v>
      </c>
      <c r="F1003" s="0" t="n">
        <v>44</v>
      </c>
      <c r="G1003" s="0" t="n">
        <v>34</v>
      </c>
      <c r="H1003" s="0" t="n">
        <v>15</v>
      </c>
      <c r="I1003" s="0" t="n">
        <v>0</v>
      </c>
      <c r="J1003" s="0" t="n">
        <v>1</v>
      </c>
      <c r="K1003" s="0" t="n">
        <f aca="false">VLOOKUP(A1003,'Team Data'!$A$1:$E$659,2,FALSE())</f>
        <v>0</v>
      </c>
      <c r="L1003" s="0" t="n">
        <f aca="false">VLOOKUP(A1003,'Team Data'!$A$1:$E$659,3,FALSE())</f>
        <v>3</v>
      </c>
      <c r="M1003" s="0" t="n">
        <f aca="false">VLOOKUP(B1003,'Team Data'!$A$1:$E$659,2,FALSE())</f>
        <v>8</v>
      </c>
      <c r="N1003" s="0" t="n">
        <f aca="false">VLOOKUP(B1003,'Team Data'!$A$1:$E$659,3,FALSE())</f>
        <v>24</v>
      </c>
      <c r="O1003" s="0" t="n">
        <f aca="false">VLOOKUP(A1003,'Team Data'!$A$1:$E$659,4,FALSE())</f>
        <v>46</v>
      </c>
      <c r="P1003" s="0" t="n">
        <f aca="false">VLOOKUP(A1003,'Team Data'!$A$1:$E$659,5,FALSE())</f>
        <v>54</v>
      </c>
      <c r="Q1003" s="0" t="n">
        <f aca="false">VLOOKUP(B1003,'Team Data'!$A$1:$E$659,4,FALSE())</f>
        <v>529</v>
      </c>
      <c r="R1003" s="0" t="n">
        <f aca="false">VLOOKUP(B1003,'Team Data'!$A$1:$E$659,5,FALSE())</f>
        <v>470</v>
      </c>
      <c r="S1003" s="0" t="n">
        <f aca="false">IF(I1003=1,(MIN(30,(C1003-D1003)))*(M1003/(M1003+N1003))*(Q1003/(Q1003+R1003)),(MAX(-30,(C1003-D1003)))*(N1003/(M1003+N1003))*(R1003/(R1003+Q1003)))</f>
        <v>-10.5855855855856</v>
      </c>
      <c r="T1003" s="0" t="n">
        <f aca="false">IF(J1003=1,(MIN(30,(D1003-C1003)))*(K1003/(K1003+L1003))*(O1003/(O1003+P1003)),(MAX(-30,(D1003-C1003)))*(L1003/(K1003+L1003))*(P1003/(P1003+O1003)))</f>
        <v>0</v>
      </c>
      <c r="U1003" s="7" t="n">
        <v>43064</v>
      </c>
    </row>
    <row r="1004" customFormat="false" ht="15" hidden="false" customHeight="false" outlineLevel="0" collapsed="false">
      <c r="A1004" s="0" t="s">
        <v>333</v>
      </c>
      <c r="B1004" s="0" t="s">
        <v>355</v>
      </c>
      <c r="C1004" s="0" t="n">
        <v>79</v>
      </c>
      <c r="D1004" s="0" t="n">
        <v>73</v>
      </c>
      <c r="E1004" s="0" t="n">
        <v>34</v>
      </c>
      <c r="F1004" s="0" t="n">
        <v>31</v>
      </c>
      <c r="G1004" s="0" t="n">
        <v>9</v>
      </c>
      <c r="H1004" s="0" t="n">
        <v>14</v>
      </c>
      <c r="I1004" s="0" t="n">
        <v>1</v>
      </c>
      <c r="J1004" s="0" t="n">
        <v>0</v>
      </c>
      <c r="K1004" s="0" t="n">
        <f aca="false">VLOOKUP(A1004,'Team Data'!$A$1:$E$659,2,FALSE())</f>
        <v>27</v>
      </c>
      <c r="L1004" s="0" t="n">
        <f aca="false">VLOOKUP(A1004,'Team Data'!$A$1:$E$659,3,FALSE())</f>
        <v>8</v>
      </c>
      <c r="M1004" s="0" t="n">
        <f aca="false">VLOOKUP(B1004,'Team Data'!$A$1:$E$659,2,FALSE())</f>
        <v>16</v>
      </c>
      <c r="N1004" s="0" t="n">
        <f aca="false">VLOOKUP(B1004,'Team Data'!$A$1:$E$659,3,FALSE())</f>
        <v>15</v>
      </c>
      <c r="O1004" s="0" t="n">
        <f aca="false">VLOOKUP(A1004,'Team Data'!$A$1:$E$659,4,FALSE())</f>
        <v>551</v>
      </c>
      <c r="P1004" s="0" t="n">
        <f aca="false">VLOOKUP(A1004,'Team Data'!$A$1:$E$659,5,FALSE())</f>
        <v>544</v>
      </c>
      <c r="Q1004" s="0" t="n">
        <f aca="false">VLOOKUP(B1004,'Team Data'!$A$1:$E$659,4,FALSE())</f>
        <v>450</v>
      </c>
      <c r="R1004" s="0" t="n">
        <f aca="false">VLOOKUP(B1004,'Team Data'!$A$1:$E$659,5,FALSE())</f>
        <v>474</v>
      </c>
      <c r="S1004" s="0" t="n">
        <f aca="false">IF(I1004=1,(MIN(30,(C1004-D1004)))*(M1004/(M1004+N1004))*(Q1004/(Q1004+R1004)),(MAX(-30,(C1004-D1004)))*(N1004/(M1004+N1004))*(R1004/(R1004+Q1004)))</f>
        <v>1.50816925010473</v>
      </c>
      <c r="T1004" s="0" t="n">
        <f aca="false">IF(J1004=1,(MIN(30,(D1004-C1004)))*(K1004/(K1004+L1004))*(O1004/(O1004+P1004)),(MAX(-30,(D1004-C1004)))*(L1004/(K1004+L1004))*(P1004/(P1004+O1004)))</f>
        <v>-0.68133072407045</v>
      </c>
      <c r="U1004" s="7" t="n">
        <v>43064</v>
      </c>
    </row>
    <row r="1005" customFormat="false" ht="15" hidden="false" customHeight="false" outlineLevel="0" collapsed="false">
      <c r="A1005" s="0" t="s">
        <v>96</v>
      </c>
      <c r="B1005" s="0" t="s">
        <v>85</v>
      </c>
      <c r="C1005" s="0" t="n">
        <v>64</v>
      </c>
      <c r="D1005" s="0" t="n">
        <v>75</v>
      </c>
      <c r="E1005" s="0" t="n">
        <v>33</v>
      </c>
      <c r="F1005" s="0" t="n">
        <v>31</v>
      </c>
      <c r="G1005" s="0" t="n">
        <v>19</v>
      </c>
      <c r="H1005" s="0" t="n">
        <v>11</v>
      </c>
      <c r="I1005" s="0" t="n">
        <v>0</v>
      </c>
      <c r="J1005" s="0" t="n">
        <v>1</v>
      </c>
      <c r="K1005" s="0" t="n">
        <f aca="false">VLOOKUP(A1005,'Team Data'!$A$1:$E$659,2,FALSE())</f>
        <v>14</v>
      </c>
      <c r="L1005" s="0" t="n">
        <f aca="false">VLOOKUP(A1005,'Team Data'!$A$1:$E$659,3,FALSE())</f>
        <v>18</v>
      </c>
      <c r="M1005" s="0" t="n">
        <f aca="false">VLOOKUP(B1005,'Team Data'!$A$1:$E$659,2,FALSE())</f>
        <v>17</v>
      </c>
      <c r="N1005" s="0" t="n">
        <f aca="false">VLOOKUP(B1005,'Team Data'!$A$1:$E$659,3,FALSE())</f>
        <v>16</v>
      </c>
      <c r="O1005" s="0" t="n">
        <f aca="false">VLOOKUP(A1005,'Team Data'!$A$1:$E$659,4,FALSE())</f>
        <v>509</v>
      </c>
      <c r="P1005" s="0" t="n">
        <f aca="false">VLOOKUP(A1005,'Team Data'!$A$1:$E$659,5,FALSE())</f>
        <v>460</v>
      </c>
      <c r="Q1005" s="0" t="n">
        <f aca="false">VLOOKUP(B1005,'Team Data'!$A$1:$E$659,4,FALSE())</f>
        <v>536</v>
      </c>
      <c r="R1005" s="0" t="n">
        <f aca="false">VLOOKUP(B1005,'Team Data'!$A$1:$E$659,5,FALSE())</f>
        <v>539</v>
      </c>
      <c r="S1005" s="0" t="n">
        <f aca="false">IF(I1005=1,(MIN(30,(C1005-D1005)))*(M1005/(M1005+N1005))*(Q1005/(Q1005+R1005)),(MAX(-30,(C1005-D1005)))*(N1005/(M1005+N1005))*(R1005/(R1005+Q1005)))</f>
        <v>-2.67410852713178</v>
      </c>
      <c r="T1005" s="0" t="n">
        <f aca="false">IF(J1005=1,(MIN(30,(D1005-C1005)))*(K1005/(K1005+L1005))*(O1005/(O1005+P1005)),(MAX(-30,(D1005-C1005)))*(L1005/(K1005+L1005))*(P1005/(P1005+O1005)))</f>
        <v>2.52792827657379</v>
      </c>
      <c r="U1005" s="7" t="n">
        <v>43064</v>
      </c>
    </row>
    <row r="1006" customFormat="false" ht="15" hidden="false" customHeight="false" outlineLevel="0" collapsed="false">
      <c r="A1006" s="0" t="s">
        <v>23</v>
      </c>
      <c r="B1006" s="0" t="s">
        <v>163</v>
      </c>
      <c r="C1006" s="0" t="n">
        <v>68</v>
      </c>
      <c r="D1006" s="0" t="n">
        <v>66</v>
      </c>
      <c r="E1006" s="0" t="n">
        <v>43</v>
      </c>
      <c r="F1006" s="0" t="n">
        <v>31</v>
      </c>
      <c r="G1006" s="0" t="n">
        <v>11</v>
      </c>
      <c r="H1006" s="0" t="n">
        <v>14</v>
      </c>
      <c r="I1006" s="0" t="n">
        <v>1</v>
      </c>
      <c r="J1006" s="0" t="n">
        <v>0</v>
      </c>
      <c r="K1006" s="0" t="n">
        <f aca="false">VLOOKUP(A1006,'Team Data'!$A$1:$E$659,2,FALSE())</f>
        <v>24</v>
      </c>
      <c r="L1006" s="0" t="n">
        <f aca="false">VLOOKUP(A1006,'Team Data'!$A$1:$E$659,3,FALSE())</f>
        <v>11</v>
      </c>
      <c r="M1006" s="0" t="n">
        <f aca="false">VLOOKUP(B1006,'Team Data'!$A$1:$E$659,2,FALSE())</f>
        <v>13</v>
      </c>
      <c r="N1006" s="0" t="n">
        <f aca="false">VLOOKUP(B1006,'Team Data'!$A$1:$E$659,3,FALSE())</f>
        <v>20</v>
      </c>
      <c r="O1006" s="0" t="n">
        <f aca="false">VLOOKUP(A1006,'Team Data'!$A$1:$E$659,4,FALSE())</f>
        <v>633</v>
      </c>
      <c r="P1006" s="0" t="n">
        <f aca="false">VLOOKUP(A1006,'Team Data'!$A$1:$E$659,5,FALSE())</f>
        <v>543</v>
      </c>
      <c r="Q1006" s="0" t="n">
        <f aca="false">VLOOKUP(B1006,'Team Data'!$A$1:$E$659,4,FALSE())</f>
        <v>540</v>
      </c>
      <c r="R1006" s="0" t="n">
        <f aca="false">VLOOKUP(B1006,'Team Data'!$A$1:$E$659,5,FALSE())</f>
        <v>528</v>
      </c>
      <c r="S1006" s="0" t="n">
        <f aca="false">IF(I1006=1,(MIN(30,(C1006-D1006)))*(M1006/(M1006+N1006))*(Q1006/(Q1006+R1006)),(MAX(-30,(C1006-D1006)))*(N1006/(M1006+N1006))*(R1006/(R1006+Q1006)))</f>
        <v>0.398365679264556</v>
      </c>
      <c r="T1006" s="0" t="n">
        <f aca="false">IF(J1006=1,(MIN(30,(D1006-C1006)))*(K1006/(K1006+L1006))*(O1006/(O1006+P1006)),(MAX(-30,(D1006-C1006)))*(L1006/(K1006+L1006))*(P1006/(P1006+O1006)))</f>
        <v>-0.290233236151603</v>
      </c>
      <c r="U1006" s="7" t="n">
        <v>43064</v>
      </c>
    </row>
    <row r="1007" customFormat="false" ht="15" hidden="false" customHeight="false" outlineLevel="0" collapsed="false">
      <c r="A1007" s="0" t="s">
        <v>328</v>
      </c>
      <c r="B1007" s="0" t="s">
        <v>200</v>
      </c>
      <c r="C1007" s="0" t="n">
        <v>83</v>
      </c>
      <c r="D1007" s="0" t="n">
        <v>75</v>
      </c>
      <c r="E1007" s="0" t="n">
        <v>49</v>
      </c>
      <c r="F1007" s="0" t="n">
        <v>49</v>
      </c>
      <c r="G1007" s="0" t="n">
        <v>18</v>
      </c>
      <c r="H1007" s="0" t="n">
        <v>10</v>
      </c>
      <c r="I1007" s="0" t="n">
        <v>1</v>
      </c>
      <c r="J1007" s="0" t="n">
        <v>0</v>
      </c>
      <c r="K1007" s="0" t="n">
        <f aca="false">VLOOKUP(A1007,'Team Data'!$A$1:$E$659,2,FALSE())</f>
        <v>23</v>
      </c>
      <c r="L1007" s="0" t="n">
        <f aca="false">VLOOKUP(A1007,'Team Data'!$A$1:$E$659,3,FALSE())</f>
        <v>10</v>
      </c>
      <c r="M1007" s="0" t="n">
        <f aca="false">VLOOKUP(B1007,'Team Data'!$A$1:$E$659,2,FALSE())</f>
        <v>12</v>
      </c>
      <c r="N1007" s="0" t="n">
        <f aca="false">VLOOKUP(B1007,'Team Data'!$A$1:$E$659,3,FALSE())</f>
        <v>20</v>
      </c>
      <c r="O1007" s="0" t="n">
        <f aca="false">VLOOKUP(A1007,'Team Data'!$A$1:$E$659,4,FALSE())</f>
        <v>523</v>
      </c>
      <c r="P1007" s="0" t="n">
        <f aca="false">VLOOKUP(A1007,'Team Data'!$A$1:$E$659,5,FALSE())</f>
        <v>473</v>
      </c>
      <c r="Q1007" s="0" t="n">
        <f aca="false">VLOOKUP(B1007,'Team Data'!$A$1:$E$659,4,FALSE())</f>
        <v>569</v>
      </c>
      <c r="R1007" s="0" t="n">
        <f aca="false">VLOOKUP(B1007,'Team Data'!$A$1:$E$659,5,FALSE())</f>
        <v>426</v>
      </c>
      <c r="S1007" s="0" t="n">
        <f aca="false">IF(I1007=1,(MIN(30,(C1007-D1007)))*(M1007/(M1007+N1007))*(Q1007/(Q1007+R1007)),(MAX(-30,(C1007-D1007)))*(N1007/(M1007+N1007))*(R1007/(R1007+Q1007)))</f>
        <v>1.71557788944724</v>
      </c>
      <c r="T1007" s="0" t="n">
        <f aca="false">IF(J1007=1,(MIN(30,(D1007-C1007)))*(K1007/(K1007+L1007))*(O1007/(O1007+P1007)),(MAX(-30,(D1007-C1007)))*(L1007/(K1007+L1007))*(P1007/(P1007+O1007)))</f>
        <v>-1.15127175368139</v>
      </c>
      <c r="U1007" s="7" t="n">
        <v>43064</v>
      </c>
    </row>
    <row r="1008" customFormat="false" ht="15" hidden="false" customHeight="false" outlineLevel="0" collapsed="false">
      <c r="A1008" s="0" t="s">
        <v>261</v>
      </c>
      <c r="B1008" s="0" t="s">
        <v>296</v>
      </c>
      <c r="C1008" s="0" t="n">
        <v>69</v>
      </c>
      <c r="D1008" s="0" t="n">
        <v>103</v>
      </c>
      <c r="E1008" s="0" t="n">
        <v>30</v>
      </c>
      <c r="F1008" s="0" t="n">
        <v>49</v>
      </c>
      <c r="G1008" s="0" t="n">
        <v>16</v>
      </c>
      <c r="H1008" s="0" t="n">
        <v>11</v>
      </c>
      <c r="I1008" s="0" t="n">
        <v>0</v>
      </c>
      <c r="J1008" s="0" t="n">
        <v>1</v>
      </c>
      <c r="K1008" s="0" t="n">
        <f aca="false">VLOOKUP(A1008,'Team Data'!$A$1:$E$659,2,FALSE())</f>
        <v>15</v>
      </c>
      <c r="L1008" s="0" t="n">
        <f aca="false">VLOOKUP(A1008,'Team Data'!$A$1:$E$659,3,FALSE())</f>
        <v>16</v>
      </c>
      <c r="M1008" s="0" t="n">
        <f aca="false">VLOOKUP(B1008,'Team Data'!$A$1:$E$659,2,FALSE())</f>
        <v>26</v>
      </c>
      <c r="N1008" s="0" t="n">
        <f aca="false">VLOOKUP(B1008,'Team Data'!$A$1:$E$659,3,FALSE())</f>
        <v>10</v>
      </c>
      <c r="O1008" s="0" t="n">
        <f aca="false">VLOOKUP(A1008,'Team Data'!$A$1:$E$659,4,FALSE())</f>
        <v>492</v>
      </c>
      <c r="P1008" s="0" t="n">
        <f aca="false">VLOOKUP(A1008,'Team Data'!$A$1:$E$659,5,FALSE())</f>
        <v>475</v>
      </c>
      <c r="Q1008" s="0" t="n">
        <f aca="false">VLOOKUP(B1008,'Team Data'!$A$1:$E$659,4,FALSE())</f>
        <v>726</v>
      </c>
      <c r="R1008" s="0" t="n">
        <f aca="false">VLOOKUP(B1008,'Team Data'!$A$1:$E$659,5,FALSE())</f>
        <v>495</v>
      </c>
      <c r="S1008" s="0" t="n">
        <f aca="false">IF(I1008=1,(MIN(30,(C1008-D1008)))*(M1008/(M1008+N1008))*(Q1008/(Q1008+R1008)),(MAX(-30,(C1008-D1008)))*(N1008/(M1008+N1008))*(R1008/(R1008+Q1008)))</f>
        <v>-3.37837837837838</v>
      </c>
      <c r="T1008" s="0" t="n">
        <f aca="false">IF(J1008=1,(MIN(30,(D1008-C1008)))*(K1008/(K1008+L1008))*(O1008/(O1008+P1008)),(MAX(-30,(D1008-C1008)))*(L1008/(K1008+L1008))*(P1008/(P1008+O1008)))</f>
        <v>7.3856623411282</v>
      </c>
      <c r="U1008" s="7" t="n">
        <v>43064</v>
      </c>
    </row>
    <row r="1009" customFormat="false" ht="15" hidden="false" customHeight="false" outlineLevel="0" collapsed="false">
      <c r="A1009" s="0" t="s">
        <v>204</v>
      </c>
      <c r="B1009" s="0" t="s">
        <v>95</v>
      </c>
      <c r="C1009" s="0" t="n">
        <v>67</v>
      </c>
      <c r="D1009" s="0" t="n">
        <v>78</v>
      </c>
      <c r="E1009" s="0" t="n">
        <v>29</v>
      </c>
      <c r="F1009" s="0" t="n">
        <v>36</v>
      </c>
      <c r="G1009" s="0" t="n">
        <v>14</v>
      </c>
      <c r="H1009" s="0" t="n">
        <v>10</v>
      </c>
      <c r="I1009" s="0" t="n">
        <v>0</v>
      </c>
      <c r="J1009" s="0" t="n">
        <v>1</v>
      </c>
      <c r="K1009" s="0" t="n">
        <f aca="false">VLOOKUP(A1009,'Team Data'!$A$1:$E$659,2,FALSE())</f>
        <v>23</v>
      </c>
      <c r="L1009" s="0" t="n">
        <f aca="false">VLOOKUP(A1009,'Team Data'!$A$1:$E$659,3,FALSE())</f>
        <v>10</v>
      </c>
      <c r="M1009" s="0" t="n">
        <f aca="false">VLOOKUP(B1009,'Team Data'!$A$1:$E$659,2,FALSE())</f>
        <v>23</v>
      </c>
      <c r="N1009" s="0" t="n">
        <f aca="false">VLOOKUP(B1009,'Team Data'!$A$1:$E$659,3,FALSE())</f>
        <v>9</v>
      </c>
      <c r="O1009" s="0" t="n">
        <f aca="false">VLOOKUP(A1009,'Team Data'!$A$1:$E$659,4,FALSE())</f>
        <v>563</v>
      </c>
      <c r="P1009" s="0" t="n">
        <f aca="false">VLOOKUP(A1009,'Team Data'!$A$1:$E$659,5,FALSE())</f>
        <v>481</v>
      </c>
      <c r="Q1009" s="0" t="n">
        <f aca="false">VLOOKUP(B1009,'Team Data'!$A$1:$E$659,4,FALSE())</f>
        <v>502</v>
      </c>
      <c r="R1009" s="0" t="n">
        <f aca="false">VLOOKUP(B1009,'Team Data'!$A$1:$E$659,5,FALSE())</f>
        <v>485</v>
      </c>
      <c r="S1009" s="0" t="n">
        <f aca="false">IF(I1009=1,(MIN(30,(C1009-D1009)))*(M1009/(M1009+N1009))*(Q1009/(Q1009+R1009)),(MAX(-30,(C1009-D1009)))*(N1009/(M1009+N1009))*(R1009/(R1009+Q1009)))</f>
        <v>-1.52023176291793</v>
      </c>
      <c r="T1009" s="0" t="n">
        <f aca="false">IF(J1009=1,(MIN(30,(D1009-C1009)))*(K1009/(K1009+L1009))*(O1009/(O1009+P1009)),(MAX(-30,(D1009-C1009)))*(L1009/(K1009+L1009))*(P1009/(P1009+O1009)))</f>
        <v>4.13441890166028</v>
      </c>
      <c r="U1009" s="7" t="n">
        <v>43064</v>
      </c>
    </row>
    <row r="1010" customFormat="false" ht="15" hidden="false" customHeight="false" outlineLevel="0" collapsed="false">
      <c r="A1010" s="0" t="s">
        <v>580</v>
      </c>
      <c r="B1010" s="0" t="s">
        <v>70</v>
      </c>
      <c r="C1010" s="0" t="n">
        <v>55</v>
      </c>
      <c r="D1010" s="0" t="n">
        <v>68</v>
      </c>
      <c r="E1010" s="0" t="n">
        <v>37</v>
      </c>
      <c r="F1010" s="0" t="n">
        <v>34</v>
      </c>
      <c r="G1010" s="0" t="n">
        <v>20</v>
      </c>
      <c r="H1010" s="0" t="n">
        <v>7</v>
      </c>
      <c r="I1010" s="0" t="n">
        <v>0</v>
      </c>
      <c r="J1010" s="0" t="n">
        <v>1</v>
      </c>
      <c r="K1010" s="0" t="n">
        <f aca="false">VLOOKUP(A1010,'Team Data'!$A$1:$E$659,2,FALSE())</f>
        <v>0</v>
      </c>
      <c r="L1010" s="0" t="n">
        <f aca="false">VLOOKUP(A1010,'Team Data'!$A$1:$E$659,3,FALSE())</f>
        <v>1</v>
      </c>
      <c r="M1010" s="0" t="n">
        <f aca="false">VLOOKUP(B1010,'Team Data'!$A$1:$E$659,2,FALSE())</f>
        <v>4</v>
      </c>
      <c r="N1010" s="0" t="n">
        <f aca="false">VLOOKUP(B1010,'Team Data'!$A$1:$E$659,3,FALSE())</f>
        <v>28</v>
      </c>
      <c r="O1010" s="0" t="n">
        <f aca="false">VLOOKUP(A1010,'Team Data'!$A$1:$E$659,4,FALSE())</f>
        <v>4</v>
      </c>
      <c r="P1010" s="0" t="n">
        <f aca="false">VLOOKUP(A1010,'Team Data'!$A$1:$E$659,5,FALSE())</f>
        <v>28</v>
      </c>
      <c r="Q1010" s="0" t="n">
        <f aca="false">VLOOKUP(B1010,'Team Data'!$A$1:$E$659,4,FALSE())</f>
        <v>460</v>
      </c>
      <c r="R1010" s="0" t="n">
        <f aca="false">VLOOKUP(B1010,'Team Data'!$A$1:$E$659,5,FALSE())</f>
        <v>532</v>
      </c>
      <c r="S1010" s="0" t="n">
        <f aca="false">IF(I1010=1,(MIN(30,(C1010-D1010)))*(M1010/(M1010+N1010))*(Q1010/(Q1010+R1010)),(MAX(-30,(C1010-D1010)))*(N1010/(M1010+N1010))*(R1010/(R1010+Q1010)))</f>
        <v>-6.10030241935484</v>
      </c>
      <c r="T1010" s="0" t="n">
        <f aca="false">IF(J1010=1,(MIN(30,(D1010-C1010)))*(K1010/(K1010+L1010))*(O1010/(O1010+P1010)),(MAX(-30,(D1010-C1010)))*(L1010/(K1010+L1010))*(P1010/(P1010+O1010)))</f>
        <v>0</v>
      </c>
      <c r="U1010" s="7" t="n">
        <v>43064</v>
      </c>
    </row>
    <row r="1011" customFormat="false" ht="15" hidden="false" customHeight="false" outlineLevel="0" collapsed="false">
      <c r="A1011" s="0" t="s">
        <v>254</v>
      </c>
      <c r="B1011" s="0" t="s">
        <v>260</v>
      </c>
      <c r="C1011" s="0" t="n">
        <v>73</v>
      </c>
      <c r="D1011" s="0" t="n">
        <v>59</v>
      </c>
      <c r="E1011" s="0" t="n">
        <v>33</v>
      </c>
      <c r="F1011" s="0" t="n">
        <v>26</v>
      </c>
      <c r="G1011" s="0" t="n">
        <v>13</v>
      </c>
      <c r="H1011" s="0" t="n">
        <v>12</v>
      </c>
      <c r="I1011" s="0" t="n">
        <v>1</v>
      </c>
      <c r="J1011" s="0" t="n">
        <v>0</v>
      </c>
      <c r="K1011" s="0" t="n">
        <f aca="false">VLOOKUP(A1011,'Team Data'!$A$1:$E$659,2,FALSE())</f>
        <v>21</v>
      </c>
      <c r="L1011" s="0" t="n">
        <f aca="false">VLOOKUP(A1011,'Team Data'!$A$1:$E$659,3,FALSE())</f>
        <v>15</v>
      </c>
      <c r="M1011" s="0" t="n">
        <f aca="false">VLOOKUP(B1011,'Team Data'!$A$1:$E$659,2,FALSE())</f>
        <v>11</v>
      </c>
      <c r="N1011" s="0" t="n">
        <f aca="false">VLOOKUP(B1011,'Team Data'!$A$1:$E$659,3,FALSE())</f>
        <v>20</v>
      </c>
      <c r="O1011" s="0" t="n">
        <f aca="false">VLOOKUP(A1011,'Team Data'!$A$1:$E$659,4,FALSE())</f>
        <v>540</v>
      </c>
      <c r="P1011" s="0" t="n">
        <f aca="false">VLOOKUP(A1011,'Team Data'!$A$1:$E$659,5,FALSE())</f>
        <v>510</v>
      </c>
      <c r="Q1011" s="0" t="n">
        <f aca="false">VLOOKUP(B1011,'Team Data'!$A$1:$E$659,4,FALSE())</f>
        <v>508</v>
      </c>
      <c r="R1011" s="0" t="n">
        <f aca="false">VLOOKUP(B1011,'Team Data'!$A$1:$E$659,5,FALSE())</f>
        <v>478</v>
      </c>
      <c r="S1011" s="0" t="n">
        <f aca="false">IF(I1011=1,(MIN(30,(C1011-D1011)))*(M1011/(M1011+N1011))*(Q1011/(Q1011+R1011)),(MAX(-30,(C1011-D1011)))*(N1011/(M1011+N1011))*(R1011/(R1011+Q1011)))</f>
        <v>2.55944513511745</v>
      </c>
      <c r="T1011" s="0" t="n">
        <f aca="false">IF(J1011=1,(MIN(30,(D1011-C1011)))*(K1011/(K1011+L1011))*(O1011/(O1011+P1011)),(MAX(-30,(D1011-C1011)))*(L1011/(K1011+L1011))*(P1011/(P1011+O1011)))</f>
        <v>-2.83333333333333</v>
      </c>
      <c r="U1011" s="7" t="n">
        <v>43064</v>
      </c>
    </row>
    <row r="1012" customFormat="false" ht="15" hidden="false" customHeight="false" outlineLevel="0" collapsed="false">
      <c r="A1012" s="0" t="s">
        <v>191</v>
      </c>
      <c r="B1012" s="0" t="s">
        <v>161</v>
      </c>
      <c r="C1012" s="0" t="n">
        <v>65</v>
      </c>
      <c r="D1012" s="0" t="n">
        <v>80</v>
      </c>
      <c r="E1012" s="0" t="n">
        <v>28</v>
      </c>
      <c r="F1012" s="0" t="n">
        <v>38</v>
      </c>
      <c r="G1012" s="0" t="n">
        <v>13</v>
      </c>
      <c r="H1012" s="0" t="n">
        <v>22</v>
      </c>
      <c r="I1012" s="0" t="n">
        <v>0</v>
      </c>
      <c r="J1012" s="0" t="n">
        <v>1</v>
      </c>
      <c r="K1012" s="0" t="n">
        <f aca="false">VLOOKUP(A1012,'Team Data'!$A$1:$E$659,2,FALSE())</f>
        <v>19</v>
      </c>
      <c r="L1012" s="0" t="n">
        <f aca="false">VLOOKUP(A1012,'Team Data'!$A$1:$E$659,3,FALSE())</f>
        <v>15</v>
      </c>
      <c r="M1012" s="0" t="n">
        <f aca="false">VLOOKUP(B1012,'Team Data'!$A$1:$E$659,2,FALSE())</f>
        <v>19</v>
      </c>
      <c r="N1012" s="0" t="n">
        <f aca="false">VLOOKUP(B1012,'Team Data'!$A$1:$E$659,3,FALSE())</f>
        <v>13</v>
      </c>
      <c r="O1012" s="0" t="n">
        <f aca="false">VLOOKUP(A1012,'Team Data'!$A$1:$E$659,4,FALSE())</f>
        <v>580</v>
      </c>
      <c r="P1012" s="0" t="n">
        <f aca="false">VLOOKUP(A1012,'Team Data'!$A$1:$E$659,5,FALSE())</f>
        <v>491</v>
      </c>
      <c r="Q1012" s="0" t="n">
        <f aca="false">VLOOKUP(B1012,'Team Data'!$A$1:$E$659,4,FALSE())</f>
        <v>626</v>
      </c>
      <c r="R1012" s="0" t="n">
        <f aca="false">VLOOKUP(B1012,'Team Data'!$A$1:$E$659,5,FALSE())</f>
        <v>423</v>
      </c>
      <c r="S1012" s="0" t="n">
        <f aca="false">IF(I1012=1,(MIN(30,(C1012-D1012)))*(M1012/(M1012+N1012))*(Q1012/(Q1012+R1012)),(MAX(-30,(C1012-D1012)))*(N1012/(M1012+N1012))*(R1012/(R1012+Q1012)))</f>
        <v>-2.45725095328885</v>
      </c>
      <c r="T1012" s="0" t="n">
        <f aca="false">IF(J1012=1,(MIN(30,(D1012-C1012)))*(K1012/(K1012+L1012))*(O1012/(O1012+P1012)),(MAX(-30,(D1012-C1012)))*(L1012/(K1012+L1012))*(P1012/(P1012+O1012)))</f>
        <v>4.53946284396111</v>
      </c>
      <c r="U1012" s="7" t="n">
        <v>43064</v>
      </c>
    </row>
    <row r="1013" customFormat="false" ht="15" hidden="false" customHeight="false" outlineLevel="0" collapsed="false">
      <c r="A1013" s="0" t="s">
        <v>10</v>
      </c>
      <c r="B1013" s="0" t="s">
        <v>343</v>
      </c>
      <c r="C1013" s="0" t="n">
        <v>72</v>
      </c>
      <c r="D1013" s="0" t="n">
        <v>82</v>
      </c>
      <c r="E1013" s="0" t="n">
        <v>29</v>
      </c>
      <c r="F1013" s="0" t="n">
        <v>29</v>
      </c>
      <c r="G1013" s="0" t="n">
        <v>18</v>
      </c>
      <c r="H1013" s="0" t="n">
        <v>13</v>
      </c>
      <c r="I1013" s="0" t="n">
        <v>0</v>
      </c>
      <c r="J1013" s="0" t="n">
        <v>1</v>
      </c>
      <c r="K1013" s="0" t="n">
        <f aca="false">VLOOKUP(A1013,'Team Data'!$A$1:$E$659,2,FALSE())</f>
        <v>3</v>
      </c>
      <c r="L1013" s="0" t="n">
        <f aca="false">VLOOKUP(A1013,'Team Data'!$A$1:$E$659,3,FALSE())</f>
        <v>28</v>
      </c>
      <c r="M1013" s="0" t="n">
        <f aca="false">VLOOKUP(B1013,'Team Data'!$A$1:$E$659,2,FALSE())</f>
        <v>13</v>
      </c>
      <c r="N1013" s="0" t="n">
        <f aca="false">VLOOKUP(B1013,'Team Data'!$A$1:$E$659,3,FALSE())</f>
        <v>19</v>
      </c>
      <c r="O1013" s="0" t="n">
        <f aca="false">VLOOKUP(A1013,'Team Data'!$A$1:$E$659,4,FALSE())</f>
        <v>453</v>
      </c>
      <c r="P1013" s="0" t="n">
        <f aca="false">VLOOKUP(A1013,'Team Data'!$A$1:$E$659,5,FALSE())</f>
        <v>567</v>
      </c>
      <c r="Q1013" s="0" t="n">
        <f aca="false">VLOOKUP(B1013,'Team Data'!$A$1:$E$659,4,FALSE())</f>
        <v>540</v>
      </c>
      <c r="R1013" s="0" t="n">
        <f aca="false">VLOOKUP(B1013,'Team Data'!$A$1:$E$659,5,FALSE())</f>
        <v>453</v>
      </c>
      <c r="S1013" s="0" t="n">
        <f aca="false">IF(I1013=1,(MIN(30,(C1013-D1013)))*(M1013/(M1013+N1013))*(Q1013/(Q1013+R1013)),(MAX(-30,(C1013-D1013)))*(N1013/(M1013+N1013))*(R1013/(R1013+Q1013)))</f>
        <v>-2.70864803625378</v>
      </c>
      <c r="T1013" s="0" t="n">
        <f aca="false">IF(J1013=1,(MIN(30,(D1013-C1013)))*(K1013/(K1013+L1013))*(O1013/(O1013+P1013)),(MAX(-30,(D1013-C1013)))*(L1013/(K1013+L1013))*(P1013/(P1013+O1013)))</f>
        <v>0.429791271347249</v>
      </c>
      <c r="U1013" s="7" t="n">
        <v>43064</v>
      </c>
    </row>
    <row r="1014" customFormat="false" ht="15" hidden="false" customHeight="false" outlineLevel="0" collapsed="false">
      <c r="A1014" s="0" t="s">
        <v>132</v>
      </c>
      <c r="B1014" s="0" t="s">
        <v>238</v>
      </c>
      <c r="C1014" s="0" t="n">
        <v>68</v>
      </c>
      <c r="D1014" s="0" t="n">
        <v>69</v>
      </c>
      <c r="E1014" s="0" t="n">
        <v>29</v>
      </c>
      <c r="F1014" s="0" t="n">
        <v>36</v>
      </c>
      <c r="G1014" s="0" t="n">
        <v>11</v>
      </c>
      <c r="H1014" s="0" t="n">
        <v>12</v>
      </c>
      <c r="I1014" s="0" t="n">
        <v>0</v>
      </c>
      <c r="J1014" s="0" t="n">
        <v>1</v>
      </c>
      <c r="K1014" s="0" t="n">
        <f aca="false">VLOOKUP(A1014,'Team Data'!$A$1:$E$659,2,FALSE())</f>
        <v>10</v>
      </c>
      <c r="L1014" s="0" t="n">
        <f aca="false">VLOOKUP(A1014,'Team Data'!$A$1:$E$659,3,FALSE())</f>
        <v>22</v>
      </c>
      <c r="M1014" s="0" t="n">
        <f aca="false">VLOOKUP(B1014,'Team Data'!$A$1:$E$659,2,FALSE())</f>
        <v>23</v>
      </c>
      <c r="N1014" s="0" t="n">
        <f aca="false">VLOOKUP(B1014,'Team Data'!$A$1:$E$659,3,FALSE())</f>
        <v>13</v>
      </c>
      <c r="O1014" s="0" t="n">
        <f aca="false">VLOOKUP(A1014,'Team Data'!$A$1:$E$659,4,FALSE())</f>
        <v>532</v>
      </c>
      <c r="P1014" s="0" t="n">
        <f aca="false">VLOOKUP(A1014,'Team Data'!$A$1:$E$659,5,FALSE())</f>
        <v>476</v>
      </c>
      <c r="Q1014" s="0" t="n">
        <f aca="false">VLOOKUP(B1014,'Team Data'!$A$1:$E$659,4,FALSE())</f>
        <v>577</v>
      </c>
      <c r="R1014" s="0" t="n">
        <f aca="false">VLOOKUP(B1014,'Team Data'!$A$1:$E$659,5,FALSE())</f>
        <v>554</v>
      </c>
      <c r="S1014" s="0" t="n">
        <f aca="false">IF(I1014=1,(MIN(30,(C1014-D1014)))*(M1014/(M1014+N1014))*(Q1014/(Q1014+R1014)),(MAX(-30,(C1014-D1014)))*(N1014/(M1014+N1014))*(R1014/(R1014+Q1014)))</f>
        <v>-0.176883780332056</v>
      </c>
      <c r="T1014" s="0" t="n">
        <f aca="false">IF(J1014=1,(MIN(30,(D1014-C1014)))*(K1014/(K1014+L1014))*(O1014/(O1014+P1014)),(MAX(-30,(D1014-C1014)))*(L1014/(K1014+L1014))*(P1014/(P1014+O1014)))</f>
        <v>0.164930555555556</v>
      </c>
      <c r="U1014" s="7" t="n">
        <v>43064</v>
      </c>
    </row>
    <row r="1015" customFormat="false" ht="15" hidden="false" customHeight="false" outlineLevel="0" collapsed="false">
      <c r="A1015" s="0" t="s">
        <v>202</v>
      </c>
      <c r="B1015" s="0" t="s">
        <v>167</v>
      </c>
      <c r="C1015" s="0" t="n">
        <v>65</v>
      </c>
      <c r="D1015" s="0" t="n">
        <v>86</v>
      </c>
      <c r="E1015" s="0" t="n">
        <v>32</v>
      </c>
      <c r="F1015" s="0" t="n">
        <v>39</v>
      </c>
      <c r="G1015" s="0" t="n">
        <v>20</v>
      </c>
      <c r="H1015" s="0" t="n">
        <v>14</v>
      </c>
      <c r="I1015" s="0" t="n">
        <v>0</v>
      </c>
      <c r="J1015" s="0" t="n">
        <v>1</v>
      </c>
      <c r="K1015" s="0" t="n">
        <f aca="false">VLOOKUP(A1015,'Team Data'!$A$1:$E$659,2,FALSE())</f>
        <v>14</v>
      </c>
      <c r="L1015" s="0" t="n">
        <f aca="false">VLOOKUP(A1015,'Team Data'!$A$1:$E$659,3,FALSE())</f>
        <v>19</v>
      </c>
      <c r="M1015" s="0" t="n">
        <f aca="false">VLOOKUP(B1015,'Team Data'!$A$1:$E$659,2,FALSE())</f>
        <v>22</v>
      </c>
      <c r="N1015" s="0" t="n">
        <f aca="false">VLOOKUP(B1015,'Team Data'!$A$1:$E$659,3,FALSE())</f>
        <v>10</v>
      </c>
      <c r="O1015" s="0" t="n">
        <f aca="false">VLOOKUP(A1015,'Team Data'!$A$1:$E$659,4,FALSE())</f>
        <v>532</v>
      </c>
      <c r="P1015" s="0" t="n">
        <f aca="false">VLOOKUP(A1015,'Team Data'!$A$1:$E$659,5,FALSE())</f>
        <v>464</v>
      </c>
      <c r="Q1015" s="0" t="n">
        <f aca="false">VLOOKUP(B1015,'Team Data'!$A$1:$E$659,4,FALSE())</f>
        <v>612</v>
      </c>
      <c r="R1015" s="0" t="n">
        <f aca="false">VLOOKUP(B1015,'Team Data'!$A$1:$E$659,5,FALSE())</f>
        <v>453</v>
      </c>
      <c r="S1015" s="0" t="n">
        <f aca="false">IF(I1015=1,(MIN(30,(C1015-D1015)))*(M1015/(M1015+N1015))*(Q1015/(Q1015+R1015)),(MAX(-30,(C1015-D1015)))*(N1015/(M1015+N1015))*(R1015/(R1015+Q1015)))</f>
        <v>-2.79137323943662</v>
      </c>
      <c r="T1015" s="0" t="n">
        <f aca="false">IF(J1015=1,(MIN(30,(D1015-C1015)))*(K1015/(K1015+L1015))*(O1015/(O1015+P1015)),(MAX(-30,(D1015-C1015)))*(L1015/(K1015+L1015))*(P1015/(P1015+O1015)))</f>
        <v>4.75867104782768</v>
      </c>
      <c r="U1015" s="7" t="n">
        <v>43064</v>
      </c>
    </row>
    <row r="1016" customFormat="false" ht="15" hidden="false" customHeight="false" outlineLevel="0" collapsed="false">
      <c r="A1016" s="0" t="s">
        <v>581</v>
      </c>
      <c r="B1016" s="0" t="s">
        <v>27</v>
      </c>
      <c r="C1016" s="0" t="n">
        <v>67</v>
      </c>
      <c r="D1016" s="0" t="n">
        <v>95</v>
      </c>
      <c r="E1016" s="0" t="n">
        <v>43</v>
      </c>
      <c r="F1016" s="0" t="n">
        <v>57</v>
      </c>
      <c r="G1016" s="0" t="n">
        <v>15</v>
      </c>
      <c r="H1016" s="0" t="n">
        <v>11</v>
      </c>
      <c r="I1016" s="0" t="n">
        <v>0</v>
      </c>
      <c r="J1016" s="0" t="n">
        <v>1</v>
      </c>
      <c r="K1016" s="0" t="n">
        <f aca="false">VLOOKUP(A1016,'Team Data'!$A$1:$E$659,2,FALSE())</f>
        <v>0</v>
      </c>
      <c r="L1016" s="0" t="n">
        <f aca="false">VLOOKUP(A1016,'Team Data'!$A$1:$E$659,3,FALSE())</f>
        <v>2</v>
      </c>
      <c r="M1016" s="0" t="n">
        <f aca="false">VLOOKUP(B1016,'Team Data'!$A$1:$E$659,2,FALSE())</f>
        <v>18</v>
      </c>
      <c r="N1016" s="0" t="n">
        <f aca="false">VLOOKUP(B1016,'Team Data'!$A$1:$E$659,3,FALSE())</f>
        <v>14</v>
      </c>
      <c r="O1016" s="0" t="n">
        <f aca="false">VLOOKUP(A1016,'Team Data'!$A$1:$E$659,4,FALSE())</f>
        <v>41</v>
      </c>
      <c r="P1016" s="0" t="n">
        <f aca="false">VLOOKUP(A1016,'Team Data'!$A$1:$E$659,5,FALSE())</f>
        <v>24</v>
      </c>
      <c r="Q1016" s="0" t="n">
        <f aca="false">VLOOKUP(B1016,'Team Data'!$A$1:$E$659,4,FALSE())</f>
        <v>374</v>
      </c>
      <c r="R1016" s="0" t="n">
        <f aca="false">VLOOKUP(B1016,'Team Data'!$A$1:$E$659,5,FALSE())</f>
        <v>605</v>
      </c>
      <c r="S1016" s="0" t="n">
        <f aca="false">IF(I1016=1,(MIN(30,(C1016-D1016)))*(M1016/(M1016+N1016))*(Q1016/(Q1016+R1016)),(MAX(-30,(C1016-D1016)))*(N1016/(M1016+N1016))*(R1016/(R1016+Q1016)))</f>
        <v>-7.57022471910112</v>
      </c>
      <c r="T1016" s="0" t="n">
        <f aca="false">IF(J1016=1,(MIN(30,(D1016-C1016)))*(K1016/(K1016+L1016))*(O1016/(O1016+P1016)),(MAX(-30,(D1016-C1016)))*(L1016/(K1016+L1016))*(P1016/(P1016+O1016)))</f>
        <v>0</v>
      </c>
      <c r="U1016" s="7" t="n">
        <v>43064</v>
      </c>
    </row>
    <row r="1017" customFormat="false" ht="15" hidden="false" customHeight="false" outlineLevel="0" collapsed="false">
      <c r="A1017" s="0" t="s">
        <v>236</v>
      </c>
      <c r="B1017" s="0" t="s">
        <v>78</v>
      </c>
      <c r="C1017" s="0" t="n">
        <v>73</v>
      </c>
      <c r="D1017" s="0" t="n">
        <v>83</v>
      </c>
      <c r="E1017" s="0" t="n">
        <v>37</v>
      </c>
      <c r="F1017" s="0" t="n">
        <v>34</v>
      </c>
      <c r="G1017" s="0" t="n">
        <v>15</v>
      </c>
      <c r="H1017" s="0" t="n">
        <v>16</v>
      </c>
      <c r="I1017" s="0" t="n">
        <v>0</v>
      </c>
      <c r="J1017" s="0" t="n">
        <v>1</v>
      </c>
      <c r="K1017" s="0" t="n">
        <f aca="false">VLOOKUP(A1017,'Team Data'!$A$1:$E$659,2,FALSE())</f>
        <v>18</v>
      </c>
      <c r="L1017" s="0" t="n">
        <f aca="false">VLOOKUP(A1017,'Team Data'!$A$1:$E$659,3,FALSE())</f>
        <v>15</v>
      </c>
      <c r="M1017" s="0" t="n">
        <f aca="false">VLOOKUP(B1017,'Team Data'!$A$1:$E$659,2,FALSE())</f>
        <v>25</v>
      </c>
      <c r="N1017" s="0" t="n">
        <f aca="false">VLOOKUP(B1017,'Team Data'!$A$1:$E$659,3,FALSE())</f>
        <v>8</v>
      </c>
      <c r="O1017" s="0" t="n">
        <f aca="false">VLOOKUP(A1017,'Team Data'!$A$1:$E$659,4,FALSE())</f>
        <v>473</v>
      </c>
      <c r="P1017" s="0" t="n">
        <f aca="false">VLOOKUP(A1017,'Team Data'!$A$1:$E$659,5,FALSE())</f>
        <v>475</v>
      </c>
      <c r="Q1017" s="0" t="n">
        <f aca="false">VLOOKUP(B1017,'Team Data'!$A$1:$E$659,4,FALSE())</f>
        <v>509</v>
      </c>
      <c r="R1017" s="0" t="n">
        <f aca="false">VLOOKUP(B1017,'Team Data'!$A$1:$E$659,5,FALSE())</f>
        <v>506</v>
      </c>
      <c r="S1017" s="0" t="n">
        <f aca="false">IF(I1017=1,(MIN(30,(C1017-D1017)))*(M1017/(M1017+N1017))*(Q1017/(Q1017+R1017)),(MAX(-30,(C1017-D1017)))*(N1017/(M1017+N1017))*(R1017/(R1017+Q1017)))</f>
        <v>-1.20853858784893</v>
      </c>
      <c r="T1017" s="0" t="n">
        <f aca="false">IF(J1017=1,(MIN(30,(D1017-C1017)))*(K1017/(K1017+L1017))*(O1017/(O1017+P1017)),(MAX(-30,(D1017-C1017)))*(L1017/(K1017+L1017))*(P1017/(P1017+O1017)))</f>
        <v>2.72151898734177</v>
      </c>
      <c r="U1017" s="7" t="n">
        <v>43064</v>
      </c>
    </row>
    <row r="1018" customFormat="false" ht="15" hidden="false" customHeight="false" outlineLevel="0" collapsed="false">
      <c r="A1018" s="0" t="s">
        <v>74</v>
      </c>
      <c r="B1018" s="0" t="s">
        <v>186</v>
      </c>
      <c r="C1018" s="0" t="n">
        <v>53</v>
      </c>
      <c r="D1018" s="0" t="n">
        <v>65</v>
      </c>
      <c r="E1018" s="0" t="n">
        <v>42</v>
      </c>
      <c r="F1018" s="0" t="n">
        <v>38</v>
      </c>
      <c r="G1018" s="0" t="n">
        <v>17</v>
      </c>
      <c r="H1018" s="0" t="n">
        <v>16</v>
      </c>
      <c r="I1018" s="0" t="n">
        <v>0</v>
      </c>
      <c r="J1018" s="0" t="n">
        <v>1</v>
      </c>
      <c r="K1018" s="0" t="n">
        <f aca="false">VLOOKUP(A1018,'Team Data'!$A$1:$E$659,2,FALSE())</f>
        <v>13</v>
      </c>
      <c r="L1018" s="0" t="n">
        <f aca="false">VLOOKUP(A1018,'Team Data'!$A$1:$E$659,3,FALSE())</f>
        <v>20</v>
      </c>
      <c r="M1018" s="0" t="n">
        <f aca="false">VLOOKUP(B1018,'Team Data'!$A$1:$E$659,2,FALSE())</f>
        <v>14</v>
      </c>
      <c r="N1018" s="0" t="n">
        <f aca="false">VLOOKUP(B1018,'Team Data'!$A$1:$E$659,3,FALSE())</f>
        <v>16</v>
      </c>
      <c r="O1018" s="0" t="n">
        <f aca="false">VLOOKUP(A1018,'Team Data'!$A$1:$E$659,4,FALSE())</f>
        <v>534</v>
      </c>
      <c r="P1018" s="0" t="n">
        <f aca="false">VLOOKUP(A1018,'Team Data'!$A$1:$E$659,5,FALSE())</f>
        <v>500</v>
      </c>
      <c r="Q1018" s="0" t="n">
        <f aca="false">VLOOKUP(B1018,'Team Data'!$A$1:$E$659,4,FALSE())</f>
        <v>451</v>
      </c>
      <c r="R1018" s="0" t="n">
        <f aca="false">VLOOKUP(B1018,'Team Data'!$A$1:$E$659,5,FALSE())</f>
        <v>468</v>
      </c>
      <c r="S1018" s="0" t="n">
        <f aca="false">IF(I1018=1,(MIN(30,(C1018-D1018)))*(M1018/(M1018+N1018))*(Q1018/(Q1018+R1018)),(MAX(-30,(C1018-D1018)))*(N1018/(M1018+N1018))*(R1018/(R1018+Q1018)))</f>
        <v>-3.25919477693145</v>
      </c>
      <c r="T1018" s="0" t="n">
        <f aca="false">IF(J1018=1,(MIN(30,(D1018-C1018)))*(K1018/(K1018+L1018))*(O1018/(O1018+P1018)),(MAX(-30,(D1018-C1018)))*(L1018/(K1018+L1018))*(P1018/(P1018+O1018)))</f>
        <v>2.44135748197644</v>
      </c>
      <c r="U1018" s="7" t="n">
        <v>43064</v>
      </c>
    </row>
    <row r="1019" customFormat="false" ht="15" hidden="false" customHeight="false" outlineLevel="0" collapsed="false">
      <c r="A1019" s="0" t="s">
        <v>243</v>
      </c>
      <c r="B1019" s="0" t="s">
        <v>146</v>
      </c>
      <c r="C1019" s="0" t="n">
        <v>78</v>
      </c>
      <c r="D1019" s="0" t="n">
        <v>64</v>
      </c>
      <c r="E1019" s="0" t="n">
        <v>33</v>
      </c>
      <c r="F1019" s="0" t="n">
        <v>33</v>
      </c>
      <c r="G1019" s="0" t="n">
        <v>17</v>
      </c>
      <c r="H1019" s="0" t="n">
        <v>21</v>
      </c>
      <c r="I1019" s="0" t="n">
        <v>1</v>
      </c>
      <c r="J1019" s="0" t="n">
        <v>0</v>
      </c>
      <c r="K1019" s="0" t="n">
        <f aca="false">VLOOKUP(A1019,'Team Data'!$A$1:$E$659,2,FALSE())</f>
        <v>16</v>
      </c>
      <c r="L1019" s="0" t="n">
        <f aca="false">VLOOKUP(A1019,'Team Data'!$A$1:$E$659,3,FALSE())</f>
        <v>17</v>
      </c>
      <c r="M1019" s="0" t="n">
        <f aca="false">VLOOKUP(B1019,'Team Data'!$A$1:$E$659,2,FALSE())</f>
        <v>7</v>
      </c>
      <c r="N1019" s="0" t="n">
        <f aca="false">VLOOKUP(B1019,'Team Data'!$A$1:$E$659,3,FALSE())</f>
        <v>25</v>
      </c>
      <c r="O1019" s="0" t="n">
        <f aca="false">VLOOKUP(A1019,'Team Data'!$A$1:$E$659,4,FALSE())</f>
        <v>525</v>
      </c>
      <c r="P1019" s="0" t="n">
        <f aca="false">VLOOKUP(A1019,'Team Data'!$A$1:$E$659,5,FALSE())</f>
        <v>540</v>
      </c>
      <c r="Q1019" s="0" t="n">
        <f aca="false">VLOOKUP(B1019,'Team Data'!$A$1:$E$659,4,FALSE())</f>
        <v>544</v>
      </c>
      <c r="R1019" s="0" t="n">
        <f aca="false">VLOOKUP(B1019,'Team Data'!$A$1:$E$659,5,FALSE())</f>
        <v>461</v>
      </c>
      <c r="S1019" s="0" t="n">
        <f aca="false">IF(I1019=1,(MIN(30,(C1019-D1019)))*(M1019/(M1019+N1019))*(Q1019/(Q1019+R1019)),(MAX(-30,(C1019-D1019)))*(N1019/(M1019+N1019))*(R1019/(R1019+Q1019)))</f>
        <v>1.65771144278607</v>
      </c>
      <c r="T1019" s="0" t="n">
        <f aca="false">IF(J1019=1,(MIN(30,(D1019-C1019)))*(K1019/(K1019+L1019))*(O1019/(O1019+P1019)),(MAX(-30,(D1019-C1019)))*(L1019/(K1019+L1019))*(P1019/(P1019+O1019)))</f>
        <v>-3.65685019206146</v>
      </c>
      <c r="U1019" s="7" t="n">
        <v>43064</v>
      </c>
    </row>
    <row r="1020" customFormat="false" ht="15" hidden="false" customHeight="false" outlineLevel="0" collapsed="false">
      <c r="A1020" s="0" t="s">
        <v>71</v>
      </c>
      <c r="B1020" s="0" t="s">
        <v>279</v>
      </c>
      <c r="C1020" s="0" t="n">
        <v>60</v>
      </c>
      <c r="D1020" s="0" t="n">
        <v>50</v>
      </c>
      <c r="E1020" s="0" t="n">
        <v>54</v>
      </c>
      <c r="F1020" s="0" t="n">
        <v>25</v>
      </c>
      <c r="G1020" s="0" t="n">
        <v>18</v>
      </c>
      <c r="H1020" s="0" t="n">
        <v>5</v>
      </c>
      <c r="I1020" s="0" t="n">
        <v>1</v>
      </c>
      <c r="J1020" s="0" t="n">
        <v>0</v>
      </c>
      <c r="K1020" s="0" t="n">
        <f aca="false">VLOOKUP(A1020,'Team Data'!$A$1:$E$659,2,FALSE())</f>
        <v>15</v>
      </c>
      <c r="L1020" s="0" t="n">
        <f aca="false">VLOOKUP(A1020,'Team Data'!$A$1:$E$659,3,FALSE())</f>
        <v>15</v>
      </c>
      <c r="M1020" s="0" t="n">
        <f aca="false">VLOOKUP(B1020,'Team Data'!$A$1:$E$659,2,FALSE())</f>
        <v>13</v>
      </c>
      <c r="N1020" s="0" t="n">
        <f aca="false">VLOOKUP(B1020,'Team Data'!$A$1:$E$659,3,FALSE())</f>
        <v>18</v>
      </c>
      <c r="O1020" s="0" t="n">
        <f aca="false">VLOOKUP(A1020,'Team Data'!$A$1:$E$659,4,FALSE())</f>
        <v>467</v>
      </c>
      <c r="P1020" s="0" t="n">
        <f aca="false">VLOOKUP(A1020,'Team Data'!$A$1:$E$659,5,FALSE())</f>
        <v>451</v>
      </c>
      <c r="Q1020" s="0" t="n">
        <f aca="false">VLOOKUP(B1020,'Team Data'!$A$1:$E$659,4,FALSE())</f>
        <v>437</v>
      </c>
      <c r="R1020" s="0" t="n">
        <f aca="false">VLOOKUP(B1020,'Team Data'!$A$1:$E$659,5,FALSE())</f>
        <v>490</v>
      </c>
      <c r="S1020" s="0" t="n">
        <f aca="false">IF(I1020=1,(MIN(30,(C1020-D1020)))*(M1020/(M1020+N1020))*(Q1020/(Q1020+R1020)),(MAX(-30,(C1020-D1020)))*(N1020/(M1020+N1020))*(R1020/(R1020+Q1020)))</f>
        <v>1.97689389985037</v>
      </c>
      <c r="T1020" s="0" t="n">
        <f aca="false">IF(J1020=1,(MIN(30,(D1020-C1020)))*(K1020/(K1020+L1020))*(O1020/(O1020+P1020)),(MAX(-30,(D1020-C1020)))*(L1020/(K1020+L1020))*(P1020/(P1020+O1020)))</f>
        <v>-2.45642701525054</v>
      </c>
      <c r="U1020" s="7" t="n">
        <v>43064</v>
      </c>
    </row>
    <row r="1021" customFormat="false" ht="15" hidden="false" customHeight="false" outlineLevel="0" collapsed="false">
      <c r="A1021" s="0" t="s">
        <v>425</v>
      </c>
      <c r="B1021" s="0" t="s">
        <v>164</v>
      </c>
      <c r="C1021" s="0" t="n">
        <v>79</v>
      </c>
      <c r="D1021" s="0" t="n">
        <v>103</v>
      </c>
      <c r="E1021" s="0" t="n">
        <v>30</v>
      </c>
      <c r="F1021" s="0" t="n">
        <v>61</v>
      </c>
      <c r="G1021" s="0" t="n">
        <v>14</v>
      </c>
      <c r="H1021" s="0" t="n">
        <v>16</v>
      </c>
      <c r="I1021" s="0" t="n">
        <v>0</v>
      </c>
      <c r="J1021" s="0" t="n">
        <v>1</v>
      </c>
      <c r="K1021" s="0" t="n">
        <f aca="false">VLOOKUP(A1021,'Team Data'!$A$1:$E$659,2,FALSE())</f>
        <v>0</v>
      </c>
      <c r="L1021" s="0" t="n">
        <f aca="false">VLOOKUP(A1021,'Team Data'!$A$1:$E$659,3,FALSE())</f>
        <v>4</v>
      </c>
      <c r="M1021" s="0" t="n">
        <f aca="false">VLOOKUP(B1021,'Team Data'!$A$1:$E$659,2,FALSE())</f>
        <v>11</v>
      </c>
      <c r="N1021" s="0" t="n">
        <f aca="false">VLOOKUP(B1021,'Team Data'!$A$1:$E$659,3,FALSE())</f>
        <v>17</v>
      </c>
      <c r="O1021" s="0" t="n">
        <f aca="false">VLOOKUP(A1021,'Team Data'!$A$1:$E$659,4,FALSE())</f>
        <v>68</v>
      </c>
      <c r="P1021" s="0" t="n">
        <f aca="false">VLOOKUP(A1021,'Team Data'!$A$1:$E$659,5,FALSE())</f>
        <v>61</v>
      </c>
      <c r="Q1021" s="0" t="n">
        <f aca="false">VLOOKUP(B1021,'Team Data'!$A$1:$E$659,4,FALSE())</f>
        <v>411</v>
      </c>
      <c r="R1021" s="0" t="n">
        <f aca="false">VLOOKUP(B1021,'Team Data'!$A$1:$E$659,5,FALSE())</f>
        <v>413</v>
      </c>
      <c r="S1021" s="0" t="n">
        <f aca="false">IF(I1021=1,(MIN(30,(C1021-D1021)))*(M1021/(M1021+N1021))*(Q1021/(Q1021+R1021)),(MAX(-30,(C1021-D1021)))*(N1021/(M1021+N1021))*(R1021/(R1021+Q1021)))</f>
        <v>-7.30339805825243</v>
      </c>
      <c r="T1021" s="0" t="n">
        <f aca="false">IF(J1021=1,(MIN(30,(D1021-C1021)))*(K1021/(K1021+L1021))*(O1021/(O1021+P1021)),(MAX(-30,(D1021-C1021)))*(L1021/(K1021+L1021))*(P1021/(P1021+O1021)))</f>
        <v>0</v>
      </c>
      <c r="U1021" s="7" t="n">
        <v>43064</v>
      </c>
    </row>
    <row r="1022" customFormat="false" ht="15" hidden="false" customHeight="false" outlineLevel="0" collapsed="false">
      <c r="A1022" s="0" t="s">
        <v>330</v>
      </c>
      <c r="B1022" s="0" t="s">
        <v>13</v>
      </c>
      <c r="C1022" s="0" t="n">
        <v>64</v>
      </c>
      <c r="D1022" s="0" t="n">
        <v>69</v>
      </c>
      <c r="E1022" s="0" t="n">
        <v>38</v>
      </c>
      <c r="F1022" s="0" t="n">
        <v>27</v>
      </c>
      <c r="G1022" s="0" t="n">
        <v>15</v>
      </c>
      <c r="H1022" s="0" t="n">
        <v>12</v>
      </c>
      <c r="I1022" s="0" t="n">
        <v>0</v>
      </c>
      <c r="J1022" s="0" t="n">
        <v>1</v>
      </c>
      <c r="K1022" s="0" t="n">
        <f aca="false">VLOOKUP(A1022,'Team Data'!$A$1:$E$659,2,FALSE())</f>
        <v>9</v>
      </c>
      <c r="L1022" s="0" t="n">
        <f aca="false">VLOOKUP(A1022,'Team Data'!$A$1:$E$659,3,FALSE())</f>
        <v>21</v>
      </c>
      <c r="M1022" s="0" t="n">
        <f aca="false">VLOOKUP(B1022,'Team Data'!$A$1:$E$659,2,FALSE())</f>
        <v>6</v>
      </c>
      <c r="N1022" s="0" t="n">
        <f aca="false">VLOOKUP(B1022,'Team Data'!$A$1:$E$659,3,FALSE())</f>
        <v>24</v>
      </c>
      <c r="O1022" s="0" t="n">
        <f aca="false">VLOOKUP(A1022,'Team Data'!$A$1:$E$659,4,FALSE())</f>
        <v>467</v>
      </c>
      <c r="P1022" s="0" t="n">
        <f aca="false">VLOOKUP(A1022,'Team Data'!$A$1:$E$659,5,FALSE())</f>
        <v>455</v>
      </c>
      <c r="Q1022" s="0" t="n">
        <f aca="false">VLOOKUP(B1022,'Team Data'!$A$1:$E$659,4,FALSE())</f>
        <v>466</v>
      </c>
      <c r="R1022" s="0" t="n">
        <f aca="false">VLOOKUP(B1022,'Team Data'!$A$1:$E$659,5,FALSE())</f>
        <v>488</v>
      </c>
      <c r="S1022" s="0" t="n">
        <f aca="false">IF(I1022=1,(MIN(30,(C1022-D1022)))*(M1022/(M1022+N1022))*(Q1022/(Q1022+R1022)),(MAX(-30,(C1022-D1022)))*(N1022/(M1022+N1022))*(R1022/(R1022+Q1022)))</f>
        <v>-2.0461215932914</v>
      </c>
      <c r="T1022" s="0" t="n">
        <f aca="false">IF(J1022=1,(MIN(30,(D1022-C1022)))*(K1022/(K1022+L1022))*(O1022/(O1022+P1022)),(MAX(-30,(D1022-C1022)))*(L1022/(K1022+L1022))*(P1022/(P1022+O1022)))</f>
        <v>0.759761388286334</v>
      </c>
      <c r="U1022" s="7" t="n">
        <v>43064</v>
      </c>
    </row>
    <row r="1023" customFormat="false" ht="15" hidden="false" customHeight="false" outlineLevel="0" collapsed="false">
      <c r="A1023" s="0" t="s">
        <v>246</v>
      </c>
      <c r="B1023" s="0" t="s">
        <v>64</v>
      </c>
      <c r="C1023" s="0" t="n">
        <v>66</v>
      </c>
      <c r="D1023" s="0" t="n">
        <v>103</v>
      </c>
      <c r="E1023" s="0" t="n">
        <v>29</v>
      </c>
      <c r="F1023" s="0" t="n">
        <v>44</v>
      </c>
      <c r="G1023" s="0" t="n">
        <v>10</v>
      </c>
      <c r="H1023" s="0" t="n">
        <v>11</v>
      </c>
      <c r="I1023" s="0" t="n">
        <v>0</v>
      </c>
      <c r="J1023" s="0" t="n">
        <v>1</v>
      </c>
      <c r="K1023" s="0" t="n">
        <f aca="false">VLOOKUP(A1023,'Team Data'!$A$1:$E$659,2,FALSE())</f>
        <v>9</v>
      </c>
      <c r="L1023" s="0" t="n">
        <f aca="false">VLOOKUP(A1023,'Team Data'!$A$1:$E$659,3,FALSE())</f>
        <v>21</v>
      </c>
      <c r="M1023" s="0" t="n">
        <f aca="false">VLOOKUP(B1023,'Team Data'!$A$1:$E$659,2,FALSE())</f>
        <v>21</v>
      </c>
      <c r="N1023" s="0" t="n">
        <f aca="false">VLOOKUP(B1023,'Team Data'!$A$1:$E$659,3,FALSE())</f>
        <v>12</v>
      </c>
      <c r="O1023" s="0" t="n">
        <f aca="false">VLOOKUP(A1023,'Team Data'!$A$1:$E$659,4,FALSE())</f>
        <v>497</v>
      </c>
      <c r="P1023" s="0" t="n">
        <f aca="false">VLOOKUP(A1023,'Team Data'!$A$1:$E$659,5,FALSE())</f>
        <v>467</v>
      </c>
      <c r="Q1023" s="0" t="n">
        <f aca="false">VLOOKUP(B1023,'Team Data'!$A$1:$E$659,4,FALSE())</f>
        <v>611</v>
      </c>
      <c r="R1023" s="0" t="n">
        <f aca="false">VLOOKUP(B1023,'Team Data'!$A$1:$E$659,5,FALSE())</f>
        <v>453</v>
      </c>
      <c r="S1023" s="0" t="n">
        <f aca="false">IF(I1023=1,(MIN(30,(C1023-D1023)))*(M1023/(M1023+N1023))*(Q1023/(Q1023+R1023)),(MAX(-30,(C1023-D1023)))*(N1023/(M1023+N1023))*(R1023/(R1023+Q1023)))</f>
        <v>-4.64456596035543</v>
      </c>
      <c r="T1023" s="0" t="n">
        <f aca="false">IF(J1023=1,(MIN(30,(D1023-C1023)))*(K1023/(K1023+L1023))*(O1023/(O1023+P1023)),(MAX(-30,(D1023-C1023)))*(L1023/(K1023+L1023))*(P1023/(P1023+O1023)))</f>
        <v>4.64004149377593</v>
      </c>
      <c r="U1023" s="7" t="n">
        <v>43064</v>
      </c>
    </row>
    <row r="1024" customFormat="false" ht="15" hidden="false" customHeight="false" outlineLevel="0" collapsed="false">
      <c r="A1024" s="0" t="s">
        <v>130</v>
      </c>
      <c r="B1024" s="0" t="s">
        <v>352</v>
      </c>
      <c r="C1024" s="0" t="n">
        <v>44</v>
      </c>
      <c r="D1024" s="0" t="n">
        <v>68</v>
      </c>
      <c r="E1024" s="0" t="n">
        <v>30</v>
      </c>
      <c r="F1024" s="0" t="n">
        <v>42</v>
      </c>
      <c r="G1024" s="0" t="n">
        <v>12</v>
      </c>
      <c r="H1024" s="0" t="n">
        <v>7</v>
      </c>
      <c r="I1024" s="0" t="n">
        <v>0</v>
      </c>
      <c r="J1024" s="0" t="n">
        <v>1</v>
      </c>
      <c r="K1024" s="0" t="n">
        <f aca="false">VLOOKUP(A1024,'Team Data'!$A$1:$E$659,2,FALSE())</f>
        <v>15</v>
      </c>
      <c r="L1024" s="0" t="n">
        <f aca="false">VLOOKUP(A1024,'Team Data'!$A$1:$E$659,3,FALSE())</f>
        <v>18</v>
      </c>
      <c r="M1024" s="0" t="n">
        <f aca="false">VLOOKUP(B1024,'Team Data'!$A$1:$E$659,2,FALSE())</f>
        <v>25</v>
      </c>
      <c r="N1024" s="0" t="n">
        <f aca="false">VLOOKUP(B1024,'Team Data'!$A$1:$E$659,3,FALSE())</f>
        <v>10</v>
      </c>
      <c r="O1024" s="0" t="n">
        <f aca="false">VLOOKUP(A1024,'Team Data'!$A$1:$E$659,4,FALSE())</f>
        <v>463</v>
      </c>
      <c r="P1024" s="0" t="n">
        <f aca="false">VLOOKUP(A1024,'Team Data'!$A$1:$E$659,5,FALSE())</f>
        <v>494</v>
      </c>
      <c r="Q1024" s="0" t="n">
        <f aca="false">VLOOKUP(B1024,'Team Data'!$A$1:$E$659,4,FALSE())</f>
        <v>543</v>
      </c>
      <c r="R1024" s="0" t="n">
        <f aca="false">VLOOKUP(B1024,'Team Data'!$A$1:$E$659,5,FALSE())</f>
        <v>561</v>
      </c>
      <c r="S1024" s="0" t="n">
        <f aca="false">IF(I1024=1,(MIN(30,(C1024-D1024)))*(M1024/(M1024+N1024))*(Q1024/(Q1024+R1024)),(MAX(-30,(C1024-D1024)))*(N1024/(M1024+N1024))*(R1024/(R1024+Q1024)))</f>
        <v>-3.48447204968944</v>
      </c>
      <c r="T1024" s="0" t="n">
        <f aca="false">IF(J1024=1,(MIN(30,(D1024-C1024)))*(K1024/(K1024+L1024))*(O1024/(O1024+P1024)),(MAX(-30,(D1024-C1024)))*(L1024/(K1024+L1024))*(P1024/(P1024+O1024)))</f>
        <v>5.27785693929895</v>
      </c>
      <c r="U1024" s="7" t="n">
        <v>43064</v>
      </c>
    </row>
    <row r="1025" customFormat="false" ht="15" hidden="false" customHeight="false" outlineLevel="0" collapsed="false">
      <c r="A1025" s="0" t="s">
        <v>275</v>
      </c>
      <c r="B1025" s="0" t="s">
        <v>356</v>
      </c>
      <c r="C1025" s="0" t="n">
        <v>71</v>
      </c>
      <c r="D1025" s="0" t="n">
        <v>64</v>
      </c>
      <c r="E1025" s="0" t="n">
        <v>29</v>
      </c>
      <c r="F1025" s="0" t="n">
        <v>40</v>
      </c>
      <c r="G1025" s="0" t="n">
        <v>12</v>
      </c>
      <c r="H1025" s="0" t="n">
        <v>18</v>
      </c>
      <c r="I1025" s="0" t="n">
        <v>1</v>
      </c>
      <c r="J1025" s="0" t="n">
        <v>0</v>
      </c>
      <c r="K1025" s="0" t="n">
        <f aca="false">VLOOKUP(A1025,'Team Data'!$A$1:$E$659,2,FALSE())</f>
        <v>16</v>
      </c>
      <c r="L1025" s="0" t="n">
        <f aca="false">VLOOKUP(A1025,'Team Data'!$A$1:$E$659,3,FALSE())</f>
        <v>18</v>
      </c>
      <c r="M1025" s="0" t="n">
        <f aca="false">VLOOKUP(B1025,'Team Data'!$A$1:$E$659,2,FALSE())</f>
        <v>8</v>
      </c>
      <c r="N1025" s="0" t="n">
        <f aca="false">VLOOKUP(B1025,'Team Data'!$A$1:$E$659,3,FALSE())</f>
        <v>24</v>
      </c>
      <c r="O1025" s="0" t="n">
        <f aca="false">VLOOKUP(A1025,'Team Data'!$A$1:$E$659,4,FALSE())</f>
        <v>559</v>
      </c>
      <c r="P1025" s="0" t="n">
        <f aca="false">VLOOKUP(A1025,'Team Data'!$A$1:$E$659,5,FALSE())</f>
        <v>460</v>
      </c>
      <c r="Q1025" s="0" t="n">
        <f aca="false">VLOOKUP(B1025,'Team Data'!$A$1:$E$659,4,FALSE())</f>
        <v>505</v>
      </c>
      <c r="R1025" s="0" t="n">
        <f aca="false">VLOOKUP(B1025,'Team Data'!$A$1:$E$659,5,FALSE())</f>
        <v>499</v>
      </c>
      <c r="S1025" s="0" t="n">
        <f aca="false">IF(I1025=1,(MIN(30,(C1025-D1025)))*(M1025/(M1025+N1025))*(Q1025/(Q1025+R1025)),(MAX(-30,(C1025-D1025)))*(N1025/(M1025+N1025))*(R1025/(R1025+Q1025)))</f>
        <v>0.880229083665339</v>
      </c>
      <c r="T1025" s="0" t="n">
        <f aca="false">IF(J1025=1,(MIN(30,(D1025-C1025)))*(K1025/(K1025+L1025))*(O1025/(O1025+P1025)),(MAX(-30,(D1025-C1025)))*(L1025/(K1025+L1025))*(P1025/(P1025+O1025)))</f>
        <v>-1.67292039485078</v>
      </c>
      <c r="U1025" s="7" t="n">
        <v>43064</v>
      </c>
    </row>
    <row r="1026" customFormat="false" ht="15" hidden="false" customHeight="false" outlineLevel="0" collapsed="false">
      <c r="A1026" s="0" t="s">
        <v>582</v>
      </c>
      <c r="B1026" s="0" t="s">
        <v>80</v>
      </c>
      <c r="C1026" s="0" t="n">
        <v>71</v>
      </c>
      <c r="D1026" s="0" t="n">
        <v>99</v>
      </c>
      <c r="E1026" s="0" t="n">
        <v>36</v>
      </c>
      <c r="F1026" s="0" t="n">
        <v>56</v>
      </c>
      <c r="G1026" s="0" t="n">
        <v>11</v>
      </c>
      <c r="H1026" s="0" t="n">
        <v>7</v>
      </c>
      <c r="I1026" s="0" t="n">
        <v>0</v>
      </c>
      <c r="J1026" s="0" t="n">
        <v>1</v>
      </c>
      <c r="K1026" s="0" t="n">
        <f aca="false">VLOOKUP(A1026,'Team Data'!$A$1:$E$659,2,FALSE())</f>
        <v>0</v>
      </c>
      <c r="L1026" s="0" t="n">
        <f aca="false">VLOOKUP(A1026,'Team Data'!$A$1:$E$659,3,FALSE())</f>
        <v>2</v>
      </c>
      <c r="M1026" s="0" t="n">
        <f aca="false">VLOOKUP(B1026,'Team Data'!$A$1:$E$659,2,FALSE())</f>
        <v>11</v>
      </c>
      <c r="N1026" s="0" t="n">
        <f aca="false">VLOOKUP(B1026,'Team Data'!$A$1:$E$659,3,FALSE())</f>
        <v>20</v>
      </c>
      <c r="O1026" s="0" t="n">
        <f aca="false">VLOOKUP(A1026,'Team Data'!$A$1:$E$659,4,FALSE())</f>
        <v>21</v>
      </c>
      <c r="P1026" s="0" t="n">
        <f aca="false">VLOOKUP(A1026,'Team Data'!$A$1:$E$659,5,FALSE())</f>
        <v>42</v>
      </c>
      <c r="Q1026" s="0" t="n">
        <f aca="false">VLOOKUP(B1026,'Team Data'!$A$1:$E$659,4,FALSE())</f>
        <v>481</v>
      </c>
      <c r="R1026" s="0" t="n">
        <f aca="false">VLOOKUP(B1026,'Team Data'!$A$1:$E$659,5,FALSE())</f>
        <v>462</v>
      </c>
      <c r="S1026" s="0" t="n">
        <f aca="false">IF(I1026=1,(MIN(30,(C1026-D1026)))*(M1026/(M1026+N1026))*(Q1026/(Q1026+R1026)),(MAX(-30,(C1026-D1026)))*(N1026/(M1026+N1026))*(R1026/(R1026+Q1026)))</f>
        <v>-8.85027195292991</v>
      </c>
      <c r="T1026" s="0" t="n">
        <f aca="false">IF(J1026=1,(MIN(30,(D1026-C1026)))*(K1026/(K1026+L1026))*(O1026/(O1026+P1026)),(MAX(-30,(D1026-C1026)))*(L1026/(K1026+L1026))*(P1026/(P1026+O1026)))</f>
        <v>0</v>
      </c>
      <c r="U1026" s="7" t="n">
        <v>43064</v>
      </c>
    </row>
    <row r="1027" customFormat="false" ht="15" hidden="false" customHeight="false" outlineLevel="0" collapsed="false">
      <c r="A1027" s="0" t="s">
        <v>268</v>
      </c>
      <c r="B1027" s="0" t="s">
        <v>6</v>
      </c>
      <c r="C1027" s="0" t="n">
        <v>88</v>
      </c>
      <c r="D1027" s="0" t="n">
        <v>78</v>
      </c>
      <c r="E1027" s="0" t="n">
        <v>29</v>
      </c>
      <c r="F1027" s="0" t="n">
        <v>28</v>
      </c>
      <c r="G1027" s="0" t="n">
        <v>12</v>
      </c>
      <c r="H1027" s="0" t="n">
        <v>11</v>
      </c>
      <c r="I1027" s="0" t="n">
        <v>1</v>
      </c>
      <c r="J1027" s="0" t="n">
        <v>0</v>
      </c>
      <c r="K1027" s="0" t="n">
        <f aca="false">VLOOKUP(A1027,'Team Data'!$A$1:$E$659,2,FALSE())</f>
        <v>7</v>
      </c>
      <c r="L1027" s="0" t="n">
        <f aca="false">VLOOKUP(A1027,'Team Data'!$A$1:$E$659,3,FALSE())</f>
        <v>25</v>
      </c>
      <c r="M1027" s="0" t="n">
        <f aca="false">VLOOKUP(B1027,'Team Data'!$A$1:$E$659,2,FALSE())</f>
        <v>16</v>
      </c>
      <c r="N1027" s="0" t="n">
        <f aca="false">VLOOKUP(B1027,'Team Data'!$A$1:$E$659,3,FALSE())</f>
        <v>16</v>
      </c>
      <c r="O1027" s="0" t="n">
        <f aca="false">VLOOKUP(A1027,'Team Data'!$A$1:$E$659,4,FALSE())</f>
        <v>471</v>
      </c>
      <c r="P1027" s="0" t="n">
        <f aca="false">VLOOKUP(A1027,'Team Data'!$A$1:$E$659,5,FALSE())</f>
        <v>449</v>
      </c>
      <c r="Q1027" s="0" t="n">
        <f aca="false">VLOOKUP(B1027,'Team Data'!$A$1:$E$659,4,FALSE())</f>
        <v>459</v>
      </c>
      <c r="R1027" s="0" t="n">
        <f aca="false">VLOOKUP(B1027,'Team Data'!$A$1:$E$659,5,FALSE())</f>
        <v>461</v>
      </c>
      <c r="S1027" s="0" t="n">
        <f aca="false">IF(I1027=1,(MIN(30,(C1027-D1027)))*(M1027/(M1027+N1027))*(Q1027/(Q1027+R1027)),(MAX(-30,(C1027-D1027)))*(N1027/(M1027+N1027))*(R1027/(R1027+Q1027)))</f>
        <v>2.4945652173913</v>
      </c>
      <c r="T1027" s="0" t="n">
        <f aca="false">IF(J1027=1,(MIN(30,(D1027-C1027)))*(K1027/(K1027+L1027))*(O1027/(O1027+P1027)),(MAX(-30,(D1027-C1027)))*(L1027/(K1027+L1027))*(P1027/(P1027+O1027)))</f>
        <v>-3.81283967391304</v>
      </c>
      <c r="U1027" s="7" t="n">
        <v>43064</v>
      </c>
    </row>
    <row r="1028" customFormat="false" ht="15" hidden="false" customHeight="false" outlineLevel="0" collapsed="false">
      <c r="A1028" s="0" t="s">
        <v>173</v>
      </c>
      <c r="B1028" s="0" t="s">
        <v>9</v>
      </c>
      <c r="C1028" s="0" t="n">
        <v>89</v>
      </c>
      <c r="D1028" s="0" t="n">
        <v>84</v>
      </c>
      <c r="E1028" s="0" t="n">
        <v>40</v>
      </c>
      <c r="F1028" s="0" t="n">
        <v>36</v>
      </c>
      <c r="G1028" s="0" t="n">
        <v>12</v>
      </c>
      <c r="H1028" s="0" t="n">
        <v>13</v>
      </c>
      <c r="I1028" s="0" t="n">
        <v>1</v>
      </c>
      <c r="J1028" s="0" t="n">
        <v>0</v>
      </c>
      <c r="K1028" s="0" t="n">
        <f aca="false">VLOOKUP(A1028,'Team Data'!$A$1:$E$659,2,FALSE())</f>
        <v>14</v>
      </c>
      <c r="L1028" s="0" t="n">
        <f aca="false">VLOOKUP(A1028,'Team Data'!$A$1:$E$659,3,FALSE())</f>
        <v>17</v>
      </c>
      <c r="M1028" s="0" t="n">
        <f aca="false">VLOOKUP(B1028,'Team Data'!$A$1:$E$659,2,FALSE())</f>
        <v>20</v>
      </c>
      <c r="N1028" s="0" t="n">
        <f aca="false">VLOOKUP(B1028,'Team Data'!$A$1:$E$659,3,FALSE())</f>
        <v>16</v>
      </c>
      <c r="O1028" s="0" t="n">
        <f aca="false">VLOOKUP(A1028,'Team Data'!$A$1:$E$659,4,FALSE())</f>
        <v>562</v>
      </c>
      <c r="P1028" s="0" t="n">
        <f aca="false">VLOOKUP(A1028,'Team Data'!$A$1:$E$659,5,FALSE())</f>
        <v>470</v>
      </c>
      <c r="Q1028" s="0" t="n">
        <f aca="false">VLOOKUP(B1028,'Team Data'!$A$1:$E$659,4,FALSE())</f>
        <v>741</v>
      </c>
      <c r="R1028" s="0" t="n">
        <f aca="false">VLOOKUP(B1028,'Team Data'!$A$1:$E$659,5,FALSE())</f>
        <v>460</v>
      </c>
      <c r="S1028" s="0" t="n">
        <f aca="false">IF(I1028=1,(MIN(30,(C1028-D1028)))*(M1028/(M1028+N1028))*(Q1028/(Q1028+R1028)),(MAX(-30,(C1028-D1028)))*(N1028/(M1028+N1028))*(R1028/(R1028+Q1028)))</f>
        <v>1.71384956980294</v>
      </c>
      <c r="T1028" s="0" t="n">
        <f aca="false">IF(J1028=1,(MIN(30,(D1028-C1028)))*(K1028/(K1028+L1028))*(O1028/(O1028+P1028)),(MAX(-30,(D1028-C1028)))*(L1028/(K1028+L1028))*(P1028/(P1028+O1028)))</f>
        <v>-1.24874968742186</v>
      </c>
      <c r="U1028" s="7" t="n">
        <v>43064</v>
      </c>
    </row>
    <row r="1029" customFormat="false" ht="15" hidden="false" customHeight="false" outlineLevel="0" collapsed="false">
      <c r="A1029" s="0" t="s">
        <v>153</v>
      </c>
      <c r="B1029" s="0" t="s">
        <v>137</v>
      </c>
      <c r="C1029" s="0" t="n">
        <v>75</v>
      </c>
      <c r="D1029" s="0" t="n">
        <v>60</v>
      </c>
      <c r="E1029" s="0" t="n">
        <v>40</v>
      </c>
      <c r="F1029" s="0" t="n">
        <v>30</v>
      </c>
      <c r="G1029" s="0" t="n">
        <v>15</v>
      </c>
      <c r="H1029" s="0" t="n">
        <v>8</v>
      </c>
      <c r="I1029" s="0" t="n">
        <v>1</v>
      </c>
      <c r="J1029" s="0" t="n">
        <v>0</v>
      </c>
      <c r="K1029" s="0" t="n">
        <f aca="false">VLOOKUP(A1029,'Team Data'!$A$1:$E$659,2,FALSE())</f>
        <v>32</v>
      </c>
      <c r="L1029" s="0" t="n">
        <f aca="false">VLOOKUP(A1029,'Team Data'!$A$1:$E$659,3,FALSE())</f>
        <v>6</v>
      </c>
      <c r="M1029" s="0" t="n">
        <f aca="false">VLOOKUP(B1029,'Team Data'!$A$1:$E$659,2,FALSE())</f>
        <v>17</v>
      </c>
      <c r="N1029" s="0" t="n">
        <f aca="false">VLOOKUP(B1029,'Team Data'!$A$1:$E$659,3,FALSE())</f>
        <v>17</v>
      </c>
      <c r="O1029" s="0" t="n">
        <f aca="false">VLOOKUP(A1029,'Team Data'!$A$1:$E$659,4,FALSE())</f>
        <v>662</v>
      </c>
      <c r="P1029" s="0" t="n">
        <f aca="false">VLOOKUP(A1029,'Team Data'!$A$1:$E$659,5,FALSE())</f>
        <v>561</v>
      </c>
      <c r="Q1029" s="0" t="n">
        <f aca="false">VLOOKUP(B1029,'Team Data'!$A$1:$E$659,4,FALSE())</f>
        <v>609</v>
      </c>
      <c r="R1029" s="0" t="n">
        <f aca="false">VLOOKUP(B1029,'Team Data'!$A$1:$E$659,5,FALSE())</f>
        <v>491</v>
      </c>
      <c r="S1029" s="0" t="n">
        <f aca="false">IF(I1029=1,(MIN(30,(C1029-D1029)))*(M1029/(M1029+N1029))*(Q1029/(Q1029+R1029)),(MAX(-30,(C1029-D1029)))*(N1029/(M1029+N1029))*(R1029/(R1029+Q1029)))</f>
        <v>4.15227272727273</v>
      </c>
      <c r="T1029" s="0" t="n">
        <f aca="false">IF(J1029=1,(MIN(30,(D1029-C1029)))*(K1029/(K1029+L1029))*(O1029/(O1029+P1029)),(MAX(-30,(D1029-C1029)))*(L1029/(K1029+L1029))*(P1029/(P1029+O1029)))</f>
        <v>-1.08641390885226</v>
      </c>
      <c r="U1029" s="7" t="n">
        <v>43064</v>
      </c>
    </row>
    <row r="1030" customFormat="false" ht="15" hidden="false" customHeight="false" outlineLevel="0" collapsed="false">
      <c r="A1030" s="0" t="s">
        <v>209</v>
      </c>
      <c r="B1030" s="0" t="s">
        <v>165</v>
      </c>
      <c r="C1030" s="0" t="n">
        <v>74</v>
      </c>
      <c r="D1030" s="0" t="n">
        <v>76</v>
      </c>
      <c r="E1030" s="0" t="n">
        <v>30</v>
      </c>
      <c r="F1030" s="0" t="n">
        <v>39</v>
      </c>
      <c r="G1030" s="0" t="n">
        <v>10</v>
      </c>
      <c r="H1030" s="0" t="n">
        <v>14</v>
      </c>
      <c r="I1030" s="0" t="n">
        <v>0</v>
      </c>
      <c r="J1030" s="0" t="n">
        <v>1</v>
      </c>
      <c r="K1030" s="0" t="n">
        <f aca="false">VLOOKUP(A1030,'Team Data'!$A$1:$E$659,2,FALSE())</f>
        <v>22</v>
      </c>
      <c r="L1030" s="0" t="n">
        <f aca="false">VLOOKUP(A1030,'Team Data'!$A$1:$E$659,3,FALSE())</f>
        <v>10</v>
      </c>
      <c r="M1030" s="0" t="n">
        <f aca="false">VLOOKUP(B1030,'Team Data'!$A$1:$E$659,2,FALSE())</f>
        <v>21</v>
      </c>
      <c r="N1030" s="0" t="n">
        <f aca="false">VLOOKUP(B1030,'Team Data'!$A$1:$E$659,3,FALSE())</f>
        <v>13</v>
      </c>
      <c r="O1030" s="0" t="n">
        <f aca="false">VLOOKUP(A1030,'Team Data'!$A$1:$E$659,4,FALSE())</f>
        <v>489</v>
      </c>
      <c r="P1030" s="0" t="n">
        <f aca="false">VLOOKUP(A1030,'Team Data'!$A$1:$E$659,5,FALSE())</f>
        <v>510</v>
      </c>
      <c r="Q1030" s="0" t="n">
        <f aca="false">VLOOKUP(B1030,'Team Data'!$A$1:$E$659,4,FALSE())</f>
        <v>568</v>
      </c>
      <c r="R1030" s="0" t="n">
        <f aca="false">VLOOKUP(B1030,'Team Data'!$A$1:$E$659,5,FALSE())</f>
        <v>531</v>
      </c>
      <c r="S1030" s="0" t="n">
        <f aca="false">IF(I1030=1,(MIN(30,(C1030-D1030)))*(M1030/(M1030+N1030))*(Q1030/(Q1030+R1030)),(MAX(-30,(C1030-D1030)))*(N1030/(M1030+N1030))*(R1030/(R1030+Q1030)))</f>
        <v>-0.369480276186908</v>
      </c>
      <c r="T1030" s="0" t="n">
        <f aca="false">IF(J1030=1,(MIN(30,(D1030-C1030)))*(K1030/(K1030+L1030))*(O1030/(O1030+P1030)),(MAX(-30,(D1030-C1030)))*(L1030/(K1030+L1030))*(P1030/(P1030+O1030)))</f>
        <v>0.673048048048048</v>
      </c>
      <c r="U1030" s="7" t="n">
        <v>43064</v>
      </c>
    </row>
    <row r="1031" customFormat="false" ht="15" hidden="false" customHeight="false" outlineLevel="0" collapsed="false">
      <c r="A1031" s="0" t="s">
        <v>99</v>
      </c>
      <c r="B1031" s="0" t="s">
        <v>241</v>
      </c>
      <c r="C1031" s="0" t="n">
        <v>82</v>
      </c>
      <c r="D1031" s="0" t="n">
        <v>76</v>
      </c>
      <c r="E1031" s="0" t="n">
        <v>35</v>
      </c>
      <c r="F1031" s="0" t="n">
        <v>27</v>
      </c>
      <c r="G1031" s="0" t="n">
        <v>18</v>
      </c>
      <c r="H1031" s="0" t="n">
        <v>8</v>
      </c>
      <c r="I1031" s="0" t="n">
        <v>1</v>
      </c>
      <c r="J1031" s="0" t="n">
        <v>0</v>
      </c>
      <c r="K1031" s="0" t="n">
        <f aca="false">VLOOKUP(A1031,'Team Data'!$A$1:$E$659,2,FALSE())</f>
        <v>15</v>
      </c>
      <c r="L1031" s="0" t="n">
        <f aca="false">VLOOKUP(A1031,'Team Data'!$A$1:$E$659,3,FALSE())</f>
        <v>15</v>
      </c>
      <c r="M1031" s="0" t="n">
        <f aca="false">VLOOKUP(B1031,'Team Data'!$A$1:$E$659,2,FALSE())</f>
        <v>12</v>
      </c>
      <c r="N1031" s="0" t="n">
        <f aca="false">VLOOKUP(B1031,'Team Data'!$A$1:$E$659,3,FALSE())</f>
        <v>20</v>
      </c>
      <c r="O1031" s="0" t="n">
        <f aca="false">VLOOKUP(A1031,'Team Data'!$A$1:$E$659,4,FALSE())</f>
        <v>543</v>
      </c>
      <c r="P1031" s="0" t="n">
        <f aca="false">VLOOKUP(A1031,'Team Data'!$A$1:$E$659,5,FALSE())</f>
        <v>466</v>
      </c>
      <c r="Q1031" s="0" t="n">
        <f aca="false">VLOOKUP(B1031,'Team Data'!$A$1:$E$659,4,FALSE())</f>
        <v>593</v>
      </c>
      <c r="R1031" s="0" t="n">
        <f aca="false">VLOOKUP(B1031,'Team Data'!$A$1:$E$659,5,FALSE())</f>
        <v>457</v>
      </c>
      <c r="S1031" s="0" t="n">
        <f aca="false">IF(I1031=1,(MIN(30,(C1031-D1031)))*(M1031/(M1031+N1031))*(Q1031/(Q1031+R1031)),(MAX(-30,(C1031-D1031)))*(N1031/(M1031+N1031))*(R1031/(R1031+Q1031)))</f>
        <v>1.27071428571429</v>
      </c>
      <c r="T1031" s="0" t="n">
        <f aca="false">IF(J1031=1,(MIN(30,(D1031-C1031)))*(K1031/(K1031+L1031))*(O1031/(O1031+P1031)),(MAX(-30,(D1031-C1031)))*(L1031/(K1031+L1031))*(P1031/(P1031+O1031)))</f>
        <v>-1.38553022794846</v>
      </c>
      <c r="U1031" s="7" t="n">
        <v>43064</v>
      </c>
    </row>
    <row r="1032" customFormat="false" ht="15" hidden="false" customHeight="false" outlineLevel="0" collapsed="false">
      <c r="A1032" s="0" t="s">
        <v>583</v>
      </c>
      <c r="B1032" s="0" t="s">
        <v>12</v>
      </c>
      <c r="C1032" s="0" t="n">
        <v>56</v>
      </c>
      <c r="D1032" s="0" t="n">
        <v>103</v>
      </c>
      <c r="E1032" s="0" t="n">
        <v>35</v>
      </c>
      <c r="F1032" s="0" t="n">
        <v>50</v>
      </c>
      <c r="G1032" s="0" t="n">
        <v>23</v>
      </c>
      <c r="H1032" s="0" t="n">
        <v>19</v>
      </c>
      <c r="I1032" s="0" t="n">
        <v>0</v>
      </c>
      <c r="J1032" s="0" t="n">
        <v>1</v>
      </c>
      <c r="K1032" s="0" t="n">
        <f aca="false">VLOOKUP(A1032,'Team Data'!$A$1:$E$659,2,FALSE())</f>
        <v>0</v>
      </c>
      <c r="L1032" s="0" t="n">
        <f aca="false">VLOOKUP(A1032,'Team Data'!$A$1:$E$659,3,FALSE())</f>
        <v>1</v>
      </c>
      <c r="M1032" s="0" t="n">
        <f aca="false">VLOOKUP(B1032,'Team Data'!$A$1:$E$659,2,FALSE())</f>
        <v>11</v>
      </c>
      <c r="N1032" s="0" t="n">
        <f aca="false">VLOOKUP(B1032,'Team Data'!$A$1:$E$659,3,FALSE())</f>
        <v>21</v>
      </c>
      <c r="O1032" s="0" t="n">
        <f aca="false">VLOOKUP(A1032,'Team Data'!$A$1:$E$659,4,FALSE())</f>
        <v>11</v>
      </c>
      <c r="P1032" s="0" t="n">
        <f aca="false">VLOOKUP(A1032,'Team Data'!$A$1:$E$659,5,FALSE())</f>
        <v>21</v>
      </c>
      <c r="Q1032" s="0" t="n">
        <f aca="false">VLOOKUP(B1032,'Team Data'!$A$1:$E$659,4,FALSE())</f>
        <v>370</v>
      </c>
      <c r="R1032" s="0" t="n">
        <f aca="false">VLOOKUP(B1032,'Team Data'!$A$1:$E$659,5,FALSE())</f>
        <v>552</v>
      </c>
      <c r="S1032" s="0" t="n">
        <f aca="false">IF(I1032=1,(MIN(30,(C1032-D1032)))*(M1032/(M1032+N1032))*(Q1032/(Q1032+R1032)),(MAX(-30,(C1032-D1032)))*(N1032/(M1032+N1032))*(R1032/(R1032+Q1032)))</f>
        <v>-11.7868763557484</v>
      </c>
      <c r="T1032" s="0" t="n">
        <f aca="false">IF(J1032=1,(MIN(30,(D1032-C1032)))*(K1032/(K1032+L1032))*(O1032/(O1032+P1032)),(MAX(-30,(D1032-C1032)))*(L1032/(K1032+L1032))*(P1032/(P1032+O1032)))</f>
        <v>0</v>
      </c>
      <c r="U1032" s="7" t="n">
        <v>43064</v>
      </c>
    </row>
    <row r="1033" customFormat="false" ht="15" hidden="false" customHeight="false" outlineLevel="0" collapsed="false">
      <c r="A1033" s="0" t="s">
        <v>49</v>
      </c>
      <c r="B1033" s="0" t="s">
        <v>576</v>
      </c>
      <c r="C1033" s="0" t="n">
        <v>55</v>
      </c>
      <c r="D1033" s="0" t="n">
        <v>46</v>
      </c>
      <c r="E1033" s="0" t="n">
        <v>31</v>
      </c>
      <c r="F1033" s="0" t="n">
        <v>35</v>
      </c>
      <c r="G1033" s="0" t="n">
        <v>7</v>
      </c>
      <c r="H1033" s="0" t="n">
        <v>11</v>
      </c>
      <c r="I1033" s="0" t="n">
        <v>1</v>
      </c>
      <c r="J1033" s="0" t="n">
        <v>0</v>
      </c>
      <c r="K1033" s="0" t="n">
        <f aca="false">VLOOKUP(A1033,'Team Data'!$A$1:$E$659,2,FALSE())</f>
        <v>26</v>
      </c>
      <c r="L1033" s="0" t="n">
        <f aca="false">VLOOKUP(A1033,'Team Data'!$A$1:$E$659,3,FALSE())</f>
        <v>8</v>
      </c>
      <c r="M1033" s="0" t="n">
        <f aca="false">VLOOKUP(B1033,'Team Data'!$A$1:$E$659,2,FALSE())</f>
        <v>1</v>
      </c>
      <c r="N1033" s="0" t="n">
        <f aca="false">VLOOKUP(B1033,'Team Data'!$A$1:$E$659,3,FALSE())</f>
        <v>2</v>
      </c>
      <c r="O1033" s="0" t="n">
        <f aca="false">VLOOKUP(A1033,'Team Data'!$A$1:$E$659,4,FALSE())</f>
        <v>508</v>
      </c>
      <c r="P1033" s="0" t="n">
        <f aca="false">VLOOKUP(A1033,'Team Data'!$A$1:$E$659,5,FALSE())</f>
        <v>524</v>
      </c>
      <c r="Q1033" s="0" t="n">
        <f aca="false">VLOOKUP(B1033,'Team Data'!$A$1:$E$659,4,FALSE())</f>
        <v>49</v>
      </c>
      <c r="R1033" s="0" t="n">
        <f aca="false">VLOOKUP(B1033,'Team Data'!$A$1:$E$659,5,FALSE())</f>
        <v>46</v>
      </c>
      <c r="S1033" s="0" t="n">
        <f aca="false">IF(I1033=1,(MIN(30,(C1033-D1033)))*(M1033/(M1033+N1033))*(Q1033/(Q1033+R1033)),(MAX(-30,(C1033-D1033)))*(N1033/(M1033+N1033))*(R1033/(R1033+Q1033)))</f>
        <v>1.54736842105263</v>
      </c>
      <c r="T1033" s="0" t="n">
        <f aca="false">IF(J1033=1,(MIN(30,(D1033-C1033)))*(K1033/(K1033+L1033))*(O1033/(O1033+P1033)),(MAX(-30,(D1033-C1033)))*(L1033/(K1033+L1033))*(P1033/(P1033+O1033)))</f>
        <v>-1.07523939808482</v>
      </c>
      <c r="U1033" s="7" t="n">
        <v>43064</v>
      </c>
    </row>
    <row r="1034" customFormat="false" ht="15" hidden="false" customHeight="false" outlineLevel="0" collapsed="false">
      <c r="A1034" s="0" t="s">
        <v>286</v>
      </c>
      <c r="B1034" s="0" t="s">
        <v>277</v>
      </c>
      <c r="C1034" s="0" t="n">
        <v>89</v>
      </c>
      <c r="D1034" s="0" t="n">
        <v>79</v>
      </c>
      <c r="E1034" s="0" t="n">
        <v>38</v>
      </c>
      <c r="F1034" s="0" t="n">
        <v>23</v>
      </c>
      <c r="G1034" s="0" t="n">
        <v>18</v>
      </c>
      <c r="H1034" s="0" t="n">
        <v>11</v>
      </c>
      <c r="I1034" s="0" t="n">
        <v>1</v>
      </c>
      <c r="J1034" s="0" t="n">
        <v>0</v>
      </c>
      <c r="K1034" s="0" t="n">
        <f aca="false">VLOOKUP(A1034,'Team Data'!$A$1:$E$659,2,FALSE())</f>
        <v>21</v>
      </c>
      <c r="L1034" s="0" t="n">
        <f aca="false">VLOOKUP(A1034,'Team Data'!$A$1:$E$659,3,FALSE())</f>
        <v>12</v>
      </c>
      <c r="M1034" s="0" t="n">
        <f aca="false">VLOOKUP(B1034,'Team Data'!$A$1:$E$659,2,FALSE())</f>
        <v>26</v>
      </c>
      <c r="N1034" s="0" t="n">
        <f aca="false">VLOOKUP(B1034,'Team Data'!$A$1:$E$659,3,FALSE())</f>
        <v>8</v>
      </c>
      <c r="O1034" s="0" t="n">
        <f aca="false">VLOOKUP(A1034,'Team Data'!$A$1:$E$659,4,FALSE())</f>
        <v>684</v>
      </c>
      <c r="P1034" s="0" t="n">
        <f aca="false">VLOOKUP(A1034,'Team Data'!$A$1:$E$659,5,FALSE())</f>
        <v>441</v>
      </c>
      <c r="Q1034" s="0" t="n">
        <f aca="false">VLOOKUP(B1034,'Team Data'!$A$1:$E$659,4,FALSE())</f>
        <v>598</v>
      </c>
      <c r="R1034" s="0" t="n">
        <f aca="false">VLOOKUP(B1034,'Team Data'!$A$1:$E$659,5,FALSE())</f>
        <v>514</v>
      </c>
      <c r="S1034" s="0" t="n">
        <f aca="false">IF(I1034=1,(MIN(30,(C1034-D1034)))*(M1034/(M1034+N1034))*(Q1034/(Q1034+R1034)),(MAX(-30,(C1034-D1034)))*(N1034/(M1034+N1034))*(R1034/(R1034+Q1034)))</f>
        <v>4.11235717308506</v>
      </c>
      <c r="T1034" s="0" t="n">
        <f aca="false">IF(J1034=1,(MIN(30,(D1034-C1034)))*(K1034/(K1034+L1034))*(O1034/(O1034+P1034)),(MAX(-30,(D1034-C1034)))*(L1034/(K1034+L1034))*(P1034/(P1034+O1034)))</f>
        <v>-1.42545454545455</v>
      </c>
      <c r="U1034" s="7" t="n">
        <v>43065</v>
      </c>
    </row>
    <row r="1035" customFormat="false" ht="15" hidden="false" customHeight="false" outlineLevel="0" collapsed="false">
      <c r="A1035" s="0" t="s">
        <v>226</v>
      </c>
      <c r="B1035" s="0" t="s">
        <v>178</v>
      </c>
      <c r="C1035" s="0" t="n">
        <v>101</v>
      </c>
      <c r="D1035" s="0" t="n">
        <v>96</v>
      </c>
      <c r="E1035" s="0" t="n">
        <v>56</v>
      </c>
      <c r="F1035" s="0" t="n">
        <v>51</v>
      </c>
      <c r="G1035" s="0" t="n">
        <v>19</v>
      </c>
      <c r="H1035" s="0" t="n">
        <v>20</v>
      </c>
      <c r="I1035" s="0" t="n">
        <v>1</v>
      </c>
      <c r="J1035" s="0" t="n">
        <v>0</v>
      </c>
      <c r="K1035" s="0" t="n">
        <f aca="false">VLOOKUP(A1035,'Team Data'!$A$1:$E$659,2,FALSE())</f>
        <v>24</v>
      </c>
      <c r="L1035" s="0" t="n">
        <f aca="false">VLOOKUP(A1035,'Team Data'!$A$1:$E$659,3,FALSE())</f>
        <v>9</v>
      </c>
      <c r="M1035" s="0" t="n">
        <f aca="false">VLOOKUP(B1035,'Team Data'!$A$1:$E$659,2,FALSE())</f>
        <v>11</v>
      </c>
      <c r="N1035" s="0" t="n">
        <f aca="false">VLOOKUP(B1035,'Team Data'!$A$1:$E$659,3,FALSE())</f>
        <v>20</v>
      </c>
      <c r="O1035" s="0" t="n">
        <f aca="false">VLOOKUP(A1035,'Team Data'!$A$1:$E$659,4,FALSE())</f>
        <v>464</v>
      </c>
      <c r="P1035" s="0" t="n">
        <f aca="false">VLOOKUP(A1035,'Team Data'!$A$1:$E$659,5,FALSE())</f>
        <v>528</v>
      </c>
      <c r="Q1035" s="0" t="n">
        <f aca="false">VLOOKUP(B1035,'Team Data'!$A$1:$E$659,4,FALSE())</f>
        <v>548</v>
      </c>
      <c r="R1035" s="0" t="n">
        <f aca="false">VLOOKUP(B1035,'Team Data'!$A$1:$E$659,5,FALSE())</f>
        <v>455</v>
      </c>
      <c r="S1035" s="0" t="n">
        <f aca="false">IF(I1035=1,(MIN(30,(C1035-D1035)))*(M1035/(M1035+N1035))*(Q1035/(Q1035+R1035)),(MAX(-30,(C1035-D1035)))*(N1035/(M1035+N1035))*(R1035/(R1035+Q1035)))</f>
        <v>0.969350014472711</v>
      </c>
      <c r="T1035" s="0" t="n">
        <f aca="false">IF(J1035=1,(MIN(30,(D1035-C1035)))*(K1035/(K1035+L1035))*(O1035/(O1035+P1035)),(MAX(-30,(D1035-C1035)))*(L1035/(K1035+L1035))*(P1035/(P1035+O1035)))</f>
        <v>-0.725806451612903</v>
      </c>
      <c r="U1035" s="7" t="n">
        <v>43065</v>
      </c>
    </row>
    <row r="1036" customFormat="false" ht="15" hidden="false" customHeight="false" outlineLevel="0" collapsed="false">
      <c r="A1036" s="0" t="s">
        <v>218</v>
      </c>
      <c r="B1036" s="0" t="s">
        <v>348</v>
      </c>
      <c r="C1036" s="0" t="n">
        <v>77</v>
      </c>
      <c r="D1036" s="0" t="n">
        <v>79</v>
      </c>
      <c r="E1036" s="0" t="n">
        <v>28</v>
      </c>
      <c r="F1036" s="0" t="n">
        <v>21</v>
      </c>
      <c r="G1036" s="0" t="n">
        <v>13</v>
      </c>
      <c r="H1036" s="0" t="n">
        <v>14</v>
      </c>
      <c r="I1036" s="0" t="n">
        <v>0</v>
      </c>
      <c r="J1036" s="0" t="n">
        <v>1</v>
      </c>
      <c r="K1036" s="0" t="n">
        <f aca="false">VLOOKUP(A1036,'Team Data'!$A$1:$E$659,2,FALSE())</f>
        <v>25</v>
      </c>
      <c r="L1036" s="0" t="n">
        <f aca="false">VLOOKUP(A1036,'Team Data'!$A$1:$E$659,3,FALSE())</f>
        <v>7</v>
      </c>
      <c r="M1036" s="0" t="n">
        <f aca="false">VLOOKUP(B1036,'Team Data'!$A$1:$E$659,2,FALSE())</f>
        <v>19</v>
      </c>
      <c r="N1036" s="0" t="n">
        <f aca="false">VLOOKUP(B1036,'Team Data'!$A$1:$E$659,3,FALSE())</f>
        <v>12</v>
      </c>
      <c r="O1036" s="0" t="n">
        <f aca="false">VLOOKUP(A1036,'Team Data'!$A$1:$E$659,4,FALSE())</f>
        <v>521</v>
      </c>
      <c r="P1036" s="0" t="n">
        <f aca="false">VLOOKUP(A1036,'Team Data'!$A$1:$E$659,5,FALSE())</f>
        <v>531</v>
      </c>
      <c r="Q1036" s="0" t="n">
        <f aca="false">VLOOKUP(B1036,'Team Data'!$A$1:$E$659,4,FALSE())</f>
        <v>519</v>
      </c>
      <c r="R1036" s="0" t="n">
        <f aca="false">VLOOKUP(B1036,'Team Data'!$A$1:$E$659,5,FALSE())</f>
        <v>432</v>
      </c>
      <c r="S1036" s="0" t="n">
        <f aca="false">IF(I1036=1,(MIN(30,(C1036-D1036)))*(M1036/(M1036+N1036))*(Q1036/(Q1036+R1036)),(MAX(-30,(C1036-D1036)))*(N1036/(M1036+N1036))*(R1036/(R1036+Q1036)))</f>
        <v>-0.351684135544927</v>
      </c>
      <c r="T1036" s="0" t="n">
        <f aca="false">IF(J1036=1,(MIN(30,(D1036-C1036)))*(K1036/(K1036+L1036))*(O1036/(O1036+P1036)),(MAX(-30,(D1036-C1036)))*(L1036/(K1036+L1036))*(P1036/(P1036+O1036)))</f>
        <v>0.773823669201521</v>
      </c>
      <c r="U1036" s="7" t="n">
        <v>43065</v>
      </c>
    </row>
    <row r="1037" customFormat="false" ht="15" hidden="false" customHeight="false" outlineLevel="0" collapsed="false">
      <c r="A1037" s="0" t="s">
        <v>187</v>
      </c>
      <c r="B1037" s="0" t="s">
        <v>90</v>
      </c>
      <c r="C1037" s="0" t="n">
        <v>54</v>
      </c>
      <c r="D1037" s="0" t="n">
        <v>70</v>
      </c>
      <c r="E1037" s="0" t="n">
        <v>25</v>
      </c>
      <c r="F1037" s="0" t="n">
        <v>40</v>
      </c>
      <c r="G1037" s="0" t="n">
        <v>10</v>
      </c>
      <c r="H1037" s="0" t="n">
        <v>19</v>
      </c>
      <c r="I1037" s="0" t="n">
        <v>0</v>
      </c>
      <c r="J1037" s="0" t="n">
        <v>1</v>
      </c>
      <c r="K1037" s="0" t="n">
        <f aca="false">VLOOKUP(A1037,'Team Data'!$A$1:$E$659,2,FALSE())</f>
        <v>20</v>
      </c>
      <c r="L1037" s="0" t="n">
        <f aca="false">VLOOKUP(A1037,'Team Data'!$A$1:$E$659,3,FALSE())</f>
        <v>12</v>
      </c>
      <c r="M1037" s="0" t="n">
        <f aca="false">VLOOKUP(B1037,'Team Data'!$A$1:$E$659,2,FALSE())</f>
        <v>23</v>
      </c>
      <c r="N1037" s="0" t="n">
        <f aca="false">VLOOKUP(B1037,'Team Data'!$A$1:$E$659,3,FALSE())</f>
        <v>12</v>
      </c>
      <c r="O1037" s="0" t="n">
        <f aca="false">VLOOKUP(A1037,'Team Data'!$A$1:$E$659,4,FALSE())</f>
        <v>433</v>
      </c>
      <c r="P1037" s="0" t="n">
        <f aca="false">VLOOKUP(A1037,'Team Data'!$A$1:$E$659,5,FALSE())</f>
        <v>544</v>
      </c>
      <c r="Q1037" s="0" t="n">
        <f aca="false">VLOOKUP(B1037,'Team Data'!$A$1:$E$659,4,FALSE())</f>
        <v>500</v>
      </c>
      <c r="R1037" s="0" t="n">
        <f aca="false">VLOOKUP(B1037,'Team Data'!$A$1:$E$659,5,FALSE())</f>
        <v>533</v>
      </c>
      <c r="S1037" s="0" t="n">
        <f aca="false">IF(I1037=1,(MIN(30,(C1037-D1037)))*(M1037/(M1037+N1037))*(Q1037/(Q1037+R1037)),(MAX(-30,(C1037-D1037)))*(N1037/(M1037+N1037))*(R1037/(R1037+Q1037)))</f>
        <v>-2.83047987830176</v>
      </c>
      <c r="T1037" s="0" t="n">
        <f aca="false">IF(J1037=1,(MIN(30,(D1037-C1037)))*(K1037/(K1037+L1037))*(O1037/(O1037+P1037)),(MAX(-30,(D1037-C1037)))*(L1037/(K1037+L1037))*(P1037/(P1037+O1037)))</f>
        <v>4.43193449334698</v>
      </c>
      <c r="U1037" s="7" t="n">
        <v>43065</v>
      </c>
    </row>
    <row r="1038" customFormat="false" ht="15" hidden="false" customHeight="false" outlineLevel="0" collapsed="false">
      <c r="A1038" s="0" t="s">
        <v>321</v>
      </c>
      <c r="B1038" s="0" t="s">
        <v>194</v>
      </c>
      <c r="C1038" s="0" t="n">
        <v>95</v>
      </c>
      <c r="D1038" s="0" t="n">
        <v>90</v>
      </c>
      <c r="E1038" s="0" t="n">
        <v>39</v>
      </c>
      <c r="F1038" s="0" t="n">
        <v>24</v>
      </c>
      <c r="G1038" s="0" t="n">
        <v>17</v>
      </c>
      <c r="H1038" s="0" t="n">
        <v>8</v>
      </c>
      <c r="I1038" s="0" t="n">
        <v>1</v>
      </c>
      <c r="J1038" s="0" t="n">
        <v>0</v>
      </c>
      <c r="K1038" s="0" t="n">
        <f aca="false">VLOOKUP(A1038,'Team Data'!$A$1:$E$659,2,FALSE())</f>
        <v>21</v>
      </c>
      <c r="L1038" s="0" t="n">
        <f aca="false">VLOOKUP(A1038,'Team Data'!$A$1:$E$659,3,FALSE())</f>
        <v>13</v>
      </c>
      <c r="M1038" s="0" t="n">
        <f aca="false">VLOOKUP(B1038,'Team Data'!$A$1:$E$659,2,FALSE())</f>
        <v>19</v>
      </c>
      <c r="N1038" s="0" t="n">
        <f aca="false">VLOOKUP(B1038,'Team Data'!$A$1:$E$659,3,FALSE())</f>
        <v>14</v>
      </c>
      <c r="O1038" s="0" t="n">
        <f aca="false">VLOOKUP(A1038,'Team Data'!$A$1:$E$659,4,FALSE())</f>
        <v>576</v>
      </c>
      <c r="P1038" s="0" t="n">
        <f aca="false">VLOOKUP(A1038,'Team Data'!$A$1:$E$659,5,FALSE())</f>
        <v>519</v>
      </c>
      <c r="Q1038" s="0" t="n">
        <f aca="false">VLOOKUP(B1038,'Team Data'!$A$1:$E$659,4,FALSE())</f>
        <v>506</v>
      </c>
      <c r="R1038" s="0" t="n">
        <f aca="false">VLOOKUP(B1038,'Team Data'!$A$1:$E$659,5,FALSE())</f>
        <v>563</v>
      </c>
      <c r="S1038" s="0" t="n">
        <f aca="false">IF(I1038=1,(MIN(30,(C1038-D1038)))*(M1038/(M1038+N1038))*(Q1038/(Q1038+R1038)),(MAX(-30,(C1038-D1038)))*(N1038/(M1038+N1038))*(R1038/(R1038+Q1038)))</f>
        <v>1.36264421577799</v>
      </c>
      <c r="T1038" s="0" t="n">
        <f aca="false">IF(J1038=1,(MIN(30,(D1038-C1038)))*(K1038/(K1038+L1038))*(O1038/(O1038+P1038)),(MAX(-30,(D1038-C1038)))*(L1038/(K1038+L1038))*(P1038/(P1038+O1038)))</f>
        <v>-0.906124093473006</v>
      </c>
      <c r="U1038" s="7" t="n">
        <v>43065</v>
      </c>
    </row>
    <row r="1039" customFormat="false" ht="15" hidden="false" customHeight="false" outlineLevel="0" collapsed="false">
      <c r="A1039" s="0" t="s">
        <v>434</v>
      </c>
      <c r="B1039" s="0" t="s">
        <v>52</v>
      </c>
      <c r="C1039" s="0" t="n">
        <v>60</v>
      </c>
      <c r="D1039" s="0" t="n">
        <v>95</v>
      </c>
      <c r="E1039" s="0" t="n">
        <v>29</v>
      </c>
      <c r="F1039" s="0" t="n">
        <v>48</v>
      </c>
      <c r="G1039" s="0" t="n">
        <v>11</v>
      </c>
      <c r="H1039" s="0" t="n">
        <v>16</v>
      </c>
      <c r="I1039" s="0" t="n">
        <v>0</v>
      </c>
      <c r="J1039" s="0" t="n">
        <v>1</v>
      </c>
      <c r="K1039" s="0" t="n">
        <f aca="false">VLOOKUP(A1039,'Team Data'!$A$1:$E$659,2,FALSE())</f>
        <v>0</v>
      </c>
      <c r="L1039" s="0" t="n">
        <f aca="false">VLOOKUP(A1039,'Team Data'!$A$1:$E$659,3,FALSE())</f>
        <v>3</v>
      </c>
      <c r="M1039" s="0" t="n">
        <f aca="false">VLOOKUP(B1039,'Team Data'!$A$1:$E$659,2,FALSE())</f>
        <v>10</v>
      </c>
      <c r="N1039" s="0" t="n">
        <f aca="false">VLOOKUP(B1039,'Team Data'!$A$1:$E$659,3,FALSE())</f>
        <v>23</v>
      </c>
      <c r="O1039" s="0" t="n">
        <f aca="false">VLOOKUP(A1039,'Team Data'!$A$1:$E$659,4,FALSE())</f>
        <v>54</v>
      </c>
      <c r="P1039" s="0" t="n">
        <f aca="false">VLOOKUP(A1039,'Team Data'!$A$1:$E$659,5,FALSE())</f>
        <v>48</v>
      </c>
      <c r="Q1039" s="0" t="n">
        <f aca="false">VLOOKUP(B1039,'Team Data'!$A$1:$E$659,4,FALSE())</f>
        <v>543</v>
      </c>
      <c r="R1039" s="0" t="n">
        <f aca="false">VLOOKUP(B1039,'Team Data'!$A$1:$E$659,5,FALSE())</f>
        <v>482</v>
      </c>
      <c r="S1039" s="0" t="n">
        <f aca="false">IF(I1039=1,(MIN(30,(C1039-D1039)))*(M1039/(M1039+N1039))*(Q1039/(Q1039+R1039)),(MAX(-30,(C1039-D1039)))*(N1039/(M1039+N1039))*(R1039/(R1039+Q1039)))</f>
        <v>-9.83237250554324</v>
      </c>
      <c r="T1039" s="0" t="n">
        <f aca="false">IF(J1039=1,(MIN(30,(D1039-C1039)))*(K1039/(K1039+L1039))*(O1039/(O1039+P1039)),(MAX(-30,(D1039-C1039)))*(L1039/(K1039+L1039))*(P1039/(P1039+O1039)))</f>
        <v>0</v>
      </c>
      <c r="U1039" s="7" t="n">
        <v>43065</v>
      </c>
    </row>
    <row r="1040" customFormat="false" ht="15" hidden="false" customHeight="false" outlineLevel="0" collapsed="false">
      <c r="A1040" s="0" t="s">
        <v>66</v>
      </c>
      <c r="B1040" s="0" t="s">
        <v>14</v>
      </c>
      <c r="C1040" s="0" t="n">
        <v>62</v>
      </c>
      <c r="D1040" s="0" t="n">
        <v>78</v>
      </c>
      <c r="E1040" s="0" t="n">
        <v>35</v>
      </c>
      <c r="F1040" s="0" t="n">
        <v>38</v>
      </c>
      <c r="G1040" s="0" t="n">
        <v>11</v>
      </c>
      <c r="H1040" s="0" t="n">
        <v>7</v>
      </c>
      <c r="I1040" s="0" t="n">
        <v>0</v>
      </c>
      <c r="J1040" s="0" t="n">
        <v>1</v>
      </c>
      <c r="K1040" s="0" t="n">
        <f aca="false">VLOOKUP(A1040,'Team Data'!$A$1:$E$659,2,FALSE())</f>
        <v>21</v>
      </c>
      <c r="L1040" s="0" t="n">
        <f aca="false">VLOOKUP(A1040,'Team Data'!$A$1:$E$659,3,FALSE())</f>
        <v>12</v>
      </c>
      <c r="M1040" s="0" t="n">
        <f aca="false">VLOOKUP(B1040,'Team Data'!$A$1:$E$659,2,FALSE())</f>
        <v>15</v>
      </c>
      <c r="N1040" s="0" t="n">
        <f aca="false">VLOOKUP(B1040,'Team Data'!$A$1:$E$659,3,FALSE())</f>
        <v>18</v>
      </c>
      <c r="O1040" s="0" t="n">
        <f aca="false">VLOOKUP(A1040,'Team Data'!$A$1:$E$659,4,FALSE())</f>
        <v>590</v>
      </c>
      <c r="P1040" s="0" t="n">
        <f aca="false">VLOOKUP(A1040,'Team Data'!$A$1:$E$659,5,FALSE())</f>
        <v>486</v>
      </c>
      <c r="Q1040" s="0" t="n">
        <f aca="false">VLOOKUP(B1040,'Team Data'!$A$1:$E$659,4,FALSE())</f>
        <v>482</v>
      </c>
      <c r="R1040" s="0" t="n">
        <f aca="false">VLOOKUP(B1040,'Team Data'!$A$1:$E$659,5,FALSE())</f>
        <v>535</v>
      </c>
      <c r="S1040" s="0" t="n">
        <f aca="false">IF(I1040=1,(MIN(30,(C1040-D1040)))*(M1040/(M1040+N1040))*(Q1040/(Q1040+R1040)),(MAX(-30,(C1040-D1040)))*(N1040/(M1040+N1040))*(R1040/(R1040+Q1040)))</f>
        <v>-4.59104317511397</v>
      </c>
      <c r="T1040" s="0" t="n">
        <f aca="false">IF(J1040=1,(MIN(30,(D1040-C1040)))*(K1040/(K1040+L1040))*(O1040/(O1040+P1040)),(MAX(-30,(D1040-C1040)))*(L1040/(K1040+L1040))*(P1040/(P1040+O1040)))</f>
        <v>5.58296721865495</v>
      </c>
      <c r="U1040" s="7" t="n">
        <v>43065</v>
      </c>
    </row>
    <row r="1041" customFormat="false" ht="15" hidden="false" customHeight="false" outlineLevel="0" collapsed="false">
      <c r="A1041" s="0" t="s">
        <v>8</v>
      </c>
      <c r="B1041" s="0" t="s">
        <v>67</v>
      </c>
      <c r="C1041" s="0" t="n">
        <v>60</v>
      </c>
      <c r="D1041" s="0" t="n">
        <v>73</v>
      </c>
      <c r="E1041" s="0" t="n">
        <v>24</v>
      </c>
      <c r="F1041" s="0" t="n">
        <v>36</v>
      </c>
      <c r="G1041" s="0" t="n">
        <v>10</v>
      </c>
      <c r="H1041" s="0" t="n">
        <v>14</v>
      </c>
      <c r="I1041" s="0" t="n">
        <v>0</v>
      </c>
      <c r="J1041" s="0" t="n">
        <v>1</v>
      </c>
      <c r="K1041" s="0" t="n">
        <f aca="false">VLOOKUP(A1041,'Team Data'!$A$1:$E$659,2,FALSE())</f>
        <v>14</v>
      </c>
      <c r="L1041" s="0" t="n">
        <f aca="false">VLOOKUP(A1041,'Team Data'!$A$1:$E$659,3,FALSE())</f>
        <v>18</v>
      </c>
      <c r="M1041" s="0" t="n">
        <f aca="false">VLOOKUP(B1041,'Team Data'!$A$1:$E$659,2,FALSE())</f>
        <v>14</v>
      </c>
      <c r="N1041" s="0" t="n">
        <f aca="false">VLOOKUP(B1041,'Team Data'!$A$1:$E$659,3,FALSE())</f>
        <v>17</v>
      </c>
      <c r="O1041" s="0" t="n">
        <f aca="false">VLOOKUP(A1041,'Team Data'!$A$1:$E$659,4,FALSE())</f>
        <v>542</v>
      </c>
      <c r="P1041" s="0" t="n">
        <f aca="false">VLOOKUP(A1041,'Team Data'!$A$1:$E$659,5,FALSE())</f>
        <v>488</v>
      </c>
      <c r="Q1041" s="0" t="n">
        <f aca="false">VLOOKUP(B1041,'Team Data'!$A$1:$E$659,4,FALSE())</f>
        <v>586</v>
      </c>
      <c r="R1041" s="0" t="n">
        <f aca="false">VLOOKUP(B1041,'Team Data'!$A$1:$E$659,5,FALSE())</f>
        <v>427</v>
      </c>
      <c r="S1041" s="0" t="n">
        <f aca="false">IF(I1041=1,(MIN(30,(C1041-D1041)))*(M1041/(M1041+N1041))*(Q1041/(Q1041+R1041)),(MAX(-30,(C1041-D1041)))*(N1041/(M1041+N1041))*(R1041/(R1041+Q1041)))</f>
        <v>-3.00503136642996</v>
      </c>
      <c r="T1041" s="0" t="n">
        <f aca="false">IF(J1041=1,(MIN(30,(D1041-C1041)))*(K1041/(K1041+L1041))*(O1041/(O1041+P1041)),(MAX(-30,(D1041-C1041)))*(L1041/(K1041+L1041))*(P1041/(P1041+O1041)))</f>
        <v>2.99283980582524</v>
      </c>
      <c r="U1041" s="7" t="n">
        <v>43065</v>
      </c>
    </row>
    <row r="1042" customFormat="false" ht="15" hidden="false" customHeight="false" outlineLevel="0" collapsed="false">
      <c r="A1042" s="0" t="s">
        <v>289</v>
      </c>
      <c r="B1042" s="0" t="s">
        <v>136</v>
      </c>
      <c r="C1042" s="0" t="n">
        <v>77</v>
      </c>
      <c r="D1042" s="0" t="n">
        <v>74</v>
      </c>
      <c r="E1042" s="0" t="n">
        <v>33</v>
      </c>
      <c r="F1042" s="0" t="n">
        <v>40</v>
      </c>
      <c r="G1042" s="0" t="n">
        <v>10</v>
      </c>
      <c r="H1042" s="0" t="n">
        <v>25</v>
      </c>
      <c r="I1042" s="0" t="n">
        <v>1</v>
      </c>
      <c r="J1042" s="0" t="n">
        <v>0</v>
      </c>
      <c r="K1042" s="0" t="n">
        <f aca="false">VLOOKUP(A1042,'Team Data'!$A$1:$E$659,2,FALSE())</f>
        <v>15</v>
      </c>
      <c r="L1042" s="0" t="n">
        <f aca="false">VLOOKUP(A1042,'Team Data'!$A$1:$E$659,3,FALSE())</f>
        <v>15</v>
      </c>
      <c r="M1042" s="0" t="n">
        <f aca="false">VLOOKUP(B1042,'Team Data'!$A$1:$E$659,2,FALSE())</f>
        <v>10</v>
      </c>
      <c r="N1042" s="0" t="n">
        <f aca="false">VLOOKUP(B1042,'Team Data'!$A$1:$E$659,3,FALSE())</f>
        <v>20</v>
      </c>
      <c r="O1042" s="0" t="n">
        <f aca="false">VLOOKUP(A1042,'Team Data'!$A$1:$E$659,4,FALSE())</f>
        <v>479</v>
      </c>
      <c r="P1042" s="0" t="n">
        <f aca="false">VLOOKUP(A1042,'Team Data'!$A$1:$E$659,5,FALSE())</f>
        <v>436</v>
      </c>
      <c r="Q1042" s="0" t="n">
        <f aca="false">VLOOKUP(B1042,'Team Data'!$A$1:$E$659,4,FALSE())</f>
        <v>479</v>
      </c>
      <c r="R1042" s="0" t="n">
        <f aca="false">VLOOKUP(B1042,'Team Data'!$A$1:$E$659,5,FALSE())</f>
        <v>443</v>
      </c>
      <c r="S1042" s="0" t="n">
        <f aca="false">IF(I1042=1,(MIN(30,(C1042-D1042)))*(M1042/(M1042+N1042))*(Q1042/(Q1042+R1042)),(MAX(-30,(C1042-D1042)))*(N1042/(M1042+N1042))*(R1042/(R1042+Q1042)))</f>
        <v>0.519522776572668</v>
      </c>
      <c r="T1042" s="0" t="n">
        <f aca="false">IF(J1042=1,(MIN(30,(D1042-C1042)))*(K1042/(K1042+L1042))*(O1042/(O1042+P1042)),(MAX(-30,(D1042-C1042)))*(L1042/(K1042+L1042))*(P1042/(P1042+O1042)))</f>
        <v>-0.714754098360656</v>
      </c>
      <c r="U1042" s="7" t="n">
        <v>43065</v>
      </c>
    </row>
    <row r="1043" customFormat="false" ht="15" hidden="false" customHeight="false" outlineLevel="0" collapsed="false">
      <c r="A1043" s="0" t="s">
        <v>269</v>
      </c>
      <c r="B1043" s="0" t="s">
        <v>206</v>
      </c>
      <c r="C1043" s="0" t="n">
        <v>62</v>
      </c>
      <c r="D1043" s="0" t="n">
        <v>63</v>
      </c>
      <c r="E1043" s="0" t="n">
        <v>41</v>
      </c>
      <c r="F1043" s="0" t="n">
        <v>48</v>
      </c>
      <c r="G1043" s="0" t="n">
        <v>14</v>
      </c>
      <c r="H1043" s="0" t="n">
        <v>19</v>
      </c>
      <c r="I1043" s="0" t="n">
        <v>0</v>
      </c>
      <c r="J1043" s="0" t="n">
        <v>1</v>
      </c>
      <c r="K1043" s="0" t="n">
        <f aca="false">VLOOKUP(A1043,'Team Data'!$A$1:$E$659,2,FALSE())</f>
        <v>26</v>
      </c>
      <c r="L1043" s="0" t="n">
        <f aca="false">VLOOKUP(A1043,'Team Data'!$A$1:$E$659,3,FALSE())</f>
        <v>9</v>
      </c>
      <c r="M1043" s="0" t="n">
        <f aca="false">VLOOKUP(B1043,'Team Data'!$A$1:$E$659,2,FALSE())</f>
        <v>26</v>
      </c>
      <c r="N1043" s="0" t="n">
        <f aca="false">VLOOKUP(B1043,'Team Data'!$A$1:$E$659,3,FALSE())</f>
        <v>12</v>
      </c>
      <c r="O1043" s="0" t="n">
        <f aca="false">VLOOKUP(A1043,'Team Data'!$A$1:$E$659,4,FALSE())</f>
        <v>497</v>
      </c>
      <c r="P1043" s="0" t="n">
        <f aca="false">VLOOKUP(A1043,'Team Data'!$A$1:$E$659,5,FALSE())</f>
        <v>517</v>
      </c>
      <c r="Q1043" s="0" t="n">
        <f aca="false">VLOOKUP(B1043,'Team Data'!$A$1:$E$659,4,FALSE())</f>
        <v>600</v>
      </c>
      <c r="R1043" s="0" t="n">
        <f aca="false">VLOOKUP(B1043,'Team Data'!$A$1:$E$659,5,FALSE())</f>
        <v>551</v>
      </c>
      <c r="S1043" s="0" t="n">
        <f aca="false">IF(I1043=1,(MIN(30,(C1043-D1043)))*(M1043/(M1043+N1043))*(Q1043/(Q1043+R1043)),(MAX(-30,(C1043-D1043)))*(N1043/(M1043+N1043))*(R1043/(R1043+Q1043)))</f>
        <v>-0.151172893136403</v>
      </c>
      <c r="T1043" s="0" t="n">
        <f aca="false">IF(J1043=1,(MIN(30,(D1043-C1043)))*(K1043/(K1043+L1043))*(O1043/(O1043+P1043)),(MAX(-30,(D1043-C1043)))*(L1043/(K1043+L1043))*(P1043/(P1043+O1043)))</f>
        <v>0.364102564102564</v>
      </c>
      <c r="U1043" s="7" t="n">
        <v>43065</v>
      </c>
    </row>
    <row r="1044" customFormat="false" ht="15" hidden="false" customHeight="false" outlineLevel="0" collapsed="false">
      <c r="A1044" s="0" t="s">
        <v>584</v>
      </c>
      <c r="B1044" s="0" t="s">
        <v>240</v>
      </c>
      <c r="C1044" s="0" t="n">
        <v>59</v>
      </c>
      <c r="D1044" s="0" t="n">
        <v>70</v>
      </c>
      <c r="E1044" s="0" t="n">
        <v>31</v>
      </c>
      <c r="F1044" s="0" t="n">
        <v>47</v>
      </c>
      <c r="G1044" s="0" t="n">
        <v>20</v>
      </c>
      <c r="H1044" s="0" t="n">
        <v>21</v>
      </c>
      <c r="I1044" s="0" t="n">
        <v>0</v>
      </c>
      <c r="J1044" s="0" t="n">
        <v>1</v>
      </c>
      <c r="K1044" s="0" t="n">
        <f aca="false">VLOOKUP(A1044,'Team Data'!$A$1:$E$659,2,FALSE())</f>
        <v>0</v>
      </c>
      <c r="L1044" s="0" t="n">
        <f aca="false">VLOOKUP(A1044,'Team Data'!$A$1:$E$659,3,FALSE())</f>
        <v>3</v>
      </c>
      <c r="M1044" s="0" t="n">
        <f aca="false">VLOOKUP(B1044,'Team Data'!$A$1:$E$659,2,FALSE())</f>
        <v>7</v>
      </c>
      <c r="N1044" s="0" t="n">
        <f aca="false">VLOOKUP(B1044,'Team Data'!$A$1:$E$659,3,FALSE())</f>
        <v>24</v>
      </c>
      <c r="O1044" s="0" t="n">
        <f aca="false">VLOOKUP(A1044,'Team Data'!$A$1:$E$659,4,FALSE())</f>
        <v>47</v>
      </c>
      <c r="P1044" s="0" t="n">
        <f aca="false">VLOOKUP(A1044,'Team Data'!$A$1:$E$659,5,FALSE())</f>
        <v>53</v>
      </c>
      <c r="Q1044" s="0" t="n">
        <f aca="false">VLOOKUP(B1044,'Team Data'!$A$1:$E$659,4,FALSE())</f>
        <v>510</v>
      </c>
      <c r="R1044" s="0" t="n">
        <f aca="false">VLOOKUP(B1044,'Team Data'!$A$1:$E$659,5,FALSE())</f>
        <v>460</v>
      </c>
      <c r="S1044" s="0" t="n">
        <f aca="false">IF(I1044=1,(MIN(30,(C1044-D1044)))*(M1044/(M1044+N1044))*(Q1044/(Q1044+R1044)),(MAX(-30,(C1044-D1044)))*(N1044/(M1044+N1044))*(R1044/(R1044+Q1044)))</f>
        <v>-4.0385766544729</v>
      </c>
      <c r="T1044" s="0" t="n">
        <f aca="false">IF(J1044=1,(MIN(30,(D1044-C1044)))*(K1044/(K1044+L1044))*(O1044/(O1044+P1044)),(MAX(-30,(D1044-C1044)))*(L1044/(K1044+L1044))*(P1044/(P1044+O1044)))</f>
        <v>0</v>
      </c>
      <c r="U1044" s="7" t="n">
        <v>43065</v>
      </c>
    </row>
    <row r="1045" customFormat="false" ht="15" hidden="false" customHeight="false" outlineLevel="0" collapsed="false">
      <c r="A1045" s="0" t="s">
        <v>318</v>
      </c>
      <c r="B1045" s="0" t="s">
        <v>331</v>
      </c>
      <c r="C1045" s="0" t="n">
        <v>70</v>
      </c>
      <c r="D1045" s="0" t="n">
        <v>79</v>
      </c>
      <c r="E1045" s="0" t="n">
        <v>41</v>
      </c>
      <c r="F1045" s="0" t="n">
        <v>46</v>
      </c>
      <c r="G1045" s="0" t="n">
        <v>16</v>
      </c>
      <c r="H1045" s="0" t="n">
        <v>16</v>
      </c>
      <c r="I1045" s="0" t="n">
        <v>0</v>
      </c>
      <c r="J1045" s="0" t="n">
        <v>1</v>
      </c>
      <c r="K1045" s="0" t="n">
        <f aca="false">VLOOKUP(A1045,'Team Data'!$A$1:$E$659,2,FALSE())</f>
        <v>11</v>
      </c>
      <c r="L1045" s="0" t="n">
        <f aca="false">VLOOKUP(A1045,'Team Data'!$A$1:$E$659,3,FALSE())</f>
        <v>21</v>
      </c>
      <c r="M1045" s="0" t="n">
        <f aca="false">VLOOKUP(B1045,'Team Data'!$A$1:$E$659,2,FALSE())</f>
        <v>15</v>
      </c>
      <c r="N1045" s="0" t="n">
        <f aca="false">VLOOKUP(B1045,'Team Data'!$A$1:$E$659,3,FALSE())</f>
        <v>17</v>
      </c>
      <c r="O1045" s="0" t="n">
        <f aca="false">VLOOKUP(A1045,'Team Data'!$A$1:$E$659,4,FALSE())</f>
        <v>542</v>
      </c>
      <c r="P1045" s="0" t="n">
        <f aca="false">VLOOKUP(A1045,'Team Data'!$A$1:$E$659,5,FALSE())</f>
        <v>440</v>
      </c>
      <c r="Q1045" s="0" t="n">
        <f aca="false">VLOOKUP(B1045,'Team Data'!$A$1:$E$659,4,FALSE())</f>
        <v>528</v>
      </c>
      <c r="R1045" s="0" t="n">
        <f aca="false">VLOOKUP(B1045,'Team Data'!$A$1:$E$659,5,FALSE())</f>
        <v>460</v>
      </c>
      <c r="S1045" s="0" t="n">
        <f aca="false">IF(I1045=1,(MIN(30,(C1045-D1045)))*(M1045/(M1045+N1045))*(Q1045/(Q1045+R1045)),(MAX(-30,(C1045-D1045)))*(N1045/(M1045+N1045))*(R1045/(R1045+Q1045)))</f>
        <v>-2.22608805668016</v>
      </c>
      <c r="T1045" s="0" t="n">
        <f aca="false">IF(J1045=1,(MIN(30,(D1045-C1045)))*(K1045/(K1045+L1045))*(O1045/(O1045+P1045)),(MAX(-30,(D1045-C1045)))*(L1045/(K1045+L1045))*(P1045/(P1045+O1045)))</f>
        <v>1.7075483706721</v>
      </c>
      <c r="U1045" s="7" t="n">
        <v>43065</v>
      </c>
    </row>
    <row r="1046" customFormat="false" ht="15" hidden="false" customHeight="false" outlineLevel="0" collapsed="false">
      <c r="A1046" s="0" t="s">
        <v>123</v>
      </c>
      <c r="B1046" s="0" t="s">
        <v>115</v>
      </c>
      <c r="C1046" s="0" t="n">
        <v>58</v>
      </c>
      <c r="D1046" s="0" t="n">
        <v>97</v>
      </c>
      <c r="E1046" s="0" t="n">
        <v>35</v>
      </c>
      <c r="F1046" s="0" t="n">
        <v>46</v>
      </c>
      <c r="G1046" s="0" t="n">
        <v>22</v>
      </c>
      <c r="H1046" s="0" t="n">
        <v>15</v>
      </c>
      <c r="I1046" s="0" t="n">
        <v>0</v>
      </c>
      <c r="J1046" s="0" t="n">
        <v>1</v>
      </c>
      <c r="K1046" s="0" t="n">
        <f aca="false">VLOOKUP(A1046,'Team Data'!$A$1:$E$659,2,FALSE())</f>
        <v>7</v>
      </c>
      <c r="L1046" s="0" t="n">
        <f aca="false">VLOOKUP(A1046,'Team Data'!$A$1:$E$659,3,FALSE())</f>
        <v>21</v>
      </c>
      <c r="M1046" s="0" t="n">
        <f aca="false">VLOOKUP(B1046,'Team Data'!$A$1:$E$659,2,FALSE())</f>
        <v>27</v>
      </c>
      <c r="N1046" s="0" t="n">
        <f aca="false">VLOOKUP(B1046,'Team Data'!$A$1:$E$659,3,FALSE())</f>
        <v>8</v>
      </c>
      <c r="O1046" s="0" t="n">
        <f aca="false">VLOOKUP(A1046,'Team Data'!$A$1:$E$659,4,FALSE())</f>
        <v>401</v>
      </c>
      <c r="P1046" s="0" t="n">
        <f aca="false">VLOOKUP(A1046,'Team Data'!$A$1:$E$659,5,FALSE())</f>
        <v>384</v>
      </c>
      <c r="Q1046" s="0" t="n">
        <f aca="false">VLOOKUP(B1046,'Team Data'!$A$1:$E$659,4,FALSE())</f>
        <v>625</v>
      </c>
      <c r="R1046" s="0" t="n">
        <f aca="false">VLOOKUP(B1046,'Team Data'!$A$1:$E$659,5,FALSE())</f>
        <v>506</v>
      </c>
      <c r="S1046" s="0" t="n">
        <f aca="false">IF(I1046=1,(MIN(30,(C1046-D1046)))*(M1046/(M1046+N1046))*(Q1046/(Q1046+R1046)),(MAX(-30,(C1046-D1046)))*(N1046/(M1046+N1046))*(R1046/(R1046+Q1046)))</f>
        <v>-3.06782872300114</v>
      </c>
      <c r="T1046" s="0" t="n">
        <f aca="false">IF(J1046=1,(MIN(30,(D1046-C1046)))*(K1046/(K1046+L1046))*(O1046/(O1046+P1046)),(MAX(-30,(D1046-C1046)))*(L1046/(K1046+L1046))*(P1046/(P1046+O1046)))</f>
        <v>3.8312101910828</v>
      </c>
      <c r="U1046" s="7" t="n">
        <v>43065</v>
      </c>
    </row>
    <row r="1047" customFormat="false" ht="15" hidden="false" customHeight="false" outlineLevel="0" collapsed="false">
      <c r="A1047" s="0" t="s">
        <v>30</v>
      </c>
      <c r="B1047" s="0" t="s">
        <v>234</v>
      </c>
      <c r="C1047" s="0" t="n">
        <v>66</v>
      </c>
      <c r="D1047" s="0" t="n">
        <v>86</v>
      </c>
      <c r="E1047" s="0" t="n">
        <v>32</v>
      </c>
      <c r="F1047" s="0" t="n">
        <v>32</v>
      </c>
      <c r="G1047" s="0" t="n">
        <v>10</v>
      </c>
      <c r="H1047" s="0" t="n">
        <v>11</v>
      </c>
      <c r="I1047" s="0" t="n">
        <v>0</v>
      </c>
      <c r="J1047" s="0" t="n">
        <v>1</v>
      </c>
      <c r="K1047" s="0" t="n">
        <f aca="false">VLOOKUP(A1047,'Team Data'!$A$1:$E$659,2,FALSE())</f>
        <v>19</v>
      </c>
      <c r="L1047" s="0" t="n">
        <f aca="false">VLOOKUP(A1047,'Team Data'!$A$1:$E$659,3,FALSE())</f>
        <v>16</v>
      </c>
      <c r="M1047" s="0" t="n">
        <f aca="false">VLOOKUP(B1047,'Team Data'!$A$1:$E$659,2,FALSE())</f>
        <v>19</v>
      </c>
      <c r="N1047" s="0" t="n">
        <f aca="false">VLOOKUP(B1047,'Team Data'!$A$1:$E$659,3,FALSE())</f>
        <v>13</v>
      </c>
      <c r="O1047" s="0" t="n">
        <f aca="false">VLOOKUP(A1047,'Team Data'!$A$1:$E$659,4,FALSE())</f>
        <v>646</v>
      </c>
      <c r="P1047" s="0" t="n">
        <f aca="false">VLOOKUP(A1047,'Team Data'!$A$1:$E$659,5,FALSE())</f>
        <v>510</v>
      </c>
      <c r="Q1047" s="0" t="n">
        <f aca="false">VLOOKUP(B1047,'Team Data'!$A$1:$E$659,4,FALSE())</f>
        <v>655</v>
      </c>
      <c r="R1047" s="0" t="n">
        <f aca="false">VLOOKUP(B1047,'Team Data'!$A$1:$E$659,5,FALSE())</f>
        <v>411</v>
      </c>
      <c r="S1047" s="0" t="n">
        <f aca="false">IF(I1047=1,(MIN(30,(C1047-D1047)))*(M1047/(M1047+N1047))*(Q1047/(Q1047+R1047)),(MAX(-30,(C1047-D1047)))*(N1047/(M1047+N1047))*(R1047/(R1047+Q1047)))</f>
        <v>-3.13262195121951</v>
      </c>
      <c r="T1047" s="0" t="n">
        <f aca="false">IF(J1047=1,(MIN(30,(D1047-C1047)))*(K1047/(K1047+L1047))*(O1047/(O1047+P1047)),(MAX(-30,(D1047-C1047)))*(L1047/(K1047+L1047))*(P1047/(P1047+O1047)))</f>
        <v>6.0672268907563</v>
      </c>
      <c r="U1047" s="7" t="n">
        <v>43065</v>
      </c>
    </row>
    <row r="1048" customFormat="false" ht="15" hidden="false" customHeight="false" outlineLevel="0" collapsed="false">
      <c r="A1048" s="0" t="s">
        <v>344</v>
      </c>
      <c r="B1048" s="0" t="s">
        <v>128</v>
      </c>
      <c r="C1048" s="0" t="n">
        <v>45</v>
      </c>
      <c r="D1048" s="0" t="n">
        <v>70</v>
      </c>
      <c r="E1048" s="0" t="n">
        <v>33</v>
      </c>
      <c r="F1048" s="0" t="n">
        <v>45</v>
      </c>
      <c r="G1048" s="0" t="n">
        <v>16</v>
      </c>
      <c r="H1048" s="0" t="n">
        <v>12</v>
      </c>
      <c r="I1048" s="0" t="n">
        <v>0</v>
      </c>
      <c r="J1048" s="0" t="n">
        <v>1</v>
      </c>
      <c r="K1048" s="0" t="n">
        <f aca="false">VLOOKUP(A1048,'Team Data'!$A$1:$E$659,2,FALSE())</f>
        <v>12</v>
      </c>
      <c r="L1048" s="0" t="n">
        <f aca="false">VLOOKUP(A1048,'Team Data'!$A$1:$E$659,3,FALSE())</f>
        <v>16</v>
      </c>
      <c r="M1048" s="0" t="n">
        <f aca="false">VLOOKUP(B1048,'Team Data'!$A$1:$E$659,2,FALSE())</f>
        <v>12</v>
      </c>
      <c r="N1048" s="0" t="n">
        <f aca="false">VLOOKUP(B1048,'Team Data'!$A$1:$E$659,3,FALSE())</f>
        <v>18</v>
      </c>
      <c r="O1048" s="0" t="n">
        <f aca="false">VLOOKUP(A1048,'Team Data'!$A$1:$E$659,4,FALSE())</f>
        <v>387</v>
      </c>
      <c r="P1048" s="0" t="n">
        <f aca="false">VLOOKUP(A1048,'Team Data'!$A$1:$E$659,5,FALSE())</f>
        <v>392</v>
      </c>
      <c r="Q1048" s="0" t="n">
        <f aca="false">VLOOKUP(B1048,'Team Data'!$A$1:$E$659,4,FALSE())</f>
        <v>594</v>
      </c>
      <c r="R1048" s="0" t="n">
        <f aca="false">VLOOKUP(B1048,'Team Data'!$A$1:$E$659,5,FALSE())</f>
        <v>420</v>
      </c>
      <c r="S1048" s="0" t="n">
        <f aca="false">IF(I1048=1,(MIN(30,(C1048-D1048)))*(M1048/(M1048+N1048))*(Q1048/(Q1048+R1048)),(MAX(-30,(C1048-D1048)))*(N1048/(M1048+N1048))*(R1048/(R1048+Q1048)))</f>
        <v>-6.21301775147929</v>
      </c>
      <c r="T1048" s="0" t="n">
        <f aca="false">IF(J1048=1,(MIN(30,(D1048-C1048)))*(K1048/(K1048+L1048))*(O1048/(O1048+P1048)),(MAX(-30,(D1048-C1048)))*(L1048/(K1048+L1048))*(P1048/(P1048+O1048)))</f>
        <v>5.32275811479919</v>
      </c>
      <c r="U1048" s="7" t="n">
        <v>43065</v>
      </c>
    </row>
    <row r="1049" customFormat="false" ht="15" hidden="false" customHeight="false" outlineLevel="0" collapsed="false">
      <c r="A1049" s="0" t="s">
        <v>283</v>
      </c>
      <c r="B1049" s="0" t="s">
        <v>201</v>
      </c>
      <c r="C1049" s="0" t="n">
        <v>58</v>
      </c>
      <c r="D1049" s="0" t="n">
        <v>94</v>
      </c>
      <c r="E1049" s="0" t="n">
        <v>31</v>
      </c>
      <c r="F1049" s="0" t="n">
        <v>43</v>
      </c>
      <c r="G1049" s="0" t="n">
        <v>12</v>
      </c>
      <c r="H1049" s="0" t="n">
        <v>12</v>
      </c>
      <c r="I1049" s="0" t="n">
        <v>0</v>
      </c>
      <c r="J1049" s="0" t="n">
        <v>1</v>
      </c>
      <c r="K1049" s="0" t="n">
        <f aca="false">VLOOKUP(A1049,'Team Data'!$A$1:$E$659,2,FALSE())</f>
        <v>12</v>
      </c>
      <c r="L1049" s="0" t="n">
        <f aca="false">VLOOKUP(A1049,'Team Data'!$A$1:$E$659,3,FALSE())</f>
        <v>20</v>
      </c>
      <c r="M1049" s="0" t="n">
        <f aca="false">VLOOKUP(B1049,'Team Data'!$A$1:$E$659,2,FALSE())</f>
        <v>15</v>
      </c>
      <c r="N1049" s="0" t="n">
        <f aca="false">VLOOKUP(B1049,'Team Data'!$A$1:$E$659,3,FALSE())</f>
        <v>17</v>
      </c>
      <c r="O1049" s="0" t="n">
        <f aca="false">VLOOKUP(A1049,'Team Data'!$A$1:$E$659,4,FALSE())</f>
        <v>427</v>
      </c>
      <c r="P1049" s="0" t="n">
        <f aca="false">VLOOKUP(A1049,'Team Data'!$A$1:$E$659,5,FALSE())</f>
        <v>489</v>
      </c>
      <c r="Q1049" s="0" t="n">
        <f aca="false">VLOOKUP(B1049,'Team Data'!$A$1:$E$659,4,FALSE())</f>
        <v>513</v>
      </c>
      <c r="R1049" s="0" t="n">
        <f aca="false">VLOOKUP(B1049,'Team Data'!$A$1:$E$659,5,FALSE())</f>
        <v>439</v>
      </c>
      <c r="S1049" s="0" t="n">
        <f aca="false">IF(I1049=1,(MIN(30,(C1049-D1049)))*(M1049/(M1049+N1049))*(Q1049/(Q1049+R1049)),(MAX(-30,(C1049-D1049)))*(N1049/(M1049+N1049))*(R1049/(R1049+Q1049)))</f>
        <v>-7.34933035714286</v>
      </c>
      <c r="T1049" s="0" t="n">
        <f aca="false">IF(J1049=1,(MIN(30,(D1049-C1049)))*(K1049/(K1049+L1049))*(O1049/(O1049+P1049)),(MAX(-30,(D1049-C1049)))*(L1049/(K1049+L1049))*(P1049/(P1049+O1049)))</f>
        <v>5.24426855895197</v>
      </c>
      <c r="U1049" s="7" t="n">
        <v>43065</v>
      </c>
    </row>
    <row r="1050" customFormat="false" ht="15" hidden="false" customHeight="false" outlineLevel="0" collapsed="false">
      <c r="A1050" s="0" t="s">
        <v>274</v>
      </c>
      <c r="B1050" s="0" t="s">
        <v>184</v>
      </c>
      <c r="C1050" s="0" t="n">
        <v>73</v>
      </c>
      <c r="D1050" s="0" t="n">
        <v>81</v>
      </c>
      <c r="E1050" s="0" t="n">
        <v>28</v>
      </c>
      <c r="F1050" s="0" t="n">
        <v>38</v>
      </c>
      <c r="G1050" s="0" t="n">
        <v>7</v>
      </c>
      <c r="H1050" s="0" t="n">
        <v>12</v>
      </c>
      <c r="I1050" s="0" t="n">
        <v>0</v>
      </c>
      <c r="J1050" s="0" t="n">
        <v>1</v>
      </c>
      <c r="K1050" s="0" t="n">
        <f aca="false">VLOOKUP(A1050,'Team Data'!$A$1:$E$659,2,FALSE())</f>
        <v>20</v>
      </c>
      <c r="L1050" s="0" t="n">
        <f aca="false">VLOOKUP(A1050,'Team Data'!$A$1:$E$659,3,FALSE())</f>
        <v>13</v>
      </c>
      <c r="M1050" s="0" t="n">
        <f aca="false">VLOOKUP(B1050,'Team Data'!$A$1:$E$659,2,FALSE())</f>
        <v>26</v>
      </c>
      <c r="N1050" s="0" t="n">
        <f aca="false">VLOOKUP(B1050,'Team Data'!$A$1:$E$659,3,FALSE())</f>
        <v>6</v>
      </c>
      <c r="O1050" s="0" t="n">
        <f aca="false">VLOOKUP(A1050,'Team Data'!$A$1:$E$659,4,FALSE())</f>
        <v>571</v>
      </c>
      <c r="P1050" s="0" t="n">
        <f aca="false">VLOOKUP(A1050,'Team Data'!$A$1:$E$659,5,FALSE())</f>
        <v>476</v>
      </c>
      <c r="Q1050" s="0" t="n">
        <f aca="false">VLOOKUP(B1050,'Team Data'!$A$1:$E$659,4,FALSE())</f>
        <v>495</v>
      </c>
      <c r="R1050" s="0" t="n">
        <f aca="false">VLOOKUP(B1050,'Team Data'!$A$1:$E$659,5,FALSE())</f>
        <v>480</v>
      </c>
      <c r="S1050" s="0" t="n">
        <f aca="false">IF(I1050=1,(MIN(30,(C1050-D1050)))*(M1050/(M1050+N1050))*(Q1050/(Q1050+R1050)),(MAX(-30,(C1050-D1050)))*(N1050/(M1050+N1050))*(R1050/(R1050+Q1050)))</f>
        <v>-0.738461538461539</v>
      </c>
      <c r="T1050" s="0" t="n">
        <f aca="false">IF(J1050=1,(MIN(30,(D1050-C1050)))*(K1050/(K1050+L1050))*(O1050/(O1050+P1050)),(MAX(-30,(D1050-C1050)))*(L1050/(K1050+L1050))*(P1050/(P1050+O1050)))</f>
        <v>2.64420711412115</v>
      </c>
      <c r="U1050" s="7" t="n">
        <v>43065</v>
      </c>
    </row>
    <row r="1051" customFormat="false" ht="15" hidden="false" customHeight="false" outlineLevel="0" collapsed="false">
      <c r="A1051" s="0" t="s">
        <v>105</v>
      </c>
      <c r="B1051" s="0" t="s">
        <v>323</v>
      </c>
      <c r="C1051" s="0" t="n">
        <v>82</v>
      </c>
      <c r="D1051" s="0" t="n">
        <v>76</v>
      </c>
      <c r="E1051" s="0" t="n">
        <v>37</v>
      </c>
      <c r="F1051" s="0" t="n">
        <v>41</v>
      </c>
      <c r="G1051" s="0" t="n">
        <v>16</v>
      </c>
      <c r="H1051" s="0" t="n">
        <v>20</v>
      </c>
      <c r="I1051" s="0" t="n">
        <v>1</v>
      </c>
      <c r="J1051" s="0" t="n">
        <v>0</v>
      </c>
      <c r="K1051" s="0" t="n">
        <f aca="false">VLOOKUP(A1051,'Team Data'!$A$1:$E$659,2,FALSE())</f>
        <v>17</v>
      </c>
      <c r="L1051" s="0" t="n">
        <f aca="false">VLOOKUP(A1051,'Team Data'!$A$1:$E$659,3,FALSE())</f>
        <v>14</v>
      </c>
      <c r="M1051" s="0" t="n">
        <f aca="false">VLOOKUP(B1051,'Team Data'!$A$1:$E$659,2,FALSE())</f>
        <v>15</v>
      </c>
      <c r="N1051" s="0" t="n">
        <f aca="false">VLOOKUP(B1051,'Team Data'!$A$1:$E$659,3,FALSE())</f>
        <v>18</v>
      </c>
      <c r="O1051" s="0" t="n">
        <f aca="false">VLOOKUP(A1051,'Team Data'!$A$1:$E$659,4,FALSE())</f>
        <v>412</v>
      </c>
      <c r="P1051" s="0" t="n">
        <f aca="false">VLOOKUP(A1051,'Team Data'!$A$1:$E$659,5,FALSE())</f>
        <v>578</v>
      </c>
      <c r="Q1051" s="0" t="n">
        <f aca="false">VLOOKUP(B1051,'Team Data'!$A$1:$E$659,4,FALSE())</f>
        <v>519</v>
      </c>
      <c r="R1051" s="0" t="n">
        <f aca="false">VLOOKUP(B1051,'Team Data'!$A$1:$E$659,5,FALSE())</f>
        <v>499</v>
      </c>
      <c r="S1051" s="0" t="n">
        <f aca="false">IF(I1051=1,(MIN(30,(C1051-D1051)))*(M1051/(M1051+N1051))*(Q1051/(Q1051+R1051)),(MAX(-30,(C1051-D1051)))*(N1051/(M1051+N1051))*(R1051/(R1051+Q1051)))</f>
        <v>1.39042686193963</v>
      </c>
      <c r="T1051" s="0" t="n">
        <f aca="false">IF(J1051=1,(MIN(30,(D1051-C1051)))*(K1051/(K1051+L1051))*(O1051/(O1051+P1051)),(MAX(-30,(D1051-C1051)))*(L1051/(K1051+L1051))*(P1051/(P1051+O1051)))</f>
        <v>-1.58201368523949</v>
      </c>
      <c r="U1051" s="7" t="n">
        <v>43065</v>
      </c>
    </row>
    <row r="1052" customFormat="false" ht="15" hidden="false" customHeight="false" outlineLevel="0" collapsed="false">
      <c r="A1052" s="0" t="s">
        <v>50</v>
      </c>
      <c r="B1052" s="0" t="s">
        <v>122</v>
      </c>
      <c r="C1052" s="0" t="n">
        <v>64</v>
      </c>
      <c r="D1052" s="0" t="n">
        <v>62</v>
      </c>
      <c r="E1052" s="0" t="n">
        <v>47</v>
      </c>
      <c r="F1052" s="0" t="n">
        <v>40</v>
      </c>
      <c r="G1052" s="0" t="n">
        <v>13</v>
      </c>
      <c r="H1052" s="0" t="n">
        <v>14</v>
      </c>
      <c r="I1052" s="0" t="n">
        <v>1</v>
      </c>
      <c r="J1052" s="0" t="n">
        <v>0</v>
      </c>
      <c r="K1052" s="0" t="n">
        <f aca="false">VLOOKUP(A1052,'Team Data'!$A$1:$E$659,2,FALSE())</f>
        <v>15</v>
      </c>
      <c r="L1052" s="0" t="n">
        <f aca="false">VLOOKUP(A1052,'Team Data'!$A$1:$E$659,3,FALSE())</f>
        <v>16</v>
      </c>
      <c r="M1052" s="0" t="n">
        <f aca="false">VLOOKUP(B1052,'Team Data'!$A$1:$E$659,2,FALSE())</f>
        <v>17</v>
      </c>
      <c r="N1052" s="0" t="n">
        <f aca="false">VLOOKUP(B1052,'Team Data'!$A$1:$E$659,3,FALSE())</f>
        <v>14</v>
      </c>
      <c r="O1052" s="0" t="n">
        <f aca="false">VLOOKUP(A1052,'Team Data'!$A$1:$E$659,4,FALSE())</f>
        <v>449</v>
      </c>
      <c r="P1052" s="0" t="n">
        <f aca="false">VLOOKUP(A1052,'Team Data'!$A$1:$E$659,5,FALSE())</f>
        <v>485</v>
      </c>
      <c r="Q1052" s="0" t="n">
        <f aca="false">VLOOKUP(B1052,'Team Data'!$A$1:$E$659,4,FALSE())</f>
        <v>588</v>
      </c>
      <c r="R1052" s="0" t="n">
        <f aca="false">VLOOKUP(B1052,'Team Data'!$A$1:$E$659,5,FALSE())</f>
        <v>411</v>
      </c>
      <c r="S1052" s="0" t="n">
        <f aca="false">IF(I1052=1,(MIN(30,(C1052-D1052)))*(M1052/(M1052+N1052))*(Q1052/(Q1052+R1052)),(MAX(-30,(C1052-D1052)))*(N1052/(M1052+N1052))*(R1052/(R1052+Q1052)))</f>
        <v>0.645548774581033</v>
      </c>
      <c r="T1052" s="0" t="n">
        <f aca="false">IF(J1052=1,(MIN(30,(D1052-C1052)))*(K1052/(K1052+L1052))*(O1052/(O1052+P1052)),(MAX(-30,(D1052-C1052)))*(L1052/(K1052+L1052))*(P1052/(P1052+O1052)))</f>
        <v>-0.536022656627754</v>
      </c>
      <c r="U1052" s="7" t="n">
        <v>43065</v>
      </c>
    </row>
    <row r="1053" customFormat="false" ht="15" hidden="false" customHeight="false" outlineLevel="0" collapsed="false">
      <c r="A1053" s="0" t="s">
        <v>324</v>
      </c>
      <c r="B1053" s="0" t="s">
        <v>192</v>
      </c>
      <c r="C1053" s="0" t="n">
        <v>63</v>
      </c>
      <c r="D1053" s="0" t="n">
        <v>72</v>
      </c>
      <c r="E1053" s="0" t="n">
        <v>31</v>
      </c>
      <c r="F1053" s="0" t="n">
        <v>46</v>
      </c>
      <c r="G1053" s="0" t="n">
        <v>11</v>
      </c>
      <c r="H1053" s="0" t="n">
        <v>16</v>
      </c>
      <c r="I1053" s="0" t="n">
        <v>0</v>
      </c>
      <c r="J1053" s="0" t="n">
        <v>1</v>
      </c>
      <c r="K1053" s="0" t="n">
        <f aca="false">VLOOKUP(A1053,'Team Data'!$A$1:$E$659,2,FALSE())</f>
        <v>11</v>
      </c>
      <c r="L1053" s="0" t="n">
        <f aca="false">VLOOKUP(A1053,'Team Data'!$A$1:$E$659,3,FALSE())</f>
        <v>19</v>
      </c>
      <c r="M1053" s="0" t="n">
        <f aca="false">VLOOKUP(B1053,'Team Data'!$A$1:$E$659,2,FALSE())</f>
        <v>28</v>
      </c>
      <c r="N1053" s="0" t="n">
        <f aca="false">VLOOKUP(B1053,'Team Data'!$A$1:$E$659,3,FALSE())</f>
        <v>6</v>
      </c>
      <c r="O1053" s="0" t="n">
        <f aca="false">VLOOKUP(A1053,'Team Data'!$A$1:$E$659,4,FALSE())</f>
        <v>504</v>
      </c>
      <c r="P1053" s="0" t="n">
        <f aca="false">VLOOKUP(A1053,'Team Data'!$A$1:$E$659,5,FALSE())</f>
        <v>464</v>
      </c>
      <c r="Q1053" s="0" t="n">
        <f aca="false">VLOOKUP(B1053,'Team Data'!$A$1:$E$659,4,FALSE())</f>
        <v>515</v>
      </c>
      <c r="R1053" s="0" t="n">
        <f aca="false">VLOOKUP(B1053,'Team Data'!$A$1:$E$659,5,FALSE())</f>
        <v>512</v>
      </c>
      <c r="S1053" s="0" t="n">
        <f aca="false">IF(I1053=1,(MIN(30,(C1053-D1053)))*(M1053/(M1053+N1053))*(Q1053/(Q1053+R1053)),(MAX(-30,(C1053-D1053)))*(N1053/(M1053+N1053))*(R1053/(R1053+Q1053)))</f>
        <v>-0.791797926570823</v>
      </c>
      <c r="T1053" s="0" t="n">
        <f aca="false">IF(J1053=1,(MIN(30,(D1053-C1053)))*(K1053/(K1053+L1053))*(O1053/(O1053+P1053)),(MAX(-30,(D1053-C1053)))*(L1053/(K1053+L1053))*(P1053/(P1053+O1053)))</f>
        <v>1.71818181818182</v>
      </c>
      <c r="U1053" s="7" t="n">
        <v>43065</v>
      </c>
    </row>
    <row r="1054" customFormat="false" ht="15" hidden="false" customHeight="false" outlineLevel="0" collapsed="false">
      <c r="A1054" s="0" t="s">
        <v>585</v>
      </c>
      <c r="B1054" s="0" t="s">
        <v>341</v>
      </c>
      <c r="C1054" s="0" t="n">
        <v>52</v>
      </c>
      <c r="D1054" s="0" t="n">
        <v>105</v>
      </c>
      <c r="E1054" s="0" t="n">
        <v>25</v>
      </c>
      <c r="F1054" s="0" t="n">
        <v>39</v>
      </c>
      <c r="G1054" s="0" t="n">
        <v>14</v>
      </c>
      <c r="H1054" s="0" t="n">
        <v>12</v>
      </c>
      <c r="I1054" s="0" t="n">
        <v>0</v>
      </c>
      <c r="J1054" s="0" t="n">
        <v>1</v>
      </c>
      <c r="K1054" s="0" t="n">
        <f aca="false">VLOOKUP(A1054,'Team Data'!$A$1:$E$659,2,FALSE())</f>
        <v>0</v>
      </c>
      <c r="L1054" s="0" t="n">
        <f aca="false">VLOOKUP(A1054,'Team Data'!$A$1:$E$659,3,FALSE())</f>
        <v>1</v>
      </c>
      <c r="M1054" s="0" t="n">
        <f aca="false">VLOOKUP(B1054,'Team Data'!$A$1:$E$659,2,FALSE())</f>
        <v>20</v>
      </c>
      <c r="N1054" s="0" t="n">
        <f aca="false">VLOOKUP(B1054,'Team Data'!$A$1:$E$659,3,FALSE())</f>
        <v>11</v>
      </c>
      <c r="O1054" s="0" t="n">
        <f aca="false">VLOOKUP(A1054,'Team Data'!$A$1:$E$659,4,FALSE())</f>
        <v>20</v>
      </c>
      <c r="P1054" s="0" t="n">
        <f aca="false">VLOOKUP(A1054,'Team Data'!$A$1:$E$659,5,FALSE())</f>
        <v>11</v>
      </c>
      <c r="Q1054" s="0" t="n">
        <f aca="false">VLOOKUP(B1054,'Team Data'!$A$1:$E$659,4,FALSE())</f>
        <v>456</v>
      </c>
      <c r="R1054" s="0" t="n">
        <f aca="false">VLOOKUP(B1054,'Team Data'!$A$1:$E$659,5,FALSE())</f>
        <v>479</v>
      </c>
      <c r="S1054" s="0" t="n">
        <f aca="false">IF(I1054=1,(MIN(30,(C1054-D1054)))*(M1054/(M1054+N1054))*(Q1054/(Q1054+R1054)),(MAX(-30,(C1054-D1054)))*(N1054/(M1054+N1054))*(R1054/(R1054+Q1054)))</f>
        <v>-5.45351043643264</v>
      </c>
      <c r="T1054" s="0" t="n">
        <f aca="false">IF(J1054=1,(MIN(30,(D1054-C1054)))*(K1054/(K1054+L1054))*(O1054/(O1054+P1054)),(MAX(-30,(D1054-C1054)))*(L1054/(K1054+L1054))*(P1054/(P1054+O1054)))</f>
        <v>0</v>
      </c>
      <c r="U1054" s="7" t="n">
        <v>43065</v>
      </c>
    </row>
    <row r="1055" customFormat="false" ht="15" hidden="false" customHeight="false" outlineLevel="0" collapsed="false">
      <c r="A1055" s="0" t="s">
        <v>256</v>
      </c>
      <c r="B1055" s="0" t="s">
        <v>106</v>
      </c>
      <c r="C1055" s="0" t="n">
        <v>72</v>
      </c>
      <c r="D1055" s="0" t="n">
        <v>62</v>
      </c>
      <c r="E1055" s="0" t="n">
        <v>36</v>
      </c>
      <c r="F1055" s="0" t="n">
        <v>37</v>
      </c>
      <c r="G1055" s="0" t="n">
        <v>12</v>
      </c>
      <c r="H1055" s="0" t="n">
        <v>15</v>
      </c>
      <c r="I1055" s="0" t="n">
        <v>1</v>
      </c>
      <c r="J1055" s="0" t="n">
        <v>0</v>
      </c>
      <c r="K1055" s="0" t="n">
        <f aca="false">VLOOKUP(A1055,'Team Data'!$A$1:$E$659,2,FALSE())</f>
        <v>20</v>
      </c>
      <c r="L1055" s="0" t="n">
        <f aca="false">VLOOKUP(A1055,'Team Data'!$A$1:$E$659,3,FALSE())</f>
        <v>14</v>
      </c>
      <c r="M1055" s="0" t="n">
        <f aca="false">VLOOKUP(B1055,'Team Data'!$A$1:$E$659,2,FALSE())</f>
        <v>22</v>
      </c>
      <c r="N1055" s="0" t="n">
        <f aca="false">VLOOKUP(B1055,'Team Data'!$A$1:$E$659,3,FALSE())</f>
        <v>12</v>
      </c>
      <c r="O1055" s="0" t="n">
        <f aca="false">VLOOKUP(A1055,'Team Data'!$A$1:$E$659,4,FALSE())</f>
        <v>587</v>
      </c>
      <c r="P1055" s="0" t="n">
        <f aca="false">VLOOKUP(A1055,'Team Data'!$A$1:$E$659,5,FALSE())</f>
        <v>530</v>
      </c>
      <c r="Q1055" s="0" t="n">
        <f aca="false">VLOOKUP(B1055,'Team Data'!$A$1:$E$659,4,FALSE())</f>
        <v>510</v>
      </c>
      <c r="R1055" s="0" t="n">
        <f aca="false">VLOOKUP(B1055,'Team Data'!$A$1:$E$659,5,FALSE())</f>
        <v>571</v>
      </c>
      <c r="S1055" s="0" t="n">
        <f aca="false">IF(I1055=1,(MIN(30,(C1055-D1055)))*(M1055/(M1055+N1055))*(Q1055/(Q1055+R1055)),(MAX(-30,(C1055-D1055)))*(N1055/(M1055+N1055))*(R1055/(R1055+Q1055)))</f>
        <v>3.0527289546716</v>
      </c>
      <c r="T1055" s="0" t="n">
        <f aca="false">IF(J1055=1,(MIN(30,(D1055-C1055)))*(K1055/(K1055+L1055))*(O1055/(O1055+P1055)),(MAX(-30,(D1055-C1055)))*(L1055/(K1055+L1055))*(P1055/(P1055+O1055)))</f>
        <v>-1.95376270472379</v>
      </c>
      <c r="U1055" s="7" t="n">
        <v>43065</v>
      </c>
    </row>
    <row r="1056" customFormat="false" ht="15" hidden="false" customHeight="false" outlineLevel="0" collapsed="false">
      <c r="A1056" s="0" t="s">
        <v>295</v>
      </c>
      <c r="B1056" s="0" t="s">
        <v>224</v>
      </c>
      <c r="C1056" s="0" t="n">
        <v>85</v>
      </c>
      <c r="D1056" s="0" t="n">
        <v>78</v>
      </c>
      <c r="E1056" s="0" t="n">
        <v>25</v>
      </c>
      <c r="F1056" s="0" t="n">
        <v>16</v>
      </c>
      <c r="G1056" s="0" t="n">
        <v>17</v>
      </c>
      <c r="H1056" s="0" t="n">
        <v>11</v>
      </c>
      <c r="I1056" s="0" t="n">
        <v>1</v>
      </c>
      <c r="J1056" s="0" t="n">
        <v>0</v>
      </c>
      <c r="K1056" s="0" t="n">
        <f aca="false">VLOOKUP(A1056,'Team Data'!$A$1:$E$659,2,FALSE())</f>
        <v>15</v>
      </c>
      <c r="L1056" s="0" t="n">
        <f aca="false">VLOOKUP(A1056,'Team Data'!$A$1:$E$659,3,FALSE())</f>
        <v>18</v>
      </c>
      <c r="M1056" s="0" t="n">
        <f aca="false">VLOOKUP(B1056,'Team Data'!$A$1:$E$659,2,FALSE())</f>
        <v>14</v>
      </c>
      <c r="N1056" s="0" t="n">
        <f aca="false">VLOOKUP(B1056,'Team Data'!$A$1:$E$659,3,FALSE())</f>
        <v>18</v>
      </c>
      <c r="O1056" s="0" t="n">
        <f aca="false">VLOOKUP(A1056,'Team Data'!$A$1:$E$659,4,FALSE())</f>
        <v>512</v>
      </c>
      <c r="P1056" s="0" t="n">
        <f aca="false">VLOOKUP(A1056,'Team Data'!$A$1:$E$659,5,FALSE())</f>
        <v>507</v>
      </c>
      <c r="Q1056" s="0" t="n">
        <f aca="false">VLOOKUP(B1056,'Team Data'!$A$1:$E$659,4,FALSE())</f>
        <v>577</v>
      </c>
      <c r="R1056" s="0" t="n">
        <f aca="false">VLOOKUP(B1056,'Team Data'!$A$1:$E$659,5,FALSE())</f>
        <v>477</v>
      </c>
      <c r="S1056" s="0" t="n">
        <f aca="false">IF(I1056=1,(MIN(30,(C1056-D1056)))*(M1056/(M1056+N1056))*(Q1056/(Q1056+R1056)),(MAX(-30,(C1056-D1056)))*(N1056/(M1056+N1056))*(R1056/(R1056+Q1056)))</f>
        <v>1.67652988614801</v>
      </c>
      <c r="T1056" s="0" t="n">
        <f aca="false">IF(J1056=1,(MIN(30,(D1056-C1056)))*(K1056/(K1056+L1056))*(O1056/(O1056+P1056)),(MAX(-30,(D1056-C1056)))*(L1056/(K1056+L1056))*(P1056/(P1056+O1056)))</f>
        <v>-1.89972343652422</v>
      </c>
      <c r="U1056" s="7" t="n">
        <v>43065</v>
      </c>
    </row>
    <row r="1057" customFormat="false" ht="15" hidden="false" customHeight="false" outlineLevel="0" collapsed="false">
      <c r="A1057" s="0" t="s">
        <v>155</v>
      </c>
      <c r="B1057" s="0" t="s">
        <v>29</v>
      </c>
      <c r="C1057" s="0" t="n">
        <v>48</v>
      </c>
      <c r="D1057" s="0" t="n">
        <v>68</v>
      </c>
      <c r="E1057" s="0" t="n">
        <v>24</v>
      </c>
      <c r="F1057" s="0" t="n">
        <v>48</v>
      </c>
      <c r="G1057" s="0" t="n">
        <v>11</v>
      </c>
      <c r="H1057" s="0" t="n">
        <v>17</v>
      </c>
      <c r="I1057" s="0" t="n">
        <v>0</v>
      </c>
      <c r="J1057" s="0" t="n">
        <v>1</v>
      </c>
      <c r="K1057" s="0" t="n">
        <f aca="false">VLOOKUP(A1057,'Team Data'!$A$1:$E$659,2,FALSE())</f>
        <v>11</v>
      </c>
      <c r="L1057" s="0" t="n">
        <f aca="false">VLOOKUP(A1057,'Team Data'!$A$1:$E$659,3,FALSE())</f>
        <v>20</v>
      </c>
      <c r="M1057" s="0" t="n">
        <f aca="false">VLOOKUP(B1057,'Team Data'!$A$1:$E$659,2,FALSE())</f>
        <v>21</v>
      </c>
      <c r="N1057" s="0" t="n">
        <f aca="false">VLOOKUP(B1057,'Team Data'!$A$1:$E$659,3,FALSE())</f>
        <v>8</v>
      </c>
      <c r="O1057" s="0" t="n">
        <f aca="false">VLOOKUP(A1057,'Team Data'!$A$1:$E$659,4,FALSE())</f>
        <v>532</v>
      </c>
      <c r="P1057" s="0" t="n">
        <f aca="false">VLOOKUP(A1057,'Team Data'!$A$1:$E$659,5,FALSE())</f>
        <v>464</v>
      </c>
      <c r="Q1057" s="0" t="n">
        <f aca="false">VLOOKUP(B1057,'Team Data'!$A$1:$E$659,4,FALSE())</f>
        <v>498</v>
      </c>
      <c r="R1057" s="0" t="n">
        <f aca="false">VLOOKUP(B1057,'Team Data'!$A$1:$E$659,5,FALSE())</f>
        <v>434</v>
      </c>
      <c r="S1057" s="0" t="n">
        <f aca="false">IF(I1057=1,(MIN(30,(C1057-D1057)))*(M1057/(M1057+N1057))*(Q1057/(Q1057+R1057)),(MAX(-30,(C1057-D1057)))*(N1057/(M1057+N1057))*(R1057/(R1057+Q1057)))</f>
        <v>-2.56918750924967</v>
      </c>
      <c r="T1057" s="0" t="n">
        <f aca="false">IF(J1057=1,(MIN(30,(D1057-C1057)))*(K1057/(K1057+L1057))*(O1057/(O1057+P1057)),(MAX(-30,(D1057-C1057)))*(L1057/(K1057+L1057))*(P1057/(P1057+O1057)))</f>
        <v>3.79064645679492</v>
      </c>
      <c r="U1057" s="7" t="n">
        <v>43065</v>
      </c>
    </row>
    <row r="1058" customFormat="false" ht="15" hidden="false" customHeight="false" outlineLevel="0" collapsed="false">
      <c r="A1058" s="0" t="s">
        <v>39</v>
      </c>
      <c r="B1058" s="0" t="s">
        <v>119</v>
      </c>
      <c r="C1058" s="0" t="n">
        <v>66</v>
      </c>
      <c r="D1058" s="0" t="n">
        <v>75</v>
      </c>
      <c r="E1058" s="0" t="n">
        <v>37</v>
      </c>
      <c r="F1058" s="0" t="n">
        <v>33</v>
      </c>
      <c r="G1058" s="0" t="n">
        <v>10</v>
      </c>
      <c r="H1058" s="0" t="n">
        <v>11</v>
      </c>
      <c r="I1058" s="0" t="n">
        <v>0</v>
      </c>
      <c r="J1058" s="0" t="n">
        <v>1</v>
      </c>
      <c r="K1058" s="0" t="n">
        <f aca="false">VLOOKUP(A1058,'Team Data'!$A$1:$E$659,2,FALSE())</f>
        <v>9</v>
      </c>
      <c r="L1058" s="0" t="n">
        <f aca="false">VLOOKUP(A1058,'Team Data'!$A$1:$E$659,3,FALSE())</f>
        <v>22</v>
      </c>
      <c r="M1058" s="0" t="n">
        <f aca="false">VLOOKUP(B1058,'Team Data'!$A$1:$E$659,2,FALSE())</f>
        <v>22</v>
      </c>
      <c r="N1058" s="0" t="n">
        <f aca="false">VLOOKUP(B1058,'Team Data'!$A$1:$E$659,3,FALSE())</f>
        <v>9</v>
      </c>
      <c r="O1058" s="0" t="n">
        <f aca="false">VLOOKUP(A1058,'Team Data'!$A$1:$E$659,4,FALSE())</f>
        <v>486</v>
      </c>
      <c r="P1058" s="0" t="n">
        <f aca="false">VLOOKUP(A1058,'Team Data'!$A$1:$E$659,5,FALSE())</f>
        <v>452</v>
      </c>
      <c r="Q1058" s="0" t="n">
        <f aca="false">VLOOKUP(B1058,'Team Data'!$A$1:$E$659,4,FALSE())</f>
        <v>454</v>
      </c>
      <c r="R1058" s="0" t="n">
        <f aca="false">VLOOKUP(B1058,'Team Data'!$A$1:$E$659,5,FALSE())</f>
        <v>502</v>
      </c>
      <c r="S1058" s="0" t="n">
        <f aca="false">IF(I1058=1,(MIN(30,(C1058-D1058)))*(M1058/(M1058+N1058))*(Q1058/(Q1058+R1058)),(MAX(-30,(C1058-D1058)))*(N1058/(M1058+N1058))*(R1058/(R1058+Q1058)))</f>
        <v>-1.3720475097854</v>
      </c>
      <c r="T1058" s="0" t="n">
        <f aca="false">IF(J1058=1,(MIN(30,(D1058-C1058)))*(K1058/(K1058+L1058))*(O1058/(O1058+P1058)),(MAX(-30,(D1058-C1058)))*(L1058/(K1058+L1058))*(P1058/(P1058+O1058)))</f>
        <v>1.35380700185707</v>
      </c>
      <c r="U1058" s="7" t="n">
        <v>43065</v>
      </c>
    </row>
    <row r="1059" customFormat="false" ht="15" hidden="false" customHeight="false" outlineLevel="0" collapsed="false">
      <c r="A1059" s="0" t="s">
        <v>276</v>
      </c>
      <c r="B1059" s="0" t="s">
        <v>319</v>
      </c>
      <c r="C1059" s="0" t="n">
        <v>82</v>
      </c>
      <c r="D1059" s="0" t="n">
        <v>101</v>
      </c>
      <c r="E1059" s="0" t="n">
        <v>40</v>
      </c>
      <c r="F1059" s="0" t="n">
        <v>42</v>
      </c>
      <c r="G1059" s="0" t="n">
        <v>11</v>
      </c>
      <c r="H1059" s="0" t="n">
        <v>12</v>
      </c>
      <c r="I1059" s="0" t="n">
        <v>0</v>
      </c>
      <c r="J1059" s="0" t="n">
        <v>1</v>
      </c>
      <c r="K1059" s="0" t="n">
        <f aca="false">VLOOKUP(A1059,'Team Data'!$A$1:$E$659,2,FALSE())</f>
        <v>13</v>
      </c>
      <c r="L1059" s="0" t="n">
        <f aca="false">VLOOKUP(A1059,'Team Data'!$A$1:$E$659,3,FALSE())</f>
        <v>19</v>
      </c>
      <c r="M1059" s="0" t="n">
        <f aca="false">VLOOKUP(B1059,'Team Data'!$A$1:$E$659,2,FALSE())</f>
        <v>20</v>
      </c>
      <c r="N1059" s="0" t="n">
        <f aca="false">VLOOKUP(B1059,'Team Data'!$A$1:$E$659,3,FALSE())</f>
        <v>13</v>
      </c>
      <c r="O1059" s="0" t="n">
        <f aca="false">VLOOKUP(A1059,'Team Data'!$A$1:$E$659,4,FALSE())</f>
        <v>507</v>
      </c>
      <c r="P1059" s="0" t="n">
        <f aca="false">VLOOKUP(A1059,'Team Data'!$A$1:$E$659,5,FALSE())</f>
        <v>473</v>
      </c>
      <c r="Q1059" s="0" t="n">
        <f aca="false">VLOOKUP(B1059,'Team Data'!$A$1:$E$659,4,FALSE())</f>
        <v>561</v>
      </c>
      <c r="R1059" s="0" t="n">
        <f aca="false">VLOOKUP(B1059,'Team Data'!$A$1:$E$659,5,FALSE())</f>
        <v>525</v>
      </c>
      <c r="S1059" s="0" t="n">
        <f aca="false">IF(I1059=1,(MIN(30,(C1059-D1059)))*(M1059/(M1059+N1059))*(Q1059/(Q1059+R1059)),(MAX(-30,(C1059-D1059)))*(N1059/(M1059+N1059))*(R1059/(R1059+Q1059)))</f>
        <v>-3.61836598024443</v>
      </c>
      <c r="T1059" s="0" t="n">
        <f aca="false">IF(J1059=1,(MIN(30,(D1059-C1059)))*(K1059/(K1059+L1059))*(O1059/(O1059+P1059)),(MAX(-30,(D1059-C1059)))*(L1059/(K1059+L1059))*(P1059/(P1059+O1059)))</f>
        <v>3.99327168367347</v>
      </c>
      <c r="U1059" s="7" t="n">
        <v>43065</v>
      </c>
    </row>
    <row r="1060" customFormat="false" ht="15" hidden="false" customHeight="false" outlineLevel="0" collapsed="false">
      <c r="A1060" s="0" t="s">
        <v>45</v>
      </c>
      <c r="B1060" s="0" t="s">
        <v>19</v>
      </c>
      <c r="C1060" s="0" t="n">
        <v>81</v>
      </c>
      <c r="D1060" s="0" t="n">
        <v>58</v>
      </c>
      <c r="E1060" s="0" t="n">
        <v>42</v>
      </c>
      <c r="F1060" s="0" t="n">
        <v>18</v>
      </c>
      <c r="G1060" s="0" t="n">
        <v>21</v>
      </c>
      <c r="H1060" s="0" t="n">
        <v>9</v>
      </c>
      <c r="I1060" s="0" t="n">
        <v>1</v>
      </c>
      <c r="J1060" s="0" t="n">
        <v>0</v>
      </c>
      <c r="K1060" s="0" t="n">
        <f aca="false">VLOOKUP(A1060,'Team Data'!$A$1:$E$659,2,FALSE())</f>
        <v>21</v>
      </c>
      <c r="L1060" s="0" t="n">
        <f aca="false">VLOOKUP(A1060,'Team Data'!$A$1:$E$659,3,FALSE())</f>
        <v>12</v>
      </c>
      <c r="M1060" s="0" t="n">
        <f aca="false">VLOOKUP(B1060,'Team Data'!$A$1:$E$659,2,FALSE())</f>
        <v>14</v>
      </c>
      <c r="N1060" s="0" t="n">
        <f aca="false">VLOOKUP(B1060,'Team Data'!$A$1:$E$659,3,FALSE())</f>
        <v>21</v>
      </c>
      <c r="O1060" s="0" t="n">
        <f aca="false">VLOOKUP(A1060,'Team Data'!$A$1:$E$659,4,FALSE())</f>
        <v>497</v>
      </c>
      <c r="P1060" s="0" t="n">
        <f aca="false">VLOOKUP(A1060,'Team Data'!$A$1:$E$659,5,FALSE())</f>
        <v>569</v>
      </c>
      <c r="Q1060" s="0" t="n">
        <f aca="false">VLOOKUP(B1060,'Team Data'!$A$1:$E$659,4,FALSE())</f>
        <v>471</v>
      </c>
      <c r="R1060" s="0" t="n">
        <f aca="false">VLOOKUP(B1060,'Team Data'!$A$1:$E$659,5,FALSE())</f>
        <v>659</v>
      </c>
      <c r="S1060" s="0" t="n">
        <f aca="false">IF(I1060=1,(MIN(30,(C1060-D1060)))*(M1060/(M1060+N1060))*(Q1060/(Q1060+R1060)),(MAX(-30,(C1060-D1060)))*(N1060/(M1060+N1060))*(R1060/(R1060+Q1060)))</f>
        <v>3.83469026548673</v>
      </c>
      <c r="T1060" s="0" t="n">
        <f aca="false">IF(J1060=1,(MIN(30,(D1060-C1060)))*(K1060/(K1060+L1060))*(O1060/(O1060+P1060)),(MAX(-30,(D1060-C1060)))*(L1060/(K1060+L1060))*(P1060/(P1060+O1060)))</f>
        <v>-4.4642674398772</v>
      </c>
      <c r="U1060" s="7" t="n">
        <v>43065</v>
      </c>
    </row>
    <row r="1061" customFormat="false" ht="15" hidden="false" customHeight="false" outlineLevel="0" collapsed="false">
      <c r="A1061" s="0" t="s">
        <v>48</v>
      </c>
      <c r="B1061" s="0" t="s">
        <v>40</v>
      </c>
      <c r="C1061" s="0" t="n">
        <v>75</v>
      </c>
      <c r="D1061" s="0" t="n">
        <v>72</v>
      </c>
      <c r="E1061" s="0" t="n">
        <v>24</v>
      </c>
      <c r="F1061" s="0" t="n">
        <v>25</v>
      </c>
      <c r="G1061" s="0" t="n">
        <v>16</v>
      </c>
      <c r="H1061" s="0" t="n">
        <v>17</v>
      </c>
      <c r="I1061" s="0" t="n">
        <v>1</v>
      </c>
      <c r="J1061" s="0" t="n">
        <v>0</v>
      </c>
      <c r="K1061" s="0" t="n">
        <f aca="false">VLOOKUP(A1061,'Team Data'!$A$1:$E$659,2,FALSE())</f>
        <v>21</v>
      </c>
      <c r="L1061" s="0" t="n">
        <f aca="false">VLOOKUP(A1061,'Team Data'!$A$1:$E$659,3,FALSE())</f>
        <v>15</v>
      </c>
      <c r="M1061" s="0" t="n">
        <f aca="false">VLOOKUP(B1061,'Team Data'!$A$1:$E$659,2,FALSE())</f>
        <v>12</v>
      </c>
      <c r="N1061" s="0" t="n">
        <f aca="false">VLOOKUP(B1061,'Team Data'!$A$1:$E$659,3,FALSE())</f>
        <v>18</v>
      </c>
      <c r="O1061" s="0" t="n">
        <f aca="false">VLOOKUP(A1061,'Team Data'!$A$1:$E$659,4,FALSE())</f>
        <v>577</v>
      </c>
      <c r="P1061" s="0" t="n">
        <f aca="false">VLOOKUP(A1061,'Team Data'!$A$1:$E$659,5,FALSE())</f>
        <v>521</v>
      </c>
      <c r="Q1061" s="0" t="n">
        <f aca="false">VLOOKUP(B1061,'Team Data'!$A$1:$E$659,4,FALSE())</f>
        <v>502</v>
      </c>
      <c r="R1061" s="0" t="n">
        <f aca="false">VLOOKUP(B1061,'Team Data'!$A$1:$E$659,5,FALSE())</f>
        <v>400</v>
      </c>
      <c r="S1061" s="0" t="n">
        <f aca="false">IF(I1061=1,(MIN(30,(C1061-D1061)))*(M1061/(M1061+N1061))*(Q1061/(Q1061+R1061)),(MAX(-30,(C1061-D1061)))*(N1061/(M1061+N1061))*(R1061/(R1061+Q1061)))</f>
        <v>0.667849223946785</v>
      </c>
      <c r="T1061" s="0" t="n">
        <f aca="false">IF(J1061=1,(MIN(30,(D1061-C1061)))*(K1061/(K1061+L1061))*(O1061/(O1061+P1061)),(MAX(-30,(D1061-C1061)))*(L1061/(K1061+L1061))*(P1061/(P1061+O1061)))</f>
        <v>-0.593123861566485</v>
      </c>
      <c r="U1061" s="7" t="n">
        <v>43065</v>
      </c>
    </row>
    <row r="1062" customFormat="false" ht="15" hidden="false" customHeight="false" outlineLevel="0" collapsed="false">
      <c r="A1062" s="0" t="s">
        <v>280</v>
      </c>
      <c r="B1062" s="0" t="s">
        <v>309</v>
      </c>
      <c r="C1062" s="0" t="n">
        <v>46</v>
      </c>
      <c r="D1062" s="0" t="n">
        <v>43</v>
      </c>
      <c r="E1062" s="0" t="n">
        <v>44</v>
      </c>
      <c r="F1062" s="0" t="n">
        <v>43</v>
      </c>
      <c r="G1062" s="0" t="n">
        <v>22</v>
      </c>
      <c r="H1062" s="0" t="n">
        <v>21</v>
      </c>
      <c r="I1062" s="0" t="n">
        <v>1</v>
      </c>
      <c r="J1062" s="0" t="n">
        <v>0</v>
      </c>
      <c r="K1062" s="0" t="n">
        <f aca="false">VLOOKUP(A1062,'Team Data'!$A$1:$E$659,2,FALSE())</f>
        <v>16</v>
      </c>
      <c r="L1062" s="0" t="n">
        <f aca="false">VLOOKUP(A1062,'Team Data'!$A$1:$E$659,3,FALSE())</f>
        <v>17</v>
      </c>
      <c r="M1062" s="0" t="n">
        <f aca="false">VLOOKUP(B1062,'Team Data'!$A$1:$E$659,2,FALSE())</f>
        <v>19</v>
      </c>
      <c r="N1062" s="0" t="n">
        <f aca="false">VLOOKUP(B1062,'Team Data'!$A$1:$E$659,3,FALSE())</f>
        <v>13</v>
      </c>
      <c r="O1062" s="0" t="n">
        <f aca="false">VLOOKUP(A1062,'Team Data'!$A$1:$E$659,4,FALSE())</f>
        <v>652</v>
      </c>
      <c r="P1062" s="0" t="n">
        <f aca="false">VLOOKUP(A1062,'Team Data'!$A$1:$E$659,5,FALSE())</f>
        <v>412</v>
      </c>
      <c r="Q1062" s="0" t="n">
        <f aca="false">VLOOKUP(B1062,'Team Data'!$A$1:$E$659,4,FALSE())</f>
        <v>582</v>
      </c>
      <c r="R1062" s="0" t="n">
        <f aca="false">VLOOKUP(B1062,'Team Data'!$A$1:$E$659,5,FALSE())</f>
        <v>465</v>
      </c>
      <c r="S1062" s="0" t="n">
        <f aca="false">IF(I1062=1,(MIN(30,(C1062-D1062)))*(M1062/(M1062+N1062))*(Q1062/(Q1062+R1062)),(MAX(-30,(C1062-D1062)))*(N1062/(M1062+N1062))*(R1062/(R1062+Q1062)))</f>
        <v>0.990150429799427</v>
      </c>
      <c r="T1062" s="0" t="n">
        <f aca="false">IF(J1062=1,(MIN(30,(D1062-C1062)))*(K1062/(K1062+L1062))*(O1062/(O1062+P1062)),(MAX(-30,(D1062-C1062)))*(L1062/(K1062+L1062))*(P1062/(P1062+O1062)))</f>
        <v>-0.598427887901572</v>
      </c>
      <c r="U1062" s="7" t="n">
        <v>43065</v>
      </c>
    </row>
    <row r="1063" customFormat="false" ht="15" hidden="false" customHeight="false" outlineLevel="0" collapsed="false">
      <c r="A1063" s="0" t="s">
        <v>187</v>
      </c>
      <c r="B1063" s="0" t="s">
        <v>71</v>
      </c>
      <c r="C1063" s="0" t="n">
        <v>79</v>
      </c>
      <c r="D1063" s="0" t="n">
        <v>71</v>
      </c>
      <c r="E1063" s="0" t="n">
        <v>28</v>
      </c>
      <c r="F1063" s="0" t="n">
        <v>31</v>
      </c>
      <c r="G1063" s="0" t="n">
        <v>12</v>
      </c>
      <c r="H1063" s="0" t="n">
        <v>19</v>
      </c>
      <c r="I1063" s="0" t="n">
        <v>1</v>
      </c>
      <c r="J1063" s="0" t="n">
        <v>0</v>
      </c>
      <c r="K1063" s="0" t="n">
        <f aca="false">VLOOKUP(A1063,'Team Data'!$A$1:$E$659,2,FALSE())</f>
        <v>20</v>
      </c>
      <c r="L1063" s="0" t="n">
        <f aca="false">VLOOKUP(A1063,'Team Data'!$A$1:$E$659,3,FALSE())</f>
        <v>12</v>
      </c>
      <c r="M1063" s="0" t="n">
        <f aca="false">VLOOKUP(B1063,'Team Data'!$A$1:$E$659,2,FALSE())</f>
        <v>15</v>
      </c>
      <c r="N1063" s="0" t="n">
        <f aca="false">VLOOKUP(B1063,'Team Data'!$A$1:$E$659,3,FALSE())</f>
        <v>15</v>
      </c>
      <c r="O1063" s="0" t="n">
        <f aca="false">VLOOKUP(A1063,'Team Data'!$A$1:$E$659,4,FALSE())</f>
        <v>433</v>
      </c>
      <c r="P1063" s="0" t="n">
        <f aca="false">VLOOKUP(A1063,'Team Data'!$A$1:$E$659,5,FALSE())</f>
        <v>544</v>
      </c>
      <c r="Q1063" s="0" t="n">
        <f aca="false">VLOOKUP(B1063,'Team Data'!$A$1:$E$659,4,FALSE())</f>
        <v>467</v>
      </c>
      <c r="R1063" s="0" t="n">
        <f aca="false">VLOOKUP(B1063,'Team Data'!$A$1:$E$659,5,FALSE())</f>
        <v>451</v>
      </c>
      <c r="S1063" s="0" t="n">
        <f aca="false">IF(I1063=1,(MIN(30,(C1063-D1063)))*(M1063/(M1063+N1063))*(Q1063/(Q1063+R1063)),(MAX(-30,(C1063-D1063)))*(N1063/(M1063+N1063))*(R1063/(R1063+Q1063)))</f>
        <v>2.03485838779956</v>
      </c>
      <c r="T1063" s="0" t="n">
        <f aca="false">IF(J1063=1,(MIN(30,(D1063-C1063)))*(K1063/(K1063+L1063))*(O1063/(O1063+P1063)),(MAX(-30,(D1063-C1063)))*(L1063/(K1063+L1063))*(P1063/(P1063+O1063)))</f>
        <v>-1.67041965199591</v>
      </c>
      <c r="U1063" s="7" t="n">
        <v>43065</v>
      </c>
    </row>
    <row r="1064" customFormat="false" ht="15" hidden="false" customHeight="false" outlineLevel="0" collapsed="false">
      <c r="A1064" s="0" t="s">
        <v>301</v>
      </c>
      <c r="B1064" s="0" t="s">
        <v>102</v>
      </c>
      <c r="C1064" s="0" t="n">
        <v>59</v>
      </c>
      <c r="D1064" s="0" t="n">
        <v>70</v>
      </c>
      <c r="E1064" s="0" t="n">
        <v>41</v>
      </c>
      <c r="F1064" s="0" t="n">
        <v>37</v>
      </c>
      <c r="G1064" s="0" t="n">
        <v>17</v>
      </c>
      <c r="H1064" s="0" t="n">
        <v>10</v>
      </c>
      <c r="I1064" s="0" t="n">
        <v>0</v>
      </c>
      <c r="J1064" s="0" t="n">
        <v>1</v>
      </c>
      <c r="K1064" s="0" t="n">
        <f aca="false">VLOOKUP(A1064,'Team Data'!$A$1:$E$659,2,FALSE())</f>
        <v>14</v>
      </c>
      <c r="L1064" s="0" t="n">
        <f aca="false">VLOOKUP(A1064,'Team Data'!$A$1:$E$659,3,FALSE())</f>
        <v>17</v>
      </c>
      <c r="M1064" s="0" t="n">
        <f aca="false">VLOOKUP(B1064,'Team Data'!$A$1:$E$659,2,FALSE())</f>
        <v>24</v>
      </c>
      <c r="N1064" s="0" t="n">
        <f aca="false">VLOOKUP(B1064,'Team Data'!$A$1:$E$659,3,FALSE())</f>
        <v>11</v>
      </c>
      <c r="O1064" s="0" t="n">
        <f aca="false">VLOOKUP(A1064,'Team Data'!$A$1:$E$659,4,FALSE())</f>
        <v>549</v>
      </c>
      <c r="P1064" s="0" t="n">
        <f aca="false">VLOOKUP(A1064,'Team Data'!$A$1:$E$659,5,FALSE())</f>
        <v>466</v>
      </c>
      <c r="Q1064" s="0" t="n">
        <f aca="false">VLOOKUP(B1064,'Team Data'!$A$1:$E$659,4,FALSE())</f>
        <v>527</v>
      </c>
      <c r="R1064" s="0" t="n">
        <f aca="false">VLOOKUP(B1064,'Team Data'!$A$1:$E$659,5,FALSE())</f>
        <v>561</v>
      </c>
      <c r="S1064" s="0" t="n">
        <f aca="false">IF(I1064=1,(MIN(30,(C1064-D1064)))*(M1064/(M1064+N1064))*(Q1064/(Q1064+R1064)),(MAX(-30,(C1064-D1064)))*(N1064/(M1064+N1064))*(R1064/(R1064+Q1064)))</f>
        <v>-1.78258928571429</v>
      </c>
      <c r="T1064" s="0" t="n">
        <f aca="false">IF(J1064=1,(MIN(30,(D1064-C1064)))*(K1064/(K1064+L1064))*(O1064/(O1064+P1064)),(MAX(-30,(D1064-C1064)))*(L1064/(K1064+L1064))*(P1064/(P1064+O1064)))</f>
        <v>2.68698553948832</v>
      </c>
      <c r="U1064" s="7" t="n">
        <v>43065</v>
      </c>
    </row>
    <row r="1065" customFormat="false" ht="15" hidden="false" customHeight="false" outlineLevel="0" collapsed="false">
      <c r="A1065" s="0" t="s">
        <v>206</v>
      </c>
      <c r="B1065" s="0" t="s">
        <v>275</v>
      </c>
      <c r="C1065" s="0" t="n">
        <v>77</v>
      </c>
      <c r="D1065" s="0" t="n">
        <v>63</v>
      </c>
      <c r="E1065" s="0" t="n">
        <v>36</v>
      </c>
      <c r="F1065" s="0" t="n">
        <v>28</v>
      </c>
      <c r="G1065" s="0" t="n">
        <v>16</v>
      </c>
      <c r="H1065" s="0" t="n">
        <v>8</v>
      </c>
      <c r="I1065" s="0" t="n">
        <v>1</v>
      </c>
      <c r="J1065" s="0" t="n">
        <v>0</v>
      </c>
      <c r="K1065" s="0" t="n">
        <f aca="false">VLOOKUP(A1065,'Team Data'!$A$1:$E$659,2,FALSE())</f>
        <v>26</v>
      </c>
      <c r="L1065" s="0" t="n">
        <f aca="false">VLOOKUP(A1065,'Team Data'!$A$1:$E$659,3,FALSE())</f>
        <v>12</v>
      </c>
      <c r="M1065" s="0" t="n">
        <f aca="false">VLOOKUP(B1065,'Team Data'!$A$1:$E$659,2,FALSE())</f>
        <v>16</v>
      </c>
      <c r="N1065" s="0" t="n">
        <f aca="false">VLOOKUP(B1065,'Team Data'!$A$1:$E$659,3,FALSE())</f>
        <v>18</v>
      </c>
      <c r="O1065" s="0" t="n">
        <f aca="false">VLOOKUP(A1065,'Team Data'!$A$1:$E$659,4,FALSE())</f>
        <v>600</v>
      </c>
      <c r="P1065" s="0" t="n">
        <f aca="false">VLOOKUP(A1065,'Team Data'!$A$1:$E$659,5,FALSE())</f>
        <v>551</v>
      </c>
      <c r="Q1065" s="0" t="n">
        <f aca="false">VLOOKUP(B1065,'Team Data'!$A$1:$E$659,4,FALSE())</f>
        <v>559</v>
      </c>
      <c r="R1065" s="0" t="n">
        <f aca="false">VLOOKUP(B1065,'Team Data'!$A$1:$E$659,5,FALSE())</f>
        <v>460</v>
      </c>
      <c r="S1065" s="0" t="n">
        <f aca="false">IF(I1065=1,(MIN(30,(C1065-D1065)))*(M1065/(M1065+N1065))*(Q1065/(Q1065+R1065)),(MAX(-30,(C1065-D1065)))*(N1065/(M1065+N1065))*(R1065/(R1065+Q1065)))</f>
        <v>3.61415459216071</v>
      </c>
      <c r="T1065" s="0" t="n">
        <f aca="false">IF(J1065=1,(MIN(30,(D1065-C1065)))*(K1065/(K1065+L1065))*(O1065/(O1065+P1065)),(MAX(-30,(D1065-C1065)))*(L1065/(K1065+L1065))*(P1065/(P1065+O1065)))</f>
        <v>-2.11642050390964</v>
      </c>
      <c r="U1065" s="7" t="n">
        <v>43065</v>
      </c>
    </row>
    <row r="1066" customFormat="false" ht="15" hidden="false" customHeight="false" outlineLevel="0" collapsed="false">
      <c r="A1066" s="0" t="s">
        <v>216</v>
      </c>
      <c r="B1066" s="0" t="s">
        <v>222</v>
      </c>
      <c r="C1066" s="0" t="n">
        <v>90</v>
      </c>
      <c r="D1066" s="0" t="n">
        <v>80</v>
      </c>
      <c r="E1066" s="0" t="n">
        <v>41</v>
      </c>
      <c r="F1066" s="0" t="n">
        <v>41</v>
      </c>
      <c r="G1066" s="0" t="n">
        <v>16</v>
      </c>
      <c r="H1066" s="0" t="n">
        <v>17</v>
      </c>
      <c r="I1066" s="0" t="n">
        <v>1</v>
      </c>
      <c r="J1066" s="0" t="n">
        <v>0</v>
      </c>
      <c r="K1066" s="0" t="n">
        <f aca="false">VLOOKUP(A1066,'Team Data'!$A$1:$E$659,2,FALSE())</f>
        <v>18</v>
      </c>
      <c r="L1066" s="0" t="n">
        <f aca="false">VLOOKUP(A1066,'Team Data'!$A$1:$E$659,3,FALSE())</f>
        <v>14</v>
      </c>
      <c r="M1066" s="0" t="n">
        <f aca="false">VLOOKUP(B1066,'Team Data'!$A$1:$E$659,2,FALSE())</f>
        <v>23</v>
      </c>
      <c r="N1066" s="0" t="n">
        <f aca="false">VLOOKUP(B1066,'Team Data'!$A$1:$E$659,3,FALSE())</f>
        <v>13</v>
      </c>
      <c r="O1066" s="0" t="n">
        <f aca="false">VLOOKUP(A1066,'Team Data'!$A$1:$E$659,4,FALSE())</f>
        <v>650</v>
      </c>
      <c r="P1066" s="0" t="n">
        <f aca="false">VLOOKUP(A1066,'Team Data'!$A$1:$E$659,5,FALSE())</f>
        <v>442</v>
      </c>
      <c r="Q1066" s="0" t="n">
        <f aca="false">VLOOKUP(B1066,'Team Data'!$A$1:$E$659,4,FALSE())</f>
        <v>646</v>
      </c>
      <c r="R1066" s="0" t="n">
        <f aca="false">VLOOKUP(B1066,'Team Data'!$A$1:$E$659,5,FALSE())</f>
        <v>534</v>
      </c>
      <c r="S1066" s="0" t="n">
        <f aca="false">IF(I1066=1,(MIN(30,(C1066-D1066)))*(M1066/(M1066+N1066))*(Q1066/(Q1066+R1066)),(MAX(-30,(C1066-D1066)))*(N1066/(M1066+N1066))*(R1066/(R1066+Q1066)))</f>
        <v>3.49764595103578</v>
      </c>
      <c r="T1066" s="0" t="n">
        <f aca="false">IF(J1066=1,(MIN(30,(D1066-C1066)))*(K1066/(K1066+L1066))*(O1066/(O1066+P1066)),(MAX(-30,(D1066-C1066)))*(L1066/(K1066+L1066))*(P1066/(P1066+O1066)))</f>
        <v>-1.77083333333333</v>
      </c>
      <c r="U1066" s="7" t="n">
        <v>43065</v>
      </c>
    </row>
    <row r="1067" customFormat="false" ht="15" hidden="false" customHeight="false" outlineLevel="0" collapsed="false">
      <c r="A1067" s="0" t="s">
        <v>291</v>
      </c>
      <c r="B1067" s="0" t="s">
        <v>104</v>
      </c>
      <c r="C1067" s="0" t="n">
        <v>71</v>
      </c>
      <c r="D1067" s="0" t="n">
        <v>76</v>
      </c>
      <c r="E1067" s="0" t="n">
        <v>38</v>
      </c>
      <c r="F1067" s="0" t="n">
        <v>36</v>
      </c>
      <c r="G1067" s="0" t="n">
        <v>20</v>
      </c>
      <c r="H1067" s="0" t="n">
        <v>24</v>
      </c>
      <c r="I1067" s="0" t="n">
        <v>0</v>
      </c>
      <c r="J1067" s="0" t="n">
        <v>1</v>
      </c>
      <c r="K1067" s="0" t="n">
        <f aca="false">VLOOKUP(A1067,'Team Data'!$A$1:$E$659,2,FALSE())</f>
        <v>19</v>
      </c>
      <c r="L1067" s="0" t="n">
        <f aca="false">VLOOKUP(A1067,'Team Data'!$A$1:$E$659,3,FALSE())</f>
        <v>15</v>
      </c>
      <c r="M1067" s="0" t="n">
        <f aca="false">VLOOKUP(B1067,'Team Data'!$A$1:$E$659,2,FALSE())</f>
        <v>32</v>
      </c>
      <c r="N1067" s="0" t="n">
        <f aca="false">VLOOKUP(B1067,'Team Data'!$A$1:$E$659,3,FALSE())</f>
        <v>5</v>
      </c>
      <c r="O1067" s="0" t="n">
        <f aca="false">VLOOKUP(A1067,'Team Data'!$A$1:$E$659,4,FALSE())</f>
        <v>700</v>
      </c>
      <c r="P1067" s="0" t="n">
        <f aca="false">VLOOKUP(A1067,'Team Data'!$A$1:$E$659,5,FALSE())</f>
        <v>458</v>
      </c>
      <c r="Q1067" s="0" t="n">
        <f aca="false">VLOOKUP(B1067,'Team Data'!$A$1:$E$659,4,FALSE())</f>
        <v>666</v>
      </c>
      <c r="R1067" s="0" t="n">
        <f aca="false">VLOOKUP(B1067,'Team Data'!$A$1:$E$659,5,FALSE())</f>
        <v>579</v>
      </c>
      <c r="S1067" s="0" t="n">
        <f aca="false">IF(I1067=1,(MIN(30,(C1067-D1067)))*(M1067/(M1067+N1067))*(Q1067/(Q1067+R1067)),(MAX(-30,(C1067-D1067)))*(N1067/(M1067+N1067))*(R1067/(R1067+Q1067)))</f>
        <v>-0.314229892543146</v>
      </c>
      <c r="T1067" s="0" t="n">
        <f aca="false">IF(J1067=1,(MIN(30,(D1067-C1067)))*(K1067/(K1067+L1067))*(O1067/(O1067+P1067)),(MAX(-30,(D1067-C1067)))*(L1067/(K1067+L1067))*(P1067/(P1067+O1067)))</f>
        <v>1.68901757594229</v>
      </c>
      <c r="U1067" s="7" t="n">
        <v>43065</v>
      </c>
    </row>
    <row r="1068" customFormat="false" ht="15" hidden="false" customHeight="false" outlineLevel="0" collapsed="false">
      <c r="A1068" s="0" t="s">
        <v>130</v>
      </c>
      <c r="B1068" s="0" t="s">
        <v>96</v>
      </c>
      <c r="C1068" s="0" t="n">
        <v>106</v>
      </c>
      <c r="D1068" s="0" t="n">
        <v>99</v>
      </c>
      <c r="E1068" s="0" t="n">
        <v>47</v>
      </c>
      <c r="F1068" s="0" t="n">
        <v>50</v>
      </c>
      <c r="G1068" s="0" t="n">
        <v>13</v>
      </c>
      <c r="H1068" s="0" t="n">
        <v>20</v>
      </c>
      <c r="I1068" s="0" t="n">
        <v>1</v>
      </c>
      <c r="J1068" s="0" t="n">
        <v>0</v>
      </c>
      <c r="K1068" s="0" t="n">
        <f aca="false">VLOOKUP(A1068,'Team Data'!$A$1:$E$659,2,FALSE())</f>
        <v>15</v>
      </c>
      <c r="L1068" s="0" t="n">
        <f aca="false">VLOOKUP(A1068,'Team Data'!$A$1:$E$659,3,FALSE())</f>
        <v>18</v>
      </c>
      <c r="M1068" s="0" t="n">
        <f aca="false">VLOOKUP(B1068,'Team Data'!$A$1:$E$659,2,FALSE())</f>
        <v>14</v>
      </c>
      <c r="N1068" s="0" t="n">
        <f aca="false">VLOOKUP(B1068,'Team Data'!$A$1:$E$659,3,FALSE())</f>
        <v>18</v>
      </c>
      <c r="O1068" s="0" t="n">
        <f aca="false">VLOOKUP(A1068,'Team Data'!$A$1:$E$659,4,FALSE())</f>
        <v>463</v>
      </c>
      <c r="P1068" s="0" t="n">
        <f aca="false">VLOOKUP(A1068,'Team Data'!$A$1:$E$659,5,FALSE())</f>
        <v>494</v>
      </c>
      <c r="Q1068" s="0" t="n">
        <f aca="false">VLOOKUP(B1068,'Team Data'!$A$1:$E$659,4,FALSE())</f>
        <v>509</v>
      </c>
      <c r="R1068" s="0" t="n">
        <f aca="false">VLOOKUP(B1068,'Team Data'!$A$1:$E$659,5,FALSE())</f>
        <v>460</v>
      </c>
      <c r="S1068" s="0" t="n">
        <f aca="false">IF(I1068=1,(MIN(30,(C1068-D1068)))*(M1068/(M1068+N1068))*(Q1068/(Q1068+R1068)),(MAX(-30,(C1068-D1068)))*(N1068/(M1068+N1068))*(R1068/(R1068+Q1068)))</f>
        <v>1.60868163054696</v>
      </c>
      <c r="T1068" s="0" t="n">
        <f aca="false">IF(J1068=1,(MIN(30,(D1068-C1068)))*(K1068/(K1068+L1068))*(O1068/(O1068+P1068)),(MAX(-30,(D1068-C1068)))*(L1068/(K1068+L1068))*(P1068/(P1068+O1068)))</f>
        <v>-1.97093188942719</v>
      </c>
      <c r="U1068" s="7" t="n">
        <v>43065</v>
      </c>
    </row>
    <row r="1069" customFormat="false" ht="15" hidden="false" customHeight="false" outlineLevel="0" collapsed="false">
      <c r="A1069" s="0" t="s">
        <v>6</v>
      </c>
      <c r="B1069" s="0" t="s">
        <v>32</v>
      </c>
      <c r="C1069" s="0" t="n">
        <v>88</v>
      </c>
      <c r="D1069" s="0" t="n">
        <v>83</v>
      </c>
      <c r="E1069" s="0" t="n">
        <v>37</v>
      </c>
      <c r="F1069" s="0" t="n">
        <v>42</v>
      </c>
      <c r="G1069" s="0" t="n">
        <v>8</v>
      </c>
      <c r="H1069" s="0" t="n">
        <v>8</v>
      </c>
      <c r="I1069" s="0" t="n">
        <v>1</v>
      </c>
      <c r="J1069" s="0" t="n">
        <v>0</v>
      </c>
      <c r="K1069" s="0" t="n">
        <f aca="false">VLOOKUP(A1069,'Team Data'!$A$1:$E$659,2,FALSE())</f>
        <v>16</v>
      </c>
      <c r="L1069" s="0" t="n">
        <f aca="false">VLOOKUP(A1069,'Team Data'!$A$1:$E$659,3,FALSE())</f>
        <v>16</v>
      </c>
      <c r="M1069" s="0" t="n">
        <f aca="false">VLOOKUP(B1069,'Team Data'!$A$1:$E$659,2,FALSE())</f>
        <v>16</v>
      </c>
      <c r="N1069" s="0" t="n">
        <f aca="false">VLOOKUP(B1069,'Team Data'!$A$1:$E$659,3,FALSE())</f>
        <v>16</v>
      </c>
      <c r="O1069" s="0" t="n">
        <f aca="false">VLOOKUP(A1069,'Team Data'!$A$1:$E$659,4,FALSE())</f>
        <v>459</v>
      </c>
      <c r="P1069" s="0" t="n">
        <f aca="false">VLOOKUP(A1069,'Team Data'!$A$1:$E$659,5,FALSE())</f>
        <v>461</v>
      </c>
      <c r="Q1069" s="0" t="n">
        <f aca="false">VLOOKUP(B1069,'Team Data'!$A$1:$E$659,4,FALSE())</f>
        <v>523</v>
      </c>
      <c r="R1069" s="0" t="n">
        <f aca="false">VLOOKUP(B1069,'Team Data'!$A$1:$E$659,5,FALSE())</f>
        <v>476</v>
      </c>
      <c r="S1069" s="0" t="n">
        <f aca="false">IF(I1069=1,(MIN(30,(C1069-D1069)))*(M1069/(M1069+N1069))*(Q1069/(Q1069+R1069)),(MAX(-30,(C1069-D1069)))*(N1069/(M1069+N1069))*(R1069/(R1069+Q1069)))</f>
        <v>1.30880880880881</v>
      </c>
      <c r="T1069" s="0" t="n">
        <f aca="false">IF(J1069=1,(MIN(30,(D1069-C1069)))*(K1069/(K1069+L1069))*(O1069/(O1069+P1069)),(MAX(-30,(D1069-C1069)))*(L1069/(K1069+L1069))*(P1069/(P1069+O1069)))</f>
        <v>-1.25271739130435</v>
      </c>
      <c r="U1069" s="7" t="n">
        <v>43065</v>
      </c>
    </row>
    <row r="1070" customFormat="false" ht="15" hidden="false" customHeight="false" outlineLevel="0" collapsed="false">
      <c r="A1070" s="0" t="s">
        <v>337</v>
      </c>
      <c r="B1070" s="0" t="s">
        <v>109</v>
      </c>
      <c r="C1070" s="0" t="n">
        <v>72</v>
      </c>
      <c r="D1070" s="0" t="n">
        <v>50</v>
      </c>
      <c r="E1070" s="0" t="n">
        <v>32</v>
      </c>
      <c r="F1070" s="0" t="n">
        <v>32</v>
      </c>
      <c r="G1070" s="0" t="n">
        <v>15</v>
      </c>
      <c r="H1070" s="0" t="n">
        <v>16</v>
      </c>
      <c r="I1070" s="0" t="n">
        <v>1</v>
      </c>
      <c r="J1070" s="0" t="n">
        <v>0</v>
      </c>
      <c r="K1070" s="0" t="n">
        <f aca="false">VLOOKUP(A1070,'Team Data'!$A$1:$E$659,2,FALSE())</f>
        <v>23</v>
      </c>
      <c r="L1070" s="0" t="n">
        <f aca="false">VLOOKUP(A1070,'Team Data'!$A$1:$E$659,3,FALSE())</f>
        <v>10</v>
      </c>
      <c r="M1070" s="0" t="n">
        <f aca="false">VLOOKUP(B1070,'Team Data'!$A$1:$E$659,2,FALSE())</f>
        <v>19</v>
      </c>
      <c r="N1070" s="0" t="n">
        <f aca="false">VLOOKUP(B1070,'Team Data'!$A$1:$E$659,3,FALSE())</f>
        <v>14</v>
      </c>
      <c r="O1070" s="0" t="n">
        <f aca="false">VLOOKUP(A1070,'Team Data'!$A$1:$E$659,4,FALSE())</f>
        <v>458</v>
      </c>
      <c r="P1070" s="0" t="n">
        <f aca="false">VLOOKUP(A1070,'Team Data'!$A$1:$E$659,5,FALSE())</f>
        <v>534</v>
      </c>
      <c r="Q1070" s="0" t="n">
        <f aca="false">VLOOKUP(B1070,'Team Data'!$A$1:$E$659,4,FALSE())</f>
        <v>501</v>
      </c>
      <c r="R1070" s="0" t="n">
        <f aca="false">VLOOKUP(B1070,'Team Data'!$A$1:$E$659,5,FALSE())</f>
        <v>542</v>
      </c>
      <c r="S1070" s="0" t="n">
        <f aca="false">IF(I1070=1,(MIN(30,(C1070-D1070)))*(M1070/(M1070+N1070))*(Q1070/(Q1070+R1070)),(MAX(-30,(C1070-D1070)))*(N1070/(M1070+N1070))*(R1070/(R1070+Q1070)))</f>
        <v>6.08437200383509</v>
      </c>
      <c r="T1070" s="0" t="n">
        <f aca="false">IF(J1070=1,(MIN(30,(D1070-C1070)))*(K1070/(K1070+L1070))*(O1070/(O1070+P1070)),(MAX(-30,(D1070-C1070)))*(L1070/(K1070+L1070))*(P1070/(P1070+O1070)))</f>
        <v>-3.58870967741936</v>
      </c>
      <c r="U1070" s="7" t="n">
        <v>43065</v>
      </c>
    </row>
    <row r="1071" customFormat="false" ht="15" hidden="false" customHeight="false" outlineLevel="0" collapsed="false">
      <c r="A1071" s="0" t="s">
        <v>501</v>
      </c>
      <c r="B1071" s="0" t="s">
        <v>166</v>
      </c>
      <c r="C1071" s="0" t="n">
        <v>53</v>
      </c>
      <c r="D1071" s="0" t="n">
        <v>90</v>
      </c>
      <c r="E1071" s="0" t="n">
        <v>25</v>
      </c>
      <c r="F1071" s="0" t="n">
        <v>41</v>
      </c>
      <c r="G1071" s="0" t="n">
        <v>20</v>
      </c>
      <c r="H1071" s="0" t="n">
        <v>18</v>
      </c>
      <c r="I1071" s="0" t="n">
        <v>0</v>
      </c>
      <c r="J1071" s="0" t="n">
        <v>1</v>
      </c>
      <c r="K1071" s="0" t="n">
        <f aca="false">VLOOKUP(A1071,'Team Data'!$A$1:$E$659,2,FALSE())</f>
        <v>0</v>
      </c>
      <c r="L1071" s="0" t="n">
        <f aca="false">VLOOKUP(A1071,'Team Data'!$A$1:$E$659,3,FALSE())</f>
        <v>4</v>
      </c>
      <c r="M1071" s="0" t="n">
        <f aca="false">VLOOKUP(B1071,'Team Data'!$A$1:$E$659,2,FALSE())</f>
        <v>19</v>
      </c>
      <c r="N1071" s="0" t="n">
        <f aca="false">VLOOKUP(B1071,'Team Data'!$A$1:$E$659,3,FALSE())</f>
        <v>15</v>
      </c>
      <c r="O1071" s="0" t="n">
        <f aca="false">VLOOKUP(A1071,'Team Data'!$A$1:$E$659,4,FALSE())</f>
        <v>67</v>
      </c>
      <c r="P1071" s="0" t="n">
        <f aca="false">VLOOKUP(A1071,'Team Data'!$A$1:$E$659,5,FALSE())</f>
        <v>65</v>
      </c>
      <c r="Q1071" s="0" t="n">
        <f aca="false">VLOOKUP(B1071,'Team Data'!$A$1:$E$659,4,FALSE())</f>
        <v>543</v>
      </c>
      <c r="R1071" s="0" t="n">
        <f aca="false">VLOOKUP(B1071,'Team Data'!$A$1:$E$659,5,FALSE())</f>
        <v>527</v>
      </c>
      <c r="S1071" s="0" t="n">
        <f aca="false">IF(I1071=1,(MIN(30,(C1071-D1071)))*(M1071/(M1071+N1071))*(Q1071/(Q1071+R1071)),(MAX(-30,(C1071-D1071)))*(N1071/(M1071+N1071))*(R1071/(R1071+Q1071)))</f>
        <v>-6.51869158878505</v>
      </c>
      <c r="T1071" s="0" t="n">
        <f aca="false">IF(J1071=1,(MIN(30,(D1071-C1071)))*(K1071/(K1071+L1071))*(O1071/(O1071+P1071)),(MAX(-30,(D1071-C1071)))*(L1071/(K1071+L1071))*(P1071/(P1071+O1071)))</f>
        <v>0</v>
      </c>
      <c r="U1071" s="7" t="n">
        <v>43065</v>
      </c>
    </row>
    <row r="1072" customFormat="false" ht="15" hidden="false" customHeight="false" outlineLevel="0" collapsed="false">
      <c r="A1072" s="0" t="s">
        <v>586</v>
      </c>
      <c r="B1072" s="0" t="s">
        <v>28</v>
      </c>
      <c r="C1072" s="0" t="n">
        <v>65</v>
      </c>
      <c r="D1072" s="0" t="n">
        <v>97</v>
      </c>
      <c r="E1072" s="0" t="n">
        <v>35</v>
      </c>
      <c r="F1072" s="0" t="n">
        <v>42</v>
      </c>
      <c r="G1072" s="0" t="n">
        <v>21</v>
      </c>
      <c r="H1072" s="0" t="n">
        <v>9</v>
      </c>
      <c r="I1072" s="0" t="n">
        <v>0</v>
      </c>
      <c r="J1072" s="0" t="n">
        <v>1</v>
      </c>
      <c r="K1072" s="0" t="n">
        <f aca="false">VLOOKUP(A1072,'Team Data'!$A$1:$E$659,2,FALSE())</f>
        <v>0</v>
      </c>
      <c r="L1072" s="0" t="n">
        <f aca="false">VLOOKUP(A1072,'Team Data'!$A$1:$E$659,3,FALSE())</f>
        <v>1</v>
      </c>
      <c r="M1072" s="0" t="n">
        <f aca="false">VLOOKUP(B1072,'Team Data'!$A$1:$E$659,2,FALSE())</f>
        <v>11</v>
      </c>
      <c r="N1072" s="0" t="n">
        <f aca="false">VLOOKUP(B1072,'Team Data'!$A$1:$E$659,3,FALSE())</f>
        <v>20</v>
      </c>
      <c r="O1072" s="0" t="n">
        <f aca="false">VLOOKUP(A1072,'Team Data'!$A$1:$E$659,4,FALSE())</f>
        <v>11</v>
      </c>
      <c r="P1072" s="0" t="n">
        <f aca="false">VLOOKUP(A1072,'Team Data'!$A$1:$E$659,5,FALSE())</f>
        <v>20</v>
      </c>
      <c r="Q1072" s="0" t="n">
        <f aca="false">VLOOKUP(B1072,'Team Data'!$A$1:$E$659,4,FALSE())</f>
        <v>444</v>
      </c>
      <c r="R1072" s="0" t="n">
        <f aca="false">VLOOKUP(B1072,'Team Data'!$A$1:$E$659,5,FALSE())</f>
        <v>493</v>
      </c>
      <c r="S1072" s="0" t="n">
        <f aca="false">IF(I1072=1,(MIN(30,(C1072-D1072)))*(M1072/(M1072+N1072))*(Q1072/(Q1072+R1072)),(MAX(-30,(C1072-D1072)))*(N1072/(M1072+N1072))*(R1072/(R1072+Q1072)))</f>
        <v>-10.1834957138431</v>
      </c>
      <c r="T1072" s="0" t="n">
        <f aca="false">IF(J1072=1,(MIN(30,(D1072-C1072)))*(K1072/(K1072+L1072))*(O1072/(O1072+P1072)),(MAX(-30,(D1072-C1072)))*(L1072/(K1072+L1072))*(P1072/(P1072+O1072)))</f>
        <v>0</v>
      </c>
      <c r="U1072" s="7" t="n">
        <v>43065</v>
      </c>
    </row>
    <row r="1073" customFormat="false" ht="15" hidden="false" customHeight="false" outlineLevel="0" collapsed="false">
      <c r="A1073" s="0" t="s">
        <v>36</v>
      </c>
      <c r="B1073" s="0" t="s">
        <v>284</v>
      </c>
      <c r="C1073" s="0" t="n">
        <v>85</v>
      </c>
      <c r="D1073" s="0" t="n">
        <v>76</v>
      </c>
      <c r="E1073" s="0" t="n">
        <v>38</v>
      </c>
      <c r="F1073" s="0" t="n">
        <v>37</v>
      </c>
      <c r="G1073" s="0" t="n">
        <v>14</v>
      </c>
      <c r="H1073" s="0" t="n">
        <v>14</v>
      </c>
      <c r="I1073" s="0" t="n">
        <v>1</v>
      </c>
      <c r="J1073" s="0" t="n">
        <v>0</v>
      </c>
      <c r="K1073" s="0" t="n">
        <f aca="false">VLOOKUP(A1073,'Team Data'!$A$1:$E$659,2,FALSE())</f>
        <v>25</v>
      </c>
      <c r="L1073" s="0" t="n">
        <f aca="false">VLOOKUP(A1073,'Team Data'!$A$1:$E$659,3,FALSE())</f>
        <v>10</v>
      </c>
      <c r="M1073" s="0" t="n">
        <f aca="false">VLOOKUP(B1073,'Team Data'!$A$1:$E$659,2,FALSE())</f>
        <v>13</v>
      </c>
      <c r="N1073" s="0" t="n">
        <f aca="false">VLOOKUP(B1073,'Team Data'!$A$1:$E$659,3,FALSE())</f>
        <v>18</v>
      </c>
      <c r="O1073" s="0" t="n">
        <f aca="false">VLOOKUP(A1073,'Team Data'!$A$1:$E$659,4,FALSE())</f>
        <v>540</v>
      </c>
      <c r="P1073" s="0" t="n">
        <f aca="false">VLOOKUP(A1073,'Team Data'!$A$1:$E$659,5,FALSE())</f>
        <v>573</v>
      </c>
      <c r="Q1073" s="0" t="n">
        <f aca="false">VLOOKUP(B1073,'Team Data'!$A$1:$E$659,4,FALSE())</f>
        <v>512</v>
      </c>
      <c r="R1073" s="0" t="n">
        <f aca="false">VLOOKUP(B1073,'Team Data'!$A$1:$E$659,5,FALSE())</f>
        <v>455</v>
      </c>
      <c r="S1073" s="0" t="n">
        <f aca="false">IF(I1073=1,(MIN(30,(C1073-D1073)))*(M1073/(M1073+N1073))*(Q1073/(Q1073+R1073)),(MAX(-30,(C1073-D1073)))*(N1073/(M1073+N1073))*(R1073/(R1073+Q1073)))</f>
        <v>1.99833205457517</v>
      </c>
      <c r="T1073" s="0" t="n">
        <f aca="false">IF(J1073=1,(MIN(30,(D1073-C1073)))*(K1073/(K1073+L1073))*(O1073/(O1073+P1073)),(MAX(-30,(D1073-C1073)))*(L1073/(K1073+L1073))*(P1073/(P1073+O1073)))</f>
        <v>-1.32383519445514</v>
      </c>
      <c r="U1073" s="7" t="n">
        <v>43065</v>
      </c>
    </row>
    <row r="1074" customFormat="false" ht="15" hidden="false" customHeight="false" outlineLevel="0" collapsed="false">
      <c r="A1074" s="0" t="s">
        <v>154</v>
      </c>
      <c r="B1074" s="0" t="s">
        <v>315</v>
      </c>
      <c r="C1074" s="0" t="n">
        <v>75</v>
      </c>
      <c r="D1074" s="0" t="n">
        <v>83</v>
      </c>
      <c r="E1074" s="0" t="n">
        <v>33</v>
      </c>
      <c r="F1074" s="0" t="n">
        <v>42</v>
      </c>
      <c r="G1074" s="0" t="n">
        <v>14</v>
      </c>
      <c r="H1074" s="0" t="n">
        <v>16</v>
      </c>
      <c r="I1074" s="0" t="n">
        <v>0</v>
      </c>
      <c r="J1074" s="0" t="n">
        <v>1</v>
      </c>
      <c r="K1074" s="0" t="n">
        <f aca="false">VLOOKUP(A1074,'Team Data'!$A$1:$E$659,2,FALSE())</f>
        <v>9</v>
      </c>
      <c r="L1074" s="0" t="n">
        <f aca="false">VLOOKUP(A1074,'Team Data'!$A$1:$E$659,3,FALSE())</f>
        <v>22</v>
      </c>
      <c r="M1074" s="0" t="n">
        <f aca="false">VLOOKUP(B1074,'Team Data'!$A$1:$E$659,2,FALSE())</f>
        <v>12</v>
      </c>
      <c r="N1074" s="0" t="n">
        <f aca="false">VLOOKUP(B1074,'Team Data'!$A$1:$E$659,3,FALSE())</f>
        <v>18</v>
      </c>
      <c r="O1074" s="0" t="n">
        <f aca="false">VLOOKUP(A1074,'Team Data'!$A$1:$E$659,4,FALSE())</f>
        <v>465</v>
      </c>
      <c r="P1074" s="0" t="n">
        <f aca="false">VLOOKUP(A1074,'Team Data'!$A$1:$E$659,5,FALSE())</f>
        <v>484</v>
      </c>
      <c r="Q1074" s="0" t="n">
        <f aca="false">VLOOKUP(B1074,'Team Data'!$A$1:$E$659,4,FALSE())</f>
        <v>451</v>
      </c>
      <c r="R1074" s="0" t="n">
        <f aca="false">VLOOKUP(B1074,'Team Data'!$A$1:$E$659,5,FALSE())</f>
        <v>479</v>
      </c>
      <c r="S1074" s="0" t="n">
        <f aca="false">IF(I1074=1,(MIN(30,(C1074-D1074)))*(M1074/(M1074+N1074))*(Q1074/(Q1074+R1074)),(MAX(-30,(C1074-D1074)))*(N1074/(M1074+N1074))*(R1074/(R1074+Q1074)))</f>
        <v>-2.47225806451613</v>
      </c>
      <c r="T1074" s="0" t="n">
        <f aca="false">IF(J1074=1,(MIN(30,(D1074-C1074)))*(K1074/(K1074+L1074))*(O1074/(O1074+P1074)),(MAX(-30,(D1074-C1074)))*(L1074/(K1074+L1074))*(P1074/(P1074+O1074)))</f>
        <v>1.13804004214963</v>
      </c>
      <c r="U1074" s="7" t="n">
        <v>43065</v>
      </c>
    </row>
    <row r="1075" customFormat="false" ht="15" hidden="false" customHeight="false" outlineLevel="0" collapsed="false">
      <c r="A1075" s="0" t="s">
        <v>157</v>
      </c>
      <c r="B1075" s="0" t="s">
        <v>93</v>
      </c>
      <c r="C1075" s="0" t="n">
        <v>57</v>
      </c>
      <c r="D1075" s="0" t="n">
        <v>70</v>
      </c>
      <c r="E1075" s="0" t="n">
        <v>32</v>
      </c>
      <c r="F1075" s="0" t="n">
        <v>27</v>
      </c>
      <c r="G1075" s="0" t="n">
        <v>25</v>
      </c>
      <c r="H1075" s="0" t="n">
        <v>15</v>
      </c>
      <c r="I1075" s="0" t="n">
        <v>0</v>
      </c>
      <c r="J1075" s="0" t="n">
        <v>1</v>
      </c>
      <c r="K1075" s="0" t="n">
        <f aca="false">VLOOKUP(A1075,'Team Data'!$A$1:$E$659,2,FALSE())</f>
        <v>14</v>
      </c>
      <c r="L1075" s="0" t="n">
        <f aca="false">VLOOKUP(A1075,'Team Data'!$A$1:$E$659,3,FALSE())</f>
        <v>17</v>
      </c>
      <c r="M1075" s="0" t="n">
        <f aca="false">VLOOKUP(B1075,'Team Data'!$A$1:$E$659,2,FALSE())</f>
        <v>9</v>
      </c>
      <c r="N1075" s="0" t="n">
        <f aca="false">VLOOKUP(B1075,'Team Data'!$A$1:$E$659,3,FALSE())</f>
        <v>22</v>
      </c>
      <c r="O1075" s="0" t="n">
        <f aca="false">VLOOKUP(A1075,'Team Data'!$A$1:$E$659,4,FALSE())</f>
        <v>469</v>
      </c>
      <c r="P1075" s="0" t="n">
        <f aca="false">VLOOKUP(A1075,'Team Data'!$A$1:$E$659,5,FALSE())</f>
        <v>528</v>
      </c>
      <c r="Q1075" s="0" t="n">
        <f aca="false">VLOOKUP(B1075,'Team Data'!$A$1:$E$659,4,FALSE())</f>
        <v>518</v>
      </c>
      <c r="R1075" s="0" t="n">
        <f aca="false">VLOOKUP(B1075,'Team Data'!$A$1:$E$659,5,FALSE())</f>
        <v>496</v>
      </c>
      <c r="S1075" s="0" t="n">
        <f aca="false">IF(I1075=1,(MIN(30,(C1075-D1075)))*(M1075/(M1075+N1075))*(Q1075/(Q1075+R1075)),(MAX(-30,(C1075-D1075)))*(N1075/(M1075+N1075))*(R1075/(R1075+Q1075)))</f>
        <v>-4.51282051282051</v>
      </c>
      <c r="T1075" s="0" t="n">
        <f aca="false">IF(J1075=1,(MIN(30,(D1075-C1075)))*(K1075/(K1075+L1075))*(O1075/(O1075+P1075)),(MAX(-30,(D1075-C1075)))*(L1075/(K1075+L1075))*(P1075/(P1075+O1075)))</f>
        <v>2.76176917850325</v>
      </c>
      <c r="U1075" s="7" t="n">
        <v>43065</v>
      </c>
    </row>
    <row r="1076" customFormat="false" ht="15" hidden="false" customHeight="false" outlineLevel="0" collapsed="false">
      <c r="A1076" s="0" t="s">
        <v>233</v>
      </c>
      <c r="B1076" s="0" t="s">
        <v>86</v>
      </c>
      <c r="C1076" s="0" t="n">
        <v>83</v>
      </c>
      <c r="D1076" s="0" t="n">
        <v>76</v>
      </c>
      <c r="E1076" s="0" t="n">
        <v>20</v>
      </c>
      <c r="F1076" s="0" t="n">
        <v>25</v>
      </c>
      <c r="G1076" s="0" t="n">
        <v>17</v>
      </c>
      <c r="H1076" s="0" t="n">
        <v>16</v>
      </c>
      <c r="I1076" s="0" t="n">
        <v>1</v>
      </c>
      <c r="J1076" s="0" t="n">
        <v>0</v>
      </c>
      <c r="K1076" s="0" t="n">
        <f aca="false">VLOOKUP(A1076,'Team Data'!$A$1:$E$659,2,FALSE())</f>
        <v>13</v>
      </c>
      <c r="L1076" s="0" t="n">
        <f aca="false">VLOOKUP(A1076,'Team Data'!$A$1:$E$659,3,FALSE())</f>
        <v>16</v>
      </c>
      <c r="M1076" s="0" t="n">
        <f aca="false">VLOOKUP(B1076,'Team Data'!$A$1:$E$659,2,FALSE())</f>
        <v>13</v>
      </c>
      <c r="N1076" s="0" t="n">
        <f aca="false">VLOOKUP(B1076,'Team Data'!$A$1:$E$659,3,FALSE())</f>
        <v>18</v>
      </c>
      <c r="O1076" s="0" t="n">
        <f aca="false">VLOOKUP(A1076,'Team Data'!$A$1:$E$659,4,FALSE())</f>
        <v>429</v>
      </c>
      <c r="P1076" s="0" t="n">
        <f aca="false">VLOOKUP(A1076,'Team Data'!$A$1:$E$659,5,FALSE())</f>
        <v>434</v>
      </c>
      <c r="Q1076" s="0" t="n">
        <f aca="false">VLOOKUP(B1076,'Team Data'!$A$1:$E$659,4,FALSE())</f>
        <v>457</v>
      </c>
      <c r="R1076" s="0" t="n">
        <f aca="false">VLOOKUP(B1076,'Team Data'!$A$1:$E$659,5,FALSE())</f>
        <v>482</v>
      </c>
      <c r="S1076" s="0" t="n">
        <f aca="false">IF(I1076=1,(MIN(30,(C1076-D1076)))*(M1076/(M1076+N1076))*(Q1076/(Q1076+R1076)),(MAX(-30,(C1076-D1076)))*(N1076/(M1076+N1076))*(R1076/(R1076+Q1076)))</f>
        <v>1.42866467415576</v>
      </c>
      <c r="T1076" s="0" t="n">
        <f aca="false">IF(J1076=1,(MIN(30,(D1076-C1076)))*(K1076/(K1076+L1076))*(O1076/(O1076+P1076)),(MAX(-30,(D1076-C1076)))*(L1076/(K1076+L1076))*(P1076/(P1076+O1076)))</f>
        <v>-1.94222239980821</v>
      </c>
      <c r="U1076" s="7" t="n">
        <v>43065</v>
      </c>
    </row>
    <row r="1077" customFormat="false" ht="15" hidden="false" customHeight="false" outlineLevel="0" collapsed="false">
      <c r="A1077" s="0" t="s">
        <v>156</v>
      </c>
      <c r="B1077" s="0" t="s">
        <v>237</v>
      </c>
      <c r="C1077" s="0" t="n">
        <v>78</v>
      </c>
      <c r="D1077" s="0" t="n">
        <v>72</v>
      </c>
      <c r="E1077" s="0" t="n">
        <v>39</v>
      </c>
      <c r="F1077" s="0" t="n">
        <v>32</v>
      </c>
      <c r="G1077" s="0" t="n">
        <v>26</v>
      </c>
      <c r="H1077" s="0" t="n">
        <v>18</v>
      </c>
      <c r="I1077" s="0" t="n">
        <v>1</v>
      </c>
      <c r="J1077" s="0" t="n">
        <v>0</v>
      </c>
      <c r="K1077" s="0" t="n">
        <f aca="false">VLOOKUP(A1077,'Team Data'!$A$1:$E$659,2,FALSE())</f>
        <v>6</v>
      </c>
      <c r="L1077" s="0" t="n">
        <f aca="false">VLOOKUP(A1077,'Team Data'!$A$1:$E$659,3,FALSE())</f>
        <v>26</v>
      </c>
      <c r="M1077" s="0" t="n">
        <f aca="false">VLOOKUP(B1077,'Team Data'!$A$1:$E$659,2,FALSE())</f>
        <v>12</v>
      </c>
      <c r="N1077" s="0" t="n">
        <f aca="false">VLOOKUP(B1077,'Team Data'!$A$1:$E$659,3,FALSE())</f>
        <v>21</v>
      </c>
      <c r="O1077" s="0" t="n">
        <f aca="false">VLOOKUP(A1077,'Team Data'!$A$1:$E$659,4,FALSE())</f>
        <v>483</v>
      </c>
      <c r="P1077" s="0" t="n">
        <f aca="false">VLOOKUP(A1077,'Team Data'!$A$1:$E$659,5,FALSE())</f>
        <v>480</v>
      </c>
      <c r="Q1077" s="0" t="n">
        <f aca="false">VLOOKUP(B1077,'Team Data'!$A$1:$E$659,4,FALSE())</f>
        <v>483</v>
      </c>
      <c r="R1077" s="0" t="n">
        <f aca="false">VLOOKUP(B1077,'Team Data'!$A$1:$E$659,5,FALSE())</f>
        <v>570</v>
      </c>
      <c r="S1077" s="0" t="n">
        <f aca="false">IF(I1077=1,(MIN(30,(C1077-D1077)))*(M1077/(M1077+N1077))*(Q1077/(Q1077+R1077)),(MAX(-30,(C1077-D1077)))*(N1077/(M1077+N1077))*(R1077/(R1077+Q1077)))</f>
        <v>1.000777000777</v>
      </c>
      <c r="T1077" s="0" t="n">
        <f aca="false">IF(J1077=1,(MIN(30,(D1077-C1077)))*(K1077/(K1077+L1077))*(O1077/(O1077+P1077)),(MAX(-30,(D1077-C1077)))*(L1077/(K1077+L1077))*(P1077/(P1077+O1077)))</f>
        <v>-2.42990654205607</v>
      </c>
      <c r="U1077" s="7" t="n">
        <v>43065</v>
      </c>
    </row>
    <row r="1078" customFormat="false" ht="15" hidden="false" customHeight="false" outlineLevel="0" collapsed="false">
      <c r="A1078" s="0" t="s">
        <v>253</v>
      </c>
      <c r="B1078" s="0" t="s">
        <v>141</v>
      </c>
      <c r="C1078" s="0" t="n">
        <v>86</v>
      </c>
      <c r="D1078" s="0" t="n">
        <v>82</v>
      </c>
      <c r="E1078" s="0" t="n">
        <v>31</v>
      </c>
      <c r="F1078" s="0" t="n">
        <v>21</v>
      </c>
      <c r="G1078" s="0" t="n">
        <v>11</v>
      </c>
      <c r="H1078" s="0" t="n">
        <v>17</v>
      </c>
      <c r="I1078" s="0" t="n">
        <v>1</v>
      </c>
      <c r="J1078" s="0" t="n">
        <v>0</v>
      </c>
      <c r="K1078" s="0" t="n">
        <f aca="false">VLOOKUP(A1078,'Team Data'!$A$1:$E$659,2,FALSE())</f>
        <v>14</v>
      </c>
      <c r="L1078" s="0" t="n">
        <f aca="false">VLOOKUP(A1078,'Team Data'!$A$1:$E$659,3,FALSE())</f>
        <v>18</v>
      </c>
      <c r="M1078" s="0" t="n">
        <f aca="false">VLOOKUP(B1078,'Team Data'!$A$1:$E$659,2,FALSE())</f>
        <v>10</v>
      </c>
      <c r="N1078" s="0" t="n">
        <f aca="false">VLOOKUP(B1078,'Team Data'!$A$1:$E$659,3,FALSE())</f>
        <v>21</v>
      </c>
      <c r="O1078" s="0" t="n">
        <f aca="false">VLOOKUP(A1078,'Team Data'!$A$1:$E$659,4,FALSE())</f>
        <v>470</v>
      </c>
      <c r="P1078" s="0" t="n">
        <f aca="false">VLOOKUP(A1078,'Team Data'!$A$1:$E$659,5,FALSE())</f>
        <v>557</v>
      </c>
      <c r="Q1078" s="0" t="n">
        <f aca="false">VLOOKUP(B1078,'Team Data'!$A$1:$E$659,4,FALSE())</f>
        <v>459</v>
      </c>
      <c r="R1078" s="0" t="n">
        <f aca="false">VLOOKUP(B1078,'Team Data'!$A$1:$E$659,5,FALSE())</f>
        <v>493</v>
      </c>
      <c r="S1078" s="0" t="n">
        <f aca="false">IF(I1078=1,(MIN(30,(C1078-D1078)))*(M1078/(M1078+N1078))*(Q1078/(Q1078+R1078)),(MAX(-30,(C1078-D1078)))*(N1078/(M1078+N1078))*(R1078/(R1078+Q1078)))</f>
        <v>0.622119815668203</v>
      </c>
      <c r="T1078" s="0" t="n">
        <f aca="false">IF(J1078=1,(MIN(30,(D1078-C1078)))*(K1078/(K1078+L1078))*(O1078/(O1078+P1078)),(MAX(-30,(D1078-C1078)))*(L1078/(K1078+L1078))*(P1078/(P1078+O1078)))</f>
        <v>-1.22030185004869</v>
      </c>
      <c r="U1078" s="7" t="n">
        <v>43065</v>
      </c>
    </row>
    <row r="1079" customFormat="false" ht="15" hidden="false" customHeight="false" outlineLevel="0" collapsed="false">
      <c r="A1079" s="0" t="s">
        <v>250</v>
      </c>
      <c r="B1079" s="0" t="s">
        <v>248</v>
      </c>
      <c r="C1079" s="0" t="n">
        <v>74</v>
      </c>
      <c r="D1079" s="0" t="n">
        <v>69</v>
      </c>
      <c r="E1079" s="0" t="n">
        <v>33</v>
      </c>
      <c r="F1079" s="0" t="n">
        <v>35</v>
      </c>
      <c r="G1079" s="0" t="n">
        <v>13</v>
      </c>
      <c r="H1079" s="0" t="n">
        <v>17</v>
      </c>
      <c r="I1079" s="0" t="n">
        <v>1</v>
      </c>
      <c r="J1079" s="0" t="n">
        <v>0</v>
      </c>
      <c r="K1079" s="0" t="n">
        <f aca="false">VLOOKUP(A1079,'Team Data'!$A$1:$E$659,2,FALSE())</f>
        <v>16</v>
      </c>
      <c r="L1079" s="0" t="n">
        <f aca="false">VLOOKUP(A1079,'Team Data'!$A$1:$E$659,3,FALSE())</f>
        <v>16</v>
      </c>
      <c r="M1079" s="0" t="n">
        <f aca="false">VLOOKUP(B1079,'Team Data'!$A$1:$E$659,2,FALSE())</f>
        <v>7</v>
      </c>
      <c r="N1079" s="0" t="n">
        <f aca="false">VLOOKUP(B1079,'Team Data'!$A$1:$E$659,3,FALSE())</f>
        <v>25</v>
      </c>
      <c r="O1079" s="0" t="n">
        <f aca="false">VLOOKUP(A1079,'Team Data'!$A$1:$E$659,4,FALSE())</f>
        <v>549</v>
      </c>
      <c r="P1079" s="0" t="n">
        <f aca="false">VLOOKUP(A1079,'Team Data'!$A$1:$E$659,5,FALSE())</f>
        <v>500</v>
      </c>
      <c r="Q1079" s="0" t="n">
        <f aca="false">VLOOKUP(B1079,'Team Data'!$A$1:$E$659,4,FALSE())</f>
        <v>549</v>
      </c>
      <c r="R1079" s="0" t="n">
        <f aca="false">VLOOKUP(B1079,'Team Data'!$A$1:$E$659,5,FALSE())</f>
        <v>437</v>
      </c>
      <c r="S1079" s="0" t="n">
        <f aca="false">IF(I1079=1,(MIN(30,(C1079-D1079)))*(M1079/(M1079+N1079))*(Q1079/(Q1079+R1079)),(MAX(-30,(C1079-D1079)))*(N1079/(M1079+N1079))*(R1079/(R1079+Q1079)))</f>
        <v>0.60899467545639</v>
      </c>
      <c r="T1079" s="0" t="n">
        <f aca="false">IF(J1079=1,(MIN(30,(D1079-C1079)))*(K1079/(K1079+L1079))*(O1079/(O1079+P1079)),(MAX(-30,(D1079-C1079)))*(L1079/(K1079+L1079))*(P1079/(P1079+O1079)))</f>
        <v>-1.19161105815062</v>
      </c>
      <c r="U1079" s="7" t="n">
        <v>43065</v>
      </c>
    </row>
    <row r="1080" customFormat="false" ht="15" hidden="false" customHeight="false" outlineLevel="0" collapsed="false">
      <c r="A1080" s="0" t="s">
        <v>147</v>
      </c>
      <c r="B1080" s="0" t="s">
        <v>188</v>
      </c>
      <c r="C1080" s="0" t="n">
        <v>80</v>
      </c>
      <c r="D1080" s="0" t="n">
        <v>85</v>
      </c>
      <c r="E1080" s="0" t="n">
        <v>45</v>
      </c>
      <c r="F1080" s="0" t="n">
        <v>30</v>
      </c>
      <c r="G1080" s="0" t="n">
        <v>21</v>
      </c>
      <c r="H1080" s="0" t="n">
        <v>13</v>
      </c>
      <c r="I1080" s="0" t="n">
        <v>0</v>
      </c>
      <c r="J1080" s="0" t="n">
        <v>1</v>
      </c>
      <c r="K1080" s="0" t="n">
        <f aca="false">VLOOKUP(A1080,'Team Data'!$A$1:$E$659,2,FALSE())</f>
        <v>15</v>
      </c>
      <c r="L1080" s="0" t="n">
        <f aca="false">VLOOKUP(A1080,'Team Data'!$A$1:$E$659,3,FALSE())</f>
        <v>18</v>
      </c>
      <c r="M1080" s="0" t="n">
        <f aca="false">VLOOKUP(B1080,'Team Data'!$A$1:$E$659,2,FALSE())</f>
        <v>22</v>
      </c>
      <c r="N1080" s="0" t="n">
        <f aca="false">VLOOKUP(B1080,'Team Data'!$A$1:$E$659,3,FALSE())</f>
        <v>11</v>
      </c>
      <c r="O1080" s="0" t="n">
        <f aca="false">VLOOKUP(A1080,'Team Data'!$A$1:$E$659,4,FALSE())</f>
        <v>537</v>
      </c>
      <c r="P1080" s="0" t="n">
        <f aca="false">VLOOKUP(A1080,'Team Data'!$A$1:$E$659,5,FALSE())</f>
        <v>476</v>
      </c>
      <c r="Q1080" s="0" t="n">
        <f aca="false">VLOOKUP(B1080,'Team Data'!$A$1:$E$659,4,FALSE())</f>
        <v>611</v>
      </c>
      <c r="R1080" s="0" t="n">
        <f aca="false">VLOOKUP(B1080,'Team Data'!$A$1:$E$659,5,FALSE())</f>
        <v>505</v>
      </c>
      <c r="S1080" s="0" t="n">
        <f aca="false">IF(I1080=1,(MIN(30,(C1080-D1080)))*(M1080/(M1080+N1080))*(Q1080/(Q1080+R1080)),(MAX(-30,(C1080-D1080)))*(N1080/(M1080+N1080))*(R1080/(R1080+Q1080)))</f>
        <v>-0.754181600955795</v>
      </c>
      <c r="T1080" s="0" t="n">
        <f aca="false">IF(J1080=1,(MIN(30,(D1080-C1080)))*(K1080/(K1080+L1080))*(O1080/(O1080+P1080)),(MAX(-30,(D1080-C1080)))*(L1080/(K1080+L1080))*(P1080/(P1080+O1080)))</f>
        <v>1.20479224625325</v>
      </c>
      <c r="U1080" s="7" t="n">
        <v>43065</v>
      </c>
    </row>
    <row r="1081" customFormat="false" ht="15" hidden="false" customHeight="false" outlineLevel="0" collapsed="false">
      <c r="A1081" s="0" t="s">
        <v>131</v>
      </c>
      <c r="B1081" s="0" t="s">
        <v>174</v>
      </c>
      <c r="C1081" s="0" t="n">
        <v>56</v>
      </c>
      <c r="D1081" s="0" t="n">
        <v>59</v>
      </c>
      <c r="E1081" s="0" t="n">
        <v>36</v>
      </c>
      <c r="F1081" s="0" t="n">
        <v>37</v>
      </c>
      <c r="G1081" s="0" t="n">
        <v>10</v>
      </c>
      <c r="H1081" s="0" t="n">
        <v>12</v>
      </c>
      <c r="I1081" s="0" t="n">
        <v>0</v>
      </c>
      <c r="J1081" s="0" t="n">
        <v>1</v>
      </c>
      <c r="K1081" s="0" t="n">
        <f aca="false">VLOOKUP(A1081,'Team Data'!$A$1:$E$659,2,FALSE())</f>
        <v>23</v>
      </c>
      <c r="L1081" s="0" t="n">
        <f aca="false">VLOOKUP(A1081,'Team Data'!$A$1:$E$659,3,FALSE())</f>
        <v>13</v>
      </c>
      <c r="M1081" s="0" t="n">
        <f aca="false">VLOOKUP(B1081,'Team Data'!$A$1:$E$659,2,FALSE())</f>
        <v>25</v>
      </c>
      <c r="N1081" s="0" t="n">
        <f aca="false">VLOOKUP(B1081,'Team Data'!$A$1:$E$659,3,FALSE())</f>
        <v>12</v>
      </c>
      <c r="O1081" s="0" t="n">
        <f aca="false">VLOOKUP(A1081,'Team Data'!$A$1:$E$659,4,FALSE())</f>
        <v>559</v>
      </c>
      <c r="P1081" s="0" t="n">
        <f aca="false">VLOOKUP(A1081,'Team Data'!$A$1:$E$659,5,FALSE())</f>
        <v>576</v>
      </c>
      <c r="Q1081" s="0" t="n">
        <f aca="false">VLOOKUP(B1081,'Team Data'!$A$1:$E$659,4,FALSE())</f>
        <v>653</v>
      </c>
      <c r="R1081" s="0" t="n">
        <f aca="false">VLOOKUP(B1081,'Team Data'!$A$1:$E$659,5,FALSE())</f>
        <v>548</v>
      </c>
      <c r="S1081" s="0" t="n">
        <f aca="false">IF(I1081=1,(MIN(30,(C1081-D1081)))*(M1081/(M1081+N1081))*(Q1081/(Q1081+R1081)),(MAX(-30,(C1081-D1081)))*(N1081/(M1081+N1081))*(R1081/(R1081+Q1081)))</f>
        <v>-0.443954362355695</v>
      </c>
      <c r="T1081" s="0" t="n">
        <f aca="false">IF(J1081=1,(MIN(30,(D1081-C1081)))*(K1081/(K1081+L1081))*(O1081/(O1081+P1081)),(MAX(-30,(D1081-C1081)))*(L1081/(K1081+L1081))*(P1081/(P1081+O1081)))</f>
        <v>0.943979441997063</v>
      </c>
      <c r="U1081" s="7" t="n">
        <v>43065</v>
      </c>
    </row>
    <row r="1082" customFormat="false" ht="15" hidden="false" customHeight="false" outlineLevel="0" collapsed="false">
      <c r="A1082" s="0" t="s">
        <v>175</v>
      </c>
      <c r="B1082" s="0" t="s">
        <v>255</v>
      </c>
      <c r="C1082" s="0" t="n">
        <v>70</v>
      </c>
      <c r="D1082" s="0" t="n">
        <v>83</v>
      </c>
      <c r="E1082" s="0" t="n">
        <v>31</v>
      </c>
      <c r="F1082" s="0" t="n">
        <v>36</v>
      </c>
      <c r="G1082" s="0" t="n">
        <v>7</v>
      </c>
      <c r="H1082" s="0" t="n">
        <v>10</v>
      </c>
      <c r="I1082" s="0" t="n">
        <v>0</v>
      </c>
      <c r="J1082" s="0" t="n">
        <v>1</v>
      </c>
      <c r="K1082" s="0" t="n">
        <f aca="false">VLOOKUP(A1082,'Team Data'!$A$1:$E$659,2,FALSE())</f>
        <v>4</v>
      </c>
      <c r="L1082" s="0" t="n">
        <f aca="false">VLOOKUP(A1082,'Team Data'!$A$1:$E$659,3,FALSE())</f>
        <v>28</v>
      </c>
      <c r="M1082" s="0" t="n">
        <f aca="false">VLOOKUP(B1082,'Team Data'!$A$1:$E$659,2,FALSE())</f>
        <v>10</v>
      </c>
      <c r="N1082" s="0" t="n">
        <f aca="false">VLOOKUP(B1082,'Team Data'!$A$1:$E$659,3,FALSE())</f>
        <v>22</v>
      </c>
      <c r="O1082" s="0" t="n">
        <f aca="false">VLOOKUP(A1082,'Team Data'!$A$1:$E$659,4,FALSE())</f>
        <v>495</v>
      </c>
      <c r="P1082" s="0" t="n">
        <f aca="false">VLOOKUP(A1082,'Team Data'!$A$1:$E$659,5,FALSE())</f>
        <v>568</v>
      </c>
      <c r="Q1082" s="0" t="n">
        <f aca="false">VLOOKUP(B1082,'Team Data'!$A$1:$E$659,4,FALSE())</f>
        <v>520</v>
      </c>
      <c r="R1082" s="0" t="n">
        <f aca="false">VLOOKUP(B1082,'Team Data'!$A$1:$E$659,5,FALSE())</f>
        <v>472</v>
      </c>
      <c r="S1082" s="0" t="n">
        <f aca="false">IF(I1082=1,(MIN(30,(C1082-D1082)))*(M1082/(M1082+N1082))*(Q1082/(Q1082+R1082)),(MAX(-30,(C1082-D1082)))*(N1082/(M1082+N1082))*(R1082/(R1082+Q1082)))</f>
        <v>-4.25252016129032</v>
      </c>
      <c r="T1082" s="0" t="n">
        <f aca="false">IF(J1082=1,(MIN(30,(D1082-C1082)))*(K1082/(K1082+L1082))*(O1082/(O1082+P1082)),(MAX(-30,(D1082-C1082)))*(L1082/(K1082+L1082))*(P1082/(P1082+O1082)))</f>
        <v>0.75670272812794</v>
      </c>
      <c r="U1082" s="7" t="n">
        <v>43065</v>
      </c>
    </row>
    <row r="1083" customFormat="false" ht="15" hidden="false" customHeight="false" outlineLevel="0" collapsed="false">
      <c r="A1083" s="0" t="s">
        <v>356</v>
      </c>
      <c r="B1083" s="0" t="s">
        <v>269</v>
      </c>
      <c r="C1083" s="0" t="n">
        <v>53</v>
      </c>
      <c r="D1083" s="0" t="n">
        <v>81</v>
      </c>
      <c r="E1083" s="0" t="n">
        <v>28</v>
      </c>
      <c r="F1083" s="0" t="n">
        <v>35</v>
      </c>
      <c r="G1083" s="0" t="n">
        <v>19</v>
      </c>
      <c r="H1083" s="0" t="n">
        <v>16</v>
      </c>
      <c r="I1083" s="0" t="n">
        <v>0</v>
      </c>
      <c r="J1083" s="0" t="n">
        <v>1</v>
      </c>
      <c r="K1083" s="0" t="n">
        <f aca="false">VLOOKUP(A1083,'Team Data'!$A$1:$E$659,2,FALSE())</f>
        <v>8</v>
      </c>
      <c r="L1083" s="0" t="n">
        <f aca="false">VLOOKUP(A1083,'Team Data'!$A$1:$E$659,3,FALSE())</f>
        <v>24</v>
      </c>
      <c r="M1083" s="0" t="n">
        <f aca="false">VLOOKUP(B1083,'Team Data'!$A$1:$E$659,2,FALSE())</f>
        <v>26</v>
      </c>
      <c r="N1083" s="0" t="n">
        <f aca="false">VLOOKUP(B1083,'Team Data'!$A$1:$E$659,3,FALSE())</f>
        <v>9</v>
      </c>
      <c r="O1083" s="0" t="n">
        <f aca="false">VLOOKUP(A1083,'Team Data'!$A$1:$E$659,4,FALSE())</f>
        <v>505</v>
      </c>
      <c r="P1083" s="0" t="n">
        <f aca="false">VLOOKUP(A1083,'Team Data'!$A$1:$E$659,5,FALSE())</f>
        <v>499</v>
      </c>
      <c r="Q1083" s="0" t="n">
        <f aca="false">VLOOKUP(B1083,'Team Data'!$A$1:$E$659,4,FALSE())</f>
        <v>497</v>
      </c>
      <c r="R1083" s="0" t="n">
        <f aca="false">VLOOKUP(B1083,'Team Data'!$A$1:$E$659,5,FALSE())</f>
        <v>517</v>
      </c>
      <c r="S1083" s="0" t="n">
        <f aca="false">IF(I1083=1,(MIN(30,(C1083-D1083)))*(M1083/(M1083+N1083))*(Q1083/(Q1083+R1083)),(MAX(-30,(C1083-D1083)))*(N1083/(M1083+N1083))*(R1083/(R1083+Q1083)))</f>
        <v>-3.67100591715976</v>
      </c>
      <c r="T1083" s="0" t="n">
        <f aca="false">IF(J1083=1,(MIN(30,(D1083-C1083)))*(K1083/(K1083+L1083))*(O1083/(O1083+P1083)),(MAX(-30,(D1083-C1083)))*(L1083/(K1083+L1083))*(P1083/(P1083+O1083)))</f>
        <v>3.52091633466135</v>
      </c>
      <c r="U1083" s="7" t="n">
        <v>43065</v>
      </c>
    </row>
    <row r="1084" customFormat="false" ht="15" hidden="false" customHeight="false" outlineLevel="0" collapsed="false">
      <c r="A1084" s="0" t="s">
        <v>53</v>
      </c>
      <c r="B1084" s="0" t="s">
        <v>73</v>
      </c>
      <c r="C1084" s="0" t="n">
        <v>67</v>
      </c>
      <c r="D1084" s="0" t="n">
        <v>79</v>
      </c>
      <c r="E1084" s="0" t="n">
        <v>33</v>
      </c>
      <c r="F1084" s="0" t="n">
        <v>32</v>
      </c>
      <c r="G1084" s="0" t="n">
        <v>11</v>
      </c>
      <c r="H1084" s="0" t="n">
        <v>9</v>
      </c>
      <c r="I1084" s="0" t="n">
        <v>0</v>
      </c>
      <c r="J1084" s="0" t="n">
        <v>1</v>
      </c>
      <c r="K1084" s="0" t="n">
        <f aca="false">VLOOKUP(A1084,'Team Data'!$A$1:$E$659,2,FALSE())</f>
        <v>3</v>
      </c>
      <c r="L1084" s="0" t="n">
        <f aca="false">VLOOKUP(A1084,'Team Data'!$A$1:$E$659,3,FALSE())</f>
        <v>29</v>
      </c>
      <c r="M1084" s="0" t="n">
        <f aca="false">VLOOKUP(B1084,'Team Data'!$A$1:$E$659,2,FALSE())</f>
        <v>17</v>
      </c>
      <c r="N1084" s="0" t="n">
        <f aca="false">VLOOKUP(B1084,'Team Data'!$A$1:$E$659,3,FALSE())</f>
        <v>17</v>
      </c>
      <c r="O1084" s="0" t="n">
        <f aca="false">VLOOKUP(A1084,'Team Data'!$A$1:$E$659,4,FALSE())</f>
        <v>547</v>
      </c>
      <c r="P1084" s="0" t="n">
        <f aca="false">VLOOKUP(A1084,'Team Data'!$A$1:$E$659,5,FALSE())</f>
        <v>441</v>
      </c>
      <c r="Q1084" s="0" t="n">
        <f aca="false">VLOOKUP(B1084,'Team Data'!$A$1:$E$659,4,FALSE())</f>
        <v>569</v>
      </c>
      <c r="R1084" s="0" t="n">
        <f aca="false">VLOOKUP(B1084,'Team Data'!$A$1:$E$659,5,FALSE())</f>
        <v>514</v>
      </c>
      <c r="S1084" s="0" t="n">
        <f aca="false">IF(I1084=1,(MIN(30,(C1084-D1084)))*(M1084/(M1084+N1084))*(Q1084/(Q1084+R1084)),(MAX(-30,(C1084-D1084)))*(N1084/(M1084+N1084))*(R1084/(R1084+Q1084)))</f>
        <v>-2.84764542936288</v>
      </c>
      <c r="T1084" s="0" t="n">
        <f aca="false">IF(J1084=1,(MIN(30,(D1084-C1084)))*(K1084/(K1084+L1084))*(O1084/(O1084+P1084)),(MAX(-30,(D1084-C1084)))*(L1084/(K1084+L1084))*(P1084/(P1084+O1084)))</f>
        <v>0.622849190283401</v>
      </c>
      <c r="U1084" s="7" t="n">
        <v>43065</v>
      </c>
    </row>
    <row r="1085" customFormat="false" ht="15" hidden="false" customHeight="false" outlineLevel="0" collapsed="false">
      <c r="A1085" s="0" t="s">
        <v>168</v>
      </c>
      <c r="B1085" s="0" t="s">
        <v>22</v>
      </c>
      <c r="C1085" s="0" t="n">
        <v>61</v>
      </c>
      <c r="D1085" s="0" t="n">
        <v>86</v>
      </c>
      <c r="E1085" s="0" t="n">
        <v>26</v>
      </c>
      <c r="F1085" s="0" t="n">
        <v>30</v>
      </c>
      <c r="G1085" s="0" t="n">
        <v>21</v>
      </c>
      <c r="H1085" s="0" t="n">
        <v>15</v>
      </c>
      <c r="I1085" s="0" t="n">
        <v>0</v>
      </c>
      <c r="J1085" s="0" t="n">
        <v>1</v>
      </c>
      <c r="K1085" s="0" t="n">
        <f aca="false">VLOOKUP(A1085,'Team Data'!$A$1:$E$659,2,FALSE())</f>
        <v>16</v>
      </c>
      <c r="L1085" s="0" t="n">
        <f aca="false">VLOOKUP(A1085,'Team Data'!$A$1:$E$659,3,FALSE())</f>
        <v>18</v>
      </c>
      <c r="M1085" s="0" t="n">
        <f aca="false">VLOOKUP(B1085,'Team Data'!$A$1:$E$659,2,FALSE())</f>
        <v>19</v>
      </c>
      <c r="N1085" s="0" t="n">
        <f aca="false">VLOOKUP(B1085,'Team Data'!$A$1:$E$659,3,FALSE())</f>
        <v>15</v>
      </c>
      <c r="O1085" s="0" t="n">
        <f aca="false">VLOOKUP(A1085,'Team Data'!$A$1:$E$659,4,FALSE())</f>
        <v>575</v>
      </c>
      <c r="P1085" s="0" t="n">
        <f aca="false">VLOOKUP(A1085,'Team Data'!$A$1:$E$659,5,FALSE())</f>
        <v>481</v>
      </c>
      <c r="Q1085" s="0" t="n">
        <f aca="false">VLOOKUP(B1085,'Team Data'!$A$1:$E$659,4,FALSE())</f>
        <v>533</v>
      </c>
      <c r="R1085" s="0" t="n">
        <f aca="false">VLOOKUP(B1085,'Team Data'!$A$1:$E$659,5,FALSE())</f>
        <v>507</v>
      </c>
      <c r="S1085" s="0" t="n">
        <f aca="false">IF(I1085=1,(MIN(30,(C1085-D1085)))*(M1085/(M1085+N1085))*(Q1085/(Q1085+R1085)),(MAX(-30,(C1085-D1085)))*(N1085/(M1085+N1085))*(R1085/(R1085+Q1085)))</f>
        <v>-5.37683823529412</v>
      </c>
      <c r="T1085" s="0" t="n">
        <f aca="false">IF(J1085=1,(MIN(30,(D1085-C1085)))*(K1085/(K1085+L1085))*(O1085/(O1085+P1085)),(MAX(-30,(D1085-C1085)))*(L1085/(K1085+L1085))*(P1085/(P1085+O1085)))</f>
        <v>6.40597147950089</v>
      </c>
      <c r="U1085" s="7" t="n">
        <v>43065</v>
      </c>
    </row>
    <row r="1086" customFormat="false" ht="15" hidden="false" customHeight="false" outlineLevel="0" collapsed="false">
      <c r="A1086" s="0" t="s">
        <v>587</v>
      </c>
      <c r="B1086" s="0" t="s">
        <v>270</v>
      </c>
      <c r="C1086" s="0" t="n">
        <v>60</v>
      </c>
      <c r="D1086" s="0" t="n">
        <v>92</v>
      </c>
      <c r="E1086" s="0" t="n">
        <v>28</v>
      </c>
      <c r="F1086" s="0" t="n">
        <v>48</v>
      </c>
      <c r="G1086" s="0" t="n">
        <v>6</v>
      </c>
      <c r="H1086" s="0" t="n">
        <v>8</v>
      </c>
      <c r="I1086" s="0" t="n">
        <v>0</v>
      </c>
      <c r="J1086" s="0" t="n">
        <v>1</v>
      </c>
      <c r="K1086" s="0" t="n">
        <f aca="false">VLOOKUP(A1086,'Team Data'!$A$1:$E$659,2,FALSE())</f>
        <v>0</v>
      </c>
      <c r="L1086" s="0" t="n">
        <f aca="false">VLOOKUP(A1086,'Team Data'!$A$1:$E$659,3,FALSE())</f>
        <v>1</v>
      </c>
      <c r="M1086" s="0" t="n">
        <f aca="false">VLOOKUP(B1086,'Team Data'!$A$1:$E$659,2,FALSE())</f>
        <v>28</v>
      </c>
      <c r="N1086" s="0" t="n">
        <f aca="false">VLOOKUP(B1086,'Team Data'!$A$1:$E$659,3,FALSE())</f>
        <v>7</v>
      </c>
      <c r="O1086" s="0" t="n">
        <f aca="false">VLOOKUP(A1086,'Team Data'!$A$1:$E$659,4,FALSE())</f>
        <v>28</v>
      </c>
      <c r="P1086" s="0" t="n">
        <f aca="false">VLOOKUP(A1086,'Team Data'!$A$1:$E$659,5,FALSE())</f>
        <v>7</v>
      </c>
      <c r="Q1086" s="0" t="n">
        <f aca="false">VLOOKUP(B1086,'Team Data'!$A$1:$E$659,4,FALSE())</f>
        <v>516</v>
      </c>
      <c r="R1086" s="0" t="n">
        <f aca="false">VLOOKUP(B1086,'Team Data'!$A$1:$E$659,5,FALSE())</f>
        <v>493</v>
      </c>
      <c r="S1086" s="0" t="n">
        <f aca="false">IF(I1086=1,(MIN(30,(C1086-D1086)))*(M1086/(M1086+N1086))*(Q1086/(Q1086+R1086)),(MAX(-30,(C1086-D1086)))*(N1086/(M1086+N1086))*(R1086/(R1086+Q1086)))</f>
        <v>-2.93161546085233</v>
      </c>
      <c r="T1086" s="0" t="n">
        <f aca="false">IF(J1086=1,(MIN(30,(D1086-C1086)))*(K1086/(K1086+L1086))*(O1086/(O1086+P1086)),(MAX(-30,(D1086-C1086)))*(L1086/(K1086+L1086))*(P1086/(P1086+O1086)))</f>
        <v>0</v>
      </c>
      <c r="U1086" s="7" t="n">
        <v>43065</v>
      </c>
    </row>
    <row r="1087" customFormat="false" ht="15" hidden="false" customHeight="false" outlineLevel="0" collapsed="false">
      <c r="A1087" s="0" t="s">
        <v>199</v>
      </c>
      <c r="B1087" s="0" t="s">
        <v>272</v>
      </c>
      <c r="C1087" s="0" t="n">
        <v>77</v>
      </c>
      <c r="D1087" s="0" t="n">
        <v>70</v>
      </c>
      <c r="E1087" s="0" t="n">
        <v>34</v>
      </c>
      <c r="F1087" s="0" t="n">
        <v>42</v>
      </c>
      <c r="G1087" s="0" t="n">
        <v>12</v>
      </c>
      <c r="H1087" s="0" t="n">
        <v>12</v>
      </c>
      <c r="I1087" s="0" t="n">
        <v>1</v>
      </c>
      <c r="J1087" s="0" t="n">
        <v>0</v>
      </c>
      <c r="K1087" s="0" t="n">
        <f aca="false">VLOOKUP(A1087,'Team Data'!$A$1:$E$659,2,FALSE())</f>
        <v>19</v>
      </c>
      <c r="L1087" s="0" t="n">
        <f aca="false">VLOOKUP(A1087,'Team Data'!$A$1:$E$659,3,FALSE())</f>
        <v>16</v>
      </c>
      <c r="M1087" s="0" t="n">
        <f aca="false">VLOOKUP(B1087,'Team Data'!$A$1:$E$659,2,FALSE())</f>
        <v>14</v>
      </c>
      <c r="N1087" s="0" t="n">
        <f aca="false">VLOOKUP(B1087,'Team Data'!$A$1:$E$659,3,FALSE())</f>
        <v>17</v>
      </c>
      <c r="O1087" s="0" t="n">
        <f aca="false">VLOOKUP(A1087,'Team Data'!$A$1:$E$659,4,FALSE())</f>
        <v>431</v>
      </c>
      <c r="P1087" s="0" t="n">
        <f aca="false">VLOOKUP(A1087,'Team Data'!$A$1:$E$659,5,FALSE())</f>
        <v>621</v>
      </c>
      <c r="Q1087" s="0" t="n">
        <f aca="false">VLOOKUP(B1087,'Team Data'!$A$1:$E$659,4,FALSE())</f>
        <v>453</v>
      </c>
      <c r="R1087" s="0" t="n">
        <f aca="false">VLOOKUP(B1087,'Team Data'!$A$1:$E$659,5,FALSE())</f>
        <v>480</v>
      </c>
      <c r="S1087" s="0" t="n">
        <f aca="false">IF(I1087=1,(MIN(30,(C1087-D1087)))*(M1087/(M1087+N1087))*(Q1087/(Q1087+R1087)),(MAX(-30,(C1087-D1087)))*(N1087/(M1087+N1087))*(R1087/(R1087+Q1087)))</f>
        <v>1.53490301835909</v>
      </c>
      <c r="T1087" s="0" t="n">
        <f aca="false">IF(J1087=1,(MIN(30,(D1087-C1087)))*(K1087/(K1087+L1087))*(O1087/(O1087+P1087)),(MAX(-30,(D1087-C1087)))*(L1087/(K1087+L1087))*(P1087/(P1087+O1087)))</f>
        <v>-1.88897338403042</v>
      </c>
      <c r="U1087" s="7" t="n">
        <v>43065</v>
      </c>
    </row>
    <row r="1088" customFormat="false" ht="15" hidden="false" customHeight="false" outlineLevel="0" collapsed="false">
      <c r="A1088" s="0" t="s">
        <v>88</v>
      </c>
      <c r="B1088" s="0" t="s">
        <v>282</v>
      </c>
      <c r="C1088" s="0" t="n">
        <v>63</v>
      </c>
      <c r="D1088" s="0" t="n">
        <v>79</v>
      </c>
      <c r="E1088" s="0" t="n">
        <v>29</v>
      </c>
      <c r="F1088" s="0" t="n">
        <v>29</v>
      </c>
      <c r="G1088" s="0" t="n">
        <v>24</v>
      </c>
      <c r="H1088" s="0" t="n">
        <v>15</v>
      </c>
      <c r="I1088" s="0" t="n">
        <v>0</v>
      </c>
      <c r="J1088" s="0" t="n">
        <v>1</v>
      </c>
      <c r="K1088" s="0" t="n">
        <f aca="false">VLOOKUP(A1088,'Team Data'!$A$1:$E$659,2,FALSE())</f>
        <v>9</v>
      </c>
      <c r="L1088" s="0" t="n">
        <f aca="false">VLOOKUP(A1088,'Team Data'!$A$1:$E$659,3,FALSE())</f>
        <v>25</v>
      </c>
      <c r="M1088" s="0" t="n">
        <f aca="false">VLOOKUP(B1088,'Team Data'!$A$1:$E$659,2,FALSE())</f>
        <v>28</v>
      </c>
      <c r="N1088" s="0" t="n">
        <f aca="false">VLOOKUP(B1088,'Team Data'!$A$1:$E$659,3,FALSE())</f>
        <v>7</v>
      </c>
      <c r="O1088" s="0" t="n">
        <f aca="false">VLOOKUP(A1088,'Team Data'!$A$1:$E$659,4,FALSE())</f>
        <v>507</v>
      </c>
      <c r="P1088" s="0" t="n">
        <f aca="false">VLOOKUP(A1088,'Team Data'!$A$1:$E$659,5,FALSE())</f>
        <v>582</v>
      </c>
      <c r="Q1088" s="0" t="n">
        <f aca="false">VLOOKUP(B1088,'Team Data'!$A$1:$E$659,4,FALSE())</f>
        <v>478</v>
      </c>
      <c r="R1088" s="0" t="n">
        <f aca="false">VLOOKUP(B1088,'Team Data'!$A$1:$E$659,5,FALSE())</f>
        <v>538</v>
      </c>
      <c r="S1088" s="0" t="n">
        <f aca="false">IF(I1088=1,(MIN(30,(C1088-D1088)))*(M1088/(M1088+N1088))*(Q1088/(Q1088+R1088)),(MAX(-30,(C1088-D1088)))*(N1088/(M1088+N1088))*(R1088/(R1088+Q1088)))</f>
        <v>-1.69448818897638</v>
      </c>
      <c r="T1088" s="0" t="n">
        <f aca="false">IF(J1088=1,(MIN(30,(D1088-C1088)))*(K1088/(K1088+L1088))*(O1088/(O1088+P1088)),(MAX(-30,(D1088-C1088)))*(L1088/(K1088+L1088))*(P1088/(P1088+O1088)))</f>
        <v>1.97180359747205</v>
      </c>
      <c r="U1088" s="7" t="n">
        <v>43065</v>
      </c>
    </row>
    <row r="1089" customFormat="false" ht="15" hidden="false" customHeight="false" outlineLevel="0" collapsed="false">
      <c r="A1089" s="0" t="s">
        <v>180</v>
      </c>
      <c r="B1089" s="0" t="s">
        <v>94</v>
      </c>
      <c r="C1089" s="0" t="n">
        <v>67</v>
      </c>
      <c r="D1089" s="0" t="n">
        <v>80</v>
      </c>
      <c r="E1089" s="0" t="n">
        <v>30</v>
      </c>
      <c r="F1089" s="0" t="n">
        <v>42</v>
      </c>
      <c r="G1089" s="0" t="n">
        <v>14</v>
      </c>
      <c r="H1089" s="0" t="n">
        <v>12</v>
      </c>
      <c r="I1089" s="0" t="n">
        <v>0</v>
      </c>
      <c r="J1089" s="0" t="n">
        <v>1</v>
      </c>
      <c r="K1089" s="0" t="n">
        <f aca="false">VLOOKUP(A1089,'Team Data'!$A$1:$E$659,2,FALSE())</f>
        <v>13</v>
      </c>
      <c r="L1089" s="0" t="n">
        <f aca="false">VLOOKUP(A1089,'Team Data'!$A$1:$E$659,3,FALSE())</f>
        <v>19</v>
      </c>
      <c r="M1089" s="0" t="n">
        <f aca="false">VLOOKUP(B1089,'Team Data'!$A$1:$E$659,2,FALSE())</f>
        <v>21</v>
      </c>
      <c r="N1089" s="0" t="n">
        <f aca="false">VLOOKUP(B1089,'Team Data'!$A$1:$E$659,3,FALSE())</f>
        <v>11</v>
      </c>
      <c r="O1089" s="0" t="n">
        <f aca="false">VLOOKUP(A1089,'Team Data'!$A$1:$E$659,4,FALSE())</f>
        <v>479</v>
      </c>
      <c r="P1089" s="0" t="n">
        <f aca="false">VLOOKUP(A1089,'Team Data'!$A$1:$E$659,5,FALSE())</f>
        <v>507</v>
      </c>
      <c r="Q1089" s="0" t="n">
        <f aca="false">VLOOKUP(B1089,'Team Data'!$A$1:$E$659,4,FALSE())</f>
        <v>515</v>
      </c>
      <c r="R1089" s="0" t="n">
        <f aca="false">VLOOKUP(B1089,'Team Data'!$A$1:$E$659,5,FALSE())</f>
        <v>471</v>
      </c>
      <c r="S1089" s="0" t="n">
        <f aca="false">IF(I1089=1,(MIN(30,(C1089-D1089)))*(M1089/(M1089+N1089))*(Q1089/(Q1089+R1089)),(MAX(-30,(C1089-D1089)))*(N1089/(M1089+N1089))*(R1089/(R1089+Q1089)))</f>
        <v>-2.1346665821501</v>
      </c>
      <c r="T1089" s="0" t="n">
        <f aca="false">IF(J1089=1,(MIN(30,(D1089-C1089)))*(K1089/(K1089+L1089))*(O1089/(O1089+P1089)),(MAX(-30,(D1089-C1089)))*(L1089/(K1089+L1089))*(P1089/(P1089+O1089)))</f>
        <v>2.56563767748479</v>
      </c>
      <c r="U1089" s="7" t="n">
        <v>43065</v>
      </c>
    </row>
    <row r="1090" customFormat="false" ht="15" hidden="false" customHeight="false" outlineLevel="0" collapsed="false">
      <c r="A1090" s="0" t="s">
        <v>116</v>
      </c>
      <c r="B1090" s="0" t="s">
        <v>217</v>
      </c>
      <c r="C1090" s="0" t="n">
        <v>74</v>
      </c>
      <c r="D1090" s="0" t="n">
        <v>101</v>
      </c>
      <c r="E1090" s="0" t="n">
        <v>35</v>
      </c>
      <c r="F1090" s="0" t="n">
        <v>43</v>
      </c>
      <c r="G1090" s="0" t="n">
        <v>15</v>
      </c>
      <c r="H1090" s="0" t="n">
        <v>17</v>
      </c>
      <c r="I1090" s="0" t="n">
        <v>0</v>
      </c>
      <c r="J1090" s="0" t="n">
        <v>1</v>
      </c>
      <c r="K1090" s="0" t="n">
        <f aca="false">VLOOKUP(A1090,'Team Data'!$A$1:$E$659,2,FALSE())</f>
        <v>6</v>
      </c>
      <c r="L1090" s="0" t="n">
        <f aca="false">VLOOKUP(A1090,'Team Data'!$A$1:$E$659,3,FALSE())</f>
        <v>25</v>
      </c>
      <c r="M1090" s="0" t="n">
        <f aca="false">VLOOKUP(B1090,'Team Data'!$A$1:$E$659,2,FALSE())</f>
        <v>20</v>
      </c>
      <c r="N1090" s="0" t="n">
        <f aca="false">VLOOKUP(B1090,'Team Data'!$A$1:$E$659,3,FALSE())</f>
        <v>14</v>
      </c>
      <c r="O1090" s="0" t="n">
        <f aca="false">VLOOKUP(A1090,'Team Data'!$A$1:$E$659,4,FALSE())</f>
        <v>465</v>
      </c>
      <c r="P1090" s="0" t="n">
        <f aca="false">VLOOKUP(A1090,'Team Data'!$A$1:$E$659,5,FALSE())</f>
        <v>438</v>
      </c>
      <c r="Q1090" s="0" t="n">
        <f aca="false">VLOOKUP(B1090,'Team Data'!$A$1:$E$659,4,FALSE())</f>
        <v>662</v>
      </c>
      <c r="R1090" s="0" t="n">
        <f aca="false">VLOOKUP(B1090,'Team Data'!$A$1:$E$659,5,FALSE())</f>
        <v>489</v>
      </c>
      <c r="S1090" s="0" t="n">
        <f aca="false">IF(I1090=1,(MIN(30,(C1090-D1090)))*(M1090/(M1090+N1090))*(Q1090/(Q1090+R1090)),(MAX(-30,(C1090-D1090)))*(N1090/(M1090+N1090))*(R1090/(R1090+Q1090)))</f>
        <v>-4.7233096540093</v>
      </c>
      <c r="T1090" s="0" t="n">
        <f aca="false">IF(J1090=1,(MIN(30,(D1090-C1090)))*(K1090/(K1090+L1090))*(O1090/(O1090+P1090)),(MAX(-30,(D1090-C1090)))*(L1090/(K1090+L1090))*(P1090/(P1090+O1090)))</f>
        <v>2.69102990033223</v>
      </c>
      <c r="U1090" s="7" t="n">
        <v>43065</v>
      </c>
    </row>
    <row r="1091" customFormat="false" ht="15" hidden="false" customHeight="false" outlineLevel="0" collapsed="false">
      <c r="A1091" s="0" t="s">
        <v>452</v>
      </c>
      <c r="B1091" s="0" t="s">
        <v>149</v>
      </c>
      <c r="C1091" s="0" t="n">
        <v>78</v>
      </c>
      <c r="D1091" s="0" t="n">
        <v>107</v>
      </c>
      <c r="E1091" s="0" t="n">
        <v>37</v>
      </c>
      <c r="F1091" s="0" t="n">
        <v>24</v>
      </c>
      <c r="G1091" s="0" t="n">
        <v>18</v>
      </c>
      <c r="H1091" s="0" t="n">
        <v>8</v>
      </c>
      <c r="I1091" s="0" t="n">
        <v>0</v>
      </c>
      <c r="J1091" s="0" t="n">
        <v>1</v>
      </c>
      <c r="K1091" s="0" t="n">
        <f aca="false">VLOOKUP(A1091,'Team Data'!$A$1:$E$659,2,FALSE())</f>
        <v>0</v>
      </c>
      <c r="L1091" s="0" t="n">
        <f aca="false">VLOOKUP(A1091,'Team Data'!$A$1:$E$659,3,FALSE())</f>
        <v>4</v>
      </c>
      <c r="M1091" s="0" t="n">
        <f aca="false">VLOOKUP(B1091,'Team Data'!$A$1:$E$659,2,FALSE())</f>
        <v>7</v>
      </c>
      <c r="N1091" s="0" t="n">
        <f aca="false">VLOOKUP(B1091,'Team Data'!$A$1:$E$659,3,FALSE())</f>
        <v>26</v>
      </c>
      <c r="O1091" s="0" t="n">
        <f aca="false">VLOOKUP(A1091,'Team Data'!$A$1:$E$659,4,FALSE())</f>
        <v>59</v>
      </c>
      <c r="P1091" s="0" t="n">
        <f aca="false">VLOOKUP(A1091,'Team Data'!$A$1:$E$659,5,FALSE())</f>
        <v>74</v>
      </c>
      <c r="Q1091" s="0" t="n">
        <f aca="false">VLOOKUP(B1091,'Team Data'!$A$1:$E$659,4,FALSE())</f>
        <v>523</v>
      </c>
      <c r="R1091" s="0" t="n">
        <f aca="false">VLOOKUP(B1091,'Team Data'!$A$1:$E$659,5,FALSE())</f>
        <v>461</v>
      </c>
      <c r="S1091" s="0" t="n">
        <f aca="false">IF(I1091=1,(MIN(30,(C1091-D1091)))*(M1091/(M1091+N1091))*(Q1091/(Q1091+R1091)),(MAX(-30,(C1091-D1091)))*(N1091/(M1091+N1091))*(R1091/(R1091+Q1091)))</f>
        <v>-10.7044222714954</v>
      </c>
      <c r="T1091" s="0" t="n">
        <f aca="false">IF(J1091=1,(MIN(30,(D1091-C1091)))*(K1091/(K1091+L1091))*(O1091/(O1091+P1091)),(MAX(-30,(D1091-C1091)))*(L1091/(K1091+L1091))*(P1091/(P1091+O1091)))</f>
        <v>0</v>
      </c>
      <c r="U1091" s="7" t="n">
        <v>43065</v>
      </c>
    </row>
    <row r="1092" customFormat="false" ht="15" hidden="false" customHeight="false" outlineLevel="0" collapsed="false">
      <c r="A1092" s="0" t="s">
        <v>85</v>
      </c>
      <c r="B1092" s="0" t="s">
        <v>352</v>
      </c>
      <c r="C1092" s="0" t="n">
        <v>56</v>
      </c>
      <c r="D1092" s="0" t="n">
        <v>57</v>
      </c>
      <c r="E1092" s="0" t="n">
        <v>34</v>
      </c>
      <c r="F1092" s="0" t="n">
        <v>32</v>
      </c>
      <c r="G1092" s="0" t="n">
        <v>15</v>
      </c>
      <c r="H1092" s="0" t="n">
        <v>10</v>
      </c>
      <c r="I1092" s="0" t="n">
        <v>0</v>
      </c>
      <c r="J1092" s="0" t="n">
        <v>1</v>
      </c>
      <c r="K1092" s="0" t="n">
        <f aca="false">VLOOKUP(A1092,'Team Data'!$A$1:$E$659,2,FALSE())</f>
        <v>17</v>
      </c>
      <c r="L1092" s="0" t="n">
        <f aca="false">VLOOKUP(A1092,'Team Data'!$A$1:$E$659,3,FALSE())</f>
        <v>16</v>
      </c>
      <c r="M1092" s="0" t="n">
        <f aca="false">VLOOKUP(B1092,'Team Data'!$A$1:$E$659,2,FALSE())</f>
        <v>25</v>
      </c>
      <c r="N1092" s="0" t="n">
        <f aca="false">VLOOKUP(B1092,'Team Data'!$A$1:$E$659,3,FALSE())</f>
        <v>10</v>
      </c>
      <c r="O1092" s="0" t="n">
        <f aca="false">VLOOKUP(A1092,'Team Data'!$A$1:$E$659,4,FALSE())</f>
        <v>536</v>
      </c>
      <c r="P1092" s="0" t="n">
        <f aca="false">VLOOKUP(A1092,'Team Data'!$A$1:$E$659,5,FALSE())</f>
        <v>539</v>
      </c>
      <c r="Q1092" s="0" t="n">
        <f aca="false">VLOOKUP(B1092,'Team Data'!$A$1:$E$659,4,FALSE())</f>
        <v>543</v>
      </c>
      <c r="R1092" s="0" t="n">
        <f aca="false">VLOOKUP(B1092,'Team Data'!$A$1:$E$659,5,FALSE())</f>
        <v>561</v>
      </c>
      <c r="S1092" s="0" t="n">
        <f aca="false">IF(I1092=1,(MIN(30,(C1092-D1092)))*(M1092/(M1092+N1092))*(Q1092/(Q1092+R1092)),(MAX(-30,(C1092-D1092)))*(N1092/(M1092+N1092))*(R1092/(R1092+Q1092)))</f>
        <v>-0.145186335403727</v>
      </c>
      <c r="T1092" s="0" t="n">
        <f aca="false">IF(J1092=1,(MIN(30,(D1092-C1092)))*(K1092/(K1092+L1092))*(O1092/(O1092+P1092)),(MAX(-30,(D1092-C1092)))*(L1092/(K1092+L1092))*(P1092/(P1092+O1092)))</f>
        <v>0.256856941508104</v>
      </c>
      <c r="U1092" s="7" t="n">
        <v>43065</v>
      </c>
    </row>
    <row r="1093" customFormat="false" ht="15" hidden="false" customHeight="false" outlineLevel="0" collapsed="false">
      <c r="A1093" s="0" t="s">
        <v>38</v>
      </c>
      <c r="B1093" s="0" t="s">
        <v>215</v>
      </c>
      <c r="C1093" s="0" t="n">
        <v>67</v>
      </c>
      <c r="D1093" s="0" t="n">
        <v>66</v>
      </c>
      <c r="E1093" s="0" t="n">
        <v>37</v>
      </c>
      <c r="F1093" s="0" t="n">
        <v>41</v>
      </c>
      <c r="G1093" s="0" t="n">
        <v>14</v>
      </c>
      <c r="H1093" s="0" t="n">
        <v>24</v>
      </c>
      <c r="I1093" s="0" t="n">
        <v>1</v>
      </c>
      <c r="J1093" s="0" t="n">
        <v>0</v>
      </c>
      <c r="K1093" s="0" t="n">
        <f aca="false">VLOOKUP(A1093,'Team Data'!$A$1:$E$659,2,FALSE())</f>
        <v>21</v>
      </c>
      <c r="L1093" s="0" t="n">
        <f aca="false">VLOOKUP(A1093,'Team Data'!$A$1:$E$659,3,FALSE())</f>
        <v>14</v>
      </c>
      <c r="M1093" s="0" t="n">
        <f aca="false">VLOOKUP(B1093,'Team Data'!$A$1:$E$659,2,FALSE())</f>
        <v>25</v>
      </c>
      <c r="N1093" s="0" t="n">
        <f aca="false">VLOOKUP(B1093,'Team Data'!$A$1:$E$659,3,FALSE())</f>
        <v>9</v>
      </c>
      <c r="O1093" s="0" t="n">
        <f aca="false">VLOOKUP(A1093,'Team Data'!$A$1:$E$659,4,FALSE())</f>
        <v>713</v>
      </c>
      <c r="P1093" s="0" t="n">
        <f aca="false">VLOOKUP(A1093,'Team Data'!$A$1:$E$659,5,FALSE())</f>
        <v>450</v>
      </c>
      <c r="Q1093" s="0" t="n">
        <f aca="false">VLOOKUP(B1093,'Team Data'!$A$1:$E$659,4,FALSE())</f>
        <v>711</v>
      </c>
      <c r="R1093" s="0" t="n">
        <f aca="false">VLOOKUP(B1093,'Team Data'!$A$1:$E$659,5,FALSE())</f>
        <v>455</v>
      </c>
      <c r="S1093" s="0" t="n">
        <f aca="false">IF(I1093=1,(MIN(30,(C1093-D1093)))*(M1093/(M1093+N1093))*(Q1093/(Q1093+R1093)),(MAX(-30,(C1093-D1093)))*(N1093/(M1093+N1093))*(R1093/(R1093+Q1093)))</f>
        <v>0.448365452527495</v>
      </c>
      <c r="T1093" s="0" t="n">
        <f aca="false">IF(J1093=1,(MIN(30,(D1093-C1093)))*(K1093/(K1093+L1093))*(O1093/(O1093+P1093)),(MAX(-30,(D1093-C1093)))*(L1093/(K1093+L1093))*(P1093/(P1093+O1093)))</f>
        <v>-0.154772141014617</v>
      </c>
      <c r="U1093" s="7" t="n">
        <v>43065</v>
      </c>
    </row>
    <row r="1094" customFormat="false" ht="15" hidden="false" customHeight="false" outlineLevel="0" collapsed="false">
      <c r="A1094" s="0" t="s">
        <v>17</v>
      </c>
      <c r="B1094" s="0" t="s">
        <v>311</v>
      </c>
      <c r="C1094" s="0" t="n">
        <v>102</v>
      </c>
      <c r="D1094" s="0" t="n">
        <v>67</v>
      </c>
      <c r="E1094" s="0" t="n">
        <v>42</v>
      </c>
      <c r="F1094" s="0" t="n">
        <v>26</v>
      </c>
      <c r="G1094" s="0" t="n">
        <v>14</v>
      </c>
      <c r="H1094" s="0" t="n">
        <v>14</v>
      </c>
      <c r="I1094" s="0" t="n">
        <v>1</v>
      </c>
      <c r="J1094" s="0" t="n">
        <v>0</v>
      </c>
      <c r="K1094" s="0" t="n">
        <f aca="false">VLOOKUP(A1094,'Team Data'!$A$1:$E$659,2,FALSE())</f>
        <v>23</v>
      </c>
      <c r="L1094" s="0" t="n">
        <f aca="false">VLOOKUP(A1094,'Team Data'!$A$1:$E$659,3,FALSE())</f>
        <v>12</v>
      </c>
      <c r="M1094" s="0" t="n">
        <f aca="false">VLOOKUP(B1094,'Team Data'!$A$1:$E$659,2,FALSE())</f>
        <v>14</v>
      </c>
      <c r="N1094" s="0" t="n">
        <f aca="false">VLOOKUP(B1094,'Team Data'!$A$1:$E$659,3,FALSE())</f>
        <v>18</v>
      </c>
      <c r="O1094" s="0" t="n">
        <f aca="false">VLOOKUP(A1094,'Team Data'!$A$1:$E$659,4,FALSE())</f>
        <v>660</v>
      </c>
      <c r="P1094" s="0" t="n">
        <f aca="false">VLOOKUP(A1094,'Team Data'!$A$1:$E$659,5,FALSE())</f>
        <v>497</v>
      </c>
      <c r="Q1094" s="0" t="n">
        <f aca="false">VLOOKUP(B1094,'Team Data'!$A$1:$E$659,4,FALSE())</f>
        <v>616</v>
      </c>
      <c r="R1094" s="0" t="n">
        <f aca="false">VLOOKUP(B1094,'Team Data'!$A$1:$E$659,5,FALSE())</f>
        <v>430</v>
      </c>
      <c r="S1094" s="0" t="n">
        <f aca="false">IF(I1094=1,(MIN(30,(C1094-D1094)))*(M1094/(M1094+N1094))*(Q1094/(Q1094+R1094)),(MAX(-30,(C1094-D1094)))*(N1094/(M1094+N1094))*(R1094/(R1094+Q1094)))</f>
        <v>7.72944550669216</v>
      </c>
      <c r="T1094" s="0" t="n">
        <f aca="false">IF(J1094=1,(MIN(30,(D1094-C1094)))*(K1094/(K1094+L1094))*(O1094/(O1094+P1094)),(MAX(-30,(D1094-C1094)))*(L1094/(K1094+L1094))*(P1094/(P1094+O1094)))</f>
        <v>-4.41832324978392</v>
      </c>
      <c r="U1094" s="7" t="n">
        <v>43065</v>
      </c>
    </row>
    <row r="1095" customFormat="false" ht="15" hidden="false" customHeight="false" outlineLevel="0" collapsed="false">
      <c r="A1095" s="0" t="s">
        <v>198</v>
      </c>
      <c r="B1095" s="0" t="s">
        <v>77</v>
      </c>
      <c r="C1095" s="0" t="n">
        <v>87</v>
      </c>
      <c r="D1095" s="0" t="n">
        <v>81</v>
      </c>
      <c r="E1095" s="0" t="n">
        <v>32</v>
      </c>
      <c r="F1095" s="0" t="n">
        <v>30</v>
      </c>
      <c r="G1095" s="0" t="n">
        <v>15</v>
      </c>
      <c r="H1095" s="0" t="n">
        <v>16</v>
      </c>
      <c r="I1095" s="0" t="n">
        <v>1</v>
      </c>
      <c r="J1095" s="0" t="n">
        <v>0</v>
      </c>
      <c r="K1095" s="0" t="n">
        <f aca="false">VLOOKUP(A1095,'Team Data'!$A$1:$E$659,2,FALSE())</f>
        <v>20</v>
      </c>
      <c r="L1095" s="0" t="n">
        <f aca="false">VLOOKUP(A1095,'Team Data'!$A$1:$E$659,3,FALSE())</f>
        <v>15</v>
      </c>
      <c r="M1095" s="0" t="n">
        <f aca="false">VLOOKUP(B1095,'Team Data'!$A$1:$E$659,2,FALSE())</f>
        <v>10</v>
      </c>
      <c r="N1095" s="0" t="n">
        <f aca="false">VLOOKUP(B1095,'Team Data'!$A$1:$E$659,3,FALSE())</f>
        <v>20</v>
      </c>
      <c r="O1095" s="0" t="n">
        <f aca="false">VLOOKUP(A1095,'Team Data'!$A$1:$E$659,4,FALSE())</f>
        <v>455</v>
      </c>
      <c r="P1095" s="0" t="n">
        <f aca="false">VLOOKUP(A1095,'Team Data'!$A$1:$E$659,5,FALSE())</f>
        <v>629</v>
      </c>
      <c r="Q1095" s="0" t="n">
        <f aca="false">VLOOKUP(B1095,'Team Data'!$A$1:$E$659,4,FALSE())</f>
        <v>495</v>
      </c>
      <c r="R1095" s="0" t="n">
        <f aca="false">VLOOKUP(B1095,'Team Data'!$A$1:$E$659,5,FALSE())</f>
        <v>484</v>
      </c>
      <c r="S1095" s="0" t="n">
        <f aca="false">IF(I1095=1,(MIN(30,(C1095-D1095)))*(M1095/(M1095+N1095))*(Q1095/(Q1095+R1095)),(MAX(-30,(C1095-D1095)))*(N1095/(M1095+N1095))*(R1095/(R1095+Q1095)))</f>
        <v>1.01123595505618</v>
      </c>
      <c r="T1095" s="0" t="n">
        <f aca="false">IF(J1095=1,(MIN(30,(D1095-C1095)))*(K1095/(K1095+L1095))*(O1095/(O1095+P1095)),(MAX(-30,(D1095-C1095)))*(L1095/(K1095+L1095))*(P1095/(P1095+O1095)))</f>
        <v>-1.49209277807064</v>
      </c>
      <c r="U1095" s="7" t="n">
        <v>43065</v>
      </c>
    </row>
    <row r="1096" customFormat="false" ht="15" hidden="false" customHeight="false" outlineLevel="0" collapsed="false">
      <c r="A1096" s="0" t="s">
        <v>588</v>
      </c>
      <c r="B1096" s="0" t="s">
        <v>313</v>
      </c>
      <c r="C1096" s="0" t="n">
        <v>46</v>
      </c>
      <c r="D1096" s="0" t="n">
        <v>104</v>
      </c>
      <c r="E1096" s="0" t="n">
        <v>20</v>
      </c>
      <c r="F1096" s="0" t="n">
        <v>38</v>
      </c>
      <c r="G1096" s="0" t="n">
        <v>27</v>
      </c>
      <c r="H1096" s="0" t="n">
        <v>13</v>
      </c>
      <c r="I1096" s="0" t="n">
        <v>0</v>
      </c>
      <c r="J1096" s="0" t="n">
        <v>1</v>
      </c>
      <c r="K1096" s="0" t="n">
        <f aca="false">VLOOKUP(A1096,'Team Data'!$A$1:$E$659,2,FALSE())</f>
        <v>0</v>
      </c>
      <c r="L1096" s="0" t="n">
        <f aca="false">VLOOKUP(A1096,'Team Data'!$A$1:$E$659,3,FALSE())</f>
        <v>3</v>
      </c>
      <c r="M1096" s="0" t="n">
        <f aca="false">VLOOKUP(B1096,'Team Data'!$A$1:$E$659,2,FALSE())</f>
        <v>16</v>
      </c>
      <c r="N1096" s="0" t="n">
        <f aca="false">VLOOKUP(B1096,'Team Data'!$A$1:$E$659,3,FALSE())</f>
        <v>16</v>
      </c>
      <c r="O1096" s="0" t="n">
        <f aca="false">VLOOKUP(A1096,'Team Data'!$A$1:$E$659,4,FALSE())</f>
        <v>43</v>
      </c>
      <c r="P1096" s="0" t="n">
        <f aca="false">VLOOKUP(A1096,'Team Data'!$A$1:$E$659,5,FALSE())</f>
        <v>55</v>
      </c>
      <c r="Q1096" s="0" t="n">
        <f aca="false">VLOOKUP(B1096,'Team Data'!$A$1:$E$659,4,FALSE())</f>
        <v>491</v>
      </c>
      <c r="R1096" s="0" t="n">
        <f aca="false">VLOOKUP(B1096,'Team Data'!$A$1:$E$659,5,FALSE())</f>
        <v>469</v>
      </c>
      <c r="S1096" s="0" t="n">
        <f aca="false">IF(I1096=1,(MIN(30,(C1096-D1096)))*(M1096/(M1096+N1096))*(Q1096/(Q1096+R1096)),(MAX(-30,(C1096-D1096)))*(N1096/(M1096+N1096))*(R1096/(R1096+Q1096)))</f>
        <v>-7.328125</v>
      </c>
      <c r="T1096" s="0" t="n">
        <f aca="false">IF(J1096=1,(MIN(30,(D1096-C1096)))*(K1096/(K1096+L1096))*(O1096/(O1096+P1096)),(MAX(-30,(D1096-C1096)))*(L1096/(K1096+L1096))*(P1096/(P1096+O1096)))</f>
        <v>0</v>
      </c>
      <c r="U1096" s="7" t="n">
        <v>43065</v>
      </c>
    </row>
    <row r="1097" customFormat="false" ht="15" hidden="false" customHeight="false" outlineLevel="0" collapsed="false">
      <c r="A1097" s="0" t="s">
        <v>589</v>
      </c>
      <c r="B1097" s="0" t="s">
        <v>160</v>
      </c>
      <c r="C1097" s="0" t="n">
        <v>70</v>
      </c>
      <c r="D1097" s="0" t="n">
        <v>106</v>
      </c>
      <c r="E1097" s="0" t="n">
        <v>39</v>
      </c>
      <c r="F1097" s="0" t="n">
        <v>52</v>
      </c>
      <c r="G1097" s="0" t="n">
        <v>22</v>
      </c>
      <c r="H1097" s="0" t="n">
        <v>15</v>
      </c>
      <c r="I1097" s="0" t="n">
        <v>0</v>
      </c>
      <c r="J1097" s="0" t="n">
        <v>1</v>
      </c>
      <c r="K1097" s="0" t="n">
        <f aca="false">VLOOKUP(A1097,'Team Data'!$A$1:$E$659,2,FALSE())</f>
        <v>0</v>
      </c>
      <c r="L1097" s="0" t="n">
        <f aca="false">VLOOKUP(A1097,'Team Data'!$A$1:$E$659,3,FALSE())</f>
        <v>2</v>
      </c>
      <c r="M1097" s="0" t="n">
        <f aca="false">VLOOKUP(B1097,'Team Data'!$A$1:$E$659,2,FALSE())</f>
        <v>25</v>
      </c>
      <c r="N1097" s="0" t="n">
        <f aca="false">VLOOKUP(B1097,'Team Data'!$A$1:$E$659,3,FALSE())</f>
        <v>11</v>
      </c>
      <c r="O1097" s="0" t="n">
        <f aca="false">VLOOKUP(A1097,'Team Data'!$A$1:$E$659,4,FALSE())</f>
        <v>39</v>
      </c>
      <c r="P1097" s="0" t="n">
        <f aca="false">VLOOKUP(A1097,'Team Data'!$A$1:$E$659,5,FALSE())</f>
        <v>29</v>
      </c>
      <c r="Q1097" s="0" t="n">
        <f aca="false">VLOOKUP(B1097,'Team Data'!$A$1:$E$659,4,FALSE())</f>
        <v>620</v>
      </c>
      <c r="R1097" s="0" t="n">
        <f aca="false">VLOOKUP(B1097,'Team Data'!$A$1:$E$659,5,FALSE())</f>
        <v>535</v>
      </c>
      <c r="S1097" s="0" t="n">
        <f aca="false">IF(I1097=1,(MIN(30,(C1097-D1097)))*(M1097/(M1097+N1097))*(Q1097/(Q1097+R1097)),(MAX(-30,(C1097-D1097)))*(N1097/(M1097+N1097))*(R1097/(R1097+Q1097)))</f>
        <v>-4.24603174603175</v>
      </c>
      <c r="T1097" s="0" t="n">
        <f aca="false">IF(J1097=1,(MIN(30,(D1097-C1097)))*(K1097/(K1097+L1097))*(O1097/(O1097+P1097)),(MAX(-30,(D1097-C1097)))*(L1097/(K1097+L1097))*(P1097/(P1097+O1097)))</f>
        <v>0</v>
      </c>
      <c r="U1097" s="7" t="n">
        <v>43065</v>
      </c>
    </row>
    <row r="1098" customFormat="false" ht="15" hidden="false" customHeight="false" outlineLevel="0" collapsed="false">
      <c r="A1098" s="0" t="s">
        <v>590</v>
      </c>
      <c r="B1098" s="0" t="s">
        <v>303</v>
      </c>
      <c r="C1098" s="0" t="n">
        <v>53</v>
      </c>
      <c r="D1098" s="0" t="n">
        <v>90</v>
      </c>
      <c r="E1098" s="0" t="n">
        <v>23</v>
      </c>
      <c r="F1098" s="0" t="n">
        <v>48</v>
      </c>
      <c r="G1098" s="0" t="n">
        <v>16</v>
      </c>
      <c r="H1098" s="0" t="n">
        <v>14</v>
      </c>
      <c r="I1098" s="0" t="n">
        <v>0</v>
      </c>
      <c r="J1098" s="0" t="n">
        <v>1</v>
      </c>
      <c r="K1098" s="0" t="n">
        <f aca="false">VLOOKUP(A1098,'Team Data'!$A$1:$E$659,2,FALSE())</f>
        <v>0</v>
      </c>
      <c r="L1098" s="0" t="n">
        <f aca="false">VLOOKUP(A1098,'Team Data'!$A$1:$E$659,3,FALSE())</f>
        <v>1</v>
      </c>
      <c r="M1098" s="0" t="n">
        <f aca="false">VLOOKUP(B1098,'Team Data'!$A$1:$E$659,2,FALSE())</f>
        <v>20</v>
      </c>
      <c r="N1098" s="0" t="n">
        <f aca="false">VLOOKUP(B1098,'Team Data'!$A$1:$E$659,3,FALSE())</f>
        <v>13</v>
      </c>
      <c r="O1098" s="0" t="n">
        <f aca="false">VLOOKUP(A1098,'Team Data'!$A$1:$E$659,4,FALSE())</f>
        <v>20</v>
      </c>
      <c r="P1098" s="0" t="n">
        <f aca="false">VLOOKUP(A1098,'Team Data'!$A$1:$E$659,5,FALSE())</f>
        <v>13</v>
      </c>
      <c r="Q1098" s="0" t="n">
        <f aca="false">VLOOKUP(B1098,'Team Data'!$A$1:$E$659,4,FALSE())</f>
        <v>538</v>
      </c>
      <c r="R1098" s="0" t="n">
        <f aca="false">VLOOKUP(B1098,'Team Data'!$A$1:$E$659,5,FALSE())</f>
        <v>501</v>
      </c>
      <c r="S1098" s="0" t="n">
        <f aca="false">IF(I1098=1,(MIN(30,(C1098-D1098)))*(M1098/(M1098+N1098))*(Q1098/(Q1098+R1098)),(MAX(-30,(C1098-D1098)))*(N1098/(M1098+N1098))*(R1098/(R1098+Q1098)))</f>
        <v>-5.69866130020124</v>
      </c>
      <c r="T1098" s="0" t="n">
        <f aca="false">IF(J1098=1,(MIN(30,(D1098-C1098)))*(K1098/(K1098+L1098))*(O1098/(O1098+P1098)),(MAX(-30,(D1098-C1098)))*(L1098/(K1098+L1098))*(P1098/(P1098+O1098)))</f>
        <v>0</v>
      </c>
      <c r="U1098" s="7" t="n">
        <v>43065</v>
      </c>
    </row>
    <row r="1099" customFormat="false" ht="15" hidden="false" customHeight="false" outlineLevel="0" collapsed="false">
      <c r="A1099" s="0" t="s">
        <v>591</v>
      </c>
      <c r="B1099" s="0" t="s">
        <v>31</v>
      </c>
      <c r="C1099" s="0" t="n">
        <v>48</v>
      </c>
      <c r="D1099" s="0" t="n">
        <v>83</v>
      </c>
      <c r="E1099" s="0" t="n">
        <v>27</v>
      </c>
      <c r="F1099" s="0" t="n">
        <v>52</v>
      </c>
      <c r="G1099" s="0" t="n">
        <v>12</v>
      </c>
      <c r="H1099" s="0" t="n">
        <v>13</v>
      </c>
      <c r="I1099" s="0" t="n">
        <v>0</v>
      </c>
      <c r="J1099" s="0" t="n">
        <v>1</v>
      </c>
      <c r="K1099" s="0" t="n">
        <f aca="false">VLOOKUP(A1099,'Team Data'!$A$1:$E$659,2,FALSE())</f>
        <v>0</v>
      </c>
      <c r="L1099" s="0" t="n">
        <f aca="false">VLOOKUP(A1099,'Team Data'!$A$1:$E$659,3,FALSE())</f>
        <v>1</v>
      </c>
      <c r="M1099" s="0" t="n">
        <f aca="false">VLOOKUP(B1099,'Team Data'!$A$1:$E$659,2,FALSE())</f>
        <v>15</v>
      </c>
      <c r="N1099" s="0" t="n">
        <f aca="false">VLOOKUP(B1099,'Team Data'!$A$1:$E$659,3,FALSE())</f>
        <v>16</v>
      </c>
      <c r="O1099" s="0" t="n">
        <f aca="false">VLOOKUP(A1099,'Team Data'!$A$1:$E$659,4,FALSE())</f>
        <v>15</v>
      </c>
      <c r="P1099" s="0" t="n">
        <f aca="false">VLOOKUP(A1099,'Team Data'!$A$1:$E$659,5,FALSE())</f>
        <v>16</v>
      </c>
      <c r="Q1099" s="0" t="n">
        <f aca="false">VLOOKUP(B1099,'Team Data'!$A$1:$E$659,4,FALSE())</f>
        <v>460</v>
      </c>
      <c r="R1099" s="0" t="n">
        <f aca="false">VLOOKUP(B1099,'Team Data'!$A$1:$E$659,5,FALSE())</f>
        <v>490</v>
      </c>
      <c r="S1099" s="0" t="n">
        <f aca="false">IF(I1099=1,(MIN(30,(C1099-D1099)))*(M1099/(M1099+N1099))*(Q1099/(Q1099+R1099)),(MAX(-30,(C1099-D1099)))*(N1099/(M1099+N1099))*(R1099/(R1099+Q1099)))</f>
        <v>-7.98641765704584</v>
      </c>
      <c r="T1099" s="0" t="n">
        <f aca="false">IF(J1099=1,(MIN(30,(D1099-C1099)))*(K1099/(K1099+L1099))*(O1099/(O1099+P1099)),(MAX(-30,(D1099-C1099)))*(L1099/(K1099+L1099))*(P1099/(P1099+O1099)))</f>
        <v>0</v>
      </c>
      <c r="U1099" s="7" t="n">
        <v>43065</v>
      </c>
    </row>
    <row r="1100" customFormat="false" ht="15" hidden="false" customHeight="false" outlineLevel="0" collapsed="false">
      <c r="A1100" s="0" t="s">
        <v>268</v>
      </c>
      <c r="B1100" s="0" t="s">
        <v>44</v>
      </c>
      <c r="C1100" s="0" t="n">
        <v>74</v>
      </c>
      <c r="D1100" s="0" t="n">
        <v>93</v>
      </c>
      <c r="E1100" s="0" t="n">
        <v>27</v>
      </c>
      <c r="F1100" s="0" t="n">
        <v>28</v>
      </c>
      <c r="G1100" s="0" t="n">
        <v>12</v>
      </c>
      <c r="H1100" s="0" t="n">
        <v>14</v>
      </c>
      <c r="I1100" s="0" t="n">
        <v>0</v>
      </c>
      <c r="J1100" s="0" t="n">
        <v>1</v>
      </c>
      <c r="K1100" s="0" t="n">
        <f aca="false">VLOOKUP(A1100,'Team Data'!$A$1:$E$659,2,FALSE())</f>
        <v>7</v>
      </c>
      <c r="L1100" s="0" t="n">
        <f aca="false">VLOOKUP(A1100,'Team Data'!$A$1:$E$659,3,FALSE())</f>
        <v>25</v>
      </c>
      <c r="M1100" s="0" t="n">
        <f aca="false">VLOOKUP(B1100,'Team Data'!$A$1:$E$659,2,FALSE())</f>
        <v>18</v>
      </c>
      <c r="N1100" s="0" t="n">
        <f aca="false">VLOOKUP(B1100,'Team Data'!$A$1:$E$659,3,FALSE())</f>
        <v>16</v>
      </c>
      <c r="O1100" s="0" t="n">
        <f aca="false">VLOOKUP(A1100,'Team Data'!$A$1:$E$659,4,FALSE())</f>
        <v>471</v>
      </c>
      <c r="P1100" s="0" t="n">
        <f aca="false">VLOOKUP(A1100,'Team Data'!$A$1:$E$659,5,FALSE())</f>
        <v>449</v>
      </c>
      <c r="Q1100" s="0" t="n">
        <f aca="false">VLOOKUP(B1100,'Team Data'!$A$1:$E$659,4,FALSE())</f>
        <v>493</v>
      </c>
      <c r="R1100" s="0" t="n">
        <f aca="false">VLOOKUP(B1100,'Team Data'!$A$1:$E$659,5,FALSE())</f>
        <v>541</v>
      </c>
      <c r="S1100" s="0" t="n">
        <f aca="false">IF(I1100=1,(MIN(30,(C1100-D1100)))*(M1100/(M1100+N1100))*(Q1100/(Q1100+R1100)),(MAX(-30,(C1100-D1100)))*(N1100/(M1100+N1100))*(R1100/(R1100+Q1100)))</f>
        <v>-4.67812037774491</v>
      </c>
      <c r="T1100" s="0" t="n">
        <f aca="false">IF(J1100=1,(MIN(30,(D1100-C1100)))*(K1100/(K1100+L1100))*(O1100/(O1100+P1100)),(MAX(-30,(D1100-C1100)))*(L1100/(K1100+L1100))*(P1100/(P1100+O1100)))</f>
        <v>2.12781929347826</v>
      </c>
      <c r="U1100" s="7" t="n">
        <v>43065</v>
      </c>
    </row>
    <row r="1101" customFormat="false" ht="15" hidden="false" customHeight="false" outlineLevel="0" collapsed="false">
      <c r="A1101" s="0" t="s">
        <v>196</v>
      </c>
      <c r="B1101" s="0" t="s">
        <v>146</v>
      </c>
      <c r="C1101" s="0" t="n">
        <v>55</v>
      </c>
      <c r="D1101" s="0" t="n">
        <v>70</v>
      </c>
      <c r="E1101" s="0" t="n">
        <v>36</v>
      </c>
      <c r="F1101" s="0" t="n">
        <v>36</v>
      </c>
      <c r="G1101" s="0" t="n">
        <v>21</v>
      </c>
      <c r="H1101" s="0" t="n">
        <v>19</v>
      </c>
      <c r="I1101" s="0" t="n">
        <v>0</v>
      </c>
      <c r="J1101" s="0" t="n">
        <v>1</v>
      </c>
      <c r="K1101" s="0" t="n">
        <f aca="false">VLOOKUP(A1101,'Team Data'!$A$1:$E$659,2,FALSE())</f>
        <v>14</v>
      </c>
      <c r="L1101" s="0" t="n">
        <f aca="false">VLOOKUP(A1101,'Team Data'!$A$1:$E$659,3,FALSE())</f>
        <v>19</v>
      </c>
      <c r="M1101" s="0" t="n">
        <f aca="false">VLOOKUP(B1101,'Team Data'!$A$1:$E$659,2,FALSE())</f>
        <v>7</v>
      </c>
      <c r="N1101" s="0" t="n">
        <f aca="false">VLOOKUP(B1101,'Team Data'!$A$1:$E$659,3,FALSE())</f>
        <v>25</v>
      </c>
      <c r="O1101" s="0" t="n">
        <f aca="false">VLOOKUP(A1101,'Team Data'!$A$1:$E$659,4,FALSE())</f>
        <v>464</v>
      </c>
      <c r="P1101" s="0" t="n">
        <f aca="false">VLOOKUP(A1101,'Team Data'!$A$1:$E$659,5,FALSE())</f>
        <v>530</v>
      </c>
      <c r="Q1101" s="0" t="n">
        <f aca="false">VLOOKUP(B1101,'Team Data'!$A$1:$E$659,4,FALSE())</f>
        <v>544</v>
      </c>
      <c r="R1101" s="0" t="n">
        <f aca="false">VLOOKUP(B1101,'Team Data'!$A$1:$E$659,5,FALSE())</f>
        <v>461</v>
      </c>
      <c r="S1101" s="0" t="n">
        <f aca="false">IF(I1101=1,(MIN(30,(C1101-D1101)))*(M1101/(M1101+N1101))*(Q1101/(Q1101+R1101)),(MAX(-30,(C1101-D1101)))*(N1101/(M1101+N1101))*(R1101/(R1101+Q1101)))</f>
        <v>-5.37546641791045</v>
      </c>
      <c r="T1101" s="0" t="n">
        <f aca="false">IF(J1101=1,(MIN(30,(D1101-C1101)))*(K1101/(K1101+L1101))*(O1101/(O1101+P1101)),(MAX(-30,(D1101-C1101)))*(L1101/(K1101+L1101))*(P1101/(P1101+O1101)))</f>
        <v>2.97055057618438</v>
      </c>
      <c r="U1101" s="7" t="n">
        <v>43065</v>
      </c>
    </row>
    <row r="1102" customFormat="false" ht="15" hidden="false" customHeight="false" outlineLevel="0" collapsed="false">
      <c r="A1102" s="0" t="s">
        <v>7</v>
      </c>
      <c r="B1102" s="0" t="s">
        <v>59</v>
      </c>
      <c r="C1102" s="0" t="n">
        <v>69</v>
      </c>
      <c r="D1102" s="0" t="n">
        <v>81</v>
      </c>
      <c r="E1102" s="0" t="n">
        <v>21</v>
      </c>
      <c r="F1102" s="0" t="n">
        <v>42</v>
      </c>
      <c r="G1102" s="0" t="n">
        <v>10</v>
      </c>
      <c r="H1102" s="0" t="n">
        <v>15</v>
      </c>
      <c r="I1102" s="0" t="n">
        <v>0</v>
      </c>
      <c r="J1102" s="0" t="n">
        <v>1</v>
      </c>
      <c r="K1102" s="0" t="n">
        <f aca="false">VLOOKUP(A1102,'Team Data'!$A$1:$E$659,2,FALSE())</f>
        <v>12</v>
      </c>
      <c r="L1102" s="0" t="n">
        <f aca="false">VLOOKUP(A1102,'Team Data'!$A$1:$E$659,3,FALSE())</f>
        <v>19</v>
      </c>
      <c r="M1102" s="0" t="n">
        <f aca="false">VLOOKUP(B1102,'Team Data'!$A$1:$E$659,2,FALSE())</f>
        <v>17</v>
      </c>
      <c r="N1102" s="0" t="n">
        <f aca="false">VLOOKUP(B1102,'Team Data'!$A$1:$E$659,3,FALSE())</f>
        <v>15</v>
      </c>
      <c r="O1102" s="0" t="n">
        <f aca="false">VLOOKUP(A1102,'Team Data'!$A$1:$E$659,4,FALSE())</f>
        <v>486</v>
      </c>
      <c r="P1102" s="0" t="n">
        <f aca="false">VLOOKUP(A1102,'Team Data'!$A$1:$E$659,5,FALSE())</f>
        <v>454</v>
      </c>
      <c r="Q1102" s="0" t="n">
        <f aca="false">VLOOKUP(B1102,'Team Data'!$A$1:$E$659,4,FALSE())</f>
        <v>627</v>
      </c>
      <c r="R1102" s="0" t="n">
        <f aca="false">VLOOKUP(B1102,'Team Data'!$A$1:$E$659,5,FALSE())</f>
        <v>441</v>
      </c>
      <c r="S1102" s="0" t="n">
        <f aca="false">IF(I1102=1,(MIN(30,(C1102-D1102)))*(M1102/(M1102+N1102))*(Q1102/(Q1102+R1102)),(MAX(-30,(C1102-D1102)))*(N1102/(M1102+N1102))*(R1102/(R1102+Q1102)))</f>
        <v>-2.32268258426966</v>
      </c>
      <c r="T1102" s="0" t="n">
        <f aca="false">IF(J1102=1,(MIN(30,(D1102-C1102)))*(K1102/(K1102+L1102))*(O1102/(O1102+P1102)),(MAX(-30,(D1102-C1102)))*(L1102/(K1102+L1102))*(P1102/(P1102+O1102)))</f>
        <v>2.40164722031572</v>
      </c>
      <c r="U1102" s="7" t="n">
        <v>43065</v>
      </c>
    </row>
    <row r="1103" customFormat="false" ht="15" hidden="false" customHeight="false" outlineLevel="0" collapsed="false">
      <c r="A1103" s="0" t="s">
        <v>81</v>
      </c>
      <c r="B1103" s="0" t="s">
        <v>271</v>
      </c>
      <c r="C1103" s="0" t="n">
        <v>65</v>
      </c>
      <c r="D1103" s="0" t="n">
        <v>47</v>
      </c>
      <c r="E1103" s="0" t="n">
        <v>33</v>
      </c>
      <c r="F1103" s="0" t="n">
        <v>35</v>
      </c>
      <c r="G1103" s="0" t="n">
        <v>9</v>
      </c>
      <c r="H1103" s="0" t="n">
        <v>16</v>
      </c>
      <c r="I1103" s="0" t="n">
        <v>1</v>
      </c>
      <c r="J1103" s="0" t="n">
        <v>0</v>
      </c>
      <c r="K1103" s="0" t="n">
        <f aca="false">VLOOKUP(A1103,'Team Data'!$A$1:$E$659,2,FALSE())</f>
        <v>22</v>
      </c>
      <c r="L1103" s="0" t="n">
        <f aca="false">VLOOKUP(A1103,'Team Data'!$A$1:$E$659,3,FALSE())</f>
        <v>13</v>
      </c>
      <c r="M1103" s="0" t="n">
        <f aca="false">VLOOKUP(B1103,'Team Data'!$A$1:$E$659,2,FALSE())</f>
        <v>10</v>
      </c>
      <c r="N1103" s="0" t="n">
        <f aca="false">VLOOKUP(B1103,'Team Data'!$A$1:$E$659,3,FALSE())</f>
        <v>22</v>
      </c>
      <c r="O1103" s="0" t="n">
        <f aca="false">VLOOKUP(A1103,'Team Data'!$A$1:$E$659,4,FALSE())</f>
        <v>536</v>
      </c>
      <c r="P1103" s="0" t="n">
        <f aca="false">VLOOKUP(A1103,'Team Data'!$A$1:$E$659,5,FALSE())</f>
        <v>497</v>
      </c>
      <c r="Q1103" s="0" t="n">
        <f aca="false">VLOOKUP(B1103,'Team Data'!$A$1:$E$659,4,FALSE())</f>
        <v>525</v>
      </c>
      <c r="R1103" s="0" t="n">
        <f aca="false">VLOOKUP(B1103,'Team Data'!$A$1:$E$659,5,FALSE())</f>
        <v>506</v>
      </c>
      <c r="S1103" s="0" t="n">
        <f aca="false">IF(I1103=1,(MIN(30,(C1103-D1103)))*(M1103/(M1103+N1103))*(Q1103/(Q1103+R1103)),(MAX(-30,(C1103-D1103)))*(N1103/(M1103+N1103))*(R1103/(R1103+Q1103)))</f>
        <v>2.86433074684772</v>
      </c>
      <c r="T1103" s="0" t="n">
        <f aca="false">IF(J1103=1,(MIN(30,(D1103-C1103)))*(K1103/(K1103+L1103))*(O1103/(O1103+P1103)),(MAX(-30,(D1103-C1103)))*(L1103/(K1103+L1103))*(P1103/(P1103+O1103)))</f>
        <v>-3.21665053242982</v>
      </c>
      <c r="U1103" s="7" t="n">
        <v>43065</v>
      </c>
    </row>
    <row r="1104" customFormat="false" ht="15" hidden="false" customHeight="false" outlineLevel="0" collapsed="false">
      <c r="A1104" s="0" t="s">
        <v>307</v>
      </c>
      <c r="B1104" s="0" t="s">
        <v>169</v>
      </c>
      <c r="C1104" s="0" t="n">
        <v>42</v>
      </c>
      <c r="D1104" s="0" t="n">
        <v>87</v>
      </c>
      <c r="E1104" s="0" t="n">
        <v>32</v>
      </c>
      <c r="F1104" s="0" t="n">
        <v>44</v>
      </c>
      <c r="G1104" s="0" t="n">
        <v>15</v>
      </c>
      <c r="H1104" s="0" t="n">
        <v>11</v>
      </c>
      <c r="I1104" s="0" t="n">
        <v>0</v>
      </c>
      <c r="J1104" s="0" t="n">
        <v>1</v>
      </c>
      <c r="K1104" s="0" t="n">
        <f aca="false">VLOOKUP(A1104,'Team Data'!$A$1:$E$659,2,FALSE())</f>
        <v>9</v>
      </c>
      <c r="L1104" s="0" t="n">
        <f aca="false">VLOOKUP(A1104,'Team Data'!$A$1:$E$659,3,FALSE())</f>
        <v>22</v>
      </c>
      <c r="M1104" s="0" t="n">
        <f aca="false">VLOOKUP(B1104,'Team Data'!$A$1:$E$659,2,FALSE())</f>
        <v>32</v>
      </c>
      <c r="N1104" s="0" t="n">
        <f aca="false">VLOOKUP(B1104,'Team Data'!$A$1:$E$659,3,FALSE())</f>
        <v>7</v>
      </c>
      <c r="O1104" s="0" t="n">
        <f aca="false">VLOOKUP(A1104,'Team Data'!$A$1:$E$659,4,FALSE())</f>
        <v>491</v>
      </c>
      <c r="P1104" s="0" t="n">
        <f aca="false">VLOOKUP(A1104,'Team Data'!$A$1:$E$659,5,FALSE())</f>
        <v>453</v>
      </c>
      <c r="Q1104" s="0" t="n">
        <f aca="false">VLOOKUP(B1104,'Team Data'!$A$1:$E$659,4,FALSE())</f>
        <v>785</v>
      </c>
      <c r="R1104" s="0" t="n">
        <f aca="false">VLOOKUP(B1104,'Team Data'!$A$1:$E$659,5,FALSE())</f>
        <v>531</v>
      </c>
      <c r="S1104" s="0" t="n">
        <f aca="false">IF(I1104=1,(MIN(30,(C1104-D1104)))*(M1104/(M1104+N1104))*(Q1104/(Q1104+R1104)),(MAX(-30,(C1104-D1104)))*(N1104/(M1104+N1104))*(R1104/(R1104+Q1104)))</f>
        <v>-2.17266775777414</v>
      </c>
      <c r="T1104" s="0" t="n">
        <f aca="false">IF(J1104=1,(MIN(30,(D1104-C1104)))*(K1104/(K1104+L1104))*(O1104/(O1104+P1104)),(MAX(-30,(D1104-C1104)))*(L1104/(K1104+L1104))*(P1104/(P1104+O1104)))</f>
        <v>4.53013942044833</v>
      </c>
      <c r="U1104" s="7" t="n">
        <v>43065</v>
      </c>
    </row>
    <row r="1105" customFormat="false" ht="15" hidden="false" customHeight="false" outlineLevel="0" collapsed="false">
      <c r="A1105" s="0" t="s">
        <v>193</v>
      </c>
      <c r="B1105" s="0" t="s">
        <v>265</v>
      </c>
      <c r="C1105" s="0" t="n">
        <v>52</v>
      </c>
      <c r="D1105" s="0" t="n">
        <v>55</v>
      </c>
      <c r="E1105" s="0" t="n">
        <v>38</v>
      </c>
      <c r="F1105" s="0" t="n">
        <v>28</v>
      </c>
      <c r="G1105" s="0" t="n">
        <v>22</v>
      </c>
      <c r="H1105" s="0" t="n">
        <v>16</v>
      </c>
      <c r="I1105" s="0" t="n">
        <v>0</v>
      </c>
      <c r="J1105" s="0" t="n">
        <v>1</v>
      </c>
      <c r="K1105" s="0" t="n">
        <f aca="false">VLOOKUP(A1105,'Team Data'!$A$1:$E$659,2,FALSE())</f>
        <v>16</v>
      </c>
      <c r="L1105" s="0" t="n">
        <f aca="false">VLOOKUP(A1105,'Team Data'!$A$1:$E$659,3,FALSE())</f>
        <v>17</v>
      </c>
      <c r="M1105" s="0" t="n">
        <f aca="false">VLOOKUP(B1105,'Team Data'!$A$1:$E$659,2,FALSE())</f>
        <v>14</v>
      </c>
      <c r="N1105" s="0" t="n">
        <f aca="false">VLOOKUP(B1105,'Team Data'!$A$1:$E$659,3,FALSE())</f>
        <v>18</v>
      </c>
      <c r="O1105" s="0" t="n">
        <f aca="false">VLOOKUP(A1105,'Team Data'!$A$1:$E$659,4,FALSE())</f>
        <v>486</v>
      </c>
      <c r="P1105" s="0" t="n">
        <f aca="false">VLOOKUP(A1105,'Team Data'!$A$1:$E$659,5,FALSE())</f>
        <v>480</v>
      </c>
      <c r="Q1105" s="0" t="n">
        <f aca="false">VLOOKUP(B1105,'Team Data'!$A$1:$E$659,4,FALSE())</f>
        <v>488</v>
      </c>
      <c r="R1105" s="0" t="n">
        <f aca="false">VLOOKUP(B1105,'Team Data'!$A$1:$E$659,5,FALSE())</f>
        <v>498</v>
      </c>
      <c r="S1105" s="0" t="n">
        <f aca="false">IF(I1105=1,(MIN(30,(C1105-D1105)))*(M1105/(M1105+N1105))*(Q1105/(Q1105+R1105)),(MAX(-30,(C1105-D1105)))*(N1105/(M1105+N1105))*(R1105/(R1105+Q1105)))</f>
        <v>-0.852307302231237</v>
      </c>
      <c r="T1105" s="0" t="n">
        <f aca="false">IF(J1105=1,(MIN(30,(D1105-C1105)))*(K1105/(K1105+L1105))*(O1105/(O1105+P1105)),(MAX(-30,(D1105-C1105)))*(L1105/(K1105+L1105))*(P1105/(P1105+O1105)))</f>
        <v>0.731789949181254</v>
      </c>
      <c r="U1105" s="7" t="n">
        <v>43065</v>
      </c>
    </row>
    <row r="1106" customFormat="false" ht="15" hidden="false" customHeight="false" outlineLevel="0" collapsed="false">
      <c r="A1106" s="0" t="s">
        <v>592</v>
      </c>
      <c r="B1106" s="0" t="s">
        <v>207</v>
      </c>
      <c r="C1106" s="0" t="n">
        <v>53</v>
      </c>
      <c r="D1106" s="0" t="n">
        <v>105</v>
      </c>
      <c r="E1106" s="0" t="n">
        <v>33</v>
      </c>
      <c r="F1106" s="0" t="n">
        <v>51</v>
      </c>
      <c r="G1106" s="0" t="n">
        <v>20</v>
      </c>
      <c r="H1106" s="0" t="n">
        <v>13</v>
      </c>
      <c r="I1106" s="0" t="n">
        <v>0</v>
      </c>
      <c r="J1106" s="0" t="n">
        <v>1</v>
      </c>
      <c r="K1106" s="0" t="n">
        <f aca="false">VLOOKUP(A1106,'Team Data'!$A$1:$E$659,2,FALSE())</f>
        <v>0</v>
      </c>
      <c r="L1106" s="0" t="n">
        <f aca="false">VLOOKUP(A1106,'Team Data'!$A$1:$E$659,3,FALSE())</f>
        <v>2</v>
      </c>
      <c r="M1106" s="0" t="n">
        <f aca="false">VLOOKUP(B1106,'Team Data'!$A$1:$E$659,2,FALSE())</f>
        <v>13</v>
      </c>
      <c r="N1106" s="0" t="n">
        <f aca="false">VLOOKUP(B1106,'Team Data'!$A$1:$E$659,3,FALSE())</f>
        <v>19</v>
      </c>
      <c r="O1106" s="0" t="n">
        <f aca="false">VLOOKUP(A1106,'Team Data'!$A$1:$E$659,4,FALSE())</f>
        <v>26</v>
      </c>
      <c r="P1106" s="0" t="n">
        <f aca="false">VLOOKUP(A1106,'Team Data'!$A$1:$E$659,5,FALSE())</f>
        <v>39</v>
      </c>
      <c r="Q1106" s="0" t="n">
        <f aca="false">VLOOKUP(B1106,'Team Data'!$A$1:$E$659,4,FALSE())</f>
        <v>530</v>
      </c>
      <c r="R1106" s="0" t="n">
        <f aca="false">VLOOKUP(B1106,'Team Data'!$A$1:$E$659,5,FALSE())</f>
        <v>469</v>
      </c>
      <c r="S1106" s="0" t="n">
        <f aca="false">IF(I1106=1,(MIN(30,(C1106-D1106)))*(M1106/(M1106+N1106))*(Q1106/(Q1106+R1106)),(MAX(-30,(C1106-D1106)))*(N1106/(M1106+N1106))*(R1106/(R1106+Q1106)))</f>
        <v>-8.36242492492493</v>
      </c>
      <c r="T1106" s="0" t="n">
        <f aca="false">IF(J1106=1,(MIN(30,(D1106-C1106)))*(K1106/(K1106+L1106))*(O1106/(O1106+P1106)),(MAX(-30,(D1106-C1106)))*(L1106/(K1106+L1106))*(P1106/(P1106+O1106)))</f>
        <v>0</v>
      </c>
      <c r="U1106" s="7" t="n">
        <v>43065</v>
      </c>
    </row>
    <row r="1107" customFormat="false" ht="15" hidden="false" customHeight="false" outlineLevel="0" collapsed="false">
      <c r="A1107" s="0" t="s">
        <v>351</v>
      </c>
      <c r="B1107" s="0" t="s">
        <v>316</v>
      </c>
      <c r="C1107" s="0" t="n">
        <v>65</v>
      </c>
      <c r="D1107" s="0" t="n">
        <v>85</v>
      </c>
      <c r="E1107" s="0" t="n">
        <v>26</v>
      </c>
      <c r="F1107" s="0" t="n">
        <v>33</v>
      </c>
      <c r="G1107" s="0" t="n">
        <v>13</v>
      </c>
      <c r="H1107" s="0" t="n">
        <v>9</v>
      </c>
      <c r="I1107" s="0" t="n">
        <v>0</v>
      </c>
      <c r="J1107" s="0" t="n">
        <v>1</v>
      </c>
      <c r="K1107" s="0" t="n">
        <f aca="false">VLOOKUP(A1107,'Team Data'!$A$1:$E$659,2,FALSE())</f>
        <v>21</v>
      </c>
      <c r="L1107" s="0" t="n">
        <f aca="false">VLOOKUP(A1107,'Team Data'!$A$1:$E$659,3,FALSE())</f>
        <v>13</v>
      </c>
      <c r="M1107" s="0" t="n">
        <f aca="false">VLOOKUP(B1107,'Team Data'!$A$1:$E$659,2,FALSE())</f>
        <v>21</v>
      </c>
      <c r="N1107" s="0" t="n">
        <f aca="false">VLOOKUP(B1107,'Team Data'!$A$1:$E$659,3,FALSE())</f>
        <v>13</v>
      </c>
      <c r="O1107" s="0" t="n">
        <f aca="false">VLOOKUP(A1107,'Team Data'!$A$1:$E$659,4,FALSE())</f>
        <v>532</v>
      </c>
      <c r="P1107" s="0" t="n">
        <f aca="false">VLOOKUP(A1107,'Team Data'!$A$1:$E$659,5,FALSE())</f>
        <v>495</v>
      </c>
      <c r="Q1107" s="0" t="n">
        <f aca="false">VLOOKUP(B1107,'Team Data'!$A$1:$E$659,4,FALSE())</f>
        <v>560</v>
      </c>
      <c r="R1107" s="0" t="n">
        <f aca="false">VLOOKUP(B1107,'Team Data'!$A$1:$E$659,5,FALSE())</f>
        <v>505</v>
      </c>
      <c r="S1107" s="0" t="n">
        <f aca="false">IF(I1107=1,(MIN(30,(C1107-D1107)))*(M1107/(M1107+N1107))*(Q1107/(Q1107+R1107)),(MAX(-30,(C1107-D1107)))*(N1107/(M1107+N1107))*(R1107/(R1107+Q1107)))</f>
        <v>-3.62607014636841</v>
      </c>
      <c r="T1107" s="0" t="n">
        <f aca="false">IF(J1107=1,(MIN(30,(D1107-C1107)))*(K1107/(K1107+L1107))*(O1107/(O1107+P1107)),(MAX(-30,(D1107-C1107)))*(L1107/(K1107+L1107))*(P1107/(P1107+O1107)))</f>
        <v>6.39899192393608</v>
      </c>
      <c r="U1107" s="7" t="n">
        <v>43065</v>
      </c>
    </row>
    <row r="1108" customFormat="false" ht="15" hidden="false" customHeight="false" outlineLevel="0" collapsed="false">
      <c r="A1108" s="0" t="s">
        <v>252</v>
      </c>
      <c r="B1108" s="0" t="s">
        <v>100</v>
      </c>
      <c r="C1108" s="0" t="n">
        <v>81</v>
      </c>
      <c r="D1108" s="0" t="n">
        <v>83</v>
      </c>
      <c r="E1108" s="0" t="n">
        <v>37</v>
      </c>
      <c r="F1108" s="0" t="n">
        <v>34</v>
      </c>
      <c r="G1108" s="0" t="n">
        <v>6</v>
      </c>
      <c r="H1108" s="0" t="n">
        <v>9</v>
      </c>
      <c r="I1108" s="0" t="n">
        <v>0</v>
      </c>
      <c r="J1108" s="0" t="n">
        <v>1</v>
      </c>
      <c r="K1108" s="0" t="n">
        <f aca="false">VLOOKUP(A1108,'Team Data'!$A$1:$E$659,2,FALSE())</f>
        <v>30</v>
      </c>
      <c r="L1108" s="0" t="n">
        <f aca="false">VLOOKUP(A1108,'Team Data'!$A$1:$E$659,3,FALSE())</f>
        <v>6</v>
      </c>
      <c r="M1108" s="0" t="n">
        <f aca="false">VLOOKUP(B1108,'Team Data'!$A$1:$E$659,2,FALSE())</f>
        <v>18</v>
      </c>
      <c r="N1108" s="0" t="n">
        <f aca="false">VLOOKUP(B1108,'Team Data'!$A$1:$E$659,3,FALSE())</f>
        <v>15</v>
      </c>
      <c r="O1108" s="0" t="n">
        <f aca="false">VLOOKUP(A1108,'Team Data'!$A$1:$E$659,4,FALSE())</f>
        <v>602</v>
      </c>
      <c r="P1108" s="0" t="n">
        <f aca="false">VLOOKUP(A1108,'Team Data'!$A$1:$E$659,5,FALSE())</f>
        <v>592</v>
      </c>
      <c r="Q1108" s="0" t="n">
        <f aca="false">VLOOKUP(B1108,'Team Data'!$A$1:$E$659,4,FALSE())</f>
        <v>621</v>
      </c>
      <c r="R1108" s="0" t="n">
        <f aca="false">VLOOKUP(B1108,'Team Data'!$A$1:$E$659,5,FALSE())</f>
        <v>469</v>
      </c>
      <c r="S1108" s="0" t="n">
        <f aca="false">IF(I1108=1,(MIN(30,(C1108-D1108)))*(M1108/(M1108+N1108))*(Q1108/(Q1108+R1108)),(MAX(-30,(C1108-D1108)))*(N1108/(M1108+N1108))*(R1108/(R1108+Q1108)))</f>
        <v>-0.39115929941618</v>
      </c>
      <c r="T1108" s="0" t="n">
        <f aca="false">IF(J1108=1,(MIN(30,(D1108-C1108)))*(K1108/(K1108+L1108))*(O1108/(O1108+P1108)),(MAX(-30,(D1108-C1108)))*(L1108/(K1108+L1108))*(P1108/(P1108+O1108)))</f>
        <v>0.840312674483529</v>
      </c>
      <c r="U1108" s="7" t="n">
        <v>43065</v>
      </c>
    </row>
    <row r="1109" customFormat="false" ht="15" hidden="false" customHeight="false" outlineLevel="0" collapsed="false">
      <c r="A1109" s="0" t="s">
        <v>134</v>
      </c>
      <c r="B1109" s="0" t="s">
        <v>322</v>
      </c>
      <c r="C1109" s="0" t="n">
        <v>65</v>
      </c>
      <c r="D1109" s="0" t="n">
        <v>55</v>
      </c>
      <c r="E1109" s="0" t="n">
        <v>30</v>
      </c>
      <c r="F1109" s="0" t="n">
        <v>32</v>
      </c>
      <c r="G1109" s="0" t="n">
        <v>14</v>
      </c>
      <c r="H1109" s="0" t="n">
        <v>15</v>
      </c>
      <c r="I1109" s="0" t="n">
        <v>1</v>
      </c>
      <c r="J1109" s="0" t="n">
        <v>0</v>
      </c>
      <c r="K1109" s="0" t="n">
        <f aca="false">VLOOKUP(A1109,'Team Data'!$A$1:$E$659,2,FALSE())</f>
        <v>10</v>
      </c>
      <c r="L1109" s="0" t="n">
        <f aca="false">VLOOKUP(A1109,'Team Data'!$A$1:$E$659,3,FALSE())</f>
        <v>22</v>
      </c>
      <c r="M1109" s="0" t="n">
        <f aca="false">VLOOKUP(B1109,'Team Data'!$A$1:$E$659,2,FALSE())</f>
        <v>10</v>
      </c>
      <c r="N1109" s="0" t="n">
        <f aca="false">VLOOKUP(B1109,'Team Data'!$A$1:$E$659,3,FALSE())</f>
        <v>21</v>
      </c>
      <c r="O1109" s="0" t="n">
        <f aca="false">VLOOKUP(A1109,'Team Data'!$A$1:$E$659,4,FALSE())</f>
        <v>542</v>
      </c>
      <c r="P1109" s="0" t="n">
        <f aca="false">VLOOKUP(A1109,'Team Data'!$A$1:$E$659,5,FALSE())</f>
        <v>420</v>
      </c>
      <c r="Q1109" s="0" t="n">
        <f aca="false">VLOOKUP(B1109,'Team Data'!$A$1:$E$659,4,FALSE())</f>
        <v>453</v>
      </c>
      <c r="R1109" s="0" t="n">
        <f aca="false">VLOOKUP(B1109,'Team Data'!$A$1:$E$659,5,FALSE())</f>
        <v>488</v>
      </c>
      <c r="S1109" s="0" t="n">
        <f aca="false">IF(I1109=1,(MIN(30,(C1109-D1109)))*(M1109/(M1109+N1109))*(Q1109/(Q1109+R1109)),(MAX(-30,(C1109-D1109)))*(N1109/(M1109+N1109))*(R1109/(R1109+Q1109)))</f>
        <v>1.55291213876795</v>
      </c>
      <c r="T1109" s="0" t="n">
        <f aca="false">IF(J1109=1,(MIN(30,(D1109-C1109)))*(K1109/(K1109+L1109))*(O1109/(O1109+P1109)),(MAX(-30,(D1109-C1109)))*(L1109/(K1109+L1109))*(P1109/(P1109+O1109)))</f>
        <v>-3.00155925155925</v>
      </c>
      <c r="U1109" s="7" t="n">
        <v>43065</v>
      </c>
    </row>
    <row r="1110" customFormat="false" ht="15" hidden="false" customHeight="false" outlineLevel="0" collapsed="false">
      <c r="A1110" s="0" t="s">
        <v>287</v>
      </c>
      <c r="B1110" s="0" t="s">
        <v>140</v>
      </c>
      <c r="C1110" s="0" t="n">
        <v>83</v>
      </c>
      <c r="D1110" s="0" t="n">
        <v>87</v>
      </c>
      <c r="E1110" s="0" t="n">
        <v>32</v>
      </c>
      <c r="F1110" s="0" t="n">
        <v>31</v>
      </c>
      <c r="G1110" s="0" t="n">
        <v>13</v>
      </c>
      <c r="H1110" s="0" t="n">
        <v>4</v>
      </c>
      <c r="I1110" s="0" t="n">
        <v>0</v>
      </c>
      <c r="J1110" s="0" t="n">
        <v>1</v>
      </c>
      <c r="K1110" s="0" t="n">
        <f aca="false">VLOOKUP(A1110,'Team Data'!$A$1:$E$659,2,FALSE())</f>
        <v>15</v>
      </c>
      <c r="L1110" s="0" t="n">
        <f aca="false">VLOOKUP(A1110,'Team Data'!$A$1:$E$659,3,FALSE())</f>
        <v>16</v>
      </c>
      <c r="M1110" s="0" t="n">
        <f aca="false">VLOOKUP(B1110,'Team Data'!$A$1:$E$659,2,FALSE())</f>
        <v>13</v>
      </c>
      <c r="N1110" s="0" t="n">
        <f aca="false">VLOOKUP(B1110,'Team Data'!$A$1:$E$659,3,FALSE())</f>
        <v>19</v>
      </c>
      <c r="O1110" s="0" t="n">
        <f aca="false">VLOOKUP(A1110,'Team Data'!$A$1:$E$659,4,FALSE())</f>
        <v>605</v>
      </c>
      <c r="P1110" s="0" t="n">
        <f aca="false">VLOOKUP(A1110,'Team Data'!$A$1:$E$659,5,FALSE())</f>
        <v>410</v>
      </c>
      <c r="Q1110" s="0" t="n">
        <f aca="false">VLOOKUP(B1110,'Team Data'!$A$1:$E$659,4,FALSE())</f>
        <v>557</v>
      </c>
      <c r="R1110" s="0" t="n">
        <f aca="false">VLOOKUP(B1110,'Team Data'!$A$1:$E$659,5,FALSE())</f>
        <v>489</v>
      </c>
      <c r="S1110" s="0" t="n">
        <f aca="false">IF(I1110=1,(MIN(30,(C1110-D1110)))*(M1110/(M1110+N1110))*(Q1110/(Q1110+R1110)),(MAX(-30,(C1110-D1110)))*(N1110/(M1110+N1110))*(R1110/(R1110+Q1110)))</f>
        <v>-1.11030114722753</v>
      </c>
      <c r="T1110" s="0" t="n">
        <f aca="false">IF(J1110=1,(MIN(30,(D1110-C1110)))*(K1110/(K1110+L1110))*(O1110/(O1110+P1110)),(MAX(-30,(D1110-C1110)))*(L1110/(K1110+L1110))*(P1110/(P1110+O1110)))</f>
        <v>1.15366279993644</v>
      </c>
      <c r="U1110" s="7" t="n">
        <v>43065</v>
      </c>
    </row>
    <row r="1111" customFormat="false" ht="15" hidden="false" customHeight="false" outlineLevel="0" collapsed="false">
      <c r="A1111" s="0" t="s">
        <v>34</v>
      </c>
      <c r="B1111" s="0" t="s">
        <v>35</v>
      </c>
      <c r="C1111" s="0" t="n">
        <v>81</v>
      </c>
      <c r="D1111" s="0" t="n">
        <v>67</v>
      </c>
      <c r="E1111" s="0" t="n">
        <v>35</v>
      </c>
      <c r="F1111" s="0" t="n">
        <v>35</v>
      </c>
      <c r="G1111" s="0" t="n">
        <v>17</v>
      </c>
      <c r="H1111" s="0" t="n">
        <v>18</v>
      </c>
      <c r="I1111" s="0" t="n">
        <v>1</v>
      </c>
      <c r="J1111" s="0" t="n">
        <v>0</v>
      </c>
      <c r="K1111" s="0" t="n">
        <f aca="false">VLOOKUP(A1111,'Team Data'!$A$1:$E$659,2,FALSE())</f>
        <v>11</v>
      </c>
      <c r="L1111" s="0" t="n">
        <f aca="false">VLOOKUP(A1111,'Team Data'!$A$1:$E$659,3,FALSE())</f>
        <v>16</v>
      </c>
      <c r="M1111" s="0" t="n">
        <f aca="false">VLOOKUP(B1111,'Team Data'!$A$1:$E$659,2,FALSE())</f>
        <v>3</v>
      </c>
      <c r="N1111" s="0" t="n">
        <f aca="false">VLOOKUP(B1111,'Team Data'!$A$1:$E$659,3,FALSE())</f>
        <v>28</v>
      </c>
      <c r="O1111" s="0" t="n">
        <f aca="false">VLOOKUP(A1111,'Team Data'!$A$1:$E$659,4,FALSE())</f>
        <v>361</v>
      </c>
      <c r="P1111" s="0" t="n">
        <f aca="false">VLOOKUP(A1111,'Team Data'!$A$1:$E$659,5,FALSE())</f>
        <v>435</v>
      </c>
      <c r="Q1111" s="0" t="n">
        <f aca="false">VLOOKUP(B1111,'Team Data'!$A$1:$E$659,4,FALSE())</f>
        <v>496</v>
      </c>
      <c r="R1111" s="0" t="n">
        <f aca="false">VLOOKUP(B1111,'Team Data'!$A$1:$E$659,5,FALSE())</f>
        <v>495</v>
      </c>
      <c r="S1111" s="0" t="n">
        <f aca="false">IF(I1111=1,(MIN(30,(C1111-D1111)))*(M1111/(M1111+N1111))*(Q1111/(Q1111+R1111)),(MAX(-30,(C1111-D1111)))*(N1111/(M1111+N1111))*(R1111/(R1111+Q1111)))</f>
        <v>0.678102926337033</v>
      </c>
      <c r="T1111" s="0" t="n">
        <f aca="false">IF(J1111=1,(MIN(30,(D1111-C1111)))*(K1111/(K1111+L1111))*(O1111/(O1111+P1111)),(MAX(-30,(D1111-C1111)))*(L1111/(K1111+L1111))*(P1111/(P1111+O1111)))</f>
        <v>-4.53378001116695</v>
      </c>
      <c r="U1111" s="7" t="n">
        <v>43065</v>
      </c>
    </row>
    <row r="1112" customFormat="false" ht="15" hidden="false" customHeight="false" outlineLevel="0" collapsed="false">
      <c r="A1112" s="0" t="s">
        <v>593</v>
      </c>
      <c r="B1112" s="0" t="s">
        <v>353</v>
      </c>
      <c r="C1112" s="0" t="n">
        <v>70</v>
      </c>
      <c r="D1112" s="0" t="n">
        <v>83</v>
      </c>
      <c r="E1112" s="0" t="n">
        <v>39</v>
      </c>
      <c r="F1112" s="0" t="n">
        <v>39</v>
      </c>
      <c r="G1112" s="0" t="n">
        <v>11</v>
      </c>
      <c r="H1112" s="0" t="n">
        <v>14</v>
      </c>
      <c r="I1112" s="0" t="n">
        <v>0</v>
      </c>
      <c r="J1112" s="0" t="n">
        <v>1</v>
      </c>
      <c r="K1112" s="0" t="n">
        <f aca="false">VLOOKUP(A1112,'Team Data'!$A$1:$E$659,2,FALSE())</f>
        <v>0</v>
      </c>
      <c r="L1112" s="0" t="n">
        <f aca="false">VLOOKUP(A1112,'Team Data'!$A$1:$E$659,3,FALSE())</f>
        <v>1</v>
      </c>
      <c r="M1112" s="0" t="n">
        <f aca="false">VLOOKUP(B1112,'Team Data'!$A$1:$E$659,2,FALSE())</f>
        <v>20</v>
      </c>
      <c r="N1112" s="0" t="n">
        <f aca="false">VLOOKUP(B1112,'Team Data'!$A$1:$E$659,3,FALSE())</f>
        <v>13</v>
      </c>
      <c r="O1112" s="0" t="n">
        <f aca="false">VLOOKUP(A1112,'Team Data'!$A$1:$E$659,4,FALSE())</f>
        <v>20</v>
      </c>
      <c r="P1112" s="0" t="n">
        <f aca="false">VLOOKUP(A1112,'Team Data'!$A$1:$E$659,5,FALSE())</f>
        <v>13</v>
      </c>
      <c r="Q1112" s="0" t="n">
        <f aca="false">VLOOKUP(B1112,'Team Data'!$A$1:$E$659,4,FALSE())</f>
        <v>579</v>
      </c>
      <c r="R1112" s="0" t="n">
        <f aca="false">VLOOKUP(B1112,'Team Data'!$A$1:$E$659,5,FALSE())</f>
        <v>477</v>
      </c>
      <c r="S1112" s="0" t="n">
        <f aca="false">IF(I1112=1,(MIN(30,(C1112-D1112)))*(M1112/(M1112+N1112))*(Q1112/(Q1112+R1112)),(MAX(-30,(C1112-D1112)))*(N1112/(M1112+N1112))*(R1112/(R1112+Q1112)))</f>
        <v>-2.31327479338843</v>
      </c>
      <c r="T1112" s="0" t="n">
        <f aca="false">IF(J1112=1,(MIN(30,(D1112-C1112)))*(K1112/(K1112+L1112))*(O1112/(O1112+P1112)),(MAX(-30,(D1112-C1112)))*(L1112/(K1112+L1112))*(P1112/(P1112+O1112)))</f>
        <v>0</v>
      </c>
      <c r="U1112" s="7" t="n">
        <v>43065</v>
      </c>
    </row>
    <row r="1113" customFormat="false" ht="15" hidden="false" customHeight="false" outlineLevel="0" collapsed="false">
      <c r="A1113" s="0" t="s">
        <v>312</v>
      </c>
      <c r="B1113" s="0" t="s">
        <v>138</v>
      </c>
      <c r="C1113" s="0" t="n">
        <v>73</v>
      </c>
      <c r="D1113" s="0" t="n">
        <v>107</v>
      </c>
      <c r="E1113" s="0" t="n">
        <v>33</v>
      </c>
      <c r="F1113" s="0" t="n">
        <v>37</v>
      </c>
      <c r="G1113" s="0" t="n">
        <v>21</v>
      </c>
      <c r="H1113" s="0" t="n">
        <v>15</v>
      </c>
      <c r="I1113" s="0" t="n">
        <v>0</v>
      </c>
      <c r="J1113" s="0" t="n">
        <v>1</v>
      </c>
      <c r="K1113" s="0" t="n">
        <f aca="false">VLOOKUP(A1113,'Team Data'!$A$1:$E$659,2,FALSE())</f>
        <v>20</v>
      </c>
      <c r="L1113" s="0" t="n">
        <f aca="false">VLOOKUP(A1113,'Team Data'!$A$1:$E$659,3,FALSE())</f>
        <v>16</v>
      </c>
      <c r="M1113" s="0" t="n">
        <f aca="false">VLOOKUP(B1113,'Team Data'!$A$1:$E$659,2,FALSE())</f>
        <v>23</v>
      </c>
      <c r="N1113" s="0" t="n">
        <f aca="false">VLOOKUP(B1113,'Team Data'!$A$1:$E$659,3,FALSE())</f>
        <v>11</v>
      </c>
      <c r="O1113" s="0" t="n">
        <f aca="false">VLOOKUP(A1113,'Team Data'!$A$1:$E$659,4,FALSE())</f>
        <v>545</v>
      </c>
      <c r="P1113" s="0" t="n">
        <f aca="false">VLOOKUP(A1113,'Team Data'!$A$1:$E$659,5,FALSE())</f>
        <v>579</v>
      </c>
      <c r="Q1113" s="0" t="n">
        <f aca="false">VLOOKUP(B1113,'Team Data'!$A$1:$E$659,4,FALSE())</f>
        <v>704</v>
      </c>
      <c r="R1113" s="0" t="n">
        <f aca="false">VLOOKUP(B1113,'Team Data'!$A$1:$E$659,5,FALSE())</f>
        <v>448</v>
      </c>
      <c r="S1113" s="0" t="n">
        <f aca="false">IF(I1113=1,(MIN(30,(C1113-D1113)))*(M1113/(M1113+N1113))*(Q1113/(Q1113+R1113)),(MAX(-30,(C1113-D1113)))*(N1113/(M1113+N1113))*(R1113/(R1113+Q1113)))</f>
        <v>-3.77450980392157</v>
      </c>
      <c r="T1113" s="0" t="n">
        <f aca="false">IF(J1113=1,(MIN(30,(D1113-C1113)))*(K1113/(K1113+L1113))*(O1113/(O1113+P1113)),(MAX(-30,(D1113-C1113)))*(L1113/(K1113+L1113))*(P1113/(P1113+O1113)))</f>
        <v>8.08125741399763</v>
      </c>
      <c r="U1113" s="7" t="n">
        <v>43065</v>
      </c>
    </row>
    <row r="1114" customFormat="false" ht="15" hidden="false" customHeight="false" outlineLevel="0" collapsed="false">
      <c r="A1114" s="0" t="s">
        <v>306</v>
      </c>
      <c r="B1114" s="0" t="s">
        <v>310</v>
      </c>
      <c r="C1114" s="0" t="n">
        <v>63</v>
      </c>
      <c r="D1114" s="0" t="n">
        <v>87</v>
      </c>
      <c r="E1114" s="0" t="n">
        <v>40</v>
      </c>
      <c r="F1114" s="0" t="n">
        <v>47</v>
      </c>
      <c r="G1114" s="0" t="n">
        <v>15</v>
      </c>
      <c r="H1114" s="0" t="n">
        <v>7</v>
      </c>
      <c r="I1114" s="0" t="n">
        <v>0</v>
      </c>
      <c r="J1114" s="0" t="n">
        <v>1</v>
      </c>
      <c r="K1114" s="0" t="n">
        <f aca="false">VLOOKUP(A1114,'Team Data'!$A$1:$E$659,2,FALSE())</f>
        <v>18</v>
      </c>
      <c r="L1114" s="0" t="n">
        <f aca="false">VLOOKUP(A1114,'Team Data'!$A$1:$E$659,3,FALSE())</f>
        <v>17</v>
      </c>
      <c r="M1114" s="0" t="n">
        <f aca="false">VLOOKUP(B1114,'Team Data'!$A$1:$E$659,2,FALSE())</f>
        <v>21</v>
      </c>
      <c r="N1114" s="0" t="n">
        <f aca="false">VLOOKUP(B1114,'Team Data'!$A$1:$E$659,3,FALSE())</f>
        <v>12</v>
      </c>
      <c r="O1114" s="0" t="n">
        <f aca="false">VLOOKUP(A1114,'Team Data'!$A$1:$E$659,4,FALSE())</f>
        <v>605</v>
      </c>
      <c r="P1114" s="0" t="n">
        <f aca="false">VLOOKUP(A1114,'Team Data'!$A$1:$E$659,5,FALSE())</f>
        <v>465</v>
      </c>
      <c r="Q1114" s="0" t="n">
        <f aca="false">VLOOKUP(B1114,'Team Data'!$A$1:$E$659,4,FALSE())</f>
        <v>636</v>
      </c>
      <c r="R1114" s="0" t="n">
        <f aca="false">VLOOKUP(B1114,'Team Data'!$A$1:$E$659,5,FALSE())</f>
        <v>474</v>
      </c>
      <c r="S1114" s="0" t="n">
        <f aca="false">IF(I1114=1,(MIN(30,(C1114-D1114)))*(M1114/(M1114+N1114))*(Q1114/(Q1114+R1114)),(MAX(-30,(C1114-D1114)))*(N1114/(M1114+N1114))*(R1114/(R1114+Q1114)))</f>
        <v>-3.72678132678133</v>
      </c>
      <c r="T1114" s="0" t="n">
        <f aca="false">IF(J1114=1,(MIN(30,(D1114-C1114)))*(K1114/(K1114+L1114))*(O1114/(O1114+P1114)),(MAX(-30,(D1114-C1114)))*(L1114/(K1114+L1114))*(P1114/(P1114+O1114)))</f>
        <v>6.97890520694259</v>
      </c>
      <c r="U1114" s="7" t="n">
        <v>43065</v>
      </c>
    </row>
    <row r="1115" customFormat="false" ht="15" hidden="false" customHeight="false" outlineLevel="0" collapsed="false">
      <c r="A1115" s="0" t="s">
        <v>279</v>
      </c>
      <c r="B1115" s="0" t="s">
        <v>90</v>
      </c>
      <c r="C1115" s="0" t="n">
        <v>51</v>
      </c>
      <c r="D1115" s="0" t="n">
        <v>75</v>
      </c>
      <c r="E1115" s="0" t="n">
        <v>26</v>
      </c>
      <c r="F1115" s="0" t="n">
        <v>43</v>
      </c>
      <c r="G1115" s="0" t="n">
        <v>14</v>
      </c>
      <c r="H1115" s="0" t="n">
        <v>11</v>
      </c>
      <c r="I1115" s="0" t="n">
        <v>0</v>
      </c>
      <c r="J1115" s="0" t="n">
        <v>1</v>
      </c>
      <c r="K1115" s="0" t="n">
        <f aca="false">VLOOKUP(A1115,'Team Data'!$A$1:$E$659,2,FALSE())</f>
        <v>13</v>
      </c>
      <c r="L1115" s="0" t="n">
        <f aca="false">VLOOKUP(A1115,'Team Data'!$A$1:$E$659,3,FALSE())</f>
        <v>18</v>
      </c>
      <c r="M1115" s="0" t="n">
        <f aca="false">VLOOKUP(B1115,'Team Data'!$A$1:$E$659,2,FALSE())</f>
        <v>23</v>
      </c>
      <c r="N1115" s="0" t="n">
        <f aca="false">VLOOKUP(B1115,'Team Data'!$A$1:$E$659,3,FALSE())</f>
        <v>12</v>
      </c>
      <c r="O1115" s="0" t="n">
        <f aca="false">VLOOKUP(A1115,'Team Data'!$A$1:$E$659,4,FALSE())</f>
        <v>437</v>
      </c>
      <c r="P1115" s="0" t="n">
        <f aca="false">VLOOKUP(A1115,'Team Data'!$A$1:$E$659,5,FALSE())</f>
        <v>490</v>
      </c>
      <c r="Q1115" s="0" t="n">
        <f aca="false">VLOOKUP(B1115,'Team Data'!$A$1:$E$659,4,FALSE())</f>
        <v>500</v>
      </c>
      <c r="R1115" s="0" t="n">
        <f aca="false">VLOOKUP(B1115,'Team Data'!$A$1:$E$659,5,FALSE())</f>
        <v>533</v>
      </c>
      <c r="S1115" s="0" t="n">
        <f aca="false">IF(I1115=1,(MIN(30,(C1115-D1115)))*(M1115/(M1115+N1115))*(Q1115/(Q1115+R1115)),(MAX(-30,(C1115-D1115)))*(N1115/(M1115+N1115))*(R1115/(R1115+Q1115)))</f>
        <v>-4.24571981745264</v>
      </c>
      <c r="T1115" s="0" t="n">
        <f aca="false">IF(J1115=1,(MIN(30,(D1115-C1115)))*(K1115/(K1115+L1115))*(O1115/(O1115+P1115)),(MAX(-30,(D1115-C1115)))*(L1115/(K1115+L1115))*(P1115/(P1115+O1115)))</f>
        <v>4.74454535964088</v>
      </c>
      <c r="U1115" s="7" t="n">
        <v>43065</v>
      </c>
    </row>
    <row r="1116" customFormat="false" ht="15" hidden="false" customHeight="false" outlineLevel="0" collapsed="false">
      <c r="A1116" s="0" t="s">
        <v>45</v>
      </c>
      <c r="B1116" s="0" t="s">
        <v>224</v>
      </c>
      <c r="C1116" s="0" t="n">
        <v>58</v>
      </c>
      <c r="D1116" s="0" t="n">
        <v>80</v>
      </c>
      <c r="E1116" s="0" t="n">
        <v>29</v>
      </c>
      <c r="F1116" s="0" t="n">
        <v>36</v>
      </c>
      <c r="G1116" s="0" t="n">
        <v>18</v>
      </c>
      <c r="H1116" s="0" t="n">
        <v>13</v>
      </c>
      <c r="I1116" s="0" t="n">
        <v>0</v>
      </c>
      <c r="J1116" s="0" t="n">
        <v>1</v>
      </c>
      <c r="K1116" s="0" t="n">
        <f aca="false">VLOOKUP(A1116,'Team Data'!$A$1:$E$659,2,FALSE())</f>
        <v>21</v>
      </c>
      <c r="L1116" s="0" t="n">
        <f aca="false">VLOOKUP(A1116,'Team Data'!$A$1:$E$659,3,FALSE())</f>
        <v>12</v>
      </c>
      <c r="M1116" s="0" t="n">
        <f aca="false">VLOOKUP(B1116,'Team Data'!$A$1:$E$659,2,FALSE())</f>
        <v>14</v>
      </c>
      <c r="N1116" s="0" t="n">
        <f aca="false">VLOOKUP(B1116,'Team Data'!$A$1:$E$659,3,FALSE())</f>
        <v>18</v>
      </c>
      <c r="O1116" s="0" t="n">
        <f aca="false">VLOOKUP(A1116,'Team Data'!$A$1:$E$659,4,FALSE())</f>
        <v>497</v>
      </c>
      <c r="P1116" s="0" t="n">
        <f aca="false">VLOOKUP(A1116,'Team Data'!$A$1:$E$659,5,FALSE())</f>
        <v>569</v>
      </c>
      <c r="Q1116" s="0" t="n">
        <f aca="false">VLOOKUP(B1116,'Team Data'!$A$1:$E$659,4,FALSE())</f>
        <v>577</v>
      </c>
      <c r="R1116" s="0" t="n">
        <f aca="false">VLOOKUP(B1116,'Team Data'!$A$1:$E$659,5,FALSE())</f>
        <v>477</v>
      </c>
      <c r="S1116" s="0" t="n">
        <f aca="false">IF(I1116=1,(MIN(30,(C1116-D1116)))*(M1116/(M1116+N1116))*(Q1116/(Q1116+R1116)),(MAX(-30,(C1116-D1116)))*(N1116/(M1116+N1116))*(R1116/(R1116+Q1116)))</f>
        <v>-5.60045066413662</v>
      </c>
      <c r="T1116" s="0" t="n">
        <f aca="false">IF(J1116=1,(MIN(30,(D1116-C1116)))*(K1116/(K1116+L1116))*(O1116/(O1116+P1116)),(MAX(-30,(D1116-C1116)))*(L1116/(K1116+L1116))*(P1116/(P1116+O1116)))</f>
        <v>6.52720450281426</v>
      </c>
      <c r="U1116" s="7" t="n">
        <v>43065</v>
      </c>
    </row>
    <row r="1117" customFormat="false" ht="15" hidden="false" customHeight="false" outlineLevel="0" collapsed="false">
      <c r="A1117" s="0" t="s">
        <v>267</v>
      </c>
      <c r="B1117" s="0" t="s">
        <v>349</v>
      </c>
      <c r="C1117" s="0" t="n">
        <v>61</v>
      </c>
      <c r="D1117" s="0" t="n">
        <v>86</v>
      </c>
      <c r="E1117" s="0" t="n">
        <v>41</v>
      </c>
      <c r="F1117" s="0" t="n">
        <v>44</v>
      </c>
      <c r="G1117" s="0" t="n">
        <v>19</v>
      </c>
      <c r="H1117" s="0" t="n">
        <v>16</v>
      </c>
      <c r="I1117" s="0" t="n">
        <v>0</v>
      </c>
      <c r="J1117" s="0" t="n">
        <v>1</v>
      </c>
      <c r="K1117" s="0" t="n">
        <f aca="false">VLOOKUP(A1117,'Team Data'!$A$1:$E$659,2,FALSE())</f>
        <v>10</v>
      </c>
      <c r="L1117" s="0" t="n">
        <f aca="false">VLOOKUP(A1117,'Team Data'!$A$1:$E$659,3,FALSE())</f>
        <v>22</v>
      </c>
      <c r="M1117" s="0" t="n">
        <f aca="false">VLOOKUP(B1117,'Team Data'!$A$1:$E$659,2,FALSE())</f>
        <v>19</v>
      </c>
      <c r="N1117" s="0" t="n">
        <f aca="false">VLOOKUP(B1117,'Team Data'!$A$1:$E$659,3,FALSE())</f>
        <v>12</v>
      </c>
      <c r="O1117" s="0" t="n">
        <f aca="false">VLOOKUP(A1117,'Team Data'!$A$1:$E$659,4,FALSE())</f>
        <v>457</v>
      </c>
      <c r="P1117" s="0" t="n">
        <f aca="false">VLOOKUP(A1117,'Team Data'!$A$1:$E$659,5,FALSE())</f>
        <v>529</v>
      </c>
      <c r="Q1117" s="0" t="n">
        <f aca="false">VLOOKUP(B1117,'Team Data'!$A$1:$E$659,4,FALSE())</f>
        <v>461</v>
      </c>
      <c r="R1117" s="0" t="n">
        <f aca="false">VLOOKUP(B1117,'Team Data'!$A$1:$E$659,5,FALSE())</f>
        <v>472</v>
      </c>
      <c r="S1117" s="0" t="n">
        <f aca="false">IF(I1117=1,(MIN(30,(C1117-D1117)))*(M1117/(M1117+N1117))*(Q1117/(Q1117+R1117)),(MAX(-30,(C1117-D1117)))*(N1117/(M1117+N1117))*(R1117/(R1117+Q1117)))</f>
        <v>-4.89575770148325</v>
      </c>
      <c r="T1117" s="0" t="n">
        <f aca="false">IF(J1117=1,(MIN(30,(D1117-C1117)))*(K1117/(K1117+L1117))*(O1117/(O1117+P1117)),(MAX(-30,(D1117-C1117)))*(L1117/(K1117+L1117))*(P1117/(P1117+O1117)))</f>
        <v>3.62100659229209</v>
      </c>
      <c r="U1117" s="7" t="n">
        <v>43066</v>
      </c>
    </row>
    <row r="1118" customFormat="false" ht="15" hidden="false" customHeight="false" outlineLevel="0" collapsed="false">
      <c r="A1118" s="0" t="s">
        <v>223</v>
      </c>
      <c r="B1118" s="0" t="s">
        <v>158</v>
      </c>
      <c r="C1118" s="0" t="n">
        <v>65</v>
      </c>
      <c r="D1118" s="0" t="n">
        <v>46</v>
      </c>
      <c r="E1118" s="0" t="n">
        <v>44</v>
      </c>
      <c r="F1118" s="0" t="n">
        <v>25</v>
      </c>
      <c r="G1118" s="0" t="n">
        <v>16</v>
      </c>
      <c r="H1118" s="0" t="n">
        <v>12</v>
      </c>
      <c r="I1118" s="0" t="n">
        <v>1</v>
      </c>
      <c r="J1118" s="0" t="n">
        <v>0</v>
      </c>
      <c r="K1118" s="0" t="n">
        <f aca="false">VLOOKUP(A1118,'Team Data'!$A$1:$E$659,2,FALSE())</f>
        <v>16</v>
      </c>
      <c r="L1118" s="0" t="n">
        <f aca="false">VLOOKUP(A1118,'Team Data'!$A$1:$E$659,3,FALSE())</f>
        <v>16</v>
      </c>
      <c r="M1118" s="0" t="n">
        <f aca="false">VLOOKUP(B1118,'Team Data'!$A$1:$E$659,2,FALSE())</f>
        <v>6</v>
      </c>
      <c r="N1118" s="0" t="n">
        <f aca="false">VLOOKUP(B1118,'Team Data'!$A$1:$E$659,3,FALSE())</f>
        <v>25</v>
      </c>
      <c r="O1118" s="0" t="n">
        <f aca="false">VLOOKUP(A1118,'Team Data'!$A$1:$E$659,4,FALSE())</f>
        <v>583</v>
      </c>
      <c r="P1118" s="0" t="n">
        <f aca="false">VLOOKUP(A1118,'Team Data'!$A$1:$E$659,5,FALSE())</f>
        <v>479</v>
      </c>
      <c r="Q1118" s="0" t="n">
        <f aca="false">VLOOKUP(B1118,'Team Data'!$A$1:$E$659,4,FALSE())</f>
        <v>499</v>
      </c>
      <c r="R1118" s="0" t="n">
        <f aca="false">VLOOKUP(B1118,'Team Data'!$A$1:$E$659,5,FALSE())</f>
        <v>492</v>
      </c>
      <c r="S1118" s="0" t="n">
        <f aca="false">IF(I1118=1,(MIN(30,(C1118-D1118)))*(M1118/(M1118+N1118))*(Q1118/(Q1118+R1118)),(MAX(-30,(C1118-D1118)))*(N1118/(M1118+N1118))*(R1118/(R1118+Q1118)))</f>
        <v>1.8516975358875</v>
      </c>
      <c r="T1118" s="0" t="n">
        <f aca="false">IF(J1118=1,(MIN(30,(D1118-C1118)))*(K1118/(K1118+L1118))*(O1118/(O1118+P1118)),(MAX(-30,(D1118-C1118)))*(L1118/(K1118+L1118))*(P1118/(P1118+O1118)))</f>
        <v>-4.28483992467043</v>
      </c>
      <c r="U1118" s="7" t="n">
        <v>43066</v>
      </c>
    </row>
    <row r="1119" customFormat="false" ht="15" hidden="false" customHeight="false" outlineLevel="0" collapsed="false">
      <c r="A1119" s="0" t="s">
        <v>229</v>
      </c>
      <c r="B1119" s="0" t="s">
        <v>68</v>
      </c>
      <c r="C1119" s="0" t="n">
        <v>69</v>
      </c>
      <c r="D1119" s="0" t="n">
        <v>82</v>
      </c>
      <c r="E1119" s="0" t="n">
        <v>29</v>
      </c>
      <c r="F1119" s="0" t="n">
        <v>41</v>
      </c>
      <c r="G1119" s="0" t="n">
        <v>14</v>
      </c>
      <c r="H1119" s="0" t="n">
        <v>10</v>
      </c>
      <c r="I1119" s="0" t="n">
        <v>0</v>
      </c>
      <c r="J1119" s="0" t="n">
        <v>1</v>
      </c>
      <c r="K1119" s="0" t="n">
        <f aca="false">VLOOKUP(A1119,'Team Data'!$A$1:$E$659,2,FALSE())</f>
        <v>10</v>
      </c>
      <c r="L1119" s="0" t="n">
        <f aca="false">VLOOKUP(A1119,'Team Data'!$A$1:$E$659,3,FALSE())</f>
        <v>22</v>
      </c>
      <c r="M1119" s="0" t="n">
        <f aca="false">VLOOKUP(B1119,'Team Data'!$A$1:$E$659,2,FALSE())</f>
        <v>11</v>
      </c>
      <c r="N1119" s="0" t="n">
        <f aca="false">VLOOKUP(B1119,'Team Data'!$A$1:$E$659,3,FALSE())</f>
        <v>20</v>
      </c>
      <c r="O1119" s="0" t="n">
        <f aca="false">VLOOKUP(A1119,'Team Data'!$A$1:$E$659,4,FALSE())</f>
        <v>517</v>
      </c>
      <c r="P1119" s="0" t="n">
        <f aca="false">VLOOKUP(A1119,'Team Data'!$A$1:$E$659,5,FALSE())</f>
        <v>456</v>
      </c>
      <c r="Q1119" s="0" t="n">
        <f aca="false">VLOOKUP(B1119,'Team Data'!$A$1:$E$659,4,FALSE())</f>
        <v>590</v>
      </c>
      <c r="R1119" s="0" t="n">
        <f aca="false">VLOOKUP(B1119,'Team Data'!$A$1:$E$659,5,FALSE())</f>
        <v>446</v>
      </c>
      <c r="S1119" s="0" t="n">
        <f aca="false">IF(I1119=1,(MIN(30,(C1119-D1119)))*(M1119/(M1119+N1119))*(Q1119/(Q1119+R1119)),(MAX(-30,(C1119-D1119)))*(N1119/(M1119+N1119))*(R1119/(R1119+Q1119)))</f>
        <v>-3.61066135259684</v>
      </c>
      <c r="T1119" s="0" t="n">
        <f aca="false">IF(J1119=1,(MIN(30,(D1119-C1119)))*(K1119/(K1119+L1119))*(O1119/(O1119+P1119)),(MAX(-30,(D1119-C1119)))*(L1119/(K1119+L1119))*(P1119/(P1119+O1119)))</f>
        <v>2.15859455292909</v>
      </c>
      <c r="U1119" s="7" t="n">
        <v>43066</v>
      </c>
    </row>
    <row r="1120" customFormat="false" ht="15" hidden="false" customHeight="false" outlineLevel="0" collapsed="false">
      <c r="A1120" s="0" t="s">
        <v>305</v>
      </c>
      <c r="B1120" s="0" t="s">
        <v>339</v>
      </c>
      <c r="C1120" s="0" t="n">
        <v>70</v>
      </c>
      <c r="D1120" s="0" t="n">
        <v>77</v>
      </c>
      <c r="E1120" s="0" t="n">
        <v>25</v>
      </c>
      <c r="F1120" s="0" t="n">
        <v>40</v>
      </c>
      <c r="G1120" s="0" t="n">
        <v>11</v>
      </c>
      <c r="H1120" s="0" t="n">
        <v>15</v>
      </c>
      <c r="I1120" s="0" t="n">
        <v>0</v>
      </c>
      <c r="J1120" s="0" t="n">
        <v>1</v>
      </c>
      <c r="K1120" s="0" t="n">
        <f aca="false">VLOOKUP(A1120,'Team Data'!$A$1:$E$659,2,FALSE())</f>
        <v>22</v>
      </c>
      <c r="L1120" s="0" t="n">
        <f aca="false">VLOOKUP(A1120,'Team Data'!$A$1:$E$659,3,FALSE())</f>
        <v>11</v>
      </c>
      <c r="M1120" s="0" t="n">
        <f aca="false">VLOOKUP(B1120,'Team Data'!$A$1:$E$659,2,FALSE())</f>
        <v>21</v>
      </c>
      <c r="N1120" s="0" t="n">
        <f aca="false">VLOOKUP(B1120,'Team Data'!$A$1:$E$659,3,FALSE())</f>
        <v>11</v>
      </c>
      <c r="O1120" s="0" t="n">
        <f aca="false">VLOOKUP(A1120,'Team Data'!$A$1:$E$659,4,FALSE())</f>
        <v>522</v>
      </c>
      <c r="P1120" s="0" t="n">
        <f aca="false">VLOOKUP(A1120,'Team Data'!$A$1:$E$659,5,FALSE())</f>
        <v>501</v>
      </c>
      <c r="Q1120" s="0" t="n">
        <f aca="false">VLOOKUP(B1120,'Team Data'!$A$1:$E$659,4,FALSE())</f>
        <v>616</v>
      </c>
      <c r="R1120" s="0" t="n">
        <f aca="false">VLOOKUP(B1120,'Team Data'!$A$1:$E$659,5,FALSE())</f>
        <v>448</v>
      </c>
      <c r="S1120" s="0" t="n">
        <f aca="false">IF(I1120=1,(MIN(30,(C1120-D1120)))*(M1120/(M1120+N1120))*(Q1120/(Q1120+R1120)),(MAX(-30,(C1120-D1120)))*(N1120/(M1120+N1120))*(R1120/(R1120+Q1120)))</f>
        <v>-1.01315789473684</v>
      </c>
      <c r="T1120" s="0" t="n">
        <f aca="false">IF(J1120=1,(MIN(30,(D1120-C1120)))*(K1120/(K1120+L1120))*(O1120/(O1120+P1120)),(MAX(-30,(D1120-C1120)))*(L1120/(K1120+L1120))*(P1120/(P1120+O1120)))</f>
        <v>2.38123167155425</v>
      </c>
      <c r="U1120" s="7" t="n">
        <v>43066</v>
      </c>
    </row>
    <row r="1121" customFormat="false" ht="15" hidden="false" customHeight="false" outlineLevel="0" collapsed="false">
      <c r="A1121" s="0" t="s">
        <v>197</v>
      </c>
      <c r="B1121" s="0" t="s">
        <v>170</v>
      </c>
      <c r="C1121" s="0" t="n">
        <v>45</v>
      </c>
      <c r="D1121" s="0" t="n">
        <v>63</v>
      </c>
      <c r="E1121" s="0" t="n">
        <v>36</v>
      </c>
      <c r="F1121" s="0" t="n">
        <v>52</v>
      </c>
      <c r="G1121" s="0" t="n">
        <v>16</v>
      </c>
      <c r="H1121" s="0" t="n">
        <v>24</v>
      </c>
      <c r="I1121" s="0" t="n">
        <v>0</v>
      </c>
      <c r="J1121" s="0" t="n">
        <v>1</v>
      </c>
      <c r="K1121" s="0" t="n">
        <f aca="false">VLOOKUP(A1121,'Team Data'!$A$1:$E$659,2,FALSE())</f>
        <v>26</v>
      </c>
      <c r="L1121" s="0" t="n">
        <f aca="false">VLOOKUP(A1121,'Team Data'!$A$1:$E$659,3,FALSE())</f>
        <v>11</v>
      </c>
      <c r="M1121" s="0" t="n">
        <f aca="false">VLOOKUP(B1121,'Team Data'!$A$1:$E$659,2,FALSE())</f>
        <v>29</v>
      </c>
      <c r="N1121" s="0" t="n">
        <f aca="false">VLOOKUP(B1121,'Team Data'!$A$1:$E$659,3,FALSE())</f>
        <v>5</v>
      </c>
      <c r="O1121" s="0" t="n">
        <f aca="false">VLOOKUP(A1121,'Team Data'!$A$1:$E$659,4,FALSE())</f>
        <v>794</v>
      </c>
      <c r="P1121" s="0" t="n">
        <f aca="false">VLOOKUP(A1121,'Team Data'!$A$1:$E$659,5,FALSE())</f>
        <v>455</v>
      </c>
      <c r="Q1121" s="0" t="n">
        <f aca="false">VLOOKUP(B1121,'Team Data'!$A$1:$E$659,4,FALSE())</f>
        <v>622</v>
      </c>
      <c r="R1121" s="0" t="n">
        <f aca="false">VLOOKUP(B1121,'Team Data'!$A$1:$E$659,5,FALSE())</f>
        <v>516</v>
      </c>
      <c r="S1121" s="0" t="n">
        <f aca="false">IF(I1121=1,(MIN(30,(C1121-D1121)))*(M1121/(M1121+N1121))*(Q1121/(Q1121+R1121)),(MAX(-30,(C1121-D1121)))*(N1121/(M1121+N1121))*(R1121/(R1121+Q1121)))</f>
        <v>-1.20024811330508</v>
      </c>
      <c r="T1121" s="0" t="n">
        <f aca="false">IF(J1121=1,(MIN(30,(D1121-C1121)))*(K1121/(K1121+L1121))*(O1121/(O1121+P1121)),(MAX(-30,(D1121-C1121)))*(L1121/(K1121+L1121))*(P1121/(P1121+O1121)))</f>
        <v>8.04085430506567</v>
      </c>
      <c r="U1121" s="7" t="n">
        <v>43066</v>
      </c>
    </row>
    <row r="1122" customFormat="false" ht="15" hidden="false" customHeight="false" outlineLevel="0" collapsed="false">
      <c r="A1122" s="0" t="s">
        <v>594</v>
      </c>
      <c r="B1122" s="0" t="s">
        <v>179</v>
      </c>
      <c r="C1122" s="0" t="n">
        <v>75</v>
      </c>
      <c r="D1122" s="0" t="n">
        <v>86</v>
      </c>
      <c r="E1122" s="0" t="n">
        <v>22</v>
      </c>
      <c r="F1122" s="0" t="n">
        <v>33</v>
      </c>
      <c r="G1122" s="0" t="n">
        <v>20</v>
      </c>
      <c r="H1122" s="0" t="n">
        <v>16</v>
      </c>
      <c r="I1122" s="0" t="n">
        <v>0</v>
      </c>
      <c r="J1122" s="0" t="n">
        <v>1</v>
      </c>
      <c r="K1122" s="0" t="n">
        <f aca="false">VLOOKUP(A1122,'Team Data'!$A$1:$E$659,2,FALSE())</f>
        <v>0</v>
      </c>
      <c r="L1122" s="0" t="n">
        <f aca="false">VLOOKUP(A1122,'Team Data'!$A$1:$E$659,3,FALSE())</f>
        <v>1</v>
      </c>
      <c r="M1122" s="0" t="n">
        <f aca="false">VLOOKUP(B1122,'Team Data'!$A$1:$E$659,2,FALSE())</f>
        <v>26</v>
      </c>
      <c r="N1122" s="0" t="n">
        <f aca="false">VLOOKUP(B1122,'Team Data'!$A$1:$E$659,3,FALSE())</f>
        <v>8</v>
      </c>
      <c r="O1122" s="0" t="n">
        <f aca="false">VLOOKUP(A1122,'Team Data'!$A$1:$E$659,4,FALSE())</f>
        <v>26</v>
      </c>
      <c r="P1122" s="0" t="n">
        <f aca="false">VLOOKUP(A1122,'Team Data'!$A$1:$E$659,5,FALSE())</f>
        <v>8</v>
      </c>
      <c r="Q1122" s="0" t="n">
        <f aca="false">VLOOKUP(B1122,'Team Data'!$A$1:$E$659,4,FALSE())</f>
        <v>523</v>
      </c>
      <c r="R1122" s="0" t="n">
        <f aca="false">VLOOKUP(B1122,'Team Data'!$A$1:$E$659,5,FALSE())</f>
        <v>545</v>
      </c>
      <c r="S1122" s="0" t="n">
        <f aca="false">IF(I1122=1,(MIN(30,(C1122-D1122)))*(M1122/(M1122+N1122))*(Q1122/(Q1122+R1122)),(MAX(-30,(C1122-D1122)))*(N1122/(M1122+N1122))*(R1122/(R1122+Q1122)))</f>
        <v>-1.32077550121172</v>
      </c>
      <c r="T1122" s="0" t="n">
        <f aca="false">IF(J1122=1,(MIN(30,(D1122-C1122)))*(K1122/(K1122+L1122))*(O1122/(O1122+P1122)),(MAX(-30,(D1122-C1122)))*(L1122/(K1122+L1122))*(P1122/(P1122+O1122)))</f>
        <v>0</v>
      </c>
      <c r="U1122" s="7" t="n">
        <v>43066</v>
      </c>
    </row>
    <row r="1123" customFormat="false" ht="15" hidden="false" customHeight="false" outlineLevel="0" collapsed="false">
      <c r="A1123" s="0" t="s">
        <v>230</v>
      </c>
      <c r="B1123" s="0" t="s">
        <v>281</v>
      </c>
      <c r="C1123" s="0" t="n">
        <v>87</v>
      </c>
      <c r="D1123" s="0" t="n">
        <v>78</v>
      </c>
      <c r="E1123" s="0" t="n">
        <v>33</v>
      </c>
      <c r="F1123" s="0" t="n">
        <v>43</v>
      </c>
      <c r="G1123" s="0" t="n">
        <v>10</v>
      </c>
      <c r="H1123" s="0" t="n">
        <v>28</v>
      </c>
      <c r="I1123" s="0" t="n">
        <v>1</v>
      </c>
      <c r="J1123" s="0" t="n">
        <v>0</v>
      </c>
      <c r="K1123" s="0" t="n">
        <f aca="false">VLOOKUP(A1123,'Team Data'!$A$1:$E$659,2,FALSE())</f>
        <v>20</v>
      </c>
      <c r="L1123" s="0" t="n">
        <f aca="false">VLOOKUP(A1123,'Team Data'!$A$1:$E$659,3,FALSE())</f>
        <v>14</v>
      </c>
      <c r="M1123" s="0" t="n">
        <f aca="false">VLOOKUP(B1123,'Team Data'!$A$1:$E$659,2,FALSE())</f>
        <v>19</v>
      </c>
      <c r="N1123" s="0" t="n">
        <f aca="false">VLOOKUP(B1123,'Team Data'!$A$1:$E$659,3,FALSE())</f>
        <v>16</v>
      </c>
      <c r="O1123" s="0" t="n">
        <f aca="false">VLOOKUP(A1123,'Team Data'!$A$1:$E$659,4,FALSE())</f>
        <v>504</v>
      </c>
      <c r="P1123" s="0" t="n">
        <f aca="false">VLOOKUP(A1123,'Team Data'!$A$1:$E$659,5,FALSE())</f>
        <v>516</v>
      </c>
      <c r="Q1123" s="0" t="n">
        <f aca="false">VLOOKUP(B1123,'Team Data'!$A$1:$E$659,4,FALSE())</f>
        <v>682</v>
      </c>
      <c r="R1123" s="0" t="n">
        <f aca="false">VLOOKUP(B1123,'Team Data'!$A$1:$E$659,5,FALSE())</f>
        <v>488</v>
      </c>
      <c r="S1123" s="0" t="n">
        <f aca="false">IF(I1123=1,(MIN(30,(C1123-D1123)))*(M1123/(M1123+N1123))*(Q1123/(Q1123+R1123)),(MAX(-30,(C1123-D1123)))*(N1123/(M1123+N1123))*(R1123/(R1123+Q1123)))</f>
        <v>2.84791208791209</v>
      </c>
      <c r="T1123" s="0" t="n">
        <f aca="false">IF(J1123=1,(MIN(30,(D1123-C1123)))*(K1123/(K1123+L1123))*(O1123/(O1123+P1123)),(MAX(-30,(D1123-C1123)))*(L1123/(K1123+L1123))*(P1123/(P1123+O1123)))</f>
        <v>-1.87474048442907</v>
      </c>
      <c r="U1123" s="7" t="n">
        <v>43066</v>
      </c>
    </row>
    <row r="1124" customFormat="false" ht="15" hidden="false" customHeight="false" outlineLevel="0" collapsed="false">
      <c r="A1124" s="0" t="s">
        <v>110</v>
      </c>
      <c r="B1124" s="0" t="s">
        <v>41</v>
      </c>
      <c r="C1124" s="0" t="n">
        <v>61</v>
      </c>
      <c r="D1124" s="0" t="n">
        <v>70</v>
      </c>
      <c r="E1124" s="0" t="n">
        <v>25</v>
      </c>
      <c r="F1124" s="0" t="n">
        <v>31</v>
      </c>
      <c r="G1124" s="0" t="n">
        <v>16</v>
      </c>
      <c r="H1124" s="0" t="n">
        <v>18</v>
      </c>
      <c r="I1124" s="0" t="n">
        <v>0</v>
      </c>
      <c r="J1124" s="0" t="n">
        <v>1</v>
      </c>
      <c r="K1124" s="0" t="n">
        <f aca="false">VLOOKUP(A1124,'Team Data'!$A$1:$E$659,2,FALSE())</f>
        <v>18</v>
      </c>
      <c r="L1124" s="0" t="n">
        <f aca="false">VLOOKUP(A1124,'Team Data'!$A$1:$E$659,3,FALSE())</f>
        <v>14</v>
      </c>
      <c r="M1124" s="0" t="n">
        <f aca="false">VLOOKUP(B1124,'Team Data'!$A$1:$E$659,2,FALSE())</f>
        <v>20</v>
      </c>
      <c r="N1124" s="0" t="n">
        <f aca="false">VLOOKUP(B1124,'Team Data'!$A$1:$E$659,3,FALSE())</f>
        <v>12</v>
      </c>
      <c r="O1124" s="0" t="n">
        <f aca="false">VLOOKUP(A1124,'Team Data'!$A$1:$E$659,4,FALSE())</f>
        <v>490</v>
      </c>
      <c r="P1124" s="0" t="n">
        <f aca="false">VLOOKUP(A1124,'Team Data'!$A$1:$E$659,5,FALSE())</f>
        <v>466</v>
      </c>
      <c r="Q1124" s="0" t="n">
        <f aca="false">VLOOKUP(B1124,'Team Data'!$A$1:$E$659,4,FALSE())</f>
        <v>495</v>
      </c>
      <c r="R1124" s="0" t="n">
        <f aca="false">VLOOKUP(B1124,'Team Data'!$A$1:$E$659,5,FALSE())</f>
        <v>488</v>
      </c>
      <c r="S1124" s="0" t="n">
        <f aca="false">IF(I1124=1,(MIN(30,(C1124-D1124)))*(M1124/(M1124+N1124))*(Q1124/(Q1124+R1124)),(MAX(-30,(C1124-D1124)))*(N1124/(M1124+N1124))*(R1124/(R1124+Q1124)))</f>
        <v>-1.67548321464903</v>
      </c>
      <c r="T1124" s="0" t="n">
        <f aca="false">IF(J1124=1,(MIN(30,(D1124-C1124)))*(K1124/(K1124+L1124))*(O1124/(O1124+P1124)),(MAX(-30,(D1124-C1124)))*(L1124/(K1124+L1124))*(P1124/(P1124+O1124)))</f>
        <v>2.5947960251046</v>
      </c>
      <c r="U1124" s="7" t="n">
        <v>43066</v>
      </c>
    </row>
    <row r="1125" customFormat="false" ht="15" hidden="false" customHeight="false" outlineLevel="0" collapsed="false">
      <c r="A1125" s="0" t="s">
        <v>176</v>
      </c>
      <c r="B1125" s="0" t="s">
        <v>342</v>
      </c>
      <c r="C1125" s="0" t="n">
        <v>79</v>
      </c>
      <c r="D1125" s="0" t="n">
        <v>83</v>
      </c>
      <c r="E1125" s="0" t="n">
        <v>47</v>
      </c>
      <c r="F1125" s="0" t="n">
        <v>31</v>
      </c>
      <c r="G1125" s="0" t="n">
        <v>20</v>
      </c>
      <c r="H1125" s="0" t="n">
        <v>8</v>
      </c>
      <c r="I1125" s="0" t="n">
        <v>0</v>
      </c>
      <c r="J1125" s="0" t="n">
        <v>1</v>
      </c>
      <c r="K1125" s="0" t="n">
        <f aca="false">VLOOKUP(A1125,'Team Data'!$A$1:$E$659,2,FALSE())</f>
        <v>20</v>
      </c>
      <c r="L1125" s="0" t="n">
        <f aca="false">VLOOKUP(A1125,'Team Data'!$A$1:$E$659,3,FALSE())</f>
        <v>13</v>
      </c>
      <c r="M1125" s="0" t="n">
        <f aca="false">VLOOKUP(B1125,'Team Data'!$A$1:$E$659,2,FALSE())</f>
        <v>26</v>
      </c>
      <c r="N1125" s="0" t="n">
        <f aca="false">VLOOKUP(B1125,'Team Data'!$A$1:$E$659,3,FALSE())</f>
        <v>10</v>
      </c>
      <c r="O1125" s="0" t="n">
        <f aca="false">VLOOKUP(A1125,'Team Data'!$A$1:$E$659,4,FALSE())</f>
        <v>621</v>
      </c>
      <c r="P1125" s="0" t="n">
        <f aca="false">VLOOKUP(A1125,'Team Data'!$A$1:$E$659,5,FALSE())</f>
        <v>453</v>
      </c>
      <c r="Q1125" s="0" t="n">
        <f aca="false">VLOOKUP(B1125,'Team Data'!$A$1:$E$659,4,FALSE())</f>
        <v>708</v>
      </c>
      <c r="R1125" s="0" t="n">
        <f aca="false">VLOOKUP(B1125,'Team Data'!$A$1:$E$659,5,FALSE())</f>
        <v>504</v>
      </c>
      <c r="S1125" s="0" t="n">
        <f aca="false">IF(I1125=1,(MIN(30,(C1125-D1125)))*(M1125/(M1125+N1125))*(Q1125/(Q1125+R1125)),(MAX(-30,(C1125-D1125)))*(N1125/(M1125+N1125))*(R1125/(R1125+Q1125)))</f>
        <v>-0.462046204620462</v>
      </c>
      <c r="T1125" s="0" t="n">
        <f aca="false">IF(J1125=1,(MIN(30,(D1125-C1125)))*(K1125/(K1125+L1125))*(O1125/(O1125+P1125)),(MAX(-30,(D1125-C1125)))*(L1125/(K1125+L1125))*(P1125/(P1125+O1125)))</f>
        <v>1.40172676485526</v>
      </c>
      <c r="U1125" s="7" t="n">
        <v>43066</v>
      </c>
    </row>
    <row r="1126" customFormat="false" ht="15" hidden="false" customHeight="false" outlineLevel="0" collapsed="false">
      <c r="A1126" s="0" t="s">
        <v>292</v>
      </c>
      <c r="B1126" s="0" t="s">
        <v>320</v>
      </c>
      <c r="C1126" s="0" t="n">
        <v>75</v>
      </c>
      <c r="D1126" s="0" t="n">
        <v>59</v>
      </c>
      <c r="E1126" s="0" t="n">
        <v>52</v>
      </c>
      <c r="F1126" s="0" t="n">
        <v>39</v>
      </c>
      <c r="G1126" s="0" t="n">
        <v>14</v>
      </c>
      <c r="H1126" s="0" t="n">
        <v>12</v>
      </c>
      <c r="I1126" s="0" t="n">
        <v>1</v>
      </c>
      <c r="J1126" s="0" t="n">
        <v>0</v>
      </c>
      <c r="K1126" s="0" t="n">
        <f aca="false">VLOOKUP(A1126,'Team Data'!$A$1:$E$659,2,FALSE())</f>
        <v>19</v>
      </c>
      <c r="L1126" s="0" t="n">
        <f aca="false">VLOOKUP(A1126,'Team Data'!$A$1:$E$659,3,FALSE())</f>
        <v>13</v>
      </c>
      <c r="M1126" s="0" t="n">
        <f aca="false">VLOOKUP(B1126,'Team Data'!$A$1:$E$659,2,FALSE())</f>
        <v>24</v>
      </c>
      <c r="N1126" s="0" t="n">
        <f aca="false">VLOOKUP(B1126,'Team Data'!$A$1:$E$659,3,FALSE())</f>
        <v>12</v>
      </c>
      <c r="O1126" s="0" t="n">
        <f aca="false">VLOOKUP(A1126,'Team Data'!$A$1:$E$659,4,FALSE())</f>
        <v>664</v>
      </c>
      <c r="P1126" s="0" t="n">
        <f aca="false">VLOOKUP(A1126,'Team Data'!$A$1:$E$659,5,FALSE())</f>
        <v>424</v>
      </c>
      <c r="Q1126" s="0" t="n">
        <f aca="false">VLOOKUP(B1126,'Team Data'!$A$1:$E$659,4,FALSE())</f>
        <v>677</v>
      </c>
      <c r="R1126" s="0" t="n">
        <f aca="false">VLOOKUP(B1126,'Team Data'!$A$1:$E$659,5,FALSE())</f>
        <v>508</v>
      </c>
      <c r="S1126" s="0" t="n">
        <f aca="false">IF(I1126=1,(MIN(30,(C1126-D1126)))*(M1126/(M1126+N1126))*(Q1126/(Q1126+R1126)),(MAX(-30,(C1126-D1126)))*(N1126/(M1126+N1126))*(R1126/(R1126+Q1126)))</f>
        <v>6.09395218002813</v>
      </c>
      <c r="T1126" s="0" t="n">
        <f aca="false">IF(J1126=1,(MIN(30,(D1126-C1126)))*(K1126/(K1126+L1126))*(O1126/(O1126+P1126)),(MAX(-30,(D1126-C1126)))*(L1126/(K1126+L1126))*(P1126/(P1126+O1126)))</f>
        <v>-2.53308823529412</v>
      </c>
      <c r="U1126" s="7" t="n">
        <v>43066</v>
      </c>
    </row>
    <row r="1127" customFormat="false" ht="15" hidden="false" customHeight="false" outlineLevel="0" collapsed="false">
      <c r="A1127" s="0" t="s">
        <v>75</v>
      </c>
      <c r="B1127" s="0" t="s">
        <v>87</v>
      </c>
      <c r="C1127" s="0" t="n">
        <v>87</v>
      </c>
      <c r="D1127" s="0" t="n">
        <v>84</v>
      </c>
      <c r="E1127" s="0" t="n">
        <v>43</v>
      </c>
      <c r="F1127" s="0" t="n">
        <v>36</v>
      </c>
      <c r="G1127" s="0" t="n">
        <v>13</v>
      </c>
      <c r="H1127" s="0" t="n">
        <v>9</v>
      </c>
      <c r="I1127" s="0" t="n">
        <v>1</v>
      </c>
      <c r="J1127" s="0" t="n">
        <v>0</v>
      </c>
      <c r="K1127" s="0" t="n">
        <f aca="false">VLOOKUP(A1127,'Team Data'!$A$1:$E$659,2,FALSE())</f>
        <v>28</v>
      </c>
      <c r="L1127" s="0" t="n">
        <f aca="false">VLOOKUP(A1127,'Team Data'!$A$1:$E$659,3,FALSE())</f>
        <v>8</v>
      </c>
      <c r="M1127" s="0" t="n">
        <f aca="false">VLOOKUP(B1127,'Team Data'!$A$1:$E$659,2,FALSE())</f>
        <v>21</v>
      </c>
      <c r="N1127" s="0" t="n">
        <f aca="false">VLOOKUP(B1127,'Team Data'!$A$1:$E$659,3,FALSE())</f>
        <v>13</v>
      </c>
      <c r="O1127" s="0" t="n">
        <f aca="false">VLOOKUP(A1127,'Team Data'!$A$1:$E$659,4,FALSE())</f>
        <v>723</v>
      </c>
      <c r="P1127" s="0" t="n">
        <f aca="false">VLOOKUP(A1127,'Team Data'!$A$1:$E$659,5,FALSE())</f>
        <v>486</v>
      </c>
      <c r="Q1127" s="0" t="n">
        <f aca="false">VLOOKUP(B1127,'Team Data'!$A$1:$E$659,4,FALSE())</f>
        <v>684</v>
      </c>
      <c r="R1127" s="0" t="n">
        <f aca="false">VLOOKUP(B1127,'Team Data'!$A$1:$E$659,5,FALSE())</f>
        <v>461</v>
      </c>
      <c r="S1127" s="0" t="n">
        <f aca="false">IF(I1127=1,(MIN(30,(C1127-D1127)))*(M1127/(M1127+N1127))*(Q1127/(Q1127+R1127)),(MAX(-30,(C1127-D1127)))*(N1127/(M1127+N1127))*(R1127/(R1127+Q1127)))</f>
        <v>1.10690983817108</v>
      </c>
      <c r="T1127" s="0" t="n">
        <f aca="false">IF(J1127=1,(MIN(30,(D1127-C1127)))*(K1127/(K1127+L1127))*(O1127/(O1127+P1127)),(MAX(-30,(D1127-C1127)))*(L1127/(K1127+L1127))*(P1127/(P1127+O1127)))</f>
        <v>-0.267990074441687</v>
      </c>
      <c r="U1127" s="7" t="n">
        <v>43066</v>
      </c>
    </row>
    <row r="1128" customFormat="false" ht="15" hidden="false" customHeight="false" outlineLevel="0" collapsed="false">
      <c r="A1128" s="0" t="s">
        <v>340</v>
      </c>
      <c r="B1128" s="0" t="s">
        <v>257</v>
      </c>
      <c r="C1128" s="0" t="n">
        <v>93</v>
      </c>
      <c r="D1128" s="0" t="n">
        <v>86</v>
      </c>
      <c r="E1128" s="0" t="n">
        <v>35</v>
      </c>
      <c r="F1128" s="0" t="n">
        <v>44</v>
      </c>
      <c r="G1128" s="0" t="n">
        <v>13</v>
      </c>
      <c r="H1128" s="0" t="n">
        <v>13</v>
      </c>
      <c r="I1128" s="0" t="n">
        <v>1</v>
      </c>
      <c r="J1128" s="0" t="n">
        <v>0</v>
      </c>
      <c r="K1128" s="0" t="n">
        <f aca="false">VLOOKUP(A1128,'Team Data'!$A$1:$E$659,2,FALSE())</f>
        <v>12</v>
      </c>
      <c r="L1128" s="0" t="n">
        <f aca="false">VLOOKUP(A1128,'Team Data'!$A$1:$E$659,3,FALSE())</f>
        <v>19</v>
      </c>
      <c r="M1128" s="0" t="n">
        <f aca="false">VLOOKUP(B1128,'Team Data'!$A$1:$E$659,2,FALSE())</f>
        <v>22</v>
      </c>
      <c r="N1128" s="0" t="n">
        <f aca="false">VLOOKUP(B1128,'Team Data'!$A$1:$E$659,3,FALSE())</f>
        <v>11</v>
      </c>
      <c r="O1128" s="0" t="n">
        <f aca="false">VLOOKUP(A1128,'Team Data'!$A$1:$E$659,4,FALSE())</f>
        <v>595</v>
      </c>
      <c r="P1128" s="0" t="n">
        <f aca="false">VLOOKUP(A1128,'Team Data'!$A$1:$E$659,5,FALSE())</f>
        <v>435</v>
      </c>
      <c r="Q1128" s="0" t="n">
        <f aca="false">VLOOKUP(B1128,'Team Data'!$A$1:$E$659,4,FALSE())</f>
        <v>568</v>
      </c>
      <c r="R1128" s="0" t="n">
        <f aca="false">VLOOKUP(B1128,'Team Data'!$A$1:$E$659,5,FALSE())</f>
        <v>479</v>
      </c>
      <c r="S1128" s="0" t="n">
        <f aca="false">IF(I1128=1,(MIN(30,(C1128-D1128)))*(M1128/(M1128+N1128))*(Q1128/(Q1128+R1128)),(MAX(-30,(C1128-D1128)))*(N1128/(M1128+N1128))*(R1128/(R1128+Q1128)))</f>
        <v>2.53167780961477</v>
      </c>
      <c r="T1128" s="0" t="n">
        <f aca="false">IF(J1128=1,(MIN(30,(D1128-C1128)))*(K1128/(K1128+L1128))*(O1128/(O1128+P1128)),(MAX(-30,(D1128-C1128)))*(L1128/(K1128+L1128))*(P1128/(P1128+O1128)))</f>
        <v>-1.81193235202004</v>
      </c>
      <c r="U1128" s="7" t="n">
        <v>43066</v>
      </c>
    </row>
    <row r="1129" customFormat="false" ht="15" hidden="false" customHeight="false" outlineLevel="0" collapsed="false">
      <c r="A1129" s="0" t="s">
        <v>553</v>
      </c>
      <c r="B1129" s="0" t="s">
        <v>314</v>
      </c>
      <c r="C1129" s="0" t="n">
        <v>59</v>
      </c>
      <c r="D1129" s="0" t="n">
        <v>88</v>
      </c>
      <c r="E1129" s="0" t="n">
        <v>29</v>
      </c>
      <c r="F1129" s="0" t="n">
        <v>44</v>
      </c>
      <c r="G1129" s="0" t="n">
        <v>24</v>
      </c>
      <c r="H1129" s="0" t="n">
        <v>19</v>
      </c>
      <c r="I1129" s="0" t="n">
        <v>0</v>
      </c>
      <c r="J1129" s="0" t="n">
        <v>1</v>
      </c>
      <c r="K1129" s="0" t="n">
        <f aca="false">VLOOKUP(A1129,'Team Data'!$A$1:$E$659,2,FALSE())</f>
        <v>0</v>
      </c>
      <c r="L1129" s="0" t="n">
        <f aca="false">VLOOKUP(A1129,'Team Data'!$A$1:$E$659,3,FALSE())</f>
        <v>2</v>
      </c>
      <c r="M1129" s="0" t="n">
        <f aca="false">VLOOKUP(B1129,'Team Data'!$A$1:$E$659,2,FALSE())</f>
        <v>25</v>
      </c>
      <c r="N1129" s="0" t="n">
        <f aca="false">VLOOKUP(B1129,'Team Data'!$A$1:$E$659,3,FALSE())</f>
        <v>10</v>
      </c>
      <c r="O1129" s="0" t="n">
        <f aca="false">VLOOKUP(A1129,'Team Data'!$A$1:$E$659,4,FALSE())</f>
        <v>44</v>
      </c>
      <c r="P1129" s="0" t="n">
        <f aca="false">VLOOKUP(A1129,'Team Data'!$A$1:$E$659,5,FALSE())</f>
        <v>22</v>
      </c>
      <c r="Q1129" s="0" t="n">
        <f aca="false">VLOOKUP(B1129,'Team Data'!$A$1:$E$659,4,FALSE())</f>
        <v>506</v>
      </c>
      <c r="R1129" s="0" t="n">
        <f aca="false">VLOOKUP(B1129,'Team Data'!$A$1:$E$659,5,FALSE())</f>
        <v>534</v>
      </c>
      <c r="S1129" s="0" t="n">
        <f aca="false">IF(I1129=1,(MIN(30,(C1129-D1129)))*(M1129/(M1129+N1129))*(Q1129/(Q1129+R1129)),(MAX(-30,(C1129-D1129)))*(N1129/(M1129+N1129))*(R1129/(R1129+Q1129)))</f>
        <v>-4.2543956043956</v>
      </c>
      <c r="T1129" s="0" t="n">
        <f aca="false">IF(J1129=1,(MIN(30,(D1129-C1129)))*(K1129/(K1129+L1129))*(O1129/(O1129+P1129)),(MAX(-30,(D1129-C1129)))*(L1129/(K1129+L1129))*(P1129/(P1129+O1129)))</f>
        <v>0</v>
      </c>
      <c r="U1129" s="7" t="n">
        <v>43066</v>
      </c>
    </row>
    <row r="1130" customFormat="false" ht="15" hidden="false" customHeight="false" outlineLevel="0" collapsed="false">
      <c r="A1130" s="0" t="s">
        <v>595</v>
      </c>
      <c r="B1130" s="0" t="s">
        <v>299</v>
      </c>
      <c r="C1130" s="0" t="n">
        <v>57</v>
      </c>
      <c r="D1130" s="0" t="n">
        <v>90</v>
      </c>
      <c r="E1130" s="0" t="n">
        <v>26</v>
      </c>
      <c r="F1130" s="0" t="n">
        <v>35</v>
      </c>
      <c r="G1130" s="0" t="n">
        <v>15</v>
      </c>
      <c r="H1130" s="0" t="n">
        <v>10</v>
      </c>
      <c r="I1130" s="0" t="n">
        <v>0</v>
      </c>
      <c r="J1130" s="0" t="n">
        <v>1</v>
      </c>
      <c r="K1130" s="0" t="n">
        <f aca="false">VLOOKUP(A1130,'Team Data'!$A$1:$E$659,2,FALSE())</f>
        <v>0</v>
      </c>
      <c r="L1130" s="0" t="n">
        <f aca="false">VLOOKUP(A1130,'Team Data'!$A$1:$E$659,3,FALSE())</f>
        <v>1</v>
      </c>
      <c r="M1130" s="0" t="n">
        <f aca="false">VLOOKUP(B1130,'Team Data'!$A$1:$E$659,2,FALSE())</f>
        <v>18</v>
      </c>
      <c r="N1130" s="0" t="n">
        <f aca="false">VLOOKUP(B1130,'Team Data'!$A$1:$E$659,3,FALSE())</f>
        <v>14</v>
      </c>
      <c r="O1130" s="0" t="n">
        <f aca="false">VLOOKUP(A1130,'Team Data'!$A$1:$E$659,4,FALSE())</f>
        <v>18</v>
      </c>
      <c r="P1130" s="0" t="n">
        <f aca="false">VLOOKUP(A1130,'Team Data'!$A$1:$E$659,5,FALSE())</f>
        <v>14</v>
      </c>
      <c r="Q1130" s="0" t="n">
        <f aca="false">VLOOKUP(B1130,'Team Data'!$A$1:$E$659,4,FALSE())</f>
        <v>500</v>
      </c>
      <c r="R1130" s="0" t="n">
        <f aca="false">VLOOKUP(B1130,'Team Data'!$A$1:$E$659,5,FALSE())</f>
        <v>469</v>
      </c>
      <c r="S1130" s="0" t="n">
        <f aca="false">IF(I1130=1,(MIN(30,(C1130-D1130)))*(M1130/(M1130+N1130))*(Q1130/(Q1130+R1130)),(MAX(-30,(C1130-D1130)))*(N1130/(M1130+N1130))*(R1130/(R1130+Q1130)))</f>
        <v>-6.35255417956656</v>
      </c>
      <c r="T1130" s="0" t="n">
        <f aca="false">IF(J1130=1,(MIN(30,(D1130-C1130)))*(K1130/(K1130+L1130))*(O1130/(O1130+P1130)),(MAX(-30,(D1130-C1130)))*(L1130/(K1130+L1130))*(P1130/(P1130+O1130)))</f>
        <v>0</v>
      </c>
      <c r="U1130" s="7" t="n">
        <v>43066</v>
      </c>
    </row>
    <row r="1131" customFormat="false" ht="15" hidden="false" customHeight="false" outlineLevel="0" collapsed="false">
      <c r="A1131" s="0" t="s">
        <v>182</v>
      </c>
      <c r="B1131" s="0" t="s">
        <v>183</v>
      </c>
      <c r="C1131" s="0" t="n">
        <v>69</v>
      </c>
      <c r="D1131" s="0" t="n">
        <v>63</v>
      </c>
      <c r="E1131" s="0" t="n">
        <v>36</v>
      </c>
      <c r="F1131" s="0" t="n">
        <v>25</v>
      </c>
      <c r="G1131" s="0" t="n">
        <v>17</v>
      </c>
      <c r="H1131" s="0" t="n">
        <v>14</v>
      </c>
      <c r="I1131" s="0" t="n">
        <v>1</v>
      </c>
      <c r="J1131" s="0" t="n">
        <v>0</v>
      </c>
      <c r="K1131" s="0" t="n">
        <f aca="false">VLOOKUP(A1131,'Team Data'!$A$1:$E$659,2,FALSE())</f>
        <v>13</v>
      </c>
      <c r="L1131" s="0" t="n">
        <f aca="false">VLOOKUP(A1131,'Team Data'!$A$1:$E$659,3,FALSE())</f>
        <v>19</v>
      </c>
      <c r="M1131" s="0" t="n">
        <f aca="false">VLOOKUP(B1131,'Team Data'!$A$1:$E$659,2,FALSE())</f>
        <v>18</v>
      </c>
      <c r="N1131" s="0" t="n">
        <f aca="false">VLOOKUP(B1131,'Team Data'!$A$1:$E$659,3,FALSE())</f>
        <v>13</v>
      </c>
      <c r="O1131" s="0" t="n">
        <f aca="false">VLOOKUP(A1131,'Team Data'!$A$1:$E$659,4,FALSE())</f>
        <v>406</v>
      </c>
      <c r="P1131" s="0" t="n">
        <f aca="false">VLOOKUP(A1131,'Team Data'!$A$1:$E$659,5,FALSE())</f>
        <v>575</v>
      </c>
      <c r="Q1131" s="0" t="n">
        <f aca="false">VLOOKUP(B1131,'Team Data'!$A$1:$E$659,4,FALSE())</f>
        <v>392</v>
      </c>
      <c r="R1131" s="0" t="n">
        <f aca="false">VLOOKUP(B1131,'Team Data'!$A$1:$E$659,5,FALSE())</f>
        <v>532</v>
      </c>
      <c r="S1131" s="0" t="n">
        <f aca="false">IF(I1131=1,(MIN(30,(C1131-D1131)))*(M1131/(M1131+N1131))*(Q1131/(Q1131+R1131)),(MAX(-30,(C1131-D1131)))*(N1131/(M1131+N1131))*(R1131/(R1131+Q1131)))</f>
        <v>1.47800586510264</v>
      </c>
      <c r="T1131" s="0" t="n">
        <f aca="false">IF(J1131=1,(MIN(30,(D1131-C1131)))*(K1131/(K1131+L1131))*(O1131/(O1131+P1131)),(MAX(-30,(D1131-C1131)))*(L1131/(K1131+L1131))*(P1131/(P1131+O1131)))</f>
        <v>-2.08811162079511</v>
      </c>
      <c r="U1131" s="7" t="n">
        <v>43067</v>
      </c>
    </row>
    <row r="1132" customFormat="false" ht="15" hidden="false" customHeight="false" outlineLevel="0" collapsed="false">
      <c r="A1132" s="0" t="s">
        <v>11</v>
      </c>
      <c r="B1132" s="0" t="s">
        <v>54</v>
      </c>
      <c r="C1132" s="0" t="n">
        <v>51</v>
      </c>
      <c r="D1132" s="0" t="n">
        <v>83</v>
      </c>
      <c r="E1132" s="0" t="n">
        <v>34</v>
      </c>
      <c r="F1132" s="0" t="n">
        <v>34</v>
      </c>
      <c r="G1132" s="0" t="n">
        <v>20</v>
      </c>
      <c r="H1132" s="0" t="n">
        <v>7</v>
      </c>
      <c r="I1132" s="0" t="n">
        <v>0</v>
      </c>
      <c r="J1132" s="0" t="n">
        <v>1</v>
      </c>
      <c r="K1132" s="0" t="n">
        <f aca="false">VLOOKUP(A1132,'Team Data'!$A$1:$E$659,2,FALSE())</f>
        <v>8</v>
      </c>
      <c r="L1132" s="0" t="n">
        <f aca="false">VLOOKUP(A1132,'Team Data'!$A$1:$E$659,3,FALSE())</f>
        <v>23</v>
      </c>
      <c r="M1132" s="0" t="n">
        <f aca="false">VLOOKUP(B1132,'Team Data'!$A$1:$E$659,2,FALSE())</f>
        <v>30</v>
      </c>
      <c r="N1132" s="0" t="n">
        <f aca="false">VLOOKUP(B1132,'Team Data'!$A$1:$E$659,3,FALSE())</f>
        <v>5</v>
      </c>
      <c r="O1132" s="0" t="n">
        <f aca="false">VLOOKUP(A1132,'Team Data'!$A$1:$E$659,4,FALSE())</f>
        <v>473</v>
      </c>
      <c r="P1132" s="0" t="n">
        <f aca="false">VLOOKUP(A1132,'Team Data'!$A$1:$E$659,5,FALSE())</f>
        <v>559</v>
      </c>
      <c r="Q1132" s="0" t="n">
        <f aca="false">VLOOKUP(B1132,'Team Data'!$A$1:$E$659,4,FALSE())</f>
        <v>649</v>
      </c>
      <c r="R1132" s="0" t="n">
        <f aca="false">VLOOKUP(B1132,'Team Data'!$A$1:$E$659,5,FALSE())</f>
        <v>509</v>
      </c>
      <c r="S1132" s="0" t="n">
        <f aca="false">IF(I1132=1,(MIN(30,(C1132-D1132)))*(M1132/(M1132+N1132))*(Q1132/(Q1132+R1132)),(MAX(-30,(C1132-D1132)))*(N1132/(M1132+N1132))*(R1132/(R1132+Q1132)))</f>
        <v>-1.88378978534419</v>
      </c>
      <c r="T1132" s="0" t="n">
        <f aca="false">IF(J1132=1,(MIN(30,(D1132-C1132)))*(K1132/(K1132+L1132))*(O1132/(O1132+P1132)),(MAX(-30,(D1132-C1132)))*(L1132/(K1132+L1132))*(P1132/(P1132+O1132)))</f>
        <v>3.54838709677419</v>
      </c>
      <c r="U1132" s="7" t="n">
        <v>43067</v>
      </c>
    </row>
    <row r="1133" customFormat="false" ht="15" hidden="false" customHeight="false" outlineLevel="0" collapsed="false">
      <c r="A1133" s="0" t="s">
        <v>596</v>
      </c>
      <c r="B1133" s="0" t="s">
        <v>108</v>
      </c>
      <c r="C1133" s="0" t="n">
        <v>56</v>
      </c>
      <c r="D1133" s="0" t="n">
        <v>72</v>
      </c>
      <c r="E1133" s="0" t="n">
        <v>44</v>
      </c>
      <c r="F1133" s="0" t="n">
        <v>57</v>
      </c>
      <c r="G1133" s="0" t="n">
        <v>13</v>
      </c>
      <c r="H1133" s="0" t="n">
        <v>17</v>
      </c>
      <c r="I1133" s="0" t="n">
        <v>0</v>
      </c>
      <c r="J1133" s="0" t="n">
        <v>1</v>
      </c>
      <c r="K1133" s="0" t="n">
        <f aca="false">VLOOKUP(A1133,'Team Data'!$A$1:$E$659,2,FALSE())</f>
        <v>0</v>
      </c>
      <c r="L1133" s="0" t="n">
        <f aca="false">VLOOKUP(A1133,'Team Data'!$A$1:$E$659,3,FALSE())</f>
        <v>1</v>
      </c>
      <c r="M1133" s="0" t="n">
        <f aca="false">VLOOKUP(B1133,'Team Data'!$A$1:$E$659,2,FALSE())</f>
        <v>19</v>
      </c>
      <c r="N1133" s="0" t="n">
        <f aca="false">VLOOKUP(B1133,'Team Data'!$A$1:$E$659,3,FALSE())</f>
        <v>16</v>
      </c>
      <c r="O1133" s="0" t="n">
        <f aca="false">VLOOKUP(A1133,'Team Data'!$A$1:$E$659,4,FALSE())</f>
        <v>19</v>
      </c>
      <c r="P1133" s="0" t="n">
        <f aca="false">VLOOKUP(A1133,'Team Data'!$A$1:$E$659,5,FALSE())</f>
        <v>16</v>
      </c>
      <c r="Q1133" s="0" t="n">
        <f aca="false">VLOOKUP(B1133,'Team Data'!$A$1:$E$659,4,FALSE())</f>
        <v>472</v>
      </c>
      <c r="R1133" s="0" t="n">
        <f aca="false">VLOOKUP(B1133,'Team Data'!$A$1:$E$659,5,FALSE())</f>
        <v>580</v>
      </c>
      <c r="S1133" s="0" t="n">
        <f aca="false">IF(I1133=1,(MIN(30,(C1133-D1133)))*(M1133/(M1133+N1133))*(Q1133/(Q1133+R1133)),(MAX(-30,(C1133-D1133)))*(N1133/(M1133+N1133))*(R1133/(R1133+Q1133)))</f>
        <v>-4.03259098316133</v>
      </c>
      <c r="T1133" s="0" t="n">
        <f aca="false">IF(J1133=1,(MIN(30,(D1133-C1133)))*(K1133/(K1133+L1133))*(O1133/(O1133+P1133)),(MAX(-30,(D1133-C1133)))*(L1133/(K1133+L1133))*(P1133/(P1133+O1133)))</f>
        <v>0</v>
      </c>
      <c r="U1133" s="7" t="n">
        <v>43067</v>
      </c>
    </row>
    <row r="1134" customFormat="false" ht="15" hidden="false" customHeight="false" outlineLevel="0" collapsed="false">
      <c r="A1134" s="0" t="s">
        <v>162</v>
      </c>
      <c r="B1134" s="0" t="s">
        <v>218</v>
      </c>
      <c r="C1134" s="0" t="n">
        <v>44</v>
      </c>
      <c r="D1134" s="0" t="n">
        <v>83</v>
      </c>
      <c r="E1134" s="0" t="n">
        <v>32</v>
      </c>
      <c r="F1134" s="0" t="n">
        <v>56</v>
      </c>
      <c r="G1134" s="0" t="n">
        <v>10</v>
      </c>
      <c r="H1134" s="0" t="n">
        <v>6</v>
      </c>
      <c r="I1134" s="0" t="n">
        <v>0</v>
      </c>
      <c r="J1134" s="0" t="n">
        <v>1</v>
      </c>
      <c r="K1134" s="0" t="n">
        <f aca="false">VLOOKUP(A1134,'Team Data'!$A$1:$E$659,2,FALSE())</f>
        <v>7</v>
      </c>
      <c r="L1134" s="0" t="n">
        <f aca="false">VLOOKUP(A1134,'Team Data'!$A$1:$E$659,3,FALSE())</f>
        <v>25</v>
      </c>
      <c r="M1134" s="0" t="n">
        <f aca="false">VLOOKUP(B1134,'Team Data'!$A$1:$E$659,2,FALSE())</f>
        <v>25</v>
      </c>
      <c r="N1134" s="0" t="n">
        <f aca="false">VLOOKUP(B1134,'Team Data'!$A$1:$E$659,3,FALSE())</f>
        <v>7</v>
      </c>
      <c r="O1134" s="0" t="n">
        <f aca="false">VLOOKUP(A1134,'Team Data'!$A$1:$E$659,4,FALSE())</f>
        <v>467</v>
      </c>
      <c r="P1134" s="0" t="n">
        <f aca="false">VLOOKUP(A1134,'Team Data'!$A$1:$E$659,5,FALSE())</f>
        <v>524</v>
      </c>
      <c r="Q1134" s="0" t="n">
        <f aca="false">VLOOKUP(B1134,'Team Data'!$A$1:$E$659,4,FALSE())</f>
        <v>521</v>
      </c>
      <c r="R1134" s="0" t="n">
        <f aca="false">VLOOKUP(B1134,'Team Data'!$A$1:$E$659,5,FALSE())</f>
        <v>531</v>
      </c>
      <c r="S1134" s="0" t="n">
        <f aca="false">IF(I1134=1,(MIN(30,(C1134-D1134)))*(M1134/(M1134+N1134))*(Q1134/(Q1134+R1134)),(MAX(-30,(C1134-D1134)))*(N1134/(M1134+N1134))*(R1134/(R1134+Q1134)))</f>
        <v>-3.31244058935361</v>
      </c>
      <c r="T1134" s="0" t="n">
        <f aca="false">IF(J1134=1,(MIN(30,(D1134-C1134)))*(K1134/(K1134+L1134))*(O1134/(O1134+P1134)),(MAX(-30,(D1134-C1134)))*(L1134/(K1134+L1134))*(P1134/(P1134+O1134)))</f>
        <v>3.09252018163471</v>
      </c>
      <c r="U1134" s="7" t="n">
        <v>43067</v>
      </c>
    </row>
    <row r="1135" customFormat="false" ht="15" hidden="false" customHeight="false" outlineLevel="0" collapsed="false">
      <c r="A1135" s="0" t="s">
        <v>266</v>
      </c>
      <c r="B1135" s="0" t="s">
        <v>91</v>
      </c>
      <c r="C1135" s="0" t="n">
        <v>78</v>
      </c>
      <c r="D1135" s="0" t="n">
        <v>61</v>
      </c>
      <c r="E1135" s="0" t="n">
        <v>40</v>
      </c>
      <c r="F1135" s="0" t="n">
        <v>25</v>
      </c>
      <c r="G1135" s="0" t="n">
        <v>19</v>
      </c>
      <c r="H1135" s="0" t="n">
        <v>17</v>
      </c>
      <c r="I1135" s="0" t="n">
        <v>1</v>
      </c>
      <c r="J1135" s="0" t="n">
        <v>0</v>
      </c>
      <c r="K1135" s="0" t="n">
        <f aca="false">VLOOKUP(A1135,'Team Data'!$A$1:$E$659,2,FALSE())</f>
        <v>17</v>
      </c>
      <c r="L1135" s="0" t="n">
        <f aca="false">VLOOKUP(A1135,'Team Data'!$A$1:$E$659,3,FALSE())</f>
        <v>15</v>
      </c>
      <c r="M1135" s="0" t="n">
        <f aca="false">VLOOKUP(B1135,'Team Data'!$A$1:$E$659,2,FALSE())</f>
        <v>14</v>
      </c>
      <c r="N1135" s="0" t="n">
        <f aca="false">VLOOKUP(B1135,'Team Data'!$A$1:$E$659,3,FALSE())</f>
        <v>18</v>
      </c>
      <c r="O1135" s="0" t="n">
        <f aca="false">VLOOKUP(A1135,'Team Data'!$A$1:$E$659,4,FALSE())</f>
        <v>605</v>
      </c>
      <c r="P1135" s="0" t="n">
        <f aca="false">VLOOKUP(A1135,'Team Data'!$A$1:$E$659,5,FALSE())</f>
        <v>430</v>
      </c>
      <c r="Q1135" s="0" t="n">
        <f aca="false">VLOOKUP(B1135,'Team Data'!$A$1:$E$659,4,FALSE())</f>
        <v>467</v>
      </c>
      <c r="R1135" s="0" t="n">
        <f aca="false">VLOOKUP(B1135,'Team Data'!$A$1:$E$659,5,FALSE())</f>
        <v>496</v>
      </c>
      <c r="S1135" s="0" t="n">
        <f aca="false">IF(I1135=1,(MIN(30,(C1135-D1135)))*(M1135/(M1135+N1135))*(Q1135/(Q1135+R1135)),(MAX(-30,(C1135-D1135)))*(N1135/(M1135+N1135))*(R1135/(R1135+Q1135)))</f>
        <v>3.60676272066459</v>
      </c>
      <c r="T1135" s="0" t="n">
        <f aca="false">IF(J1135=1,(MIN(30,(D1135-C1135)))*(K1135/(K1135+L1135))*(O1135/(O1135+P1135)),(MAX(-30,(D1135-C1135)))*(L1135/(K1135+L1135))*(P1135/(P1135+O1135)))</f>
        <v>-3.3106884057971</v>
      </c>
      <c r="U1135" s="7" t="n">
        <v>43067</v>
      </c>
    </row>
    <row r="1136" customFormat="false" ht="15" hidden="false" customHeight="false" outlineLevel="0" collapsed="false">
      <c r="A1136" s="0" t="s">
        <v>63</v>
      </c>
      <c r="B1136" s="0" t="s">
        <v>76</v>
      </c>
      <c r="C1136" s="0" t="n">
        <v>78</v>
      </c>
      <c r="D1136" s="0" t="n">
        <v>71</v>
      </c>
      <c r="E1136" s="0" t="n">
        <v>34</v>
      </c>
      <c r="F1136" s="0" t="n">
        <v>37</v>
      </c>
      <c r="G1136" s="0" t="n">
        <v>12</v>
      </c>
      <c r="H1136" s="0" t="n">
        <v>7</v>
      </c>
      <c r="I1136" s="0" t="n">
        <v>1</v>
      </c>
      <c r="J1136" s="0" t="n">
        <v>0</v>
      </c>
      <c r="K1136" s="0" t="n">
        <f aca="false">VLOOKUP(A1136,'Team Data'!$A$1:$E$659,2,FALSE())</f>
        <v>12</v>
      </c>
      <c r="L1136" s="0" t="n">
        <f aca="false">VLOOKUP(A1136,'Team Data'!$A$1:$E$659,3,FALSE())</f>
        <v>16</v>
      </c>
      <c r="M1136" s="0" t="n">
        <f aca="false">VLOOKUP(B1136,'Team Data'!$A$1:$E$659,2,FALSE())</f>
        <v>16</v>
      </c>
      <c r="N1136" s="0" t="n">
        <f aca="false">VLOOKUP(B1136,'Team Data'!$A$1:$E$659,3,FALSE())</f>
        <v>16</v>
      </c>
      <c r="O1136" s="0" t="n">
        <f aca="false">VLOOKUP(A1136,'Team Data'!$A$1:$E$659,4,FALSE())</f>
        <v>415</v>
      </c>
      <c r="P1136" s="0" t="n">
        <f aca="false">VLOOKUP(A1136,'Team Data'!$A$1:$E$659,5,FALSE())</f>
        <v>428</v>
      </c>
      <c r="Q1136" s="0" t="n">
        <f aca="false">VLOOKUP(B1136,'Team Data'!$A$1:$E$659,4,FALSE())</f>
        <v>473</v>
      </c>
      <c r="R1136" s="0" t="n">
        <f aca="false">VLOOKUP(B1136,'Team Data'!$A$1:$E$659,5,FALSE())</f>
        <v>561</v>
      </c>
      <c r="S1136" s="0" t="n">
        <f aca="false">IF(I1136=1,(MIN(30,(C1136-D1136)))*(M1136/(M1136+N1136))*(Q1136/(Q1136+R1136)),(MAX(-30,(C1136-D1136)))*(N1136/(M1136+N1136))*(R1136/(R1136+Q1136)))</f>
        <v>1.60106382978723</v>
      </c>
      <c r="T1136" s="0" t="n">
        <f aca="false">IF(J1136=1,(MIN(30,(D1136-C1136)))*(K1136/(K1136+L1136))*(O1136/(O1136+P1136)),(MAX(-30,(D1136-C1136)))*(L1136/(K1136+L1136))*(P1136/(P1136+O1136)))</f>
        <v>-2.03084223013049</v>
      </c>
      <c r="U1136" s="7" t="n">
        <v>43067</v>
      </c>
    </row>
    <row r="1137" customFormat="false" ht="15" hidden="false" customHeight="false" outlineLevel="0" collapsed="false">
      <c r="A1137" s="0" t="s">
        <v>161</v>
      </c>
      <c r="B1137" s="0" t="s">
        <v>285</v>
      </c>
      <c r="C1137" s="0" t="n">
        <v>70</v>
      </c>
      <c r="D1137" s="0" t="n">
        <v>72</v>
      </c>
      <c r="E1137" s="0" t="n">
        <v>33</v>
      </c>
      <c r="F1137" s="0" t="n">
        <v>39</v>
      </c>
      <c r="G1137" s="0" t="n">
        <v>18</v>
      </c>
      <c r="H1137" s="0" t="n">
        <v>13</v>
      </c>
      <c r="I1137" s="0" t="n">
        <v>0</v>
      </c>
      <c r="J1137" s="0" t="n">
        <v>1</v>
      </c>
      <c r="K1137" s="0" t="n">
        <f aca="false">VLOOKUP(A1137,'Team Data'!$A$1:$E$659,2,FALSE())</f>
        <v>19</v>
      </c>
      <c r="L1137" s="0" t="n">
        <f aca="false">VLOOKUP(A1137,'Team Data'!$A$1:$E$659,3,FALSE())</f>
        <v>13</v>
      </c>
      <c r="M1137" s="0" t="n">
        <f aca="false">VLOOKUP(B1137,'Team Data'!$A$1:$E$659,2,FALSE())</f>
        <v>23</v>
      </c>
      <c r="N1137" s="0" t="n">
        <f aca="false">VLOOKUP(B1137,'Team Data'!$A$1:$E$659,3,FALSE())</f>
        <v>14</v>
      </c>
      <c r="O1137" s="0" t="n">
        <f aca="false">VLOOKUP(A1137,'Team Data'!$A$1:$E$659,4,FALSE())</f>
        <v>626</v>
      </c>
      <c r="P1137" s="0" t="n">
        <f aca="false">VLOOKUP(A1137,'Team Data'!$A$1:$E$659,5,FALSE())</f>
        <v>423</v>
      </c>
      <c r="Q1137" s="0" t="n">
        <f aca="false">VLOOKUP(B1137,'Team Data'!$A$1:$E$659,4,FALSE())</f>
        <v>752</v>
      </c>
      <c r="R1137" s="0" t="n">
        <f aca="false">VLOOKUP(B1137,'Team Data'!$A$1:$E$659,5,FALSE())</f>
        <v>485</v>
      </c>
      <c r="S1137" s="0" t="n">
        <f aca="false">IF(I1137=1,(MIN(30,(C1137-D1137)))*(M1137/(M1137+N1137))*(Q1137/(Q1137+R1137)),(MAX(-30,(C1137-D1137)))*(N1137/(M1137+N1137))*(R1137/(R1137+Q1137)))</f>
        <v>-0.29670737835653</v>
      </c>
      <c r="T1137" s="0" t="n">
        <f aca="false">IF(J1137=1,(MIN(30,(D1137-C1137)))*(K1137/(K1137+L1137))*(O1137/(O1137+P1137)),(MAX(-30,(D1137-C1137)))*(L1137/(K1137+L1137))*(P1137/(P1137+O1137)))</f>
        <v>0.708651096282174</v>
      </c>
      <c r="U1137" s="7" t="n">
        <v>43067</v>
      </c>
    </row>
    <row r="1138" customFormat="false" ht="15" hidden="false" customHeight="false" outlineLevel="0" collapsed="false">
      <c r="A1138" s="0" t="s">
        <v>304</v>
      </c>
      <c r="B1138" s="0" t="s">
        <v>178</v>
      </c>
      <c r="C1138" s="0" t="n">
        <v>73</v>
      </c>
      <c r="D1138" s="0" t="n">
        <v>81</v>
      </c>
      <c r="E1138" s="0" t="n">
        <v>41</v>
      </c>
      <c r="F1138" s="0" t="n">
        <v>29</v>
      </c>
      <c r="G1138" s="0" t="n">
        <v>15</v>
      </c>
      <c r="H1138" s="0" t="n">
        <v>8</v>
      </c>
      <c r="I1138" s="0" t="n">
        <v>0</v>
      </c>
      <c r="J1138" s="0" t="n">
        <v>1</v>
      </c>
      <c r="K1138" s="0" t="n">
        <f aca="false">VLOOKUP(A1138,'Team Data'!$A$1:$E$659,2,FALSE())</f>
        <v>22</v>
      </c>
      <c r="L1138" s="0" t="n">
        <f aca="false">VLOOKUP(A1138,'Team Data'!$A$1:$E$659,3,FALSE())</f>
        <v>10</v>
      </c>
      <c r="M1138" s="0" t="n">
        <f aca="false">VLOOKUP(B1138,'Team Data'!$A$1:$E$659,2,FALSE())</f>
        <v>11</v>
      </c>
      <c r="N1138" s="0" t="n">
        <f aca="false">VLOOKUP(B1138,'Team Data'!$A$1:$E$659,3,FALSE())</f>
        <v>20</v>
      </c>
      <c r="O1138" s="0" t="n">
        <f aca="false">VLOOKUP(A1138,'Team Data'!$A$1:$E$659,4,FALSE())</f>
        <v>459</v>
      </c>
      <c r="P1138" s="0" t="n">
        <f aca="false">VLOOKUP(A1138,'Team Data'!$A$1:$E$659,5,FALSE())</f>
        <v>534</v>
      </c>
      <c r="Q1138" s="0" t="n">
        <f aca="false">VLOOKUP(B1138,'Team Data'!$A$1:$E$659,4,FALSE())</f>
        <v>548</v>
      </c>
      <c r="R1138" s="0" t="n">
        <f aca="false">VLOOKUP(B1138,'Team Data'!$A$1:$E$659,5,FALSE())</f>
        <v>455</v>
      </c>
      <c r="S1138" s="0" t="n">
        <f aca="false">IF(I1138=1,(MIN(30,(C1138-D1138)))*(M1138/(M1138+N1138))*(Q1138/(Q1138+R1138)),(MAX(-30,(C1138-D1138)))*(N1138/(M1138+N1138))*(R1138/(R1138+Q1138)))</f>
        <v>-2.34136300775094</v>
      </c>
      <c r="T1138" s="0" t="n">
        <f aca="false">IF(J1138=1,(MIN(30,(D1138-C1138)))*(K1138/(K1138+L1138))*(O1138/(O1138+P1138)),(MAX(-30,(D1138-C1138)))*(L1138/(K1138+L1138))*(P1138/(P1138+O1138)))</f>
        <v>2.54229607250755</v>
      </c>
      <c r="U1138" s="7" t="n">
        <v>43067</v>
      </c>
    </row>
    <row r="1139" customFormat="false" ht="15" hidden="false" customHeight="false" outlineLevel="0" collapsed="false">
      <c r="A1139" s="0" t="s">
        <v>20</v>
      </c>
      <c r="B1139" s="0" t="s">
        <v>194</v>
      </c>
      <c r="C1139" s="0" t="n">
        <v>71</v>
      </c>
      <c r="D1139" s="0" t="n">
        <v>77</v>
      </c>
      <c r="E1139" s="0" t="n">
        <v>43</v>
      </c>
      <c r="F1139" s="0" t="n">
        <v>48</v>
      </c>
      <c r="G1139" s="0" t="n">
        <v>11</v>
      </c>
      <c r="H1139" s="0" t="n">
        <v>9</v>
      </c>
      <c r="I1139" s="0" t="n">
        <v>0</v>
      </c>
      <c r="J1139" s="0" t="n">
        <v>1</v>
      </c>
      <c r="K1139" s="0" t="n">
        <f aca="false">VLOOKUP(A1139,'Team Data'!$A$1:$E$659,2,FALSE())</f>
        <v>13</v>
      </c>
      <c r="L1139" s="0" t="n">
        <f aca="false">VLOOKUP(A1139,'Team Data'!$A$1:$E$659,3,FALSE())</f>
        <v>17</v>
      </c>
      <c r="M1139" s="0" t="n">
        <f aca="false">VLOOKUP(B1139,'Team Data'!$A$1:$E$659,2,FALSE())</f>
        <v>19</v>
      </c>
      <c r="N1139" s="0" t="n">
        <f aca="false">VLOOKUP(B1139,'Team Data'!$A$1:$E$659,3,FALSE())</f>
        <v>14</v>
      </c>
      <c r="O1139" s="0" t="n">
        <f aca="false">VLOOKUP(A1139,'Team Data'!$A$1:$E$659,4,FALSE())</f>
        <v>403</v>
      </c>
      <c r="P1139" s="0" t="n">
        <f aca="false">VLOOKUP(A1139,'Team Data'!$A$1:$E$659,5,FALSE())</f>
        <v>509</v>
      </c>
      <c r="Q1139" s="0" t="n">
        <f aca="false">VLOOKUP(B1139,'Team Data'!$A$1:$E$659,4,FALSE())</f>
        <v>506</v>
      </c>
      <c r="R1139" s="0" t="n">
        <f aca="false">VLOOKUP(B1139,'Team Data'!$A$1:$E$659,5,FALSE())</f>
        <v>563</v>
      </c>
      <c r="S1139" s="0" t="n">
        <f aca="false">IF(I1139=1,(MIN(30,(C1139-D1139)))*(M1139/(M1139+N1139))*(Q1139/(Q1139+R1139)),(MAX(-30,(C1139-D1139)))*(N1139/(M1139+N1139))*(R1139/(R1139+Q1139)))</f>
        <v>-1.34059018624033</v>
      </c>
      <c r="T1139" s="0" t="n">
        <f aca="false">IF(J1139=1,(MIN(30,(D1139-C1139)))*(K1139/(K1139+L1139))*(O1139/(O1139+P1139)),(MAX(-30,(D1139-C1139)))*(L1139/(K1139+L1139))*(P1139/(P1139+O1139)))</f>
        <v>1.14890350877193</v>
      </c>
      <c r="U1139" s="7" t="n">
        <v>43067</v>
      </c>
    </row>
    <row r="1140" customFormat="false" ht="15" hidden="false" customHeight="false" outlineLevel="0" collapsed="false">
      <c r="A1140" s="0" t="s">
        <v>355</v>
      </c>
      <c r="B1140" s="0" t="s">
        <v>69</v>
      </c>
      <c r="C1140" s="0" t="n">
        <v>76</v>
      </c>
      <c r="D1140" s="0" t="n">
        <v>66</v>
      </c>
      <c r="E1140" s="0" t="n">
        <v>35</v>
      </c>
      <c r="F1140" s="0" t="n">
        <v>40</v>
      </c>
      <c r="G1140" s="0" t="n">
        <v>8</v>
      </c>
      <c r="H1140" s="0" t="n">
        <v>9</v>
      </c>
      <c r="I1140" s="0" t="n">
        <v>1</v>
      </c>
      <c r="J1140" s="0" t="n">
        <v>0</v>
      </c>
      <c r="K1140" s="0" t="n">
        <f aca="false">VLOOKUP(A1140,'Team Data'!$A$1:$E$659,2,FALSE())</f>
        <v>16</v>
      </c>
      <c r="L1140" s="0" t="n">
        <f aca="false">VLOOKUP(A1140,'Team Data'!$A$1:$E$659,3,FALSE())</f>
        <v>15</v>
      </c>
      <c r="M1140" s="0" t="n">
        <f aca="false">VLOOKUP(B1140,'Team Data'!$A$1:$E$659,2,FALSE())</f>
        <v>14</v>
      </c>
      <c r="N1140" s="0" t="n">
        <f aca="false">VLOOKUP(B1140,'Team Data'!$A$1:$E$659,3,FALSE())</f>
        <v>19</v>
      </c>
      <c r="O1140" s="0" t="n">
        <f aca="false">VLOOKUP(A1140,'Team Data'!$A$1:$E$659,4,FALSE())</f>
        <v>450</v>
      </c>
      <c r="P1140" s="0" t="n">
        <f aca="false">VLOOKUP(A1140,'Team Data'!$A$1:$E$659,5,FALSE())</f>
        <v>474</v>
      </c>
      <c r="Q1140" s="0" t="n">
        <f aca="false">VLOOKUP(B1140,'Team Data'!$A$1:$E$659,4,FALSE())</f>
        <v>518</v>
      </c>
      <c r="R1140" s="0" t="n">
        <f aca="false">VLOOKUP(B1140,'Team Data'!$A$1:$E$659,5,FALSE())</f>
        <v>487</v>
      </c>
      <c r="S1140" s="0" t="n">
        <f aca="false">IF(I1140=1,(MIN(30,(C1140-D1140)))*(M1140/(M1140+N1140))*(Q1140/(Q1140+R1140)),(MAX(-30,(C1140-D1140)))*(N1140/(M1140+N1140))*(R1140/(R1140+Q1140)))</f>
        <v>2.1866425448515</v>
      </c>
      <c r="T1140" s="0" t="n">
        <f aca="false">IF(J1140=1,(MIN(30,(D1140-C1140)))*(K1140/(K1140+L1140))*(O1140/(O1140+P1140)),(MAX(-30,(D1140-C1140)))*(L1140/(K1140+L1140))*(P1140/(P1140+O1140)))</f>
        <v>-2.48219522413071</v>
      </c>
      <c r="U1140" s="7" t="n">
        <v>43067</v>
      </c>
    </row>
    <row r="1141" customFormat="false" ht="15" hidden="false" customHeight="false" outlineLevel="0" collapsed="false">
      <c r="A1141" s="0" t="s">
        <v>117</v>
      </c>
      <c r="B1141" s="0" t="s">
        <v>144</v>
      </c>
      <c r="C1141" s="0" t="n">
        <v>55</v>
      </c>
      <c r="D1141" s="0" t="n">
        <v>75</v>
      </c>
      <c r="E1141" s="0" t="n">
        <v>24</v>
      </c>
      <c r="F1141" s="0" t="n">
        <v>37</v>
      </c>
      <c r="G1141" s="0" t="n">
        <v>10</v>
      </c>
      <c r="H1141" s="0" t="n">
        <v>13</v>
      </c>
      <c r="I1141" s="0" t="n">
        <v>0</v>
      </c>
      <c r="J1141" s="0" t="n">
        <v>1</v>
      </c>
      <c r="K1141" s="0" t="n">
        <f aca="false">VLOOKUP(A1141,'Team Data'!$A$1:$E$659,2,FALSE())</f>
        <v>10</v>
      </c>
      <c r="L1141" s="0" t="n">
        <f aca="false">VLOOKUP(A1141,'Team Data'!$A$1:$E$659,3,FALSE())</f>
        <v>23</v>
      </c>
      <c r="M1141" s="0" t="n">
        <f aca="false">VLOOKUP(B1141,'Team Data'!$A$1:$E$659,2,FALSE())</f>
        <v>22</v>
      </c>
      <c r="N1141" s="0" t="n">
        <f aca="false">VLOOKUP(B1141,'Team Data'!$A$1:$E$659,3,FALSE())</f>
        <v>15</v>
      </c>
      <c r="O1141" s="0" t="n">
        <f aca="false">VLOOKUP(A1141,'Team Data'!$A$1:$E$659,4,FALSE())</f>
        <v>452</v>
      </c>
      <c r="P1141" s="0" t="n">
        <f aca="false">VLOOKUP(A1141,'Team Data'!$A$1:$E$659,5,FALSE())</f>
        <v>578</v>
      </c>
      <c r="Q1141" s="0" t="n">
        <f aca="false">VLOOKUP(B1141,'Team Data'!$A$1:$E$659,4,FALSE())</f>
        <v>570</v>
      </c>
      <c r="R1141" s="0" t="n">
        <f aca="false">VLOOKUP(B1141,'Team Data'!$A$1:$E$659,5,FALSE())</f>
        <v>569</v>
      </c>
      <c r="S1141" s="0" t="n">
        <f aca="false">IF(I1141=1,(MIN(30,(C1141-D1141)))*(M1141/(M1141+N1141))*(Q1141/(Q1141+R1141)),(MAX(-30,(C1141-D1141)))*(N1141/(M1141+N1141))*(R1141/(R1141+Q1141)))</f>
        <v>-4.05049474408561</v>
      </c>
      <c r="T1141" s="0" t="n">
        <f aca="false">IF(J1141=1,(MIN(30,(D1141-C1141)))*(K1141/(K1141+L1141))*(O1141/(O1141+P1141)),(MAX(-30,(D1141-C1141)))*(L1141/(K1141+L1141))*(P1141/(P1141+O1141)))</f>
        <v>2.65960576640188</v>
      </c>
      <c r="U1141" s="7" t="n">
        <v>43067</v>
      </c>
    </row>
    <row r="1142" customFormat="false" ht="15" hidden="false" customHeight="false" outlineLevel="0" collapsed="false">
      <c r="A1142" s="0" t="s">
        <v>145</v>
      </c>
      <c r="B1142" s="0" t="s">
        <v>26</v>
      </c>
      <c r="C1142" s="0" t="n">
        <v>74</v>
      </c>
      <c r="D1142" s="0" t="n">
        <v>66</v>
      </c>
      <c r="E1142" s="0" t="n">
        <v>39</v>
      </c>
      <c r="F1142" s="0" t="n">
        <v>37</v>
      </c>
      <c r="G1142" s="0" t="n">
        <v>13</v>
      </c>
      <c r="H1142" s="0" t="n">
        <v>13</v>
      </c>
      <c r="I1142" s="0" t="n">
        <v>1</v>
      </c>
      <c r="J1142" s="0" t="n">
        <v>0</v>
      </c>
      <c r="K1142" s="0" t="n">
        <f aca="false">VLOOKUP(A1142,'Team Data'!$A$1:$E$659,2,FALSE())</f>
        <v>23</v>
      </c>
      <c r="L1142" s="0" t="n">
        <f aca="false">VLOOKUP(A1142,'Team Data'!$A$1:$E$659,3,FALSE())</f>
        <v>10</v>
      </c>
      <c r="M1142" s="0" t="n">
        <f aca="false">VLOOKUP(B1142,'Team Data'!$A$1:$E$659,2,FALSE())</f>
        <v>24</v>
      </c>
      <c r="N1142" s="0" t="n">
        <f aca="false">VLOOKUP(B1142,'Team Data'!$A$1:$E$659,3,FALSE())</f>
        <v>9</v>
      </c>
      <c r="O1142" s="0" t="n">
        <f aca="false">VLOOKUP(A1142,'Team Data'!$A$1:$E$659,4,FALSE())</f>
        <v>503</v>
      </c>
      <c r="P1142" s="0" t="n">
        <f aca="false">VLOOKUP(A1142,'Team Data'!$A$1:$E$659,5,FALSE())</f>
        <v>487</v>
      </c>
      <c r="Q1142" s="0" t="n">
        <f aca="false">VLOOKUP(B1142,'Team Data'!$A$1:$E$659,4,FALSE())</f>
        <v>540</v>
      </c>
      <c r="R1142" s="0" t="n">
        <f aca="false">VLOOKUP(B1142,'Team Data'!$A$1:$E$659,5,FALSE())</f>
        <v>523</v>
      </c>
      <c r="S1142" s="0" t="n">
        <f aca="false">IF(I1142=1,(MIN(30,(C1142-D1142)))*(M1142/(M1142+N1142))*(Q1142/(Q1142+R1142)),(MAX(-30,(C1142-D1142)))*(N1142/(M1142+N1142))*(R1142/(R1142+Q1142)))</f>
        <v>2.95561447019584</v>
      </c>
      <c r="T1142" s="0" t="n">
        <f aca="false">IF(J1142=1,(MIN(30,(D1142-C1142)))*(K1142/(K1142+L1142))*(O1142/(O1142+P1142)),(MAX(-30,(D1142-C1142)))*(L1142/(K1142+L1142))*(P1142/(P1142+O1142)))</f>
        <v>-1.19253137434956</v>
      </c>
      <c r="U1142" s="7" t="n">
        <v>43067</v>
      </c>
    </row>
    <row r="1143" customFormat="false" ht="15" hidden="false" customHeight="false" outlineLevel="0" collapsed="false">
      <c r="A1143" s="0" t="s">
        <v>79</v>
      </c>
      <c r="B1143" s="0" t="s">
        <v>159</v>
      </c>
      <c r="C1143" s="0" t="n">
        <v>83</v>
      </c>
      <c r="D1143" s="0" t="n">
        <v>86</v>
      </c>
      <c r="E1143" s="0" t="n">
        <v>32</v>
      </c>
      <c r="F1143" s="0" t="n">
        <v>33</v>
      </c>
      <c r="G1143" s="0" t="n">
        <v>16</v>
      </c>
      <c r="H1143" s="0" t="n">
        <v>14</v>
      </c>
      <c r="I1143" s="0" t="n">
        <v>0</v>
      </c>
      <c r="J1143" s="0" t="n">
        <v>1</v>
      </c>
      <c r="K1143" s="0" t="n">
        <f aca="false">VLOOKUP(A1143,'Team Data'!$A$1:$E$659,2,FALSE())</f>
        <v>12</v>
      </c>
      <c r="L1143" s="0" t="n">
        <f aca="false">VLOOKUP(A1143,'Team Data'!$A$1:$E$659,3,FALSE())</f>
        <v>19</v>
      </c>
      <c r="M1143" s="0" t="n">
        <f aca="false">VLOOKUP(B1143,'Team Data'!$A$1:$E$659,2,FALSE())</f>
        <v>20</v>
      </c>
      <c r="N1143" s="0" t="n">
        <f aca="false">VLOOKUP(B1143,'Team Data'!$A$1:$E$659,3,FALSE())</f>
        <v>13</v>
      </c>
      <c r="O1143" s="0" t="n">
        <f aca="false">VLOOKUP(A1143,'Team Data'!$A$1:$E$659,4,FALSE())</f>
        <v>475</v>
      </c>
      <c r="P1143" s="0" t="n">
        <f aca="false">VLOOKUP(A1143,'Team Data'!$A$1:$E$659,5,FALSE())</f>
        <v>446</v>
      </c>
      <c r="Q1143" s="0" t="n">
        <f aca="false">VLOOKUP(B1143,'Team Data'!$A$1:$E$659,4,FALSE())</f>
        <v>651</v>
      </c>
      <c r="R1143" s="0" t="n">
        <f aca="false">VLOOKUP(B1143,'Team Data'!$A$1:$E$659,5,FALSE())</f>
        <v>454</v>
      </c>
      <c r="S1143" s="0" t="n">
        <f aca="false">IF(I1143=1,(MIN(30,(C1143-D1143)))*(M1143/(M1143+N1143))*(Q1143/(Q1143+R1143)),(MAX(-30,(C1143-D1143)))*(N1143/(M1143+N1143))*(R1143/(R1143+Q1143)))</f>
        <v>-0.485561497326203</v>
      </c>
      <c r="T1143" s="0" t="n">
        <f aca="false">IF(J1143=1,(MIN(30,(D1143-C1143)))*(K1143/(K1143+L1143))*(O1143/(O1143+P1143)),(MAX(-30,(D1143-C1143)))*(L1143/(K1143+L1143))*(P1143/(P1143+O1143)))</f>
        <v>0.598928233687086</v>
      </c>
      <c r="U1143" s="7" t="n">
        <v>43067</v>
      </c>
    </row>
    <row r="1144" customFormat="false" ht="15" hidden="false" customHeight="false" outlineLevel="0" collapsed="false">
      <c r="A1144" s="0" t="s">
        <v>547</v>
      </c>
      <c r="B1144" s="0" t="s">
        <v>195</v>
      </c>
      <c r="C1144" s="0" t="n">
        <v>68</v>
      </c>
      <c r="D1144" s="0" t="n">
        <v>104</v>
      </c>
      <c r="E1144" s="0" t="n">
        <v>32</v>
      </c>
      <c r="F1144" s="0" t="n">
        <v>48</v>
      </c>
      <c r="G1144" s="0" t="n">
        <v>27</v>
      </c>
      <c r="H1144" s="0" t="n">
        <v>20</v>
      </c>
      <c r="I1144" s="0" t="n">
        <v>0</v>
      </c>
      <c r="J1144" s="0" t="n">
        <v>1</v>
      </c>
      <c r="K1144" s="0" t="n">
        <f aca="false">VLOOKUP(A1144,'Team Data'!$A$1:$E$659,2,FALSE())</f>
        <v>0</v>
      </c>
      <c r="L1144" s="0" t="n">
        <f aca="false">VLOOKUP(A1144,'Team Data'!$A$1:$E$659,3,FALSE())</f>
        <v>4</v>
      </c>
      <c r="M1144" s="0" t="n">
        <f aca="false">VLOOKUP(B1144,'Team Data'!$A$1:$E$659,2,FALSE())</f>
        <v>21</v>
      </c>
      <c r="N1144" s="0" t="n">
        <f aca="false">VLOOKUP(B1144,'Team Data'!$A$1:$E$659,3,FALSE())</f>
        <v>11</v>
      </c>
      <c r="O1144" s="0" t="n">
        <f aca="false">VLOOKUP(A1144,'Team Data'!$A$1:$E$659,4,FALSE())</f>
        <v>58</v>
      </c>
      <c r="P1144" s="0" t="n">
        <f aca="false">VLOOKUP(A1144,'Team Data'!$A$1:$E$659,5,FALSE())</f>
        <v>71</v>
      </c>
      <c r="Q1144" s="0" t="n">
        <f aca="false">VLOOKUP(B1144,'Team Data'!$A$1:$E$659,4,FALSE())</f>
        <v>481</v>
      </c>
      <c r="R1144" s="0" t="n">
        <f aca="false">VLOOKUP(B1144,'Team Data'!$A$1:$E$659,5,FALSE())</f>
        <v>445</v>
      </c>
      <c r="S1144" s="0" t="n">
        <f aca="false">IF(I1144=1,(MIN(30,(C1144-D1144)))*(M1144/(M1144+N1144))*(Q1144/(Q1144+R1144)),(MAX(-30,(C1144-D1144)))*(N1144/(M1144+N1144))*(R1144/(R1144+Q1144)))</f>
        <v>-4.95579103671706</v>
      </c>
      <c r="T1144" s="0" t="n">
        <f aca="false">IF(J1144=1,(MIN(30,(D1144-C1144)))*(K1144/(K1144+L1144))*(O1144/(O1144+P1144)),(MAX(-30,(D1144-C1144)))*(L1144/(K1144+L1144))*(P1144/(P1144+O1144)))</f>
        <v>0</v>
      </c>
      <c r="U1144" s="7" t="n">
        <v>43067</v>
      </c>
    </row>
    <row r="1145" customFormat="false" ht="15" hidden="false" customHeight="false" outlineLevel="0" collapsed="false">
      <c r="A1145" s="0" t="s">
        <v>70</v>
      </c>
      <c r="B1145" s="0" t="s">
        <v>300</v>
      </c>
      <c r="C1145" s="0" t="n">
        <v>64</v>
      </c>
      <c r="D1145" s="0" t="n">
        <v>95</v>
      </c>
      <c r="E1145" s="0" t="n">
        <v>18</v>
      </c>
      <c r="F1145" s="0" t="n">
        <v>30</v>
      </c>
      <c r="G1145" s="0" t="n">
        <v>10</v>
      </c>
      <c r="H1145" s="0" t="n">
        <v>10</v>
      </c>
      <c r="I1145" s="0" t="n">
        <v>0</v>
      </c>
      <c r="J1145" s="0" t="n">
        <v>1</v>
      </c>
      <c r="K1145" s="0" t="n">
        <f aca="false">VLOOKUP(A1145,'Team Data'!$A$1:$E$659,2,FALSE())</f>
        <v>4</v>
      </c>
      <c r="L1145" s="0" t="n">
        <f aca="false">VLOOKUP(A1145,'Team Data'!$A$1:$E$659,3,FALSE())</f>
        <v>28</v>
      </c>
      <c r="M1145" s="0" t="n">
        <f aca="false">VLOOKUP(B1145,'Team Data'!$A$1:$E$659,2,FALSE())</f>
        <v>16</v>
      </c>
      <c r="N1145" s="0" t="n">
        <f aca="false">VLOOKUP(B1145,'Team Data'!$A$1:$E$659,3,FALSE())</f>
        <v>16</v>
      </c>
      <c r="O1145" s="0" t="n">
        <f aca="false">VLOOKUP(A1145,'Team Data'!$A$1:$E$659,4,FALSE())</f>
        <v>460</v>
      </c>
      <c r="P1145" s="0" t="n">
        <f aca="false">VLOOKUP(A1145,'Team Data'!$A$1:$E$659,5,FALSE())</f>
        <v>532</v>
      </c>
      <c r="Q1145" s="0" t="n">
        <f aca="false">VLOOKUP(B1145,'Team Data'!$A$1:$E$659,4,FALSE())</f>
        <v>524</v>
      </c>
      <c r="R1145" s="0" t="n">
        <f aca="false">VLOOKUP(B1145,'Team Data'!$A$1:$E$659,5,FALSE())</f>
        <v>474</v>
      </c>
      <c r="S1145" s="0" t="n">
        <f aca="false">IF(I1145=1,(MIN(30,(C1145-D1145)))*(M1145/(M1145+N1145))*(Q1145/(Q1145+R1145)),(MAX(-30,(C1145-D1145)))*(N1145/(M1145+N1145))*(R1145/(R1145+Q1145)))</f>
        <v>-7.12424849699399</v>
      </c>
      <c r="T1145" s="0" t="n">
        <f aca="false">IF(J1145=1,(MIN(30,(D1145-C1145)))*(K1145/(K1145+L1145))*(O1145/(O1145+P1145)),(MAX(-30,(D1145-C1145)))*(L1145/(K1145+L1145))*(P1145/(P1145+O1145)))</f>
        <v>1.73891129032258</v>
      </c>
      <c r="U1145" s="7" t="n">
        <v>43067</v>
      </c>
    </row>
    <row r="1146" customFormat="false" ht="15" hidden="false" customHeight="false" outlineLevel="0" collapsed="false">
      <c r="A1146" s="0" t="s">
        <v>283</v>
      </c>
      <c r="B1146" s="0" t="s">
        <v>107</v>
      </c>
      <c r="C1146" s="0" t="n">
        <v>83</v>
      </c>
      <c r="D1146" s="0" t="n">
        <v>71</v>
      </c>
      <c r="E1146" s="0" t="n">
        <v>44</v>
      </c>
      <c r="F1146" s="0" t="n">
        <v>35</v>
      </c>
      <c r="G1146" s="0" t="n">
        <v>13</v>
      </c>
      <c r="H1146" s="0" t="n">
        <v>14</v>
      </c>
      <c r="I1146" s="0" t="n">
        <v>1</v>
      </c>
      <c r="J1146" s="0" t="n">
        <v>0</v>
      </c>
      <c r="K1146" s="0" t="n">
        <f aca="false">VLOOKUP(A1146,'Team Data'!$A$1:$E$659,2,FALSE())</f>
        <v>12</v>
      </c>
      <c r="L1146" s="0" t="n">
        <f aca="false">VLOOKUP(A1146,'Team Data'!$A$1:$E$659,3,FALSE())</f>
        <v>20</v>
      </c>
      <c r="M1146" s="0" t="n">
        <f aca="false">VLOOKUP(B1146,'Team Data'!$A$1:$E$659,2,FALSE())</f>
        <v>13</v>
      </c>
      <c r="N1146" s="0" t="n">
        <f aca="false">VLOOKUP(B1146,'Team Data'!$A$1:$E$659,3,FALSE())</f>
        <v>20</v>
      </c>
      <c r="O1146" s="0" t="n">
        <f aca="false">VLOOKUP(A1146,'Team Data'!$A$1:$E$659,4,FALSE())</f>
        <v>427</v>
      </c>
      <c r="P1146" s="0" t="n">
        <f aca="false">VLOOKUP(A1146,'Team Data'!$A$1:$E$659,5,FALSE())</f>
        <v>489</v>
      </c>
      <c r="Q1146" s="0" t="n">
        <f aca="false">VLOOKUP(B1146,'Team Data'!$A$1:$E$659,4,FALSE())</f>
        <v>474</v>
      </c>
      <c r="R1146" s="0" t="n">
        <f aca="false">VLOOKUP(B1146,'Team Data'!$A$1:$E$659,5,FALSE())</f>
        <v>521</v>
      </c>
      <c r="S1146" s="0" t="n">
        <f aca="false">IF(I1146=1,(MIN(30,(C1146-D1146)))*(M1146/(M1146+N1146))*(Q1146/(Q1146+R1146)),(MAX(-30,(C1146-D1146)))*(N1146/(M1146+N1146))*(R1146/(R1146+Q1146)))</f>
        <v>2.25198720877113</v>
      </c>
      <c r="T1146" s="0" t="n">
        <f aca="false">IF(J1146=1,(MIN(30,(D1146-C1146)))*(K1146/(K1146+L1146))*(O1146/(O1146+P1146)),(MAX(-30,(D1146-C1146)))*(L1146/(K1146+L1146))*(P1146/(P1146+O1146)))</f>
        <v>-4.00382096069869</v>
      </c>
      <c r="U1146" s="7" t="n">
        <v>43067</v>
      </c>
    </row>
    <row r="1147" customFormat="false" ht="15" hidden="false" customHeight="false" outlineLevel="0" collapsed="false">
      <c r="A1147" s="0" t="s">
        <v>213</v>
      </c>
      <c r="B1147" s="0" t="s">
        <v>221</v>
      </c>
      <c r="C1147" s="0" t="n">
        <v>93</v>
      </c>
      <c r="D1147" s="0" t="n">
        <v>86</v>
      </c>
      <c r="E1147" s="0" t="n">
        <v>46</v>
      </c>
      <c r="F1147" s="0" t="n">
        <v>38</v>
      </c>
      <c r="G1147" s="0" t="n">
        <v>10</v>
      </c>
      <c r="H1147" s="0" t="n">
        <v>11</v>
      </c>
      <c r="I1147" s="0" t="n">
        <v>1</v>
      </c>
      <c r="J1147" s="0" t="n">
        <v>0</v>
      </c>
      <c r="K1147" s="0" t="n">
        <f aca="false">VLOOKUP(A1147,'Team Data'!$A$1:$E$659,2,FALSE())</f>
        <v>19</v>
      </c>
      <c r="L1147" s="0" t="n">
        <f aca="false">VLOOKUP(A1147,'Team Data'!$A$1:$E$659,3,FALSE())</f>
        <v>14</v>
      </c>
      <c r="M1147" s="0" t="n">
        <f aca="false">VLOOKUP(B1147,'Team Data'!$A$1:$E$659,2,FALSE())</f>
        <v>11</v>
      </c>
      <c r="N1147" s="0" t="n">
        <f aca="false">VLOOKUP(B1147,'Team Data'!$A$1:$E$659,3,FALSE())</f>
        <v>21</v>
      </c>
      <c r="O1147" s="0" t="n">
        <f aca="false">VLOOKUP(A1147,'Team Data'!$A$1:$E$659,4,FALSE())</f>
        <v>541</v>
      </c>
      <c r="P1147" s="0" t="n">
        <f aca="false">VLOOKUP(A1147,'Team Data'!$A$1:$E$659,5,FALSE())</f>
        <v>562</v>
      </c>
      <c r="Q1147" s="0" t="n">
        <f aca="false">VLOOKUP(B1147,'Team Data'!$A$1:$E$659,4,FALSE())</f>
        <v>508</v>
      </c>
      <c r="R1147" s="0" t="n">
        <f aca="false">VLOOKUP(B1147,'Team Data'!$A$1:$E$659,5,FALSE())</f>
        <v>413</v>
      </c>
      <c r="S1147" s="0" t="n">
        <f aca="false">IF(I1147=1,(MIN(30,(C1147-D1147)))*(M1147/(M1147+N1147))*(Q1147/(Q1147+R1147)),(MAX(-30,(C1147-D1147)))*(N1147/(M1147+N1147))*(R1147/(R1147+Q1147)))</f>
        <v>1.32722584147666</v>
      </c>
      <c r="T1147" s="0" t="n">
        <f aca="false">IF(J1147=1,(MIN(30,(D1147-C1147)))*(K1147/(K1147+L1147))*(O1147/(O1147+P1147)),(MAX(-30,(D1147-C1147)))*(L1147/(K1147+L1147))*(P1147/(P1147+O1147)))</f>
        <v>-1.51311849226627</v>
      </c>
      <c r="U1147" s="7" t="n">
        <v>43067</v>
      </c>
    </row>
    <row r="1148" customFormat="false" ht="15" hidden="false" customHeight="false" outlineLevel="0" collapsed="false">
      <c r="A1148" s="0" t="s">
        <v>105</v>
      </c>
      <c r="B1148" s="0" t="s">
        <v>203</v>
      </c>
      <c r="C1148" s="0" t="n">
        <v>77</v>
      </c>
      <c r="D1148" s="0" t="n">
        <v>82</v>
      </c>
      <c r="E1148" s="0" t="n">
        <v>31</v>
      </c>
      <c r="F1148" s="0" t="n">
        <v>28</v>
      </c>
      <c r="G1148" s="0" t="n">
        <v>14</v>
      </c>
      <c r="H1148" s="0" t="n">
        <v>17</v>
      </c>
      <c r="I1148" s="0" t="n">
        <v>0</v>
      </c>
      <c r="J1148" s="0" t="n">
        <v>1</v>
      </c>
      <c r="K1148" s="0" t="n">
        <f aca="false">VLOOKUP(A1148,'Team Data'!$A$1:$E$659,2,FALSE())</f>
        <v>17</v>
      </c>
      <c r="L1148" s="0" t="n">
        <f aca="false">VLOOKUP(A1148,'Team Data'!$A$1:$E$659,3,FALSE())</f>
        <v>14</v>
      </c>
      <c r="M1148" s="0" t="n">
        <f aca="false">VLOOKUP(B1148,'Team Data'!$A$1:$E$659,2,FALSE())</f>
        <v>20</v>
      </c>
      <c r="N1148" s="0" t="n">
        <f aca="false">VLOOKUP(B1148,'Team Data'!$A$1:$E$659,3,FALSE())</f>
        <v>18</v>
      </c>
      <c r="O1148" s="0" t="n">
        <f aca="false">VLOOKUP(A1148,'Team Data'!$A$1:$E$659,4,FALSE())</f>
        <v>412</v>
      </c>
      <c r="P1148" s="0" t="n">
        <f aca="false">VLOOKUP(A1148,'Team Data'!$A$1:$E$659,5,FALSE())</f>
        <v>578</v>
      </c>
      <c r="Q1148" s="0" t="n">
        <f aca="false">VLOOKUP(B1148,'Team Data'!$A$1:$E$659,4,FALSE())</f>
        <v>623</v>
      </c>
      <c r="R1148" s="0" t="n">
        <f aca="false">VLOOKUP(B1148,'Team Data'!$A$1:$E$659,5,FALSE())</f>
        <v>572</v>
      </c>
      <c r="S1148" s="0" t="n">
        <f aca="false">IF(I1148=1,(MIN(30,(C1148-D1148)))*(M1148/(M1148+N1148))*(Q1148/(Q1148+R1148)),(MAX(-30,(C1148-D1148)))*(N1148/(M1148+N1148))*(R1148/(R1148+Q1148)))</f>
        <v>-1.13367099757763</v>
      </c>
      <c r="T1148" s="0" t="n">
        <f aca="false">IF(J1148=1,(MIN(30,(D1148-C1148)))*(K1148/(K1148+L1148))*(O1148/(O1148+P1148)),(MAX(-30,(D1148-C1148)))*(L1148/(K1148+L1148))*(P1148/(P1148+O1148)))</f>
        <v>1.14108830237863</v>
      </c>
      <c r="U1148" s="7" t="n">
        <v>43067</v>
      </c>
    </row>
    <row r="1149" customFormat="false" ht="15" hidden="false" customHeight="false" outlineLevel="0" collapsed="false">
      <c r="A1149" s="0" t="s">
        <v>181</v>
      </c>
      <c r="B1149" s="0" t="s">
        <v>46</v>
      </c>
      <c r="C1149" s="0" t="n">
        <v>78</v>
      </c>
      <c r="D1149" s="0" t="n">
        <v>82</v>
      </c>
      <c r="E1149" s="0" t="n">
        <v>37</v>
      </c>
      <c r="F1149" s="0" t="n">
        <v>35</v>
      </c>
      <c r="G1149" s="0" t="n">
        <v>17</v>
      </c>
      <c r="H1149" s="0" t="n">
        <v>12</v>
      </c>
      <c r="I1149" s="0" t="n">
        <v>0</v>
      </c>
      <c r="J1149" s="0" t="n">
        <v>1</v>
      </c>
      <c r="K1149" s="0" t="n">
        <f aca="false">VLOOKUP(A1149,'Team Data'!$A$1:$E$659,2,FALSE())</f>
        <v>8</v>
      </c>
      <c r="L1149" s="0" t="n">
        <f aca="false">VLOOKUP(A1149,'Team Data'!$A$1:$E$659,3,FALSE())</f>
        <v>21</v>
      </c>
      <c r="M1149" s="0" t="n">
        <f aca="false">VLOOKUP(B1149,'Team Data'!$A$1:$E$659,2,FALSE())</f>
        <v>18</v>
      </c>
      <c r="N1149" s="0" t="n">
        <f aca="false">VLOOKUP(B1149,'Team Data'!$A$1:$E$659,3,FALSE())</f>
        <v>17</v>
      </c>
      <c r="O1149" s="0" t="n">
        <f aca="false">VLOOKUP(A1149,'Team Data'!$A$1:$E$659,4,FALSE())</f>
        <v>484</v>
      </c>
      <c r="P1149" s="0" t="n">
        <f aca="false">VLOOKUP(A1149,'Team Data'!$A$1:$E$659,5,FALSE())</f>
        <v>397</v>
      </c>
      <c r="Q1149" s="0" t="n">
        <f aca="false">VLOOKUP(B1149,'Team Data'!$A$1:$E$659,4,FALSE())</f>
        <v>546</v>
      </c>
      <c r="R1149" s="0" t="n">
        <f aca="false">VLOOKUP(B1149,'Team Data'!$A$1:$E$659,5,FALSE())</f>
        <v>561</v>
      </c>
      <c r="S1149" s="0" t="n">
        <f aca="false">IF(I1149=1,(MIN(30,(C1149-D1149)))*(M1149/(M1149+N1149))*(Q1149/(Q1149+R1149)),(MAX(-30,(C1149-D1149)))*(N1149/(M1149+N1149))*(R1149/(R1149+Q1149)))</f>
        <v>-0.984591560201316</v>
      </c>
      <c r="T1149" s="0" t="n">
        <f aca="false">IF(J1149=1,(MIN(30,(D1149-C1149)))*(K1149/(K1149+L1149))*(O1149/(O1149+P1149)),(MAX(-30,(D1149-C1149)))*(L1149/(K1149+L1149))*(P1149/(P1149+O1149)))</f>
        <v>0.606207679361227</v>
      </c>
      <c r="U1149" s="7" t="n">
        <v>43067</v>
      </c>
    </row>
    <row r="1150" customFormat="false" ht="15" hidden="false" customHeight="false" outlineLevel="0" collapsed="false">
      <c r="A1150" s="0" t="s">
        <v>597</v>
      </c>
      <c r="B1150" s="0" t="s">
        <v>321</v>
      </c>
      <c r="C1150" s="0" t="n">
        <v>53</v>
      </c>
      <c r="D1150" s="0" t="n">
        <v>73</v>
      </c>
      <c r="E1150" s="0" t="n">
        <v>43</v>
      </c>
      <c r="F1150" s="0" t="n">
        <v>47</v>
      </c>
      <c r="G1150" s="0" t="n">
        <v>18</v>
      </c>
      <c r="H1150" s="0" t="n">
        <v>16</v>
      </c>
      <c r="I1150" s="0" t="n">
        <v>0</v>
      </c>
      <c r="J1150" s="0" t="n">
        <v>1</v>
      </c>
      <c r="K1150" s="0" t="n">
        <f aca="false">VLOOKUP(A1150,'Team Data'!$A$1:$E$659,2,FALSE())</f>
        <v>0</v>
      </c>
      <c r="L1150" s="0" t="n">
        <f aca="false">VLOOKUP(A1150,'Team Data'!$A$1:$E$659,3,FALSE())</f>
        <v>1</v>
      </c>
      <c r="M1150" s="0" t="n">
        <f aca="false">VLOOKUP(B1150,'Team Data'!$A$1:$E$659,2,FALSE())</f>
        <v>21</v>
      </c>
      <c r="N1150" s="0" t="n">
        <f aca="false">VLOOKUP(B1150,'Team Data'!$A$1:$E$659,3,FALSE())</f>
        <v>13</v>
      </c>
      <c r="O1150" s="0" t="n">
        <f aca="false">VLOOKUP(A1150,'Team Data'!$A$1:$E$659,4,FALSE())</f>
        <v>21</v>
      </c>
      <c r="P1150" s="0" t="n">
        <f aca="false">VLOOKUP(A1150,'Team Data'!$A$1:$E$659,5,FALSE())</f>
        <v>13</v>
      </c>
      <c r="Q1150" s="0" t="n">
        <f aca="false">VLOOKUP(B1150,'Team Data'!$A$1:$E$659,4,FALSE())</f>
        <v>576</v>
      </c>
      <c r="R1150" s="0" t="n">
        <f aca="false">VLOOKUP(B1150,'Team Data'!$A$1:$E$659,5,FALSE())</f>
        <v>519</v>
      </c>
      <c r="S1150" s="0" t="n">
        <f aca="false">IF(I1150=1,(MIN(30,(C1150-D1150)))*(M1150/(M1150+N1150))*(Q1150/(Q1150+R1150)),(MAX(-30,(C1150-D1150)))*(N1150/(M1150+N1150))*(R1150/(R1150+Q1150)))</f>
        <v>-3.62449637389202</v>
      </c>
      <c r="T1150" s="0" t="n">
        <f aca="false">IF(J1150=1,(MIN(30,(D1150-C1150)))*(K1150/(K1150+L1150))*(O1150/(O1150+P1150)),(MAX(-30,(D1150-C1150)))*(L1150/(K1150+L1150))*(P1150/(P1150+O1150)))</f>
        <v>0</v>
      </c>
      <c r="U1150" s="7" t="n">
        <v>43067</v>
      </c>
    </row>
    <row r="1151" customFormat="false" ht="15" hidden="false" customHeight="false" outlineLevel="0" collapsed="false">
      <c r="A1151" s="0" t="s">
        <v>142</v>
      </c>
      <c r="B1151" s="0" t="s">
        <v>324</v>
      </c>
      <c r="C1151" s="0" t="n">
        <v>66</v>
      </c>
      <c r="D1151" s="0" t="n">
        <v>52</v>
      </c>
      <c r="E1151" s="0" t="n">
        <v>41</v>
      </c>
      <c r="F1151" s="0" t="n">
        <v>42</v>
      </c>
      <c r="G1151" s="0" t="n">
        <v>9</v>
      </c>
      <c r="H1151" s="0" t="n">
        <v>15</v>
      </c>
      <c r="I1151" s="0" t="n">
        <v>1</v>
      </c>
      <c r="J1151" s="0" t="n">
        <v>0</v>
      </c>
      <c r="K1151" s="0" t="n">
        <f aca="false">VLOOKUP(A1151,'Team Data'!$A$1:$E$659,2,FALSE())</f>
        <v>19</v>
      </c>
      <c r="L1151" s="0" t="n">
        <f aca="false">VLOOKUP(A1151,'Team Data'!$A$1:$E$659,3,FALSE())</f>
        <v>14</v>
      </c>
      <c r="M1151" s="0" t="n">
        <f aca="false">VLOOKUP(B1151,'Team Data'!$A$1:$E$659,2,FALSE())</f>
        <v>11</v>
      </c>
      <c r="N1151" s="0" t="n">
        <f aca="false">VLOOKUP(B1151,'Team Data'!$A$1:$E$659,3,FALSE())</f>
        <v>19</v>
      </c>
      <c r="O1151" s="0" t="n">
        <f aca="false">VLOOKUP(A1151,'Team Data'!$A$1:$E$659,4,FALSE())</f>
        <v>451</v>
      </c>
      <c r="P1151" s="0" t="n">
        <f aca="false">VLOOKUP(A1151,'Team Data'!$A$1:$E$659,5,FALSE())</f>
        <v>488</v>
      </c>
      <c r="Q1151" s="0" t="n">
        <f aca="false">VLOOKUP(B1151,'Team Data'!$A$1:$E$659,4,FALSE())</f>
        <v>504</v>
      </c>
      <c r="R1151" s="0" t="n">
        <f aca="false">VLOOKUP(B1151,'Team Data'!$A$1:$E$659,5,FALSE())</f>
        <v>464</v>
      </c>
      <c r="S1151" s="0" t="n">
        <f aca="false">IF(I1151=1,(MIN(30,(C1151-D1151)))*(M1151/(M1151+N1151))*(Q1151/(Q1151+R1151)),(MAX(-30,(C1151-D1151)))*(N1151/(M1151+N1151))*(R1151/(R1151+Q1151)))</f>
        <v>2.67272727272727</v>
      </c>
      <c r="T1151" s="0" t="n">
        <f aca="false">IF(J1151=1,(MIN(30,(D1151-C1151)))*(K1151/(K1151+L1151))*(O1151/(O1151+P1151)),(MAX(-30,(D1151-C1151)))*(L1151/(K1151+L1151))*(P1151/(P1151+O1151)))</f>
        <v>-3.08671378319941</v>
      </c>
      <c r="U1151" s="7" t="n">
        <v>43067</v>
      </c>
    </row>
    <row r="1152" customFormat="false" ht="15" hidden="false" customHeight="false" outlineLevel="0" collapsed="false">
      <c r="A1152" s="0" t="s">
        <v>350</v>
      </c>
      <c r="B1152" s="0" t="s">
        <v>335</v>
      </c>
      <c r="C1152" s="0" t="n">
        <v>37</v>
      </c>
      <c r="D1152" s="0" t="n">
        <v>49</v>
      </c>
      <c r="E1152" s="0" t="n">
        <v>30</v>
      </c>
      <c r="F1152" s="0" t="n">
        <v>39</v>
      </c>
      <c r="G1152" s="0" t="n">
        <v>14</v>
      </c>
      <c r="H1152" s="0" t="n">
        <v>12</v>
      </c>
      <c r="I1152" s="0" t="n">
        <v>0</v>
      </c>
      <c r="J1152" s="0" t="n">
        <v>1</v>
      </c>
      <c r="K1152" s="0" t="n">
        <f aca="false">VLOOKUP(A1152,'Team Data'!$A$1:$E$659,2,FALSE())</f>
        <v>15</v>
      </c>
      <c r="L1152" s="0" t="n">
        <f aca="false">VLOOKUP(A1152,'Team Data'!$A$1:$E$659,3,FALSE())</f>
        <v>17</v>
      </c>
      <c r="M1152" s="0" t="n">
        <f aca="false">VLOOKUP(B1152,'Team Data'!$A$1:$E$659,2,FALSE())</f>
        <v>31</v>
      </c>
      <c r="N1152" s="0" t="n">
        <f aca="false">VLOOKUP(B1152,'Team Data'!$A$1:$E$659,3,FALSE())</f>
        <v>3</v>
      </c>
      <c r="O1152" s="0" t="n">
        <f aca="false">VLOOKUP(A1152,'Team Data'!$A$1:$E$659,4,FALSE())</f>
        <v>641</v>
      </c>
      <c r="P1152" s="0" t="n">
        <f aca="false">VLOOKUP(A1152,'Team Data'!$A$1:$E$659,5,FALSE())</f>
        <v>425</v>
      </c>
      <c r="Q1152" s="0" t="n">
        <f aca="false">VLOOKUP(B1152,'Team Data'!$A$1:$E$659,4,FALSE())</f>
        <v>678</v>
      </c>
      <c r="R1152" s="0" t="n">
        <f aca="false">VLOOKUP(B1152,'Team Data'!$A$1:$E$659,5,FALSE())</f>
        <v>466</v>
      </c>
      <c r="S1152" s="0" t="n">
        <f aca="false">IF(I1152=1,(MIN(30,(C1152-D1152)))*(M1152/(M1152+N1152))*(Q1152/(Q1152+R1152)),(MAX(-30,(C1152-D1152)))*(N1152/(M1152+N1152))*(R1152/(R1152+Q1152)))</f>
        <v>-0.43130399012752</v>
      </c>
      <c r="T1152" s="0" t="n">
        <f aca="false">IF(J1152=1,(MIN(30,(D1152-C1152)))*(K1152/(K1152+L1152))*(O1152/(O1152+P1152)),(MAX(-30,(D1152-C1152)))*(L1152/(K1152+L1152))*(P1152/(P1152+O1152)))</f>
        <v>3.38238742964353</v>
      </c>
      <c r="U1152" s="7" t="n">
        <v>43067</v>
      </c>
    </row>
    <row r="1153" customFormat="false" ht="15" hidden="false" customHeight="false" outlineLevel="0" collapsed="false">
      <c r="A1153" s="0" t="s">
        <v>120</v>
      </c>
      <c r="B1153" s="0" t="s">
        <v>262</v>
      </c>
      <c r="C1153" s="0" t="n">
        <v>67</v>
      </c>
      <c r="D1153" s="0" t="n">
        <v>73</v>
      </c>
      <c r="E1153" s="0" t="n">
        <v>34</v>
      </c>
      <c r="F1153" s="0" t="n">
        <v>43</v>
      </c>
      <c r="G1153" s="0" t="n">
        <v>10</v>
      </c>
      <c r="H1153" s="0" t="n">
        <v>12</v>
      </c>
      <c r="I1153" s="0" t="n">
        <v>0</v>
      </c>
      <c r="J1153" s="0" t="n">
        <v>1</v>
      </c>
      <c r="K1153" s="0" t="n">
        <f aca="false">VLOOKUP(A1153,'Team Data'!$A$1:$E$659,2,FALSE())</f>
        <v>14</v>
      </c>
      <c r="L1153" s="0" t="n">
        <f aca="false">VLOOKUP(A1153,'Team Data'!$A$1:$E$659,3,FALSE())</f>
        <v>16</v>
      </c>
      <c r="M1153" s="0" t="n">
        <f aca="false">VLOOKUP(B1153,'Team Data'!$A$1:$E$659,2,FALSE())</f>
        <v>20</v>
      </c>
      <c r="N1153" s="0" t="n">
        <f aca="false">VLOOKUP(B1153,'Team Data'!$A$1:$E$659,3,FALSE())</f>
        <v>14</v>
      </c>
      <c r="O1153" s="0" t="n">
        <f aca="false">VLOOKUP(A1153,'Team Data'!$A$1:$E$659,4,FALSE())</f>
        <v>423</v>
      </c>
      <c r="P1153" s="0" t="n">
        <f aca="false">VLOOKUP(A1153,'Team Data'!$A$1:$E$659,5,FALSE())</f>
        <v>495</v>
      </c>
      <c r="Q1153" s="0" t="n">
        <f aca="false">VLOOKUP(B1153,'Team Data'!$A$1:$E$659,4,FALSE())</f>
        <v>507</v>
      </c>
      <c r="R1153" s="0" t="n">
        <f aca="false">VLOOKUP(B1153,'Team Data'!$A$1:$E$659,5,FALSE())</f>
        <v>501</v>
      </c>
      <c r="S1153" s="0" t="n">
        <f aca="false">IF(I1153=1,(MIN(30,(C1153-D1153)))*(M1153/(M1153+N1153))*(Q1153/(Q1153+R1153)),(MAX(-30,(C1153-D1153)))*(N1153/(M1153+N1153))*(R1153/(R1153+Q1153)))</f>
        <v>-1.22794117647059</v>
      </c>
      <c r="T1153" s="0" t="n">
        <f aca="false">IF(J1153=1,(MIN(30,(D1153-C1153)))*(K1153/(K1153+L1153))*(O1153/(O1153+P1153)),(MAX(-30,(D1153-C1153)))*(L1153/(K1153+L1153))*(P1153/(P1153+O1153)))</f>
        <v>1.29019607843137</v>
      </c>
      <c r="U1153" s="7" t="n">
        <v>43067</v>
      </c>
    </row>
    <row r="1154" customFormat="false" ht="15" hidden="false" customHeight="false" outlineLevel="0" collapsed="false">
      <c r="A1154" s="0" t="s">
        <v>598</v>
      </c>
      <c r="B1154" s="0" t="s">
        <v>111</v>
      </c>
      <c r="C1154" s="0" t="n">
        <v>77</v>
      </c>
      <c r="D1154" s="0" t="n">
        <v>87</v>
      </c>
      <c r="E1154" s="0" t="n">
        <v>36</v>
      </c>
      <c r="F1154" s="0" t="n">
        <v>32</v>
      </c>
      <c r="G1154" s="0" t="n">
        <v>22</v>
      </c>
      <c r="H1154" s="0" t="n">
        <v>12</v>
      </c>
      <c r="I1154" s="0" t="n">
        <v>0</v>
      </c>
      <c r="J1154" s="0" t="n">
        <v>1</v>
      </c>
      <c r="K1154" s="0" t="n">
        <f aca="false">VLOOKUP(A1154,'Team Data'!$A$1:$E$659,2,FALSE())</f>
        <v>0</v>
      </c>
      <c r="L1154" s="0" t="n">
        <f aca="false">VLOOKUP(A1154,'Team Data'!$A$1:$E$659,3,FALSE())</f>
        <v>1</v>
      </c>
      <c r="M1154" s="0" t="n">
        <f aca="false">VLOOKUP(B1154,'Team Data'!$A$1:$E$659,2,FALSE())</f>
        <v>17</v>
      </c>
      <c r="N1154" s="0" t="n">
        <f aca="false">VLOOKUP(B1154,'Team Data'!$A$1:$E$659,3,FALSE())</f>
        <v>13</v>
      </c>
      <c r="O1154" s="0" t="n">
        <f aca="false">VLOOKUP(A1154,'Team Data'!$A$1:$E$659,4,FALSE())</f>
        <v>17</v>
      </c>
      <c r="P1154" s="0" t="n">
        <f aca="false">VLOOKUP(A1154,'Team Data'!$A$1:$E$659,5,FALSE())</f>
        <v>13</v>
      </c>
      <c r="Q1154" s="0" t="n">
        <f aca="false">VLOOKUP(B1154,'Team Data'!$A$1:$E$659,4,FALSE())</f>
        <v>461</v>
      </c>
      <c r="R1154" s="0" t="n">
        <f aca="false">VLOOKUP(B1154,'Team Data'!$A$1:$E$659,5,FALSE())</f>
        <v>455</v>
      </c>
      <c r="S1154" s="0" t="n">
        <f aca="false">IF(I1154=1,(MIN(30,(C1154-D1154)))*(M1154/(M1154+N1154))*(Q1154/(Q1154+R1154)),(MAX(-30,(C1154-D1154)))*(N1154/(M1154+N1154))*(R1154/(R1154+Q1154)))</f>
        <v>-2.15247452692868</v>
      </c>
      <c r="T1154" s="0" t="n">
        <f aca="false">IF(J1154=1,(MIN(30,(D1154-C1154)))*(K1154/(K1154+L1154))*(O1154/(O1154+P1154)),(MAX(-30,(D1154-C1154)))*(L1154/(K1154+L1154))*(P1154/(P1154+O1154)))</f>
        <v>0</v>
      </c>
      <c r="U1154" s="7" t="n">
        <v>43067</v>
      </c>
    </row>
    <row r="1155" customFormat="false" ht="15" hidden="false" customHeight="false" outlineLevel="0" collapsed="false">
      <c r="A1155" s="0" t="s">
        <v>541</v>
      </c>
      <c r="B1155" s="0" t="s">
        <v>89</v>
      </c>
      <c r="C1155" s="0" t="n">
        <v>54</v>
      </c>
      <c r="D1155" s="0" t="n">
        <v>91</v>
      </c>
      <c r="E1155" s="0" t="n">
        <v>30</v>
      </c>
      <c r="F1155" s="0" t="n">
        <v>35</v>
      </c>
      <c r="G1155" s="0" t="n">
        <v>28</v>
      </c>
      <c r="H1155" s="0" t="n">
        <v>12</v>
      </c>
      <c r="I1155" s="0" t="n">
        <v>0</v>
      </c>
      <c r="J1155" s="0" t="n">
        <v>1</v>
      </c>
      <c r="K1155" s="0" t="n">
        <f aca="false">VLOOKUP(A1155,'Team Data'!$A$1:$E$659,2,FALSE())</f>
        <v>0</v>
      </c>
      <c r="L1155" s="0" t="n">
        <f aca="false">VLOOKUP(A1155,'Team Data'!$A$1:$E$659,3,FALSE())</f>
        <v>2</v>
      </c>
      <c r="M1155" s="0" t="n">
        <f aca="false">VLOOKUP(B1155,'Team Data'!$A$1:$E$659,2,FALSE())</f>
        <v>12</v>
      </c>
      <c r="N1155" s="0" t="n">
        <f aca="false">VLOOKUP(B1155,'Team Data'!$A$1:$E$659,3,FALSE())</f>
        <v>19</v>
      </c>
      <c r="O1155" s="0" t="n">
        <f aca="false">VLOOKUP(A1155,'Team Data'!$A$1:$E$659,4,FALSE())</f>
        <v>24</v>
      </c>
      <c r="P1155" s="0" t="n">
        <f aca="false">VLOOKUP(A1155,'Team Data'!$A$1:$E$659,5,FALSE())</f>
        <v>39</v>
      </c>
      <c r="Q1155" s="0" t="n">
        <f aca="false">VLOOKUP(B1155,'Team Data'!$A$1:$E$659,4,FALSE())</f>
        <v>476</v>
      </c>
      <c r="R1155" s="0" t="n">
        <f aca="false">VLOOKUP(B1155,'Team Data'!$A$1:$E$659,5,FALSE())</f>
        <v>457</v>
      </c>
      <c r="S1155" s="0" t="n">
        <f aca="false">IF(I1155=1,(MIN(30,(C1155-D1155)))*(M1155/(M1155+N1155))*(Q1155/(Q1155+R1155)),(MAX(-30,(C1155-D1155)))*(N1155/(M1155+N1155))*(R1155/(R1155+Q1155)))</f>
        <v>-9.00632714448709</v>
      </c>
      <c r="T1155" s="0" t="n">
        <f aca="false">IF(J1155=1,(MIN(30,(D1155-C1155)))*(K1155/(K1155+L1155))*(O1155/(O1155+P1155)),(MAX(-30,(D1155-C1155)))*(L1155/(K1155+L1155))*(P1155/(P1155+O1155)))</f>
        <v>0</v>
      </c>
      <c r="U1155" s="7" t="n">
        <v>43067</v>
      </c>
    </row>
    <row r="1156" customFormat="false" ht="15" hidden="false" customHeight="false" outlineLevel="0" collapsed="false">
      <c r="A1156" s="0" t="s">
        <v>25</v>
      </c>
      <c r="B1156" s="0" t="s">
        <v>354</v>
      </c>
      <c r="C1156" s="0" t="n">
        <v>63</v>
      </c>
      <c r="D1156" s="0" t="n">
        <v>76</v>
      </c>
      <c r="E1156" s="0" t="n">
        <v>28</v>
      </c>
      <c r="F1156" s="0" t="n">
        <v>38</v>
      </c>
      <c r="G1156" s="0" t="n">
        <v>11</v>
      </c>
      <c r="H1156" s="0" t="n">
        <v>12</v>
      </c>
      <c r="I1156" s="0" t="n">
        <v>0</v>
      </c>
      <c r="J1156" s="0" t="n">
        <v>1</v>
      </c>
      <c r="K1156" s="0" t="n">
        <f aca="false">VLOOKUP(A1156,'Team Data'!$A$1:$E$659,2,FALSE())</f>
        <v>18</v>
      </c>
      <c r="L1156" s="0" t="n">
        <f aca="false">VLOOKUP(A1156,'Team Data'!$A$1:$E$659,3,FALSE())</f>
        <v>15</v>
      </c>
      <c r="M1156" s="0" t="n">
        <f aca="false">VLOOKUP(B1156,'Team Data'!$A$1:$E$659,2,FALSE())</f>
        <v>28</v>
      </c>
      <c r="N1156" s="0" t="n">
        <f aca="false">VLOOKUP(B1156,'Team Data'!$A$1:$E$659,3,FALSE())</f>
        <v>6</v>
      </c>
      <c r="O1156" s="0" t="n">
        <f aca="false">VLOOKUP(A1156,'Team Data'!$A$1:$E$659,4,FALSE())</f>
        <v>668</v>
      </c>
      <c r="P1156" s="0" t="n">
        <f aca="false">VLOOKUP(A1156,'Team Data'!$A$1:$E$659,5,FALSE())</f>
        <v>423</v>
      </c>
      <c r="Q1156" s="0" t="n">
        <f aca="false">VLOOKUP(B1156,'Team Data'!$A$1:$E$659,4,FALSE())</f>
        <v>661</v>
      </c>
      <c r="R1156" s="0" t="n">
        <f aca="false">VLOOKUP(B1156,'Team Data'!$A$1:$E$659,5,FALSE())</f>
        <v>472</v>
      </c>
      <c r="S1156" s="0" t="n">
        <f aca="false">IF(I1156=1,(MIN(30,(C1156-D1156)))*(M1156/(M1156+N1156))*(Q1156/(Q1156+R1156)),(MAX(-30,(C1156-D1156)))*(N1156/(M1156+N1156))*(R1156/(R1156+Q1156)))</f>
        <v>-0.955713618192202</v>
      </c>
      <c r="T1156" s="0" t="n">
        <f aca="false">IF(J1156=1,(MIN(30,(D1156-C1156)))*(K1156/(K1156+L1156))*(O1156/(O1156+P1156)),(MAX(-30,(D1156-C1156)))*(L1156/(K1156+L1156))*(P1156/(P1156+O1156)))</f>
        <v>4.34163819681693</v>
      </c>
      <c r="U1156" s="7" t="n">
        <v>43067</v>
      </c>
    </row>
    <row r="1157" customFormat="false" ht="15" hidden="false" customHeight="false" outlineLevel="0" collapsed="false">
      <c r="A1157" s="0" t="s">
        <v>154</v>
      </c>
      <c r="B1157" s="0" t="s">
        <v>65</v>
      </c>
      <c r="C1157" s="0" t="n">
        <v>63</v>
      </c>
      <c r="D1157" s="0" t="n">
        <v>64</v>
      </c>
      <c r="E1157" s="0" t="n">
        <v>40</v>
      </c>
      <c r="F1157" s="0" t="n">
        <v>26</v>
      </c>
      <c r="G1157" s="0" t="n">
        <v>18</v>
      </c>
      <c r="H1157" s="0" t="n">
        <v>12</v>
      </c>
      <c r="I1157" s="0" t="n">
        <v>0</v>
      </c>
      <c r="J1157" s="0" t="n">
        <v>1</v>
      </c>
      <c r="K1157" s="0" t="n">
        <f aca="false">VLOOKUP(A1157,'Team Data'!$A$1:$E$659,2,FALSE())</f>
        <v>9</v>
      </c>
      <c r="L1157" s="0" t="n">
        <f aca="false">VLOOKUP(A1157,'Team Data'!$A$1:$E$659,3,FALSE())</f>
        <v>22</v>
      </c>
      <c r="M1157" s="0" t="n">
        <f aca="false">VLOOKUP(B1157,'Team Data'!$A$1:$E$659,2,FALSE())</f>
        <v>7</v>
      </c>
      <c r="N1157" s="0" t="n">
        <f aca="false">VLOOKUP(B1157,'Team Data'!$A$1:$E$659,3,FALSE())</f>
        <v>20</v>
      </c>
      <c r="O1157" s="0" t="n">
        <f aca="false">VLOOKUP(A1157,'Team Data'!$A$1:$E$659,4,FALSE())</f>
        <v>465</v>
      </c>
      <c r="P1157" s="0" t="n">
        <f aca="false">VLOOKUP(A1157,'Team Data'!$A$1:$E$659,5,FALSE())</f>
        <v>484</v>
      </c>
      <c r="Q1157" s="0" t="n">
        <f aca="false">VLOOKUP(B1157,'Team Data'!$A$1:$E$659,4,FALSE())</f>
        <v>381</v>
      </c>
      <c r="R1157" s="0" t="n">
        <f aca="false">VLOOKUP(B1157,'Team Data'!$A$1:$E$659,5,FALSE())</f>
        <v>427</v>
      </c>
      <c r="S1157" s="0" t="n">
        <f aca="false">IF(I1157=1,(MIN(30,(C1157-D1157)))*(M1157/(M1157+N1157))*(Q1157/(Q1157+R1157)),(MAX(-30,(C1157-D1157)))*(N1157/(M1157+N1157))*(R1157/(R1157+Q1157)))</f>
        <v>-0.391455812247891</v>
      </c>
      <c r="T1157" s="0" t="n">
        <f aca="false">IF(J1157=1,(MIN(30,(D1157-C1157)))*(K1157/(K1157+L1157))*(O1157/(O1157+P1157)),(MAX(-30,(D1157-C1157)))*(L1157/(K1157+L1157))*(P1157/(P1157+O1157)))</f>
        <v>0.142255005268704</v>
      </c>
      <c r="U1157" s="7" t="n">
        <v>43068</v>
      </c>
    </row>
    <row r="1158" customFormat="false" ht="15" hidden="false" customHeight="false" outlineLevel="0" collapsed="false">
      <c r="A1158" s="0" t="s">
        <v>317</v>
      </c>
      <c r="B1158" s="0" t="s">
        <v>232</v>
      </c>
      <c r="C1158" s="0" t="n">
        <v>72</v>
      </c>
      <c r="D1158" s="0" t="n">
        <v>74</v>
      </c>
      <c r="E1158" s="0" t="n">
        <v>31</v>
      </c>
      <c r="F1158" s="0" t="n">
        <v>29</v>
      </c>
      <c r="G1158" s="0" t="n">
        <v>13</v>
      </c>
      <c r="H1158" s="0" t="n">
        <v>12</v>
      </c>
      <c r="I1158" s="0" t="n">
        <v>0</v>
      </c>
      <c r="J1158" s="0" t="n">
        <v>1</v>
      </c>
      <c r="K1158" s="0" t="n">
        <f aca="false">VLOOKUP(A1158,'Team Data'!$A$1:$E$659,2,FALSE())</f>
        <v>27</v>
      </c>
      <c r="L1158" s="0" t="n">
        <f aca="false">VLOOKUP(A1158,'Team Data'!$A$1:$E$659,3,FALSE())</f>
        <v>8</v>
      </c>
      <c r="M1158" s="0" t="n">
        <f aca="false">VLOOKUP(B1158,'Team Data'!$A$1:$E$659,2,FALSE())</f>
        <v>11</v>
      </c>
      <c r="N1158" s="0" t="n">
        <f aca="false">VLOOKUP(B1158,'Team Data'!$A$1:$E$659,3,FALSE())</f>
        <v>21</v>
      </c>
      <c r="O1158" s="0" t="n">
        <f aca="false">VLOOKUP(A1158,'Team Data'!$A$1:$E$659,4,FALSE())</f>
        <v>534</v>
      </c>
      <c r="P1158" s="0" t="n">
        <f aca="false">VLOOKUP(A1158,'Team Data'!$A$1:$E$659,5,FALSE())</f>
        <v>523</v>
      </c>
      <c r="Q1158" s="0" t="n">
        <f aca="false">VLOOKUP(B1158,'Team Data'!$A$1:$E$659,4,FALSE())</f>
        <v>484</v>
      </c>
      <c r="R1158" s="0" t="n">
        <f aca="false">VLOOKUP(B1158,'Team Data'!$A$1:$E$659,5,FALSE())</f>
        <v>477</v>
      </c>
      <c r="S1158" s="0" t="n">
        <f aca="false">IF(I1158=1,(MIN(30,(C1158-D1158)))*(M1158/(M1158+N1158))*(Q1158/(Q1158+R1158)),(MAX(-30,(C1158-D1158)))*(N1158/(M1158+N1158))*(R1158/(R1158+Q1158)))</f>
        <v>-0.651469823100937</v>
      </c>
      <c r="T1158" s="0" t="n">
        <f aca="false">IF(J1158=1,(MIN(30,(D1158-C1158)))*(K1158/(K1158+L1158))*(O1158/(O1158+P1158)),(MAX(-30,(D1158-C1158)))*(L1158/(K1158+L1158))*(P1158/(P1158+O1158)))</f>
        <v>0.779456683335586</v>
      </c>
      <c r="U1158" s="7" t="n">
        <v>43068</v>
      </c>
    </row>
    <row r="1159" customFormat="false" ht="15" hidden="false" customHeight="false" outlineLevel="0" collapsed="false">
      <c r="A1159" s="0" t="s">
        <v>599</v>
      </c>
      <c r="B1159" s="0" t="s">
        <v>267</v>
      </c>
      <c r="C1159" s="0" t="n">
        <v>91</v>
      </c>
      <c r="D1159" s="0" t="n">
        <v>100</v>
      </c>
      <c r="E1159" s="0" t="n">
        <v>29</v>
      </c>
      <c r="F1159" s="0" t="n">
        <v>44</v>
      </c>
      <c r="G1159" s="0" t="n">
        <v>16</v>
      </c>
      <c r="H1159" s="0" t="n">
        <v>20</v>
      </c>
      <c r="I1159" s="0" t="n">
        <v>0</v>
      </c>
      <c r="J1159" s="0" t="n">
        <v>1</v>
      </c>
      <c r="K1159" s="0" t="n">
        <f aca="false">VLOOKUP(A1159,'Team Data'!$A$1:$E$659,2,FALSE())</f>
        <v>0</v>
      </c>
      <c r="L1159" s="0" t="n">
        <f aca="false">VLOOKUP(A1159,'Team Data'!$A$1:$E$659,3,FALSE())</f>
        <v>1</v>
      </c>
      <c r="M1159" s="0" t="n">
        <f aca="false">VLOOKUP(B1159,'Team Data'!$A$1:$E$659,2,FALSE())</f>
        <v>10</v>
      </c>
      <c r="N1159" s="0" t="n">
        <f aca="false">VLOOKUP(B1159,'Team Data'!$A$1:$E$659,3,FALSE())</f>
        <v>22</v>
      </c>
      <c r="O1159" s="0" t="n">
        <f aca="false">VLOOKUP(A1159,'Team Data'!$A$1:$E$659,4,FALSE())</f>
        <v>10</v>
      </c>
      <c r="P1159" s="0" t="n">
        <f aca="false">VLOOKUP(A1159,'Team Data'!$A$1:$E$659,5,FALSE())</f>
        <v>22</v>
      </c>
      <c r="Q1159" s="0" t="n">
        <f aca="false">VLOOKUP(B1159,'Team Data'!$A$1:$E$659,4,FALSE())</f>
        <v>457</v>
      </c>
      <c r="R1159" s="0" t="n">
        <f aca="false">VLOOKUP(B1159,'Team Data'!$A$1:$E$659,5,FALSE())</f>
        <v>529</v>
      </c>
      <c r="S1159" s="0" t="n">
        <f aca="false">IF(I1159=1,(MIN(30,(C1159-D1159)))*(M1159/(M1159+N1159))*(Q1159/(Q1159+R1159)),(MAX(-30,(C1159-D1159)))*(N1159/(M1159+N1159))*(R1159/(R1159+Q1159)))</f>
        <v>-3.31966277890467</v>
      </c>
      <c r="T1159" s="0" t="n">
        <f aca="false">IF(J1159=1,(MIN(30,(D1159-C1159)))*(K1159/(K1159+L1159))*(O1159/(O1159+P1159)),(MAX(-30,(D1159-C1159)))*(L1159/(K1159+L1159))*(P1159/(P1159+O1159)))</f>
        <v>0</v>
      </c>
      <c r="U1159" s="7" t="n">
        <v>43068</v>
      </c>
    </row>
    <row r="1160" customFormat="false" ht="15" hidden="false" customHeight="false" outlineLevel="0" collapsed="false">
      <c r="A1160" s="0" t="s">
        <v>126</v>
      </c>
      <c r="B1160" s="0" t="s">
        <v>214</v>
      </c>
      <c r="C1160" s="0" t="n">
        <v>93</v>
      </c>
      <c r="D1160" s="0" t="n">
        <v>88</v>
      </c>
      <c r="E1160" s="0" t="n">
        <v>40</v>
      </c>
      <c r="F1160" s="0" t="n">
        <v>35</v>
      </c>
      <c r="G1160" s="0" t="n">
        <v>9</v>
      </c>
      <c r="H1160" s="0" t="n">
        <v>11</v>
      </c>
      <c r="I1160" s="0" t="n">
        <v>1</v>
      </c>
      <c r="J1160" s="0" t="n">
        <v>0</v>
      </c>
      <c r="K1160" s="0" t="n">
        <f aca="false">VLOOKUP(A1160,'Team Data'!$A$1:$E$659,2,FALSE())</f>
        <v>20</v>
      </c>
      <c r="L1160" s="0" t="n">
        <f aca="false">VLOOKUP(A1160,'Team Data'!$A$1:$E$659,3,FALSE())</f>
        <v>14</v>
      </c>
      <c r="M1160" s="0" t="n">
        <f aca="false">VLOOKUP(B1160,'Team Data'!$A$1:$E$659,2,FALSE())</f>
        <v>14</v>
      </c>
      <c r="N1160" s="0" t="n">
        <f aca="false">VLOOKUP(B1160,'Team Data'!$A$1:$E$659,3,FALSE())</f>
        <v>16</v>
      </c>
      <c r="O1160" s="0" t="n">
        <f aca="false">VLOOKUP(A1160,'Team Data'!$A$1:$E$659,4,FALSE())</f>
        <v>555</v>
      </c>
      <c r="P1160" s="0" t="n">
        <f aca="false">VLOOKUP(A1160,'Team Data'!$A$1:$E$659,5,FALSE())</f>
        <v>537</v>
      </c>
      <c r="Q1160" s="0" t="n">
        <f aca="false">VLOOKUP(B1160,'Team Data'!$A$1:$E$659,4,FALSE())</f>
        <v>515</v>
      </c>
      <c r="R1160" s="0" t="n">
        <f aca="false">VLOOKUP(B1160,'Team Data'!$A$1:$E$659,5,FALSE())</f>
        <v>457</v>
      </c>
      <c r="S1160" s="0" t="n">
        <f aca="false">IF(I1160=1,(MIN(30,(C1160-D1160)))*(M1160/(M1160+N1160))*(Q1160/(Q1160+R1160)),(MAX(-30,(C1160-D1160)))*(N1160/(M1160+N1160))*(R1160/(R1160+Q1160)))</f>
        <v>1.23628257887517</v>
      </c>
      <c r="T1160" s="0" t="n">
        <f aca="false">IF(J1160=1,(MIN(30,(D1160-C1160)))*(K1160/(K1160+L1160))*(O1160/(O1160+P1160)),(MAX(-30,(D1160-C1160)))*(L1160/(K1160+L1160))*(P1160/(P1160+O1160)))</f>
        <v>-1.01244343891403</v>
      </c>
      <c r="U1160" s="7" t="n">
        <v>43068</v>
      </c>
    </row>
    <row r="1161" customFormat="false" ht="15" hidden="false" customHeight="false" outlineLevel="0" collapsed="false">
      <c r="A1161" s="0" t="s">
        <v>34</v>
      </c>
      <c r="B1161" s="0" t="s">
        <v>239</v>
      </c>
      <c r="C1161" s="0" t="n">
        <v>62</v>
      </c>
      <c r="D1161" s="0" t="n">
        <v>86</v>
      </c>
      <c r="E1161" s="0" t="n">
        <v>30</v>
      </c>
      <c r="F1161" s="0" t="n">
        <v>37</v>
      </c>
      <c r="G1161" s="0" t="n">
        <v>20</v>
      </c>
      <c r="H1161" s="0" t="n">
        <v>16</v>
      </c>
      <c r="I1161" s="0" t="n">
        <v>0</v>
      </c>
      <c r="J1161" s="0" t="n">
        <v>1</v>
      </c>
      <c r="K1161" s="0" t="n">
        <f aca="false">VLOOKUP(A1161,'Team Data'!$A$1:$E$659,2,FALSE())</f>
        <v>11</v>
      </c>
      <c r="L1161" s="0" t="n">
        <f aca="false">VLOOKUP(A1161,'Team Data'!$A$1:$E$659,3,FALSE())</f>
        <v>16</v>
      </c>
      <c r="M1161" s="0" t="n">
        <f aca="false">VLOOKUP(B1161,'Team Data'!$A$1:$E$659,2,FALSE())</f>
        <v>26</v>
      </c>
      <c r="N1161" s="0" t="n">
        <f aca="false">VLOOKUP(B1161,'Team Data'!$A$1:$E$659,3,FALSE())</f>
        <v>8</v>
      </c>
      <c r="O1161" s="0" t="n">
        <f aca="false">VLOOKUP(A1161,'Team Data'!$A$1:$E$659,4,FALSE())</f>
        <v>361</v>
      </c>
      <c r="P1161" s="0" t="n">
        <f aca="false">VLOOKUP(A1161,'Team Data'!$A$1:$E$659,5,FALSE())</f>
        <v>435</v>
      </c>
      <c r="Q1161" s="0" t="n">
        <f aca="false">VLOOKUP(B1161,'Team Data'!$A$1:$E$659,4,FALSE())</f>
        <v>627</v>
      </c>
      <c r="R1161" s="0" t="n">
        <f aca="false">VLOOKUP(B1161,'Team Data'!$A$1:$E$659,5,FALSE())</f>
        <v>488</v>
      </c>
      <c r="S1161" s="0" t="n">
        <f aca="false">IF(I1161=1,(MIN(30,(C1161-D1161)))*(M1161/(M1161+N1161))*(Q1161/(Q1161+R1161)),(MAX(-30,(C1161-D1161)))*(N1161/(M1161+N1161))*(R1161/(R1161+Q1161)))</f>
        <v>-2.47153785280928</v>
      </c>
      <c r="T1161" s="0" t="n">
        <f aca="false">IF(J1161=1,(MIN(30,(D1161-C1161)))*(K1161/(K1161+L1161))*(O1161/(O1161+P1161)),(MAX(-30,(D1161-C1161)))*(L1161/(K1161+L1161))*(P1161/(P1161+O1161)))</f>
        <v>4.43439419318816</v>
      </c>
      <c r="U1161" s="7" t="n">
        <v>43068</v>
      </c>
    </row>
    <row r="1162" customFormat="false" ht="15" hidden="false" customHeight="false" outlineLevel="0" collapsed="false">
      <c r="A1162" s="0" t="s">
        <v>14</v>
      </c>
      <c r="B1162" s="0" t="s">
        <v>329</v>
      </c>
      <c r="C1162" s="0" t="n">
        <v>72</v>
      </c>
      <c r="D1162" s="0" t="n">
        <v>85</v>
      </c>
      <c r="E1162" s="0" t="n">
        <v>42</v>
      </c>
      <c r="F1162" s="0" t="n">
        <v>31</v>
      </c>
      <c r="G1162" s="0" t="n">
        <v>19</v>
      </c>
      <c r="H1162" s="0" t="n">
        <v>10</v>
      </c>
      <c r="I1162" s="0" t="n">
        <v>0</v>
      </c>
      <c r="J1162" s="0" t="n">
        <v>1</v>
      </c>
      <c r="K1162" s="0" t="n">
        <f aca="false">VLOOKUP(A1162,'Team Data'!$A$1:$E$659,2,FALSE())</f>
        <v>15</v>
      </c>
      <c r="L1162" s="0" t="n">
        <f aca="false">VLOOKUP(A1162,'Team Data'!$A$1:$E$659,3,FALSE())</f>
        <v>18</v>
      </c>
      <c r="M1162" s="0" t="n">
        <f aca="false">VLOOKUP(B1162,'Team Data'!$A$1:$E$659,2,FALSE())</f>
        <v>18</v>
      </c>
      <c r="N1162" s="0" t="n">
        <f aca="false">VLOOKUP(B1162,'Team Data'!$A$1:$E$659,3,FALSE())</f>
        <v>14</v>
      </c>
      <c r="O1162" s="0" t="n">
        <f aca="false">VLOOKUP(A1162,'Team Data'!$A$1:$E$659,4,FALSE())</f>
        <v>482</v>
      </c>
      <c r="P1162" s="0" t="n">
        <f aca="false">VLOOKUP(A1162,'Team Data'!$A$1:$E$659,5,FALSE())</f>
        <v>535</v>
      </c>
      <c r="Q1162" s="0" t="n">
        <f aca="false">VLOOKUP(B1162,'Team Data'!$A$1:$E$659,4,FALSE())</f>
        <v>555</v>
      </c>
      <c r="R1162" s="0" t="n">
        <f aca="false">VLOOKUP(B1162,'Team Data'!$A$1:$E$659,5,FALSE())</f>
        <v>488</v>
      </c>
      <c r="S1162" s="0" t="n">
        <f aca="false">IF(I1162=1,(MIN(30,(C1162-D1162)))*(M1162/(M1162+N1162))*(Q1162/(Q1162+R1162)),(MAX(-30,(C1162-D1162)))*(N1162/(M1162+N1162))*(R1162/(R1162+Q1162)))</f>
        <v>-2.66107382550336</v>
      </c>
      <c r="T1162" s="0" t="n">
        <f aca="false">IF(J1162=1,(MIN(30,(D1162-C1162)))*(K1162/(K1162+L1162))*(O1162/(O1162+P1162)),(MAX(-30,(D1162-C1162)))*(L1162/(K1162+L1162))*(P1162/(P1162+O1162)))</f>
        <v>2.80057209260749</v>
      </c>
      <c r="U1162" s="7" t="n">
        <v>43068</v>
      </c>
    </row>
    <row r="1163" customFormat="false" ht="15" hidden="false" customHeight="false" outlineLevel="0" collapsed="false">
      <c r="A1163" s="0" t="s">
        <v>66</v>
      </c>
      <c r="B1163" s="0" t="s">
        <v>51</v>
      </c>
      <c r="C1163" s="0" t="n">
        <v>85</v>
      </c>
      <c r="D1163" s="0" t="n">
        <v>70</v>
      </c>
      <c r="E1163" s="0" t="n">
        <v>37</v>
      </c>
      <c r="F1163" s="0" t="n">
        <v>30</v>
      </c>
      <c r="G1163" s="0" t="n">
        <v>11</v>
      </c>
      <c r="H1163" s="0" t="n">
        <v>17</v>
      </c>
      <c r="I1163" s="0" t="n">
        <v>1</v>
      </c>
      <c r="J1163" s="0" t="n">
        <v>0</v>
      </c>
      <c r="K1163" s="0" t="n">
        <f aca="false">VLOOKUP(A1163,'Team Data'!$A$1:$E$659,2,FALSE())</f>
        <v>21</v>
      </c>
      <c r="L1163" s="0" t="n">
        <f aca="false">VLOOKUP(A1163,'Team Data'!$A$1:$E$659,3,FALSE())</f>
        <v>12</v>
      </c>
      <c r="M1163" s="0" t="n">
        <f aca="false">VLOOKUP(B1163,'Team Data'!$A$1:$E$659,2,FALSE())</f>
        <v>6</v>
      </c>
      <c r="N1163" s="0" t="n">
        <f aca="false">VLOOKUP(B1163,'Team Data'!$A$1:$E$659,3,FALSE())</f>
        <v>23</v>
      </c>
      <c r="O1163" s="0" t="n">
        <f aca="false">VLOOKUP(A1163,'Team Data'!$A$1:$E$659,4,FALSE())</f>
        <v>590</v>
      </c>
      <c r="P1163" s="0" t="n">
        <f aca="false">VLOOKUP(A1163,'Team Data'!$A$1:$E$659,5,FALSE())</f>
        <v>486</v>
      </c>
      <c r="Q1163" s="0" t="n">
        <f aca="false">VLOOKUP(B1163,'Team Data'!$A$1:$E$659,4,FALSE())</f>
        <v>485</v>
      </c>
      <c r="R1163" s="0" t="n">
        <f aca="false">VLOOKUP(B1163,'Team Data'!$A$1:$E$659,5,FALSE())</f>
        <v>443</v>
      </c>
      <c r="S1163" s="0" t="n">
        <f aca="false">IF(I1163=1,(MIN(30,(C1163-D1163)))*(M1163/(M1163+N1163))*(Q1163/(Q1163+R1163)),(MAX(-30,(C1163-D1163)))*(N1163/(M1163+N1163))*(R1163/(R1163+Q1163)))</f>
        <v>1.62195303210464</v>
      </c>
      <c r="T1163" s="0" t="n">
        <f aca="false">IF(J1163=1,(MIN(30,(D1163-C1163)))*(K1163/(K1163+L1163))*(O1163/(O1163+P1163)),(MAX(-30,(D1163-C1163)))*(L1163/(K1163+L1163))*(P1163/(P1163+O1163)))</f>
        <v>-2.46367015883745</v>
      </c>
      <c r="U1163" s="7" t="n">
        <v>43068</v>
      </c>
    </row>
    <row r="1164" customFormat="false" ht="15" hidden="false" customHeight="false" outlineLevel="0" collapsed="false">
      <c r="A1164" s="0" t="s">
        <v>210</v>
      </c>
      <c r="B1164" s="0" t="s">
        <v>103</v>
      </c>
      <c r="C1164" s="0" t="n">
        <v>51</v>
      </c>
      <c r="D1164" s="0" t="n">
        <v>52</v>
      </c>
      <c r="E1164" s="0" t="n">
        <v>29</v>
      </c>
      <c r="F1164" s="0" t="n">
        <v>35</v>
      </c>
      <c r="G1164" s="0" t="n">
        <v>6</v>
      </c>
      <c r="H1164" s="0" t="n">
        <v>15</v>
      </c>
      <c r="I1164" s="0" t="n">
        <v>0</v>
      </c>
      <c r="J1164" s="0" t="n">
        <v>1</v>
      </c>
      <c r="K1164" s="0" t="n">
        <f aca="false">VLOOKUP(A1164,'Team Data'!$A$1:$E$659,2,FALSE())</f>
        <v>15</v>
      </c>
      <c r="L1164" s="0" t="n">
        <f aca="false">VLOOKUP(A1164,'Team Data'!$A$1:$E$659,3,FALSE())</f>
        <v>16</v>
      </c>
      <c r="M1164" s="0" t="n">
        <f aca="false">VLOOKUP(B1164,'Team Data'!$A$1:$E$659,2,FALSE())</f>
        <v>13</v>
      </c>
      <c r="N1164" s="0" t="n">
        <f aca="false">VLOOKUP(B1164,'Team Data'!$A$1:$E$659,3,FALSE())</f>
        <v>19</v>
      </c>
      <c r="O1164" s="0" t="n">
        <f aca="false">VLOOKUP(A1164,'Team Data'!$A$1:$E$659,4,FALSE())</f>
        <v>541</v>
      </c>
      <c r="P1164" s="0" t="n">
        <f aca="false">VLOOKUP(A1164,'Team Data'!$A$1:$E$659,5,FALSE())</f>
        <v>455</v>
      </c>
      <c r="Q1164" s="0" t="n">
        <f aca="false">VLOOKUP(B1164,'Team Data'!$A$1:$E$659,4,FALSE())</f>
        <v>625</v>
      </c>
      <c r="R1164" s="0" t="n">
        <f aca="false">VLOOKUP(B1164,'Team Data'!$A$1:$E$659,5,FALSE())</f>
        <v>447</v>
      </c>
      <c r="S1164" s="0" t="n">
        <f aca="false">IF(I1164=1,(MIN(30,(C1164-D1164)))*(M1164/(M1164+N1164))*(Q1164/(Q1164+R1164)),(MAX(-30,(C1164-D1164)))*(N1164/(M1164+N1164))*(R1164/(R1164+Q1164)))</f>
        <v>-0.247580457089552</v>
      </c>
      <c r="T1164" s="0" t="n">
        <f aca="false">IF(J1164=1,(MIN(30,(D1164-C1164)))*(K1164/(K1164+L1164))*(O1164/(O1164+P1164)),(MAX(-30,(D1164-C1164)))*(L1164/(K1164+L1164))*(P1164/(P1164+O1164)))</f>
        <v>0.262825495530509</v>
      </c>
      <c r="U1164" s="7" t="n">
        <v>43068</v>
      </c>
    </row>
    <row r="1165" customFormat="false" ht="15" hidden="false" customHeight="false" outlineLevel="0" collapsed="false">
      <c r="A1165" s="0" t="s">
        <v>72</v>
      </c>
      <c r="B1165" s="0" t="s">
        <v>236</v>
      </c>
      <c r="C1165" s="0" t="n">
        <v>82</v>
      </c>
      <c r="D1165" s="0" t="n">
        <v>91</v>
      </c>
      <c r="E1165" s="0" t="n">
        <v>34</v>
      </c>
      <c r="F1165" s="0" t="n">
        <v>40</v>
      </c>
      <c r="G1165" s="0" t="n">
        <v>18</v>
      </c>
      <c r="H1165" s="0" t="n">
        <v>15</v>
      </c>
      <c r="I1165" s="0" t="n">
        <v>0</v>
      </c>
      <c r="J1165" s="0" t="n">
        <v>1</v>
      </c>
      <c r="K1165" s="0" t="n">
        <f aca="false">VLOOKUP(A1165,'Team Data'!$A$1:$E$659,2,FALSE())</f>
        <v>8</v>
      </c>
      <c r="L1165" s="0" t="n">
        <f aca="false">VLOOKUP(A1165,'Team Data'!$A$1:$E$659,3,FALSE())</f>
        <v>24</v>
      </c>
      <c r="M1165" s="0" t="n">
        <f aca="false">VLOOKUP(B1165,'Team Data'!$A$1:$E$659,2,FALSE())</f>
        <v>18</v>
      </c>
      <c r="N1165" s="0" t="n">
        <f aca="false">VLOOKUP(B1165,'Team Data'!$A$1:$E$659,3,FALSE())</f>
        <v>15</v>
      </c>
      <c r="O1165" s="0" t="n">
        <f aca="false">VLOOKUP(A1165,'Team Data'!$A$1:$E$659,4,FALSE())</f>
        <v>529</v>
      </c>
      <c r="P1165" s="0" t="n">
        <f aca="false">VLOOKUP(A1165,'Team Data'!$A$1:$E$659,5,FALSE())</f>
        <v>470</v>
      </c>
      <c r="Q1165" s="0" t="n">
        <f aca="false">VLOOKUP(B1165,'Team Data'!$A$1:$E$659,4,FALSE())</f>
        <v>473</v>
      </c>
      <c r="R1165" s="0" t="n">
        <f aca="false">VLOOKUP(B1165,'Team Data'!$A$1:$E$659,5,FALSE())</f>
        <v>475</v>
      </c>
      <c r="S1165" s="0" t="n">
        <f aca="false">IF(I1165=1,(MIN(30,(C1165-D1165)))*(M1165/(M1165+N1165))*(Q1165/(Q1165+R1165)),(MAX(-30,(C1165-D1165)))*(N1165/(M1165+N1165))*(R1165/(R1165+Q1165)))</f>
        <v>-2.04976985040276</v>
      </c>
      <c r="T1165" s="0" t="n">
        <f aca="false">IF(J1165=1,(MIN(30,(D1165-C1165)))*(K1165/(K1165+L1165))*(O1165/(O1165+P1165)),(MAX(-30,(D1165-C1165)))*(L1165/(K1165+L1165))*(P1165/(P1165+O1165)))</f>
        <v>1.19144144144144</v>
      </c>
      <c r="U1165" s="7" t="n">
        <v>43068</v>
      </c>
    </row>
    <row r="1166" customFormat="false" ht="15" hidden="false" customHeight="false" outlineLevel="0" collapsed="false">
      <c r="A1166" s="0" t="s">
        <v>52</v>
      </c>
      <c r="B1166" s="0" t="s">
        <v>8</v>
      </c>
      <c r="C1166" s="0" t="n">
        <v>70</v>
      </c>
      <c r="D1166" s="0" t="n">
        <v>75</v>
      </c>
      <c r="E1166" s="0" t="n">
        <v>24</v>
      </c>
      <c r="F1166" s="0" t="n">
        <v>32</v>
      </c>
      <c r="G1166" s="0" t="n">
        <v>18</v>
      </c>
      <c r="H1166" s="0" t="n">
        <v>17</v>
      </c>
      <c r="I1166" s="0" t="n">
        <v>0</v>
      </c>
      <c r="J1166" s="0" t="n">
        <v>1</v>
      </c>
      <c r="K1166" s="0" t="n">
        <f aca="false">VLOOKUP(A1166,'Team Data'!$A$1:$E$659,2,FALSE())</f>
        <v>10</v>
      </c>
      <c r="L1166" s="0" t="n">
        <f aca="false">VLOOKUP(A1166,'Team Data'!$A$1:$E$659,3,FALSE())</f>
        <v>23</v>
      </c>
      <c r="M1166" s="0" t="n">
        <f aca="false">VLOOKUP(B1166,'Team Data'!$A$1:$E$659,2,FALSE())</f>
        <v>14</v>
      </c>
      <c r="N1166" s="0" t="n">
        <f aca="false">VLOOKUP(B1166,'Team Data'!$A$1:$E$659,3,FALSE())</f>
        <v>18</v>
      </c>
      <c r="O1166" s="0" t="n">
        <f aca="false">VLOOKUP(A1166,'Team Data'!$A$1:$E$659,4,FALSE())</f>
        <v>543</v>
      </c>
      <c r="P1166" s="0" t="n">
        <f aca="false">VLOOKUP(A1166,'Team Data'!$A$1:$E$659,5,FALSE())</f>
        <v>482</v>
      </c>
      <c r="Q1166" s="0" t="n">
        <f aca="false">VLOOKUP(B1166,'Team Data'!$A$1:$E$659,4,FALSE())</f>
        <v>542</v>
      </c>
      <c r="R1166" s="0" t="n">
        <f aca="false">VLOOKUP(B1166,'Team Data'!$A$1:$E$659,5,FALSE())</f>
        <v>488</v>
      </c>
      <c r="S1166" s="0" t="n">
        <f aca="false">IF(I1166=1,(MIN(30,(C1166-D1166)))*(M1166/(M1166+N1166))*(Q1166/(Q1166+R1166)),(MAX(-30,(C1166-D1166)))*(N1166/(M1166+N1166))*(R1166/(R1166+Q1166)))</f>
        <v>-1.33252427184466</v>
      </c>
      <c r="T1166" s="0" t="n">
        <f aca="false">IF(J1166=1,(MIN(30,(D1166-C1166)))*(K1166/(K1166+L1166))*(O1166/(O1166+P1166)),(MAX(-30,(D1166-C1166)))*(L1166/(K1166+L1166))*(P1166/(P1166+O1166)))</f>
        <v>0.802660753880266</v>
      </c>
      <c r="U1166" s="7" t="n">
        <v>43068</v>
      </c>
    </row>
    <row r="1167" customFormat="false" ht="15" hidden="false" customHeight="false" outlineLevel="0" collapsed="false">
      <c r="A1167" s="0" t="s">
        <v>92</v>
      </c>
      <c r="B1167" s="0" t="s">
        <v>244</v>
      </c>
      <c r="C1167" s="0" t="n">
        <v>78</v>
      </c>
      <c r="D1167" s="0" t="n">
        <v>73</v>
      </c>
      <c r="E1167" s="0" t="n">
        <v>36</v>
      </c>
      <c r="F1167" s="0" t="n">
        <v>41</v>
      </c>
      <c r="G1167" s="0" t="n">
        <v>9</v>
      </c>
      <c r="H1167" s="0" t="n">
        <v>14</v>
      </c>
      <c r="I1167" s="0" t="n">
        <v>1</v>
      </c>
      <c r="J1167" s="0" t="n">
        <v>0</v>
      </c>
      <c r="K1167" s="0" t="n">
        <f aca="false">VLOOKUP(A1167,'Team Data'!$A$1:$E$659,2,FALSE())</f>
        <v>23</v>
      </c>
      <c r="L1167" s="0" t="n">
        <f aca="false">VLOOKUP(A1167,'Team Data'!$A$1:$E$659,3,FALSE())</f>
        <v>12</v>
      </c>
      <c r="M1167" s="0" t="n">
        <f aca="false">VLOOKUP(B1167,'Team Data'!$A$1:$E$659,2,FALSE())</f>
        <v>15</v>
      </c>
      <c r="N1167" s="0" t="n">
        <f aca="false">VLOOKUP(B1167,'Team Data'!$A$1:$E$659,3,FALSE())</f>
        <v>19</v>
      </c>
      <c r="O1167" s="0" t="n">
        <f aca="false">VLOOKUP(A1167,'Team Data'!$A$1:$E$659,4,FALSE())</f>
        <v>673</v>
      </c>
      <c r="P1167" s="0" t="n">
        <f aca="false">VLOOKUP(A1167,'Team Data'!$A$1:$E$659,5,FALSE())</f>
        <v>500</v>
      </c>
      <c r="Q1167" s="0" t="n">
        <f aca="false">VLOOKUP(B1167,'Team Data'!$A$1:$E$659,4,FALSE())</f>
        <v>608</v>
      </c>
      <c r="R1167" s="0" t="n">
        <f aca="false">VLOOKUP(B1167,'Team Data'!$A$1:$E$659,5,FALSE())</f>
        <v>484</v>
      </c>
      <c r="S1167" s="0" t="n">
        <f aca="false">IF(I1167=1,(MIN(30,(C1167-D1167)))*(M1167/(M1167+N1167))*(Q1167/(Q1167+R1167)),(MAX(-30,(C1167-D1167)))*(N1167/(M1167+N1167))*(R1167/(R1167+Q1167)))</f>
        <v>1.22818358112476</v>
      </c>
      <c r="T1167" s="0" t="n">
        <f aca="false">IF(J1167=1,(MIN(30,(D1167-C1167)))*(K1167/(K1167+L1167))*(O1167/(O1167+P1167)),(MAX(-30,(D1167-C1167)))*(L1167/(K1167+L1167))*(P1167/(P1167+O1167)))</f>
        <v>-0.730727073438071</v>
      </c>
      <c r="U1167" s="7" t="n">
        <v>43068</v>
      </c>
    </row>
    <row r="1168" customFormat="false" ht="15" hidden="false" customHeight="false" outlineLevel="0" collapsed="false">
      <c r="A1168" s="0" t="s">
        <v>148</v>
      </c>
      <c r="B1168" s="0" t="s">
        <v>186</v>
      </c>
      <c r="C1168" s="0" t="n">
        <v>69</v>
      </c>
      <c r="D1168" s="0" t="n">
        <v>73</v>
      </c>
      <c r="E1168" s="0" t="n">
        <v>38</v>
      </c>
      <c r="F1168" s="0" t="n">
        <v>32</v>
      </c>
      <c r="G1168" s="0" t="n">
        <v>17</v>
      </c>
      <c r="H1168" s="0" t="n">
        <v>10</v>
      </c>
      <c r="I1168" s="0" t="n">
        <v>0</v>
      </c>
      <c r="J1168" s="0" t="n">
        <v>1</v>
      </c>
      <c r="K1168" s="0" t="n">
        <f aca="false">VLOOKUP(A1168,'Team Data'!$A$1:$E$659,2,FALSE())</f>
        <v>18</v>
      </c>
      <c r="L1168" s="0" t="n">
        <f aca="false">VLOOKUP(A1168,'Team Data'!$A$1:$E$659,3,FALSE())</f>
        <v>17</v>
      </c>
      <c r="M1168" s="0" t="n">
        <f aca="false">VLOOKUP(B1168,'Team Data'!$A$1:$E$659,2,FALSE())</f>
        <v>14</v>
      </c>
      <c r="N1168" s="0" t="n">
        <f aca="false">VLOOKUP(B1168,'Team Data'!$A$1:$E$659,3,FALSE())</f>
        <v>16</v>
      </c>
      <c r="O1168" s="0" t="n">
        <f aca="false">VLOOKUP(A1168,'Team Data'!$A$1:$E$659,4,FALSE())</f>
        <v>497</v>
      </c>
      <c r="P1168" s="0" t="n">
        <f aca="false">VLOOKUP(A1168,'Team Data'!$A$1:$E$659,5,FALSE())</f>
        <v>580</v>
      </c>
      <c r="Q1168" s="0" t="n">
        <f aca="false">VLOOKUP(B1168,'Team Data'!$A$1:$E$659,4,FALSE())</f>
        <v>451</v>
      </c>
      <c r="R1168" s="0" t="n">
        <f aca="false">VLOOKUP(B1168,'Team Data'!$A$1:$E$659,5,FALSE())</f>
        <v>468</v>
      </c>
      <c r="S1168" s="0" t="n">
        <f aca="false">IF(I1168=1,(MIN(30,(C1168-D1168)))*(M1168/(M1168+N1168))*(Q1168/(Q1168+R1168)),(MAX(-30,(C1168-D1168)))*(N1168/(M1168+N1168))*(R1168/(R1168+Q1168)))</f>
        <v>-1.08639825897715</v>
      </c>
      <c r="T1168" s="0" t="n">
        <f aca="false">IF(J1168=1,(MIN(30,(D1168-C1168)))*(K1168/(K1168+L1168))*(O1168/(O1168+P1168)),(MAX(-30,(D1168-C1168)))*(L1168/(K1168+L1168))*(P1168/(P1168+O1168)))</f>
        <v>0.949303621169916</v>
      </c>
      <c r="U1168" s="7" t="n">
        <v>43068</v>
      </c>
    </row>
    <row r="1169" customFormat="false" ht="15" hidden="false" customHeight="false" outlineLevel="0" collapsed="false">
      <c r="A1169" s="0" t="s">
        <v>503</v>
      </c>
      <c r="B1169" s="0" t="s">
        <v>24</v>
      </c>
      <c r="C1169" s="0" t="n">
        <v>57</v>
      </c>
      <c r="D1169" s="0" t="n">
        <v>81</v>
      </c>
      <c r="E1169" s="0" t="n">
        <v>31</v>
      </c>
      <c r="F1169" s="0" t="n">
        <v>37</v>
      </c>
      <c r="G1169" s="0" t="n">
        <v>12</v>
      </c>
      <c r="H1169" s="0" t="n">
        <v>13</v>
      </c>
      <c r="I1169" s="0" t="n">
        <v>0</v>
      </c>
      <c r="J1169" s="0" t="n">
        <v>1</v>
      </c>
      <c r="K1169" s="0" t="n">
        <f aca="false">VLOOKUP(A1169,'Team Data'!$A$1:$E$659,2,FALSE())</f>
        <v>0</v>
      </c>
      <c r="L1169" s="0" t="n">
        <f aca="false">VLOOKUP(A1169,'Team Data'!$A$1:$E$659,3,FALSE())</f>
        <v>3</v>
      </c>
      <c r="M1169" s="0" t="n">
        <f aca="false">VLOOKUP(B1169,'Team Data'!$A$1:$E$659,2,FALSE())</f>
        <v>19</v>
      </c>
      <c r="N1169" s="0" t="n">
        <f aca="false">VLOOKUP(B1169,'Team Data'!$A$1:$E$659,3,FALSE())</f>
        <v>13</v>
      </c>
      <c r="O1169" s="0" t="n">
        <f aca="false">VLOOKUP(A1169,'Team Data'!$A$1:$E$659,4,FALSE())</f>
        <v>55</v>
      </c>
      <c r="P1169" s="0" t="n">
        <f aca="false">VLOOKUP(A1169,'Team Data'!$A$1:$E$659,5,FALSE())</f>
        <v>43</v>
      </c>
      <c r="Q1169" s="0" t="n">
        <f aca="false">VLOOKUP(B1169,'Team Data'!$A$1:$E$659,4,FALSE())</f>
        <v>529</v>
      </c>
      <c r="R1169" s="0" t="n">
        <f aca="false">VLOOKUP(B1169,'Team Data'!$A$1:$E$659,5,FALSE())</f>
        <v>500</v>
      </c>
      <c r="S1169" s="0" t="n">
        <f aca="false">IF(I1169=1,(MIN(30,(C1169-D1169)))*(M1169/(M1169+N1169))*(Q1169/(Q1169+R1169)),(MAX(-30,(C1169-D1169)))*(N1169/(M1169+N1169))*(R1169/(R1169+Q1169)))</f>
        <v>-4.73760932944606</v>
      </c>
      <c r="T1169" s="0" t="n">
        <f aca="false">IF(J1169=1,(MIN(30,(D1169-C1169)))*(K1169/(K1169+L1169))*(O1169/(O1169+P1169)),(MAX(-30,(D1169-C1169)))*(L1169/(K1169+L1169))*(P1169/(P1169+O1169)))</f>
        <v>0</v>
      </c>
      <c r="U1169" s="7" t="n">
        <v>43068</v>
      </c>
    </row>
    <row r="1170" customFormat="false" ht="15" hidden="false" customHeight="false" outlineLevel="0" collapsed="false">
      <c r="A1170" s="0" t="s">
        <v>112</v>
      </c>
      <c r="B1170" s="0" t="s">
        <v>228</v>
      </c>
      <c r="C1170" s="0" t="n">
        <v>63</v>
      </c>
      <c r="D1170" s="0" t="n">
        <v>71</v>
      </c>
      <c r="E1170" s="0" t="n">
        <v>30</v>
      </c>
      <c r="F1170" s="0" t="n">
        <v>34</v>
      </c>
      <c r="G1170" s="0" t="n">
        <v>10</v>
      </c>
      <c r="H1170" s="0" t="n">
        <v>22</v>
      </c>
      <c r="I1170" s="0" t="n">
        <v>0</v>
      </c>
      <c r="J1170" s="0" t="n">
        <v>1</v>
      </c>
      <c r="K1170" s="0" t="n">
        <f aca="false">VLOOKUP(A1170,'Team Data'!$A$1:$E$659,2,FALSE())</f>
        <v>14</v>
      </c>
      <c r="L1170" s="0" t="n">
        <f aca="false">VLOOKUP(A1170,'Team Data'!$A$1:$E$659,3,FALSE())</f>
        <v>16</v>
      </c>
      <c r="M1170" s="0" t="n">
        <f aca="false">VLOOKUP(B1170,'Team Data'!$A$1:$E$659,2,FALSE())</f>
        <v>8</v>
      </c>
      <c r="N1170" s="0" t="n">
        <f aca="false">VLOOKUP(B1170,'Team Data'!$A$1:$E$659,3,FALSE())</f>
        <v>23</v>
      </c>
      <c r="O1170" s="0" t="n">
        <f aca="false">VLOOKUP(A1170,'Team Data'!$A$1:$E$659,4,FALSE())</f>
        <v>437</v>
      </c>
      <c r="P1170" s="0" t="n">
        <f aca="false">VLOOKUP(A1170,'Team Data'!$A$1:$E$659,5,FALSE())</f>
        <v>467</v>
      </c>
      <c r="Q1170" s="0" t="n">
        <f aca="false">VLOOKUP(B1170,'Team Data'!$A$1:$E$659,4,FALSE())</f>
        <v>632</v>
      </c>
      <c r="R1170" s="0" t="n">
        <f aca="false">VLOOKUP(B1170,'Team Data'!$A$1:$E$659,5,FALSE())</f>
        <v>404</v>
      </c>
      <c r="S1170" s="0" t="n">
        <f aca="false">IF(I1170=1,(MIN(30,(C1170-D1170)))*(M1170/(M1170+N1170))*(Q1170/(Q1170+R1170)),(MAX(-30,(C1170-D1170)))*(N1170/(M1170+N1170))*(R1170/(R1170+Q1170)))</f>
        <v>-2.31460954041599</v>
      </c>
      <c r="T1170" s="0" t="n">
        <f aca="false">IF(J1170=1,(MIN(30,(D1170-C1170)))*(K1170/(K1170+L1170))*(O1170/(O1170+P1170)),(MAX(-30,(D1170-C1170)))*(L1170/(K1170+L1170))*(P1170/(P1170+O1170)))</f>
        <v>1.8047197640118</v>
      </c>
      <c r="U1170" s="7" t="n">
        <v>43068</v>
      </c>
    </row>
    <row r="1171" customFormat="false" ht="15" hidden="false" customHeight="false" outlineLevel="0" collapsed="false">
      <c r="A1171" s="0" t="s">
        <v>600</v>
      </c>
      <c r="B1171" s="0" t="s">
        <v>254</v>
      </c>
      <c r="C1171" s="0" t="n">
        <v>55</v>
      </c>
      <c r="D1171" s="0" t="n">
        <v>81</v>
      </c>
      <c r="E1171" s="0" t="n">
        <v>36</v>
      </c>
      <c r="F1171" s="0" t="n">
        <v>49</v>
      </c>
      <c r="G1171" s="0" t="n">
        <v>12</v>
      </c>
      <c r="H1171" s="0" t="n">
        <v>10</v>
      </c>
      <c r="I1171" s="0" t="n">
        <v>0</v>
      </c>
      <c r="J1171" s="0" t="n">
        <v>1</v>
      </c>
      <c r="K1171" s="0" t="n">
        <f aca="false">VLOOKUP(A1171,'Team Data'!$A$1:$E$659,2,FALSE())</f>
        <v>0</v>
      </c>
      <c r="L1171" s="0" t="n">
        <f aca="false">VLOOKUP(A1171,'Team Data'!$A$1:$E$659,3,FALSE())</f>
        <v>2</v>
      </c>
      <c r="M1171" s="0" t="n">
        <f aca="false">VLOOKUP(B1171,'Team Data'!$A$1:$E$659,2,FALSE())</f>
        <v>21</v>
      </c>
      <c r="N1171" s="0" t="n">
        <f aca="false">VLOOKUP(B1171,'Team Data'!$A$1:$E$659,3,FALSE())</f>
        <v>15</v>
      </c>
      <c r="O1171" s="0" t="n">
        <f aca="false">VLOOKUP(A1171,'Team Data'!$A$1:$E$659,4,FALSE())</f>
        <v>37</v>
      </c>
      <c r="P1171" s="0" t="n">
        <f aca="false">VLOOKUP(A1171,'Team Data'!$A$1:$E$659,5,FALSE())</f>
        <v>31</v>
      </c>
      <c r="Q1171" s="0" t="n">
        <f aca="false">VLOOKUP(B1171,'Team Data'!$A$1:$E$659,4,FALSE())</f>
        <v>540</v>
      </c>
      <c r="R1171" s="0" t="n">
        <f aca="false">VLOOKUP(B1171,'Team Data'!$A$1:$E$659,5,FALSE())</f>
        <v>510</v>
      </c>
      <c r="S1171" s="0" t="n">
        <f aca="false">IF(I1171=1,(MIN(30,(C1171-D1171)))*(M1171/(M1171+N1171))*(Q1171/(Q1171+R1171)),(MAX(-30,(C1171-D1171)))*(N1171/(M1171+N1171))*(R1171/(R1171+Q1171)))</f>
        <v>-5.26190476190476</v>
      </c>
      <c r="T1171" s="0" t="n">
        <f aca="false">IF(J1171=1,(MIN(30,(D1171-C1171)))*(K1171/(K1171+L1171))*(O1171/(O1171+P1171)),(MAX(-30,(D1171-C1171)))*(L1171/(K1171+L1171))*(P1171/(P1171+O1171)))</f>
        <v>0</v>
      </c>
      <c r="U1171" s="7" t="n">
        <v>43068</v>
      </c>
    </row>
    <row r="1172" customFormat="false" ht="15" hidden="false" customHeight="false" outlineLevel="0" collapsed="false">
      <c r="A1172" s="0" t="s">
        <v>601</v>
      </c>
      <c r="B1172" s="0" t="s">
        <v>272</v>
      </c>
      <c r="C1172" s="0" t="n">
        <v>59</v>
      </c>
      <c r="D1172" s="0" t="n">
        <v>83</v>
      </c>
      <c r="E1172" s="0" t="n">
        <v>33</v>
      </c>
      <c r="F1172" s="0" t="n">
        <v>37</v>
      </c>
      <c r="G1172" s="0" t="n">
        <v>18</v>
      </c>
      <c r="H1172" s="0" t="n">
        <v>10</v>
      </c>
      <c r="I1172" s="0" t="n">
        <v>0</v>
      </c>
      <c r="J1172" s="0" t="n">
        <v>1</v>
      </c>
      <c r="K1172" s="0" t="n">
        <f aca="false">VLOOKUP(A1172,'Team Data'!$A$1:$E$659,2,FALSE())</f>
        <v>0</v>
      </c>
      <c r="L1172" s="0" t="n">
        <f aca="false">VLOOKUP(A1172,'Team Data'!$A$1:$E$659,3,FALSE())</f>
        <v>1</v>
      </c>
      <c r="M1172" s="0" t="n">
        <f aca="false">VLOOKUP(B1172,'Team Data'!$A$1:$E$659,2,FALSE())</f>
        <v>14</v>
      </c>
      <c r="N1172" s="0" t="n">
        <f aca="false">VLOOKUP(B1172,'Team Data'!$A$1:$E$659,3,FALSE())</f>
        <v>17</v>
      </c>
      <c r="O1172" s="0" t="n">
        <f aca="false">VLOOKUP(A1172,'Team Data'!$A$1:$E$659,4,FALSE())</f>
        <v>14</v>
      </c>
      <c r="P1172" s="0" t="n">
        <f aca="false">VLOOKUP(A1172,'Team Data'!$A$1:$E$659,5,FALSE())</f>
        <v>17</v>
      </c>
      <c r="Q1172" s="0" t="n">
        <f aca="false">VLOOKUP(B1172,'Team Data'!$A$1:$E$659,4,FALSE())</f>
        <v>453</v>
      </c>
      <c r="R1172" s="0" t="n">
        <f aca="false">VLOOKUP(B1172,'Team Data'!$A$1:$E$659,5,FALSE())</f>
        <v>480</v>
      </c>
      <c r="S1172" s="0" t="n">
        <f aca="false">IF(I1172=1,(MIN(30,(C1172-D1172)))*(M1172/(M1172+N1172))*(Q1172/(Q1172+R1172)),(MAX(-30,(C1172-D1172)))*(N1172/(M1172+N1172))*(R1172/(R1172+Q1172)))</f>
        <v>-6.77108183798361</v>
      </c>
      <c r="T1172" s="0" t="n">
        <f aca="false">IF(J1172=1,(MIN(30,(D1172-C1172)))*(K1172/(K1172+L1172))*(O1172/(O1172+P1172)),(MAX(-30,(D1172-C1172)))*(L1172/(K1172+L1172))*(P1172/(P1172+O1172)))</f>
        <v>0</v>
      </c>
      <c r="U1172" s="7" t="n">
        <v>43068</v>
      </c>
    </row>
    <row r="1173" customFormat="false" ht="15" hidden="false" customHeight="false" outlineLevel="0" collapsed="false">
      <c r="A1173" s="0" t="s">
        <v>330</v>
      </c>
      <c r="B1173" s="0" t="s">
        <v>50</v>
      </c>
      <c r="C1173" s="0" t="n">
        <v>76</v>
      </c>
      <c r="D1173" s="0" t="n">
        <v>68</v>
      </c>
      <c r="E1173" s="0" t="n">
        <v>30</v>
      </c>
      <c r="F1173" s="0" t="n">
        <v>39</v>
      </c>
      <c r="G1173" s="0" t="n">
        <v>15</v>
      </c>
      <c r="H1173" s="0" t="n">
        <v>19</v>
      </c>
      <c r="I1173" s="0" t="n">
        <v>1</v>
      </c>
      <c r="J1173" s="0" t="n">
        <v>0</v>
      </c>
      <c r="K1173" s="0" t="n">
        <f aca="false">VLOOKUP(A1173,'Team Data'!$A$1:$E$659,2,FALSE())</f>
        <v>9</v>
      </c>
      <c r="L1173" s="0" t="n">
        <f aca="false">VLOOKUP(A1173,'Team Data'!$A$1:$E$659,3,FALSE())</f>
        <v>21</v>
      </c>
      <c r="M1173" s="0" t="n">
        <f aca="false">VLOOKUP(B1173,'Team Data'!$A$1:$E$659,2,FALSE())</f>
        <v>15</v>
      </c>
      <c r="N1173" s="0" t="n">
        <f aca="false">VLOOKUP(B1173,'Team Data'!$A$1:$E$659,3,FALSE())</f>
        <v>16</v>
      </c>
      <c r="O1173" s="0" t="n">
        <f aca="false">VLOOKUP(A1173,'Team Data'!$A$1:$E$659,4,FALSE())</f>
        <v>467</v>
      </c>
      <c r="P1173" s="0" t="n">
        <f aca="false">VLOOKUP(A1173,'Team Data'!$A$1:$E$659,5,FALSE())</f>
        <v>455</v>
      </c>
      <c r="Q1173" s="0" t="n">
        <f aca="false">VLOOKUP(B1173,'Team Data'!$A$1:$E$659,4,FALSE())</f>
        <v>449</v>
      </c>
      <c r="R1173" s="0" t="n">
        <f aca="false">VLOOKUP(B1173,'Team Data'!$A$1:$E$659,5,FALSE())</f>
        <v>485</v>
      </c>
      <c r="S1173" s="0" t="n">
        <f aca="false">IF(I1173=1,(MIN(30,(C1173-D1173)))*(M1173/(M1173+N1173))*(Q1173/(Q1173+R1173)),(MAX(-30,(C1173-D1173)))*(N1173/(M1173+N1173))*(R1173/(R1173+Q1173)))</f>
        <v>1.86088277958141</v>
      </c>
      <c r="T1173" s="0" t="n">
        <f aca="false">IF(J1173=1,(MIN(30,(D1173-C1173)))*(K1173/(K1173+L1173))*(O1173/(O1173+P1173)),(MAX(-30,(D1173-C1173)))*(L1173/(K1173+L1173))*(P1173/(P1173+O1173)))</f>
        <v>-2.76355748373102</v>
      </c>
      <c r="U1173" s="7" t="n">
        <v>43068</v>
      </c>
    </row>
    <row r="1174" customFormat="false" ht="15" hidden="false" customHeight="false" outlineLevel="0" collapsed="false">
      <c r="A1174" s="0" t="s">
        <v>346</v>
      </c>
      <c r="B1174" s="0" t="s">
        <v>251</v>
      </c>
      <c r="C1174" s="0" t="n">
        <v>65</v>
      </c>
      <c r="D1174" s="0" t="n">
        <v>51</v>
      </c>
      <c r="E1174" s="0" t="n">
        <v>40</v>
      </c>
      <c r="F1174" s="0" t="n">
        <v>28</v>
      </c>
      <c r="G1174" s="0" t="n">
        <v>18</v>
      </c>
      <c r="H1174" s="0" t="n">
        <v>13</v>
      </c>
      <c r="I1174" s="0" t="n">
        <v>1</v>
      </c>
      <c r="J1174" s="0" t="n">
        <v>0</v>
      </c>
      <c r="K1174" s="0" t="n">
        <f aca="false">VLOOKUP(A1174,'Team Data'!$A$1:$E$659,2,FALSE())</f>
        <v>17</v>
      </c>
      <c r="L1174" s="0" t="n">
        <f aca="false">VLOOKUP(A1174,'Team Data'!$A$1:$E$659,3,FALSE())</f>
        <v>15</v>
      </c>
      <c r="M1174" s="0" t="n">
        <f aca="false">VLOOKUP(B1174,'Team Data'!$A$1:$E$659,2,FALSE())</f>
        <v>16</v>
      </c>
      <c r="N1174" s="0" t="n">
        <f aca="false">VLOOKUP(B1174,'Team Data'!$A$1:$E$659,3,FALSE())</f>
        <v>15</v>
      </c>
      <c r="O1174" s="0" t="n">
        <f aca="false">VLOOKUP(A1174,'Team Data'!$A$1:$E$659,4,FALSE())</f>
        <v>521</v>
      </c>
      <c r="P1174" s="0" t="n">
        <f aca="false">VLOOKUP(A1174,'Team Data'!$A$1:$E$659,5,FALSE())</f>
        <v>476</v>
      </c>
      <c r="Q1174" s="0" t="n">
        <f aca="false">VLOOKUP(B1174,'Team Data'!$A$1:$E$659,4,FALSE())</f>
        <v>519</v>
      </c>
      <c r="R1174" s="0" t="n">
        <f aca="false">VLOOKUP(B1174,'Team Data'!$A$1:$E$659,5,FALSE())</f>
        <v>461</v>
      </c>
      <c r="S1174" s="0" t="n">
        <f aca="false">IF(I1174=1,(MIN(30,(C1174-D1174)))*(M1174/(M1174+N1174))*(Q1174/(Q1174+R1174)),(MAX(-30,(C1174-D1174)))*(N1174/(M1174+N1174))*(R1174/(R1174+Q1174)))</f>
        <v>3.82672811059908</v>
      </c>
      <c r="T1174" s="0" t="n">
        <f aca="false">IF(J1174=1,(MIN(30,(D1174-C1174)))*(K1174/(K1174+L1174))*(O1174/(O1174+P1174)),(MAX(-30,(D1174-C1174)))*(L1174/(K1174+L1174))*(P1174/(P1174+O1174)))</f>
        <v>-3.13314944834504</v>
      </c>
      <c r="U1174" s="7" t="n">
        <v>43068</v>
      </c>
    </row>
    <row r="1175" customFormat="false" ht="15" hidden="false" customHeight="false" outlineLevel="0" collapsed="false">
      <c r="A1175" s="0" t="s">
        <v>602</v>
      </c>
      <c r="B1175" s="0" t="s">
        <v>184</v>
      </c>
      <c r="C1175" s="0" t="n">
        <v>56</v>
      </c>
      <c r="D1175" s="0" t="n">
        <v>85</v>
      </c>
      <c r="E1175" s="0" t="n">
        <v>27</v>
      </c>
      <c r="F1175" s="0" t="n">
        <v>38</v>
      </c>
      <c r="G1175" s="0" t="n">
        <v>21</v>
      </c>
      <c r="H1175" s="0" t="n">
        <v>14</v>
      </c>
      <c r="I1175" s="0" t="n">
        <v>0</v>
      </c>
      <c r="J1175" s="0" t="n">
        <v>1</v>
      </c>
      <c r="K1175" s="0" t="n">
        <f aca="false">VLOOKUP(A1175,'Team Data'!$A$1:$E$659,2,FALSE())</f>
        <v>0</v>
      </c>
      <c r="L1175" s="0" t="n">
        <f aca="false">VLOOKUP(A1175,'Team Data'!$A$1:$E$659,3,FALSE())</f>
        <v>1</v>
      </c>
      <c r="M1175" s="0" t="n">
        <f aca="false">VLOOKUP(B1175,'Team Data'!$A$1:$E$659,2,FALSE())</f>
        <v>26</v>
      </c>
      <c r="N1175" s="0" t="n">
        <f aca="false">VLOOKUP(B1175,'Team Data'!$A$1:$E$659,3,FALSE())</f>
        <v>6</v>
      </c>
      <c r="O1175" s="0" t="n">
        <f aca="false">VLOOKUP(A1175,'Team Data'!$A$1:$E$659,4,FALSE())</f>
        <v>26</v>
      </c>
      <c r="P1175" s="0" t="n">
        <f aca="false">VLOOKUP(A1175,'Team Data'!$A$1:$E$659,5,FALSE())</f>
        <v>6</v>
      </c>
      <c r="Q1175" s="0" t="n">
        <f aca="false">VLOOKUP(B1175,'Team Data'!$A$1:$E$659,4,FALSE())</f>
        <v>495</v>
      </c>
      <c r="R1175" s="0" t="n">
        <f aca="false">VLOOKUP(B1175,'Team Data'!$A$1:$E$659,5,FALSE())</f>
        <v>480</v>
      </c>
      <c r="S1175" s="0" t="n">
        <f aca="false">IF(I1175=1,(MIN(30,(C1175-D1175)))*(M1175/(M1175+N1175))*(Q1175/(Q1175+R1175)),(MAX(-30,(C1175-D1175)))*(N1175/(M1175+N1175))*(R1175/(R1175+Q1175)))</f>
        <v>-2.67692307692308</v>
      </c>
      <c r="T1175" s="0" t="n">
        <f aca="false">IF(J1175=1,(MIN(30,(D1175-C1175)))*(K1175/(K1175+L1175))*(O1175/(O1175+P1175)),(MAX(-30,(D1175-C1175)))*(L1175/(K1175+L1175))*(P1175/(P1175+O1175)))</f>
        <v>0</v>
      </c>
      <c r="U1175" s="7" t="n">
        <v>43068</v>
      </c>
    </row>
    <row r="1176" customFormat="false" ht="15" hidden="false" customHeight="false" outlineLevel="0" collapsed="false">
      <c r="A1176" s="0" t="s">
        <v>164</v>
      </c>
      <c r="B1176" s="0" t="s">
        <v>150</v>
      </c>
      <c r="C1176" s="0" t="n">
        <v>78</v>
      </c>
      <c r="D1176" s="0" t="n">
        <v>89</v>
      </c>
      <c r="E1176" s="0" t="n">
        <v>39</v>
      </c>
      <c r="F1176" s="0" t="n">
        <v>32</v>
      </c>
      <c r="G1176" s="0" t="n">
        <v>16</v>
      </c>
      <c r="H1176" s="0" t="n">
        <v>9</v>
      </c>
      <c r="I1176" s="0" t="n">
        <v>0</v>
      </c>
      <c r="J1176" s="0" t="n">
        <v>1</v>
      </c>
      <c r="K1176" s="0" t="n">
        <f aca="false">VLOOKUP(A1176,'Team Data'!$A$1:$E$659,2,FALSE())</f>
        <v>11</v>
      </c>
      <c r="L1176" s="0" t="n">
        <f aca="false">VLOOKUP(A1176,'Team Data'!$A$1:$E$659,3,FALSE())</f>
        <v>17</v>
      </c>
      <c r="M1176" s="0" t="n">
        <f aca="false">VLOOKUP(B1176,'Team Data'!$A$1:$E$659,2,FALSE())</f>
        <v>27</v>
      </c>
      <c r="N1176" s="0" t="n">
        <f aca="false">VLOOKUP(B1176,'Team Data'!$A$1:$E$659,3,FALSE())</f>
        <v>7</v>
      </c>
      <c r="O1176" s="0" t="n">
        <f aca="false">VLOOKUP(A1176,'Team Data'!$A$1:$E$659,4,FALSE())</f>
        <v>411</v>
      </c>
      <c r="P1176" s="0" t="n">
        <f aca="false">VLOOKUP(A1176,'Team Data'!$A$1:$E$659,5,FALSE())</f>
        <v>413</v>
      </c>
      <c r="Q1176" s="0" t="n">
        <f aca="false">VLOOKUP(B1176,'Team Data'!$A$1:$E$659,4,FALSE())</f>
        <v>511</v>
      </c>
      <c r="R1176" s="0" t="n">
        <f aca="false">VLOOKUP(B1176,'Team Data'!$A$1:$E$659,5,FALSE())</f>
        <v>533</v>
      </c>
      <c r="S1176" s="0" t="n">
        <f aca="false">IF(I1176=1,(MIN(30,(C1176-D1176)))*(M1176/(M1176+N1176))*(Q1176/(Q1176+R1176)),(MAX(-30,(C1176-D1176)))*(N1176/(M1176+N1176))*(R1176/(R1176+Q1176)))</f>
        <v>-1.15621478476448</v>
      </c>
      <c r="T1176" s="0" t="n">
        <f aca="false">IF(J1176=1,(MIN(30,(D1176-C1176)))*(K1176/(K1176+L1176))*(O1176/(O1176+P1176)),(MAX(-30,(D1176-C1176)))*(L1176/(K1176+L1176))*(P1176/(P1176+O1176)))</f>
        <v>2.15546983356449</v>
      </c>
      <c r="U1176" s="7" t="n">
        <v>43068</v>
      </c>
    </row>
    <row r="1177" customFormat="false" ht="15" hidden="false" customHeight="false" outlineLevel="0" collapsed="false">
      <c r="A1177" s="0" t="s">
        <v>118</v>
      </c>
      <c r="B1177" s="0" t="s">
        <v>344</v>
      </c>
      <c r="C1177" s="0" t="n">
        <v>77</v>
      </c>
      <c r="D1177" s="0" t="n">
        <v>90</v>
      </c>
      <c r="E1177" s="0" t="n">
        <v>34</v>
      </c>
      <c r="F1177" s="0" t="n">
        <v>37</v>
      </c>
      <c r="G1177" s="0" t="n">
        <v>10</v>
      </c>
      <c r="H1177" s="0" t="n">
        <v>17</v>
      </c>
      <c r="I1177" s="0" t="n">
        <v>0</v>
      </c>
      <c r="J1177" s="0" t="n">
        <v>1</v>
      </c>
      <c r="K1177" s="0" t="n">
        <f aca="false">VLOOKUP(A1177,'Team Data'!$A$1:$E$659,2,FALSE())</f>
        <v>11</v>
      </c>
      <c r="L1177" s="0" t="n">
        <f aca="false">VLOOKUP(A1177,'Team Data'!$A$1:$E$659,3,FALSE())</f>
        <v>19</v>
      </c>
      <c r="M1177" s="0" t="n">
        <f aca="false">VLOOKUP(B1177,'Team Data'!$A$1:$E$659,2,FALSE())</f>
        <v>12</v>
      </c>
      <c r="N1177" s="0" t="n">
        <f aca="false">VLOOKUP(B1177,'Team Data'!$A$1:$E$659,3,FALSE())</f>
        <v>16</v>
      </c>
      <c r="O1177" s="0" t="n">
        <f aca="false">VLOOKUP(A1177,'Team Data'!$A$1:$E$659,4,FALSE())</f>
        <v>459</v>
      </c>
      <c r="P1177" s="0" t="n">
        <f aca="false">VLOOKUP(A1177,'Team Data'!$A$1:$E$659,5,FALSE())</f>
        <v>467</v>
      </c>
      <c r="Q1177" s="0" t="n">
        <f aca="false">VLOOKUP(B1177,'Team Data'!$A$1:$E$659,4,FALSE())</f>
        <v>387</v>
      </c>
      <c r="R1177" s="0" t="n">
        <f aca="false">VLOOKUP(B1177,'Team Data'!$A$1:$E$659,5,FALSE())</f>
        <v>392</v>
      </c>
      <c r="S1177" s="0" t="n">
        <f aca="false">IF(I1177=1,(MIN(30,(C1177-D1177)))*(M1177/(M1177+N1177))*(Q1177/(Q1177+R1177)),(MAX(-30,(C1177-D1177)))*(N1177/(M1177+N1177))*(R1177/(R1177+Q1177)))</f>
        <v>-3.73812580231065</v>
      </c>
      <c r="T1177" s="0" t="n">
        <f aca="false">IF(J1177=1,(MIN(30,(D1177-C1177)))*(K1177/(K1177+L1177))*(O1177/(O1177+P1177)),(MAX(-30,(D1177-C1177)))*(L1177/(K1177+L1177))*(P1177/(P1177+O1177)))</f>
        <v>2.36274298056156</v>
      </c>
      <c r="U1177" s="7" t="n">
        <v>43068</v>
      </c>
    </row>
    <row r="1178" customFormat="false" ht="15" hidden="false" customHeight="false" outlineLevel="0" collapsed="false">
      <c r="A1178" s="0" t="s">
        <v>327</v>
      </c>
      <c r="B1178" s="0" t="s">
        <v>331</v>
      </c>
      <c r="C1178" s="0" t="n">
        <v>65</v>
      </c>
      <c r="D1178" s="0" t="n">
        <v>72</v>
      </c>
      <c r="E1178" s="0" t="n">
        <v>40</v>
      </c>
      <c r="F1178" s="0" t="n">
        <v>49</v>
      </c>
      <c r="G1178" s="0" t="n">
        <v>13</v>
      </c>
      <c r="H1178" s="0" t="n">
        <v>14</v>
      </c>
      <c r="I1178" s="0" t="n">
        <v>0</v>
      </c>
      <c r="J1178" s="0" t="n">
        <v>1</v>
      </c>
      <c r="K1178" s="0" t="n">
        <f aca="false">VLOOKUP(A1178,'Team Data'!$A$1:$E$659,2,FALSE())</f>
        <v>17</v>
      </c>
      <c r="L1178" s="0" t="n">
        <f aca="false">VLOOKUP(A1178,'Team Data'!$A$1:$E$659,3,FALSE())</f>
        <v>17</v>
      </c>
      <c r="M1178" s="0" t="n">
        <f aca="false">VLOOKUP(B1178,'Team Data'!$A$1:$E$659,2,FALSE())</f>
        <v>15</v>
      </c>
      <c r="N1178" s="0" t="n">
        <f aca="false">VLOOKUP(B1178,'Team Data'!$A$1:$E$659,3,FALSE())</f>
        <v>17</v>
      </c>
      <c r="O1178" s="0" t="n">
        <f aca="false">VLOOKUP(A1178,'Team Data'!$A$1:$E$659,4,FALSE())</f>
        <v>586</v>
      </c>
      <c r="P1178" s="0" t="n">
        <f aca="false">VLOOKUP(A1178,'Team Data'!$A$1:$E$659,5,FALSE())</f>
        <v>495</v>
      </c>
      <c r="Q1178" s="0" t="n">
        <f aca="false">VLOOKUP(B1178,'Team Data'!$A$1:$E$659,4,FALSE())</f>
        <v>528</v>
      </c>
      <c r="R1178" s="0" t="n">
        <f aca="false">VLOOKUP(B1178,'Team Data'!$A$1:$E$659,5,FALSE())</f>
        <v>460</v>
      </c>
      <c r="S1178" s="0" t="n">
        <f aca="false">IF(I1178=1,(MIN(30,(C1178-D1178)))*(M1178/(M1178+N1178))*(Q1178/(Q1178+R1178)),(MAX(-30,(C1178-D1178)))*(N1178/(M1178+N1178))*(R1178/(R1178+Q1178)))</f>
        <v>-1.73140182186235</v>
      </c>
      <c r="T1178" s="0" t="n">
        <f aca="false">IF(J1178=1,(MIN(30,(D1178-C1178)))*(K1178/(K1178+L1178))*(O1178/(O1178+P1178)),(MAX(-30,(D1178-C1178)))*(L1178/(K1178+L1178))*(P1178/(P1178+O1178)))</f>
        <v>1.89731729879741</v>
      </c>
      <c r="U1178" s="7" t="n">
        <v>43068</v>
      </c>
    </row>
    <row r="1179" customFormat="false" ht="15" hidden="false" customHeight="false" outlineLevel="0" collapsed="false">
      <c r="A1179" s="0" t="s">
        <v>129</v>
      </c>
      <c r="B1179" s="0" t="s">
        <v>313</v>
      </c>
      <c r="C1179" s="0" t="n">
        <v>52</v>
      </c>
      <c r="D1179" s="0" t="n">
        <v>65</v>
      </c>
      <c r="E1179" s="0" t="n">
        <v>27</v>
      </c>
      <c r="F1179" s="0" t="n">
        <v>33</v>
      </c>
      <c r="G1179" s="0" t="n">
        <v>9</v>
      </c>
      <c r="H1179" s="0" t="n">
        <v>14</v>
      </c>
      <c r="I1179" s="0" t="n">
        <v>0</v>
      </c>
      <c r="J1179" s="0" t="n">
        <v>1</v>
      </c>
      <c r="K1179" s="0" t="n">
        <f aca="false">VLOOKUP(A1179,'Team Data'!$A$1:$E$659,2,FALSE())</f>
        <v>12</v>
      </c>
      <c r="L1179" s="0" t="n">
        <f aca="false">VLOOKUP(A1179,'Team Data'!$A$1:$E$659,3,FALSE())</f>
        <v>20</v>
      </c>
      <c r="M1179" s="0" t="n">
        <f aca="false">VLOOKUP(B1179,'Team Data'!$A$1:$E$659,2,FALSE())</f>
        <v>16</v>
      </c>
      <c r="N1179" s="0" t="n">
        <f aca="false">VLOOKUP(B1179,'Team Data'!$A$1:$E$659,3,FALSE())</f>
        <v>16</v>
      </c>
      <c r="O1179" s="0" t="n">
        <f aca="false">VLOOKUP(A1179,'Team Data'!$A$1:$E$659,4,FALSE())</f>
        <v>419</v>
      </c>
      <c r="P1179" s="0" t="n">
        <f aca="false">VLOOKUP(A1179,'Team Data'!$A$1:$E$659,5,FALSE())</f>
        <v>571</v>
      </c>
      <c r="Q1179" s="0" t="n">
        <f aca="false">VLOOKUP(B1179,'Team Data'!$A$1:$E$659,4,FALSE())</f>
        <v>491</v>
      </c>
      <c r="R1179" s="0" t="n">
        <f aca="false">VLOOKUP(B1179,'Team Data'!$A$1:$E$659,5,FALSE())</f>
        <v>469</v>
      </c>
      <c r="S1179" s="0" t="n">
        <f aca="false">IF(I1179=1,(MIN(30,(C1179-D1179)))*(M1179/(M1179+N1179))*(Q1179/(Q1179+R1179)),(MAX(-30,(C1179-D1179)))*(N1179/(M1179+N1179))*(R1179/(R1179+Q1179)))</f>
        <v>-3.17552083333333</v>
      </c>
      <c r="T1179" s="0" t="n">
        <f aca="false">IF(J1179=1,(MIN(30,(D1179-C1179)))*(K1179/(K1179+L1179))*(O1179/(O1179+P1179)),(MAX(-30,(D1179-C1179)))*(L1179/(K1179+L1179))*(P1179/(P1179+O1179)))</f>
        <v>2.06325757575758</v>
      </c>
      <c r="U1179" s="7" t="n">
        <v>43068</v>
      </c>
    </row>
    <row r="1180" customFormat="false" ht="15" hidden="false" customHeight="false" outlineLevel="0" collapsed="false">
      <c r="A1180" s="0" t="s">
        <v>603</v>
      </c>
      <c r="B1180" s="0" t="s">
        <v>289</v>
      </c>
      <c r="C1180" s="0" t="n">
        <v>53</v>
      </c>
      <c r="D1180" s="0" t="n">
        <v>67</v>
      </c>
      <c r="E1180" s="0" t="n">
        <v>34</v>
      </c>
      <c r="F1180" s="0" t="n">
        <v>52</v>
      </c>
      <c r="G1180" s="0" t="n">
        <v>14</v>
      </c>
      <c r="H1180" s="0" t="n">
        <v>15</v>
      </c>
      <c r="I1180" s="0" t="n">
        <v>0</v>
      </c>
      <c r="J1180" s="0" t="n">
        <v>1</v>
      </c>
      <c r="K1180" s="0" t="n">
        <f aca="false">VLOOKUP(A1180,'Team Data'!$A$1:$E$659,2,FALSE())</f>
        <v>0</v>
      </c>
      <c r="L1180" s="0" t="n">
        <f aca="false">VLOOKUP(A1180,'Team Data'!$A$1:$E$659,3,FALSE())</f>
        <v>4</v>
      </c>
      <c r="M1180" s="0" t="n">
        <f aca="false">VLOOKUP(B1180,'Team Data'!$A$1:$E$659,2,FALSE())</f>
        <v>15</v>
      </c>
      <c r="N1180" s="0" t="n">
        <f aca="false">VLOOKUP(B1180,'Team Data'!$A$1:$E$659,3,FALSE())</f>
        <v>15</v>
      </c>
      <c r="O1180" s="0" t="n">
        <f aca="false">VLOOKUP(A1180,'Team Data'!$A$1:$E$659,4,FALSE())</f>
        <v>61</v>
      </c>
      <c r="P1180" s="0" t="n">
        <f aca="false">VLOOKUP(A1180,'Team Data'!$A$1:$E$659,5,FALSE())</f>
        <v>66</v>
      </c>
      <c r="Q1180" s="0" t="n">
        <f aca="false">VLOOKUP(B1180,'Team Data'!$A$1:$E$659,4,FALSE())</f>
        <v>479</v>
      </c>
      <c r="R1180" s="0" t="n">
        <f aca="false">VLOOKUP(B1180,'Team Data'!$A$1:$E$659,5,FALSE())</f>
        <v>436</v>
      </c>
      <c r="S1180" s="0" t="n">
        <f aca="false">IF(I1180=1,(MIN(30,(C1180-D1180)))*(M1180/(M1180+N1180))*(Q1180/(Q1180+R1180)),(MAX(-30,(C1180-D1180)))*(N1180/(M1180+N1180))*(R1180/(R1180+Q1180)))</f>
        <v>-3.33551912568306</v>
      </c>
      <c r="T1180" s="0" t="n">
        <f aca="false">IF(J1180=1,(MIN(30,(D1180-C1180)))*(K1180/(K1180+L1180))*(O1180/(O1180+P1180)),(MAX(-30,(D1180-C1180)))*(L1180/(K1180+L1180))*(P1180/(P1180+O1180)))</f>
        <v>0</v>
      </c>
      <c r="U1180" s="7" t="n">
        <v>43068</v>
      </c>
    </row>
    <row r="1181" customFormat="false" ht="15" hidden="false" customHeight="false" outlineLevel="0" collapsed="false">
      <c r="A1181" s="0" t="s">
        <v>604</v>
      </c>
      <c r="B1181" s="0" t="s">
        <v>200</v>
      </c>
      <c r="C1181" s="0" t="n">
        <v>75</v>
      </c>
      <c r="D1181" s="0" t="n">
        <v>82</v>
      </c>
      <c r="E1181" s="0" t="n">
        <v>38</v>
      </c>
      <c r="F1181" s="0" t="n">
        <v>36</v>
      </c>
      <c r="G1181" s="0" t="n">
        <v>14</v>
      </c>
      <c r="H1181" s="0" t="n">
        <v>15</v>
      </c>
      <c r="I1181" s="0" t="n">
        <v>0</v>
      </c>
      <c r="J1181" s="0" t="n">
        <v>1</v>
      </c>
      <c r="K1181" s="0" t="n">
        <f aca="false">VLOOKUP(A1181,'Team Data'!$A$1:$E$659,2,FALSE())</f>
        <v>0</v>
      </c>
      <c r="L1181" s="0" t="n">
        <f aca="false">VLOOKUP(A1181,'Team Data'!$A$1:$E$659,3,FALSE())</f>
        <v>3</v>
      </c>
      <c r="M1181" s="0" t="n">
        <f aca="false">VLOOKUP(B1181,'Team Data'!$A$1:$E$659,2,FALSE())</f>
        <v>12</v>
      </c>
      <c r="N1181" s="0" t="n">
        <f aca="false">VLOOKUP(B1181,'Team Data'!$A$1:$E$659,3,FALSE())</f>
        <v>20</v>
      </c>
      <c r="O1181" s="0" t="n">
        <f aca="false">VLOOKUP(A1181,'Team Data'!$A$1:$E$659,4,FALSE())</f>
        <v>60</v>
      </c>
      <c r="P1181" s="0" t="n">
        <f aca="false">VLOOKUP(A1181,'Team Data'!$A$1:$E$659,5,FALSE())</f>
        <v>38</v>
      </c>
      <c r="Q1181" s="0" t="n">
        <f aca="false">VLOOKUP(B1181,'Team Data'!$A$1:$E$659,4,FALSE())</f>
        <v>569</v>
      </c>
      <c r="R1181" s="0" t="n">
        <f aca="false">VLOOKUP(B1181,'Team Data'!$A$1:$E$659,5,FALSE())</f>
        <v>426</v>
      </c>
      <c r="S1181" s="0" t="n">
        <f aca="false">IF(I1181=1,(MIN(30,(C1181-D1181)))*(M1181/(M1181+N1181))*(Q1181/(Q1181+R1181)),(MAX(-30,(C1181-D1181)))*(N1181/(M1181+N1181))*(R1181/(R1181+Q1181)))</f>
        <v>-1.87311557788945</v>
      </c>
      <c r="T1181" s="0" t="n">
        <f aca="false">IF(J1181=1,(MIN(30,(D1181-C1181)))*(K1181/(K1181+L1181))*(O1181/(O1181+P1181)),(MAX(-30,(D1181-C1181)))*(L1181/(K1181+L1181))*(P1181/(P1181+O1181)))</f>
        <v>0</v>
      </c>
      <c r="U1181" s="7" t="n">
        <v>43068</v>
      </c>
    </row>
    <row r="1182" customFormat="false" ht="15" hidden="false" customHeight="false" outlineLevel="0" collapsed="false">
      <c r="A1182" s="0" t="s">
        <v>298</v>
      </c>
      <c r="B1182" s="0" t="s">
        <v>133</v>
      </c>
      <c r="C1182" s="0" t="n">
        <v>58</v>
      </c>
      <c r="D1182" s="0" t="n">
        <v>96</v>
      </c>
      <c r="E1182" s="0" t="n">
        <v>23</v>
      </c>
      <c r="F1182" s="0" t="n">
        <v>35</v>
      </c>
      <c r="G1182" s="0" t="n">
        <v>20</v>
      </c>
      <c r="H1182" s="0" t="n">
        <v>9</v>
      </c>
      <c r="I1182" s="0" t="n">
        <v>0</v>
      </c>
      <c r="J1182" s="0" t="n">
        <v>1</v>
      </c>
      <c r="K1182" s="0" t="n">
        <f aca="false">VLOOKUP(A1182,'Team Data'!$A$1:$E$659,2,FALSE())</f>
        <v>23</v>
      </c>
      <c r="L1182" s="0" t="n">
        <f aca="false">VLOOKUP(A1182,'Team Data'!$A$1:$E$659,3,FALSE())</f>
        <v>11</v>
      </c>
      <c r="M1182" s="0" t="n">
        <f aca="false">VLOOKUP(B1182,'Team Data'!$A$1:$E$659,2,FALSE())</f>
        <v>30</v>
      </c>
      <c r="N1182" s="0" t="n">
        <f aca="false">VLOOKUP(B1182,'Team Data'!$A$1:$E$659,3,FALSE())</f>
        <v>8</v>
      </c>
      <c r="O1182" s="0" t="n">
        <f aca="false">VLOOKUP(A1182,'Team Data'!$A$1:$E$659,4,FALSE())</f>
        <v>603</v>
      </c>
      <c r="P1182" s="0" t="n">
        <f aca="false">VLOOKUP(A1182,'Team Data'!$A$1:$E$659,5,FALSE())</f>
        <v>503</v>
      </c>
      <c r="Q1182" s="0" t="n">
        <f aca="false">VLOOKUP(B1182,'Team Data'!$A$1:$E$659,4,FALSE())</f>
        <v>816</v>
      </c>
      <c r="R1182" s="0" t="n">
        <f aca="false">VLOOKUP(B1182,'Team Data'!$A$1:$E$659,5,FALSE())</f>
        <v>475</v>
      </c>
      <c r="S1182" s="0" t="n">
        <f aca="false">IF(I1182=1,(MIN(30,(C1182-D1182)))*(M1182/(M1182+N1182))*(Q1182/(Q1182+R1182)),(MAX(-30,(C1182-D1182)))*(N1182/(M1182+N1182))*(R1182/(R1182+Q1182)))</f>
        <v>-2.32378001549187</v>
      </c>
      <c r="T1182" s="0" t="n">
        <f aca="false">IF(J1182=1,(MIN(30,(D1182-C1182)))*(K1182/(K1182+L1182))*(O1182/(O1182+P1182)),(MAX(-30,(D1182-C1182)))*(L1182/(K1182+L1182))*(P1182/(P1182+O1182)))</f>
        <v>11.0645144133603</v>
      </c>
      <c r="U1182" s="7" t="n">
        <v>43068</v>
      </c>
    </row>
    <row r="1183" customFormat="false" ht="15" hidden="false" customHeight="false" outlineLevel="0" collapsed="false">
      <c r="A1183" s="0" t="s">
        <v>605</v>
      </c>
      <c r="B1183" s="0" t="s">
        <v>116</v>
      </c>
      <c r="C1183" s="0" t="n">
        <v>66</v>
      </c>
      <c r="D1183" s="0" t="n">
        <v>96</v>
      </c>
      <c r="E1183" s="0" t="n">
        <v>24</v>
      </c>
      <c r="F1183" s="0" t="n">
        <v>39</v>
      </c>
      <c r="G1183" s="0" t="n">
        <v>21</v>
      </c>
      <c r="H1183" s="0" t="n">
        <v>13</v>
      </c>
      <c r="I1183" s="0" t="n">
        <v>0</v>
      </c>
      <c r="J1183" s="0" t="n">
        <v>1</v>
      </c>
      <c r="K1183" s="0" t="n">
        <f aca="false">VLOOKUP(A1183,'Team Data'!$A$1:$E$659,2,FALSE())</f>
        <v>0</v>
      </c>
      <c r="L1183" s="0" t="n">
        <f aca="false">VLOOKUP(A1183,'Team Data'!$A$1:$E$659,3,FALSE())</f>
        <v>1</v>
      </c>
      <c r="M1183" s="0" t="n">
        <f aca="false">VLOOKUP(B1183,'Team Data'!$A$1:$E$659,2,FALSE())</f>
        <v>6</v>
      </c>
      <c r="N1183" s="0" t="n">
        <f aca="false">VLOOKUP(B1183,'Team Data'!$A$1:$E$659,3,FALSE())</f>
        <v>25</v>
      </c>
      <c r="O1183" s="0" t="n">
        <f aca="false">VLOOKUP(A1183,'Team Data'!$A$1:$E$659,4,FALSE())</f>
        <v>6</v>
      </c>
      <c r="P1183" s="0" t="n">
        <f aca="false">VLOOKUP(A1183,'Team Data'!$A$1:$E$659,5,FALSE())</f>
        <v>25</v>
      </c>
      <c r="Q1183" s="0" t="n">
        <f aca="false">VLOOKUP(B1183,'Team Data'!$A$1:$E$659,4,FALSE())</f>
        <v>465</v>
      </c>
      <c r="R1183" s="0" t="n">
        <f aca="false">VLOOKUP(B1183,'Team Data'!$A$1:$E$659,5,FALSE())</f>
        <v>438</v>
      </c>
      <c r="S1183" s="0" t="n">
        <f aca="false">IF(I1183=1,(MIN(30,(C1183-D1183)))*(M1183/(M1183+N1183))*(Q1183/(Q1183+R1183)),(MAX(-30,(C1183-D1183)))*(N1183/(M1183+N1183))*(R1183/(R1183+Q1183)))</f>
        <v>-11.7350766262994</v>
      </c>
      <c r="T1183" s="0" t="n">
        <f aca="false">IF(J1183=1,(MIN(30,(D1183-C1183)))*(K1183/(K1183+L1183))*(O1183/(O1183+P1183)),(MAX(-30,(D1183-C1183)))*(L1183/(K1183+L1183))*(P1183/(P1183+O1183)))</f>
        <v>0</v>
      </c>
      <c r="U1183" s="7" t="n">
        <v>43068</v>
      </c>
    </row>
    <row r="1184" customFormat="false" ht="15" hidden="false" customHeight="false" outlineLevel="0" collapsed="false">
      <c r="A1184" s="0" t="s">
        <v>60</v>
      </c>
      <c r="B1184" s="0" t="s">
        <v>177</v>
      </c>
      <c r="C1184" s="0" t="n">
        <v>67</v>
      </c>
      <c r="D1184" s="0" t="n">
        <v>77</v>
      </c>
      <c r="E1184" s="0" t="n">
        <v>41</v>
      </c>
      <c r="F1184" s="0" t="n">
        <v>36</v>
      </c>
      <c r="G1184" s="0" t="n">
        <v>12</v>
      </c>
      <c r="H1184" s="0" t="n">
        <v>15</v>
      </c>
      <c r="I1184" s="0" t="n">
        <v>0</v>
      </c>
      <c r="J1184" s="0" t="n">
        <v>1</v>
      </c>
      <c r="K1184" s="0" t="n">
        <f aca="false">VLOOKUP(A1184,'Team Data'!$A$1:$E$659,2,FALSE())</f>
        <v>11</v>
      </c>
      <c r="L1184" s="0" t="n">
        <f aca="false">VLOOKUP(A1184,'Team Data'!$A$1:$E$659,3,FALSE())</f>
        <v>21</v>
      </c>
      <c r="M1184" s="0" t="n">
        <f aca="false">VLOOKUP(B1184,'Team Data'!$A$1:$E$659,2,FALSE())</f>
        <v>18</v>
      </c>
      <c r="N1184" s="0" t="n">
        <f aca="false">VLOOKUP(B1184,'Team Data'!$A$1:$E$659,3,FALSE())</f>
        <v>15</v>
      </c>
      <c r="O1184" s="0" t="n">
        <f aca="false">VLOOKUP(A1184,'Team Data'!$A$1:$E$659,4,FALSE())</f>
        <v>556</v>
      </c>
      <c r="P1184" s="0" t="n">
        <f aca="false">VLOOKUP(A1184,'Team Data'!$A$1:$E$659,5,FALSE())</f>
        <v>459</v>
      </c>
      <c r="Q1184" s="0" t="n">
        <f aca="false">VLOOKUP(B1184,'Team Data'!$A$1:$E$659,4,FALSE())</f>
        <v>582</v>
      </c>
      <c r="R1184" s="0" t="n">
        <f aca="false">VLOOKUP(B1184,'Team Data'!$A$1:$E$659,5,FALSE())</f>
        <v>475</v>
      </c>
      <c r="S1184" s="0" t="n">
        <f aca="false">IF(I1184=1,(MIN(30,(C1184-D1184)))*(M1184/(M1184+N1184))*(Q1184/(Q1184+R1184)),(MAX(-30,(C1184-D1184)))*(N1184/(M1184+N1184))*(R1184/(R1184+Q1184)))</f>
        <v>-2.04265932742754</v>
      </c>
      <c r="T1184" s="0" t="n">
        <f aca="false">IF(J1184=1,(MIN(30,(D1184-C1184)))*(K1184/(K1184+L1184))*(O1184/(O1184+P1184)),(MAX(-30,(D1184-C1184)))*(L1184/(K1184+L1184))*(P1184/(P1184+O1184)))</f>
        <v>1.88300492610837</v>
      </c>
      <c r="U1184" s="7" t="n">
        <v>43068</v>
      </c>
    </row>
    <row r="1185" customFormat="false" ht="15" hidden="false" customHeight="false" outlineLevel="0" collapsed="false">
      <c r="A1185" s="0" t="s">
        <v>261</v>
      </c>
      <c r="B1185" s="0" t="s">
        <v>347</v>
      </c>
      <c r="C1185" s="0" t="n">
        <v>66</v>
      </c>
      <c r="D1185" s="0" t="n">
        <v>112</v>
      </c>
      <c r="E1185" s="0" t="n">
        <v>31</v>
      </c>
      <c r="F1185" s="0" t="n">
        <v>67</v>
      </c>
      <c r="G1185" s="0" t="n">
        <v>9</v>
      </c>
      <c r="H1185" s="0" t="n">
        <v>19</v>
      </c>
      <c r="I1185" s="0" t="n">
        <v>0</v>
      </c>
      <c r="J1185" s="0" t="n">
        <v>1</v>
      </c>
      <c r="K1185" s="0" t="n">
        <f aca="false">VLOOKUP(A1185,'Team Data'!$A$1:$E$659,2,FALSE())</f>
        <v>15</v>
      </c>
      <c r="L1185" s="0" t="n">
        <f aca="false">VLOOKUP(A1185,'Team Data'!$A$1:$E$659,3,FALSE())</f>
        <v>16</v>
      </c>
      <c r="M1185" s="0" t="n">
        <f aca="false">VLOOKUP(B1185,'Team Data'!$A$1:$E$659,2,FALSE())</f>
        <v>23</v>
      </c>
      <c r="N1185" s="0" t="n">
        <f aca="false">VLOOKUP(B1185,'Team Data'!$A$1:$E$659,3,FALSE())</f>
        <v>8</v>
      </c>
      <c r="O1185" s="0" t="n">
        <f aca="false">VLOOKUP(A1185,'Team Data'!$A$1:$E$659,4,FALSE())</f>
        <v>492</v>
      </c>
      <c r="P1185" s="0" t="n">
        <f aca="false">VLOOKUP(A1185,'Team Data'!$A$1:$E$659,5,FALSE())</f>
        <v>475</v>
      </c>
      <c r="Q1185" s="0" t="n">
        <f aca="false">VLOOKUP(B1185,'Team Data'!$A$1:$E$659,4,FALSE())</f>
        <v>591</v>
      </c>
      <c r="R1185" s="0" t="n">
        <f aca="false">VLOOKUP(B1185,'Team Data'!$A$1:$E$659,5,FALSE())</f>
        <v>427</v>
      </c>
      <c r="S1185" s="0" t="n">
        <f aca="false">IF(I1185=1,(MIN(30,(C1185-D1185)))*(M1185/(M1185+N1185))*(Q1185/(Q1185+R1185)),(MAX(-30,(C1185-D1185)))*(N1185/(M1185+N1185))*(R1185/(R1185+Q1185)))</f>
        <v>-3.24735407820521</v>
      </c>
      <c r="T1185" s="0" t="n">
        <f aca="false">IF(J1185=1,(MIN(30,(D1185-C1185)))*(K1185/(K1185+L1185))*(O1185/(O1185+P1185)),(MAX(-30,(D1185-C1185)))*(L1185/(K1185+L1185))*(P1185/(P1185+O1185)))</f>
        <v>7.3856623411282</v>
      </c>
      <c r="U1185" s="7" t="n">
        <v>43068</v>
      </c>
    </row>
    <row r="1186" customFormat="false" ht="15" hidden="false" customHeight="false" outlineLevel="0" collapsed="false">
      <c r="A1186" s="0" t="s">
        <v>152</v>
      </c>
      <c r="B1186" s="0" t="s">
        <v>235</v>
      </c>
      <c r="C1186" s="0" t="n">
        <v>57</v>
      </c>
      <c r="D1186" s="0" t="n">
        <v>66</v>
      </c>
      <c r="E1186" s="0" t="n">
        <v>41</v>
      </c>
      <c r="F1186" s="0" t="n">
        <v>39</v>
      </c>
      <c r="G1186" s="0" t="n">
        <v>14</v>
      </c>
      <c r="H1186" s="0" t="n">
        <v>11</v>
      </c>
      <c r="I1186" s="0" t="n">
        <v>0</v>
      </c>
      <c r="J1186" s="0" t="n">
        <v>1</v>
      </c>
      <c r="K1186" s="0" t="n">
        <f aca="false">VLOOKUP(A1186,'Team Data'!$A$1:$E$659,2,FALSE())</f>
        <v>22</v>
      </c>
      <c r="L1186" s="0" t="n">
        <f aca="false">VLOOKUP(A1186,'Team Data'!$A$1:$E$659,3,FALSE())</f>
        <v>14</v>
      </c>
      <c r="M1186" s="0" t="n">
        <f aca="false">VLOOKUP(B1186,'Team Data'!$A$1:$E$659,2,FALSE())</f>
        <v>30</v>
      </c>
      <c r="N1186" s="0" t="n">
        <f aca="false">VLOOKUP(B1186,'Team Data'!$A$1:$E$659,3,FALSE())</f>
        <v>7</v>
      </c>
      <c r="O1186" s="0" t="n">
        <f aca="false">VLOOKUP(A1186,'Team Data'!$A$1:$E$659,4,FALSE())</f>
        <v>725</v>
      </c>
      <c r="P1186" s="0" t="n">
        <f aca="false">VLOOKUP(A1186,'Team Data'!$A$1:$E$659,5,FALSE())</f>
        <v>474</v>
      </c>
      <c r="Q1186" s="0" t="n">
        <f aca="false">VLOOKUP(B1186,'Team Data'!$A$1:$E$659,4,FALSE())</f>
        <v>726</v>
      </c>
      <c r="R1186" s="0" t="n">
        <f aca="false">VLOOKUP(B1186,'Team Data'!$A$1:$E$659,5,FALSE())</f>
        <v>521</v>
      </c>
      <c r="S1186" s="0" t="n">
        <f aca="false">IF(I1186=1,(MIN(30,(C1186-D1186)))*(M1186/(M1186+N1186))*(Q1186/(Q1186+R1186)),(MAX(-30,(C1186-D1186)))*(N1186/(M1186+N1186))*(R1186/(R1186+Q1186)))</f>
        <v>-0.711393831682525</v>
      </c>
      <c r="T1186" s="0" t="n">
        <f aca="false">IF(J1186=1,(MIN(30,(D1186-C1186)))*(K1186/(K1186+L1186))*(O1186/(O1186+P1186)),(MAX(-30,(D1186-C1186)))*(L1186/(K1186+L1186))*(P1186/(P1186+O1186)))</f>
        <v>3.3256880733945</v>
      </c>
      <c r="U1186" s="7" t="n">
        <v>43068</v>
      </c>
    </row>
    <row r="1187" customFormat="false" ht="15" hidden="false" customHeight="false" outlineLevel="0" collapsed="false">
      <c r="A1187" s="0" t="s">
        <v>270</v>
      </c>
      <c r="B1187" s="0" t="s">
        <v>219</v>
      </c>
      <c r="C1187" s="0" t="n">
        <v>99</v>
      </c>
      <c r="D1187" s="0" t="n">
        <v>97</v>
      </c>
      <c r="E1187" s="0" t="n">
        <v>44</v>
      </c>
      <c r="F1187" s="0" t="n">
        <v>41</v>
      </c>
      <c r="G1187" s="0" t="n">
        <v>14</v>
      </c>
      <c r="H1187" s="0" t="n">
        <v>10</v>
      </c>
      <c r="I1187" s="0" t="n">
        <v>1</v>
      </c>
      <c r="J1187" s="0" t="n">
        <v>0</v>
      </c>
      <c r="K1187" s="0" t="n">
        <f aca="false">VLOOKUP(A1187,'Team Data'!$A$1:$E$659,2,FALSE())</f>
        <v>28</v>
      </c>
      <c r="L1187" s="0" t="n">
        <f aca="false">VLOOKUP(A1187,'Team Data'!$A$1:$E$659,3,FALSE())</f>
        <v>7</v>
      </c>
      <c r="M1187" s="0" t="n">
        <f aca="false">VLOOKUP(B1187,'Team Data'!$A$1:$E$659,2,FALSE())</f>
        <v>12</v>
      </c>
      <c r="N1187" s="0" t="n">
        <f aca="false">VLOOKUP(B1187,'Team Data'!$A$1:$E$659,3,FALSE())</f>
        <v>20</v>
      </c>
      <c r="O1187" s="0" t="n">
        <f aca="false">VLOOKUP(A1187,'Team Data'!$A$1:$E$659,4,FALSE())</f>
        <v>516</v>
      </c>
      <c r="P1187" s="0" t="n">
        <f aca="false">VLOOKUP(A1187,'Team Data'!$A$1:$E$659,5,FALSE())</f>
        <v>493</v>
      </c>
      <c r="Q1187" s="0" t="n">
        <f aca="false">VLOOKUP(B1187,'Team Data'!$A$1:$E$659,4,FALSE())</f>
        <v>657</v>
      </c>
      <c r="R1187" s="0" t="n">
        <f aca="false">VLOOKUP(B1187,'Team Data'!$A$1:$E$659,5,FALSE())</f>
        <v>413</v>
      </c>
      <c r="S1187" s="0" t="n">
        <f aca="false">IF(I1187=1,(MIN(30,(C1187-D1187)))*(M1187/(M1187+N1187))*(Q1187/(Q1187+R1187)),(MAX(-30,(C1187-D1187)))*(N1187/(M1187+N1187))*(R1187/(R1187+Q1187)))</f>
        <v>0.460514018691589</v>
      </c>
      <c r="T1187" s="0" t="n">
        <f aca="false">IF(J1187=1,(MIN(30,(D1187-C1187)))*(K1187/(K1187+L1187))*(O1187/(O1187+P1187)),(MAX(-30,(D1187-C1187)))*(L1187/(K1187+L1187))*(P1187/(P1187+O1187)))</f>
        <v>-0.195441030723489</v>
      </c>
      <c r="U1187" s="7" t="n">
        <v>43068</v>
      </c>
    </row>
    <row r="1188" customFormat="false" ht="15" hidden="false" customHeight="false" outlineLevel="0" collapsed="false">
      <c r="A1188" s="0" t="s">
        <v>238</v>
      </c>
      <c r="B1188" s="0" t="s">
        <v>332</v>
      </c>
      <c r="C1188" s="0" t="n">
        <v>62</v>
      </c>
      <c r="D1188" s="0" t="n">
        <v>74</v>
      </c>
      <c r="E1188" s="0" t="n">
        <v>34</v>
      </c>
      <c r="F1188" s="0" t="n">
        <v>37</v>
      </c>
      <c r="G1188" s="0" t="n">
        <v>9</v>
      </c>
      <c r="H1188" s="0" t="n">
        <v>8</v>
      </c>
      <c r="I1188" s="0" t="n">
        <v>0</v>
      </c>
      <c r="J1188" s="0" t="n">
        <v>1</v>
      </c>
      <c r="K1188" s="0" t="n">
        <f aca="false">VLOOKUP(A1188,'Team Data'!$A$1:$E$659,2,FALSE())</f>
        <v>23</v>
      </c>
      <c r="L1188" s="0" t="n">
        <f aca="false">VLOOKUP(A1188,'Team Data'!$A$1:$E$659,3,FALSE())</f>
        <v>13</v>
      </c>
      <c r="M1188" s="0" t="n">
        <f aca="false">VLOOKUP(B1188,'Team Data'!$A$1:$E$659,2,FALSE())</f>
        <v>12</v>
      </c>
      <c r="N1188" s="0" t="n">
        <f aca="false">VLOOKUP(B1188,'Team Data'!$A$1:$E$659,3,FALSE())</f>
        <v>20</v>
      </c>
      <c r="O1188" s="0" t="n">
        <f aca="false">VLOOKUP(A1188,'Team Data'!$A$1:$E$659,4,FALSE())</f>
        <v>577</v>
      </c>
      <c r="P1188" s="0" t="n">
        <f aca="false">VLOOKUP(A1188,'Team Data'!$A$1:$E$659,5,FALSE())</f>
        <v>554</v>
      </c>
      <c r="Q1188" s="0" t="n">
        <f aca="false">VLOOKUP(B1188,'Team Data'!$A$1:$E$659,4,FALSE())</f>
        <v>669</v>
      </c>
      <c r="R1188" s="0" t="n">
        <f aca="false">VLOOKUP(B1188,'Team Data'!$A$1:$E$659,5,FALSE())</f>
        <v>411</v>
      </c>
      <c r="S1188" s="0" t="n">
        <f aca="false">IF(I1188=1,(MIN(30,(C1188-D1188)))*(M1188/(M1188+N1188))*(Q1188/(Q1188+R1188)),(MAX(-30,(C1188-D1188)))*(N1188/(M1188+N1188))*(R1188/(R1188+Q1188)))</f>
        <v>-2.85416666666667</v>
      </c>
      <c r="T1188" s="0" t="n">
        <f aca="false">IF(J1188=1,(MIN(30,(D1188-C1188)))*(K1188/(K1188+L1188))*(O1188/(O1188+P1188)),(MAX(-30,(D1188-C1188)))*(L1188/(K1188+L1188))*(P1188/(P1188+O1188)))</f>
        <v>3.9112879457707</v>
      </c>
      <c r="U1188" s="7" t="n">
        <v>43068</v>
      </c>
    </row>
    <row r="1189" customFormat="false" ht="15" hidden="false" customHeight="false" outlineLevel="0" collapsed="false">
      <c r="A1189" s="0" t="s">
        <v>323</v>
      </c>
      <c r="B1189" s="0" t="s">
        <v>247</v>
      </c>
      <c r="C1189" s="0" t="n">
        <v>64</v>
      </c>
      <c r="D1189" s="0" t="n">
        <v>95</v>
      </c>
      <c r="E1189" s="0" t="n">
        <v>27</v>
      </c>
      <c r="F1189" s="0" t="n">
        <v>36</v>
      </c>
      <c r="G1189" s="0" t="n">
        <v>15</v>
      </c>
      <c r="H1189" s="0" t="n">
        <v>7</v>
      </c>
      <c r="I1189" s="0" t="n">
        <v>0</v>
      </c>
      <c r="J1189" s="0" t="n">
        <v>1</v>
      </c>
      <c r="K1189" s="0" t="n">
        <f aca="false">VLOOKUP(A1189,'Team Data'!$A$1:$E$659,2,FALSE())</f>
        <v>15</v>
      </c>
      <c r="L1189" s="0" t="n">
        <f aca="false">VLOOKUP(A1189,'Team Data'!$A$1:$E$659,3,FALSE())</f>
        <v>18</v>
      </c>
      <c r="M1189" s="0" t="n">
        <f aca="false">VLOOKUP(B1189,'Team Data'!$A$1:$E$659,2,FALSE())</f>
        <v>17</v>
      </c>
      <c r="N1189" s="0" t="n">
        <f aca="false">VLOOKUP(B1189,'Team Data'!$A$1:$E$659,3,FALSE())</f>
        <v>16</v>
      </c>
      <c r="O1189" s="0" t="n">
        <f aca="false">VLOOKUP(A1189,'Team Data'!$A$1:$E$659,4,FALSE())</f>
        <v>519</v>
      </c>
      <c r="P1189" s="0" t="n">
        <f aca="false">VLOOKUP(A1189,'Team Data'!$A$1:$E$659,5,FALSE())</f>
        <v>499</v>
      </c>
      <c r="Q1189" s="0" t="n">
        <f aca="false">VLOOKUP(B1189,'Team Data'!$A$1:$E$659,4,FALSE())</f>
        <v>613</v>
      </c>
      <c r="R1189" s="0" t="n">
        <f aca="false">VLOOKUP(B1189,'Team Data'!$A$1:$E$659,5,FALSE())</f>
        <v>464</v>
      </c>
      <c r="S1189" s="0" t="n">
        <f aca="false">IF(I1189=1,(MIN(30,(C1189-D1189)))*(M1189/(M1189+N1189))*(Q1189/(Q1189+R1189)),(MAX(-30,(C1189-D1189)))*(N1189/(M1189+N1189))*(R1189/(R1189+Q1189)))</f>
        <v>-6.26656537520047</v>
      </c>
      <c r="T1189" s="0" t="n">
        <f aca="false">IF(J1189=1,(MIN(30,(D1189-C1189)))*(K1189/(K1189+L1189))*(O1189/(O1189+P1189)),(MAX(-30,(D1189-C1189)))*(L1189/(K1189+L1189))*(P1189/(P1189+O1189)))</f>
        <v>6.95213430969816</v>
      </c>
      <c r="U1189" s="7" t="n">
        <v>43068</v>
      </c>
    </row>
    <row r="1190" customFormat="false" ht="15" hidden="false" customHeight="false" outlineLevel="0" collapsed="false">
      <c r="A1190" s="0" t="s">
        <v>325</v>
      </c>
      <c r="B1190" s="0" t="s">
        <v>302</v>
      </c>
      <c r="C1190" s="0" t="n">
        <v>96</v>
      </c>
      <c r="D1190" s="0" t="n">
        <v>100</v>
      </c>
      <c r="E1190" s="0" t="n">
        <v>27</v>
      </c>
      <c r="F1190" s="0" t="n">
        <v>47</v>
      </c>
      <c r="G1190" s="0" t="n">
        <v>8</v>
      </c>
      <c r="H1190" s="0" t="n">
        <v>8</v>
      </c>
      <c r="I1190" s="0" t="n">
        <v>0</v>
      </c>
      <c r="J1190" s="0" t="n">
        <v>1</v>
      </c>
      <c r="K1190" s="0" t="n">
        <f aca="false">VLOOKUP(A1190,'Team Data'!$A$1:$E$659,2,FALSE())</f>
        <v>20</v>
      </c>
      <c r="L1190" s="0" t="n">
        <f aca="false">VLOOKUP(A1190,'Team Data'!$A$1:$E$659,3,FALSE())</f>
        <v>15</v>
      </c>
      <c r="M1190" s="0" t="n">
        <f aca="false">VLOOKUP(B1190,'Team Data'!$A$1:$E$659,2,FALSE())</f>
        <v>19</v>
      </c>
      <c r="N1190" s="0" t="n">
        <f aca="false">VLOOKUP(B1190,'Team Data'!$A$1:$E$659,3,FALSE())</f>
        <v>12</v>
      </c>
      <c r="O1190" s="0" t="n">
        <f aca="false">VLOOKUP(A1190,'Team Data'!$A$1:$E$659,4,FALSE())</f>
        <v>530</v>
      </c>
      <c r="P1190" s="0" t="n">
        <f aca="false">VLOOKUP(A1190,'Team Data'!$A$1:$E$659,5,FALSE())</f>
        <v>524</v>
      </c>
      <c r="Q1190" s="0" t="n">
        <f aca="false">VLOOKUP(B1190,'Team Data'!$A$1:$E$659,4,FALSE())</f>
        <v>534</v>
      </c>
      <c r="R1190" s="0" t="n">
        <f aca="false">VLOOKUP(B1190,'Team Data'!$A$1:$E$659,5,FALSE())</f>
        <v>472</v>
      </c>
      <c r="S1190" s="0" t="n">
        <f aca="false">IF(I1190=1,(MIN(30,(C1190-D1190)))*(M1190/(M1190+N1190))*(Q1190/(Q1190+R1190)),(MAX(-30,(C1190-D1190)))*(N1190/(M1190+N1190))*(R1190/(R1190+Q1190)))</f>
        <v>-0.72647983069326</v>
      </c>
      <c r="T1190" s="0" t="n">
        <f aca="false">IF(J1190=1,(MIN(30,(D1190-C1190)))*(K1190/(K1190+L1190))*(O1190/(O1190+P1190)),(MAX(-30,(D1190-C1190)))*(L1190/(K1190+L1190))*(P1190/(P1190+O1190)))</f>
        <v>1.14936297099485</v>
      </c>
      <c r="U1190" s="7" t="n">
        <v>43068</v>
      </c>
    </row>
    <row r="1191" customFormat="false" ht="15" hidden="false" customHeight="false" outlineLevel="0" collapsed="false">
      <c r="A1191" s="0" t="s">
        <v>606</v>
      </c>
      <c r="B1191" s="0" t="s">
        <v>245</v>
      </c>
      <c r="C1191" s="0" t="n">
        <v>53</v>
      </c>
      <c r="D1191" s="0" t="n">
        <v>80</v>
      </c>
      <c r="E1191" s="0" t="n">
        <v>34</v>
      </c>
      <c r="F1191" s="0" t="n">
        <v>41</v>
      </c>
      <c r="G1191" s="0" t="n">
        <v>26</v>
      </c>
      <c r="H1191" s="0" t="n">
        <v>19</v>
      </c>
      <c r="I1191" s="0" t="n">
        <v>0</v>
      </c>
      <c r="J1191" s="0" t="n">
        <v>1</v>
      </c>
      <c r="K1191" s="0" t="n">
        <f aca="false">VLOOKUP(A1191,'Team Data'!$A$1:$E$659,2,FALSE())</f>
        <v>0</v>
      </c>
      <c r="L1191" s="0" t="n">
        <f aca="false">VLOOKUP(A1191,'Team Data'!$A$1:$E$659,3,FALSE())</f>
        <v>2</v>
      </c>
      <c r="M1191" s="0" t="n">
        <f aca="false">VLOOKUP(B1191,'Team Data'!$A$1:$E$659,2,FALSE())</f>
        <v>22</v>
      </c>
      <c r="N1191" s="0" t="n">
        <f aca="false">VLOOKUP(B1191,'Team Data'!$A$1:$E$659,3,FALSE())</f>
        <v>12</v>
      </c>
      <c r="O1191" s="0" t="n">
        <f aca="false">VLOOKUP(A1191,'Team Data'!$A$1:$E$659,4,FALSE())</f>
        <v>49</v>
      </c>
      <c r="P1191" s="0" t="n">
        <f aca="false">VLOOKUP(A1191,'Team Data'!$A$1:$E$659,5,FALSE())</f>
        <v>19</v>
      </c>
      <c r="Q1191" s="0" t="n">
        <f aca="false">VLOOKUP(B1191,'Team Data'!$A$1:$E$659,4,FALSE())</f>
        <v>500</v>
      </c>
      <c r="R1191" s="0" t="n">
        <f aca="false">VLOOKUP(B1191,'Team Data'!$A$1:$E$659,5,FALSE())</f>
        <v>508</v>
      </c>
      <c r="S1191" s="0" t="n">
        <f aca="false">IF(I1191=1,(MIN(30,(C1191-D1191)))*(M1191/(M1191+N1191))*(Q1191/(Q1191+R1191)),(MAX(-30,(C1191-D1191)))*(N1191/(M1191+N1191))*(R1191/(R1191+Q1191)))</f>
        <v>-4.80252100840336</v>
      </c>
      <c r="T1191" s="0" t="n">
        <f aca="false">IF(J1191=1,(MIN(30,(D1191-C1191)))*(K1191/(K1191+L1191))*(O1191/(O1191+P1191)),(MAX(-30,(D1191-C1191)))*(L1191/(K1191+L1191))*(P1191/(P1191+O1191)))</f>
        <v>0</v>
      </c>
      <c r="U1191" s="7" t="n">
        <v>43068</v>
      </c>
    </row>
    <row r="1192" customFormat="false" ht="15" hidden="false" customHeight="false" outlineLevel="0" collapsed="false">
      <c r="A1192" s="0" t="s">
        <v>201</v>
      </c>
      <c r="B1192" s="0" t="s">
        <v>282</v>
      </c>
      <c r="C1192" s="0" t="n">
        <v>50</v>
      </c>
      <c r="D1192" s="0" t="n">
        <v>54</v>
      </c>
      <c r="E1192" s="0" t="n">
        <v>37</v>
      </c>
      <c r="F1192" s="0" t="n">
        <v>34</v>
      </c>
      <c r="G1192" s="0" t="n">
        <v>28</v>
      </c>
      <c r="H1192" s="0" t="n">
        <v>16</v>
      </c>
      <c r="I1192" s="0" t="n">
        <v>0</v>
      </c>
      <c r="J1192" s="0" t="n">
        <v>1</v>
      </c>
      <c r="K1192" s="0" t="n">
        <f aca="false">VLOOKUP(A1192,'Team Data'!$A$1:$E$659,2,FALSE())</f>
        <v>15</v>
      </c>
      <c r="L1192" s="0" t="n">
        <f aca="false">VLOOKUP(A1192,'Team Data'!$A$1:$E$659,3,FALSE())</f>
        <v>17</v>
      </c>
      <c r="M1192" s="0" t="n">
        <f aca="false">VLOOKUP(B1192,'Team Data'!$A$1:$E$659,2,FALSE())</f>
        <v>28</v>
      </c>
      <c r="N1192" s="0" t="n">
        <f aca="false">VLOOKUP(B1192,'Team Data'!$A$1:$E$659,3,FALSE())</f>
        <v>7</v>
      </c>
      <c r="O1192" s="0" t="n">
        <f aca="false">VLOOKUP(A1192,'Team Data'!$A$1:$E$659,4,FALSE())</f>
        <v>513</v>
      </c>
      <c r="P1192" s="0" t="n">
        <f aca="false">VLOOKUP(A1192,'Team Data'!$A$1:$E$659,5,FALSE())</f>
        <v>439</v>
      </c>
      <c r="Q1192" s="0" t="n">
        <f aca="false">VLOOKUP(B1192,'Team Data'!$A$1:$E$659,4,FALSE())</f>
        <v>478</v>
      </c>
      <c r="R1192" s="0" t="n">
        <f aca="false">VLOOKUP(B1192,'Team Data'!$A$1:$E$659,5,FALSE())</f>
        <v>538</v>
      </c>
      <c r="S1192" s="0" t="n">
        <f aca="false">IF(I1192=1,(MIN(30,(C1192-D1192)))*(M1192/(M1192+N1192))*(Q1192/(Q1192+R1192)),(MAX(-30,(C1192-D1192)))*(N1192/(M1192+N1192))*(R1192/(R1192+Q1192)))</f>
        <v>-0.423622047244094</v>
      </c>
      <c r="T1192" s="0" t="n">
        <f aca="false">IF(J1192=1,(MIN(30,(D1192-C1192)))*(K1192/(K1192+L1192))*(O1192/(O1192+P1192)),(MAX(-30,(D1192-C1192)))*(L1192/(K1192+L1192))*(P1192/(P1192+O1192)))</f>
        <v>1.01037289915966</v>
      </c>
      <c r="U1192" s="7" t="n">
        <v>43068</v>
      </c>
    </row>
    <row r="1193" customFormat="false" ht="15" hidden="false" customHeight="false" outlineLevel="0" collapsed="false">
      <c r="A1193" s="0" t="s">
        <v>156</v>
      </c>
      <c r="B1193" s="0" t="s">
        <v>99</v>
      </c>
      <c r="C1193" s="0" t="n">
        <v>55</v>
      </c>
      <c r="D1193" s="0" t="n">
        <v>76</v>
      </c>
      <c r="E1193" s="0" t="n">
        <v>35</v>
      </c>
      <c r="F1193" s="0" t="n">
        <v>36</v>
      </c>
      <c r="G1193" s="0" t="n">
        <v>18</v>
      </c>
      <c r="H1193" s="0" t="n">
        <v>12</v>
      </c>
      <c r="I1193" s="0" t="n">
        <v>0</v>
      </c>
      <c r="J1193" s="0" t="n">
        <v>1</v>
      </c>
      <c r="K1193" s="0" t="n">
        <f aca="false">VLOOKUP(A1193,'Team Data'!$A$1:$E$659,2,FALSE())</f>
        <v>6</v>
      </c>
      <c r="L1193" s="0" t="n">
        <f aca="false">VLOOKUP(A1193,'Team Data'!$A$1:$E$659,3,FALSE())</f>
        <v>26</v>
      </c>
      <c r="M1193" s="0" t="n">
        <f aca="false">VLOOKUP(B1193,'Team Data'!$A$1:$E$659,2,FALSE())</f>
        <v>15</v>
      </c>
      <c r="N1193" s="0" t="n">
        <f aca="false">VLOOKUP(B1193,'Team Data'!$A$1:$E$659,3,FALSE())</f>
        <v>15</v>
      </c>
      <c r="O1193" s="0" t="n">
        <f aca="false">VLOOKUP(A1193,'Team Data'!$A$1:$E$659,4,FALSE())</f>
        <v>483</v>
      </c>
      <c r="P1193" s="0" t="n">
        <f aca="false">VLOOKUP(A1193,'Team Data'!$A$1:$E$659,5,FALSE())</f>
        <v>480</v>
      </c>
      <c r="Q1193" s="0" t="n">
        <f aca="false">VLOOKUP(B1193,'Team Data'!$A$1:$E$659,4,FALSE())</f>
        <v>543</v>
      </c>
      <c r="R1193" s="0" t="n">
        <f aca="false">VLOOKUP(B1193,'Team Data'!$A$1:$E$659,5,FALSE())</f>
        <v>466</v>
      </c>
      <c r="S1193" s="0" t="n">
        <f aca="false">IF(I1193=1,(MIN(30,(C1193-D1193)))*(M1193/(M1193+N1193))*(Q1193/(Q1193+R1193)),(MAX(-30,(C1193-D1193)))*(N1193/(M1193+N1193))*(R1193/(R1193+Q1193)))</f>
        <v>-4.84935579781962</v>
      </c>
      <c r="T1193" s="0" t="n">
        <f aca="false">IF(J1193=1,(MIN(30,(D1193-C1193)))*(K1193/(K1193+L1193))*(O1193/(O1193+P1193)),(MAX(-30,(D1193-C1193)))*(L1193/(K1193+L1193))*(P1193/(P1193+O1193)))</f>
        <v>1.97488317757009</v>
      </c>
      <c r="U1193" s="7" t="n">
        <v>43068</v>
      </c>
    </row>
    <row r="1194" customFormat="false" ht="15" hidden="false" customHeight="false" outlineLevel="0" collapsed="false">
      <c r="A1194" s="0" t="s">
        <v>153</v>
      </c>
      <c r="B1194" s="0" t="s">
        <v>29</v>
      </c>
      <c r="C1194" s="0" t="n">
        <v>53</v>
      </c>
      <c r="D1194" s="0" t="n">
        <v>87</v>
      </c>
      <c r="E1194" s="0" t="n">
        <v>23</v>
      </c>
      <c r="F1194" s="0" t="n">
        <v>41</v>
      </c>
      <c r="G1194" s="0" t="n">
        <v>13</v>
      </c>
      <c r="H1194" s="0" t="n">
        <v>15</v>
      </c>
      <c r="I1194" s="0" t="n">
        <v>0</v>
      </c>
      <c r="J1194" s="0" t="n">
        <v>1</v>
      </c>
      <c r="K1194" s="0" t="n">
        <f aca="false">VLOOKUP(A1194,'Team Data'!$A$1:$E$659,2,FALSE())</f>
        <v>32</v>
      </c>
      <c r="L1194" s="0" t="n">
        <f aca="false">VLOOKUP(A1194,'Team Data'!$A$1:$E$659,3,FALSE())</f>
        <v>6</v>
      </c>
      <c r="M1194" s="0" t="n">
        <f aca="false">VLOOKUP(B1194,'Team Data'!$A$1:$E$659,2,FALSE())</f>
        <v>21</v>
      </c>
      <c r="N1194" s="0" t="n">
        <f aca="false">VLOOKUP(B1194,'Team Data'!$A$1:$E$659,3,FALSE())</f>
        <v>8</v>
      </c>
      <c r="O1194" s="0" t="n">
        <f aca="false">VLOOKUP(A1194,'Team Data'!$A$1:$E$659,4,FALSE())</f>
        <v>662</v>
      </c>
      <c r="P1194" s="0" t="n">
        <f aca="false">VLOOKUP(A1194,'Team Data'!$A$1:$E$659,5,FALSE())</f>
        <v>561</v>
      </c>
      <c r="Q1194" s="0" t="n">
        <f aca="false">VLOOKUP(B1194,'Team Data'!$A$1:$E$659,4,FALSE())</f>
        <v>498</v>
      </c>
      <c r="R1194" s="0" t="n">
        <f aca="false">VLOOKUP(B1194,'Team Data'!$A$1:$E$659,5,FALSE())</f>
        <v>434</v>
      </c>
      <c r="S1194" s="0" t="n">
        <f aca="false">IF(I1194=1,(MIN(30,(C1194-D1194)))*(M1194/(M1194+N1194))*(Q1194/(Q1194+R1194)),(MAX(-30,(C1194-D1194)))*(N1194/(M1194+N1194))*(R1194/(R1194+Q1194)))</f>
        <v>-3.8537812638745</v>
      </c>
      <c r="T1194" s="0" t="n">
        <f aca="false">IF(J1194=1,(MIN(30,(D1194-C1194)))*(K1194/(K1194+L1194))*(O1194/(O1194+P1194)),(MAX(-30,(D1194-C1194)))*(L1194/(K1194+L1194))*(P1194/(P1194+O1194)))</f>
        <v>13.6747428669794</v>
      </c>
      <c r="U1194" s="7" t="n">
        <v>43068</v>
      </c>
    </row>
    <row r="1195" customFormat="false" ht="15" hidden="false" customHeight="false" outlineLevel="0" collapsed="false">
      <c r="A1195" s="0" t="s">
        <v>121</v>
      </c>
      <c r="B1195" s="0" t="s">
        <v>338</v>
      </c>
      <c r="C1195" s="0" t="n">
        <v>73</v>
      </c>
      <c r="D1195" s="0" t="n">
        <v>80</v>
      </c>
      <c r="E1195" s="0" t="n">
        <v>39</v>
      </c>
      <c r="F1195" s="0" t="n">
        <v>25</v>
      </c>
      <c r="G1195" s="0" t="n">
        <v>19</v>
      </c>
      <c r="H1195" s="0" t="n">
        <v>14</v>
      </c>
      <c r="I1195" s="0" t="n">
        <v>0</v>
      </c>
      <c r="J1195" s="0" t="n">
        <v>1</v>
      </c>
      <c r="K1195" s="0" t="n">
        <f aca="false">VLOOKUP(A1195,'Team Data'!$A$1:$E$659,2,FALSE())</f>
        <v>14</v>
      </c>
      <c r="L1195" s="0" t="n">
        <f aca="false">VLOOKUP(A1195,'Team Data'!$A$1:$E$659,3,FALSE())</f>
        <v>18</v>
      </c>
      <c r="M1195" s="0" t="n">
        <f aca="false">VLOOKUP(B1195,'Team Data'!$A$1:$E$659,2,FALSE())</f>
        <v>11</v>
      </c>
      <c r="N1195" s="0" t="n">
        <f aca="false">VLOOKUP(B1195,'Team Data'!$A$1:$E$659,3,FALSE())</f>
        <v>20</v>
      </c>
      <c r="O1195" s="0" t="n">
        <f aca="false">VLOOKUP(A1195,'Team Data'!$A$1:$E$659,4,FALSE())</f>
        <v>590</v>
      </c>
      <c r="P1195" s="0" t="n">
        <f aca="false">VLOOKUP(A1195,'Team Data'!$A$1:$E$659,5,FALSE())</f>
        <v>445</v>
      </c>
      <c r="Q1195" s="0" t="n">
        <f aca="false">VLOOKUP(B1195,'Team Data'!$A$1:$E$659,4,FALSE())</f>
        <v>617</v>
      </c>
      <c r="R1195" s="0" t="n">
        <f aca="false">VLOOKUP(B1195,'Team Data'!$A$1:$E$659,5,FALSE())</f>
        <v>430</v>
      </c>
      <c r="S1195" s="0" t="n">
        <f aca="false">IF(I1195=1,(MIN(30,(C1195-D1195)))*(M1195/(M1195+N1195))*(Q1195/(Q1195+R1195)),(MAX(-30,(C1195-D1195)))*(N1195/(M1195+N1195))*(R1195/(R1195+Q1195)))</f>
        <v>-1.85476168469051</v>
      </c>
      <c r="T1195" s="0" t="n">
        <f aca="false">IF(J1195=1,(MIN(30,(D1195-C1195)))*(K1195/(K1195+L1195))*(O1195/(O1195+P1195)),(MAX(-30,(D1195-C1195)))*(L1195/(K1195+L1195))*(P1195/(P1195+O1195)))</f>
        <v>1.7457729468599</v>
      </c>
      <c r="U1195" s="7" t="n">
        <v>43068</v>
      </c>
    </row>
    <row r="1196" customFormat="false" ht="15" hidden="false" customHeight="false" outlineLevel="0" collapsed="false">
      <c r="A1196" s="0" t="s">
        <v>127</v>
      </c>
      <c r="B1196" s="0" t="s">
        <v>336</v>
      </c>
      <c r="C1196" s="0" t="n">
        <v>55</v>
      </c>
      <c r="D1196" s="0" t="n">
        <v>79</v>
      </c>
      <c r="E1196" s="0" t="n">
        <v>44</v>
      </c>
      <c r="F1196" s="0" t="n">
        <v>40</v>
      </c>
      <c r="G1196" s="0" t="n">
        <v>14</v>
      </c>
      <c r="H1196" s="0" t="n">
        <v>10</v>
      </c>
      <c r="I1196" s="0" t="n">
        <v>0</v>
      </c>
      <c r="J1196" s="0" t="n">
        <v>1</v>
      </c>
      <c r="K1196" s="0" t="n">
        <f aca="false">VLOOKUP(A1196,'Team Data'!$A$1:$E$659,2,FALSE())</f>
        <v>14</v>
      </c>
      <c r="L1196" s="0" t="n">
        <f aca="false">VLOOKUP(A1196,'Team Data'!$A$1:$E$659,3,FALSE())</f>
        <v>19</v>
      </c>
      <c r="M1196" s="0" t="n">
        <f aca="false">VLOOKUP(B1196,'Team Data'!$A$1:$E$659,2,FALSE())</f>
        <v>20</v>
      </c>
      <c r="N1196" s="0" t="n">
        <f aca="false">VLOOKUP(B1196,'Team Data'!$A$1:$E$659,3,FALSE())</f>
        <v>11</v>
      </c>
      <c r="O1196" s="0" t="n">
        <f aca="false">VLOOKUP(A1196,'Team Data'!$A$1:$E$659,4,FALSE())</f>
        <v>641</v>
      </c>
      <c r="P1196" s="0" t="n">
        <f aca="false">VLOOKUP(A1196,'Team Data'!$A$1:$E$659,5,FALSE())</f>
        <v>461</v>
      </c>
      <c r="Q1196" s="0" t="n">
        <f aca="false">VLOOKUP(B1196,'Team Data'!$A$1:$E$659,4,FALSE())</f>
        <v>573</v>
      </c>
      <c r="R1196" s="0" t="n">
        <f aca="false">VLOOKUP(B1196,'Team Data'!$A$1:$E$659,5,FALSE())</f>
        <v>467</v>
      </c>
      <c r="S1196" s="0" t="n">
        <f aca="false">IF(I1196=1,(MIN(30,(C1196-D1196)))*(M1196/(M1196+N1196))*(Q1196/(Q1196+R1196)),(MAX(-30,(C1196-D1196)))*(N1196/(M1196+N1196))*(R1196/(R1196+Q1196)))</f>
        <v>-3.82406947890819</v>
      </c>
      <c r="T1196" s="0" t="n">
        <f aca="false">IF(J1196=1,(MIN(30,(D1196-C1196)))*(K1196/(K1196+L1196))*(O1196/(O1196+P1196)),(MAX(-30,(D1196-C1196)))*(L1196/(K1196+L1196))*(P1196/(P1196+O1196)))</f>
        <v>5.92245504042237</v>
      </c>
      <c r="U1196" s="7" t="n">
        <v>43068</v>
      </c>
    </row>
    <row r="1197" customFormat="false" ht="15" hidden="false" customHeight="false" outlineLevel="0" collapsed="false">
      <c r="A1197" s="0" t="s">
        <v>136</v>
      </c>
      <c r="B1197" s="0" t="s">
        <v>339</v>
      </c>
      <c r="C1197" s="0" t="n">
        <v>71</v>
      </c>
      <c r="D1197" s="0" t="n">
        <v>85</v>
      </c>
      <c r="E1197" s="0" t="n">
        <v>21</v>
      </c>
      <c r="F1197" s="0" t="n">
        <v>40</v>
      </c>
      <c r="G1197" s="0" t="n">
        <v>19</v>
      </c>
      <c r="H1197" s="0" t="n">
        <v>18</v>
      </c>
      <c r="I1197" s="0" t="n">
        <v>0</v>
      </c>
      <c r="J1197" s="0" t="n">
        <v>1</v>
      </c>
      <c r="K1197" s="0" t="n">
        <f aca="false">VLOOKUP(A1197,'Team Data'!$A$1:$E$659,2,FALSE())</f>
        <v>10</v>
      </c>
      <c r="L1197" s="0" t="n">
        <f aca="false">VLOOKUP(A1197,'Team Data'!$A$1:$E$659,3,FALSE())</f>
        <v>20</v>
      </c>
      <c r="M1197" s="0" t="n">
        <f aca="false">VLOOKUP(B1197,'Team Data'!$A$1:$E$659,2,FALSE())</f>
        <v>21</v>
      </c>
      <c r="N1197" s="0" t="n">
        <f aca="false">VLOOKUP(B1197,'Team Data'!$A$1:$E$659,3,FALSE())</f>
        <v>11</v>
      </c>
      <c r="O1197" s="0" t="n">
        <f aca="false">VLOOKUP(A1197,'Team Data'!$A$1:$E$659,4,FALSE())</f>
        <v>479</v>
      </c>
      <c r="P1197" s="0" t="n">
        <f aca="false">VLOOKUP(A1197,'Team Data'!$A$1:$E$659,5,FALSE())</f>
        <v>443</v>
      </c>
      <c r="Q1197" s="0" t="n">
        <f aca="false">VLOOKUP(B1197,'Team Data'!$A$1:$E$659,4,FALSE())</f>
        <v>616</v>
      </c>
      <c r="R1197" s="0" t="n">
        <f aca="false">VLOOKUP(B1197,'Team Data'!$A$1:$E$659,5,FALSE())</f>
        <v>448</v>
      </c>
      <c r="S1197" s="0" t="n">
        <f aca="false">IF(I1197=1,(MIN(30,(C1197-D1197)))*(M1197/(M1197+N1197))*(Q1197/(Q1197+R1197)),(MAX(-30,(C1197-D1197)))*(N1197/(M1197+N1197))*(R1197/(R1197+Q1197)))</f>
        <v>-2.02631578947368</v>
      </c>
      <c r="T1197" s="0" t="n">
        <f aca="false">IF(J1197=1,(MIN(30,(D1197-C1197)))*(K1197/(K1197+L1197))*(O1197/(O1197+P1197)),(MAX(-30,(D1197-C1197)))*(L1197/(K1197+L1197))*(P1197/(P1197+O1197)))</f>
        <v>2.42443962400578</v>
      </c>
      <c r="U1197" s="7" t="n">
        <v>43068</v>
      </c>
    </row>
    <row r="1198" customFormat="false" ht="15" hidden="false" customHeight="false" outlineLevel="0" collapsed="false">
      <c r="A1198" s="0" t="s">
        <v>308</v>
      </c>
      <c r="B1198" s="0" t="s">
        <v>258</v>
      </c>
      <c r="C1198" s="0" t="n">
        <v>79</v>
      </c>
      <c r="D1198" s="0" t="n">
        <v>72</v>
      </c>
      <c r="E1198" s="0" t="n">
        <v>35</v>
      </c>
      <c r="F1198" s="0" t="n">
        <v>39</v>
      </c>
      <c r="G1198" s="0" t="n">
        <v>10</v>
      </c>
      <c r="H1198" s="0" t="n">
        <v>8</v>
      </c>
      <c r="I1198" s="0" t="n">
        <v>1</v>
      </c>
      <c r="J1198" s="0" t="n">
        <v>0</v>
      </c>
      <c r="K1198" s="0" t="n">
        <f aca="false">VLOOKUP(A1198,'Team Data'!$A$1:$E$659,2,FALSE())</f>
        <v>23</v>
      </c>
      <c r="L1198" s="0" t="n">
        <f aca="false">VLOOKUP(A1198,'Team Data'!$A$1:$E$659,3,FALSE())</f>
        <v>9</v>
      </c>
      <c r="M1198" s="0" t="n">
        <f aca="false">VLOOKUP(B1198,'Team Data'!$A$1:$E$659,2,FALSE())</f>
        <v>22</v>
      </c>
      <c r="N1198" s="0" t="n">
        <f aca="false">VLOOKUP(B1198,'Team Data'!$A$1:$E$659,3,FALSE())</f>
        <v>17</v>
      </c>
      <c r="O1198" s="0" t="n">
        <f aca="false">VLOOKUP(A1198,'Team Data'!$A$1:$E$659,4,FALSE())</f>
        <v>444</v>
      </c>
      <c r="P1198" s="0" t="n">
        <f aca="false">VLOOKUP(A1198,'Team Data'!$A$1:$E$659,5,FALSE())</f>
        <v>537</v>
      </c>
      <c r="Q1198" s="0" t="n">
        <f aca="false">VLOOKUP(B1198,'Team Data'!$A$1:$E$659,4,FALSE())</f>
        <v>712</v>
      </c>
      <c r="R1198" s="0" t="n">
        <f aca="false">VLOOKUP(B1198,'Team Data'!$A$1:$E$659,5,FALSE())</f>
        <v>575</v>
      </c>
      <c r="S1198" s="0" t="n">
        <f aca="false">IF(I1198=1,(MIN(30,(C1198-D1198)))*(M1198/(M1198+N1198))*(Q1198/(Q1198+R1198)),(MAX(-30,(C1198-D1198)))*(N1198/(M1198+N1198))*(R1198/(R1198+Q1198)))</f>
        <v>2.18452772298926</v>
      </c>
      <c r="T1198" s="0" t="n">
        <f aca="false">IF(J1198=1,(MIN(30,(D1198-C1198)))*(K1198/(K1198+L1198))*(O1198/(O1198+P1198)),(MAX(-30,(D1198-C1198)))*(L1198/(K1198+L1198))*(P1198/(P1198+O1198)))</f>
        <v>-1.07769495412844</v>
      </c>
      <c r="U1198" s="7" t="n">
        <v>43068</v>
      </c>
    </row>
    <row r="1199" customFormat="false" ht="15" hidden="false" customHeight="false" outlineLevel="0" collapsed="false">
      <c r="A1199" s="0" t="s">
        <v>607</v>
      </c>
      <c r="B1199" s="0" t="s">
        <v>155</v>
      </c>
      <c r="C1199" s="0" t="n">
        <v>66</v>
      </c>
      <c r="D1199" s="0" t="n">
        <v>87</v>
      </c>
      <c r="E1199" s="0" t="n">
        <v>28</v>
      </c>
      <c r="F1199" s="0" t="n">
        <v>51</v>
      </c>
      <c r="G1199" s="0" t="n">
        <v>12</v>
      </c>
      <c r="H1199" s="0" t="n">
        <v>14</v>
      </c>
      <c r="I1199" s="0" t="n">
        <v>0</v>
      </c>
      <c r="J1199" s="0" t="n">
        <v>1</v>
      </c>
      <c r="K1199" s="0" t="n">
        <f aca="false">VLOOKUP(A1199,'Team Data'!$A$1:$E$659,2,FALSE())</f>
        <v>0</v>
      </c>
      <c r="L1199" s="0" t="n">
        <f aca="false">VLOOKUP(A1199,'Team Data'!$A$1:$E$659,3,FALSE())</f>
        <v>1</v>
      </c>
      <c r="M1199" s="0" t="n">
        <f aca="false">VLOOKUP(B1199,'Team Data'!$A$1:$E$659,2,FALSE())</f>
        <v>11</v>
      </c>
      <c r="N1199" s="0" t="n">
        <f aca="false">VLOOKUP(B1199,'Team Data'!$A$1:$E$659,3,FALSE())</f>
        <v>20</v>
      </c>
      <c r="O1199" s="0" t="n">
        <f aca="false">VLOOKUP(A1199,'Team Data'!$A$1:$E$659,4,FALSE())</f>
        <v>11</v>
      </c>
      <c r="P1199" s="0" t="n">
        <f aca="false">VLOOKUP(A1199,'Team Data'!$A$1:$E$659,5,FALSE())</f>
        <v>20</v>
      </c>
      <c r="Q1199" s="0" t="n">
        <f aca="false">VLOOKUP(B1199,'Team Data'!$A$1:$E$659,4,FALSE())</f>
        <v>532</v>
      </c>
      <c r="R1199" s="0" t="n">
        <f aca="false">VLOOKUP(B1199,'Team Data'!$A$1:$E$659,5,FALSE())</f>
        <v>464</v>
      </c>
      <c r="S1199" s="0" t="n">
        <f aca="false">IF(I1199=1,(MIN(30,(C1199-D1199)))*(M1199/(M1199+N1199))*(Q1199/(Q1199+R1199)),(MAX(-30,(C1199-D1199)))*(N1199/(M1199+N1199))*(R1199/(R1199+Q1199)))</f>
        <v>-6.31169840652934</v>
      </c>
      <c r="T1199" s="0" t="n">
        <f aca="false">IF(J1199=1,(MIN(30,(D1199-C1199)))*(K1199/(K1199+L1199))*(O1199/(O1199+P1199)),(MAX(-30,(D1199-C1199)))*(L1199/(K1199+L1199))*(P1199/(P1199+O1199)))</f>
        <v>0</v>
      </c>
      <c r="U1199" s="7" t="n">
        <v>43068</v>
      </c>
    </row>
    <row r="1200" customFormat="false" ht="15" hidden="false" customHeight="false" outlineLevel="0" collapsed="false">
      <c r="A1200" s="0" t="s">
        <v>42</v>
      </c>
      <c r="B1200" s="0" t="s">
        <v>43</v>
      </c>
      <c r="C1200" s="0" t="n">
        <v>63</v>
      </c>
      <c r="D1200" s="0" t="n">
        <v>83</v>
      </c>
      <c r="E1200" s="0" t="n">
        <v>33</v>
      </c>
      <c r="F1200" s="0" t="n">
        <v>40</v>
      </c>
      <c r="G1200" s="0" t="n">
        <v>11</v>
      </c>
      <c r="H1200" s="0" t="n">
        <v>11</v>
      </c>
      <c r="I1200" s="0" t="n">
        <v>0</v>
      </c>
      <c r="J1200" s="0" t="n">
        <v>1</v>
      </c>
      <c r="K1200" s="0" t="n">
        <f aca="false">VLOOKUP(A1200,'Team Data'!$A$1:$E$659,2,FALSE())</f>
        <v>6</v>
      </c>
      <c r="L1200" s="0" t="n">
        <f aca="false">VLOOKUP(A1200,'Team Data'!$A$1:$E$659,3,FALSE())</f>
        <v>24</v>
      </c>
      <c r="M1200" s="0" t="n">
        <f aca="false">VLOOKUP(B1200,'Team Data'!$A$1:$E$659,2,FALSE())</f>
        <v>8</v>
      </c>
      <c r="N1200" s="0" t="n">
        <f aca="false">VLOOKUP(B1200,'Team Data'!$A$1:$E$659,3,FALSE())</f>
        <v>23</v>
      </c>
      <c r="O1200" s="0" t="n">
        <f aca="false">VLOOKUP(A1200,'Team Data'!$A$1:$E$659,4,FALSE())</f>
        <v>441</v>
      </c>
      <c r="P1200" s="0" t="n">
        <f aca="false">VLOOKUP(A1200,'Team Data'!$A$1:$E$659,5,FALSE())</f>
        <v>464</v>
      </c>
      <c r="Q1200" s="0" t="n">
        <f aca="false">VLOOKUP(B1200,'Team Data'!$A$1:$E$659,4,FALSE())</f>
        <v>578</v>
      </c>
      <c r="R1200" s="0" t="n">
        <f aca="false">VLOOKUP(B1200,'Team Data'!$A$1:$E$659,5,FALSE())</f>
        <v>421</v>
      </c>
      <c r="S1200" s="0" t="n">
        <f aca="false">IF(I1200=1,(MIN(30,(C1200-D1200)))*(M1200/(M1200+N1200))*(Q1200/(Q1200+R1200)),(MAX(-30,(C1200-D1200)))*(N1200/(M1200+N1200))*(R1200/(R1200+Q1200)))</f>
        <v>-6.25335012431787</v>
      </c>
      <c r="T1200" s="0" t="n">
        <f aca="false">IF(J1200=1,(MIN(30,(D1200-C1200)))*(K1200/(K1200+L1200))*(O1200/(O1200+P1200)),(MAX(-30,(D1200-C1200)))*(L1200/(K1200+L1200))*(P1200/(P1200+O1200)))</f>
        <v>1.94917127071823</v>
      </c>
      <c r="U1200" s="7" t="n">
        <v>43068</v>
      </c>
    </row>
    <row r="1201" customFormat="false" ht="15" hidden="false" customHeight="false" outlineLevel="0" collapsed="false">
      <c r="A1201" s="0" t="s">
        <v>277</v>
      </c>
      <c r="B1201" s="0" t="s">
        <v>264</v>
      </c>
      <c r="C1201" s="0" t="n">
        <v>75</v>
      </c>
      <c r="D1201" s="0" t="n">
        <v>55</v>
      </c>
      <c r="E1201" s="0" t="n">
        <v>39</v>
      </c>
      <c r="F1201" s="0" t="n">
        <v>33</v>
      </c>
      <c r="G1201" s="0" t="n">
        <v>8</v>
      </c>
      <c r="H1201" s="0" t="n">
        <v>13</v>
      </c>
      <c r="I1201" s="0" t="n">
        <v>1</v>
      </c>
      <c r="J1201" s="0" t="n">
        <v>0</v>
      </c>
      <c r="K1201" s="0" t="n">
        <f aca="false">VLOOKUP(A1201,'Team Data'!$A$1:$E$659,2,FALSE())</f>
        <v>26</v>
      </c>
      <c r="L1201" s="0" t="n">
        <f aca="false">VLOOKUP(A1201,'Team Data'!$A$1:$E$659,3,FALSE())</f>
        <v>8</v>
      </c>
      <c r="M1201" s="0" t="n">
        <f aca="false">VLOOKUP(B1201,'Team Data'!$A$1:$E$659,2,FALSE())</f>
        <v>8</v>
      </c>
      <c r="N1201" s="0" t="n">
        <f aca="false">VLOOKUP(B1201,'Team Data'!$A$1:$E$659,3,FALSE())</f>
        <v>24</v>
      </c>
      <c r="O1201" s="0" t="n">
        <f aca="false">VLOOKUP(A1201,'Team Data'!$A$1:$E$659,4,FALSE())</f>
        <v>598</v>
      </c>
      <c r="P1201" s="0" t="n">
        <f aca="false">VLOOKUP(A1201,'Team Data'!$A$1:$E$659,5,FALSE())</f>
        <v>514</v>
      </c>
      <c r="Q1201" s="0" t="n">
        <f aca="false">VLOOKUP(B1201,'Team Data'!$A$1:$E$659,4,FALSE())</f>
        <v>541</v>
      </c>
      <c r="R1201" s="0" t="n">
        <f aca="false">VLOOKUP(B1201,'Team Data'!$A$1:$E$659,5,FALSE())</f>
        <v>503</v>
      </c>
      <c r="S1201" s="0" t="n">
        <f aca="false">IF(I1201=1,(MIN(30,(C1201-D1201)))*(M1201/(M1201+N1201))*(Q1201/(Q1201+R1201)),(MAX(-30,(C1201-D1201)))*(N1201/(M1201+N1201))*(R1201/(R1201+Q1201)))</f>
        <v>2.59099616858238</v>
      </c>
      <c r="T1201" s="0" t="n">
        <f aca="false">IF(J1201=1,(MIN(30,(D1201-C1201)))*(K1201/(K1201+L1201))*(O1201/(O1201+P1201)),(MAX(-30,(D1201-C1201)))*(L1201/(K1201+L1201))*(P1201/(P1201+O1201)))</f>
        <v>-2.17520101565806</v>
      </c>
      <c r="U1201" s="7" t="n">
        <v>43069</v>
      </c>
    </row>
    <row r="1202" customFormat="false" ht="15" hidden="false" customHeight="false" outlineLevel="0" collapsed="false">
      <c r="A1202" s="0" t="s">
        <v>226</v>
      </c>
      <c r="B1202" s="0" t="s">
        <v>334</v>
      </c>
      <c r="C1202" s="0" t="n">
        <v>62</v>
      </c>
      <c r="D1202" s="0" t="n">
        <v>90</v>
      </c>
      <c r="E1202" s="0" t="n">
        <v>33</v>
      </c>
      <c r="F1202" s="0" t="n">
        <v>32</v>
      </c>
      <c r="G1202" s="0" t="n">
        <v>14</v>
      </c>
      <c r="H1202" s="0" t="n">
        <v>8</v>
      </c>
      <c r="I1202" s="0" t="n">
        <v>0</v>
      </c>
      <c r="J1202" s="0" t="n">
        <v>1</v>
      </c>
      <c r="K1202" s="0" t="n">
        <f aca="false">VLOOKUP(A1202,'Team Data'!$A$1:$E$659,2,FALSE())</f>
        <v>24</v>
      </c>
      <c r="L1202" s="0" t="n">
        <f aca="false">VLOOKUP(A1202,'Team Data'!$A$1:$E$659,3,FALSE())</f>
        <v>9</v>
      </c>
      <c r="M1202" s="0" t="n">
        <f aca="false">VLOOKUP(B1202,'Team Data'!$A$1:$E$659,2,FALSE())</f>
        <v>36</v>
      </c>
      <c r="N1202" s="0" t="n">
        <f aca="false">VLOOKUP(B1202,'Team Data'!$A$1:$E$659,3,FALSE())</f>
        <v>4</v>
      </c>
      <c r="O1202" s="0" t="n">
        <f aca="false">VLOOKUP(A1202,'Team Data'!$A$1:$E$659,4,FALSE())</f>
        <v>464</v>
      </c>
      <c r="P1202" s="0" t="n">
        <f aca="false">VLOOKUP(A1202,'Team Data'!$A$1:$E$659,5,FALSE())</f>
        <v>528</v>
      </c>
      <c r="Q1202" s="0" t="n">
        <f aca="false">VLOOKUP(B1202,'Team Data'!$A$1:$E$659,4,FALSE())</f>
        <v>804</v>
      </c>
      <c r="R1202" s="0" t="n">
        <f aca="false">VLOOKUP(B1202,'Team Data'!$A$1:$E$659,5,FALSE())</f>
        <v>530</v>
      </c>
      <c r="S1202" s="0" t="n">
        <f aca="false">IF(I1202=1,(MIN(30,(C1202-D1202)))*(M1202/(M1202+N1202))*(Q1202/(Q1202+R1202)),(MAX(-30,(C1202-D1202)))*(N1202/(M1202+N1202))*(R1202/(R1202+Q1202)))</f>
        <v>-1.11244377811094</v>
      </c>
      <c r="T1202" s="0" t="n">
        <f aca="false">IF(J1202=1,(MIN(30,(D1202-C1202)))*(K1202/(K1202+L1202))*(O1202/(O1202+P1202)),(MAX(-30,(D1202-C1202)))*(L1202/(K1202+L1202))*(P1202/(P1202+O1202)))</f>
        <v>9.52492668621701</v>
      </c>
      <c r="U1202" s="7" t="n">
        <v>43069</v>
      </c>
    </row>
    <row r="1203" customFormat="false" ht="15" hidden="false" customHeight="false" outlineLevel="0" collapsed="false">
      <c r="A1203" s="0" t="s">
        <v>608</v>
      </c>
      <c r="B1203" s="0" t="s">
        <v>273</v>
      </c>
      <c r="C1203" s="0" t="n">
        <v>69</v>
      </c>
      <c r="D1203" s="0" t="n">
        <v>92</v>
      </c>
      <c r="E1203" s="0" t="n">
        <v>32</v>
      </c>
      <c r="F1203" s="0" t="n">
        <v>43</v>
      </c>
      <c r="G1203" s="0" t="n">
        <v>17</v>
      </c>
      <c r="H1203" s="0" t="n">
        <v>10</v>
      </c>
      <c r="I1203" s="0" t="n">
        <v>0</v>
      </c>
      <c r="J1203" s="0" t="n">
        <v>1</v>
      </c>
      <c r="K1203" s="0" t="n">
        <f aca="false">VLOOKUP(A1203,'Team Data'!$A$1:$E$659,2,FALSE())</f>
        <v>0</v>
      </c>
      <c r="L1203" s="0" t="n">
        <f aca="false">VLOOKUP(A1203,'Team Data'!$A$1:$E$659,3,FALSE())</f>
        <v>1</v>
      </c>
      <c r="M1203" s="0" t="n">
        <f aca="false">VLOOKUP(B1203,'Team Data'!$A$1:$E$659,2,FALSE())</f>
        <v>15</v>
      </c>
      <c r="N1203" s="0" t="n">
        <f aca="false">VLOOKUP(B1203,'Team Data'!$A$1:$E$659,3,FALSE())</f>
        <v>18</v>
      </c>
      <c r="O1203" s="0" t="n">
        <f aca="false">VLOOKUP(A1203,'Team Data'!$A$1:$E$659,4,FALSE())</f>
        <v>15</v>
      </c>
      <c r="P1203" s="0" t="n">
        <f aca="false">VLOOKUP(A1203,'Team Data'!$A$1:$E$659,5,FALSE())</f>
        <v>18</v>
      </c>
      <c r="Q1203" s="0" t="n">
        <f aca="false">VLOOKUP(B1203,'Team Data'!$A$1:$E$659,4,FALSE())</f>
        <v>416</v>
      </c>
      <c r="R1203" s="0" t="n">
        <f aca="false">VLOOKUP(B1203,'Team Data'!$A$1:$E$659,5,FALSE())</f>
        <v>607</v>
      </c>
      <c r="S1203" s="0" t="n">
        <f aca="false">IF(I1203=1,(MIN(30,(C1203-D1203)))*(M1203/(M1203+N1203))*(Q1203/(Q1203+R1203)),(MAX(-30,(C1203-D1203)))*(N1203/(M1203+N1203))*(R1203/(R1203+Q1203)))</f>
        <v>-7.44388163156492</v>
      </c>
      <c r="T1203" s="0" t="n">
        <f aca="false">IF(J1203=1,(MIN(30,(D1203-C1203)))*(K1203/(K1203+L1203))*(O1203/(O1203+P1203)),(MAX(-30,(D1203-C1203)))*(L1203/(K1203+L1203))*(P1203/(P1203+O1203)))</f>
        <v>0</v>
      </c>
      <c r="U1203" s="7" t="n">
        <v>43069</v>
      </c>
    </row>
    <row r="1204" customFormat="false" ht="15" hidden="false" customHeight="false" outlineLevel="0" collapsed="false">
      <c r="A1204" s="0" t="s">
        <v>609</v>
      </c>
      <c r="B1204" s="0" t="s">
        <v>91</v>
      </c>
      <c r="C1204" s="0" t="n">
        <v>61</v>
      </c>
      <c r="D1204" s="0" t="n">
        <v>79</v>
      </c>
      <c r="E1204" s="0" t="n">
        <v>44</v>
      </c>
      <c r="F1204" s="0" t="n">
        <v>35</v>
      </c>
      <c r="G1204" s="0" t="n">
        <v>18</v>
      </c>
      <c r="H1204" s="0" t="n">
        <v>12</v>
      </c>
      <c r="I1204" s="0" t="n">
        <v>0</v>
      </c>
      <c r="J1204" s="0" t="n">
        <v>1</v>
      </c>
      <c r="K1204" s="0" t="n">
        <f aca="false">VLOOKUP(A1204,'Team Data'!$A$1:$E$659,2,FALSE())</f>
        <v>0</v>
      </c>
      <c r="L1204" s="0" t="n">
        <f aca="false">VLOOKUP(A1204,'Team Data'!$A$1:$E$659,3,FALSE())</f>
        <v>4</v>
      </c>
      <c r="M1204" s="0" t="n">
        <f aca="false">VLOOKUP(B1204,'Team Data'!$A$1:$E$659,2,FALSE())</f>
        <v>14</v>
      </c>
      <c r="N1204" s="0" t="n">
        <f aca="false">VLOOKUP(B1204,'Team Data'!$A$1:$E$659,3,FALSE())</f>
        <v>18</v>
      </c>
      <c r="O1204" s="0" t="n">
        <f aca="false">VLOOKUP(A1204,'Team Data'!$A$1:$E$659,4,FALSE())</f>
        <v>55</v>
      </c>
      <c r="P1204" s="0" t="n">
        <f aca="false">VLOOKUP(A1204,'Team Data'!$A$1:$E$659,5,FALSE())</f>
        <v>75</v>
      </c>
      <c r="Q1204" s="0" t="n">
        <f aca="false">VLOOKUP(B1204,'Team Data'!$A$1:$E$659,4,FALSE())</f>
        <v>467</v>
      </c>
      <c r="R1204" s="0" t="n">
        <f aca="false">VLOOKUP(B1204,'Team Data'!$A$1:$E$659,5,FALSE())</f>
        <v>496</v>
      </c>
      <c r="S1204" s="0" t="n">
        <f aca="false">IF(I1204=1,(MIN(30,(C1204-D1204)))*(M1204/(M1204+N1204))*(Q1204/(Q1204+R1204)),(MAX(-30,(C1204-D1204)))*(N1204/(M1204+N1204))*(R1204/(R1204+Q1204)))</f>
        <v>-5.21495327102804</v>
      </c>
      <c r="T1204" s="0" t="n">
        <f aca="false">IF(J1204=1,(MIN(30,(D1204-C1204)))*(K1204/(K1204+L1204))*(O1204/(O1204+P1204)),(MAX(-30,(D1204-C1204)))*(L1204/(K1204+L1204))*(P1204/(P1204+O1204)))</f>
        <v>0</v>
      </c>
      <c r="U1204" s="7" t="n">
        <v>43069</v>
      </c>
    </row>
    <row r="1205" customFormat="false" ht="15" hidden="false" customHeight="false" outlineLevel="0" collapsed="false">
      <c r="A1205" s="0" t="s">
        <v>610</v>
      </c>
      <c r="B1205" s="0" t="s">
        <v>209</v>
      </c>
      <c r="C1205" s="0" t="n">
        <v>33</v>
      </c>
      <c r="D1205" s="0" t="n">
        <v>112</v>
      </c>
      <c r="E1205" s="0" t="n">
        <v>29</v>
      </c>
      <c r="F1205" s="0" t="n">
        <v>48</v>
      </c>
      <c r="G1205" s="0" t="n">
        <v>29</v>
      </c>
      <c r="H1205" s="0" t="n">
        <v>11</v>
      </c>
      <c r="I1205" s="0" t="n">
        <v>0</v>
      </c>
      <c r="J1205" s="0" t="n">
        <v>1</v>
      </c>
      <c r="K1205" s="0" t="n">
        <f aca="false">VLOOKUP(A1205,'Team Data'!$A$1:$E$659,2,FALSE())</f>
        <v>0</v>
      </c>
      <c r="L1205" s="0" t="n">
        <f aca="false">VLOOKUP(A1205,'Team Data'!$A$1:$E$659,3,FALSE())</f>
        <v>1</v>
      </c>
      <c r="M1205" s="0" t="n">
        <f aca="false">VLOOKUP(B1205,'Team Data'!$A$1:$E$659,2,FALSE())</f>
        <v>22</v>
      </c>
      <c r="N1205" s="0" t="n">
        <f aca="false">VLOOKUP(B1205,'Team Data'!$A$1:$E$659,3,FALSE())</f>
        <v>10</v>
      </c>
      <c r="O1205" s="0" t="n">
        <f aca="false">VLOOKUP(A1205,'Team Data'!$A$1:$E$659,4,FALSE())</f>
        <v>22</v>
      </c>
      <c r="P1205" s="0" t="n">
        <f aca="false">VLOOKUP(A1205,'Team Data'!$A$1:$E$659,5,FALSE())</f>
        <v>10</v>
      </c>
      <c r="Q1205" s="0" t="n">
        <f aca="false">VLOOKUP(B1205,'Team Data'!$A$1:$E$659,4,FALSE())</f>
        <v>489</v>
      </c>
      <c r="R1205" s="0" t="n">
        <f aca="false">VLOOKUP(B1205,'Team Data'!$A$1:$E$659,5,FALSE())</f>
        <v>510</v>
      </c>
      <c r="S1205" s="0" t="n">
        <f aca="false">IF(I1205=1,(MIN(30,(C1205-D1205)))*(M1205/(M1205+N1205))*(Q1205/(Q1205+R1205)),(MAX(-30,(C1205-D1205)))*(N1205/(M1205+N1205))*(R1205/(R1205+Q1205)))</f>
        <v>-4.78603603603604</v>
      </c>
      <c r="T1205" s="0" t="n">
        <f aca="false">IF(J1205=1,(MIN(30,(D1205-C1205)))*(K1205/(K1205+L1205))*(O1205/(O1205+P1205)),(MAX(-30,(D1205-C1205)))*(L1205/(K1205+L1205))*(P1205/(P1205+O1205)))</f>
        <v>0</v>
      </c>
      <c r="U1205" s="7" t="n">
        <v>43069</v>
      </c>
    </row>
    <row r="1206" customFormat="false" ht="15" hidden="false" customHeight="false" outlineLevel="0" collapsed="false">
      <c r="A1206" s="0" t="s">
        <v>268</v>
      </c>
      <c r="B1206" s="0" t="s">
        <v>316</v>
      </c>
      <c r="C1206" s="0" t="n">
        <v>70</v>
      </c>
      <c r="D1206" s="0" t="n">
        <v>82</v>
      </c>
      <c r="E1206" s="0" t="n">
        <v>32</v>
      </c>
      <c r="F1206" s="0" t="n">
        <v>36</v>
      </c>
      <c r="G1206" s="0" t="n">
        <v>14</v>
      </c>
      <c r="H1206" s="0" t="n">
        <v>13</v>
      </c>
      <c r="I1206" s="0" t="n">
        <v>0</v>
      </c>
      <c r="J1206" s="0" t="n">
        <v>1</v>
      </c>
      <c r="K1206" s="0" t="n">
        <f aca="false">VLOOKUP(A1206,'Team Data'!$A$1:$E$659,2,FALSE())</f>
        <v>7</v>
      </c>
      <c r="L1206" s="0" t="n">
        <f aca="false">VLOOKUP(A1206,'Team Data'!$A$1:$E$659,3,FALSE())</f>
        <v>25</v>
      </c>
      <c r="M1206" s="0" t="n">
        <f aca="false">VLOOKUP(B1206,'Team Data'!$A$1:$E$659,2,FALSE())</f>
        <v>21</v>
      </c>
      <c r="N1206" s="0" t="n">
        <f aca="false">VLOOKUP(B1206,'Team Data'!$A$1:$E$659,3,FALSE())</f>
        <v>13</v>
      </c>
      <c r="O1206" s="0" t="n">
        <f aca="false">VLOOKUP(A1206,'Team Data'!$A$1:$E$659,4,FALSE())</f>
        <v>471</v>
      </c>
      <c r="P1206" s="0" t="n">
        <f aca="false">VLOOKUP(A1206,'Team Data'!$A$1:$E$659,5,FALSE())</f>
        <v>449</v>
      </c>
      <c r="Q1206" s="0" t="n">
        <f aca="false">VLOOKUP(B1206,'Team Data'!$A$1:$E$659,4,FALSE())</f>
        <v>560</v>
      </c>
      <c r="R1206" s="0" t="n">
        <f aca="false">VLOOKUP(B1206,'Team Data'!$A$1:$E$659,5,FALSE())</f>
        <v>505</v>
      </c>
      <c r="S1206" s="0" t="n">
        <f aca="false">IF(I1206=1,(MIN(30,(C1206-D1206)))*(M1206/(M1206+N1206))*(Q1206/(Q1206+R1206)),(MAX(-30,(C1206-D1206)))*(N1206/(M1206+N1206))*(R1206/(R1206+Q1206)))</f>
        <v>-2.17564208782104</v>
      </c>
      <c r="T1206" s="0" t="n">
        <f aca="false">IF(J1206=1,(MIN(30,(D1206-C1206)))*(K1206/(K1206+L1206))*(O1206/(O1206+P1206)),(MAX(-30,(D1206-C1206)))*(L1206/(K1206+L1206))*(P1206/(P1206+O1206)))</f>
        <v>1.34388586956522</v>
      </c>
      <c r="U1206" s="7" t="n">
        <v>43069</v>
      </c>
    </row>
    <row r="1207" customFormat="false" ht="15" hidden="false" customHeight="false" outlineLevel="0" collapsed="false">
      <c r="A1207" s="0" t="s">
        <v>611</v>
      </c>
      <c r="B1207" s="0" t="s">
        <v>284</v>
      </c>
      <c r="C1207" s="0" t="n">
        <v>58</v>
      </c>
      <c r="D1207" s="0" t="n">
        <v>101</v>
      </c>
      <c r="E1207" s="0" t="n">
        <v>37</v>
      </c>
      <c r="F1207" s="0" t="n">
        <v>40</v>
      </c>
      <c r="G1207" s="0" t="n">
        <v>28</v>
      </c>
      <c r="H1207" s="0" t="n">
        <v>16</v>
      </c>
      <c r="I1207" s="0" t="n">
        <v>0</v>
      </c>
      <c r="J1207" s="0" t="n">
        <v>1</v>
      </c>
      <c r="K1207" s="0" t="n">
        <f aca="false">VLOOKUP(A1207,'Team Data'!$A$1:$E$659,2,FALSE())</f>
        <v>0</v>
      </c>
      <c r="L1207" s="0" t="n">
        <f aca="false">VLOOKUP(A1207,'Team Data'!$A$1:$E$659,3,FALSE())</f>
        <v>1</v>
      </c>
      <c r="M1207" s="0" t="n">
        <f aca="false">VLOOKUP(B1207,'Team Data'!$A$1:$E$659,2,FALSE())</f>
        <v>13</v>
      </c>
      <c r="N1207" s="0" t="n">
        <f aca="false">VLOOKUP(B1207,'Team Data'!$A$1:$E$659,3,FALSE())</f>
        <v>18</v>
      </c>
      <c r="O1207" s="0" t="n">
        <f aca="false">VLOOKUP(A1207,'Team Data'!$A$1:$E$659,4,FALSE())</f>
        <v>13</v>
      </c>
      <c r="P1207" s="0" t="n">
        <f aca="false">VLOOKUP(A1207,'Team Data'!$A$1:$E$659,5,FALSE())</f>
        <v>18</v>
      </c>
      <c r="Q1207" s="0" t="n">
        <f aca="false">VLOOKUP(B1207,'Team Data'!$A$1:$E$659,4,FALSE())</f>
        <v>512</v>
      </c>
      <c r="R1207" s="0" t="n">
        <f aca="false">VLOOKUP(B1207,'Team Data'!$A$1:$E$659,5,FALSE())</f>
        <v>455</v>
      </c>
      <c r="S1207" s="0" t="n">
        <f aca="false">IF(I1207=1,(MIN(30,(C1207-D1207)))*(M1207/(M1207+N1207))*(Q1207/(Q1207+R1207)),(MAX(-30,(C1207-D1207)))*(N1207/(M1207+N1207))*(R1207/(R1207+Q1207)))</f>
        <v>-8.19628381759349</v>
      </c>
      <c r="T1207" s="0" t="n">
        <f aca="false">IF(J1207=1,(MIN(30,(D1207-C1207)))*(K1207/(K1207+L1207))*(O1207/(O1207+P1207)),(MAX(-30,(D1207-C1207)))*(L1207/(K1207+L1207))*(P1207/(P1207+O1207)))</f>
        <v>0</v>
      </c>
      <c r="U1207" s="7" t="n">
        <v>43069</v>
      </c>
    </row>
    <row r="1208" customFormat="false" ht="15" hidden="false" customHeight="false" outlineLevel="0" collapsed="false">
      <c r="A1208" s="0" t="s">
        <v>31</v>
      </c>
      <c r="B1208" s="0" t="s">
        <v>190</v>
      </c>
      <c r="C1208" s="0" t="n">
        <v>70</v>
      </c>
      <c r="D1208" s="0" t="n">
        <v>69</v>
      </c>
      <c r="E1208" s="0" t="n">
        <v>31</v>
      </c>
      <c r="F1208" s="0" t="n">
        <v>39</v>
      </c>
      <c r="G1208" s="0" t="n">
        <v>8</v>
      </c>
      <c r="H1208" s="0" t="n">
        <v>13</v>
      </c>
      <c r="I1208" s="0" t="n">
        <v>1</v>
      </c>
      <c r="J1208" s="0" t="n">
        <v>0</v>
      </c>
      <c r="K1208" s="0" t="n">
        <f aca="false">VLOOKUP(A1208,'Team Data'!$A$1:$E$659,2,FALSE())</f>
        <v>15</v>
      </c>
      <c r="L1208" s="0" t="n">
        <f aca="false">VLOOKUP(A1208,'Team Data'!$A$1:$E$659,3,FALSE())</f>
        <v>16</v>
      </c>
      <c r="M1208" s="0" t="n">
        <f aca="false">VLOOKUP(B1208,'Team Data'!$A$1:$E$659,2,FALSE())</f>
        <v>10</v>
      </c>
      <c r="N1208" s="0" t="n">
        <f aca="false">VLOOKUP(B1208,'Team Data'!$A$1:$E$659,3,FALSE())</f>
        <v>21</v>
      </c>
      <c r="O1208" s="0" t="n">
        <f aca="false">VLOOKUP(A1208,'Team Data'!$A$1:$E$659,4,FALSE())</f>
        <v>460</v>
      </c>
      <c r="P1208" s="0" t="n">
        <f aca="false">VLOOKUP(A1208,'Team Data'!$A$1:$E$659,5,FALSE())</f>
        <v>490</v>
      </c>
      <c r="Q1208" s="0" t="n">
        <f aca="false">VLOOKUP(B1208,'Team Data'!$A$1:$E$659,4,FALSE())</f>
        <v>463</v>
      </c>
      <c r="R1208" s="0" t="n">
        <f aca="false">VLOOKUP(B1208,'Team Data'!$A$1:$E$659,5,FALSE())</f>
        <v>473</v>
      </c>
      <c r="S1208" s="0" t="n">
        <f aca="false">IF(I1208=1,(MIN(30,(C1208-D1208)))*(M1208/(M1208+N1208))*(Q1208/(Q1208+R1208)),(MAX(-30,(C1208-D1208)))*(N1208/(M1208+N1208))*(R1208/(R1208+Q1208)))</f>
        <v>0.159567135373587</v>
      </c>
      <c r="T1208" s="0" t="n">
        <f aca="false">IF(J1208=1,(MIN(30,(D1208-C1208)))*(K1208/(K1208+L1208))*(O1208/(O1208+P1208)),(MAX(-30,(D1208-C1208)))*(L1208/(K1208+L1208))*(P1208/(P1208+O1208)))</f>
        <v>-0.266213921901528</v>
      </c>
      <c r="U1208" s="7" t="n">
        <v>43069</v>
      </c>
    </row>
    <row r="1209" customFormat="false" ht="15" hidden="false" customHeight="false" outlineLevel="0" collapsed="false">
      <c r="A1209" s="0" t="s">
        <v>13</v>
      </c>
      <c r="B1209" s="0" t="s">
        <v>278</v>
      </c>
      <c r="C1209" s="0" t="n">
        <v>89</v>
      </c>
      <c r="D1209" s="0" t="n">
        <v>100</v>
      </c>
      <c r="E1209" s="0" t="n">
        <v>21</v>
      </c>
      <c r="F1209" s="0" t="n">
        <v>33</v>
      </c>
      <c r="G1209" s="0" t="n">
        <v>12</v>
      </c>
      <c r="H1209" s="0" t="n">
        <v>14</v>
      </c>
      <c r="I1209" s="0" t="n">
        <v>0</v>
      </c>
      <c r="J1209" s="0" t="n">
        <v>1</v>
      </c>
      <c r="K1209" s="0" t="n">
        <f aca="false">VLOOKUP(A1209,'Team Data'!$A$1:$E$659,2,FALSE())</f>
        <v>6</v>
      </c>
      <c r="L1209" s="0" t="n">
        <f aca="false">VLOOKUP(A1209,'Team Data'!$A$1:$E$659,3,FALSE())</f>
        <v>24</v>
      </c>
      <c r="M1209" s="0" t="n">
        <f aca="false">VLOOKUP(B1209,'Team Data'!$A$1:$E$659,2,FALSE())</f>
        <v>18</v>
      </c>
      <c r="N1209" s="0" t="n">
        <f aca="false">VLOOKUP(B1209,'Team Data'!$A$1:$E$659,3,FALSE())</f>
        <v>13</v>
      </c>
      <c r="O1209" s="0" t="n">
        <f aca="false">VLOOKUP(A1209,'Team Data'!$A$1:$E$659,4,FALSE())</f>
        <v>466</v>
      </c>
      <c r="P1209" s="0" t="n">
        <f aca="false">VLOOKUP(A1209,'Team Data'!$A$1:$E$659,5,FALSE())</f>
        <v>488</v>
      </c>
      <c r="Q1209" s="0" t="n">
        <f aca="false">VLOOKUP(B1209,'Team Data'!$A$1:$E$659,4,FALSE())</f>
        <v>452</v>
      </c>
      <c r="R1209" s="0" t="n">
        <f aca="false">VLOOKUP(B1209,'Team Data'!$A$1:$E$659,5,FALSE())</f>
        <v>498</v>
      </c>
      <c r="S1209" s="0" t="n">
        <f aca="false">IF(I1209=1,(MIN(30,(C1209-D1209)))*(M1209/(M1209+N1209))*(Q1209/(Q1209+R1209)),(MAX(-30,(C1209-D1209)))*(N1209/(M1209+N1209))*(R1209/(R1209+Q1209)))</f>
        <v>-2.4181324278438</v>
      </c>
      <c r="T1209" s="0" t="n">
        <f aca="false">IF(J1209=1,(MIN(30,(D1209-C1209)))*(K1209/(K1209+L1209))*(O1209/(O1209+P1209)),(MAX(-30,(D1209-C1209)))*(L1209/(K1209+L1209))*(P1209/(P1209+O1209)))</f>
        <v>1.07463312368973</v>
      </c>
      <c r="U1209" s="7" t="n">
        <v>43069</v>
      </c>
    </row>
    <row r="1210" customFormat="false" ht="15" hidden="false" customHeight="false" outlineLevel="0" collapsed="false">
      <c r="A1210" s="0" t="s">
        <v>243</v>
      </c>
      <c r="B1210" s="0" t="s">
        <v>356</v>
      </c>
      <c r="C1210" s="0" t="n">
        <v>81</v>
      </c>
      <c r="D1210" s="0" t="n">
        <v>74</v>
      </c>
      <c r="E1210" s="0" t="n">
        <v>32</v>
      </c>
      <c r="F1210" s="0" t="n">
        <v>33</v>
      </c>
      <c r="G1210" s="0" t="n">
        <v>19</v>
      </c>
      <c r="H1210" s="0" t="n">
        <v>14</v>
      </c>
      <c r="I1210" s="0" t="n">
        <v>1</v>
      </c>
      <c r="J1210" s="0" t="n">
        <v>0</v>
      </c>
      <c r="K1210" s="0" t="n">
        <f aca="false">VLOOKUP(A1210,'Team Data'!$A$1:$E$659,2,FALSE())</f>
        <v>16</v>
      </c>
      <c r="L1210" s="0" t="n">
        <f aca="false">VLOOKUP(A1210,'Team Data'!$A$1:$E$659,3,FALSE())</f>
        <v>17</v>
      </c>
      <c r="M1210" s="0" t="n">
        <f aca="false">VLOOKUP(B1210,'Team Data'!$A$1:$E$659,2,FALSE())</f>
        <v>8</v>
      </c>
      <c r="N1210" s="0" t="n">
        <f aca="false">VLOOKUP(B1210,'Team Data'!$A$1:$E$659,3,FALSE())</f>
        <v>24</v>
      </c>
      <c r="O1210" s="0" t="n">
        <f aca="false">VLOOKUP(A1210,'Team Data'!$A$1:$E$659,4,FALSE())</f>
        <v>525</v>
      </c>
      <c r="P1210" s="0" t="n">
        <f aca="false">VLOOKUP(A1210,'Team Data'!$A$1:$E$659,5,FALSE())</f>
        <v>540</v>
      </c>
      <c r="Q1210" s="0" t="n">
        <f aca="false">VLOOKUP(B1210,'Team Data'!$A$1:$E$659,4,FALSE())</f>
        <v>505</v>
      </c>
      <c r="R1210" s="0" t="n">
        <f aca="false">VLOOKUP(B1210,'Team Data'!$A$1:$E$659,5,FALSE())</f>
        <v>499</v>
      </c>
      <c r="S1210" s="0" t="n">
        <f aca="false">IF(I1210=1,(MIN(30,(C1210-D1210)))*(M1210/(M1210+N1210))*(Q1210/(Q1210+R1210)),(MAX(-30,(C1210-D1210)))*(N1210/(M1210+N1210))*(R1210/(R1210+Q1210)))</f>
        <v>0.880229083665339</v>
      </c>
      <c r="T1210" s="0" t="n">
        <f aca="false">IF(J1210=1,(MIN(30,(D1210-C1210)))*(K1210/(K1210+L1210))*(O1210/(O1210+P1210)),(MAX(-30,(D1210-C1210)))*(L1210/(K1210+L1210))*(P1210/(P1210+O1210)))</f>
        <v>-1.82842509603073</v>
      </c>
      <c r="U1210" s="7" t="n">
        <v>43069</v>
      </c>
    </row>
    <row r="1211" customFormat="false" ht="15" hidden="false" customHeight="false" outlineLevel="0" collapsed="false">
      <c r="A1211" s="0" t="s">
        <v>86</v>
      </c>
      <c r="B1211" s="0" t="s">
        <v>253</v>
      </c>
      <c r="C1211" s="0" t="n">
        <v>53</v>
      </c>
      <c r="D1211" s="0" t="n">
        <v>77</v>
      </c>
      <c r="E1211" s="0" t="n">
        <v>31</v>
      </c>
      <c r="F1211" s="0" t="n">
        <v>49</v>
      </c>
      <c r="G1211" s="0" t="n">
        <v>12</v>
      </c>
      <c r="H1211" s="0" t="n">
        <v>16</v>
      </c>
      <c r="I1211" s="0" t="n">
        <v>0</v>
      </c>
      <c r="J1211" s="0" t="n">
        <v>1</v>
      </c>
      <c r="K1211" s="0" t="n">
        <f aca="false">VLOOKUP(A1211,'Team Data'!$A$1:$E$659,2,FALSE())</f>
        <v>13</v>
      </c>
      <c r="L1211" s="0" t="n">
        <f aca="false">VLOOKUP(A1211,'Team Data'!$A$1:$E$659,3,FALSE())</f>
        <v>18</v>
      </c>
      <c r="M1211" s="0" t="n">
        <f aca="false">VLOOKUP(B1211,'Team Data'!$A$1:$E$659,2,FALSE())</f>
        <v>14</v>
      </c>
      <c r="N1211" s="0" t="n">
        <f aca="false">VLOOKUP(B1211,'Team Data'!$A$1:$E$659,3,FALSE())</f>
        <v>18</v>
      </c>
      <c r="O1211" s="0" t="n">
        <f aca="false">VLOOKUP(A1211,'Team Data'!$A$1:$E$659,4,FALSE())</f>
        <v>457</v>
      </c>
      <c r="P1211" s="0" t="n">
        <f aca="false">VLOOKUP(A1211,'Team Data'!$A$1:$E$659,5,FALSE())</f>
        <v>482</v>
      </c>
      <c r="Q1211" s="0" t="n">
        <f aca="false">VLOOKUP(B1211,'Team Data'!$A$1:$E$659,4,FALSE())</f>
        <v>470</v>
      </c>
      <c r="R1211" s="0" t="n">
        <f aca="false">VLOOKUP(B1211,'Team Data'!$A$1:$E$659,5,FALSE())</f>
        <v>557</v>
      </c>
      <c r="S1211" s="0" t="n">
        <f aca="false">IF(I1211=1,(MIN(30,(C1211-D1211)))*(M1211/(M1211+N1211))*(Q1211/(Q1211+R1211)),(MAX(-30,(C1211-D1211)))*(N1211/(M1211+N1211))*(R1211/(R1211+Q1211)))</f>
        <v>-7.32181110029211</v>
      </c>
      <c r="T1211" s="0" t="n">
        <f aca="false">IF(J1211=1,(MIN(30,(D1211-C1211)))*(K1211/(K1211+L1211))*(O1211/(O1211+P1211)),(MAX(-30,(D1211-C1211)))*(L1211/(K1211+L1211))*(P1211/(P1211+O1211)))</f>
        <v>4.89827888281975</v>
      </c>
      <c r="U1211" s="7" t="n">
        <v>43069</v>
      </c>
    </row>
    <row r="1212" customFormat="false" ht="15" hidden="false" customHeight="false" outlineLevel="0" collapsed="false">
      <c r="A1212" s="0" t="s">
        <v>259</v>
      </c>
      <c r="B1212" s="0" t="s">
        <v>32</v>
      </c>
      <c r="C1212" s="0" t="n">
        <v>79</v>
      </c>
      <c r="D1212" s="0" t="n">
        <v>85</v>
      </c>
      <c r="E1212" s="0" t="n">
        <v>49</v>
      </c>
      <c r="F1212" s="0" t="n">
        <v>32</v>
      </c>
      <c r="G1212" s="0" t="n">
        <v>17</v>
      </c>
      <c r="H1212" s="0" t="n">
        <v>8</v>
      </c>
      <c r="I1212" s="0" t="n">
        <v>0</v>
      </c>
      <c r="J1212" s="0" t="n">
        <v>1</v>
      </c>
      <c r="K1212" s="0" t="n">
        <f aca="false">VLOOKUP(A1212,'Team Data'!$A$1:$E$659,2,FALSE())</f>
        <v>4</v>
      </c>
      <c r="L1212" s="0" t="n">
        <f aca="false">VLOOKUP(A1212,'Team Data'!$A$1:$E$659,3,FALSE())</f>
        <v>26</v>
      </c>
      <c r="M1212" s="0" t="n">
        <f aca="false">VLOOKUP(B1212,'Team Data'!$A$1:$E$659,2,FALSE())</f>
        <v>16</v>
      </c>
      <c r="N1212" s="0" t="n">
        <f aca="false">VLOOKUP(B1212,'Team Data'!$A$1:$E$659,3,FALSE())</f>
        <v>16</v>
      </c>
      <c r="O1212" s="0" t="n">
        <f aca="false">VLOOKUP(A1212,'Team Data'!$A$1:$E$659,4,FALSE())</f>
        <v>537</v>
      </c>
      <c r="P1212" s="0" t="n">
        <f aca="false">VLOOKUP(A1212,'Team Data'!$A$1:$E$659,5,FALSE())</f>
        <v>418</v>
      </c>
      <c r="Q1212" s="0" t="n">
        <f aca="false">VLOOKUP(B1212,'Team Data'!$A$1:$E$659,4,FALSE())</f>
        <v>523</v>
      </c>
      <c r="R1212" s="0" t="n">
        <f aca="false">VLOOKUP(B1212,'Team Data'!$A$1:$E$659,5,FALSE())</f>
        <v>476</v>
      </c>
      <c r="S1212" s="0" t="n">
        <f aca="false">IF(I1212=1,(MIN(30,(C1212-D1212)))*(M1212/(M1212+N1212))*(Q1212/(Q1212+R1212)),(MAX(-30,(C1212-D1212)))*(N1212/(M1212+N1212))*(R1212/(R1212+Q1212)))</f>
        <v>-1.42942942942943</v>
      </c>
      <c r="T1212" s="0" t="n">
        <f aca="false">IF(J1212=1,(MIN(30,(D1212-C1212)))*(K1212/(K1212+L1212))*(O1212/(O1212+P1212)),(MAX(-30,(D1212-C1212)))*(L1212/(K1212+L1212))*(P1212/(P1212+O1212)))</f>
        <v>0.449842931937173</v>
      </c>
      <c r="U1212" s="7" t="n">
        <v>43069</v>
      </c>
    </row>
    <row r="1213" customFormat="false" ht="15" hidden="false" customHeight="false" outlineLevel="0" collapsed="false">
      <c r="A1213" s="0" t="s">
        <v>249</v>
      </c>
      <c r="B1213" s="0" t="s">
        <v>315</v>
      </c>
      <c r="C1213" s="0" t="n">
        <v>87</v>
      </c>
      <c r="D1213" s="0" t="n">
        <v>80</v>
      </c>
      <c r="E1213" s="0" t="n">
        <v>38</v>
      </c>
      <c r="F1213" s="0" t="n">
        <v>29</v>
      </c>
      <c r="G1213" s="0" t="n">
        <v>17</v>
      </c>
      <c r="H1213" s="0" t="n">
        <v>17</v>
      </c>
      <c r="I1213" s="0" t="n">
        <v>1</v>
      </c>
      <c r="J1213" s="0" t="n">
        <v>0</v>
      </c>
      <c r="K1213" s="0" t="n">
        <f aca="false">VLOOKUP(A1213,'Team Data'!$A$1:$E$659,2,FALSE())</f>
        <v>10</v>
      </c>
      <c r="L1213" s="0" t="n">
        <f aca="false">VLOOKUP(A1213,'Team Data'!$A$1:$E$659,3,FALSE())</f>
        <v>21</v>
      </c>
      <c r="M1213" s="0" t="n">
        <f aca="false">VLOOKUP(B1213,'Team Data'!$A$1:$E$659,2,FALSE())</f>
        <v>12</v>
      </c>
      <c r="N1213" s="0" t="n">
        <f aca="false">VLOOKUP(B1213,'Team Data'!$A$1:$E$659,3,FALSE())</f>
        <v>18</v>
      </c>
      <c r="O1213" s="0" t="n">
        <f aca="false">VLOOKUP(A1213,'Team Data'!$A$1:$E$659,4,FALSE())</f>
        <v>432</v>
      </c>
      <c r="P1213" s="0" t="n">
        <f aca="false">VLOOKUP(A1213,'Team Data'!$A$1:$E$659,5,FALSE())</f>
        <v>523</v>
      </c>
      <c r="Q1213" s="0" t="n">
        <f aca="false">VLOOKUP(B1213,'Team Data'!$A$1:$E$659,4,FALSE())</f>
        <v>451</v>
      </c>
      <c r="R1213" s="0" t="n">
        <f aca="false">VLOOKUP(B1213,'Team Data'!$A$1:$E$659,5,FALSE())</f>
        <v>479</v>
      </c>
      <c r="S1213" s="0" t="n">
        <f aca="false">IF(I1213=1,(MIN(30,(C1213-D1213)))*(M1213/(M1213+N1213))*(Q1213/(Q1213+R1213)),(MAX(-30,(C1213-D1213)))*(N1213/(M1213+N1213))*(R1213/(R1213+Q1213)))</f>
        <v>1.35784946236559</v>
      </c>
      <c r="T1213" s="0" t="n">
        <f aca="false">IF(J1213=1,(MIN(30,(D1213-C1213)))*(K1213/(K1213+L1213))*(O1213/(O1213+P1213)),(MAX(-30,(D1213-C1213)))*(L1213/(K1213+L1213))*(P1213/(P1213+O1213)))</f>
        <v>-2.59689241682148</v>
      </c>
      <c r="U1213" s="7" t="n">
        <v>43069</v>
      </c>
    </row>
    <row r="1214" customFormat="false" ht="15" hidden="false" customHeight="false" outlineLevel="0" collapsed="false">
      <c r="A1214" s="0" t="s">
        <v>18</v>
      </c>
      <c r="B1214" s="0" t="s">
        <v>56</v>
      </c>
      <c r="C1214" s="0" t="n">
        <v>72</v>
      </c>
      <c r="D1214" s="0" t="n">
        <v>75</v>
      </c>
      <c r="E1214" s="0" t="n">
        <v>37</v>
      </c>
      <c r="F1214" s="0" t="n">
        <v>30</v>
      </c>
      <c r="G1214" s="0" t="n">
        <v>18</v>
      </c>
      <c r="H1214" s="0" t="n">
        <v>13</v>
      </c>
      <c r="I1214" s="0" t="n">
        <v>0</v>
      </c>
      <c r="J1214" s="0" t="n">
        <v>1</v>
      </c>
      <c r="K1214" s="0" t="n">
        <f aca="false">VLOOKUP(A1214,'Team Data'!$A$1:$E$659,2,FALSE())</f>
        <v>11</v>
      </c>
      <c r="L1214" s="0" t="n">
        <f aca="false">VLOOKUP(A1214,'Team Data'!$A$1:$E$659,3,FALSE())</f>
        <v>21</v>
      </c>
      <c r="M1214" s="0" t="n">
        <f aca="false">VLOOKUP(B1214,'Team Data'!$A$1:$E$659,2,FALSE())</f>
        <v>12</v>
      </c>
      <c r="N1214" s="0" t="n">
        <f aca="false">VLOOKUP(B1214,'Team Data'!$A$1:$E$659,3,FALSE())</f>
        <v>23</v>
      </c>
      <c r="O1214" s="0" t="n">
        <f aca="false">VLOOKUP(A1214,'Team Data'!$A$1:$E$659,4,FALSE())</f>
        <v>487</v>
      </c>
      <c r="P1214" s="0" t="n">
        <f aca="false">VLOOKUP(A1214,'Team Data'!$A$1:$E$659,5,FALSE())</f>
        <v>495</v>
      </c>
      <c r="Q1214" s="0" t="n">
        <f aca="false">VLOOKUP(B1214,'Team Data'!$A$1:$E$659,4,FALSE())</f>
        <v>562</v>
      </c>
      <c r="R1214" s="0" t="n">
        <f aca="false">VLOOKUP(B1214,'Team Data'!$A$1:$E$659,5,FALSE())</f>
        <v>557</v>
      </c>
      <c r="S1214" s="0" t="n">
        <f aca="false">IF(I1214=1,(MIN(30,(C1214-D1214)))*(M1214/(M1214+N1214))*(Q1214/(Q1214+R1214)),(MAX(-30,(C1214-D1214)))*(N1214/(M1214+N1214))*(R1214/(R1214+Q1214)))</f>
        <v>-0.981309842972042</v>
      </c>
      <c r="T1214" s="0" t="n">
        <f aca="false">IF(J1214=1,(MIN(30,(D1214-C1214)))*(K1214/(K1214+L1214))*(O1214/(O1214+P1214)),(MAX(-30,(D1214-C1214)))*(L1214/(K1214+L1214))*(P1214/(P1214+O1214)))</f>
        <v>0.511424389002037</v>
      </c>
      <c r="U1214" s="7" t="n">
        <v>43069</v>
      </c>
    </row>
    <row r="1215" customFormat="false" ht="15" hidden="false" customHeight="false" outlineLevel="0" collapsed="false">
      <c r="A1215" s="0" t="s">
        <v>436</v>
      </c>
      <c r="B1215" s="0" t="s">
        <v>168</v>
      </c>
      <c r="C1215" s="0" t="n">
        <v>40</v>
      </c>
      <c r="D1215" s="0" t="n">
        <v>123</v>
      </c>
      <c r="E1215" s="0" t="n">
        <v>28</v>
      </c>
      <c r="F1215" s="0" t="n">
        <v>58</v>
      </c>
      <c r="G1215" s="0" t="n">
        <v>15</v>
      </c>
      <c r="H1215" s="0" t="n">
        <v>9</v>
      </c>
      <c r="I1215" s="0" t="n">
        <v>0</v>
      </c>
      <c r="J1215" s="0" t="n">
        <v>1</v>
      </c>
      <c r="K1215" s="0" t="n">
        <f aca="false">VLOOKUP(A1215,'Team Data'!$A$1:$E$659,2,FALSE())</f>
        <v>0</v>
      </c>
      <c r="L1215" s="0" t="n">
        <f aca="false">VLOOKUP(A1215,'Team Data'!$A$1:$E$659,3,FALSE())</f>
        <v>3</v>
      </c>
      <c r="M1215" s="0" t="n">
        <f aca="false">VLOOKUP(B1215,'Team Data'!$A$1:$E$659,2,FALSE())</f>
        <v>16</v>
      </c>
      <c r="N1215" s="0" t="n">
        <f aca="false">VLOOKUP(B1215,'Team Data'!$A$1:$E$659,3,FALSE())</f>
        <v>18</v>
      </c>
      <c r="O1215" s="0" t="n">
        <f aca="false">VLOOKUP(A1215,'Team Data'!$A$1:$E$659,4,FALSE())</f>
        <v>52</v>
      </c>
      <c r="P1215" s="0" t="n">
        <f aca="false">VLOOKUP(A1215,'Team Data'!$A$1:$E$659,5,FALSE())</f>
        <v>47</v>
      </c>
      <c r="Q1215" s="0" t="n">
        <f aca="false">VLOOKUP(B1215,'Team Data'!$A$1:$E$659,4,FALSE())</f>
        <v>575</v>
      </c>
      <c r="R1215" s="0" t="n">
        <f aca="false">VLOOKUP(B1215,'Team Data'!$A$1:$E$659,5,FALSE())</f>
        <v>481</v>
      </c>
      <c r="S1215" s="0" t="n">
        <f aca="false">IF(I1215=1,(MIN(30,(C1215-D1215)))*(M1215/(M1215+N1215))*(Q1215/(Q1215+R1215)),(MAX(-30,(C1215-D1215)))*(N1215/(M1215+N1215))*(R1215/(R1215+Q1215)))</f>
        <v>-7.23429144385027</v>
      </c>
      <c r="T1215" s="0" t="n">
        <f aca="false">IF(J1215=1,(MIN(30,(D1215-C1215)))*(K1215/(K1215+L1215))*(O1215/(O1215+P1215)),(MAX(-30,(D1215-C1215)))*(L1215/(K1215+L1215))*(P1215/(P1215+O1215)))</f>
        <v>0</v>
      </c>
      <c r="U1215" s="7" t="n">
        <v>43069</v>
      </c>
    </row>
    <row r="1216" customFormat="false" ht="15" hidden="false" customHeight="false" outlineLevel="0" collapsed="false">
      <c r="A1216" s="0" t="s">
        <v>81</v>
      </c>
      <c r="B1216" s="0" t="s">
        <v>202</v>
      </c>
      <c r="C1216" s="0" t="n">
        <v>81</v>
      </c>
      <c r="D1216" s="0" t="n">
        <v>84</v>
      </c>
      <c r="E1216" s="0" t="n">
        <v>50</v>
      </c>
      <c r="F1216" s="0" t="n">
        <v>42</v>
      </c>
      <c r="G1216" s="0" t="n">
        <v>14</v>
      </c>
      <c r="H1216" s="0" t="n">
        <v>13</v>
      </c>
      <c r="I1216" s="0" t="n">
        <v>0</v>
      </c>
      <c r="J1216" s="0" t="n">
        <v>1</v>
      </c>
      <c r="K1216" s="0" t="n">
        <f aca="false">VLOOKUP(A1216,'Team Data'!$A$1:$E$659,2,FALSE())</f>
        <v>22</v>
      </c>
      <c r="L1216" s="0" t="n">
        <f aca="false">VLOOKUP(A1216,'Team Data'!$A$1:$E$659,3,FALSE())</f>
        <v>13</v>
      </c>
      <c r="M1216" s="0" t="n">
        <f aca="false">VLOOKUP(B1216,'Team Data'!$A$1:$E$659,2,FALSE())</f>
        <v>14</v>
      </c>
      <c r="N1216" s="0" t="n">
        <f aca="false">VLOOKUP(B1216,'Team Data'!$A$1:$E$659,3,FALSE())</f>
        <v>19</v>
      </c>
      <c r="O1216" s="0" t="n">
        <f aca="false">VLOOKUP(A1216,'Team Data'!$A$1:$E$659,4,FALSE())</f>
        <v>536</v>
      </c>
      <c r="P1216" s="0" t="n">
        <f aca="false">VLOOKUP(A1216,'Team Data'!$A$1:$E$659,5,FALSE())</f>
        <v>497</v>
      </c>
      <c r="Q1216" s="0" t="n">
        <f aca="false">VLOOKUP(B1216,'Team Data'!$A$1:$E$659,4,FALSE())</f>
        <v>532</v>
      </c>
      <c r="R1216" s="0" t="n">
        <f aca="false">VLOOKUP(B1216,'Team Data'!$A$1:$E$659,5,FALSE())</f>
        <v>464</v>
      </c>
      <c r="S1216" s="0" t="n">
        <f aca="false">IF(I1216=1,(MIN(30,(C1216-D1216)))*(M1216/(M1216+N1216))*(Q1216/(Q1216+R1216)),(MAX(-30,(C1216-D1216)))*(N1216/(M1216+N1216))*(R1216/(R1216+Q1216)))</f>
        <v>-0.804673238408178</v>
      </c>
      <c r="T1216" s="0" t="n">
        <f aca="false">IF(J1216=1,(MIN(30,(D1216-C1216)))*(K1216/(K1216+L1216))*(O1216/(O1216+P1216)),(MAX(-30,(D1216-C1216)))*(L1216/(K1216+L1216))*(P1216/(P1216+O1216)))</f>
        <v>0.978453879131517</v>
      </c>
      <c r="U1216" s="7" t="n">
        <v>43069</v>
      </c>
    </row>
    <row r="1217" customFormat="false" ht="15" hidden="false" customHeight="false" outlineLevel="0" collapsed="false">
      <c r="A1217" s="0" t="s">
        <v>163</v>
      </c>
      <c r="B1217" s="0" t="s">
        <v>237</v>
      </c>
      <c r="C1217" s="0" t="n">
        <v>66</v>
      </c>
      <c r="D1217" s="0" t="n">
        <v>68</v>
      </c>
      <c r="E1217" s="0" t="n">
        <v>40</v>
      </c>
      <c r="F1217" s="0" t="n">
        <v>30</v>
      </c>
      <c r="G1217" s="0" t="n">
        <v>11</v>
      </c>
      <c r="H1217" s="0" t="n">
        <v>7</v>
      </c>
      <c r="I1217" s="0" t="n">
        <v>0</v>
      </c>
      <c r="J1217" s="0" t="n">
        <v>1</v>
      </c>
      <c r="K1217" s="0" t="n">
        <f aca="false">VLOOKUP(A1217,'Team Data'!$A$1:$E$659,2,FALSE())</f>
        <v>13</v>
      </c>
      <c r="L1217" s="0" t="n">
        <f aca="false">VLOOKUP(A1217,'Team Data'!$A$1:$E$659,3,FALSE())</f>
        <v>20</v>
      </c>
      <c r="M1217" s="0" t="n">
        <f aca="false">VLOOKUP(B1217,'Team Data'!$A$1:$E$659,2,FALSE())</f>
        <v>12</v>
      </c>
      <c r="N1217" s="0" t="n">
        <f aca="false">VLOOKUP(B1217,'Team Data'!$A$1:$E$659,3,FALSE())</f>
        <v>21</v>
      </c>
      <c r="O1217" s="0" t="n">
        <f aca="false">VLOOKUP(A1217,'Team Data'!$A$1:$E$659,4,FALSE())</f>
        <v>540</v>
      </c>
      <c r="P1217" s="0" t="n">
        <f aca="false">VLOOKUP(A1217,'Team Data'!$A$1:$E$659,5,FALSE())</f>
        <v>528</v>
      </c>
      <c r="Q1217" s="0" t="n">
        <f aca="false">VLOOKUP(B1217,'Team Data'!$A$1:$E$659,4,FALSE())</f>
        <v>483</v>
      </c>
      <c r="R1217" s="0" t="n">
        <f aca="false">VLOOKUP(B1217,'Team Data'!$A$1:$E$659,5,FALSE())</f>
        <v>570</v>
      </c>
      <c r="S1217" s="0" t="n">
        <f aca="false">IF(I1217=1,(MIN(30,(C1217-D1217)))*(M1217/(M1217+N1217))*(Q1217/(Q1217+R1217)),(MAX(-30,(C1217-D1217)))*(N1217/(M1217+N1217))*(R1217/(R1217+Q1217)))</f>
        <v>-0.688940688940689</v>
      </c>
      <c r="T1217" s="0" t="n">
        <f aca="false">IF(J1217=1,(MIN(30,(D1217-C1217)))*(K1217/(K1217+L1217))*(O1217/(O1217+P1217)),(MAX(-30,(D1217-C1217)))*(L1217/(K1217+L1217))*(P1217/(P1217+O1217)))</f>
        <v>0.398365679264556</v>
      </c>
      <c r="U1217" s="7" t="n">
        <v>43069</v>
      </c>
    </row>
    <row r="1218" customFormat="false" ht="15" hidden="false" customHeight="false" outlineLevel="0" collapsed="false">
      <c r="A1218" s="0" t="s">
        <v>349</v>
      </c>
      <c r="B1218" s="0" t="s">
        <v>95</v>
      </c>
      <c r="C1218" s="0" t="n">
        <v>93</v>
      </c>
      <c r="D1218" s="0" t="n">
        <v>74</v>
      </c>
      <c r="E1218" s="0" t="n">
        <v>43</v>
      </c>
      <c r="F1218" s="0" t="n">
        <v>36</v>
      </c>
      <c r="G1218" s="0" t="n">
        <v>14</v>
      </c>
      <c r="H1218" s="0" t="n">
        <v>17</v>
      </c>
      <c r="I1218" s="0" t="n">
        <v>1</v>
      </c>
      <c r="J1218" s="0" t="n">
        <v>0</v>
      </c>
      <c r="K1218" s="0" t="n">
        <f aca="false">VLOOKUP(A1218,'Team Data'!$A$1:$E$659,2,FALSE())</f>
        <v>19</v>
      </c>
      <c r="L1218" s="0" t="n">
        <f aca="false">VLOOKUP(A1218,'Team Data'!$A$1:$E$659,3,FALSE())</f>
        <v>12</v>
      </c>
      <c r="M1218" s="0" t="n">
        <f aca="false">VLOOKUP(B1218,'Team Data'!$A$1:$E$659,2,FALSE())</f>
        <v>23</v>
      </c>
      <c r="N1218" s="0" t="n">
        <f aca="false">VLOOKUP(B1218,'Team Data'!$A$1:$E$659,3,FALSE())</f>
        <v>9</v>
      </c>
      <c r="O1218" s="0" t="n">
        <f aca="false">VLOOKUP(A1218,'Team Data'!$A$1:$E$659,4,FALSE())</f>
        <v>461</v>
      </c>
      <c r="P1218" s="0" t="n">
        <f aca="false">VLOOKUP(A1218,'Team Data'!$A$1:$E$659,5,FALSE())</f>
        <v>472</v>
      </c>
      <c r="Q1218" s="0" t="n">
        <f aca="false">VLOOKUP(B1218,'Team Data'!$A$1:$E$659,4,FALSE())</f>
        <v>502</v>
      </c>
      <c r="R1218" s="0" t="n">
        <f aca="false">VLOOKUP(B1218,'Team Data'!$A$1:$E$659,5,FALSE())</f>
        <v>485</v>
      </c>
      <c r="S1218" s="0" t="n">
        <f aca="false">IF(I1218=1,(MIN(30,(C1218-D1218)))*(M1218/(M1218+N1218))*(Q1218/(Q1218+R1218)),(MAX(-30,(C1218-D1218)))*(N1218/(M1218+N1218))*(R1218/(R1218+Q1218)))</f>
        <v>6.94573201621074</v>
      </c>
      <c r="T1218" s="0" t="n">
        <f aca="false">IF(J1218=1,(MIN(30,(D1218-C1218)))*(K1218/(K1218+L1218))*(O1218/(O1218+P1218)),(MAX(-30,(D1218-C1218)))*(L1218/(K1218+L1218))*(P1218/(P1218+O1218)))</f>
        <v>-3.72077585312727</v>
      </c>
      <c r="U1218" s="7" t="n">
        <v>43069</v>
      </c>
    </row>
    <row r="1219" customFormat="false" ht="15" hidden="false" customHeight="false" outlineLevel="0" collapsed="false">
      <c r="A1219" s="0" t="s">
        <v>78</v>
      </c>
      <c r="B1219" s="0" t="s">
        <v>93</v>
      </c>
      <c r="C1219" s="0" t="n">
        <v>82</v>
      </c>
      <c r="D1219" s="0" t="n">
        <v>77</v>
      </c>
      <c r="E1219" s="0" t="n">
        <v>34</v>
      </c>
      <c r="F1219" s="0" t="n">
        <v>20</v>
      </c>
      <c r="G1219" s="0" t="n">
        <v>16</v>
      </c>
      <c r="H1219" s="0" t="n">
        <v>12</v>
      </c>
      <c r="I1219" s="0" t="n">
        <v>1</v>
      </c>
      <c r="J1219" s="0" t="n">
        <v>0</v>
      </c>
      <c r="K1219" s="0" t="n">
        <f aca="false">VLOOKUP(A1219,'Team Data'!$A$1:$E$659,2,FALSE())</f>
        <v>25</v>
      </c>
      <c r="L1219" s="0" t="n">
        <f aca="false">VLOOKUP(A1219,'Team Data'!$A$1:$E$659,3,FALSE())</f>
        <v>8</v>
      </c>
      <c r="M1219" s="0" t="n">
        <f aca="false">VLOOKUP(B1219,'Team Data'!$A$1:$E$659,2,FALSE())</f>
        <v>9</v>
      </c>
      <c r="N1219" s="0" t="n">
        <f aca="false">VLOOKUP(B1219,'Team Data'!$A$1:$E$659,3,FALSE())</f>
        <v>22</v>
      </c>
      <c r="O1219" s="0" t="n">
        <f aca="false">VLOOKUP(A1219,'Team Data'!$A$1:$E$659,4,FALSE())</f>
        <v>509</v>
      </c>
      <c r="P1219" s="0" t="n">
        <f aca="false">VLOOKUP(A1219,'Team Data'!$A$1:$E$659,5,FALSE())</f>
        <v>506</v>
      </c>
      <c r="Q1219" s="0" t="n">
        <f aca="false">VLOOKUP(B1219,'Team Data'!$A$1:$E$659,4,FALSE())</f>
        <v>518</v>
      </c>
      <c r="R1219" s="0" t="n">
        <f aca="false">VLOOKUP(B1219,'Team Data'!$A$1:$E$659,5,FALSE())</f>
        <v>496</v>
      </c>
      <c r="S1219" s="0" t="n">
        <f aca="false">IF(I1219=1,(MIN(30,(C1219-D1219)))*(M1219/(M1219+N1219))*(Q1219/(Q1219+R1219)),(MAX(-30,(C1219-D1219)))*(N1219/(M1219+N1219))*(R1219/(R1219+Q1219)))</f>
        <v>0.741553731628173</v>
      </c>
      <c r="T1219" s="0" t="n">
        <f aca="false">IF(J1219=1,(MIN(30,(D1219-C1219)))*(K1219/(K1219+L1219))*(O1219/(O1219+P1219)),(MAX(-30,(D1219-C1219)))*(L1219/(K1219+L1219))*(P1219/(P1219+O1219)))</f>
        <v>-0.604269293924466</v>
      </c>
      <c r="U1219" s="7" t="n">
        <v>43069</v>
      </c>
    </row>
    <row r="1220" customFormat="false" ht="15" hidden="false" customHeight="false" outlineLevel="0" collapsed="false">
      <c r="A1220" s="0" t="s">
        <v>37</v>
      </c>
      <c r="B1220" s="0" t="s">
        <v>194</v>
      </c>
      <c r="C1220" s="0" t="n">
        <v>106</v>
      </c>
      <c r="D1220" s="0" t="n">
        <v>87</v>
      </c>
      <c r="E1220" s="0" t="n">
        <v>34</v>
      </c>
      <c r="F1220" s="0" t="n">
        <v>36</v>
      </c>
      <c r="G1220" s="0" t="n">
        <v>9</v>
      </c>
      <c r="H1220" s="0" t="n">
        <v>15</v>
      </c>
      <c r="I1220" s="0" t="n">
        <v>1</v>
      </c>
      <c r="J1220" s="0" t="n">
        <v>0</v>
      </c>
      <c r="K1220" s="0" t="n">
        <f aca="false">VLOOKUP(A1220,'Team Data'!$A$1:$E$659,2,FALSE())</f>
        <v>27</v>
      </c>
      <c r="L1220" s="0" t="n">
        <f aca="false">VLOOKUP(A1220,'Team Data'!$A$1:$E$659,3,FALSE())</f>
        <v>9</v>
      </c>
      <c r="M1220" s="0" t="n">
        <f aca="false">VLOOKUP(B1220,'Team Data'!$A$1:$E$659,2,FALSE())</f>
        <v>19</v>
      </c>
      <c r="N1220" s="0" t="n">
        <f aca="false">VLOOKUP(B1220,'Team Data'!$A$1:$E$659,3,FALSE())</f>
        <v>14</v>
      </c>
      <c r="O1220" s="0" t="n">
        <f aca="false">VLOOKUP(A1220,'Team Data'!$A$1:$E$659,4,FALSE())</f>
        <v>662</v>
      </c>
      <c r="P1220" s="0" t="n">
        <f aca="false">VLOOKUP(A1220,'Team Data'!$A$1:$E$659,5,FALSE())</f>
        <v>509</v>
      </c>
      <c r="Q1220" s="0" t="n">
        <f aca="false">VLOOKUP(B1220,'Team Data'!$A$1:$E$659,4,FALSE())</f>
        <v>506</v>
      </c>
      <c r="R1220" s="0" t="n">
        <f aca="false">VLOOKUP(B1220,'Team Data'!$A$1:$E$659,5,FALSE())</f>
        <v>563</v>
      </c>
      <c r="S1220" s="0" t="n">
        <f aca="false">IF(I1220=1,(MIN(30,(C1220-D1220)))*(M1220/(M1220+N1220))*(Q1220/(Q1220+R1220)),(MAX(-30,(C1220-D1220)))*(N1220/(M1220+N1220))*(R1220/(R1220+Q1220)))</f>
        <v>5.17804801995635</v>
      </c>
      <c r="T1220" s="0" t="n">
        <f aca="false">IF(J1220=1,(MIN(30,(D1220-C1220)))*(K1220/(K1220+L1220))*(O1220/(O1220+P1220)),(MAX(-30,(D1220-C1220)))*(L1220/(K1220+L1220))*(P1220/(P1220+O1220)))</f>
        <v>-2.06468830059778</v>
      </c>
      <c r="U1220" s="7" t="n">
        <v>43069</v>
      </c>
    </row>
    <row r="1221" customFormat="false" ht="15" hidden="false" customHeight="false" outlineLevel="0" collapsed="false">
      <c r="A1221" s="0" t="s">
        <v>58</v>
      </c>
      <c r="B1221" s="0" t="s">
        <v>304</v>
      </c>
      <c r="C1221" s="0" t="n">
        <v>69</v>
      </c>
      <c r="D1221" s="0" t="n">
        <v>75</v>
      </c>
      <c r="E1221" s="0" t="n">
        <v>24</v>
      </c>
      <c r="F1221" s="0" t="n">
        <v>39</v>
      </c>
      <c r="G1221" s="0" t="n">
        <v>9</v>
      </c>
      <c r="H1221" s="0" t="n">
        <v>11</v>
      </c>
      <c r="I1221" s="0" t="n">
        <v>0</v>
      </c>
      <c r="J1221" s="0" t="n">
        <v>1</v>
      </c>
      <c r="K1221" s="0" t="n">
        <f aca="false">VLOOKUP(A1221,'Team Data'!$A$1:$E$659,2,FALSE())</f>
        <v>19</v>
      </c>
      <c r="L1221" s="0" t="n">
        <f aca="false">VLOOKUP(A1221,'Team Data'!$A$1:$E$659,3,FALSE())</f>
        <v>14</v>
      </c>
      <c r="M1221" s="0" t="n">
        <f aca="false">VLOOKUP(B1221,'Team Data'!$A$1:$E$659,2,FALSE())</f>
        <v>22</v>
      </c>
      <c r="N1221" s="0" t="n">
        <f aca="false">VLOOKUP(B1221,'Team Data'!$A$1:$E$659,3,FALSE())</f>
        <v>10</v>
      </c>
      <c r="O1221" s="0" t="n">
        <f aca="false">VLOOKUP(A1221,'Team Data'!$A$1:$E$659,4,FALSE())</f>
        <v>475</v>
      </c>
      <c r="P1221" s="0" t="n">
        <f aca="false">VLOOKUP(A1221,'Team Data'!$A$1:$E$659,5,FALSE())</f>
        <v>542</v>
      </c>
      <c r="Q1221" s="0" t="n">
        <f aca="false">VLOOKUP(B1221,'Team Data'!$A$1:$E$659,4,FALSE())</f>
        <v>459</v>
      </c>
      <c r="R1221" s="0" t="n">
        <f aca="false">VLOOKUP(B1221,'Team Data'!$A$1:$E$659,5,FALSE())</f>
        <v>534</v>
      </c>
      <c r="S1221" s="0" t="n">
        <f aca="false">IF(I1221=1,(MIN(30,(C1221-D1221)))*(M1221/(M1221+N1221))*(Q1221/(Q1221+R1221)),(MAX(-30,(C1221-D1221)))*(N1221/(M1221+N1221))*(R1221/(R1221+Q1221)))</f>
        <v>-1.0083081570997</v>
      </c>
      <c r="T1221" s="0" t="n">
        <f aca="false">IF(J1221=1,(MIN(30,(D1221-C1221)))*(K1221/(K1221+L1221))*(O1221/(O1221+P1221)),(MAX(-30,(D1221-C1221)))*(L1221/(K1221+L1221))*(P1221/(P1221+O1221)))</f>
        <v>1.613479932064</v>
      </c>
      <c r="U1221" s="7" t="n">
        <v>43069</v>
      </c>
    </row>
    <row r="1222" customFormat="false" ht="15" hidden="false" customHeight="false" outlineLevel="0" collapsed="false">
      <c r="A1222" s="0" t="s">
        <v>333</v>
      </c>
      <c r="B1222" s="0" t="s">
        <v>241</v>
      </c>
      <c r="C1222" s="0" t="n">
        <v>71</v>
      </c>
      <c r="D1222" s="0" t="n">
        <v>65</v>
      </c>
      <c r="E1222" s="0" t="n">
        <v>35</v>
      </c>
      <c r="F1222" s="0" t="n">
        <v>29</v>
      </c>
      <c r="G1222" s="0" t="n">
        <v>14</v>
      </c>
      <c r="H1222" s="0" t="n">
        <v>8</v>
      </c>
      <c r="I1222" s="0" t="n">
        <v>1</v>
      </c>
      <c r="J1222" s="0" t="n">
        <v>0</v>
      </c>
      <c r="K1222" s="0" t="n">
        <f aca="false">VLOOKUP(A1222,'Team Data'!$A$1:$E$659,2,FALSE())</f>
        <v>27</v>
      </c>
      <c r="L1222" s="0" t="n">
        <f aca="false">VLOOKUP(A1222,'Team Data'!$A$1:$E$659,3,FALSE())</f>
        <v>8</v>
      </c>
      <c r="M1222" s="0" t="n">
        <f aca="false">VLOOKUP(B1222,'Team Data'!$A$1:$E$659,2,FALSE())</f>
        <v>12</v>
      </c>
      <c r="N1222" s="0" t="n">
        <f aca="false">VLOOKUP(B1222,'Team Data'!$A$1:$E$659,3,FALSE())</f>
        <v>20</v>
      </c>
      <c r="O1222" s="0" t="n">
        <f aca="false">VLOOKUP(A1222,'Team Data'!$A$1:$E$659,4,FALSE())</f>
        <v>551</v>
      </c>
      <c r="P1222" s="0" t="n">
        <f aca="false">VLOOKUP(A1222,'Team Data'!$A$1:$E$659,5,FALSE())</f>
        <v>544</v>
      </c>
      <c r="Q1222" s="0" t="n">
        <f aca="false">VLOOKUP(B1222,'Team Data'!$A$1:$E$659,4,FALSE())</f>
        <v>593</v>
      </c>
      <c r="R1222" s="0" t="n">
        <f aca="false">VLOOKUP(B1222,'Team Data'!$A$1:$E$659,5,FALSE())</f>
        <v>457</v>
      </c>
      <c r="S1222" s="0" t="n">
        <f aca="false">IF(I1222=1,(MIN(30,(C1222-D1222)))*(M1222/(M1222+N1222))*(Q1222/(Q1222+R1222)),(MAX(-30,(C1222-D1222)))*(N1222/(M1222+N1222))*(R1222/(R1222+Q1222)))</f>
        <v>1.27071428571429</v>
      </c>
      <c r="T1222" s="0" t="n">
        <f aca="false">IF(J1222=1,(MIN(30,(D1222-C1222)))*(K1222/(K1222+L1222))*(O1222/(O1222+P1222)),(MAX(-30,(D1222-C1222)))*(L1222/(K1222+L1222))*(P1222/(P1222+O1222)))</f>
        <v>-0.68133072407045</v>
      </c>
      <c r="U1222" s="7" t="n">
        <v>43069</v>
      </c>
    </row>
    <row r="1223" customFormat="false" ht="15" hidden="false" customHeight="false" outlineLevel="0" collapsed="false">
      <c r="A1223" s="0" t="s">
        <v>182</v>
      </c>
      <c r="B1223" s="0" t="s">
        <v>98</v>
      </c>
      <c r="C1223" s="0" t="n">
        <v>66</v>
      </c>
      <c r="D1223" s="0" t="n">
        <v>73</v>
      </c>
      <c r="E1223" s="0" t="n">
        <v>31</v>
      </c>
      <c r="F1223" s="0" t="n">
        <v>32</v>
      </c>
      <c r="G1223" s="0" t="n">
        <v>14</v>
      </c>
      <c r="H1223" s="0" t="n">
        <v>13</v>
      </c>
      <c r="I1223" s="0" t="n">
        <v>0</v>
      </c>
      <c r="J1223" s="0" t="n">
        <v>1</v>
      </c>
      <c r="K1223" s="0" t="n">
        <f aca="false">VLOOKUP(A1223,'Team Data'!$A$1:$E$659,2,FALSE())</f>
        <v>13</v>
      </c>
      <c r="L1223" s="0" t="n">
        <f aca="false">VLOOKUP(A1223,'Team Data'!$A$1:$E$659,3,FALSE())</f>
        <v>19</v>
      </c>
      <c r="M1223" s="0" t="n">
        <f aca="false">VLOOKUP(B1223,'Team Data'!$A$1:$E$659,2,FALSE())</f>
        <v>15</v>
      </c>
      <c r="N1223" s="0" t="n">
        <f aca="false">VLOOKUP(B1223,'Team Data'!$A$1:$E$659,3,FALSE())</f>
        <v>18</v>
      </c>
      <c r="O1223" s="0" t="n">
        <f aca="false">VLOOKUP(A1223,'Team Data'!$A$1:$E$659,4,FALSE())</f>
        <v>406</v>
      </c>
      <c r="P1223" s="0" t="n">
        <f aca="false">VLOOKUP(A1223,'Team Data'!$A$1:$E$659,5,FALSE())</f>
        <v>575</v>
      </c>
      <c r="Q1223" s="0" t="n">
        <f aca="false">VLOOKUP(B1223,'Team Data'!$A$1:$E$659,4,FALSE())</f>
        <v>568</v>
      </c>
      <c r="R1223" s="0" t="n">
        <f aca="false">VLOOKUP(B1223,'Team Data'!$A$1:$E$659,5,FALSE())</f>
        <v>506</v>
      </c>
      <c r="S1223" s="0" t="n">
        <f aca="false">IF(I1223=1,(MIN(30,(C1223-D1223)))*(M1223/(M1223+N1223))*(Q1223/(Q1223+R1223)),(MAX(-30,(C1223-D1223)))*(N1223/(M1223+N1223))*(R1223/(R1223+Q1223)))</f>
        <v>-1.79888268156425</v>
      </c>
      <c r="T1223" s="0" t="n">
        <f aca="false">IF(J1223=1,(MIN(30,(D1223-C1223)))*(K1223/(K1223+L1223))*(O1223/(O1223+P1223)),(MAX(-30,(D1223-C1223)))*(L1223/(K1223+L1223))*(P1223/(P1223+O1223)))</f>
        <v>1.17692405708461</v>
      </c>
      <c r="U1223" s="7" t="n">
        <v>43069</v>
      </c>
    </row>
    <row r="1224" customFormat="false" ht="15" hidden="false" customHeight="false" outlineLevel="0" collapsed="false">
      <c r="A1224" s="0" t="s">
        <v>7</v>
      </c>
      <c r="B1224" s="0" t="s">
        <v>125</v>
      </c>
      <c r="C1224" s="0" t="n">
        <v>64</v>
      </c>
      <c r="D1224" s="0" t="n">
        <v>74</v>
      </c>
      <c r="E1224" s="0" t="n">
        <v>30</v>
      </c>
      <c r="F1224" s="0" t="n">
        <v>31</v>
      </c>
      <c r="G1224" s="0" t="n">
        <v>20</v>
      </c>
      <c r="H1224" s="0" t="n">
        <v>17</v>
      </c>
      <c r="I1224" s="0" t="n">
        <v>0</v>
      </c>
      <c r="J1224" s="0" t="n">
        <v>1</v>
      </c>
      <c r="K1224" s="0" t="n">
        <f aca="false">VLOOKUP(A1224,'Team Data'!$A$1:$E$659,2,FALSE())</f>
        <v>12</v>
      </c>
      <c r="L1224" s="0" t="n">
        <f aca="false">VLOOKUP(A1224,'Team Data'!$A$1:$E$659,3,FALSE())</f>
        <v>19</v>
      </c>
      <c r="M1224" s="0" t="n">
        <f aca="false">VLOOKUP(B1224,'Team Data'!$A$1:$E$659,2,FALSE())</f>
        <v>13</v>
      </c>
      <c r="N1224" s="0" t="n">
        <f aca="false">VLOOKUP(B1224,'Team Data'!$A$1:$E$659,3,FALSE())</f>
        <v>18</v>
      </c>
      <c r="O1224" s="0" t="n">
        <f aca="false">VLOOKUP(A1224,'Team Data'!$A$1:$E$659,4,FALSE())</f>
        <v>486</v>
      </c>
      <c r="P1224" s="0" t="n">
        <f aca="false">VLOOKUP(A1224,'Team Data'!$A$1:$E$659,5,FALSE())</f>
        <v>454</v>
      </c>
      <c r="Q1224" s="0" t="n">
        <f aca="false">VLOOKUP(B1224,'Team Data'!$A$1:$E$659,4,FALSE())</f>
        <v>547</v>
      </c>
      <c r="R1224" s="0" t="n">
        <f aca="false">VLOOKUP(B1224,'Team Data'!$A$1:$E$659,5,FALSE())</f>
        <v>412</v>
      </c>
      <c r="S1224" s="0" t="n">
        <f aca="false">IF(I1224=1,(MIN(30,(C1224-D1224)))*(M1224/(M1224+N1224))*(Q1224/(Q1224+R1224)),(MAX(-30,(C1224-D1224)))*(N1224/(M1224+N1224))*(R1224/(R1224+Q1224)))</f>
        <v>-2.49453395674257</v>
      </c>
      <c r="T1224" s="0" t="n">
        <f aca="false">IF(J1224=1,(MIN(30,(D1224-C1224)))*(K1224/(K1224+L1224))*(O1224/(O1224+P1224)),(MAX(-30,(D1224-C1224)))*(L1224/(K1224+L1224))*(P1224/(P1224+O1224)))</f>
        <v>2.00137268359643</v>
      </c>
      <c r="U1224" s="7" t="n">
        <v>43069</v>
      </c>
    </row>
    <row r="1225" customFormat="false" ht="15" hidden="false" customHeight="false" outlineLevel="0" collapsed="false">
      <c r="A1225" s="0" t="s">
        <v>61</v>
      </c>
      <c r="B1225" s="0" t="s">
        <v>311</v>
      </c>
      <c r="C1225" s="0" t="n">
        <v>73</v>
      </c>
      <c r="D1225" s="0" t="n">
        <v>77</v>
      </c>
      <c r="E1225" s="0" t="n">
        <v>44</v>
      </c>
      <c r="F1225" s="0" t="n">
        <v>42</v>
      </c>
      <c r="G1225" s="0" t="n">
        <v>16</v>
      </c>
      <c r="H1225" s="0" t="n">
        <v>13</v>
      </c>
      <c r="I1225" s="0" t="n">
        <v>0</v>
      </c>
      <c r="J1225" s="0" t="n">
        <v>1</v>
      </c>
      <c r="K1225" s="0" t="n">
        <f aca="false">VLOOKUP(A1225,'Team Data'!$A$1:$E$659,2,FALSE())</f>
        <v>8</v>
      </c>
      <c r="L1225" s="0" t="n">
        <f aca="false">VLOOKUP(A1225,'Team Data'!$A$1:$E$659,3,FALSE())</f>
        <v>19</v>
      </c>
      <c r="M1225" s="0" t="n">
        <f aca="false">VLOOKUP(B1225,'Team Data'!$A$1:$E$659,2,FALSE())</f>
        <v>14</v>
      </c>
      <c r="N1225" s="0" t="n">
        <f aca="false">VLOOKUP(B1225,'Team Data'!$A$1:$E$659,3,FALSE())</f>
        <v>18</v>
      </c>
      <c r="O1225" s="0" t="n">
        <f aca="false">VLOOKUP(A1225,'Team Data'!$A$1:$E$659,4,FALSE())</f>
        <v>409</v>
      </c>
      <c r="P1225" s="0" t="n">
        <f aca="false">VLOOKUP(A1225,'Team Data'!$A$1:$E$659,5,FALSE())</f>
        <v>407</v>
      </c>
      <c r="Q1225" s="0" t="n">
        <f aca="false">VLOOKUP(B1225,'Team Data'!$A$1:$E$659,4,FALSE())</f>
        <v>616</v>
      </c>
      <c r="R1225" s="0" t="n">
        <f aca="false">VLOOKUP(B1225,'Team Data'!$A$1:$E$659,5,FALSE())</f>
        <v>430</v>
      </c>
      <c r="S1225" s="0" t="n">
        <f aca="false">IF(I1225=1,(MIN(30,(C1225-D1225)))*(M1225/(M1225+N1225))*(Q1225/(Q1225+R1225)),(MAX(-30,(C1225-D1225)))*(N1225/(M1225+N1225))*(R1225/(R1225+Q1225)))</f>
        <v>-0.924952198852773</v>
      </c>
      <c r="T1225" s="0" t="n">
        <f aca="false">IF(J1225=1,(MIN(30,(D1225-C1225)))*(K1225/(K1225+L1225))*(O1225/(O1225+P1225)),(MAX(-30,(D1225-C1225)))*(L1225/(K1225+L1225))*(P1225/(P1225+O1225)))</f>
        <v>0.594045025417574</v>
      </c>
      <c r="U1225" s="7" t="n">
        <v>43069</v>
      </c>
    </row>
    <row r="1226" customFormat="false" ht="15" hidden="false" customHeight="false" outlineLevel="0" collapsed="false">
      <c r="A1226" s="0" t="s">
        <v>21</v>
      </c>
      <c r="B1226" s="0" t="s">
        <v>67</v>
      </c>
      <c r="C1226" s="0" t="n">
        <v>73</v>
      </c>
      <c r="D1226" s="0" t="n">
        <v>60</v>
      </c>
      <c r="E1226" s="0" t="n">
        <v>38</v>
      </c>
      <c r="F1226" s="0" t="n">
        <v>32</v>
      </c>
      <c r="G1226" s="0" t="n">
        <v>11</v>
      </c>
      <c r="H1226" s="0" t="n">
        <v>19</v>
      </c>
      <c r="I1226" s="0" t="n">
        <v>1</v>
      </c>
      <c r="J1226" s="0" t="n">
        <v>0</v>
      </c>
      <c r="K1226" s="0" t="n">
        <f aca="false">VLOOKUP(A1226,'Team Data'!$A$1:$E$659,2,FALSE())</f>
        <v>26</v>
      </c>
      <c r="L1226" s="0" t="n">
        <f aca="false">VLOOKUP(A1226,'Team Data'!$A$1:$E$659,3,FALSE())</f>
        <v>7</v>
      </c>
      <c r="M1226" s="0" t="n">
        <f aca="false">VLOOKUP(B1226,'Team Data'!$A$1:$E$659,2,FALSE())</f>
        <v>14</v>
      </c>
      <c r="N1226" s="0" t="n">
        <f aca="false">VLOOKUP(B1226,'Team Data'!$A$1:$E$659,3,FALSE())</f>
        <v>17</v>
      </c>
      <c r="O1226" s="0" t="n">
        <f aca="false">VLOOKUP(A1226,'Team Data'!$A$1:$E$659,4,FALSE())</f>
        <v>619</v>
      </c>
      <c r="P1226" s="0" t="n">
        <f aca="false">VLOOKUP(A1226,'Team Data'!$A$1:$E$659,5,FALSE())</f>
        <v>468</v>
      </c>
      <c r="Q1226" s="0" t="n">
        <f aca="false">VLOOKUP(B1226,'Team Data'!$A$1:$E$659,4,FALSE())</f>
        <v>586</v>
      </c>
      <c r="R1226" s="0" t="n">
        <f aca="false">VLOOKUP(B1226,'Team Data'!$A$1:$E$659,5,FALSE())</f>
        <v>427</v>
      </c>
      <c r="S1226" s="0" t="n">
        <f aca="false">IF(I1226=1,(MIN(30,(C1226-D1226)))*(M1226/(M1226+N1226))*(Q1226/(Q1226+R1226)),(MAX(-30,(C1226-D1226)))*(N1226/(M1226+N1226))*(R1226/(R1226+Q1226)))</f>
        <v>3.39623602840493</v>
      </c>
      <c r="T1226" s="0" t="n">
        <f aca="false">IF(J1226=1,(MIN(30,(D1226-C1226)))*(K1226/(K1226+L1226))*(O1226/(O1226+P1226)),(MAX(-30,(D1226-C1226)))*(L1226/(K1226+L1226))*(P1226/(P1226+O1226)))</f>
        <v>-1.1872543280087</v>
      </c>
      <c r="U1226" s="7" t="n">
        <v>43069</v>
      </c>
    </row>
    <row r="1227" customFormat="false" ht="15" hidden="false" customHeight="false" outlineLevel="0" collapsed="false">
      <c r="A1227" s="0" t="s">
        <v>513</v>
      </c>
      <c r="B1227" s="0" t="s">
        <v>149</v>
      </c>
      <c r="C1227" s="0" t="n">
        <v>59</v>
      </c>
      <c r="D1227" s="0" t="n">
        <v>84</v>
      </c>
      <c r="E1227" s="0" t="n">
        <v>44</v>
      </c>
      <c r="F1227" s="0" t="n">
        <v>45</v>
      </c>
      <c r="G1227" s="0" t="n">
        <v>23</v>
      </c>
      <c r="H1227" s="0" t="n">
        <v>18</v>
      </c>
      <c r="I1227" s="0" t="n">
        <v>0</v>
      </c>
      <c r="J1227" s="0" t="n">
        <v>1</v>
      </c>
      <c r="K1227" s="0" t="n">
        <f aca="false">VLOOKUP(A1227,'Team Data'!$A$1:$E$659,2,FALSE())</f>
        <v>0</v>
      </c>
      <c r="L1227" s="0" t="n">
        <f aca="false">VLOOKUP(A1227,'Team Data'!$A$1:$E$659,3,FALSE())</f>
        <v>2</v>
      </c>
      <c r="M1227" s="0" t="n">
        <f aca="false">VLOOKUP(B1227,'Team Data'!$A$1:$E$659,2,FALSE())</f>
        <v>7</v>
      </c>
      <c r="N1227" s="0" t="n">
        <f aca="false">VLOOKUP(B1227,'Team Data'!$A$1:$E$659,3,FALSE())</f>
        <v>26</v>
      </c>
      <c r="O1227" s="0" t="n">
        <f aca="false">VLOOKUP(A1227,'Team Data'!$A$1:$E$659,4,FALSE())</f>
        <v>28</v>
      </c>
      <c r="P1227" s="0" t="n">
        <f aca="false">VLOOKUP(A1227,'Team Data'!$A$1:$E$659,5,FALSE())</f>
        <v>38</v>
      </c>
      <c r="Q1227" s="0" t="n">
        <f aca="false">VLOOKUP(B1227,'Team Data'!$A$1:$E$659,4,FALSE())</f>
        <v>523</v>
      </c>
      <c r="R1227" s="0" t="n">
        <f aca="false">VLOOKUP(B1227,'Team Data'!$A$1:$E$659,5,FALSE())</f>
        <v>461</v>
      </c>
      <c r="S1227" s="0" t="n">
        <f aca="false">IF(I1227=1,(MIN(30,(C1227-D1227)))*(M1227/(M1227+N1227))*(Q1227/(Q1227+R1227)),(MAX(-30,(C1227-D1227)))*(N1227/(M1227+N1227))*(R1227/(R1227+Q1227)))</f>
        <v>-9.22795023404779</v>
      </c>
      <c r="T1227" s="0" t="n">
        <f aca="false">IF(J1227=1,(MIN(30,(D1227-C1227)))*(K1227/(K1227+L1227))*(O1227/(O1227+P1227)),(MAX(-30,(D1227-C1227)))*(L1227/(K1227+L1227))*(P1227/(P1227+O1227)))</f>
        <v>0</v>
      </c>
      <c r="U1227" s="7" t="n">
        <v>43069</v>
      </c>
    </row>
    <row r="1228" customFormat="false" ht="15" hidden="false" customHeight="false" outlineLevel="0" collapsed="false">
      <c r="A1228" s="0" t="s">
        <v>351</v>
      </c>
      <c r="B1228" s="0" t="s">
        <v>57</v>
      </c>
      <c r="C1228" s="0" t="n">
        <v>87</v>
      </c>
      <c r="D1228" s="0" t="n">
        <v>81</v>
      </c>
      <c r="E1228" s="0" t="n">
        <v>21</v>
      </c>
      <c r="F1228" s="0" t="n">
        <v>34</v>
      </c>
      <c r="G1228" s="0" t="n">
        <v>13</v>
      </c>
      <c r="H1228" s="0" t="n">
        <v>17</v>
      </c>
      <c r="I1228" s="0" t="n">
        <v>1</v>
      </c>
      <c r="J1228" s="0" t="n">
        <v>0</v>
      </c>
      <c r="K1228" s="0" t="n">
        <f aca="false">VLOOKUP(A1228,'Team Data'!$A$1:$E$659,2,FALSE())</f>
        <v>21</v>
      </c>
      <c r="L1228" s="0" t="n">
        <f aca="false">VLOOKUP(A1228,'Team Data'!$A$1:$E$659,3,FALSE())</f>
        <v>13</v>
      </c>
      <c r="M1228" s="0" t="n">
        <f aca="false">VLOOKUP(B1228,'Team Data'!$A$1:$E$659,2,FALSE())</f>
        <v>14</v>
      </c>
      <c r="N1228" s="0" t="n">
        <f aca="false">VLOOKUP(B1228,'Team Data'!$A$1:$E$659,3,FALSE())</f>
        <v>18</v>
      </c>
      <c r="O1228" s="0" t="n">
        <f aca="false">VLOOKUP(A1228,'Team Data'!$A$1:$E$659,4,FALSE())</f>
        <v>532</v>
      </c>
      <c r="P1228" s="0" t="n">
        <f aca="false">VLOOKUP(A1228,'Team Data'!$A$1:$E$659,5,FALSE())</f>
        <v>495</v>
      </c>
      <c r="Q1228" s="0" t="n">
        <f aca="false">VLOOKUP(B1228,'Team Data'!$A$1:$E$659,4,FALSE())</f>
        <v>500</v>
      </c>
      <c r="R1228" s="0" t="n">
        <f aca="false">VLOOKUP(B1228,'Team Data'!$A$1:$E$659,5,FALSE())</f>
        <v>464</v>
      </c>
      <c r="S1228" s="0" t="n">
        <f aca="false">IF(I1228=1,(MIN(30,(C1228-D1228)))*(M1228/(M1228+N1228))*(Q1228/(Q1228+R1228)),(MAX(-30,(C1228-D1228)))*(N1228/(M1228+N1228))*(R1228/(R1228+Q1228)))</f>
        <v>1.36151452282158</v>
      </c>
      <c r="T1228" s="0" t="n">
        <f aca="false">IF(J1228=1,(MIN(30,(D1228-C1228)))*(K1228/(K1228+L1228))*(O1228/(O1228+P1228)),(MAX(-30,(D1228-C1228)))*(L1228/(K1228+L1228))*(P1228/(P1228+O1228)))</f>
        <v>-1.10573343261355</v>
      </c>
      <c r="U1228" s="7" t="n">
        <v>43069</v>
      </c>
    </row>
    <row r="1229" customFormat="false" ht="15" hidden="false" customHeight="false" outlineLevel="0" collapsed="false">
      <c r="A1229" s="0" t="s">
        <v>166</v>
      </c>
      <c r="B1229" s="0" t="s">
        <v>288</v>
      </c>
      <c r="C1229" s="0" t="n">
        <v>60</v>
      </c>
      <c r="D1229" s="0" t="n">
        <v>84</v>
      </c>
      <c r="E1229" s="0" t="n">
        <v>31</v>
      </c>
      <c r="F1229" s="0" t="n">
        <v>23</v>
      </c>
      <c r="G1229" s="0" t="n">
        <v>20</v>
      </c>
      <c r="H1229" s="0" t="n">
        <v>11</v>
      </c>
      <c r="I1229" s="0" t="n">
        <v>0</v>
      </c>
      <c r="J1229" s="0" t="n">
        <v>1</v>
      </c>
      <c r="K1229" s="0" t="n">
        <f aca="false">VLOOKUP(A1229,'Team Data'!$A$1:$E$659,2,FALSE())</f>
        <v>19</v>
      </c>
      <c r="L1229" s="0" t="n">
        <f aca="false">VLOOKUP(A1229,'Team Data'!$A$1:$E$659,3,FALSE())</f>
        <v>15</v>
      </c>
      <c r="M1229" s="0" t="n">
        <f aca="false">VLOOKUP(B1229,'Team Data'!$A$1:$E$659,2,FALSE())</f>
        <v>26</v>
      </c>
      <c r="N1229" s="0" t="n">
        <f aca="false">VLOOKUP(B1229,'Team Data'!$A$1:$E$659,3,FALSE())</f>
        <v>9</v>
      </c>
      <c r="O1229" s="0" t="n">
        <f aca="false">VLOOKUP(A1229,'Team Data'!$A$1:$E$659,4,FALSE())</f>
        <v>543</v>
      </c>
      <c r="P1229" s="0" t="n">
        <f aca="false">VLOOKUP(A1229,'Team Data'!$A$1:$E$659,5,FALSE())</f>
        <v>527</v>
      </c>
      <c r="Q1229" s="0" t="n">
        <f aca="false">VLOOKUP(B1229,'Team Data'!$A$1:$E$659,4,FALSE())</f>
        <v>702</v>
      </c>
      <c r="R1229" s="0" t="n">
        <f aca="false">VLOOKUP(B1229,'Team Data'!$A$1:$E$659,5,FALSE())</f>
        <v>475</v>
      </c>
      <c r="S1229" s="0" t="n">
        <f aca="false">IF(I1229=1,(MIN(30,(C1229-D1229)))*(M1229/(M1229+N1229))*(Q1229/(Q1229+R1229)),(MAX(-30,(C1229-D1229)))*(N1229/(M1229+N1229))*(R1229/(R1229+Q1229)))</f>
        <v>-2.4905935186309</v>
      </c>
      <c r="T1229" s="0" t="n">
        <f aca="false">IF(J1229=1,(MIN(30,(D1229-C1229)))*(K1229/(K1229+L1229))*(O1229/(O1229+P1229)),(MAX(-30,(D1229-C1229)))*(L1229/(K1229+L1229))*(P1229/(P1229+O1229)))</f>
        <v>6.80615722924684</v>
      </c>
      <c r="U1229" s="7" t="n">
        <v>43069</v>
      </c>
    </row>
    <row r="1230" customFormat="false" ht="15" hidden="false" customHeight="false" outlineLevel="0" collapsed="false">
      <c r="A1230" s="0" t="s">
        <v>242</v>
      </c>
      <c r="B1230" s="0" t="s">
        <v>234</v>
      </c>
      <c r="C1230" s="0" t="n">
        <v>84</v>
      </c>
      <c r="D1230" s="0" t="n">
        <v>88</v>
      </c>
      <c r="E1230" s="0" t="n">
        <v>38</v>
      </c>
      <c r="F1230" s="0" t="n">
        <v>37</v>
      </c>
      <c r="G1230" s="0" t="n">
        <v>21</v>
      </c>
      <c r="H1230" s="0" t="n">
        <v>15</v>
      </c>
      <c r="I1230" s="0" t="n">
        <v>0</v>
      </c>
      <c r="J1230" s="0" t="n">
        <v>1</v>
      </c>
      <c r="K1230" s="0" t="n">
        <f aca="false">VLOOKUP(A1230,'Team Data'!$A$1:$E$659,2,FALSE())</f>
        <v>22</v>
      </c>
      <c r="L1230" s="0" t="n">
        <f aca="false">VLOOKUP(A1230,'Team Data'!$A$1:$E$659,3,FALSE())</f>
        <v>9</v>
      </c>
      <c r="M1230" s="0" t="n">
        <f aca="false">VLOOKUP(B1230,'Team Data'!$A$1:$E$659,2,FALSE())</f>
        <v>19</v>
      </c>
      <c r="N1230" s="0" t="n">
        <f aca="false">VLOOKUP(B1230,'Team Data'!$A$1:$E$659,3,FALSE())</f>
        <v>13</v>
      </c>
      <c r="O1230" s="0" t="n">
        <f aca="false">VLOOKUP(A1230,'Team Data'!$A$1:$E$659,4,FALSE())</f>
        <v>500</v>
      </c>
      <c r="P1230" s="0" t="n">
        <f aca="false">VLOOKUP(A1230,'Team Data'!$A$1:$E$659,5,FALSE())</f>
        <v>520</v>
      </c>
      <c r="Q1230" s="0" t="n">
        <f aca="false">VLOOKUP(B1230,'Team Data'!$A$1:$E$659,4,FALSE())</f>
        <v>655</v>
      </c>
      <c r="R1230" s="0" t="n">
        <f aca="false">VLOOKUP(B1230,'Team Data'!$A$1:$E$659,5,FALSE())</f>
        <v>411</v>
      </c>
      <c r="S1230" s="0" t="n">
        <f aca="false">IF(I1230=1,(MIN(30,(C1230-D1230)))*(M1230/(M1230+N1230))*(Q1230/(Q1230+R1230)),(MAX(-30,(C1230-D1230)))*(N1230/(M1230+N1230))*(R1230/(R1230+Q1230)))</f>
        <v>-0.626524390243902</v>
      </c>
      <c r="T1230" s="0" t="n">
        <f aca="false">IF(J1230=1,(MIN(30,(D1230-C1230)))*(K1230/(K1230+L1230))*(O1230/(O1230+P1230)),(MAX(-30,(D1230-C1230)))*(L1230/(K1230+L1230))*(P1230/(P1230+O1230)))</f>
        <v>1.39152435167615</v>
      </c>
      <c r="U1230" s="7" t="n">
        <v>43069</v>
      </c>
    </row>
    <row r="1231" customFormat="false" ht="15" hidden="false" customHeight="false" outlineLevel="0" collapsed="false">
      <c r="A1231" s="0" t="s">
        <v>36</v>
      </c>
      <c r="B1231" s="0" t="s">
        <v>250</v>
      </c>
      <c r="C1231" s="0" t="n">
        <v>70</v>
      </c>
      <c r="D1231" s="0" t="n">
        <v>83</v>
      </c>
      <c r="E1231" s="0" t="n">
        <v>51</v>
      </c>
      <c r="F1231" s="0" t="n">
        <v>49</v>
      </c>
      <c r="G1231" s="0" t="n">
        <v>6</v>
      </c>
      <c r="H1231" s="0" t="n">
        <v>6</v>
      </c>
      <c r="I1231" s="0" t="n">
        <v>0</v>
      </c>
      <c r="J1231" s="0" t="n">
        <v>1</v>
      </c>
      <c r="K1231" s="0" t="n">
        <f aca="false">VLOOKUP(A1231,'Team Data'!$A$1:$E$659,2,FALSE())</f>
        <v>25</v>
      </c>
      <c r="L1231" s="0" t="n">
        <f aca="false">VLOOKUP(A1231,'Team Data'!$A$1:$E$659,3,FALSE())</f>
        <v>10</v>
      </c>
      <c r="M1231" s="0" t="n">
        <f aca="false">VLOOKUP(B1231,'Team Data'!$A$1:$E$659,2,FALSE())</f>
        <v>16</v>
      </c>
      <c r="N1231" s="0" t="n">
        <f aca="false">VLOOKUP(B1231,'Team Data'!$A$1:$E$659,3,FALSE())</f>
        <v>16</v>
      </c>
      <c r="O1231" s="0" t="n">
        <f aca="false">VLOOKUP(A1231,'Team Data'!$A$1:$E$659,4,FALSE())</f>
        <v>540</v>
      </c>
      <c r="P1231" s="0" t="n">
        <f aca="false">VLOOKUP(A1231,'Team Data'!$A$1:$E$659,5,FALSE())</f>
        <v>573</v>
      </c>
      <c r="Q1231" s="0" t="n">
        <f aca="false">VLOOKUP(B1231,'Team Data'!$A$1:$E$659,4,FALSE())</f>
        <v>549</v>
      </c>
      <c r="R1231" s="0" t="n">
        <f aca="false">VLOOKUP(B1231,'Team Data'!$A$1:$E$659,5,FALSE())</f>
        <v>500</v>
      </c>
      <c r="S1231" s="0" t="n">
        <f aca="false">IF(I1231=1,(MIN(30,(C1231-D1231)))*(M1231/(M1231+N1231))*(Q1231/(Q1231+R1231)),(MAX(-30,(C1231-D1231)))*(N1231/(M1231+N1231))*(R1231/(R1231+Q1231)))</f>
        <v>-3.09818875119161</v>
      </c>
      <c r="T1231" s="0" t="n">
        <f aca="false">IF(J1231=1,(MIN(30,(D1231-C1231)))*(K1231/(K1231+L1231))*(O1231/(O1231+P1231)),(MAX(-30,(D1231-C1231)))*(L1231/(K1231+L1231))*(P1231/(P1231+O1231)))</f>
        <v>4.50519830573739</v>
      </c>
      <c r="U1231" s="7" t="n">
        <v>43069</v>
      </c>
    </row>
    <row r="1232" customFormat="false" ht="15" hidden="false" customHeight="false" outlineLevel="0" collapsed="false">
      <c r="A1232" s="0" t="s">
        <v>559</v>
      </c>
      <c r="B1232" s="0" t="s">
        <v>108</v>
      </c>
      <c r="C1232" s="0" t="n">
        <v>54</v>
      </c>
      <c r="D1232" s="0" t="n">
        <v>117</v>
      </c>
      <c r="E1232" s="0" t="n">
        <v>25</v>
      </c>
      <c r="F1232" s="0" t="n">
        <v>59</v>
      </c>
      <c r="G1232" s="0" t="n">
        <v>20</v>
      </c>
      <c r="H1232" s="0" t="n">
        <v>13</v>
      </c>
      <c r="I1232" s="0" t="n">
        <v>0</v>
      </c>
      <c r="J1232" s="0" t="n">
        <v>1</v>
      </c>
      <c r="K1232" s="0" t="n">
        <f aca="false">VLOOKUP(A1232,'Team Data'!$A$1:$E$659,2,FALSE())</f>
        <v>0</v>
      </c>
      <c r="L1232" s="0" t="n">
        <f aca="false">VLOOKUP(A1232,'Team Data'!$A$1:$E$659,3,FALSE())</f>
        <v>3</v>
      </c>
      <c r="M1232" s="0" t="n">
        <f aca="false">VLOOKUP(B1232,'Team Data'!$A$1:$E$659,2,FALSE())</f>
        <v>19</v>
      </c>
      <c r="N1232" s="0" t="n">
        <f aca="false">VLOOKUP(B1232,'Team Data'!$A$1:$E$659,3,FALSE())</f>
        <v>16</v>
      </c>
      <c r="O1232" s="0" t="n">
        <f aca="false">VLOOKUP(A1232,'Team Data'!$A$1:$E$659,4,FALSE())</f>
        <v>53</v>
      </c>
      <c r="P1232" s="0" t="n">
        <f aca="false">VLOOKUP(A1232,'Team Data'!$A$1:$E$659,5,FALSE())</f>
        <v>50</v>
      </c>
      <c r="Q1232" s="0" t="n">
        <f aca="false">VLOOKUP(B1232,'Team Data'!$A$1:$E$659,4,FALSE())</f>
        <v>472</v>
      </c>
      <c r="R1232" s="0" t="n">
        <f aca="false">VLOOKUP(B1232,'Team Data'!$A$1:$E$659,5,FALSE())</f>
        <v>580</v>
      </c>
      <c r="S1232" s="0" t="n">
        <f aca="false">IF(I1232=1,(MIN(30,(C1232-D1232)))*(M1232/(M1232+N1232))*(Q1232/(Q1232+R1232)),(MAX(-30,(C1232-D1232)))*(N1232/(M1232+N1232))*(R1232/(R1232+Q1232)))</f>
        <v>-7.56110809342749</v>
      </c>
      <c r="T1232" s="0" t="n">
        <f aca="false">IF(J1232=1,(MIN(30,(D1232-C1232)))*(K1232/(K1232+L1232))*(O1232/(O1232+P1232)),(MAX(-30,(D1232-C1232)))*(L1232/(K1232+L1232))*(P1232/(P1232+O1232)))</f>
        <v>0</v>
      </c>
      <c r="U1232" s="7" t="n">
        <v>43069</v>
      </c>
    </row>
    <row r="1233" customFormat="false" ht="15" hidden="false" customHeight="false" outlineLevel="0" collapsed="false">
      <c r="A1233" s="0" t="s">
        <v>402</v>
      </c>
      <c r="B1233" s="0" t="s">
        <v>90</v>
      </c>
      <c r="C1233" s="0" t="n">
        <v>61</v>
      </c>
      <c r="D1233" s="0" t="n">
        <v>115</v>
      </c>
      <c r="E1233" s="0" t="n">
        <v>20</v>
      </c>
      <c r="F1233" s="0" t="n">
        <v>57</v>
      </c>
      <c r="G1233" s="0" t="n">
        <v>18</v>
      </c>
      <c r="H1233" s="0" t="n">
        <v>10</v>
      </c>
      <c r="I1233" s="0" t="n">
        <v>0</v>
      </c>
      <c r="J1233" s="0" t="n">
        <v>1</v>
      </c>
      <c r="K1233" s="0" t="n">
        <f aca="false">VLOOKUP(A1233,'Team Data'!$A$1:$E$659,2,FALSE())</f>
        <v>0</v>
      </c>
      <c r="L1233" s="0" t="n">
        <f aca="false">VLOOKUP(A1233,'Team Data'!$A$1:$E$659,3,FALSE())</f>
        <v>4</v>
      </c>
      <c r="M1233" s="0" t="n">
        <f aca="false">VLOOKUP(B1233,'Team Data'!$A$1:$E$659,2,FALSE())</f>
        <v>23</v>
      </c>
      <c r="N1233" s="0" t="n">
        <f aca="false">VLOOKUP(B1233,'Team Data'!$A$1:$E$659,3,FALSE())</f>
        <v>12</v>
      </c>
      <c r="O1233" s="0" t="n">
        <f aca="false">VLOOKUP(A1233,'Team Data'!$A$1:$E$659,4,FALSE())</f>
        <v>62</v>
      </c>
      <c r="P1233" s="0" t="n">
        <f aca="false">VLOOKUP(A1233,'Team Data'!$A$1:$E$659,5,FALSE())</f>
        <v>69</v>
      </c>
      <c r="Q1233" s="0" t="n">
        <f aca="false">VLOOKUP(B1233,'Team Data'!$A$1:$E$659,4,FALSE())</f>
        <v>500</v>
      </c>
      <c r="R1233" s="0" t="n">
        <f aca="false">VLOOKUP(B1233,'Team Data'!$A$1:$E$659,5,FALSE())</f>
        <v>533</v>
      </c>
      <c r="S1233" s="0" t="n">
        <f aca="false">IF(I1233=1,(MIN(30,(C1233-D1233)))*(M1233/(M1233+N1233))*(Q1233/(Q1233+R1233)),(MAX(-30,(C1233-D1233)))*(N1233/(M1233+N1233))*(R1233/(R1233+Q1233)))</f>
        <v>-5.30714977181579</v>
      </c>
      <c r="T1233" s="0" t="n">
        <f aca="false">IF(J1233=1,(MIN(30,(D1233-C1233)))*(K1233/(K1233+L1233))*(O1233/(O1233+P1233)),(MAX(-30,(D1233-C1233)))*(L1233/(K1233+L1233))*(P1233/(P1233+O1233)))</f>
        <v>0</v>
      </c>
      <c r="U1233" s="7" t="n">
        <v>43069</v>
      </c>
    </row>
    <row r="1234" customFormat="false" ht="15" hidden="false" customHeight="false" outlineLevel="0" collapsed="false">
      <c r="A1234" s="0" t="s">
        <v>160</v>
      </c>
      <c r="B1234" s="0" t="s">
        <v>348</v>
      </c>
      <c r="C1234" s="0" t="n">
        <v>104</v>
      </c>
      <c r="D1234" s="0" t="n">
        <v>114</v>
      </c>
      <c r="E1234" s="0" t="n">
        <v>28</v>
      </c>
      <c r="F1234" s="0" t="n">
        <v>35</v>
      </c>
      <c r="G1234" s="0" t="n">
        <v>12</v>
      </c>
      <c r="H1234" s="0" t="n">
        <v>13</v>
      </c>
      <c r="I1234" s="0" t="n">
        <v>0</v>
      </c>
      <c r="J1234" s="0" t="n">
        <v>1</v>
      </c>
      <c r="K1234" s="0" t="n">
        <f aca="false">VLOOKUP(A1234,'Team Data'!$A$1:$E$659,2,FALSE())</f>
        <v>25</v>
      </c>
      <c r="L1234" s="0" t="n">
        <f aca="false">VLOOKUP(A1234,'Team Data'!$A$1:$E$659,3,FALSE())</f>
        <v>11</v>
      </c>
      <c r="M1234" s="0" t="n">
        <f aca="false">VLOOKUP(B1234,'Team Data'!$A$1:$E$659,2,FALSE())</f>
        <v>19</v>
      </c>
      <c r="N1234" s="0" t="n">
        <f aca="false">VLOOKUP(B1234,'Team Data'!$A$1:$E$659,3,FALSE())</f>
        <v>12</v>
      </c>
      <c r="O1234" s="0" t="n">
        <f aca="false">VLOOKUP(A1234,'Team Data'!$A$1:$E$659,4,FALSE())</f>
        <v>620</v>
      </c>
      <c r="P1234" s="0" t="n">
        <f aca="false">VLOOKUP(A1234,'Team Data'!$A$1:$E$659,5,FALSE())</f>
        <v>535</v>
      </c>
      <c r="Q1234" s="0" t="n">
        <f aca="false">VLOOKUP(B1234,'Team Data'!$A$1:$E$659,4,FALSE())</f>
        <v>519</v>
      </c>
      <c r="R1234" s="0" t="n">
        <f aca="false">VLOOKUP(B1234,'Team Data'!$A$1:$E$659,5,FALSE())</f>
        <v>432</v>
      </c>
      <c r="S1234" s="0" t="n">
        <f aca="false">IF(I1234=1,(MIN(30,(C1234-D1234)))*(M1234/(M1234+N1234))*(Q1234/(Q1234+R1234)),(MAX(-30,(C1234-D1234)))*(N1234/(M1234+N1234))*(R1234/(R1234+Q1234)))</f>
        <v>-1.75842067772464</v>
      </c>
      <c r="T1234" s="0" t="n">
        <f aca="false">IF(J1234=1,(MIN(30,(D1234-C1234)))*(K1234/(K1234+L1234))*(O1234/(O1234+P1234)),(MAX(-30,(D1234-C1234)))*(L1234/(K1234+L1234))*(P1234/(P1234+O1234)))</f>
        <v>3.72775372775373</v>
      </c>
      <c r="U1234" s="7" t="n">
        <v>43069</v>
      </c>
    </row>
    <row r="1235" customFormat="false" ht="15" hidden="false" customHeight="false" outlineLevel="0" collapsed="false">
      <c r="A1235" s="0" t="s">
        <v>141</v>
      </c>
      <c r="B1235" s="0" t="s">
        <v>74</v>
      </c>
      <c r="C1235" s="0" t="n">
        <v>67</v>
      </c>
      <c r="D1235" s="0" t="n">
        <v>68</v>
      </c>
      <c r="E1235" s="0" t="n">
        <v>27</v>
      </c>
      <c r="F1235" s="0" t="n">
        <v>37</v>
      </c>
      <c r="G1235" s="0" t="n">
        <v>15</v>
      </c>
      <c r="H1235" s="0" t="n">
        <v>9</v>
      </c>
      <c r="I1235" s="0" t="n">
        <v>0</v>
      </c>
      <c r="J1235" s="0" t="n">
        <v>1</v>
      </c>
      <c r="K1235" s="0" t="n">
        <f aca="false">VLOOKUP(A1235,'Team Data'!$A$1:$E$659,2,FALSE())</f>
        <v>10</v>
      </c>
      <c r="L1235" s="0" t="n">
        <f aca="false">VLOOKUP(A1235,'Team Data'!$A$1:$E$659,3,FALSE())</f>
        <v>21</v>
      </c>
      <c r="M1235" s="0" t="n">
        <f aca="false">VLOOKUP(B1235,'Team Data'!$A$1:$E$659,2,FALSE())</f>
        <v>13</v>
      </c>
      <c r="N1235" s="0" t="n">
        <f aca="false">VLOOKUP(B1235,'Team Data'!$A$1:$E$659,3,FALSE())</f>
        <v>20</v>
      </c>
      <c r="O1235" s="0" t="n">
        <f aca="false">VLOOKUP(A1235,'Team Data'!$A$1:$E$659,4,FALSE())</f>
        <v>459</v>
      </c>
      <c r="P1235" s="0" t="n">
        <f aca="false">VLOOKUP(A1235,'Team Data'!$A$1:$E$659,5,FALSE())</f>
        <v>493</v>
      </c>
      <c r="Q1235" s="0" t="n">
        <f aca="false">VLOOKUP(B1235,'Team Data'!$A$1:$E$659,4,FALSE())</f>
        <v>534</v>
      </c>
      <c r="R1235" s="0" t="n">
        <f aca="false">VLOOKUP(B1235,'Team Data'!$A$1:$E$659,5,FALSE())</f>
        <v>500</v>
      </c>
      <c r="S1235" s="0" t="n">
        <f aca="false">IF(I1235=1,(MIN(30,(C1235-D1235)))*(M1235/(M1235+N1235))*(Q1235/(Q1235+R1235)),(MAX(-30,(C1235-D1235)))*(N1235/(M1235+N1235))*(R1235/(R1235+Q1235)))</f>
        <v>-0.293066057089268</v>
      </c>
      <c r="T1235" s="0" t="n">
        <f aca="false">IF(J1235=1,(MIN(30,(D1235-C1235)))*(K1235/(K1235+L1235))*(O1235/(O1235+P1235)),(MAX(-30,(D1235-C1235)))*(L1235/(K1235+L1235))*(P1235/(P1235+O1235)))</f>
        <v>0.155529953917051</v>
      </c>
      <c r="U1235" s="7" t="n">
        <v>43069</v>
      </c>
    </row>
    <row r="1236" customFormat="false" ht="15" hidden="false" customHeight="false" outlineLevel="0" collapsed="false">
      <c r="A1236" s="0" t="s">
        <v>145</v>
      </c>
      <c r="B1236" s="0" t="s">
        <v>290</v>
      </c>
      <c r="C1236" s="0" t="n">
        <v>80</v>
      </c>
      <c r="D1236" s="0" t="n">
        <v>86</v>
      </c>
      <c r="E1236" s="0" t="n">
        <v>34</v>
      </c>
      <c r="F1236" s="0" t="n">
        <v>38</v>
      </c>
      <c r="G1236" s="0" t="n">
        <v>19</v>
      </c>
      <c r="H1236" s="0" t="n">
        <v>18</v>
      </c>
      <c r="I1236" s="0" t="n">
        <v>0</v>
      </c>
      <c r="J1236" s="0" t="n">
        <v>1</v>
      </c>
      <c r="K1236" s="0" t="n">
        <f aca="false">VLOOKUP(A1236,'Team Data'!$A$1:$E$659,2,FALSE())</f>
        <v>23</v>
      </c>
      <c r="L1236" s="0" t="n">
        <f aca="false">VLOOKUP(A1236,'Team Data'!$A$1:$E$659,3,FALSE())</f>
        <v>10</v>
      </c>
      <c r="M1236" s="0" t="n">
        <f aca="false">VLOOKUP(B1236,'Team Data'!$A$1:$E$659,2,FALSE())</f>
        <v>19</v>
      </c>
      <c r="N1236" s="0" t="n">
        <f aca="false">VLOOKUP(B1236,'Team Data'!$A$1:$E$659,3,FALSE())</f>
        <v>14</v>
      </c>
      <c r="O1236" s="0" t="n">
        <f aca="false">VLOOKUP(A1236,'Team Data'!$A$1:$E$659,4,FALSE())</f>
        <v>503</v>
      </c>
      <c r="P1236" s="0" t="n">
        <f aca="false">VLOOKUP(A1236,'Team Data'!$A$1:$E$659,5,FALSE())</f>
        <v>487</v>
      </c>
      <c r="Q1236" s="0" t="n">
        <f aca="false">VLOOKUP(B1236,'Team Data'!$A$1:$E$659,4,FALSE())</f>
        <v>502</v>
      </c>
      <c r="R1236" s="0" t="n">
        <f aca="false">VLOOKUP(B1236,'Team Data'!$A$1:$E$659,5,FALSE())</f>
        <v>497</v>
      </c>
      <c r="S1236" s="0" t="n">
        <f aca="false">IF(I1236=1,(MIN(30,(C1236-D1236)))*(M1236/(M1236+N1236))*(Q1236/(Q1236+R1236)),(MAX(-30,(C1236-D1236)))*(N1236/(M1236+N1236))*(R1236/(R1236+Q1236)))</f>
        <v>-1.26635726635727</v>
      </c>
      <c r="T1236" s="0" t="n">
        <f aca="false">IF(J1236=1,(MIN(30,(D1236-C1236)))*(K1236/(K1236+L1236))*(O1236/(O1236+P1236)),(MAX(-30,(D1236-C1236)))*(L1236/(K1236+L1236))*(P1236/(P1236+O1236)))</f>
        <v>2.1247015610652</v>
      </c>
      <c r="U1236" s="7" t="n">
        <v>43069</v>
      </c>
    </row>
    <row r="1237" customFormat="false" ht="15" hidden="false" customHeight="false" outlineLevel="0" collapsed="false">
      <c r="A1237" s="0" t="s">
        <v>97</v>
      </c>
      <c r="B1237" s="0" t="s">
        <v>132</v>
      </c>
      <c r="C1237" s="0" t="n">
        <v>76</v>
      </c>
      <c r="D1237" s="0" t="n">
        <v>72</v>
      </c>
      <c r="E1237" s="0" t="n">
        <v>34</v>
      </c>
      <c r="F1237" s="0" t="n">
        <v>30</v>
      </c>
      <c r="G1237" s="0" t="n">
        <v>16</v>
      </c>
      <c r="H1237" s="0" t="n">
        <v>10</v>
      </c>
      <c r="I1237" s="0" t="n">
        <v>1</v>
      </c>
      <c r="J1237" s="0" t="n">
        <v>0</v>
      </c>
      <c r="K1237" s="0" t="n">
        <f aca="false">VLOOKUP(A1237,'Team Data'!$A$1:$E$659,2,FALSE())</f>
        <v>16</v>
      </c>
      <c r="L1237" s="0" t="n">
        <f aca="false">VLOOKUP(A1237,'Team Data'!$A$1:$E$659,3,FALSE())</f>
        <v>17</v>
      </c>
      <c r="M1237" s="0" t="n">
        <f aca="false">VLOOKUP(B1237,'Team Data'!$A$1:$E$659,2,FALSE())</f>
        <v>10</v>
      </c>
      <c r="N1237" s="0" t="n">
        <f aca="false">VLOOKUP(B1237,'Team Data'!$A$1:$E$659,3,FALSE())</f>
        <v>22</v>
      </c>
      <c r="O1237" s="0" t="n">
        <f aca="false">VLOOKUP(A1237,'Team Data'!$A$1:$E$659,4,FALSE())</f>
        <v>539</v>
      </c>
      <c r="P1237" s="0" t="n">
        <f aca="false">VLOOKUP(A1237,'Team Data'!$A$1:$E$659,5,FALSE())</f>
        <v>535</v>
      </c>
      <c r="Q1237" s="0" t="n">
        <f aca="false">VLOOKUP(B1237,'Team Data'!$A$1:$E$659,4,FALSE())</f>
        <v>532</v>
      </c>
      <c r="R1237" s="0" t="n">
        <f aca="false">VLOOKUP(B1237,'Team Data'!$A$1:$E$659,5,FALSE())</f>
        <v>476</v>
      </c>
      <c r="S1237" s="0" t="n">
        <f aca="false">IF(I1237=1,(MIN(30,(C1237-D1237)))*(M1237/(M1237+N1237))*(Q1237/(Q1237+R1237)),(MAX(-30,(C1237-D1237)))*(N1237/(M1237+N1237))*(R1237/(R1237+Q1237)))</f>
        <v>0.659722222222222</v>
      </c>
      <c r="T1237" s="0" t="n">
        <f aca="false">IF(J1237=1,(MIN(30,(D1237-C1237)))*(K1237/(K1237+L1237))*(O1237/(O1237+P1237)),(MAX(-30,(D1237-C1237)))*(L1237/(K1237+L1237))*(P1237/(P1237+O1237)))</f>
        <v>-1.02646577506913</v>
      </c>
      <c r="U1237" s="7" t="n">
        <v>43069</v>
      </c>
    </row>
    <row r="1238" customFormat="false" ht="15" hidden="false" customHeight="false" outlineLevel="0" collapsed="false">
      <c r="A1238" s="0" t="s">
        <v>225</v>
      </c>
      <c r="B1238" s="0" t="s">
        <v>185</v>
      </c>
      <c r="C1238" s="0" t="n">
        <v>78</v>
      </c>
      <c r="D1238" s="0" t="n">
        <v>85</v>
      </c>
      <c r="E1238" s="0" t="n">
        <v>43</v>
      </c>
      <c r="F1238" s="0" t="n">
        <v>35</v>
      </c>
      <c r="G1238" s="0" t="n">
        <v>18</v>
      </c>
      <c r="H1238" s="0" t="n">
        <v>14</v>
      </c>
      <c r="I1238" s="0" t="n">
        <v>0</v>
      </c>
      <c r="J1238" s="0" t="n">
        <v>1</v>
      </c>
      <c r="K1238" s="0" t="n">
        <f aca="false">VLOOKUP(A1238,'Team Data'!$A$1:$E$659,2,FALSE())</f>
        <v>26</v>
      </c>
      <c r="L1238" s="0" t="n">
        <f aca="false">VLOOKUP(A1238,'Team Data'!$A$1:$E$659,3,FALSE())</f>
        <v>12</v>
      </c>
      <c r="M1238" s="0" t="n">
        <f aca="false">VLOOKUP(B1238,'Team Data'!$A$1:$E$659,2,FALSE())</f>
        <v>21</v>
      </c>
      <c r="N1238" s="0" t="n">
        <f aca="false">VLOOKUP(B1238,'Team Data'!$A$1:$E$659,3,FALSE())</f>
        <v>12</v>
      </c>
      <c r="O1238" s="0" t="n">
        <f aca="false">VLOOKUP(A1238,'Team Data'!$A$1:$E$659,4,FALSE())</f>
        <v>700</v>
      </c>
      <c r="P1238" s="0" t="n">
        <f aca="false">VLOOKUP(A1238,'Team Data'!$A$1:$E$659,5,FALSE())</f>
        <v>549</v>
      </c>
      <c r="Q1238" s="0" t="n">
        <f aca="false">VLOOKUP(B1238,'Team Data'!$A$1:$E$659,4,FALSE())</f>
        <v>618</v>
      </c>
      <c r="R1238" s="0" t="n">
        <f aca="false">VLOOKUP(B1238,'Team Data'!$A$1:$E$659,5,FALSE())</f>
        <v>486</v>
      </c>
      <c r="S1238" s="0" t="n">
        <f aca="false">IF(I1238=1,(MIN(30,(C1238-D1238)))*(M1238/(M1238+N1238))*(Q1238/(Q1238+R1238)),(MAX(-30,(C1238-D1238)))*(N1238/(M1238+N1238))*(R1238/(R1238+Q1238)))</f>
        <v>-1.12055335968379</v>
      </c>
      <c r="T1238" s="0" t="n">
        <f aca="false">IF(J1238=1,(MIN(30,(D1238-C1238)))*(K1238/(K1238+L1238))*(O1238/(O1238+P1238)),(MAX(-30,(D1238-C1238)))*(L1238/(K1238+L1238))*(P1238/(P1238+O1238)))</f>
        <v>2.68425266529013</v>
      </c>
      <c r="U1238" s="7" t="n">
        <v>43069</v>
      </c>
    </row>
    <row r="1239" customFormat="false" ht="15" hidden="false" customHeight="false" outlineLevel="0" collapsed="false">
      <c r="A1239" s="0" t="s">
        <v>55</v>
      </c>
      <c r="B1239" s="0" t="s">
        <v>215</v>
      </c>
      <c r="C1239" s="0" t="n">
        <v>79</v>
      </c>
      <c r="D1239" s="0" t="n">
        <v>65</v>
      </c>
      <c r="E1239" s="0" t="n">
        <v>30</v>
      </c>
      <c r="F1239" s="0" t="n">
        <v>30</v>
      </c>
      <c r="G1239" s="0" t="n">
        <v>11</v>
      </c>
      <c r="H1239" s="0" t="n">
        <v>14</v>
      </c>
      <c r="I1239" s="0" t="n">
        <v>1</v>
      </c>
      <c r="J1239" s="0" t="n">
        <v>0</v>
      </c>
      <c r="K1239" s="0" t="n">
        <f aca="false">VLOOKUP(A1239,'Team Data'!$A$1:$E$659,2,FALSE())</f>
        <v>24</v>
      </c>
      <c r="L1239" s="0" t="n">
        <f aca="false">VLOOKUP(A1239,'Team Data'!$A$1:$E$659,3,FALSE())</f>
        <v>9</v>
      </c>
      <c r="M1239" s="0" t="n">
        <f aca="false">VLOOKUP(B1239,'Team Data'!$A$1:$E$659,2,FALSE())</f>
        <v>25</v>
      </c>
      <c r="N1239" s="0" t="n">
        <f aca="false">VLOOKUP(B1239,'Team Data'!$A$1:$E$659,3,FALSE())</f>
        <v>9</v>
      </c>
      <c r="O1239" s="0" t="n">
        <f aca="false">VLOOKUP(A1239,'Team Data'!$A$1:$E$659,4,FALSE())</f>
        <v>691</v>
      </c>
      <c r="P1239" s="0" t="n">
        <f aca="false">VLOOKUP(A1239,'Team Data'!$A$1:$E$659,5,FALSE())</f>
        <v>426</v>
      </c>
      <c r="Q1239" s="0" t="n">
        <f aca="false">VLOOKUP(B1239,'Team Data'!$A$1:$E$659,4,FALSE())</f>
        <v>711</v>
      </c>
      <c r="R1239" s="0" t="n">
        <f aca="false">VLOOKUP(B1239,'Team Data'!$A$1:$E$659,5,FALSE())</f>
        <v>455</v>
      </c>
      <c r="S1239" s="0" t="n">
        <f aca="false">IF(I1239=1,(MIN(30,(C1239-D1239)))*(M1239/(M1239+N1239))*(Q1239/(Q1239+R1239)),(MAX(-30,(C1239-D1239)))*(N1239/(M1239+N1239))*(R1239/(R1239+Q1239)))</f>
        <v>6.27711633538493</v>
      </c>
      <c r="T1239" s="0" t="n">
        <f aca="false">IF(J1239=1,(MIN(30,(D1239-C1239)))*(K1239/(K1239+L1239))*(O1239/(O1239+P1239)),(MAX(-30,(D1239-C1239)))*(L1239/(K1239+L1239))*(P1239/(P1239+O1239)))</f>
        <v>-1.45617319117767</v>
      </c>
      <c r="U1239" s="7" t="n">
        <v>43069</v>
      </c>
    </row>
    <row r="1240" customFormat="false" ht="15" hidden="false" customHeight="false" outlineLevel="0" collapsed="false">
      <c r="A1240" s="0" t="s">
        <v>169</v>
      </c>
      <c r="B1240" s="0" t="s">
        <v>197</v>
      </c>
      <c r="C1240" s="0" t="n">
        <v>71</v>
      </c>
      <c r="D1240" s="0" t="n">
        <v>86</v>
      </c>
      <c r="E1240" s="0" t="n">
        <v>31</v>
      </c>
      <c r="F1240" s="0" t="n">
        <v>37</v>
      </c>
      <c r="G1240" s="0" t="n">
        <v>10</v>
      </c>
      <c r="H1240" s="0" t="n">
        <v>12</v>
      </c>
      <c r="I1240" s="0" t="n">
        <v>0</v>
      </c>
      <c r="J1240" s="0" t="n">
        <v>1</v>
      </c>
      <c r="K1240" s="0" t="n">
        <f aca="false">VLOOKUP(A1240,'Team Data'!$A$1:$E$659,2,FALSE())</f>
        <v>32</v>
      </c>
      <c r="L1240" s="0" t="n">
        <f aca="false">VLOOKUP(A1240,'Team Data'!$A$1:$E$659,3,FALSE())</f>
        <v>7</v>
      </c>
      <c r="M1240" s="0" t="n">
        <f aca="false">VLOOKUP(B1240,'Team Data'!$A$1:$E$659,2,FALSE())</f>
        <v>26</v>
      </c>
      <c r="N1240" s="0" t="n">
        <f aca="false">VLOOKUP(B1240,'Team Data'!$A$1:$E$659,3,FALSE())</f>
        <v>11</v>
      </c>
      <c r="O1240" s="0" t="n">
        <f aca="false">VLOOKUP(A1240,'Team Data'!$A$1:$E$659,4,FALSE())</f>
        <v>785</v>
      </c>
      <c r="P1240" s="0" t="n">
        <f aca="false">VLOOKUP(A1240,'Team Data'!$A$1:$E$659,5,FALSE())</f>
        <v>531</v>
      </c>
      <c r="Q1240" s="0" t="n">
        <f aca="false">VLOOKUP(B1240,'Team Data'!$A$1:$E$659,4,FALSE())</f>
        <v>794</v>
      </c>
      <c r="R1240" s="0" t="n">
        <f aca="false">VLOOKUP(B1240,'Team Data'!$A$1:$E$659,5,FALSE())</f>
        <v>455</v>
      </c>
      <c r="S1240" s="0" t="n">
        <f aca="false">IF(I1240=1,(MIN(30,(C1240-D1240)))*(M1240/(M1240+N1240))*(Q1240/(Q1240+R1240)),(MAX(-30,(C1240-D1240)))*(N1240/(M1240+N1240))*(R1240/(R1240+Q1240)))</f>
        <v>-1.62454287754528</v>
      </c>
      <c r="T1240" s="0" t="n">
        <f aca="false">IF(J1240=1,(MIN(30,(D1240-C1240)))*(K1240/(K1240+L1240))*(O1240/(O1240+P1240)),(MAX(-30,(D1240-C1240)))*(L1240/(K1240+L1240))*(P1240/(P1240+O1240)))</f>
        <v>7.34159457563713</v>
      </c>
      <c r="U1240" s="7" t="n">
        <v>43069</v>
      </c>
    </row>
    <row r="1241" customFormat="false" ht="15" hidden="false" customHeight="false" outlineLevel="0" collapsed="false">
      <c r="A1241" s="0" t="s">
        <v>612</v>
      </c>
      <c r="B1241" s="0" t="s">
        <v>211</v>
      </c>
      <c r="C1241" s="0" t="n">
        <v>56</v>
      </c>
      <c r="D1241" s="0" t="n">
        <v>67</v>
      </c>
      <c r="E1241" s="0" t="n">
        <v>30</v>
      </c>
      <c r="F1241" s="0" t="n">
        <v>34</v>
      </c>
      <c r="G1241" s="0" t="n">
        <v>17</v>
      </c>
      <c r="H1241" s="0" t="n">
        <v>15</v>
      </c>
      <c r="I1241" s="0" t="n">
        <v>0</v>
      </c>
      <c r="J1241" s="0" t="n">
        <v>1</v>
      </c>
      <c r="K1241" s="0" t="n">
        <f aca="false">VLOOKUP(A1241,'Team Data'!$A$1:$E$659,2,FALSE())</f>
        <v>0</v>
      </c>
      <c r="L1241" s="0" t="n">
        <f aca="false">VLOOKUP(A1241,'Team Data'!$A$1:$E$659,3,FALSE())</f>
        <v>1</v>
      </c>
      <c r="M1241" s="0" t="n">
        <f aca="false">VLOOKUP(B1241,'Team Data'!$A$1:$E$659,2,FALSE())</f>
        <v>4</v>
      </c>
      <c r="N1241" s="0" t="n">
        <f aca="false">VLOOKUP(B1241,'Team Data'!$A$1:$E$659,3,FALSE())</f>
        <v>25</v>
      </c>
      <c r="O1241" s="0" t="n">
        <f aca="false">VLOOKUP(A1241,'Team Data'!$A$1:$E$659,4,FALSE())</f>
        <v>4</v>
      </c>
      <c r="P1241" s="0" t="n">
        <f aca="false">VLOOKUP(A1241,'Team Data'!$A$1:$E$659,5,FALSE())</f>
        <v>25</v>
      </c>
      <c r="Q1241" s="0" t="n">
        <f aca="false">VLOOKUP(B1241,'Team Data'!$A$1:$E$659,4,FALSE())</f>
        <v>425</v>
      </c>
      <c r="R1241" s="0" t="n">
        <f aca="false">VLOOKUP(B1241,'Team Data'!$A$1:$E$659,5,FALSE())</f>
        <v>394</v>
      </c>
      <c r="S1241" s="0" t="n">
        <f aca="false">IF(I1241=1,(MIN(30,(C1241-D1241)))*(M1241/(M1241+N1241))*(Q1241/(Q1241+R1241)),(MAX(-30,(C1241-D1241)))*(N1241/(M1241+N1241))*(R1241/(R1241+Q1241)))</f>
        <v>-4.56191318260284</v>
      </c>
      <c r="T1241" s="0" t="n">
        <f aca="false">IF(J1241=1,(MIN(30,(D1241-C1241)))*(K1241/(K1241+L1241))*(O1241/(O1241+P1241)),(MAX(-30,(D1241-C1241)))*(L1241/(K1241+L1241))*(P1241/(P1241+O1241)))</f>
        <v>0</v>
      </c>
      <c r="U1241" s="7" t="n">
        <v>43069</v>
      </c>
    </row>
    <row r="1242" customFormat="false" ht="15" hidden="false" customHeight="false" outlineLevel="0" collapsed="false">
      <c r="A1242" s="0" t="s">
        <v>46</v>
      </c>
      <c r="B1242" s="0" t="s">
        <v>146</v>
      </c>
      <c r="C1242" s="0" t="n">
        <v>65</v>
      </c>
      <c r="D1242" s="0" t="n">
        <v>71</v>
      </c>
      <c r="E1242" s="0" t="n">
        <v>43</v>
      </c>
      <c r="F1242" s="0" t="n">
        <v>42</v>
      </c>
      <c r="G1242" s="0" t="n">
        <v>15</v>
      </c>
      <c r="H1242" s="0" t="n">
        <v>10</v>
      </c>
      <c r="I1242" s="0" t="n">
        <v>0</v>
      </c>
      <c r="J1242" s="0" t="n">
        <v>1</v>
      </c>
      <c r="K1242" s="0" t="n">
        <f aca="false">VLOOKUP(A1242,'Team Data'!$A$1:$E$659,2,FALSE())</f>
        <v>18</v>
      </c>
      <c r="L1242" s="0" t="n">
        <f aca="false">VLOOKUP(A1242,'Team Data'!$A$1:$E$659,3,FALSE())</f>
        <v>17</v>
      </c>
      <c r="M1242" s="0" t="n">
        <f aca="false">VLOOKUP(B1242,'Team Data'!$A$1:$E$659,2,FALSE())</f>
        <v>7</v>
      </c>
      <c r="N1242" s="0" t="n">
        <f aca="false">VLOOKUP(B1242,'Team Data'!$A$1:$E$659,3,FALSE())</f>
        <v>25</v>
      </c>
      <c r="O1242" s="0" t="n">
        <f aca="false">VLOOKUP(A1242,'Team Data'!$A$1:$E$659,4,FALSE())</f>
        <v>546</v>
      </c>
      <c r="P1242" s="0" t="n">
        <f aca="false">VLOOKUP(A1242,'Team Data'!$A$1:$E$659,5,FALSE())</f>
        <v>561</v>
      </c>
      <c r="Q1242" s="0" t="n">
        <f aca="false">VLOOKUP(B1242,'Team Data'!$A$1:$E$659,4,FALSE())</f>
        <v>544</v>
      </c>
      <c r="R1242" s="0" t="n">
        <f aca="false">VLOOKUP(B1242,'Team Data'!$A$1:$E$659,5,FALSE())</f>
        <v>461</v>
      </c>
      <c r="S1242" s="0" t="n">
        <f aca="false">IF(I1242=1,(MIN(30,(C1242-D1242)))*(M1242/(M1242+N1242))*(Q1242/(Q1242+R1242)),(MAX(-30,(C1242-D1242)))*(N1242/(M1242+N1242))*(R1242/(R1242+Q1242)))</f>
        <v>-2.15018656716418</v>
      </c>
      <c r="T1242" s="0" t="n">
        <f aca="false">IF(J1242=1,(MIN(30,(D1242-C1242)))*(K1242/(K1242+L1242))*(O1242/(O1242+P1242)),(MAX(-30,(D1242-C1242)))*(L1242/(K1242+L1242))*(P1242/(P1242+O1242)))</f>
        <v>1.5219512195122</v>
      </c>
      <c r="U1242" s="7" t="n">
        <v>43069</v>
      </c>
    </row>
    <row r="1243" customFormat="false" ht="15" hidden="false" customHeight="false" outlineLevel="0" collapsed="false">
      <c r="A1243" s="0" t="s">
        <v>73</v>
      </c>
      <c r="B1243" s="0" t="s">
        <v>220</v>
      </c>
      <c r="C1243" s="0" t="n">
        <v>73</v>
      </c>
      <c r="D1243" s="0" t="n">
        <v>75</v>
      </c>
      <c r="E1243" s="0" t="n">
        <v>34</v>
      </c>
      <c r="F1243" s="0" t="n">
        <v>24</v>
      </c>
      <c r="G1243" s="0" t="n">
        <v>17</v>
      </c>
      <c r="H1243" s="0" t="n">
        <v>11</v>
      </c>
      <c r="I1243" s="0" t="n">
        <v>0</v>
      </c>
      <c r="J1243" s="0" t="n">
        <v>1</v>
      </c>
      <c r="K1243" s="0" t="n">
        <f aca="false">VLOOKUP(A1243,'Team Data'!$A$1:$E$659,2,FALSE())</f>
        <v>17</v>
      </c>
      <c r="L1243" s="0" t="n">
        <f aca="false">VLOOKUP(A1243,'Team Data'!$A$1:$E$659,3,FALSE())</f>
        <v>17</v>
      </c>
      <c r="M1243" s="0" t="n">
        <f aca="false">VLOOKUP(B1243,'Team Data'!$A$1:$E$659,2,FALSE())</f>
        <v>9</v>
      </c>
      <c r="N1243" s="0" t="n">
        <f aca="false">VLOOKUP(B1243,'Team Data'!$A$1:$E$659,3,FALSE())</f>
        <v>22</v>
      </c>
      <c r="O1243" s="0" t="n">
        <f aca="false">VLOOKUP(A1243,'Team Data'!$A$1:$E$659,4,FALSE())</f>
        <v>569</v>
      </c>
      <c r="P1243" s="0" t="n">
        <f aca="false">VLOOKUP(A1243,'Team Data'!$A$1:$E$659,5,FALSE())</f>
        <v>514</v>
      </c>
      <c r="Q1243" s="0" t="n">
        <f aca="false">VLOOKUP(B1243,'Team Data'!$A$1:$E$659,4,FALSE())</f>
        <v>532</v>
      </c>
      <c r="R1243" s="0" t="n">
        <f aca="false">VLOOKUP(B1243,'Team Data'!$A$1:$E$659,5,FALSE())</f>
        <v>421</v>
      </c>
      <c r="S1243" s="0" t="n">
        <f aca="false">IF(I1243=1,(MIN(30,(C1243-D1243)))*(M1243/(M1243+N1243))*(Q1243/(Q1243+R1243)),(MAX(-30,(C1243-D1243)))*(N1243/(M1243+N1243))*(R1243/(R1243+Q1243)))</f>
        <v>-0.627018244592628</v>
      </c>
      <c r="T1243" s="0" t="n">
        <f aca="false">IF(J1243=1,(MIN(30,(D1243-C1243)))*(K1243/(K1243+L1243))*(O1243/(O1243+P1243)),(MAX(-30,(D1243-C1243)))*(L1243/(K1243+L1243))*(P1243/(P1243+O1243)))</f>
        <v>0.52539242843952</v>
      </c>
      <c r="U1243" s="7" t="n">
        <v>43069</v>
      </c>
    </row>
    <row r="1244" customFormat="false" ht="15" hidden="false" customHeight="false" outlineLevel="0" collapsed="false">
      <c r="A1244" s="0" t="s">
        <v>88</v>
      </c>
      <c r="B1244" s="0" t="s">
        <v>291</v>
      </c>
      <c r="C1244" s="0" t="n">
        <v>58</v>
      </c>
      <c r="D1244" s="0" t="n">
        <v>82</v>
      </c>
      <c r="E1244" s="0" t="n">
        <v>30</v>
      </c>
      <c r="F1244" s="0" t="n">
        <v>38</v>
      </c>
      <c r="G1244" s="0" t="n">
        <v>17</v>
      </c>
      <c r="H1244" s="0" t="n">
        <v>11</v>
      </c>
      <c r="I1244" s="0" t="n">
        <v>0</v>
      </c>
      <c r="J1244" s="0" t="n">
        <v>1</v>
      </c>
      <c r="K1244" s="0" t="n">
        <f aca="false">VLOOKUP(A1244,'Team Data'!$A$1:$E$659,2,FALSE())</f>
        <v>9</v>
      </c>
      <c r="L1244" s="0" t="n">
        <f aca="false">VLOOKUP(A1244,'Team Data'!$A$1:$E$659,3,FALSE())</f>
        <v>25</v>
      </c>
      <c r="M1244" s="0" t="n">
        <f aca="false">VLOOKUP(B1244,'Team Data'!$A$1:$E$659,2,FALSE())</f>
        <v>19</v>
      </c>
      <c r="N1244" s="0" t="n">
        <f aca="false">VLOOKUP(B1244,'Team Data'!$A$1:$E$659,3,FALSE())</f>
        <v>15</v>
      </c>
      <c r="O1244" s="0" t="n">
        <f aca="false">VLOOKUP(A1244,'Team Data'!$A$1:$E$659,4,FALSE())</f>
        <v>507</v>
      </c>
      <c r="P1244" s="0" t="n">
        <f aca="false">VLOOKUP(A1244,'Team Data'!$A$1:$E$659,5,FALSE())</f>
        <v>582</v>
      </c>
      <c r="Q1244" s="0" t="n">
        <f aca="false">VLOOKUP(B1244,'Team Data'!$A$1:$E$659,4,FALSE())</f>
        <v>700</v>
      </c>
      <c r="R1244" s="0" t="n">
        <f aca="false">VLOOKUP(B1244,'Team Data'!$A$1:$E$659,5,FALSE())</f>
        <v>458</v>
      </c>
      <c r="S1244" s="0" t="n">
        <f aca="false">IF(I1244=1,(MIN(30,(C1244-D1244)))*(M1244/(M1244+N1244))*(Q1244/(Q1244+R1244)),(MAX(-30,(C1244-D1244)))*(N1244/(M1244+N1244))*(R1244/(R1244+Q1244)))</f>
        <v>-4.18774763791527</v>
      </c>
      <c r="T1244" s="0" t="n">
        <f aca="false">IF(J1244=1,(MIN(30,(D1244-C1244)))*(K1244/(K1244+L1244))*(O1244/(O1244+P1244)),(MAX(-30,(D1244-C1244)))*(L1244/(K1244+L1244))*(P1244/(P1244+O1244)))</f>
        <v>2.95770539620807</v>
      </c>
      <c r="U1244" s="7" t="n">
        <v>43069</v>
      </c>
    </row>
    <row r="1245" customFormat="false" ht="15" hidden="false" customHeight="false" outlineLevel="0" collapsed="false">
      <c r="A1245" s="0" t="s">
        <v>22</v>
      </c>
      <c r="B1245" s="0" t="s">
        <v>217</v>
      </c>
      <c r="C1245" s="0" t="n">
        <v>63</v>
      </c>
      <c r="D1245" s="0" t="n">
        <v>79</v>
      </c>
      <c r="E1245" s="0" t="n">
        <v>33</v>
      </c>
      <c r="F1245" s="0" t="n">
        <v>34</v>
      </c>
      <c r="G1245" s="0" t="n">
        <v>20</v>
      </c>
      <c r="H1245" s="0" t="n">
        <v>17</v>
      </c>
      <c r="I1245" s="0" t="n">
        <v>0</v>
      </c>
      <c r="J1245" s="0" t="n">
        <v>1</v>
      </c>
      <c r="K1245" s="0" t="n">
        <f aca="false">VLOOKUP(A1245,'Team Data'!$A$1:$E$659,2,FALSE())</f>
        <v>19</v>
      </c>
      <c r="L1245" s="0" t="n">
        <f aca="false">VLOOKUP(A1245,'Team Data'!$A$1:$E$659,3,FALSE())</f>
        <v>15</v>
      </c>
      <c r="M1245" s="0" t="n">
        <f aca="false">VLOOKUP(B1245,'Team Data'!$A$1:$E$659,2,FALSE())</f>
        <v>20</v>
      </c>
      <c r="N1245" s="0" t="n">
        <f aca="false">VLOOKUP(B1245,'Team Data'!$A$1:$E$659,3,FALSE())</f>
        <v>14</v>
      </c>
      <c r="O1245" s="0" t="n">
        <f aca="false">VLOOKUP(A1245,'Team Data'!$A$1:$E$659,4,FALSE())</f>
        <v>533</v>
      </c>
      <c r="P1245" s="0" t="n">
        <f aca="false">VLOOKUP(A1245,'Team Data'!$A$1:$E$659,5,FALSE())</f>
        <v>507</v>
      </c>
      <c r="Q1245" s="0" t="n">
        <f aca="false">VLOOKUP(B1245,'Team Data'!$A$1:$E$659,4,FALSE())</f>
        <v>662</v>
      </c>
      <c r="R1245" s="0" t="n">
        <f aca="false">VLOOKUP(B1245,'Team Data'!$A$1:$E$659,5,FALSE())</f>
        <v>489</v>
      </c>
      <c r="S1245" s="0" t="n">
        <f aca="false">IF(I1245=1,(MIN(30,(C1245-D1245)))*(M1245/(M1245+N1245))*(Q1245/(Q1245+R1245)),(MAX(-30,(C1245-D1245)))*(N1245/(M1245+N1245))*(R1245/(R1245+Q1245)))</f>
        <v>-2.79899831348699</v>
      </c>
      <c r="T1245" s="0" t="n">
        <f aca="false">IF(J1245=1,(MIN(30,(D1245-C1245)))*(K1245/(K1245+L1245))*(O1245/(O1245+P1245)),(MAX(-30,(D1245-C1245)))*(L1245/(K1245+L1245))*(P1245/(P1245+O1245)))</f>
        <v>4.58235294117647</v>
      </c>
      <c r="U1245" s="7" t="n">
        <v>43069</v>
      </c>
    </row>
    <row r="1246" customFormat="false" ht="15" hidden="false" customHeight="false" outlineLevel="0" collapsed="false">
      <c r="A1246" s="0" t="s">
        <v>221</v>
      </c>
      <c r="B1246" s="0" t="s">
        <v>135</v>
      </c>
      <c r="C1246" s="0" t="n">
        <v>68</v>
      </c>
      <c r="D1246" s="0" t="n">
        <v>77</v>
      </c>
      <c r="E1246" s="0" t="n">
        <v>36</v>
      </c>
      <c r="F1246" s="0" t="n">
        <v>35</v>
      </c>
      <c r="G1246" s="0" t="n">
        <v>9</v>
      </c>
      <c r="H1246" s="0" t="n">
        <v>9</v>
      </c>
      <c r="I1246" s="0" t="n">
        <v>0</v>
      </c>
      <c r="J1246" s="0" t="n">
        <v>1</v>
      </c>
      <c r="K1246" s="0" t="n">
        <f aca="false">VLOOKUP(A1246,'Team Data'!$A$1:$E$659,2,FALSE())</f>
        <v>11</v>
      </c>
      <c r="L1246" s="0" t="n">
        <f aca="false">VLOOKUP(A1246,'Team Data'!$A$1:$E$659,3,FALSE())</f>
        <v>21</v>
      </c>
      <c r="M1246" s="0" t="n">
        <f aca="false">VLOOKUP(B1246,'Team Data'!$A$1:$E$659,2,FALSE())</f>
        <v>25</v>
      </c>
      <c r="N1246" s="0" t="n">
        <f aca="false">VLOOKUP(B1246,'Team Data'!$A$1:$E$659,3,FALSE())</f>
        <v>12</v>
      </c>
      <c r="O1246" s="0" t="n">
        <f aca="false">VLOOKUP(A1246,'Team Data'!$A$1:$E$659,4,FALSE())</f>
        <v>508</v>
      </c>
      <c r="P1246" s="0" t="n">
        <f aca="false">VLOOKUP(A1246,'Team Data'!$A$1:$E$659,5,FALSE())</f>
        <v>413</v>
      </c>
      <c r="Q1246" s="0" t="n">
        <f aca="false">VLOOKUP(B1246,'Team Data'!$A$1:$E$659,4,FALSE())</f>
        <v>699</v>
      </c>
      <c r="R1246" s="0" t="n">
        <f aca="false">VLOOKUP(B1246,'Team Data'!$A$1:$E$659,5,FALSE())</f>
        <v>540</v>
      </c>
      <c r="S1246" s="0" t="n">
        <f aca="false">IF(I1246=1,(MIN(30,(C1246-D1246)))*(M1246/(M1246+N1246))*(Q1246/(Q1246+R1246)),(MAX(-30,(C1246-D1246)))*(N1246/(M1246+N1246))*(R1246/(R1246+Q1246)))</f>
        <v>-1.27216805182907</v>
      </c>
      <c r="T1246" s="0" t="n">
        <f aca="false">IF(J1246=1,(MIN(30,(D1246-C1246)))*(K1246/(K1246+L1246))*(O1246/(O1246+P1246)),(MAX(-30,(D1246-C1246)))*(L1246/(K1246+L1246))*(P1246/(P1246+O1246)))</f>
        <v>1.7064332247557</v>
      </c>
      <c r="U1246" s="7" t="n">
        <v>43069</v>
      </c>
    </row>
    <row r="1247" customFormat="false" ht="15" hidden="false" customHeight="false" outlineLevel="0" collapsed="false">
      <c r="A1247" s="0" t="s">
        <v>293</v>
      </c>
      <c r="B1247" s="0" t="s">
        <v>295</v>
      </c>
      <c r="C1247" s="0" t="n">
        <v>53</v>
      </c>
      <c r="D1247" s="0" t="n">
        <v>66</v>
      </c>
      <c r="E1247" s="0" t="n">
        <v>25</v>
      </c>
      <c r="F1247" s="0" t="n">
        <v>40</v>
      </c>
      <c r="G1247" s="0" t="n">
        <v>14</v>
      </c>
      <c r="H1247" s="0" t="n">
        <v>22</v>
      </c>
      <c r="I1247" s="0" t="n">
        <v>0</v>
      </c>
      <c r="J1247" s="0" t="n">
        <v>1</v>
      </c>
      <c r="K1247" s="0" t="n">
        <f aca="false">VLOOKUP(A1247,'Team Data'!$A$1:$E$659,2,FALSE())</f>
        <v>11</v>
      </c>
      <c r="L1247" s="0" t="n">
        <f aca="false">VLOOKUP(A1247,'Team Data'!$A$1:$E$659,3,FALSE())</f>
        <v>18</v>
      </c>
      <c r="M1247" s="0" t="n">
        <f aca="false">VLOOKUP(B1247,'Team Data'!$A$1:$E$659,2,FALSE())</f>
        <v>15</v>
      </c>
      <c r="N1247" s="0" t="n">
        <f aca="false">VLOOKUP(B1247,'Team Data'!$A$1:$E$659,3,FALSE())</f>
        <v>18</v>
      </c>
      <c r="O1247" s="0" t="n">
        <f aca="false">VLOOKUP(A1247,'Team Data'!$A$1:$E$659,4,FALSE())</f>
        <v>403</v>
      </c>
      <c r="P1247" s="0" t="n">
        <f aca="false">VLOOKUP(A1247,'Team Data'!$A$1:$E$659,5,FALSE())</f>
        <v>446</v>
      </c>
      <c r="Q1247" s="0" t="n">
        <f aca="false">VLOOKUP(B1247,'Team Data'!$A$1:$E$659,4,FALSE())</f>
        <v>512</v>
      </c>
      <c r="R1247" s="0" t="n">
        <f aca="false">VLOOKUP(B1247,'Team Data'!$A$1:$E$659,5,FALSE())</f>
        <v>507</v>
      </c>
      <c r="S1247" s="0" t="n">
        <f aca="false">IF(I1247=1,(MIN(30,(C1247-D1247)))*(M1247/(M1247+N1247))*(Q1247/(Q1247+R1247)),(MAX(-30,(C1247-D1247)))*(N1247/(M1247+N1247))*(R1247/(R1247+Q1247)))</f>
        <v>-3.52805781068784</v>
      </c>
      <c r="T1247" s="0" t="n">
        <f aca="false">IF(J1247=1,(MIN(30,(D1247-C1247)))*(K1247/(K1247+L1247))*(O1247/(O1247+P1247)),(MAX(-30,(D1247-C1247)))*(L1247/(K1247+L1247))*(P1247/(P1247+O1247)))</f>
        <v>2.34064416554973</v>
      </c>
      <c r="U1247" s="7" t="n">
        <v>43069</v>
      </c>
    </row>
    <row r="1248" customFormat="false" ht="15" hidden="false" customHeight="false" outlineLevel="0" collapsed="false">
      <c r="A1248" s="0" t="s">
        <v>147</v>
      </c>
      <c r="B1248" s="0" t="s">
        <v>15</v>
      </c>
      <c r="C1248" s="0" t="n">
        <v>56</v>
      </c>
      <c r="D1248" s="0" t="n">
        <v>91</v>
      </c>
      <c r="E1248" s="0" t="n">
        <v>25</v>
      </c>
      <c r="F1248" s="0" t="n">
        <v>34</v>
      </c>
      <c r="G1248" s="0" t="n">
        <v>19</v>
      </c>
      <c r="H1248" s="0" t="n">
        <v>12</v>
      </c>
      <c r="I1248" s="0" t="n">
        <v>0</v>
      </c>
      <c r="J1248" s="0" t="n">
        <v>1</v>
      </c>
      <c r="K1248" s="0" t="n">
        <f aca="false">VLOOKUP(A1248,'Team Data'!$A$1:$E$659,2,FALSE())</f>
        <v>15</v>
      </c>
      <c r="L1248" s="0" t="n">
        <f aca="false">VLOOKUP(A1248,'Team Data'!$A$1:$E$659,3,FALSE())</f>
        <v>18</v>
      </c>
      <c r="M1248" s="0" t="n">
        <f aca="false">VLOOKUP(B1248,'Team Data'!$A$1:$E$659,2,FALSE())</f>
        <v>26</v>
      </c>
      <c r="N1248" s="0" t="n">
        <f aca="false">VLOOKUP(B1248,'Team Data'!$A$1:$E$659,3,FALSE())</f>
        <v>8</v>
      </c>
      <c r="O1248" s="0" t="n">
        <f aca="false">VLOOKUP(A1248,'Team Data'!$A$1:$E$659,4,FALSE())</f>
        <v>537</v>
      </c>
      <c r="P1248" s="0" t="n">
        <f aca="false">VLOOKUP(A1248,'Team Data'!$A$1:$E$659,5,FALSE())</f>
        <v>476</v>
      </c>
      <c r="Q1248" s="0" t="n">
        <f aca="false">VLOOKUP(B1248,'Team Data'!$A$1:$E$659,4,FALSE())</f>
        <v>626</v>
      </c>
      <c r="R1248" s="0" t="n">
        <f aca="false">VLOOKUP(B1248,'Team Data'!$A$1:$E$659,5,FALSE())</f>
        <v>506</v>
      </c>
      <c r="S1248" s="0" t="n">
        <f aca="false">IF(I1248=1,(MIN(30,(C1248-D1248)))*(M1248/(M1248+N1248))*(Q1248/(Q1248+R1248)),(MAX(-30,(C1248-D1248)))*(N1248/(M1248+N1248))*(R1248/(R1248+Q1248)))</f>
        <v>-3.15526917480773</v>
      </c>
      <c r="T1248" s="0" t="n">
        <f aca="false">IF(J1248=1,(MIN(30,(D1248-C1248)))*(K1248/(K1248+L1248))*(O1248/(O1248+P1248)),(MAX(-30,(D1248-C1248)))*(L1248/(K1248+L1248))*(P1248/(P1248+O1248)))</f>
        <v>7.22875347751952</v>
      </c>
      <c r="U1248" s="7" t="n">
        <v>43069</v>
      </c>
    </row>
    <row r="1249" customFormat="false" ht="15" hidden="false" customHeight="false" outlineLevel="0" collapsed="false">
      <c r="A1249" s="0" t="s">
        <v>12</v>
      </c>
      <c r="B1249" s="0" t="s">
        <v>301</v>
      </c>
      <c r="C1249" s="0" t="n">
        <v>65</v>
      </c>
      <c r="D1249" s="0" t="n">
        <v>81</v>
      </c>
      <c r="E1249" s="0" t="n">
        <v>35</v>
      </c>
      <c r="F1249" s="0" t="n">
        <v>35</v>
      </c>
      <c r="G1249" s="0" t="n">
        <v>14</v>
      </c>
      <c r="H1249" s="0" t="n">
        <v>14</v>
      </c>
      <c r="I1249" s="0" t="n">
        <v>0</v>
      </c>
      <c r="J1249" s="0" t="n">
        <v>1</v>
      </c>
      <c r="K1249" s="0" t="n">
        <f aca="false">VLOOKUP(A1249,'Team Data'!$A$1:$E$659,2,FALSE())</f>
        <v>11</v>
      </c>
      <c r="L1249" s="0" t="n">
        <f aca="false">VLOOKUP(A1249,'Team Data'!$A$1:$E$659,3,FALSE())</f>
        <v>21</v>
      </c>
      <c r="M1249" s="0" t="n">
        <f aca="false">VLOOKUP(B1249,'Team Data'!$A$1:$E$659,2,FALSE())</f>
        <v>14</v>
      </c>
      <c r="N1249" s="0" t="n">
        <f aca="false">VLOOKUP(B1249,'Team Data'!$A$1:$E$659,3,FALSE())</f>
        <v>17</v>
      </c>
      <c r="O1249" s="0" t="n">
        <f aca="false">VLOOKUP(A1249,'Team Data'!$A$1:$E$659,4,FALSE())</f>
        <v>370</v>
      </c>
      <c r="P1249" s="0" t="n">
        <f aca="false">VLOOKUP(A1249,'Team Data'!$A$1:$E$659,5,FALSE())</f>
        <v>552</v>
      </c>
      <c r="Q1249" s="0" t="n">
        <f aca="false">VLOOKUP(B1249,'Team Data'!$A$1:$E$659,4,FALSE())</f>
        <v>549</v>
      </c>
      <c r="R1249" s="0" t="n">
        <f aca="false">VLOOKUP(B1249,'Team Data'!$A$1:$E$659,5,FALSE())</f>
        <v>466</v>
      </c>
      <c r="S1249" s="0" t="n">
        <f aca="false">IF(I1249=1,(MIN(30,(C1249-D1249)))*(M1249/(M1249+N1249))*(Q1249/(Q1249+R1249)),(MAX(-30,(C1249-D1249)))*(N1249/(M1249+N1249))*(R1249/(R1249+Q1249)))</f>
        <v>-4.02834895916097</v>
      </c>
      <c r="T1249" s="0" t="n">
        <f aca="false">IF(J1249=1,(MIN(30,(D1249-C1249)))*(K1249/(K1249+L1249))*(O1249/(O1249+P1249)),(MAX(-30,(D1249-C1249)))*(L1249/(K1249+L1249))*(P1249/(P1249+O1249)))</f>
        <v>2.20715835140998</v>
      </c>
      <c r="U1249" s="7" t="n">
        <v>43069</v>
      </c>
    </row>
    <row r="1250" customFormat="false" ht="15" hidden="false" customHeight="false" outlineLevel="0" collapsed="false">
      <c r="A1250" s="0" t="s">
        <v>193</v>
      </c>
      <c r="B1250" s="0" t="s">
        <v>115</v>
      </c>
      <c r="C1250" s="0" t="n">
        <v>66</v>
      </c>
      <c r="D1250" s="0" t="n">
        <v>75</v>
      </c>
      <c r="E1250" s="0" t="n">
        <v>24</v>
      </c>
      <c r="F1250" s="0" t="n">
        <v>30</v>
      </c>
      <c r="G1250" s="0" t="n">
        <v>20</v>
      </c>
      <c r="H1250" s="0" t="n">
        <v>18</v>
      </c>
      <c r="I1250" s="0" t="n">
        <v>0</v>
      </c>
      <c r="J1250" s="0" t="n">
        <v>1</v>
      </c>
      <c r="K1250" s="0" t="n">
        <f aca="false">VLOOKUP(A1250,'Team Data'!$A$1:$E$659,2,FALSE())</f>
        <v>16</v>
      </c>
      <c r="L1250" s="0" t="n">
        <f aca="false">VLOOKUP(A1250,'Team Data'!$A$1:$E$659,3,FALSE())</f>
        <v>17</v>
      </c>
      <c r="M1250" s="0" t="n">
        <f aca="false">VLOOKUP(B1250,'Team Data'!$A$1:$E$659,2,FALSE())</f>
        <v>27</v>
      </c>
      <c r="N1250" s="0" t="n">
        <f aca="false">VLOOKUP(B1250,'Team Data'!$A$1:$E$659,3,FALSE())</f>
        <v>8</v>
      </c>
      <c r="O1250" s="0" t="n">
        <f aca="false">VLOOKUP(A1250,'Team Data'!$A$1:$E$659,4,FALSE())</f>
        <v>486</v>
      </c>
      <c r="P1250" s="0" t="n">
        <f aca="false">VLOOKUP(A1250,'Team Data'!$A$1:$E$659,5,FALSE())</f>
        <v>480</v>
      </c>
      <c r="Q1250" s="0" t="n">
        <f aca="false">VLOOKUP(B1250,'Team Data'!$A$1:$E$659,4,FALSE())</f>
        <v>625</v>
      </c>
      <c r="R1250" s="0" t="n">
        <f aca="false">VLOOKUP(B1250,'Team Data'!$A$1:$E$659,5,FALSE())</f>
        <v>506</v>
      </c>
      <c r="S1250" s="0" t="n">
        <f aca="false">IF(I1250=1,(MIN(30,(C1250-D1250)))*(M1250/(M1250+N1250))*(Q1250/(Q1250+R1250)),(MAX(-30,(C1250-D1250)))*(N1250/(M1250+N1250))*(R1250/(R1250+Q1250)))</f>
        <v>-0.920348616900341</v>
      </c>
      <c r="T1250" s="0" t="n">
        <f aca="false">IF(J1250=1,(MIN(30,(D1250-C1250)))*(K1250/(K1250+L1250))*(O1250/(O1250+P1250)),(MAX(-30,(D1250-C1250)))*(L1250/(K1250+L1250))*(P1250/(P1250+O1250)))</f>
        <v>2.19536984754376</v>
      </c>
      <c r="U1250" s="7" t="n">
        <v>43069</v>
      </c>
    </row>
    <row r="1251" customFormat="false" ht="15" hidden="false" customHeight="false" outlineLevel="0" collapsed="false">
      <c r="A1251" s="0" t="s">
        <v>322</v>
      </c>
      <c r="B1251" s="0" t="s">
        <v>139</v>
      </c>
      <c r="C1251" s="0" t="n">
        <v>60</v>
      </c>
      <c r="D1251" s="0" t="n">
        <v>84</v>
      </c>
      <c r="E1251" s="0" t="n">
        <v>33</v>
      </c>
      <c r="F1251" s="0" t="n">
        <v>33</v>
      </c>
      <c r="G1251" s="0" t="n">
        <v>18</v>
      </c>
      <c r="H1251" s="0" t="n">
        <v>7</v>
      </c>
      <c r="I1251" s="0" t="n">
        <v>0</v>
      </c>
      <c r="J1251" s="0" t="n">
        <v>1</v>
      </c>
      <c r="K1251" s="0" t="n">
        <f aca="false">VLOOKUP(A1251,'Team Data'!$A$1:$E$659,2,FALSE())</f>
        <v>10</v>
      </c>
      <c r="L1251" s="0" t="n">
        <f aca="false">VLOOKUP(A1251,'Team Data'!$A$1:$E$659,3,FALSE())</f>
        <v>21</v>
      </c>
      <c r="M1251" s="0" t="n">
        <f aca="false">VLOOKUP(B1251,'Team Data'!$A$1:$E$659,2,FALSE())</f>
        <v>17</v>
      </c>
      <c r="N1251" s="0" t="n">
        <f aca="false">VLOOKUP(B1251,'Team Data'!$A$1:$E$659,3,FALSE())</f>
        <v>14</v>
      </c>
      <c r="O1251" s="0" t="n">
        <f aca="false">VLOOKUP(A1251,'Team Data'!$A$1:$E$659,4,FALSE())</f>
        <v>453</v>
      </c>
      <c r="P1251" s="0" t="n">
        <f aca="false">VLOOKUP(A1251,'Team Data'!$A$1:$E$659,5,FALSE())</f>
        <v>488</v>
      </c>
      <c r="Q1251" s="0" t="n">
        <f aca="false">VLOOKUP(B1251,'Team Data'!$A$1:$E$659,4,FALSE())</f>
        <v>602</v>
      </c>
      <c r="R1251" s="0" t="n">
        <f aca="false">VLOOKUP(B1251,'Team Data'!$A$1:$E$659,5,FALSE())</f>
        <v>443</v>
      </c>
      <c r="S1251" s="0" t="n">
        <f aca="false">IF(I1251=1,(MIN(30,(C1251-D1251)))*(M1251/(M1251+N1251))*(Q1251/(Q1251+R1251)),(MAX(-30,(C1251-D1251)))*(N1251/(M1251+N1251))*(R1251/(R1251+Q1251)))</f>
        <v>-4.59478314554715</v>
      </c>
      <c r="T1251" s="0" t="n">
        <f aca="false">IF(J1251=1,(MIN(30,(D1251-C1251)))*(K1251/(K1251+L1251))*(O1251/(O1251+P1251)),(MAX(-30,(D1251-C1251)))*(L1251/(K1251+L1251))*(P1251/(P1251+O1251)))</f>
        <v>3.72698913304309</v>
      </c>
      <c r="U1251" s="7" t="n">
        <v>43069</v>
      </c>
    </row>
    <row r="1252" customFormat="false" ht="15" hidden="false" customHeight="false" outlineLevel="0" collapsed="false">
      <c r="A1252" s="0" t="s">
        <v>312</v>
      </c>
      <c r="B1252" s="0" t="s">
        <v>300</v>
      </c>
      <c r="C1252" s="0" t="n">
        <v>66</v>
      </c>
      <c r="D1252" s="0" t="n">
        <v>87</v>
      </c>
      <c r="E1252" s="0" t="n">
        <v>37</v>
      </c>
      <c r="F1252" s="0" t="n">
        <v>39</v>
      </c>
      <c r="G1252" s="0" t="n">
        <v>21</v>
      </c>
      <c r="H1252" s="0" t="n">
        <v>17</v>
      </c>
      <c r="I1252" s="0" t="n">
        <v>0</v>
      </c>
      <c r="J1252" s="0" t="n">
        <v>1</v>
      </c>
      <c r="K1252" s="0" t="n">
        <f aca="false">VLOOKUP(A1252,'Team Data'!$A$1:$E$659,2,FALSE())</f>
        <v>20</v>
      </c>
      <c r="L1252" s="0" t="n">
        <f aca="false">VLOOKUP(A1252,'Team Data'!$A$1:$E$659,3,FALSE())</f>
        <v>16</v>
      </c>
      <c r="M1252" s="0" t="n">
        <f aca="false">VLOOKUP(B1252,'Team Data'!$A$1:$E$659,2,FALSE())</f>
        <v>16</v>
      </c>
      <c r="N1252" s="0" t="n">
        <f aca="false">VLOOKUP(B1252,'Team Data'!$A$1:$E$659,3,FALSE())</f>
        <v>16</v>
      </c>
      <c r="O1252" s="0" t="n">
        <f aca="false">VLOOKUP(A1252,'Team Data'!$A$1:$E$659,4,FALSE())</f>
        <v>545</v>
      </c>
      <c r="P1252" s="0" t="n">
        <f aca="false">VLOOKUP(A1252,'Team Data'!$A$1:$E$659,5,FALSE())</f>
        <v>579</v>
      </c>
      <c r="Q1252" s="0" t="n">
        <f aca="false">VLOOKUP(B1252,'Team Data'!$A$1:$E$659,4,FALSE())</f>
        <v>524</v>
      </c>
      <c r="R1252" s="0" t="n">
        <f aca="false">VLOOKUP(B1252,'Team Data'!$A$1:$E$659,5,FALSE())</f>
        <v>474</v>
      </c>
      <c r="S1252" s="0" t="n">
        <f aca="false">IF(I1252=1,(MIN(30,(C1252-D1252)))*(M1252/(M1252+N1252))*(Q1252/(Q1252+R1252)),(MAX(-30,(C1252-D1252)))*(N1252/(M1252+N1252))*(R1252/(R1252+Q1252)))</f>
        <v>-4.98697394789579</v>
      </c>
      <c r="T1252" s="0" t="n">
        <f aca="false">IF(J1252=1,(MIN(30,(D1252-C1252)))*(K1252/(K1252+L1252))*(O1252/(O1252+P1252)),(MAX(-30,(D1252-C1252)))*(L1252/(K1252+L1252))*(P1252/(P1252+O1252)))</f>
        <v>5.65688018979834</v>
      </c>
      <c r="U1252" s="7" t="n">
        <v>43069</v>
      </c>
    </row>
    <row r="1253" customFormat="false" ht="15" hidden="false" customHeight="false" outlineLevel="0" collapsed="false">
      <c r="A1253" s="0" t="s">
        <v>240</v>
      </c>
      <c r="B1253" s="0" t="s">
        <v>321</v>
      </c>
      <c r="C1253" s="0" t="n">
        <v>49</v>
      </c>
      <c r="D1253" s="0" t="n">
        <v>69</v>
      </c>
      <c r="E1253" s="0" t="n">
        <v>38</v>
      </c>
      <c r="F1253" s="0" t="n">
        <v>43</v>
      </c>
      <c r="G1253" s="0" t="n">
        <v>15</v>
      </c>
      <c r="H1253" s="0" t="n">
        <v>11</v>
      </c>
      <c r="I1253" s="0" t="n">
        <v>0</v>
      </c>
      <c r="J1253" s="0" t="n">
        <v>1</v>
      </c>
      <c r="K1253" s="0" t="n">
        <f aca="false">VLOOKUP(A1253,'Team Data'!$A$1:$E$659,2,FALSE())</f>
        <v>7</v>
      </c>
      <c r="L1253" s="0" t="n">
        <f aca="false">VLOOKUP(A1253,'Team Data'!$A$1:$E$659,3,FALSE())</f>
        <v>24</v>
      </c>
      <c r="M1253" s="0" t="n">
        <f aca="false">VLOOKUP(B1253,'Team Data'!$A$1:$E$659,2,FALSE())</f>
        <v>21</v>
      </c>
      <c r="N1253" s="0" t="n">
        <f aca="false">VLOOKUP(B1253,'Team Data'!$A$1:$E$659,3,FALSE())</f>
        <v>13</v>
      </c>
      <c r="O1253" s="0" t="n">
        <f aca="false">VLOOKUP(A1253,'Team Data'!$A$1:$E$659,4,FALSE())</f>
        <v>510</v>
      </c>
      <c r="P1253" s="0" t="n">
        <f aca="false">VLOOKUP(A1253,'Team Data'!$A$1:$E$659,5,FALSE())</f>
        <v>460</v>
      </c>
      <c r="Q1253" s="0" t="n">
        <f aca="false">VLOOKUP(B1253,'Team Data'!$A$1:$E$659,4,FALSE())</f>
        <v>576</v>
      </c>
      <c r="R1253" s="0" t="n">
        <f aca="false">VLOOKUP(B1253,'Team Data'!$A$1:$E$659,5,FALSE())</f>
        <v>519</v>
      </c>
      <c r="S1253" s="0" t="n">
        <f aca="false">IF(I1253=1,(MIN(30,(C1253-D1253)))*(M1253/(M1253+N1253))*(Q1253/(Q1253+R1253)),(MAX(-30,(C1253-D1253)))*(N1253/(M1253+N1253))*(R1253/(R1253+Q1253)))</f>
        <v>-3.62449637389202</v>
      </c>
      <c r="T1253" s="0" t="n">
        <f aca="false">IF(J1253=1,(MIN(30,(D1253-C1253)))*(K1253/(K1253+L1253))*(O1253/(O1253+P1253)),(MAX(-30,(D1253-C1253)))*(L1253/(K1253+L1253))*(P1253/(P1253+O1253)))</f>
        <v>2.37445959428001</v>
      </c>
      <c r="U1253" s="7" t="n">
        <v>43069</v>
      </c>
    </row>
    <row r="1254" customFormat="false" ht="15" hidden="false" customHeight="false" outlineLevel="0" collapsed="false">
      <c r="A1254" s="0" t="s">
        <v>137</v>
      </c>
      <c r="B1254" s="0" t="s">
        <v>196</v>
      </c>
      <c r="C1254" s="0" t="n">
        <v>79</v>
      </c>
      <c r="D1254" s="0" t="n">
        <v>70</v>
      </c>
      <c r="E1254" s="0" t="n">
        <v>44</v>
      </c>
      <c r="F1254" s="0" t="n">
        <v>36</v>
      </c>
      <c r="G1254" s="0" t="n">
        <v>17</v>
      </c>
      <c r="H1254" s="0" t="n">
        <v>11</v>
      </c>
      <c r="I1254" s="0" t="n">
        <v>1</v>
      </c>
      <c r="J1254" s="0" t="n">
        <v>0</v>
      </c>
      <c r="K1254" s="0" t="n">
        <f aca="false">VLOOKUP(A1254,'Team Data'!$A$1:$E$659,2,FALSE())</f>
        <v>17</v>
      </c>
      <c r="L1254" s="0" t="n">
        <f aca="false">VLOOKUP(A1254,'Team Data'!$A$1:$E$659,3,FALSE())</f>
        <v>17</v>
      </c>
      <c r="M1254" s="0" t="n">
        <f aca="false">VLOOKUP(B1254,'Team Data'!$A$1:$E$659,2,FALSE())</f>
        <v>14</v>
      </c>
      <c r="N1254" s="0" t="n">
        <f aca="false">VLOOKUP(B1254,'Team Data'!$A$1:$E$659,3,FALSE())</f>
        <v>19</v>
      </c>
      <c r="O1254" s="0" t="n">
        <f aca="false">VLOOKUP(A1254,'Team Data'!$A$1:$E$659,4,FALSE())</f>
        <v>609</v>
      </c>
      <c r="P1254" s="0" t="n">
        <f aca="false">VLOOKUP(A1254,'Team Data'!$A$1:$E$659,5,FALSE())</f>
        <v>491</v>
      </c>
      <c r="Q1254" s="0" t="n">
        <f aca="false">VLOOKUP(B1254,'Team Data'!$A$1:$E$659,4,FALSE())</f>
        <v>464</v>
      </c>
      <c r="R1254" s="0" t="n">
        <f aca="false">VLOOKUP(B1254,'Team Data'!$A$1:$E$659,5,FALSE())</f>
        <v>530</v>
      </c>
      <c r="S1254" s="0" t="n">
        <f aca="false">IF(I1254=1,(MIN(30,(C1254-D1254)))*(M1254/(M1254+N1254))*(Q1254/(Q1254+R1254)),(MAX(-30,(C1254-D1254)))*(N1254/(M1254+N1254))*(R1254/(R1254+Q1254)))</f>
        <v>1.78233034571063</v>
      </c>
      <c r="T1254" s="0" t="n">
        <f aca="false">IF(J1254=1,(MIN(30,(D1254-C1254)))*(K1254/(K1254+L1254))*(O1254/(O1254+P1254)),(MAX(-30,(D1254-C1254)))*(L1254/(K1254+L1254))*(P1254/(P1254+O1254)))</f>
        <v>-2.00863636363636</v>
      </c>
      <c r="U1254" s="7" t="n">
        <v>43069</v>
      </c>
    </row>
    <row r="1255" customFormat="false" ht="15" hidden="false" customHeight="false" outlineLevel="0" collapsed="false">
      <c r="A1255" s="0" t="s">
        <v>28</v>
      </c>
      <c r="B1255" s="0" t="s">
        <v>70</v>
      </c>
      <c r="C1255" s="0" t="n">
        <v>85</v>
      </c>
      <c r="D1255" s="0" t="n">
        <v>64</v>
      </c>
      <c r="E1255" s="0" t="n">
        <v>33</v>
      </c>
      <c r="F1255" s="0" t="n">
        <v>19</v>
      </c>
      <c r="G1255" s="0" t="n">
        <v>10</v>
      </c>
      <c r="H1255" s="0" t="n">
        <v>11</v>
      </c>
      <c r="I1255" s="0" t="n">
        <v>1</v>
      </c>
      <c r="J1255" s="0" t="n">
        <v>0</v>
      </c>
      <c r="K1255" s="0" t="n">
        <f aca="false">VLOOKUP(A1255,'Team Data'!$A$1:$E$659,2,FALSE())</f>
        <v>11</v>
      </c>
      <c r="L1255" s="0" t="n">
        <f aca="false">VLOOKUP(A1255,'Team Data'!$A$1:$E$659,3,FALSE())</f>
        <v>20</v>
      </c>
      <c r="M1255" s="0" t="n">
        <f aca="false">VLOOKUP(B1255,'Team Data'!$A$1:$E$659,2,FALSE())</f>
        <v>4</v>
      </c>
      <c r="N1255" s="0" t="n">
        <f aca="false">VLOOKUP(B1255,'Team Data'!$A$1:$E$659,3,FALSE())</f>
        <v>28</v>
      </c>
      <c r="O1255" s="0" t="n">
        <f aca="false">VLOOKUP(A1255,'Team Data'!$A$1:$E$659,4,FALSE())</f>
        <v>444</v>
      </c>
      <c r="P1255" s="0" t="n">
        <f aca="false">VLOOKUP(A1255,'Team Data'!$A$1:$E$659,5,FALSE())</f>
        <v>493</v>
      </c>
      <c r="Q1255" s="0" t="n">
        <f aca="false">VLOOKUP(B1255,'Team Data'!$A$1:$E$659,4,FALSE())</f>
        <v>460</v>
      </c>
      <c r="R1255" s="0" t="n">
        <f aca="false">VLOOKUP(B1255,'Team Data'!$A$1:$E$659,5,FALSE())</f>
        <v>532</v>
      </c>
      <c r="S1255" s="0" t="n">
        <f aca="false">IF(I1255=1,(MIN(30,(C1255-D1255)))*(M1255/(M1255+N1255))*(Q1255/(Q1255+R1255)),(MAX(-30,(C1255-D1255)))*(N1255/(M1255+N1255))*(R1255/(R1255+Q1255)))</f>
        <v>1.21723790322581</v>
      </c>
      <c r="T1255" s="0" t="n">
        <f aca="false">IF(J1255=1,(MIN(30,(D1255-C1255)))*(K1255/(K1255+L1255))*(O1255/(O1255+P1255)),(MAX(-30,(D1255-C1255)))*(L1255/(K1255+L1255))*(P1255/(P1255+O1255)))</f>
        <v>-7.12844699969016</v>
      </c>
      <c r="U1255" s="7" t="n">
        <v>43069</v>
      </c>
    </row>
    <row r="1256" customFormat="false" ht="15" hidden="false" customHeight="false" outlineLevel="0" collapsed="false">
      <c r="A1256" s="0" t="s">
        <v>319</v>
      </c>
      <c r="B1256" s="0" t="s">
        <v>208</v>
      </c>
      <c r="C1256" s="0" t="n">
        <v>68</v>
      </c>
      <c r="D1256" s="0" t="n">
        <v>77</v>
      </c>
      <c r="E1256" s="0" t="n">
        <v>42</v>
      </c>
      <c r="F1256" s="0" t="n">
        <v>38</v>
      </c>
      <c r="G1256" s="0" t="n">
        <v>20</v>
      </c>
      <c r="H1256" s="0" t="n">
        <v>9</v>
      </c>
      <c r="I1256" s="0" t="n">
        <v>0</v>
      </c>
      <c r="J1256" s="0" t="n">
        <v>1</v>
      </c>
      <c r="K1256" s="0" t="n">
        <f aca="false">VLOOKUP(A1256,'Team Data'!$A$1:$E$659,2,FALSE())</f>
        <v>20</v>
      </c>
      <c r="L1256" s="0" t="n">
        <f aca="false">VLOOKUP(A1256,'Team Data'!$A$1:$E$659,3,FALSE())</f>
        <v>13</v>
      </c>
      <c r="M1256" s="0" t="n">
        <f aca="false">VLOOKUP(B1256,'Team Data'!$A$1:$E$659,2,FALSE())</f>
        <v>16</v>
      </c>
      <c r="N1256" s="0" t="n">
        <f aca="false">VLOOKUP(B1256,'Team Data'!$A$1:$E$659,3,FALSE())</f>
        <v>16</v>
      </c>
      <c r="O1256" s="0" t="n">
        <f aca="false">VLOOKUP(A1256,'Team Data'!$A$1:$E$659,4,FALSE())</f>
        <v>561</v>
      </c>
      <c r="P1256" s="0" t="n">
        <f aca="false">VLOOKUP(A1256,'Team Data'!$A$1:$E$659,5,FALSE())</f>
        <v>525</v>
      </c>
      <c r="Q1256" s="0" t="n">
        <f aca="false">VLOOKUP(B1256,'Team Data'!$A$1:$E$659,4,FALSE())</f>
        <v>582</v>
      </c>
      <c r="R1256" s="0" t="n">
        <f aca="false">VLOOKUP(B1256,'Team Data'!$A$1:$E$659,5,FALSE())</f>
        <v>422</v>
      </c>
      <c r="S1256" s="0" t="n">
        <f aca="false">IF(I1256=1,(MIN(30,(C1256-D1256)))*(M1256/(M1256+N1256))*(Q1256/(Q1256+R1256)),(MAX(-30,(C1256-D1256)))*(N1256/(M1256+N1256))*(R1256/(R1256+Q1256)))</f>
        <v>-1.89143426294821</v>
      </c>
      <c r="T1256" s="0" t="n">
        <f aca="false">IF(J1256=1,(MIN(30,(D1256-C1256)))*(K1256/(K1256+L1256))*(O1256/(O1256+P1256)),(MAX(-30,(D1256-C1256)))*(L1256/(K1256+L1256))*(P1256/(P1256+O1256)))</f>
        <v>2.81767955801105</v>
      </c>
      <c r="U1256" s="7" t="n">
        <v>43069</v>
      </c>
    </row>
    <row r="1257" customFormat="false" ht="15" hidden="false" customHeight="false" outlineLevel="0" collapsed="false">
      <c r="A1257" s="0" t="s">
        <v>151</v>
      </c>
      <c r="B1257" s="0" t="s">
        <v>9</v>
      </c>
      <c r="C1257" s="0" t="n">
        <v>74</v>
      </c>
      <c r="D1257" s="0" t="n">
        <v>77</v>
      </c>
      <c r="E1257" s="0" t="n">
        <v>36</v>
      </c>
      <c r="F1257" s="0" t="n">
        <v>43</v>
      </c>
      <c r="G1257" s="0" t="n">
        <v>14</v>
      </c>
      <c r="H1257" s="0" t="n">
        <v>18</v>
      </c>
      <c r="I1257" s="0" t="n">
        <v>0</v>
      </c>
      <c r="J1257" s="0" t="n">
        <v>1</v>
      </c>
      <c r="K1257" s="0" t="n">
        <f aca="false">VLOOKUP(A1257,'Team Data'!$A$1:$E$659,2,FALSE())</f>
        <v>17</v>
      </c>
      <c r="L1257" s="0" t="n">
        <f aca="false">VLOOKUP(A1257,'Team Data'!$A$1:$E$659,3,FALSE())</f>
        <v>16</v>
      </c>
      <c r="M1257" s="0" t="n">
        <f aca="false">VLOOKUP(B1257,'Team Data'!$A$1:$E$659,2,FALSE())</f>
        <v>20</v>
      </c>
      <c r="N1257" s="0" t="n">
        <f aca="false">VLOOKUP(B1257,'Team Data'!$A$1:$E$659,3,FALSE())</f>
        <v>16</v>
      </c>
      <c r="O1257" s="0" t="n">
        <f aca="false">VLOOKUP(A1257,'Team Data'!$A$1:$E$659,4,FALSE())</f>
        <v>557</v>
      </c>
      <c r="P1257" s="0" t="n">
        <f aca="false">VLOOKUP(A1257,'Team Data'!$A$1:$E$659,5,FALSE())</f>
        <v>476</v>
      </c>
      <c r="Q1257" s="0" t="n">
        <f aca="false">VLOOKUP(B1257,'Team Data'!$A$1:$E$659,4,FALSE())</f>
        <v>741</v>
      </c>
      <c r="R1257" s="0" t="n">
        <f aca="false">VLOOKUP(B1257,'Team Data'!$A$1:$E$659,5,FALSE())</f>
        <v>460</v>
      </c>
      <c r="S1257" s="0" t="n">
        <f aca="false">IF(I1257=1,(MIN(30,(C1257-D1257)))*(M1257/(M1257+N1257))*(Q1257/(Q1257+R1257)),(MAX(-30,(C1257-D1257)))*(N1257/(M1257+N1257))*(R1257/(R1257+Q1257)))</f>
        <v>-0.510685539827921</v>
      </c>
      <c r="T1257" s="0" t="n">
        <f aca="false">IF(J1257=1,(MIN(30,(D1257-C1257)))*(K1257/(K1257+L1257))*(O1257/(O1257+P1257)),(MAX(-30,(D1257-C1257)))*(L1257/(K1257+L1257))*(P1257/(P1257+O1257)))</f>
        <v>0.833318665845287</v>
      </c>
      <c r="U1257" s="7" t="n">
        <v>43069</v>
      </c>
    </row>
    <row r="1258" customFormat="false" ht="15" hidden="false" customHeight="false" outlineLevel="0" collapsed="false">
      <c r="A1258" s="0" t="s">
        <v>246</v>
      </c>
      <c r="B1258" s="0" t="s">
        <v>274</v>
      </c>
      <c r="C1258" s="0" t="n">
        <v>59</v>
      </c>
      <c r="D1258" s="0" t="n">
        <v>86</v>
      </c>
      <c r="E1258" s="0" t="n">
        <v>38</v>
      </c>
      <c r="F1258" s="0" t="n">
        <v>40</v>
      </c>
      <c r="G1258" s="0" t="n">
        <v>11</v>
      </c>
      <c r="H1258" s="0" t="n">
        <v>11</v>
      </c>
      <c r="I1258" s="0" t="n">
        <v>0</v>
      </c>
      <c r="J1258" s="0" t="n">
        <v>1</v>
      </c>
      <c r="K1258" s="0" t="n">
        <f aca="false">VLOOKUP(A1258,'Team Data'!$A$1:$E$659,2,FALSE())</f>
        <v>9</v>
      </c>
      <c r="L1258" s="0" t="n">
        <f aca="false">VLOOKUP(A1258,'Team Data'!$A$1:$E$659,3,FALSE())</f>
        <v>21</v>
      </c>
      <c r="M1258" s="0" t="n">
        <f aca="false">VLOOKUP(B1258,'Team Data'!$A$1:$E$659,2,FALSE())</f>
        <v>20</v>
      </c>
      <c r="N1258" s="0" t="n">
        <f aca="false">VLOOKUP(B1258,'Team Data'!$A$1:$E$659,3,FALSE())</f>
        <v>13</v>
      </c>
      <c r="O1258" s="0" t="n">
        <f aca="false">VLOOKUP(A1258,'Team Data'!$A$1:$E$659,4,FALSE())</f>
        <v>497</v>
      </c>
      <c r="P1258" s="0" t="n">
        <f aca="false">VLOOKUP(A1258,'Team Data'!$A$1:$E$659,5,FALSE())</f>
        <v>467</v>
      </c>
      <c r="Q1258" s="0" t="n">
        <f aca="false">VLOOKUP(B1258,'Team Data'!$A$1:$E$659,4,FALSE())</f>
        <v>571</v>
      </c>
      <c r="R1258" s="0" t="n">
        <f aca="false">VLOOKUP(B1258,'Team Data'!$A$1:$E$659,5,FALSE())</f>
        <v>476</v>
      </c>
      <c r="S1258" s="0" t="n">
        <f aca="false">IF(I1258=1,(MIN(30,(C1258-D1258)))*(M1258/(M1258+N1258))*(Q1258/(Q1258+R1258)),(MAX(-30,(C1258-D1258)))*(N1258/(M1258+N1258))*(R1258/(R1258+Q1258)))</f>
        <v>-4.83563427976035</v>
      </c>
      <c r="T1258" s="0" t="n">
        <f aca="false">IF(J1258=1,(MIN(30,(D1258-C1258)))*(K1258/(K1258+L1258))*(O1258/(O1258+P1258)),(MAX(-30,(D1258-C1258)))*(L1258/(K1258+L1258))*(P1258/(P1258+O1258)))</f>
        <v>4.17603734439834</v>
      </c>
      <c r="U1258" s="7" t="n">
        <v>43069</v>
      </c>
    </row>
    <row r="1259" customFormat="false" ht="15" hidden="false" customHeight="false" outlineLevel="0" collapsed="false">
      <c r="A1259" s="0" t="s">
        <v>143</v>
      </c>
      <c r="B1259" s="0" t="s">
        <v>233</v>
      </c>
      <c r="C1259" s="0" t="n">
        <v>85</v>
      </c>
      <c r="D1259" s="0" t="n">
        <v>76</v>
      </c>
      <c r="E1259" s="0" t="n">
        <v>40</v>
      </c>
      <c r="F1259" s="0" t="n">
        <v>36</v>
      </c>
      <c r="G1259" s="0" t="n">
        <v>11</v>
      </c>
      <c r="H1259" s="0" t="n">
        <v>7</v>
      </c>
      <c r="I1259" s="0" t="n">
        <v>1</v>
      </c>
      <c r="J1259" s="0" t="n">
        <v>0</v>
      </c>
      <c r="K1259" s="0" t="n">
        <f aca="false">VLOOKUP(A1259,'Team Data'!$A$1:$E$659,2,FALSE())</f>
        <v>16</v>
      </c>
      <c r="L1259" s="0" t="n">
        <f aca="false">VLOOKUP(A1259,'Team Data'!$A$1:$E$659,3,FALSE())</f>
        <v>14</v>
      </c>
      <c r="M1259" s="0" t="n">
        <f aca="false">VLOOKUP(B1259,'Team Data'!$A$1:$E$659,2,FALSE())</f>
        <v>13</v>
      </c>
      <c r="N1259" s="0" t="n">
        <f aca="false">VLOOKUP(B1259,'Team Data'!$A$1:$E$659,3,FALSE())</f>
        <v>16</v>
      </c>
      <c r="O1259" s="0" t="n">
        <f aca="false">VLOOKUP(A1259,'Team Data'!$A$1:$E$659,4,FALSE())</f>
        <v>426</v>
      </c>
      <c r="P1259" s="0" t="n">
        <f aca="false">VLOOKUP(A1259,'Team Data'!$A$1:$E$659,5,FALSE())</f>
        <v>491</v>
      </c>
      <c r="Q1259" s="0" t="n">
        <f aca="false">VLOOKUP(B1259,'Team Data'!$A$1:$E$659,4,FALSE())</f>
        <v>429</v>
      </c>
      <c r="R1259" s="0" t="n">
        <f aca="false">VLOOKUP(B1259,'Team Data'!$A$1:$E$659,5,FALSE())</f>
        <v>434</v>
      </c>
      <c r="S1259" s="0" t="n">
        <f aca="false">IF(I1259=1,(MIN(30,(C1259-D1259)))*(M1259/(M1259+N1259))*(Q1259/(Q1259+R1259)),(MAX(-30,(C1259-D1259)))*(N1259/(M1259+N1259))*(R1259/(R1259+Q1259)))</f>
        <v>2.00555400167819</v>
      </c>
      <c r="T1259" s="0" t="n">
        <f aca="false">IF(J1259=1,(MIN(30,(D1259-C1259)))*(K1259/(K1259+L1259))*(O1259/(O1259+P1259)),(MAX(-30,(D1259-C1259)))*(L1259/(K1259+L1259))*(P1259/(P1259+O1259)))</f>
        <v>-2.24885496183206</v>
      </c>
      <c r="U1259" s="7" t="n">
        <v>43069</v>
      </c>
    </row>
    <row r="1260" customFormat="false" ht="15" hidden="false" customHeight="false" outlineLevel="0" collapsed="false">
      <c r="A1260" s="0" t="s">
        <v>80</v>
      </c>
      <c r="B1260" s="0" t="s">
        <v>345</v>
      </c>
      <c r="C1260" s="0" t="n">
        <v>51</v>
      </c>
      <c r="D1260" s="0" t="n">
        <v>83</v>
      </c>
      <c r="E1260" s="0" t="n">
        <v>28</v>
      </c>
      <c r="F1260" s="0" t="n">
        <v>38</v>
      </c>
      <c r="G1260" s="0" t="n">
        <v>13</v>
      </c>
      <c r="H1260" s="0" t="n">
        <v>6</v>
      </c>
      <c r="I1260" s="0" t="n">
        <v>0</v>
      </c>
      <c r="J1260" s="0" t="n">
        <v>1</v>
      </c>
      <c r="K1260" s="0" t="n">
        <f aca="false">VLOOKUP(A1260,'Team Data'!$A$1:$E$659,2,FALSE())</f>
        <v>11</v>
      </c>
      <c r="L1260" s="0" t="n">
        <f aca="false">VLOOKUP(A1260,'Team Data'!$A$1:$E$659,3,FALSE())</f>
        <v>20</v>
      </c>
      <c r="M1260" s="0" t="n">
        <f aca="false">VLOOKUP(B1260,'Team Data'!$A$1:$E$659,2,FALSE())</f>
        <v>27</v>
      </c>
      <c r="N1260" s="0" t="n">
        <f aca="false">VLOOKUP(B1260,'Team Data'!$A$1:$E$659,3,FALSE())</f>
        <v>11</v>
      </c>
      <c r="O1260" s="0" t="n">
        <f aca="false">VLOOKUP(A1260,'Team Data'!$A$1:$E$659,4,FALSE())</f>
        <v>481</v>
      </c>
      <c r="P1260" s="0" t="n">
        <f aca="false">VLOOKUP(A1260,'Team Data'!$A$1:$E$659,5,FALSE())</f>
        <v>462</v>
      </c>
      <c r="Q1260" s="0" t="n">
        <f aca="false">VLOOKUP(B1260,'Team Data'!$A$1:$E$659,4,FALSE())</f>
        <v>718</v>
      </c>
      <c r="R1260" s="0" t="n">
        <f aca="false">VLOOKUP(B1260,'Team Data'!$A$1:$E$659,5,FALSE())</f>
        <v>515</v>
      </c>
      <c r="S1260" s="0" t="n">
        <f aca="false">IF(I1260=1,(MIN(30,(C1260-D1260)))*(M1260/(M1260+N1260))*(Q1260/(Q1260+R1260)),(MAX(-30,(C1260-D1260)))*(N1260/(M1260+N1260))*(R1260/(R1260+Q1260)))</f>
        <v>-3.62722499679857</v>
      </c>
      <c r="T1260" s="0" t="n">
        <f aca="false">IF(J1260=1,(MIN(30,(D1260-C1260)))*(K1260/(K1260+L1260))*(O1260/(O1260+P1260)),(MAX(-30,(D1260-C1260)))*(L1260/(K1260+L1260))*(P1260/(P1260+O1260)))</f>
        <v>5.42982246091746</v>
      </c>
      <c r="U1260" s="7" t="n">
        <v>43069</v>
      </c>
    </row>
    <row r="1261" customFormat="false" ht="15" hidden="false" customHeight="false" outlineLevel="0" collapsed="false">
      <c r="A1261" s="0" t="s">
        <v>35</v>
      </c>
      <c r="B1261" s="0" t="s">
        <v>355</v>
      </c>
      <c r="C1261" s="0" t="n">
        <v>67</v>
      </c>
      <c r="D1261" s="0" t="n">
        <v>84</v>
      </c>
      <c r="E1261" s="0" t="n">
        <v>27</v>
      </c>
      <c r="F1261" s="0" t="n">
        <v>37</v>
      </c>
      <c r="G1261" s="0" t="n">
        <v>13</v>
      </c>
      <c r="H1261" s="0" t="n">
        <v>14</v>
      </c>
      <c r="I1261" s="0" t="n">
        <v>0</v>
      </c>
      <c r="J1261" s="0" t="n">
        <v>1</v>
      </c>
      <c r="K1261" s="0" t="n">
        <f aca="false">VLOOKUP(A1261,'Team Data'!$A$1:$E$659,2,FALSE())</f>
        <v>3</v>
      </c>
      <c r="L1261" s="0" t="n">
        <f aca="false">VLOOKUP(A1261,'Team Data'!$A$1:$E$659,3,FALSE())</f>
        <v>28</v>
      </c>
      <c r="M1261" s="0" t="n">
        <f aca="false">VLOOKUP(B1261,'Team Data'!$A$1:$E$659,2,FALSE())</f>
        <v>16</v>
      </c>
      <c r="N1261" s="0" t="n">
        <f aca="false">VLOOKUP(B1261,'Team Data'!$A$1:$E$659,3,FALSE())</f>
        <v>15</v>
      </c>
      <c r="O1261" s="0" t="n">
        <f aca="false">VLOOKUP(A1261,'Team Data'!$A$1:$E$659,4,FALSE())</f>
        <v>496</v>
      </c>
      <c r="P1261" s="0" t="n">
        <f aca="false">VLOOKUP(A1261,'Team Data'!$A$1:$E$659,5,FALSE())</f>
        <v>495</v>
      </c>
      <c r="Q1261" s="0" t="n">
        <f aca="false">VLOOKUP(B1261,'Team Data'!$A$1:$E$659,4,FALSE())</f>
        <v>450</v>
      </c>
      <c r="R1261" s="0" t="n">
        <f aca="false">VLOOKUP(B1261,'Team Data'!$A$1:$E$659,5,FALSE())</f>
        <v>474</v>
      </c>
      <c r="S1261" s="0" t="n">
        <f aca="false">IF(I1261=1,(MIN(30,(C1261-D1261)))*(M1261/(M1261+N1261))*(Q1261/(Q1261+R1261)),(MAX(-30,(C1261-D1261)))*(N1261/(M1261+N1261))*(R1261/(R1261+Q1261)))</f>
        <v>-4.2197318810222</v>
      </c>
      <c r="T1261" s="0" t="n">
        <f aca="false">IF(J1261=1,(MIN(30,(D1261-C1261)))*(K1261/(K1261+L1261))*(O1261/(O1261+P1261)),(MAX(-30,(D1261-C1261)))*(L1261/(K1261+L1261))*(P1261/(P1261+O1261)))</f>
        <v>0.823410696266398</v>
      </c>
      <c r="U1261" s="7" t="n">
        <v>43069</v>
      </c>
    </row>
    <row r="1262" customFormat="false" ht="15" hidden="false" customHeight="false" outlineLevel="0" collapsed="false">
      <c r="A1262" s="0" t="s">
        <v>102</v>
      </c>
      <c r="B1262" s="0" t="s">
        <v>10</v>
      </c>
      <c r="C1262" s="0" t="n">
        <v>63</v>
      </c>
      <c r="D1262" s="0" t="n">
        <v>53</v>
      </c>
      <c r="E1262" s="0" t="n">
        <v>36</v>
      </c>
      <c r="F1262" s="0" t="n">
        <v>39</v>
      </c>
      <c r="G1262" s="0" t="n">
        <v>12</v>
      </c>
      <c r="H1262" s="0" t="n">
        <v>16</v>
      </c>
      <c r="I1262" s="0" t="n">
        <v>1</v>
      </c>
      <c r="J1262" s="0" t="n">
        <v>0</v>
      </c>
      <c r="K1262" s="0" t="n">
        <f aca="false">VLOOKUP(A1262,'Team Data'!$A$1:$E$659,2,FALSE())</f>
        <v>24</v>
      </c>
      <c r="L1262" s="0" t="n">
        <f aca="false">VLOOKUP(A1262,'Team Data'!$A$1:$E$659,3,FALSE())</f>
        <v>11</v>
      </c>
      <c r="M1262" s="0" t="n">
        <f aca="false">VLOOKUP(B1262,'Team Data'!$A$1:$E$659,2,FALSE())</f>
        <v>3</v>
      </c>
      <c r="N1262" s="0" t="n">
        <f aca="false">VLOOKUP(B1262,'Team Data'!$A$1:$E$659,3,FALSE())</f>
        <v>28</v>
      </c>
      <c r="O1262" s="0" t="n">
        <f aca="false">VLOOKUP(A1262,'Team Data'!$A$1:$E$659,4,FALSE())</f>
        <v>527</v>
      </c>
      <c r="P1262" s="0" t="n">
        <f aca="false">VLOOKUP(A1262,'Team Data'!$A$1:$E$659,5,FALSE())</f>
        <v>561</v>
      </c>
      <c r="Q1262" s="0" t="n">
        <f aca="false">VLOOKUP(B1262,'Team Data'!$A$1:$E$659,4,FALSE())</f>
        <v>453</v>
      </c>
      <c r="R1262" s="0" t="n">
        <f aca="false">VLOOKUP(B1262,'Team Data'!$A$1:$E$659,5,FALSE())</f>
        <v>567</v>
      </c>
      <c r="S1262" s="0" t="n">
        <f aca="false">IF(I1262=1,(MIN(30,(C1262-D1262)))*(M1262/(M1262+N1262))*(Q1262/(Q1262+R1262)),(MAX(-30,(C1262-D1262)))*(N1262/(M1262+N1262))*(R1262/(R1262+Q1262)))</f>
        <v>0.429791271347249</v>
      </c>
      <c r="T1262" s="0" t="n">
        <f aca="false">IF(J1262=1,(MIN(30,(D1262-C1262)))*(K1262/(K1262+L1262))*(O1262/(O1262+P1262)),(MAX(-30,(D1262-C1262)))*(L1262/(K1262+L1262))*(P1262/(P1262+O1262)))</f>
        <v>-1.62053571428571</v>
      </c>
      <c r="U1262" s="7" t="n">
        <v>43069</v>
      </c>
    </row>
    <row r="1263" customFormat="false" ht="15" hidden="false" customHeight="false" outlineLevel="0" collapsed="false">
      <c r="A1263" s="0" t="s">
        <v>275</v>
      </c>
      <c r="B1263" s="0" t="s">
        <v>265</v>
      </c>
      <c r="C1263" s="0" t="n">
        <v>58</v>
      </c>
      <c r="D1263" s="0" t="n">
        <v>69</v>
      </c>
      <c r="E1263" s="0" t="n">
        <v>33</v>
      </c>
      <c r="F1263" s="0" t="n">
        <v>37</v>
      </c>
      <c r="G1263" s="0" t="n">
        <v>7</v>
      </c>
      <c r="H1263" s="0" t="n">
        <v>11</v>
      </c>
      <c r="I1263" s="0" t="n">
        <v>0</v>
      </c>
      <c r="J1263" s="0" t="n">
        <v>1</v>
      </c>
      <c r="K1263" s="0" t="n">
        <f aca="false">VLOOKUP(A1263,'Team Data'!$A$1:$E$659,2,FALSE())</f>
        <v>16</v>
      </c>
      <c r="L1263" s="0" t="n">
        <f aca="false">VLOOKUP(A1263,'Team Data'!$A$1:$E$659,3,FALSE())</f>
        <v>18</v>
      </c>
      <c r="M1263" s="0" t="n">
        <f aca="false">VLOOKUP(B1263,'Team Data'!$A$1:$E$659,2,FALSE())</f>
        <v>14</v>
      </c>
      <c r="N1263" s="0" t="n">
        <f aca="false">VLOOKUP(B1263,'Team Data'!$A$1:$E$659,3,FALSE())</f>
        <v>18</v>
      </c>
      <c r="O1263" s="0" t="n">
        <f aca="false">VLOOKUP(A1263,'Team Data'!$A$1:$E$659,4,FALSE())</f>
        <v>559</v>
      </c>
      <c r="P1263" s="0" t="n">
        <f aca="false">VLOOKUP(A1263,'Team Data'!$A$1:$E$659,5,FALSE())</f>
        <v>460</v>
      </c>
      <c r="Q1263" s="0" t="n">
        <f aca="false">VLOOKUP(B1263,'Team Data'!$A$1:$E$659,4,FALSE())</f>
        <v>488</v>
      </c>
      <c r="R1263" s="0" t="n">
        <f aca="false">VLOOKUP(B1263,'Team Data'!$A$1:$E$659,5,FALSE())</f>
        <v>498</v>
      </c>
      <c r="S1263" s="0" t="n">
        <f aca="false">IF(I1263=1,(MIN(30,(C1263-D1263)))*(M1263/(M1263+N1263))*(Q1263/(Q1263+R1263)),(MAX(-30,(C1263-D1263)))*(N1263/(M1263+N1263))*(R1263/(R1263+Q1263)))</f>
        <v>-3.12512677484787</v>
      </c>
      <c r="T1263" s="0" t="n">
        <f aca="false">IF(J1263=1,(MIN(30,(D1263-C1263)))*(K1263/(K1263+L1263))*(O1263/(O1263+P1263)),(MAX(-30,(D1263-C1263)))*(L1263/(K1263+L1263))*(P1263/(P1263+O1263)))</f>
        <v>2.83969289384056</v>
      </c>
      <c r="U1263" s="7" t="n">
        <v>43069</v>
      </c>
    </row>
    <row r="1264" customFormat="false" ht="15" hidden="false" customHeight="false" outlineLevel="0" collapsed="false">
      <c r="A1264" s="0" t="s">
        <v>123</v>
      </c>
      <c r="B1264" s="0" t="s">
        <v>104</v>
      </c>
      <c r="C1264" s="0" t="n">
        <v>68</v>
      </c>
      <c r="D1264" s="0" t="n">
        <v>103</v>
      </c>
      <c r="E1264" s="0" t="n">
        <v>27</v>
      </c>
      <c r="F1264" s="0" t="n">
        <v>41</v>
      </c>
      <c r="G1264" s="0" t="n">
        <v>19</v>
      </c>
      <c r="H1264" s="0" t="n">
        <v>10</v>
      </c>
      <c r="I1264" s="0" t="n">
        <v>0</v>
      </c>
      <c r="J1264" s="0" t="n">
        <v>1</v>
      </c>
      <c r="K1264" s="0" t="n">
        <f aca="false">VLOOKUP(A1264,'Team Data'!$A$1:$E$659,2,FALSE())</f>
        <v>7</v>
      </c>
      <c r="L1264" s="0" t="n">
        <f aca="false">VLOOKUP(A1264,'Team Data'!$A$1:$E$659,3,FALSE())</f>
        <v>21</v>
      </c>
      <c r="M1264" s="0" t="n">
        <f aca="false">VLOOKUP(B1264,'Team Data'!$A$1:$E$659,2,FALSE())</f>
        <v>32</v>
      </c>
      <c r="N1264" s="0" t="n">
        <f aca="false">VLOOKUP(B1264,'Team Data'!$A$1:$E$659,3,FALSE())</f>
        <v>5</v>
      </c>
      <c r="O1264" s="0" t="n">
        <f aca="false">VLOOKUP(A1264,'Team Data'!$A$1:$E$659,4,FALSE())</f>
        <v>401</v>
      </c>
      <c r="P1264" s="0" t="n">
        <f aca="false">VLOOKUP(A1264,'Team Data'!$A$1:$E$659,5,FALSE())</f>
        <v>384</v>
      </c>
      <c r="Q1264" s="0" t="n">
        <f aca="false">VLOOKUP(B1264,'Team Data'!$A$1:$E$659,4,FALSE())</f>
        <v>666</v>
      </c>
      <c r="R1264" s="0" t="n">
        <f aca="false">VLOOKUP(B1264,'Team Data'!$A$1:$E$659,5,FALSE())</f>
        <v>579</v>
      </c>
      <c r="S1264" s="0" t="n">
        <f aca="false">IF(I1264=1,(MIN(30,(C1264-D1264)))*(M1264/(M1264+N1264))*(Q1264/(Q1264+R1264)),(MAX(-30,(C1264-D1264)))*(N1264/(M1264+N1264))*(R1264/(R1264+Q1264)))</f>
        <v>-1.88537935525887</v>
      </c>
      <c r="T1264" s="0" t="n">
        <f aca="false">IF(J1264=1,(MIN(30,(D1264-C1264)))*(K1264/(K1264+L1264))*(O1264/(O1264+P1264)),(MAX(-30,(D1264-C1264)))*(L1264/(K1264+L1264))*(P1264/(P1264+O1264)))</f>
        <v>3.8312101910828</v>
      </c>
      <c r="U1264" s="7" t="n">
        <v>43069</v>
      </c>
    </row>
    <row r="1265" customFormat="false" ht="15" hidden="false" customHeight="false" outlineLevel="0" collapsed="false">
      <c r="A1265" s="0" t="s">
        <v>84</v>
      </c>
      <c r="B1265" s="0" t="s">
        <v>191</v>
      </c>
      <c r="C1265" s="0" t="n">
        <v>59</v>
      </c>
      <c r="D1265" s="0" t="n">
        <v>78</v>
      </c>
      <c r="E1265" s="0" t="n">
        <v>39</v>
      </c>
      <c r="F1265" s="0" t="n">
        <v>30</v>
      </c>
      <c r="G1265" s="0" t="n">
        <v>21</v>
      </c>
      <c r="H1265" s="0" t="n">
        <v>11</v>
      </c>
      <c r="I1265" s="0" t="n">
        <v>0</v>
      </c>
      <c r="J1265" s="0" t="n">
        <v>1</v>
      </c>
      <c r="K1265" s="0" t="n">
        <f aca="false">VLOOKUP(A1265,'Team Data'!$A$1:$E$659,2,FALSE())</f>
        <v>17</v>
      </c>
      <c r="L1265" s="0" t="n">
        <f aca="false">VLOOKUP(A1265,'Team Data'!$A$1:$E$659,3,FALSE())</f>
        <v>15</v>
      </c>
      <c r="M1265" s="0" t="n">
        <f aca="false">VLOOKUP(B1265,'Team Data'!$A$1:$E$659,2,FALSE())</f>
        <v>19</v>
      </c>
      <c r="N1265" s="0" t="n">
        <f aca="false">VLOOKUP(B1265,'Team Data'!$A$1:$E$659,3,FALSE())</f>
        <v>15</v>
      </c>
      <c r="O1265" s="0" t="n">
        <f aca="false">VLOOKUP(A1265,'Team Data'!$A$1:$E$659,4,FALSE())</f>
        <v>548</v>
      </c>
      <c r="P1265" s="0" t="n">
        <f aca="false">VLOOKUP(A1265,'Team Data'!$A$1:$E$659,5,FALSE())</f>
        <v>447</v>
      </c>
      <c r="Q1265" s="0" t="n">
        <f aca="false">VLOOKUP(B1265,'Team Data'!$A$1:$E$659,4,FALSE())</f>
        <v>580</v>
      </c>
      <c r="R1265" s="0" t="n">
        <f aca="false">VLOOKUP(B1265,'Team Data'!$A$1:$E$659,5,FALSE())</f>
        <v>491</v>
      </c>
      <c r="S1265" s="0" t="n">
        <f aca="false">IF(I1265=1,(MIN(30,(C1265-D1265)))*(M1265/(M1265+N1265))*(Q1265/(Q1265+R1265)),(MAX(-30,(C1265-D1265)))*(N1265/(M1265+N1265))*(R1265/(R1265+Q1265)))</f>
        <v>-3.84289009721536</v>
      </c>
      <c r="T1265" s="0" t="n">
        <f aca="false">IF(J1265=1,(MIN(30,(D1265-C1265)))*(K1265/(K1265+L1265))*(O1265/(O1265+P1265)),(MAX(-30,(D1265-C1265)))*(L1265/(K1265+L1265))*(P1265/(P1265+O1265)))</f>
        <v>5.55917085427136</v>
      </c>
      <c r="U1265" s="7" t="n">
        <v>43069</v>
      </c>
    </row>
    <row r="1266" customFormat="false" ht="15" hidden="false" customHeight="false" outlineLevel="0" collapsed="false">
      <c r="A1266" s="0" t="s">
        <v>26</v>
      </c>
      <c r="B1266" s="0" t="s">
        <v>286</v>
      </c>
      <c r="C1266" s="0" t="n">
        <v>76</v>
      </c>
      <c r="D1266" s="0" t="n">
        <v>87</v>
      </c>
      <c r="E1266" s="0" t="n">
        <v>23</v>
      </c>
      <c r="F1266" s="0" t="n">
        <v>37</v>
      </c>
      <c r="G1266" s="0" t="n">
        <v>13</v>
      </c>
      <c r="H1266" s="0" t="n">
        <v>11</v>
      </c>
      <c r="I1266" s="0" t="n">
        <v>0</v>
      </c>
      <c r="J1266" s="0" t="n">
        <v>1</v>
      </c>
      <c r="K1266" s="0" t="n">
        <f aca="false">VLOOKUP(A1266,'Team Data'!$A$1:$E$659,2,FALSE())</f>
        <v>24</v>
      </c>
      <c r="L1266" s="0" t="n">
        <f aca="false">VLOOKUP(A1266,'Team Data'!$A$1:$E$659,3,FALSE())</f>
        <v>9</v>
      </c>
      <c r="M1266" s="0" t="n">
        <f aca="false">VLOOKUP(B1266,'Team Data'!$A$1:$E$659,2,FALSE())</f>
        <v>21</v>
      </c>
      <c r="N1266" s="0" t="n">
        <f aca="false">VLOOKUP(B1266,'Team Data'!$A$1:$E$659,3,FALSE())</f>
        <v>12</v>
      </c>
      <c r="O1266" s="0" t="n">
        <f aca="false">VLOOKUP(A1266,'Team Data'!$A$1:$E$659,4,FALSE())</f>
        <v>540</v>
      </c>
      <c r="P1266" s="0" t="n">
        <f aca="false">VLOOKUP(A1266,'Team Data'!$A$1:$E$659,5,FALSE())</f>
        <v>523</v>
      </c>
      <c r="Q1266" s="0" t="n">
        <f aca="false">VLOOKUP(B1266,'Team Data'!$A$1:$E$659,4,FALSE())</f>
        <v>684</v>
      </c>
      <c r="R1266" s="0" t="n">
        <f aca="false">VLOOKUP(B1266,'Team Data'!$A$1:$E$659,5,FALSE())</f>
        <v>441</v>
      </c>
      <c r="S1266" s="0" t="n">
        <f aca="false">IF(I1266=1,(MIN(30,(C1266-D1266)))*(M1266/(M1266+N1266))*(Q1266/(Q1266+R1266)),(MAX(-30,(C1266-D1266)))*(N1266/(M1266+N1266))*(R1266/(R1266+Q1266)))</f>
        <v>-1.568</v>
      </c>
      <c r="T1266" s="0" t="n">
        <f aca="false">IF(J1266=1,(MIN(30,(D1266-C1266)))*(K1266/(K1266+L1266))*(O1266/(O1266+P1266)),(MAX(-30,(D1266-C1266)))*(L1266/(K1266+L1266))*(P1266/(P1266+O1266)))</f>
        <v>4.06396989651929</v>
      </c>
      <c r="U1266" s="7" t="n">
        <v>43069</v>
      </c>
    </row>
    <row r="1267" customFormat="false" ht="15" hidden="false" customHeight="false" outlineLevel="0" collapsed="false">
      <c r="A1267" s="0" t="s">
        <v>532</v>
      </c>
      <c r="B1267" s="0" t="s">
        <v>180</v>
      </c>
      <c r="C1267" s="0" t="n">
        <v>61</v>
      </c>
      <c r="D1267" s="0" t="n">
        <v>98</v>
      </c>
      <c r="E1267" s="0" t="n">
        <v>27</v>
      </c>
      <c r="F1267" s="0" t="n">
        <v>56</v>
      </c>
      <c r="G1267" s="0" t="n">
        <v>11</v>
      </c>
      <c r="H1267" s="0" t="n">
        <v>15</v>
      </c>
      <c r="I1267" s="0" t="n">
        <v>0</v>
      </c>
      <c r="J1267" s="0" t="n">
        <v>1</v>
      </c>
      <c r="K1267" s="0" t="n">
        <f aca="false">VLOOKUP(A1267,'Team Data'!$A$1:$E$659,2,FALSE())</f>
        <v>0</v>
      </c>
      <c r="L1267" s="0" t="n">
        <f aca="false">VLOOKUP(A1267,'Team Data'!$A$1:$E$659,3,FALSE())</f>
        <v>4</v>
      </c>
      <c r="M1267" s="0" t="n">
        <f aca="false">VLOOKUP(B1267,'Team Data'!$A$1:$E$659,2,FALSE())</f>
        <v>13</v>
      </c>
      <c r="N1267" s="0" t="n">
        <f aca="false">VLOOKUP(B1267,'Team Data'!$A$1:$E$659,3,FALSE())</f>
        <v>19</v>
      </c>
      <c r="O1267" s="0" t="n">
        <f aca="false">VLOOKUP(A1267,'Team Data'!$A$1:$E$659,4,FALSE())</f>
        <v>70</v>
      </c>
      <c r="P1267" s="0" t="n">
        <f aca="false">VLOOKUP(A1267,'Team Data'!$A$1:$E$659,5,FALSE())</f>
        <v>57</v>
      </c>
      <c r="Q1267" s="0" t="n">
        <f aca="false">VLOOKUP(B1267,'Team Data'!$A$1:$E$659,4,FALSE())</f>
        <v>479</v>
      </c>
      <c r="R1267" s="0" t="n">
        <f aca="false">VLOOKUP(B1267,'Team Data'!$A$1:$E$659,5,FALSE())</f>
        <v>507</v>
      </c>
      <c r="S1267" s="0" t="n">
        <f aca="false">IF(I1267=1,(MIN(30,(C1267-D1267)))*(M1267/(M1267+N1267))*(Q1267/(Q1267+R1267)),(MAX(-30,(C1267-D1267)))*(N1267/(M1267+N1267))*(R1267/(R1267+Q1267)))</f>
        <v>-9.15916582150102</v>
      </c>
      <c r="T1267" s="0" t="n">
        <f aca="false">IF(J1267=1,(MIN(30,(D1267-C1267)))*(K1267/(K1267+L1267))*(O1267/(O1267+P1267)),(MAX(-30,(D1267-C1267)))*(L1267/(K1267+L1267))*(P1267/(P1267+O1267)))</f>
        <v>0</v>
      </c>
      <c r="U1267" s="7" t="n">
        <v>43069</v>
      </c>
    </row>
    <row r="1268" customFormat="false" ht="15" hidden="false" customHeight="false" outlineLevel="0" collapsed="false">
      <c r="A1268" s="0" t="s">
        <v>353</v>
      </c>
      <c r="B1268" s="0" t="s">
        <v>71</v>
      </c>
      <c r="C1268" s="0" t="n">
        <v>78</v>
      </c>
      <c r="D1268" s="0" t="n">
        <v>88</v>
      </c>
      <c r="E1268" s="0" t="n">
        <v>27</v>
      </c>
      <c r="F1268" s="0" t="n">
        <v>47</v>
      </c>
      <c r="G1268" s="0" t="n">
        <v>5</v>
      </c>
      <c r="H1268" s="0" t="n">
        <v>21</v>
      </c>
      <c r="I1268" s="0" t="n">
        <v>0</v>
      </c>
      <c r="J1268" s="0" t="n">
        <v>1</v>
      </c>
      <c r="K1268" s="0" t="n">
        <f aca="false">VLOOKUP(A1268,'Team Data'!$A$1:$E$659,2,FALSE())</f>
        <v>20</v>
      </c>
      <c r="L1268" s="0" t="n">
        <f aca="false">VLOOKUP(A1268,'Team Data'!$A$1:$E$659,3,FALSE())</f>
        <v>13</v>
      </c>
      <c r="M1268" s="0" t="n">
        <f aca="false">VLOOKUP(B1268,'Team Data'!$A$1:$E$659,2,FALSE())</f>
        <v>15</v>
      </c>
      <c r="N1268" s="0" t="n">
        <f aca="false">VLOOKUP(B1268,'Team Data'!$A$1:$E$659,3,FALSE())</f>
        <v>15</v>
      </c>
      <c r="O1268" s="0" t="n">
        <f aca="false">VLOOKUP(A1268,'Team Data'!$A$1:$E$659,4,FALSE())</f>
        <v>579</v>
      </c>
      <c r="P1268" s="0" t="n">
        <f aca="false">VLOOKUP(A1268,'Team Data'!$A$1:$E$659,5,FALSE())</f>
        <v>477</v>
      </c>
      <c r="Q1268" s="0" t="n">
        <f aca="false">VLOOKUP(B1268,'Team Data'!$A$1:$E$659,4,FALSE())</f>
        <v>467</v>
      </c>
      <c r="R1268" s="0" t="n">
        <f aca="false">VLOOKUP(B1268,'Team Data'!$A$1:$E$659,5,FALSE())</f>
        <v>451</v>
      </c>
      <c r="S1268" s="0" t="n">
        <f aca="false">IF(I1268=1,(MIN(30,(C1268-D1268)))*(M1268/(M1268+N1268))*(Q1268/(Q1268+R1268)),(MAX(-30,(C1268-D1268)))*(N1268/(M1268+N1268))*(R1268/(R1268+Q1268)))</f>
        <v>-2.45642701525054</v>
      </c>
      <c r="T1268" s="0" t="n">
        <f aca="false">IF(J1268=1,(MIN(30,(D1268-C1268)))*(K1268/(K1268+L1268))*(O1268/(O1268+P1268)),(MAX(-30,(D1268-C1268)))*(L1268/(K1268+L1268))*(P1268/(P1268+O1268)))</f>
        <v>3.32300275482094</v>
      </c>
      <c r="U1268" s="7" t="n">
        <v>43069</v>
      </c>
    </row>
    <row r="1269" customFormat="false" ht="15" hidden="false" customHeight="false" outlineLevel="0" collapsed="false">
      <c r="A1269" s="0" t="s">
        <v>53</v>
      </c>
      <c r="B1269" s="0" t="s">
        <v>159</v>
      </c>
      <c r="C1269" s="0" t="n">
        <v>69</v>
      </c>
      <c r="D1269" s="0" t="n">
        <v>95</v>
      </c>
      <c r="E1269" s="0" t="n">
        <v>30</v>
      </c>
      <c r="F1269" s="0" t="n">
        <v>39</v>
      </c>
      <c r="G1269" s="0" t="n">
        <v>10</v>
      </c>
      <c r="H1269" s="0" t="n">
        <v>9</v>
      </c>
      <c r="I1269" s="0" t="n">
        <v>0</v>
      </c>
      <c r="J1269" s="0" t="n">
        <v>1</v>
      </c>
      <c r="K1269" s="0" t="n">
        <f aca="false">VLOOKUP(A1269,'Team Data'!$A$1:$E$659,2,FALSE())</f>
        <v>3</v>
      </c>
      <c r="L1269" s="0" t="n">
        <f aca="false">VLOOKUP(A1269,'Team Data'!$A$1:$E$659,3,FALSE())</f>
        <v>29</v>
      </c>
      <c r="M1269" s="0" t="n">
        <f aca="false">VLOOKUP(B1269,'Team Data'!$A$1:$E$659,2,FALSE())</f>
        <v>20</v>
      </c>
      <c r="N1269" s="0" t="n">
        <f aca="false">VLOOKUP(B1269,'Team Data'!$A$1:$E$659,3,FALSE())</f>
        <v>13</v>
      </c>
      <c r="O1269" s="0" t="n">
        <f aca="false">VLOOKUP(A1269,'Team Data'!$A$1:$E$659,4,FALSE())</f>
        <v>547</v>
      </c>
      <c r="P1269" s="0" t="n">
        <f aca="false">VLOOKUP(A1269,'Team Data'!$A$1:$E$659,5,FALSE())</f>
        <v>441</v>
      </c>
      <c r="Q1269" s="0" t="n">
        <f aca="false">VLOOKUP(B1269,'Team Data'!$A$1:$E$659,4,FALSE())</f>
        <v>651</v>
      </c>
      <c r="R1269" s="0" t="n">
        <f aca="false">VLOOKUP(B1269,'Team Data'!$A$1:$E$659,5,FALSE())</f>
        <v>454</v>
      </c>
      <c r="S1269" s="0" t="n">
        <f aca="false">IF(I1269=1,(MIN(30,(C1269-D1269)))*(M1269/(M1269+N1269))*(Q1269/(Q1269+R1269)),(MAX(-30,(C1269-D1269)))*(N1269/(M1269+N1269))*(R1269/(R1269+Q1269)))</f>
        <v>-4.20819964349376</v>
      </c>
      <c r="T1269" s="0" t="n">
        <f aca="false">IF(J1269=1,(MIN(30,(D1269-C1269)))*(K1269/(K1269+L1269))*(O1269/(O1269+P1269)),(MAX(-30,(D1269-C1269)))*(L1269/(K1269+L1269))*(P1269/(P1269+O1269)))</f>
        <v>1.34950657894737</v>
      </c>
      <c r="U1269" s="7" t="n">
        <v>43069</v>
      </c>
    </row>
    <row r="1270" customFormat="false" ht="15" hidden="false" customHeight="false" outlineLevel="0" collapsed="false">
      <c r="A1270" s="0" t="s">
        <v>23</v>
      </c>
      <c r="B1270" s="0" t="s">
        <v>328</v>
      </c>
      <c r="C1270" s="0" t="n">
        <v>85</v>
      </c>
      <c r="D1270" s="0" t="n">
        <v>58</v>
      </c>
      <c r="E1270" s="0" t="n">
        <v>33</v>
      </c>
      <c r="F1270" s="0" t="n">
        <v>24</v>
      </c>
      <c r="G1270" s="0" t="n">
        <v>16</v>
      </c>
      <c r="H1270" s="0" t="n">
        <v>17</v>
      </c>
      <c r="I1270" s="0" t="n">
        <v>1</v>
      </c>
      <c r="J1270" s="0" t="n">
        <v>0</v>
      </c>
      <c r="K1270" s="0" t="n">
        <f aca="false">VLOOKUP(A1270,'Team Data'!$A$1:$E$659,2,FALSE())</f>
        <v>24</v>
      </c>
      <c r="L1270" s="0" t="n">
        <f aca="false">VLOOKUP(A1270,'Team Data'!$A$1:$E$659,3,FALSE())</f>
        <v>11</v>
      </c>
      <c r="M1270" s="0" t="n">
        <f aca="false">VLOOKUP(B1270,'Team Data'!$A$1:$E$659,2,FALSE())</f>
        <v>23</v>
      </c>
      <c r="N1270" s="0" t="n">
        <f aca="false">VLOOKUP(B1270,'Team Data'!$A$1:$E$659,3,FALSE())</f>
        <v>10</v>
      </c>
      <c r="O1270" s="0" t="n">
        <f aca="false">VLOOKUP(A1270,'Team Data'!$A$1:$E$659,4,FALSE())</f>
        <v>633</v>
      </c>
      <c r="P1270" s="0" t="n">
        <f aca="false">VLOOKUP(A1270,'Team Data'!$A$1:$E$659,5,FALSE())</f>
        <v>543</v>
      </c>
      <c r="Q1270" s="0" t="n">
        <f aca="false">VLOOKUP(B1270,'Team Data'!$A$1:$E$659,4,FALSE())</f>
        <v>523</v>
      </c>
      <c r="R1270" s="0" t="n">
        <f aca="false">VLOOKUP(B1270,'Team Data'!$A$1:$E$659,5,FALSE())</f>
        <v>473</v>
      </c>
      <c r="S1270" s="0" t="n">
        <f aca="false">IF(I1270=1,(MIN(30,(C1270-D1270)))*(M1270/(M1270+N1270))*(Q1270/(Q1270+R1270)),(MAX(-30,(C1270-D1270)))*(N1270/(M1270+N1270))*(R1270/(R1270+Q1270)))</f>
        <v>9.88143483023001</v>
      </c>
      <c r="T1270" s="0" t="n">
        <f aca="false">IF(J1270=1,(MIN(30,(D1270-C1270)))*(K1270/(K1270+L1270))*(O1270/(O1270+P1270)),(MAX(-30,(D1270-C1270)))*(L1270/(K1270+L1270))*(P1270/(P1270+O1270)))</f>
        <v>-3.91814868804665</v>
      </c>
      <c r="U1270" s="7" t="n">
        <v>43069</v>
      </c>
    </row>
    <row r="1271" customFormat="false" ht="15" hidden="false" customHeight="false" outlineLevel="0" collapsed="false">
      <c r="A1271" s="0" t="s">
        <v>167</v>
      </c>
      <c r="B1271" s="0" t="s">
        <v>173</v>
      </c>
      <c r="C1271" s="0" t="n">
        <v>86</v>
      </c>
      <c r="D1271" s="0" t="n">
        <v>81</v>
      </c>
      <c r="E1271" s="0" t="n">
        <v>34</v>
      </c>
      <c r="F1271" s="0" t="n">
        <v>41</v>
      </c>
      <c r="G1271" s="0" t="n">
        <v>8</v>
      </c>
      <c r="H1271" s="0" t="n">
        <v>12</v>
      </c>
      <c r="I1271" s="0" t="n">
        <v>1</v>
      </c>
      <c r="J1271" s="0" t="n">
        <v>0</v>
      </c>
      <c r="K1271" s="0" t="n">
        <f aca="false">VLOOKUP(A1271,'Team Data'!$A$1:$E$659,2,FALSE())</f>
        <v>22</v>
      </c>
      <c r="L1271" s="0" t="n">
        <f aca="false">VLOOKUP(A1271,'Team Data'!$A$1:$E$659,3,FALSE())</f>
        <v>10</v>
      </c>
      <c r="M1271" s="0" t="n">
        <f aca="false">VLOOKUP(B1271,'Team Data'!$A$1:$E$659,2,FALSE())</f>
        <v>14</v>
      </c>
      <c r="N1271" s="0" t="n">
        <f aca="false">VLOOKUP(B1271,'Team Data'!$A$1:$E$659,3,FALSE())</f>
        <v>17</v>
      </c>
      <c r="O1271" s="0" t="n">
        <f aca="false">VLOOKUP(A1271,'Team Data'!$A$1:$E$659,4,FALSE())</f>
        <v>612</v>
      </c>
      <c r="P1271" s="0" t="n">
        <f aca="false">VLOOKUP(A1271,'Team Data'!$A$1:$E$659,5,FALSE())</f>
        <v>453</v>
      </c>
      <c r="Q1271" s="0" t="n">
        <f aca="false">VLOOKUP(B1271,'Team Data'!$A$1:$E$659,4,FALSE())</f>
        <v>562</v>
      </c>
      <c r="R1271" s="0" t="n">
        <f aca="false">VLOOKUP(B1271,'Team Data'!$A$1:$E$659,5,FALSE())</f>
        <v>470</v>
      </c>
      <c r="S1271" s="0" t="n">
        <f aca="false">IF(I1271=1,(MIN(30,(C1271-D1271)))*(M1271/(M1271+N1271))*(Q1271/(Q1271+R1271)),(MAX(-30,(C1271-D1271)))*(N1271/(M1271+N1271))*(R1271/(R1271+Q1271)))</f>
        <v>1.22968242060515</v>
      </c>
      <c r="T1271" s="0" t="n">
        <f aca="false">IF(J1271=1,(MIN(30,(D1271-C1271)))*(K1271/(K1271+L1271))*(O1271/(O1271+P1271)),(MAX(-30,(D1271-C1271)))*(L1271/(K1271+L1271))*(P1271/(P1271+O1271)))</f>
        <v>-0.664612676056338</v>
      </c>
      <c r="U1271" s="7" t="n">
        <v>43069</v>
      </c>
    </row>
    <row r="1272" customFormat="false" ht="15" hidden="false" customHeight="false" outlineLevel="0" collapsed="false">
      <c r="A1272" s="0" t="s">
        <v>30</v>
      </c>
      <c r="B1272" s="0" t="s">
        <v>188</v>
      </c>
      <c r="C1272" s="0" t="n">
        <v>62</v>
      </c>
      <c r="D1272" s="0" t="n">
        <v>71</v>
      </c>
      <c r="E1272" s="0" t="n">
        <v>40</v>
      </c>
      <c r="F1272" s="0" t="n">
        <v>31</v>
      </c>
      <c r="G1272" s="0" t="n">
        <v>15</v>
      </c>
      <c r="H1272" s="0" t="n">
        <v>9</v>
      </c>
      <c r="I1272" s="0" t="n">
        <v>0</v>
      </c>
      <c r="J1272" s="0" t="n">
        <v>1</v>
      </c>
      <c r="K1272" s="0" t="n">
        <f aca="false">VLOOKUP(A1272,'Team Data'!$A$1:$E$659,2,FALSE())</f>
        <v>19</v>
      </c>
      <c r="L1272" s="0" t="n">
        <f aca="false">VLOOKUP(A1272,'Team Data'!$A$1:$E$659,3,FALSE())</f>
        <v>16</v>
      </c>
      <c r="M1272" s="0" t="n">
        <f aca="false">VLOOKUP(B1272,'Team Data'!$A$1:$E$659,2,FALSE())</f>
        <v>22</v>
      </c>
      <c r="N1272" s="0" t="n">
        <f aca="false">VLOOKUP(B1272,'Team Data'!$A$1:$E$659,3,FALSE())</f>
        <v>11</v>
      </c>
      <c r="O1272" s="0" t="n">
        <f aca="false">VLOOKUP(A1272,'Team Data'!$A$1:$E$659,4,FALSE())</f>
        <v>646</v>
      </c>
      <c r="P1272" s="0" t="n">
        <f aca="false">VLOOKUP(A1272,'Team Data'!$A$1:$E$659,5,FALSE())</f>
        <v>510</v>
      </c>
      <c r="Q1272" s="0" t="n">
        <f aca="false">VLOOKUP(B1272,'Team Data'!$A$1:$E$659,4,FALSE())</f>
        <v>611</v>
      </c>
      <c r="R1272" s="0" t="n">
        <f aca="false">VLOOKUP(B1272,'Team Data'!$A$1:$E$659,5,FALSE())</f>
        <v>505</v>
      </c>
      <c r="S1272" s="0" t="n">
        <f aca="false">IF(I1272=1,(MIN(30,(C1272-D1272)))*(M1272/(M1272+N1272))*(Q1272/(Q1272+R1272)),(MAX(-30,(C1272-D1272)))*(N1272/(M1272+N1272))*(R1272/(R1272+Q1272)))</f>
        <v>-1.35752688172043</v>
      </c>
      <c r="T1272" s="0" t="n">
        <f aca="false">IF(J1272=1,(MIN(30,(D1272-C1272)))*(K1272/(K1272+L1272))*(O1272/(O1272+P1272)),(MAX(-30,(D1272-C1272)))*(L1272/(K1272+L1272))*(P1272/(P1272+O1272)))</f>
        <v>2.73025210084034</v>
      </c>
      <c r="U1272" s="7" t="n">
        <v>43069</v>
      </c>
    </row>
    <row r="1273" customFormat="false" ht="15" hidden="false" customHeight="false" outlineLevel="0" collapsed="false">
      <c r="A1273" s="0" t="s">
        <v>75</v>
      </c>
      <c r="B1273" s="0" t="s">
        <v>124</v>
      </c>
      <c r="C1273" s="0" t="n">
        <v>91</v>
      </c>
      <c r="D1273" s="0" t="n">
        <v>81</v>
      </c>
      <c r="E1273" s="0" t="n">
        <v>33</v>
      </c>
      <c r="F1273" s="0" t="n">
        <v>31</v>
      </c>
      <c r="G1273" s="0" t="n">
        <v>8</v>
      </c>
      <c r="H1273" s="0" t="n">
        <v>9</v>
      </c>
      <c r="I1273" s="0" t="n">
        <v>1</v>
      </c>
      <c r="J1273" s="0" t="n">
        <v>0</v>
      </c>
      <c r="K1273" s="0" t="n">
        <f aca="false">VLOOKUP(A1273,'Team Data'!$A$1:$E$659,2,FALSE())</f>
        <v>28</v>
      </c>
      <c r="L1273" s="0" t="n">
        <f aca="false">VLOOKUP(A1273,'Team Data'!$A$1:$E$659,3,FALSE())</f>
        <v>8</v>
      </c>
      <c r="M1273" s="0" t="n">
        <f aca="false">VLOOKUP(B1273,'Team Data'!$A$1:$E$659,2,FALSE())</f>
        <v>16</v>
      </c>
      <c r="N1273" s="0" t="n">
        <f aca="false">VLOOKUP(B1273,'Team Data'!$A$1:$E$659,3,FALSE())</f>
        <v>15</v>
      </c>
      <c r="O1273" s="0" t="n">
        <f aca="false">VLOOKUP(A1273,'Team Data'!$A$1:$E$659,4,FALSE())</f>
        <v>723</v>
      </c>
      <c r="P1273" s="0" t="n">
        <f aca="false">VLOOKUP(A1273,'Team Data'!$A$1:$E$659,5,FALSE())</f>
        <v>486</v>
      </c>
      <c r="Q1273" s="0" t="n">
        <f aca="false">VLOOKUP(B1273,'Team Data'!$A$1:$E$659,4,FALSE())</f>
        <v>582</v>
      </c>
      <c r="R1273" s="0" t="n">
        <f aca="false">VLOOKUP(B1273,'Team Data'!$A$1:$E$659,5,FALSE())</f>
        <v>456</v>
      </c>
      <c r="S1273" s="0" t="n">
        <f aca="false">IF(I1273=1,(MIN(30,(C1273-D1273)))*(M1273/(M1273+N1273))*(Q1273/(Q1273+R1273)),(MAX(-30,(C1273-D1273)))*(N1273/(M1273+N1273))*(R1273/(R1273+Q1273)))</f>
        <v>2.89390266641805</v>
      </c>
      <c r="T1273" s="0" t="n">
        <f aca="false">IF(J1273=1,(MIN(30,(D1273-C1273)))*(K1273/(K1273+L1273))*(O1273/(O1273+P1273)),(MAX(-30,(D1273-C1273)))*(L1273/(K1273+L1273))*(P1273/(P1273+O1273)))</f>
        <v>-0.893300248138958</v>
      </c>
      <c r="U1273" s="7" t="n">
        <v>43069</v>
      </c>
    </row>
    <row r="1274" customFormat="false" ht="15" hidden="false" customHeight="false" outlineLevel="0" collapsed="false">
      <c r="A1274" s="0" t="s">
        <v>172</v>
      </c>
      <c r="B1274" s="0" t="s">
        <v>207</v>
      </c>
      <c r="C1274" s="0" t="n">
        <v>75</v>
      </c>
      <c r="D1274" s="0" t="n">
        <v>62</v>
      </c>
      <c r="E1274" s="0" t="n">
        <v>39</v>
      </c>
      <c r="F1274" s="0" t="n">
        <v>25</v>
      </c>
      <c r="G1274" s="0" t="n">
        <v>18</v>
      </c>
      <c r="H1274" s="0" t="n">
        <v>10</v>
      </c>
      <c r="I1274" s="0" t="n">
        <v>1</v>
      </c>
      <c r="J1274" s="0" t="n">
        <v>0</v>
      </c>
      <c r="K1274" s="0" t="n">
        <f aca="false">VLOOKUP(A1274,'Team Data'!$A$1:$E$659,2,FALSE())</f>
        <v>16</v>
      </c>
      <c r="L1274" s="0" t="n">
        <f aca="false">VLOOKUP(A1274,'Team Data'!$A$1:$E$659,3,FALSE())</f>
        <v>17</v>
      </c>
      <c r="M1274" s="0" t="n">
        <f aca="false">VLOOKUP(B1274,'Team Data'!$A$1:$E$659,2,FALSE())</f>
        <v>13</v>
      </c>
      <c r="N1274" s="0" t="n">
        <f aca="false">VLOOKUP(B1274,'Team Data'!$A$1:$E$659,3,FALSE())</f>
        <v>19</v>
      </c>
      <c r="O1274" s="0" t="n">
        <f aca="false">VLOOKUP(A1274,'Team Data'!$A$1:$E$659,4,FALSE())</f>
        <v>503</v>
      </c>
      <c r="P1274" s="0" t="n">
        <f aca="false">VLOOKUP(A1274,'Team Data'!$A$1:$E$659,5,FALSE())</f>
        <v>522</v>
      </c>
      <c r="Q1274" s="0" t="n">
        <f aca="false">VLOOKUP(B1274,'Team Data'!$A$1:$E$659,4,FALSE())</f>
        <v>530</v>
      </c>
      <c r="R1274" s="0" t="n">
        <f aca="false">VLOOKUP(B1274,'Team Data'!$A$1:$E$659,5,FALSE())</f>
        <v>469</v>
      </c>
      <c r="S1274" s="0" t="n">
        <f aca="false">IF(I1274=1,(MIN(30,(C1274-D1274)))*(M1274/(M1274+N1274))*(Q1274/(Q1274+R1274)),(MAX(-30,(C1274-D1274)))*(N1274/(M1274+N1274))*(R1274/(R1274+Q1274)))</f>
        <v>2.80186436436436</v>
      </c>
      <c r="T1274" s="0" t="n">
        <f aca="false">IF(J1274=1,(MIN(30,(D1274-C1274)))*(K1274/(K1274+L1274))*(O1274/(O1274+P1274)),(MAX(-30,(D1274-C1274)))*(L1274/(K1274+L1274))*(P1274/(P1274+O1274)))</f>
        <v>-3.41055432372506</v>
      </c>
      <c r="U1274" s="7" t="n">
        <v>43069</v>
      </c>
    </row>
    <row r="1275" customFormat="false" ht="15" hidden="false" customHeight="false" outlineLevel="0" collapsed="false">
      <c r="A1275" s="0" t="s">
        <v>122</v>
      </c>
      <c r="B1275" s="0" t="s">
        <v>189</v>
      </c>
      <c r="C1275" s="0" t="n">
        <v>68</v>
      </c>
      <c r="D1275" s="0" t="n">
        <v>98</v>
      </c>
      <c r="E1275" s="0" t="n">
        <v>24</v>
      </c>
      <c r="F1275" s="0" t="n">
        <v>42</v>
      </c>
      <c r="G1275" s="0" t="n">
        <v>20</v>
      </c>
      <c r="H1275" s="0" t="n">
        <v>16</v>
      </c>
      <c r="I1275" s="0" t="n">
        <v>0</v>
      </c>
      <c r="J1275" s="0" t="n">
        <v>1</v>
      </c>
      <c r="K1275" s="0" t="n">
        <f aca="false">VLOOKUP(A1275,'Team Data'!$A$1:$E$659,2,FALSE())</f>
        <v>17</v>
      </c>
      <c r="L1275" s="0" t="n">
        <f aca="false">VLOOKUP(A1275,'Team Data'!$A$1:$E$659,3,FALSE())</f>
        <v>14</v>
      </c>
      <c r="M1275" s="0" t="n">
        <f aca="false">VLOOKUP(B1275,'Team Data'!$A$1:$E$659,2,FALSE())</f>
        <v>29</v>
      </c>
      <c r="N1275" s="0" t="n">
        <f aca="false">VLOOKUP(B1275,'Team Data'!$A$1:$E$659,3,FALSE())</f>
        <v>8</v>
      </c>
      <c r="O1275" s="0" t="n">
        <f aca="false">VLOOKUP(A1275,'Team Data'!$A$1:$E$659,4,FALSE())</f>
        <v>588</v>
      </c>
      <c r="P1275" s="0" t="n">
        <f aca="false">VLOOKUP(A1275,'Team Data'!$A$1:$E$659,5,FALSE())</f>
        <v>411</v>
      </c>
      <c r="Q1275" s="0" t="n">
        <f aca="false">VLOOKUP(B1275,'Team Data'!$A$1:$E$659,4,FALSE())</f>
        <v>706</v>
      </c>
      <c r="R1275" s="0" t="n">
        <f aca="false">VLOOKUP(B1275,'Team Data'!$A$1:$E$659,5,FALSE())</f>
        <v>511</v>
      </c>
      <c r="S1275" s="0" t="n">
        <f aca="false">IF(I1275=1,(MIN(30,(C1275-D1275)))*(M1275/(M1275+N1275))*(Q1275/(Q1275+R1275)),(MAX(-30,(C1275-D1275)))*(N1275/(M1275+N1275))*(R1275/(R1275+Q1275)))</f>
        <v>-2.72357813853295</v>
      </c>
      <c r="T1275" s="0" t="n">
        <f aca="false">IF(J1275=1,(MIN(30,(D1275-C1275)))*(K1275/(K1275+L1275))*(O1275/(O1275+P1275)),(MAX(-30,(D1275-C1275)))*(L1275/(K1275+L1275))*(P1275/(P1275+O1275)))</f>
        <v>9.68323161871549</v>
      </c>
      <c r="U1275" s="7" t="n">
        <v>43069</v>
      </c>
    </row>
    <row r="1276" customFormat="false" ht="15" hidden="false" customHeight="false" outlineLevel="0" collapsed="false">
      <c r="A1276" s="0" t="s">
        <v>40</v>
      </c>
      <c r="B1276" s="0" t="s">
        <v>310</v>
      </c>
      <c r="C1276" s="0" t="n">
        <v>66</v>
      </c>
      <c r="D1276" s="0" t="n">
        <v>75</v>
      </c>
      <c r="E1276" s="0" t="n">
        <v>42</v>
      </c>
      <c r="F1276" s="0" t="n">
        <v>45</v>
      </c>
      <c r="G1276" s="0" t="n">
        <v>11</v>
      </c>
      <c r="H1276" s="0" t="n">
        <v>14</v>
      </c>
      <c r="I1276" s="0" t="n">
        <v>0</v>
      </c>
      <c r="J1276" s="0" t="n">
        <v>1</v>
      </c>
      <c r="K1276" s="0" t="n">
        <f aca="false">VLOOKUP(A1276,'Team Data'!$A$1:$E$659,2,FALSE())</f>
        <v>12</v>
      </c>
      <c r="L1276" s="0" t="n">
        <f aca="false">VLOOKUP(A1276,'Team Data'!$A$1:$E$659,3,FALSE())</f>
        <v>18</v>
      </c>
      <c r="M1276" s="0" t="n">
        <f aca="false">VLOOKUP(B1276,'Team Data'!$A$1:$E$659,2,FALSE())</f>
        <v>21</v>
      </c>
      <c r="N1276" s="0" t="n">
        <f aca="false">VLOOKUP(B1276,'Team Data'!$A$1:$E$659,3,FALSE())</f>
        <v>12</v>
      </c>
      <c r="O1276" s="0" t="n">
        <f aca="false">VLOOKUP(A1276,'Team Data'!$A$1:$E$659,4,FALSE())</f>
        <v>502</v>
      </c>
      <c r="P1276" s="0" t="n">
        <f aca="false">VLOOKUP(A1276,'Team Data'!$A$1:$E$659,5,FALSE())</f>
        <v>400</v>
      </c>
      <c r="Q1276" s="0" t="n">
        <f aca="false">VLOOKUP(B1276,'Team Data'!$A$1:$E$659,4,FALSE())</f>
        <v>636</v>
      </c>
      <c r="R1276" s="0" t="n">
        <f aca="false">VLOOKUP(B1276,'Team Data'!$A$1:$E$659,5,FALSE())</f>
        <v>474</v>
      </c>
      <c r="S1276" s="0" t="n">
        <f aca="false">IF(I1276=1,(MIN(30,(C1276-D1276)))*(M1276/(M1276+N1276))*(Q1276/(Q1276+R1276)),(MAX(-30,(C1276-D1276)))*(N1276/(M1276+N1276))*(R1276/(R1276+Q1276)))</f>
        <v>-1.397542997543</v>
      </c>
      <c r="T1276" s="0" t="n">
        <f aca="false">IF(J1276=1,(MIN(30,(D1276-C1276)))*(K1276/(K1276+L1276))*(O1276/(O1276+P1276)),(MAX(-30,(D1276-C1276)))*(L1276/(K1276+L1276))*(P1276/(P1276+O1276)))</f>
        <v>2.00354767184035</v>
      </c>
      <c r="U1276" s="7" t="n">
        <v>43069</v>
      </c>
    </row>
    <row r="1277" customFormat="false" ht="15" hidden="false" customHeight="false" outlineLevel="0" collapsed="false">
      <c r="A1277" s="0" t="s">
        <v>276</v>
      </c>
      <c r="B1277" s="0" t="s">
        <v>227</v>
      </c>
      <c r="C1277" s="0" t="n">
        <v>88</v>
      </c>
      <c r="D1277" s="0" t="n">
        <v>82</v>
      </c>
      <c r="E1277" s="0" t="n">
        <v>29</v>
      </c>
      <c r="F1277" s="0" t="n">
        <v>42</v>
      </c>
      <c r="G1277" s="0" t="n">
        <v>7</v>
      </c>
      <c r="H1277" s="0" t="n">
        <v>16</v>
      </c>
      <c r="I1277" s="0" t="n">
        <v>1</v>
      </c>
      <c r="J1277" s="0" t="n">
        <v>0</v>
      </c>
      <c r="K1277" s="0" t="n">
        <f aca="false">VLOOKUP(A1277,'Team Data'!$A$1:$E$659,2,FALSE())</f>
        <v>13</v>
      </c>
      <c r="L1277" s="0" t="n">
        <f aca="false">VLOOKUP(A1277,'Team Data'!$A$1:$E$659,3,FALSE())</f>
        <v>19</v>
      </c>
      <c r="M1277" s="0" t="n">
        <f aca="false">VLOOKUP(B1277,'Team Data'!$A$1:$E$659,2,FALSE())</f>
        <v>6</v>
      </c>
      <c r="N1277" s="0" t="n">
        <f aca="false">VLOOKUP(B1277,'Team Data'!$A$1:$E$659,3,FALSE())</f>
        <v>26</v>
      </c>
      <c r="O1277" s="0" t="n">
        <f aca="false">VLOOKUP(A1277,'Team Data'!$A$1:$E$659,4,FALSE())</f>
        <v>507</v>
      </c>
      <c r="P1277" s="0" t="n">
        <f aca="false">VLOOKUP(A1277,'Team Data'!$A$1:$E$659,5,FALSE())</f>
        <v>473</v>
      </c>
      <c r="Q1277" s="0" t="n">
        <f aca="false">VLOOKUP(B1277,'Team Data'!$A$1:$E$659,4,FALSE())</f>
        <v>578</v>
      </c>
      <c r="R1277" s="0" t="n">
        <f aca="false">VLOOKUP(B1277,'Team Data'!$A$1:$E$659,5,FALSE())</f>
        <v>464</v>
      </c>
      <c r="S1277" s="0" t="n">
        <f aca="false">IF(I1277=1,(MIN(30,(C1277-D1277)))*(M1277/(M1277+N1277))*(Q1277/(Q1277+R1277)),(MAX(-30,(C1277-D1277)))*(N1277/(M1277+N1277))*(R1277/(R1277+Q1277)))</f>
        <v>0.624040307101727</v>
      </c>
      <c r="T1277" s="0" t="n">
        <f aca="false">IF(J1277=1,(MIN(30,(D1277-C1277)))*(K1277/(K1277+L1277))*(O1277/(O1277+P1277)),(MAX(-30,(D1277-C1277)))*(L1277/(K1277+L1277))*(P1277/(P1277+O1277)))</f>
        <v>-1.71945153061224</v>
      </c>
      <c r="U1277" s="7" t="n">
        <v>43069</v>
      </c>
    </row>
    <row r="1278" customFormat="false" ht="15" hidden="false" customHeight="false" outlineLevel="0" collapsed="false">
      <c r="A1278" s="0" t="s">
        <v>179</v>
      </c>
      <c r="B1278" s="0" t="s">
        <v>281</v>
      </c>
      <c r="C1278" s="0" t="n">
        <v>54</v>
      </c>
      <c r="D1278" s="0" t="n">
        <v>70</v>
      </c>
      <c r="E1278" s="0" t="n">
        <v>34</v>
      </c>
      <c r="F1278" s="0" t="n">
        <v>47</v>
      </c>
      <c r="G1278" s="0" t="n">
        <v>11</v>
      </c>
      <c r="H1278" s="0" t="n">
        <v>18</v>
      </c>
      <c r="I1278" s="0" t="n">
        <v>0</v>
      </c>
      <c r="J1278" s="0" t="n">
        <v>1</v>
      </c>
      <c r="K1278" s="0" t="n">
        <f aca="false">VLOOKUP(A1278,'Team Data'!$A$1:$E$659,2,FALSE())</f>
        <v>26</v>
      </c>
      <c r="L1278" s="0" t="n">
        <f aca="false">VLOOKUP(A1278,'Team Data'!$A$1:$E$659,3,FALSE())</f>
        <v>8</v>
      </c>
      <c r="M1278" s="0" t="n">
        <f aca="false">VLOOKUP(B1278,'Team Data'!$A$1:$E$659,2,FALSE())</f>
        <v>19</v>
      </c>
      <c r="N1278" s="0" t="n">
        <f aca="false">VLOOKUP(B1278,'Team Data'!$A$1:$E$659,3,FALSE())</f>
        <v>16</v>
      </c>
      <c r="O1278" s="0" t="n">
        <f aca="false">VLOOKUP(A1278,'Team Data'!$A$1:$E$659,4,FALSE())</f>
        <v>523</v>
      </c>
      <c r="P1278" s="0" t="n">
        <f aca="false">VLOOKUP(A1278,'Team Data'!$A$1:$E$659,5,FALSE())</f>
        <v>545</v>
      </c>
      <c r="Q1278" s="0" t="n">
        <f aca="false">VLOOKUP(B1278,'Team Data'!$A$1:$E$659,4,FALSE())</f>
        <v>682</v>
      </c>
      <c r="R1278" s="0" t="n">
        <f aca="false">VLOOKUP(B1278,'Team Data'!$A$1:$E$659,5,FALSE())</f>
        <v>488</v>
      </c>
      <c r="S1278" s="0" t="n">
        <f aca="false">IF(I1278=1,(MIN(30,(C1278-D1278)))*(M1278/(M1278+N1278))*(Q1278/(Q1278+R1278)),(MAX(-30,(C1278-D1278)))*(N1278/(M1278+N1278))*(R1278/(R1278+Q1278)))</f>
        <v>-3.05074481074481</v>
      </c>
      <c r="T1278" s="0" t="n">
        <f aca="false">IF(J1278=1,(MIN(30,(D1278-C1278)))*(K1278/(K1278+L1278))*(O1278/(O1278+P1278)),(MAX(-30,(D1278-C1278)))*(L1278/(K1278+L1278))*(P1278/(P1278+O1278)))</f>
        <v>5.99162811191892</v>
      </c>
      <c r="U1278" s="7" t="n">
        <v>43069</v>
      </c>
    </row>
    <row r="1279" customFormat="false" ht="15" hidden="false" customHeight="false" outlineLevel="0" collapsed="false">
      <c r="A1279" s="0" t="s">
        <v>443</v>
      </c>
      <c r="B1279" s="0" t="s">
        <v>306</v>
      </c>
      <c r="C1279" s="0" t="n">
        <v>65</v>
      </c>
      <c r="D1279" s="0" t="n">
        <v>112</v>
      </c>
      <c r="E1279" s="0" t="n">
        <v>29</v>
      </c>
      <c r="F1279" s="0" t="n">
        <v>54</v>
      </c>
      <c r="G1279" s="0" t="n">
        <v>16</v>
      </c>
      <c r="H1279" s="0" t="n">
        <v>14</v>
      </c>
      <c r="I1279" s="0" t="n">
        <v>0</v>
      </c>
      <c r="J1279" s="0" t="n">
        <v>1</v>
      </c>
      <c r="K1279" s="0" t="n">
        <f aca="false">VLOOKUP(A1279,'Team Data'!$A$1:$E$659,2,FALSE())</f>
        <v>0</v>
      </c>
      <c r="L1279" s="0" t="n">
        <f aca="false">VLOOKUP(A1279,'Team Data'!$A$1:$E$659,3,FALSE())</f>
        <v>2</v>
      </c>
      <c r="M1279" s="0" t="n">
        <f aca="false">VLOOKUP(B1279,'Team Data'!$A$1:$E$659,2,FALSE())</f>
        <v>18</v>
      </c>
      <c r="N1279" s="0" t="n">
        <f aca="false">VLOOKUP(B1279,'Team Data'!$A$1:$E$659,3,FALSE())</f>
        <v>17</v>
      </c>
      <c r="O1279" s="0" t="n">
        <f aca="false">VLOOKUP(A1279,'Team Data'!$A$1:$E$659,4,FALSE())</f>
        <v>30</v>
      </c>
      <c r="P1279" s="0" t="n">
        <f aca="false">VLOOKUP(A1279,'Team Data'!$A$1:$E$659,5,FALSE())</f>
        <v>35</v>
      </c>
      <c r="Q1279" s="0" t="n">
        <f aca="false">VLOOKUP(B1279,'Team Data'!$A$1:$E$659,4,FALSE())</f>
        <v>605</v>
      </c>
      <c r="R1279" s="0" t="n">
        <f aca="false">VLOOKUP(B1279,'Team Data'!$A$1:$E$659,5,FALSE())</f>
        <v>465</v>
      </c>
      <c r="S1279" s="0" t="n">
        <f aca="false">IF(I1279=1,(MIN(30,(C1279-D1279)))*(M1279/(M1279+N1279))*(Q1279/(Q1279+R1279)),(MAX(-30,(C1279-D1279)))*(N1279/(M1279+N1279))*(R1279/(R1279+Q1279)))</f>
        <v>-6.3324432576769</v>
      </c>
      <c r="T1279" s="0" t="n">
        <f aca="false">IF(J1279=1,(MIN(30,(D1279-C1279)))*(K1279/(K1279+L1279))*(O1279/(O1279+P1279)),(MAX(-30,(D1279-C1279)))*(L1279/(K1279+L1279))*(P1279/(P1279+O1279)))</f>
        <v>0</v>
      </c>
      <c r="U1279" s="7" t="n">
        <v>43069</v>
      </c>
    </row>
    <row r="1280" customFormat="false" ht="15" hidden="false" customHeight="false" outlineLevel="0" collapsed="false">
      <c r="A1280" s="0" t="s">
        <v>206</v>
      </c>
      <c r="B1280" s="0" t="s">
        <v>305</v>
      </c>
      <c r="C1280" s="0" t="n">
        <v>51</v>
      </c>
      <c r="D1280" s="0" t="n">
        <v>56</v>
      </c>
      <c r="E1280" s="0" t="n">
        <v>39</v>
      </c>
      <c r="F1280" s="0" t="n">
        <v>48</v>
      </c>
      <c r="G1280" s="0" t="n">
        <v>9</v>
      </c>
      <c r="H1280" s="0" t="n">
        <v>11</v>
      </c>
      <c r="I1280" s="0" t="n">
        <v>0</v>
      </c>
      <c r="J1280" s="0" t="n">
        <v>1</v>
      </c>
      <c r="K1280" s="0" t="n">
        <f aca="false">VLOOKUP(A1280,'Team Data'!$A$1:$E$659,2,FALSE())</f>
        <v>26</v>
      </c>
      <c r="L1280" s="0" t="n">
        <f aca="false">VLOOKUP(A1280,'Team Data'!$A$1:$E$659,3,FALSE())</f>
        <v>12</v>
      </c>
      <c r="M1280" s="0" t="n">
        <f aca="false">VLOOKUP(B1280,'Team Data'!$A$1:$E$659,2,FALSE())</f>
        <v>22</v>
      </c>
      <c r="N1280" s="0" t="n">
        <f aca="false">VLOOKUP(B1280,'Team Data'!$A$1:$E$659,3,FALSE())</f>
        <v>11</v>
      </c>
      <c r="O1280" s="0" t="n">
        <f aca="false">VLOOKUP(A1280,'Team Data'!$A$1:$E$659,4,FALSE())</f>
        <v>600</v>
      </c>
      <c r="P1280" s="0" t="n">
        <f aca="false">VLOOKUP(A1280,'Team Data'!$A$1:$E$659,5,FALSE())</f>
        <v>551</v>
      </c>
      <c r="Q1280" s="0" t="n">
        <f aca="false">VLOOKUP(B1280,'Team Data'!$A$1:$E$659,4,FALSE())</f>
        <v>522</v>
      </c>
      <c r="R1280" s="0" t="n">
        <f aca="false">VLOOKUP(B1280,'Team Data'!$A$1:$E$659,5,FALSE())</f>
        <v>501</v>
      </c>
      <c r="S1280" s="0" t="n">
        <f aca="false">IF(I1280=1,(MIN(30,(C1280-D1280)))*(M1280/(M1280+N1280))*(Q1280/(Q1280+R1280)),(MAX(-30,(C1280-D1280)))*(N1280/(M1280+N1280))*(R1280/(R1280+Q1280)))</f>
        <v>-0.816226783968719</v>
      </c>
      <c r="T1280" s="0" t="n">
        <f aca="false">IF(J1280=1,(MIN(30,(D1280-C1280)))*(K1280/(K1280+L1280))*(O1280/(O1280+P1280)),(MAX(-30,(D1280-C1280)))*(L1280/(K1280+L1280))*(P1280/(P1280+O1280)))</f>
        <v>1.78334628926791</v>
      </c>
      <c r="U1280" s="7" t="n">
        <v>43069</v>
      </c>
    </row>
    <row r="1281" customFormat="false" ht="15" hidden="false" customHeight="false" outlineLevel="0" collapsed="false">
      <c r="A1281" s="0" t="s">
        <v>613</v>
      </c>
      <c r="B1281" s="0" t="s">
        <v>181</v>
      </c>
      <c r="C1281" s="0" t="n">
        <v>56</v>
      </c>
      <c r="D1281" s="0" t="n">
        <v>103</v>
      </c>
      <c r="E1281" s="0" t="n">
        <v>18</v>
      </c>
      <c r="F1281" s="0" t="n">
        <v>62</v>
      </c>
      <c r="G1281" s="0" t="n">
        <v>14</v>
      </c>
      <c r="H1281" s="0" t="n">
        <v>22</v>
      </c>
      <c r="I1281" s="0" t="n">
        <v>0</v>
      </c>
      <c r="J1281" s="0" t="n">
        <v>1</v>
      </c>
      <c r="K1281" s="0" t="n">
        <f aca="false">VLOOKUP(A1281,'Team Data'!$A$1:$E$659,2,FALSE())</f>
        <v>0</v>
      </c>
      <c r="L1281" s="0" t="n">
        <f aca="false">VLOOKUP(A1281,'Team Data'!$A$1:$E$659,3,FALSE())</f>
        <v>1</v>
      </c>
      <c r="M1281" s="0" t="n">
        <f aca="false">VLOOKUP(B1281,'Team Data'!$A$1:$E$659,2,FALSE())</f>
        <v>8</v>
      </c>
      <c r="N1281" s="0" t="n">
        <f aca="false">VLOOKUP(B1281,'Team Data'!$A$1:$E$659,3,FALSE())</f>
        <v>21</v>
      </c>
      <c r="O1281" s="0" t="n">
        <f aca="false">VLOOKUP(A1281,'Team Data'!$A$1:$E$659,4,FALSE())</f>
        <v>8</v>
      </c>
      <c r="P1281" s="0" t="n">
        <f aca="false">VLOOKUP(A1281,'Team Data'!$A$1:$E$659,5,FALSE())</f>
        <v>21</v>
      </c>
      <c r="Q1281" s="0" t="n">
        <f aca="false">VLOOKUP(B1281,'Team Data'!$A$1:$E$659,4,FALSE())</f>
        <v>484</v>
      </c>
      <c r="R1281" s="0" t="n">
        <f aca="false">VLOOKUP(B1281,'Team Data'!$A$1:$E$659,5,FALSE())</f>
        <v>397</v>
      </c>
      <c r="S1281" s="0" t="n">
        <f aca="false">IF(I1281=1,(MIN(30,(C1281-D1281)))*(M1281/(M1281+N1281))*(Q1281/(Q1281+R1281)),(MAX(-30,(C1281-D1281)))*(N1281/(M1281+N1281))*(R1281/(R1281+Q1281)))</f>
        <v>-9.78942424361032</v>
      </c>
      <c r="T1281" s="0" t="n">
        <f aca="false">IF(J1281=1,(MIN(30,(D1281-C1281)))*(K1281/(K1281+L1281))*(O1281/(O1281+P1281)),(MAX(-30,(D1281-C1281)))*(L1281/(K1281+L1281))*(P1281/(P1281+O1281)))</f>
        <v>0</v>
      </c>
      <c r="U1281" s="7" t="n">
        <v>43069</v>
      </c>
    </row>
    <row r="1282" customFormat="false" ht="15" hidden="false" customHeight="false" outlineLevel="0" collapsed="false">
      <c r="A1282" s="0" t="s">
        <v>296</v>
      </c>
      <c r="B1282" s="0" t="s">
        <v>263</v>
      </c>
      <c r="C1282" s="0" t="n">
        <v>79</v>
      </c>
      <c r="D1282" s="0" t="n">
        <v>89</v>
      </c>
      <c r="E1282" s="0" t="n">
        <v>33</v>
      </c>
      <c r="F1282" s="0" t="n">
        <v>37</v>
      </c>
      <c r="G1282" s="0" t="n">
        <v>15</v>
      </c>
      <c r="H1282" s="0" t="n">
        <v>15</v>
      </c>
      <c r="I1282" s="0" t="n">
        <v>0</v>
      </c>
      <c r="J1282" s="0" t="n">
        <v>1</v>
      </c>
      <c r="K1282" s="0" t="n">
        <f aca="false">VLOOKUP(A1282,'Team Data'!$A$1:$E$659,2,FALSE())</f>
        <v>26</v>
      </c>
      <c r="L1282" s="0" t="n">
        <f aca="false">VLOOKUP(A1282,'Team Data'!$A$1:$E$659,3,FALSE())</f>
        <v>10</v>
      </c>
      <c r="M1282" s="0" t="n">
        <f aca="false">VLOOKUP(B1282,'Team Data'!$A$1:$E$659,2,FALSE())</f>
        <v>22</v>
      </c>
      <c r="N1282" s="0" t="n">
        <f aca="false">VLOOKUP(B1282,'Team Data'!$A$1:$E$659,3,FALSE())</f>
        <v>12</v>
      </c>
      <c r="O1282" s="0" t="n">
        <f aca="false">VLOOKUP(A1282,'Team Data'!$A$1:$E$659,4,FALSE())</f>
        <v>726</v>
      </c>
      <c r="P1282" s="0" t="n">
        <f aca="false">VLOOKUP(A1282,'Team Data'!$A$1:$E$659,5,FALSE())</f>
        <v>495</v>
      </c>
      <c r="Q1282" s="0" t="n">
        <f aca="false">VLOOKUP(B1282,'Team Data'!$A$1:$E$659,4,FALSE())</f>
        <v>670</v>
      </c>
      <c r="R1282" s="0" t="n">
        <f aca="false">VLOOKUP(B1282,'Team Data'!$A$1:$E$659,5,FALSE())</f>
        <v>461</v>
      </c>
      <c r="S1282" s="0" t="n">
        <f aca="false">IF(I1282=1,(MIN(30,(C1282-D1282)))*(M1282/(M1282+N1282))*(Q1282/(Q1282+R1282)),(MAX(-30,(C1282-D1282)))*(N1282/(M1282+N1282))*(R1282/(R1282+Q1282)))</f>
        <v>-1.43860196598533</v>
      </c>
      <c r="T1282" s="0" t="n">
        <f aca="false">IF(J1282=1,(MIN(30,(D1282-C1282)))*(K1282/(K1282+L1282))*(O1282/(O1282+P1282)),(MAX(-30,(D1282-C1282)))*(L1282/(K1282+L1282))*(P1282/(P1282+O1282)))</f>
        <v>4.29429429429429</v>
      </c>
      <c r="U1282" s="7" t="n">
        <v>43069</v>
      </c>
    </row>
    <row r="1283" customFormat="false" ht="15" hidden="false" customHeight="false" outlineLevel="0" collapsed="false">
      <c r="A1283" s="0" t="s">
        <v>294</v>
      </c>
      <c r="B1283" s="0" t="s">
        <v>213</v>
      </c>
      <c r="C1283" s="0" t="n">
        <v>87</v>
      </c>
      <c r="D1283" s="0" t="n">
        <v>97</v>
      </c>
      <c r="I1283" s="0" t="n">
        <v>0</v>
      </c>
      <c r="J1283" s="0" t="n">
        <v>1</v>
      </c>
      <c r="K1283" s="0" t="n">
        <f aca="false">VLOOKUP(A1283,'Team Data'!$A$1:$E$659,2,FALSE())</f>
        <v>16</v>
      </c>
      <c r="L1283" s="0" t="n">
        <f aca="false">VLOOKUP(A1283,'Team Data'!$A$1:$E$659,3,FALSE())</f>
        <v>19</v>
      </c>
      <c r="M1283" s="0" t="n">
        <f aca="false">VLOOKUP(B1283,'Team Data'!$A$1:$E$659,2,FALSE())</f>
        <v>19</v>
      </c>
      <c r="N1283" s="0" t="n">
        <f aca="false">VLOOKUP(B1283,'Team Data'!$A$1:$E$659,3,FALSE())</f>
        <v>14</v>
      </c>
      <c r="O1283" s="0" t="n">
        <f aca="false">VLOOKUP(A1283,'Team Data'!$A$1:$E$659,4,FALSE())</f>
        <v>549</v>
      </c>
      <c r="P1283" s="0" t="n">
        <f aca="false">VLOOKUP(A1283,'Team Data'!$A$1:$E$659,5,FALSE())</f>
        <v>611</v>
      </c>
      <c r="Q1283" s="0" t="n">
        <f aca="false">VLOOKUP(B1283,'Team Data'!$A$1:$E$659,4,FALSE())</f>
        <v>541</v>
      </c>
      <c r="R1283" s="0" t="n">
        <f aca="false">VLOOKUP(B1283,'Team Data'!$A$1:$E$659,5,FALSE())</f>
        <v>562</v>
      </c>
      <c r="S1283" s="0" t="n">
        <f aca="false">IF(I1283=1,(MIN(30,(C1283-D1283)))*(M1283/(M1283+N1283))*(Q1283/(Q1283+R1283)),(MAX(-30,(C1283-D1283)))*(N1283/(M1283+N1283))*(R1283/(R1283+Q1283)))</f>
        <v>-2.16159784609467</v>
      </c>
      <c r="T1283" s="0" t="n">
        <f aca="false">IF(J1283=1,(MIN(30,(D1283-C1283)))*(K1283/(K1283+L1283))*(O1283/(O1283+P1283)),(MAX(-30,(D1283-C1283)))*(L1283/(K1283+L1283))*(P1283/(P1283+O1283)))</f>
        <v>2.16354679802956</v>
      </c>
      <c r="U1283" s="7" t="n">
        <v>43070</v>
      </c>
    </row>
    <row r="1284" customFormat="false" ht="15" hidden="false" customHeight="false" outlineLevel="0" collapsed="false">
      <c r="A1284" s="0" t="s">
        <v>186</v>
      </c>
      <c r="B1284" s="0" t="s">
        <v>342</v>
      </c>
      <c r="C1284" s="0" t="n">
        <v>69</v>
      </c>
      <c r="D1284" s="0" t="n">
        <v>102</v>
      </c>
      <c r="I1284" s="0" t="n">
        <v>0</v>
      </c>
      <c r="J1284" s="0" t="n">
        <v>1</v>
      </c>
      <c r="K1284" s="0" t="n">
        <f aca="false">VLOOKUP(A1284,'Team Data'!$A$1:$E$659,2,FALSE())</f>
        <v>14</v>
      </c>
      <c r="L1284" s="0" t="n">
        <f aca="false">VLOOKUP(A1284,'Team Data'!$A$1:$E$659,3,FALSE())</f>
        <v>16</v>
      </c>
      <c r="M1284" s="0" t="n">
        <f aca="false">VLOOKUP(B1284,'Team Data'!$A$1:$E$659,2,FALSE())</f>
        <v>26</v>
      </c>
      <c r="N1284" s="0" t="n">
        <f aca="false">VLOOKUP(B1284,'Team Data'!$A$1:$E$659,3,FALSE())</f>
        <v>10</v>
      </c>
      <c r="O1284" s="0" t="n">
        <f aca="false">VLOOKUP(A1284,'Team Data'!$A$1:$E$659,4,FALSE())</f>
        <v>451</v>
      </c>
      <c r="P1284" s="0" t="n">
        <f aca="false">VLOOKUP(A1284,'Team Data'!$A$1:$E$659,5,FALSE())</f>
        <v>468</v>
      </c>
      <c r="Q1284" s="0" t="n">
        <f aca="false">VLOOKUP(B1284,'Team Data'!$A$1:$E$659,4,FALSE())</f>
        <v>708</v>
      </c>
      <c r="R1284" s="0" t="n">
        <f aca="false">VLOOKUP(B1284,'Team Data'!$A$1:$E$659,5,FALSE())</f>
        <v>504</v>
      </c>
      <c r="S1284" s="0" t="n">
        <f aca="false">IF(I1284=1,(MIN(30,(C1284-D1284)))*(M1284/(M1284+N1284))*(Q1284/(Q1284+R1284)),(MAX(-30,(C1284-D1284)))*(N1284/(M1284+N1284))*(R1284/(R1284+Q1284)))</f>
        <v>-3.46534653465347</v>
      </c>
      <c r="T1284" s="0" t="n">
        <f aca="false">IF(J1284=1,(MIN(30,(D1284-C1284)))*(K1284/(K1284+L1284))*(O1284/(O1284+P1284)),(MAX(-30,(D1284-C1284)))*(L1284/(K1284+L1284))*(P1284/(P1284+O1284)))</f>
        <v>6.87051142546246</v>
      </c>
      <c r="U1284" s="7" t="n">
        <v>43070</v>
      </c>
    </row>
    <row r="1285" customFormat="false" ht="15" hidden="false" customHeight="false" outlineLevel="0" collapsed="false">
      <c r="A1285" s="0" t="s">
        <v>271</v>
      </c>
      <c r="B1285" s="0" t="s">
        <v>83</v>
      </c>
      <c r="C1285" s="0" t="n">
        <v>78</v>
      </c>
      <c r="D1285" s="0" t="n">
        <v>79</v>
      </c>
      <c r="I1285" s="0" t="n">
        <v>0</v>
      </c>
      <c r="J1285" s="0" t="n">
        <v>1</v>
      </c>
      <c r="K1285" s="0" t="n">
        <f aca="false">VLOOKUP(A1285,'Team Data'!$A$1:$E$659,2,FALSE())</f>
        <v>10</v>
      </c>
      <c r="L1285" s="0" t="n">
        <f aca="false">VLOOKUP(A1285,'Team Data'!$A$1:$E$659,3,FALSE())</f>
        <v>22</v>
      </c>
      <c r="M1285" s="0" t="n">
        <f aca="false">VLOOKUP(B1285,'Team Data'!$A$1:$E$659,2,FALSE())</f>
        <v>14</v>
      </c>
      <c r="N1285" s="0" t="n">
        <f aca="false">VLOOKUP(B1285,'Team Data'!$A$1:$E$659,3,FALSE())</f>
        <v>18</v>
      </c>
      <c r="O1285" s="0" t="n">
        <f aca="false">VLOOKUP(A1285,'Team Data'!$A$1:$E$659,4,FALSE())</f>
        <v>525</v>
      </c>
      <c r="P1285" s="0" t="n">
        <f aca="false">VLOOKUP(A1285,'Team Data'!$A$1:$E$659,5,FALSE())</f>
        <v>506</v>
      </c>
      <c r="Q1285" s="0" t="n">
        <f aca="false">VLOOKUP(B1285,'Team Data'!$A$1:$E$659,4,FALSE())</f>
        <v>525</v>
      </c>
      <c r="R1285" s="0" t="n">
        <f aca="false">VLOOKUP(B1285,'Team Data'!$A$1:$E$659,5,FALSE())</f>
        <v>457</v>
      </c>
      <c r="S1285" s="0" t="n">
        <f aca="false">IF(I1285=1,(MIN(30,(C1285-D1285)))*(M1285/(M1285+N1285))*(Q1285/(Q1285+R1285)),(MAX(-30,(C1285-D1285)))*(N1285/(M1285+N1285))*(R1285/(R1285+Q1285)))</f>
        <v>-0.261774439918534</v>
      </c>
      <c r="T1285" s="0" t="n">
        <f aca="false">IF(J1285=1,(MIN(30,(D1285-C1285)))*(K1285/(K1285+L1285))*(O1285/(O1285+P1285)),(MAX(-30,(D1285-C1285)))*(L1285/(K1285+L1285))*(P1285/(P1285+O1285)))</f>
        <v>0.159129485935984</v>
      </c>
      <c r="U1285" s="7" t="n">
        <v>43070</v>
      </c>
    </row>
    <row r="1286" customFormat="false" ht="15" hidden="false" customHeight="false" outlineLevel="0" collapsed="false">
      <c r="A1286" s="0" t="s">
        <v>212</v>
      </c>
      <c r="B1286" s="0" t="s">
        <v>170</v>
      </c>
      <c r="C1286" s="0" t="n">
        <v>63</v>
      </c>
      <c r="D1286" s="0" t="n">
        <v>81</v>
      </c>
      <c r="I1286" s="0" t="n">
        <v>0</v>
      </c>
      <c r="J1286" s="0" t="n">
        <v>1</v>
      </c>
      <c r="K1286" s="0" t="n">
        <f aca="false">VLOOKUP(A1286,'Team Data'!$A$1:$E$659,2,FALSE())</f>
        <v>18</v>
      </c>
      <c r="L1286" s="0" t="n">
        <f aca="false">VLOOKUP(A1286,'Team Data'!$A$1:$E$659,3,FALSE())</f>
        <v>15</v>
      </c>
      <c r="M1286" s="0" t="n">
        <f aca="false">VLOOKUP(B1286,'Team Data'!$A$1:$E$659,2,FALSE())</f>
        <v>29</v>
      </c>
      <c r="N1286" s="0" t="n">
        <f aca="false">VLOOKUP(B1286,'Team Data'!$A$1:$E$659,3,FALSE())</f>
        <v>5</v>
      </c>
      <c r="O1286" s="0" t="n">
        <f aca="false">VLOOKUP(A1286,'Team Data'!$A$1:$E$659,4,FALSE())</f>
        <v>628</v>
      </c>
      <c r="P1286" s="0" t="n">
        <f aca="false">VLOOKUP(A1286,'Team Data'!$A$1:$E$659,5,FALSE())</f>
        <v>469</v>
      </c>
      <c r="Q1286" s="0" t="n">
        <f aca="false">VLOOKUP(B1286,'Team Data'!$A$1:$E$659,4,FALSE())</f>
        <v>622</v>
      </c>
      <c r="R1286" s="0" t="n">
        <f aca="false">VLOOKUP(B1286,'Team Data'!$A$1:$E$659,5,FALSE())</f>
        <v>516</v>
      </c>
      <c r="S1286" s="0" t="n">
        <f aca="false">IF(I1286=1,(MIN(30,(C1286-D1286)))*(M1286/(M1286+N1286))*(Q1286/(Q1286+R1286)),(MAX(-30,(C1286-D1286)))*(N1286/(M1286+N1286))*(R1286/(R1286+Q1286)))</f>
        <v>-1.20024811330508</v>
      </c>
      <c r="T1286" s="0" t="n">
        <f aca="false">IF(J1286=1,(MIN(30,(D1286-C1286)))*(K1286/(K1286+L1286))*(O1286/(O1286+P1286)),(MAX(-30,(D1286-C1286)))*(L1286/(K1286+L1286))*(P1286/(P1286+O1286)))</f>
        <v>5.62061821496644</v>
      </c>
      <c r="U1286" s="7" t="n">
        <v>43070</v>
      </c>
    </row>
    <row r="1287" customFormat="false" ht="15" hidden="false" customHeight="false" outlineLevel="0" collapsed="false">
      <c r="A1287" s="0" t="s">
        <v>343</v>
      </c>
      <c r="B1287" s="0" t="s">
        <v>49</v>
      </c>
      <c r="C1287" s="0" t="n">
        <v>60</v>
      </c>
      <c r="D1287" s="0" t="n">
        <v>69</v>
      </c>
      <c r="I1287" s="0" t="n">
        <v>0</v>
      </c>
      <c r="J1287" s="0" t="n">
        <v>1</v>
      </c>
      <c r="K1287" s="0" t="n">
        <f aca="false">VLOOKUP(A1287,'Team Data'!$A$1:$E$659,2,FALSE())</f>
        <v>13</v>
      </c>
      <c r="L1287" s="0" t="n">
        <f aca="false">VLOOKUP(A1287,'Team Data'!$A$1:$E$659,3,FALSE())</f>
        <v>19</v>
      </c>
      <c r="M1287" s="0" t="n">
        <f aca="false">VLOOKUP(B1287,'Team Data'!$A$1:$E$659,2,FALSE())</f>
        <v>26</v>
      </c>
      <c r="N1287" s="0" t="n">
        <f aca="false">VLOOKUP(B1287,'Team Data'!$A$1:$E$659,3,FALSE())</f>
        <v>8</v>
      </c>
      <c r="O1287" s="0" t="n">
        <f aca="false">VLOOKUP(A1287,'Team Data'!$A$1:$E$659,4,FALSE())</f>
        <v>540</v>
      </c>
      <c r="P1287" s="0" t="n">
        <f aca="false">VLOOKUP(A1287,'Team Data'!$A$1:$E$659,5,FALSE())</f>
        <v>453</v>
      </c>
      <c r="Q1287" s="0" t="n">
        <f aca="false">VLOOKUP(B1287,'Team Data'!$A$1:$E$659,4,FALSE())</f>
        <v>508</v>
      </c>
      <c r="R1287" s="0" t="n">
        <f aca="false">VLOOKUP(B1287,'Team Data'!$A$1:$E$659,5,FALSE())</f>
        <v>524</v>
      </c>
      <c r="S1287" s="0" t="n">
        <f aca="false">IF(I1287=1,(MIN(30,(C1287-D1287)))*(M1287/(M1287+N1287))*(Q1287/(Q1287+R1287)),(MAX(-30,(C1287-D1287)))*(N1287/(M1287+N1287))*(R1287/(R1287+Q1287)))</f>
        <v>-1.07523939808482</v>
      </c>
      <c r="T1287" s="0" t="n">
        <f aca="false">IF(J1287=1,(MIN(30,(D1287-C1287)))*(K1287/(K1287+L1287))*(O1287/(O1287+P1287)),(MAX(-30,(D1287-C1287)))*(L1287/(K1287+L1287))*(P1287/(P1287+O1287)))</f>
        <v>1.98829305135952</v>
      </c>
      <c r="U1287" s="7" t="n">
        <v>43070</v>
      </c>
    </row>
    <row r="1288" customFormat="false" ht="15" hidden="false" customHeight="false" outlineLevel="0" collapsed="false">
      <c r="A1288" s="0" t="s">
        <v>201</v>
      </c>
      <c r="B1288" s="0" t="s">
        <v>174</v>
      </c>
      <c r="C1288" s="0" t="n">
        <v>59</v>
      </c>
      <c r="D1288" s="0" t="n">
        <v>83</v>
      </c>
      <c r="I1288" s="0" t="n">
        <v>0</v>
      </c>
      <c r="J1288" s="0" t="n">
        <v>1</v>
      </c>
      <c r="K1288" s="0" t="n">
        <f aca="false">VLOOKUP(A1288,'Team Data'!$A$1:$E$659,2,FALSE())</f>
        <v>15</v>
      </c>
      <c r="L1288" s="0" t="n">
        <f aca="false">VLOOKUP(A1288,'Team Data'!$A$1:$E$659,3,FALSE())</f>
        <v>17</v>
      </c>
      <c r="M1288" s="0" t="n">
        <f aca="false">VLOOKUP(B1288,'Team Data'!$A$1:$E$659,2,FALSE())</f>
        <v>25</v>
      </c>
      <c r="N1288" s="0" t="n">
        <f aca="false">VLOOKUP(B1288,'Team Data'!$A$1:$E$659,3,FALSE())</f>
        <v>12</v>
      </c>
      <c r="O1288" s="0" t="n">
        <f aca="false">VLOOKUP(A1288,'Team Data'!$A$1:$E$659,4,FALSE())</f>
        <v>513</v>
      </c>
      <c r="P1288" s="0" t="n">
        <f aca="false">VLOOKUP(A1288,'Team Data'!$A$1:$E$659,5,FALSE())</f>
        <v>439</v>
      </c>
      <c r="Q1288" s="0" t="n">
        <f aca="false">VLOOKUP(B1288,'Team Data'!$A$1:$E$659,4,FALSE())</f>
        <v>653</v>
      </c>
      <c r="R1288" s="0" t="n">
        <f aca="false">VLOOKUP(B1288,'Team Data'!$A$1:$E$659,5,FALSE())</f>
        <v>548</v>
      </c>
      <c r="S1288" s="0" t="n">
        <f aca="false">IF(I1288=1,(MIN(30,(C1288-D1288)))*(M1288/(M1288+N1288))*(Q1288/(Q1288+R1288)),(MAX(-30,(C1288-D1288)))*(N1288/(M1288+N1288))*(R1288/(R1288+Q1288)))</f>
        <v>-3.55163489884556</v>
      </c>
      <c r="T1288" s="0" t="n">
        <f aca="false">IF(J1288=1,(MIN(30,(D1288-C1288)))*(K1288/(K1288+L1288))*(O1288/(O1288+P1288)),(MAX(-30,(D1288-C1288)))*(L1288/(K1288+L1288))*(P1288/(P1288+O1288)))</f>
        <v>6.06223739495798</v>
      </c>
      <c r="U1288" s="7" t="n">
        <v>43070</v>
      </c>
    </row>
    <row r="1289" customFormat="false" ht="15" hidden="false" customHeight="false" outlineLevel="0" collapsed="false">
      <c r="A1289" s="0" t="s">
        <v>109</v>
      </c>
      <c r="B1289" s="0" t="s">
        <v>148</v>
      </c>
      <c r="C1289" s="0" t="n">
        <v>78</v>
      </c>
      <c r="D1289" s="0" t="n">
        <v>79</v>
      </c>
      <c r="I1289" s="0" t="n">
        <v>0</v>
      </c>
      <c r="J1289" s="0" t="n">
        <v>1</v>
      </c>
      <c r="K1289" s="0" t="n">
        <f aca="false">VLOOKUP(A1289,'Team Data'!$A$1:$E$659,2,FALSE())</f>
        <v>19</v>
      </c>
      <c r="L1289" s="0" t="n">
        <f aca="false">VLOOKUP(A1289,'Team Data'!$A$1:$E$659,3,FALSE())</f>
        <v>14</v>
      </c>
      <c r="M1289" s="0" t="n">
        <f aca="false">VLOOKUP(B1289,'Team Data'!$A$1:$E$659,2,FALSE())</f>
        <v>18</v>
      </c>
      <c r="N1289" s="0" t="n">
        <f aca="false">VLOOKUP(B1289,'Team Data'!$A$1:$E$659,3,FALSE())</f>
        <v>17</v>
      </c>
      <c r="O1289" s="0" t="n">
        <f aca="false">VLOOKUP(A1289,'Team Data'!$A$1:$E$659,4,FALSE())</f>
        <v>501</v>
      </c>
      <c r="P1289" s="0" t="n">
        <f aca="false">VLOOKUP(A1289,'Team Data'!$A$1:$E$659,5,FALSE())</f>
        <v>542</v>
      </c>
      <c r="Q1289" s="0" t="n">
        <f aca="false">VLOOKUP(B1289,'Team Data'!$A$1:$E$659,4,FALSE())</f>
        <v>497</v>
      </c>
      <c r="R1289" s="0" t="n">
        <f aca="false">VLOOKUP(B1289,'Team Data'!$A$1:$E$659,5,FALSE())</f>
        <v>580</v>
      </c>
      <c r="S1289" s="0" t="n">
        <f aca="false">IF(I1289=1,(MIN(30,(C1289-D1289)))*(M1289/(M1289+N1289))*(Q1289/(Q1289+R1289)),(MAX(-30,(C1289-D1289)))*(N1289/(M1289+N1289))*(R1289/(R1289+Q1289)))</f>
        <v>-0.261573152938055</v>
      </c>
      <c r="T1289" s="0" t="n">
        <f aca="false">IF(J1289=1,(MIN(30,(D1289-C1289)))*(K1289/(K1289+L1289))*(O1289/(O1289+P1289)),(MAX(-30,(D1289-C1289)))*(L1289/(K1289+L1289))*(P1289/(P1289+O1289)))</f>
        <v>0.276562363810686</v>
      </c>
      <c r="U1289" s="7" t="n">
        <v>43070</v>
      </c>
    </row>
    <row r="1290" customFormat="false" ht="15" hidden="false" customHeight="false" outlineLevel="0" collapsed="false">
      <c r="A1290" s="0" t="s">
        <v>516</v>
      </c>
      <c r="B1290" s="0" t="s">
        <v>117</v>
      </c>
      <c r="C1290" s="0" t="n">
        <v>64</v>
      </c>
      <c r="D1290" s="0" t="n">
        <v>81</v>
      </c>
      <c r="I1290" s="0" t="n">
        <v>0</v>
      </c>
      <c r="J1290" s="0" t="n">
        <v>1</v>
      </c>
      <c r="K1290" s="0" t="n">
        <f aca="false">VLOOKUP(A1290,'Team Data'!$A$1:$E$659,2,FALSE())</f>
        <v>0</v>
      </c>
      <c r="L1290" s="0" t="n">
        <f aca="false">VLOOKUP(A1290,'Team Data'!$A$1:$E$659,3,FALSE())</f>
        <v>6</v>
      </c>
      <c r="M1290" s="0" t="n">
        <f aca="false">VLOOKUP(B1290,'Team Data'!$A$1:$E$659,2,FALSE())</f>
        <v>10</v>
      </c>
      <c r="N1290" s="0" t="n">
        <f aca="false">VLOOKUP(B1290,'Team Data'!$A$1:$E$659,3,FALSE())</f>
        <v>23</v>
      </c>
      <c r="O1290" s="0" t="n">
        <f aca="false">VLOOKUP(A1290,'Team Data'!$A$1:$E$659,4,FALSE())</f>
        <v>100</v>
      </c>
      <c r="P1290" s="0" t="n">
        <f aca="false">VLOOKUP(A1290,'Team Data'!$A$1:$E$659,5,FALSE())</f>
        <v>95</v>
      </c>
      <c r="Q1290" s="0" t="n">
        <f aca="false">VLOOKUP(B1290,'Team Data'!$A$1:$E$659,4,FALSE())</f>
        <v>452</v>
      </c>
      <c r="R1290" s="0" t="n">
        <f aca="false">VLOOKUP(B1290,'Team Data'!$A$1:$E$659,5,FALSE())</f>
        <v>578</v>
      </c>
      <c r="S1290" s="0" t="n">
        <f aca="false">IF(I1290=1,(MIN(30,(C1290-D1290)))*(M1290/(M1290+N1290))*(Q1290/(Q1290+R1290)),(MAX(-30,(C1290-D1290)))*(N1290/(M1290+N1290))*(R1290/(R1290+Q1290)))</f>
        <v>-6.64895557516917</v>
      </c>
      <c r="T1290" s="0" t="n">
        <f aca="false">IF(J1290=1,(MIN(30,(D1290-C1290)))*(K1290/(K1290+L1290))*(O1290/(O1290+P1290)),(MAX(-30,(D1290-C1290)))*(L1290/(K1290+L1290))*(P1290/(P1290+O1290)))</f>
        <v>0</v>
      </c>
      <c r="U1290" s="7" t="n">
        <v>43070</v>
      </c>
    </row>
    <row r="1291" customFormat="false" ht="15" hidden="false" customHeight="false" outlineLevel="0" collapsed="false">
      <c r="A1291" s="0" t="s">
        <v>44</v>
      </c>
      <c r="B1291" s="0" t="s">
        <v>283</v>
      </c>
      <c r="C1291" s="0" t="n">
        <v>85</v>
      </c>
      <c r="D1291" s="0" t="n">
        <v>78</v>
      </c>
      <c r="I1291" s="0" t="n">
        <v>1</v>
      </c>
      <c r="J1291" s="0" t="n">
        <v>0</v>
      </c>
      <c r="K1291" s="0" t="n">
        <f aca="false">VLOOKUP(A1291,'Team Data'!$A$1:$E$659,2,FALSE())</f>
        <v>18</v>
      </c>
      <c r="L1291" s="0" t="n">
        <f aca="false">VLOOKUP(A1291,'Team Data'!$A$1:$E$659,3,FALSE())</f>
        <v>16</v>
      </c>
      <c r="M1291" s="0" t="n">
        <f aca="false">VLOOKUP(B1291,'Team Data'!$A$1:$E$659,2,FALSE())</f>
        <v>12</v>
      </c>
      <c r="N1291" s="0" t="n">
        <f aca="false">VLOOKUP(B1291,'Team Data'!$A$1:$E$659,3,FALSE())</f>
        <v>20</v>
      </c>
      <c r="O1291" s="0" t="n">
        <f aca="false">VLOOKUP(A1291,'Team Data'!$A$1:$E$659,4,FALSE())</f>
        <v>493</v>
      </c>
      <c r="P1291" s="0" t="n">
        <f aca="false">VLOOKUP(A1291,'Team Data'!$A$1:$E$659,5,FALSE())</f>
        <v>541</v>
      </c>
      <c r="Q1291" s="0" t="n">
        <f aca="false">VLOOKUP(B1291,'Team Data'!$A$1:$E$659,4,FALSE())</f>
        <v>427</v>
      </c>
      <c r="R1291" s="0" t="n">
        <f aca="false">VLOOKUP(B1291,'Team Data'!$A$1:$E$659,5,FALSE())</f>
        <v>489</v>
      </c>
      <c r="S1291" s="0" t="n">
        <f aca="false">IF(I1291=1,(MIN(30,(C1291-D1291)))*(M1291/(M1291+N1291))*(Q1291/(Q1291+R1291)),(MAX(-30,(C1291-D1291)))*(N1291/(M1291+N1291))*(R1291/(R1291+Q1291)))</f>
        <v>1.22366266375546</v>
      </c>
      <c r="T1291" s="0" t="n">
        <f aca="false">IF(J1291=1,(MIN(30,(D1291-C1291)))*(K1291/(K1291+L1291))*(O1291/(O1291+P1291)),(MAX(-30,(D1291-C1291)))*(L1291/(K1291+L1291))*(P1291/(P1291+O1291)))</f>
        <v>-1.72351803390602</v>
      </c>
      <c r="U1291" s="7" t="n">
        <v>43070</v>
      </c>
    </row>
    <row r="1292" customFormat="false" ht="15" hidden="false" customHeight="false" outlineLevel="0" collapsed="false">
      <c r="A1292" s="0" t="s">
        <v>110</v>
      </c>
      <c r="B1292" s="0" t="s">
        <v>204</v>
      </c>
      <c r="C1292" s="0" t="n">
        <v>61</v>
      </c>
      <c r="D1292" s="0" t="n">
        <v>77</v>
      </c>
      <c r="I1292" s="0" t="n">
        <v>0</v>
      </c>
      <c r="J1292" s="0" t="n">
        <v>1</v>
      </c>
      <c r="K1292" s="0" t="n">
        <f aca="false">VLOOKUP(A1292,'Team Data'!$A$1:$E$659,2,FALSE())</f>
        <v>18</v>
      </c>
      <c r="L1292" s="0" t="n">
        <f aca="false">VLOOKUP(A1292,'Team Data'!$A$1:$E$659,3,FALSE())</f>
        <v>14</v>
      </c>
      <c r="M1292" s="0" t="n">
        <f aca="false">VLOOKUP(B1292,'Team Data'!$A$1:$E$659,2,FALSE())</f>
        <v>23</v>
      </c>
      <c r="N1292" s="0" t="n">
        <f aca="false">VLOOKUP(B1292,'Team Data'!$A$1:$E$659,3,FALSE())</f>
        <v>10</v>
      </c>
      <c r="O1292" s="0" t="n">
        <f aca="false">VLOOKUP(A1292,'Team Data'!$A$1:$E$659,4,FALSE())</f>
        <v>490</v>
      </c>
      <c r="P1292" s="0" t="n">
        <f aca="false">VLOOKUP(A1292,'Team Data'!$A$1:$E$659,5,FALSE())</f>
        <v>466</v>
      </c>
      <c r="Q1292" s="0" t="n">
        <f aca="false">VLOOKUP(B1292,'Team Data'!$A$1:$E$659,4,FALSE())</f>
        <v>563</v>
      </c>
      <c r="R1292" s="0" t="n">
        <f aca="false">VLOOKUP(B1292,'Team Data'!$A$1:$E$659,5,FALSE())</f>
        <v>481</v>
      </c>
      <c r="S1292" s="0" t="n">
        <f aca="false">IF(I1292=1,(MIN(30,(C1292-D1292)))*(M1292/(M1292+N1292))*(Q1292/(Q1292+R1292)),(MAX(-30,(C1292-D1292)))*(N1292/(M1292+N1292))*(R1292/(R1292+Q1292)))</f>
        <v>-2.23383257866017</v>
      </c>
      <c r="T1292" s="0" t="n">
        <f aca="false">IF(J1292=1,(MIN(30,(D1292-C1292)))*(K1292/(K1292+L1292))*(O1292/(O1292+P1292)),(MAX(-30,(D1292-C1292)))*(L1292/(K1292+L1292))*(P1292/(P1292+O1292)))</f>
        <v>4.61297071129707</v>
      </c>
      <c r="U1292" s="7" t="n">
        <v>43070</v>
      </c>
    </row>
    <row r="1293" customFormat="false" ht="15" hidden="false" customHeight="false" outlineLevel="0" collapsed="false">
      <c r="A1293" s="0" t="s">
        <v>538</v>
      </c>
      <c r="B1293" s="0" t="s">
        <v>113</v>
      </c>
      <c r="C1293" s="0" t="n">
        <v>72</v>
      </c>
      <c r="D1293" s="0" t="n">
        <v>107</v>
      </c>
      <c r="I1293" s="0" t="n">
        <v>0</v>
      </c>
      <c r="J1293" s="0" t="n">
        <v>1</v>
      </c>
      <c r="K1293" s="0" t="n">
        <f aca="false">VLOOKUP(A1293,'Team Data'!$A$1:$E$659,2,FALSE())</f>
        <v>0</v>
      </c>
      <c r="L1293" s="0" t="n">
        <f aca="false">VLOOKUP(A1293,'Team Data'!$A$1:$E$659,3,FALSE())</f>
        <v>2</v>
      </c>
      <c r="M1293" s="0" t="n">
        <f aca="false">VLOOKUP(B1293,'Team Data'!$A$1:$E$659,2,FALSE())</f>
        <v>19</v>
      </c>
      <c r="N1293" s="0" t="n">
        <f aca="false">VLOOKUP(B1293,'Team Data'!$A$1:$E$659,3,FALSE())</f>
        <v>12</v>
      </c>
      <c r="O1293" s="0" t="n">
        <f aca="false">VLOOKUP(A1293,'Team Data'!$A$1:$E$659,4,FALSE())</f>
        <v>35</v>
      </c>
      <c r="P1293" s="0" t="n">
        <f aca="false">VLOOKUP(A1293,'Team Data'!$A$1:$E$659,5,FALSE())</f>
        <v>29</v>
      </c>
      <c r="Q1293" s="0" t="n">
        <f aca="false">VLOOKUP(B1293,'Team Data'!$A$1:$E$659,4,FALSE())</f>
        <v>498</v>
      </c>
      <c r="R1293" s="0" t="n">
        <f aca="false">VLOOKUP(B1293,'Team Data'!$A$1:$E$659,5,FALSE())</f>
        <v>473</v>
      </c>
      <c r="S1293" s="0" t="n">
        <f aca="false">IF(I1293=1,(MIN(30,(C1293-D1293)))*(M1293/(M1293+N1293))*(Q1293/(Q1293+R1293)),(MAX(-30,(C1293-D1293)))*(N1293/(M1293+N1293))*(R1293/(R1293+Q1293)))</f>
        <v>-5.65695491844125</v>
      </c>
      <c r="T1293" s="0" t="n">
        <f aca="false">IF(J1293=1,(MIN(30,(D1293-C1293)))*(K1293/(K1293+L1293))*(O1293/(O1293+P1293)),(MAX(-30,(D1293-C1293)))*(L1293/(K1293+L1293))*(P1293/(P1293+O1293)))</f>
        <v>0</v>
      </c>
      <c r="U1293" s="7" t="n">
        <v>43070</v>
      </c>
    </row>
    <row r="1294" customFormat="false" ht="15" hidden="false" customHeight="false" outlineLevel="0" collapsed="false">
      <c r="A1294" s="0" t="s">
        <v>502</v>
      </c>
      <c r="B1294" s="0" t="s">
        <v>279</v>
      </c>
      <c r="C1294" s="0" t="n">
        <v>79</v>
      </c>
      <c r="D1294" s="0" t="n">
        <v>104</v>
      </c>
      <c r="I1294" s="0" t="n">
        <v>0</v>
      </c>
      <c r="J1294" s="0" t="n">
        <v>1</v>
      </c>
      <c r="K1294" s="0" t="n">
        <f aca="false">VLOOKUP(A1294,'Team Data'!$A$1:$E$659,2,FALSE())</f>
        <v>0</v>
      </c>
      <c r="L1294" s="0" t="n">
        <f aca="false">VLOOKUP(A1294,'Team Data'!$A$1:$E$659,3,FALSE())</f>
        <v>2</v>
      </c>
      <c r="M1294" s="0" t="n">
        <f aca="false">VLOOKUP(B1294,'Team Data'!$A$1:$E$659,2,FALSE())</f>
        <v>13</v>
      </c>
      <c r="N1294" s="0" t="n">
        <f aca="false">VLOOKUP(B1294,'Team Data'!$A$1:$E$659,3,FALSE())</f>
        <v>18</v>
      </c>
      <c r="O1294" s="0" t="n">
        <f aca="false">VLOOKUP(A1294,'Team Data'!$A$1:$E$659,4,FALSE())</f>
        <v>31</v>
      </c>
      <c r="P1294" s="0" t="n">
        <f aca="false">VLOOKUP(A1294,'Team Data'!$A$1:$E$659,5,FALSE())</f>
        <v>35</v>
      </c>
      <c r="Q1294" s="0" t="n">
        <f aca="false">VLOOKUP(B1294,'Team Data'!$A$1:$E$659,4,FALSE())</f>
        <v>437</v>
      </c>
      <c r="R1294" s="0" t="n">
        <f aca="false">VLOOKUP(B1294,'Team Data'!$A$1:$E$659,5,FALSE())</f>
        <v>490</v>
      </c>
      <c r="S1294" s="0" t="n">
        <f aca="false">IF(I1294=1,(MIN(30,(C1294-D1294)))*(M1294/(M1294+N1294))*(Q1294/(Q1294+R1294)),(MAX(-30,(C1294-D1294)))*(N1294/(M1294+N1294))*(R1294/(R1294+Q1294)))</f>
        <v>-7.67303476354526</v>
      </c>
      <c r="T1294" s="0" t="n">
        <f aca="false">IF(J1294=1,(MIN(30,(D1294-C1294)))*(K1294/(K1294+L1294))*(O1294/(O1294+P1294)),(MAX(-30,(D1294-C1294)))*(L1294/(K1294+L1294))*(P1294/(P1294+O1294)))</f>
        <v>0</v>
      </c>
      <c r="U1294" s="7" t="n">
        <v>43070</v>
      </c>
    </row>
    <row r="1295" customFormat="false" ht="15" hidden="false" customHeight="false" outlineLevel="0" collapsed="false">
      <c r="A1295" s="0" t="s">
        <v>414</v>
      </c>
      <c r="B1295" s="0" t="s">
        <v>261</v>
      </c>
      <c r="C1295" s="0" t="n">
        <v>60</v>
      </c>
      <c r="D1295" s="0" t="n">
        <v>98</v>
      </c>
      <c r="I1295" s="0" t="n">
        <v>0</v>
      </c>
      <c r="J1295" s="0" t="n">
        <v>1</v>
      </c>
      <c r="K1295" s="0" t="n">
        <f aca="false">VLOOKUP(A1295,'Team Data'!$A$1:$E$659,2,FALSE())</f>
        <v>0</v>
      </c>
      <c r="L1295" s="0" t="n">
        <f aca="false">VLOOKUP(A1295,'Team Data'!$A$1:$E$659,3,FALSE())</f>
        <v>3</v>
      </c>
      <c r="M1295" s="0" t="n">
        <f aca="false">VLOOKUP(B1295,'Team Data'!$A$1:$E$659,2,FALSE())</f>
        <v>15</v>
      </c>
      <c r="N1295" s="0" t="n">
        <f aca="false">VLOOKUP(B1295,'Team Data'!$A$1:$E$659,3,FALSE())</f>
        <v>16</v>
      </c>
      <c r="O1295" s="0" t="n">
        <f aca="false">VLOOKUP(A1295,'Team Data'!$A$1:$E$659,4,FALSE())</f>
        <v>49</v>
      </c>
      <c r="P1295" s="0" t="n">
        <f aca="false">VLOOKUP(A1295,'Team Data'!$A$1:$E$659,5,FALSE())</f>
        <v>47</v>
      </c>
      <c r="Q1295" s="0" t="n">
        <f aca="false">VLOOKUP(B1295,'Team Data'!$A$1:$E$659,4,FALSE())</f>
        <v>492</v>
      </c>
      <c r="R1295" s="0" t="n">
        <f aca="false">VLOOKUP(B1295,'Team Data'!$A$1:$E$659,5,FALSE())</f>
        <v>475</v>
      </c>
      <c r="S1295" s="0" t="n">
        <f aca="false">IF(I1295=1,(MIN(30,(C1295-D1295)))*(M1295/(M1295+N1295))*(Q1295/(Q1295+R1295)),(MAX(-30,(C1295-D1295)))*(N1295/(M1295+N1295))*(R1295/(R1295+Q1295)))</f>
        <v>-7.60583113720519</v>
      </c>
      <c r="T1295" s="0" t="n">
        <f aca="false">IF(J1295=1,(MIN(30,(D1295-C1295)))*(K1295/(K1295+L1295))*(O1295/(O1295+P1295)),(MAX(-30,(D1295-C1295)))*(L1295/(K1295+L1295))*(P1295/(P1295+O1295)))</f>
        <v>0</v>
      </c>
      <c r="U1295" s="7" t="n">
        <v>43070</v>
      </c>
    </row>
    <row r="1296" customFormat="false" ht="15" hidden="false" customHeight="false" outlineLevel="0" collapsed="false">
      <c r="A1296" s="0" t="s">
        <v>614</v>
      </c>
      <c r="B1296" s="0" t="s">
        <v>236</v>
      </c>
      <c r="C1296" s="0" t="n">
        <v>63</v>
      </c>
      <c r="D1296" s="0" t="n">
        <v>99</v>
      </c>
      <c r="I1296" s="0" t="n">
        <v>0</v>
      </c>
      <c r="J1296" s="0" t="n">
        <v>1</v>
      </c>
      <c r="K1296" s="0" t="n">
        <f aca="false">VLOOKUP(A1296,'Team Data'!$A$1:$E$659,2,FALSE())</f>
        <v>0</v>
      </c>
      <c r="L1296" s="0" t="n">
        <f aca="false">VLOOKUP(A1296,'Team Data'!$A$1:$E$659,3,FALSE())</f>
        <v>2</v>
      </c>
      <c r="M1296" s="0" t="n">
        <f aca="false">VLOOKUP(B1296,'Team Data'!$A$1:$E$659,2,FALSE())</f>
        <v>18</v>
      </c>
      <c r="N1296" s="0" t="n">
        <f aca="false">VLOOKUP(B1296,'Team Data'!$A$1:$E$659,3,FALSE())</f>
        <v>15</v>
      </c>
      <c r="O1296" s="0" t="n">
        <f aca="false">VLOOKUP(A1296,'Team Data'!$A$1:$E$659,4,FALSE())</f>
        <v>29</v>
      </c>
      <c r="P1296" s="0" t="n">
        <f aca="false">VLOOKUP(A1296,'Team Data'!$A$1:$E$659,5,FALSE())</f>
        <v>34</v>
      </c>
      <c r="Q1296" s="0" t="n">
        <f aca="false">VLOOKUP(B1296,'Team Data'!$A$1:$E$659,4,FALSE())</f>
        <v>473</v>
      </c>
      <c r="R1296" s="0" t="n">
        <f aca="false">VLOOKUP(B1296,'Team Data'!$A$1:$E$659,5,FALSE())</f>
        <v>475</v>
      </c>
      <c r="S1296" s="0" t="n">
        <f aca="false">IF(I1296=1,(MIN(30,(C1296-D1296)))*(M1296/(M1296+N1296))*(Q1296/(Q1296+R1296)),(MAX(-30,(C1296-D1296)))*(N1296/(M1296+N1296))*(R1296/(R1296+Q1296)))</f>
        <v>-6.83256616800921</v>
      </c>
      <c r="T1296" s="0" t="n">
        <f aca="false">IF(J1296=1,(MIN(30,(D1296-C1296)))*(K1296/(K1296+L1296))*(O1296/(O1296+P1296)),(MAX(-30,(D1296-C1296)))*(L1296/(K1296+L1296))*(P1296/(P1296+O1296)))</f>
        <v>0</v>
      </c>
      <c r="U1296" s="7" t="n">
        <v>43070</v>
      </c>
    </row>
    <row r="1297" customFormat="false" ht="15" hidden="false" customHeight="false" outlineLevel="0" collapsed="false">
      <c r="A1297" s="0" t="s">
        <v>615</v>
      </c>
      <c r="B1297" s="0" t="s">
        <v>199</v>
      </c>
      <c r="C1297" s="0" t="n">
        <v>38</v>
      </c>
      <c r="D1297" s="0" t="n">
        <v>116</v>
      </c>
      <c r="I1297" s="0" t="n">
        <v>0</v>
      </c>
      <c r="J1297" s="0" t="n">
        <v>1</v>
      </c>
      <c r="K1297" s="0" t="n">
        <f aca="false">VLOOKUP(A1297,'Team Data'!$A$1:$E$659,2,FALSE())</f>
        <v>0</v>
      </c>
      <c r="L1297" s="0" t="n">
        <f aca="false">VLOOKUP(A1297,'Team Data'!$A$1:$E$659,3,FALSE())</f>
        <v>1</v>
      </c>
      <c r="M1297" s="0" t="n">
        <f aca="false">VLOOKUP(B1297,'Team Data'!$A$1:$E$659,2,FALSE())</f>
        <v>19</v>
      </c>
      <c r="N1297" s="0" t="n">
        <f aca="false">VLOOKUP(B1297,'Team Data'!$A$1:$E$659,3,FALSE())</f>
        <v>16</v>
      </c>
      <c r="O1297" s="0" t="n">
        <f aca="false">VLOOKUP(A1297,'Team Data'!$A$1:$E$659,4,FALSE())</f>
        <v>19</v>
      </c>
      <c r="P1297" s="0" t="n">
        <f aca="false">VLOOKUP(A1297,'Team Data'!$A$1:$E$659,5,FALSE())</f>
        <v>16</v>
      </c>
      <c r="Q1297" s="0" t="n">
        <f aca="false">VLOOKUP(B1297,'Team Data'!$A$1:$E$659,4,FALSE())</f>
        <v>431</v>
      </c>
      <c r="R1297" s="0" t="n">
        <f aca="false">VLOOKUP(B1297,'Team Data'!$A$1:$E$659,5,FALSE())</f>
        <v>621</v>
      </c>
      <c r="S1297" s="0" t="n">
        <f aca="false">IF(I1297=1,(MIN(30,(C1297-D1297)))*(M1297/(M1297+N1297))*(Q1297/(Q1297+R1297)),(MAX(-30,(C1297-D1297)))*(N1297/(M1297+N1297))*(R1297/(R1297+Q1297)))</f>
        <v>-8.09560021727322</v>
      </c>
      <c r="T1297" s="0" t="n">
        <f aca="false">IF(J1297=1,(MIN(30,(D1297-C1297)))*(K1297/(K1297+L1297))*(O1297/(O1297+P1297)),(MAX(-30,(D1297-C1297)))*(L1297/(K1297+L1297))*(P1297/(P1297+O1297)))</f>
        <v>0</v>
      </c>
      <c r="U1297" s="7" t="n">
        <v>43070</v>
      </c>
    </row>
    <row r="1298" customFormat="false" ht="15" hidden="false" customHeight="false" outlineLevel="0" collapsed="false">
      <c r="A1298" s="0" t="s">
        <v>198</v>
      </c>
      <c r="B1298" s="0" t="s">
        <v>47</v>
      </c>
      <c r="C1298" s="0" t="n">
        <v>59</v>
      </c>
      <c r="D1298" s="0" t="n">
        <v>72</v>
      </c>
      <c r="I1298" s="0" t="n">
        <v>0</v>
      </c>
      <c r="J1298" s="0" t="n">
        <v>1</v>
      </c>
      <c r="K1298" s="0" t="n">
        <f aca="false">VLOOKUP(A1298,'Team Data'!$A$1:$E$659,2,FALSE())</f>
        <v>20</v>
      </c>
      <c r="L1298" s="0" t="n">
        <f aca="false">VLOOKUP(A1298,'Team Data'!$A$1:$E$659,3,FALSE())</f>
        <v>15</v>
      </c>
      <c r="M1298" s="0" t="n">
        <f aca="false">VLOOKUP(B1298,'Team Data'!$A$1:$E$659,2,FALSE())</f>
        <v>14</v>
      </c>
      <c r="N1298" s="0" t="n">
        <f aca="false">VLOOKUP(B1298,'Team Data'!$A$1:$E$659,3,FALSE())</f>
        <v>18</v>
      </c>
      <c r="O1298" s="0" t="n">
        <f aca="false">VLOOKUP(A1298,'Team Data'!$A$1:$E$659,4,FALSE())</f>
        <v>455</v>
      </c>
      <c r="P1298" s="0" t="n">
        <f aca="false">VLOOKUP(A1298,'Team Data'!$A$1:$E$659,5,FALSE())</f>
        <v>629</v>
      </c>
      <c r="Q1298" s="0" t="n">
        <f aca="false">VLOOKUP(B1298,'Team Data'!$A$1:$E$659,4,FALSE())</f>
        <v>456</v>
      </c>
      <c r="R1298" s="0" t="n">
        <f aca="false">VLOOKUP(B1298,'Team Data'!$A$1:$E$659,5,FALSE())</f>
        <v>570</v>
      </c>
      <c r="S1298" s="0" t="n">
        <f aca="false">IF(I1298=1,(MIN(30,(C1298-D1298)))*(M1298/(M1298+N1298))*(Q1298/(Q1298+R1298)),(MAX(-30,(C1298-D1298)))*(N1298/(M1298+N1298))*(R1298/(R1298+Q1298)))</f>
        <v>-4.0625</v>
      </c>
      <c r="T1298" s="0" t="n">
        <f aca="false">IF(J1298=1,(MIN(30,(D1298-C1298)))*(K1298/(K1298+L1298))*(O1298/(O1298+P1298)),(MAX(-30,(D1298-C1298)))*(L1298/(K1298+L1298))*(P1298/(P1298+O1298)))</f>
        <v>3.11808118081181</v>
      </c>
      <c r="U1298" s="7" t="n">
        <v>43070</v>
      </c>
    </row>
    <row r="1299" customFormat="false" ht="15" hidden="false" customHeight="false" outlineLevel="0" collapsed="false">
      <c r="A1299" s="0" t="s">
        <v>27</v>
      </c>
      <c r="B1299" s="0" t="s">
        <v>130</v>
      </c>
      <c r="C1299" s="0" t="n">
        <v>77</v>
      </c>
      <c r="D1299" s="0" t="n">
        <v>66</v>
      </c>
      <c r="E1299" s="0" t="n">
        <v>46</v>
      </c>
      <c r="F1299" s="0" t="n">
        <v>44</v>
      </c>
      <c r="G1299" s="0" t="n">
        <v>13</v>
      </c>
      <c r="H1299" s="0" t="n">
        <v>18</v>
      </c>
      <c r="I1299" s="0" t="n">
        <v>1</v>
      </c>
      <c r="J1299" s="0" t="n">
        <v>0</v>
      </c>
      <c r="K1299" s="0" t="n">
        <f aca="false">VLOOKUP(A1299,'Team Data'!$A$1:$E$659,2,FALSE())</f>
        <v>18</v>
      </c>
      <c r="L1299" s="0" t="n">
        <f aca="false">VLOOKUP(A1299,'Team Data'!$A$1:$E$659,3,FALSE())</f>
        <v>14</v>
      </c>
      <c r="M1299" s="0" t="n">
        <f aca="false">VLOOKUP(B1299,'Team Data'!$A$1:$E$659,2,FALSE())</f>
        <v>15</v>
      </c>
      <c r="N1299" s="0" t="n">
        <f aca="false">VLOOKUP(B1299,'Team Data'!$A$1:$E$659,3,FALSE())</f>
        <v>18</v>
      </c>
      <c r="O1299" s="0" t="n">
        <f aca="false">VLOOKUP(A1299,'Team Data'!$A$1:$E$659,4,FALSE())</f>
        <v>374</v>
      </c>
      <c r="P1299" s="0" t="n">
        <f aca="false">VLOOKUP(A1299,'Team Data'!$A$1:$E$659,5,FALSE())</f>
        <v>605</v>
      </c>
      <c r="Q1299" s="0" t="n">
        <f aca="false">VLOOKUP(B1299,'Team Data'!$A$1:$E$659,4,FALSE())</f>
        <v>463</v>
      </c>
      <c r="R1299" s="0" t="n">
        <f aca="false">VLOOKUP(B1299,'Team Data'!$A$1:$E$659,5,FALSE())</f>
        <v>494</v>
      </c>
      <c r="S1299" s="0" t="n">
        <f aca="false">IF(I1299=1,(MIN(30,(C1299-D1299)))*(M1299/(M1299+N1299))*(Q1299/(Q1299+R1299)),(MAX(-30,(C1299-D1299)))*(N1299/(M1299+N1299))*(R1299/(R1299+Q1299)))</f>
        <v>2.41901776384535</v>
      </c>
      <c r="T1299" s="0" t="n">
        <f aca="false">IF(J1299=1,(MIN(30,(D1299-C1299)))*(K1299/(K1299+L1299))*(O1299/(O1299+P1299)),(MAX(-30,(D1299-C1299)))*(L1299/(K1299+L1299))*(P1299/(P1299+O1299)))</f>
        <v>-2.97401685393258</v>
      </c>
      <c r="U1299" s="7" t="n">
        <v>43070</v>
      </c>
    </row>
    <row r="1300" customFormat="false" ht="15" hidden="false" customHeight="false" outlineLevel="0" collapsed="false">
      <c r="A1300" s="0" t="s">
        <v>584</v>
      </c>
      <c r="B1300" s="0" t="s">
        <v>254</v>
      </c>
      <c r="C1300" s="0" t="n">
        <v>54</v>
      </c>
      <c r="D1300" s="0" t="n">
        <v>77</v>
      </c>
      <c r="E1300" s="0" t="n">
        <v>28</v>
      </c>
      <c r="F1300" s="0" t="n">
        <v>35</v>
      </c>
      <c r="G1300" s="0" t="n">
        <v>25</v>
      </c>
      <c r="H1300" s="0" t="n">
        <v>18</v>
      </c>
      <c r="I1300" s="0" t="n">
        <v>0</v>
      </c>
      <c r="J1300" s="0" t="n">
        <v>1</v>
      </c>
      <c r="K1300" s="0" t="n">
        <f aca="false">VLOOKUP(A1300,'Team Data'!$A$1:$E$659,2,FALSE())</f>
        <v>0</v>
      </c>
      <c r="L1300" s="0" t="n">
        <f aca="false">VLOOKUP(A1300,'Team Data'!$A$1:$E$659,3,FALSE())</f>
        <v>3</v>
      </c>
      <c r="M1300" s="0" t="n">
        <f aca="false">VLOOKUP(B1300,'Team Data'!$A$1:$E$659,2,FALSE())</f>
        <v>21</v>
      </c>
      <c r="N1300" s="0" t="n">
        <f aca="false">VLOOKUP(B1300,'Team Data'!$A$1:$E$659,3,FALSE())</f>
        <v>15</v>
      </c>
      <c r="O1300" s="0" t="n">
        <f aca="false">VLOOKUP(A1300,'Team Data'!$A$1:$E$659,4,FALSE())</f>
        <v>47</v>
      </c>
      <c r="P1300" s="0" t="n">
        <f aca="false">VLOOKUP(A1300,'Team Data'!$A$1:$E$659,5,FALSE())</f>
        <v>53</v>
      </c>
      <c r="Q1300" s="0" t="n">
        <f aca="false">VLOOKUP(B1300,'Team Data'!$A$1:$E$659,4,FALSE())</f>
        <v>540</v>
      </c>
      <c r="R1300" s="0" t="n">
        <f aca="false">VLOOKUP(B1300,'Team Data'!$A$1:$E$659,5,FALSE())</f>
        <v>510</v>
      </c>
      <c r="S1300" s="0" t="n">
        <f aca="false">IF(I1300=1,(MIN(30,(C1300-D1300)))*(M1300/(M1300+N1300))*(Q1300/(Q1300+R1300)),(MAX(-30,(C1300-D1300)))*(N1300/(M1300+N1300))*(R1300/(R1300+Q1300)))</f>
        <v>-4.65476190476191</v>
      </c>
      <c r="T1300" s="0" t="n">
        <f aca="false">IF(J1300=1,(MIN(30,(D1300-C1300)))*(K1300/(K1300+L1300))*(O1300/(O1300+P1300)),(MAX(-30,(D1300-C1300)))*(L1300/(K1300+L1300))*(P1300/(P1300+O1300)))</f>
        <v>0</v>
      </c>
      <c r="U1300" s="7" t="n">
        <v>43070</v>
      </c>
    </row>
    <row r="1301" customFormat="false" ht="15" hidden="false" customHeight="false" outlineLevel="0" collapsed="false">
      <c r="A1301" s="0" t="s">
        <v>323</v>
      </c>
      <c r="B1301" s="0" t="s">
        <v>292</v>
      </c>
      <c r="C1301" s="0" t="n">
        <v>60</v>
      </c>
      <c r="D1301" s="0" t="n">
        <v>78</v>
      </c>
      <c r="E1301" s="0" t="n">
        <v>39</v>
      </c>
      <c r="F1301" s="0" t="n">
        <v>47</v>
      </c>
      <c r="G1301" s="0" t="n">
        <v>9</v>
      </c>
      <c r="H1301" s="0" t="n">
        <v>13</v>
      </c>
      <c r="I1301" s="0" t="n">
        <v>0</v>
      </c>
      <c r="J1301" s="0" t="n">
        <v>1</v>
      </c>
      <c r="K1301" s="0" t="n">
        <f aca="false">VLOOKUP(A1301,'Team Data'!$A$1:$E$659,2,FALSE())</f>
        <v>15</v>
      </c>
      <c r="L1301" s="0" t="n">
        <f aca="false">VLOOKUP(A1301,'Team Data'!$A$1:$E$659,3,FALSE())</f>
        <v>18</v>
      </c>
      <c r="M1301" s="0" t="n">
        <f aca="false">VLOOKUP(B1301,'Team Data'!$A$1:$E$659,2,FALSE())</f>
        <v>19</v>
      </c>
      <c r="N1301" s="0" t="n">
        <f aca="false">VLOOKUP(B1301,'Team Data'!$A$1:$E$659,3,FALSE())</f>
        <v>13</v>
      </c>
      <c r="O1301" s="0" t="n">
        <f aca="false">VLOOKUP(A1301,'Team Data'!$A$1:$E$659,4,FALSE())</f>
        <v>519</v>
      </c>
      <c r="P1301" s="0" t="n">
        <f aca="false">VLOOKUP(A1301,'Team Data'!$A$1:$E$659,5,FALSE())</f>
        <v>499</v>
      </c>
      <c r="Q1301" s="0" t="n">
        <f aca="false">VLOOKUP(B1301,'Team Data'!$A$1:$E$659,4,FALSE())</f>
        <v>664</v>
      </c>
      <c r="R1301" s="0" t="n">
        <f aca="false">VLOOKUP(B1301,'Team Data'!$A$1:$E$659,5,FALSE())</f>
        <v>424</v>
      </c>
      <c r="S1301" s="0" t="n">
        <f aca="false">IF(I1301=1,(MIN(30,(C1301-D1301)))*(M1301/(M1301+N1301))*(Q1301/(Q1301+R1301)),(MAX(-30,(C1301-D1301)))*(N1301/(M1301+N1301))*(R1301/(R1301+Q1301)))</f>
        <v>-2.84972426470588</v>
      </c>
      <c r="T1301" s="0" t="n">
        <f aca="false">IF(J1301=1,(MIN(30,(D1301-C1301)))*(K1301/(K1301+L1301))*(O1301/(O1301+P1301)),(MAX(-30,(D1301-C1301)))*(L1301/(K1301+L1301))*(P1301/(P1301+O1301)))</f>
        <v>4.1712805858189</v>
      </c>
      <c r="U1301" s="7" t="n">
        <v>43070</v>
      </c>
    </row>
    <row r="1302" customFormat="false" ht="15" hidden="false" customHeight="false" outlineLevel="0" collapsed="false">
      <c r="A1302" s="0" t="s">
        <v>616</v>
      </c>
      <c r="B1302" s="0" t="s">
        <v>325</v>
      </c>
      <c r="C1302" s="0" t="n">
        <v>64</v>
      </c>
      <c r="D1302" s="0" t="n">
        <v>125</v>
      </c>
      <c r="E1302" s="0" t="n">
        <v>33</v>
      </c>
      <c r="F1302" s="0" t="n">
        <v>67</v>
      </c>
      <c r="G1302" s="0" t="n">
        <v>19</v>
      </c>
      <c r="H1302" s="0" t="n">
        <v>12</v>
      </c>
      <c r="I1302" s="0" t="n">
        <v>0</v>
      </c>
      <c r="J1302" s="0" t="n">
        <v>1</v>
      </c>
      <c r="K1302" s="0" t="n">
        <f aca="false">VLOOKUP(A1302,'Team Data'!$A$1:$E$659,2,FALSE())</f>
        <v>0</v>
      </c>
      <c r="L1302" s="0" t="n">
        <f aca="false">VLOOKUP(A1302,'Team Data'!$A$1:$E$659,3,FALSE())</f>
        <v>1</v>
      </c>
      <c r="M1302" s="0" t="n">
        <f aca="false">VLOOKUP(B1302,'Team Data'!$A$1:$E$659,2,FALSE())</f>
        <v>20</v>
      </c>
      <c r="N1302" s="0" t="n">
        <f aca="false">VLOOKUP(B1302,'Team Data'!$A$1:$E$659,3,FALSE())</f>
        <v>15</v>
      </c>
      <c r="O1302" s="0" t="n">
        <f aca="false">VLOOKUP(A1302,'Team Data'!$A$1:$E$659,4,FALSE())</f>
        <v>20</v>
      </c>
      <c r="P1302" s="0" t="n">
        <f aca="false">VLOOKUP(A1302,'Team Data'!$A$1:$E$659,5,FALSE())</f>
        <v>15</v>
      </c>
      <c r="Q1302" s="0" t="n">
        <f aca="false">VLOOKUP(B1302,'Team Data'!$A$1:$E$659,4,FALSE())</f>
        <v>530</v>
      </c>
      <c r="R1302" s="0" t="n">
        <f aca="false">VLOOKUP(B1302,'Team Data'!$A$1:$E$659,5,FALSE())</f>
        <v>524</v>
      </c>
      <c r="S1302" s="0" t="n">
        <f aca="false">IF(I1302=1,(MIN(30,(C1302-D1302)))*(M1302/(M1302+N1302))*(Q1302/(Q1302+R1302)),(MAX(-30,(C1302-D1302)))*(N1302/(M1302+N1302))*(R1302/(R1302+Q1302)))</f>
        <v>-6.39197614529683</v>
      </c>
      <c r="T1302" s="0" t="n">
        <f aca="false">IF(J1302=1,(MIN(30,(D1302-C1302)))*(K1302/(K1302+L1302))*(O1302/(O1302+P1302)),(MAX(-30,(D1302-C1302)))*(L1302/(K1302+L1302))*(P1302/(P1302+O1302)))</f>
        <v>0</v>
      </c>
      <c r="U1302" s="7" t="n">
        <v>43070</v>
      </c>
    </row>
    <row r="1303" customFormat="false" ht="15" hidden="false" customHeight="false" outlineLevel="0" collapsed="false">
      <c r="A1303" s="0" t="s">
        <v>11</v>
      </c>
      <c r="B1303" s="0" t="s">
        <v>131</v>
      </c>
      <c r="C1303" s="0" t="n">
        <v>69</v>
      </c>
      <c r="D1303" s="0" t="n">
        <v>77</v>
      </c>
      <c r="E1303" s="0" t="n">
        <v>33</v>
      </c>
      <c r="F1303" s="0" t="n">
        <v>38</v>
      </c>
      <c r="G1303" s="0" t="n">
        <v>12</v>
      </c>
      <c r="H1303" s="0" t="n">
        <v>17</v>
      </c>
      <c r="I1303" s="0" t="n">
        <v>0</v>
      </c>
      <c r="J1303" s="0" t="n">
        <v>1</v>
      </c>
      <c r="K1303" s="0" t="n">
        <f aca="false">VLOOKUP(A1303,'Team Data'!$A$1:$E$659,2,FALSE())</f>
        <v>8</v>
      </c>
      <c r="L1303" s="0" t="n">
        <f aca="false">VLOOKUP(A1303,'Team Data'!$A$1:$E$659,3,FALSE())</f>
        <v>23</v>
      </c>
      <c r="M1303" s="0" t="n">
        <f aca="false">VLOOKUP(B1303,'Team Data'!$A$1:$E$659,2,FALSE())</f>
        <v>23</v>
      </c>
      <c r="N1303" s="0" t="n">
        <f aca="false">VLOOKUP(B1303,'Team Data'!$A$1:$E$659,3,FALSE())</f>
        <v>13</v>
      </c>
      <c r="O1303" s="0" t="n">
        <f aca="false">VLOOKUP(A1303,'Team Data'!$A$1:$E$659,4,FALSE())</f>
        <v>473</v>
      </c>
      <c r="P1303" s="0" t="n">
        <f aca="false">VLOOKUP(A1303,'Team Data'!$A$1:$E$659,5,FALSE())</f>
        <v>559</v>
      </c>
      <c r="Q1303" s="0" t="n">
        <f aca="false">VLOOKUP(B1303,'Team Data'!$A$1:$E$659,4,FALSE())</f>
        <v>559</v>
      </c>
      <c r="R1303" s="0" t="n">
        <f aca="false">VLOOKUP(B1303,'Team Data'!$A$1:$E$659,5,FALSE())</f>
        <v>576</v>
      </c>
      <c r="S1303" s="0" t="n">
        <f aca="false">IF(I1303=1,(MIN(30,(C1303-D1303)))*(M1303/(M1303+N1303))*(Q1303/(Q1303+R1303)),(MAX(-30,(C1303-D1303)))*(N1303/(M1303+N1303))*(R1303/(R1303+Q1303)))</f>
        <v>-1.46607929515419</v>
      </c>
      <c r="T1303" s="0" t="n">
        <f aca="false">IF(J1303=1,(MIN(30,(D1303-C1303)))*(K1303/(K1303+L1303))*(O1303/(O1303+P1303)),(MAX(-30,(D1303-C1303)))*(L1303/(K1303+L1303))*(P1303/(P1303+O1303)))</f>
        <v>0.946236559139785</v>
      </c>
      <c r="U1303" s="7" t="n">
        <v>43070</v>
      </c>
    </row>
    <row r="1304" customFormat="false" ht="15" hidden="false" customHeight="false" outlineLevel="0" collapsed="false">
      <c r="A1304" s="0" t="s">
        <v>203</v>
      </c>
      <c r="B1304" s="0" t="s">
        <v>216</v>
      </c>
      <c r="C1304" s="0" t="n">
        <v>72</v>
      </c>
      <c r="D1304" s="0" t="n">
        <v>82</v>
      </c>
      <c r="E1304" s="0" t="n">
        <v>31</v>
      </c>
      <c r="F1304" s="0" t="n">
        <v>28</v>
      </c>
      <c r="G1304" s="0" t="n">
        <v>14</v>
      </c>
      <c r="H1304" s="0" t="n">
        <v>7</v>
      </c>
      <c r="I1304" s="0" t="n">
        <v>0</v>
      </c>
      <c r="J1304" s="0" t="n">
        <v>1</v>
      </c>
      <c r="K1304" s="0" t="n">
        <f aca="false">VLOOKUP(A1304,'Team Data'!$A$1:$E$659,2,FALSE())</f>
        <v>20</v>
      </c>
      <c r="L1304" s="0" t="n">
        <f aca="false">VLOOKUP(A1304,'Team Data'!$A$1:$E$659,3,FALSE())</f>
        <v>18</v>
      </c>
      <c r="M1304" s="0" t="n">
        <f aca="false">VLOOKUP(B1304,'Team Data'!$A$1:$E$659,2,FALSE())</f>
        <v>18</v>
      </c>
      <c r="N1304" s="0" t="n">
        <f aca="false">VLOOKUP(B1304,'Team Data'!$A$1:$E$659,3,FALSE())</f>
        <v>14</v>
      </c>
      <c r="O1304" s="0" t="n">
        <f aca="false">VLOOKUP(A1304,'Team Data'!$A$1:$E$659,4,FALSE())</f>
        <v>623</v>
      </c>
      <c r="P1304" s="0" t="n">
        <f aca="false">VLOOKUP(A1304,'Team Data'!$A$1:$E$659,5,FALSE())</f>
        <v>572</v>
      </c>
      <c r="Q1304" s="0" t="n">
        <f aca="false">VLOOKUP(B1304,'Team Data'!$A$1:$E$659,4,FALSE())</f>
        <v>650</v>
      </c>
      <c r="R1304" s="0" t="n">
        <f aca="false">VLOOKUP(B1304,'Team Data'!$A$1:$E$659,5,FALSE())</f>
        <v>442</v>
      </c>
      <c r="S1304" s="0" t="n">
        <f aca="false">IF(I1304=1,(MIN(30,(C1304-D1304)))*(M1304/(M1304+N1304))*(Q1304/(Q1304+R1304)),(MAX(-30,(C1304-D1304)))*(N1304/(M1304+N1304))*(R1304/(R1304+Q1304)))</f>
        <v>-1.77083333333333</v>
      </c>
      <c r="T1304" s="0" t="n">
        <f aca="false">IF(J1304=1,(MIN(30,(D1304-C1304)))*(K1304/(K1304+L1304))*(O1304/(O1304+P1304)),(MAX(-30,(D1304-C1304)))*(L1304/(K1304+L1304))*(P1304/(P1304+O1304)))</f>
        <v>2.74388901123101</v>
      </c>
      <c r="U1304" s="7" t="n">
        <v>43070</v>
      </c>
    </row>
    <row r="1305" customFormat="false" ht="15" hidden="false" customHeight="false" outlineLevel="0" collapsed="false">
      <c r="A1305" s="0" t="s">
        <v>165</v>
      </c>
      <c r="B1305" s="0" t="s">
        <v>303</v>
      </c>
      <c r="C1305" s="0" t="n">
        <v>56</v>
      </c>
      <c r="D1305" s="0" t="n">
        <v>71</v>
      </c>
      <c r="E1305" s="0" t="n">
        <v>34</v>
      </c>
      <c r="F1305" s="0" t="n">
        <v>37</v>
      </c>
      <c r="G1305" s="0" t="n">
        <v>12</v>
      </c>
      <c r="H1305" s="0" t="n">
        <v>7</v>
      </c>
      <c r="I1305" s="0" t="n">
        <v>0</v>
      </c>
      <c r="J1305" s="0" t="n">
        <v>1</v>
      </c>
      <c r="K1305" s="0" t="n">
        <f aca="false">VLOOKUP(A1305,'Team Data'!$A$1:$E$659,2,FALSE())</f>
        <v>21</v>
      </c>
      <c r="L1305" s="0" t="n">
        <f aca="false">VLOOKUP(A1305,'Team Data'!$A$1:$E$659,3,FALSE())</f>
        <v>13</v>
      </c>
      <c r="M1305" s="0" t="n">
        <f aca="false">VLOOKUP(B1305,'Team Data'!$A$1:$E$659,2,FALSE())</f>
        <v>20</v>
      </c>
      <c r="N1305" s="0" t="n">
        <f aca="false">VLOOKUP(B1305,'Team Data'!$A$1:$E$659,3,FALSE())</f>
        <v>13</v>
      </c>
      <c r="O1305" s="0" t="n">
        <f aca="false">VLOOKUP(A1305,'Team Data'!$A$1:$E$659,4,FALSE())</f>
        <v>568</v>
      </c>
      <c r="P1305" s="0" t="n">
        <f aca="false">VLOOKUP(A1305,'Team Data'!$A$1:$E$659,5,FALSE())</f>
        <v>531</v>
      </c>
      <c r="Q1305" s="0" t="n">
        <f aca="false">VLOOKUP(B1305,'Team Data'!$A$1:$E$659,4,FALSE())</f>
        <v>538</v>
      </c>
      <c r="R1305" s="0" t="n">
        <f aca="false">VLOOKUP(B1305,'Team Data'!$A$1:$E$659,5,FALSE())</f>
        <v>501</v>
      </c>
      <c r="S1305" s="0" t="n">
        <f aca="false">IF(I1305=1,(MIN(30,(C1305-D1305)))*(M1305/(M1305+N1305))*(Q1305/(Q1305+R1305)),(MAX(-30,(C1305-D1305)))*(N1305/(M1305+N1305))*(R1305/(R1305+Q1305)))</f>
        <v>-2.84933065010062</v>
      </c>
      <c r="T1305" s="0" t="n">
        <f aca="false">IF(J1305=1,(MIN(30,(D1305-C1305)))*(K1305/(K1305+L1305))*(O1305/(O1305+P1305)),(MAX(-30,(D1305-C1305)))*(L1305/(K1305+L1305))*(P1305/(P1305+O1305)))</f>
        <v>4.78831022855002</v>
      </c>
      <c r="U1305" s="7" t="n">
        <v>43070</v>
      </c>
    </row>
    <row r="1306" customFormat="false" ht="15" hidden="false" customHeight="false" outlineLevel="0" collapsed="false">
      <c r="A1306" s="0" t="s">
        <v>318</v>
      </c>
      <c r="B1306" s="0" t="s">
        <v>77</v>
      </c>
      <c r="C1306" s="0" t="n">
        <v>88</v>
      </c>
      <c r="D1306" s="0" t="n">
        <v>93</v>
      </c>
      <c r="E1306" s="0" t="n">
        <v>47</v>
      </c>
      <c r="F1306" s="0" t="n">
        <v>44</v>
      </c>
      <c r="G1306" s="0" t="n">
        <v>14</v>
      </c>
      <c r="H1306" s="0" t="n">
        <v>10</v>
      </c>
      <c r="I1306" s="0" t="n">
        <v>0</v>
      </c>
      <c r="J1306" s="0" t="n">
        <v>1</v>
      </c>
      <c r="K1306" s="0" t="n">
        <f aca="false">VLOOKUP(A1306,'Team Data'!$A$1:$E$659,2,FALSE())</f>
        <v>11</v>
      </c>
      <c r="L1306" s="0" t="n">
        <f aca="false">VLOOKUP(A1306,'Team Data'!$A$1:$E$659,3,FALSE())</f>
        <v>21</v>
      </c>
      <c r="M1306" s="0" t="n">
        <f aca="false">VLOOKUP(B1306,'Team Data'!$A$1:$E$659,2,FALSE())</f>
        <v>10</v>
      </c>
      <c r="N1306" s="0" t="n">
        <f aca="false">VLOOKUP(B1306,'Team Data'!$A$1:$E$659,3,FALSE())</f>
        <v>20</v>
      </c>
      <c r="O1306" s="0" t="n">
        <f aca="false">VLOOKUP(A1306,'Team Data'!$A$1:$E$659,4,FALSE())</f>
        <v>542</v>
      </c>
      <c r="P1306" s="0" t="n">
        <f aca="false">VLOOKUP(A1306,'Team Data'!$A$1:$E$659,5,FALSE())</f>
        <v>440</v>
      </c>
      <c r="Q1306" s="0" t="n">
        <f aca="false">VLOOKUP(B1306,'Team Data'!$A$1:$E$659,4,FALSE())</f>
        <v>495</v>
      </c>
      <c r="R1306" s="0" t="n">
        <f aca="false">VLOOKUP(B1306,'Team Data'!$A$1:$E$659,5,FALSE())</f>
        <v>484</v>
      </c>
      <c r="S1306" s="0" t="n">
        <f aca="false">IF(I1306=1,(MIN(30,(C1306-D1306)))*(M1306/(M1306+N1306))*(Q1306/(Q1306+R1306)),(MAX(-30,(C1306-D1306)))*(N1306/(M1306+N1306))*(R1306/(R1306+Q1306)))</f>
        <v>-1.64794007490637</v>
      </c>
      <c r="T1306" s="0" t="n">
        <f aca="false">IF(J1306=1,(MIN(30,(D1306-C1306)))*(K1306/(K1306+L1306))*(O1306/(O1306+P1306)),(MAX(-30,(D1306-C1306)))*(L1306/(K1306+L1306))*(P1306/(P1306+O1306)))</f>
        <v>0.948637983706721</v>
      </c>
      <c r="U1306" s="7" t="n">
        <v>43070</v>
      </c>
    </row>
    <row r="1307" customFormat="false" ht="15" hidden="false" customHeight="false" outlineLevel="0" collapsed="false">
      <c r="A1307" s="0" t="s">
        <v>269</v>
      </c>
      <c r="B1307" s="0" t="s">
        <v>134</v>
      </c>
      <c r="C1307" s="0" t="n">
        <v>82</v>
      </c>
      <c r="D1307" s="0" t="n">
        <v>63</v>
      </c>
      <c r="E1307" s="0" t="n">
        <v>46</v>
      </c>
      <c r="F1307" s="0" t="n">
        <v>27</v>
      </c>
      <c r="G1307" s="0" t="n">
        <v>12</v>
      </c>
      <c r="H1307" s="0" t="n">
        <v>13</v>
      </c>
      <c r="I1307" s="0" t="n">
        <v>1</v>
      </c>
      <c r="J1307" s="0" t="n">
        <v>0</v>
      </c>
      <c r="K1307" s="0" t="n">
        <f aca="false">VLOOKUP(A1307,'Team Data'!$A$1:$E$659,2,FALSE())</f>
        <v>26</v>
      </c>
      <c r="L1307" s="0" t="n">
        <f aca="false">VLOOKUP(A1307,'Team Data'!$A$1:$E$659,3,FALSE())</f>
        <v>9</v>
      </c>
      <c r="M1307" s="0" t="n">
        <f aca="false">VLOOKUP(B1307,'Team Data'!$A$1:$E$659,2,FALSE())</f>
        <v>10</v>
      </c>
      <c r="N1307" s="0" t="n">
        <f aca="false">VLOOKUP(B1307,'Team Data'!$A$1:$E$659,3,FALSE())</f>
        <v>22</v>
      </c>
      <c r="O1307" s="0" t="n">
        <f aca="false">VLOOKUP(A1307,'Team Data'!$A$1:$E$659,4,FALSE())</f>
        <v>497</v>
      </c>
      <c r="P1307" s="0" t="n">
        <f aca="false">VLOOKUP(A1307,'Team Data'!$A$1:$E$659,5,FALSE())</f>
        <v>517</v>
      </c>
      <c r="Q1307" s="0" t="n">
        <f aca="false">VLOOKUP(B1307,'Team Data'!$A$1:$E$659,4,FALSE())</f>
        <v>542</v>
      </c>
      <c r="R1307" s="0" t="n">
        <f aca="false">VLOOKUP(B1307,'Team Data'!$A$1:$E$659,5,FALSE())</f>
        <v>420</v>
      </c>
      <c r="S1307" s="0" t="n">
        <f aca="false">IF(I1307=1,(MIN(30,(C1307-D1307)))*(M1307/(M1307+N1307))*(Q1307/(Q1307+R1307)),(MAX(-30,(C1307-D1307)))*(N1307/(M1307+N1307))*(R1307/(R1307+Q1307)))</f>
        <v>3.34524428274428</v>
      </c>
      <c r="T1307" s="0" t="n">
        <f aca="false">IF(J1307=1,(MIN(30,(D1307-C1307)))*(K1307/(K1307+L1307))*(O1307/(O1307+P1307)),(MAX(-30,(D1307-C1307)))*(L1307/(K1307+L1307))*(P1307/(P1307+O1307)))</f>
        <v>-2.49103972950127</v>
      </c>
      <c r="U1307" s="7" t="n">
        <v>43070</v>
      </c>
    </row>
    <row r="1308" customFormat="false" ht="15" hidden="false" customHeight="false" outlineLevel="0" collapsed="false">
      <c r="A1308" s="0" t="s">
        <v>266</v>
      </c>
      <c r="B1308" s="0" t="s">
        <v>287</v>
      </c>
      <c r="C1308" s="0" t="n">
        <v>60</v>
      </c>
      <c r="D1308" s="0" t="n">
        <v>76</v>
      </c>
      <c r="E1308" s="0" t="n">
        <v>33</v>
      </c>
      <c r="F1308" s="0" t="n">
        <v>37</v>
      </c>
      <c r="G1308" s="0" t="n">
        <v>17</v>
      </c>
      <c r="H1308" s="0" t="n">
        <v>14</v>
      </c>
      <c r="I1308" s="0" t="n">
        <v>0</v>
      </c>
      <c r="J1308" s="0" t="n">
        <v>1</v>
      </c>
      <c r="K1308" s="0" t="n">
        <f aca="false">VLOOKUP(A1308,'Team Data'!$A$1:$E$659,2,FALSE())</f>
        <v>17</v>
      </c>
      <c r="L1308" s="0" t="n">
        <f aca="false">VLOOKUP(A1308,'Team Data'!$A$1:$E$659,3,FALSE())</f>
        <v>15</v>
      </c>
      <c r="M1308" s="0" t="n">
        <f aca="false">VLOOKUP(B1308,'Team Data'!$A$1:$E$659,2,FALSE())</f>
        <v>15</v>
      </c>
      <c r="N1308" s="0" t="n">
        <f aca="false">VLOOKUP(B1308,'Team Data'!$A$1:$E$659,3,FALSE())</f>
        <v>16</v>
      </c>
      <c r="O1308" s="0" t="n">
        <f aca="false">VLOOKUP(A1308,'Team Data'!$A$1:$E$659,4,FALSE())</f>
        <v>605</v>
      </c>
      <c r="P1308" s="0" t="n">
        <f aca="false">VLOOKUP(A1308,'Team Data'!$A$1:$E$659,5,FALSE())</f>
        <v>430</v>
      </c>
      <c r="Q1308" s="0" t="n">
        <f aca="false">VLOOKUP(B1308,'Team Data'!$A$1:$E$659,4,FALSE())</f>
        <v>605</v>
      </c>
      <c r="R1308" s="0" t="n">
        <f aca="false">VLOOKUP(B1308,'Team Data'!$A$1:$E$659,5,FALSE())</f>
        <v>410</v>
      </c>
      <c r="S1308" s="0" t="n">
        <f aca="false">IF(I1308=1,(MIN(30,(C1308-D1308)))*(M1308/(M1308+N1308))*(Q1308/(Q1308+R1308)),(MAX(-30,(C1308-D1308)))*(N1308/(M1308+N1308))*(R1308/(R1308+Q1308)))</f>
        <v>-3.3357699030669</v>
      </c>
      <c r="T1308" s="0" t="n">
        <f aca="false">IF(J1308=1,(MIN(30,(D1308-C1308)))*(K1308/(K1308+L1308))*(O1308/(O1308+P1308)),(MAX(-30,(D1308-C1308)))*(L1308/(K1308+L1308))*(P1308/(P1308+O1308)))</f>
        <v>4.96859903381643</v>
      </c>
      <c r="U1308" s="7" t="n">
        <v>43070</v>
      </c>
    </row>
    <row r="1309" customFormat="false" ht="15" hidden="false" customHeight="false" outlineLevel="0" collapsed="false">
      <c r="A1309" s="0" t="s">
        <v>176</v>
      </c>
      <c r="B1309" s="0" t="s">
        <v>309</v>
      </c>
      <c r="C1309" s="0" t="n">
        <v>62</v>
      </c>
      <c r="D1309" s="0" t="n">
        <v>59</v>
      </c>
      <c r="E1309" s="0" t="n">
        <v>31</v>
      </c>
      <c r="F1309" s="0" t="n">
        <v>34</v>
      </c>
      <c r="G1309" s="0" t="n">
        <v>9</v>
      </c>
      <c r="H1309" s="0" t="n">
        <v>13</v>
      </c>
      <c r="I1309" s="0" t="n">
        <v>1</v>
      </c>
      <c r="J1309" s="0" t="n">
        <v>0</v>
      </c>
      <c r="K1309" s="0" t="n">
        <f aca="false">VLOOKUP(A1309,'Team Data'!$A$1:$E$659,2,FALSE())</f>
        <v>20</v>
      </c>
      <c r="L1309" s="0" t="n">
        <f aca="false">VLOOKUP(A1309,'Team Data'!$A$1:$E$659,3,FALSE())</f>
        <v>13</v>
      </c>
      <c r="M1309" s="0" t="n">
        <f aca="false">VLOOKUP(B1309,'Team Data'!$A$1:$E$659,2,FALSE())</f>
        <v>19</v>
      </c>
      <c r="N1309" s="0" t="n">
        <f aca="false">VLOOKUP(B1309,'Team Data'!$A$1:$E$659,3,FALSE())</f>
        <v>13</v>
      </c>
      <c r="O1309" s="0" t="n">
        <f aca="false">VLOOKUP(A1309,'Team Data'!$A$1:$E$659,4,FALSE())</f>
        <v>621</v>
      </c>
      <c r="P1309" s="0" t="n">
        <f aca="false">VLOOKUP(A1309,'Team Data'!$A$1:$E$659,5,FALSE())</f>
        <v>453</v>
      </c>
      <c r="Q1309" s="0" t="n">
        <f aca="false">VLOOKUP(B1309,'Team Data'!$A$1:$E$659,4,FALSE())</f>
        <v>582</v>
      </c>
      <c r="R1309" s="0" t="n">
        <f aca="false">VLOOKUP(B1309,'Team Data'!$A$1:$E$659,5,FALSE())</f>
        <v>465</v>
      </c>
      <c r="S1309" s="0" t="n">
        <f aca="false">IF(I1309=1,(MIN(30,(C1309-D1309)))*(M1309/(M1309+N1309))*(Q1309/(Q1309+R1309)),(MAX(-30,(C1309-D1309)))*(N1309/(M1309+N1309))*(R1309/(R1309+Q1309)))</f>
        <v>0.990150429799427</v>
      </c>
      <c r="T1309" s="0" t="n">
        <f aca="false">IF(J1309=1,(MIN(30,(D1309-C1309)))*(K1309/(K1309+L1309))*(O1309/(O1309+P1309)),(MAX(-30,(D1309-C1309)))*(L1309/(K1309+L1309))*(P1309/(P1309+O1309)))</f>
        <v>-0.498476383951244</v>
      </c>
      <c r="U1309" s="7" t="n">
        <v>43070</v>
      </c>
    </row>
    <row r="1310" customFormat="false" ht="15" hidden="false" customHeight="false" outlineLevel="0" collapsed="false">
      <c r="A1310" s="0" t="s">
        <v>617</v>
      </c>
      <c r="B1310" s="0" t="s">
        <v>229</v>
      </c>
      <c r="C1310" s="0" t="n">
        <v>65</v>
      </c>
      <c r="D1310" s="0" t="n">
        <v>112</v>
      </c>
      <c r="E1310" s="0" t="n">
        <v>32</v>
      </c>
      <c r="F1310" s="0" t="n">
        <v>52</v>
      </c>
      <c r="G1310" s="0" t="n">
        <v>11</v>
      </c>
      <c r="H1310" s="0" t="n">
        <v>7</v>
      </c>
      <c r="I1310" s="0" t="n">
        <v>0</v>
      </c>
      <c r="J1310" s="0" t="n">
        <v>1</v>
      </c>
      <c r="K1310" s="0" t="n">
        <f aca="false">VLOOKUP(A1310,'Team Data'!$A$1:$E$659,2,FALSE())</f>
        <v>0</v>
      </c>
      <c r="L1310" s="0" t="n">
        <f aca="false">VLOOKUP(A1310,'Team Data'!$A$1:$E$659,3,FALSE())</f>
        <v>1</v>
      </c>
      <c r="M1310" s="0" t="n">
        <f aca="false">VLOOKUP(B1310,'Team Data'!$A$1:$E$659,2,FALSE())</f>
        <v>10</v>
      </c>
      <c r="N1310" s="0" t="n">
        <f aca="false">VLOOKUP(B1310,'Team Data'!$A$1:$E$659,3,FALSE())</f>
        <v>22</v>
      </c>
      <c r="O1310" s="0" t="n">
        <f aca="false">VLOOKUP(A1310,'Team Data'!$A$1:$E$659,4,FALSE())</f>
        <v>10</v>
      </c>
      <c r="P1310" s="0" t="n">
        <f aca="false">VLOOKUP(A1310,'Team Data'!$A$1:$E$659,5,FALSE())</f>
        <v>22</v>
      </c>
      <c r="Q1310" s="0" t="n">
        <f aca="false">VLOOKUP(B1310,'Team Data'!$A$1:$E$659,4,FALSE())</f>
        <v>517</v>
      </c>
      <c r="R1310" s="0" t="n">
        <f aca="false">VLOOKUP(B1310,'Team Data'!$A$1:$E$659,5,FALSE())</f>
        <v>456</v>
      </c>
      <c r="S1310" s="0" t="n">
        <f aca="false">IF(I1310=1,(MIN(30,(C1310-D1310)))*(M1310/(M1310+N1310))*(Q1310/(Q1310+R1310)),(MAX(-30,(C1310-D1310)))*(N1310/(M1310+N1310))*(R1310/(R1310+Q1310)))</f>
        <v>-9.66598150051387</v>
      </c>
      <c r="T1310" s="0" t="n">
        <f aca="false">IF(J1310=1,(MIN(30,(D1310-C1310)))*(K1310/(K1310+L1310))*(O1310/(O1310+P1310)),(MAX(-30,(D1310-C1310)))*(L1310/(K1310+L1310))*(P1310/(P1310+O1310)))</f>
        <v>0</v>
      </c>
      <c r="U1310" s="7" t="n">
        <v>43070</v>
      </c>
    </row>
    <row r="1311" customFormat="false" ht="15" hidden="false" customHeight="false" outlineLevel="0" collapsed="false">
      <c r="A1311" s="0" t="s">
        <v>192</v>
      </c>
      <c r="B1311" s="0" t="s">
        <v>324</v>
      </c>
      <c r="C1311" s="0" t="n">
        <v>80</v>
      </c>
      <c r="D1311" s="0" t="n">
        <v>60</v>
      </c>
      <c r="E1311" s="0" t="n">
        <v>45</v>
      </c>
      <c r="F1311" s="0" t="n">
        <v>25</v>
      </c>
      <c r="G1311" s="0" t="n">
        <v>21</v>
      </c>
      <c r="H1311" s="0" t="n">
        <v>18</v>
      </c>
      <c r="I1311" s="0" t="n">
        <v>1</v>
      </c>
      <c r="J1311" s="0" t="n">
        <v>0</v>
      </c>
      <c r="K1311" s="0" t="n">
        <f aca="false">VLOOKUP(A1311,'Team Data'!$A$1:$E$659,2,FALSE())</f>
        <v>28</v>
      </c>
      <c r="L1311" s="0" t="n">
        <f aca="false">VLOOKUP(A1311,'Team Data'!$A$1:$E$659,3,FALSE())</f>
        <v>6</v>
      </c>
      <c r="M1311" s="0" t="n">
        <f aca="false">VLOOKUP(B1311,'Team Data'!$A$1:$E$659,2,FALSE())</f>
        <v>11</v>
      </c>
      <c r="N1311" s="0" t="n">
        <f aca="false">VLOOKUP(B1311,'Team Data'!$A$1:$E$659,3,FALSE())</f>
        <v>19</v>
      </c>
      <c r="O1311" s="0" t="n">
        <f aca="false">VLOOKUP(A1311,'Team Data'!$A$1:$E$659,4,FALSE())</f>
        <v>515</v>
      </c>
      <c r="P1311" s="0" t="n">
        <f aca="false">VLOOKUP(A1311,'Team Data'!$A$1:$E$659,5,FALSE())</f>
        <v>512</v>
      </c>
      <c r="Q1311" s="0" t="n">
        <f aca="false">VLOOKUP(B1311,'Team Data'!$A$1:$E$659,4,FALSE())</f>
        <v>504</v>
      </c>
      <c r="R1311" s="0" t="n">
        <f aca="false">VLOOKUP(B1311,'Team Data'!$A$1:$E$659,5,FALSE())</f>
        <v>464</v>
      </c>
      <c r="S1311" s="0" t="n">
        <f aca="false">IF(I1311=1,(MIN(30,(C1311-D1311)))*(M1311/(M1311+N1311))*(Q1311/(Q1311+R1311)),(MAX(-30,(C1311-D1311)))*(N1311/(M1311+N1311))*(R1311/(R1311+Q1311)))</f>
        <v>3.81818181818182</v>
      </c>
      <c r="T1311" s="0" t="n">
        <f aca="false">IF(J1311=1,(MIN(30,(D1311-C1311)))*(K1311/(K1311+L1311))*(O1311/(O1311+P1311)),(MAX(-30,(D1311-C1311)))*(L1311/(K1311+L1311))*(P1311/(P1311+O1311)))</f>
        <v>-1.75955094793516</v>
      </c>
      <c r="U1311" s="7" t="n">
        <v>43070</v>
      </c>
    </row>
    <row r="1312" customFormat="false" ht="15" hidden="false" customHeight="false" outlineLevel="0" collapsed="false">
      <c r="A1312" s="0" t="s">
        <v>341</v>
      </c>
      <c r="B1312" s="0" t="s">
        <v>94</v>
      </c>
      <c r="C1312" s="0" t="n">
        <v>71</v>
      </c>
      <c r="D1312" s="0" t="n">
        <v>83</v>
      </c>
      <c r="E1312" s="0" t="n">
        <v>25</v>
      </c>
      <c r="F1312" s="0" t="n">
        <v>26</v>
      </c>
      <c r="G1312" s="0" t="n">
        <v>21</v>
      </c>
      <c r="H1312" s="0" t="n">
        <v>12</v>
      </c>
      <c r="I1312" s="0" t="n">
        <v>0</v>
      </c>
      <c r="J1312" s="0" t="n">
        <v>1</v>
      </c>
      <c r="K1312" s="0" t="n">
        <f aca="false">VLOOKUP(A1312,'Team Data'!$A$1:$E$659,2,FALSE())</f>
        <v>20</v>
      </c>
      <c r="L1312" s="0" t="n">
        <f aca="false">VLOOKUP(A1312,'Team Data'!$A$1:$E$659,3,FALSE())</f>
        <v>11</v>
      </c>
      <c r="M1312" s="0" t="n">
        <f aca="false">VLOOKUP(B1312,'Team Data'!$A$1:$E$659,2,FALSE())</f>
        <v>21</v>
      </c>
      <c r="N1312" s="0" t="n">
        <f aca="false">VLOOKUP(B1312,'Team Data'!$A$1:$E$659,3,FALSE())</f>
        <v>11</v>
      </c>
      <c r="O1312" s="0" t="n">
        <f aca="false">VLOOKUP(A1312,'Team Data'!$A$1:$E$659,4,FALSE())</f>
        <v>456</v>
      </c>
      <c r="P1312" s="0" t="n">
        <f aca="false">VLOOKUP(A1312,'Team Data'!$A$1:$E$659,5,FALSE())</f>
        <v>479</v>
      </c>
      <c r="Q1312" s="0" t="n">
        <f aca="false">VLOOKUP(B1312,'Team Data'!$A$1:$E$659,4,FALSE())</f>
        <v>515</v>
      </c>
      <c r="R1312" s="0" t="n">
        <f aca="false">VLOOKUP(B1312,'Team Data'!$A$1:$E$659,5,FALSE())</f>
        <v>471</v>
      </c>
      <c r="S1312" s="0" t="n">
        <f aca="false">IF(I1312=1,(MIN(30,(C1312-D1312)))*(M1312/(M1312+N1312))*(Q1312/(Q1312+R1312)),(MAX(-30,(C1312-D1312)))*(N1312/(M1312+N1312))*(R1312/(R1312+Q1312)))</f>
        <v>-1.97046146044625</v>
      </c>
      <c r="T1312" s="0" t="n">
        <f aca="false">IF(J1312=1,(MIN(30,(D1312-C1312)))*(K1312/(K1312+L1312))*(O1312/(O1312+P1312)),(MAX(-30,(D1312-C1312)))*(L1312/(K1312+L1312))*(P1312/(P1312+O1312)))</f>
        <v>3.77574607555632</v>
      </c>
      <c r="U1312" s="7" t="n">
        <v>43070</v>
      </c>
    </row>
    <row r="1313" customFormat="false" ht="15" hidden="false" customHeight="false" outlineLevel="0" collapsed="false">
      <c r="A1313" s="0" t="s">
        <v>205</v>
      </c>
      <c r="B1313" s="0" t="s">
        <v>260</v>
      </c>
      <c r="C1313" s="0" t="n">
        <v>57</v>
      </c>
      <c r="D1313" s="0" t="n">
        <v>89</v>
      </c>
      <c r="E1313" s="0" t="n">
        <v>29</v>
      </c>
      <c r="F1313" s="0" t="n">
        <v>34</v>
      </c>
      <c r="G1313" s="0" t="n">
        <v>20</v>
      </c>
      <c r="H1313" s="0" t="n">
        <v>13</v>
      </c>
      <c r="I1313" s="0" t="n">
        <v>0</v>
      </c>
      <c r="J1313" s="0" t="n">
        <v>1</v>
      </c>
      <c r="K1313" s="0" t="n">
        <f aca="false">VLOOKUP(A1313,'Team Data'!$A$1:$E$659,2,FALSE())</f>
        <v>5</v>
      </c>
      <c r="L1313" s="0" t="n">
        <f aca="false">VLOOKUP(A1313,'Team Data'!$A$1:$E$659,3,FALSE())</f>
        <v>27</v>
      </c>
      <c r="M1313" s="0" t="n">
        <f aca="false">VLOOKUP(B1313,'Team Data'!$A$1:$E$659,2,FALSE())</f>
        <v>11</v>
      </c>
      <c r="N1313" s="0" t="n">
        <f aca="false">VLOOKUP(B1313,'Team Data'!$A$1:$E$659,3,FALSE())</f>
        <v>20</v>
      </c>
      <c r="O1313" s="0" t="n">
        <f aca="false">VLOOKUP(A1313,'Team Data'!$A$1:$E$659,4,FALSE())</f>
        <v>550</v>
      </c>
      <c r="P1313" s="0" t="n">
        <f aca="false">VLOOKUP(A1313,'Team Data'!$A$1:$E$659,5,FALSE())</f>
        <v>448</v>
      </c>
      <c r="Q1313" s="0" t="n">
        <f aca="false">VLOOKUP(B1313,'Team Data'!$A$1:$E$659,4,FALSE())</f>
        <v>508</v>
      </c>
      <c r="R1313" s="0" t="n">
        <f aca="false">VLOOKUP(B1313,'Team Data'!$A$1:$E$659,5,FALSE())</f>
        <v>478</v>
      </c>
      <c r="S1313" s="0" t="n">
        <f aca="false">IF(I1313=1,(MIN(30,(C1313-D1313)))*(M1313/(M1313+N1313))*(Q1313/(Q1313+R1313)),(MAX(-30,(C1313-D1313)))*(N1313/(M1313+N1313))*(R1313/(R1313+Q1313)))</f>
        <v>-9.38297454688216</v>
      </c>
      <c r="T1313" s="0" t="n">
        <f aca="false">IF(J1313=1,(MIN(30,(D1313-C1313)))*(K1313/(K1313+L1313))*(O1313/(O1313+P1313)),(MAX(-30,(D1313-C1313)))*(L1313/(K1313+L1313))*(P1313/(P1313+O1313)))</f>
        <v>2.58329158316633</v>
      </c>
      <c r="U1313" s="7" t="n">
        <v>43070</v>
      </c>
    </row>
    <row r="1314" customFormat="false" ht="15" hidden="false" customHeight="false" outlineLevel="0" collapsed="false">
      <c r="A1314" s="0" t="s">
        <v>224</v>
      </c>
      <c r="B1314" s="0" t="s">
        <v>307</v>
      </c>
      <c r="C1314" s="0" t="n">
        <v>57</v>
      </c>
      <c r="D1314" s="0" t="n">
        <v>55</v>
      </c>
      <c r="E1314" s="0" t="n">
        <v>39</v>
      </c>
      <c r="F1314" s="0" t="n">
        <v>34</v>
      </c>
      <c r="G1314" s="0" t="n">
        <v>16</v>
      </c>
      <c r="H1314" s="0" t="n">
        <v>14</v>
      </c>
      <c r="I1314" s="0" t="n">
        <v>1</v>
      </c>
      <c r="J1314" s="0" t="n">
        <v>0</v>
      </c>
      <c r="K1314" s="0" t="n">
        <f aca="false">VLOOKUP(A1314,'Team Data'!$A$1:$E$659,2,FALSE())</f>
        <v>14</v>
      </c>
      <c r="L1314" s="0" t="n">
        <f aca="false">VLOOKUP(A1314,'Team Data'!$A$1:$E$659,3,FALSE())</f>
        <v>18</v>
      </c>
      <c r="M1314" s="0" t="n">
        <f aca="false">VLOOKUP(B1314,'Team Data'!$A$1:$E$659,2,FALSE())</f>
        <v>9</v>
      </c>
      <c r="N1314" s="0" t="n">
        <f aca="false">VLOOKUP(B1314,'Team Data'!$A$1:$E$659,3,FALSE())</f>
        <v>22</v>
      </c>
      <c r="O1314" s="0" t="n">
        <f aca="false">VLOOKUP(A1314,'Team Data'!$A$1:$E$659,4,FALSE())</f>
        <v>577</v>
      </c>
      <c r="P1314" s="0" t="n">
        <f aca="false">VLOOKUP(A1314,'Team Data'!$A$1:$E$659,5,FALSE())</f>
        <v>477</v>
      </c>
      <c r="Q1314" s="0" t="n">
        <f aca="false">VLOOKUP(B1314,'Team Data'!$A$1:$E$659,4,FALSE())</f>
        <v>491</v>
      </c>
      <c r="R1314" s="0" t="n">
        <f aca="false">VLOOKUP(B1314,'Team Data'!$A$1:$E$659,5,FALSE())</f>
        <v>453</v>
      </c>
      <c r="S1314" s="0" t="n">
        <f aca="false">IF(I1314=1,(MIN(30,(C1314-D1314)))*(M1314/(M1314+N1314))*(Q1314/(Q1314+R1314)),(MAX(-30,(C1314-D1314)))*(N1314/(M1314+N1314))*(R1314/(R1314+Q1314)))</f>
        <v>0.302009294696556</v>
      </c>
      <c r="T1314" s="0" t="n">
        <f aca="false">IF(J1314=1,(MIN(30,(D1314-C1314)))*(K1314/(K1314+L1314))*(O1314/(O1314+P1314)),(MAX(-30,(D1314-C1314)))*(L1314/(K1314+L1314))*(P1314/(P1314+O1314)))</f>
        <v>-0.509131878557875</v>
      </c>
      <c r="U1314" s="7" t="n">
        <v>43070</v>
      </c>
    </row>
    <row r="1315" customFormat="false" ht="15" hidden="false" customHeight="false" outlineLevel="0" collapsed="false">
      <c r="A1315" s="0" t="s">
        <v>136</v>
      </c>
      <c r="B1315" s="0" t="s">
        <v>262</v>
      </c>
      <c r="C1315" s="0" t="n">
        <v>54</v>
      </c>
      <c r="D1315" s="0" t="n">
        <v>66</v>
      </c>
      <c r="E1315" s="0" t="n">
        <v>26</v>
      </c>
      <c r="F1315" s="0" t="n">
        <v>34</v>
      </c>
      <c r="G1315" s="0" t="n">
        <v>11</v>
      </c>
      <c r="H1315" s="0" t="n">
        <v>12</v>
      </c>
      <c r="I1315" s="0" t="n">
        <v>0</v>
      </c>
      <c r="J1315" s="0" t="n">
        <v>1</v>
      </c>
      <c r="K1315" s="0" t="n">
        <f aca="false">VLOOKUP(A1315,'Team Data'!$A$1:$E$659,2,FALSE())</f>
        <v>10</v>
      </c>
      <c r="L1315" s="0" t="n">
        <f aca="false">VLOOKUP(A1315,'Team Data'!$A$1:$E$659,3,FALSE())</f>
        <v>20</v>
      </c>
      <c r="M1315" s="0" t="n">
        <f aca="false">VLOOKUP(B1315,'Team Data'!$A$1:$E$659,2,FALSE())</f>
        <v>20</v>
      </c>
      <c r="N1315" s="0" t="n">
        <f aca="false">VLOOKUP(B1315,'Team Data'!$A$1:$E$659,3,FALSE())</f>
        <v>14</v>
      </c>
      <c r="O1315" s="0" t="n">
        <f aca="false">VLOOKUP(A1315,'Team Data'!$A$1:$E$659,4,FALSE())</f>
        <v>479</v>
      </c>
      <c r="P1315" s="0" t="n">
        <f aca="false">VLOOKUP(A1315,'Team Data'!$A$1:$E$659,5,FALSE())</f>
        <v>443</v>
      </c>
      <c r="Q1315" s="0" t="n">
        <f aca="false">VLOOKUP(B1315,'Team Data'!$A$1:$E$659,4,FALSE())</f>
        <v>507</v>
      </c>
      <c r="R1315" s="0" t="n">
        <f aca="false">VLOOKUP(B1315,'Team Data'!$A$1:$E$659,5,FALSE())</f>
        <v>501</v>
      </c>
      <c r="S1315" s="0" t="n">
        <f aca="false">IF(I1315=1,(MIN(30,(C1315-D1315)))*(M1315/(M1315+N1315))*(Q1315/(Q1315+R1315)),(MAX(-30,(C1315-D1315)))*(N1315/(M1315+N1315))*(R1315/(R1315+Q1315)))</f>
        <v>-2.45588235294118</v>
      </c>
      <c r="T1315" s="0" t="n">
        <f aca="false">IF(J1315=1,(MIN(30,(D1315-C1315)))*(K1315/(K1315+L1315))*(O1315/(O1315+P1315)),(MAX(-30,(D1315-C1315)))*(L1315/(K1315+L1315))*(P1315/(P1315+O1315)))</f>
        <v>2.07809110629067</v>
      </c>
      <c r="U1315" s="7" t="n">
        <v>43070</v>
      </c>
    </row>
    <row r="1316" customFormat="false" ht="15" hidden="false" customHeight="false" outlineLevel="0" collapsed="false">
      <c r="A1316" s="0" t="s">
        <v>257</v>
      </c>
      <c r="B1316" s="0" t="s">
        <v>256</v>
      </c>
      <c r="C1316" s="0" t="n">
        <v>66</v>
      </c>
      <c r="D1316" s="0" t="n">
        <v>57</v>
      </c>
      <c r="E1316" s="0" t="n">
        <v>37</v>
      </c>
      <c r="F1316" s="0" t="n">
        <v>31</v>
      </c>
      <c r="G1316" s="0" t="n">
        <v>17</v>
      </c>
      <c r="H1316" s="0" t="n">
        <v>11</v>
      </c>
      <c r="I1316" s="0" t="n">
        <v>1</v>
      </c>
      <c r="J1316" s="0" t="n">
        <v>0</v>
      </c>
      <c r="K1316" s="0" t="n">
        <f aca="false">VLOOKUP(A1316,'Team Data'!$A$1:$E$659,2,FALSE())</f>
        <v>22</v>
      </c>
      <c r="L1316" s="0" t="n">
        <f aca="false">VLOOKUP(A1316,'Team Data'!$A$1:$E$659,3,FALSE())</f>
        <v>11</v>
      </c>
      <c r="M1316" s="0" t="n">
        <f aca="false">VLOOKUP(B1316,'Team Data'!$A$1:$E$659,2,FALSE())</f>
        <v>20</v>
      </c>
      <c r="N1316" s="0" t="n">
        <f aca="false">VLOOKUP(B1316,'Team Data'!$A$1:$E$659,3,FALSE())</f>
        <v>14</v>
      </c>
      <c r="O1316" s="0" t="n">
        <f aca="false">VLOOKUP(A1316,'Team Data'!$A$1:$E$659,4,FALSE())</f>
        <v>568</v>
      </c>
      <c r="P1316" s="0" t="n">
        <f aca="false">VLOOKUP(A1316,'Team Data'!$A$1:$E$659,5,FALSE())</f>
        <v>479</v>
      </c>
      <c r="Q1316" s="0" t="n">
        <f aca="false">VLOOKUP(B1316,'Team Data'!$A$1:$E$659,4,FALSE())</f>
        <v>587</v>
      </c>
      <c r="R1316" s="0" t="n">
        <f aca="false">VLOOKUP(B1316,'Team Data'!$A$1:$E$659,5,FALSE())</f>
        <v>530</v>
      </c>
      <c r="S1316" s="0" t="n">
        <f aca="false">IF(I1316=1,(MIN(30,(C1316-D1316)))*(M1316/(M1316+N1316))*(Q1316/(Q1316+R1316)),(MAX(-30,(C1316-D1316)))*(N1316/(M1316+N1316))*(R1316/(R1316+Q1316)))</f>
        <v>2.78213702669967</v>
      </c>
      <c r="T1316" s="0" t="n">
        <f aca="false">IF(J1316=1,(MIN(30,(D1316-C1316)))*(K1316/(K1316+L1316))*(O1316/(O1316+P1316)),(MAX(-30,(D1316-C1316)))*(L1316/(K1316+L1316))*(P1316/(P1316+O1316)))</f>
        <v>-1.37249283667622</v>
      </c>
      <c r="U1316" s="7" t="n">
        <v>43070</v>
      </c>
    </row>
    <row r="1317" customFormat="false" ht="15" hidden="false" customHeight="false" outlineLevel="0" collapsed="false">
      <c r="A1317" s="0" t="s">
        <v>114</v>
      </c>
      <c r="B1317" s="0" t="s">
        <v>157</v>
      </c>
      <c r="C1317" s="0" t="n">
        <v>54</v>
      </c>
      <c r="D1317" s="0" t="n">
        <v>70</v>
      </c>
      <c r="E1317" s="0" t="n">
        <v>24</v>
      </c>
      <c r="F1317" s="0" t="n">
        <v>31</v>
      </c>
      <c r="G1317" s="0" t="n">
        <v>16</v>
      </c>
      <c r="H1317" s="0" t="n">
        <v>15</v>
      </c>
      <c r="I1317" s="0" t="n">
        <v>0</v>
      </c>
      <c r="J1317" s="0" t="n">
        <v>1</v>
      </c>
      <c r="K1317" s="0" t="n">
        <f aca="false">VLOOKUP(A1317,'Team Data'!$A$1:$E$659,2,FALSE())</f>
        <v>12</v>
      </c>
      <c r="L1317" s="0" t="n">
        <f aca="false">VLOOKUP(A1317,'Team Data'!$A$1:$E$659,3,FALSE())</f>
        <v>19</v>
      </c>
      <c r="M1317" s="0" t="n">
        <f aca="false">VLOOKUP(B1317,'Team Data'!$A$1:$E$659,2,FALSE())</f>
        <v>14</v>
      </c>
      <c r="N1317" s="0" t="n">
        <f aca="false">VLOOKUP(B1317,'Team Data'!$A$1:$E$659,3,FALSE())</f>
        <v>17</v>
      </c>
      <c r="O1317" s="0" t="n">
        <f aca="false">VLOOKUP(A1317,'Team Data'!$A$1:$E$659,4,FALSE())</f>
        <v>472</v>
      </c>
      <c r="P1317" s="0" t="n">
        <f aca="false">VLOOKUP(A1317,'Team Data'!$A$1:$E$659,5,FALSE())</f>
        <v>512</v>
      </c>
      <c r="Q1317" s="0" t="n">
        <f aca="false">VLOOKUP(B1317,'Team Data'!$A$1:$E$659,4,FALSE())</f>
        <v>469</v>
      </c>
      <c r="R1317" s="0" t="n">
        <f aca="false">VLOOKUP(B1317,'Team Data'!$A$1:$E$659,5,FALSE())</f>
        <v>528</v>
      </c>
      <c r="S1317" s="0" t="n">
        <f aca="false">IF(I1317=1,(MIN(30,(C1317-D1317)))*(M1317/(M1317+N1317))*(Q1317/(Q1317+R1317)),(MAX(-30,(C1317-D1317)))*(N1317/(M1317+N1317))*(R1317/(R1317+Q1317)))</f>
        <v>-4.64671433655806</v>
      </c>
      <c r="T1317" s="0" t="n">
        <f aca="false">IF(J1317=1,(MIN(30,(D1317-C1317)))*(K1317/(K1317+L1317))*(O1317/(O1317+P1317)),(MAX(-30,(D1317-C1317)))*(L1317/(K1317+L1317))*(P1317/(P1317+O1317)))</f>
        <v>2.97088906372935</v>
      </c>
      <c r="U1317" s="7" t="n">
        <v>43070</v>
      </c>
    </row>
    <row r="1318" customFormat="false" ht="15" hidden="false" customHeight="false" outlineLevel="0" collapsed="false">
      <c r="A1318" s="0" t="s">
        <v>299</v>
      </c>
      <c r="B1318" s="0" t="s">
        <v>140</v>
      </c>
      <c r="C1318" s="0" t="n">
        <v>67</v>
      </c>
      <c r="D1318" s="0" t="n">
        <v>60</v>
      </c>
      <c r="E1318" s="0" t="n">
        <v>36</v>
      </c>
      <c r="F1318" s="0" t="n">
        <v>30</v>
      </c>
      <c r="G1318" s="0" t="n">
        <v>10</v>
      </c>
      <c r="H1318" s="0" t="n">
        <v>12</v>
      </c>
      <c r="I1318" s="0" t="n">
        <v>1</v>
      </c>
      <c r="J1318" s="0" t="n">
        <v>0</v>
      </c>
      <c r="K1318" s="0" t="n">
        <f aca="false">VLOOKUP(A1318,'Team Data'!$A$1:$E$659,2,FALSE())</f>
        <v>18</v>
      </c>
      <c r="L1318" s="0" t="n">
        <f aca="false">VLOOKUP(A1318,'Team Data'!$A$1:$E$659,3,FALSE())</f>
        <v>14</v>
      </c>
      <c r="M1318" s="0" t="n">
        <f aca="false">VLOOKUP(B1318,'Team Data'!$A$1:$E$659,2,FALSE())</f>
        <v>13</v>
      </c>
      <c r="N1318" s="0" t="n">
        <f aca="false">VLOOKUP(B1318,'Team Data'!$A$1:$E$659,3,FALSE())</f>
        <v>19</v>
      </c>
      <c r="O1318" s="0" t="n">
        <f aca="false">VLOOKUP(A1318,'Team Data'!$A$1:$E$659,4,FALSE())</f>
        <v>500</v>
      </c>
      <c r="P1318" s="0" t="n">
        <f aca="false">VLOOKUP(A1318,'Team Data'!$A$1:$E$659,5,FALSE())</f>
        <v>469</v>
      </c>
      <c r="Q1318" s="0" t="n">
        <f aca="false">VLOOKUP(B1318,'Team Data'!$A$1:$E$659,4,FALSE())</f>
        <v>557</v>
      </c>
      <c r="R1318" s="0" t="n">
        <f aca="false">VLOOKUP(B1318,'Team Data'!$A$1:$E$659,5,FALSE())</f>
        <v>489</v>
      </c>
      <c r="S1318" s="0" t="n">
        <f aca="false">IF(I1318=1,(MIN(30,(C1318-D1318)))*(M1318/(M1318+N1318))*(Q1318/(Q1318+R1318)),(MAX(-30,(C1318-D1318)))*(N1318/(M1318+N1318))*(R1318/(R1318+Q1318)))</f>
        <v>1.51431046845124</v>
      </c>
      <c r="T1318" s="0" t="n">
        <f aca="false">IF(J1318=1,(MIN(30,(D1318-C1318)))*(K1318/(K1318+L1318))*(O1318/(O1318+P1318)),(MAX(-30,(D1318-C1318)))*(L1318/(K1318+L1318))*(P1318/(P1318+O1318)))</f>
        <v>-1.48226264189887</v>
      </c>
      <c r="U1318" s="7" t="n">
        <v>43070</v>
      </c>
    </row>
    <row r="1319" customFormat="false" ht="15" hidden="false" customHeight="false" outlineLevel="0" collapsed="false">
      <c r="A1319" s="0" t="s">
        <v>158</v>
      </c>
      <c r="B1319" s="0" t="s">
        <v>297</v>
      </c>
      <c r="C1319" s="0" t="n">
        <v>100</v>
      </c>
      <c r="D1319" s="0" t="n">
        <v>91</v>
      </c>
      <c r="E1319" s="0" t="n">
        <v>43</v>
      </c>
      <c r="F1319" s="0" t="n">
        <v>35</v>
      </c>
      <c r="G1319" s="0" t="n">
        <v>25</v>
      </c>
      <c r="H1319" s="0" t="n">
        <v>12</v>
      </c>
      <c r="I1319" s="0" t="n">
        <v>1</v>
      </c>
      <c r="J1319" s="0" t="n">
        <v>0</v>
      </c>
      <c r="K1319" s="0" t="n">
        <f aca="false">VLOOKUP(A1319,'Team Data'!$A$1:$E$659,2,FALSE())</f>
        <v>6</v>
      </c>
      <c r="L1319" s="0" t="n">
        <f aca="false">VLOOKUP(A1319,'Team Data'!$A$1:$E$659,3,FALSE())</f>
        <v>25</v>
      </c>
      <c r="M1319" s="0" t="n">
        <f aca="false">VLOOKUP(B1319,'Team Data'!$A$1:$E$659,2,FALSE())</f>
        <v>11</v>
      </c>
      <c r="N1319" s="0" t="n">
        <f aca="false">VLOOKUP(B1319,'Team Data'!$A$1:$E$659,3,FALSE())</f>
        <v>21</v>
      </c>
      <c r="O1319" s="0" t="n">
        <f aca="false">VLOOKUP(A1319,'Team Data'!$A$1:$E$659,4,FALSE())</f>
        <v>499</v>
      </c>
      <c r="P1319" s="0" t="n">
        <f aca="false">VLOOKUP(A1319,'Team Data'!$A$1:$E$659,5,FALSE())</f>
        <v>492</v>
      </c>
      <c r="Q1319" s="0" t="n">
        <f aca="false">VLOOKUP(B1319,'Team Data'!$A$1:$E$659,4,FALSE())</f>
        <v>511</v>
      </c>
      <c r="R1319" s="0" t="n">
        <f aca="false">VLOOKUP(B1319,'Team Data'!$A$1:$E$659,5,FALSE())</f>
        <v>448</v>
      </c>
      <c r="S1319" s="0" t="n">
        <f aca="false">IF(I1319=1,(MIN(30,(C1319-D1319)))*(M1319/(M1319+N1319))*(Q1319/(Q1319+R1319)),(MAX(-30,(C1319-D1319)))*(N1319/(M1319+N1319))*(R1319/(R1319+Q1319)))</f>
        <v>1.64849452554745</v>
      </c>
      <c r="T1319" s="0" t="n">
        <f aca="false">IF(J1319=1,(MIN(30,(D1319-C1319)))*(K1319/(K1319+L1319))*(O1319/(O1319+P1319)),(MAX(-30,(D1319-C1319)))*(L1319/(K1319+L1319))*(P1319/(P1319+O1319)))</f>
        <v>-3.60339832687738</v>
      </c>
      <c r="U1319" s="7" t="n">
        <v>43070</v>
      </c>
    </row>
    <row r="1320" customFormat="false" ht="15" hidden="false" customHeight="false" outlineLevel="0" collapsed="false">
      <c r="A1320" s="0" t="s">
        <v>314</v>
      </c>
      <c r="B1320" s="0" t="s">
        <v>20</v>
      </c>
      <c r="C1320" s="0" t="n">
        <v>70</v>
      </c>
      <c r="D1320" s="0" t="n">
        <v>81</v>
      </c>
      <c r="E1320" s="0" t="n">
        <v>35</v>
      </c>
      <c r="F1320" s="0" t="n">
        <v>37</v>
      </c>
      <c r="G1320" s="0" t="n">
        <v>17</v>
      </c>
      <c r="H1320" s="0" t="n">
        <v>18</v>
      </c>
      <c r="I1320" s="0" t="n">
        <v>0</v>
      </c>
      <c r="J1320" s="0" t="n">
        <v>1</v>
      </c>
      <c r="K1320" s="0" t="n">
        <f aca="false">VLOOKUP(A1320,'Team Data'!$A$1:$E$659,2,FALSE())</f>
        <v>25</v>
      </c>
      <c r="L1320" s="0" t="n">
        <f aca="false">VLOOKUP(A1320,'Team Data'!$A$1:$E$659,3,FALSE())</f>
        <v>10</v>
      </c>
      <c r="M1320" s="0" t="n">
        <f aca="false">VLOOKUP(B1320,'Team Data'!$A$1:$E$659,2,FALSE())</f>
        <v>13</v>
      </c>
      <c r="N1320" s="0" t="n">
        <f aca="false">VLOOKUP(B1320,'Team Data'!$A$1:$E$659,3,FALSE())</f>
        <v>17</v>
      </c>
      <c r="O1320" s="0" t="n">
        <f aca="false">VLOOKUP(A1320,'Team Data'!$A$1:$E$659,4,FALSE())</f>
        <v>506</v>
      </c>
      <c r="P1320" s="0" t="n">
        <f aca="false">VLOOKUP(A1320,'Team Data'!$A$1:$E$659,5,FALSE())</f>
        <v>534</v>
      </c>
      <c r="Q1320" s="0" t="n">
        <f aca="false">VLOOKUP(B1320,'Team Data'!$A$1:$E$659,4,FALSE())</f>
        <v>403</v>
      </c>
      <c r="R1320" s="0" t="n">
        <f aca="false">VLOOKUP(B1320,'Team Data'!$A$1:$E$659,5,FALSE())</f>
        <v>509</v>
      </c>
      <c r="S1320" s="0" t="n">
        <f aca="false">IF(I1320=1,(MIN(30,(C1320-D1320)))*(M1320/(M1320+N1320))*(Q1320/(Q1320+R1320)),(MAX(-30,(C1320-D1320)))*(N1320/(M1320+N1320))*(R1320/(R1320+Q1320)))</f>
        <v>-3.47891081871345</v>
      </c>
      <c r="T1320" s="0" t="n">
        <f aca="false">IF(J1320=1,(MIN(30,(D1320-C1320)))*(K1320/(K1320+L1320))*(O1320/(O1320+P1320)),(MAX(-30,(D1320-C1320)))*(L1320/(K1320+L1320))*(P1320/(P1320+O1320)))</f>
        <v>3.8228021978022</v>
      </c>
      <c r="U1320" s="7" t="n">
        <v>43070</v>
      </c>
    </row>
    <row r="1321" customFormat="false" ht="15" hidden="false" customHeight="false" outlineLevel="0" collapsed="false">
      <c r="A1321" s="0" t="s">
        <v>69</v>
      </c>
      <c r="B1321" s="0" t="s">
        <v>187</v>
      </c>
      <c r="C1321" s="0" t="n">
        <v>76</v>
      </c>
      <c r="D1321" s="0" t="n">
        <v>82</v>
      </c>
      <c r="E1321" s="0" t="n">
        <v>26</v>
      </c>
      <c r="F1321" s="0" t="n">
        <v>33</v>
      </c>
      <c r="G1321" s="0" t="n">
        <v>11</v>
      </c>
      <c r="H1321" s="0" t="n">
        <v>13</v>
      </c>
      <c r="I1321" s="0" t="n">
        <v>0</v>
      </c>
      <c r="J1321" s="0" t="n">
        <v>1</v>
      </c>
      <c r="K1321" s="0" t="n">
        <f aca="false">VLOOKUP(A1321,'Team Data'!$A$1:$E$659,2,FALSE())</f>
        <v>14</v>
      </c>
      <c r="L1321" s="0" t="n">
        <f aca="false">VLOOKUP(A1321,'Team Data'!$A$1:$E$659,3,FALSE())</f>
        <v>19</v>
      </c>
      <c r="M1321" s="0" t="n">
        <f aca="false">VLOOKUP(B1321,'Team Data'!$A$1:$E$659,2,FALSE())</f>
        <v>20</v>
      </c>
      <c r="N1321" s="0" t="n">
        <f aca="false">VLOOKUP(B1321,'Team Data'!$A$1:$E$659,3,FALSE())</f>
        <v>12</v>
      </c>
      <c r="O1321" s="0" t="n">
        <f aca="false">VLOOKUP(A1321,'Team Data'!$A$1:$E$659,4,FALSE())</f>
        <v>518</v>
      </c>
      <c r="P1321" s="0" t="n">
        <f aca="false">VLOOKUP(A1321,'Team Data'!$A$1:$E$659,5,FALSE())</f>
        <v>487</v>
      </c>
      <c r="Q1321" s="0" t="n">
        <f aca="false">VLOOKUP(B1321,'Team Data'!$A$1:$E$659,4,FALSE())</f>
        <v>433</v>
      </c>
      <c r="R1321" s="0" t="n">
        <f aca="false">VLOOKUP(B1321,'Team Data'!$A$1:$E$659,5,FALSE())</f>
        <v>544</v>
      </c>
      <c r="S1321" s="0" t="n">
        <f aca="false">IF(I1321=1,(MIN(30,(C1321-D1321)))*(M1321/(M1321+N1321))*(Q1321/(Q1321+R1321)),(MAX(-30,(C1321-D1321)))*(N1321/(M1321+N1321))*(R1321/(R1321+Q1321)))</f>
        <v>-1.25281473899693</v>
      </c>
      <c r="T1321" s="0" t="n">
        <f aca="false">IF(J1321=1,(MIN(30,(D1321-C1321)))*(K1321/(K1321+L1321))*(O1321/(O1321+P1321)),(MAX(-30,(D1321-C1321)))*(L1321/(K1321+L1321))*(P1321/(P1321+O1321)))</f>
        <v>1.3119855269109</v>
      </c>
      <c r="U1321" s="7" t="n">
        <v>43071</v>
      </c>
    </row>
    <row r="1322" customFormat="false" ht="15" hidden="false" customHeight="false" outlineLevel="0" collapsed="false">
      <c r="A1322" s="0" t="s">
        <v>543</v>
      </c>
      <c r="B1322" s="0" t="s">
        <v>112</v>
      </c>
      <c r="C1322" s="0" t="n">
        <v>54</v>
      </c>
      <c r="D1322" s="0" t="n">
        <v>90</v>
      </c>
      <c r="E1322" s="0" t="n">
        <v>43</v>
      </c>
      <c r="F1322" s="0" t="n">
        <v>45</v>
      </c>
      <c r="G1322" s="0" t="n">
        <v>21</v>
      </c>
      <c r="H1322" s="0" t="n">
        <v>12</v>
      </c>
      <c r="I1322" s="0" t="n">
        <v>0</v>
      </c>
      <c r="J1322" s="0" t="n">
        <v>1</v>
      </c>
      <c r="K1322" s="0" t="n">
        <f aca="false">VLOOKUP(A1322,'Team Data'!$A$1:$E$659,2,FALSE())</f>
        <v>0</v>
      </c>
      <c r="L1322" s="0" t="n">
        <f aca="false">VLOOKUP(A1322,'Team Data'!$A$1:$E$659,3,FALSE())</f>
        <v>4</v>
      </c>
      <c r="M1322" s="0" t="n">
        <f aca="false">VLOOKUP(B1322,'Team Data'!$A$1:$E$659,2,FALSE())</f>
        <v>14</v>
      </c>
      <c r="N1322" s="0" t="n">
        <f aca="false">VLOOKUP(B1322,'Team Data'!$A$1:$E$659,3,FALSE())</f>
        <v>16</v>
      </c>
      <c r="O1322" s="0" t="n">
        <f aca="false">VLOOKUP(A1322,'Team Data'!$A$1:$E$659,4,FALSE())</f>
        <v>68</v>
      </c>
      <c r="P1322" s="0" t="n">
        <f aca="false">VLOOKUP(A1322,'Team Data'!$A$1:$E$659,5,FALSE())</f>
        <v>61</v>
      </c>
      <c r="Q1322" s="0" t="n">
        <f aca="false">VLOOKUP(B1322,'Team Data'!$A$1:$E$659,4,FALSE())</f>
        <v>437</v>
      </c>
      <c r="R1322" s="0" t="n">
        <f aca="false">VLOOKUP(B1322,'Team Data'!$A$1:$E$659,5,FALSE())</f>
        <v>467</v>
      </c>
      <c r="S1322" s="0" t="n">
        <f aca="false">IF(I1322=1,(MIN(30,(C1322-D1322)))*(M1322/(M1322+N1322))*(Q1322/(Q1322+R1322)),(MAX(-30,(C1322-D1322)))*(N1322/(M1322+N1322))*(R1322/(R1322+Q1322)))</f>
        <v>-8.26548672566372</v>
      </c>
      <c r="T1322" s="0" t="n">
        <f aca="false">IF(J1322=1,(MIN(30,(D1322-C1322)))*(K1322/(K1322+L1322))*(O1322/(O1322+P1322)),(MAX(-30,(D1322-C1322)))*(L1322/(K1322+L1322))*(P1322/(P1322+O1322)))</f>
        <v>0</v>
      </c>
      <c r="U1322" s="7" t="n">
        <v>43071</v>
      </c>
    </row>
    <row r="1323" customFormat="false" ht="15" hidden="false" customHeight="false" outlineLevel="0" collapsed="false">
      <c r="A1323" s="0" t="s">
        <v>509</v>
      </c>
      <c r="B1323" s="0" t="s">
        <v>283</v>
      </c>
      <c r="C1323" s="0" t="n">
        <v>52</v>
      </c>
      <c r="D1323" s="0" t="n">
        <v>85</v>
      </c>
      <c r="E1323" s="0" t="n">
        <v>32</v>
      </c>
      <c r="F1323" s="0" t="n">
        <v>40</v>
      </c>
      <c r="G1323" s="0" t="n">
        <v>22</v>
      </c>
      <c r="H1323" s="0" t="n">
        <v>13</v>
      </c>
      <c r="I1323" s="0" t="n">
        <v>0</v>
      </c>
      <c r="J1323" s="0" t="n">
        <v>1</v>
      </c>
      <c r="K1323" s="0" t="n">
        <f aca="false">VLOOKUP(A1323,'Team Data'!$A$1:$E$659,2,FALSE())</f>
        <v>0</v>
      </c>
      <c r="L1323" s="0" t="n">
        <f aca="false">VLOOKUP(A1323,'Team Data'!$A$1:$E$659,3,FALSE())</f>
        <v>3</v>
      </c>
      <c r="M1323" s="0" t="n">
        <f aca="false">VLOOKUP(B1323,'Team Data'!$A$1:$E$659,2,FALSE())</f>
        <v>12</v>
      </c>
      <c r="N1323" s="0" t="n">
        <f aca="false">VLOOKUP(B1323,'Team Data'!$A$1:$E$659,3,FALSE())</f>
        <v>20</v>
      </c>
      <c r="O1323" s="0" t="n">
        <f aca="false">VLOOKUP(A1323,'Team Data'!$A$1:$E$659,4,FALSE())</f>
        <v>38</v>
      </c>
      <c r="P1323" s="0" t="n">
        <f aca="false">VLOOKUP(A1323,'Team Data'!$A$1:$E$659,5,FALSE())</f>
        <v>58</v>
      </c>
      <c r="Q1323" s="0" t="n">
        <f aca="false">VLOOKUP(B1323,'Team Data'!$A$1:$E$659,4,FALSE())</f>
        <v>427</v>
      </c>
      <c r="R1323" s="0" t="n">
        <f aca="false">VLOOKUP(B1323,'Team Data'!$A$1:$E$659,5,FALSE())</f>
        <v>489</v>
      </c>
      <c r="S1323" s="0" t="n">
        <f aca="false">IF(I1323=1,(MIN(30,(C1323-D1323)))*(M1323/(M1323+N1323))*(Q1323/(Q1323+R1323)),(MAX(-30,(C1323-D1323)))*(N1323/(M1323+N1323))*(R1323/(R1323+Q1323)))</f>
        <v>-10.0095524017467</v>
      </c>
      <c r="T1323" s="0" t="n">
        <f aca="false">IF(J1323=1,(MIN(30,(D1323-C1323)))*(K1323/(K1323+L1323))*(O1323/(O1323+P1323)),(MAX(-30,(D1323-C1323)))*(L1323/(K1323+L1323))*(P1323/(P1323+O1323)))</f>
        <v>0</v>
      </c>
      <c r="U1323" s="7" t="n">
        <v>43071</v>
      </c>
    </row>
    <row r="1324" customFormat="false" ht="15" hidden="false" customHeight="false" outlineLevel="0" collapsed="false">
      <c r="A1324" s="0" t="s">
        <v>235</v>
      </c>
      <c r="B1324" s="0" t="s">
        <v>161</v>
      </c>
      <c r="C1324" s="0" t="n">
        <v>80</v>
      </c>
      <c r="D1324" s="0" t="n">
        <v>75</v>
      </c>
      <c r="E1324" s="0" t="n">
        <v>34</v>
      </c>
      <c r="F1324" s="0" t="n">
        <v>37</v>
      </c>
      <c r="G1324" s="0" t="n">
        <v>9</v>
      </c>
      <c r="H1324" s="0" t="n">
        <v>7</v>
      </c>
      <c r="I1324" s="0" t="n">
        <v>1</v>
      </c>
      <c r="J1324" s="0" t="n">
        <v>0</v>
      </c>
      <c r="K1324" s="0" t="n">
        <f aca="false">VLOOKUP(A1324,'Team Data'!$A$1:$E$659,2,FALSE())</f>
        <v>30</v>
      </c>
      <c r="L1324" s="0" t="n">
        <f aca="false">VLOOKUP(A1324,'Team Data'!$A$1:$E$659,3,FALSE())</f>
        <v>7</v>
      </c>
      <c r="M1324" s="0" t="n">
        <f aca="false">VLOOKUP(B1324,'Team Data'!$A$1:$E$659,2,FALSE())</f>
        <v>19</v>
      </c>
      <c r="N1324" s="0" t="n">
        <f aca="false">VLOOKUP(B1324,'Team Data'!$A$1:$E$659,3,FALSE())</f>
        <v>13</v>
      </c>
      <c r="O1324" s="0" t="n">
        <f aca="false">VLOOKUP(A1324,'Team Data'!$A$1:$E$659,4,FALSE())</f>
        <v>726</v>
      </c>
      <c r="P1324" s="0" t="n">
        <f aca="false">VLOOKUP(A1324,'Team Data'!$A$1:$E$659,5,FALSE())</f>
        <v>521</v>
      </c>
      <c r="Q1324" s="0" t="n">
        <f aca="false">VLOOKUP(B1324,'Team Data'!$A$1:$E$659,4,FALSE())</f>
        <v>626</v>
      </c>
      <c r="R1324" s="0" t="n">
        <f aca="false">VLOOKUP(B1324,'Team Data'!$A$1:$E$659,5,FALSE())</f>
        <v>423</v>
      </c>
      <c r="S1324" s="0" t="n">
        <f aca="false">IF(I1324=1,(MIN(30,(C1324-D1324)))*(M1324/(M1324+N1324))*(Q1324/(Q1324+R1324)),(MAX(-30,(C1324-D1324)))*(N1324/(M1324+N1324))*(R1324/(R1324+Q1324)))</f>
        <v>1.77162774070543</v>
      </c>
      <c r="T1324" s="0" t="n">
        <f aca="false">IF(J1324=1,(MIN(30,(D1324-C1324)))*(K1324/(K1324+L1324))*(O1324/(O1324+P1324)),(MAX(-30,(D1324-C1324)))*(L1324/(K1324+L1324))*(P1324/(P1324+O1324)))</f>
        <v>-0.39521879537918</v>
      </c>
      <c r="U1324" s="7" t="n">
        <v>43071</v>
      </c>
    </row>
    <row r="1325" customFormat="false" ht="15" hidden="false" customHeight="false" outlineLevel="0" collapsed="false">
      <c r="A1325" s="0" t="s">
        <v>85</v>
      </c>
      <c r="B1325" s="0" t="s">
        <v>337</v>
      </c>
      <c r="C1325" s="0" t="n">
        <v>76</v>
      </c>
      <c r="D1325" s="0" t="n">
        <v>78</v>
      </c>
      <c r="E1325" s="0" t="n">
        <v>38</v>
      </c>
      <c r="F1325" s="0" t="n">
        <v>42</v>
      </c>
      <c r="G1325" s="0" t="n">
        <v>8</v>
      </c>
      <c r="H1325" s="0" t="n">
        <v>10</v>
      </c>
      <c r="I1325" s="0" t="n">
        <v>0</v>
      </c>
      <c r="J1325" s="0" t="n">
        <v>1</v>
      </c>
      <c r="K1325" s="0" t="n">
        <f aca="false">VLOOKUP(A1325,'Team Data'!$A$1:$E$659,2,FALSE())</f>
        <v>17</v>
      </c>
      <c r="L1325" s="0" t="n">
        <f aca="false">VLOOKUP(A1325,'Team Data'!$A$1:$E$659,3,FALSE())</f>
        <v>16</v>
      </c>
      <c r="M1325" s="0" t="n">
        <f aca="false">VLOOKUP(B1325,'Team Data'!$A$1:$E$659,2,FALSE())</f>
        <v>23</v>
      </c>
      <c r="N1325" s="0" t="n">
        <f aca="false">VLOOKUP(B1325,'Team Data'!$A$1:$E$659,3,FALSE())</f>
        <v>10</v>
      </c>
      <c r="O1325" s="0" t="n">
        <f aca="false">VLOOKUP(A1325,'Team Data'!$A$1:$E$659,4,FALSE())</f>
        <v>536</v>
      </c>
      <c r="P1325" s="0" t="n">
        <f aca="false">VLOOKUP(A1325,'Team Data'!$A$1:$E$659,5,FALSE())</f>
        <v>539</v>
      </c>
      <c r="Q1325" s="0" t="n">
        <f aca="false">VLOOKUP(B1325,'Team Data'!$A$1:$E$659,4,FALSE())</f>
        <v>458</v>
      </c>
      <c r="R1325" s="0" t="n">
        <f aca="false">VLOOKUP(B1325,'Team Data'!$A$1:$E$659,5,FALSE())</f>
        <v>534</v>
      </c>
      <c r="S1325" s="0" t="n">
        <f aca="false">IF(I1325=1,(MIN(30,(C1325-D1325)))*(M1325/(M1325+N1325))*(Q1325/(Q1325+R1325)),(MAX(-30,(C1325-D1325)))*(N1325/(M1325+N1325))*(R1325/(R1325+Q1325)))</f>
        <v>-0.326246334310851</v>
      </c>
      <c r="T1325" s="0" t="n">
        <f aca="false">IF(J1325=1,(MIN(30,(D1325-C1325)))*(K1325/(K1325+L1325))*(O1325/(O1325+P1325)),(MAX(-30,(D1325-C1325)))*(L1325/(K1325+L1325))*(P1325/(P1325+O1325)))</f>
        <v>0.513713883016209</v>
      </c>
      <c r="U1325" s="7" t="n">
        <v>43071</v>
      </c>
    </row>
    <row r="1326" customFormat="false" ht="15" hidden="false" customHeight="false" outlineLevel="0" collapsed="false">
      <c r="A1326" s="0" t="s">
        <v>228</v>
      </c>
      <c r="B1326" s="0" t="s">
        <v>76</v>
      </c>
      <c r="C1326" s="0" t="n">
        <v>76</v>
      </c>
      <c r="D1326" s="0" t="n">
        <v>64</v>
      </c>
      <c r="E1326" s="0" t="n">
        <v>33</v>
      </c>
      <c r="F1326" s="0" t="n">
        <v>34</v>
      </c>
      <c r="G1326" s="0" t="n">
        <v>8</v>
      </c>
      <c r="H1326" s="0" t="n">
        <v>11</v>
      </c>
      <c r="I1326" s="0" t="n">
        <v>1</v>
      </c>
      <c r="J1326" s="0" t="n">
        <v>0</v>
      </c>
      <c r="K1326" s="0" t="n">
        <f aca="false">VLOOKUP(A1326,'Team Data'!$A$1:$E$659,2,FALSE())</f>
        <v>8</v>
      </c>
      <c r="L1326" s="0" t="n">
        <f aca="false">VLOOKUP(A1326,'Team Data'!$A$1:$E$659,3,FALSE())</f>
        <v>23</v>
      </c>
      <c r="M1326" s="0" t="n">
        <f aca="false">VLOOKUP(B1326,'Team Data'!$A$1:$E$659,2,FALSE())</f>
        <v>16</v>
      </c>
      <c r="N1326" s="0" t="n">
        <f aca="false">VLOOKUP(B1326,'Team Data'!$A$1:$E$659,3,FALSE())</f>
        <v>16</v>
      </c>
      <c r="O1326" s="0" t="n">
        <f aca="false">VLOOKUP(A1326,'Team Data'!$A$1:$E$659,4,FALSE())</f>
        <v>632</v>
      </c>
      <c r="P1326" s="0" t="n">
        <f aca="false">VLOOKUP(A1326,'Team Data'!$A$1:$E$659,5,FALSE())</f>
        <v>404</v>
      </c>
      <c r="Q1326" s="0" t="n">
        <f aca="false">VLOOKUP(B1326,'Team Data'!$A$1:$E$659,4,FALSE())</f>
        <v>473</v>
      </c>
      <c r="R1326" s="0" t="n">
        <f aca="false">VLOOKUP(B1326,'Team Data'!$A$1:$E$659,5,FALSE())</f>
        <v>561</v>
      </c>
      <c r="S1326" s="0" t="n">
        <f aca="false">IF(I1326=1,(MIN(30,(C1326-D1326)))*(M1326/(M1326+N1326))*(Q1326/(Q1326+R1326)),(MAX(-30,(C1326-D1326)))*(N1326/(M1326+N1326))*(R1326/(R1326+Q1326)))</f>
        <v>2.74468085106383</v>
      </c>
      <c r="T1326" s="0" t="n">
        <f aca="false">IF(J1326=1,(MIN(30,(D1326-C1326)))*(K1326/(K1326+L1326))*(O1326/(O1326+P1326)),(MAX(-30,(D1326-C1326)))*(L1326/(K1326+L1326))*(P1326/(P1326+O1326)))</f>
        <v>-3.47191431062399</v>
      </c>
      <c r="U1326" s="7" t="n">
        <v>43071</v>
      </c>
    </row>
    <row r="1327" customFormat="false" ht="15" hidden="false" customHeight="false" outlineLevel="0" collapsed="false">
      <c r="A1327" s="0" t="s">
        <v>62</v>
      </c>
      <c r="B1327" s="0" t="s">
        <v>214</v>
      </c>
      <c r="C1327" s="0" t="n">
        <v>37</v>
      </c>
      <c r="D1327" s="0" t="n">
        <v>80</v>
      </c>
      <c r="E1327" s="0" t="n">
        <v>37</v>
      </c>
      <c r="F1327" s="0" t="n">
        <v>56</v>
      </c>
      <c r="G1327" s="0" t="n">
        <v>15</v>
      </c>
      <c r="H1327" s="0" t="n">
        <v>10</v>
      </c>
      <c r="I1327" s="0" t="n">
        <v>0</v>
      </c>
      <c r="J1327" s="0" t="n">
        <v>1</v>
      </c>
      <c r="K1327" s="0" t="n">
        <f aca="false">VLOOKUP(A1327,'Team Data'!$A$1:$E$659,2,FALSE())</f>
        <v>5</v>
      </c>
      <c r="L1327" s="0" t="n">
        <f aca="false">VLOOKUP(A1327,'Team Data'!$A$1:$E$659,3,FALSE())</f>
        <v>27</v>
      </c>
      <c r="M1327" s="0" t="n">
        <f aca="false">VLOOKUP(B1327,'Team Data'!$A$1:$E$659,2,FALSE())</f>
        <v>14</v>
      </c>
      <c r="N1327" s="0" t="n">
        <f aca="false">VLOOKUP(B1327,'Team Data'!$A$1:$E$659,3,FALSE())</f>
        <v>16</v>
      </c>
      <c r="O1327" s="0" t="n">
        <f aca="false">VLOOKUP(A1327,'Team Data'!$A$1:$E$659,4,FALSE())</f>
        <v>512</v>
      </c>
      <c r="P1327" s="0" t="n">
        <f aca="false">VLOOKUP(A1327,'Team Data'!$A$1:$E$659,5,FALSE())</f>
        <v>548</v>
      </c>
      <c r="Q1327" s="0" t="n">
        <f aca="false">VLOOKUP(B1327,'Team Data'!$A$1:$E$659,4,FALSE())</f>
        <v>515</v>
      </c>
      <c r="R1327" s="0" t="n">
        <f aca="false">VLOOKUP(B1327,'Team Data'!$A$1:$E$659,5,FALSE())</f>
        <v>457</v>
      </c>
      <c r="S1327" s="0" t="n">
        <f aca="false">IF(I1327=1,(MIN(30,(C1327-D1327)))*(M1327/(M1327+N1327))*(Q1327/(Q1327+R1327)),(MAX(-30,(C1327-D1327)))*(N1327/(M1327+N1327))*(R1327/(R1327+Q1327)))</f>
        <v>-7.52263374485597</v>
      </c>
      <c r="T1327" s="0" t="n">
        <f aca="false">IF(J1327=1,(MIN(30,(D1327-C1327)))*(K1327/(K1327+L1327))*(O1327/(O1327+P1327)),(MAX(-30,(D1327-C1327)))*(L1327/(K1327+L1327))*(P1327/(P1327+O1327)))</f>
        <v>2.26415094339623</v>
      </c>
      <c r="U1327" s="7" t="n">
        <v>43071</v>
      </c>
    </row>
    <row r="1328" customFormat="false" ht="15" hidden="false" customHeight="false" outlineLevel="0" collapsed="false">
      <c r="A1328" s="0" t="s">
        <v>129</v>
      </c>
      <c r="B1328" s="0" t="s">
        <v>48</v>
      </c>
      <c r="C1328" s="0" t="n">
        <v>63</v>
      </c>
      <c r="D1328" s="0" t="n">
        <v>70</v>
      </c>
      <c r="E1328" s="0" t="n">
        <v>31</v>
      </c>
      <c r="F1328" s="0" t="n">
        <v>32</v>
      </c>
      <c r="G1328" s="0" t="n">
        <v>12</v>
      </c>
      <c r="H1328" s="0" t="n">
        <v>17</v>
      </c>
      <c r="I1328" s="0" t="n">
        <v>0</v>
      </c>
      <c r="J1328" s="0" t="n">
        <v>1</v>
      </c>
      <c r="K1328" s="0" t="n">
        <f aca="false">VLOOKUP(A1328,'Team Data'!$A$1:$E$659,2,FALSE())</f>
        <v>12</v>
      </c>
      <c r="L1328" s="0" t="n">
        <f aca="false">VLOOKUP(A1328,'Team Data'!$A$1:$E$659,3,FALSE())</f>
        <v>20</v>
      </c>
      <c r="M1328" s="0" t="n">
        <f aca="false">VLOOKUP(B1328,'Team Data'!$A$1:$E$659,2,FALSE())</f>
        <v>21</v>
      </c>
      <c r="N1328" s="0" t="n">
        <f aca="false">VLOOKUP(B1328,'Team Data'!$A$1:$E$659,3,FALSE())</f>
        <v>15</v>
      </c>
      <c r="O1328" s="0" t="n">
        <f aca="false">VLOOKUP(A1328,'Team Data'!$A$1:$E$659,4,FALSE())</f>
        <v>419</v>
      </c>
      <c r="P1328" s="0" t="n">
        <f aca="false">VLOOKUP(A1328,'Team Data'!$A$1:$E$659,5,FALSE())</f>
        <v>571</v>
      </c>
      <c r="Q1328" s="0" t="n">
        <f aca="false">VLOOKUP(B1328,'Team Data'!$A$1:$E$659,4,FALSE())</f>
        <v>577</v>
      </c>
      <c r="R1328" s="0" t="n">
        <f aca="false">VLOOKUP(B1328,'Team Data'!$A$1:$E$659,5,FALSE())</f>
        <v>521</v>
      </c>
      <c r="S1328" s="0" t="n">
        <f aca="false">IF(I1328=1,(MIN(30,(C1328-D1328)))*(M1328/(M1328+N1328))*(Q1328/(Q1328+R1328)),(MAX(-30,(C1328-D1328)))*(N1328/(M1328+N1328))*(R1328/(R1328+Q1328)))</f>
        <v>-1.38395567698846</v>
      </c>
      <c r="T1328" s="0" t="n">
        <f aca="false">IF(J1328=1,(MIN(30,(D1328-C1328)))*(K1328/(K1328+L1328))*(O1328/(O1328+P1328)),(MAX(-30,(D1328-C1328)))*(L1328/(K1328+L1328))*(P1328/(P1328+O1328)))</f>
        <v>1.11098484848485</v>
      </c>
      <c r="U1328" s="7" t="n">
        <v>43071</v>
      </c>
    </row>
    <row r="1329" customFormat="false" ht="15" hidden="false" customHeight="false" outlineLevel="0" collapsed="false">
      <c r="A1329" s="0" t="s">
        <v>105</v>
      </c>
      <c r="B1329" s="0" t="s">
        <v>103</v>
      </c>
      <c r="C1329" s="0" t="n">
        <v>64</v>
      </c>
      <c r="D1329" s="0" t="n">
        <v>63</v>
      </c>
      <c r="E1329" s="0" t="n">
        <v>36</v>
      </c>
      <c r="F1329" s="0" t="n">
        <v>32</v>
      </c>
      <c r="G1329" s="0" t="n">
        <v>18</v>
      </c>
      <c r="H1329" s="0" t="n">
        <v>13</v>
      </c>
      <c r="I1329" s="0" t="n">
        <v>1</v>
      </c>
      <c r="J1329" s="0" t="n">
        <v>0</v>
      </c>
      <c r="K1329" s="0" t="n">
        <f aca="false">VLOOKUP(A1329,'Team Data'!$A$1:$E$659,2,FALSE())</f>
        <v>17</v>
      </c>
      <c r="L1329" s="0" t="n">
        <f aca="false">VLOOKUP(A1329,'Team Data'!$A$1:$E$659,3,FALSE())</f>
        <v>14</v>
      </c>
      <c r="M1329" s="0" t="n">
        <f aca="false">VLOOKUP(B1329,'Team Data'!$A$1:$E$659,2,FALSE())</f>
        <v>13</v>
      </c>
      <c r="N1329" s="0" t="n">
        <f aca="false">VLOOKUP(B1329,'Team Data'!$A$1:$E$659,3,FALSE())</f>
        <v>19</v>
      </c>
      <c r="O1329" s="0" t="n">
        <f aca="false">VLOOKUP(A1329,'Team Data'!$A$1:$E$659,4,FALSE())</f>
        <v>412</v>
      </c>
      <c r="P1329" s="0" t="n">
        <f aca="false">VLOOKUP(A1329,'Team Data'!$A$1:$E$659,5,FALSE())</f>
        <v>578</v>
      </c>
      <c r="Q1329" s="0" t="n">
        <f aca="false">VLOOKUP(B1329,'Team Data'!$A$1:$E$659,4,FALSE())</f>
        <v>625</v>
      </c>
      <c r="R1329" s="0" t="n">
        <f aca="false">VLOOKUP(B1329,'Team Data'!$A$1:$E$659,5,FALSE())</f>
        <v>447</v>
      </c>
      <c r="S1329" s="0" t="n">
        <f aca="false">IF(I1329=1,(MIN(30,(C1329-D1329)))*(M1329/(M1329+N1329))*(Q1329/(Q1329+R1329)),(MAX(-30,(C1329-D1329)))*(N1329/(M1329+N1329))*(R1329/(R1329+Q1329)))</f>
        <v>0.236852845149254</v>
      </c>
      <c r="T1329" s="0" t="n">
        <f aca="false">IF(J1329=1,(MIN(30,(D1329-C1329)))*(K1329/(K1329+L1329))*(O1329/(O1329+P1329)),(MAX(-30,(D1329-C1329)))*(L1329/(K1329+L1329))*(P1329/(P1329+O1329)))</f>
        <v>-0.263668947539915</v>
      </c>
      <c r="U1329" s="7" t="n">
        <v>43071</v>
      </c>
    </row>
    <row r="1330" customFormat="false" ht="15" hidden="false" customHeight="false" outlineLevel="0" collapsed="false">
      <c r="A1330" s="0" t="s">
        <v>588</v>
      </c>
      <c r="B1330" s="0" t="s">
        <v>12</v>
      </c>
      <c r="C1330" s="0" t="n">
        <v>50</v>
      </c>
      <c r="D1330" s="0" t="n">
        <v>89</v>
      </c>
      <c r="E1330" s="0" t="n">
        <v>35</v>
      </c>
      <c r="F1330" s="0" t="n">
        <v>41</v>
      </c>
      <c r="G1330" s="0" t="n">
        <v>18</v>
      </c>
      <c r="H1330" s="0" t="n">
        <v>16</v>
      </c>
      <c r="I1330" s="0" t="n">
        <v>0</v>
      </c>
      <c r="J1330" s="0" t="n">
        <v>1</v>
      </c>
      <c r="K1330" s="0" t="n">
        <f aca="false">VLOOKUP(A1330,'Team Data'!$A$1:$E$659,2,FALSE())</f>
        <v>0</v>
      </c>
      <c r="L1330" s="0" t="n">
        <f aca="false">VLOOKUP(A1330,'Team Data'!$A$1:$E$659,3,FALSE())</f>
        <v>3</v>
      </c>
      <c r="M1330" s="0" t="n">
        <f aca="false">VLOOKUP(B1330,'Team Data'!$A$1:$E$659,2,FALSE())</f>
        <v>11</v>
      </c>
      <c r="N1330" s="0" t="n">
        <f aca="false">VLOOKUP(B1330,'Team Data'!$A$1:$E$659,3,FALSE())</f>
        <v>21</v>
      </c>
      <c r="O1330" s="0" t="n">
        <f aca="false">VLOOKUP(A1330,'Team Data'!$A$1:$E$659,4,FALSE())</f>
        <v>43</v>
      </c>
      <c r="P1330" s="0" t="n">
        <f aca="false">VLOOKUP(A1330,'Team Data'!$A$1:$E$659,5,FALSE())</f>
        <v>55</v>
      </c>
      <c r="Q1330" s="0" t="n">
        <f aca="false">VLOOKUP(B1330,'Team Data'!$A$1:$E$659,4,FALSE())</f>
        <v>370</v>
      </c>
      <c r="R1330" s="0" t="n">
        <f aca="false">VLOOKUP(B1330,'Team Data'!$A$1:$E$659,5,FALSE())</f>
        <v>552</v>
      </c>
      <c r="S1330" s="0" t="n">
        <f aca="false">IF(I1330=1,(MIN(30,(C1330-D1330)))*(M1330/(M1330+N1330))*(Q1330/(Q1330+R1330)),(MAX(-30,(C1330-D1330)))*(N1330/(M1330+N1330))*(R1330/(R1330+Q1330)))</f>
        <v>-11.7868763557484</v>
      </c>
      <c r="T1330" s="0" t="n">
        <f aca="false">IF(J1330=1,(MIN(30,(D1330-C1330)))*(K1330/(K1330+L1330))*(O1330/(O1330+P1330)),(MAX(-30,(D1330-C1330)))*(L1330/(K1330+L1330))*(P1330/(P1330+O1330)))</f>
        <v>0</v>
      </c>
      <c r="U1330" s="7" t="n">
        <v>43071</v>
      </c>
    </row>
    <row r="1331" customFormat="false" ht="15" hidden="false" customHeight="false" outlineLevel="0" collapsed="false">
      <c r="A1331" s="0" t="s">
        <v>618</v>
      </c>
      <c r="B1331" s="0" t="s">
        <v>293</v>
      </c>
      <c r="C1331" s="0" t="n">
        <v>42</v>
      </c>
      <c r="D1331" s="0" t="n">
        <v>80</v>
      </c>
      <c r="E1331" s="0" t="n">
        <v>26</v>
      </c>
      <c r="F1331" s="0" t="n">
        <v>40</v>
      </c>
      <c r="G1331" s="0" t="n">
        <v>22</v>
      </c>
      <c r="H1331" s="0" t="n">
        <v>11</v>
      </c>
      <c r="I1331" s="0" t="n">
        <v>0</v>
      </c>
      <c r="J1331" s="0" t="n">
        <v>1</v>
      </c>
      <c r="K1331" s="0" t="n">
        <f aca="false">VLOOKUP(A1331,'Team Data'!$A$1:$E$659,2,FALSE())</f>
        <v>0</v>
      </c>
      <c r="L1331" s="0" t="n">
        <f aca="false">VLOOKUP(A1331,'Team Data'!$A$1:$E$659,3,FALSE())</f>
        <v>2</v>
      </c>
      <c r="M1331" s="0" t="n">
        <f aca="false">VLOOKUP(B1331,'Team Data'!$A$1:$E$659,2,FALSE())</f>
        <v>11</v>
      </c>
      <c r="N1331" s="0" t="n">
        <f aca="false">VLOOKUP(B1331,'Team Data'!$A$1:$E$659,3,FALSE())</f>
        <v>18</v>
      </c>
      <c r="O1331" s="0" t="n">
        <f aca="false">VLOOKUP(A1331,'Team Data'!$A$1:$E$659,4,FALSE())</f>
        <v>18</v>
      </c>
      <c r="P1331" s="0" t="n">
        <f aca="false">VLOOKUP(A1331,'Team Data'!$A$1:$E$659,5,FALSE())</f>
        <v>39</v>
      </c>
      <c r="Q1331" s="0" t="n">
        <f aca="false">VLOOKUP(B1331,'Team Data'!$A$1:$E$659,4,FALSE())</f>
        <v>403</v>
      </c>
      <c r="R1331" s="0" t="n">
        <f aca="false">VLOOKUP(B1331,'Team Data'!$A$1:$E$659,5,FALSE())</f>
        <v>446</v>
      </c>
      <c r="S1331" s="0" t="n">
        <f aca="false">IF(I1331=1,(MIN(30,(C1331-D1331)))*(M1331/(M1331+N1331))*(Q1331/(Q1331+R1331)),(MAX(-30,(C1331-D1331)))*(N1331/(M1331+N1331))*(R1331/(R1331+Q1331)))</f>
        <v>-9.78189350554405</v>
      </c>
      <c r="T1331" s="0" t="n">
        <f aca="false">IF(J1331=1,(MIN(30,(D1331-C1331)))*(K1331/(K1331+L1331))*(O1331/(O1331+P1331)),(MAX(-30,(D1331-C1331)))*(L1331/(K1331+L1331))*(P1331/(P1331+O1331)))</f>
        <v>0</v>
      </c>
      <c r="U1331" s="7" t="n">
        <v>43071</v>
      </c>
    </row>
    <row r="1332" customFormat="false" ht="15" hidden="false" customHeight="false" outlineLevel="0" collapsed="false">
      <c r="A1332" s="0" t="s">
        <v>79</v>
      </c>
      <c r="B1332" s="0" t="s">
        <v>33</v>
      </c>
      <c r="C1332" s="0" t="n">
        <v>56</v>
      </c>
      <c r="D1332" s="0" t="n">
        <v>67</v>
      </c>
      <c r="E1332" s="0" t="n">
        <v>30</v>
      </c>
      <c r="F1332" s="0" t="n">
        <v>39</v>
      </c>
      <c r="G1332" s="0" t="n">
        <v>13</v>
      </c>
      <c r="H1332" s="0" t="n">
        <v>21</v>
      </c>
      <c r="I1332" s="0" t="n">
        <v>0</v>
      </c>
      <c r="J1332" s="0" t="n">
        <v>1</v>
      </c>
      <c r="K1332" s="0" t="n">
        <f aca="false">VLOOKUP(A1332,'Team Data'!$A$1:$E$659,2,FALSE())</f>
        <v>12</v>
      </c>
      <c r="L1332" s="0" t="n">
        <f aca="false">VLOOKUP(A1332,'Team Data'!$A$1:$E$659,3,FALSE())</f>
        <v>19</v>
      </c>
      <c r="M1332" s="0" t="n">
        <f aca="false">VLOOKUP(B1332,'Team Data'!$A$1:$E$659,2,FALSE())</f>
        <v>20</v>
      </c>
      <c r="N1332" s="0" t="n">
        <f aca="false">VLOOKUP(B1332,'Team Data'!$A$1:$E$659,3,FALSE())</f>
        <v>13</v>
      </c>
      <c r="O1332" s="0" t="n">
        <f aca="false">VLOOKUP(A1332,'Team Data'!$A$1:$E$659,4,FALSE())</f>
        <v>475</v>
      </c>
      <c r="P1332" s="0" t="n">
        <f aca="false">VLOOKUP(A1332,'Team Data'!$A$1:$E$659,5,FALSE())</f>
        <v>446</v>
      </c>
      <c r="Q1332" s="0" t="n">
        <f aca="false">VLOOKUP(B1332,'Team Data'!$A$1:$E$659,4,FALSE())</f>
        <v>562</v>
      </c>
      <c r="R1332" s="0" t="n">
        <f aca="false">VLOOKUP(B1332,'Team Data'!$A$1:$E$659,5,FALSE())</f>
        <v>491</v>
      </c>
      <c r="S1332" s="0" t="n">
        <f aca="false">IF(I1332=1,(MIN(30,(C1332-D1332)))*(M1332/(M1332+N1332))*(Q1332/(Q1332+R1332)),(MAX(-30,(C1332-D1332)))*(N1332/(M1332+N1332))*(R1332/(R1332+Q1332)))</f>
        <v>-2.02057613168724</v>
      </c>
      <c r="T1332" s="0" t="n">
        <f aca="false">IF(J1332=1,(MIN(30,(D1332-C1332)))*(K1332/(K1332+L1332))*(O1332/(O1332+P1332)),(MAX(-30,(D1332-C1332)))*(L1332/(K1332+L1332))*(P1332/(P1332+O1332)))</f>
        <v>2.19607019018598</v>
      </c>
      <c r="U1332" s="7" t="n">
        <v>43071</v>
      </c>
    </row>
    <row r="1333" customFormat="false" ht="15" hidden="false" customHeight="false" outlineLevel="0" collapsed="false">
      <c r="A1333" s="0" t="s">
        <v>197</v>
      </c>
      <c r="B1333" s="0" t="s">
        <v>66</v>
      </c>
      <c r="C1333" s="0" t="n">
        <v>85</v>
      </c>
      <c r="D1333" s="0" t="n">
        <v>75</v>
      </c>
      <c r="E1333" s="0" t="n">
        <v>54</v>
      </c>
      <c r="F1333" s="0" t="n">
        <v>23</v>
      </c>
      <c r="G1333" s="0" t="n">
        <v>11</v>
      </c>
      <c r="H1333" s="0" t="n">
        <v>7</v>
      </c>
      <c r="I1333" s="0" t="n">
        <v>1</v>
      </c>
      <c r="J1333" s="0" t="n">
        <v>0</v>
      </c>
      <c r="K1333" s="0" t="n">
        <f aca="false">VLOOKUP(A1333,'Team Data'!$A$1:$E$659,2,FALSE())</f>
        <v>26</v>
      </c>
      <c r="L1333" s="0" t="n">
        <f aca="false">VLOOKUP(A1333,'Team Data'!$A$1:$E$659,3,FALSE())</f>
        <v>11</v>
      </c>
      <c r="M1333" s="0" t="n">
        <f aca="false">VLOOKUP(B1333,'Team Data'!$A$1:$E$659,2,FALSE())</f>
        <v>21</v>
      </c>
      <c r="N1333" s="0" t="n">
        <f aca="false">VLOOKUP(B1333,'Team Data'!$A$1:$E$659,3,FALSE())</f>
        <v>12</v>
      </c>
      <c r="O1333" s="0" t="n">
        <f aca="false">VLOOKUP(A1333,'Team Data'!$A$1:$E$659,4,FALSE())</f>
        <v>794</v>
      </c>
      <c r="P1333" s="0" t="n">
        <f aca="false">VLOOKUP(A1333,'Team Data'!$A$1:$E$659,5,FALSE())</f>
        <v>455</v>
      </c>
      <c r="Q1333" s="0" t="n">
        <f aca="false">VLOOKUP(B1333,'Team Data'!$A$1:$E$659,4,FALSE())</f>
        <v>590</v>
      </c>
      <c r="R1333" s="0" t="n">
        <f aca="false">VLOOKUP(B1333,'Team Data'!$A$1:$E$659,5,FALSE())</f>
        <v>486</v>
      </c>
      <c r="S1333" s="0" t="n">
        <f aca="false">IF(I1333=1,(MIN(30,(C1333-D1333)))*(M1333/(M1333+N1333))*(Q1333/(Q1333+R1333)),(MAX(-30,(C1333-D1333)))*(N1333/(M1333+N1333))*(R1333/(R1333+Q1333)))</f>
        <v>3.48935451165934</v>
      </c>
      <c r="T1333" s="0" t="n">
        <f aca="false">IF(J1333=1,(MIN(30,(D1333-C1333)))*(K1333/(K1333+L1333))*(O1333/(O1333+P1333)),(MAX(-30,(D1333-C1333)))*(L1333/(K1333+L1333))*(P1333/(P1333+O1333)))</f>
        <v>-1.08302858503019</v>
      </c>
      <c r="U1333" s="7" t="n">
        <v>43071</v>
      </c>
    </row>
    <row r="1334" customFormat="false" ht="15" hidden="false" customHeight="false" outlineLevel="0" collapsed="false">
      <c r="A1334" s="0" t="s">
        <v>150</v>
      </c>
      <c r="B1334" s="0" t="s">
        <v>195</v>
      </c>
      <c r="C1334" s="0" t="n">
        <v>105</v>
      </c>
      <c r="D1334" s="0" t="n">
        <v>80</v>
      </c>
      <c r="E1334" s="0" t="n">
        <v>55</v>
      </c>
      <c r="F1334" s="0" t="n">
        <v>41</v>
      </c>
      <c r="G1334" s="0" t="n">
        <v>20</v>
      </c>
      <c r="H1334" s="0" t="n">
        <v>10</v>
      </c>
      <c r="I1334" s="0" t="n">
        <v>1</v>
      </c>
      <c r="J1334" s="0" t="n">
        <v>0</v>
      </c>
      <c r="K1334" s="0" t="n">
        <f aca="false">VLOOKUP(A1334,'Team Data'!$A$1:$E$659,2,FALSE())</f>
        <v>27</v>
      </c>
      <c r="L1334" s="0" t="n">
        <f aca="false">VLOOKUP(A1334,'Team Data'!$A$1:$E$659,3,FALSE())</f>
        <v>7</v>
      </c>
      <c r="M1334" s="0" t="n">
        <f aca="false">VLOOKUP(B1334,'Team Data'!$A$1:$E$659,2,FALSE())</f>
        <v>21</v>
      </c>
      <c r="N1334" s="0" t="n">
        <f aca="false">VLOOKUP(B1334,'Team Data'!$A$1:$E$659,3,FALSE())</f>
        <v>11</v>
      </c>
      <c r="O1334" s="0" t="n">
        <f aca="false">VLOOKUP(A1334,'Team Data'!$A$1:$E$659,4,FALSE())</f>
        <v>511</v>
      </c>
      <c r="P1334" s="0" t="n">
        <f aca="false">VLOOKUP(A1334,'Team Data'!$A$1:$E$659,5,FALSE())</f>
        <v>533</v>
      </c>
      <c r="Q1334" s="0" t="n">
        <f aca="false">VLOOKUP(B1334,'Team Data'!$A$1:$E$659,4,FALSE())</f>
        <v>481</v>
      </c>
      <c r="R1334" s="0" t="n">
        <f aca="false">VLOOKUP(B1334,'Team Data'!$A$1:$E$659,5,FALSE())</f>
        <v>445</v>
      </c>
      <c r="S1334" s="0" t="n">
        <f aca="false">IF(I1334=1,(MIN(30,(C1334-D1334)))*(M1334/(M1334+N1334))*(Q1334/(Q1334+R1334)),(MAX(-30,(C1334-D1334)))*(N1334/(M1334+N1334))*(R1334/(R1334+Q1334)))</f>
        <v>8.52203698704104</v>
      </c>
      <c r="T1334" s="0" t="n">
        <f aca="false">IF(J1334=1,(MIN(30,(D1334-C1334)))*(K1334/(K1334+L1334))*(O1334/(O1334+P1334)),(MAX(-30,(D1334-C1334)))*(L1334/(K1334+L1334))*(P1334/(P1334+O1334)))</f>
        <v>-2.62776087446473</v>
      </c>
      <c r="U1334" s="7" t="n">
        <v>43071</v>
      </c>
    </row>
    <row r="1335" customFormat="false" ht="15" hidden="false" customHeight="false" outlineLevel="0" collapsed="false">
      <c r="A1335" s="0" t="s">
        <v>532</v>
      </c>
      <c r="B1335" s="0" t="s">
        <v>120</v>
      </c>
      <c r="C1335" s="0" t="n">
        <v>71</v>
      </c>
      <c r="D1335" s="0" t="n">
        <v>92</v>
      </c>
      <c r="E1335" s="0" t="n">
        <v>28</v>
      </c>
      <c r="F1335" s="0" t="n">
        <v>44</v>
      </c>
      <c r="G1335" s="0" t="n">
        <v>15</v>
      </c>
      <c r="H1335" s="0" t="n">
        <v>20</v>
      </c>
      <c r="I1335" s="0" t="n">
        <v>0</v>
      </c>
      <c r="J1335" s="0" t="n">
        <v>1</v>
      </c>
      <c r="K1335" s="0" t="n">
        <f aca="false">VLOOKUP(A1335,'Team Data'!$A$1:$E$659,2,FALSE())</f>
        <v>0</v>
      </c>
      <c r="L1335" s="0" t="n">
        <f aca="false">VLOOKUP(A1335,'Team Data'!$A$1:$E$659,3,FALSE())</f>
        <v>4</v>
      </c>
      <c r="M1335" s="0" t="n">
        <f aca="false">VLOOKUP(B1335,'Team Data'!$A$1:$E$659,2,FALSE())</f>
        <v>14</v>
      </c>
      <c r="N1335" s="0" t="n">
        <f aca="false">VLOOKUP(B1335,'Team Data'!$A$1:$E$659,3,FALSE())</f>
        <v>16</v>
      </c>
      <c r="O1335" s="0" t="n">
        <f aca="false">VLOOKUP(A1335,'Team Data'!$A$1:$E$659,4,FALSE())</f>
        <v>70</v>
      </c>
      <c r="P1335" s="0" t="n">
        <f aca="false">VLOOKUP(A1335,'Team Data'!$A$1:$E$659,5,FALSE())</f>
        <v>57</v>
      </c>
      <c r="Q1335" s="0" t="n">
        <f aca="false">VLOOKUP(B1335,'Team Data'!$A$1:$E$659,4,FALSE())</f>
        <v>423</v>
      </c>
      <c r="R1335" s="0" t="n">
        <f aca="false">VLOOKUP(B1335,'Team Data'!$A$1:$E$659,5,FALSE())</f>
        <v>495</v>
      </c>
      <c r="S1335" s="0" t="n">
        <f aca="false">IF(I1335=1,(MIN(30,(C1335-D1335)))*(M1335/(M1335+N1335))*(Q1335/(Q1335+R1335)),(MAX(-30,(C1335-D1335)))*(N1335/(M1335+N1335))*(R1335/(R1335+Q1335)))</f>
        <v>-6.03921568627451</v>
      </c>
      <c r="T1335" s="0" t="n">
        <f aca="false">IF(J1335=1,(MIN(30,(D1335-C1335)))*(K1335/(K1335+L1335))*(O1335/(O1335+P1335)),(MAX(-30,(D1335-C1335)))*(L1335/(K1335+L1335))*(P1335/(P1335+O1335)))</f>
        <v>0</v>
      </c>
      <c r="U1335" s="7" t="n">
        <v>43071</v>
      </c>
    </row>
    <row r="1336" customFormat="false" ht="15" hidden="false" customHeight="false" outlineLevel="0" collapsed="false">
      <c r="A1336" s="0" t="s">
        <v>121</v>
      </c>
      <c r="B1336" s="0" t="s">
        <v>210</v>
      </c>
      <c r="C1336" s="0" t="n">
        <v>68</v>
      </c>
      <c r="D1336" s="0" t="n">
        <v>72</v>
      </c>
      <c r="E1336" s="0" t="n">
        <v>36</v>
      </c>
      <c r="F1336" s="0" t="n">
        <v>32</v>
      </c>
      <c r="G1336" s="0" t="n">
        <v>19</v>
      </c>
      <c r="H1336" s="0" t="n">
        <v>17</v>
      </c>
      <c r="I1336" s="0" t="n">
        <v>0</v>
      </c>
      <c r="J1336" s="0" t="n">
        <v>1</v>
      </c>
      <c r="K1336" s="0" t="n">
        <f aca="false">VLOOKUP(A1336,'Team Data'!$A$1:$E$659,2,FALSE())</f>
        <v>14</v>
      </c>
      <c r="L1336" s="0" t="n">
        <f aca="false">VLOOKUP(A1336,'Team Data'!$A$1:$E$659,3,FALSE())</f>
        <v>18</v>
      </c>
      <c r="M1336" s="0" t="n">
        <f aca="false">VLOOKUP(B1336,'Team Data'!$A$1:$E$659,2,FALSE())</f>
        <v>15</v>
      </c>
      <c r="N1336" s="0" t="n">
        <f aca="false">VLOOKUP(B1336,'Team Data'!$A$1:$E$659,3,FALSE())</f>
        <v>16</v>
      </c>
      <c r="O1336" s="0" t="n">
        <f aca="false">VLOOKUP(A1336,'Team Data'!$A$1:$E$659,4,FALSE())</f>
        <v>590</v>
      </c>
      <c r="P1336" s="0" t="n">
        <f aca="false">VLOOKUP(A1336,'Team Data'!$A$1:$E$659,5,FALSE())</f>
        <v>445</v>
      </c>
      <c r="Q1336" s="0" t="n">
        <f aca="false">VLOOKUP(B1336,'Team Data'!$A$1:$E$659,4,FALSE())</f>
        <v>541</v>
      </c>
      <c r="R1336" s="0" t="n">
        <f aca="false">VLOOKUP(B1336,'Team Data'!$A$1:$E$659,5,FALSE())</f>
        <v>455</v>
      </c>
      <c r="S1336" s="0" t="n">
        <f aca="false">IF(I1336=1,(MIN(30,(C1336-D1336)))*(M1336/(M1336+N1336))*(Q1336/(Q1336+R1336)),(MAX(-30,(C1336-D1336)))*(N1336/(M1336+N1336))*(R1336/(R1336+Q1336)))</f>
        <v>-0.943127348102086</v>
      </c>
      <c r="T1336" s="0" t="n">
        <f aca="false">IF(J1336=1,(MIN(30,(D1336-C1336)))*(K1336/(K1336+L1336))*(O1336/(O1336+P1336)),(MAX(-30,(D1336-C1336)))*(L1336/(K1336+L1336))*(P1336/(P1336+O1336)))</f>
        <v>0.997584541062802</v>
      </c>
      <c r="U1336" s="7" t="n">
        <v>43071</v>
      </c>
    </row>
    <row r="1337" customFormat="false" ht="15" hidden="false" customHeight="false" outlineLevel="0" collapsed="false">
      <c r="A1337" s="0" t="s">
        <v>29</v>
      </c>
      <c r="B1337" s="0" t="s">
        <v>222</v>
      </c>
      <c r="C1337" s="0" t="n">
        <v>73</v>
      </c>
      <c r="D1337" s="0" t="n">
        <v>70</v>
      </c>
      <c r="E1337" s="0" t="n">
        <v>33</v>
      </c>
      <c r="F1337" s="0" t="n">
        <v>30</v>
      </c>
      <c r="G1337" s="0" t="n">
        <v>14</v>
      </c>
      <c r="H1337" s="0" t="n">
        <v>8</v>
      </c>
      <c r="I1337" s="0" t="n">
        <v>1</v>
      </c>
      <c r="J1337" s="0" t="n">
        <v>0</v>
      </c>
      <c r="K1337" s="0" t="n">
        <f aca="false">VLOOKUP(A1337,'Team Data'!$A$1:$E$659,2,FALSE())</f>
        <v>21</v>
      </c>
      <c r="L1337" s="0" t="n">
        <f aca="false">VLOOKUP(A1337,'Team Data'!$A$1:$E$659,3,FALSE())</f>
        <v>8</v>
      </c>
      <c r="M1337" s="0" t="n">
        <f aca="false">VLOOKUP(B1337,'Team Data'!$A$1:$E$659,2,FALSE())</f>
        <v>23</v>
      </c>
      <c r="N1337" s="0" t="n">
        <f aca="false">VLOOKUP(B1337,'Team Data'!$A$1:$E$659,3,FALSE())</f>
        <v>13</v>
      </c>
      <c r="O1337" s="0" t="n">
        <f aca="false">VLOOKUP(A1337,'Team Data'!$A$1:$E$659,4,FALSE())</f>
        <v>498</v>
      </c>
      <c r="P1337" s="0" t="n">
        <f aca="false">VLOOKUP(A1337,'Team Data'!$A$1:$E$659,5,FALSE())</f>
        <v>434</v>
      </c>
      <c r="Q1337" s="0" t="n">
        <f aca="false">VLOOKUP(B1337,'Team Data'!$A$1:$E$659,4,FALSE())</f>
        <v>646</v>
      </c>
      <c r="R1337" s="0" t="n">
        <f aca="false">VLOOKUP(B1337,'Team Data'!$A$1:$E$659,5,FALSE())</f>
        <v>534</v>
      </c>
      <c r="S1337" s="0" t="n">
        <f aca="false">IF(I1337=1,(MIN(30,(C1337-D1337)))*(M1337/(M1337+N1337))*(Q1337/(Q1337+R1337)),(MAX(-30,(C1337-D1337)))*(N1337/(M1337+N1337))*(R1337/(R1337+Q1337)))</f>
        <v>1.04929378531073</v>
      </c>
      <c r="T1337" s="0" t="n">
        <f aca="false">IF(J1337=1,(MIN(30,(D1337-C1337)))*(K1337/(K1337+L1337))*(O1337/(O1337+P1337)),(MAX(-30,(D1337-C1337)))*(L1337/(K1337+L1337))*(P1337/(P1337+O1337)))</f>
        <v>-0.38537812638745</v>
      </c>
      <c r="U1337" s="7" t="n">
        <v>43071</v>
      </c>
    </row>
    <row r="1338" customFormat="false" ht="15" hidden="false" customHeight="false" outlineLevel="0" collapsed="false">
      <c r="A1338" s="0" t="s">
        <v>64</v>
      </c>
      <c r="B1338" s="0" t="s">
        <v>104</v>
      </c>
      <c r="C1338" s="0" t="n">
        <v>74</v>
      </c>
      <c r="D1338" s="0" t="n">
        <v>91</v>
      </c>
      <c r="E1338" s="0" t="n">
        <v>27</v>
      </c>
      <c r="F1338" s="0" t="n">
        <v>36</v>
      </c>
      <c r="G1338" s="0" t="n">
        <v>16</v>
      </c>
      <c r="H1338" s="0" t="n">
        <v>15</v>
      </c>
      <c r="I1338" s="0" t="n">
        <v>0</v>
      </c>
      <c r="J1338" s="0" t="n">
        <v>1</v>
      </c>
      <c r="K1338" s="0" t="n">
        <f aca="false">VLOOKUP(A1338,'Team Data'!$A$1:$E$659,2,FALSE())</f>
        <v>21</v>
      </c>
      <c r="L1338" s="0" t="n">
        <f aca="false">VLOOKUP(A1338,'Team Data'!$A$1:$E$659,3,FALSE())</f>
        <v>12</v>
      </c>
      <c r="M1338" s="0" t="n">
        <f aca="false">VLOOKUP(B1338,'Team Data'!$A$1:$E$659,2,FALSE())</f>
        <v>32</v>
      </c>
      <c r="N1338" s="0" t="n">
        <f aca="false">VLOOKUP(B1338,'Team Data'!$A$1:$E$659,3,FALSE())</f>
        <v>5</v>
      </c>
      <c r="O1338" s="0" t="n">
        <f aca="false">VLOOKUP(A1338,'Team Data'!$A$1:$E$659,4,FALSE())</f>
        <v>611</v>
      </c>
      <c r="P1338" s="0" t="n">
        <f aca="false">VLOOKUP(A1338,'Team Data'!$A$1:$E$659,5,FALSE())</f>
        <v>453</v>
      </c>
      <c r="Q1338" s="0" t="n">
        <f aca="false">VLOOKUP(B1338,'Team Data'!$A$1:$E$659,4,FALSE())</f>
        <v>666</v>
      </c>
      <c r="R1338" s="0" t="n">
        <f aca="false">VLOOKUP(B1338,'Team Data'!$A$1:$E$659,5,FALSE())</f>
        <v>579</v>
      </c>
      <c r="S1338" s="0" t="n">
        <f aca="false">IF(I1338=1,(MIN(30,(C1338-D1338)))*(M1338/(M1338+N1338))*(Q1338/(Q1338+R1338)),(MAX(-30,(C1338-D1338)))*(N1338/(M1338+N1338))*(R1338/(R1338+Q1338)))</f>
        <v>-1.06838163464669</v>
      </c>
      <c r="T1338" s="0" t="n">
        <f aca="false">IF(J1338=1,(MIN(30,(D1338-C1338)))*(K1338/(K1338+L1338))*(O1338/(O1338+P1338)),(MAX(-30,(D1338-C1338)))*(L1338/(K1338+L1338))*(P1338/(P1338+O1338)))</f>
        <v>6.21232057416268</v>
      </c>
      <c r="U1338" s="7" t="n">
        <v>43071</v>
      </c>
    </row>
    <row r="1339" customFormat="false" ht="15" hidden="false" customHeight="false" outlineLevel="0" collapsed="false">
      <c r="A1339" s="0" t="s">
        <v>140</v>
      </c>
      <c r="B1339" s="0" t="s">
        <v>114</v>
      </c>
      <c r="C1339" s="0" t="n">
        <v>58</v>
      </c>
      <c r="D1339" s="0" t="n">
        <v>54</v>
      </c>
      <c r="E1339" s="0" t="n">
        <v>32</v>
      </c>
      <c r="F1339" s="0" t="n">
        <v>32</v>
      </c>
      <c r="G1339" s="0" t="n">
        <v>6</v>
      </c>
      <c r="H1339" s="0" t="n">
        <v>9</v>
      </c>
      <c r="I1339" s="0" t="n">
        <v>1</v>
      </c>
      <c r="J1339" s="0" t="n">
        <v>0</v>
      </c>
      <c r="K1339" s="0" t="n">
        <f aca="false">VLOOKUP(A1339,'Team Data'!$A$1:$E$659,2,FALSE())</f>
        <v>13</v>
      </c>
      <c r="L1339" s="0" t="n">
        <f aca="false">VLOOKUP(A1339,'Team Data'!$A$1:$E$659,3,FALSE())</f>
        <v>19</v>
      </c>
      <c r="M1339" s="0" t="n">
        <f aca="false">VLOOKUP(B1339,'Team Data'!$A$1:$E$659,2,FALSE())</f>
        <v>12</v>
      </c>
      <c r="N1339" s="0" t="n">
        <f aca="false">VLOOKUP(B1339,'Team Data'!$A$1:$E$659,3,FALSE())</f>
        <v>19</v>
      </c>
      <c r="O1339" s="0" t="n">
        <f aca="false">VLOOKUP(A1339,'Team Data'!$A$1:$E$659,4,FALSE())</f>
        <v>557</v>
      </c>
      <c r="P1339" s="0" t="n">
        <f aca="false">VLOOKUP(A1339,'Team Data'!$A$1:$E$659,5,FALSE())</f>
        <v>489</v>
      </c>
      <c r="Q1339" s="0" t="n">
        <f aca="false">VLOOKUP(B1339,'Team Data'!$A$1:$E$659,4,FALSE())</f>
        <v>472</v>
      </c>
      <c r="R1339" s="0" t="n">
        <f aca="false">VLOOKUP(B1339,'Team Data'!$A$1:$E$659,5,FALSE())</f>
        <v>512</v>
      </c>
      <c r="S1339" s="0" t="n">
        <f aca="false">IF(I1339=1,(MIN(30,(C1339-D1339)))*(M1339/(M1339+N1339))*(Q1339/(Q1339+R1339)),(MAX(-30,(C1339-D1339)))*(N1339/(M1339+N1339))*(R1339/(R1339+Q1339)))</f>
        <v>0.742722265932337</v>
      </c>
      <c r="T1339" s="0" t="n">
        <f aca="false">IF(J1339=1,(MIN(30,(D1339-C1339)))*(K1339/(K1339+L1339))*(O1339/(O1339+P1339)),(MAX(-30,(D1339-C1339)))*(L1339/(K1339+L1339))*(P1339/(P1339+O1339)))</f>
        <v>-1.11030114722753</v>
      </c>
      <c r="U1339" s="7" t="n">
        <v>43071</v>
      </c>
    </row>
    <row r="1340" customFormat="false" ht="15" hidden="false" customHeight="false" outlineLevel="0" collapsed="false">
      <c r="A1340" s="0" t="s">
        <v>267</v>
      </c>
      <c r="B1340" s="0" t="s">
        <v>185</v>
      </c>
      <c r="C1340" s="0" t="n">
        <v>71</v>
      </c>
      <c r="D1340" s="0" t="n">
        <v>103</v>
      </c>
      <c r="E1340" s="0" t="n">
        <v>27</v>
      </c>
      <c r="F1340" s="0" t="n">
        <v>36</v>
      </c>
      <c r="G1340" s="0" t="n">
        <v>18</v>
      </c>
      <c r="H1340" s="0" t="n">
        <v>16</v>
      </c>
      <c r="I1340" s="0" t="n">
        <v>0</v>
      </c>
      <c r="J1340" s="0" t="n">
        <v>1</v>
      </c>
      <c r="K1340" s="0" t="n">
        <f aca="false">VLOOKUP(A1340,'Team Data'!$A$1:$E$659,2,FALSE())</f>
        <v>10</v>
      </c>
      <c r="L1340" s="0" t="n">
        <f aca="false">VLOOKUP(A1340,'Team Data'!$A$1:$E$659,3,FALSE())</f>
        <v>22</v>
      </c>
      <c r="M1340" s="0" t="n">
        <f aca="false">VLOOKUP(B1340,'Team Data'!$A$1:$E$659,2,FALSE())</f>
        <v>21</v>
      </c>
      <c r="N1340" s="0" t="n">
        <f aca="false">VLOOKUP(B1340,'Team Data'!$A$1:$E$659,3,FALSE())</f>
        <v>12</v>
      </c>
      <c r="O1340" s="0" t="n">
        <f aca="false">VLOOKUP(A1340,'Team Data'!$A$1:$E$659,4,FALSE())</f>
        <v>457</v>
      </c>
      <c r="P1340" s="0" t="n">
        <f aca="false">VLOOKUP(A1340,'Team Data'!$A$1:$E$659,5,FALSE())</f>
        <v>529</v>
      </c>
      <c r="Q1340" s="0" t="n">
        <f aca="false">VLOOKUP(B1340,'Team Data'!$A$1:$E$659,4,FALSE())</f>
        <v>618</v>
      </c>
      <c r="R1340" s="0" t="n">
        <f aca="false">VLOOKUP(B1340,'Team Data'!$A$1:$E$659,5,FALSE())</f>
        <v>486</v>
      </c>
      <c r="S1340" s="0" t="n">
        <f aca="false">IF(I1340=1,(MIN(30,(C1340-D1340)))*(M1340/(M1340+N1340))*(Q1340/(Q1340+R1340)),(MAX(-30,(C1340-D1340)))*(N1340/(M1340+N1340))*(R1340/(R1340+Q1340)))</f>
        <v>-4.80237154150198</v>
      </c>
      <c r="T1340" s="0" t="n">
        <f aca="false">IF(J1340=1,(MIN(30,(D1340-C1340)))*(K1340/(K1340+L1340))*(O1340/(O1340+P1340)),(MAX(-30,(D1340-C1340)))*(L1340/(K1340+L1340))*(P1340/(P1340+O1340)))</f>
        <v>4.34520791075051</v>
      </c>
      <c r="U1340" s="7" t="n">
        <v>43071</v>
      </c>
    </row>
    <row r="1341" customFormat="false" ht="15" hidden="false" customHeight="false" outlineLevel="0" collapsed="false">
      <c r="A1341" s="0" t="s">
        <v>54</v>
      </c>
      <c r="B1341" s="0" t="s">
        <v>354</v>
      </c>
      <c r="C1341" s="0" t="n">
        <v>76</v>
      </c>
      <c r="D1341" s="0" t="n">
        <v>89</v>
      </c>
      <c r="E1341" s="0" t="n">
        <v>27</v>
      </c>
      <c r="F1341" s="0" t="n">
        <v>44</v>
      </c>
      <c r="G1341" s="0" t="n">
        <v>8</v>
      </c>
      <c r="H1341" s="0" t="n">
        <v>16</v>
      </c>
      <c r="I1341" s="0" t="n">
        <v>0</v>
      </c>
      <c r="J1341" s="0" t="n">
        <v>1</v>
      </c>
      <c r="K1341" s="0" t="n">
        <f aca="false">VLOOKUP(A1341,'Team Data'!$A$1:$E$659,2,FALSE())</f>
        <v>30</v>
      </c>
      <c r="L1341" s="0" t="n">
        <f aca="false">VLOOKUP(A1341,'Team Data'!$A$1:$E$659,3,FALSE())</f>
        <v>5</v>
      </c>
      <c r="M1341" s="0" t="n">
        <f aca="false">VLOOKUP(B1341,'Team Data'!$A$1:$E$659,2,FALSE())</f>
        <v>28</v>
      </c>
      <c r="N1341" s="0" t="n">
        <f aca="false">VLOOKUP(B1341,'Team Data'!$A$1:$E$659,3,FALSE())</f>
        <v>6</v>
      </c>
      <c r="O1341" s="0" t="n">
        <f aca="false">VLOOKUP(A1341,'Team Data'!$A$1:$E$659,4,FALSE())</f>
        <v>649</v>
      </c>
      <c r="P1341" s="0" t="n">
        <f aca="false">VLOOKUP(A1341,'Team Data'!$A$1:$E$659,5,FALSE())</f>
        <v>509</v>
      </c>
      <c r="Q1341" s="0" t="n">
        <f aca="false">VLOOKUP(B1341,'Team Data'!$A$1:$E$659,4,FALSE())</f>
        <v>661</v>
      </c>
      <c r="R1341" s="0" t="n">
        <f aca="false">VLOOKUP(B1341,'Team Data'!$A$1:$E$659,5,FALSE())</f>
        <v>472</v>
      </c>
      <c r="S1341" s="0" t="n">
        <f aca="false">IF(I1341=1,(MIN(30,(C1341-D1341)))*(M1341/(M1341+N1341))*(Q1341/(Q1341+R1341)),(MAX(-30,(C1341-D1341)))*(N1341/(M1341+N1341))*(R1341/(R1341+Q1341)))</f>
        <v>-0.955713618192202</v>
      </c>
      <c r="T1341" s="0" t="n">
        <f aca="false">IF(J1341=1,(MIN(30,(D1341-C1341)))*(K1341/(K1341+L1341))*(O1341/(O1341+P1341)),(MAX(-30,(D1341-C1341)))*(L1341/(K1341+L1341))*(P1341/(P1341+O1341)))</f>
        <v>6.24500370096225</v>
      </c>
      <c r="U1341" s="7" t="n">
        <v>43071</v>
      </c>
    </row>
    <row r="1342" customFormat="false" ht="15" hidden="false" customHeight="false" outlineLevel="0" collapsed="false">
      <c r="A1342" s="0" t="s">
        <v>299</v>
      </c>
      <c r="B1342" s="0" t="s">
        <v>157</v>
      </c>
      <c r="C1342" s="0" t="n">
        <v>56</v>
      </c>
      <c r="D1342" s="0" t="n">
        <v>55</v>
      </c>
      <c r="E1342" s="0" t="n">
        <v>42</v>
      </c>
      <c r="F1342" s="0" t="n">
        <v>23</v>
      </c>
      <c r="G1342" s="0" t="n">
        <v>20</v>
      </c>
      <c r="H1342" s="0" t="n">
        <v>19</v>
      </c>
      <c r="I1342" s="0" t="n">
        <v>1</v>
      </c>
      <c r="J1342" s="0" t="n">
        <v>0</v>
      </c>
      <c r="K1342" s="0" t="n">
        <f aca="false">VLOOKUP(A1342,'Team Data'!$A$1:$E$659,2,FALSE())</f>
        <v>18</v>
      </c>
      <c r="L1342" s="0" t="n">
        <f aca="false">VLOOKUP(A1342,'Team Data'!$A$1:$E$659,3,FALSE())</f>
        <v>14</v>
      </c>
      <c r="M1342" s="0" t="n">
        <f aca="false">VLOOKUP(B1342,'Team Data'!$A$1:$E$659,2,FALSE())</f>
        <v>14</v>
      </c>
      <c r="N1342" s="0" t="n">
        <f aca="false">VLOOKUP(B1342,'Team Data'!$A$1:$E$659,3,FALSE())</f>
        <v>17</v>
      </c>
      <c r="O1342" s="0" t="n">
        <f aca="false">VLOOKUP(A1342,'Team Data'!$A$1:$E$659,4,FALSE())</f>
        <v>500</v>
      </c>
      <c r="P1342" s="0" t="n">
        <f aca="false">VLOOKUP(A1342,'Team Data'!$A$1:$E$659,5,FALSE())</f>
        <v>469</v>
      </c>
      <c r="Q1342" s="0" t="n">
        <f aca="false">VLOOKUP(B1342,'Team Data'!$A$1:$E$659,4,FALSE())</f>
        <v>469</v>
      </c>
      <c r="R1342" s="0" t="n">
        <f aca="false">VLOOKUP(B1342,'Team Data'!$A$1:$E$659,5,FALSE())</f>
        <v>528</v>
      </c>
      <c r="S1342" s="0" t="n">
        <f aca="false">IF(I1342=1,(MIN(30,(C1342-D1342)))*(M1342/(M1342+N1342))*(Q1342/(Q1342+R1342)),(MAX(-30,(C1342-D1342)))*(N1342/(M1342+N1342))*(R1342/(R1342+Q1342)))</f>
        <v>0.212443782961789</v>
      </c>
      <c r="T1342" s="0" t="n">
        <f aca="false">IF(J1342=1,(MIN(30,(D1342-C1342)))*(K1342/(K1342+L1342))*(O1342/(O1342+P1342)),(MAX(-30,(D1342-C1342)))*(L1342/(K1342+L1342))*(P1342/(P1342+O1342)))</f>
        <v>-0.211751805985552</v>
      </c>
      <c r="U1342" s="7" t="n">
        <v>43071</v>
      </c>
    </row>
    <row r="1343" customFormat="false" ht="15" hidden="false" customHeight="false" outlineLevel="0" collapsed="false">
      <c r="A1343" s="0" t="s">
        <v>143</v>
      </c>
      <c r="B1343" s="0" t="s">
        <v>335</v>
      </c>
      <c r="C1343" s="0" t="n">
        <v>54</v>
      </c>
      <c r="D1343" s="0" t="n">
        <v>75</v>
      </c>
      <c r="E1343" s="0" t="n">
        <v>28</v>
      </c>
      <c r="F1343" s="0" t="n">
        <v>31</v>
      </c>
      <c r="G1343" s="0" t="n">
        <v>17</v>
      </c>
      <c r="H1343" s="0" t="n">
        <v>6</v>
      </c>
      <c r="I1343" s="0" t="n">
        <v>0</v>
      </c>
      <c r="J1343" s="0" t="n">
        <v>1</v>
      </c>
      <c r="K1343" s="0" t="n">
        <f aca="false">VLOOKUP(A1343,'Team Data'!$A$1:$E$659,2,FALSE())</f>
        <v>16</v>
      </c>
      <c r="L1343" s="0" t="n">
        <f aca="false">VLOOKUP(A1343,'Team Data'!$A$1:$E$659,3,FALSE())</f>
        <v>14</v>
      </c>
      <c r="M1343" s="0" t="n">
        <f aca="false">VLOOKUP(B1343,'Team Data'!$A$1:$E$659,2,FALSE())</f>
        <v>31</v>
      </c>
      <c r="N1343" s="0" t="n">
        <f aca="false">VLOOKUP(B1343,'Team Data'!$A$1:$E$659,3,FALSE())</f>
        <v>3</v>
      </c>
      <c r="O1343" s="0" t="n">
        <f aca="false">VLOOKUP(A1343,'Team Data'!$A$1:$E$659,4,FALSE())</f>
        <v>426</v>
      </c>
      <c r="P1343" s="0" t="n">
        <f aca="false">VLOOKUP(A1343,'Team Data'!$A$1:$E$659,5,FALSE())</f>
        <v>491</v>
      </c>
      <c r="Q1343" s="0" t="n">
        <f aca="false">VLOOKUP(B1343,'Team Data'!$A$1:$E$659,4,FALSE())</f>
        <v>678</v>
      </c>
      <c r="R1343" s="0" t="n">
        <f aca="false">VLOOKUP(B1343,'Team Data'!$A$1:$E$659,5,FALSE())</f>
        <v>466</v>
      </c>
      <c r="S1343" s="0" t="n">
        <f aca="false">IF(I1343=1,(MIN(30,(C1343-D1343)))*(M1343/(M1343+N1343))*(Q1343/(Q1343+R1343)),(MAX(-30,(C1343-D1343)))*(N1343/(M1343+N1343))*(R1343/(R1343+Q1343)))</f>
        <v>-0.754781982723159</v>
      </c>
      <c r="T1343" s="0" t="n">
        <f aca="false">IF(J1343=1,(MIN(30,(D1343-C1343)))*(K1343/(K1343+L1343))*(O1343/(O1343+P1343)),(MAX(-30,(D1343-C1343)))*(L1343/(K1343+L1343))*(P1343/(P1343+O1343)))</f>
        <v>5.2030534351145</v>
      </c>
      <c r="U1343" s="7" t="n">
        <v>43071</v>
      </c>
    </row>
    <row r="1344" customFormat="false" ht="15" hidden="false" customHeight="false" outlineLevel="0" collapsed="false">
      <c r="A1344" s="0" t="s">
        <v>124</v>
      </c>
      <c r="B1344" s="0" t="s">
        <v>169</v>
      </c>
      <c r="C1344" s="0" t="n">
        <v>55</v>
      </c>
      <c r="D1344" s="0" t="n">
        <v>69</v>
      </c>
      <c r="E1344" s="0" t="n">
        <v>32</v>
      </c>
      <c r="F1344" s="0" t="n">
        <v>34</v>
      </c>
      <c r="G1344" s="0" t="n">
        <v>11</v>
      </c>
      <c r="H1344" s="0" t="n">
        <v>10</v>
      </c>
      <c r="I1344" s="0" t="n">
        <v>0</v>
      </c>
      <c r="J1344" s="0" t="n">
        <v>1</v>
      </c>
      <c r="K1344" s="0" t="n">
        <f aca="false">VLOOKUP(A1344,'Team Data'!$A$1:$E$659,2,FALSE())</f>
        <v>16</v>
      </c>
      <c r="L1344" s="0" t="n">
        <f aca="false">VLOOKUP(A1344,'Team Data'!$A$1:$E$659,3,FALSE())</f>
        <v>15</v>
      </c>
      <c r="M1344" s="0" t="n">
        <f aca="false">VLOOKUP(B1344,'Team Data'!$A$1:$E$659,2,FALSE())</f>
        <v>32</v>
      </c>
      <c r="N1344" s="0" t="n">
        <f aca="false">VLOOKUP(B1344,'Team Data'!$A$1:$E$659,3,FALSE())</f>
        <v>7</v>
      </c>
      <c r="O1344" s="0" t="n">
        <f aca="false">VLOOKUP(A1344,'Team Data'!$A$1:$E$659,4,FALSE())</f>
        <v>582</v>
      </c>
      <c r="P1344" s="0" t="n">
        <f aca="false">VLOOKUP(A1344,'Team Data'!$A$1:$E$659,5,FALSE())</f>
        <v>456</v>
      </c>
      <c r="Q1344" s="0" t="n">
        <f aca="false">VLOOKUP(B1344,'Team Data'!$A$1:$E$659,4,FALSE())</f>
        <v>785</v>
      </c>
      <c r="R1344" s="0" t="n">
        <f aca="false">VLOOKUP(B1344,'Team Data'!$A$1:$E$659,5,FALSE())</f>
        <v>531</v>
      </c>
      <c r="S1344" s="0" t="n">
        <f aca="false">IF(I1344=1,(MIN(30,(C1344-D1344)))*(M1344/(M1344+N1344))*(Q1344/(Q1344+R1344)),(MAX(-30,(C1344-D1344)))*(N1344/(M1344+N1344))*(R1344/(R1344+Q1344)))</f>
        <v>-1.0139116202946</v>
      </c>
      <c r="T1344" s="0" t="n">
        <f aca="false">IF(J1344=1,(MIN(30,(D1344-C1344)))*(K1344/(K1344+L1344))*(O1344/(O1344+P1344)),(MAX(-30,(D1344-C1344)))*(L1344/(K1344+L1344))*(P1344/(P1344+O1344)))</f>
        <v>4.05146373298527</v>
      </c>
      <c r="U1344" s="7" t="n">
        <v>43071</v>
      </c>
    </row>
    <row r="1345" customFormat="false" ht="15" hidden="false" customHeight="false" outlineLevel="0" collapsed="false">
      <c r="A1345" s="0" t="s">
        <v>59</v>
      </c>
      <c r="B1345" s="0" t="s">
        <v>60</v>
      </c>
      <c r="C1345" s="0" t="n">
        <v>63</v>
      </c>
      <c r="D1345" s="0" t="n">
        <v>72</v>
      </c>
      <c r="E1345" s="0" t="n">
        <v>32</v>
      </c>
      <c r="F1345" s="0" t="n">
        <v>46</v>
      </c>
      <c r="G1345" s="0" t="n">
        <v>10</v>
      </c>
      <c r="H1345" s="0" t="n">
        <v>12</v>
      </c>
      <c r="I1345" s="0" t="n">
        <v>0</v>
      </c>
      <c r="J1345" s="0" t="n">
        <v>1</v>
      </c>
      <c r="K1345" s="0" t="n">
        <f aca="false">VLOOKUP(A1345,'Team Data'!$A$1:$E$659,2,FALSE())</f>
        <v>17</v>
      </c>
      <c r="L1345" s="0" t="n">
        <f aca="false">VLOOKUP(A1345,'Team Data'!$A$1:$E$659,3,FALSE())</f>
        <v>15</v>
      </c>
      <c r="M1345" s="0" t="n">
        <f aca="false">VLOOKUP(B1345,'Team Data'!$A$1:$E$659,2,FALSE())</f>
        <v>11</v>
      </c>
      <c r="N1345" s="0" t="n">
        <f aca="false">VLOOKUP(B1345,'Team Data'!$A$1:$E$659,3,FALSE())</f>
        <v>21</v>
      </c>
      <c r="O1345" s="0" t="n">
        <f aca="false">VLOOKUP(A1345,'Team Data'!$A$1:$E$659,4,FALSE())</f>
        <v>627</v>
      </c>
      <c r="P1345" s="0" t="n">
        <f aca="false">VLOOKUP(A1345,'Team Data'!$A$1:$E$659,5,FALSE())</f>
        <v>441</v>
      </c>
      <c r="Q1345" s="0" t="n">
        <f aca="false">VLOOKUP(B1345,'Team Data'!$A$1:$E$659,4,FALSE())</f>
        <v>556</v>
      </c>
      <c r="R1345" s="0" t="n">
        <f aca="false">VLOOKUP(B1345,'Team Data'!$A$1:$E$659,5,FALSE())</f>
        <v>459</v>
      </c>
      <c r="S1345" s="0" t="n">
        <f aca="false">IF(I1345=1,(MIN(30,(C1345-D1345)))*(M1345/(M1345+N1345))*(Q1345/(Q1345+R1345)),(MAX(-30,(C1345-D1345)))*(N1345/(M1345+N1345))*(R1345/(R1345+Q1345)))</f>
        <v>-2.67090517241379</v>
      </c>
      <c r="T1345" s="0" t="n">
        <f aca="false">IF(J1345=1,(MIN(30,(D1345-C1345)))*(K1345/(K1345+L1345))*(O1345/(O1345+P1345)),(MAX(-30,(D1345-C1345)))*(L1345/(K1345+L1345))*(P1345/(P1345+O1345)))</f>
        <v>2.80696980337079</v>
      </c>
      <c r="U1345" s="7" t="n">
        <v>43071</v>
      </c>
    </row>
    <row r="1346" customFormat="false" ht="15" hidden="false" customHeight="false" outlineLevel="0" collapsed="false">
      <c r="A1346" s="0" t="s">
        <v>86</v>
      </c>
      <c r="B1346" s="0" t="s">
        <v>126</v>
      </c>
      <c r="C1346" s="0" t="n">
        <v>75</v>
      </c>
      <c r="D1346" s="0" t="n">
        <v>82</v>
      </c>
      <c r="E1346" s="0" t="n">
        <v>41</v>
      </c>
      <c r="F1346" s="0" t="n">
        <v>41</v>
      </c>
      <c r="G1346" s="0" t="n">
        <v>17</v>
      </c>
      <c r="H1346" s="0" t="n">
        <v>8</v>
      </c>
      <c r="I1346" s="0" t="n">
        <v>0</v>
      </c>
      <c r="J1346" s="0" t="n">
        <v>1</v>
      </c>
      <c r="K1346" s="0" t="n">
        <f aca="false">VLOOKUP(A1346,'Team Data'!$A$1:$E$659,2,FALSE())</f>
        <v>13</v>
      </c>
      <c r="L1346" s="0" t="n">
        <f aca="false">VLOOKUP(A1346,'Team Data'!$A$1:$E$659,3,FALSE())</f>
        <v>18</v>
      </c>
      <c r="M1346" s="0" t="n">
        <f aca="false">VLOOKUP(B1346,'Team Data'!$A$1:$E$659,2,FALSE())</f>
        <v>20</v>
      </c>
      <c r="N1346" s="0" t="n">
        <f aca="false">VLOOKUP(B1346,'Team Data'!$A$1:$E$659,3,FALSE())</f>
        <v>14</v>
      </c>
      <c r="O1346" s="0" t="n">
        <f aca="false">VLOOKUP(A1346,'Team Data'!$A$1:$E$659,4,FALSE())</f>
        <v>457</v>
      </c>
      <c r="P1346" s="0" t="n">
        <f aca="false">VLOOKUP(A1346,'Team Data'!$A$1:$E$659,5,FALSE())</f>
        <v>482</v>
      </c>
      <c r="Q1346" s="0" t="n">
        <f aca="false">VLOOKUP(B1346,'Team Data'!$A$1:$E$659,4,FALSE())</f>
        <v>555</v>
      </c>
      <c r="R1346" s="0" t="n">
        <f aca="false">VLOOKUP(B1346,'Team Data'!$A$1:$E$659,5,FALSE())</f>
        <v>537</v>
      </c>
      <c r="S1346" s="0" t="n">
        <f aca="false">IF(I1346=1,(MIN(30,(C1346-D1346)))*(M1346/(M1346+N1346))*(Q1346/(Q1346+R1346)),(MAX(-30,(C1346-D1346)))*(N1346/(M1346+N1346))*(R1346/(R1346+Q1346)))</f>
        <v>-1.41742081447964</v>
      </c>
      <c r="T1346" s="0" t="n">
        <f aca="false">IF(J1346=1,(MIN(30,(D1346-C1346)))*(K1346/(K1346+L1346))*(O1346/(O1346+P1346)),(MAX(-30,(D1346-C1346)))*(L1346/(K1346+L1346))*(P1346/(P1346+O1346)))</f>
        <v>1.42866467415576</v>
      </c>
      <c r="U1346" s="7" t="n">
        <v>43071</v>
      </c>
    </row>
    <row r="1347" customFormat="false" ht="15" hidden="false" customHeight="false" outlineLevel="0" collapsed="false">
      <c r="A1347" s="0" t="s">
        <v>35</v>
      </c>
      <c r="B1347" s="0" t="s">
        <v>190</v>
      </c>
      <c r="C1347" s="0" t="n">
        <v>59</v>
      </c>
      <c r="D1347" s="0" t="n">
        <v>75</v>
      </c>
      <c r="E1347" s="0" t="n">
        <v>22</v>
      </c>
      <c r="F1347" s="0" t="n">
        <v>47</v>
      </c>
      <c r="G1347" s="0" t="n">
        <v>8</v>
      </c>
      <c r="H1347" s="0" t="n">
        <v>9</v>
      </c>
      <c r="I1347" s="0" t="n">
        <v>0</v>
      </c>
      <c r="J1347" s="0" t="n">
        <v>1</v>
      </c>
      <c r="K1347" s="0" t="n">
        <f aca="false">VLOOKUP(A1347,'Team Data'!$A$1:$E$659,2,FALSE())</f>
        <v>3</v>
      </c>
      <c r="L1347" s="0" t="n">
        <f aca="false">VLOOKUP(A1347,'Team Data'!$A$1:$E$659,3,FALSE())</f>
        <v>28</v>
      </c>
      <c r="M1347" s="0" t="n">
        <f aca="false">VLOOKUP(B1347,'Team Data'!$A$1:$E$659,2,FALSE())</f>
        <v>10</v>
      </c>
      <c r="N1347" s="0" t="n">
        <f aca="false">VLOOKUP(B1347,'Team Data'!$A$1:$E$659,3,FALSE())</f>
        <v>21</v>
      </c>
      <c r="O1347" s="0" t="n">
        <f aca="false">VLOOKUP(A1347,'Team Data'!$A$1:$E$659,4,FALSE())</f>
        <v>496</v>
      </c>
      <c r="P1347" s="0" t="n">
        <f aca="false">VLOOKUP(A1347,'Team Data'!$A$1:$E$659,5,FALSE())</f>
        <v>495</v>
      </c>
      <c r="Q1347" s="0" t="n">
        <f aca="false">VLOOKUP(B1347,'Team Data'!$A$1:$E$659,4,FALSE())</f>
        <v>463</v>
      </c>
      <c r="R1347" s="0" t="n">
        <f aca="false">VLOOKUP(B1347,'Team Data'!$A$1:$E$659,5,FALSE())</f>
        <v>473</v>
      </c>
      <c r="S1347" s="0" t="n">
        <f aca="false">IF(I1347=1,(MIN(30,(C1347-D1347)))*(M1347/(M1347+N1347))*(Q1347/(Q1347+R1347)),(MAX(-30,(C1347-D1347)))*(N1347/(M1347+N1347))*(R1347/(R1347+Q1347)))</f>
        <v>-5.47725392886683</v>
      </c>
      <c r="T1347" s="0" t="n">
        <f aca="false">IF(J1347=1,(MIN(30,(D1347-C1347)))*(K1347/(K1347+L1347))*(O1347/(O1347+P1347)),(MAX(-30,(D1347-C1347)))*(L1347/(K1347+L1347))*(P1347/(P1347+O1347)))</f>
        <v>0.774974772956609</v>
      </c>
      <c r="U1347" s="7" t="n">
        <v>43071</v>
      </c>
    </row>
    <row r="1348" customFormat="false" ht="15" hidden="false" customHeight="false" outlineLevel="0" collapsed="false">
      <c r="A1348" s="0" t="s">
        <v>317</v>
      </c>
      <c r="B1348" s="0" t="s">
        <v>144</v>
      </c>
      <c r="C1348" s="0" t="n">
        <v>76</v>
      </c>
      <c r="D1348" s="0" t="n">
        <v>75</v>
      </c>
      <c r="E1348" s="0" t="n">
        <v>51</v>
      </c>
      <c r="F1348" s="0" t="n">
        <v>53</v>
      </c>
      <c r="G1348" s="0" t="n">
        <v>17</v>
      </c>
      <c r="H1348" s="0" t="n">
        <v>21</v>
      </c>
      <c r="I1348" s="0" t="n">
        <v>1</v>
      </c>
      <c r="J1348" s="0" t="n">
        <v>0</v>
      </c>
      <c r="K1348" s="0" t="n">
        <f aca="false">VLOOKUP(A1348,'Team Data'!$A$1:$E$659,2,FALSE())</f>
        <v>27</v>
      </c>
      <c r="L1348" s="0" t="n">
        <f aca="false">VLOOKUP(A1348,'Team Data'!$A$1:$E$659,3,FALSE())</f>
        <v>8</v>
      </c>
      <c r="M1348" s="0" t="n">
        <f aca="false">VLOOKUP(B1348,'Team Data'!$A$1:$E$659,2,FALSE())</f>
        <v>22</v>
      </c>
      <c r="N1348" s="0" t="n">
        <f aca="false">VLOOKUP(B1348,'Team Data'!$A$1:$E$659,3,FALSE())</f>
        <v>15</v>
      </c>
      <c r="O1348" s="0" t="n">
        <f aca="false">VLOOKUP(A1348,'Team Data'!$A$1:$E$659,4,FALSE())</f>
        <v>534</v>
      </c>
      <c r="P1348" s="0" t="n">
        <f aca="false">VLOOKUP(A1348,'Team Data'!$A$1:$E$659,5,FALSE())</f>
        <v>523</v>
      </c>
      <c r="Q1348" s="0" t="n">
        <f aca="false">VLOOKUP(B1348,'Team Data'!$A$1:$E$659,4,FALSE())</f>
        <v>570</v>
      </c>
      <c r="R1348" s="0" t="n">
        <f aca="false">VLOOKUP(B1348,'Team Data'!$A$1:$E$659,5,FALSE())</f>
        <v>569</v>
      </c>
      <c r="S1348" s="0" t="n">
        <f aca="false">IF(I1348=1,(MIN(30,(C1348-D1348)))*(M1348/(M1348+N1348))*(Q1348/(Q1348+R1348)),(MAX(-30,(C1348-D1348)))*(N1348/(M1348+N1348))*(R1348/(R1348+Q1348)))</f>
        <v>0.29755831336165</v>
      </c>
      <c r="T1348" s="0" t="n">
        <f aca="false">IF(J1348=1,(MIN(30,(D1348-C1348)))*(K1348/(K1348+L1348))*(O1348/(O1348+P1348)),(MAX(-30,(D1348-C1348)))*(L1348/(K1348+L1348))*(P1348/(P1348+O1348)))</f>
        <v>-0.113096364373564</v>
      </c>
      <c r="U1348" s="7" t="n">
        <v>43071</v>
      </c>
    </row>
    <row r="1349" customFormat="false" ht="15" hidden="false" customHeight="false" outlineLevel="0" collapsed="false">
      <c r="A1349" s="0" t="s">
        <v>238</v>
      </c>
      <c r="B1349" s="0" t="s">
        <v>330</v>
      </c>
      <c r="C1349" s="0" t="n">
        <v>63</v>
      </c>
      <c r="D1349" s="0" t="n">
        <v>50</v>
      </c>
      <c r="E1349" s="0" t="n">
        <v>39</v>
      </c>
      <c r="F1349" s="0" t="n">
        <v>33</v>
      </c>
      <c r="G1349" s="0" t="n">
        <v>13</v>
      </c>
      <c r="H1349" s="0" t="n">
        <v>16</v>
      </c>
      <c r="I1349" s="0" t="n">
        <v>1</v>
      </c>
      <c r="J1349" s="0" t="n">
        <v>0</v>
      </c>
      <c r="K1349" s="0" t="n">
        <f aca="false">VLOOKUP(A1349,'Team Data'!$A$1:$E$659,2,FALSE())</f>
        <v>23</v>
      </c>
      <c r="L1349" s="0" t="n">
        <f aca="false">VLOOKUP(A1349,'Team Data'!$A$1:$E$659,3,FALSE())</f>
        <v>13</v>
      </c>
      <c r="M1349" s="0" t="n">
        <f aca="false">VLOOKUP(B1349,'Team Data'!$A$1:$E$659,2,FALSE())</f>
        <v>9</v>
      </c>
      <c r="N1349" s="0" t="n">
        <f aca="false">VLOOKUP(B1349,'Team Data'!$A$1:$E$659,3,FALSE())</f>
        <v>21</v>
      </c>
      <c r="O1349" s="0" t="n">
        <f aca="false">VLOOKUP(A1349,'Team Data'!$A$1:$E$659,4,FALSE())</f>
        <v>577</v>
      </c>
      <c r="P1349" s="0" t="n">
        <f aca="false">VLOOKUP(A1349,'Team Data'!$A$1:$E$659,5,FALSE())</f>
        <v>554</v>
      </c>
      <c r="Q1349" s="0" t="n">
        <f aca="false">VLOOKUP(B1349,'Team Data'!$A$1:$E$659,4,FALSE())</f>
        <v>467</v>
      </c>
      <c r="R1349" s="0" t="n">
        <f aca="false">VLOOKUP(B1349,'Team Data'!$A$1:$E$659,5,FALSE())</f>
        <v>455</v>
      </c>
      <c r="S1349" s="0" t="n">
        <f aca="false">IF(I1349=1,(MIN(30,(C1349-D1349)))*(M1349/(M1349+N1349))*(Q1349/(Q1349+R1349)),(MAX(-30,(C1349-D1349)))*(N1349/(M1349+N1349))*(R1349/(R1349+Q1349)))</f>
        <v>1.97537960954447</v>
      </c>
      <c r="T1349" s="0" t="n">
        <f aca="false">IF(J1349=1,(MIN(30,(D1349-C1349)))*(K1349/(K1349+L1349))*(O1349/(O1349+P1349)),(MAX(-30,(D1349-C1349)))*(L1349/(K1349+L1349))*(P1349/(P1349+O1349)))</f>
        <v>-2.29948914431673</v>
      </c>
      <c r="U1349" s="7" t="n">
        <v>43071</v>
      </c>
    </row>
    <row r="1350" customFormat="false" ht="15" hidden="false" customHeight="false" outlineLevel="0" collapsed="false">
      <c r="A1350" s="0" t="s">
        <v>243</v>
      </c>
      <c r="B1350" s="0" t="s">
        <v>264</v>
      </c>
      <c r="C1350" s="0" t="n">
        <v>74</v>
      </c>
      <c r="D1350" s="0" t="n">
        <v>76</v>
      </c>
      <c r="E1350" s="0" t="n">
        <v>34</v>
      </c>
      <c r="F1350" s="0" t="n">
        <v>41</v>
      </c>
      <c r="G1350" s="0" t="n">
        <v>10</v>
      </c>
      <c r="H1350" s="0" t="n">
        <v>18</v>
      </c>
      <c r="I1350" s="0" t="n">
        <v>0</v>
      </c>
      <c r="J1350" s="0" t="n">
        <v>1</v>
      </c>
      <c r="K1350" s="0" t="n">
        <f aca="false">VLOOKUP(A1350,'Team Data'!$A$1:$E$659,2,FALSE())</f>
        <v>16</v>
      </c>
      <c r="L1350" s="0" t="n">
        <f aca="false">VLOOKUP(A1350,'Team Data'!$A$1:$E$659,3,FALSE())</f>
        <v>17</v>
      </c>
      <c r="M1350" s="0" t="n">
        <f aca="false">VLOOKUP(B1350,'Team Data'!$A$1:$E$659,2,FALSE())</f>
        <v>8</v>
      </c>
      <c r="N1350" s="0" t="n">
        <f aca="false">VLOOKUP(B1350,'Team Data'!$A$1:$E$659,3,FALSE())</f>
        <v>24</v>
      </c>
      <c r="O1350" s="0" t="n">
        <f aca="false">VLOOKUP(A1350,'Team Data'!$A$1:$E$659,4,FALSE())</f>
        <v>525</v>
      </c>
      <c r="P1350" s="0" t="n">
        <f aca="false">VLOOKUP(A1350,'Team Data'!$A$1:$E$659,5,FALSE())</f>
        <v>540</v>
      </c>
      <c r="Q1350" s="0" t="n">
        <f aca="false">VLOOKUP(B1350,'Team Data'!$A$1:$E$659,4,FALSE())</f>
        <v>541</v>
      </c>
      <c r="R1350" s="0" t="n">
        <f aca="false">VLOOKUP(B1350,'Team Data'!$A$1:$E$659,5,FALSE())</f>
        <v>503</v>
      </c>
      <c r="S1350" s="0" t="n">
        <f aca="false">IF(I1350=1,(MIN(30,(C1350-D1350)))*(M1350/(M1350+N1350))*(Q1350/(Q1350+R1350)),(MAX(-30,(C1350-D1350)))*(N1350/(M1350+N1350))*(R1350/(R1350+Q1350)))</f>
        <v>-0.722701149425287</v>
      </c>
      <c r="T1350" s="0" t="n">
        <f aca="false">IF(J1350=1,(MIN(30,(D1350-C1350)))*(K1350/(K1350+L1350))*(O1350/(O1350+P1350)),(MAX(-30,(D1350-C1350)))*(L1350/(K1350+L1350))*(P1350/(P1350+O1350)))</f>
        <v>0.47801963294921</v>
      </c>
      <c r="U1350" s="7" t="n">
        <v>43071</v>
      </c>
    </row>
    <row r="1351" customFormat="false" ht="15" hidden="false" customHeight="false" outlineLevel="0" collapsed="false">
      <c r="A1351" s="0" t="s">
        <v>163</v>
      </c>
      <c r="B1351" s="0" t="s">
        <v>266</v>
      </c>
      <c r="C1351" s="0" t="n">
        <v>70</v>
      </c>
      <c r="D1351" s="0" t="n">
        <v>76</v>
      </c>
      <c r="E1351" s="0" t="n">
        <v>26</v>
      </c>
      <c r="F1351" s="0" t="n">
        <v>36</v>
      </c>
      <c r="G1351" s="0" t="n">
        <v>17</v>
      </c>
      <c r="H1351" s="0" t="n">
        <v>15</v>
      </c>
      <c r="I1351" s="0" t="n">
        <v>0</v>
      </c>
      <c r="J1351" s="0" t="n">
        <v>1</v>
      </c>
      <c r="K1351" s="0" t="n">
        <f aca="false">VLOOKUP(A1351,'Team Data'!$A$1:$E$659,2,FALSE())</f>
        <v>13</v>
      </c>
      <c r="L1351" s="0" t="n">
        <f aca="false">VLOOKUP(A1351,'Team Data'!$A$1:$E$659,3,FALSE())</f>
        <v>20</v>
      </c>
      <c r="M1351" s="0" t="n">
        <f aca="false">VLOOKUP(B1351,'Team Data'!$A$1:$E$659,2,FALSE())</f>
        <v>17</v>
      </c>
      <c r="N1351" s="0" t="n">
        <f aca="false">VLOOKUP(B1351,'Team Data'!$A$1:$E$659,3,FALSE())</f>
        <v>15</v>
      </c>
      <c r="O1351" s="0" t="n">
        <f aca="false">VLOOKUP(A1351,'Team Data'!$A$1:$E$659,4,FALSE())</f>
        <v>540</v>
      </c>
      <c r="P1351" s="0" t="n">
        <f aca="false">VLOOKUP(A1351,'Team Data'!$A$1:$E$659,5,FALSE())</f>
        <v>528</v>
      </c>
      <c r="Q1351" s="0" t="n">
        <f aca="false">VLOOKUP(B1351,'Team Data'!$A$1:$E$659,4,FALSE())</f>
        <v>605</v>
      </c>
      <c r="R1351" s="0" t="n">
        <f aca="false">VLOOKUP(B1351,'Team Data'!$A$1:$E$659,5,FALSE())</f>
        <v>430</v>
      </c>
      <c r="S1351" s="0" t="n">
        <f aca="false">IF(I1351=1,(MIN(30,(C1351-D1351)))*(M1351/(M1351+N1351))*(Q1351/(Q1351+R1351)),(MAX(-30,(C1351-D1351)))*(N1351/(M1351+N1351))*(R1351/(R1351+Q1351)))</f>
        <v>-1.16847826086957</v>
      </c>
      <c r="T1351" s="0" t="n">
        <f aca="false">IF(J1351=1,(MIN(30,(D1351-C1351)))*(K1351/(K1351+L1351))*(O1351/(O1351+P1351)),(MAX(-30,(D1351-C1351)))*(L1351/(K1351+L1351))*(P1351/(P1351+O1351)))</f>
        <v>1.19509703779367</v>
      </c>
      <c r="U1351" s="7" t="n">
        <v>43071</v>
      </c>
    </row>
    <row r="1352" customFormat="false" ht="15" hidden="false" customHeight="false" outlineLevel="0" collapsed="false">
      <c r="A1352" s="0" t="s">
        <v>251</v>
      </c>
      <c r="B1352" s="0" t="s">
        <v>38</v>
      </c>
      <c r="C1352" s="0" t="n">
        <v>45</v>
      </c>
      <c r="D1352" s="0" t="n">
        <v>75</v>
      </c>
      <c r="E1352" s="0" t="n">
        <v>26</v>
      </c>
      <c r="F1352" s="0" t="n">
        <v>41</v>
      </c>
      <c r="G1352" s="0" t="n">
        <v>17</v>
      </c>
      <c r="H1352" s="0" t="n">
        <v>13</v>
      </c>
      <c r="I1352" s="0" t="n">
        <v>0</v>
      </c>
      <c r="J1352" s="0" t="n">
        <v>1</v>
      </c>
      <c r="K1352" s="0" t="n">
        <f aca="false">VLOOKUP(A1352,'Team Data'!$A$1:$E$659,2,FALSE())</f>
        <v>16</v>
      </c>
      <c r="L1352" s="0" t="n">
        <f aca="false">VLOOKUP(A1352,'Team Data'!$A$1:$E$659,3,FALSE())</f>
        <v>15</v>
      </c>
      <c r="M1352" s="0" t="n">
        <f aca="false">VLOOKUP(B1352,'Team Data'!$A$1:$E$659,2,FALSE())</f>
        <v>21</v>
      </c>
      <c r="N1352" s="0" t="n">
        <f aca="false">VLOOKUP(B1352,'Team Data'!$A$1:$E$659,3,FALSE())</f>
        <v>14</v>
      </c>
      <c r="O1352" s="0" t="n">
        <f aca="false">VLOOKUP(A1352,'Team Data'!$A$1:$E$659,4,FALSE())</f>
        <v>519</v>
      </c>
      <c r="P1352" s="0" t="n">
        <f aca="false">VLOOKUP(A1352,'Team Data'!$A$1:$E$659,5,FALSE())</f>
        <v>461</v>
      </c>
      <c r="Q1352" s="0" t="n">
        <f aca="false">VLOOKUP(B1352,'Team Data'!$A$1:$E$659,4,FALSE())</f>
        <v>713</v>
      </c>
      <c r="R1352" s="0" t="n">
        <f aca="false">VLOOKUP(B1352,'Team Data'!$A$1:$E$659,5,FALSE())</f>
        <v>450</v>
      </c>
      <c r="S1352" s="0" t="n">
        <f aca="false">IF(I1352=1,(MIN(30,(C1352-D1352)))*(M1352/(M1352+N1352))*(Q1352/(Q1352+R1352)),(MAX(-30,(C1352-D1352)))*(N1352/(M1352+N1352))*(R1352/(R1352+Q1352)))</f>
        <v>-4.64316423043852</v>
      </c>
      <c r="T1352" s="0" t="n">
        <f aca="false">IF(J1352=1,(MIN(30,(D1352-C1352)))*(K1352/(K1352+L1352))*(O1352/(O1352+P1352)),(MAX(-30,(D1352-C1352)))*(L1352/(K1352+L1352))*(P1352/(P1352+O1352)))</f>
        <v>8.20013166556945</v>
      </c>
      <c r="U1352" s="7" t="n">
        <v>43071</v>
      </c>
    </row>
    <row r="1353" customFormat="false" ht="15" hidden="false" customHeight="false" outlineLevel="0" collapsed="false">
      <c r="A1353" s="0" t="s">
        <v>503</v>
      </c>
      <c r="B1353" s="0" t="s">
        <v>84</v>
      </c>
      <c r="C1353" s="0" t="n">
        <v>56</v>
      </c>
      <c r="D1353" s="0" t="n">
        <v>98</v>
      </c>
      <c r="E1353" s="0" t="n">
        <v>23</v>
      </c>
      <c r="F1353" s="0" t="n">
        <v>40</v>
      </c>
      <c r="G1353" s="0" t="n">
        <v>11</v>
      </c>
      <c r="H1353" s="0" t="n">
        <v>11</v>
      </c>
      <c r="I1353" s="0" t="n">
        <v>0</v>
      </c>
      <c r="J1353" s="0" t="n">
        <v>1</v>
      </c>
      <c r="K1353" s="0" t="n">
        <f aca="false">VLOOKUP(A1353,'Team Data'!$A$1:$E$659,2,FALSE())</f>
        <v>0</v>
      </c>
      <c r="L1353" s="0" t="n">
        <f aca="false">VLOOKUP(A1353,'Team Data'!$A$1:$E$659,3,FALSE())</f>
        <v>3</v>
      </c>
      <c r="M1353" s="0" t="n">
        <f aca="false">VLOOKUP(B1353,'Team Data'!$A$1:$E$659,2,FALSE())</f>
        <v>17</v>
      </c>
      <c r="N1353" s="0" t="n">
        <f aca="false">VLOOKUP(B1353,'Team Data'!$A$1:$E$659,3,FALSE())</f>
        <v>15</v>
      </c>
      <c r="O1353" s="0" t="n">
        <f aca="false">VLOOKUP(A1353,'Team Data'!$A$1:$E$659,4,FALSE())</f>
        <v>55</v>
      </c>
      <c r="P1353" s="0" t="n">
        <f aca="false">VLOOKUP(A1353,'Team Data'!$A$1:$E$659,5,FALSE())</f>
        <v>43</v>
      </c>
      <c r="Q1353" s="0" t="n">
        <f aca="false">VLOOKUP(B1353,'Team Data'!$A$1:$E$659,4,FALSE())</f>
        <v>548</v>
      </c>
      <c r="R1353" s="0" t="n">
        <f aca="false">VLOOKUP(B1353,'Team Data'!$A$1:$E$659,5,FALSE())</f>
        <v>447</v>
      </c>
      <c r="S1353" s="0" t="n">
        <f aca="false">IF(I1353=1,(MIN(30,(C1353-D1353)))*(M1353/(M1353+N1353))*(Q1353/(Q1353+R1353)),(MAX(-30,(C1353-D1353)))*(N1353/(M1353+N1353))*(R1353/(R1353+Q1353)))</f>
        <v>-6.31752512562814</v>
      </c>
      <c r="T1353" s="0" t="n">
        <f aca="false">IF(J1353=1,(MIN(30,(D1353-C1353)))*(K1353/(K1353+L1353))*(O1353/(O1353+P1353)),(MAX(-30,(D1353-C1353)))*(L1353/(K1353+L1353))*(P1353/(P1353+O1353)))</f>
        <v>0</v>
      </c>
      <c r="U1353" s="7" t="n">
        <v>43071</v>
      </c>
    </row>
    <row r="1354" customFormat="false" ht="15" hidden="false" customHeight="false" outlineLevel="0" collapsed="false">
      <c r="A1354" s="0" t="s">
        <v>156</v>
      </c>
      <c r="B1354" s="0" t="s">
        <v>93</v>
      </c>
      <c r="C1354" s="0" t="n">
        <v>66</v>
      </c>
      <c r="D1354" s="0" t="n">
        <v>67</v>
      </c>
      <c r="E1354" s="0" t="n">
        <v>42</v>
      </c>
      <c r="F1354" s="0" t="n">
        <v>37</v>
      </c>
      <c r="G1354" s="0" t="n">
        <v>17</v>
      </c>
      <c r="H1354" s="0" t="n">
        <v>11</v>
      </c>
      <c r="I1354" s="0" t="n">
        <v>0</v>
      </c>
      <c r="J1354" s="0" t="n">
        <v>1</v>
      </c>
      <c r="K1354" s="0" t="n">
        <f aca="false">VLOOKUP(A1354,'Team Data'!$A$1:$E$659,2,FALSE())</f>
        <v>6</v>
      </c>
      <c r="L1354" s="0" t="n">
        <f aca="false">VLOOKUP(A1354,'Team Data'!$A$1:$E$659,3,FALSE())</f>
        <v>26</v>
      </c>
      <c r="M1354" s="0" t="n">
        <f aca="false">VLOOKUP(B1354,'Team Data'!$A$1:$E$659,2,FALSE())</f>
        <v>9</v>
      </c>
      <c r="N1354" s="0" t="n">
        <f aca="false">VLOOKUP(B1354,'Team Data'!$A$1:$E$659,3,FALSE())</f>
        <v>22</v>
      </c>
      <c r="O1354" s="0" t="n">
        <f aca="false">VLOOKUP(A1354,'Team Data'!$A$1:$E$659,4,FALSE())</f>
        <v>483</v>
      </c>
      <c r="P1354" s="0" t="n">
        <f aca="false">VLOOKUP(A1354,'Team Data'!$A$1:$E$659,5,FALSE())</f>
        <v>480</v>
      </c>
      <c r="Q1354" s="0" t="n">
        <f aca="false">VLOOKUP(B1354,'Team Data'!$A$1:$E$659,4,FALSE())</f>
        <v>518</v>
      </c>
      <c r="R1354" s="0" t="n">
        <f aca="false">VLOOKUP(B1354,'Team Data'!$A$1:$E$659,5,FALSE())</f>
        <v>496</v>
      </c>
      <c r="S1354" s="0" t="n">
        <f aca="false">IF(I1354=1,(MIN(30,(C1354-D1354)))*(M1354/(M1354+N1354))*(Q1354/(Q1354+R1354)),(MAX(-30,(C1354-D1354)))*(N1354/(M1354+N1354))*(R1354/(R1354+Q1354)))</f>
        <v>-0.347140039447732</v>
      </c>
      <c r="T1354" s="0" t="n">
        <f aca="false">IF(J1354=1,(MIN(30,(D1354-C1354)))*(K1354/(K1354+L1354))*(O1354/(O1354+P1354)),(MAX(-30,(D1354-C1354)))*(L1354/(K1354+L1354))*(P1354/(P1354+O1354)))</f>
        <v>0.0940420560747663</v>
      </c>
      <c r="U1354" s="7" t="n">
        <v>43071</v>
      </c>
    </row>
    <row r="1355" customFormat="false" ht="15" hidden="false" customHeight="false" outlineLevel="0" collapsed="false">
      <c r="A1355" s="0" t="s">
        <v>118</v>
      </c>
      <c r="B1355" s="0" t="s">
        <v>24</v>
      </c>
      <c r="C1355" s="0" t="n">
        <v>64</v>
      </c>
      <c r="D1355" s="0" t="n">
        <v>83</v>
      </c>
      <c r="E1355" s="0" t="n">
        <v>30</v>
      </c>
      <c r="F1355" s="0" t="n">
        <v>36</v>
      </c>
      <c r="G1355" s="0" t="n">
        <v>18</v>
      </c>
      <c r="H1355" s="0" t="n">
        <v>15</v>
      </c>
      <c r="I1355" s="0" t="n">
        <v>0</v>
      </c>
      <c r="J1355" s="0" t="n">
        <v>1</v>
      </c>
      <c r="K1355" s="0" t="n">
        <f aca="false">VLOOKUP(A1355,'Team Data'!$A$1:$E$659,2,FALSE())</f>
        <v>11</v>
      </c>
      <c r="L1355" s="0" t="n">
        <f aca="false">VLOOKUP(A1355,'Team Data'!$A$1:$E$659,3,FALSE())</f>
        <v>19</v>
      </c>
      <c r="M1355" s="0" t="n">
        <f aca="false">VLOOKUP(B1355,'Team Data'!$A$1:$E$659,2,FALSE())</f>
        <v>19</v>
      </c>
      <c r="N1355" s="0" t="n">
        <f aca="false">VLOOKUP(B1355,'Team Data'!$A$1:$E$659,3,FALSE())</f>
        <v>13</v>
      </c>
      <c r="O1355" s="0" t="n">
        <f aca="false">VLOOKUP(A1355,'Team Data'!$A$1:$E$659,4,FALSE())</f>
        <v>459</v>
      </c>
      <c r="P1355" s="0" t="n">
        <f aca="false">VLOOKUP(A1355,'Team Data'!$A$1:$E$659,5,FALSE())</f>
        <v>467</v>
      </c>
      <c r="Q1355" s="0" t="n">
        <f aca="false">VLOOKUP(B1355,'Team Data'!$A$1:$E$659,4,FALSE())</f>
        <v>529</v>
      </c>
      <c r="R1355" s="0" t="n">
        <f aca="false">VLOOKUP(B1355,'Team Data'!$A$1:$E$659,5,FALSE())</f>
        <v>500</v>
      </c>
      <c r="S1355" s="0" t="n">
        <f aca="false">IF(I1355=1,(MIN(30,(C1355-D1355)))*(M1355/(M1355+N1355))*(Q1355/(Q1355+R1355)),(MAX(-30,(C1355-D1355)))*(N1355/(M1355+N1355))*(R1355/(R1355+Q1355)))</f>
        <v>-3.75060738581147</v>
      </c>
      <c r="T1355" s="0" t="n">
        <f aca="false">IF(J1355=1,(MIN(30,(D1355-C1355)))*(K1355/(K1355+L1355))*(O1355/(O1355+P1355)),(MAX(-30,(D1355-C1355)))*(L1355/(K1355+L1355))*(P1355/(P1355+O1355)))</f>
        <v>3.45323974082073</v>
      </c>
      <c r="U1355" s="7" t="n">
        <v>43071</v>
      </c>
    </row>
    <row r="1356" customFormat="false" ht="15" hidden="false" customHeight="false" outlineLevel="0" collapsed="false">
      <c r="A1356" s="0" t="s">
        <v>47</v>
      </c>
      <c r="B1356" s="0" t="s">
        <v>34</v>
      </c>
      <c r="C1356" s="0" t="n">
        <v>68</v>
      </c>
      <c r="D1356" s="0" t="n">
        <v>62</v>
      </c>
      <c r="E1356" s="0" t="n">
        <v>44</v>
      </c>
      <c r="F1356" s="0" t="n">
        <v>23</v>
      </c>
      <c r="G1356" s="0" t="n">
        <v>17</v>
      </c>
      <c r="H1356" s="0" t="n">
        <v>10</v>
      </c>
      <c r="I1356" s="0" t="n">
        <v>1</v>
      </c>
      <c r="J1356" s="0" t="n">
        <v>0</v>
      </c>
      <c r="K1356" s="0" t="n">
        <f aca="false">VLOOKUP(A1356,'Team Data'!$A$1:$E$659,2,FALSE())</f>
        <v>14</v>
      </c>
      <c r="L1356" s="0" t="n">
        <f aca="false">VLOOKUP(A1356,'Team Data'!$A$1:$E$659,3,FALSE())</f>
        <v>18</v>
      </c>
      <c r="M1356" s="0" t="n">
        <f aca="false">VLOOKUP(B1356,'Team Data'!$A$1:$E$659,2,FALSE())</f>
        <v>11</v>
      </c>
      <c r="N1356" s="0" t="n">
        <f aca="false">VLOOKUP(B1356,'Team Data'!$A$1:$E$659,3,FALSE())</f>
        <v>16</v>
      </c>
      <c r="O1356" s="0" t="n">
        <f aca="false">VLOOKUP(A1356,'Team Data'!$A$1:$E$659,4,FALSE())</f>
        <v>456</v>
      </c>
      <c r="P1356" s="0" t="n">
        <f aca="false">VLOOKUP(A1356,'Team Data'!$A$1:$E$659,5,FALSE())</f>
        <v>570</v>
      </c>
      <c r="Q1356" s="0" t="n">
        <f aca="false">VLOOKUP(B1356,'Team Data'!$A$1:$E$659,4,FALSE())</f>
        <v>361</v>
      </c>
      <c r="R1356" s="0" t="n">
        <f aca="false">VLOOKUP(B1356,'Team Data'!$A$1:$E$659,5,FALSE())</f>
        <v>435</v>
      </c>
      <c r="S1356" s="0" t="n">
        <f aca="false">IF(I1356=1,(MIN(30,(C1356-D1356)))*(M1356/(M1356+N1356))*(Q1356/(Q1356+R1356)),(MAX(-30,(C1356-D1356)))*(N1356/(M1356+N1356))*(R1356/(R1356+Q1356)))</f>
        <v>1.10859854829704</v>
      </c>
      <c r="T1356" s="0" t="n">
        <f aca="false">IF(J1356=1,(MIN(30,(D1356-C1356)))*(K1356/(K1356+L1356))*(O1356/(O1356+P1356)),(MAX(-30,(D1356-C1356)))*(L1356/(K1356+L1356))*(P1356/(P1356+O1356)))</f>
        <v>-1.875</v>
      </c>
      <c r="U1356" s="7" t="n">
        <v>43071</v>
      </c>
    </row>
    <row r="1357" customFormat="false" ht="15" hidden="false" customHeight="false" outlineLevel="0" collapsed="false">
      <c r="A1357" s="0" t="s">
        <v>100</v>
      </c>
      <c r="B1357" s="0" t="s">
        <v>159</v>
      </c>
      <c r="C1357" s="0" t="n">
        <v>73</v>
      </c>
      <c r="D1357" s="0" t="n">
        <v>66</v>
      </c>
      <c r="E1357" s="0" t="n">
        <v>37</v>
      </c>
      <c r="F1357" s="0" t="n">
        <v>34</v>
      </c>
      <c r="G1357" s="0" t="n">
        <v>10</v>
      </c>
      <c r="H1357" s="0" t="n">
        <v>12</v>
      </c>
      <c r="I1357" s="0" t="n">
        <v>1</v>
      </c>
      <c r="J1357" s="0" t="n">
        <v>0</v>
      </c>
      <c r="K1357" s="0" t="n">
        <f aca="false">VLOOKUP(A1357,'Team Data'!$A$1:$E$659,2,FALSE())</f>
        <v>18</v>
      </c>
      <c r="L1357" s="0" t="n">
        <f aca="false">VLOOKUP(A1357,'Team Data'!$A$1:$E$659,3,FALSE())</f>
        <v>15</v>
      </c>
      <c r="M1357" s="0" t="n">
        <f aca="false">VLOOKUP(B1357,'Team Data'!$A$1:$E$659,2,FALSE())</f>
        <v>20</v>
      </c>
      <c r="N1357" s="0" t="n">
        <f aca="false">VLOOKUP(B1357,'Team Data'!$A$1:$E$659,3,FALSE())</f>
        <v>13</v>
      </c>
      <c r="O1357" s="0" t="n">
        <f aca="false">VLOOKUP(A1357,'Team Data'!$A$1:$E$659,4,FALSE())</f>
        <v>621</v>
      </c>
      <c r="P1357" s="0" t="n">
        <f aca="false">VLOOKUP(A1357,'Team Data'!$A$1:$E$659,5,FALSE())</f>
        <v>469</v>
      </c>
      <c r="Q1357" s="0" t="n">
        <f aca="false">VLOOKUP(B1357,'Team Data'!$A$1:$E$659,4,FALSE())</f>
        <v>651</v>
      </c>
      <c r="R1357" s="0" t="n">
        <f aca="false">VLOOKUP(B1357,'Team Data'!$A$1:$E$659,5,FALSE())</f>
        <v>454</v>
      </c>
      <c r="S1357" s="0" t="n">
        <f aca="false">IF(I1357=1,(MIN(30,(C1357-D1357)))*(M1357/(M1357+N1357))*(Q1357/(Q1357+R1357)),(MAX(-30,(C1357-D1357)))*(N1357/(M1357+N1357))*(R1357/(R1357+Q1357)))</f>
        <v>2.49938296997121</v>
      </c>
      <c r="T1357" s="0" t="n">
        <f aca="false">IF(J1357=1,(MIN(30,(D1357-C1357)))*(K1357/(K1357+L1357))*(O1357/(O1357+P1357)),(MAX(-30,(D1357-C1357)))*(L1357/(K1357+L1357))*(P1357/(P1357+O1357)))</f>
        <v>-1.36905754795663</v>
      </c>
      <c r="U1357" s="7" t="n">
        <v>43071</v>
      </c>
    </row>
    <row r="1358" customFormat="false" ht="15" hidden="false" customHeight="false" outlineLevel="0" collapsed="false">
      <c r="A1358" s="0" t="s">
        <v>277</v>
      </c>
      <c r="B1358" s="0" t="s">
        <v>37</v>
      </c>
      <c r="C1358" s="0" t="n">
        <v>73</v>
      </c>
      <c r="D1358" s="0" t="n">
        <v>62</v>
      </c>
      <c r="E1358" s="0" t="n">
        <v>50</v>
      </c>
      <c r="F1358" s="0" t="n">
        <v>38</v>
      </c>
      <c r="G1358" s="0" t="n">
        <v>14</v>
      </c>
      <c r="H1358" s="0" t="n">
        <v>16</v>
      </c>
      <c r="I1358" s="0" t="n">
        <v>1</v>
      </c>
      <c r="J1358" s="0" t="n">
        <v>0</v>
      </c>
      <c r="K1358" s="0" t="n">
        <f aca="false">VLOOKUP(A1358,'Team Data'!$A$1:$E$659,2,FALSE())</f>
        <v>26</v>
      </c>
      <c r="L1358" s="0" t="n">
        <f aca="false">VLOOKUP(A1358,'Team Data'!$A$1:$E$659,3,FALSE())</f>
        <v>8</v>
      </c>
      <c r="M1358" s="0" t="n">
        <f aca="false">VLOOKUP(B1358,'Team Data'!$A$1:$E$659,2,FALSE())</f>
        <v>27</v>
      </c>
      <c r="N1358" s="0" t="n">
        <f aca="false">VLOOKUP(B1358,'Team Data'!$A$1:$E$659,3,FALSE())</f>
        <v>9</v>
      </c>
      <c r="O1358" s="0" t="n">
        <f aca="false">VLOOKUP(A1358,'Team Data'!$A$1:$E$659,4,FALSE())</f>
        <v>598</v>
      </c>
      <c r="P1358" s="0" t="n">
        <f aca="false">VLOOKUP(A1358,'Team Data'!$A$1:$E$659,5,FALSE())</f>
        <v>514</v>
      </c>
      <c r="Q1358" s="0" t="n">
        <f aca="false">VLOOKUP(B1358,'Team Data'!$A$1:$E$659,4,FALSE())</f>
        <v>662</v>
      </c>
      <c r="R1358" s="0" t="n">
        <f aca="false">VLOOKUP(B1358,'Team Data'!$A$1:$E$659,5,FALSE())</f>
        <v>509</v>
      </c>
      <c r="S1358" s="0" t="n">
        <f aca="false">IF(I1358=1,(MIN(30,(C1358-D1358)))*(M1358/(M1358+N1358))*(Q1358/(Q1358+R1358)),(MAX(-30,(C1358-D1358)))*(N1358/(M1358+N1358))*(R1358/(R1358+Q1358)))</f>
        <v>4.66396242527754</v>
      </c>
      <c r="T1358" s="0" t="n">
        <f aca="false">IF(J1358=1,(MIN(30,(D1358-C1358)))*(K1358/(K1358+L1358))*(O1358/(O1358+P1358)),(MAX(-30,(D1358-C1358)))*(L1358/(K1358+L1358))*(P1358/(P1358+O1358)))</f>
        <v>-1.19636055861193</v>
      </c>
      <c r="U1358" s="7" t="n">
        <v>43071</v>
      </c>
    </row>
    <row r="1359" customFormat="false" ht="15" hidden="false" customHeight="false" outlineLevel="0" collapsed="false">
      <c r="A1359" s="0" t="s">
        <v>213</v>
      </c>
      <c r="B1359" s="0" t="s">
        <v>346</v>
      </c>
      <c r="C1359" s="0" t="n">
        <v>78</v>
      </c>
      <c r="D1359" s="0" t="n">
        <v>73</v>
      </c>
      <c r="E1359" s="0" t="n">
        <v>37</v>
      </c>
      <c r="F1359" s="0" t="n">
        <v>31</v>
      </c>
      <c r="G1359" s="0" t="n">
        <v>14</v>
      </c>
      <c r="H1359" s="0" t="n">
        <v>10</v>
      </c>
      <c r="I1359" s="0" t="n">
        <v>1</v>
      </c>
      <c r="J1359" s="0" t="n">
        <v>0</v>
      </c>
      <c r="K1359" s="0" t="n">
        <f aca="false">VLOOKUP(A1359,'Team Data'!$A$1:$E$659,2,FALSE())</f>
        <v>19</v>
      </c>
      <c r="L1359" s="0" t="n">
        <f aca="false">VLOOKUP(A1359,'Team Data'!$A$1:$E$659,3,FALSE())</f>
        <v>14</v>
      </c>
      <c r="M1359" s="0" t="n">
        <f aca="false">VLOOKUP(B1359,'Team Data'!$A$1:$E$659,2,FALSE())</f>
        <v>17</v>
      </c>
      <c r="N1359" s="0" t="n">
        <f aca="false">VLOOKUP(B1359,'Team Data'!$A$1:$E$659,3,FALSE())</f>
        <v>15</v>
      </c>
      <c r="O1359" s="0" t="n">
        <f aca="false">VLOOKUP(A1359,'Team Data'!$A$1:$E$659,4,FALSE())</f>
        <v>541</v>
      </c>
      <c r="P1359" s="0" t="n">
        <f aca="false">VLOOKUP(A1359,'Team Data'!$A$1:$E$659,5,FALSE())</f>
        <v>562</v>
      </c>
      <c r="Q1359" s="0" t="n">
        <f aca="false">VLOOKUP(B1359,'Team Data'!$A$1:$E$659,4,FALSE())</f>
        <v>521</v>
      </c>
      <c r="R1359" s="0" t="n">
        <f aca="false">VLOOKUP(B1359,'Team Data'!$A$1:$E$659,5,FALSE())</f>
        <v>476</v>
      </c>
      <c r="S1359" s="0" t="n">
        <f aca="false">IF(I1359=1,(MIN(30,(C1359-D1359)))*(M1359/(M1359+N1359))*(Q1359/(Q1359+R1359)),(MAX(-30,(C1359-D1359)))*(N1359/(M1359+N1359))*(R1359/(R1359+Q1359)))</f>
        <v>1.38807046138415</v>
      </c>
      <c r="T1359" s="0" t="n">
        <f aca="false">IF(J1359=1,(MIN(30,(D1359-C1359)))*(K1359/(K1359+L1359))*(O1359/(O1359+P1359)),(MAX(-30,(D1359-C1359)))*(L1359/(K1359+L1359))*(P1359/(P1359+O1359)))</f>
        <v>-1.08079892304734</v>
      </c>
      <c r="U1359" s="7" t="n">
        <v>43071</v>
      </c>
    </row>
    <row r="1360" customFormat="false" ht="15" hidden="false" customHeight="false" outlineLevel="0" collapsed="false">
      <c r="A1360" s="0" t="s">
        <v>481</v>
      </c>
      <c r="B1360" s="0" t="s">
        <v>349</v>
      </c>
      <c r="C1360" s="0" t="n">
        <v>76</v>
      </c>
      <c r="D1360" s="0" t="n">
        <v>107</v>
      </c>
      <c r="E1360" s="0" t="n">
        <v>38</v>
      </c>
      <c r="F1360" s="0" t="n">
        <v>47</v>
      </c>
      <c r="G1360" s="0" t="n">
        <v>17</v>
      </c>
      <c r="H1360" s="0" t="n">
        <v>10</v>
      </c>
      <c r="I1360" s="0" t="n">
        <v>0</v>
      </c>
      <c r="J1360" s="0" t="n">
        <v>1</v>
      </c>
      <c r="K1360" s="0" t="n">
        <f aca="false">VLOOKUP(A1360,'Team Data'!$A$1:$E$659,2,FALSE())</f>
        <v>0</v>
      </c>
      <c r="L1360" s="0" t="n">
        <f aca="false">VLOOKUP(A1360,'Team Data'!$A$1:$E$659,3,FALSE())</f>
        <v>2</v>
      </c>
      <c r="M1360" s="0" t="n">
        <f aca="false">VLOOKUP(B1360,'Team Data'!$A$1:$E$659,2,FALSE())</f>
        <v>19</v>
      </c>
      <c r="N1360" s="0" t="n">
        <f aca="false">VLOOKUP(B1360,'Team Data'!$A$1:$E$659,3,FALSE())</f>
        <v>12</v>
      </c>
      <c r="O1360" s="0" t="n">
        <f aca="false">VLOOKUP(A1360,'Team Data'!$A$1:$E$659,4,FALSE())</f>
        <v>34</v>
      </c>
      <c r="P1360" s="0" t="n">
        <f aca="false">VLOOKUP(A1360,'Team Data'!$A$1:$E$659,5,FALSE())</f>
        <v>27</v>
      </c>
      <c r="Q1360" s="0" t="n">
        <f aca="false">VLOOKUP(B1360,'Team Data'!$A$1:$E$659,4,FALSE())</f>
        <v>461</v>
      </c>
      <c r="R1360" s="0" t="n">
        <f aca="false">VLOOKUP(B1360,'Team Data'!$A$1:$E$659,5,FALSE())</f>
        <v>472</v>
      </c>
      <c r="S1360" s="0" t="n">
        <f aca="false">IF(I1360=1,(MIN(30,(C1360-D1360)))*(M1360/(M1360+N1360))*(Q1360/(Q1360+R1360)),(MAX(-30,(C1360-D1360)))*(N1360/(M1360+N1360))*(R1360/(R1360+Q1360)))</f>
        <v>-5.8749092417799</v>
      </c>
      <c r="T1360" s="0" t="n">
        <f aca="false">IF(J1360=1,(MIN(30,(D1360-C1360)))*(K1360/(K1360+L1360))*(O1360/(O1360+P1360)),(MAX(-30,(D1360-C1360)))*(L1360/(K1360+L1360))*(P1360/(P1360+O1360)))</f>
        <v>0</v>
      </c>
      <c r="U1360" s="7" t="n">
        <v>43071</v>
      </c>
    </row>
    <row r="1361" customFormat="false" ht="15" hidden="false" customHeight="false" outlineLevel="0" collapsed="false">
      <c r="A1361" s="0" t="s">
        <v>356</v>
      </c>
      <c r="B1361" s="0" t="s">
        <v>68</v>
      </c>
      <c r="C1361" s="0" t="n">
        <v>73</v>
      </c>
      <c r="D1361" s="0" t="n">
        <v>89</v>
      </c>
      <c r="E1361" s="0" t="n">
        <v>30</v>
      </c>
      <c r="F1361" s="0" t="n">
        <v>33</v>
      </c>
      <c r="G1361" s="0" t="n">
        <v>20</v>
      </c>
      <c r="H1361" s="0" t="n">
        <v>15</v>
      </c>
      <c r="I1361" s="0" t="n">
        <v>0</v>
      </c>
      <c r="J1361" s="0" t="n">
        <v>1</v>
      </c>
      <c r="K1361" s="0" t="n">
        <f aca="false">VLOOKUP(A1361,'Team Data'!$A$1:$E$659,2,FALSE())</f>
        <v>8</v>
      </c>
      <c r="L1361" s="0" t="n">
        <f aca="false">VLOOKUP(A1361,'Team Data'!$A$1:$E$659,3,FALSE())</f>
        <v>24</v>
      </c>
      <c r="M1361" s="0" t="n">
        <f aca="false">VLOOKUP(B1361,'Team Data'!$A$1:$E$659,2,FALSE())</f>
        <v>11</v>
      </c>
      <c r="N1361" s="0" t="n">
        <f aca="false">VLOOKUP(B1361,'Team Data'!$A$1:$E$659,3,FALSE())</f>
        <v>20</v>
      </c>
      <c r="O1361" s="0" t="n">
        <f aca="false">VLOOKUP(A1361,'Team Data'!$A$1:$E$659,4,FALSE())</f>
        <v>505</v>
      </c>
      <c r="P1361" s="0" t="n">
        <f aca="false">VLOOKUP(A1361,'Team Data'!$A$1:$E$659,5,FALSE())</f>
        <v>499</v>
      </c>
      <c r="Q1361" s="0" t="n">
        <f aca="false">VLOOKUP(B1361,'Team Data'!$A$1:$E$659,4,FALSE())</f>
        <v>590</v>
      </c>
      <c r="R1361" s="0" t="n">
        <f aca="false">VLOOKUP(B1361,'Team Data'!$A$1:$E$659,5,FALSE())</f>
        <v>446</v>
      </c>
      <c r="S1361" s="0" t="n">
        <f aca="false">IF(I1361=1,(MIN(30,(C1361-D1361)))*(M1361/(M1361+N1361))*(Q1361/(Q1361+R1361)),(MAX(-30,(C1361-D1361)))*(N1361/(M1361+N1361))*(R1361/(R1361+Q1361)))</f>
        <v>-4.4438908955038</v>
      </c>
      <c r="T1361" s="0" t="n">
        <f aca="false">IF(J1361=1,(MIN(30,(D1361-C1361)))*(K1361/(K1361+L1361))*(O1361/(O1361+P1361)),(MAX(-30,(D1361-C1361)))*(L1361/(K1361+L1361))*(P1361/(P1361+O1361)))</f>
        <v>2.01195219123506</v>
      </c>
      <c r="U1361" s="7" t="n">
        <v>43071</v>
      </c>
    </row>
    <row r="1362" customFormat="false" ht="15" hidden="false" customHeight="false" outlineLevel="0" collapsed="false">
      <c r="A1362" s="0" t="s">
        <v>237</v>
      </c>
      <c r="B1362" s="0" t="s">
        <v>141</v>
      </c>
      <c r="C1362" s="0" t="n">
        <v>58</v>
      </c>
      <c r="D1362" s="0" t="n">
        <v>79</v>
      </c>
      <c r="E1362" s="0" t="n">
        <v>33</v>
      </c>
      <c r="F1362" s="0" t="n">
        <v>31</v>
      </c>
      <c r="G1362" s="0" t="n">
        <v>13</v>
      </c>
      <c r="H1362" s="0" t="n">
        <v>12</v>
      </c>
      <c r="I1362" s="0" t="n">
        <v>0</v>
      </c>
      <c r="J1362" s="0" t="n">
        <v>1</v>
      </c>
      <c r="K1362" s="0" t="n">
        <f aca="false">VLOOKUP(A1362,'Team Data'!$A$1:$E$659,2,FALSE())</f>
        <v>12</v>
      </c>
      <c r="L1362" s="0" t="n">
        <f aca="false">VLOOKUP(A1362,'Team Data'!$A$1:$E$659,3,FALSE())</f>
        <v>21</v>
      </c>
      <c r="M1362" s="0" t="n">
        <f aca="false">VLOOKUP(B1362,'Team Data'!$A$1:$E$659,2,FALSE())</f>
        <v>10</v>
      </c>
      <c r="N1362" s="0" t="n">
        <f aca="false">VLOOKUP(B1362,'Team Data'!$A$1:$E$659,3,FALSE())</f>
        <v>21</v>
      </c>
      <c r="O1362" s="0" t="n">
        <f aca="false">VLOOKUP(A1362,'Team Data'!$A$1:$E$659,4,FALSE())</f>
        <v>483</v>
      </c>
      <c r="P1362" s="0" t="n">
        <f aca="false">VLOOKUP(A1362,'Team Data'!$A$1:$E$659,5,FALSE())</f>
        <v>570</v>
      </c>
      <c r="Q1362" s="0" t="n">
        <f aca="false">VLOOKUP(B1362,'Team Data'!$A$1:$E$659,4,FALSE())</f>
        <v>459</v>
      </c>
      <c r="R1362" s="0" t="n">
        <f aca="false">VLOOKUP(B1362,'Team Data'!$A$1:$E$659,5,FALSE())</f>
        <v>493</v>
      </c>
      <c r="S1362" s="0" t="n">
        <f aca="false">IF(I1362=1,(MIN(30,(C1362-D1362)))*(M1362/(M1362+N1362))*(Q1362/(Q1362+R1362)),(MAX(-30,(C1362-D1362)))*(N1362/(M1362+N1362))*(R1362/(R1362+Q1362)))</f>
        <v>-7.36693548387097</v>
      </c>
      <c r="T1362" s="0" t="n">
        <f aca="false">IF(J1362=1,(MIN(30,(D1362-C1362)))*(K1362/(K1362+L1362))*(O1362/(O1362+P1362)),(MAX(-30,(D1362-C1362)))*(L1362/(K1362+L1362))*(P1362/(P1362+O1362)))</f>
        <v>3.5027195027195</v>
      </c>
      <c r="U1362" s="7" t="n">
        <v>43071</v>
      </c>
    </row>
    <row r="1363" customFormat="false" ht="15" hidden="false" customHeight="false" outlineLevel="0" collapsed="false">
      <c r="A1363" s="0" t="s">
        <v>107</v>
      </c>
      <c r="B1363" s="0" t="s">
        <v>26</v>
      </c>
      <c r="C1363" s="0" t="n">
        <v>75</v>
      </c>
      <c r="D1363" s="0" t="n">
        <v>86</v>
      </c>
      <c r="E1363" s="0" t="n">
        <v>31</v>
      </c>
      <c r="F1363" s="0" t="n">
        <v>39</v>
      </c>
      <c r="G1363" s="0" t="n">
        <v>15</v>
      </c>
      <c r="H1363" s="0" t="n">
        <v>16</v>
      </c>
      <c r="I1363" s="0" t="n">
        <v>0</v>
      </c>
      <c r="J1363" s="0" t="n">
        <v>1</v>
      </c>
      <c r="K1363" s="0" t="n">
        <f aca="false">VLOOKUP(A1363,'Team Data'!$A$1:$E$659,2,FALSE())</f>
        <v>13</v>
      </c>
      <c r="L1363" s="0" t="n">
        <f aca="false">VLOOKUP(A1363,'Team Data'!$A$1:$E$659,3,FALSE())</f>
        <v>20</v>
      </c>
      <c r="M1363" s="0" t="n">
        <f aca="false">VLOOKUP(B1363,'Team Data'!$A$1:$E$659,2,FALSE())</f>
        <v>24</v>
      </c>
      <c r="N1363" s="0" t="n">
        <f aca="false">VLOOKUP(B1363,'Team Data'!$A$1:$E$659,3,FALSE())</f>
        <v>9</v>
      </c>
      <c r="O1363" s="0" t="n">
        <f aca="false">VLOOKUP(A1363,'Team Data'!$A$1:$E$659,4,FALSE())</f>
        <v>474</v>
      </c>
      <c r="P1363" s="0" t="n">
        <f aca="false">VLOOKUP(A1363,'Team Data'!$A$1:$E$659,5,FALSE())</f>
        <v>521</v>
      </c>
      <c r="Q1363" s="0" t="n">
        <f aca="false">VLOOKUP(B1363,'Team Data'!$A$1:$E$659,4,FALSE())</f>
        <v>540</v>
      </c>
      <c r="R1363" s="0" t="n">
        <f aca="false">VLOOKUP(B1363,'Team Data'!$A$1:$E$659,5,FALSE())</f>
        <v>523</v>
      </c>
      <c r="S1363" s="0" t="n">
        <f aca="false">IF(I1363=1,(MIN(30,(C1363-D1363)))*(M1363/(M1363+N1363))*(Q1363/(Q1363+R1363)),(MAX(-30,(C1363-D1363)))*(N1363/(M1363+N1363))*(R1363/(R1363+Q1363)))</f>
        <v>-1.47601128880527</v>
      </c>
      <c r="T1363" s="0" t="n">
        <f aca="false">IF(J1363=1,(MIN(30,(D1363-C1363)))*(K1363/(K1363+L1363))*(O1363/(O1363+P1363)),(MAX(-30,(D1363-C1363)))*(L1363/(K1363+L1363))*(P1363/(P1363+O1363)))</f>
        <v>2.0643216080402</v>
      </c>
      <c r="U1363" s="7" t="n">
        <v>43071</v>
      </c>
    </row>
    <row r="1364" customFormat="false" ht="15" hidden="false" customHeight="false" outlineLevel="0" collapsed="false">
      <c r="A1364" s="0" t="s">
        <v>336</v>
      </c>
      <c r="B1364" s="0" t="s">
        <v>219</v>
      </c>
      <c r="C1364" s="0" t="n">
        <v>83</v>
      </c>
      <c r="D1364" s="0" t="n">
        <v>80</v>
      </c>
      <c r="E1364" s="0" t="n">
        <v>41</v>
      </c>
      <c r="F1364" s="0" t="n">
        <v>42</v>
      </c>
      <c r="G1364" s="0" t="n">
        <v>14</v>
      </c>
      <c r="H1364" s="0" t="n">
        <v>12</v>
      </c>
      <c r="I1364" s="0" t="n">
        <v>1</v>
      </c>
      <c r="J1364" s="0" t="n">
        <v>0</v>
      </c>
      <c r="K1364" s="0" t="n">
        <f aca="false">VLOOKUP(A1364,'Team Data'!$A$1:$E$659,2,FALSE())</f>
        <v>20</v>
      </c>
      <c r="L1364" s="0" t="n">
        <f aca="false">VLOOKUP(A1364,'Team Data'!$A$1:$E$659,3,FALSE())</f>
        <v>11</v>
      </c>
      <c r="M1364" s="0" t="n">
        <f aca="false">VLOOKUP(B1364,'Team Data'!$A$1:$E$659,2,FALSE())</f>
        <v>12</v>
      </c>
      <c r="N1364" s="0" t="n">
        <f aca="false">VLOOKUP(B1364,'Team Data'!$A$1:$E$659,3,FALSE())</f>
        <v>20</v>
      </c>
      <c r="O1364" s="0" t="n">
        <f aca="false">VLOOKUP(A1364,'Team Data'!$A$1:$E$659,4,FALSE())</f>
        <v>573</v>
      </c>
      <c r="P1364" s="0" t="n">
        <f aca="false">VLOOKUP(A1364,'Team Data'!$A$1:$E$659,5,FALSE())</f>
        <v>467</v>
      </c>
      <c r="Q1364" s="0" t="n">
        <f aca="false">VLOOKUP(B1364,'Team Data'!$A$1:$E$659,4,FALSE())</f>
        <v>657</v>
      </c>
      <c r="R1364" s="0" t="n">
        <f aca="false">VLOOKUP(B1364,'Team Data'!$A$1:$E$659,5,FALSE())</f>
        <v>413</v>
      </c>
      <c r="S1364" s="0" t="n">
        <f aca="false">IF(I1364=1,(MIN(30,(C1364-D1364)))*(M1364/(M1364+N1364))*(Q1364/(Q1364+R1364)),(MAX(-30,(C1364-D1364)))*(N1364/(M1364+N1364))*(R1364/(R1364+Q1364)))</f>
        <v>0.690771028037383</v>
      </c>
      <c r="T1364" s="0" t="n">
        <f aca="false">IF(J1364=1,(MIN(30,(D1364-C1364)))*(K1364/(K1364+L1364))*(O1364/(O1364+P1364)),(MAX(-30,(D1364-C1364)))*(L1364/(K1364+L1364))*(P1364/(P1364+O1364)))</f>
        <v>-0.478008684863524</v>
      </c>
      <c r="U1364" s="7" t="n">
        <v>43071</v>
      </c>
    </row>
    <row r="1365" customFormat="false" ht="15" hidden="false" customHeight="false" outlineLevel="0" collapsed="false">
      <c r="A1365" s="0" t="s">
        <v>347</v>
      </c>
      <c r="B1365" s="0" t="s">
        <v>25</v>
      </c>
      <c r="C1365" s="0" t="n">
        <v>69</v>
      </c>
      <c r="D1365" s="0" t="n">
        <v>62</v>
      </c>
      <c r="E1365" s="0" t="n">
        <v>38</v>
      </c>
      <c r="F1365" s="0" t="n">
        <v>36</v>
      </c>
      <c r="G1365" s="0" t="n">
        <v>12</v>
      </c>
      <c r="H1365" s="0" t="n">
        <v>11</v>
      </c>
      <c r="I1365" s="0" t="n">
        <v>1</v>
      </c>
      <c r="J1365" s="0" t="n">
        <v>0</v>
      </c>
      <c r="K1365" s="0" t="n">
        <f aca="false">VLOOKUP(A1365,'Team Data'!$A$1:$E$659,2,FALSE())</f>
        <v>23</v>
      </c>
      <c r="L1365" s="0" t="n">
        <f aca="false">VLOOKUP(A1365,'Team Data'!$A$1:$E$659,3,FALSE())</f>
        <v>8</v>
      </c>
      <c r="M1365" s="0" t="n">
        <f aca="false">VLOOKUP(B1365,'Team Data'!$A$1:$E$659,2,FALSE())</f>
        <v>18</v>
      </c>
      <c r="N1365" s="0" t="n">
        <f aca="false">VLOOKUP(B1365,'Team Data'!$A$1:$E$659,3,FALSE())</f>
        <v>15</v>
      </c>
      <c r="O1365" s="0" t="n">
        <f aca="false">VLOOKUP(A1365,'Team Data'!$A$1:$E$659,4,FALSE())</f>
        <v>591</v>
      </c>
      <c r="P1365" s="0" t="n">
        <f aca="false">VLOOKUP(A1365,'Team Data'!$A$1:$E$659,5,FALSE())</f>
        <v>427</v>
      </c>
      <c r="Q1365" s="0" t="n">
        <f aca="false">VLOOKUP(B1365,'Team Data'!$A$1:$E$659,4,FALSE())</f>
        <v>668</v>
      </c>
      <c r="R1365" s="0" t="n">
        <f aca="false">VLOOKUP(B1365,'Team Data'!$A$1:$E$659,5,FALSE())</f>
        <v>423</v>
      </c>
      <c r="S1365" s="0" t="n">
        <f aca="false">IF(I1365=1,(MIN(30,(C1365-D1365)))*(M1365/(M1365+N1365))*(Q1365/(Q1365+R1365)),(MAX(-30,(C1365-D1365)))*(N1365/(M1365+N1365))*(R1365/(R1365+Q1365)))</f>
        <v>2.33780518290143</v>
      </c>
      <c r="T1365" s="0" t="n">
        <f aca="false">IF(J1365=1,(MIN(30,(D1365-C1365)))*(K1365/(K1365+L1365))*(O1365/(O1365+P1365)),(MAX(-30,(D1365-C1365)))*(L1365/(K1365+L1365))*(P1365/(P1365+O1365)))</f>
        <v>-0.757715951581216</v>
      </c>
      <c r="U1365" s="7" t="n">
        <v>43071</v>
      </c>
    </row>
    <row r="1366" customFormat="false" ht="15" hidden="false" customHeight="false" outlineLevel="0" collapsed="false">
      <c r="A1366" s="0" t="s">
        <v>58</v>
      </c>
      <c r="B1366" s="0" t="s">
        <v>28</v>
      </c>
      <c r="C1366" s="0" t="n">
        <v>65</v>
      </c>
      <c r="D1366" s="0" t="n">
        <v>76</v>
      </c>
      <c r="E1366" s="0" t="n">
        <v>29</v>
      </c>
      <c r="F1366" s="0" t="n">
        <v>39</v>
      </c>
      <c r="G1366" s="0" t="n">
        <v>10</v>
      </c>
      <c r="H1366" s="0" t="n">
        <v>8</v>
      </c>
      <c r="I1366" s="0" t="n">
        <v>0</v>
      </c>
      <c r="J1366" s="0" t="n">
        <v>1</v>
      </c>
      <c r="K1366" s="0" t="n">
        <f aca="false">VLOOKUP(A1366,'Team Data'!$A$1:$E$659,2,FALSE())</f>
        <v>19</v>
      </c>
      <c r="L1366" s="0" t="n">
        <f aca="false">VLOOKUP(A1366,'Team Data'!$A$1:$E$659,3,FALSE())</f>
        <v>14</v>
      </c>
      <c r="M1366" s="0" t="n">
        <f aca="false">VLOOKUP(B1366,'Team Data'!$A$1:$E$659,2,FALSE())</f>
        <v>11</v>
      </c>
      <c r="N1366" s="0" t="n">
        <f aca="false">VLOOKUP(B1366,'Team Data'!$A$1:$E$659,3,FALSE())</f>
        <v>20</v>
      </c>
      <c r="O1366" s="0" t="n">
        <f aca="false">VLOOKUP(A1366,'Team Data'!$A$1:$E$659,4,FALSE())</f>
        <v>475</v>
      </c>
      <c r="P1366" s="0" t="n">
        <f aca="false">VLOOKUP(A1366,'Team Data'!$A$1:$E$659,5,FALSE())</f>
        <v>542</v>
      </c>
      <c r="Q1366" s="0" t="n">
        <f aca="false">VLOOKUP(B1366,'Team Data'!$A$1:$E$659,4,FALSE())</f>
        <v>444</v>
      </c>
      <c r="R1366" s="0" t="n">
        <f aca="false">VLOOKUP(B1366,'Team Data'!$A$1:$E$659,5,FALSE())</f>
        <v>493</v>
      </c>
      <c r="S1366" s="0" t="n">
        <f aca="false">IF(I1366=1,(MIN(30,(C1366-D1366)))*(M1366/(M1366+N1366))*(Q1366/(Q1366+R1366)),(MAX(-30,(C1366-D1366)))*(N1366/(M1366+N1366))*(R1366/(R1366+Q1366)))</f>
        <v>-3.73394842840913</v>
      </c>
      <c r="T1366" s="0" t="n">
        <f aca="false">IF(J1366=1,(MIN(30,(D1366-C1366)))*(K1366/(K1366+L1366))*(O1366/(O1366+P1366)),(MAX(-30,(D1366-C1366)))*(L1366/(K1366+L1366))*(P1366/(P1366+O1366)))</f>
        <v>2.95804654211734</v>
      </c>
      <c r="U1366" s="7" t="n">
        <v>43071</v>
      </c>
    </row>
    <row r="1367" customFormat="false" ht="15" hidden="false" customHeight="false" outlineLevel="0" collapsed="false">
      <c r="A1367" s="0" t="s">
        <v>268</v>
      </c>
      <c r="B1367" s="0" t="s">
        <v>96</v>
      </c>
      <c r="C1367" s="0" t="n">
        <v>66</v>
      </c>
      <c r="D1367" s="0" t="n">
        <v>87</v>
      </c>
      <c r="E1367" s="0" t="n">
        <v>15</v>
      </c>
      <c r="F1367" s="0" t="n">
        <v>38</v>
      </c>
      <c r="G1367" s="0" t="n">
        <v>6</v>
      </c>
      <c r="H1367" s="0" t="n">
        <v>12</v>
      </c>
      <c r="I1367" s="0" t="n">
        <v>0</v>
      </c>
      <c r="J1367" s="0" t="n">
        <v>1</v>
      </c>
      <c r="K1367" s="0" t="n">
        <f aca="false">VLOOKUP(A1367,'Team Data'!$A$1:$E$659,2,FALSE())</f>
        <v>7</v>
      </c>
      <c r="L1367" s="0" t="n">
        <f aca="false">VLOOKUP(A1367,'Team Data'!$A$1:$E$659,3,FALSE())</f>
        <v>25</v>
      </c>
      <c r="M1367" s="0" t="n">
        <f aca="false">VLOOKUP(B1367,'Team Data'!$A$1:$E$659,2,FALSE())</f>
        <v>14</v>
      </c>
      <c r="N1367" s="0" t="n">
        <f aca="false">VLOOKUP(B1367,'Team Data'!$A$1:$E$659,3,FALSE())</f>
        <v>18</v>
      </c>
      <c r="O1367" s="0" t="n">
        <f aca="false">VLOOKUP(A1367,'Team Data'!$A$1:$E$659,4,FALSE())</f>
        <v>471</v>
      </c>
      <c r="P1367" s="0" t="n">
        <f aca="false">VLOOKUP(A1367,'Team Data'!$A$1:$E$659,5,FALSE())</f>
        <v>449</v>
      </c>
      <c r="Q1367" s="0" t="n">
        <f aca="false">VLOOKUP(B1367,'Team Data'!$A$1:$E$659,4,FALSE())</f>
        <v>509</v>
      </c>
      <c r="R1367" s="0" t="n">
        <f aca="false">VLOOKUP(B1367,'Team Data'!$A$1:$E$659,5,FALSE())</f>
        <v>460</v>
      </c>
      <c r="S1367" s="0" t="n">
        <f aca="false">IF(I1367=1,(MIN(30,(C1367-D1367)))*(M1367/(M1367+N1367))*(Q1367/(Q1367+R1367)),(MAX(-30,(C1367-D1367)))*(N1367/(M1367+N1367))*(R1367/(R1367+Q1367)))</f>
        <v>-5.60758513931889</v>
      </c>
      <c r="T1367" s="0" t="n">
        <f aca="false">IF(J1367=1,(MIN(30,(D1367-C1367)))*(K1367/(K1367+L1367))*(O1367/(O1367+P1367)),(MAX(-30,(D1367-C1367)))*(L1367/(K1367+L1367))*(P1367/(P1367+O1367)))</f>
        <v>2.35180027173913</v>
      </c>
      <c r="U1367" s="7" t="n">
        <v>43071</v>
      </c>
    </row>
    <row r="1368" customFormat="false" ht="15" hidden="false" customHeight="false" outlineLevel="0" collapsed="false">
      <c r="A1368" s="0" t="s">
        <v>619</v>
      </c>
      <c r="B1368" s="0" t="s">
        <v>149</v>
      </c>
      <c r="C1368" s="0" t="n">
        <v>52</v>
      </c>
      <c r="D1368" s="0" t="n">
        <v>61</v>
      </c>
      <c r="E1368" s="0" t="n">
        <v>45</v>
      </c>
      <c r="F1368" s="0" t="n">
        <v>42</v>
      </c>
      <c r="G1368" s="0" t="n">
        <v>12</v>
      </c>
      <c r="H1368" s="0" t="n">
        <v>13</v>
      </c>
      <c r="I1368" s="0" t="n">
        <v>0</v>
      </c>
      <c r="J1368" s="0" t="n">
        <v>1</v>
      </c>
      <c r="K1368" s="0" t="n">
        <f aca="false">VLOOKUP(A1368,'Team Data'!$A$1:$E$659,2,FALSE())</f>
        <v>0</v>
      </c>
      <c r="L1368" s="0" t="n">
        <f aca="false">VLOOKUP(A1368,'Team Data'!$A$1:$E$659,3,FALSE())</f>
        <v>1</v>
      </c>
      <c r="M1368" s="0" t="n">
        <f aca="false">VLOOKUP(B1368,'Team Data'!$A$1:$E$659,2,FALSE())</f>
        <v>7</v>
      </c>
      <c r="N1368" s="0" t="n">
        <f aca="false">VLOOKUP(B1368,'Team Data'!$A$1:$E$659,3,FALSE())</f>
        <v>26</v>
      </c>
      <c r="O1368" s="0" t="n">
        <f aca="false">VLOOKUP(A1368,'Team Data'!$A$1:$E$659,4,FALSE())</f>
        <v>7</v>
      </c>
      <c r="P1368" s="0" t="n">
        <f aca="false">VLOOKUP(A1368,'Team Data'!$A$1:$E$659,5,FALSE())</f>
        <v>26</v>
      </c>
      <c r="Q1368" s="0" t="n">
        <f aca="false">VLOOKUP(B1368,'Team Data'!$A$1:$E$659,4,FALSE())</f>
        <v>523</v>
      </c>
      <c r="R1368" s="0" t="n">
        <f aca="false">VLOOKUP(B1368,'Team Data'!$A$1:$E$659,5,FALSE())</f>
        <v>461</v>
      </c>
      <c r="S1368" s="0" t="n">
        <f aca="false">IF(I1368=1,(MIN(30,(C1368-D1368)))*(M1368/(M1368+N1368))*(Q1368/(Q1368+R1368)),(MAX(-30,(C1368-D1368)))*(N1368/(M1368+N1368))*(R1368/(R1368+Q1368)))</f>
        <v>-3.32206208425721</v>
      </c>
      <c r="T1368" s="0" t="n">
        <f aca="false">IF(J1368=1,(MIN(30,(D1368-C1368)))*(K1368/(K1368+L1368))*(O1368/(O1368+P1368)),(MAX(-30,(D1368-C1368)))*(L1368/(K1368+L1368))*(P1368/(P1368+O1368)))</f>
        <v>0</v>
      </c>
      <c r="U1368" s="7" t="n">
        <v>43071</v>
      </c>
    </row>
    <row r="1369" customFormat="false" ht="15" hidden="false" customHeight="false" outlineLevel="0" collapsed="false">
      <c r="A1369" s="0" t="s">
        <v>620</v>
      </c>
      <c r="B1369" s="0" t="s">
        <v>193</v>
      </c>
      <c r="C1369" s="0" t="n">
        <v>70</v>
      </c>
      <c r="D1369" s="0" t="n">
        <v>87</v>
      </c>
      <c r="E1369" s="0" t="n">
        <v>29</v>
      </c>
      <c r="F1369" s="0" t="n">
        <v>45</v>
      </c>
      <c r="G1369" s="0" t="n">
        <v>13</v>
      </c>
      <c r="H1369" s="0" t="n">
        <v>19</v>
      </c>
      <c r="I1369" s="0" t="n">
        <v>0</v>
      </c>
      <c r="J1369" s="0" t="n">
        <v>1</v>
      </c>
      <c r="K1369" s="0" t="n">
        <f aca="false">VLOOKUP(A1369,'Team Data'!$A$1:$E$659,2,FALSE())</f>
        <v>0</v>
      </c>
      <c r="L1369" s="0" t="n">
        <f aca="false">VLOOKUP(A1369,'Team Data'!$A$1:$E$659,3,FALSE())</f>
        <v>1</v>
      </c>
      <c r="M1369" s="0" t="n">
        <f aca="false">VLOOKUP(B1369,'Team Data'!$A$1:$E$659,2,FALSE())</f>
        <v>16</v>
      </c>
      <c r="N1369" s="0" t="n">
        <f aca="false">VLOOKUP(B1369,'Team Data'!$A$1:$E$659,3,FALSE())</f>
        <v>17</v>
      </c>
      <c r="O1369" s="0" t="n">
        <f aca="false">VLOOKUP(A1369,'Team Data'!$A$1:$E$659,4,FALSE())</f>
        <v>16</v>
      </c>
      <c r="P1369" s="0" t="n">
        <f aca="false">VLOOKUP(A1369,'Team Data'!$A$1:$E$659,5,FALSE())</f>
        <v>17</v>
      </c>
      <c r="Q1369" s="0" t="n">
        <f aca="false">VLOOKUP(B1369,'Team Data'!$A$1:$E$659,4,FALSE())</f>
        <v>486</v>
      </c>
      <c r="R1369" s="0" t="n">
        <f aca="false">VLOOKUP(B1369,'Team Data'!$A$1:$E$659,5,FALSE())</f>
        <v>480</v>
      </c>
      <c r="S1369" s="0" t="n">
        <f aca="false">IF(I1369=1,(MIN(30,(C1369-D1369)))*(M1369/(M1369+N1369))*(Q1369/(Q1369+R1369)),(MAX(-30,(C1369-D1369)))*(N1369/(M1369+N1369))*(R1369/(R1369+Q1369)))</f>
        <v>-4.35159043854696</v>
      </c>
      <c r="T1369" s="0" t="n">
        <f aca="false">IF(J1369=1,(MIN(30,(D1369-C1369)))*(K1369/(K1369+L1369))*(O1369/(O1369+P1369)),(MAX(-30,(D1369-C1369)))*(L1369/(K1369+L1369))*(P1369/(P1369+O1369)))</f>
        <v>0</v>
      </c>
      <c r="U1369" s="7" t="n">
        <v>43071</v>
      </c>
    </row>
    <row r="1370" customFormat="false" ht="15" hidden="false" customHeight="false" outlineLevel="0" collapsed="false">
      <c r="A1370" s="0" t="s">
        <v>305</v>
      </c>
      <c r="B1370" s="0" t="s">
        <v>340</v>
      </c>
      <c r="C1370" s="0" t="n">
        <v>81</v>
      </c>
      <c r="D1370" s="0" t="n">
        <v>67</v>
      </c>
      <c r="E1370" s="0" t="n">
        <v>37</v>
      </c>
      <c r="F1370" s="0" t="n">
        <v>29</v>
      </c>
      <c r="G1370" s="0" t="n">
        <v>13</v>
      </c>
      <c r="H1370" s="0" t="n">
        <v>17</v>
      </c>
      <c r="I1370" s="0" t="n">
        <v>1</v>
      </c>
      <c r="J1370" s="0" t="n">
        <v>0</v>
      </c>
      <c r="K1370" s="0" t="n">
        <f aca="false">VLOOKUP(A1370,'Team Data'!$A$1:$E$659,2,FALSE())</f>
        <v>22</v>
      </c>
      <c r="L1370" s="0" t="n">
        <f aca="false">VLOOKUP(A1370,'Team Data'!$A$1:$E$659,3,FALSE())</f>
        <v>11</v>
      </c>
      <c r="M1370" s="0" t="n">
        <f aca="false">VLOOKUP(B1370,'Team Data'!$A$1:$E$659,2,FALSE())</f>
        <v>12</v>
      </c>
      <c r="N1370" s="0" t="n">
        <f aca="false">VLOOKUP(B1370,'Team Data'!$A$1:$E$659,3,FALSE())</f>
        <v>19</v>
      </c>
      <c r="O1370" s="0" t="n">
        <f aca="false">VLOOKUP(A1370,'Team Data'!$A$1:$E$659,4,FALSE())</f>
        <v>522</v>
      </c>
      <c r="P1370" s="0" t="n">
        <f aca="false">VLOOKUP(A1370,'Team Data'!$A$1:$E$659,5,FALSE())</f>
        <v>501</v>
      </c>
      <c r="Q1370" s="0" t="n">
        <f aca="false">VLOOKUP(B1370,'Team Data'!$A$1:$E$659,4,FALSE())</f>
        <v>595</v>
      </c>
      <c r="R1370" s="0" t="n">
        <f aca="false">VLOOKUP(B1370,'Team Data'!$A$1:$E$659,5,FALSE())</f>
        <v>435</v>
      </c>
      <c r="S1370" s="0" t="n">
        <f aca="false">IF(I1370=1,(MIN(30,(C1370-D1370)))*(M1370/(M1370+N1370))*(Q1370/(Q1370+R1370)),(MAX(-30,(C1370-D1370)))*(N1370/(M1370+N1370))*(R1370/(R1370+Q1370)))</f>
        <v>3.13059818352646</v>
      </c>
      <c r="T1370" s="0" t="n">
        <f aca="false">IF(J1370=1,(MIN(30,(D1370-C1370)))*(K1370/(K1370+L1370))*(O1370/(O1370+P1370)),(MAX(-30,(D1370-C1370)))*(L1370/(K1370+L1370))*(P1370/(P1370+O1370)))</f>
        <v>-2.28543499511241</v>
      </c>
      <c r="U1370" s="7" t="n">
        <v>43071</v>
      </c>
    </row>
    <row r="1371" customFormat="false" ht="15" hidden="false" customHeight="false" outlineLevel="0" collapsed="false">
      <c r="A1371" s="0" t="s">
        <v>323</v>
      </c>
      <c r="B1371" s="0" t="s">
        <v>240</v>
      </c>
      <c r="C1371" s="0" t="n">
        <v>69</v>
      </c>
      <c r="D1371" s="0" t="n">
        <v>67</v>
      </c>
      <c r="E1371" s="0" t="n">
        <v>38</v>
      </c>
      <c r="F1371" s="0" t="n">
        <v>38</v>
      </c>
      <c r="G1371" s="0" t="n">
        <v>13</v>
      </c>
      <c r="H1371" s="0" t="n">
        <v>13</v>
      </c>
      <c r="I1371" s="0" t="n">
        <v>1</v>
      </c>
      <c r="J1371" s="0" t="n">
        <v>0</v>
      </c>
      <c r="K1371" s="0" t="n">
        <f aca="false">VLOOKUP(A1371,'Team Data'!$A$1:$E$659,2,FALSE())</f>
        <v>15</v>
      </c>
      <c r="L1371" s="0" t="n">
        <f aca="false">VLOOKUP(A1371,'Team Data'!$A$1:$E$659,3,FALSE())</f>
        <v>18</v>
      </c>
      <c r="M1371" s="0" t="n">
        <f aca="false">VLOOKUP(B1371,'Team Data'!$A$1:$E$659,2,FALSE())</f>
        <v>7</v>
      </c>
      <c r="N1371" s="0" t="n">
        <f aca="false">VLOOKUP(B1371,'Team Data'!$A$1:$E$659,3,FALSE())</f>
        <v>24</v>
      </c>
      <c r="O1371" s="0" t="n">
        <f aca="false">VLOOKUP(A1371,'Team Data'!$A$1:$E$659,4,FALSE())</f>
        <v>519</v>
      </c>
      <c r="P1371" s="0" t="n">
        <f aca="false">VLOOKUP(A1371,'Team Data'!$A$1:$E$659,5,FALSE())</f>
        <v>499</v>
      </c>
      <c r="Q1371" s="0" t="n">
        <f aca="false">VLOOKUP(B1371,'Team Data'!$A$1:$E$659,4,FALSE())</f>
        <v>510</v>
      </c>
      <c r="R1371" s="0" t="n">
        <f aca="false">VLOOKUP(B1371,'Team Data'!$A$1:$E$659,5,FALSE())</f>
        <v>460</v>
      </c>
      <c r="S1371" s="0" t="n">
        <f aca="false">IF(I1371=1,(MIN(30,(C1371-D1371)))*(M1371/(M1371+N1371))*(Q1371/(Q1371+R1371)),(MAX(-30,(C1371-D1371)))*(N1371/(M1371+N1371))*(R1371/(R1371+Q1371)))</f>
        <v>0.237445959428001</v>
      </c>
      <c r="T1371" s="0" t="n">
        <f aca="false">IF(J1371=1,(MIN(30,(D1371-C1371)))*(K1371/(K1371+L1371))*(O1371/(O1371+P1371)),(MAX(-30,(D1371-C1371)))*(L1371/(K1371+L1371))*(P1371/(P1371+O1371)))</f>
        <v>-0.534738346133238</v>
      </c>
      <c r="U1371" s="7" t="n">
        <v>43071</v>
      </c>
    </row>
    <row r="1372" customFormat="false" ht="15" hidden="false" customHeight="false" outlineLevel="0" collapsed="false">
      <c r="A1372" s="0" t="s">
        <v>314</v>
      </c>
      <c r="B1372" s="0" t="s">
        <v>297</v>
      </c>
      <c r="C1372" s="0" t="n">
        <v>98</v>
      </c>
      <c r="D1372" s="0" t="n">
        <v>72</v>
      </c>
      <c r="E1372" s="0" t="n">
        <v>57</v>
      </c>
      <c r="F1372" s="0" t="n">
        <v>38</v>
      </c>
      <c r="G1372" s="0" t="n">
        <v>15</v>
      </c>
      <c r="H1372" s="0" t="n">
        <v>10</v>
      </c>
      <c r="I1372" s="0" t="n">
        <v>1</v>
      </c>
      <c r="J1372" s="0" t="n">
        <v>0</v>
      </c>
      <c r="K1372" s="0" t="n">
        <f aca="false">VLOOKUP(A1372,'Team Data'!$A$1:$E$659,2,FALSE())</f>
        <v>25</v>
      </c>
      <c r="L1372" s="0" t="n">
        <f aca="false">VLOOKUP(A1372,'Team Data'!$A$1:$E$659,3,FALSE())</f>
        <v>10</v>
      </c>
      <c r="M1372" s="0" t="n">
        <f aca="false">VLOOKUP(B1372,'Team Data'!$A$1:$E$659,2,FALSE())</f>
        <v>11</v>
      </c>
      <c r="N1372" s="0" t="n">
        <f aca="false">VLOOKUP(B1372,'Team Data'!$A$1:$E$659,3,FALSE())</f>
        <v>21</v>
      </c>
      <c r="O1372" s="0" t="n">
        <f aca="false">VLOOKUP(A1372,'Team Data'!$A$1:$E$659,4,FALSE())</f>
        <v>506</v>
      </c>
      <c r="P1372" s="0" t="n">
        <f aca="false">VLOOKUP(A1372,'Team Data'!$A$1:$E$659,5,FALSE())</f>
        <v>534</v>
      </c>
      <c r="Q1372" s="0" t="n">
        <f aca="false">VLOOKUP(B1372,'Team Data'!$A$1:$E$659,4,FALSE())</f>
        <v>511</v>
      </c>
      <c r="R1372" s="0" t="n">
        <f aca="false">VLOOKUP(B1372,'Team Data'!$A$1:$E$659,5,FALSE())</f>
        <v>448</v>
      </c>
      <c r="S1372" s="0" t="n">
        <f aca="false">IF(I1372=1,(MIN(30,(C1372-D1372)))*(M1372/(M1372+N1372))*(Q1372/(Q1372+R1372)),(MAX(-30,(C1372-D1372)))*(N1372/(M1372+N1372))*(R1372/(R1372+Q1372)))</f>
        <v>4.76231751824818</v>
      </c>
      <c r="T1372" s="0" t="n">
        <f aca="false">IF(J1372=1,(MIN(30,(D1372-C1372)))*(K1372/(K1372+L1372))*(O1372/(O1372+P1372)),(MAX(-30,(D1372-C1372)))*(L1372/(K1372+L1372))*(P1372/(P1372+O1372)))</f>
        <v>-3.81428571428571</v>
      </c>
      <c r="U1372" s="7" t="n">
        <v>43071</v>
      </c>
    </row>
    <row r="1373" customFormat="false" ht="15" hidden="false" customHeight="false" outlineLevel="0" collapsed="false">
      <c r="A1373" s="0" t="s">
        <v>7</v>
      </c>
      <c r="B1373" s="0" t="s">
        <v>71</v>
      </c>
      <c r="C1373" s="0" t="n">
        <v>61</v>
      </c>
      <c r="D1373" s="0" t="n">
        <v>59</v>
      </c>
      <c r="E1373" s="0" t="n">
        <v>30</v>
      </c>
      <c r="F1373" s="0" t="n">
        <v>37</v>
      </c>
      <c r="G1373" s="0" t="n">
        <v>14</v>
      </c>
      <c r="H1373" s="0" t="n">
        <v>23</v>
      </c>
      <c r="I1373" s="0" t="n">
        <v>1</v>
      </c>
      <c r="J1373" s="0" t="n">
        <v>0</v>
      </c>
      <c r="K1373" s="0" t="n">
        <f aca="false">VLOOKUP(A1373,'Team Data'!$A$1:$E$659,2,FALSE())</f>
        <v>12</v>
      </c>
      <c r="L1373" s="0" t="n">
        <f aca="false">VLOOKUP(A1373,'Team Data'!$A$1:$E$659,3,FALSE())</f>
        <v>19</v>
      </c>
      <c r="M1373" s="0" t="n">
        <f aca="false">VLOOKUP(B1373,'Team Data'!$A$1:$E$659,2,FALSE())</f>
        <v>15</v>
      </c>
      <c r="N1373" s="0" t="n">
        <f aca="false">VLOOKUP(B1373,'Team Data'!$A$1:$E$659,3,FALSE())</f>
        <v>15</v>
      </c>
      <c r="O1373" s="0" t="n">
        <f aca="false">VLOOKUP(A1373,'Team Data'!$A$1:$E$659,4,FALSE())</f>
        <v>486</v>
      </c>
      <c r="P1373" s="0" t="n">
        <f aca="false">VLOOKUP(A1373,'Team Data'!$A$1:$E$659,5,FALSE())</f>
        <v>454</v>
      </c>
      <c r="Q1373" s="0" t="n">
        <f aca="false">VLOOKUP(B1373,'Team Data'!$A$1:$E$659,4,FALSE())</f>
        <v>467</v>
      </c>
      <c r="R1373" s="0" t="n">
        <f aca="false">VLOOKUP(B1373,'Team Data'!$A$1:$E$659,5,FALSE())</f>
        <v>451</v>
      </c>
      <c r="S1373" s="0" t="n">
        <f aca="false">IF(I1373=1,(MIN(30,(C1373-D1373)))*(M1373/(M1373+N1373))*(Q1373/(Q1373+R1373)),(MAX(-30,(C1373-D1373)))*(N1373/(M1373+N1373))*(R1373/(R1373+Q1373)))</f>
        <v>0.508714596949891</v>
      </c>
      <c r="T1373" s="0" t="n">
        <f aca="false">IF(J1373=1,(MIN(30,(D1373-C1373)))*(K1373/(K1373+L1373))*(O1373/(O1373+P1373)),(MAX(-30,(D1373-C1373)))*(L1373/(K1373+L1373))*(P1373/(P1373+O1373)))</f>
        <v>-0.5920384351407</v>
      </c>
      <c r="U1373" s="7" t="n">
        <v>43071</v>
      </c>
    </row>
    <row r="1374" customFormat="false" ht="15" hidden="false" customHeight="false" outlineLevel="0" collapsed="false">
      <c r="A1374" s="0" t="s">
        <v>207</v>
      </c>
      <c r="B1374" s="0" t="s">
        <v>53</v>
      </c>
      <c r="C1374" s="0" t="n">
        <v>95</v>
      </c>
      <c r="D1374" s="0" t="n">
        <v>77</v>
      </c>
      <c r="E1374" s="0" t="n">
        <v>39</v>
      </c>
      <c r="F1374" s="0" t="n">
        <v>34</v>
      </c>
      <c r="G1374" s="0" t="n">
        <v>9</v>
      </c>
      <c r="H1374" s="0" t="n">
        <v>17</v>
      </c>
      <c r="I1374" s="0" t="n">
        <v>1</v>
      </c>
      <c r="J1374" s="0" t="n">
        <v>0</v>
      </c>
      <c r="K1374" s="0" t="n">
        <f aca="false">VLOOKUP(A1374,'Team Data'!$A$1:$E$659,2,FALSE())</f>
        <v>13</v>
      </c>
      <c r="L1374" s="0" t="n">
        <f aca="false">VLOOKUP(A1374,'Team Data'!$A$1:$E$659,3,FALSE())</f>
        <v>19</v>
      </c>
      <c r="M1374" s="0" t="n">
        <f aca="false">VLOOKUP(B1374,'Team Data'!$A$1:$E$659,2,FALSE())</f>
        <v>3</v>
      </c>
      <c r="N1374" s="0" t="n">
        <f aca="false">VLOOKUP(B1374,'Team Data'!$A$1:$E$659,3,FALSE())</f>
        <v>29</v>
      </c>
      <c r="O1374" s="0" t="n">
        <f aca="false">VLOOKUP(A1374,'Team Data'!$A$1:$E$659,4,FALSE())</f>
        <v>530</v>
      </c>
      <c r="P1374" s="0" t="n">
        <f aca="false">VLOOKUP(A1374,'Team Data'!$A$1:$E$659,5,FALSE())</f>
        <v>469</v>
      </c>
      <c r="Q1374" s="0" t="n">
        <f aca="false">VLOOKUP(B1374,'Team Data'!$A$1:$E$659,4,FALSE())</f>
        <v>547</v>
      </c>
      <c r="R1374" s="0" t="n">
        <f aca="false">VLOOKUP(B1374,'Team Data'!$A$1:$E$659,5,FALSE())</f>
        <v>441</v>
      </c>
      <c r="S1374" s="0" t="n">
        <f aca="false">IF(I1374=1,(MIN(30,(C1374-D1374)))*(M1374/(M1374+N1374))*(Q1374/(Q1374+R1374)),(MAX(-30,(C1374-D1374)))*(N1374/(M1374+N1374))*(R1374/(R1374+Q1374)))</f>
        <v>0.934273785425101</v>
      </c>
      <c r="T1374" s="0" t="n">
        <f aca="false">IF(J1374=1,(MIN(30,(D1374-C1374)))*(K1374/(K1374+L1374))*(O1374/(O1374+P1374)),(MAX(-30,(D1374-C1374)))*(L1374/(K1374+L1374))*(P1374/(P1374+O1374)))</f>
        <v>-5.01745495495496</v>
      </c>
      <c r="U1374" s="7" t="n">
        <v>43071</v>
      </c>
    </row>
    <row r="1375" customFormat="false" ht="15" hidden="false" customHeight="false" outlineLevel="0" collapsed="false">
      <c r="A1375" s="0" t="s">
        <v>269</v>
      </c>
      <c r="B1375" s="0" t="s">
        <v>75</v>
      </c>
      <c r="C1375" s="0" t="n">
        <v>80</v>
      </c>
      <c r="D1375" s="0" t="n">
        <v>96</v>
      </c>
      <c r="E1375" s="0" t="n">
        <v>24</v>
      </c>
      <c r="F1375" s="0" t="n">
        <v>48</v>
      </c>
      <c r="G1375" s="0" t="n">
        <v>10</v>
      </c>
      <c r="H1375" s="0" t="n">
        <v>19</v>
      </c>
      <c r="I1375" s="0" t="n">
        <v>0</v>
      </c>
      <c r="J1375" s="0" t="n">
        <v>1</v>
      </c>
      <c r="K1375" s="0" t="n">
        <f aca="false">VLOOKUP(A1375,'Team Data'!$A$1:$E$659,2,FALSE())</f>
        <v>26</v>
      </c>
      <c r="L1375" s="0" t="n">
        <f aca="false">VLOOKUP(A1375,'Team Data'!$A$1:$E$659,3,FALSE())</f>
        <v>9</v>
      </c>
      <c r="M1375" s="0" t="n">
        <f aca="false">VLOOKUP(B1375,'Team Data'!$A$1:$E$659,2,FALSE())</f>
        <v>28</v>
      </c>
      <c r="N1375" s="0" t="n">
        <f aca="false">VLOOKUP(B1375,'Team Data'!$A$1:$E$659,3,FALSE())</f>
        <v>8</v>
      </c>
      <c r="O1375" s="0" t="n">
        <f aca="false">VLOOKUP(A1375,'Team Data'!$A$1:$E$659,4,FALSE())</f>
        <v>497</v>
      </c>
      <c r="P1375" s="0" t="n">
        <f aca="false">VLOOKUP(A1375,'Team Data'!$A$1:$E$659,5,FALSE())</f>
        <v>517</v>
      </c>
      <c r="Q1375" s="0" t="n">
        <f aca="false">VLOOKUP(B1375,'Team Data'!$A$1:$E$659,4,FALSE())</f>
        <v>723</v>
      </c>
      <c r="R1375" s="0" t="n">
        <f aca="false">VLOOKUP(B1375,'Team Data'!$A$1:$E$659,5,FALSE())</f>
        <v>486</v>
      </c>
      <c r="S1375" s="0" t="n">
        <f aca="false">IF(I1375=1,(MIN(30,(C1375-D1375)))*(M1375/(M1375+N1375))*(Q1375/(Q1375+R1375)),(MAX(-30,(C1375-D1375)))*(N1375/(M1375+N1375))*(R1375/(R1375+Q1375)))</f>
        <v>-1.42928039702233</v>
      </c>
      <c r="T1375" s="0" t="n">
        <f aca="false">IF(J1375=1,(MIN(30,(D1375-C1375)))*(K1375/(K1375+L1375))*(O1375/(O1375+P1375)),(MAX(-30,(D1375-C1375)))*(L1375/(K1375+L1375))*(P1375/(P1375+O1375)))</f>
        <v>5.82564102564103</v>
      </c>
      <c r="U1375" s="7" t="n">
        <v>43071</v>
      </c>
    </row>
    <row r="1376" customFormat="false" ht="15" hidden="false" customHeight="false" outlineLevel="0" collapsed="false">
      <c r="A1376" s="0" t="s">
        <v>110</v>
      </c>
      <c r="B1376" s="0" t="s">
        <v>138</v>
      </c>
      <c r="C1376" s="0" t="n">
        <v>70</v>
      </c>
      <c r="D1376" s="0" t="n">
        <v>79</v>
      </c>
      <c r="E1376" s="0" t="n">
        <v>36</v>
      </c>
      <c r="F1376" s="0" t="n">
        <v>37</v>
      </c>
      <c r="G1376" s="0" t="n">
        <v>15</v>
      </c>
      <c r="H1376" s="0" t="n">
        <v>10</v>
      </c>
      <c r="I1376" s="0" t="n">
        <v>0</v>
      </c>
      <c r="J1376" s="0" t="n">
        <v>1</v>
      </c>
      <c r="K1376" s="0" t="n">
        <f aca="false">VLOOKUP(A1376,'Team Data'!$A$1:$E$659,2,FALSE())</f>
        <v>18</v>
      </c>
      <c r="L1376" s="0" t="n">
        <f aca="false">VLOOKUP(A1376,'Team Data'!$A$1:$E$659,3,FALSE())</f>
        <v>14</v>
      </c>
      <c r="M1376" s="0" t="n">
        <f aca="false">VLOOKUP(B1376,'Team Data'!$A$1:$E$659,2,FALSE())</f>
        <v>23</v>
      </c>
      <c r="N1376" s="0" t="n">
        <f aca="false">VLOOKUP(B1376,'Team Data'!$A$1:$E$659,3,FALSE())</f>
        <v>11</v>
      </c>
      <c r="O1376" s="0" t="n">
        <f aca="false">VLOOKUP(A1376,'Team Data'!$A$1:$E$659,4,FALSE())</f>
        <v>490</v>
      </c>
      <c r="P1376" s="0" t="n">
        <f aca="false">VLOOKUP(A1376,'Team Data'!$A$1:$E$659,5,FALSE())</f>
        <v>466</v>
      </c>
      <c r="Q1376" s="0" t="n">
        <f aca="false">VLOOKUP(B1376,'Team Data'!$A$1:$E$659,4,FALSE())</f>
        <v>704</v>
      </c>
      <c r="R1376" s="0" t="n">
        <f aca="false">VLOOKUP(B1376,'Team Data'!$A$1:$E$659,5,FALSE())</f>
        <v>448</v>
      </c>
      <c r="S1376" s="0" t="n">
        <f aca="false">IF(I1376=1,(MIN(30,(C1376-D1376)))*(M1376/(M1376+N1376))*(Q1376/(Q1376+R1376)),(MAX(-30,(C1376-D1376)))*(N1376/(M1376+N1376))*(R1376/(R1376+Q1376)))</f>
        <v>-1.13235294117647</v>
      </c>
      <c r="T1376" s="0" t="n">
        <f aca="false">IF(J1376=1,(MIN(30,(D1376-C1376)))*(K1376/(K1376+L1376))*(O1376/(O1376+P1376)),(MAX(-30,(D1376-C1376)))*(L1376/(K1376+L1376))*(P1376/(P1376+O1376)))</f>
        <v>2.5947960251046</v>
      </c>
      <c r="U1376" s="7" t="n">
        <v>43071</v>
      </c>
    </row>
    <row r="1377" customFormat="false" ht="15" hidden="false" customHeight="false" outlineLevel="0" collapsed="false">
      <c r="A1377" s="0" t="s">
        <v>621</v>
      </c>
      <c r="B1377" s="0" t="s">
        <v>230</v>
      </c>
      <c r="C1377" s="0" t="n">
        <v>50</v>
      </c>
      <c r="D1377" s="0" t="n">
        <v>125</v>
      </c>
      <c r="E1377" s="0" t="n">
        <v>34</v>
      </c>
      <c r="F1377" s="0" t="n">
        <v>42</v>
      </c>
      <c r="G1377" s="0" t="n">
        <v>38</v>
      </c>
      <c r="H1377" s="0" t="n">
        <v>11</v>
      </c>
      <c r="I1377" s="0" t="n">
        <v>0</v>
      </c>
      <c r="J1377" s="0" t="n">
        <v>1</v>
      </c>
      <c r="K1377" s="0" t="n">
        <f aca="false">VLOOKUP(A1377,'Team Data'!$A$1:$E$659,2,FALSE())</f>
        <v>0</v>
      </c>
      <c r="L1377" s="0" t="n">
        <f aca="false">VLOOKUP(A1377,'Team Data'!$A$1:$E$659,3,FALSE())</f>
        <v>1</v>
      </c>
      <c r="M1377" s="0" t="n">
        <f aca="false">VLOOKUP(B1377,'Team Data'!$A$1:$E$659,2,FALSE())</f>
        <v>20</v>
      </c>
      <c r="N1377" s="0" t="n">
        <f aca="false">VLOOKUP(B1377,'Team Data'!$A$1:$E$659,3,FALSE())</f>
        <v>14</v>
      </c>
      <c r="O1377" s="0" t="n">
        <f aca="false">VLOOKUP(A1377,'Team Data'!$A$1:$E$659,4,FALSE())</f>
        <v>20</v>
      </c>
      <c r="P1377" s="0" t="n">
        <f aca="false">VLOOKUP(A1377,'Team Data'!$A$1:$E$659,5,FALSE())</f>
        <v>14</v>
      </c>
      <c r="Q1377" s="0" t="n">
        <f aca="false">VLOOKUP(B1377,'Team Data'!$A$1:$E$659,4,FALSE())</f>
        <v>504</v>
      </c>
      <c r="R1377" s="0" t="n">
        <f aca="false">VLOOKUP(B1377,'Team Data'!$A$1:$E$659,5,FALSE())</f>
        <v>516</v>
      </c>
      <c r="S1377" s="0" t="n">
        <f aca="false">IF(I1377=1,(MIN(30,(C1377-D1377)))*(M1377/(M1377+N1377))*(Q1377/(Q1377+R1377)),(MAX(-30,(C1377-D1377)))*(N1377/(M1377+N1377))*(R1377/(R1377+Q1377)))</f>
        <v>-6.24913494809689</v>
      </c>
      <c r="T1377" s="0" t="n">
        <f aca="false">IF(J1377=1,(MIN(30,(D1377-C1377)))*(K1377/(K1377+L1377))*(O1377/(O1377+P1377)),(MAX(-30,(D1377-C1377)))*(L1377/(K1377+L1377))*(P1377/(P1377+O1377)))</f>
        <v>0</v>
      </c>
      <c r="U1377" s="7" t="n">
        <v>43071</v>
      </c>
    </row>
    <row r="1378" customFormat="false" ht="15" hidden="false" customHeight="false" outlineLevel="0" collapsed="false">
      <c r="A1378" s="0" t="s">
        <v>198</v>
      </c>
      <c r="B1378" s="0" t="s">
        <v>232</v>
      </c>
      <c r="C1378" s="0" t="n">
        <v>70</v>
      </c>
      <c r="D1378" s="0" t="n">
        <v>73</v>
      </c>
      <c r="E1378" s="0" t="n">
        <v>37</v>
      </c>
      <c r="F1378" s="0" t="n">
        <v>25</v>
      </c>
      <c r="G1378" s="0" t="n">
        <v>16</v>
      </c>
      <c r="H1378" s="0" t="n">
        <v>10</v>
      </c>
      <c r="I1378" s="0" t="n">
        <v>0</v>
      </c>
      <c r="J1378" s="0" t="n">
        <v>1</v>
      </c>
      <c r="K1378" s="0" t="n">
        <f aca="false">VLOOKUP(A1378,'Team Data'!$A$1:$E$659,2,FALSE())</f>
        <v>20</v>
      </c>
      <c r="L1378" s="0" t="n">
        <f aca="false">VLOOKUP(A1378,'Team Data'!$A$1:$E$659,3,FALSE())</f>
        <v>15</v>
      </c>
      <c r="M1378" s="0" t="n">
        <f aca="false">VLOOKUP(B1378,'Team Data'!$A$1:$E$659,2,FALSE())</f>
        <v>11</v>
      </c>
      <c r="N1378" s="0" t="n">
        <f aca="false">VLOOKUP(B1378,'Team Data'!$A$1:$E$659,3,FALSE())</f>
        <v>21</v>
      </c>
      <c r="O1378" s="0" t="n">
        <f aca="false">VLOOKUP(A1378,'Team Data'!$A$1:$E$659,4,FALSE())</f>
        <v>455</v>
      </c>
      <c r="P1378" s="0" t="n">
        <f aca="false">VLOOKUP(A1378,'Team Data'!$A$1:$E$659,5,FALSE())</f>
        <v>629</v>
      </c>
      <c r="Q1378" s="0" t="n">
        <f aca="false">VLOOKUP(B1378,'Team Data'!$A$1:$E$659,4,FALSE())</f>
        <v>484</v>
      </c>
      <c r="R1378" s="0" t="n">
        <f aca="false">VLOOKUP(B1378,'Team Data'!$A$1:$E$659,5,FALSE())</f>
        <v>477</v>
      </c>
      <c r="S1378" s="0" t="n">
        <f aca="false">IF(I1378=1,(MIN(30,(C1378-D1378)))*(M1378/(M1378+N1378))*(Q1378/(Q1378+R1378)),(MAX(-30,(C1378-D1378)))*(N1378/(M1378+N1378))*(R1378/(R1378+Q1378)))</f>
        <v>-0.977204734651405</v>
      </c>
      <c r="T1378" s="0" t="n">
        <f aca="false">IF(J1378=1,(MIN(30,(D1378-C1378)))*(K1378/(K1378+L1378))*(O1378/(O1378+P1378)),(MAX(-30,(D1378-C1378)))*(L1378/(K1378+L1378))*(P1378/(P1378+O1378)))</f>
        <v>0.719557195571956</v>
      </c>
      <c r="U1378" s="7" t="n">
        <v>43071</v>
      </c>
    </row>
    <row r="1379" customFormat="false" ht="15" hidden="false" customHeight="false" outlineLevel="0" collapsed="false">
      <c r="A1379" s="0" t="s">
        <v>13</v>
      </c>
      <c r="B1379" s="0" t="s">
        <v>162</v>
      </c>
      <c r="C1379" s="0" t="n">
        <v>70</v>
      </c>
      <c r="D1379" s="0" t="n">
        <v>74</v>
      </c>
      <c r="E1379" s="0" t="n">
        <v>35</v>
      </c>
      <c r="F1379" s="0" t="n">
        <v>40</v>
      </c>
      <c r="G1379" s="0" t="n">
        <v>12</v>
      </c>
      <c r="H1379" s="0" t="n">
        <v>7</v>
      </c>
      <c r="I1379" s="0" t="n">
        <v>0</v>
      </c>
      <c r="J1379" s="0" t="n">
        <v>1</v>
      </c>
      <c r="K1379" s="0" t="n">
        <f aca="false">VLOOKUP(A1379,'Team Data'!$A$1:$E$659,2,FALSE())</f>
        <v>6</v>
      </c>
      <c r="L1379" s="0" t="n">
        <f aca="false">VLOOKUP(A1379,'Team Data'!$A$1:$E$659,3,FALSE())</f>
        <v>24</v>
      </c>
      <c r="M1379" s="0" t="n">
        <f aca="false">VLOOKUP(B1379,'Team Data'!$A$1:$E$659,2,FALSE())</f>
        <v>7</v>
      </c>
      <c r="N1379" s="0" t="n">
        <f aca="false">VLOOKUP(B1379,'Team Data'!$A$1:$E$659,3,FALSE())</f>
        <v>25</v>
      </c>
      <c r="O1379" s="0" t="n">
        <f aca="false">VLOOKUP(A1379,'Team Data'!$A$1:$E$659,4,FALSE())</f>
        <v>466</v>
      </c>
      <c r="P1379" s="0" t="n">
        <f aca="false">VLOOKUP(A1379,'Team Data'!$A$1:$E$659,5,FALSE())</f>
        <v>488</v>
      </c>
      <c r="Q1379" s="0" t="n">
        <f aca="false">VLOOKUP(B1379,'Team Data'!$A$1:$E$659,4,FALSE())</f>
        <v>467</v>
      </c>
      <c r="R1379" s="0" t="n">
        <f aca="false">VLOOKUP(B1379,'Team Data'!$A$1:$E$659,5,FALSE())</f>
        <v>524</v>
      </c>
      <c r="S1379" s="0" t="n">
        <f aca="false">IF(I1379=1,(MIN(30,(C1379-D1379)))*(M1379/(M1379+N1379))*(Q1379/(Q1379+R1379)),(MAX(-30,(C1379-D1379)))*(N1379/(M1379+N1379))*(R1379/(R1379+Q1379)))</f>
        <v>-1.65237134207871</v>
      </c>
      <c r="T1379" s="0" t="n">
        <f aca="false">IF(J1379=1,(MIN(30,(D1379-C1379)))*(K1379/(K1379+L1379))*(O1379/(O1379+P1379)),(MAX(-30,(D1379-C1379)))*(L1379/(K1379+L1379))*(P1379/(P1379+O1379)))</f>
        <v>0.390775681341719</v>
      </c>
      <c r="U1379" s="7" t="n">
        <v>43071</v>
      </c>
    </row>
    <row r="1380" customFormat="false" ht="15" hidden="false" customHeight="false" outlineLevel="0" collapsed="false">
      <c r="A1380" s="0" t="s">
        <v>63</v>
      </c>
      <c r="B1380" s="0" t="s">
        <v>204</v>
      </c>
      <c r="C1380" s="0" t="n">
        <v>66</v>
      </c>
      <c r="D1380" s="0" t="n">
        <v>84</v>
      </c>
      <c r="E1380" s="0" t="n">
        <v>29</v>
      </c>
      <c r="F1380" s="0" t="n">
        <v>26</v>
      </c>
      <c r="G1380" s="0" t="n">
        <v>23</v>
      </c>
      <c r="H1380" s="0" t="n">
        <v>15</v>
      </c>
      <c r="I1380" s="0" t="n">
        <v>0</v>
      </c>
      <c r="J1380" s="0" t="n">
        <v>1</v>
      </c>
      <c r="K1380" s="0" t="n">
        <f aca="false">VLOOKUP(A1380,'Team Data'!$A$1:$E$659,2,FALSE())</f>
        <v>12</v>
      </c>
      <c r="L1380" s="0" t="n">
        <f aca="false">VLOOKUP(A1380,'Team Data'!$A$1:$E$659,3,FALSE())</f>
        <v>16</v>
      </c>
      <c r="M1380" s="0" t="n">
        <f aca="false">VLOOKUP(B1380,'Team Data'!$A$1:$E$659,2,FALSE())</f>
        <v>23</v>
      </c>
      <c r="N1380" s="0" t="n">
        <f aca="false">VLOOKUP(B1380,'Team Data'!$A$1:$E$659,3,FALSE())</f>
        <v>10</v>
      </c>
      <c r="O1380" s="0" t="n">
        <f aca="false">VLOOKUP(A1380,'Team Data'!$A$1:$E$659,4,FALSE())</f>
        <v>415</v>
      </c>
      <c r="P1380" s="0" t="n">
        <f aca="false">VLOOKUP(A1380,'Team Data'!$A$1:$E$659,5,FALSE())</f>
        <v>428</v>
      </c>
      <c r="Q1380" s="0" t="n">
        <f aca="false">VLOOKUP(B1380,'Team Data'!$A$1:$E$659,4,FALSE())</f>
        <v>563</v>
      </c>
      <c r="R1380" s="0" t="n">
        <f aca="false">VLOOKUP(B1380,'Team Data'!$A$1:$E$659,5,FALSE())</f>
        <v>481</v>
      </c>
      <c r="S1380" s="0" t="n">
        <f aca="false">IF(I1380=1,(MIN(30,(C1380-D1380)))*(M1380/(M1380+N1380))*(Q1380/(Q1380+R1380)),(MAX(-30,(C1380-D1380)))*(N1380/(M1380+N1380))*(R1380/(R1380+Q1380)))</f>
        <v>-2.51306165099269</v>
      </c>
      <c r="T1380" s="0" t="n">
        <f aca="false">IF(J1380=1,(MIN(30,(D1380-C1380)))*(K1380/(K1380+L1380))*(O1380/(O1380+P1380)),(MAX(-30,(D1380-C1380)))*(L1380/(K1380+L1380))*(P1380/(P1380+O1380)))</f>
        <v>3.79766141331978</v>
      </c>
      <c r="U1380" s="7" t="n">
        <v>43071</v>
      </c>
    </row>
    <row r="1381" customFormat="false" ht="15" hidden="false" customHeight="false" outlineLevel="0" collapsed="false">
      <c r="A1381" s="0" t="s">
        <v>65</v>
      </c>
      <c r="B1381" s="0" t="s">
        <v>45</v>
      </c>
      <c r="C1381" s="0" t="n">
        <v>60</v>
      </c>
      <c r="D1381" s="0" t="n">
        <v>73</v>
      </c>
      <c r="E1381" s="0" t="n">
        <v>26</v>
      </c>
      <c r="F1381" s="0" t="n">
        <v>32</v>
      </c>
      <c r="G1381" s="0" t="n">
        <v>14</v>
      </c>
      <c r="H1381" s="0" t="n">
        <v>12</v>
      </c>
      <c r="I1381" s="0" t="n">
        <v>0</v>
      </c>
      <c r="J1381" s="0" t="n">
        <v>1</v>
      </c>
      <c r="K1381" s="0" t="n">
        <f aca="false">VLOOKUP(A1381,'Team Data'!$A$1:$E$659,2,FALSE())</f>
        <v>7</v>
      </c>
      <c r="L1381" s="0" t="n">
        <f aca="false">VLOOKUP(A1381,'Team Data'!$A$1:$E$659,3,FALSE())</f>
        <v>20</v>
      </c>
      <c r="M1381" s="0" t="n">
        <f aca="false">VLOOKUP(B1381,'Team Data'!$A$1:$E$659,2,FALSE())</f>
        <v>21</v>
      </c>
      <c r="N1381" s="0" t="n">
        <f aca="false">VLOOKUP(B1381,'Team Data'!$A$1:$E$659,3,FALSE())</f>
        <v>12</v>
      </c>
      <c r="O1381" s="0" t="n">
        <f aca="false">VLOOKUP(A1381,'Team Data'!$A$1:$E$659,4,FALSE())</f>
        <v>381</v>
      </c>
      <c r="P1381" s="0" t="n">
        <f aca="false">VLOOKUP(A1381,'Team Data'!$A$1:$E$659,5,FALSE())</f>
        <v>427</v>
      </c>
      <c r="Q1381" s="0" t="n">
        <f aca="false">VLOOKUP(B1381,'Team Data'!$A$1:$E$659,4,FALSE())</f>
        <v>497</v>
      </c>
      <c r="R1381" s="0" t="n">
        <f aca="false">VLOOKUP(B1381,'Team Data'!$A$1:$E$659,5,FALSE())</f>
        <v>569</v>
      </c>
      <c r="S1381" s="0" t="n">
        <f aca="false">IF(I1381=1,(MIN(30,(C1381-D1381)))*(M1381/(M1381+N1381))*(Q1381/(Q1381+R1381)),(MAX(-30,(C1381-D1381)))*(N1381/(M1381+N1381))*(R1381/(R1381+Q1381)))</f>
        <v>-2.52328159645233</v>
      </c>
      <c r="T1381" s="0" t="n">
        <f aca="false">IF(J1381=1,(MIN(30,(D1381-C1381)))*(K1381/(K1381+L1381))*(O1381/(O1381+P1381)),(MAX(-30,(D1381-C1381)))*(L1381/(K1381+L1381))*(P1381/(P1381+O1381)))</f>
        <v>1.58924642464246</v>
      </c>
      <c r="U1381" s="7" t="n">
        <v>43071</v>
      </c>
    </row>
    <row r="1382" customFormat="false" ht="15" hidden="false" customHeight="false" outlineLevel="0" collapsed="false">
      <c r="A1382" s="0" t="s">
        <v>290</v>
      </c>
      <c r="B1382" s="0" t="s">
        <v>95</v>
      </c>
      <c r="C1382" s="0" t="n">
        <v>50</v>
      </c>
      <c r="D1382" s="0" t="n">
        <v>64</v>
      </c>
      <c r="E1382" s="0" t="n">
        <v>43</v>
      </c>
      <c r="F1382" s="0" t="n">
        <v>47</v>
      </c>
      <c r="G1382" s="0" t="n">
        <v>16</v>
      </c>
      <c r="H1382" s="0" t="n">
        <v>14</v>
      </c>
      <c r="I1382" s="0" t="n">
        <v>0</v>
      </c>
      <c r="J1382" s="0" t="n">
        <v>1</v>
      </c>
      <c r="K1382" s="0" t="n">
        <f aca="false">VLOOKUP(A1382,'Team Data'!$A$1:$E$659,2,FALSE())</f>
        <v>19</v>
      </c>
      <c r="L1382" s="0" t="n">
        <f aca="false">VLOOKUP(A1382,'Team Data'!$A$1:$E$659,3,FALSE())</f>
        <v>14</v>
      </c>
      <c r="M1382" s="0" t="n">
        <f aca="false">VLOOKUP(B1382,'Team Data'!$A$1:$E$659,2,FALSE())</f>
        <v>23</v>
      </c>
      <c r="N1382" s="0" t="n">
        <f aca="false">VLOOKUP(B1382,'Team Data'!$A$1:$E$659,3,FALSE())</f>
        <v>9</v>
      </c>
      <c r="O1382" s="0" t="n">
        <f aca="false">VLOOKUP(A1382,'Team Data'!$A$1:$E$659,4,FALSE())</f>
        <v>502</v>
      </c>
      <c r="P1382" s="0" t="n">
        <f aca="false">VLOOKUP(A1382,'Team Data'!$A$1:$E$659,5,FALSE())</f>
        <v>497</v>
      </c>
      <c r="Q1382" s="0" t="n">
        <f aca="false">VLOOKUP(B1382,'Team Data'!$A$1:$E$659,4,FALSE())</f>
        <v>502</v>
      </c>
      <c r="R1382" s="0" t="n">
        <f aca="false">VLOOKUP(B1382,'Team Data'!$A$1:$E$659,5,FALSE())</f>
        <v>485</v>
      </c>
      <c r="S1382" s="0" t="n">
        <f aca="false">IF(I1382=1,(MIN(30,(C1382-D1382)))*(M1382/(M1382+N1382))*(Q1382/(Q1382+R1382)),(MAX(-30,(C1382-D1382)))*(N1382/(M1382+N1382))*(R1382/(R1382+Q1382)))</f>
        <v>-1.93484042553192</v>
      </c>
      <c r="T1382" s="0" t="n">
        <f aca="false">IF(J1382=1,(MIN(30,(D1382-C1382)))*(K1382/(K1382+L1382))*(O1382/(O1382+P1382)),(MAX(-30,(D1382-C1382)))*(L1382/(K1382+L1382))*(P1382/(P1382+O1382)))</f>
        <v>4.05047471714138</v>
      </c>
      <c r="U1382" s="7" t="n">
        <v>43071</v>
      </c>
    </row>
    <row r="1383" customFormat="false" ht="15" hidden="false" customHeight="false" outlineLevel="0" collapsed="false">
      <c r="A1383" s="0" t="s">
        <v>259</v>
      </c>
      <c r="B1383" s="0" t="s">
        <v>274</v>
      </c>
      <c r="C1383" s="0" t="n">
        <v>58</v>
      </c>
      <c r="D1383" s="0" t="n">
        <v>76</v>
      </c>
      <c r="E1383" s="0" t="n">
        <v>28</v>
      </c>
      <c r="F1383" s="0" t="n">
        <v>30</v>
      </c>
      <c r="G1383" s="0" t="n">
        <v>20</v>
      </c>
      <c r="H1383" s="0" t="n">
        <v>18</v>
      </c>
      <c r="I1383" s="0" t="n">
        <v>0</v>
      </c>
      <c r="J1383" s="0" t="n">
        <v>1</v>
      </c>
      <c r="K1383" s="0" t="n">
        <f aca="false">VLOOKUP(A1383,'Team Data'!$A$1:$E$659,2,FALSE())</f>
        <v>4</v>
      </c>
      <c r="L1383" s="0" t="n">
        <f aca="false">VLOOKUP(A1383,'Team Data'!$A$1:$E$659,3,FALSE())</f>
        <v>26</v>
      </c>
      <c r="M1383" s="0" t="n">
        <f aca="false">VLOOKUP(B1383,'Team Data'!$A$1:$E$659,2,FALSE())</f>
        <v>20</v>
      </c>
      <c r="N1383" s="0" t="n">
        <f aca="false">VLOOKUP(B1383,'Team Data'!$A$1:$E$659,3,FALSE())</f>
        <v>13</v>
      </c>
      <c r="O1383" s="0" t="n">
        <f aca="false">VLOOKUP(A1383,'Team Data'!$A$1:$E$659,4,FALSE())</f>
        <v>537</v>
      </c>
      <c r="P1383" s="0" t="n">
        <f aca="false">VLOOKUP(A1383,'Team Data'!$A$1:$E$659,5,FALSE())</f>
        <v>418</v>
      </c>
      <c r="Q1383" s="0" t="n">
        <f aca="false">VLOOKUP(B1383,'Team Data'!$A$1:$E$659,4,FALSE())</f>
        <v>571</v>
      </c>
      <c r="R1383" s="0" t="n">
        <f aca="false">VLOOKUP(B1383,'Team Data'!$A$1:$E$659,5,FALSE())</f>
        <v>476</v>
      </c>
      <c r="S1383" s="0" t="n">
        <f aca="false">IF(I1383=1,(MIN(30,(C1383-D1383)))*(M1383/(M1383+N1383))*(Q1383/(Q1383+R1383)),(MAX(-30,(C1383-D1383)))*(N1383/(M1383+N1383))*(R1383/(R1383+Q1383)))</f>
        <v>-3.2237561865069</v>
      </c>
      <c r="T1383" s="0" t="n">
        <f aca="false">IF(J1383=1,(MIN(30,(D1383-C1383)))*(K1383/(K1383+L1383))*(O1383/(O1383+P1383)),(MAX(-30,(D1383-C1383)))*(L1383/(K1383+L1383))*(P1383/(P1383+O1383)))</f>
        <v>1.34952879581152</v>
      </c>
      <c r="U1383" s="7" t="n">
        <v>43071</v>
      </c>
    </row>
    <row r="1384" customFormat="false" ht="15" hidden="false" customHeight="false" outlineLevel="0" collapsed="false">
      <c r="A1384" s="0" t="s">
        <v>312</v>
      </c>
      <c r="B1384" s="0" t="s">
        <v>153</v>
      </c>
      <c r="C1384" s="0" t="n">
        <v>61</v>
      </c>
      <c r="D1384" s="0" t="n">
        <v>85</v>
      </c>
      <c r="E1384" s="0" t="n">
        <v>30</v>
      </c>
      <c r="F1384" s="0" t="n">
        <v>32</v>
      </c>
      <c r="G1384" s="0" t="n">
        <v>19</v>
      </c>
      <c r="H1384" s="0" t="n">
        <v>9</v>
      </c>
      <c r="I1384" s="0" t="n">
        <v>0</v>
      </c>
      <c r="J1384" s="0" t="n">
        <v>1</v>
      </c>
      <c r="K1384" s="0" t="n">
        <f aca="false">VLOOKUP(A1384,'Team Data'!$A$1:$E$659,2,FALSE())</f>
        <v>20</v>
      </c>
      <c r="L1384" s="0" t="n">
        <f aca="false">VLOOKUP(A1384,'Team Data'!$A$1:$E$659,3,FALSE())</f>
        <v>16</v>
      </c>
      <c r="M1384" s="0" t="n">
        <f aca="false">VLOOKUP(B1384,'Team Data'!$A$1:$E$659,2,FALSE())</f>
        <v>32</v>
      </c>
      <c r="N1384" s="0" t="n">
        <f aca="false">VLOOKUP(B1384,'Team Data'!$A$1:$E$659,3,FALSE())</f>
        <v>6</v>
      </c>
      <c r="O1384" s="0" t="n">
        <f aca="false">VLOOKUP(A1384,'Team Data'!$A$1:$E$659,4,FALSE())</f>
        <v>545</v>
      </c>
      <c r="P1384" s="0" t="n">
        <f aca="false">VLOOKUP(A1384,'Team Data'!$A$1:$E$659,5,FALSE())</f>
        <v>579</v>
      </c>
      <c r="Q1384" s="0" t="n">
        <f aca="false">VLOOKUP(B1384,'Team Data'!$A$1:$E$659,4,FALSE())</f>
        <v>662</v>
      </c>
      <c r="R1384" s="0" t="n">
        <f aca="false">VLOOKUP(B1384,'Team Data'!$A$1:$E$659,5,FALSE())</f>
        <v>561</v>
      </c>
      <c r="S1384" s="0" t="n">
        <f aca="false">IF(I1384=1,(MIN(30,(C1384-D1384)))*(M1384/(M1384+N1384))*(Q1384/(Q1384+R1384)),(MAX(-30,(C1384-D1384)))*(N1384/(M1384+N1384))*(R1384/(R1384+Q1384)))</f>
        <v>-1.73826225416362</v>
      </c>
      <c r="T1384" s="0" t="n">
        <f aca="false">IF(J1384=1,(MIN(30,(D1384-C1384)))*(K1384/(K1384+L1384))*(O1384/(O1384+P1384)),(MAX(-30,(D1384-C1384)))*(L1384/(K1384+L1384))*(P1384/(P1384+O1384)))</f>
        <v>6.4650059311981</v>
      </c>
      <c r="U1384" s="7" t="n">
        <v>43071</v>
      </c>
    </row>
    <row r="1385" customFormat="false" ht="15" hidden="false" customHeight="false" outlineLevel="0" collapsed="false">
      <c r="A1385" s="0" t="s">
        <v>242</v>
      </c>
      <c r="B1385" s="0" t="s">
        <v>74</v>
      </c>
      <c r="C1385" s="0" t="n">
        <v>77</v>
      </c>
      <c r="D1385" s="0" t="n">
        <v>89</v>
      </c>
      <c r="E1385" s="0" t="n">
        <v>31</v>
      </c>
      <c r="F1385" s="0" t="n">
        <v>35</v>
      </c>
      <c r="G1385" s="0" t="n">
        <v>14</v>
      </c>
      <c r="H1385" s="0" t="n">
        <v>10</v>
      </c>
      <c r="I1385" s="0" t="n">
        <v>0</v>
      </c>
      <c r="J1385" s="0" t="n">
        <v>1</v>
      </c>
      <c r="K1385" s="0" t="n">
        <f aca="false">VLOOKUP(A1385,'Team Data'!$A$1:$E$659,2,FALSE())</f>
        <v>22</v>
      </c>
      <c r="L1385" s="0" t="n">
        <f aca="false">VLOOKUP(A1385,'Team Data'!$A$1:$E$659,3,FALSE())</f>
        <v>9</v>
      </c>
      <c r="M1385" s="0" t="n">
        <f aca="false">VLOOKUP(B1385,'Team Data'!$A$1:$E$659,2,FALSE())</f>
        <v>13</v>
      </c>
      <c r="N1385" s="0" t="n">
        <f aca="false">VLOOKUP(B1385,'Team Data'!$A$1:$E$659,3,FALSE())</f>
        <v>20</v>
      </c>
      <c r="O1385" s="0" t="n">
        <f aca="false">VLOOKUP(A1385,'Team Data'!$A$1:$E$659,4,FALSE())</f>
        <v>500</v>
      </c>
      <c r="P1385" s="0" t="n">
        <f aca="false">VLOOKUP(A1385,'Team Data'!$A$1:$E$659,5,FALSE())</f>
        <v>520</v>
      </c>
      <c r="Q1385" s="0" t="n">
        <f aca="false">VLOOKUP(B1385,'Team Data'!$A$1:$E$659,4,FALSE())</f>
        <v>534</v>
      </c>
      <c r="R1385" s="0" t="n">
        <f aca="false">VLOOKUP(B1385,'Team Data'!$A$1:$E$659,5,FALSE())</f>
        <v>500</v>
      </c>
      <c r="S1385" s="0" t="n">
        <f aca="false">IF(I1385=1,(MIN(30,(C1385-D1385)))*(M1385/(M1385+N1385))*(Q1385/(Q1385+R1385)),(MAX(-30,(C1385-D1385)))*(N1385/(M1385+N1385))*(R1385/(R1385+Q1385)))</f>
        <v>-3.51679268507122</v>
      </c>
      <c r="T1385" s="0" t="n">
        <f aca="false">IF(J1385=1,(MIN(30,(D1385-C1385)))*(K1385/(K1385+L1385))*(O1385/(O1385+P1385)),(MAX(-30,(D1385-C1385)))*(L1385/(K1385+L1385))*(P1385/(P1385+O1385)))</f>
        <v>4.17457305502846</v>
      </c>
      <c r="U1385" s="7" t="n">
        <v>43071</v>
      </c>
    </row>
    <row r="1386" customFormat="false" ht="15" hidden="false" customHeight="false" outlineLevel="0" collapsed="false">
      <c r="A1386" s="0" t="s">
        <v>180</v>
      </c>
      <c r="B1386" s="0" t="s">
        <v>172</v>
      </c>
      <c r="C1386" s="0" t="n">
        <v>68</v>
      </c>
      <c r="D1386" s="0" t="n">
        <v>64</v>
      </c>
      <c r="E1386" s="0" t="n">
        <v>36</v>
      </c>
      <c r="F1386" s="0" t="n">
        <v>34</v>
      </c>
      <c r="G1386" s="0" t="n">
        <v>14</v>
      </c>
      <c r="H1386" s="0" t="n">
        <v>15</v>
      </c>
      <c r="I1386" s="0" t="n">
        <v>1</v>
      </c>
      <c r="J1386" s="0" t="n">
        <v>0</v>
      </c>
      <c r="K1386" s="0" t="n">
        <f aca="false">VLOOKUP(A1386,'Team Data'!$A$1:$E$659,2,FALSE())</f>
        <v>13</v>
      </c>
      <c r="L1386" s="0" t="n">
        <f aca="false">VLOOKUP(A1386,'Team Data'!$A$1:$E$659,3,FALSE())</f>
        <v>19</v>
      </c>
      <c r="M1386" s="0" t="n">
        <f aca="false">VLOOKUP(B1386,'Team Data'!$A$1:$E$659,2,FALSE())</f>
        <v>16</v>
      </c>
      <c r="N1386" s="0" t="n">
        <f aca="false">VLOOKUP(B1386,'Team Data'!$A$1:$E$659,3,FALSE())</f>
        <v>17</v>
      </c>
      <c r="O1386" s="0" t="n">
        <f aca="false">VLOOKUP(A1386,'Team Data'!$A$1:$E$659,4,FALSE())</f>
        <v>479</v>
      </c>
      <c r="P1386" s="0" t="n">
        <f aca="false">VLOOKUP(A1386,'Team Data'!$A$1:$E$659,5,FALSE())</f>
        <v>507</v>
      </c>
      <c r="Q1386" s="0" t="n">
        <f aca="false">VLOOKUP(B1386,'Team Data'!$A$1:$E$659,4,FALSE())</f>
        <v>503</v>
      </c>
      <c r="R1386" s="0" t="n">
        <f aca="false">VLOOKUP(B1386,'Team Data'!$A$1:$E$659,5,FALSE())</f>
        <v>522</v>
      </c>
      <c r="S1386" s="0" t="n">
        <f aca="false">IF(I1386=1,(MIN(30,(C1386-D1386)))*(M1386/(M1386+N1386))*(Q1386/(Q1386+R1386)),(MAX(-30,(C1386-D1386)))*(N1386/(M1386+N1386))*(R1386/(R1386+Q1386)))</f>
        <v>0.951722099039172</v>
      </c>
      <c r="T1386" s="0" t="n">
        <f aca="false">IF(J1386=1,(MIN(30,(D1386-C1386)))*(K1386/(K1386+L1386))*(O1386/(O1386+P1386)),(MAX(-30,(D1386-C1386)))*(L1386/(K1386+L1386))*(P1386/(P1386+O1386)))</f>
        <v>-1.22122210953347</v>
      </c>
      <c r="U1386" s="7" t="n">
        <v>43071</v>
      </c>
    </row>
    <row r="1387" customFormat="false" ht="15" hidden="false" customHeight="false" outlineLevel="0" collapsed="false">
      <c r="A1387" s="0" t="s">
        <v>348</v>
      </c>
      <c r="B1387" s="0" t="s">
        <v>261</v>
      </c>
      <c r="C1387" s="0" t="n">
        <v>108</v>
      </c>
      <c r="D1387" s="0" t="n">
        <v>85</v>
      </c>
      <c r="E1387" s="0" t="n">
        <v>52</v>
      </c>
      <c r="F1387" s="0" t="n">
        <v>29</v>
      </c>
      <c r="G1387" s="0" t="n">
        <v>22</v>
      </c>
      <c r="H1387" s="0" t="n">
        <v>8</v>
      </c>
      <c r="I1387" s="0" t="n">
        <v>1</v>
      </c>
      <c r="J1387" s="0" t="n">
        <v>0</v>
      </c>
      <c r="K1387" s="0" t="n">
        <f aca="false">VLOOKUP(A1387,'Team Data'!$A$1:$E$659,2,FALSE())</f>
        <v>19</v>
      </c>
      <c r="L1387" s="0" t="n">
        <f aca="false">VLOOKUP(A1387,'Team Data'!$A$1:$E$659,3,FALSE())</f>
        <v>12</v>
      </c>
      <c r="M1387" s="0" t="n">
        <f aca="false">VLOOKUP(B1387,'Team Data'!$A$1:$E$659,2,FALSE())</f>
        <v>15</v>
      </c>
      <c r="N1387" s="0" t="n">
        <f aca="false">VLOOKUP(B1387,'Team Data'!$A$1:$E$659,3,FALSE())</f>
        <v>16</v>
      </c>
      <c r="O1387" s="0" t="n">
        <f aca="false">VLOOKUP(A1387,'Team Data'!$A$1:$E$659,4,FALSE())</f>
        <v>519</v>
      </c>
      <c r="P1387" s="0" t="n">
        <f aca="false">VLOOKUP(A1387,'Team Data'!$A$1:$E$659,5,FALSE())</f>
        <v>432</v>
      </c>
      <c r="Q1387" s="0" t="n">
        <f aca="false">VLOOKUP(B1387,'Team Data'!$A$1:$E$659,4,FALSE())</f>
        <v>492</v>
      </c>
      <c r="R1387" s="0" t="n">
        <f aca="false">VLOOKUP(B1387,'Team Data'!$A$1:$E$659,5,FALSE())</f>
        <v>475</v>
      </c>
      <c r="S1387" s="0" t="n">
        <f aca="false">IF(I1387=1,(MIN(30,(C1387-D1387)))*(M1387/(M1387+N1387))*(Q1387/(Q1387+R1387)),(MAX(-30,(C1387-D1387)))*(N1387/(M1387+N1387))*(R1387/(R1387+Q1387)))</f>
        <v>5.66234112819829</v>
      </c>
      <c r="T1387" s="0" t="n">
        <f aca="false">IF(J1387=1,(MIN(30,(D1387-C1387)))*(K1387/(K1387+L1387))*(O1387/(O1387+P1387)),(MAX(-30,(D1387-C1387)))*(L1387/(K1387+L1387))*(P1387/(P1387+O1387)))</f>
        <v>-4.04436755876666</v>
      </c>
      <c r="U1387" s="7" t="n">
        <v>43071</v>
      </c>
    </row>
    <row r="1388" customFormat="false" ht="15" hidden="false" customHeight="false" outlineLevel="0" collapsed="false">
      <c r="A1388" s="0" t="s">
        <v>221</v>
      </c>
      <c r="B1388" s="0" t="s">
        <v>146</v>
      </c>
      <c r="C1388" s="0" t="n">
        <v>74</v>
      </c>
      <c r="D1388" s="0" t="n">
        <v>66</v>
      </c>
      <c r="E1388" s="0" t="n">
        <v>53</v>
      </c>
      <c r="F1388" s="0" t="n">
        <v>42</v>
      </c>
      <c r="G1388" s="0" t="n">
        <v>24</v>
      </c>
      <c r="H1388" s="0" t="n">
        <v>16</v>
      </c>
      <c r="I1388" s="0" t="n">
        <v>1</v>
      </c>
      <c r="J1388" s="0" t="n">
        <v>0</v>
      </c>
      <c r="K1388" s="0" t="n">
        <f aca="false">VLOOKUP(A1388,'Team Data'!$A$1:$E$659,2,FALSE())</f>
        <v>11</v>
      </c>
      <c r="L1388" s="0" t="n">
        <f aca="false">VLOOKUP(A1388,'Team Data'!$A$1:$E$659,3,FALSE())</f>
        <v>21</v>
      </c>
      <c r="M1388" s="0" t="n">
        <f aca="false">VLOOKUP(B1388,'Team Data'!$A$1:$E$659,2,FALSE())</f>
        <v>7</v>
      </c>
      <c r="N1388" s="0" t="n">
        <f aca="false">VLOOKUP(B1388,'Team Data'!$A$1:$E$659,3,FALSE())</f>
        <v>25</v>
      </c>
      <c r="O1388" s="0" t="n">
        <f aca="false">VLOOKUP(A1388,'Team Data'!$A$1:$E$659,4,FALSE())</f>
        <v>508</v>
      </c>
      <c r="P1388" s="0" t="n">
        <f aca="false">VLOOKUP(A1388,'Team Data'!$A$1:$E$659,5,FALSE())</f>
        <v>413</v>
      </c>
      <c r="Q1388" s="0" t="n">
        <f aca="false">VLOOKUP(B1388,'Team Data'!$A$1:$E$659,4,FALSE())</f>
        <v>544</v>
      </c>
      <c r="R1388" s="0" t="n">
        <f aca="false">VLOOKUP(B1388,'Team Data'!$A$1:$E$659,5,FALSE())</f>
        <v>461</v>
      </c>
      <c r="S1388" s="0" t="n">
        <f aca="false">IF(I1388=1,(MIN(30,(C1388-D1388)))*(M1388/(M1388+N1388))*(Q1388/(Q1388+R1388)),(MAX(-30,(C1388-D1388)))*(N1388/(M1388+N1388))*(R1388/(R1388+Q1388)))</f>
        <v>0.94726368159204</v>
      </c>
      <c r="T1388" s="0" t="n">
        <f aca="false">IF(J1388=1,(MIN(30,(D1388-C1388)))*(K1388/(K1388+L1388))*(O1388/(O1388+P1388)),(MAX(-30,(D1388-C1388)))*(L1388/(K1388+L1388))*(P1388/(P1388+O1388)))</f>
        <v>-2.3542345276873</v>
      </c>
      <c r="U1388" s="7" t="n">
        <v>43071</v>
      </c>
    </row>
    <row r="1389" customFormat="false" ht="15" hidden="false" customHeight="false" outlineLevel="0" collapsed="false">
      <c r="A1389" s="0" t="s">
        <v>302</v>
      </c>
      <c r="B1389" s="0" t="s">
        <v>122</v>
      </c>
      <c r="C1389" s="0" t="n">
        <v>58</v>
      </c>
      <c r="D1389" s="0" t="n">
        <v>65</v>
      </c>
      <c r="E1389" s="0" t="n">
        <v>49</v>
      </c>
      <c r="F1389" s="0" t="n">
        <v>29</v>
      </c>
      <c r="G1389" s="0" t="n">
        <v>21</v>
      </c>
      <c r="H1389" s="0" t="n">
        <v>11</v>
      </c>
      <c r="I1389" s="0" t="n">
        <v>0</v>
      </c>
      <c r="J1389" s="0" t="n">
        <v>1</v>
      </c>
      <c r="K1389" s="0" t="n">
        <f aca="false">VLOOKUP(A1389,'Team Data'!$A$1:$E$659,2,FALSE())</f>
        <v>19</v>
      </c>
      <c r="L1389" s="0" t="n">
        <f aca="false">VLOOKUP(A1389,'Team Data'!$A$1:$E$659,3,FALSE())</f>
        <v>12</v>
      </c>
      <c r="M1389" s="0" t="n">
        <f aca="false">VLOOKUP(B1389,'Team Data'!$A$1:$E$659,2,FALSE())</f>
        <v>17</v>
      </c>
      <c r="N1389" s="0" t="n">
        <f aca="false">VLOOKUP(B1389,'Team Data'!$A$1:$E$659,3,FALSE())</f>
        <v>14</v>
      </c>
      <c r="O1389" s="0" t="n">
        <f aca="false">VLOOKUP(A1389,'Team Data'!$A$1:$E$659,4,FALSE())</f>
        <v>534</v>
      </c>
      <c r="P1389" s="0" t="n">
        <f aca="false">VLOOKUP(A1389,'Team Data'!$A$1:$E$659,5,FALSE())</f>
        <v>472</v>
      </c>
      <c r="Q1389" s="0" t="n">
        <f aca="false">VLOOKUP(B1389,'Team Data'!$A$1:$E$659,4,FALSE())</f>
        <v>588</v>
      </c>
      <c r="R1389" s="0" t="n">
        <f aca="false">VLOOKUP(B1389,'Team Data'!$A$1:$E$659,5,FALSE())</f>
        <v>411</v>
      </c>
      <c r="S1389" s="0" t="n">
        <f aca="false">IF(I1389=1,(MIN(30,(C1389-D1389)))*(M1389/(M1389+N1389))*(Q1389/(Q1389+R1389)),(MAX(-30,(C1389-D1389)))*(N1389/(M1389+N1389))*(R1389/(R1389+Q1389)))</f>
        <v>-1.30059091349414</v>
      </c>
      <c r="T1389" s="0" t="n">
        <f aca="false">IF(J1389=1,(MIN(30,(D1389-C1389)))*(K1389/(K1389+L1389))*(O1389/(O1389+P1389)),(MAX(-30,(D1389-C1389)))*(L1389/(K1389+L1389))*(P1389/(P1389+O1389)))</f>
        <v>2.27736804976592</v>
      </c>
      <c r="U1389" s="7" t="n">
        <v>43071</v>
      </c>
    </row>
    <row r="1390" customFormat="false" ht="15" hidden="false" customHeight="false" outlineLevel="0" collapsed="false">
      <c r="A1390" s="0" t="s">
        <v>241</v>
      </c>
      <c r="B1390" s="0" t="s">
        <v>338</v>
      </c>
      <c r="C1390" s="0" t="n">
        <v>53</v>
      </c>
      <c r="D1390" s="0" t="n">
        <v>82</v>
      </c>
      <c r="E1390" s="0" t="n">
        <v>28</v>
      </c>
      <c r="F1390" s="0" t="n">
        <v>39</v>
      </c>
      <c r="G1390" s="0" t="n">
        <v>13</v>
      </c>
      <c r="H1390" s="0" t="n">
        <v>10</v>
      </c>
      <c r="I1390" s="0" t="n">
        <v>0</v>
      </c>
      <c r="J1390" s="0" t="n">
        <v>1</v>
      </c>
      <c r="K1390" s="0" t="n">
        <f aca="false">VLOOKUP(A1390,'Team Data'!$A$1:$E$659,2,FALSE())</f>
        <v>12</v>
      </c>
      <c r="L1390" s="0" t="n">
        <f aca="false">VLOOKUP(A1390,'Team Data'!$A$1:$E$659,3,FALSE())</f>
        <v>20</v>
      </c>
      <c r="M1390" s="0" t="n">
        <f aca="false">VLOOKUP(B1390,'Team Data'!$A$1:$E$659,2,FALSE())</f>
        <v>11</v>
      </c>
      <c r="N1390" s="0" t="n">
        <f aca="false">VLOOKUP(B1390,'Team Data'!$A$1:$E$659,3,FALSE())</f>
        <v>20</v>
      </c>
      <c r="O1390" s="0" t="n">
        <f aca="false">VLOOKUP(A1390,'Team Data'!$A$1:$E$659,4,FALSE())</f>
        <v>593</v>
      </c>
      <c r="P1390" s="0" t="n">
        <f aca="false">VLOOKUP(A1390,'Team Data'!$A$1:$E$659,5,FALSE())</f>
        <v>457</v>
      </c>
      <c r="Q1390" s="0" t="n">
        <f aca="false">VLOOKUP(B1390,'Team Data'!$A$1:$E$659,4,FALSE())</f>
        <v>617</v>
      </c>
      <c r="R1390" s="0" t="n">
        <f aca="false">VLOOKUP(B1390,'Team Data'!$A$1:$E$659,5,FALSE())</f>
        <v>430</v>
      </c>
      <c r="S1390" s="0" t="n">
        <f aca="false">IF(I1390=1,(MIN(30,(C1390-D1390)))*(M1390/(M1390+N1390))*(Q1390/(Q1390+R1390)),(MAX(-30,(C1390-D1390)))*(N1390/(M1390+N1390))*(R1390/(R1390+Q1390)))</f>
        <v>-7.68401269371784</v>
      </c>
      <c r="T1390" s="0" t="n">
        <f aca="false">IF(J1390=1,(MIN(30,(D1390-C1390)))*(K1390/(K1390+L1390))*(O1390/(O1390+P1390)),(MAX(-30,(D1390-C1390)))*(L1390/(K1390+L1390))*(P1390/(P1390+O1390)))</f>
        <v>6.14178571428572</v>
      </c>
      <c r="U1390" s="7" t="n">
        <v>43071</v>
      </c>
    </row>
    <row r="1391" customFormat="false" ht="15" hidden="false" customHeight="false" outlineLevel="0" collapsed="false">
      <c r="A1391" s="0" t="s">
        <v>178</v>
      </c>
      <c r="B1391" s="0" t="s">
        <v>311</v>
      </c>
      <c r="C1391" s="0" t="n">
        <v>81</v>
      </c>
      <c r="D1391" s="0" t="n">
        <v>84</v>
      </c>
      <c r="E1391" s="0" t="n">
        <v>35</v>
      </c>
      <c r="F1391" s="0" t="n">
        <v>37</v>
      </c>
      <c r="G1391" s="0" t="n">
        <v>15</v>
      </c>
      <c r="H1391" s="0" t="n">
        <v>10</v>
      </c>
      <c r="I1391" s="0" t="n">
        <v>0</v>
      </c>
      <c r="J1391" s="0" t="n">
        <v>1</v>
      </c>
      <c r="K1391" s="0" t="n">
        <f aca="false">VLOOKUP(A1391,'Team Data'!$A$1:$E$659,2,FALSE())</f>
        <v>11</v>
      </c>
      <c r="L1391" s="0" t="n">
        <f aca="false">VLOOKUP(A1391,'Team Data'!$A$1:$E$659,3,FALSE())</f>
        <v>20</v>
      </c>
      <c r="M1391" s="0" t="n">
        <f aca="false">VLOOKUP(B1391,'Team Data'!$A$1:$E$659,2,FALSE())</f>
        <v>14</v>
      </c>
      <c r="N1391" s="0" t="n">
        <f aca="false">VLOOKUP(B1391,'Team Data'!$A$1:$E$659,3,FALSE())</f>
        <v>18</v>
      </c>
      <c r="O1391" s="0" t="n">
        <f aca="false">VLOOKUP(A1391,'Team Data'!$A$1:$E$659,4,FALSE())</f>
        <v>548</v>
      </c>
      <c r="P1391" s="0" t="n">
        <f aca="false">VLOOKUP(A1391,'Team Data'!$A$1:$E$659,5,FALSE())</f>
        <v>455</v>
      </c>
      <c r="Q1391" s="0" t="n">
        <f aca="false">VLOOKUP(B1391,'Team Data'!$A$1:$E$659,4,FALSE())</f>
        <v>616</v>
      </c>
      <c r="R1391" s="0" t="n">
        <f aca="false">VLOOKUP(B1391,'Team Data'!$A$1:$E$659,5,FALSE())</f>
        <v>430</v>
      </c>
      <c r="S1391" s="0" t="n">
        <f aca="false">IF(I1391=1,(MIN(30,(C1391-D1391)))*(M1391/(M1391+N1391))*(Q1391/(Q1391+R1391)),(MAX(-30,(C1391-D1391)))*(N1391/(M1391+N1391))*(R1391/(R1391+Q1391)))</f>
        <v>-0.693714149139579</v>
      </c>
      <c r="T1391" s="0" t="n">
        <f aca="false">IF(J1391=1,(MIN(30,(D1391-C1391)))*(K1391/(K1391+L1391))*(O1391/(O1391+P1391)),(MAX(-30,(D1391-C1391)))*(L1391/(K1391+L1391))*(P1391/(P1391+O1391)))</f>
        <v>0.581610008683626</v>
      </c>
      <c r="U1391" s="7" t="n">
        <v>43071</v>
      </c>
    </row>
    <row r="1392" customFormat="false" ht="15" hidden="false" customHeight="false" outlineLevel="0" collapsed="false">
      <c r="A1392" s="0" t="s">
        <v>154</v>
      </c>
      <c r="B1392" s="0" t="s">
        <v>183</v>
      </c>
      <c r="C1392" s="0" t="n">
        <v>75</v>
      </c>
      <c r="D1392" s="0" t="n">
        <v>80</v>
      </c>
      <c r="E1392" s="0" t="n">
        <v>36</v>
      </c>
      <c r="F1392" s="0" t="n">
        <v>30</v>
      </c>
      <c r="G1392" s="0" t="n">
        <v>19</v>
      </c>
      <c r="H1392" s="0" t="n">
        <v>14</v>
      </c>
      <c r="I1392" s="0" t="n">
        <v>0</v>
      </c>
      <c r="J1392" s="0" t="n">
        <v>1</v>
      </c>
      <c r="K1392" s="0" t="n">
        <f aca="false">VLOOKUP(A1392,'Team Data'!$A$1:$E$659,2,FALSE())</f>
        <v>9</v>
      </c>
      <c r="L1392" s="0" t="n">
        <f aca="false">VLOOKUP(A1392,'Team Data'!$A$1:$E$659,3,FALSE())</f>
        <v>22</v>
      </c>
      <c r="M1392" s="0" t="n">
        <f aca="false">VLOOKUP(B1392,'Team Data'!$A$1:$E$659,2,FALSE())</f>
        <v>18</v>
      </c>
      <c r="N1392" s="0" t="n">
        <f aca="false">VLOOKUP(B1392,'Team Data'!$A$1:$E$659,3,FALSE())</f>
        <v>13</v>
      </c>
      <c r="O1392" s="0" t="n">
        <f aca="false">VLOOKUP(A1392,'Team Data'!$A$1:$E$659,4,FALSE())</f>
        <v>465</v>
      </c>
      <c r="P1392" s="0" t="n">
        <f aca="false">VLOOKUP(A1392,'Team Data'!$A$1:$E$659,5,FALSE())</f>
        <v>484</v>
      </c>
      <c r="Q1392" s="0" t="n">
        <f aca="false">VLOOKUP(B1392,'Team Data'!$A$1:$E$659,4,FALSE())</f>
        <v>392</v>
      </c>
      <c r="R1392" s="0" t="n">
        <f aca="false">VLOOKUP(B1392,'Team Data'!$A$1:$E$659,5,FALSE())</f>
        <v>532</v>
      </c>
      <c r="S1392" s="0" t="n">
        <f aca="false">IF(I1392=1,(MIN(30,(C1392-D1392)))*(M1392/(M1392+N1392))*(Q1392/(Q1392+R1392)),(MAX(-30,(C1392-D1392)))*(N1392/(M1392+N1392))*(R1392/(R1392+Q1392)))</f>
        <v>-1.20723362658847</v>
      </c>
      <c r="T1392" s="0" t="n">
        <f aca="false">IF(J1392=1,(MIN(30,(D1392-C1392)))*(K1392/(K1392+L1392))*(O1392/(O1392+P1392)),(MAX(-30,(D1392-C1392)))*(L1392/(K1392+L1392))*(P1392/(P1392+O1392)))</f>
        <v>0.71127502634352</v>
      </c>
      <c r="U1392" s="7" t="n">
        <v>43071</v>
      </c>
    </row>
    <row r="1393" customFormat="false" ht="15" hidden="false" customHeight="false" outlineLevel="0" collapsed="false">
      <c r="A1393" s="0" t="s">
        <v>313</v>
      </c>
      <c r="B1393" s="0" t="s">
        <v>282</v>
      </c>
      <c r="C1393" s="0" t="n">
        <v>65</v>
      </c>
      <c r="D1393" s="0" t="n">
        <v>68</v>
      </c>
      <c r="E1393" s="0" t="n">
        <v>33</v>
      </c>
      <c r="F1393" s="0" t="n">
        <v>31</v>
      </c>
      <c r="G1393" s="0" t="n">
        <v>14</v>
      </c>
      <c r="H1393" s="0" t="n">
        <v>9</v>
      </c>
      <c r="I1393" s="0" t="n">
        <v>0</v>
      </c>
      <c r="J1393" s="0" t="n">
        <v>1</v>
      </c>
      <c r="K1393" s="0" t="n">
        <f aca="false">VLOOKUP(A1393,'Team Data'!$A$1:$E$659,2,FALSE())</f>
        <v>16</v>
      </c>
      <c r="L1393" s="0" t="n">
        <f aca="false">VLOOKUP(A1393,'Team Data'!$A$1:$E$659,3,FALSE())</f>
        <v>16</v>
      </c>
      <c r="M1393" s="0" t="n">
        <f aca="false">VLOOKUP(B1393,'Team Data'!$A$1:$E$659,2,FALSE())</f>
        <v>28</v>
      </c>
      <c r="N1393" s="0" t="n">
        <f aca="false">VLOOKUP(B1393,'Team Data'!$A$1:$E$659,3,FALSE())</f>
        <v>7</v>
      </c>
      <c r="O1393" s="0" t="n">
        <f aca="false">VLOOKUP(A1393,'Team Data'!$A$1:$E$659,4,FALSE())</f>
        <v>491</v>
      </c>
      <c r="P1393" s="0" t="n">
        <f aca="false">VLOOKUP(A1393,'Team Data'!$A$1:$E$659,5,FALSE())</f>
        <v>469</v>
      </c>
      <c r="Q1393" s="0" t="n">
        <f aca="false">VLOOKUP(B1393,'Team Data'!$A$1:$E$659,4,FALSE())</f>
        <v>478</v>
      </c>
      <c r="R1393" s="0" t="n">
        <f aca="false">VLOOKUP(B1393,'Team Data'!$A$1:$E$659,5,FALSE())</f>
        <v>538</v>
      </c>
      <c r="S1393" s="0" t="n">
        <f aca="false">IF(I1393=1,(MIN(30,(C1393-D1393)))*(M1393/(M1393+N1393))*(Q1393/(Q1393+R1393)),(MAX(-30,(C1393-D1393)))*(N1393/(M1393+N1393))*(R1393/(R1393+Q1393)))</f>
        <v>-0.317716535433071</v>
      </c>
      <c r="T1393" s="0" t="n">
        <f aca="false">IF(J1393=1,(MIN(30,(D1393-C1393)))*(K1393/(K1393+L1393))*(O1393/(O1393+P1393)),(MAX(-30,(D1393-C1393)))*(L1393/(K1393+L1393))*(P1393/(P1393+O1393)))</f>
        <v>0.7671875</v>
      </c>
      <c r="U1393" s="7" t="n">
        <v>43071</v>
      </c>
    </row>
    <row r="1394" customFormat="false" ht="15" hidden="false" customHeight="false" outlineLevel="0" collapsed="false">
      <c r="A1394" s="0" t="s">
        <v>10</v>
      </c>
      <c r="B1394" s="0" t="s">
        <v>22</v>
      </c>
      <c r="C1394" s="0" t="n">
        <v>47</v>
      </c>
      <c r="D1394" s="0" t="n">
        <v>67</v>
      </c>
      <c r="E1394" s="0" t="n">
        <v>32</v>
      </c>
      <c r="F1394" s="0" t="n">
        <v>39</v>
      </c>
      <c r="G1394" s="0" t="n">
        <v>26</v>
      </c>
      <c r="H1394" s="0" t="n">
        <v>13</v>
      </c>
      <c r="I1394" s="0" t="n">
        <v>0</v>
      </c>
      <c r="J1394" s="0" t="n">
        <v>1</v>
      </c>
      <c r="K1394" s="0" t="n">
        <f aca="false">VLOOKUP(A1394,'Team Data'!$A$1:$E$659,2,FALSE())</f>
        <v>3</v>
      </c>
      <c r="L1394" s="0" t="n">
        <f aca="false">VLOOKUP(A1394,'Team Data'!$A$1:$E$659,3,FALSE())</f>
        <v>28</v>
      </c>
      <c r="M1394" s="0" t="n">
        <f aca="false">VLOOKUP(B1394,'Team Data'!$A$1:$E$659,2,FALSE())</f>
        <v>19</v>
      </c>
      <c r="N1394" s="0" t="n">
        <f aca="false">VLOOKUP(B1394,'Team Data'!$A$1:$E$659,3,FALSE())</f>
        <v>15</v>
      </c>
      <c r="O1394" s="0" t="n">
        <f aca="false">VLOOKUP(A1394,'Team Data'!$A$1:$E$659,4,FALSE())</f>
        <v>453</v>
      </c>
      <c r="P1394" s="0" t="n">
        <f aca="false">VLOOKUP(A1394,'Team Data'!$A$1:$E$659,5,FALSE())</f>
        <v>567</v>
      </c>
      <c r="Q1394" s="0" t="n">
        <f aca="false">VLOOKUP(B1394,'Team Data'!$A$1:$E$659,4,FALSE())</f>
        <v>533</v>
      </c>
      <c r="R1394" s="0" t="n">
        <f aca="false">VLOOKUP(B1394,'Team Data'!$A$1:$E$659,5,FALSE())</f>
        <v>507</v>
      </c>
      <c r="S1394" s="0" t="n">
        <f aca="false">IF(I1394=1,(MIN(30,(C1394-D1394)))*(M1394/(M1394+N1394))*(Q1394/(Q1394+R1394)),(MAX(-30,(C1394-D1394)))*(N1394/(M1394+N1394))*(R1394/(R1394+Q1394)))</f>
        <v>-4.30147058823529</v>
      </c>
      <c r="T1394" s="0" t="n">
        <f aca="false">IF(J1394=1,(MIN(30,(D1394-C1394)))*(K1394/(K1394+L1394))*(O1394/(O1394+P1394)),(MAX(-30,(D1394-C1394)))*(L1394/(K1394+L1394))*(P1394/(P1394+O1394)))</f>
        <v>0.859582542694497</v>
      </c>
      <c r="U1394" s="7" t="n">
        <v>43071</v>
      </c>
    </row>
    <row r="1395" customFormat="false" ht="15" hidden="false" customHeight="false" outlineLevel="0" collapsed="false">
      <c r="A1395" s="0" t="s">
        <v>249</v>
      </c>
      <c r="B1395" s="0" t="s">
        <v>280</v>
      </c>
      <c r="C1395" s="0" t="n">
        <v>55</v>
      </c>
      <c r="D1395" s="0" t="n">
        <v>90</v>
      </c>
      <c r="E1395" s="0" t="n">
        <v>28</v>
      </c>
      <c r="F1395" s="0" t="n">
        <v>36</v>
      </c>
      <c r="G1395" s="0" t="n">
        <v>25</v>
      </c>
      <c r="H1395" s="0" t="n">
        <v>13</v>
      </c>
      <c r="I1395" s="0" t="n">
        <v>0</v>
      </c>
      <c r="J1395" s="0" t="n">
        <v>1</v>
      </c>
      <c r="K1395" s="0" t="n">
        <f aca="false">VLOOKUP(A1395,'Team Data'!$A$1:$E$659,2,FALSE())</f>
        <v>10</v>
      </c>
      <c r="L1395" s="0" t="n">
        <f aca="false">VLOOKUP(A1395,'Team Data'!$A$1:$E$659,3,FALSE())</f>
        <v>21</v>
      </c>
      <c r="M1395" s="0" t="n">
        <f aca="false">VLOOKUP(B1395,'Team Data'!$A$1:$E$659,2,FALSE())</f>
        <v>16</v>
      </c>
      <c r="N1395" s="0" t="n">
        <f aca="false">VLOOKUP(B1395,'Team Data'!$A$1:$E$659,3,FALSE())</f>
        <v>17</v>
      </c>
      <c r="O1395" s="0" t="n">
        <f aca="false">VLOOKUP(A1395,'Team Data'!$A$1:$E$659,4,FALSE())</f>
        <v>432</v>
      </c>
      <c r="P1395" s="0" t="n">
        <f aca="false">VLOOKUP(A1395,'Team Data'!$A$1:$E$659,5,FALSE())</f>
        <v>523</v>
      </c>
      <c r="Q1395" s="0" t="n">
        <f aca="false">VLOOKUP(B1395,'Team Data'!$A$1:$E$659,4,FALSE())</f>
        <v>652</v>
      </c>
      <c r="R1395" s="0" t="n">
        <f aca="false">VLOOKUP(B1395,'Team Data'!$A$1:$E$659,5,FALSE())</f>
        <v>412</v>
      </c>
      <c r="S1395" s="0" t="n">
        <f aca="false">IF(I1395=1,(MIN(30,(C1395-D1395)))*(M1395/(M1395+N1395))*(Q1395/(Q1395+R1395)),(MAX(-30,(C1395-D1395)))*(N1395/(M1395+N1395))*(R1395/(R1395+Q1395)))</f>
        <v>-5.98427887901572</v>
      </c>
      <c r="T1395" s="0" t="n">
        <f aca="false">IF(J1395=1,(MIN(30,(D1395-C1395)))*(K1395/(K1395+L1395))*(O1395/(O1395+P1395)),(MAX(-30,(D1395-C1395)))*(L1395/(K1395+L1395))*(P1395/(P1395+O1395)))</f>
        <v>4.37763891234589</v>
      </c>
      <c r="U1395" s="7" t="n">
        <v>43071</v>
      </c>
    </row>
    <row r="1396" customFormat="false" ht="15" hidden="false" customHeight="false" outlineLevel="0" collapsed="false">
      <c r="A1396" s="0" t="s">
        <v>215</v>
      </c>
      <c r="B1396" s="0" t="s">
        <v>350</v>
      </c>
      <c r="C1396" s="0" t="n">
        <v>83</v>
      </c>
      <c r="D1396" s="0" t="n">
        <v>58</v>
      </c>
      <c r="E1396" s="0" t="n">
        <v>32</v>
      </c>
      <c r="F1396" s="0" t="n">
        <v>18</v>
      </c>
      <c r="G1396" s="0" t="n">
        <v>13</v>
      </c>
      <c r="H1396" s="0" t="n">
        <v>13</v>
      </c>
      <c r="I1396" s="0" t="n">
        <v>1</v>
      </c>
      <c r="J1396" s="0" t="n">
        <v>0</v>
      </c>
      <c r="K1396" s="0" t="n">
        <f aca="false">VLOOKUP(A1396,'Team Data'!$A$1:$E$659,2,FALSE())</f>
        <v>25</v>
      </c>
      <c r="L1396" s="0" t="n">
        <f aca="false">VLOOKUP(A1396,'Team Data'!$A$1:$E$659,3,FALSE())</f>
        <v>9</v>
      </c>
      <c r="M1396" s="0" t="n">
        <f aca="false">VLOOKUP(B1396,'Team Data'!$A$1:$E$659,2,FALSE())</f>
        <v>15</v>
      </c>
      <c r="N1396" s="0" t="n">
        <f aca="false">VLOOKUP(B1396,'Team Data'!$A$1:$E$659,3,FALSE())</f>
        <v>17</v>
      </c>
      <c r="O1396" s="0" t="n">
        <f aca="false">VLOOKUP(A1396,'Team Data'!$A$1:$E$659,4,FALSE())</f>
        <v>711</v>
      </c>
      <c r="P1396" s="0" t="n">
        <f aca="false">VLOOKUP(A1396,'Team Data'!$A$1:$E$659,5,FALSE())</f>
        <v>455</v>
      </c>
      <c r="Q1396" s="0" t="n">
        <f aca="false">VLOOKUP(B1396,'Team Data'!$A$1:$E$659,4,FALSE())</f>
        <v>641</v>
      </c>
      <c r="R1396" s="0" t="n">
        <f aca="false">VLOOKUP(B1396,'Team Data'!$A$1:$E$659,5,FALSE())</f>
        <v>425</v>
      </c>
      <c r="S1396" s="0" t="n">
        <f aca="false">IF(I1396=1,(MIN(30,(C1396-D1396)))*(M1396/(M1396+N1396))*(Q1396/(Q1396+R1396)),(MAX(-30,(C1396-D1396)))*(N1396/(M1396+N1396))*(R1396/(R1396+Q1396)))</f>
        <v>7.04664047842402</v>
      </c>
      <c r="T1396" s="0" t="n">
        <f aca="false">IF(J1396=1,(MIN(30,(D1396-C1396)))*(K1396/(K1396+L1396))*(O1396/(O1396+P1396)),(MAX(-30,(D1396-C1396)))*(L1396/(K1396+L1396))*(P1396/(P1396+O1396)))</f>
        <v>-2.58235798607608</v>
      </c>
      <c r="U1396" s="7" t="n">
        <v>43071</v>
      </c>
    </row>
    <row r="1397" customFormat="false" ht="15" hidden="false" customHeight="false" outlineLevel="0" collapsed="false">
      <c r="A1397" s="0" t="s">
        <v>225</v>
      </c>
      <c r="B1397" s="0" t="s">
        <v>127</v>
      </c>
      <c r="C1397" s="0" t="n">
        <v>77</v>
      </c>
      <c r="D1397" s="0" t="n">
        <v>73</v>
      </c>
      <c r="E1397" s="0" t="n">
        <v>30</v>
      </c>
      <c r="F1397" s="0" t="n">
        <v>39</v>
      </c>
      <c r="G1397" s="0" t="n">
        <v>14</v>
      </c>
      <c r="H1397" s="0" t="n">
        <v>18</v>
      </c>
      <c r="I1397" s="0" t="n">
        <v>1</v>
      </c>
      <c r="J1397" s="0" t="n">
        <v>0</v>
      </c>
      <c r="K1397" s="0" t="n">
        <f aca="false">VLOOKUP(A1397,'Team Data'!$A$1:$E$659,2,FALSE())</f>
        <v>26</v>
      </c>
      <c r="L1397" s="0" t="n">
        <f aca="false">VLOOKUP(A1397,'Team Data'!$A$1:$E$659,3,FALSE())</f>
        <v>12</v>
      </c>
      <c r="M1397" s="0" t="n">
        <f aca="false">VLOOKUP(B1397,'Team Data'!$A$1:$E$659,2,FALSE())</f>
        <v>14</v>
      </c>
      <c r="N1397" s="0" t="n">
        <f aca="false">VLOOKUP(B1397,'Team Data'!$A$1:$E$659,3,FALSE())</f>
        <v>19</v>
      </c>
      <c r="O1397" s="0" t="n">
        <f aca="false">VLOOKUP(A1397,'Team Data'!$A$1:$E$659,4,FALSE())</f>
        <v>700</v>
      </c>
      <c r="P1397" s="0" t="n">
        <f aca="false">VLOOKUP(A1397,'Team Data'!$A$1:$E$659,5,FALSE())</f>
        <v>549</v>
      </c>
      <c r="Q1397" s="0" t="n">
        <f aca="false">VLOOKUP(B1397,'Team Data'!$A$1:$E$659,4,FALSE())</f>
        <v>641</v>
      </c>
      <c r="R1397" s="0" t="n">
        <f aca="false">VLOOKUP(B1397,'Team Data'!$A$1:$E$659,5,FALSE())</f>
        <v>461</v>
      </c>
      <c r="S1397" s="0" t="n">
        <f aca="false">IF(I1397=1,(MIN(30,(C1397-D1397)))*(M1397/(M1397+N1397))*(Q1397/(Q1397+R1397)),(MAX(-30,(C1397-D1397)))*(N1397/(M1397+N1397))*(R1397/(R1397+Q1397)))</f>
        <v>0.987075840070395</v>
      </c>
      <c r="T1397" s="0" t="n">
        <f aca="false">IF(J1397=1,(MIN(30,(D1397-C1397)))*(K1397/(K1397+L1397))*(O1397/(O1397+P1397)),(MAX(-30,(D1397-C1397)))*(L1397/(K1397+L1397))*(P1397/(P1397+O1397)))</f>
        <v>-0.555223125869116</v>
      </c>
      <c r="U1397" s="7" t="n">
        <v>43071</v>
      </c>
    </row>
    <row r="1398" customFormat="false" ht="15" hidden="false" customHeight="false" outlineLevel="0" collapsed="false">
      <c r="A1398" s="0" t="s">
        <v>155</v>
      </c>
      <c r="B1398" s="0" t="s">
        <v>223</v>
      </c>
      <c r="C1398" s="0" t="n">
        <v>74</v>
      </c>
      <c r="D1398" s="0" t="n">
        <v>78</v>
      </c>
      <c r="E1398" s="0" t="n">
        <v>36</v>
      </c>
      <c r="F1398" s="0" t="n">
        <v>29</v>
      </c>
      <c r="G1398" s="0" t="n">
        <v>13</v>
      </c>
      <c r="H1398" s="0" t="n">
        <v>10</v>
      </c>
      <c r="I1398" s="0" t="n">
        <v>0</v>
      </c>
      <c r="J1398" s="0" t="n">
        <v>1</v>
      </c>
      <c r="K1398" s="0" t="n">
        <f aca="false">VLOOKUP(A1398,'Team Data'!$A$1:$E$659,2,FALSE())</f>
        <v>11</v>
      </c>
      <c r="L1398" s="0" t="n">
        <f aca="false">VLOOKUP(A1398,'Team Data'!$A$1:$E$659,3,FALSE())</f>
        <v>20</v>
      </c>
      <c r="M1398" s="0" t="n">
        <f aca="false">VLOOKUP(B1398,'Team Data'!$A$1:$E$659,2,FALSE())</f>
        <v>16</v>
      </c>
      <c r="N1398" s="0" t="n">
        <f aca="false">VLOOKUP(B1398,'Team Data'!$A$1:$E$659,3,FALSE())</f>
        <v>16</v>
      </c>
      <c r="O1398" s="0" t="n">
        <f aca="false">VLOOKUP(A1398,'Team Data'!$A$1:$E$659,4,FALSE())</f>
        <v>532</v>
      </c>
      <c r="P1398" s="0" t="n">
        <f aca="false">VLOOKUP(A1398,'Team Data'!$A$1:$E$659,5,FALSE())</f>
        <v>464</v>
      </c>
      <c r="Q1398" s="0" t="n">
        <f aca="false">VLOOKUP(B1398,'Team Data'!$A$1:$E$659,4,FALSE())</f>
        <v>583</v>
      </c>
      <c r="R1398" s="0" t="n">
        <f aca="false">VLOOKUP(B1398,'Team Data'!$A$1:$E$659,5,FALSE())</f>
        <v>479</v>
      </c>
      <c r="S1398" s="0" t="n">
        <f aca="false">IF(I1398=1,(MIN(30,(C1398-D1398)))*(M1398/(M1398+N1398))*(Q1398/(Q1398+R1398)),(MAX(-30,(C1398-D1398)))*(N1398/(M1398+N1398))*(R1398/(R1398+Q1398)))</f>
        <v>-0.902071563088512</v>
      </c>
      <c r="T1398" s="0" t="n">
        <f aca="false">IF(J1398=1,(MIN(30,(D1398-C1398)))*(K1398/(K1398+L1398))*(O1398/(O1398+P1398)),(MAX(-30,(D1398-C1398)))*(L1398/(K1398+L1398))*(P1398/(P1398+O1398)))</f>
        <v>0.758129291358984</v>
      </c>
      <c r="U1398" s="7" t="n">
        <v>43071</v>
      </c>
    </row>
    <row r="1399" customFormat="false" ht="15" hidden="false" customHeight="false" outlineLevel="0" collapsed="false">
      <c r="A1399" s="0" t="s">
        <v>70</v>
      </c>
      <c r="B1399" s="0" t="s">
        <v>77</v>
      </c>
      <c r="C1399" s="0" t="n">
        <v>57</v>
      </c>
      <c r="D1399" s="0" t="n">
        <v>63</v>
      </c>
      <c r="E1399" s="0" t="n">
        <v>33</v>
      </c>
      <c r="F1399" s="0" t="n">
        <v>51</v>
      </c>
      <c r="G1399" s="0" t="n">
        <v>11</v>
      </c>
      <c r="H1399" s="0" t="n">
        <v>17</v>
      </c>
      <c r="I1399" s="0" t="n">
        <v>0</v>
      </c>
      <c r="J1399" s="0" t="n">
        <v>1</v>
      </c>
      <c r="K1399" s="0" t="n">
        <f aca="false">VLOOKUP(A1399,'Team Data'!$A$1:$E$659,2,FALSE())</f>
        <v>4</v>
      </c>
      <c r="L1399" s="0" t="n">
        <f aca="false">VLOOKUP(A1399,'Team Data'!$A$1:$E$659,3,FALSE())</f>
        <v>28</v>
      </c>
      <c r="M1399" s="0" t="n">
        <f aca="false">VLOOKUP(B1399,'Team Data'!$A$1:$E$659,2,FALSE())</f>
        <v>10</v>
      </c>
      <c r="N1399" s="0" t="n">
        <f aca="false">VLOOKUP(B1399,'Team Data'!$A$1:$E$659,3,FALSE())</f>
        <v>20</v>
      </c>
      <c r="O1399" s="0" t="n">
        <f aca="false">VLOOKUP(A1399,'Team Data'!$A$1:$E$659,4,FALSE())</f>
        <v>460</v>
      </c>
      <c r="P1399" s="0" t="n">
        <f aca="false">VLOOKUP(A1399,'Team Data'!$A$1:$E$659,5,FALSE())</f>
        <v>532</v>
      </c>
      <c r="Q1399" s="0" t="n">
        <f aca="false">VLOOKUP(B1399,'Team Data'!$A$1:$E$659,4,FALSE())</f>
        <v>495</v>
      </c>
      <c r="R1399" s="0" t="n">
        <f aca="false">VLOOKUP(B1399,'Team Data'!$A$1:$E$659,5,FALSE())</f>
        <v>484</v>
      </c>
      <c r="S1399" s="0" t="n">
        <f aca="false">IF(I1399=1,(MIN(30,(C1399-D1399)))*(M1399/(M1399+N1399))*(Q1399/(Q1399+R1399)),(MAX(-30,(C1399-D1399)))*(N1399/(M1399+N1399))*(R1399/(R1399+Q1399)))</f>
        <v>-1.97752808988764</v>
      </c>
      <c r="T1399" s="0" t="n">
        <f aca="false">IF(J1399=1,(MIN(30,(D1399-C1399)))*(K1399/(K1399+L1399))*(O1399/(O1399+P1399)),(MAX(-30,(D1399-C1399)))*(L1399/(K1399+L1399))*(P1399/(P1399+O1399)))</f>
        <v>0.347782258064516</v>
      </c>
      <c r="U1399" s="7" t="n">
        <v>43071</v>
      </c>
    </row>
    <row r="1400" customFormat="false" ht="15" hidden="false" customHeight="false" outlineLevel="0" collapsed="false">
      <c r="A1400" s="0" t="s">
        <v>352</v>
      </c>
      <c r="B1400" s="0" t="s">
        <v>345</v>
      </c>
      <c r="C1400" s="0" t="n">
        <v>60</v>
      </c>
      <c r="D1400" s="0" t="n">
        <v>78</v>
      </c>
      <c r="E1400" s="0" t="n">
        <v>32</v>
      </c>
      <c r="F1400" s="0" t="n">
        <v>38</v>
      </c>
      <c r="G1400" s="0" t="n">
        <v>11</v>
      </c>
      <c r="H1400" s="0" t="n">
        <v>14</v>
      </c>
      <c r="I1400" s="0" t="n">
        <v>0</v>
      </c>
      <c r="J1400" s="0" t="n">
        <v>1</v>
      </c>
      <c r="K1400" s="0" t="n">
        <f aca="false">VLOOKUP(A1400,'Team Data'!$A$1:$E$659,2,FALSE())</f>
        <v>25</v>
      </c>
      <c r="L1400" s="0" t="n">
        <f aca="false">VLOOKUP(A1400,'Team Data'!$A$1:$E$659,3,FALSE())</f>
        <v>10</v>
      </c>
      <c r="M1400" s="0" t="n">
        <f aca="false">VLOOKUP(B1400,'Team Data'!$A$1:$E$659,2,FALSE())</f>
        <v>27</v>
      </c>
      <c r="N1400" s="0" t="n">
        <f aca="false">VLOOKUP(B1400,'Team Data'!$A$1:$E$659,3,FALSE())</f>
        <v>11</v>
      </c>
      <c r="O1400" s="0" t="n">
        <f aca="false">VLOOKUP(A1400,'Team Data'!$A$1:$E$659,4,FALSE())</f>
        <v>543</v>
      </c>
      <c r="P1400" s="0" t="n">
        <f aca="false">VLOOKUP(A1400,'Team Data'!$A$1:$E$659,5,FALSE())</f>
        <v>561</v>
      </c>
      <c r="Q1400" s="0" t="n">
        <f aca="false">VLOOKUP(B1400,'Team Data'!$A$1:$E$659,4,FALSE())</f>
        <v>718</v>
      </c>
      <c r="R1400" s="0" t="n">
        <f aca="false">VLOOKUP(B1400,'Team Data'!$A$1:$E$659,5,FALSE())</f>
        <v>515</v>
      </c>
      <c r="S1400" s="0" t="n">
        <f aca="false">IF(I1400=1,(MIN(30,(C1400-D1400)))*(M1400/(M1400+N1400))*(Q1400/(Q1400+R1400)),(MAX(-30,(C1400-D1400)))*(N1400/(M1400+N1400))*(R1400/(R1400+Q1400)))</f>
        <v>-2.17633499807914</v>
      </c>
      <c r="T1400" s="0" t="n">
        <f aca="false">IF(J1400=1,(MIN(30,(D1400-C1400)))*(K1400/(K1400+L1400))*(O1400/(O1400+P1400)),(MAX(-30,(D1400-C1400)))*(L1400/(K1400+L1400))*(P1400/(P1400+O1400)))</f>
        <v>6.32375776397516</v>
      </c>
      <c r="U1400" s="7" t="n">
        <v>43071</v>
      </c>
    </row>
    <row r="1401" customFormat="false" ht="15" hidden="false" customHeight="false" outlineLevel="0" collapsed="false">
      <c r="A1401" s="0" t="s">
        <v>166</v>
      </c>
      <c r="B1401" s="0" t="s">
        <v>165</v>
      </c>
      <c r="C1401" s="0" t="n">
        <v>81</v>
      </c>
      <c r="D1401" s="0" t="n">
        <v>83</v>
      </c>
      <c r="E1401" s="0" t="n">
        <v>40</v>
      </c>
      <c r="F1401" s="0" t="n">
        <v>40</v>
      </c>
      <c r="G1401" s="0" t="n">
        <v>16</v>
      </c>
      <c r="H1401" s="0" t="n">
        <v>9</v>
      </c>
      <c r="I1401" s="0" t="n">
        <v>0</v>
      </c>
      <c r="J1401" s="0" t="n">
        <v>1</v>
      </c>
      <c r="K1401" s="0" t="n">
        <f aca="false">VLOOKUP(A1401,'Team Data'!$A$1:$E$659,2,FALSE())</f>
        <v>19</v>
      </c>
      <c r="L1401" s="0" t="n">
        <f aca="false">VLOOKUP(A1401,'Team Data'!$A$1:$E$659,3,FALSE())</f>
        <v>15</v>
      </c>
      <c r="M1401" s="0" t="n">
        <f aca="false">VLOOKUP(B1401,'Team Data'!$A$1:$E$659,2,FALSE())</f>
        <v>21</v>
      </c>
      <c r="N1401" s="0" t="n">
        <f aca="false">VLOOKUP(B1401,'Team Data'!$A$1:$E$659,3,FALSE())</f>
        <v>13</v>
      </c>
      <c r="O1401" s="0" t="n">
        <f aca="false">VLOOKUP(A1401,'Team Data'!$A$1:$E$659,4,FALSE())</f>
        <v>543</v>
      </c>
      <c r="P1401" s="0" t="n">
        <f aca="false">VLOOKUP(A1401,'Team Data'!$A$1:$E$659,5,FALSE())</f>
        <v>527</v>
      </c>
      <c r="Q1401" s="0" t="n">
        <f aca="false">VLOOKUP(B1401,'Team Data'!$A$1:$E$659,4,FALSE())</f>
        <v>568</v>
      </c>
      <c r="R1401" s="0" t="n">
        <f aca="false">VLOOKUP(B1401,'Team Data'!$A$1:$E$659,5,FALSE())</f>
        <v>531</v>
      </c>
      <c r="S1401" s="0" t="n">
        <f aca="false">IF(I1401=1,(MIN(30,(C1401-D1401)))*(M1401/(M1401+N1401))*(Q1401/(Q1401+R1401)),(MAX(-30,(C1401-D1401)))*(N1401/(M1401+N1401))*(R1401/(R1401+Q1401)))</f>
        <v>-0.369480276186908</v>
      </c>
      <c r="T1401" s="0" t="n">
        <f aca="false">IF(J1401=1,(MIN(30,(D1401-C1401)))*(K1401/(K1401+L1401))*(O1401/(O1401+P1401)),(MAX(-30,(D1401-C1401)))*(L1401/(K1401+L1401))*(P1401/(P1401+O1401)))</f>
        <v>0.567179769103903</v>
      </c>
      <c r="U1401" s="7" t="n">
        <v>43071</v>
      </c>
    </row>
    <row r="1402" customFormat="false" ht="15" hidden="false" customHeight="false" outlineLevel="0" collapsed="false">
      <c r="A1402" s="0" t="s">
        <v>322</v>
      </c>
      <c r="B1402" s="0" t="s">
        <v>52</v>
      </c>
      <c r="C1402" s="0" t="n">
        <v>63</v>
      </c>
      <c r="D1402" s="0" t="n">
        <v>66</v>
      </c>
      <c r="E1402" s="0" t="n">
        <v>28</v>
      </c>
      <c r="F1402" s="0" t="n">
        <v>37</v>
      </c>
      <c r="G1402" s="0" t="n">
        <v>13</v>
      </c>
      <c r="H1402" s="0" t="n">
        <v>13</v>
      </c>
      <c r="I1402" s="0" t="n">
        <v>0</v>
      </c>
      <c r="J1402" s="0" t="n">
        <v>1</v>
      </c>
      <c r="K1402" s="0" t="n">
        <f aca="false">VLOOKUP(A1402,'Team Data'!$A$1:$E$659,2,FALSE())</f>
        <v>10</v>
      </c>
      <c r="L1402" s="0" t="n">
        <f aca="false">VLOOKUP(A1402,'Team Data'!$A$1:$E$659,3,FALSE())</f>
        <v>21</v>
      </c>
      <c r="M1402" s="0" t="n">
        <f aca="false">VLOOKUP(B1402,'Team Data'!$A$1:$E$659,2,FALSE())</f>
        <v>10</v>
      </c>
      <c r="N1402" s="0" t="n">
        <f aca="false">VLOOKUP(B1402,'Team Data'!$A$1:$E$659,3,FALSE())</f>
        <v>23</v>
      </c>
      <c r="O1402" s="0" t="n">
        <f aca="false">VLOOKUP(A1402,'Team Data'!$A$1:$E$659,4,FALSE())</f>
        <v>453</v>
      </c>
      <c r="P1402" s="0" t="n">
        <f aca="false">VLOOKUP(A1402,'Team Data'!$A$1:$E$659,5,FALSE())</f>
        <v>488</v>
      </c>
      <c r="Q1402" s="0" t="n">
        <f aca="false">VLOOKUP(B1402,'Team Data'!$A$1:$E$659,4,FALSE())</f>
        <v>543</v>
      </c>
      <c r="R1402" s="0" t="n">
        <f aca="false">VLOOKUP(B1402,'Team Data'!$A$1:$E$659,5,FALSE())</f>
        <v>482</v>
      </c>
      <c r="S1402" s="0" t="n">
        <f aca="false">IF(I1402=1,(MIN(30,(C1402-D1402)))*(M1402/(M1402+N1402))*(Q1402/(Q1402+R1402)),(MAX(-30,(C1402-D1402)))*(N1402/(M1402+N1402))*(R1402/(R1402+Q1402)))</f>
        <v>-0.983237250554324</v>
      </c>
      <c r="T1402" s="0" t="n">
        <f aca="false">IF(J1402=1,(MIN(30,(D1402-C1402)))*(K1402/(K1402+L1402))*(O1402/(O1402+P1402)),(MAX(-30,(D1402-C1402)))*(L1402/(K1402+L1402))*(P1402/(P1402+O1402)))</f>
        <v>0.465873641630386</v>
      </c>
      <c r="U1402" s="7" t="n">
        <v>43071</v>
      </c>
    </row>
    <row r="1403" customFormat="false" ht="15" hidden="false" customHeight="false" outlineLevel="0" collapsed="false">
      <c r="A1403" s="0" t="s">
        <v>234</v>
      </c>
      <c r="B1403" s="0" t="s">
        <v>239</v>
      </c>
      <c r="C1403" s="0" t="n">
        <v>68</v>
      </c>
      <c r="D1403" s="0" t="n">
        <v>75</v>
      </c>
      <c r="E1403" s="0" t="n">
        <v>35</v>
      </c>
      <c r="F1403" s="0" t="n">
        <v>28</v>
      </c>
      <c r="G1403" s="0" t="n">
        <v>21</v>
      </c>
      <c r="H1403" s="0" t="n">
        <v>11</v>
      </c>
      <c r="I1403" s="0" t="n">
        <v>0</v>
      </c>
      <c r="J1403" s="0" t="n">
        <v>1</v>
      </c>
      <c r="K1403" s="0" t="n">
        <f aca="false">VLOOKUP(A1403,'Team Data'!$A$1:$E$659,2,FALSE())</f>
        <v>19</v>
      </c>
      <c r="L1403" s="0" t="n">
        <f aca="false">VLOOKUP(A1403,'Team Data'!$A$1:$E$659,3,FALSE())</f>
        <v>13</v>
      </c>
      <c r="M1403" s="0" t="n">
        <f aca="false">VLOOKUP(B1403,'Team Data'!$A$1:$E$659,2,FALSE())</f>
        <v>26</v>
      </c>
      <c r="N1403" s="0" t="n">
        <f aca="false">VLOOKUP(B1403,'Team Data'!$A$1:$E$659,3,FALSE())</f>
        <v>8</v>
      </c>
      <c r="O1403" s="0" t="n">
        <f aca="false">VLOOKUP(A1403,'Team Data'!$A$1:$E$659,4,FALSE())</f>
        <v>655</v>
      </c>
      <c r="P1403" s="0" t="n">
        <f aca="false">VLOOKUP(A1403,'Team Data'!$A$1:$E$659,5,FALSE())</f>
        <v>411</v>
      </c>
      <c r="Q1403" s="0" t="n">
        <f aca="false">VLOOKUP(B1403,'Team Data'!$A$1:$E$659,4,FALSE())</f>
        <v>627</v>
      </c>
      <c r="R1403" s="0" t="n">
        <f aca="false">VLOOKUP(B1403,'Team Data'!$A$1:$E$659,5,FALSE())</f>
        <v>488</v>
      </c>
      <c r="S1403" s="0" t="n">
        <f aca="false">IF(I1403=1,(MIN(30,(C1403-D1403)))*(M1403/(M1403+N1403))*(Q1403/(Q1403+R1403)),(MAX(-30,(C1403-D1403)))*(N1403/(M1403+N1403))*(R1403/(R1403+Q1403)))</f>
        <v>-0.720865207069375</v>
      </c>
      <c r="T1403" s="0" t="n">
        <f aca="false">IF(J1403=1,(MIN(30,(D1403-C1403)))*(K1403/(K1403+L1403))*(O1403/(O1403+P1403)),(MAX(-30,(D1403-C1403)))*(L1403/(K1403+L1403))*(P1403/(P1403+O1403)))</f>
        <v>2.55379338649156</v>
      </c>
      <c r="U1403" s="7" t="n">
        <v>43071</v>
      </c>
    </row>
    <row r="1404" customFormat="false" ht="15" hidden="false" customHeight="false" outlineLevel="0" collapsed="false">
      <c r="A1404" s="0" t="s">
        <v>600</v>
      </c>
      <c r="B1404" s="0" t="s">
        <v>6</v>
      </c>
      <c r="C1404" s="0" t="n">
        <v>43</v>
      </c>
      <c r="D1404" s="0" t="n">
        <v>71</v>
      </c>
      <c r="E1404" s="0" t="n">
        <v>41</v>
      </c>
      <c r="F1404" s="0" t="n">
        <v>40</v>
      </c>
      <c r="G1404" s="0" t="n">
        <v>26</v>
      </c>
      <c r="H1404" s="0" t="n">
        <v>13</v>
      </c>
      <c r="I1404" s="0" t="n">
        <v>0</v>
      </c>
      <c r="J1404" s="0" t="n">
        <v>1</v>
      </c>
      <c r="K1404" s="0" t="n">
        <f aca="false">VLOOKUP(A1404,'Team Data'!$A$1:$E$659,2,FALSE())</f>
        <v>0</v>
      </c>
      <c r="L1404" s="0" t="n">
        <f aca="false">VLOOKUP(A1404,'Team Data'!$A$1:$E$659,3,FALSE())</f>
        <v>2</v>
      </c>
      <c r="M1404" s="0" t="n">
        <f aca="false">VLOOKUP(B1404,'Team Data'!$A$1:$E$659,2,FALSE())</f>
        <v>16</v>
      </c>
      <c r="N1404" s="0" t="n">
        <f aca="false">VLOOKUP(B1404,'Team Data'!$A$1:$E$659,3,FALSE())</f>
        <v>16</v>
      </c>
      <c r="O1404" s="0" t="n">
        <f aca="false">VLOOKUP(A1404,'Team Data'!$A$1:$E$659,4,FALSE())</f>
        <v>37</v>
      </c>
      <c r="P1404" s="0" t="n">
        <f aca="false">VLOOKUP(A1404,'Team Data'!$A$1:$E$659,5,FALSE())</f>
        <v>31</v>
      </c>
      <c r="Q1404" s="0" t="n">
        <f aca="false">VLOOKUP(B1404,'Team Data'!$A$1:$E$659,4,FALSE())</f>
        <v>459</v>
      </c>
      <c r="R1404" s="0" t="n">
        <f aca="false">VLOOKUP(B1404,'Team Data'!$A$1:$E$659,5,FALSE())</f>
        <v>461</v>
      </c>
      <c r="S1404" s="0" t="n">
        <f aca="false">IF(I1404=1,(MIN(30,(C1404-D1404)))*(M1404/(M1404+N1404))*(Q1404/(Q1404+R1404)),(MAX(-30,(C1404-D1404)))*(N1404/(M1404+N1404))*(R1404/(R1404+Q1404)))</f>
        <v>-7.01521739130435</v>
      </c>
      <c r="T1404" s="0" t="n">
        <f aca="false">IF(J1404=1,(MIN(30,(D1404-C1404)))*(K1404/(K1404+L1404))*(O1404/(O1404+P1404)),(MAX(-30,(D1404-C1404)))*(L1404/(K1404+L1404))*(P1404/(P1404+O1404)))</f>
        <v>0</v>
      </c>
      <c r="U1404" s="7" t="n">
        <v>43071</v>
      </c>
    </row>
    <row r="1405" customFormat="false" ht="15" hidden="false" customHeight="false" outlineLevel="0" collapsed="false">
      <c r="A1405" s="0" t="s">
        <v>434</v>
      </c>
      <c r="B1405" s="0" t="s">
        <v>101</v>
      </c>
      <c r="C1405" s="0" t="n">
        <v>61</v>
      </c>
      <c r="D1405" s="0" t="n">
        <v>97</v>
      </c>
      <c r="E1405" s="0" t="n">
        <v>29</v>
      </c>
      <c r="F1405" s="0" t="n">
        <v>37</v>
      </c>
      <c r="G1405" s="0" t="n">
        <v>19</v>
      </c>
      <c r="H1405" s="0" t="n">
        <v>8</v>
      </c>
      <c r="I1405" s="0" t="n">
        <v>0</v>
      </c>
      <c r="J1405" s="0" t="n">
        <v>1</v>
      </c>
      <c r="K1405" s="0" t="n">
        <f aca="false">VLOOKUP(A1405,'Team Data'!$A$1:$E$659,2,FALSE())</f>
        <v>0</v>
      </c>
      <c r="L1405" s="0" t="n">
        <f aca="false">VLOOKUP(A1405,'Team Data'!$A$1:$E$659,3,FALSE())</f>
        <v>3</v>
      </c>
      <c r="M1405" s="0" t="n">
        <f aca="false">VLOOKUP(B1405,'Team Data'!$A$1:$E$659,2,FALSE())</f>
        <v>21</v>
      </c>
      <c r="N1405" s="0" t="n">
        <f aca="false">VLOOKUP(B1405,'Team Data'!$A$1:$E$659,3,FALSE())</f>
        <v>12</v>
      </c>
      <c r="O1405" s="0" t="n">
        <f aca="false">VLOOKUP(A1405,'Team Data'!$A$1:$E$659,4,FALSE())</f>
        <v>54</v>
      </c>
      <c r="P1405" s="0" t="n">
        <f aca="false">VLOOKUP(A1405,'Team Data'!$A$1:$E$659,5,FALSE())</f>
        <v>48</v>
      </c>
      <c r="Q1405" s="0" t="n">
        <f aca="false">VLOOKUP(B1405,'Team Data'!$A$1:$E$659,4,FALSE())</f>
        <v>495</v>
      </c>
      <c r="R1405" s="0" t="n">
        <f aca="false">VLOOKUP(B1405,'Team Data'!$A$1:$E$659,5,FALSE())</f>
        <v>516</v>
      </c>
      <c r="S1405" s="0" t="n">
        <f aca="false">IF(I1405=1,(MIN(30,(C1405-D1405)))*(M1405/(M1405+N1405))*(Q1405/(Q1405+R1405)),(MAX(-30,(C1405-D1405)))*(N1405/(M1405+N1405))*(R1405/(R1405+Q1405)))</f>
        <v>-5.56784461828972</v>
      </c>
      <c r="T1405" s="0" t="n">
        <f aca="false">IF(J1405=1,(MIN(30,(D1405-C1405)))*(K1405/(K1405+L1405))*(O1405/(O1405+P1405)),(MAX(-30,(D1405-C1405)))*(L1405/(K1405+L1405))*(P1405/(P1405+O1405)))</f>
        <v>0</v>
      </c>
      <c r="U1405" s="7" t="n">
        <v>43071</v>
      </c>
    </row>
    <row r="1406" customFormat="false" ht="15" hidden="false" customHeight="false" outlineLevel="0" collapsed="false">
      <c r="A1406" s="0" t="s">
        <v>133</v>
      </c>
      <c r="B1406" s="0" t="s">
        <v>285</v>
      </c>
      <c r="C1406" s="0" t="n">
        <v>76</v>
      </c>
      <c r="D1406" s="0" t="n">
        <v>60</v>
      </c>
      <c r="E1406" s="0" t="n">
        <v>31</v>
      </c>
      <c r="F1406" s="0" t="n">
        <v>36</v>
      </c>
      <c r="G1406" s="0" t="n">
        <v>16</v>
      </c>
      <c r="H1406" s="0" t="n">
        <v>17</v>
      </c>
      <c r="I1406" s="0" t="n">
        <v>1</v>
      </c>
      <c r="J1406" s="0" t="n">
        <v>0</v>
      </c>
      <c r="K1406" s="0" t="n">
        <f aca="false">VLOOKUP(A1406,'Team Data'!$A$1:$E$659,2,FALSE())</f>
        <v>30</v>
      </c>
      <c r="L1406" s="0" t="n">
        <f aca="false">VLOOKUP(A1406,'Team Data'!$A$1:$E$659,3,FALSE())</f>
        <v>8</v>
      </c>
      <c r="M1406" s="0" t="n">
        <f aca="false">VLOOKUP(B1406,'Team Data'!$A$1:$E$659,2,FALSE())</f>
        <v>23</v>
      </c>
      <c r="N1406" s="0" t="n">
        <f aca="false">VLOOKUP(B1406,'Team Data'!$A$1:$E$659,3,FALSE())</f>
        <v>14</v>
      </c>
      <c r="O1406" s="0" t="n">
        <f aca="false">VLOOKUP(A1406,'Team Data'!$A$1:$E$659,4,FALSE())</f>
        <v>816</v>
      </c>
      <c r="P1406" s="0" t="n">
        <f aca="false">VLOOKUP(A1406,'Team Data'!$A$1:$E$659,5,FALSE())</f>
        <v>475</v>
      </c>
      <c r="Q1406" s="0" t="n">
        <f aca="false">VLOOKUP(B1406,'Team Data'!$A$1:$E$659,4,FALSE())</f>
        <v>752</v>
      </c>
      <c r="R1406" s="0" t="n">
        <f aca="false">VLOOKUP(B1406,'Team Data'!$A$1:$E$659,5,FALSE())</f>
        <v>485</v>
      </c>
      <c r="S1406" s="0" t="n">
        <f aca="false">IF(I1406=1,(MIN(30,(C1406-D1406)))*(M1406/(M1406+N1406))*(Q1406/(Q1406+R1406)),(MAX(-30,(C1406-D1406)))*(N1406/(M1406+N1406))*(R1406/(R1406+Q1406)))</f>
        <v>6.04636325897442</v>
      </c>
      <c r="T1406" s="0" t="n">
        <f aca="false">IF(J1406=1,(MIN(30,(D1406-C1406)))*(K1406/(K1406+L1406))*(O1406/(O1406+P1406)),(MAX(-30,(D1406-C1406)))*(L1406/(K1406+L1406))*(P1406/(P1406+O1406)))</f>
        <v>-1.23934934159566</v>
      </c>
      <c r="U1406" s="7" t="n">
        <v>43071</v>
      </c>
    </row>
    <row r="1407" customFormat="false" ht="15" hidden="false" customHeight="false" outlineLevel="0" collapsed="false">
      <c r="A1407" s="0" t="s">
        <v>334</v>
      </c>
      <c r="B1407" s="0" t="s">
        <v>250</v>
      </c>
      <c r="C1407" s="0" t="n">
        <v>94</v>
      </c>
      <c r="D1407" s="0" t="n">
        <v>53</v>
      </c>
      <c r="E1407" s="0" t="n">
        <v>49</v>
      </c>
      <c r="F1407" s="0" t="n">
        <v>28</v>
      </c>
      <c r="G1407" s="0" t="n">
        <v>11</v>
      </c>
      <c r="H1407" s="0" t="n">
        <v>10</v>
      </c>
      <c r="I1407" s="0" t="n">
        <v>1</v>
      </c>
      <c r="J1407" s="0" t="n">
        <v>0</v>
      </c>
      <c r="K1407" s="0" t="n">
        <f aca="false">VLOOKUP(A1407,'Team Data'!$A$1:$E$659,2,FALSE())</f>
        <v>36</v>
      </c>
      <c r="L1407" s="0" t="n">
        <f aca="false">VLOOKUP(A1407,'Team Data'!$A$1:$E$659,3,FALSE())</f>
        <v>4</v>
      </c>
      <c r="M1407" s="0" t="n">
        <f aca="false">VLOOKUP(B1407,'Team Data'!$A$1:$E$659,2,FALSE())</f>
        <v>16</v>
      </c>
      <c r="N1407" s="0" t="n">
        <f aca="false">VLOOKUP(B1407,'Team Data'!$A$1:$E$659,3,FALSE())</f>
        <v>16</v>
      </c>
      <c r="O1407" s="0" t="n">
        <f aca="false">VLOOKUP(A1407,'Team Data'!$A$1:$E$659,4,FALSE())</f>
        <v>804</v>
      </c>
      <c r="P1407" s="0" t="n">
        <f aca="false">VLOOKUP(A1407,'Team Data'!$A$1:$E$659,5,FALSE())</f>
        <v>530</v>
      </c>
      <c r="Q1407" s="0" t="n">
        <f aca="false">VLOOKUP(B1407,'Team Data'!$A$1:$E$659,4,FALSE())</f>
        <v>549</v>
      </c>
      <c r="R1407" s="0" t="n">
        <f aca="false">VLOOKUP(B1407,'Team Data'!$A$1:$E$659,5,FALSE())</f>
        <v>500</v>
      </c>
      <c r="S1407" s="0" t="n">
        <f aca="false">IF(I1407=1,(MIN(30,(C1407-D1407)))*(M1407/(M1407+N1407))*(Q1407/(Q1407+R1407)),(MAX(-30,(C1407-D1407)))*(N1407/(M1407+N1407))*(R1407/(R1407+Q1407)))</f>
        <v>7.85033365109628</v>
      </c>
      <c r="T1407" s="0" t="n">
        <f aca="false">IF(J1407=1,(MIN(30,(D1407-C1407)))*(K1407/(K1407+L1407))*(O1407/(O1407+P1407)),(MAX(-30,(D1407-C1407)))*(L1407/(K1407+L1407))*(P1407/(P1407+O1407)))</f>
        <v>-1.19190404797601</v>
      </c>
      <c r="U1407" s="7" t="n">
        <v>43071</v>
      </c>
    </row>
    <row r="1408" customFormat="false" ht="15" hidden="false" customHeight="false" outlineLevel="0" collapsed="false">
      <c r="A1408" s="0" t="s">
        <v>20</v>
      </c>
      <c r="B1408" s="0" t="s">
        <v>158</v>
      </c>
      <c r="C1408" s="0" t="n">
        <v>82</v>
      </c>
      <c r="D1408" s="0" t="n">
        <v>75</v>
      </c>
      <c r="E1408" s="0" t="n">
        <v>37</v>
      </c>
      <c r="F1408" s="0" t="n">
        <v>28</v>
      </c>
      <c r="G1408" s="0" t="n">
        <v>17</v>
      </c>
      <c r="H1408" s="0" t="n">
        <v>15</v>
      </c>
      <c r="I1408" s="0" t="n">
        <v>1</v>
      </c>
      <c r="J1408" s="0" t="n">
        <v>0</v>
      </c>
      <c r="K1408" s="0" t="n">
        <f aca="false">VLOOKUP(A1408,'Team Data'!$A$1:$E$659,2,FALSE())</f>
        <v>13</v>
      </c>
      <c r="L1408" s="0" t="n">
        <f aca="false">VLOOKUP(A1408,'Team Data'!$A$1:$E$659,3,FALSE())</f>
        <v>17</v>
      </c>
      <c r="M1408" s="0" t="n">
        <f aca="false">VLOOKUP(B1408,'Team Data'!$A$1:$E$659,2,FALSE())</f>
        <v>6</v>
      </c>
      <c r="N1408" s="0" t="n">
        <f aca="false">VLOOKUP(B1408,'Team Data'!$A$1:$E$659,3,FALSE())</f>
        <v>25</v>
      </c>
      <c r="O1408" s="0" t="n">
        <f aca="false">VLOOKUP(A1408,'Team Data'!$A$1:$E$659,4,FALSE())</f>
        <v>403</v>
      </c>
      <c r="P1408" s="0" t="n">
        <f aca="false">VLOOKUP(A1408,'Team Data'!$A$1:$E$659,5,FALSE())</f>
        <v>509</v>
      </c>
      <c r="Q1408" s="0" t="n">
        <f aca="false">VLOOKUP(B1408,'Team Data'!$A$1:$E$659,4,FALSE())</f>
        <v>499</v>
      </c>
      <c r="R1408" s="0" t="n">
        <f aca="false">VLOOKUP(B1408,'Team Data'!$A$1:$E$659,5,FALSE())</f>
        <v>492</v>
      </c>
      <c r="S1408" s="0" t="n">
        <f aca="false">IF(I1408=1,(MIN(30,(C1408-D1408)))*(M1408/(M1408+N1408))*(Q1408/(Q1408+R1408)),(MAX(-30,(C1408-D1408)))*(N1408/(M1408+N1408))*(R1408/(R1408+Q1408)))</f>
        <v>0.682204355326975</v>
      </c>
      <c r="T1408" s="0" t="n">
        <f aca="false">IF(J1408=1,(MIN(30,(D1408-C1408)))*(K1408/(K1408+L1408))*(O1408/(O1408+P1408)),(MAX(-30,(D1408-C1408)))*(L1408/(K1408+L1408))*(P1408/(P1408+O1408)))</f>
        <v>-2.21385233918129</v>
      </c>
      <c r="U1408" s="7" t="n">
        <v>43071</v>
      </c>
    </row>
    <row r="1409" customFormat="false" ht="15" hidden="false" customHeight="false" outlineLevel="0" collapsed="false">
      <c r="A1409" s="0" t="s">
        <v>32</v>
      </c>
      <c r="B1409" s="0" t="s">
        <v>196</v>
      </c>
      <c r="C1409" s="0" t="n">
        <v>92</v>
      </c>
      <c r="D1409" s="0" t="n">
        <v>77</v>
      </c>
      <c r="E1409" s="0" t="n">
        <v>38</v>
      </c>
      <c r="F1409" s="0" t="n">
        <v>26</v>
      </c>
      <c r="G1409" s="0" t="n">
        <v>16</v>
      </c>
      <c r="H1409" s="0" t="n">
        <v>14</v>
      </c>
      <c r="I1409" s="0" t="n">
        <v>1</v>
      </c>
      <c r="J1409" s="0" t="n">
        <v>0</v>
      </c>
      <c r="K1409" s="0" t="n">
        <f aca="false">VLOOKUP(A1409,'Team Data'!$A$1:$E$659,2,FALSE())</f>
        <v>16</v>
      </c>
      <c r="L1409" s="0" t="n">
        <f aca="false">VLOOKUP(A1409,'Team Data'!$A$1:$E$659,3,FALSE())</f>
        <v>16</v>
      </c>
      <c r="M1409" s="0" t="n">
        <f aca="false">VLOOKUP(B1409,'Team Data'!$A$1:$E$659,2,FALSE())</f>
        <v>14</v>
      </c>
      <c r="N1409" s="0" t="n">
        <f aca="false">VLOOKUP(B1409,'Team Data'!$A$1:$E$659,3,FALSE())</f>
        <v>19</v>
      </c>
      <c r="O1409" s="0" t="n">
        <f aca="false">VLOOKUP(A1409,'Team Data'!$A$1:$E$659,4,FALSE())</f>
        <v>523</v>
      </c>
      <c r="P1409" s="0" t="n">
        <f aca="false">VLOOKUP(A1409,'Team Data'!$A$1:$E$659,5,FALSE())</f>
        <v>476</v>
      </c>
      <c r="Q1409" s="0" t="n">
        <f aca="false">VLOOKUP(B1409,'Team Data'!$A$1:$E$659,4,FALSE())</f>
        <v>464</v>
      </c>
      <c r="R1409" s="0" t="n">
        <f aca="false">VLOOKUP(B1409,'Team Data'!$A$1:$E$659,5,FALSE())</f>
        <v>530</v>
      </c>
      <c r="S1409" s="0" t="n">
        <f aca="false">IF(I1409=1,(MIN(30,(C1409-D1409)))*(M1409/(M1409+N1409))*(Q1409/(Q1409+R1409)),(MAX(-30,(C1409-D1409)))*(N1409/(M1409+N1409))*(R1409/(R1409+Q1409)))</f>
        <v>2.97055057618438</v>
      </c>
      <c r="T1409" s="0" t="n">
        <f aca="false">IF(J1409=1,(MIN(30,(D1409-C1409)))*(K1409/(K1409+L1409))*(O1409/(O1409+P1409)),(MAX(-30,(D1409-C1409)))*(L1409/(K1409+L1409))*(P1409/(P1409+O1409)))</f>
        <v>-3.57357357357357</v>
      </c>
      <c r="U1409" s="7" t="n">
        <v>43071</v>
      </c>
    </row>
    <row r="1410" customFormat="false" ht="15" hidden="false" customHeight="false" outlineLevel="0" collapsed="false">
      <c r="A1410" s="0" t="s">
        <v>130</v>
      </c>
      <c r="B1410" s="0" t="s">
        <v>80</v>
      </c>
      <c r="C1410" s="0" t="n">
        <v>65</v>
      </c>
      <c r="D1410" s="0" t="n">
        <v>70</v>
      </c>
      <c r="E1410" s="0" t="n">
        <v>44</v>
      </c>
      <c r="F1410" s="0" t="n">
        <v>45</v>
      </c>
      <c r="G1410" s="0" t="n">
        <v>16</v>
      </c>
      <c r="H1410" s="0" t="n">
        <v>16</v>
      </c>
      <c r="I1410" s="0" t="n">
        <v>0</v>
      </c>
      <c r="J1410" s="0" t="n">
        <v>1</v>
      </c>
      <c r="K1410" s="0" t="n">
        <f aca="false">VLOOKUP(A1410,'Team Data'!$A$1:$E$659,2,FALSE())</f>
        <v>15</v>
      </c>
      <c r="L1410" s="0" t="n">
        <f aca="false">VLOOKUP(A1410,'Team Data'!$A$1:$E$659,3,FALSE())</f>
        <v>18</v>
      </c>
      <c r="M1410" s="0" t="n">
        <f aca="false">VLOOKUP(B1410,'Team Data'!$A$1:$E$659,2,FALSE())</f>
        <v>11</v>
      </c>
      <c r="N1410" s="0" t="n">
        <f aca="false">VLOOKUP(B1410,'Team Data'!$A$1:$E$659,3,FALSE())</f>
        <v>20</v>
      </c>
      <c r="O1410" s="0" t="n">
        <f aca="false">VLOOKUP(A1410,'Team Data'!$A$1:$E$659,4,FALSE())</f>
        <v>463</v>
      </c>
      <c r="P1410" s="0" t="n">
        <f aca="false">VLOOKUP(A1410,'Team Data'!$A$1:$E$659,5,FALSE())</f>
        <v>494</v>
      </c>
      <c r="Q1410" s="0" t="n">
        <f aca="false">VLOOKUP(B1410,'Team Data'!$A$1:$E$659,4,FALSE())</f>
        <v>481</v>
      </c>
      <c r="R1410" s="0" t="n">
        <f aca="false">VLOOKUP(B1410,'Team Data'!$A$1:$E$659,5,FALSE())</f>
        <v>462</v>
      </c>
      <c r="S1410" s="0" t="n">
        <f aca="false">IF(I1410=1,(MIN(30,(C1410-D1410)))*(M1410/(M1410+N1410))*(Q1410/(Q1410+R1410)),(MAX(-30,(C1410-D1410)))*(N1410/(M1410+N1410))*(R1410/(R1410+Q1410)))</f>
        <v>-1.58040570588034</v>
      </c>
      <c r="T1410" s="0" t="n">
        <f aca="false">IF(J1410=1,(MIN(30,(D1410-C1410)))*(K1410/(K1410+L1410))*(O1410/(O1410+P1410)),(MAX(-30,(D1410-C1410)))*(L1410/(K1410+L1410))*(P1410/(P1410+O1410)))</f>
        <v>1.09955352902061</v>
      </c>
      <c r="U1410" s="7" t="n">
        <v>43071</v>
      </c>
    </row>
    <row r="1411" customFormat="false" ht="15" hidden="false" customHeight="false" outlineLevel="0" collapsed="false">
      <c r="A1411" s="0" t="s">
        <v>73</v>
      </c>
      <c r="B1411" s="0" t="s">
        <v>353</v>
      </c>
      <c r="C1411" s="0" t="n">
        <v>89</v>
      </c>
      <c r="D1411" s="0" t="n">
        <v>96</v>
      </c>
      <c r="E1411" s="0" t="n">
        <v>52</v>
      </c>
      <c r="F1411" s="0" t="n">
        <v>52</v>
      </c>
      <c r="G1411" s="0" t="n">
        <v>17</v>
      </c>
      <c r="H1411" s="0" t="n">
        <v>10</v>
      </c>
      <c r="I1411" s="0" t="n">
        <v>0</v>
      </c>
      <c r="J1411" s="0" t="n">
        <v>1</v>
      </c>
      <c r="K1411" s="0" t="n">
        <f aca="false">VLOOKUP(A1411,'Team Data'!$A$1:$E$659,2,FALSE())</f>
        <v>17</v>
      </c>
      <c r="L1411" s="0" t="n">
        <f aca="false">VLOOKUP(A1411,'Team Data'!$A$1:$E$659,3,FALSE())</f>
        <v>17</v>
      </c>
      <c r="M1411" s="0" t="n">
        <f aca="false">VLOOKUP(B1411,'Team Data'!$A$1:$E$659,2,FALSE())</f>
        <v>20</v>
      </c>
      <c r="N1411" s="0" t="n">
        <f aca="false">VLOOKUP(B1411,'Team Data'!$A$1:$E$659,3,FALSE())</f>
        <v>13</v>
      </c>
      <c r="O1411" s="0" t="n">
        <f aca="false">VLOOKUP(A1411,'Team Data'!$A$1:$E$659,4,FALSE())</f>
        <v>569</v>
      </c>
      <c r="P1411" s="0" t="n">
        <f aca="false">VLOOKUP(A1411,'Team Data'!$A$1:$E$659,5,FALSE())</f>
        <v>514</v>
      </c>
      <c r="Q1411" s="0" t="n">
        <f aca="false">VLOOKUP(B1411,'Team Data'!$A$1:$E$659,4,FALSE())</f>
        <v>579</v>
      </c>
      <c r="R1411" s="0" t="n">
        <f aca="false">VLOOKUP(B1411,'Team Data'!$A$1:$E$659,5,FALSE())</f>
        <v>477</v>
      </c>
      <c r="S1411" s="0" t="n">
        <f aca="false">IF(I1411=1,(MIN(30,(C1411-D1411)))*(M1411/(M1411+N1411))*(Q1411/(Q1411+R1411)),(MAX(-30,(C1411-D1411)))*(N1411/(M1411+N1411))*(R1411/(R1411+Q1411)))</f>
        <v>-1.24560950413223</v>
      </c>
      <c r="T1411" s="0" t="n">
        <f aca="false">IF(J1411=1,(MIN(30,(D1411-C1411)))*(K1411/(K1411+L1411))*(O1411/(O1411+P1411)),(MAX(-30,(D1411-C1411)))*(L1411/(K1411+L1411))*(P1411/(P1411+O1411)))</f>
        <v>1.83887349953832</v>
      </c>
      <c r="U1411" s="7" t="n">
        <v>43071</v>
      </c>
    </row>
    <row r="1412" customFormat="false" ht="15" hidden="false" customHeight="false" outlineLevel="0" collapsed="false">
      <c r="A1412" s="0" t="s">
        <v>171</v>
      </c>
      <c r="B1412" s="0" t="s">
        <v>90</v>
      </c>
      <c r="C1412" s="0" t="n">
        <v>81</v>
      </c>
      <c r="D1412" s="0" t="n">
        <v>76</v>
      </c>
      <c r="E1412" s="0" t="n">
        <v>42</v>
      </c>
      <c r="F1412" s="0" t="n">
        <v>28</v>
      </c>
      <c r="G1412" s="0" t="n">
        <v>18</v>
      </c>
      <c r="H1412" s="0" t="n">
        <v>15</v>
      </c>
      <c r="I1412" s="0" t="n">
        <v>1</v>
      </c>
      <c r="J1412" s="0" t="n">
        <v>0</v>
      </c>
      <c r="K1412" s="0" t="n">
        <f aca="false">VLOOKUP(A1412,'Team Data'!$A$1:$E$659,2,FALSE())</f>
        <v>25</v>
      </c>
      <c r="L1412" s="0" t="n">
        <f aca="false">VLOOKUP(A1412,'Team Data'!$A$1:$E$659,3,FALSE())</f>
        <v>8</v>
      </c>
      <c r="M1412" s="0" t="n">
        <f aca="false">VLOOKUP(B1412,'Team Data'!$A$1:$E$659,2,FALSE())</f>
        <v>23</v>
      </c>
      <c r="N1412" s="0" t="n">
        <f aca="false">VLOOKUP(B1412,'Team Data'!$A$1:$E$659,3,FALSE())</f>
        <v>12</v>
      </c>
      <c r="O1412" s="0" t="n">
        <f aca="false">VLOOKUP(A1412,'Team Data'!$A$1:$E$659,4,FALSE())</f>
        <v>610</v>
      </c>
      <c r="P1412" s="0" t="n">
        <f aca="false">VLOOKUP(A1412,'Team Data'!$A$1:$E$659,5,FALSE())</f>
        <v>461</v>
      </c>
      <c r="Q1412" s="0" t="n">
        <f aca="false">VLOOKUP(B1412,'Team Data'!$A$1:$E$659,4,FALSE())</f>
        <v>500</v>
      </c>
      <c r="R1412" s="0" t="n">
        <f aca="false">VLOOKUP(B1412,'Team Data'!$A$1:$E$659,5,FALSE())</f>
        <v>533</v>
      </c>
      <c r="S1412" s="0" t="n">
        <f aca="false">IF(I1412=1,(MIN(30,(C1412-D1412)))*(M1412/(M1412+N1412))*(Q1412/(Q1412+R1412)),(MAX(-30,(C1412-D1412)))*(N1412/(M1412+N1412))*(R1412/(R1412+Q1412)))</f>
        <v>1.59037477527313</v>
      </c>
      <c r="T1412" s="0" t="n">
        <f aca="false">IF(J1412=1,(MIN(30,(D1412-C1412)))*(K1412/(K1412+L1412))*(O1412/(O1412+P1412)),(MAX(-30,(D1412-C1412)))*(L1412/(K1412+L1412))*(P1412/(P1412+O1412)))</f>
        <v>-0.521744051155816</v>
      </c>
      <c r="U1412" s="7" t="n">
        <v>43072</v>
      </c>
    </row>
    <row r="1413" customFormat="false" ht="15" hidden="false" customHeight="false" outlineLevel="0" collapsed="false">
      <c r="A1413" s="0" t="s">
        <v>61</v>
      </c>
      <c r="B1413" s="0" t="s">
        <v>304</v>
      </c>
      <c r="C1413" s="0" t="n">
        <v>82</v>
      </c>
      <c r="D1413" s="0" t="n">
        <v>86</v>
      </c>
      <c r="E1413" s="0" t="n">
        <v>36</v>
      </c>
      <c r="F1413" s="0" t="n">
        <v>37</v>
      </c>
      <c r="G1413" s="0" t="n">
        <v>16</v>
      </c>
      <c r="H1413" s="0" t="n">
        <v>9</v>
      </c>
      <c r="I1413" s="0" t="n">
        <v>0</v>
      </c>
      <c r="J1413" s="0" t="n">
        <v>1</v>
      </c>
      <c r="K1413" s="0" t="n">
        <f aca="false">VLOOKUP(A1413,'Team Data'!$A$1:$E$659,2,FALSE())</f>
        <v>8</v>
      </c>
      <c r="L1413" s="0" t="n">
        <f aca="false">VLOOKUP(A1413,'Team Data'!$A$1:$E$659,3,FALSE())</f>
        <v>19</v>
      </c>
      <c r="M1413" s="0" t="n">
        <f aca="false">VLOOKUP(B1413,'Team Data'!$A$1:$E$659,2,FALSE())</f>
        <v>22</v>
      </c>
      <c r="N1413" s="0" t="n">
        <f aca="false">VLOOKUP(B1413,'Team Data'!$A$1:$E$659,3,FALSE())</f>
        <v>10</v>
      </c>
      <c r="O1413" s="0" t="n">
        <f aca="false">VLOOKUP(A1413,'Team Data'!$A$1:$E$659,4,FALSE())</f>
        <v>409</v>
      </c>
      <c r="P1413" s="0" t="n">
        <f aca="false">VLOOKUP(A1413,'Team Data'!$A$1:$E$659,5,FALSE())</f>
        <v>407</v>
      </c>
      <c r="Q1413" s="0" t="n">
        <f aca="false">VLOOKUP(B1413,'Team Data'!$A$1:$E$659,4,FALSE())</f>
        <v>459</v>
      </c>
      <c r="R1413" s="0" t="n">
        <f aca="false">VLOOKUP(B1413,'Team Data'!$A$1:$E$659,5,FALSE())</f>
        <v>534</v>
      </c>
      <c r="S1413" s="0" t="n">
        <f aca="false">IF(I1413=1,(MIN(30,(C1413-D1413)))*(M1413/(M1413+N1413))*(Q1413/(Q1413+R1413)),(MAX(-30,(C1413-D1413)))*(N1413/(M1413+N1413))*(R1413/(R1413+Q1413)))</f>
        <v>-0.672205438066465</v>
      </c>
      <c r="T1413" s="0" t="n">
        <f aca="false">IF(J1413=1,(MIN(30,(D1413-C1413)))*(K1413/(K1413+L1413))*(O1413/(O1413+P1413)),(MAX(-30,(D1413-C1413)))*(L1413/(K1413+L1413))*(P1413/(P1413+O1413)))</f>
        <v>0.594045025417574</v>
      </c>
      <c r="U1413" s="7" t="n">
        <v>43072</v>
      </c>
    </row>
    <row r="1414" customFormat="false" ht="15" hidden="false" customHeight="false" outlineLevel="0" collapsed="false">
      <c r="A1414" s="0" t="s">
        <v>294</v>
      </c>
      <c r="B1414" s="0" t="s">
        <v>298</v>
      </c>
      <c r="C1414" s="0" t="n">
        <v>69</v>
      </c>
      <c r="D1414" s="0" t="n">
        <v>71</v>
      </c>
      <c r="E1414" s="0" t="n">
        <v>42</v>
      </c>
      <c r="F1414" s="0" t="n">
        <v>32</v>
      </c>
      <c r="G1414" s="0" t="n">
        <v>18</v>
      </c>
      <c r="H1414" s="0" t="n">
        <v>14</v>
      </c>
      <c r="I1414" s="0" t="n">
        <v>0</v>
      </c>
      <c r="J1414" s="0" t="n">
        <v>1</v>
      </c>
      <c r="K1414" s="0" t="n">
        <f aca="false">VLOOKUP(A1414,'Team Data'!$A$1:$E$659,2,FALSE())</f>
        <v>16</v>
      </c>
      <c r="L1414" s="0" t="n">
        <f aca="false">VLOOKUP(A1414,'Team Data'!$A$1:$E$659,3,FALSE())</f>
        <v>19</v>
      </c>
      <c r="M1414" s="0" t="n">
        <f aca="false">VLOOKUP(B1414,'Team Data'!$A$1:$E$659,2,FALSE())</f>
        <v>23</v>
      </c>
      <c r="N1414" s="0" t="n">
        <f aca="false">VLOOKUP(B1414,'Team Data'!$A$1:$E$659,3,FALSE())</f>
        <v>11</v>
      </c>
      <c r="O1414" s="0" t="n">
        <f aca="false">VLOOKUP(A1414,'Team Data'!$A$1:$E$659,4,FALSE())</f>
        <v>549</v>
      </c>
      <c r="P1414" s="0" t="n">
        <f aca="false">VLOOKUP(A1414,'Team Data'!$A$1:$E$659,5,FALSE())</f>
        <v>611</v>
      </c>
      <c r="Q1414" s="0" t="n">
        <f aca="false">VLOOKUP(B1414,'Team Data'!$A$1:$E$659,4,FALSE())</f>
        <v>603</v>
      </c>
      <c r="R1414" s="0" t="n">
        <f aca="false">VLOOKUP(B1414,'Team Data'!$A$1:$E$659,5,FALSE())</f>
        <v>503</v>
      </c>
      <c r="S1414" s="0" t="n">
        <f aca="false">IF(I1414=1,(MIN(30,(C1414-D1414)))*(M1414/(M1414+N1414))*(Q1414/(Q1414+R1414)),(MAX(-30,(C1414-D1414)))*(N1414/(M1414+N1414))*(R1414/(R1414+Q1414)))</f>
        <v>-0.294277204552707</v>
      </c>
      <c r="T1414" s="0" t="n">
        <f aca="false">IF(J1414=1,(MIN(30,(D1414-C1414)))*(K1414/(K1414+L1414))*(O1414/(O1414+P1414)),(MAX(-30,(D1414-C1414)))*(L1414/(K1414+L1414))*(P1414/(P1414+O1414)))</f>
        <v>0.432709359605911</v>
      </c>
      <c r="U1414" s="7" t="n">
        <v>43072</v>
      </c>
    </row>
    <row r="1415" customFormat="false" ht="15" hidden="false" customHeight="false" outlineLevel="0" collapsed="false">
      <c r="A1415" s="0" t="s">
        <v>30</v>
      </c>
      <c r="B1415" s="0" t="s">
        <v>109</v>
      </c>
      <c r="C1415" s="0" t="n">
        <v>73</v>
      </c>
      <c r="D1415" s="0" t="n">
        <v>61</v>
      </c>
      <c r="E1415" s="0" t="n">
        <v>40</v>
      </c>
      <c r="F1415" s="0" t="n">
        <v>28</v>
      </c>
      <c r="G1415" s="0" t="n">
        <v>15</v>
      </c>
      <c r="H1415" s="0" t="n">
        <v>13</v>
      </c>
      <c r="I1415" s="0" t="n">
        <v>1</v>
      </c>
      <c r="J1415" s="0" t="n">
        <v>0</v>
      </c>
      <c r="K1415" s="0" t="n">
        <f aca="false">VLOOKUP(A1415,'Team Data'!$A$1:$E$659,2,FALSE())</f>
        <v>19</v>
      </c>
      <c r="L1415" s="0" t="n">
        <f aca="false">VLOOKUP(A1415,'Team Data'!$A$1:$E$659,3,FALSE())</f>
        <v>16</v>
      </c>
      <c r="M1415" s="0" t="n">
        <f aca="false">VLOOKUP(B1415,'Team Data'!$A$1:$E$659,2,FALSE())</f>
        <v>19</v>
      </c>
      <c r="N1415" s="0" t="n">
        <f aca="false">VLOOKUP(B1415,'Team Data'!$A$1:$E$659,3,FALSE())</f>
        <v>14</v>
      </c>
      <c r="O1415" s="0" t="n">
        <f aca="false">VLOOKUP(A1415,'Team Data'!$A$1:$E$659,4,FALSE())</f>
        <v>646</v>
      </c>
      <c r="P1415" s="0" t="n">
        <f aca="false">VLOOKUP(A1415,'Team Data'!$A$1:$E$659,5,FALSE())</f>
        <v>510</v>
      </c>
      <c r="Q1415" s="0" t="n">
        <f aca="false">VLOOKUP(B1415,'Team Data'!$A$1:$E$659,4,FALSE())</f>
        <v>501</v>
      </c>
      <c r="R1415" s="0" t="n">
        <f aca="false">VLOOKUP(B1415,'Team Data'!$A$1:$E$659,5,FALSE())</f>
        <v>542</v>
      </c>
      <c r="S1415" s="0" t="n">
        <f aca="false">IF(I1415=1,(MIN(30,(C1415-D1415)))*(M1415/(M1415+N1415))*(Q1415/(Q1415+R1415)),(MAX(-30,(C1415-D1415)))*(N1415/(M1415+N1415))*(R1415/(R1415+Q1415)))</f>
        <v>3.31874836572823</v>
      </c>
      <c r="T1415" s="0" t="n">
        <f aca="false">IF(J1415=1,(MIN(30,(D1415-C1415)))*(K1415/(K1415+L1415))*(O1415/(O1415+P1415)),(MAX(-30,(D1415-C1415)))*(L1415/(K1415+L1415))*(P1415/(P1415+O1415)))</f>
        <v>-2.42016806722689</v>
      </c>
      <c r="U1415" s="7" t="n">
        <v>43072</v>
      </c>
    </row>
    <row r="1416" customFormat="false" ht="15" hidden="false" customHeight="false" outlineLevel="0" collapsed="false">
      <c r="A1416" s="0" t="s">
        <v>271</v>
      </c>
      <c r="B1416" s="0" t="s">
        <v>14</v>
      </c>
      <c r="C1416" s="0" t="n">
        <v>61</v>
      </c>
      <c r="D1416" s="0" t="n">
        <v>84</v>
      </c>
      <c r="E1416" s="0" t="n">
        <v>31</v>
      </c>
      <c r="F1416" s="0" t="n">
        <v>32</v>
      </c>
      <c r="G1416" s="0" t="n">
        <v>17</v>
      </c>
      <c r="H1416" s="0" t="n">
        <v>11</v>
      </c>
      <c r="I1416" s="0" t="n">
        <v>0</v>
      </c>
      <c r="J1416" s="0" t="n">
        <v>1</v>
      </c>
      <c r="K1416" s="0" t="n">
        <f aca="false">VLOOKUP(A1416,'Team Data'!$A$1:$E$659,2,FALSE())</f>
        <v>10</v>
      </c>
      <c r="L1416" s="0" t="n">
        <f aca="false">VLOOKUP(A1416,'Team Data'!$A$1:$E$659,3,FALSE())</f>
        <v>22</v>
      </c>
      <c r="M1416" s="0" t="n">
        <f aca="false">VLOOKUP(B1416,'Team Data'!$A$1:$E$659,2,FALSE())</f>
        <v>15</v>
      </c>
      <c r="N1416" s="0" t="n">
        <f aca="false">VLOOKUP(B1416,'Team Data'!$A$1:$E$659,3,FALSE())</f>
        <v>18</v>
      </c>
      <c r="O1416" s="0" t="n">
        <f aca="false">VLOOKUP(A1416,'Team Data'!$A$1:$E$659,4,FALSE())</f>
        <v>525</v>
      </c>
      <c r="P1416" s="0" t="n">
        <f aca="false">VLOOKUP(A1416,'Team Data'!$A$1:$E$659,5,FALSE())</f>
        <v>506</v>
      </c>
      <c r="Q1416" s="0" t="n">
        <f aca="false">VLOOKUP(B1416,'Team Data'!$A$1:$E$659,4,FALSE())</f>
        <v>482</v>
      </c>
      <c r="R1416" s="0" t="n">
        <f aca="false">VLOOKUP(B1416,'Team Data'!$A$1:$E$659,5,FALSE())</f>
        <v>535</v>
      </c>
      <c r="S1416" s="0" t="n">
        <f aca="false">IF(I1416=1,(MIN(30,(C1416-D1416)))*(M1416/(M1416+N1416))*(Q1416/(Q1416+R1416)),(MAX(-30,(C1416-D1416)))*(N1416/(M1416+N1416))*(R1416/(R1416+Q1416)))</f>
        <v>-6.59962456422633</v>
      </c>
      <c r="T1416" s="0" t="n">
        <f aca="false">IF(J1416=1,(MIN(30,(D1416-C1416)))*(K1416/(K1416+L1416))*(O1416/(O1416+P1416)),(MAX(-30,(D1416-C1416)))*(L1416/(K1416+L1416))*(P1416/(P1416+O1416)))</f>
        <v>3.65997817652764</v>
      </c>
      <c r="U1416" s="7" t="n">
        <v>43072</v>
      </c>
    </row>
    <row r="1417" customFormat="false" ht="15" hidden="false" customHeight="false" outlineLevel="0" collapsed="false">
      <c r="A1417" s="0" t="s">
        <v>111</v>
      </c>
      <c r="B1417" s="0" t="s">
        <v>326</v>
      </c>
      <c r="C1417" s="0" t="n">
        <v>60</v>
      </c>
      <c r="D1417" s="0" t="n">
        <v>80</v>
      </c>
      <c r="E1417" s="0" t="n">
        <v>32</v>
      </c>
      <c r="F1417" s="0" t="n">
        <v>46</v>
      </c>
      <c r="G1417" s="0" t="n">
        <v>10</v>
      </c>
      <c r="H1417" s="0" t="n">
        <v>13</v>
      </c>
      <c r="I1417" s="0" t="n">
        <v>0</v>
      </c>
      <c r="J1417" s="0" t="n">
        <v>1</v>
      </c>
      <c r="K1417" s="0" t="n">
        <f aca="false">VLOOKUP(A1417,'Team Data'!$A$1:$E$659,2,FALSE())</f>
        <v>17</v>
      </c>
      <c r="L1417" s="0" t="n">
        <f aca="false">VLOOKUP(A1417,'Team Data'!$A$1:$E$659,3,FALSE())</f>
        <v>13</v>
      </c>
      <c r="M1417" s="0" t="n">
        <f aca="false">VLOOKUP(B1417,'Team Data'!$A$1:$E$659,2,FALSE())</f>
        <v>23</v>
      </c>
      <c r="N1417" s="0" t="n">
        <f aca="false">VLOOKUP(B1417,'Team Data'!$A$1:$E$659,3,FALSE())</f>
        <v>12</v>
      </c>
      <c r="O1417" s="0" t="n">
        <f aca="false">VLOOKUP(A1417,'Team Data'!$A$1:$E$659,4,FALSE())</f>
        <v>461</v>
      </c>
      <c r="P1417" s="0" t="n">
        <f aca="false">VLOOKUP(A1417,'Team Data'!$A$1:$E$659,5,FALSE())</f>
        <v>455</v>
      </c>
      <c r="Q1417" s="0" t="n">
        <f aca="false">VLOOKUP(B1417,'Team Data'!$A$1:$E$659,4,FALSE())</f>
        <v>668</v>
      </c>
      <c r="R1417" s="0" t="n">
        <f aca="false">VLOOKUP(B1417,'Team Data'!$A$1:$E$659,5,FALSE())</f>
        <v>500</v>
      </c>
      <c r="S1417" s="0" t="n">
        <f aca="false">IF(I1417=1,(MIN(30,(C1417-D1417)))*(M1417/(M1417+N1417))*(Q1417/(Q1417+R1417)),(MAX(-30,(C1417-D1417)))*(N1417/(M1417+N1417))*(R1417/(R1417+Q1417)))</f>
        <v>-2.93542074363992</v>
      </c>
      <c r="T1417" s="0" t="n">
        <f aca="false">IF(J1417=1,(MIN(30,(D1417-C1417)))*(K1417/(K1417+L1417))*(O1417/(O1417+P1417)),(MAX(-30,(D1417-C1417)))*(L1417/(K1417+L1417))*(P1417/(P1417+O1417)))</f>
        <v>5.7037845705968</v>
      </c>
      <c r="U1417" s="7" t="n">
        <v>43072</v>
      </c>
    </row>
    <row r="1418" customFormat="false" ht="15" hidden="false" customHeight="false" outlineLevel="0" collapsed="false">
      <c r="A1418" s="0" t="s">
        <v>142</v>
      </c>
      <c r="B1418" s="0" t="s">
        <v>57</v>
      </c>
      <c r="C1418" s="0" t="n">
        <v>69</v>
      </c>
      <c r="D1418" s="0" t="n">
        <v>67</v>
      </c>
      <c r="E1418" s="0" t="n">
        <v>29</v>
      </c>
      <c r="F1418" s="0" t="n">
        <v>47</v>
      </c>
      <c r="G1418" s="0" t="n">
        <v>16</v>
      </c>
      <c r="H1418" s="0" t="n">
        <v>23</v>
      </c>
      <c r="I1418" s="0" t="n">
        <v>1</v>
      </c>
      <c r="J1418" s="0" t="n">
        <v>0</v>
      </c>
      <c r="K1418" s="0" t="n">
        <f aca="false">VLOOKUP(A1418,'Team Data'!$A$1:$E$659,2,FALSE())</f>
        <v>19</v>
      </c>
      <c r="L1418" s="0" t="n">
        <f aca="false">VLOOKUP(A1418,'Team Data'!$A$1:$E$659,3,FALSE())</f>
        <v>14</v>
      </c>
      <c r="M1418" s="0" t="n">
        <f aca="false">VLOOKUP(B1418,'Team Data'!$A$1:$E$659,2,FALSE())</f>
        <v>14</v>
      </c>
      <c r="N1418" s="0" t="n">
        <f aca="false">VLOOKUP(B1418,'Team Data'!$A$1:$E$659,3,FALSE())</f>
        <v>18</v>
      </c>
      <c r="O1418" s="0" t="n">
        <f aca="false">VLOOKUP(A1418,'Team Data'!$A$1:$E$659,4,FALSE())</f>
        <v>451</v>
      </c>
      <c r="P1418" s="0" t="n">
        <f aca="false">VLOOKUP(A1418,'Team Data'!$A$1:$E$659,5,FALSE())</f>
        <v>488</v>
      </c>
      <c r="Q1418" s="0" t="n">
        <f aca="false">VLOOKUP(B1418,'Team Data'!$A$1:$E$659,4,FALSE())</f>
        <v>500</v>
      </c>
      <c r="R1418" s="0" t="n">
        <f aca="false">VLOOKUP(B1418,'Team Data'!$A$1:$E$659,5,FALSE())</f>
        <v>464</v>
      </c>
      <c r="S1418" s="0" t="n">
        <f aca="false">IF(I1418=1,(MIN(30,(C1418-D1418)))*(M1418/(M1418+N1418))*(Q1418/(Q1418+R1418)),(MAX(-30,(C1418-D1418)))*(N1418/(M1418+N1418))*(R1418/(R1418+Q1418)))</f>
        <v>0.453838174273859</v>
      </c>
      <c r="T1418" s="0" t="n">
        <f aca="false">IF(J1418=1,(MIN(30,(D1418-C1418)))*(K1418/(K1418+L1418))*(O1418/(O1418+P1418)),(MAX(-30,(D1418-C1418)))*(L1418/(K1418+L1418))*(P1418/(P1418+O1418)))</f>
        <v>-0.44095911188563</v>
      </c>
      <c r="U1418" s="7" t="n">
        <v>43072</v>
      </c>
    </row>
    <row r="1419" customFormat="false" ht="15" hidden="false" customHeight="false" outlineLevel="0" collapsed="false">
      <c r="A1419" s="0" t="s">
        <v>218</v>
      </c>
      <c r="B1419" s="0" t="s">
        <v>329</v>
      </c>
      <c r="C1419" s="0" t="n">
        <v>75</v>
      </c>
      <c r="D1419" s="0" t="n">
        <v>82</v>
      </c>
      <c r="E1419" s="0" t="n">
        <v>27</v>
      </c>
      <c r="F1419" s="0" t="n">
        <v>36</v>
      </c>
      <c r="G1419" s="0" t="n">
        <v>12</v>
      </c>
      <c r="H1419" s="0" t="n">
        <v>16</v>
      </c>
      <c r="I1419" s="0" t="n">
        <v>0</v>
      </c>
      <c r="J1419" s="0" t="n">
        <v>1</v>
      </c>
      <c r="K1419" s="0" t="n">
        <f aca="false">VLOOKUP(A1419,'Team Data'!$A$1:$E$659,2,FALSE())</f>
        <v>25</v>
      </c>
      <c r="L1419" s="0" t="n">
        <f aca="false">VLOOKUP(A1419,'Team Data'!$A$1:$E$659,3,FALSE())</f>
        <v>7</v>
      </c>
      <c r="M1419" s="0" t="n">
        <f aca="false">VLOOKUP(B1419,'Team Data'!$A$1:$E$659,2,FALSE())</f>
        <v>18</v>
      </c>
      <c r="N1419" s="0" t="n">
        <f aca="false">VLOOKUP(B1419,'Team Data'!$A$1:$E$659,3,FALSE())</f>
        <v>14</v>
      </c>
      <c r="O1419" s="0" t="n">
        <f aca="false">VLOOKUP(A1419,'Team Data'!$A$1:$E$659,4,FALSE())</f>
        <v>521</v>
      </c>
      <c r="P1419" s="0" t="n">
        <f aca="false">VLOOKUP(A1419,'Team Data'!$A$1:$E$659,5,FALSE())</f>
        <v>531</v>
      </c>
      <c r="Q1419" s="0" t="n">
        <f aca="false">VLOOKUP(B1419,'Team Data'!$A$1:$E$659,4,FALSE())</f>
        <v>555</v>
      </c>
      <c r="R1419" s="0" t="n">
        <f aca="false">VLOOKUP(B1419,'Team Data'!$A$1:$E$659,5,FALSE())</f>
        <v>488</v>
      </c>
      <c r="S1419" s="0" t="n">
        <f aca="false">IF(I1419=1,(MIN(30,(C1419-D1419)))*(M1419/(M1419+N1419))*(Q1419/(Q1419+R1419)),(MAX(-30,(C1419-D1419)))*(N1419/(M1419+N1419))*(R1419/(R1419+Q1419)))</f>
        <v>-1.43288590604027</v>
      </c>
      <c r="T1419" s="0" t="n">
        <f aca="false">IF(J1419=1,(MIN(30,(D1419-C1419)))*(K1419/(K1419+L1419))*(O1419/(O1419+P1419)),(MAX(-30,(D1419-C1419)))*(L1419/(K1419+L1419))*(P1419/(P1419+O1419)))</f>
        <v>2.70838284220532</v>
      </c>
      <c r="U1419" s="7" t="n">
        <v>43072</v>
      </c>
    </row>
    <row r="1420" customFormat="false" ht="15" hidden="false" customHeight="false" outlineLevel="0" collapsed="false">
      <c r="A1420" s="0" t="s">
        <v>56</v>
      </c>
      <c r="B1420" s="0" t="s">
        <v>137</v>
      </c>
      <c r="C1420" s="0" t="n">
        <v>62</v>
      </c>
      <c r="D1420" s="0" t="n">
        <v>72</v>
      </c>
      <c r="E1420" s="0" t="n">
        <v>35</v>
      </c>
      <c r="F1420" s="0" t="n">
        <v>41</v>
      </c>
      <c r="G1420" s="0" t="n">
        <v>16</v>
      </c>
      <c r="H1420" s="0" t="n">
        <v>9</v>
      </c>
      <c r="I1420" s="0" t="n">
        <v>0</v>
      </c>
      <c r="J1420" s="0" t="n">
        <v>1</v>
      </c>
      <c r="K1420" s="0" t="n">
        <f aca="false">VLOOKUP(A1420,'Team Data'!$A$1:$E$659,2,FALSE())</f>
        <v>12</v>
      </c>
      <c r="L1420" s="0" t="n">
        <f aca="false">VLOOKUP(A1420,'Team Data'!$A$1:$E$659,3,FALSE())</f>
        <v>23</v>
      </c>
      <c r="M1420" s="0" t="n">
        <f aca="false">VLOOKUP(B1420,'Team Data'!$A$1:$E$659,2,FALSE())</f>
        <v>17</v>
      </c>
      <c r="N1420" s="0" t="n">
        <f aca="false">VLOOKUP(B1420,'Team Data'!$A$1:$E$659,3,FALSE())</f>
        <v>17</v>
      </c>
      <c r="O1420" s="0" t="n">
        <f aca="false">VLOOKUP(A1420,'Team Data'!$A$1:$E$659,4,FALSE())</f>
        <v>562</v>
      </c>
      <c r="P1420" s="0" t="n">
        <f aca="false">VLOOKUP(A1420,'Team Data'!$A$1:$E$659,5,FALSE())</f>
        <v>557</v>
      </c>
      <c r="Q1420" s="0" t="n">
        <f aca="false">VLOOKUP(B1420,'Team Data'!$A$1:$E$659,4,FALSE())</f>
        <v>609</v>
      </c>
      <c r="R1420" s="0" t="n">
        <f aca="false">VLOOKUP(B1420,'Team Data'!$A$1:$E$659,5,FALSE())</f>
        <v>491</v>
      </c>
      <c r="S1420" s="0" t="n">
        <f aca="false">IF(I1420=1,(MIN(30,(C1420-D1420)))*(M1420/(M1420+N1420))*(Q1420/(Q1420+R1420)),(MAX(-30,(C1420-D1420)))*(N1420/(M1420+N1420))*(R1420/(R1420+Q1420)))</f>
        <v>-2.23181818181818</v>
      </c>
      <c r="T1420" s="0" t="n">
        <f aca="false">IF(J1420=1,(MIN(30,(D1420-C1420)))*(K1420/(K1420+L1420))*(O1420/(O1420+P1420)),(MAX(-30,(D1420-C1420)))*(L1420/(K1420+L1420))*(P1420/(P1420+O1420)))</f>
        <v>1.72194561470701</v>
      </c>
      <c r="U1420" s="7" t="n">
        <v>43072</v>
      </c>
    </row>
    <row r="1421" customFormat="false" ht="15" hidden="false" customHeight="false" outlineLevel="0" collapsed="false">
      <c r="A1421" s="0" t="s">
        <v>8</v>
      </c>
      <c r="B1421" s="0" t="s">
        <v>160</v>
      </c>
      <c r="C1421" s="0" t="n">
        <v>64</v>
      </c>
      <c r="D1421" s="0" t="n">
        <v>86</v>
      </c>
      <c r="E1421" s="0" t="n">
        <v>38</v>
      </c>
      <c r="F1421" s="0" t="n">
        <v>44</v>
      </c>
      <c r="G1421" s="0" t="n">
        <v>23</v>
      </c>
      <c r="H1421" s="0" t="n">
        <v>20</v>
      </c>
      <c r="I1421" s="0" t="n">
        <v>0</v>
      </c>
      <c r="J1421" s="0" t="n">
        <v>1</v>
      </c>
      <c r="K1421" s="0" t="n">
        <f aca="false">VLOOKUP(A1421,'Team Data'!$A$1:$E$659,2,FALSE())</f>
        <v>14</v>
      </c>
      <c r="L1421" s="0" t="n">
        <f aca="false">VLOOKUP(A1421,'Team Data'!$A$1:$E$659,3,FALSE())</f>
        <v>18</v>
      </c>
      <c r="M1421" s="0" t="n">
        <f aca="false">VLOOKUP(B1421,'Team Data'!$A$1:$E$659,2,FALSE())</f>
        <v>25</v>
      </c>
      <c r="N1421" s="0" t="n">
        <f aca="false">VLOOKUP(B1421,'Team Data'!$A$1:$E$659,3,FALSE())</f>
        <v>11</v>
      </c>
      <c r="O1421" s="0" t="n">
        <f aca="false">VLOOKUP(A1421,'Team Data'!$A$1:$E$659,4,FALSE())</f>
        <v>542</v>
      </c>
      <c r="P1421" s="0" t="n">
        <f aca="false">VLOOKUP(A1421,'Team Data'!$A$1:$E$659,5,FALSE())</f>
        <v>488</v>
      </c>
      <c r="Q1421" s="0" t="n">
        <f aca="false">VLOOKUP(B1421,'Team Data'!$A$1:$E$659,4,FALSE())</f>
        <v>620</v>
      </c>
      <c r="R1421" s="0" t="n">
        <f aca="false">VLOOKUP(B1421,'Team Data'!$A$1:$E$659,5,FALSE())</f>
        <v>535</v>
      </c>
      <c r="S1421" s="0" t="n">
        <f aca="false">IF(I1421=1,(MIN(30,(C1421-D1421)))*(M1421/(M1421+N1421))*(Q1421/(Q1421+R1421)),(MAX(-30,(C1421-D1421)))*(N1421/(M1421+N1421))*(R1421/(R1421+Q1421)))</f>
        <v>-3.11375661375661</v>
      </c>
      <c r="T1421" s="0" t="n">
        <f aca="false">IF(J1421=1,(MIN(30,(D1421-C1421)))*(K1421/(K1421+L1421))*(O1421/(O1421+P1421)),(MAX(-30,(D1421-C1421)))*(L1421/(K1421+L1421))*(P1421/(P1421+O1421)))</f>
        <v>5.06480582524272</v>
      </c>
      <c r="U1421" s="7" t="n">
        <v>43072</v>
      </c>
    </row>
    <row r="1422" customFormat="false" ht="15" hidden="false" customHeight="false" outlineLevel="0" collapsed="false">
      <c r="A1422" s="0" t="s">
        <v>265</v>
      </c>
      <c r="B1422" s="0" t="s">
        <v>91</v>
      </c>
      <c r="C1422" s="0" t="n">
        <v>58</v>
      </c>
      <c r="D1422" s="0" t="n">
        <v>87</v>
      </c>
      <c r="E1422" s="0" t="n">
        <v>39</v>
      </c>
      <c r="F1422" s="0" t="n">
        <v>39</v>
      </c>
      <c r="G1422" s="0" t="n">
        <v>17</v>
      </c>
      <c r="H1422" s="0" t="n">
        <v>2</v>
      </c>
      <c r="I1422" s="0" t="n">
        <v>0</v>
      </c>
      <c r="J1422" s="0" t="n">
        <v>1</v>
      </c>
      <c r="K1422" s="0" t="n">
        <f aca="false">VLOOKUP(A1422,'Team Data'!$A$1:$E$659,2,FALSE())</f>
        <v>14</v>
      </c>
      <c r="L1422" s="0" t="n">
        <f aca="false">VLOOKUP(A1422,'Team Data'!$A$1:$E$659,3,FALSE())</f>
        <v>18</v>
      </c>
      <c r="M1422" s="0" t="n">
        <f aca="false">VLOOKUP(B1422,'Team Data'!$A$1:$E$659,2,FALSE())</f>
        <v>14</v>
      </c>
      <c r="N1422" s="0" t="n">
        <f aca="false">VLOOKUP(B1422,'Team Data'!$A$1:$E$659,3,FALSE())</f>
        <v>18</v>
      </c>
      <c r="O1422" s="0" t="n">
        <f aca="false">VLOOKUP(A1422,'Team Data'!$A$1:$E$659,4,FALSE())</f>
        <v>488</v>
      </c>
      <c r="P1422" s="0" t="n">
        <f aca="false">VLOOKUP(A1422,'Team Data'!$A$1:$E$659,5,FALSE())</f>
        <v>498</v>
      </c>
      <c r="Q1422" s="0" t="n">
        <f aca="false">VLOOKUP(B1422,'Team Data'!$A$1:$E$659,4,FALSE())</f>
        <v>467</v>
      </c>
      <c r="R1422" s="0" t="n">
        <f aca="false">VLOOKUP(B1422,'Team Data'!$A$1:$E$659,5,FALSE())</f>
        <v>496</v>
      </c>
      <c r="S1422" s="0" t="n">
        <f aca="false">IF(I1422=1,(MIN(30,(C1422-D1422)))*(M1422/(M1422+N1422))*(Q1422/(Q1422+R1422)),(MAX(-30,(C1422-D1422)))*(N1422/(M1422+N1422))*(R1422/(R1422+Q1422)))</f>
        <v>-8.40186915887851</v>
      </c>
      <c r="T1422" s="0" t="n">
        <f aca="false">IF(J1422=1,(MIN(30,(D1422-C1422)))*(K1422/(K1422+L1422))*(O1422/(O1422+P1422)),(MAX(-30,(D1422-C1422)))*(L1422/(K1422+L1422))*(P1422/(P1422+O1422)))</f>
        <v>6.27941176470588</v>
      </c>
      <c r="U1422" s="7" t="n">
        <v>43072</v>
      </c>
    </row>
    <row r="1423" customFormat="false" ht="15" hidden="false" customHeight="false" outlineLevel="0" collapsed="false">
      <c r="A1423" s="0" t="s">
        <v>278</v>
      </c>
      <c r="B1423" s="0" t="s">
        <v>284</v>
      </c>
      <c r="C1423" s="0" t="n">
        <v>83</v>
      </c>
      <c r="D1423" s="0" t="n">
        <v>85</v>
      </c>
      <c r="E1423" s="0" t="n">
        <v>28</v>
      </c>
      <c r="F1423" s="0" t="n">
        <v>29</v>
      </c>
      <c r="G1423" s="0" t="n">
        <v>18</v>
      </c>
      <c r="H1423" s="0" t="n">
        <v>13</v>
      </c>
      <c r="I1423" s="0" t="n">
        <v>0</v>
      </c>
      <c r="J1423" s="0" t="n">
        <v>1</v>
      </c>
      <c r="K1423" s="0" t="n">
        <f aca="false">VLOOKUP(A1423,'Team Data'!$A$1:$E$659,2,FALSE())</f>
        <v>18</v>
      </c>
      <c r="L1423" s="0" t="n">
        <f aca="false">VLOOKUP(A1423,'Team Data'!$A$1:$E$659,3,FALSE())</f>
        <v>13</v>
      </c>
      <c r="M1423" s="0" t="n">
        <f aca="false">VLOOKUP(B1423,'Team Data'!$A$1:$E$659,2,FALSE())</f>
        <v>13</v>
      </c>
      <c r="N1423" s="0" t="n">
        <f aca="false">VLOOKUP(B1423,'Team Data'!$A$1:$E$659,3,FALSE())</f>
        <v>18</v>
      </c>
      <c r="O1423" s="0" t="n">
        <f aca="false">VLOOKUP(A1423,'Team Data'!$A$1:$E$659,4,FALSE())</f>
        <v>452</v>
      </c>
      <c r="P1423" s="0" t="n">
        <f aca="false">VLOOKUP(A1423,'Team Data'!$A$1:$E$659,5,FALSE())</f>
        <v>498</v>
      </c>
      <c r="Q1423" s="0" t="n">
        <f aca="false">VLOOKUP(B1423,'Team Data'!$A$1:$E$659,4,FALSE())</f>
        <v>512</v>
      </c>
      <c r="R1423" s="0" t="n">
        <f aca="false">VLOOKUP(B1423,'Team Data'!$A$1:$E$659,5,FALSE())</f>
        <v>455</v>
      </c>
      <c r="S1423" s="0" t="n">
        <f aca="false">IF(I1423=1,(MIN(30,(C1423-D1423)))*(M1423/(M1423+N1423))*(Q1423/(Q1423+R1423)),(MAX(-30,(C1423-D1423)))*(N1423/(M1423+N1423))*(R1423/(R1423+Q1423)))</f>
        <v>-0.546418921172899</v>
      </c>
      <c r="T1423" s="0" t="n">
        <f aca="false">IF(J1423=1,(MIN(30,(D1423-C1423)))*(K1423/(K1423+L1423))*(O1423/(O1423+P1423)),(MAX(-30,(D1423-C1423)))*(L1423/(K1423+L1423))*(P1423/(P1423+O1423)))</f>
        <v>0.552529711375212</v>
      </c>
      <c r="U1423" s="7" t="n">
        <v>43072</v>
      </c>
    </row>
    <row r="1424" customFormat="false" ht="15" hidden="false" customHeight="false" outlineLevel="0" collapsed="false">
      <c r="A1424" s="0" t="s">
        <v>272</v>
      </c>
      <c r="B1424" s="0" t="s">
        <v>199</v>
      </c>
      <c r="C1424" s="0" t="n">
        <v>86</v>
      </c>
      <c r="D1424" s="0" t="n">
        <v>77</v>
      </c>
      <c r="E1424" s="0" t="n">
        <v>31</v>
      </c>
      <c r="F1424" s="0" t="n">
        <v>30</v>
      </c>
      <c r="G1424" s="0" t="n">
        <v>10</v>
      </c>
      <c r="H1424" s="0" t="n">
        <v>13</v>
      </c>
      <c r="I1424" s="0" t="n">
        <v>1</v>
      </c>
      <c r="J1424" s="0" t="n">
        <v>0</v>
      </c>
      <c r="K1424" s="0" t="n">
        <f aca="false">VLOOKUP(A1424,'Team Data'!$A$1:$E$659,2,FALSE())</f>
        <v>14</v>
      </c>
      <c r="L1424" s="0" t="n">
        <f aca="false">VLOOKUP(A1424,'Team Data'!$A$1:$E$659,3,FALSE())</f>
        <v>17</v>
      </c>
      <c r="M1424" s="0" t="n">
        <f aca="false">VLOOKUP(B1424,'Team Data'!$A$1:$E$659,2,FALSE())</f>
        <v>19</v>
      </c>
      <c r="N1424" s="0" t="n">
        <f aca="false">VLOOKUP(B1424,'Team Data'!$A$1:$E$659,3,FALSE())</f>
        <v>16</v>
      </c>
      <c r="O1424" s="0" t="n">
        <f aca="false">VLOOKUP(A1424,'Team Data'!$A$1:$E$659,4,FALSE())</f>
        <v>453</v>
      </c>
      <c r="P1424" s="0" t="n">
        <f aca="false">VLOOKUP(A1424,'Team Data'!$A$1:$E$659,5,FALSE())</f>
        <v>480</v>
      </c>
      <c r="Q1424" s="0" t="n">
        <f aca="false">VLOOKUP(B1424,'Team Data'!$A$1:$E$659,4,FALSE())</f>
        <v>431</v>
      </c>
      <c r="R1424" s="0" t="n">
        <f aca="false">VLOOKUP(B1424,'Team Data'!$A$1:$E$659,5,FALSE())</f>
        <v>621</v>
      </c>
      <c r="S1424" s="0" t="n">
        <f aca="false">IF(I1424=1,(MIN(30,(C1424-D1424)))*(M1424/(M1424+N1424))*(Q1424/(Q1424+R1424)),(MAX(-30,(C1424-D1424)))*(N1424/(M1424+N1424))*(R1424/(R1424+Q1424)))</f>
        <v>2.0016567083107</v>
      </c>
      <c r="T1424" s="0" t="n">
        <f aca="false">IF(J1424=1,(MIN(30,(D1424-C1424)))*(K1424/(K1424+L1424))*(O1424/(O1424+P1424)),(MAX(-30,(D1424-C1424)))*(L1424/(K1424+L1424))*(P1424/(P1424+O1424)))</f>
        <v>-2.53915568924385</v>
      </c>
      <c r="U1424" s="7" t="n">
        <v>43072</v>
      </c>
    </row>
    <row r="1425" customFormat="false" ht="15" hidden="false" customHeight="false" outlineLevel="0" collapsed="false">
      <c r="A1425" s="0" t="s">
        <v>181</v>
      </c>
      <c r="B1425" s="0" t="s">
        <v>209</v>
      </c>
      <c r="C1425" s="0" t="n">
        <v>49</v>
      </c>
      <c r="D1425" s="0" t="n">
        <v>86</v>
      </c>
      <c r="E1425" s="0" t="n">
        <v>28</v>
      </c>
      <c r="F1425" s="0" t="n">
        <v>37</v>
      </c>
      <c r="G1425" s="0" t="n">
        <v>21</v>
      </c>
      <c r="H1425" s="0" t="n">
        <v>16</v>
      </c>
      <c r="I1425" s="0" t="n">
        <v>0</v>
      </c>
      <c r="J1425" s="0" t="n">
        <v>1</v>
      </c>
      <c r="K1425" s="0" t="n">
        <f aca="false">VLOOKUP(A1425,'Team Data'!$A$1:$E$659,2,FALSE())</f>
        <v>8</v>
      </c>
      <c r="L1425" s="0" t="n">
        <f aca="false">VLOOKUP(A1425,'Team Data'!$A$1:$E$659,3,FALSE())</f>
        <v>21</v>
      </c>
      <c r="M1425" s="0" t="n">
        <f aca="false">VLOOKUP(B1425,'Team Data'!$A$1:$E$659,2,FALSE())</f>
        <v>22</v>
      </c>
      <c r="N1425" s="0" t="n">
        <f aca="false">VLOOKUP(B1425,'Team Data'!$A$1:$E$659,3,FALSE())</f>
        <v>10</v>
      </c>
      <c r="O1425" s="0" t="n">
        <f aca="false">VLOOKUP(A1425,'Team Data'!$A$1:$E$659,4,FALSE())</f>
        <v>484</v>
      </c>
      <c r="P1425" s="0" t="n">
        <f aca="false">VLOOKUP(A1425,'Team Data'!$A$1:$E$659,5,FALSE())</f>
        <v>397</v>
      </c>
      <c r="Q1425" s="0" t="n">
        <f aca="false">VLOOKUP(B1425,'Team Data'!$A$1:$E$659,4,FALSE())</f>
        <v>489</v>
      </c>
      <c r="R1425" s="0" t="n">
        <f aca="false">VLOOKUP(B1425,'Team Data'!$A$1:$E$659,5,FALSE())</f>
        <v>510</v>
      </c>
      <c r="S1425" s="0" t="n">
        <f aca="false">IF(I1425=1,(MIN(30,(C1425-D1425)))*(M1425/(M1425+N1425))*(Q1425/(Q1425+R1425)),(MAX(-30,(C1425-D1425)))*(N1425/(M1425+N1425))*(R1425/(R1425+Q1425)))</f>
        <v>-4.78603603603604</v>
      </c>
      <c r="T1425" s="0" t="n">
        <f aca="false">IF(J1425=1,(MIN(30,(D1425-C1425)))*(K1425/(K1425+L1425))*(O1425/(O1425+P1425)),(MAX(-30,(D1425-C1425)))*(L1425/(K1425+L1425))*(P1425/(P1425+O1425)))</f>
        <v>4.54655759520921</v>
      </c>
      <c r="U1425" s="7" t="n">
        <v>43072</v>
      </c>
    </row>
    <row r="1426" customFormat="false" ht="15" hidden="false" customHeight="false" outlineLevel="0" collapsed="false">
      <c r="A1426" s="0" t="s">
        <v>253</v>
      </c>
      <c r="B1426" s="0" t="s">
        <v>83</v>
      </c>
      <c r="C1426" s="0" t="n">
        <v>65</v>
      </c>
      <c r="D1426" s="0" t="n">
        <v>71</v>
      </c>
      <c r="E1426" s="0" t="n">
        <v>48</v>
      </c>
      <c r="F1426" s="0" t="n">
        <v>51</v>
      </c>
      <c r="G1426" s="0" t="n">
        <v>8</v>
      </c>
      <c r="H1426" s="0" t="n">
        <v>13</v>
      </c>
      <c r="I1426" s="0" t="n">
        <v>0</v>
      </c>
      <c r="J1426" s="0" t="n">
        <v>1</v>
      </c>
      <c r="K1426" s="0" t="n">
        <f aca="false">VLOOKUP(A1426,'Team Data'!$A$1:$E$659,2,FALSE())</f>
        <v>14</v>
      </c>
      <c r="L1426" s="0" t="n">
        <f aca="false">VLOOKUP(A1426,'Team Data'!$A$1:$E$659,3,FALSE())</f>
        <v>18</v>
      </c>
      <c r="M1426" s="0" t="n">
        <f aca="false">VLOOKUP(B1426,'Team Data'!$A$1:$E$659,2,FALSE())</f>
        <v>14</v>
      </c>
      <c r="N1426" s="0" t="n">
        <f aca="false">VLOOKUP(B1426,'Team Data'!$A$1:$E$659,3,FALSE())</f>
        <v>18</v>
      </c>
      <c r="O1426" s="0" t="n">
        <f aca="false">VLOOKUP(A1426,'Team Data'!$A$1:$E$659,4,FALSE())</f>
        <v>470</v>
      </c>
      <c r="P1426" s="0" t="n">
        <f aca="false">VLOOKUP(A1426,'Team Data'!$A$1:$E$659,5,FALSE())</f>
        <v>557</v>
      </c>
      <c r="Q1426" s="0" t="n">
        <f aca="false">VLOOKUP(B1426,'Team Data'!$A$1:$E$659,4,FALSE())</f>
        <v>525</v>
      </c>
      <c r="R1426" s="0" t="n">
        <f aca="false">VLOOKUP(B1426,'Team Data'!$A$1:$E$659,5,FALSE())</f>
        <v>457</v>
      </c>
      <c r="S1426" s="0" t="n">
        <f aca="false">IF(I1426=1,(MIN(30,(C1426-D1426)))*(M1426/(M1426+N1426))*(Q1426/(Q1426+R1426)),(MAX(-30,(C1426-D1426)))*(N1426/(M1426+N1426))*(R1426/(R1426+Q1426)))</f>
        <v>-1.5706466395112</v>
      </c>
      <c r="T1426" s="0" t="n">
        <f aca="false">IF(J1426=1,(MIN(30,(D1426-C1426)))*(K1426/(K1426+L1426))*(O1426/(O1426+P1426)),(MAX(-30,(D1426-C1426)))*(L1426/(K1426+L1426))*(P1426/(P1426+O1426)))</f>
        <v>1.20131450827653</v>
      </c>
      <c r="U1426" s="7" t="n">
        <v>43072</v>
      </c>
    </row>
    <row r="1427" customFormat="false" ht="15" hidden="false" customHeight="false" outlineLevel="0" collapsed="false">
      <c r="A1427" s="0" t="s">
        <v>333</v>
      </c>
      <c r="B1427" s="0" t="s">
        <v>36</v>
      </c>
      <c r="C1427" s="0" t="n">
        <v>77</v>
      </c>
      <c r="D1427" s="0" t="n">
        <v>81</v>
      </c>
      <c r="E1427" s="0" t="n">
        <v>28</v>
      </c>
      <c r="F1427" s="0" t="n">
        <v>32</v>
      </c>
      <c r="G1427" s="0" t="n">
        <v>11</v>
      </c>
      <c r="H1427" s="0" t="n">
        <v>12</v>
      </c>
      <c r="I1427" s="0" t="n">
        <v>0</v>
      </c>
      <c r="J1427" s="0" t="n">
        <v>1</v>
      </c>
      <c r="K1427" s="0" t="n">
        <f aca="false">VLOOKUP(A1427,'Team Data'!$A$1:$E$659,2,FALSE())</f>
        <v>27</v>
      </c>
      <c r="L1427" s="0" t="n">
        <f aca="false">VLOOKUP(A1427,'Team Data'!$A$1:$E$659,3,FALSE())</f>
        <v>8</v>
      </c>
      <c r="M1427" s="0" t="n">
        <f aca="false">VLOOKUP(B1427,'Team Data'!$A$1:$E$659,2,FALSE())</f>
        <v>25</v>
      </c>
      <c r="N1427" s="0" t="n">
        <f aca="false">VLOOKUP(B1427,'Team Data'!$A$1:$E$659,3,FALSE())</f>
        <v>10</v>
      </c>
      <c r="O1427" s="0" t="n">
        <f aca="false">VLOOKUP(A1427,'Team Data'!$A$1:$E$659,4,FALSE())</f>
        <v>551</v>
      </c>
      <c r="P1427" s="0" t="n">
        <f aca="false">VLOOKUP(A1427,'Team Data'!$A$1:$E$659,5,FALSE())</f>
        <v>544</v>
      </c>
      <c r="Q1427" s="0" t="n">
        <f aca="false">VLOOKUP(B1427,'Team Data'!$A$1:$E$659,4,FALSE())</f>
        <v>540</v>
      </c>
      <c r="R1427" s="0" t="n">
        <f aca="false">VLOOKUP(B1427,'Team Data'!$A$1:$E$659,5,FALSE())</f>
        <v>573</v>
      </c>
      <c r="S1427" s="0" t="n">
        <f aca="false">IF(I1427=1,(MIN(30,(C1427-D1427)))*(M1427/(M1427+N1427))*(Q1427/(Q1427+R1427)),(MAX(-30,(C1427-D1427)))*(N1427/(M1427+N1427))*(R1427/(R1427+Q1427)))</f>
        <v>-0.588371197535618</v>
      </c>
      <c r="T1427" s="0" t="n">
        <f aca="false">IF(J1427=1,(MIN(30,(D1427-C1427)))*(K1427/(K1427+L1427))*(O1427/(O1427+P1427)),(MAX(-30,(D1427-C1427)))*(L1427/(K1427+L1427))*(P1427/(P1427+O1427)))</f>
        <v>1.55272015655577</v>
      </c>
      <c r="U1427" s="7" t="n">
        <v>43072</v>
      </c>
    </row>
    <row r="1428" customFormat="false" ht="15" hidden="false" customHeight="false" outlineLevel="0" collapsed="false">
      <c r="A1428" s="0" t="s">
        <v>94</v>
      </c>
      <c r="B1428" s="0" t="s">
        <v>147</v>
      </c>
      <c r="C1428" s="0" t="n">
        <v>106</v>
      </c>
      <c r="D1428" s="0" t="n">
        <v>70</v>
      </c>
      <c r="E1428" s="0" t="n">
        <v>40</v>
      </c>
      <c r="F1428" s="0" t="n">
        <v>18</v>
      </c>
      <c r="G1428" s="0" t="n">
        <v>16</v>
      </c>
      <c r="H1428" s="0" t="n">
        <v>17</v>
      </c>
      <c r="I1428" s="0" t="n">
        <v>1</v>
      </c>
      <c r="J1428" s="0" t="n">
        <v>0</v>
      </c>
      <c r="K1428" s="0" t="n">
        <f aca="false">VLOOKUP(A1428,'Team Data'!$A$1:$E$659,2,FALSE())</f>
        <v>21</v>
      </c>
      <c r="L1428" s="0" t="n">
        <f aca="false">VLOOKUP(A1428,'Team Data'!$A$1:$E$659,3,FALSE())</f>
        <v>11</v>
      </c>
      <c r="M1428" s="0" t="n">
        <f aca="false">VLOOKUP(B1428,'Team Data'!$A$1:$E$659,2,FALSE())</f>
        <v>15</v>
      </c>
      <c r="N1428" s="0" t="n">
        <f aca="false">VLOOKUP(B1428,'Team Data'!$A$1:$E$659,3,FALSE())</f>
        <v>18</v>
      </c>
      <c r="O1428" s="0" t="n">
        <f aca="false">VLOOKUP(A1428,'Team Data'!$A$1:$E$659,4,FALSE())</f>
        <v>515</v>
      </c>
      <c r="P1428" s="0" t="n">
        <f aca="false">VLOOKUP(A1428,'Team Data'!$A$1:$E$659,5,FALSE())</f>
        <v>471</v>
      </c>
      <c r="Q1428" s="0" t="n">
        <f aca="false">VLOOKUP(B1428,'Team Data'!$A$1:$E$659,4,FALSE())</f>
        <v>537</v>
      </c>
      <c r="R1428" s="0" t="n">
        <f aca="false">VLOOKUP(B1428,'Team Data'!$A$1:$E$659,5,FALSE())</f>
        <v>476</v>
      </c>
      <c r="S1428" s="0" t="n">
        <f aca="false">IF(I1428=1,(MIN(30,(C1428-D1428)))*(M1428/(M1428+N1428))*(Q1428/(Q1428+R1428)),(MAX(-30,(C1428-D1428)))*(N1428/(M1428+N1428))*(R1428/(R1428+Q1428)))</f>
        <v>7.22875347751952</v>
      </c>
      <c r="T1428" s="0" t="n">
        <f aca="false">IF(J1428=1,(MIN(30,(D1428-C1428)))*(K1428/(K1428+L1428))*(O1428/(O1428+P1428)),(MAX(-30,(D1428-C1428)))*(L1428/(K1428+L1428))*(P1428/(P1428+O1428)))</f>
        <v>-4.92615365111562</v>
      </c>
      <c r="U1428" s="7" t="n">
        <v>43072</v>
      </c>
    </row>
    <row r="1429" customFormat="false" ht="15" hidden="false" customHeight="false" outlineLevel="0" collapsed="false">
      <c r="A1429" s="0" t="s">
        <v>551</v>
      </c>
      <c r="B1429" s="0" t="s">
        <v>202</v>
      </c>
      <c r="C1429" s="0" t="n">
        <v>58</v>
      </c>
      <c r="D1429" s="0" t="n">
        <v>85</v>
      </c>
      <c r="E1429" s="0" t="n">
        <v>36</v>
      </c>
      <c r="F1429" s="0" t="n">
        <v>51</v>
      </c>
      <c r="G1429" s="0" t="n">
        <v>17</v>
      </c>
      <c r="H1429" s="0" t="n">
        <v>15</v>
      </c>
      <c r="I1429" s="0" t="n">
        <v>0</v>
      </c>
      <c r="J1429" s="0" t="n">
        <v>1</v>
      </c>
      <c r="K1429" s="0" t="n">
        <f aca="false">VLOOKUP(A1429,'Team Data'!$A$1:$E$659,2,FALSE())</f>
        <v>0</v>
      </c>
      <c r="L1429" s="0" t="n">
        <f aca="false">VLOOKUP(A1429,'Team Data'!$A$1:$E$659,3,FALSE())</f>
        <v>4</v>
      </c>
      <c r="M1429" s="0" t="n">
        <f aca="false">VLOOKUP(B1429,'Team Data'!$A$1:$E$659,2,FALSE())</f>
        <v>14</v>
      </c>
      <c r="N1429" s="0" t="n">
        <f aca="false">VLOOKUP(B1429,'Team Data'!$A$1:$E$659,3,FALSE())</f>
        <v>19</v>
      </c>
      <c r="O1429" s="0" t="n">
        <f aca="false">VLOOKUP(A1429,'Team Data'!$A$1:$E$659,4,FALSE())</f>
        <v>54</v>
      </c>
      <c r="P1429" s="0" t="n">
        <f aca="false">VLOOKUP(A1429,'Team Data'!$A$1:$E$659,5,FALSE())</f>
        <v>76</v>
      </c>
      <c r="Q1429" s="0" t="n">
        <f aca="false">VLOOKUP(B1429,'Team Data'!$A$1:$E$659,4,FALSE())</f>
        <v>532</v>
      </c>
      <c r="R1429" s="0" t="n">
        <f aca="false">VLOOKUP(B1429,'Team Data'!$A$1:$E$659,5,FALSE())</f>
        <v>464</v>
      </c>
      <c r="S1429" s="0" t="n">
        <f aca="false">IF(I1429=1,(MIN(30,(C1429-D1429)))*(M1429/(M1429+N1429))*(Q1429/(Q1429+R1429)),(MAX(-30,(C1429-D1429)))*(N1429/(M1429+N1429))*(R1429/(R1429+Q1429)))</f>
        <v>-7.2420591456736</v>
      </c>
      <c r="T1429" s="0" t="n">
        <f aca="false">IF(J1429=1,(MIN(30,(D1429-C1429)))*(K1429/(K1429+L1429))*(O1429/(O1429+P1429)),(MAX(-30,(D1429-C1429)))*(L1429/(K1429+L1429))*(P1429/(P1429+O1429)))</f>
        <v>0</v>
      </c>
      <c r="U1429" s="7" t="n">
        <v>43072</v>
      </c>
    </row>
    <row r="1430" customFormat="false" ht="15" hidden="false" customHeight="false" outlineLevel="0" collapsed="false">
      <c r="A1430" s="0" t="s">
        <v>622</v>
      </c>
      <c r="B1430" s="0" t="s">
        <v>151</v>
      </c>
      <c r="C1430" s="0" t="n">
        <v>55</v>
      </c>
      <c r="D1430" s="0" t="n">
        <v>106</v>
      </c>
      <c r="E1430" s="0" t="n">
        <v>29</v>
      </c>
      <c r="F1430" s="0" t="n">
        <v>42</v>
      </c>
      <c r="G1430" s="0" t="n">
        <v>18</v>
      </c>
      <c r="H1430" s="0" t="n">
        <v>15</v>
      </c>
      <c r="I1430" s="0" t="n">
        <v>0</v>
      </c>
      <c r="J1430" s="0" t="n">
        <v>1</v>
      </c>
      <c r="K1430" s="0" t="n">
        <f aca="false">VLOOKUP(A1430,'Team Data'!$A$1:$E$659,2,FALSE())</f>
        <v>0</v>
      </c>
      <c r="L1430" s="0" t="n">
        <f aca="false">VLOOKUP(A1430,'Team Data'!$A$1:$E$659,3,FALSE())</f>
        <v>1</v>
      </c>
      <c r="M1430" s="0" t="n">
        <f aca="false">VLOOKUP(B1430,'Team Data'!$A$1:$E$659,2,FALSE())</f>
        <v>17</v>
      </c>
      <c r="N1430" s="0" t="n">
        <f aca="false">VLOOKUP(B1430,'Team Data'!$A$1:$E$659,3,FALSE())</f>
        <v>16</v>
      </c>
      <c r="O1430" s="0" t="n">
        <f aca="false">VLOOKUP(A1430,'Team Data'!$A$1:$E$659,4,FALSE())</f>
        <v>17</v>
      </c>
      <c r="P1430" s="0" t="n">
        <f aca="false">VLOOKUP(A1430,'Team Data'!$A$1:$E$659,5,FALSE())</f>
        <v>16</v>
      </c>
      <c r="Q1430" s="0" t="n">
        <f aca="false">VLOOKUP(B1430,'Team Data'!$A$1:$E$659,4,FALSE())</f>
        <v>557</v>
      </c>
      <c r="R1430" s="0" t="n">
        <f aca="false">VLOOKUP(B1430,'Team Data'!$A$1:$E$659,5,FALSE())</f>
        <v>476</v>
      </c>
      <c r="S1430" s="0" t="n">
        <f aca="false">IF(I1430=1,(MIN(30,(C1430-D1430)))*(M1430/(M1430+N1430))*(Q1430/(Q1430+R1430)),(MAX(-30,(C1430-D1430)))*(N1430/(M1430+N1430))*(R1430/(R1430+Q1430)))</f>
        <v>-6.7024553374989</v>
      </c>
      <c r="T1430" s="0" t="n">
        <f aca="false">IF(J1430=1,(MIN(30,(D1430-C1430)))*(K1430/(K1430+L1430))*(O1430/(O1430+P1430)),(MAX(-30,(D1430-C1430)))*(L1430/(K1430+L1430))*(P1430/(P1430+O1430)))</f>
        <v>0</v>
      </c>
      <c r="U1430" s="7" t="n">
        <v>43072</v>
      </c>
    </row>
    <row r="1431" customFormat="false" ht="15" hidden="false" customHeight="false" outlineLevel="0" collapsed="false">
      <c r="A1431" s="0" t="s">
        <v>27</v>
      </c>
      <c r="B1431" s="0" t="s">
        <v>89</v>
      </c>
      <c r="C1431" s="0" t="n">
        <v>75</v>
      </c>
      <c r="D1431" s="0" t="n">
        <v>93</v>
      </c>
      <c r="E1431" s="0" t="n">
        <v>40</v>
      </c>
      <c r="F1431" s="0" t="n">
        <v>48</v>
      </c>
      <c r="G1431" s="0" t="n">
        <v>16</v>
      </c>
      <c r="H1431" s="0" t="n">
        <v>16</v>
      </c>
      <c r="I1431" s="0" t="n">
        <v>0</v>
      </c>
      <c r="J1431" s="0" t="n">
        <v>1</v>
      </c>
      <c r="K1431" s="0" t="n">
        <f aca="false">VLOOKUP(A1431,'Team Data'!$A$1:$E$659,2,FALSE())</f>
        <v>18</v>
      </c>
      <c r="L1431" s="0" t="n">
        <f aca="false">VLOOKUP(A1431,'Team Data'!$A$1:$E$659,3,FALSE())</f>
        <v>14</v>
      </c>
      <c r="M1431" s="0" t="n">
        <f aca="false">VLOOKUP(B1431,'Team Data'!$A$1:$E$659,2,FALSE())</f>
        <v>12</v>
      </c>
      <c r="N1431" s="0" t="n">
        <f aca="false">VLOOKUP(B1431,'Team Data'!$A$1:$E$659,3,FALSE())</f>
        <v>19</v>
      </c>
      <c r="O1431" s="0" t="n">
        <f aca="false">VLOOKUP(A1431,'Team Data'!$A$1:$E$659,4,FALSE())</f>
        <v>374</v>
      </c>
      <c r="P1431" s="0" t="n">
        <f aca="false">VLOOKUP(A1431,'Team Data'!$A$1:$E$659,5,FALSE())</f>
        <v>605</v>
      </c>
      <c r="Q1431" s="0" t="n">
        <f aca="false">VLOOKUP(B1431,'Team Data'!$A$1:$E$659,4,FALSE())</f>
        <v>476</v>
      </c>
      <c r="R1431" s="0" t="n">
        <f aca="false">VLOOKUP(B1431,'Team Data'!$A$1:$E$659,5,FALSE())</f>
        <v>457</v>
      </c>
      <c r="S1431" s="0" t="n">
        <f aca="false">IF(I1431=1,(MIN(30,(C1431-D1431)))*(M1431/(M1431+N1431))*(Q1431/(Q1431+R1431)),(MAX(-30,(C1431-D1431)))*(N1431/(M1431+N1431))*(R1431/(R1431+Q1431)))</f>
        <v>-5.40379628669225</v>
      </c>
      <c r="T1431" s="0" t="n">
        <f aca="false">IF(J1431=1,(MIN(30,(D1431-C1431)))*(K1431/(K1431+L1431))*(O1431/(O1431+P1431)),(MAX(-30,(D1431-C1431)))*(L1431/(K1431+L1431))*(P1431/(P1431+O1431)))</f>
        <v>3.86797752808989</v>
      </c>
      <c r="U1431" s="7" t="n">
        <v>43072</v>
      </c>
    </row>
    <row r="1432" customFormat="false" ht="15" hidden="false" customHeight="false" outlineLevel="0" collapsed="false">
      <c r="A1432" s="0" t="s">
        <v>17</v>
      </c>
      <c r="B1432" s="0" t="s">
        <v>115</v>
      </c>
      <c r="C1432" s="0" t="n">
        <v>65</v>
      </c>
      <c r="D1432" s="0" t="n">
        <v>91</v>
      </c>
      <c r="E1432" s="0" t="n">
        <v>29</v>
      </c>
      <c r="F1432" s="0" t="n">
        <v>38</v>
      </c>
      <c r="G1432" s="0" t="n">
        <v>13</v>
      </c>
      <c r="H1432" s="0" t="n">
        <v>12</v>
      </c>
      <c r="I1432" s="0" t="n">
        <v>0</v>
      </c>
      <c r="J1432" s="0" t="n">
        <v>1</v>
      </c>
      <c r="K1432" s="0" t="n">
        <f aca="false">VLOOKUP(A1432,'Team Data'!$A$1:$E$659,2,FALSE())</f>
        <v>23</v>
      </c>
      <c r="L1432" s="0" t="n">
        <f aca="false">VLOOKUP(A1432,'Team Data'!$A$1:$E$659,3,FALSE())</f>
        <v>12</v>
      </c>
      <c r="M1432" s="0" t="n">
        <f aca="false">VLOOKUP(B1432,'Team Data'!$A$1:$E$659,2,FALSE())</f>
        <v>27</v>
      </c>
      <c r="N1432" s="0" t="n">
        <f aca="false">VLOOKUP(B1432,'Team Data'!$A$1:$E$659,3,FALSE())</f>
        <v>8</v>
      </c>
      <c r="O1432" s="0" t="n">
        <f aca="false">VLOOKUP(A1432,'Team Data'!$A$1:$E$659,4,FALSE())</f>
        <v>660</v>
      </c>
      <c r="P1432" s="0" t="n">
        <f aca="false">VLOOKUP(A1432,'Team Data'!$A$1:$E$659,5,FALSE())</f>
        <v>497</v>
      </c>
      <c r="Q1432" s="0" t="n">
        <f aca="false">VLOOKUP(B1432,'Team Data'!$A$1:$E$659,4,FALSE())</f>
        <v>625</v>
      </c>
      <c r="R1432" s="0" t="n">
        <f aca="false">VLOOKUP(B1432,'Team Data'!$A$1:$E$659,5,FALSE())</f>
        <v>506</v>
      </c>
      <c r="S1432" s="0" t="n">
        <f aca="false">IF(I1432=1,(MIN(30,(C1432-D1432)))*(M1432/(M1432+N1432))*(Q1432/(Q1432+R1432)),(MAX(-30,(C1432-D1432)))*(N1432/(M1432+N1432))*(R1432/(R1432+Q1432)))</f>
        <v>-2.65878489326765</v>
      </c>
      <c r="T1432" s="0" t="n">
        <f aca="false">IF(J1432=1,(MIN(30,(D1432-C1432)))*(K1432/(K1432+L1432))*(O1432/(O1432+P1432)),(MAX(-30,(D1432-C1432)))*(L1432/(K1432+L1432))*(P1432/(P1432+O1432)))</f>
        <v>9.74638844301766</v>
      </c>
      <c r="U1432" s="7" t="n">
        <v>43072</v>
      </c>
    </row>
    <row r="1433" customFormat="false" ht="15" hidden="false" customHeight="false" outlineLevel="0" collapsed="false">
      <c r="A1433" s="0" t="s">
        <v>355</v>
      </c>
      <c r="B1433" s="0" t="s">
        <v>286</v>
      </c>
      <c r="C1433" s="0" t="n">
        <v>66</v>
      </c>
      <c r="D1433" s="0" t="n">
        <v>92</v>
      </c>
      <c r="E1433" s="0" t="n">
        <v>29</v>
      </c>
      <c r="F1433" s="0" t="n">
        <v>33</v>
      </c>
      <c r="G1433" s="0" t="n">
        <v>14</v>
      </c>
      <c r="H1433" s="0" t="n">
        <v>9</v>
      </c>
      <c r="I1433" s="0" t="n">
        <v>0</v>
      </c>
      <c r="J1433" s="0" t="n">
        <v>1</v>
      </c>
      <c r="K1433" s="0" t="n">
        <f aca="false">VLOOKUP(A1433,'Team Data'!$A$1:$E$659,2,FALSE())</f>
        <v>16</v>
      </c>
      <c r="L1433" s="0" t="n">
        <f aca="false">VLOOKUP(A1433,'Team Data'!$A$1:$E$659,3,FALSE())</f>
        <v>15</v>
      </c>
      <c r="M1433" s="0" t="n">
        <f aca="false">VLOOKUP(B1433,'Team Data'!$A$1:$E$659,2,FALSE())</f>
        <v>21</v>
      </c>
      <c r="N1433" s="0" t="n">
        <f aca="false">VLOOKUP(B1433,'Team Data'!$A$1:$E$659,3,FALSE())</f>
        <v>12</v>
      </c>
      <c r="O1433" s="0" t="n">
        <f aca="false">VLOOKUP(A1433,'Team Data'!$A$1:$E$659,4,FALSE())</f>
        <v>450</v>
      </c>
      <c r="P1433" s="0" t="n">
        <f aca="false">VLOOKUP(A1433,'Team Data'!$A$1:$E$659,5,FALSE())</f>
        <v>474</v>
      </c>
      <c r="Q1433" s="0" t="n">
        <f aca="false">VLOOKUP(B1433,'Team Data'!$A$1:$E$659,4,FALSE())</f>
        <v>684</v>
      </c>
      <c r="R1433" s="0" t="n">
        <f aca="false">VLOOKUP(B1433,'Team Data'!$A$1:$E$659,5,FALSE())</f>
        <v>441</v>
      </c>
      <c r="S1433" s="0" t="n">
        <f aca="false">IF(I1433=1,(MIN(30,(C1433-D1433)))*(M1433/(M1433+N1433))*(Q1433/(Q1433+R1433)),(MAX(-30,(C1433-D1433)))*(N1433/(M1433+N1433))*(R1433/(R1433+Q1433)))</f>
        <v>-3.70618181818182</v>
      </c>
      <c r="T1433" s="0" t="n">
        <f aca="false">IF(J1433=1,(MIN(30,(D1433-C1433)))*(K1433/(K1433+L1433))*(O1433/(O1433+P1433)),(MAX(-30,(D1433-C1433)))*(L1433/(K1433+L1433))*(P1433/(P1433+O1433)))</f>
        <v>6.53540008378718</v>
      </c>
      <c r="U1433" s="7" t="n">
        <v>43072</v>
      </c>
    </row>
    <row r="1434" customFormat="false" ht="15" hidden="false" customHeight="false" outlineLevel="0" collapsed="false">
      <c r="A1434" s="0" t="s">
        <v>233</v>
      </c>
      <c r="B1434" s="0" t="s">
        <v>167</v>
      </c>
      <c r="C1434" s="0" t="n">
        <v>52</v>
      </c>
      <c r="D1434" s="0" t="n">
        <v>80</v>
      </c>
      <c r="E1434" s="0" t="n">
        <v>31</v>
      </c>
      <c r="F1434" s="0" t="n">
        <v>39</v>
      </c>
      <c r="G1434" s="0" t="n">
        <v>11</v>
      </c>
      <c r="H1434" s="0" t="n">
        <v>12</v>
      </c>
      <c r="I1434" s="0" t="n">
        <v>0</v>
      </c>
      <c r="J1434" s="0" t="n">
        <v>1</v>
      </c>
      <c r="K1434" s="0" t="n">
        <f aca="false">VLOOKUP(A1434,'Team Data'!$A$1:$E$659,2,FALSE())</f>
        <v>13</v>
      </c>
      <c r="L1434" s="0" t="n">
        <f aca="false">VLOOKUP(A1434,'Team Data'!$A$1:$E$659,3,FALSE())</f>
        <v>16</v>
      </c>
      <c r="M1434" s="0" t="n">
        <f aca="false">VLOOKUP(B1434,'Team Data'!$A$1:$E$659,2,FALSE())</f>
        <v>22</v>
      </c>
      <c r="N1434" s="0" t="n">
        <f aca="false">VLOOKUP(B1434,'Team Data'!$A$1:$E$659,3,FALSE())</f>
        <v>10</v>
      </c>
      <c r="O1434" s="0" t="n">
        <f aca="false">VLOOKUP(A1434,'Team Data'!$A$1:$E$659,4,FALSE())</f>
        <v>429</v>
      </c>
      <c r="P1434" s="0" t="n">
        <f aca="false">VLOOKUP(A1434,'Team Data'!$A$1:$E$659,5,FALSE())</f>
        <v>434</v>
      </c>
      <c r="Q1434" s="0" t="n">
        <f aca="false">VLOOKUP(B1434,'Team Data'!$A$1:$E$659,4,FALSE())</f>
        <v>612</v>
      </c>
      <c r="R1434" s="0" t="n">
        <f aca="false">VLOOKUP(B1434,'Team Data'!$A$1:$E$659,5,FALSE())</f>
        <v>453</v>
      </c>
      <c r="S1434" s="0" t="n">
        <f aca="false">IF(I1434=1,(MIN(30,(C1434-D1434)))*(M1434/(M1434+N1434))*(Q1434/(Q1434+R1434)),(MAX(-30,(C1434-D1434)))*(N1434/(M1434+N1434))*(R1434/(R1434+Q1434)))</f>
        <v>-3.72183098591549</v>
      </c>
      <c r="T1434" s="0" t="n">
        <f aca="false">IF(J1434=1,(MIN(30,(D1434-C1434)))*(K1434/(K1434+L1434))*(O1434/(O1434+P1434)),(MAX(-30,(D1434-C1434)))*(L1434/(K1434+L1434))*(P1434/(P1434+O1434)))</f>
        <v>6.23950133855436</v>
      </c>
      <c r="U1434" s="7" t="n">
        <v>43072</v>
      </c>
    </row>
    <row r="1435" customFormat="false" ht="15" hidden="false" customHeight="false" outlineLevel="0" collapsed="false">
      <c r="A1435" s="0" t="s">
        <v>168</v>
      </c>
      <c r="B1435" s="0" t="s">
        <v>344</v>
      </c>
      <c r="C1435" s="0" t="n">
        <v>76</v>
      </c>
      <c r="D1435" s="0" t="n">
        <v>73</v>
      </c>
      <c r="E1435" s="0" t="n">
        <v>40</v>
      </c>
      <c r="F1435" s="0" t="n">
        <v>39</v>
      </c>
      <c r="G1435" s="0" t="n">
        <v>14</v>
      </c>
      <c r="H1435" s="0" t="n">
        <v>18</v>
      </c>
      <c r="I1435" s="0" t="n">
        <v>1</v>
      </c>
      <c r="J1435" s="0" t="n">
        <v>0</v>
      </c>
      <c r="K1435" s="0" t="n">
        <f aca="false">VLOOKUP(A1435,'Team Data'!$A$1:$E$659,2,FALSE())</f>
        <v>16</v>
      </c>
      <c r="L1435" s="0" t="n">
        <f aca="false">VLOOKUP(A1435,'Team Data'!$A$1:$E$659,3,FALSE())</f>
        <v>18</v>
      </c>
      <c r="M1435" s="0" t="n">
        <f aca="false">VLOOKUP(B1435,'Team Data'!$A$1:$E$659,2,FALSE())</f>
        <v>12</v>
      </c>
      <c r="N1435" s="0" t="n">
        <f aca="false">VLOOKUP(B1435,'Team Data'!$A$1:$E$659,3,FALSE())</f>
        <v>16</v>
      </c>
      <c r="O1435" s="0" t="n">
        <f aca="false">VLOOKUP(A1435,'Team Data'!$A$1:$E$659,4,FALSE())</f>
        <v>575</v>
      </c>
      <c r="P1435" s="0" t="n">
        <f aca="false">VLOOKUP(A1435,'Team Data'!$A$1:$E$659,5,FALSE())</f>
        <v>481</v>
      </c>
      <c r="Q1435" s="0" t="n">
        <f aca="false">VLOOKUP(B1435,'Team Data'!$A$1:$E$659,4,FALSE())</f>
        <v>387</v>
      </c>
      <c r="R1435" s="0" t="n">
        <f aca="false">VLOOKUP(B1435,'Team Data'!$A$1:$E$659,5,FALSE())</f>
        <v>392</v>
      </c>
      <c r="S1435" s="0" t="n">
        <f aca="false">IF(I1435=1,(MIN(30,(C1435-D1435)))*(M1435/(M1435+N1435))*(Q1435/(Q1435+R1435)),(MAX(-30,(C1435-D1435)))*(N1435/(M1435+N1435))*(R1435/(R1435+Q1435)))</f>
        <v>0.638730973775903</v>
      </c>
      <c r="T1435" s="0" t="n">
        <f aca="false">IF(J1435=1,(MIN(30,(D1435-C1435)))*(K1435/(K1435+L1435))*(O1435/(O1435+P1435)),(MAX(-30,(D1435-C1435)))*(L1435/(K1435+L1435))*(P1435/(P1435+O1435)))</f>
        <v>-0.723429144385027</v>
      </c>
      <c r="U1435" s="7" t="n">
        <v>43072</v>
      </c>
    </row>
    <row r="1436" customFormat="false" ht="15" hidden="false" customHeight="false" outlineLevel="0" collapsed="false">
      <c r="A1436" s="0" t="s">
        <v>177</v>
      </c>
      <c r="B1436" s="0" t="s">
        <v>270</v>
      </c>
      <c r="C1436" s="0" t="n">
        <v>73</v>
      </c>
      <c r="D1436" s="0" t="n">
        <v>53</v>
      </c>
      <c r="E1436" s="0" t="n">
        <v>41</v>
      </c>
      <c r="F1436" s="0" t="n">
        <v>30</v>
      </c>
      <c r="G1436" s="0" t="n">
        <v>8</v>
      </c>
      <c r="H1436" s="0" t="n">
        <v>7</v>
      </c>
      <c r="I1436" s="0" t="n">
        <v>1</v>
      </c>
      <c r="J1436" s="0" t="n">
        <v>0</v>
      </c>
      <c r="K1436" s="0" t="n">
        <f aca="false">VLOOKUP(A1436,'Team Data'!$A$1:$E$659,2,FALSE())</f>
        <v>18</v>
      </c>
      <c r="L1436" s="0" t="n">
        <f aca="false">VLOOKUP(A1436,'Team Data'!$A$1:$E$659,3,FALSE())</f>
        <v>15</v>
      </c>
      <c r="M1436" s="0" t="n">
        <f aca="false">VLOOKUP(B1436,'Team Data'!$A$1:$E$659,2,FALSE())</f>
        <v>28</v>
      </c>
      <c r="N1436" s="0" t="n">
        <f aca="false">VLOOKUP(B1436,'Team Data'!$A$1:$E$659,3,FALSE())</f>
        <v>7</v>
      </c>
      <c r="O1436" s="0" t="n">
        <f aca="false">VLOOKUP(A1436,'Team Data'!$A$1:$E$659,4,FALSE())</f>
        <v>582</v>
      </c>
      <c r="P1436" s="0" t="n">
        <f aca="false">VLOOKUP(A1436,'Team Data'!$A$1:$E$659,5,FALSE())</f>
        <v>475</v>
      </c>
      <c r="Q1436" s="0" t="n">
        <f aca="false">VLOOKUP(B1436,'Team Data'!$A$1:$E$659,4,FALSE())</f>
        <v>516</v>
      </c>
      <c r="R1436" s="0" t="n">
        <f aca="false">VLOOKUP(B1436,'Team Data'!$A$1:$E$659,5,FALSE())</f>
        <v>493</v>
      </c>
      <c r="S1436" s="0" t="n">
        <f aca="false">IF(I1436=1,(MIN(30,(C1436-D1436)))*(M1436/(M1436+N1436))*(Q1436/(Q1436+R1436)),(MAX(-30,(C1436-D1436)))*(N1436/(M1436+N1436))*(R1436/(R1436+Q1436)))</f>
        <v>8.18235877106046</v>
      </c>
      <c r="T1436" s="0" t="n">
        <f aca="false">IF(J1436=1,(MIN(30,(D1436-C1436)))*(K1436/(K1436+L1436))*(O1436/(O1436+P1436)),(MAX(-30,(D1436-C1436)))*(L1436/(K1436+L1436))*(P1436/(P1436+O1436)))</f>
        <v>-4.08531865485508</v>
      </c>
      <c r="U1436" s="7" t="n">
        <v>43072</v>
      </c>
    </row>
    <row r="1437" customFormat="false" ht="15" hidden="false" customHeight="false" outlineLevel="0" collapsed="false">
      <c r="A1437" s="0" t="s">
        <v>203</v>
      </c>
      <c r="B1437" s="0" t="s">
        <v>321</v>
      </c>
      <c r="C1437" s="0" t="n">
        <v>60</v>
      </c>
      <c r="D1437" s="0" t="n">
        <v>65</v>
      </c>
      <c r="E1437" s="0" t="n">
        <v>49</v>
      </c>
      <c r="F1437" s="0" t="n">
        <v>38</v>
      </c>
      <c r="G1437" s="0" t="n">
        <v>20</v>
      </c>
      <c r="H1437" s="0" t="n">
        <v>11</v>
      </c>
      <c r="I1437" s="0" t="n">
        <v>0</v>
      </c>
      <c r="J1437" s="0" t="n">
        <v>1</v>
      </c>
      <c r="K1437" s="0" t="n">
        <f aca="false">VLOOKUP(A1437,'Team Data'!$A$1:$E$659,2,FALSE())</f>
        <v>20</v>
      </c>
      <c r="L1437" s="0" t="n">
        <f aca="false">VLOOKUP(A1437,'Team Data'!$A$1:$E$659,3,FALSE())</f>
        <v>18</v>
      </c>
      <c r="M1437" s="0" t="n">
        <f aca="false">VLOOKUP(B1437,'Team Data'!$A$1:$E$659,2,FALSE())</f>
        <v>21</v>
      </c>
      <c r="N1437" s="0" t="n">
        <f aca="false">VLOOKUP(B1437,'Team Data'!$A$1:$E$659,3,FALSE())</f>
        <v>13</v>
      </c>
      <c r="O1437" s="0" t="n">
        <f aca="false">VLOOKUP(A1437,'Team Data'!$A$1:$E$659,4,FALSE())</f>
        <v>623</v>
      </c>
      <c r="P1437" s="0" t="n">
        <f aca="false">VLOOKUP(A1437,'Team Data'!$A$1:$E$659,5,FALSE())</f>
        <v>572</v>
      </c>
      <c r="Q1437" s="0" t="n">
        <f aca="false">VLOOKUP(B1437,'Team Data'!$A$1:$E$659,4,FALSE())</f>
        <v>576</v>
      </c>
      <c r="R1437" s="0" t="n">
        <f aca="false">VLOOKUP(B1437,'Team Data'!$A$1:$E$659,5,FALSE())</f>
        <v>519</v>
      </c>
      <c r="S1437" s="0" t="n">
        <f aca="false">IF(I1437=1,(MIN(30,(C1437-D1437)))*(M1437/(M1437+N1437))*(Q1437/(Q1437+R1437)),(MAX(-30,(C1437-D1437)))*(N1437/(M1437+N1437))*(R1437/(R1437+Q1437)))</f>
        <v>-0.906124093473006</v>
      </c>
      <c r="T1437" s="0" t="n">
        <f aca="false">IF(J1437=1,(MIN(30,(D1437-C1437)))*(K1437/(K1437+L1437))*(O1437/(O1437+P1437)),(MAX(-30,(D1437-C1437)))*(L1437/(K1437+L1437))*(P1437/(P1437+O1437)))</f>
        <v>1.3719445056155</v>
      </c>
      <c r="U1437" s="7" t="n">
        <v>43072</v>
      </c>
    </row>
    <row r="1438" customFormat="false" ht="15" hidden="false" customHeight="false" outlineLevel="0" collapsed="false">
      <c r="A1438" s="0" t="s">
        <v>88</v>
      </c>
      <c r="B1438" s="0" t="s">
        <v>184</v>
      </c>
      <c r="C1438" s="0" t="n">
        <v>59</v>
      </c>
      <c r="D1438" s="0" t="n">
        <v>80</v>
      </c>
      <c r="E1438" s="0" t="n">
        <v>33</v>
      </c>
      <c r="F1438" s="0" t="n">
        <v>41</v>
      </c>
      <c r="G1438" s="0" t="n">
        <v>13</v>
      </c>
      <c r="H1438" s="0" t="n">
        <v>5</v>
      </c>
      <c r="I1438" s="0" t="n">
        <v>0</v>
      </c>
      <c r="J1438" s="0" t="n">
        <v>1</v>
      </c>
      <c r="K1438" s="0" t="n">
        <f aca="false">VLOOKUP(A1438,'Team Data'!$A$1:$E$659,2,FALSE())</f>
        <v>9</v>
      </c>
      <c r="L1438" s="0" t="n">
        <f aca="false">VLOOKUP(A1438,'Team Data'!$A$1:$E$659,3,FALSE())</f>
        <v>25</v>
      </c>
      <c r="M1438" s="0" t="n">
        <f aca="false">VLOOKUP(B1438,'Team Data'!$A$1:$E$659,2,FALSE())</f>
        <v>26</v>
      </c>
      <c r="N1438" s="0" t="n">
        <f aca="false">VLOOKUP(B1438,'Team Data'!$A$1:$E$659,3,FALSE())</f>
        <v>6</v>
      </c>
      <c r="O1438" s="0" t="n">
        <f aca="false">VLOOKUP(A1438,'Team Data'!$A$1:$E$659,4,FALSE())</f>
        <v>507</v>
      </c>
      <c r="P1438" s="0" t="n">
        <f aca="false">VLOOKUP(A1438,'Team Data'!$A$1:$E$659,5,FALSE())</f>
        <v>582</v>
      </c>
      <c r="Q1438" s="0" t="n">
        <f aca="false">VLOOKUP(B1438,'Team Data'!$A$1:$E$659,4,FALSE())</f>
        <v>495</v>
      </c>
      <c r="R1438" s="0" t="n">
        <f aca="false">VLOOKUP(B1438,'Team Data'!$A$1:$E$659,5,FALSE())</f>
        <v>480</v>
      </c>
      <c r="S1438" s="0" t="n">
        <f aca="false">IF(I1438=1,(MIN(30,(C1438-D1438)))*(M1438/(M1438+N1438))*(Q1438/(Q1438+R1438)),(MAX(-30,(C1438-D1438)))*(N1438/(M1438+N1438))*(R1438/(R1438+Q1438)))</f>
        <v>-1.93846153846154</v>
      </c>
      <c r="T1438" s="0" t="n">
        <f aca="false">IF(J1438=1,(MIN(30,(D1438-C1438)))*(K1438/(K1438+L1438))*(O1438/(O1438+P1438)),(MAX(-30,(D1438-C1438)))*(L1438/(K1438+L1438))*(P1438/(P1438+O1438)))</f>
        <v>2.58799222168206</v>
      </c>
      <c r="U1438" s="7" t="n">
        <v>43072</v>
      </c>
    </row>
    <row r="1439" customFormat="false" ht="15" hidden="false" customHeight="false" outlineLevel="0" collapsed="false">
      <c r="A1439" s="0" t="s">
        <v>145</v>
      </c>
      <c r="B1439" s="0" t="s">
        <v>289</v>
      </c>
      <c r="C1439" s="0" t="n">
        <v>95</v>
      </c>
      <c r="D1439" s="0" t="n">
        <v>86</v>
      </c>
      <c r="E1439" s="0" t="n">
        <v>33</v>
      </c>
      <c r="F1439" s="0" t="n">
        <v>39</v>
      </c>
      <c r="G1439" s="0" t="n">
        <v>19</v>
      </c>
      <c r="H1439" s="0" t="n">
        <v>21</v>
      </c>
      <c r="I1439" s="0" t="n">
        <v>1</v>
      </c>
      <c r="J1439" s="0" t="n">
        <v>0</v>
      </c>
      <c r="K1439" s="0" t="n">
        <f aca="false">VLOOKUP(A1439,'Team Data'!$A$1:$E$659,2,FALSE())</f>
        <v>23</v>
      </c>
      <c r="L1439" s="0" t="n">
        <f aca="false">VLOOKUP(A1439,'Team Data'!$A$1:$E$659,3,FALSE())</f>
        <v>10</v>
      </c>
      <c r="M1439" s="0" t="n">
        <f aca="false">VLOOKUP(B1439,'Team Data'!$A$1:$E$659,2,FALSE())</f>
        <v>15</v>
      </c>
      <c r="N1439" s="0" t="n">
        <f aca="false">VLOOKUP(B1439,'Team Data'!$A$1:$E$659,3,FALSE())</f>
        <v>15</v>
      </c>
      <c r="O1439" s="0" t="n">
        <f aca="false">VLOOKUP(A1439,'Team Data'!$A$1:$E$659,4,FALSE())</f>
        <v>503</v>
      </c>
      <c r="P1439" s="0" t="n">
        <f aca="false">VLOOKUP(A1439,'Team Data'!$A$1:$E$659,5,FALSE())</f>
        <v>487</v>
      </c>
      <c r="Q1439" s="0" t="n">
        <f aca="false">VLOOKUP(B1439,'Team Data'!$A$1:$E$659,4,FALSE())</f>
        <v>479</v>
      </c>
      <c r="R1439" s="0" t="n">
        <f aca="false">VLOOKUP(B1439,'Team Data'!$A$1:$E$659,5,FALSE())</f>
        <v>436</v>
      </c>
      <c r="S1439" s="0" t="n">
        <f aca="false">IF(I1439=1,(MIN(30,(C1439-D1439)))*(M1439/(M1439+N1439))*(Q1439/(Q1439+R1439)),(MAX(-30,(C1439-D1439)))*(N1439/(M1439+N1439))*(R1439/(R1439+Q1439)))</f>
        <v>2.35573770491803</v>
      </c>
      <c r="T1439" s="0" t="n">
        <f aca="false">IF(J1439=1,(MIN(30,(D1439-C1439)))*(K1439/(K1439+L1439))*(O1439/(O1439+P1439)),(MAX(-30,(D1439-C1439)))*(L1439/(K1439+L1439))*(P1439/(P1439+O1439)))</f>
        <v>-1.34159779614325</v>
      </c>
      <c r="U1439" s="7" t="n">
        <v>43072</v>
      </c>
    </row>
    <row r="1440" customFormat="false" ht="15" hidden="false" customHeight="false" outlineLevel="0" collapsed="false">
      <c r="A1440" s="0" t="s">
        <v>51</v>
      </c>
      <c r="B1440" s="0" t="s">
        <v>132</v>
      </c>
      <c r="C1440" s="0" t="n">
        <v>82</v>
      </c>
      <c r="D1440" s="0" t="n">
        <v>87</v>
      </c>
      <c r="E1440" s="0" t="n">
        <v>33</v>
      </c>
      <c r="F1440" s="0" t="n">
        <v>39</v>
      </c>
      <c r="G1440" s="0" t="n">
        <v>9</v>
      </c>
      <c r="H1440" s="0" t="n">
        <v>9</v>
      </c>
      <c r="I1440" s="0" t="n">
        <v>0</v>
      </c>
      <c r="J1440" s="0" t="n">
        <v>1</v>
      </c>
      <c r="K1440" s="0" t="n">
        <f aca="false">VLOOKUP(A1440,'Team Data'!$A$1:$E$659,2,FALSE())</f>
        <v>6</v>
      </c>
      <c r="L1440" s="0" t="n">
        <f aca="false">VLOOKUP(A1440,'Team Data'!$A$1:$E$659,3,FALSE())</f>
        <v>23</v>
      </c>
      <c r="M1440" s="0" t="n">
        <f aca="false">VLOOKUP(B1440,'Team Data'!$A$1:$E$659,2,FALSE())</f>
        <v>10</v>
      </c>
      <c r="N1440" s="0" t="n">
        <f aca="false">VLOOKUP(B1440,'Team Data'!$A$1:$E$659,3,FALSE())</f>
        <v>22</v>
      </c>
      <c r="O1440" s="0" t="n">
        <f aca="false">VLOOKUP(A1440,'Team Data'!$A$1:$E$659,4,FALSE())</f>
        <v>485</v>
      </c>
      <c r="P1440" s="0" t="n">
        <f aca="false">VLOOKUP(A1440,'Team Data'!$A$1:$E$659,5,FALSE())</f>
        <v>443</v>
      </c>
      <c r="Q1440" s="0" t="n">
        <f aca="false">VLOOKUP(B1440,'Team Data'!$A$1:$E$659,4,FALSE())</f>
        <v>532</v>
      </c>
      <c r="R1440" s="0" t="n">
        <f aca="false">VLOOKUP(B1440,'Team Data'!$A$1:$E$659,5,FALSE())</f>
        <v>476</v>
      </c>
      <c r="S1440" s="0" t="n">
        <f aca="false">IF(I1440=1,(MIN(30,(C1440-D1440)))*(M1440/(M1440+N1440))*(Q1440/(Q1440+R1440)),(MAX(-30,(C1440-D1440)))*(N1440/(M1440+N1440))*(R1440/(R1440+Q1440)))</f>
        <v>-1.62326388888889</v>
      </c>
      <c r="T1440" s="0" t="n">
        <f aca="false">IF(J1440=1,(MIN(30,(D1440-C1440)))*(K1440/(K1440+L1440))*(O1440/(O1440+P1440)),(MAX(-30,(D1440-C1440)))*(L1440/(K1440+L1440))*(P1440/(P1440+O1440)))</f>
        <v>0.540651010701546</v>
      </c>
      <c r="U1440" s="7" t="n">
        <v>43072</v>
      </c>
    </row>
    <row r="1441" customFormat="false" ht="15" hidden="false" customHeight="false" outlineLevel="0" collapsed="false">
      <c r="A1441" s="0" t="s">
        <v>295</v>
      </c>
      <c r="B1441" s="0" t="s">
        <v>116</v>
      </c>
      <c r="C1441" s="0" t="n">
        <v>52</v>
      </c>
      <c r="D1441" s="0" t="n">
        <v>71</v>
      </c>
      <c r="E1441" s="0" t="n">
        <v>28</v>
      </c>
      <c r="F1441" s="0" t="n">
        <v>39</v>
      </c>
      <c r="G1441" s="0" t="n">
        <v>11</v>
      </c>
      <c r="H1441" s="0" t="n">
        <v>18</v>
      </c>
      <c r="I1441" s="0" t="n">
        <v>0</v>
      </c>
      <c r="J1441" s="0" t="n">
        <v>1</v>
      </c>
      <c r="K1441" s="0" t="n">
        <f aca="false">VLOOKUP(A1441,'Team Data'!$A$1:$E$659,2,FALSE())</f>
        <v>15</v>
      </c>
      <c r="L1441" s="0" t="n">
        <f aca="false">VLOOKUP(A1441,'Team Data'!$A$1:$E$659,3,FALSE())</f>
        <v>18</v>
      </c>
      <c r="M1441" s="0" t="n">
        <f aca="false">VLOOKUP(B1441,'Team Data'!$A$1:$E$659,2,FALSE())</f>
        <v>6</v>
      </c>
      <c r="N1441" s="0" t="n">
        <f aca="false">VLOOKUP(B1441,'Team Data'!$A$1:$E$659,3,FALSE())</f>
        <v>25</v>
      </c>
      <c r="O1441" s="0" t="n">
        <f aca="false">VLOOKUP(A1441,'Team Data'!$A$1:$E$659,4,FALSE())</f>
        <v>512</v>
      </c>
      <c r="P1441" s="0" t="n">
        <f aca="false">VLOOKUP(A1441,'Team Data'!$A$1:$E$659,5,FALSE())</f>
        <v>507</v>
      </c>
      <c r="Q1441" s="0" t="n">
        <f aca="false">VLOOKUP(B1441,'Team Data'!$A$1:$E$659,4,FALSE())</f>
        <v>465</v>
      </c>
      <c r="R1441" s="0" t="n">
        <f aca="false">VLOOKUP(B1441,'Team Data'!$A$1:$E$659,5,FALSE())</f>
        <v>438</v>
      </c>
      <c r="S1441" s="0" t="n">
        <f aca="false">IF(I1441=1,(MIN(30,(C1441-D1441)))*(M1441/(M1441+N1441))*(Q1441/(Q1441+R1441)),(MAX(-30,(C1441-D1441)))*(N1441/(M1441+N1441))*(R1441/(R1441+Q1441)))</f>
        <v>-7.43221519665631</v>
      </c>
      <c r="T1441" s="0" t="n">
        <f aca="false">IF(J1441=1,(MIN(30,(D1441-C1441)))*(K1441/(K1441+L1441))*(O1441/(O1441+P1441)),(MAX(-30,(D1441-C1441)))*(L1441/(K1441+L1441))*(P1441/(P1441+O1441)))</f>
        <v>4.33937014898742</v>
      </c>
      <c r="U1441" s="7" t="n">
        <v>43072</v>
      </c>
    </row>
    <row r="1442" customFormat="false" ht="15" hidden="false" customHeight="false" outlineLevel="0" collapsed="false">
      <c r="A1442" s="0" t="s">
        <v>445</v>
      </c>
      <c r="B1442" s="0" t="s">
        <v>276</v>
      </c>
      <c r="C1442" s="0" t="n">
        <v>68</v>
      </c>
      <c r="D1442" s="0" t="n">
        <v>87</v>
      </c>
      <c r="E1442" s="0" t="n">
        <v>24</v>
      </c>
      <c r="F1442" s="0" t="n">
        <v>36</v>
      </c>
      <c r="G1442" s="0" t="n">
        <v>17</v>
      </c>
      <c r="H1442" s="0" t="n">
        <v>11</v>
      </c>
      <c r="I1442" s="0" t="n">
        <v>0</v>
      </c>
      <c r="J1442" s="0" t="n">
        <v>1</v>
      </c>
      <c r="K1442" s="0" t="n">
        <f aca="false">VLOOKUP(A1442,'Team Data'!$A$1:$E$659,2,FALSE())</f>
        <v>0</v>
      </c>
      <c r="L1442" s="0" t="n">
        <f aca="false">VLOOKUP(A1442,'Team Data'!$A$1:$E$659,3,FALSE())</f>
        <v>5</v>
      </c>
      <c r="M1442" s="0" t="n">
        <f aca="false">VLOOKUP(B1442,'Team Data'!$A$1:$E$659,2,FALSE())</f>
        <v>13</v>
      </c>
      <c r="N1442" s="0" t="n">
        <f aca="false">VLOOKUP(B1442,'Team Data'!$A$1:$E$659,3,FALSE())</f>
        <v>19</v>
      </c>
      <c r="O1442" s="0" t="n">
        <f aca="false">VLOOKUP(A1442,'Team Data'!$A$1:$E$659,4,FALSE())</f>
        <v>69</v>
      </c>
      <c r="P1442" s="0" t="n">
        <f aca="false">VLOOKUP(A1442,'Team Data'!$A$1:$E$659,5,FALSE())</f>
        <v>90</v>
      </c>
      <c r="Q1442" s="0" t="n">
        <f aca="false">VLOOKUP(B1442,'Team Data'!$A$1:$E$659,4,FALSE())</f>
        <v>507</v>
      </c>
      <c r="R1442" s="0" t="n">
        <f aca="false">VLOOKUP(B1442,'Team Data'!$A$1:$E$659,5,FALSE())</f>
        <v>473</v>
      </c>
      <c r="S1442" s="0" t="n">
        <f aca="false">IF(I1442=1,(MIN(30,(C1442-D1442)))*(M1442/(M1442+N1442))*(Q1442/(Q1442+R1442)),(MAX(-30,(C1442-D1442)))*(N1442/(M1442+N1442))*(R1442/(R1442+Q1442)))</f>
        <v>-5.44492984693878</v>
      </c>
      <c r="T1442" s="0" t="n">
        <f aca="false">IF(J1442=1,(MIN(30,(D1442-C1442)))*(K1442/(K1442+L1442))*(O1442/(O1442+P1442)),(MAX(-30,(D1442-C1442)))*(L1442/(K1442+L1442))*(P1442/(P1442+O1442)))</f>
        <v>0</v>
      </c>
      <c r="U1442" s="7" t="n">
        <v>43072</v>
      </c>
    </row>
    <row r="1443" customFormat="false" ht="15" hidden="false" customHeight="false" outlineLevel="0" collapsed="false">
      <c r="A1443" s="0" t="s">
        <v>23</v>
      </c>
      <c r="B1443" s="0" t="s">
        <v>327</v>
      </c>
      <c r="C1443" s="0" t="n">
        <v>75</v>
      </c>
      <c r="D1443" s="0" t="n">
        <v>66</v>
      </c>
      <c r="E1443" s="0" t="n">
        <v>35</v>
      </c>
      <c r="F1443" s="0" t="n">
        <v>35</v>
      </c>
      <c r="G1443" s="0" t="n">
        <v>13</v>
      </c>
      <c r="H1443" s="0" t="n">
        <v>15</v>
      </c>
      <c r="I1443" s="0" t="n">
        <v>1</v>
      </c>
      <c r="J1443" s="0" t="n">
        <v>0</v>
      </c>
      <c r="K1443" s="0" t="n">
        <f aca="false">VLOOKUP(A1443,'Team Data'!$A$1:$E$659,2,FALSE())</f>
        <v>24</v>
      </c>
      <c r="L1443" s="0" t="n">
        <f aca="false">VLOOKUP(A1443,'Team Data'!$A$1:$E$659,3,FALSE())</f>
        <v>11</v>
      </c>
      <c r="M1443" s="0" t="n">
        <f aca="false">VLOOKUP(B1443,'Team Data'!$A$1:$E$659,2,FALSE())</f>
        <v>17</v>
      </c>
      <c r="N1443" s="0" t="n">
        <f aca="false">VLOOKUP(B1443,'Team Data'!$A$1:$E$659,3,FALSE())</f>
        <v>17</v>
      </c>
      <c r="O1443" s="0" t="n">
        <f aca="false">VLOOKUP(A1443,'Team Data'!$A$1:$E$659,4,FALSE())</f>
        <v>633</v>
      </c>
      <c r="P1443" s="0" t="n">
        <f aca="false">VLOOKUP(A1443,'Team Data'!$A$1:$E$659,5,FALSE())</f>
        <v>543</v>
      </c>
      <c r="Q1443" s="0" t="n">
        <f aca="false">VLOOKUP(B1443,'Team Data'!$A$1:$E$659,4,FALSE())</f>
        <v>586</v>
      </c>
      <c r="R1443" s="0" t="n">
        <f aca="false">VLOOKUP(B1443,'Team Data'!$A$1:$E$659,5,FALSE())</f>
        <v>495</v>
      </c>
      <c r="S1443" s="0" t="n">
        <f aca="false">IF(I1443=1,(MIN(30,(C1443-D1443)))*(M1443/(M1443+N1443))*(Q1443/(Q1443+R1443)),(MAX(-30,(C1443-D1443)))*(N1443/(M1443+N1443))*(R1443/(R1443+Q1443)))</f>
        <v>2.43940795559667</v>
      </c>
      <c r="T1443" s="0" t="n">
        <f aca="false">IF(J1443=1,(MIN(30,(D1443-C1443)))*(K1443/(K1443+L1443))*(O1443/(O1443+P1443)),(MAX(-30,(D1443-C1443)))*(L1443/(K1443+L1443))*(P1443/(P1443+O1443)))</f>
        <v>-1.30604956268222</v>
      </c>
      <c r="U1443" s="7" t="n">
        <v>43072</v>
      </c>
    </row>
    <row r="1444" customFormat="false" ht="15" hidden="false" customHeight="false" outlineLevel="0" collapsed="false">
      <c r="A1444" s="0" t="s">
        <v>307</v>
      </c>
      <c r="B1444" s="0" t="s">
        <v>106</v>
      </c>
      <c r="C1444" s="0" t="n">
        <v>56</v>
      </c>
      <c r="D1444" s="0" t="n">
        <v>68</v>
      </c>
      <c r="E1444" s="0" t="n">
        <v>45</v>
      </c>
      <c r="F1444" s="0" t="n">
        <v>40</v>
      </c>
      <c r="G1444" s="0" t="n">
        <v>24</v>
      </c>
      <c r="H1444" s="0" t="n">
        <v>8</v>
      </c>
      <c r="I1444" s="0" t="n">
        <v>0</v>
      </c>
      <c r="J1444" s="0" t="n">
        <v>1</v>
      </c>
      <c r="K1444" s="0" t="n">
        <f aca="false">VLOOKUP(A1444,'Team Data'!$A$1:$E$659,2,FALSE())</f>
        <v>9</v>
      </c>
      <c r="L1444" s="0" t="n">
        <f aca="false">VLOOKUP(A1444,'Team Data'!$A$1:$E$659,3,FALSE())</f>
        <v>22</v>
      </c>
      <c r="M1444" s="0" t="n">
        <f aca="false">VLOOKUP(B1444,'Team Data'!$A$1:$E$659,2,FALSE())</f>
        <v>22</v>
      </c>
      <c r="N1444" s="0" t="n">
        <f aca="false">VLOOKUP(B1444,'Team Data'!$A$1:$E$659,3,FALSE())</f>
        <v>12</v>
      </c>
      <c r="O1444" s="0" t="n">
        <f aca="false">VLOOKUP(A1444,'Team Data'!$A$1:$E$659,4,FALSE())</f>
        <v>491</v>
      </c>
      <c r="P1444" s="0" t="n">
        <f aca="false">VLOOKUP(A1444,'Team Data'!$A$1:$E$659,5,FALSE())</f>
        <v>453</v>
      </c>
      <c r="Q1444" s="0" t="n">
        <f aca="false">VLOOKUP(B1444,'Team Data'!$A$1:$E$659,4,FALSE())</f>
        <v>510</v>
      </c>
      <c r="R1444" s="0" t="n">
        <f aca="false">VLOOKUP(B1444,'Team Data'!$A$1:$E$659,5,FALSE())</f>
        <v>571</v>
      </c>
      <c r="S1444" s="0" t="n">
        <f aca="false">IF(I1444=1,(MIN(30,(C1444-D1444)))*(M1444/(M1444+N1444))*(Q1444/(Q1444+R1444)),(MAX(-30,(C1444-D1444)))*(N1444/(M1444+N1444))*(R1444/(R1444+Q1444)))</f>
        <v>-2.23714425640747</v>
      </c>
      <c r="T1444" s="0" t="n">
        <f aca="false">IF(J1444=1,(MIN(30,(D1444-C1444)))*(K1444/(K1444+L1444))*(O1444/(O1444+P1444)),(MAX(-30,(D1444-C1444)))*(L1444/(K1444+L1444))*(P1444/(P1444+O1444)))</f>
        <v>1.81205576817933</v>
      </c>
      <c r="U1444" s="7" t="n">
        <v>43072</v>
      </c>
    </row>
    <row r="1445" customFormat="false" ht="15" hidden="false" customHeight="false" outlineLevel="0" collapsed="false">
      <c r="A1445" s="0" t="s">
        <v>325</v>
      </c>
      <c r="B1445" s="0" t="s">
        <v>328</v>
      </c>
      <c r="C1445" s="0" t="n">
        <v>80</v>
      </c>
      <c r="D1445" s="0" t="n">
        <v>88</v>
      </c>
      <c r="E1445" s="0" t="n">
        <v>29</v>
      </c>
      <c r="F1445" s="0" t="n">
        <v>55</v>
      </c>
      <c r="G1445" s="0" t="n">
        <v>10</v>
      </c>
      <c r="H1445" s="0" t="n">
        <v>18</v>
      </c>
      <c r="I1445" s="0" t="n">
        <v>0</v>
      </c>
      <c r="J1445" s="0" t="n">
        <v>1</v>
      </c>
      <c r="K1445" s="0" t="n">
        <f aca="false">VLOOKUP(A1445,'Team Data'!$A$1:$E$659,2,FALSE())</f>
        <v>20</v>
      </c>
      <c r="L1445" s="0" t="n">
        <f aca="false">VLOOKUP(A1445,'Team Data'!$A$1:$E$659,3,FALSE())</f>
        <v>15</v>
      </c>
      <c r="M1445" s="0" t="n">
        <f aca="false">VLOOKUP(B1445,'Team Data'!$A$1:$E$659,2,FALSE())</f>
        <v>23</v>
      </c>
      <c r="N1445" s="0" t="n">
        <f aca="false">VLOOKUP(B1445,'Team Data'!$A$1:$E$659,3,FALSE())</f>
        <v>10</v>
      </c>
      <c r="O1445" s="0" t="n">
        <f aca="false">VLOOKUP(A1445,'Team Data'!$A$1:$E$659,4,FALSE())</f>
        <v>530</v>
      </c>
      <c r="P1445" s="0" t="n">
        <f aca="false">VLOOKUP(A1445,'Team Data'!$A$1:$E$659,5,FALSE())</f>
        <v>524</v>
      </c>
      <c r="Q1445" s="0" t="n">
        <f aca="false">VLOOKUP(B1445,'Team Data'!$A$1:$E$659,4,FALSE())</f>
        <v>523</v>
      </c>
      <c r="R1445" s="0" t="n">
        <f aca="false">VLOOKUP(B1445,'Team Data'!$A$1:$E$659,5,FALSE())</f>
        <v>473</v>
      </c>
      <c r="S1445" s="0" t="n">
        <f aca="false">IF(I1445=1,(MIN(30,(C1445-D1445)))*(M1445/(M1445+N1445))*(Q1445/(Q1445+R1445)),(MAX(-30,(C1445-D1445)))*(N1445/(M1445+N1445))*(R1445/(R1445+Q1445)))</f>
        <v>-1.15127175368139</v>
      </c>
      <c r="T1445" s="0" t="n">
        <f aca="false">IF(J1445=1,(MIN(30,(D1445-C1445)))*(K1445/(K1445+L1445))*(O1445/(O1445+P1445)),(MAX(-30,(D1445-C1445)))*(L1445/(K1445+L1445))*(P1445/(P1445+O1445)))</f>
        <v>2.2987259419897</v>
      </c>
      <c r="U1445" s="7" t="n">
        <v>43072</v>
      </c>
    </row>
    <row r="1446" customFormat="false" ht="15" hidden="false" customHeight="false" outlineLevel="0" collapsed="false">
      <c r="A1446" s="0" t="s">
        <v>191</v>
      </c>
      <c r="B1446" s="0" t="s">
        <v>324</v>
      </c>
      <c r="C1446" s="0" t="n">
        <v>76</v>
      </c>
      <c r="D1446" s="0" t="n">
        <v>88</v>
      </c>
      <c r="E1446" s="0" t="n">
        <v>37</v>
      </c>
      <c r="F1446" s="0" t="n">
        <v>33</v>
      </c>
      <c r="G1446" s="0" t="n">
        <v>14</v>
      </c>
      <c r="H1446" s="0" t="n">
        <v>14</v>
      </c>
      <c r="I1446" s="0" t="n">
        <v>0</v>
      </c>
      <c r="J1446" s="0" t="n">
        <v>1</v>
      </c>
      <c r="K1446" s="0" t="n">
        <f aca="false">VLOOKUP(A1446,'Team Data'!$A$1:$E$659,2,FALSE())</f>
        <v>19</v>
      </c>
      <c r="L1446" s="0" t="n">
        <f aca="false">VLOOKUP(A1446,'Team Data'!$A$1:$E$659,3,FALSE())</f>
        <v>15</v>
      </c>
      <c r="M1446" s="0" t="n">
        <f aca="false">VLOOKUP(B1446,'Team Data'!$A$1:$E$659,2,FALSE())</f>
        <v>11</v>
      </c>
      <c r="N1446" s="0" t="n">
        <f aca="false">VLOOKUP(B1446,'Team Data'!$A$1:$E$659,3,FALSE())</f>
        <v>19</v>
      </c>
      <c r="O1446" s="0" t="n">
        <f aca="false">VLOOKUP(A1446,'Team Data'!$A$1:$E$659,4,FALSE())</f>
        <v>580</v>
      </c>
      <c r="P1446" s="0" t="n">
        <f aca="false">VLOOKUP(A1446,'Team Data'!$A$1:$E$659,5,FALSE())</f>
        <v>491</v>
      </c>
      <c r="Q1446" s="0" t="n">
        <f aca="false">VLOOKUP(B1446,'Team Data'!$A$1:$E$659,4,FALSE())</f>
        <v>504</v>
      </c>
      <c r="R1446" s="0" t="n">
        <f aca="false">VLOOKUP(B1446,'Team Data'!$A$1:$E$659,5,FALSE())</f>
        <v>464</v>
      </c>
      <c r="S1446" s="0" t="n">
        <f aca="false">IF(I1446=1,(MIN(30,(C1446-D1446)))*(M1446/(M1446+N1446))*(Q1446/(Q1446+R1446)),(MAX(-30,(C1446-D1446)))*(N1446/(M1446+N1446))*(R1446/(R1446+Q1446)))</f>
        <v>-3.64297520661157</v>
      </c>
      <c r="T1446" s="0" t="n">
        <f aca="false">IF(J1446=1,(MIN(30,(D1446-C1446)))*(K1446/(K1446+L1446))*(O1446/(O1446+P1446)),(MAX(-30,(D1446-C1446)))*(L1446/(K1446+L1446))*(P1446/(P1446+O1446)))</f>
        <v>3.63157027516889</v>
      </c>
      <c r="U1446" s="7" t="n">
        <v>43072</v>
      </c>
    </row>
    <row r="1447" customFormat="false" ht="15" hidden="false" customHeight="false" outlineLevel="0" collapsed="false">
      <c r="A1447" s="0" t="s">
        <v>494</v>
      </c>
      <c r="B1447" s="0" t="s">
        <v>41</v>
      </c>
      <c r="C1447" s="0" t="n">
        <v>58</v>
      </c>
      <c r="D1447" s="0" t="n">
        <v>86</v>
      </c>
      <c r="E1447" s="0" t="n">
        <v>26</v>
      </c>
      <c r="F1447" s="0" t="n">
        <v>48</v>
      </c>
      <c r="G1447" s="0" t="n">
        <v>11</v>
      </c>
      <c r="H1447" s="0" t="n">
        <v>9</v>
      </c>
      <c r="I1447" s="0" t="n">
        <v>0</v>
      </c>
      <c r="J1447" s="0" t="n">
        <v>1</v>
      </c>
      <c r="K1447" s="0" t="n">
        <f aca="false">VLOOKUP(A1447,'Team Data'!$A$1:$E$659,2,FALSE())</f>
        <v>0</v>
      </c>
      <c r="L1447" s="0" t="n">
        <f aca="false">VLOOKUP(A1447,'Team Data'!$A$1:$E$659,3,FALSE())</f>
        <v>2</v>
      </c>
      <c r="M1447" s="0" t="n">
        <f aca="false">VLOOKUP(B1447,'Team Data'!$A$1:$E$659,2,FALSE())</f>
        <v>20</v>
      </c>
      <c r="N1447" s="0" t="n">
        <f aca="false">VLOOKUP(B1447,'Team Data'!$A$1:$E$659,3,FALSE())</f>
        <v>12</v>
      </c>
      <c r="O1447" s="0" t="n">
        <f aca="false">VLOOKUP(A1447,'Team Data'!$A$1:$E$659,4,FALSE())</f>
        <v>26</v>
      </c>
      <c r="P1447" s="0" t="n">
        <f aca="false">VLOOKUP(A1447,'Team Data'!$A$1:$E$659,5,FALSE())</f>
        <v>38</v>
      </c>
      <c r="Q1447" s="0" t="n">
        <f aca="false">VLOOKUP(B1447,'Team Data'!$A$1:$E$659,4,FALSE())</f>
        <v>495</v>
      </c>
      <c r="R1447" s="0" t="n">
        <f aca="false">VLOOKUP(B1447,'Team Data'!$A$1:$E$659,5,FALSE())</f>
        <v>488</v>
      </c>
      <c r="S1447" s="0" t="n">
        <f aca="false">IF(I1447=1,(MIN(30,(C1447-D1447)))*(M1447/(M1447+N1447))*(Q1447/(Q1447+R1447)),(MAX(-30,(C1447-D1447)))*(N1447/(M1447+N1447))*(R1447/(R1447+Q1447)))</f>
        <v>-5.21261444557477</v>
      </c>
      <c r="T1447" s="0" t="n">
        <f aca="false">IF(J1447=1,(MIN(30,(D1447-C1447)))*(K1447/(K1447+L1447))*(O1447/(O1447+P1447)),(MAX(-30,(D1447-C1447)))*(L1447/(K1447+L1447))*(P1447/(P1447+O1447)))</f>
        <v>0</v>
      </c>
      <c r="U1447" s="7" t="n">
        <v>43072</v>
      </c>
    </row>
    <row r="1448" customFormat="false" ht="15" hidden="false" customHeight="false" outlineLevel="0" collapsed="false">
      <c r="A1448" s="0" t="s">
        <v>258</v>
      </c>
      <c r="B1448" s="0" t="s">
        <v>16</v>
      </c>
      <c r="C1448" s="0" t="n">
        <v>57</v>
      </c>
      <c r="D1448" s="0" t="n">
        <v>75</v>
      </c>
      <c r="E1448" s="0" t="n">
        <v>34</v>
      </c>
      <c r="F1448" s="0" t="n">
        <v>46</v>
      </c>
      <c r="G1448" s="0" t="n">
        <v>14</v>
      </c>
      <c r="H1448" s="0" t="n">
        <v>14</v>
      </c>
      <c r="I1448" s="0" t="n">
        <v>0</v>
      </c>
      <c r="J1448" s="0" t="n">
        <v>1</v>
      </c>
      <c r="K1448" s="0" t="n">
        <f aca="false">VLOOKUP(A1448,'Team Data'!$A$1:$E$659,2,FALSE())</f>
        <v>22</v>
      </c>
      <c r="L1448" s="0" t="n">
        <f aca="false">VLOOKUP(A1448,'Team Data'!$A$1:$E$659,3,FALSE())</f>
        <v>17</v>
      </c>
      <c r="M1448" s="0" t="n">
        <f aca="false">VLOOKUP(B1448,'Team Data'!$A$1:$E$659,2,FALSE())</f>
        <v>20</v>
      </c>
      <c r="N1448" s="0" t="n">
        <f aca="false">VLOOKUP(B1448,'Team Data'!$A$1:$E$659,3,FALSE())</f>
        <v>12</v>
      </c>
      <c r="O1448" s="0" t="n">
        <f aca="false">VLOOKUP(A1448,'Team Data'!$A$1:$E$659,4,FALSE())</f>
        <v>712</v>
      </c>
      <c r="P1448" s="0" t="n">
        <f aca="false">VLOOKUP(A1448,'Team Data'!$A$1:$E$659,5,FALSE())</f>
        <v>575</v>
      </c>
      <c r="Q1448" s="0" t="n">
        <f aca="false">VLOOKUP(B1448,'Team Data'!$A$1:$E$659,4,FALSE())</f>
        <v>595</v>
      </c>
      <c r="R1448" s="0" t="n">
        <f aca="false">VLOOKUP(B1448,'Team Data'!$A$1:$E$659,5,FALSE())</f>
        <v>484</v>
      </c>
      <c r="S1448" s="0" t="n">
        <f aca="false">IF(I1448=1,(MIN(30,(C1448-D1448)))*(M1448/(M1448+N1448))*(Q1448/(Q1448+R1448)),(MAX(-30,(C1448-D1448)))*(N1448/(M1448+N1448))*(R1448/(R1448+Q1448)))</f>
        <v>-3.02780352177943</v>
      </c>
      <c r="T1448" s="0" t="n">
        <f aca="false">IF(J1448=1,(MIN(30,(D1448-C1448)))*(K1448/(K1448+L1448))*(O1448/(O1448+P1448)),(MAX(-30,(D1448-C1448)))*(L1448/(K1448+L1448))*(P1448/(P1448+O1448)))</f>
        <v>5.61735700197239</v>
      </c>
      <c r="U1448" s="7" t="n">
        <v>43072</v>
      </c>
    </row>
    <row r="1449" customFormat="false" ht="15" hidden="false" customHeight="false" outlineLevel="0" collapsed="false">
      <c r="A1449" s="0" t="s">
        <v>189</v>
      </c>
      <c r="B1449" s="0" t="s">
        <v>306</v>
      </c>
      <c r="C1449" s="0" t="n">
        <v>76</v>
      </c>
      <c r="D1449" s="0" t="n">
        <v>65</v>
      </c>
      <c r="E1449" s="0" t="n">
        <v>32</v>
      </c>
      <c r="F1449" s="0" t="n">
        <v>45</v>
      </c>
      <c r="G1449" s="0" t="n">
        <v>5</v>
      </c>
      <c r="H1449" s="0" t="n">
        <v>12</v>
      </c>
      <c r="I1449" s="0" t="n">
        <v>1</v>
      </c>
      <c r="J1449" s="0" t="n">
        <v>0</v>
      </c>
      <c r="K1449" s="0" t="n">
        <f aca="false">VLOOKUP(A1449,'Team Data'!$A$1:$E$659,2,FALSE())</f>
        <v>29</v>
      </c>
      <c r="L1449" s="0" t="n">
        <f aca="false">VLOOKUP(A1449,'Team Data'!$A$1:$E$659,3,FALSE())</f>
        <v>8</v>
      </c>
      <c r="M1449" s="0" t="n">
        <f aca="false">VLOOKUP(B1449,'Team Data'!$A$1:$E$659,2,FALSE())</f>
        <v>18</v>
      </c>
      <c r="N1449" s="0" t="n">
        <f aca="false">VLOOKUP(B1449,'Team Data'!$A$1:$E$659,3,FALSE())</f>
        <v>17</v>
      </c>
      <c r="O1449" s="0" t="n">
        <f aca="false">VLOOKUP(A1449,'Team Data'!$A$1:$E$659,4,FALSE())</f>
        <v>706</v>
      </c>
      <c r="P1449" s="0" t="n">
        <f aca="false">VLOOKUP(A1449,'Team Data'!$A$1:$E$659,5,FALSE())</f>
        <v>511</v>
      </c>
      <c r="Q1449" s="0" t="n">
        <f aca="false">VLOOKUP(B1449,'Team Data'!$A$1:$E$659,4,FALSE())</f>
        <v>605</v>
      </c>
      <c r="R1449" s="0" t="n">
        <f aca="false">VLOOKUP(B1449,'Team Data'!$A$1:$E$659,5,FALSE())</f>
        <v>465</v>
      </c>
      <c r="S1449" s="0" t="n">
        <f aca="false">IF(I1449=1,(MIN(30,(C1449-D1449)))*(M1449/(M1449+N1449))*(Q1449/(Q1449+R1449)),(MAX(-30,(C1449-D1449)))*(N1449/(M1449+N1449))*(R1449/(R1449+Q1449)))</f>
        <v>3.19866488651535</v>
      </c>
      <c r="T1449" s="0" t="n">
        <f aca="false">IF(J1449=1,(MIN(30,(D1449-C1449)))*(K1449/(K1449+L1449))*(O1449/(O1449+P1449)),(MAX(-30,(D1449-C1449)))*(L1449/(K1449+L1449))*(P1449/(P1449+O1449)))</f>
        <v>-0.99864531746208</v>
      </c>
      <c r="U1449" s="7" t="n">
        <v>43072</v>
      </c>
    </row>
    <row r="1450" customFormat="false" ht="15" hidden="false" customHeight="false" outlineLevel="0" collapsed="false">
      <c r="A1450" s="0" t="s">
        <v>256</v>
      </c>
      <c r="B1450" s="0" t="s">
        <v>308</v>
      </c>
      <c r="C1450" s="0" t="n">
        <v>57</v>
      </c>
      <c r="D1450" s="0" t="n">
        <v>67</v>
      </c>
      <c r="E1450" s="0" t="n">
        <v>39</v>
      </c>
      <c r="F1450" s="0" t="n">
        <v>44</v>
      </c>
      <c r="G1450" s="0" t="n">
        <v>17</v>
      </c>
      <c r="H1450" s="0" t="n">
        <v>16</v>
      </c>
      <c r="I1450" s="0" t="n">
        <v>0</v>
      </c>
      <c r="J1450" s="0" t="n">
        <v>1</v>
      </c>
      <c r="K1450" s="0" t="n">
        <f aca="false">VLOOKUP(A1450,'Team Data'!$A$1:$E$659,2,FALSE())</f>
        <v>20</v>
      </c>
      <c r="L1450" s="0" t="n">
        <f aca="false">VLOOKUP(A1450,'Team Data'!$A$1:$E$659,3,FALSE())</f>
        <v>14</v>
      </c>
      <c r="M1450" s="0" t="n">
        <f aca="false">VLOOKUP(B1450,'Team Data'!$A$1:$E$659,2,FALSE())</f>
        <v>23</v>
      </c>
      <c r="N1450" s="0" t="n">
        <f aca="false">VLOOKUP(B1450,'Team Data'!$A$1:$E$659,3,FALSE())</f>
        <v>9</v>
      </c>
      <c r="O1450" s="0" t="n">
        <f aca="false">VLOOKUP(A1450,'Team Data'!$A$1:$E$659,4,FALSE())</f>
        <v>587</v>
      </c>
      <c r="P1450" s="0" t="n">
        <f aca="false">VLOOKUP(A1450,'Team Data'!$A$1:$E$659,5,FALSE())</f>
        <v>530</v>
      </c>
      <c r="Q1450" s="0" t="n">
        <f aca="false">VLOOKUP(B1450,'Team Data'!$A$1:$E$659,4,FALSE())</f>
        <v>444</v>
      </c>
      <c r="R1450" s="0" t="n">
        <f aca="false">VLOOKUP(B1450,'Team Data'!$A$1:$E$659,5,FALSE())</f>
        <v>537</v>
      </c>
      <c r="S1450" s="0" t="n">
        <f aca="false">IF(I1450=1,(MIN(30,(C1450-D1450)))*(M1450/(M1450+N1450))*(Q1450/(Q1450+R1450)),(MAX(-30,(C1450-D1450)))*(N1450/(M1450+N1450))*(R1450/(R1450+Q1450)))</f>
        <v>-1.53956422018349</v>
      </c>
      <c r="T1450" s="0" t="n">
        <f aca="false">IF(J1450=1,(MIN(30,(D1450-C1450)))*(K1450/(K1450+L1450))*(O1450/(O1450+P1450)),(MAX(-30,(D1450-C1450)))*(L1450/(K1450+L1450))*(P1450/(P1450+O1450)))</f>
        <v>3.09126336299963</v>
      </c>
      <c r="U1450" s="7" t="n">
        <v>43072</v>
      </c>
    </row>
    <row r="1451" customFormat="false" ht="15" hidden="false" customHeight="false" outlineLevel="0" collapsed="false">
      <c r="A1451" s="0" t="s">
        <v>227</v>
      </c>
      <c r="B1451" s="0" t="s">
        <v>39</v>
      </c>
      <c r="C1451" s="0" t="n">
        <v>81</v>
      </c>
      <c r="D1451" s="0" t="n">
        <v>91</v>
      </c>
      <c r="E1451" s="0" t="n">
        <v>28</v>
      </c>
      <c r="F1451" s="0" t="n">
        <v>31</v>
      </c>
      <c r="G1451" s="0" t="n">
        <v>9</v>
      </c>
      <c r="H1451" s="0" t="n">
        <v>8</v>
      </c>
      <c r="I1451" s="0" t="n">
        <v>0</v>
      </c>
      <c r="J1451" s="0" t="n">
        <v>1</v>
      </c>
      <c r="K1451" s="0" t="n">
        <f aca="false">VLOOKUP(A1451,'Team Data'!$A$1:$E$659,2,FALSE())</f>
        <v>6</v>
      </c>
      <c r="L1451" s="0" t="n">
        <f aca="false">VLOOKUP(A1451,'Team Data'!$A$1:$E$659,3,FALSE())</f>
        <v>26</v>
      </c>
      <c r="M1451" s="0" t="n">
        <f aca="false">VLOOKUP(B1451,'Team Data'!$A$1:$E$659,2,FALSE())</f>
        <v>9</v>
      </c>
      <c r="N1451" s="0" t="n">
        <f aca="false">VLOOKUP(B1451,'Team Data'!$A$1:$E$659,3,FALSE())</f>
        <v>22</v>
      </c>
      <c r="O1451" s="0" t="n">
        <f aca="false">VLOOKUP(A1451,'Team Data'!$A$1:$E$659,4,FALSE())</f>
        <v>578</v>
      </c>
      <c r="P1451" s="0" t="n">
        <f aca="false">VLOOKUP(A1451,'Team Data'!$A$1:$E$659,5,FALSE())</f>
        <v>464</v>
      </c>
      <c r="Q1451" s="0" t="n">
        <f aca="false">VLOOKUP(B1451,'Team Data'!$A$1:$E$659,4,FALSE())</f>
        <v>486</v>
      </c>
      <c r="R1451" s="0" t="n">
        <f aca="false">VLOOKUP(B1451,'Team Data'!$A$1:$E$659,5,FALSE())</f>
        <v>452</v>
      </c>
      <c r="S1451" s="0" t="n">
        <f aca="false">IF(I1451=1,(MIN(30,(C1451-D1451)))*(M1451/(M1451+N1451))*(Q1451/(Q1451+R1451)),(MAX(-30,(C1451-D1451)))*(N1451/(M1451+N1451))*(R1451/(R1451+Q1451)))</f>
        <v>-3.41976752183782</v>
      </c>
      <c r="T1451" s="0" t="n">
        <f aca="false">IF(J1451=1,(MIN(30,(D1451-C1451)))*(K1451/(K1451+L1451))*(O1451/(O1451+P1451)),(MAX(-30,(D1451-C1451)))*(L1451/(K1451+L1451))*(P1451/(P1451+O1451)))</f>
        <v>1.04006717850288</v>
      </c>
      <c r="U1451" s="7" t="n">
        <v>43072</v>
      </c>
    </row>
    <row r="1452" customFormat="false" ht="15" hidden="false" customHeight="false" outlineLevel="0" collapsed="false">
      <c r="A1452" s="0" t="s">
        <v>320</v>
      </c>
      <c r="B1452" s="0" t="s">
        <v>247</v>
      </c>
      <c r="C1452" s="0" t="n">
        <v>55</v>
      </c>
      <c r="D1452" s="0" t="n">
        <v>72</v>
      </c>
      <c r="E1452" s="0" t="n">
        <v>29</v>
      </c>
      <c r="F1452" s="0" t="n">
        <v>32</v>
      </c>
      <c r="G1452" s="0" t="n">
        <v>17</v>
      </c>
      <c r="H1452" s="0" t="n">
        <v>11</v>
      </c>
      <c r="I1452" s="0" t="n">
        <v>0</v>
      </c>
      <c r="J1452" s="0" t="n">
        <v>1</v>
      </c>
      <c r="K1452" s="0" t="n">
        <f aca="false">VLOOKUP(A1452,'Team Data'!$A$1:$E$659,2,FALSE())</f>
        <v>24</v>
      </c>
      <c r="L1452" s="0" t="n">
        <f aca="false">VLOOKUP(A1452,'Team Data'!$A$1:$E$659,3,FALSE())</f>
        <v>12</v>
      </c>
      <c r="M1452" s="0" t="n">
        <f aca="false">VLOOKUP(B1452,'Team Data'!$A$1:$E$659,2,FALSE())</f>
        <v>17</v>
      </c>
      <c r="N1452" s="0" t="n">
        <f aca="false">VLOOKUP(B1452,'Team Data'!$A$1:$E$659,3,FALSE())</f>
        <v>16</v>
      </c>
      <c r="O1452" s="0" t="n">
        <f aca="false">VLOOKUP(A1452,'Team Data'!$A$1:$E$659,4,FALSE())</f>
        <v>677</v>
      </c>
      <c r="P1452" s="0" t="n">
        <f aca="false">VLOOKUP(A1452,'Team Data'!$A$1:$E$659,5,FALSE())</f>
        <v>508</v>
      </c>
      <c r="Q1452" s="0" t="n">
        <f aca="false">VLOOKUP(B1452,'Team Data'!$A$1:$E$659,4,FALSE())</f>
        <v>613</v>
      </c>
      <c r="R1452" s="0" t="n">
        <f aca="false">VLOOKUP(B1452,'Team Data'!$A$1:$E$659,5,FALSE())</f>
        <v>464</v>
      </c>
      <c r="S1452" s="0" t="n">
        <f aca="false">IF(I1452=1,(MIN(30,(C1452-D1452)))*(M1452/(M1452+N1452))*(Q1452/(Q1452+R1452)),(MAX(-30,(C1452-D1452)))*(N1452/(M1452+N1452))*(R1452/(R1452+Q1452)))</f>
        <v>-3.5510537126136</v>
      </c>
      <c r="T1452" s="0" t="n">
        <f aca="false">IF(J1452=1,(MIN(30,(D1452-C1452)))*(K1452/(K1452+L1452))*(O1452/(O1452+P1452)),(MAX(-30,(D1452-C1452)))*(L1452/(K1452+L1452))*(P1452/(P1452+O1452)))</f>
        <v>6.47482419127989</v>
      </c>
      <c r="U1452" s="7" t="n">
        <v>43072</v>
      </c>
    </row>
    <row r="1453" customFormat="false" ht="15" hidden="false" customHeight="false" outlineLevel="0" collapsed="false">
      <c r="A1453" s="0" t="s">
        <v>19</v>
      </c>
      <c r="B1453" s="0" t="s">
        <v>260</v>
      </c>
      <c r="C1453" s="0" t="n">
        <v>57</v>
      </c>
      <c r="D1453" s="0" t="n">
        <v>72</v>
      </c>
      <c r="E1453" s="0" t="n">
        <v>24</v>
      </c>
      <c r="F1453" s="0" t="n">
        <v>24</v>
      </c>
      <c r="G1453" s="0" t="n">
        <v>20</v>
      </c>
      <c r="H1453" s="0" t="n">
        <v>15</v>
      </c>
      <c r="I1453" s="0" t="n">
        <v>0</v>
      </c>
      <c r="J1453" s="0" t="n">
        <v>1</v>
      </c>
      <c r="K1453" s="0" t="n">
        <f aca="false">VLOOKUP(A1453,'Team Data'!$A$1:$E$659,2,FALSE())</f>
        <v>14</v>
      </c>
      <c r="L1453" s="0" t="n">
        <f aca="false">VLOOKUP(A1453,'Team Data'!$A$1:$E$659,3,FALSE())</f>
        <v>21</v>
      </c>
      <c r="M1453" s="0" t="n">
        <f aca="false">VLOOKUP(B1453,'Team Data'!$A$1:$E$659,2,FALSE())</f>
        <v>11</v>
      </c>
      <c r="N1453" s="0" t="n">
        <f aca="false">VLOOKUP(B1453,'Team Data'!$A$1:$E$659,3,FALSE())</f>
        <v>20</v>
      </c>
      <c r="O1453" s="0" t="n">
        <f aca="false">VLOOKUP(A1453,'Team Data'!$A$1:$E$659,4,FALSE())</f>
        <v>471</v>
      </c>
      <c r="P1453" s="0" t="n">
        <f aca="false">VLOOKUP(A1453,'Team Data'!$A$1:$E$659,5,FALSE())</f>
        <v>659</v>
      </c>
      <c r="Q1453" s="0" t="n">
        <f aca="false">VLOOKUP(B1453,'Team Data'!$A$1:$E$659,4,FALSE())</f>
        <v>508</v>
      </c>
      <c r="R1453" s="0" t="n">
        <f aca="false">VLOOKUP(B1453,'Team Data'!$A$1:$E$659,5,FALSE())</f>
        <v>478</v>
      </c>
      <c r="S1453" s="0" t="n">
        <f aca="false">IF(I1453=1,(MIN(30,(C1453-D1453)))*(M1453/(M1453+N1453))*(Q1453/(Q1453+R1453)),(MAX(-30,(C1453-D1453)))*(N1453/(M1453+N1453))*(R1453/(R1453+Q1453)))</f>
        <v>-4.69148727344108</v>
      </c>
      <c r="T1453" s="0" t="n">
        <f aca="false">IF(J1453=1,(MIN(30,(D1453-C1453)))*(K1453/(K1453+L1453))*(O1453/(O1453+P1453)),(MAX(-30,(D1453-C1453)))*(L1453/(K1453+L1453))*(P1453/(P1453+O1453)))</f>
        <v>2.50088495575221</v>
      </c>
      <c r="U1453" s="7" t="n">
        <v>43072</v>
      </c>
    </row>
    <row r="1454" customFormat="false" ht="15" hidden="false" customHeight="false" outlineLevel="0" collapsed="false">
      <c r="A1454" s="0" t="s">
        <v>15</v>
      </c>
      <c r="B1454" s="0" t="s">
        <v>319</v>
      </c>
      <c r="C1454" s="0" t="n">
        <v>91</v>
      </c>
      <c r="D1454" s="0" t="n">
        <v>88</v>
      </c>
      <c r="E1454" s="0" t="n">
        <v>37</v>
      </c>
      <c r="F1454" s="0" t="n">
        <v>37</v>
      </c>
      <c r="G1454" s="0" t="n">
        <v>16</v>
      </c>
      <c r="H1454" s="0" t="n">
        <v>18</v>
      </c>
      <c r="I1454" s="0" t="n">
        <v>1</v>
      </c>
      <c r="J1454" s="0" t="n">
        <v>0</v>
      </c>
      <c r="K1454" s="0" t="n">
        <f aca="false">VLOOKUP(A1454,'Team Data'!$A$1:$E$659,2,FALSE())</f>
        <v>26</v>
      </c>
      <c r="L1454" s="0" t="n">
        <f aca="false">VLOOKUP(A1454,'Team Data'!$A$1:$E$659,3,FALSE())</f>
        <v>8</v>
      </c>
      <c r="M1454" s="0" t="n">
        <f aca="false">VLOOKUP(B1454,'Team Data'!$A$1:$E$659,2,FALSE())</f>
        <v>20</v>
      </c>
      <c r="N1454" s="0" t="n">
        <f aca="false">VLOOKUP(B1454,'Team Data'!$A$1:$E$659,3,FALSE())</f>
        <v>13</v>
      </c>
      <c r="O1454" s="0" t="n">
        <f aca="false">VLOOKUP(A1454,'Team Data'!$A$1:$E$659,4,FALSE())</f>
        <v>626</v>
      </c>
      <c r="P1454" s="0" t="n">
        <f aca="false">VLOOKUP(A1454,'Team Data'!$A$1:$E$659,5,FALSE())</f>
        <v>506</v>
      </c>
      <c r="Q1454" s="0" t="n">
        <f aca="false">VLOOKUP(B1454,'Team Data'!$A$1:$E$659,4,FALSE())</f>
        <v>561</v>
      </c>
      <c r="R1454" s="0" t="n">
        <f aca="false">VLOOKUP(B1454,'Team Data'!$A$1:$E$659,5,FALSE())</f>
        <v>525</v>
      </c>
      <c r="S1454" s="0" t="n">
        <f aca="false">IF(I1454=1,(MIN(30,(C1454-D1454)))*(M1454/(M1454+N1454))*(Q1454/(Q1454+R1454)),(MAX(-30,(C1454-D1454)))*(N1454/(M1454+N1454))*(R1454/(R1454+Q1454)))</f>
        <v>0.939226519337017</v>
      </c>
      <c r="T1454" s="0" t="n">
        <f aca="false">IF(J1454=1,(MIN(30,(D1454-C1454)))*(K1454/(K1454+L1454))*(O1454/(O1454+P1454)),(MAX(-30,(D1454-C1454)))*(L1454/(K1454+L1454))*(P1454/(P1454+O1454)))</f>
        <v>-0.315526917480773</v>
      </c>
      <c r="U1454" s="7" t="n">
        <v>43072</v>
      </c>
    </row>
    <row r="1455" customFormat="false" ht="15" hidden="false" customHeight="false" outlineLevel="0" collapsed="false">
      <c r="A1455" s="0" t="s">
        <v>205</v>
      </c>
      <c r="B1455" s="0" t="s">
        <v>40</v>
      </c>
      <c r="C1455" s="0" t="n">
        <v>60</v>
      </c>
      <c r="D1455" s="0" t="n">
        <v>52</v>
      </c>
      <c r="E1455" s="0" t="n">
        <v>30</v>
      </c>
      <c r="F1455" s="0" t="n">
        <v>30</v>
      </c>
      <c r="G1455" s="0" t="n">
        <v>23</v>
      </c>
      <c r="H1455" s="0" t="n">
        <v>25</v>
      </c>
      <c r="I1455" s="0" t="n">
        <v>1</v>
      </c>
      <c r="J1455" s="0" t="n">
        <v>0</v>
      </c>
      <c r="K1455" s="0" t="n">
        <f aca="false">VLOOKUP(A1455,'Team Data'!$A$1:$E$659,2,FALSE())</f>
        <v>5</v>
      </c>
      <c r="L1455" s="0" t="n">
        <f aca="false">VLOOKUP(A1455,'Team Data'!$A$1:$E$659,3,FALSE())</f>
        <v>27</v>
      </c>
      <c r="M1455" s="0" t="n">
        <f aca="false">VLOOKUP(B1455,'Team Data'!$A$1:$E$659,2,FALSE())</f>
        <v>12</v>
      </c>
      <c r="N1455" s="0" t="n">
        <f aca="false">VLOOKUP(B1455,'Team Data'!$A$1:$E$659,3,FALSE())</f>
        <v>18</v>
      </c>
      <c r="O1455" s="0" t="n">
        <f aca="false">VLOOKUP(A1455,'Team Data'!$A$1:$E$659,4,FALSE())</f>
        <v>550</v>
      </c>
      <c r="P1455" s="0" t="n">
        <f aca="false">VLOOKUP(A1455,'Team Data'!$A$1:$E$659,5,FALSE())</f>
        <v>448</v>
      </c>
      <c r="Q1455" s="0" t="n">
        <f aca="false">VLOOKUP(B1455,'Team Data'!$A$1:$E$659,4,FALSE())</f>
        <v>502</v>
      </c>
      <c r="R1455" s="0" t="n">
        <f aca="false">VLOOKUP(B1455,'Team Data'!$A$1:$E$659,5,FALSE())</f>
        <v>400</v>
      </c>
      <c r="S1455" s="0" t="n">
        <f aca="false">IF(I1455=1,(MIN(30,(C1455-D1455)))*(M1455/(M1455+N1455))*(Q1455/(Q1455+R1455)),(MAX(-30,(C1455-D1455)))*(N1455/(M1455+N1455))*(R1455/(R1455+Q1455)))</f>
        <v>1.78093126385809</v>
      </c>
      <c r="T1455" s="0" t="n">
        <f aca="false">IF(J1455=1,(MIN(30,(D1455-C1455)))*(K1455/(K1455+L1455))*(O1455/(O1455+P1455)),(MAX(-30,(D1455-C1455)))*(L1455/(K1455+L1455))*(P1455/(P1455+O1455)))</f>
        <v>-3.03006012024048</v>
      </c>
      <c r="U1455" s="7" t="n">
        <v>43072</v>
      </c>
    </row>
    <row r="1456" customFormat="false" ht="15" hidden="false" customHeight="false" outlineLevel="0" collapsed="false">
      <c r="A1456" s="0" t="s">
        <v>252</v>
      </c>
      <c r="B1456" s="0" t="s">
        <v>43</v>
      </c>
      <c r="C1456" s="0" t="n">
        <v>74</v>
      </c>
      <c r="D1456" s="0" t="n">
        <v>63</v>
      </c>
      <c r="E1456" s="0" t="n">
        <v>30</v>
      </c>
      <c r="F1456" s="0" t="n">
        <v>26</v>
      </c>
      <c r="G1456" s="0" t="n">
        <v>9</v>
      </c>
      <c r="H1456" s="0" t="n">
        <v>12</v>
      </c>
      <c r="I1456" s="0" t="n">
        <v>1</v>
      </c>
      <c r="J1456" s="0" t="n">
        <v>0</v>
      </c>
      <c r="K1456" s="0" t="n">
        <f aca="false">VLOOKUP(A1456,'Team Data'!$A$1:$E$659,2,FALSE())</f>
        <v>30</v>
      </c>
      <c r="L1456" s="0" t="n">
        <f aca="false">VLOOKUP(A1456,'Team Data'!$A$1:$E$659,3,FALSE())</f>
        <v>6</v>
      </c>
      <c r="M1456" s="0" t="n">
        <f aca="false">VLOOKUP(B1456,'Team Data'!$A$1:$E$659,2,FALSE())</f>
        <v>8</v>
      </c>
      <c r="N1456" s="0" t="n">
        <f aca="false">VLOOKUP(B1456,'Team Data'!$A$1:$E$659,3,FALSE())</f>
        <v>23</v>
      </c>
      <c r="O1456" s="0" t="n">
        <f aca="false">VLOOKUP(A1456,'Team Data'!$A$1:$E$659,4,FALSE())</f>
        <v>602</v>
      </c>
      <c r="P1456" s="0" t="n">
        <f aca="false">VLOOKUP(A1456,'Team Data'!$A$1:$E$659,5,FALSE())</f>
        <v>592</v>
      </c>
      <c r="Q1456" s="0" t="n">
        <f aca="false">VLOOKUP(B1456,'Team Data'!$A$1:$E$659,4,FALSE())</f>
        <v>578</v>
      </c>
      <c r="R1456" s="0" t="n">
        <f aca="false">VLOOKUP(B1456,'Team Data'!$A$1:$E$659,5,FALSE())</f>
        <v>421</v>
      </c>
      <c r="S1456" s="0" t="n">
        <f aca="false">IF(I1456=1,(MIN(30,(C1456-D1456)))*(M1456/(M1456+N1456))*(Q1456/(Q1456+R1456)),(MAX(-30,(C1456-D1456)))*(N1456/(M1456+N1456))*(R1456/(R1456+Q1456)))</f>
        <v>1.64241661015855</v>
      </c>
      <c r="T1456" s="0" t="n">
        <f aca="false">IF(J1456=1,(MIN(30,(D1456-C1456)))*(K1456/(K1456+L1456))*(O1456/(O1456+P1456)),(MAX(-30,(D1456-C1456)))*(L1456/(K1456+L1456))*(P1456/(P1456+O1456)))</f>
        <v>-0.908989391401452</v>
      </c>
      <c r="U1456" s="7" t="n">
        <v>43072</v>
      </c>
    </row>
    <row r="1457" customFormat="false" ht="15" hidden="false" customHeight="false" outlineLevel="0" collapsed="false">
      <c r="A1457" s="0" t="s">
        <v>182</v>
      </c>
      <c r="B1457" s="0" t="s">
        <v>187</v>
      </c>
      <c r="C1457" s="0" t="n">
        <v>59</v>
      </c>
      <c r="D1457" s="0" t="n">
        <v>66</v>
      </c>
      <c r="E1457" s="0" t="n">
        <v>24</v>
      </c>
      <c r="F1457" s="0" t="n">
        <v>37</v>
      </c>
      <c r="G1457" s="0" t="n">
        <v>14</v>
      </c>
      <c r="H1457" s="0" t="n">
        <v>18</v>
      </c>
      <c r="I1457" s="0" t="n">
        <v>0</v>
      </c>
      <c r="J1457" s="0" t="n">
        <v>1</v>
      </c>
      <c r="K1457" s="0" t="n">
        <f aca="false">VLOOKUP(A1457,'Team Data'!$A$1:$E$659,2,FALSE())</f>
        <v>13</v>
      </c>
      <c r="L1457" s="0" t="n">
        <f aca="false">VLOOKUP(A1457,'Team Data'!$A$1:$E$659,3,FALSE())</f>
        <v>19</v>
      </c>
      <c r="M1457" s="0" t="n">
        <f aca="false">VLOOKUP(B1457,'Team Data'!$A$1:$E$659,2,FALSE())</f>
        <v>20</v>
      </c>
      <c r="N1457" s="0" t="n">
        <f aca="false">VLOOKUP(B1457,'Team Data'!$A$1:$E$659,3,FALSE())</f>
        <v>12</v>
      </c>
      <c r="O1457" s="0" t="n">
        <f aca="false">VLOOKUP(A1457,'Team Data'!$A$1:$E$659,4,FALSE())</f>
        <v>406</v>
      </c>
      <c r="P1457" s="0" t="n">
        <f aca="false">VLOOKUP(A1457,'Team Data'!$A$1:$E$659,5,FALSE())</f>
        <v>575</v>
      </c>
      <c r="Q1457" s="0" t="n">
        <f aca="false">VLOOKUP(B1457,'Team Data'!$A$1:$E$659,4,FALSE())</f>
        <v>433</v>
      </c>
      <c r="R1457" s="0" t="n">
        <f aca="false">VLOOKUP(B1457,'Team Data'!$A$1:$E$659,5,FALSE())</f>
        <v>544</v>
      </c>
      <c r="S1457" s="0" t="n">
        <f aca="false">IF(I1457=1,(MIN(30,(C1457-D1457)))*(M1457/(M1457+N1457))*(Q1457/(Q1457+R1457)),(MAX(-30,(C1457-D1457)))*(N1457/(M1457+N1457))*(R1457/(R1457+Q1457)))</f>
        <v>-1.46161719549642</v>
      </c>
      <c r="T1457" s="0" t="n">
        <f aca="false">IF(J1457=1,(MIN(30,(D1457-C1457)))*(K1457/(K1457+L1457))*(O1457/(O1457+P1457)),(MAX(-30,(D1457-C1457)))*(L1457/(K1457+L1457))*(P1457/(P1457+O1457)))</f>
        <v>1.17692405708461</v>
      </c>
      <c r="U1457" s="7" t="n">
        <v>43072</v>
      </c>
    </row>
    <row r="1458" customFormat="false" ht="15" hidden="false" customHeight="false" outlineLevel="0" collapsed="false">
      <c r="A1458" s="0" t="s">
        <v>279</v>
      </c>
      <c r="B1458" s="0" t="s">
        <v>212</v>
      </c>
      <c r="C1458" s="0" t="n">
        <v>53</v>
      </c>
      <c r="D1458" s="0" t="n">
        <v>71</v>
      </c>
      <c r="E1458" s="0" t="n">
        <v>37</v>
      </c>
      <c r="F1458" s="0" t="n">
        <v>43</v>
      </c>
      <c r="G1458" s="0" t="n">
        <v>16</v>
      </c>
      <c r="H1458" s="0" t="n">
        <v>10</v>
      </c>
      <c r="I1458" s="0" t="n">
        <v>0</v>
      </c>
      <c r="J1458" s="0" t="n">
        <v>1</v>
      </c>
      <c r="K1458" s="0" t="n">
        <f aca="false">VLOOKUP(A1458,'Team Data'!$A$1:$E$659,2,FALSE())</f>
        <v>13</v>
      </c>
      <c r="L1458" s="0" t="n">
        <f aca="false">VLOOKUP(A1458,'Team Data'!$A$1:$E$659,3,FALSE())</f>
        <v>18</v>
      </c>
      <c r="M1458" s="0" t="n">
        <f aca="false">VLOOKUP(B1458,'Team Data'!$A$1:$E$659,2,FALSE())</f>
        <v>18</v>
      </c>
      <c r="N1458" s="0" t="n">
        <f aca="false">VLOOKUP(B1458,'Team Data'!$A$1:$E$659,3,FALSE())</f>
        <v>15</v>
      </c>
      <c r="O1458" s="0" t="n">
        <f aca="false">VLOOKUP(A1458,'Team Data'!$A$1:$E$659,4,FALSE())</f>
        <v>437</v>
      </c>
      <c r="P1458" s="0" t="n">
        <f aca="false">VLOOKUP(A1458,'Team Data'!$A$1:$E$659,5,FALSE())</f>
        <v>490</v>
      </c>
      <c r="Q1458" s="0" t="n">
        <f aca="false">VLOOKUP(B1458,'Team Data'!$A$1:$E$659,4,FALSE())</f>
        <v>628</v>
      </c>
      <c r="R1458" s="0" t="n">
        <f aca="false">VLOOKUP(B1458,'Team Data'!$A$1:$E$659,5,FALSE())</f>
        <v>469</v>
      </c>
      <c r="S1458" s="0" t="n">
        <f aca="false">IF(I1458=1,(MIN(30,(C1458-D1458)))*(M1458/(M1458+N1458))*(Q1458/(Q1458+R1458)),(MAX(-30,(C1458-D1458)))*(N1458/(M1458+N1458))*(R1458/(R1458+Q1458)))</f>
        <v>-3.49796966934615</v>
      </c>
      <c r="T1458" s="0" t="n">
        <f aca="false">IF(J1458=1,(MIN(30,(D1458-C1458)))*(K1458/(K1458+L1458))*(O1458/(O1458+P1458)),(MAX(-30,(D1458-C1458)))*(L1458/(K1458+L1458))*(P1458/(P1458+O1458)))</f>
        <v>3.55840901973066</v>
      </c>
      <c r="U1458" s="7" t="n">
        <v>43072</v>
      </c>
    </row>
    <row r="1459" customFormat="false" ht="15" hidden="false" customHeight="false" outlineLevel="0" collapsed="false">
      <c r="A1459" s="0" t="s">
        <v>246</v>
      </c>
      <c r="B1459" s="0" t="s">
        <v>236</v>
      </c>
      <c r="C1459" s="0" t="n">
        <v>71</v>
      </c>
      <c r="D1459" s="0" t="n">
        <v>86</v>
      </c>
      <c r="E1459" s="0" t="n">
        <v>28</v>
      </c>
      <c r="F1459" s="0" t="n">
        <v>46</v>
      </c>
      <c r="G1459" s="0" t="n">
        <v>13</v>
      </c>
      <c r="H1459" s="0" t="n">
        <v>18</v>
      </c>
      <c r="I1459" s="0" t="n">
        <v>0</v>
      </c>
      <c r="J1459" s="0" t="n">
        <v>1</v>
      </c>
      <c r="K1459" s="0" t="n">
        <f aca="false">VLOOKUP(A1459,'Team Data'!$A$1:$E$659,2,FALSE())</f>
        <v>9</v>
      </c>
      <c r="L1459" s="0" t="n">
        <f aca="false">VLOOKUP(A1459,'Team Data'!$A$1:$E$659,3,FALSE())</f>
        <v>21</v>
      </c>
      <c r="M1459" s="0" t="n">
        <f aca="false">VLOOKUP(B1459,'Team Data'!$A$1:$E$659,2,FALSE())</f>
        <v>18</v>
      </c>
      <c r="N1459" s="0" t="n">
        <f aca="false">VLOOKUP(B1459,'Team Data'!$A$1:$E$659,3,FALSE())</f>
        <v>15</v>
      </c>
      <c r="O1459" s="0" t="n">
        <f aca="false">VLOOKUP(A1459,'Team Data'!$A$1:$E$659,4,FALSE())</f>
        <v>497</v>
      </c>
      <c r="P1459" s="0" t="n">
        <f aca="false">VLOOKUP(A1459,'Team Data'!$A$1:$E$659,5,FALSE())</f>
        <v>467</v>
      </c>
      <c r="Q1459" s="0" t="n">
        <f aca="false">VLOOKUP(B1459,'Team Data'!$A$1:$E$659,4,FALSE())</f>
        <v>473</v>
      </c>
      <c r="R1459" s="0" t="n">
        <f aca="false">VLOOKUP(B1459,'Team Data'!$A$1:$E$659,5,FALSE())</f>
        <v>475</v>
      </c>
      <c r="S1459" s="0" t="n">
        <f aca="false">IF(I1459=1,(MIN(30,(C1459-D1459)))*(M1459/(M1459+N1459))*(Q1459/(Q1459+R1459)),(MAX(-30,(C1459-D1459)))*(N1459/(M1459+N1459))*(R1459/(R1459+Q1459)))</f>
        <v>-3.4162830840046</v>
      </c>
      <c r="T1459" s="0" t="n">
        <f aca="false">IF(J1459=1,(MIN(30,(D1459-C1459)))*(K1459/(K1459+L1459))*(O1459/(O1459+P1459)),(MAX(-30,(D1459-C1459)))*(L1459/(K1459+L1459))*(P1459/(P1459+O1459)))</f>
        <v>2.32002074688797</v>
      </c>
      <c r="U1459" s="7" t="n">
        <v>43072</v>
      </c>
    </row>
    <row r="1460" customFormat="false" ht="15" hidden="false" customHeight="false" outlineLevel="0" collapsed="false">
      <c r="A1460" s="0" t="s">
        <v>315</v>
      </c>
      <c r="B1460" s="0" t="s">
        <v>186</v>
      </c>
      <c r="C1460" s="0" t="n">
        <v>65</v>
      </c>
      <c r="D1460" s="0" t="n">
        <v>78</v>
      </c>
      <c r="E1460" s="0" t="n">
        <v>38</v>
      </c>
      <c r="F1460" s="0" t="n">
        <v>29</v>
      </c>
      <c r="G1460" s="0" t="n">
        <v>23</v>
      </c>
      <c r="H1460" s="0" t="n">
        <v>12</v>
      </c>
      <c r="I1460" s="0" t="n">
        <v>0</v>
      </c>
      <c r="J1460" s="0" t="n">
        <v>1</v>
      </c>
      <c r="K1460" s="0" t="n">
        <f aca="false">VLOOKUP(A1460,'Team Data'!$A$1:$E$659,2,FALSE())</f>
        <v>12</v>
      </c>
      <c r="L1460" s="0" t="n">
        <f aca="false">VLOOKUP(A1460,'Team Data'!$A$1:$E$659,3,FALSE())</f>
        <v>18</v>
      </c>
      <c r="M1460" s="0" t="n">
        <f aca="false">VLOOKUP(B1460,'Team Data'!$A$1:$E$659,2,FALSE())</f>
        <v>14</v>
      </c>
      <c r="N1460" s="0" t="n">
        <f aca="false">VLOOKUP(B1460,'Team Data'!$A$1:$E$659,3,FALSE())</f>
        <v>16</v>
      </c>
      <c r="O1460" s="0" t="n">
        <f aca="false">VLOOKUP(A1460,'Team Data'!$A$1:$E$659,4,FALSE())</f>
        <v>451</v>
      </c>
      <c r="P1460" s="0" t="n">
        <f aca="false">VLOOKUP(A1460,'Team Data'!$A$1:$E$659,5,FALSE())</f>
        <v>479</v>
      </c>
      <c r="Q1460" s="0" t="n">
        <f aca="false">VLOOKUP(B1460,'Team Data'!$A$1:$E$659,4,FALSE())</f>
        <v>451</v>
      </c>
      <c r="R1460" s="0" t="n">
        <f aca="false">VLOOKUP(B1460,'Team Data'!$A$1:$E$659,5,FALSE())</f>
        <v>468</v>
      </c>
      <c r="S1460" s="0" t="n">
        <f aca="false">IF(I1460=1,(MIN(30,(C1460-D1460)))*(M1460/(M1460+N1460))*(Q1460/(Q1460+R1460)),(MAX(-30,(C1460-D1460)))*(N1460/(M1460+N1460))*(R1460/(R1460+Q1460)))</f>
        <v>-3.53079434167573</v>
      </c>
      <c r="T1460" s="0" t="n">
        <f aca="false">IF(J1460=1,(MIN(30,(D1460-C1460)))*(K1460/(K1460+L1460))*(O1460/(O1460+P1460)),(MAX(-30,(D1460-C1460)))*(L1460/(K1460+L1460))*(P1460/(P1460+O1460)))</f>
        <v>2.52172043010753</v>
      </c>
      <c r="U1460" s="7" t="n">
        <v>43072</v>
      </c>
    </row>
    <row r="1461" customFormat="false" ht="15" hidden="false" customHeight="false" outlineLevel="0" collapsed="false">
      <c r="A1461" s="0" t="s">
        <v>301</v>
      </c>
      <c r="B1461" s="0" t="s">
        <v>197</v>
      </c>
      <c r="C1461" s="0" t="n">
        <v>73</v>
      </c>
      <c r="D1461" s="0" t="n">
        <v>97</v>
      </c>
      <c r="E1461" s="0" t="n">
        <v>26</v>
      </c>
      <c r="F1461" s="0" t="n">
        <v>45</v>
      </c>
      <c r="G1461" s="0" t="n">
        <v>8</v>
      </c>
      <c r="H1461" s="0" t="n">
        <v>13</v>
      </c>
      <c r="I1461" s="0" t="n">
        <v>0</v>
      </c>
      <c r="J1461" s="0" t="n">
        <v>1</v>
      </c>
      <c r="K1461" s="0" t="n">
        <f aca="false">VLOOKUP(A1461,'Team Data'!$A$1:$E$659,2,FALSE())</f>
        <v>14</v>
      </c>
      <c r="L1461" s="0" t="n">
        <f aca="false">VLOOKUP(A1461,'Team Data'!$A$1:$E$659,3,FALSE())</f>
        <v>17</v>
      </c>
      <c r="M1461" s="0" t="n">
        <f aca="false">VLOOKUP(B1461,'Team Data'!$A$1:$E$659,2,FALSE())</f>
        <v>26</v>
      </c>
      <c r="N1461" s="0" t="n">
        <f aca="false">VLOOKUP(B1461,'Team Data'!$A$1:$E$659,3,FALSE())</f>
        <v>11</v>
      </c>
      <c r="O1461" s="0" t="n">
        <f aca="false">VLOOKUP(A1461,'Team Data'!$A$1:$E$659,4,FALSE())</f>
        <v>549</v>
      </c>
      <c r="P1461" s="0" t="n">
        <f aca="false">VLOOKUP(A1461,'Team Data'!$A$1:$E$659,5,FALSE())</f>
        <v>466</v>
      </c>
      <c r="Q1461" s="0" t="n">
        <f aca="false">VLOOKUP(B1461,'Team Data'!$A$1:$E$659,4,FALSE())</f>
        <v>794</v>
      </c>
      <c r="R1461" s="0" t="n">
        <f aca="false">VLOOKUP(B1461,'Team Data'!$A$1:$E$659,5,FALSE())</f>
        <v>455</v>
      </c>
      <c r="S1461" s="0" t="n">
        <f aca="false">IF(I1461=1,(MIN(30,(C1461-D1461)))*(M1461/(M1461+N1461))*(Q1461/(Q1461+R1461)),(MAX(-30,(C1461-D1461)))*(N1461/(M1461+N1461))*(R1461/(R1461+Q1461)))</f>
        <v>-2.59926860407245</v>
      </c>
      <c r="T1461" s="0" t="n">
        <f aca="false">IF(J1461=1,(MIN(30,(D1461-C1461)))*(K1461/(K1461+L1461))*(O1461/(O1461+P1461)),(MAX(-30,(D1461-C1461)))*(L1461/(K1461+L1461))*(P1461/(P1461+O1461)))</f>
        <v>5.86251390433815</v>
      </c>
      <c r="U1461" s="7" t="n">
        <v>43072</v>
      </c>
    </row>
    <row r="1462" customFormat="false" ht="15" hidden="false" customHeight="false" outlineLevel="0" collapsed="false">
      <c r="A1462" s="0" t="s">
        <v>309</v>
      </c>
      <c r="B1462" s="0" t="s">
        <v>9</v>
      </c>
      <c r="C1462" s="0" t="n">
        <v>65</v>
      </c>
      <c r="D1462" s="0" t="n">
        <v>62</v>
      </c>
      <c r="E1462" s="0" t="n">
        <v>37</v>
      </c>
      <c r="F1462" s="0" t="n">
        <v>28</v>
      </c>
      <c r="G1462" s="0" t="n">
        <v>20</v>
      </c>
      <c r="H1462" s="0" t="n">
        <v>15</v>
      </c>
      <c r="I1462" s="0" t="n">
        <v>1</v>
      </c>
      <c r="J1462" s="0" t="n">
        <v>0</v>
      </c>
      <c r="K1462" s="0" t="n">
        <f aca="false">VLOOKUP(A1462,'Team Data'!$A$1:$E$659,2,FALSE())</f>
        <v>19</v>
      </c>
      <c r="L1462" s="0" t="n">
        <f aca="false">VLOOKUP(A1462,'Team Data'!$A$1:$E$659,3,FALSE())</f>
        <v>13</v>
      </c>
      <c r="M1462" s="0" t="n">
        <f aca="false">VLOOKUP(B1462,'Team Data'!$A$1:$E$659,2,FALSE())</f>
        <v>20</v>
      </c>
      <c r="N1462" s="0" t="n">
        <f aca="false">VLOOKUP(B1462,'Team Data'!$A$1:$E$659,3,FALSE())</f>
        <v>16</v>
      </c>
      <c r="O1462" s="0" t="n">
        <f aca="false">VLOOKUP(A1462,'Team Data'!$A$1:$E$659,4,FALSE())</f>
        <v>582</v>
      </c>
      <c r="P1462" s="0" t="n">
        <f aca="false">VLOOKUP(A1462,'Team Data'!$A$1:$E$659,5,FALSE())</f>
        <v>465</v>
      </c>
      <c r="Q1462" s="0" t="n">
        <f aca="false">VLOOKUP(B1462,'Team Data'!$A$1:$E$659,4,FALSE())</f>
        <v>741</v>
      </c>
      <c r="R1462" s="0" t="n">
        <f aca="false">VLOOKUP(B1462,'Team Data'!$A$1:$E$659,5,FALSE())</f>
        <v>460</v>
      </c>
      <c r="S1462" s="0" t="n">
        <f aca="false">IF(I1462=1,(MIN(30,(C1462-D1462)))*(M1462/(M1462+N1462))*(Q1462/(Q1462+R1462)),(MAX(-30,(C1462-D1462)))*(N1462/(M1462+N1462))*(R1462/(R1462+Q1462)))</f>
        <v>1.02830974188177</v>
      </c>
      <c r="T1462" s="0" t="n">
        <f aca="false">IF(J1462=1,(MIN(30,(D1462-C1462)))*(K1462/(K1462+L1462))*(O1462/(O1462+P1462)),(MAX(-30,(D1462-C1462)))*(L1462/(K1462+L1462))*(P1462/(P1462+O1462)))</f>
        <v>-0.541278653295129</v>
      </c>
      <c r="U1462" s="7" t="n">
        <v>43072</v>
      </c>
    </row>
    <row r="1463" customFormat="false" ht="15" hidden="false" customHeight="false" outlineLevel="0" collapsed="false">
      <c r="A1463" s="0" t="s">
        <v>287</v>
      </c>
      <c r="B1463" s="0" t="s">
        <v>98</v>
      </c>
      <c r="C1463" s="0" t="n">
        <v>67</v>
      </c>
      <c r="D1463" s="0" t="n">
        <v>71</v>
      </c>
      <c r="E1463" s="0" t="n">
        <v>21</v>
      </c>
      <c r="F1463" s="0" t="n">
        <v>28</v>
      </c>
      <c r="G1463" s="0" t="n">
        <v>10</v>
      </c>
      <c r="H1463" s="0" t="n">
        <v>17</v>
      </c>
      <c r="I1463" s="0" t="n">
        <v>0</v>
      </c>
      <c r="J1463" s="0" t="n">
        <v>1</v>
      </c>
      <c r="K1463" s="0" t="n">
        <f aca="false">VLOOKUP(A1463,'Team Data'!$A$1:$E$659,2,FALSE())</f>
        <v>15</v>
      </c>
      <c r="L1463" s="0" t="n">
        <f aca="false">VLOOKUP(A1463,'Team Data'!$A$1:$E$659,3,FALSE())</f>
        <v>16</v>
      </c>
      <c r="M1463" s="0" t="n">
        <f aca="false">VLOOKUP(B1463,'Team Data'!$A$1:$E$659,2,FALSE())</f>
        <v>15</v>
      </c>
      <c r="N1463" s="0" t="n">
        <f aca="false">VLOOKUP(B1463,'Team Data'!$A$1:$E$659,3,FALSE())</f>
        <v>18</v>
      </c>
      <c r="O1463" s="0" t="n">
        <f aca="false">VLOOKUP(A1463,'Team Data'!$A$1:$E$659,4,FALSE())</f>
        <v>605</v>
      </c>
      <c r="P1463" s="0" t="n">
        <f aca="false">VLOOKUP(A1463,'Team Data'!$A$1:$E$659,5,FALSE())</f>
        <v>410</v>
      </c>
      <c r="Q1463" s="0" t="n">
        <f aca="false">VLOOKUP(B1463,'Team Data'!$A$1:$E$659,4,FALSE())</f>
        <v>568</v>
      </c>
      <c r="R1463" s="0" t="n">
        <f aca="false">VLOOKUP(B1463,'Team Data'!$A$1:$E$659,5,FALSE())</f>
        <v>506</v>
      </c>
      <c r="S1463" s="0" t="n">
        <f aca="false">IF(I1463=1,(MIN(30,(C1463-D1463)))*(M1463/(M1463+N1463))*(Q1463/(Q1463+R1463)),(MAX(-30,(C1463-D1463)))*(N1463/(M1463+N1463))*(R1463/(R1463+Q1463)))</f>
        <v>-1.02793296089385</v>
      </c>
      <c r="T1463" s="0" t="n">
        <f aca="false">IF(J1463=1,(MIN(30,(D1463-C1463)))*(K1463/(K1463+L1463))*(O1463/(O1463+P1463)),(MAX(-30,(D1463-C1463)))*(L1463/(K1463+L1463))*(P1463/(P1463+O1463)))</f>
        <v>1.15366279993644</v>
      </c>
      <c r="U1463" s="7" t="n">
        <v>43072</v>
      </c>
    </row>
    <row r="1464" customFormat="false" ht="15" hidden="false" customHeight="false" outlineLevel="0" collapsed="false">
      <c r="A1464" s="0" t="s">
        <v>135</v>
      </c>
      <c r="B1464" s="0" t="s">
        <v>332</v>
      </c>
      <c r="C1464" s="0" t="n">
        <v>84</v>
      </c>
      <c r="D1464" s="0" t="n">
        <v>79</v>
      </c>
      <c r="E1464" s="0" t="n">
        <v>21</v>
      </c>
      <c r="F1464" s="0" t="n">
        <v>33</v>
      </c>
      <c r="G1464" s="0" t="n">
        <v>7</v>
      </c>
      <c r="H1464" s="0" t="n">
        <v>14</v>
      </c>
      <c r="I1464" s="0" t="n">
        <v>1</v>
      </c>
      <c r="J1464" s="0" t="n">
        <v>0</v>
      </c>
      <c r="K1464" s="0" t="n">
        <f aca="false">VLOOKUP(A1464,'Team Data'!$A$1:$E$659,2,FALSE())</f>
        <v>25</v>
      </c>
      <c r="L1464" s="0" t="n">
        <f aca="false">VLOOKUP(A1464,'Team Data'!$A$1:$E$659,3,FALSE())</f>
        <v>12</v>
      </c>
      <c r="M1464" s="0" t="n">
        <f aca="false">VLOOKUP(B1464,'Team Data'!$A$1:$E$659,2,FALSE())</f>
        <v>12</v>
      </c>
      <c r="N1464" s="0" t="n">
        <f aca="false">VLOOKUP(B1464,'Team Data'!$A$1:$E$659,3,FALSE())</f>
        <v>20</v>
      </c>
      <c r="O1464" s="0" t="n">
        <f aca="false">VLOOKUP(A1464,'Team Data'!$A$1:$E$659,4,FALSE())</f>
        <v>699</v>
      </c>
      <c r="P1464" s="0" t="n">
        <f aca="false">VLOOKUP(A1464,'Team Data'!$A$1:$E$659,5,FALSE())</f>
        <v>540</v>
      </c>
      <c r="Q1464" s="0" t="n">
        <f aca="false">VLOOKUP(B1464,'Team Data'!$A$1:$E$659,4,FALSE())</f>
        <v>669</v>
      </c>
      <c r="R1464" s="0" t="n">
        <f aca="false">VLOOKUP(B1464,'Team Data'!$A$1:$E$659,5,FALSE())</f>
        <v>411</v>
      </c>
      <c r="S1464" s="0" t="n">
        <f aca="false">IF(I1464=1,(MIN(30,(C1464-D1464)))*(M1464/(M1464+N1464))*(Q1464/(Q1464+R1464)),(MAX(-30,(C1464-D1464)))*(N1464/(M1464+N1464))*(R1464/(R1464+Q1464)))</f>
        <v>1.16145833333333</v>
      </c>
      <c r="T1464" s="0" t="n">
        <f aca="false">IF(J1464=1,(MIN(30,(D1464-C1464)))*(K1464/(K1464+L1464))*(O1464/(O1464+P1464)),(MAX(-30,(D1464-C1464)))*(L1464/(K1464+L1464))*(P1464/(P1464+O1464)))</f>
        <v>-0.706760028793927</v>
      </c>
      <c r="U1464" s="7" t="n">
        <v>43072</v>
      </c>
    </row>
    <row r="1465" customFormat="false" ht="15" hidden="false" customHeight="false" outlineLevel="0" collapsed="false">
      <c r="A1465" s="0" t="s">
        <v>175</v>
      </c>
      <c r="B1465" s="0" t="s">
        <v>217</v>
      </c>
      <c r="C1465" s="0" t="n">
        <v>62</v>
      </c>
      <c r="D1465" s="0" t="n">
        <v>83</v>
      </c>
      <c r="E1465" s="0" t="n">
        <v>34</v>
      </c>
      <c r="F1465" s="0" t="n">
        <v>35</v>
      </c>
      <c r="G1465" s="0" t="n">
        <v>21</v>
      </c>
      <c r="H1465" s="0" t="n">
        <v>11</v>
      </c>
      <c r="I1465" s="0" t="n">
        <v>0</v>
      </c>
      <c r="J1465" s="0" t="n">
        <v>1</v>
      </c>
      <c r="K1465" s="0" t="n">
        <f aca="false">VLOOKUP(A1465,'Team Data'!$A$1:$E$659,2,FALSE())</f>
        <v>4</v>
      </c>
      <c r="L1465" s="0" t="n">
        <f aca="false">VLOOKUP(A1465,'Team Data'!$A$1:$E$659,3,FALSE())</f>
        <v>28</v>
      </c>
      <c r="M1465" s="0" t="n">
        <f aca="false">VLOOKUP(B1465,'Team Data'!$A$1:$E$659,2,FALSE())</f>
        <v>20</v>
      </c>
      <c r="N1465" s="0" t="n">
        <f aca="false">VLOOKUP(B1465,'Team Data'!$A$1:$E$659,3,FALSE())</f>
        <v>14</v>
      </c>
      <c r="O1465" s="0" t="n">
        <f aca="false">VLOOKUP(A1465,'Team Data'!$A$1:$E$659,4,FALSE())</f>
        <v>495</v>
      </c>
      <c r="P1465" s="0" t="n">
        <f aca="false">VLOOKUP(A1465,'Team Data'!$A$1:$E$659,5,FALSE())</f>
        <v>568</v>
      </c>
      <c r="Q1465" s="0" t="n">
        <f aca="false">VLOOKUP(B1465,'Team Data'!$A$1:$E$659,4,FALSE())</f>
        <v>662</v>
      </c>
      <c r="R1465" s="0" t="n">
        <f aca="false">VLOOKUP(B1465,'Team Data'!$A$1:$E$659,5,FALSE())</f>
        <v>489</v>
      </c>
      <c r="S1465" s="0" t="n">
        <f aca="false">IF(I1465=1,(MIN(30,(C1465-D1465)))*(M1465/(M1465+N1465))*(Q1465/(Q1465+R1465)),(MAX(-30,(C1465-D1465)))*(N1465/(M1465+N1465))*(R1465/(R1465+Q1465)))</f>
        <v>-3.67368528645168</v>
      </c>
      <c r="T1465" s="0" t="n">
        <f aca="false">IF(J1465=1,(MIN(30,(D1465-C1465)))*(K1465/(K1465+L1465))*(O1465/(O1465+P1465)),(MAX(-30,(D1465-C1465)))*(L1465/(K1465+L1465))*(P1465/(P1465+O1465)))</f>
        <v>1.22236594543744</v>
      </c>
      <c r="U1465" s="7" t="n">
        <v>43072</v>
      </c>
    </row>
    <row r="1466" customFormat="false" ht="15" hidden="false" customHeight="false" outlineLevel="0" collapsed="false">
      <c r="A1466" s="0" t="s">
        <v>97</v>
      </c>
      <c r="B1466" s="0" t="s">
        <v>21</v>
      </c>
      <c r="C1466" s="0" t="n">
        <v>63</v>
      </c>
      <c r="D1466" s="0" t="n">
        <v>79</v>
      </c>
      <c r="E1466" s="0" t="n">
        <v>30</v>
      </c>
      <c r="F1466" s="0" t="n">
        <v>46</v>
      </c>
      <c r="G1466" s="0" t="n">
        <v>19</v>
      </c>
      <c r="H1466" s="0" t="n">
        <v>18</v>
      </c>
      <c r="I1466" s="0" t="n">
        <v>0</v>
      </c>
      <c r="J1466" s="0" t="n">
        <v>1</v>
      </c>
      <c r="K1466" s="0" t="n">
        <f aca="false">VLOOKUP(A1466,'Team Data'!$A$1:$E$659,2,FALSE())</f>
        <v>16</v>
      </c>
      <c r="L1466" s="0" t="n">
        <f aca="false">VLOOKUP(A1466,'Team Data'!$A$1:$E$659,3,FALSE())</f>
        <v>17</v>
      </c>
      <c r="M1466" s="0" t="n">
        <f aca="false">VLOOKUP(B1466,'Team Data'!$A$1:$E$659,2,FALSE())</f>
        <v>26</v>
      </c>
      <c r="N1466" s="0" t="n">
        <f aca="false">VLOOKUP(B1466,'Team Data'!$A$1:$E$659,3,FALSE())</f>
        <v>7</v>
      </c>
      <c r="O1466" s="0" t="n">
        <f aca="false">VLOOKUP(A1466,'Team Data'!$A$1:$E$659,4,FALSE())</f>
        <v>539</v>
      </c>
      <c r="P1466" s="0" t="n">
        <f aca="false">VLOOKUP(A1466,'Team Data'!$A$1:$E$659,5,FALSE())</f>
        <v>535</v>
      </c>
      <c r="Q1466" s="0" t="n">
        <f aca="false">VLOOKUP(B1466,'Team Data'!$A$1:$E$659,4,FALSE())</f>
        <v>619</v>
      </c>
      <c r="R1466" s="0" t="n">
        <f aca="false">VLOOKUP(B1466,'Team Data'!$A$1:$E$659,5,FALSE())</f>
        <v>468</v>
      </c>
      <c r="S1466" s="0" t="n">
        <f aca="false">IF(I1466=1,(MIN(30,(C1466-D1466)))*(M1466/(M1466+N1466))*(Q1466/(Q1466+R1466)),(MAX(-30,(C1466-D1466)))*(N1466/(M1466+N1466))*(R1466/(R1466+Q1466)))</f>
        <v>-1.46123609601071</v>
      </c>
      <c r="T1466" s="0" t="n">
        <f aca="false">IF(J1466=1,(MIN(30,(D1466-C1466)))*(K1466/(K1466+L1466))*(O1466/(O1466+P1466)),(MAX(-30,(D1466-C1466)))*(L1466/(K1466+L1466))*(P1466/(P1466+O1466)))</f>
        <v>3.89323401613904</v>
      </c>
      <c r="U1466" s="7" t="n">
        <v>43072</v>
      </c>
    </row>
    <row r="1467" customFormat="false" ht="15" hidden="false" customHeight="false" outlineLevel="0" collapsed="false">
      <c r="A1467" s="0" t="s">
        <v>255</v>
      </c>
      <c r="B1467" s="0" t="s">
        <v>131</v>
      </c>
      <c r="C1467" s="0" t="n">
        <v>58</v>
      </c>
      <c r="D1467" s="0" t="n">
        <v>89</v>
      </c>
      <c r="E1467" s="0" t="n">
        <v>32</v>
      </c>
      <c r="F1467" s="0" t="n">
        <v>37</v>
      </c>
      <c r="G1467" s="0" t="n">
        <v>18</v>
      </c>
      <c r="H1467" s="0" t="n">
        <v>14</v>
      </c>
      <c r="I1467" s="0" t="n">
        <v>0</v>
      </c>
      <c r="J1467" s="0" t="n">
        <v>1</v>
      </c>
      <c r="K1467" s="0" t="n">
        <f aca="false">VLOOKUP(A1467,'Team Data'!$A$1:$E$659,2,FALSE())</f>
        <v>10</v>
      </c>
      <c r="L1467" s="0" t="n">
        <f aca="false">VLOOKUP(A1467,'Team Data'!$A$1:$E$659,3,FALSE())</f>
        <v>22</v>
      </c>
      <c r="M1467" s="0" t="n">
        <f aca="false">VLOOKUP(B1467,'Team Data'!$A$1:$E$659,2,FALSE())</f>
        <v>23</v>
      </c>
      <c r="N1467" s="0" t="n">
        <f aca="false">VLOOKUP(B1467,'Team Data'!$A$1:$E$659,3,FALSE())</f>
        <v>13</v>
      </c>
      <c r="O1467" s="0" t="n">
        <f aca="false">VLOOKUP(A1467,'Team Data'!$A$1:$E$659,4,FALSE())</f>
        <v>520</v>
      </c>
      <c r="P1467" s="0" t="n">
        <f aca="false">VLOOKUP(A1467,'Team Data'!$A$1:$E$659,5,FALSE())</f>
        <v>472</v>
      </c>
      <c r="Q1467" s="0" t="n">
        <f aca="false">VLOOKUP(B1467,'Team Data'!$A$1:$E$659,4,FALSE())</f>
        <v>559</v>
      </c>
      <c r="R1467" s="0" t="n">
        <f aca="false">VLOOKUP(B1467,'Team Data'!$A$1:$E$659,5,FALSE())</f>
        <v>576</v>
      </c>
      <c r="S1467" s="0" t="n">
        <f aca="false">IF(I1467=1,(MIN(30,(C1467-D1467)))*(M1467/(M1467+N1467))*(Q1467/(Q1467+R1467)),(MAX(-30,(C1467-D1467)))*(N1467/(M1467+N1467))*(R1467/(R1467+Q1467)))</f>
        <v>-5.4977973568282</v>
      </c>
      <c r="T1467" s="0" t="n">
        <f aca="false">IF(J1467=1,(MIN(30,(D1467-C1467)))*(K1467/(K1467+L1467))*(O1467/(O1467+P1467)),(MAX(-30,(D1467-C1467)))*(L1467/(K1467+L1467))*(P1467/(P1467+O1467)))</f>
        <v>4.91431451612903</v>
      </c>
      <c r="U1467" s="7" t="n">
        <v>43072</v>
      </c>
    </row>
    <row r="1468" customFormat="false" ht="15" hidden="false" customHeight="false" outlineLevel="0" collapsed="false">
      <c r="A1468" s="0" t="s">
        <v>316</v>
      </c>
      <c r="B1468" s="0" t="s">
        <v>55</v>
      </c>
      <c r="C1468" s="0" t="n">
        <v>52</v>
      </c>
      <c r="D1468" s="0" t="n">
        <v>83</v>
      </c>
      <c r="E1468" s="0" t="n">
        <v>37</v>
      </c>
      <c r="F1468" s="0" t="n">
        <v>40</v>
      </c>
      <c r="G1468" s="0" t="n">
        <v>16</v>
      </c>
      <c r="H1468" s="0" t="n">
        <v>8</v>
      </c>
      <c r="I1468" s="0" t="n">
        <v>0</v>
      </c>
      <c r="J1468" s="0" t="n">
        <v>1</v>
      </c>
      <c r="K1468" s="0" t="n">
        <f aca="false">VLOOKUP(A1468,'Team Data'!$A$1:$E$659,2,FALSE())</f>
        <v>21</v>
      </c>
      <c r="L1468" s="0" t="n">
        <f aca="false">VLOOKUP(A1468,'Team Data'!$A$1:$E$659,3,FALSE())</f>
        <v>13</v>
      </c>
      <c r="M1468" s="0" t="n">
        <f aca="false">VLOOKUP(B1468,'Team Data'!$A$1:$E$659,2,FALSE())</f>
        <v>24</v>
      </c>
      <c r="N1468" s="0" t="n">
        <f aca="false">VLOOKUP(B1468,'Team Data'!$A$1:$E$659,3,FALSE())</f>
        <v>9</v>
      </c>
      <c r="O1468" s="0" t="n">
        <f aca="false">VLOOKUP(A1468,'Team Data'!$A$1:$E$659,4,FALSE())</f>
        <v>560</v>
      </c>
      <c r="P1468" s="0" t="n">
        <f aca="false">VLOOKUP(A1468,'Team Data'!$A$1:$E$659,5,FALSE())</f>
        <v>505</v>
      </c>
      <c r="Q1468" s="0" t="n">
        <f aca="false">VLOOKUP(B1468,'Team Data'!$A$1:$E$659,4,FALSE())</f>
        <v>691</v>
      </c>
      <c r="R1468" s="0" t="n">
        <f aca="false">VLOOKUP(B1468,'Team Data'!$A$1:$E$659,5,FALSE())</f>
        <v>426</v>
      </c>
      <c r="S1468" s="0" t="n">
        <f aca="false">IF(I1468=1,(MIN(30,(C1468-D1468)))*(M1468/(M1468+N1468))*(Q1468/(Q1468+R1468)),(MAX(-30,(C1468-D1468)))*(N1468/(M1468+N1468))*(R1468/(R1468+Q1468)))</f>
        <v>-3.12037112395214</v>
      </c>
      <c r="T1468" s="0" t="n">
        <f aca="false">IF(J1468=1,(MIN(30,(D1468-C1468)))*(K1468/(K1468+L1468))*(O1468/(O1468+P1468)),(MAX(-30,(D1468-C1468)))*(L1468/(K1468+L1468))*(P1468/(P1468+O1468)))</f>
        <v>9.74316487158244</v>
      </c>
      <c r="U1468" s="7" t="n">
        <v>43072</v>
      </c>
    </row>
    <row r="1469" customFormat="false" ht="15" hidden="false" customHeight="false" outlineLevel="0" collapsed="false">
      <c r="A1469" s="0" t="s">
        <v>588</v>
      </c>
      <c r="B1469" s="0" t="s">
        <v>275</v>
      </c>
      <c r="C1469" s="0" t="n">
        <v>61</v>
      </c>
      <c r="D1469" s="0" t="n">
        <v>109</v>
      </c>
      <c r="E1469" s="0" t="n">
        <v>27</v>
      </c>
      <c r="F1469" s="0" t="n">
        <v>38</v>
      </c>
      <c r="G1469" s="0" t="n">
        <v>23</v>
      </c>
      <c r="H1469" s="0" t="n">
        <v>7</v>
      </c>
      <c r="I1469" s="0" t="n">
        <v>0</v>
      </c>
      <c r="J1469" s="0" t="n">
        <v>1</v>
      </c>
      <c r="K1469" s="0" t="n">
        <f aca="false">VLOOKUP(A1469,'Team Data'!$A$1:$E$659,2,FALSE())</f>
        <v>0</v>
      </c>
      <c r="L1469" s="0" t="n">
        <f aca="false">VLOOKUP(A1469,'Team Data'!$A$1:$E$659,3,FALSE())</f>
        <v>3</v>
      </c>
      <c r="M1469" s="0" t="n">
        <f aca="false">VLOOKUP(B1469,'Team Data'!$A$1:$E$659,2,FALSE())</f>
        <v>16</v>
      </c>
      <c r="N1469" s="0" t="n">
        <f aca="false">VLOOKUP(B1469,'Team Data'!$A$1:$E$659,3,FALSE())</f>
        <v>18</v>
      </c>
      <c r="O1469" s="0" t="n">
        <f aca="false">VLOOKUP(A1469,'Team Data'!$A$1:$E$659,4,FALSE())</f>
        <v>43</v>
      </c>
      <c r="P1469" s="0" t="n">
        <f aca="false">VLOOKUP(A1469,'Team Data'!$A$1:$E$659,5,FALSE())</f>
        <v>55</v>
      </c>
      <c r="Q1469" s="0" t="n">
        <f aca="false">VLOOKUP(B1469,'Team Data'!$A$1:$E$659,4,FALSE())</f>
        <v>559</v>
      </c>
      <c r="R1469" s="0" t="n">
        <f aca="false">VLOOKUP(B1469,'Team Data'!$A$1:$E$659,5,FALSE())</f>
        <v>460</v>
      </c>
      <c r="S1469" s="0" t="n">
        <f aca="false">IF(I1469=1,(MIN(30,(C1469-D1469)))*(M1469/(M1469+N1469))*(Q1469/(Q1469+R1469)),(MAX(-30,(C1469-D1469)))*(N1469/(M1469+N1469))*(R1469/(R1469+Q1469)))</f>
        <v>-7.16965883507476</v>
      </c>
      <c r="T1469" s="0" t="n">
        <f aca="false">IF(J1469=1,(MIN(30,(D1469-C1469)))*(K1469/(K1469+L1469))*(O1469/(O1469+P1469)),(MAX(-30,(D1469-C1469)))*(L1469/(K1469+L1469))*(P1469/(P1469+O1469)))</f>
        <v>0</v>
      </c>
      <c r="U1469" s="7" t="n">
        <v>43072</v>
      </c>
    </row>
    <row r="1470" customFormat="false" ht="15" hidden="false" customHeight="false" outlineLevel="0" collapsed="false">
      <c r="A1470" s="0" t="s">
        <v>210</v>
      </c>
      <c r="B1470" s="0" t="s">
        <v>235</v>
      </c>
      <c r="C1470" s="0" t="n">
        <v>69</v>
      </c>
      <c r="D1470" s="0" t="n">
        <v>74</v>
      </c>
      <c r="E1470" s="0" t="n">
        <v>33</v>
      </c>
      <c r="F1470" s="0" t="n">
        <v>33</v>
      </c>
      <c r="G1470" s="0" t="n">
        <v>7</v>
      </c>
      <c r="H1470" s="0" t="n">
        <v>7</v>
      </c>
      <c r="I1470" s="0" t="n">
        <v>0</v>
      </c>
      <c r="J1470" s="0" t="n">
        <v>1</v>
      </c>
      <c r="K1470" s="0" t="n">
        <f aca="false">VLOOKUP(A1470,'Team Data'!$A$1:$E$659,2,FALSE())</f>
        <v>15</v>
      </c>
      <c r="L1470" s="0" t="n">
        <f aca="false">VLOOKUP(A1470,'Team Data'!$A$1:$E$659,3,FALSE())</f>
        <v>16</v>
      </c>
      <c r="M1470" s="0" t="n">
        <f aca="false">VLOOKUP(B1470,'Team Data'!$A$1:$E$659,2,FALSE())</f>
        <v>30</v>
      </c>
      <c r="N1470" s="0" t="n">
        <f aca="false">VLOOKUP(B1470,'Team Data'!$A$1:$E$659,3,FALSE())</f>
        <v>7</v>
      </c>
      <c r="O1470" s="0" t="n">
        <f aca="false">VLOOKUP(A1470,'Team Data'!$A$1:$E$659,4,FALSE())</f>
        <v>541</v>
      </c>
      <c r="P1470" s="0" t="n">
        <f aca="false">VLOOKUP(A1470,'Team Data'!$A$1:$E$659,5,FALSE())</f>
        <v>455</v>
      </c>
      <c r="Q1470" s="0" t="n">
        <f aca="false">VLOOKUP(B1470,'Team Data'!$A$1:$E$659,4,FALSE())</f>
        <v>726</v>
      </c>
      <c r="R1470" s="0" t="n">
        <f aca="false">VLOOKUP(B1470,'Team Data'!$A$1:$E$659,5,FALSE())</f>
        <v>521</v>
      </c>
      <c r="S1470" s="0" t="n">
        <f aca="false">IF(I1470=1,(MIN(30,(C1470-D1470)))*(M1470/(M1470+N1470))*(Q1470/(Q1470+R1470)),(MAX(-30,(C1470-D1470)))*(N1470/(M1470+N1470))*(R1470/(R1470+Q1470)))</f>
        <v>-0.39521879537918</v>
      </c>
      <c r="T1470" s="0" t="n">
        <f aca="false">IF(J1470=1,(MIN(30,(D1470-C1470)))*(K1470/(K1470+L1470))*(O1470/(O1470+P1470)),(MAX(-30,(D1470-C1470)))*(L1470/(K1470+L1470))*(P1470/(P1470+O1470)))</f>
        <v>1.31412747765255</v>
      </c>
      <c r="U1470" s="7" t="n">
        <v>43072</v>
      </c>
    </row>
    <row r="1471" customFormat="false" ht="15" hidden="false" customHeight="false" outlineLevel="0" collapsed="false">
      <c r="A1471" s="0" t="s">
        <v>229</v>
      </c>
      <c r="B1471" s="0" t="s">
        <v>29</v>
      </c>
      <c r="C1471" s="0" t="n">
        <v>54</v>
      </c>
      <c r="D1471" s="0" t="n">
        <v>77</v>
      </c>
      <c r="E1471" s="0" t="n">
        <v>30</v>
      </c>
      <c r="F1471" s="0" t="n">
        <v>43</v>
      </c>
      <c r="G1471" s="0" t="n">
        <v>14</v>
      </c>
      <c r="H1471" s="0" t="n">
        <v>15</v>
      </c>
      <c r="I1471" s="0" t="n">
        <v>0</v>
      </c>
      <c r="J1471" s="0" t="n">
        <v>1</v>
      </c>
      <c r="K1471" s="0" t="n">
        <f aca="false">VLOOKUP(A1471,'Team Data'!$A$1:$E$659,2,FALSE())</f>
        <v>10</v>
      </c>
      <c r="L1471" s="0" t="n">
        <f aca="false">VLOOKUP(A1471,'Team Data'!$A$1:$E$659,3,FALSE())</f>
        <v>22</v>
      </c>
      <c r="M1471" s="0" t="n">
        <f aca="false">VLOOKUP(B1471,'Team Data'!$A$1:$E$659,2,FALSE())</f>
        <v>21</v>
      </c>
      <c r="N1471" s="0" t="n">
        <f aca="false">VLOOKUP(B1471,'Team Data'!$A$1:$E$659,3,FALSE())</f>
        <v>8</v>
      </c>
      <c r="O1471" s="0" t="n">
        <f aca="false">VLOOKUP(A1471,'Team Data'!$A$1:$E$659,4,FALSE())</f>
        <v>517</v>
      </c>
      <c r="P1471" s="0" t="n">
        <f aca="false">VLOOKUP(A1471,'Team Data'!$A$1:$E$659,5,FALSE())</f>
        <v>456</v>
      </c>
      <c r="Q1471" s="0" t="n">
        <f aca="false">VLOOKUP(B1471,'Team Data'!$A$1:$E$659,4,FALSE())</f>
        <v>498</v>
      </c>
      <c r="R1471" s="0" t="n">
        <f aca="false">VLOOKUP(B1471,'Team Data'!$A$1:$E$659,5,FALSE())</f>
        <v>434</v>
      </c>
      <c r="S1471" s="0" t="n">
        <f aca="false">IF(I1471=1,(MIN(30,(C1471-D1471)))*(M1471/(M1471+N1471))*(Q1471/(Q1471+R1471)),(MAX(-30,(C1471-D1471)))*(N1471/(M1471+N1471))*(R1471/(R1471+Q1471)))</f>
        <v>-2.95456563563712</v>
      </c>
      <c r="T1471" s="0" t="n">
        <f aca="false">IF(J1471=1,(MIN(30,(D1471-C1471)))*(K1471/(K1471+L1471))*(O1471/(O1471+P1471)),(MAX(-30,(D1471-C1471)))*(L1471/(K1471+L1471))*(P1471/(P1471+O1471)))</f>
        <v>3.81905190133607</v>
      </c>
      <c r="U1471" s="7" t="n">
        <v>43072</v>
      </c>
    </row>
    <row r="1472" customFormat="false" ht="15" hidden="false" customHeight="false" outlineLevel="0" collapsed="false">
      <c r="A1472" s="0" t="s">
        <v>82</v>
      </c>
      <c r="B1472" s="0" t="s">
        <v>262</v>
      </c>
      <c r="C1472" s="0" t="n">
        <v>65</v>
      </c>
      <c r="D1472" s="0" t="n">
        <v>84</v>
      </c>
      <c r="E1472" s="0" t="n">
        <v>29</v>
      </c>
      <c r="F1472" s="0" t="n">
        <v>32</v>
      </c>
      <c r="G1472" s="0" t="n">
        <v>17</v>
      </c>
      <c r="H1472" s="0" t="n">
        <v>14</v>
      </c>
      <c r="I1472" s="0" t="n">
        <v>0</v>
      </c>
      <c r="J1472" s="0" t="n">
        <v>1</v>
      </c>
      <c r="K1472" s="0" t="n">
        <f aca="false">VLOOKUP(A1472,'Team Data'!$A$1:$E$659,2,FALSE())</f>
        <v>20</v>
      </c>
      <c r="L1472" s="0" t="n">
        <f aca="false">VLOOKUP(A1472,'Team Data'!$A$1:$E$659,3,FALSE())</f>
        <v>15</v>
      </c>
      <c r="M1472" s="0" t="n">
        <f aca="false">VLOOKUP(B1472,'Team Data'!$A$1:$E$659,2,FALSE())</f>
        <v>20</v>
      </c>
      <c r="N1472" s="0" t="n">
        <f aca="false">VLOOKUP(B1472,'Team Data'!$A$1:$E$659,3,FALSE())</f>
        <v>14</v>
      </c>
      <c r="O1472" s="0" t="n">
        <f aca="false">VLOOKUP(A1472,'Team Data'!$A$1:$E$659,4,FALSE())</f>
        <v>577</v>
      </c>
      <c r="P1472" s="0" t="n">
        <f aca="false">VLOOKUP(A1472,'Team Data'!$A$1:$E$659,5,FALSE())</f>
        <v>520</v>
      </c>
      <c r="Q1472" s="0" t="n">
        <f aca="false">VLOOKUP(B1472,'Team Data'!$A$1:$E$659,4,FALSE())</f>
        <v>507</v>
      </c>
      <c r="R1472" s="0" t="n">
        <f aca="false">VLOOKUP(B1472,'Team Data'!$A$1:$E$659,5,FALSE())</f>
        <v>501</v>
      </c>
      <c r="S1472" s="0" t="n">
        <f aca="false">IF(I1472=1,(MIN(30,(C1472-D1472)))*(M1472/(M1472+N1472))*(Q1472/(Q1472+R1472)),(MAX(-30,(C1472-D1472)))*(N1472/(M1472+N1472))*(R1472/(R1472+Q1472)))</f>
        <v>-3.88848039215686</v>
      </c>
      <c r="T1472" s="0" t="n">
        <f aca="false">IF(J1472=1,(MIN(30,(D1472-C1472)))*(K1472/(K1472+L1472))*(O1472/(O1472+P1472)),(MAX(-30,(D1472-C1472)))*(L1472/(K1472+L1472))*(P1472/(P1472+O1472)))</f>
        <v>5.71063940617268</v>
      </c>
      <c r="U1472" s="7" t="n">
        <v>43072</v>
      </c>
    </row>
    <row r="1473" customFormat="false" ht="15" hidden="false" customHeight="false" outlineLevel="0" collapsed="false">
      <c r="A1473" s="0" t="s">
        <v>263</v>
      </c>
      <c r="B1473" s="0" t="s">
        <v>152</v>
      </c>
      <c r="C1473" s="0" t="n">
        <v>79</v>
      </c>
      <c r="D1473" s="0" t="n">
        <v>77</v>
      </c>
      <c r="E1473" s="0" t="n">
        <v>35</v>
      </c>
      <c r="F1473" s="0" t="n">
        <v>36</v>
      </c>
      <c r="G1473" s="0" t="n">
        <v>12</v>
      </c>
      <c r="H1473" s="0" t="n">
        <v>16</v>
      </c>
      <c r="I1473" s="0" t="n">
        <v>1</v>
      </c>
      <c r="J1473" s="0" t="n">
        <v>0</v>
      </c>
      <c r="K1473" s="0" t="n">
        <f aca="false">VLOOKUP(A1473,'Team Data'!$A$1:$E$659,2,FALSE())</f>
        <v>22</v>
      </c>
      <c r="L1473" s="0" t="n">
        <f aca="false">VLOOKUP(A1473,'Team Data'!$A$1:$E$659,3,FALSE())</f>
        <v>12</v>
      </c>
      <c r="M1473" s="0" t="n">
        <f aca="false">VLOOKUP(B1473,'Team Data'!$A$1:$E$659,2,FALSE())</f>
        <v>22</v>
      </c>
      <c r="N1473" s="0" t="n">
        <f aca="false">VLOOKUP(B1473,'Team Data'!$A$1:$E$659,3,FALSE())</f>
        <v>14</v>
      </c>
      <c r="O1473" s="0" t="n">
        <f aca="false">VLOOKUP(A1473,'Team Data'!$A$1:$E$659,4,FALSE())</f>
        <v>670</v>
      </c>
      <c r="P1473" s="0" t="n">
        <f aca="false">VLOOKUP(A1473,'Team Data'!$A$1:$E$659,5,FALSE())</f>
        <v>461</v>
      </c>
      <c r="Q1473" s="0" t="n">
        <f aca="false">VLOOKUP(B1473,'Team Data'!$A$1:$E$659,4,FALSE())</f>
        <v>725</v>
      </c>
      <c r="R1473" s="0" t="n">
        <f aca="false">VLOOKUP(B1473,'Team Data'!$A$1:$E$659,5,FALSE())</f>
        <v>474</v>
      </c>
      <c r="S1473" s="0" t="n">
        <f aca="false">IF(I1473=1,(MIN(30,(C1473-D1473)))*(M1473/(M1473+N1473))*(Q1473/(Q1473+R1473)),(MAX(-30,(C1473-D1473)))*(N1473/(M1473+N1473))*(R1473/(R1473+Q1473)))</f>
        <v>0.739041794087666</v>
      </c>
      <c r="T1473" s="0" t="n">
        <f aca="false">IF(J1473=1,(MIN(30,(D1473-C1473)))*(K1473/(K1473+L1473))*(O1473/(O1473+P1473)),(MAX(-30,(D1473-C1473)))*(L1473/(K1473+L1473))*(P1473/(P1473+O1473)))</f>
        <v>-0.287720393197067</v>
      </c>
      <c r="U1473" s="7" t="n">
        <v>43072</v>
      </c>
    </row>
    <row r="1474" customFormat="false" ht="15" hidden="false" customHeight="false" outlineLevel="0" collapsed="false">
      <c r="A1474" s="0" t="s">
        <v>188</v>
      </c>
      <c r="B1474" s="0" t="s">
        <v>170</v>
      </c>
      <c r="C1474" s="0" t="n">
        <v>57</v>
      </c>
      <c r="D1474" s="0" t="n">
        <v>86</v>
      </c>
      <c r="E1474" s="0" t="n">
        <v>34</v>
      </c>
      <c r="F1474" s="0" t="n">
        <v>48</v>
      </c>
      <c r="G1474" s="0" t="n">
        <v>5</v>
      </c>
      <c r="H1474" s="0" t="n">
        <v>6</v>
      </c>
      <c r="I1474" s="0" t="n">
        <v>0</v>
      </c>
      <c r="J1474" s="0" t="n">
        <v>1</v>
      </c>
      <c r="K1474" s="0" t="n">
        <f aca="false">VLOOKUP(A1474,'Team Data'!$A$1:$E$659,2,FALSE())</f>
        <v>22</v>
      </c>
      <c r="L1474" s="0" t="n">
        <f aca="false">VLOOKUP(A1474,'Team Data'!$A$1:$E$659,3,FALSE())</f>
        <v>11</v>
      </c>
      <c r="M1474" s="0" t="n">
        <f aca="false">VLOOKUP(B1474,'Team Data'!$A$1:$E$659,2,FALSE())</f>
        <v>29</v>
      </c>
      <c r="N1474" s="0" t="n">
        <f aca="false">VLOOKUP(B1474,'Team Data'!$A$1:$E$659,3,FALSE())</f>
        <v>5</v>
      </c>
      <c r="O1474" s="0" t="n">
        <f aca="false">VLOOKUP(A1474,'Team Data'!$A$1:$E$659,4,FALSE())</f>
        <v>611</v>
      </c>
      <c r="P1474" s="0" t="n">
        <f aca="false">VLOOKUP(A1474,'Team Data'!$A$1:$E$659,5,FALSE())</f>
        <v>505</v>
      </c>
      <c r="Q1474" s="0" t="n">
        <f aca="false">VLOOKUP(B1474,'Team Data'!$A$1:$E$659,4,FALSE())</f>
        <v>622</v>
      </c>
      <c r="R1474" s="0" t="n">
        <f aca="false">VLOOKUP(B1474,'Team Data'!$A$1:$E$659,5,FALSE())</f>
        <v>516</v>
      </c>
      <c r="S1474" s="0" t="n">
        <f aca="false">IF(I1474=1,(MIN(30,(C1474-D1474)))*(M1474/(M1474+N1474))*(Q1474/(Q1474+R1474)),(MAX(-30,(C1474-D1474)))*(N1474/(M1474+N1474))*(R1474/(R1474+Q1474)))</f>
        <v>-1.93373307143596</v>
      </c>
      <c r="T1474" s="0" t="n">
        <f aca="false">IF(J1474=1,(MIN(30,(D1474-C1474)))*(K1474/(K1474+L1474))*(O1474/(O1474+P1474)),(MAX(-30,(D1474-C1474)))*(L1474/(K1474+L1474))*(P1474/(P1474+O1474)))</f>
        <v>10.5848267622461</v>
      </c>
      <c r="U1474" s="7" t="n">
        <v>43072</v>
      </c>
    </row>
    <row r="1475" customFormat="false" ht="15" hidden="false" customHeight="false" outlineLevel="0" collapsed="false">
      <c r="A1475" s="0" t="s">
        <v>281</v>
      </c>
      <c r="B1475" s="0" t="s">
        <v>147</v>
      </c>
      <c r="C1475" s="0" t="n">
        <v>68</v>
      </c>
      <c r="D1475" s="0" t="n">
        <v>76</v>
      </c>
      <c r="E1475" s="0" t="n">
        <v>37</v>
      </c>
      <c r="F1475" s="0" t="n">
        <v>24</v>
      </c>
      <c r="G1475" s="0" t="n">
        <v>17</v>
      </c>
      <c r="H1475" s="0" t="n">
        <v>10</v>
      </c>
      <c r="I1475" s="0" t="n">
        <v>0</v>
      </c>
      <c r="J1475" s="0" t="n">
        <v>1</v>
      </c>
      <c r="K1475" s="0" t="n">
        <f aca="false">VLOOKUP(A1475,'Team Data'!$A$1:$E$659,2,FALSE())</f>
        <v>19</v>
      </c>
      <c r="L1475" s="0" t="n">
        <f aca="false">VLOOKUP(A1475,'Team Data'!$A$1:$E$659,3,FALSE())</f>
        <v>16</v>
      </c>
      <c r="M1475" s="0" t="n">
        <f aca="false">VLOOKUP(B1475,'Team Data'!$A$1:$E$659,2,FALSE())</f>
        <v>15</v>
      </c>
      <c r="N1475" s="0" t="n">
        <f aca="false">VLOOKUP(B1475,'Team Data'!$A$1:$E$659,3,FALSE())</f>
        <v>18</v>
      </c>
      <c r="O1475" s="0" t="n">
        <f aca="false">VLOOKUP(A1475,'Team Data'!$A$1:$E$659,4,FALSE())</f>
        <v>682</v>
      </c>
      <c r="P1475" s="0" t="n">
        <f aca="false">VLOOKUP(A1475,'Team Data'!$A$1:$E$659,5,FALSE())</f>
        <v>488</v>
      </c>
      <c r="Q1475" s="0" t="n">
        <f aca="false">VLOOKUP(B1475,'Team Data'!$A$1:$E$659,4,FALSE())</f>
        <v>537</v>
      </c>
      <c r="R1475" s="0" t="n">
        <f aca="false">VLOOKUP(B1475,'Team Data'!$A$1:$E$659,5,FALSE())</f>
        <v>476</v>
      </c>
      <c r="S1475" s="0" t="n">
        <f aca="false">IF(I1475=1,(MIN(30,(C1475-D1475)))*(M1475/(M1475+N1475))*(Q1475/(Q1475+R1475)),(MAX(-30,(C1475-D1475)))*(N1475/(M1475+N1475))*(R1475/(R1475+Q1475)))</f>
        <v>-2.05043525083012</v>
      </c>
      <c r="T1475" s="0" t="n">
        <f aca="false">IF(J1475=1,(MIN(30,(D1475-C1475)))*(K1475/(K1475+L1475))*(O1475/(O1475+P1475)),(MAX(-30,(D1475-C1475)))*(L1475/(K1475+L1475))*(P1475/(P1475+O1475)))</f>
        <v>2.53147741147741</v>
      </c>
      <c r="U1475" s="7" t="n">
        <v>43072</v>
      </c>
    </row>
    <row r="1476" customFormat="false" ht="15" hidden="false" customHeight="false" outlineLevel="0" collapsed="false">
      <c r="A1476" s="0" t="s">
        <v>623</v>
      </c>
      <c r="B1476" s="0" t="s">
        <v>224</v>
      </c>
      <c r="C1476" s="0" t="n">
        <v>68</v>
      </c>
      <c r="D1476" s="0" t="n">
        <v>105</v>
      </c>
      <c r="E1476" s="0" t="n">
        <v>32</v>
      </c>
      <c r="F1476" s="0" t="n">
        <v>36</v>
      </c>
      <c r="G1476" s="0" t="n">
        <v>13</v>
      </c>
      <c r="H1476" s="0" t="n">
        <v>10</v>
      </c>
      <c r="I1476" s="0" t="n">
        <v>0</v>
      </c>
      <c r="J1476" s="0" t="n">
        <v>1</v>
      </c>
      <c r="K1476" s="0" t="n">
        <f aca="false">VLOOKUP(A1476,'Team Data'!$A$1:$E$659,2,FALSE())</f>
        <v>0</v>
      </c>
      <c r="L1476" s="0" t="n">
        <f aca="false">VLOOKUP(A1476,'Team Data'!$A$1:$E$659,3,FALSE())</f>
        <v>2</v>
      </c>
      <c r="M1476" s="0" t="n">
        <f aca="false">VLOOKUP(B1476,'Team Data'!$A$1:$E$659,2,FALSE())</f>
        <v>14</v>
      </c>
      <c r="N1476" s="0" t="n">
        <f aca="false">VLOOKUP(B1476,'Team Data'!$A$1:$E$659,3,FALSE())</f>
        <v>18</v>
      </c>
      <c r="O1476" s="0" t="n">
        <f aca="false">VLOOKUP(A1476,'Team Data'!$A$1:$E$659,4,FALSE())</f>
        <v>25</v>
      </c>
      <c r="P1476" s="0" t="n">
        <f aca="false">VLOOKUP(A1476,'Team Data'!$A$1:$E$659,5,FALSE())</f>
        <v>39</v>
      </c>
      <c r="Q1476" s="0" t="n">
        <f aca="false">VLOOKUP(B1476,'Team Data'!$A$1:$E$659,4,FALSE())</f>
        <v>577</v>
      </c>
      <c r="R1476" s="0" t="n">
        <f aca="false">VLOOKUP(B1476,'Team Data'!$A$1:$E$659,5,FALSE())</f>
        <v>477</v>
      </c>
      <c r="S1476" s="0" t="n">
        <f aca="false">IF(I1476=1,(MIN(30,(C1476-D1476)))*(M1476/(M1476+N1476))*(Q1476/(Q1476+R1476)),(MAX(-30,(C1476-D1476)))*(N1476/(M1476+N1476))*(R1476/(R1476+Q1476)))</f>
        <v>-7.63697817836812</v>
      </c>
      <c r="T1476" s="0" t="n">
        <f aca="false">IF(J1476=1,(MIN(30,(D1476-C1476)))*(K1476/(K1476+L1476))*(O1476/(O1476+P1476)),(MAX(-30,(D1476-C1476)))*(L1476/(K1476+L1476))*(P1476/(P1476+O1476)))</f>
        <v>0</v>
      </c>
      <c r="U1476" s="7" t="n">
        <v>43072</v>
      </c>
    </row>
    <row r="1477" customFormat="false" ht="15" hidden="false" customHeight="false" outlineLevel="0" collapsed="false">
      <c r="A1477" s="0" t="s">
        <v>244</v>
      </c>
      <c r="B1477" s="0" t="s">
        <v>173</v>
      </c>
      <c r="C1477" s="0" t="n">
        <v>67</v>
      </c>
      <c r="D1477" s="0" t="n">
        <v>89</v>
      </c>
      <c r="E1477" s="0" t="n">
        <v>43</v>
      </c>
      <c r="F1477" s="0" t="n">
        <v>46</v>
      </c>
      <c r="G1477" s="0" t="n">
        <v>14</v>
      </c>
      <c r="H1477" s="0" t="n">
        <v>14</v>
      </c>
      <c r="I1477" s="0" t="n">
        <v>0</v>
      </c>
      <c r="J1477" s="0" t="n">
        <v>1</v>
      </c>
      <c r="K1477" s="0" t="n">
        <f aca="false">VLOOKUP(A1477,'Team Data'!$A$1:$E$659,2,FALSE())</f>
        <v>15</v>
      </c>
      <c r="L1477" s="0" t="n">
        <f aca="false">VLOOKUP(A1477,'Team Data'!$A$1:$E$659,3,FALSE())</f>
        <v>19</v>
      </c>
      <c r="M1477" s="0" t="n">
        <f aca="false">VLOOKUP(B1477,'Team Data'!$A$1:$E$659,2,FALSE())</f>
        <v>14</v>
      </c>
      <c r="N1477" s="0" t="n">
        <f aca="false">VLOOKUP(B1477,'Team Data'!$A$1:$E$659,3,FALSE())</f>
        <v>17</v>
      </c>
      <c r="O1477" s="0" t="n">
        <f aca="false">VLOOKUP(A1477,'Team Data'!$A$1:$E$659,4,FALSE())</f>
        <v>608</v>
      </c>
      <c r="P1477" s="0" t="n">
        <f aca="false">VLOOKUP(A1477,'Team Data'!$A$1:$E$659,5,FALSE())</f>
        <v>484</v>
      </c>
      <c r="Q1477" s="0" t="n">
        <f aca="false">VLOOKUP(B1477,'Team Data'!$A$1:$E$659,4,FALSE())</f>
        <v>562</v>
      </c>
      <c r="R1477" s="0" t="n">
        <f aca="false">VLOOKUP(B1477,'Team Data'!$A$1:$E$659,5,FALSE())</f>
        <v>470</v>
      </c>
      <c r="S1477" s="0" t="n">
        <f aca="false">IF(I1477=1,(MIN(30,(C1477-D1477)))*(M1477/(M1477+N1477))*(Q1477/(Q1477+R1477)),(MAX(-30,(C1477-D1477)))*(N1477/(M1477+N1477))*(R1477/(R1477+Q1477)))</f>
        <v>-5.49449862465616</v>
      </c>
      <c r="T1477" s="0" t="n">
        <f aca="false">IF(J1477=1,(MIN(30,(D1477-C1477)))*(K1477/(K1477+L1477))*(O1477/(O1477+P1477)),(MAX(-30,(D1477-C1477)))*(L1477/(K1477+L1477))*(P1477/(P1477+O1477)))</f>
        <v>5.40400775694893</v>
      </c>
      <c r="U1477" s="7" t="n">
        <v>43072</v>
      </c>
    </row>
    <row r="1478" customFormat="false" ht="15" hidden="false" customHeight="false" outlineLevel="0" collapsed="false">
      <c r="A1478" s="0" t="s">
        <v>231</v>
      </c>
      <c r="B1478" s="0" t="s">
        <v>192</v>
      </c>
      <c r="C1478" s="0" t="n">
        <v>57</v>
      </c>
      <c r="D1478" s="0" t="n">
        <v>69</v>
      </c>
      <c r="E1478" s="0" t="n">
        <v>33</v>
      </c>
      <c r="F1478" s="0" t="n">
        <v>31</v>
      </c>
      <c r="G1478" s="0" t="n">
        <v>24</v>
      </c>
      <c r="H1478" s="0" t="n">
        <v>18</v>
      </c>
      <c r="I1478" s="0" t="n">
        <v>0</v>
      </c>
      <c r="J1478" s="0" t="n">
        <v>1</v>
      </c>
      <c r="K1478" s="0" t="n">
        <f aca="false">VLOOKUP(A1478,'Team Data'!$A$1:$E$659,2,FALSE())</f>
        <v>16</v>
      </c>
      <c r="L1478" s="0" t="n">
        <f aca="false">VLOOKUP(A1478,'Team Data'!$A$1:$E$659,3,FALSE())</f>
        <v>18</v>
      </c>
      <c r="M1478" s="0" t="n">
        <f aca="false">VLOOKUP(B1478,'Team Data'!$A$1:$E$659,2,FALSE())</f>
        <v>28</v>
      </c>
      <c r="N1478" s="0" t="n">
        <f aca="false">VLOOKUP(B1478,'Team Data'!$A$1:$E$659,3,FALSE())</f>
        <v>6</v>
      </c>
      <c r="O1478" s="0" t="n">
        <f aca="false">VLOOKUP(A1478,'Team Data'!$A$1:$E$659,4,FALSE())</f>
        <v>494</v>
      </c>
      <c r="P1478" s="0" t="n">
        <f aca="false">VLOOKUP(A1478,'Team Data'!$A$1:$E$659,5,FALSE())</f>
        <v>587</v>
      </c>
      <c r="Q1478" s="0" t="n">
        <f aca="false">VLOOKUP(B1478,'Team Data'!$A$1:$E$659,4,FALSE())</f>
        <v>515</v>
      </c>
      <c r="R1478" s="0" t="n">
        <f aca="false">VLOOKUP(B1478,'Team Data'!$A$1:$E$659,5,FALSE())</f>
        <v>512</v>
      </c>
      <c r="S1478" s="0" t="n">
        <f aca="false">IF(I1478=1,(MIN(30,(C1478-D1478)))*(M1478/(M1478+N1478))*(Q1478/(Q1478+R1478)),(MAX(-30,(C1478-D1478)))*(N1478/(M1478+N1478))*(R1478/(R1478+Q1478)))</f>
        <v>-1.0557305687611</v>
      </c>
      <c r="T1478" s="0" t="n">
        <f aca="false">IF(J1478=1,(MIN(30,(D1478-C1478)))*(K1478/(K1478+L1478))*(O1478/(O1478+P1478)),(MAX(-30,(D1478-C1478)))*(L1478/(K1478+L1478))*(P1478/(P1478+O1478)))</f>
        <v>2.58061707569244</v>
      </c>
      <c r="U1478" s="7" t="n">
        <v>43072</v>
      </c>
    </row>
    <row r="1479" customFormat="false" ht="15" hidden="false" customHeight="false" outlineLevel="0" collapsed="false">
      <c r="A1479" s="0" t="s">
        <v>33</v>
      </c>
      <c r="B1479" s="0" t="s">
        <v>257</v>
      </c>
      <c r="C1479" s="0" t="n">
        <v>52</v>
      </c>
      <c r="D1479" s="0" t="n">
        <v>75</v>
      </c>
      <c r="E1479" s="0" t="n">
        <v>26</v>
      </c>
      <c r="F1479" s="0" t="n">
        <v>47</v>
      </c>
      <c r="G1479" s="0" t="n">
        <v>16</v>
      </c>
      <c r="H1479" s="0" t="n">
        <v>16</v>
      </c>
      <c r="I1479" s="0" t="n">
        <v>0</v>
      </c>
      <c r="J1479" s="0" t="n">
        <v>1</v>
      </c>
      <c r="K1479" s="0" t="n">
        <f aca="false">VLOOKUP(A1479,'Team Data'!$A$1:$E$659,2,FALSE())</f>
        <v>20</v>
      </c>
      <c r="L1479" s="0" t="n">
        <f aca="false">VLOOKUP(A1479,'Team Data'!$A$1:$E$659,3,FALSE())</f>
        <v>13</v>
      </c>
      <c r="M1479" s="0" t="n">
        <f aca="false">VLOOKUP(B1479,'Team Data'!$A$1:$E$659,2,FALSE())</f>
        <v>22</v>
      </c>
      <c r="N1479" s="0" t="n">
        <f aca="false">VLOOKUP(B1479,'Team Data'!$A$1:$E$659,3,FALSE())</f>
        <v>11</v>
      </c>
      <c r="O1479" s="0" t="n">
        <f aca="false">VLOOKUP(A1479,'Team Data'!$A$1:$E$659,4,FALSE())</f>
        <v>562</v>
      </c>
      <c r="P1479" s="0" t="n">
        <f aca="false">VLOOKUP(A1479,'Team Data'!$A$1:$E$659,5,FALSE())</f>
        <v>491</v>
      </c>
      <c r="Q1479" s="0" t="n">
        <f aca="false">VLOOKUP(B1479,'Team Data'!$A$1:$E$659,4,FALSE())</f>
        <v>568</v>
      </c>
      <c r="R1479" s="0" t="n">
        <f aca="false">VLOOKUP(B1479,'Team Data'!$A$1:$E$659,5,FALSE())</f>
        <v>479</v>
      </c>
      <c r="S1479" s="0" t="n">
        <f aca="false">IF(I1479=1,(MIN(30,(C1479-D1479)))*(M1479/(M1479+N1479))*(Q1479/(Q1479+R1479)),(MAX(-30,(C1479-D1479)))*(N1479/(M1479+N1479))*(R1479/(R1479+Q1479)))</f>
        <v>-3.50748169372811</v>
      </c>
      <c r="T1479" s="0" t="n">
        <f aca="false">IF(J1479=1,(MIN(30,(D1479-C1479)))*(K1479/(K1479+L1479))*(O1479/(O1479+P1479)),(MAX(-30,(D1479-C1479)))*(L1479/(K1479+L1479))*(P1479/(P1479+O1479)))</f>
        <v>7.43963855074966</v>
      </c>
      <c r="U1479" s="7" t="n">
        <v>43072</v>
      </c>
    </row>
    <row r="1480" customFormat="false" ht="15" hidden="false" customHeight="false" outlineLevel="0" collapsed="false">
      <c r="A1480" s="0" t="s">
        <v>288</v>
      </c>
      <c r="B1480" s="0" t="s">
        <v>103</v>
      </c>
      <c r="C1480" s="0" t="n">
        <v>77</v>
      </c>
      <c r="D1480" s="0" t="n">
        <v>70</v>
      </c>
      <c r="E1480" s="0" t="n">
        <v>35</v>
      </c>
      <c r="F1480" s="0" t="n">
        <v>36</v>
      </c>
      <c r="G1480" s="0" t="n">
        <v>14</v>
      </c>
      <c r="H1480" s="0" t="n">
        <v>14</v>
      </c>
      <c r="I1480" s="0" t="n">
        <v>1</v>
      </c>
      <c r="J1480" s="0" t="n">
        <v>0</v>
      </c>
      <c r="K1480" s="0" t="n">
        <f aca="false">VLOOKUP(A1480,'Team Data'!$A$1:$E$659,2,FALSE())</f>
        <v>26</v>
      </c>
      <c r="L1480" s="0" t="n">
        <f aca="false">VLOOKUP(A1480,'Team Data'!$A$1:$E$659,3,FALSE())</f>
        <v>9</v>
      </c>
      <c r="M1480" s="0" t="n">
        <f aca="false">VLOOKUP(B1480,'Team Data'!$A$1:$E$659,2,FALSE())</f>
        <v>13</v>
      </c>
      <c r="N1480" s="0" t="n">
        <f aca="false">VLOOKUP(B1480,'Team Data'!$A$1:$E$659,3,FALSE())</f>
        <v>19</v>
      </c>
      <c r="O1480" s="0" t="n">
        <f aca="false">VLOOKUP(A1480,'Team Data'!$A$1:$E$659,4,FALSE())</f>
        <v>702</v>
      </c>
      <c r="P1480" s="0" t="n">
        <f aca="false">VLOOKUP(A1480,'Team Data'!$A$1:$E$659,5,FALSE())</f>
        <v>475</v>
      </c>
      <c r="Q1480" s="0" t="n">
        <f aca="false">VLOOKUP(B1480,'Team Data'!$A$1:$E$659,4,FALSE())</f>
        <v>625</v>
      </c>
      <c r="R1480" s="0" t="n">
        <f aca="false">VLOOKUP(B1480,'Team Data'!$A$1:$E$659,5,FALSE())</f>
        <v>447</v>
      </c>
      <c r="S1480" s="0" t="n">
        <f aca="false">IF(I1480=1,(MIN(30,(C1480-D1480)))*(M1480/(M1480+N1480))*(Q1480/(Q1480+R1480)),(MAX(-30,(C1480-D1480)))*(N1480/(M1480+N1480))*(R1480/(R1480+Q1480)))</f>
        <v>1.65796991604478</v>
      </c>
      <c r="T1480" s="0" t="n">
        <f aca="false">IF(J1480=1,(MIN(30,(D1480-C1480)))*(K1480/(K1480+L1480))*(O1480/(O1480+P1480)),(MAX(-30,(D1480-C1480)))*(L1480/(K1480+L1480))*(P1480/(P1480+O1480)))</f>
        <v>-0.72642310960068</v>
      </c>
      <c r="U1480" s="7" t="n">
        <v>43072</v>
      </c>
    </row>
    <row r="1481" customFormat="false" ht="15" hidden="false" customHeight="false" outlineLevel="0" collapsed="false">
      <c r="A1481" s="0" t="s">
        <v>62</v>
      </c>
      <c r="B1481" s="0" t="s">
        <v>99</v>
      </c>
      <c r="C1481" s="0" t="n">
        <v>60</v>
      </c>
      <c r="D1481" s="0" t="n">
        <v>76</v>
      </c>
      <c r="E1481" s="0" t="n">
        <v>28</v>
      </c>
      <c r="F1481" s="0" t="n">
        <v>40</v>
      </c>
      <c r="G1481" s="0" t="n">
        <v>13</v>
      </c>
      <c r="H1481" s="0" t="n">
        <v>16</v>
      </c>
      <c r="I1481" s="0" t="n">
        <v>0</v>
      </c>
      <c r="J1481" s="0" t="n">
        <v>1</v>
      </c>
      <c r="K1481" s="0" t="n">
        <f aca="false">VLOOKUP(A1481,'Team Data'!$A$1:$E$659,2,FALSE())</f>
        <v>5</v>
      </c>
      <c r="L1481" s="0" t="n">
        <f aca="false">VLOOKUP(A1481,'Team Data'!$A$1:$E$659,3,FALSE())</f>
        <v>27</v>
      </c>
      <c r="M1481" s="0" t="n">
        <f aca="false">VLOOKUP(B1481,'Team Data'!$A$1:$E$659,2,FALSE())</f>
        <v>15</v>
      </c>
      <c r="N1481" s="0" t="n">
        <f aca="false">VLOOKUP(B1481,'Team Data'!$A$1:$E$659,3,FALSE())</f>
        <v>15</v>
      </c>
      <c r="O1481" s="0" t="n">
        <f aca="false">VLOOKUP(A1481,'Team Data'!$A$1:$E$659,4,FALSE())</f>
        <v>512</v>
      </c>
      <c r="P1481" s="0" t="n">
        <f aca="false">VLOOKUP(A1481,'Team Data'!$A$1:$E$659,5,FALSE())</f>
        <v>548</v>
      </c>
      <c r="Q1481" s="0" t="n">
        <f aca="false">VLOOKUP(B1481,'Team Data'!$A$1:$E$659,4,FALSE())</f>
        <v>543</v>
      </c>
      <c r="R1481" s="0" t="n">
        <f aca="false">VLOOKUP(B1481,'Team Data'!$A$1:$E$659,5,FALSE())</f>
        <v>466</v>
      </c>
      <c r="S1481" s="0" t="n">
        <f aca="false">IF(I1481=1,(MIN(30,(C1481-D1481)))*(M1481/(M1481+N1481))*(Q1481/(Q1481+R1481)),(MAX(-30,(C1481-D1481)))*(N1481/(M1481+N1481))*(R1481/(R1481+Q1481)))</f>
        <v>-3.69474727452924</v>
      </c>
      <c r="T1481" s="0" t="n">
        <f aca="false">IF(J1481=1,(MIN(30,(D1481-C1481)))*(K1481/(K1481+L1481))*(O1481/(O1481+P1481)),(MAX(-30,(D1481-C1481)))*(L1481/(K1481+L1481))*(P1481/(P1481+O1481)))</f>
        <v>1.20754716981132</v>
      </c>
      <c r="U1481" s="7" t="n">
        <v>43072</v>
      </c>
    </row>
    <row r="1482" customFormat="false" ht="15" hidden="false" customHeight="false" outlineLevel="0" collapsed="false">
      <c r="A1482" s="0" t="s">
        <v>119</v>
      </c>
      <c r="B1482" s="0" t="s">
        <v>195</v>
      </c>
      <c r="C1482" s="0" t="n">
        <v>79</v>
      </c>
      <c r="D1482" s="0" t="n">
        <v>68</v>
      </c>
      <c r="E1482" s="0" t="n">
        <v>38</v>
      </c>
      <c r="F1482" s="0" t="n">
        <v>33</v>
      </c>
      <c r="G1482" s="0" t="n">
        <v>15</v>
      </c>
      <c r="H1482" s="0" t="n">
        <v>15</v>
      </c>
      <c r="I1482" s="0" t="n">
        <v>1</v>
      </c>
      <c r="J1482" s="0" t="n">
        <v>0</v>
      </c>
      <c r="K1482" s="0" t="n">
        <f aca="false">VLOOKUP(A1482,'Team Data'!$A$1:$E$659,2,FALSE())</f>
        <v>22</v>
      </c>
      <c r="L1482" s="0" t="n">
        <f aca="false">VLOOKUP(A1482,'Team Data'!$A$1:$E$659,3,FALSE())</f>
        <v>9</v>
      </c>
      <c r="M1482" s="0" t="n">
        <f aca="false">VLOOKUP(B1482,'Team Data'!$A$1:$E$659,2,FALSE())</f>
        <v>21</v>
      </c>
      <c r="N1482" s="0" t="n">
        <f aca="false">VLOOKUP(B1482,'Team Data'!$A$1:$E$659,3,FALSE())</f>
        <v>11</v>
      </c>
      <c r="O1482" s="0" t="n">
        <f aca="false">VLOOKUP(A1482,'Team Data'!$A$1:$E$659,4,FALSE())</f>
        <v>454</v>
      </c>
      <c r="P1482" s="0" t="n">
        <f aca="false">VLOOKUP(A1482,'Team Data'!$A$1:$E$659,5,FALSE())</f>
        <v>502</v>
      </c>
      <c r="Q1482" s="0" t="n">
        <f aca="false">VLOOKUP(B1482,'Team Data'!$A$1:$E$659,4,FALSE())</f>
        <v>481</v>
      </c>
      <c r="R1482" s="0" t="n">
        <f aca="false">VLOOKUP(B1482,'Team Data'!$A$1:$E$659,5,FALSE())</f>
        <v>445</v>
      </c>
      <c r="S1482" s="0" t="n">
        <f aca="false">IF(I1482=1,(MIN(30,(C1482-D1482)))*(M1482/(M1482+N1482))*(Q1482/(Q1482+R1482)),(MAX(-30,(C1482-D1482)))*(N1482/(M1482+N1482))*(R1482/(R1482+Q1482)))</f>
        <v>3.74969627429806</v>
      </c>
      <c r="T1482" s="0" t="n">
        <f aca="false">IF(J1482=1,(MIN(30,(D1482-C1482)))*(K1482/(K1482+L1482))*(O1482/(O1482+P1482)),(MAX(-30,(D1482-C1482)))*(L1482/(K1482+L1482))*(P1482/(P1482+O1482)))</f>
        <v>-1.67694695640437</v>
      </c>
      <c r="U1482" s="7" t="n">
        <v>43073</v>
      </c>
    </row>
    <row r="1483" customFormat="false" ht="15" hidden="false" customHeight="false" outlineLevel="0" collapsed="false">
      <c r="A1483" s="0" t="s">
        <v>624</v>
      </c>
      <c r="B1483" s="0" t="s">
        <v>206</v>
      </c>
      <c r="C1483" s="0" t="n">
        <v>75</v>
      </c>
      <c r="D1483" s="0" t="n">
        <v>87</v>
      </c>
      <c r="E1483" s="0" t="n">
        <v>31</v>
      </c>
      <c r="F1483" s="0" t="n">
        <v>32</v>
      </c>
      <c r="G1483" s="0" t="n">
        <v>14</v>
      </c>
      <c r="H1483" s="0" t="n">
        <v>9</v>
      </c>
      <c r="I1483" s="0" t="n">
        <v>0</v>
      </c>
      <c r="J1483" s="0" t="n">
        <v>1</v>
      </c>
      <c r="K1483" s="0" t="n">
        <f aca="false">VLOOKUP(A1483,'Team Data'!$A$1:$E$659,2,FALSE())</f>
        <v>0</v>
      </c>
      <c r="L1483" s="0" t="n">
        <f aca="false">VLOOKUP(A1483,'Team Data'!$A$1:$E$659,3,FALSE())</f>
        <v>2</v>
      </c>
      <c r="M1483" s="0" t="n">
        <f aca="false">VLOOKUP(B1483,'Team Data'!$A$1:$E$659,2,FALSE())</f>
        <v>26</v>
      </c>
      <c r="N1483" s="0" t="n">
        <f aca="false">VLOOKUP(B1483,'Team Data'!$A$1:$E$659,3,FALSE())</f>
        <v>12</v>
      </c>
      <c r="O1483" s="0" t="n">
        <f aca="false">VLOOKUP(A1483,'Team Data'!$A$1:$E$659,4,FALSE())</f>
        <v>38</v>
      </c>
      <c r="P1483" s="0" t="n">
        <f aca="false">VLOOKUP(A1483,'Team Data'!$A$1:$E$659,5,FALSE())</f>
        <v>31</v>
      </c>
      <c r="Q1483" s="0" t="n">
        <f aca="false">VLOOKUP(B1483,'Team Data'!$A$1:$E$659,4,FALSE())</f>
        <v>600</v>
      </c>
      <c r="R1483" s="0" t="n">
        <f aca="false">VLOOKUP(B1483,'Team Data'!$A$1:$E$659,5,FALSE())</f>
        <v>551</v>
      </c>
      <c r="S1483" s="0" t="n">
        <f aca="false">IF(I1483=1,(MIN(30,(C1483-D1483)))*(M1483/(M1483+N1483))*(Q1483/(Q1483+R1483)),(MAX(-30,(C1483-D1483)))*(N1483/(M1483+N1483))*(R1483/(R1483+Q1483)))</f>
        <v>-1.81407471763684</v>
      </c>
      <c r="T1483" s="0" t="n">
        <f aca="false">IF(J1483=1,(MIN(30,(D1483-C1483)))*(K1483/(K1483+L1483))*(O1483/(O1483+P1483)),(MAX(-30,(D1483-C1483)))*(L1483/(K1483+L1483))*(P1483/(P1483+O1483)))</f>
        <v>0</v>
      </c>
      <c r="U1483" s="7" t="n">
        <v>43073</v>
      </c>
    </row>
    <row r="1484" customFormat="false" ht="15" hidden="false" customHeight="false" outlineLevel="0" collapsed="false">
      <c r="A1484" s="0" t="s">
        <v>220</v>
      </c>
      <c r="B1484" s="0" t="s">
        <v>339</v>
      </c>
      <c r="C1484" s="0" t="n">
        <v>73</v>
      </c>
      <c r="D1484" s="0" t="n">
        <v>86</v>
      </c>
      <c r="E1484" s="0" t="n">
        <v>41</v>
      </c>
      <c r="F1484" s="0" t="n">
        <v>34</v>
      </c>
      <c r="G1484" s="0" t="n">
        <v>15</v>
      </c>
      <c r="H1484" s="0" t="n">
        <v>11</v>
      </c>
      <c r="I1484" s="0" t="n">
        <v>0</v>
      </c>
      <c r="J1484" s="0" t="n">
        <v>1</v>
      </c>
      <c r="K1484" s="0" t="n">
        <f aca="false">VLOOKUP(A1484,'Team Data'!$A$1:$E$659,2,FALSE())</f>
        <v>9</v>
      </c>
      <c r="L1484" s="0" t="n">
        <f aca="false">VLOOKUP(A1484,'Team Data'!$A$1:$E$659,3,FALSE())</f>
        <v>22</v>
      </c>
      <c r="M1484" s="0" t="n">
        <f aca="false">VLOOKUP(B1484,'Team Data'!$A$1:$E$659,2,FALSE())</f>
        <v>21</v>
      </c>
      <c r="N1484" s="0" t="n">
        <f aca="false">VLOOKUP(B1484,'Team Data'!$A$1:$E$659,3,FALSE())</f>
        <v>11</v>
      </c>
      <c r="O1484" s="0" t="n">
        <f aca="false">VLOOKUP(A1484,'Team Data'!$A$1:$E$659,4,FALSE())</f>
        <v>532</v>
      </c>
      <c r="P1484" s="0" t="n">
        <f aca="false">VLOOKUP(A1484,'Team Data'!$A$1:$E$659,5,FALSE())</f>
        <v>421</v>
      </c>
      <c r="Q1484" s="0" t="n">
        <f aca="false">VLOOKUP(B1484,'Team Data'!$A$1:$E$659,4,FALSE())</f>
        <v>616</v>
      </c>
      <c r="R1484" s="0" t="n">
        <f aca="false">VLOOKUP(B1484,'Team Data'!$A$1:$E$659,5,FALSE())</f>
        <v>448</v>
      </c>
      <c r="S1484" s="0" t="n">
        <f aca="false">IF(I1484=1,(MIN(30,(C1484-D1484)))*(M1484/(M1484+N1484))*(Q1484/(Q1484+R1484)),(MAX(-30,(C1484-D1484)))*(N1484/(M1484+N1484))*(R1484/(R1484+Q1484)))</f>
        <v>-1.88157894736842</v>
      </c>
      <c r="T1484" s="0" t="n">
        <f aca="false">IF(J1484=1,(MIN(30,(D1484-C1484)))*(K1484/(K1484+L1484))*(O1484/(O1484+P1484)),(MAX(-30,(D1484-C1484)))*(L1484/(K1484+L1484))*(P1484/(P1484+O1484)))</f>
        <v>2.1068950343567</v>
      </c>
      <c r="U1484" s="7" t="n">
        <v>43073</v>
      </c>
    </row>
    <row r="1485" customFormat="false" ht="15" hidden="false" customHeight="false" outlineLevel="0" collapsed="false">
      <c r="A1485" s="0" t="s">
        <v>161</v>
      </c>
      <c r="B1485" s="0" t="s">
        <v>121</v>
      </c>
      <c r="C1485" s="0" t="n">
        <v>92</v>
      </c>
      <c r="D1485" s="0" t="n">
        <v>91</v>
      </c>
      <c r="E1485" s="0" t="n">
        <v>34</v>
      </c>
      <c r="F1485" s="0" t="n">
        <v>25</v>
      </c>
      <c r="G1485" s="0" t="n">
        <v>25</v>
      </c>
      <c r="H1485" s="0" t="n">
        <v>16</v>
      </c>
      <c r="I1485" s="0" t="n">
        <v>1</v>
      </c>
      <c r="J1485" s="0" t="n">
        <v>0</v>
      </c>
      <c r="K1485" s="0" t="n">
        <f aca="false">VLOOKUP(A1485,'Team Data'!$A$1:$E$659,2,FALSE())</f>
        <v>19</v>
      </c>
      <c r="L1485" s="0" t="n">
        <f aca="false">VLOOKUP(A1485,'Team Data'!$A$1:$E$659,3,FALSE())</f>
        <v>13</v>
      </c>
      <c r="M1485" s="0" t="n">
        <f aca="false">VLOOKUP(B1485,'Team Data'!$A$1:$E$659,2,FALSE())</f>
        <v>14</v>
      </c>
      <c r="N1485" s="0" t="n">
        <f aca="false">VLOOKUP(B1485,'Team Data'!$A$1:$E$659,3,FALSE())</f>
        <v>18</v>
      </c>
      <c r="O1485" s="0" t="n">
        <f aca="false">VLOOKUP(A1485,'Team Data'!$A$1:$E$659,4,FALSE())</f>
        <v>626</v>
      </c>
      <c r="P1485" s="0" t="n">
        <f aca="false">VLOOKUP(A1485,'Team Data'!$A$1:$E$659,5,FALSE())</f>
        <v>423</v>
      </c>
      <c r="Q1485" s="0" t="n">
        <f aca="false">VLOOKUP(B1485,'Team Data'!$A$1:$E$659,4,FALSE())</f>
        <v>590</v>
      </c>
      <c r="R1485" s="0" t="n">
        <f aca="false">VLOOKUP(B1485,'Team Data'!$A$1:$E$659,5,FALSE())</f>
        <v>445</v>
      </c>
      <c r="S1485" s="0" t="n">
        <f aca="false">IF(I1485=1,(MIN(30,(C1485-D1485)))*(M1485/(M1485+N1485))*(Q1485/(Q1485+R1485)),(MAX(-30,(C1485-D1485)))*(N1485/(M1485+N1485))*(R1485/(R1485+Q1485)))</f>
        <v>0.2493961352657</v>
      </c>
      <c r="T1485" s="0" t="n">
        <f aca="false">IF(J1485=1,(MIN(30,(D1485-C1485)))*(K1485/(K1485+L1485))*(O1485/(O1485+P1485)),(MAX(-30,(D1485-C1485)))*(L1485/(K1485+L1485))*(P1485/(P1485+O1485)))</f>
        <v>-0.163816730219256</v>
      </c>
      <c r="U1485" s="7" t="n">
        <v>43073</v>
      </c>
    </row>
    <row r="1486" customFormat="false" ht="15" hidden="false" customHeight="false" outlineLevel="0" collapsed="false">
      <c r="A1486" s="0" t="s">
        <v>67</v>
      </c>
      <c r="B1486" s="0" t="s">
        <v>174</v>
      </c>
      <c r="C1486" s="0" t="n">
        <v>59</v>
      </c>
      <c r="D1486" s="0" t="n">
        <v>61</v>
      </c>
      <c r="E1486" s="0" t="n">
        <v>30</v>
      </c>
      <c r="F1486" s="0" t="n">
        <v>27</v>
      </c>
      <c r="G1486" s="0" t="n">
        <v>26</v>
      </c>
      <c r="H1486" s="0" t="n">
        <v>24</v>
      </c>
      <c r="I1486" s="0" t="n">
        <v>0</v>
      </c>
      <c r="J1486" s="0" t="n">
        <v>1</v>
      </c>
      <c r="K1486" s="0" t="n">
        <f aca="false">VLOOKUP(A1486,'Team Data'!$A$1:$E$659,2,FALSE())</f>
        <v>14</v>
      </c>
      <c r="L1486" s="0" t="n">
        <f aca="false">VLOOKUP(A1486,'Team Data'!$A$1:$E$659,3,FALSE())</f>
        <v>17</v>
      </c>
      <c r="M1486" s="0" t="n">
        <f aca="false">VLOOKUP(B1486,'Team Data'!$A$1:$E$659,2,FALSE())</f>
        <v>25</v>
      </c>
      <c r="N1486" s="0" t="n">
        <f aca="false">VLOOKUP(B1486,'Team Data'!$A$1:$E$659,3,FALSE())</f>
        <v>12</v>
      </c>
      <c r="O1486" s="0" t="n">
        <f aca="false">VLOOKUP(A1486,'Team Data'!$A$1:$E$659,4,FALSE())</f>
        <v>586</v>
      </c>
      <c r="P1486" s="0" t="n">
        <f aca="false">VLOOKUP(A1486,'Team Data'!$A$1:$E$659,5,FALSE())</f>
        <v>427</v>
      </c>
      <c r="Q1486" s="0" t="n">
        <f aca="false">VLOOKUP(B1486,'Team Data'!$A$1:$E$659,4,FALSE())</f>
        <v>653</v>
      </c>
      <c r="R1486" s="0" t="n">
        <f aca="false">VLOOKUP(B1486,'Team Data'!$A$1:$E$659,5,FALSE())</f>
        <v>548</v>
      </c>
      <c r="S1486" s="0" t="n">
        <f aca="false">IF(I1486=1,(MIN(30,(C1486-D1486)))*(M1486/(M1486+N1486))*(Q1486/(Q1486+R1486)),(MAX(-30,(C1486-D1486)))*(N1486/(M1486+N1486))*(R1486/(R1486+Q1486)))</f>
        <v>-0.295969574903796</v>
      </c>
      <c r="T1486" s="0" t="n">
        <f aca="false">IF(J1486=1,(MIN(30,(D1486-C1486)))*(K1486/(K1486+L1486))*(O1486/(O1486+P1486)),(MAX(-30,(D1486-C1486)))*(L1486/(K1486+L1486))*(P1486/(P1486+O1486)))</f>
        <v>0.522497850523835</v>
      </c>
      <c r="U1486" s="7" t="n">
        <v>43073</v>
      </c>
    </row>
    <row r="1487" customFormat="false" ht="15" hidden="false" customHeight="false" outlineLevel="0" collapsed="false">
      <c r="A1487" s="0" t="s">
        <v>72</v>
      </c>
      <c r="B1487" s="0" t="s">
        <v>310</v>
      </c>
      <c r="C1487" s="0" t="n">
        <v>73</v>
      </c>
      <c r="D1487" s="0" t="n">
        <v>106</v>
      </c>
      <c r="E1487" s="0" t="n">
        <v>29</v>
      </c>
      <c r="F1487" s="0" t="n">
        <v>47</v>
      </c>
      <c r="G1487" s="0" t="n">
        <v>12</v>
      </c>
      <c r="H1487" s="0" t="n">
        <v>8</v>
      </c>
      <c r="I1487" s="0" t="n">
        <v>0</v>
      </c>
      <c r="J1487" s="0" t="n">
        <v>1</v>
      </c>
      <c r="K1487" s="0" t="n">
        <f aca="false">VLOOKUP(A1487,'Team Data'!$A$1:$E$659,2,FALSE())</f>
        <v>8</v>
      </c>
      <c r="L1487" s="0" t="n">
        <f aca="false">VLOOKUP(A1487,'Team Data'!$A$1:$E$659,3,FALSE())</f>
        <v>24</v>
      </c>
      <c r="M1487" s="0" t="n">
        <f aca="false">VLOOKUP(B1487,'Team Data'!$A$1:$E$659,2,FALSE())</f>
        <v>21</v>
      </c>
      <c r="N1487" s="0" t="n">
        <f aca="false">VLOOKUP(B1487,'Team Data'!$A$1:$E$659,3,FALSE())</f>
        <v>12</v>
      </c>
      <c r="O1487" s="0" t="n">
        <f aca="false">VLOOKUP(A1487,'Team Data'!$A$1:$E$659,4,FALSE())</f>
        <v>529</v>
      </c>
      <c r="P1487" s="0" t="n">
        <f aca="false">VLOOKUP(A1487,'Team Data'!$A$1:$E$659,5,FALSE())</f>
        <v>470</v>
      </c>
      <c r="Q1487" s="0" t="n">
        <f aca="false">VLOOKUP(B1487,'Team Data'!$A$1:$E$659,4,FALSE())</f>
        <v>636</v>
      </c>
      <c r="R1487" s="0" t="n">
        <f aca="false">VLOOKUP(B1487,'Team Data'!$A$1:$E$659,5,FALSE())</f>
        <v>474</v>
      </c>
      <c r="S1487" s="0" t="n">
        <f aca="false">IF(I1487=1,(MIN(30,(C1487-D1487)))*(M1487/(M1487+N1487))*(Q1487/(Q1487+R1487)),(MAX(-30,(C1487-D1487)))*(N1487/(M1487+N1487))*(R1487/(R1487+Q1487)))</f>
        <v>-4.65847665847666</v>
      </c>
      <c r="T1487" s="0" t="n">
        <f aca="false">IF(J1487=1,(MIN(30,(D1487-C1487)))*(K1487/(K1487+L1487))*(O1487/(O1487+P1487)),(MAX(-30,(D1487-C1487)))*(L1487/(K1487+L1487))*(P1487/(P1487+O1487)))</f>
        <v>3.97147147147147</v>
      </c>
      <c r="U1487" s="7" t="n">
        <v>43073</v>
      </c>
    </row>
    <row r="1488" customFormat="false" ht="15" hidden="false" customHeight="false" outlineLevel="0" collapsed="false">
      <c r="A1488" s="0" t="s">
        <v>42</v>
      </c>
      <c r="B1488" s="0" t="s">
        <v>179</v>
      </c>
      <c r="C1488" s="0" t="n">
        <v>68</v>
      </c>
      <c r="D1488" s="0" t="n">
        <v>86</v>
      </c>
      <c r="E1488" s="0" t="n">
        <v>27</v>
      </c>
      <c r="F1488" s="0" t="n">
        <v>36</v>
      </c>
      <c r="G1488" s="0" t="n">
        <v>16</v>
      </c>
      <c r="H1488" s="0" t="n">
        <v>12</v>
      </c>
      <c r="I1488" s="0" t="n">
        <v>0</v>
      </c>
      <c r="J1488" s="0" t="n">
        <v>1</v>
      </c>
      <c r="K1488" s="0" t="n">
        <f aca="false">VLOOKUP(A1488,'Team Data'!$A$1:$E$659,2,FALSE())</f>
        <v>6</v>
      </c>
      <c r="L1488" s="0" t="n">
        <f aca="false">VLOOKUP(A1488,'Team Data'!$A$1:$E$659,3,FALSE())</f>
        <v>24</v>
      </c>
      <c r="M1488" s="0" t="n">
        <f aca="false">VLOOKUP(B1488,'Team Data'!$A$1:$E$659,2,FALSE())</f>
        <v>26</v>
      </c>
      <c r="N1488" s="0" t="n">
        <f aca="false">VLOOKUP(B1488,'Team Data'!$A$1:$E$659,3,FALSE())</f>
        <v>8</v>
      </c>
      <c r="O1488" s="0" t="n">
        <f aca="false">VLOOKUP(A1488,'Team Data'!$A$1:$E$659,4,FALSE())</f>
        <v>441</v>
      </c>
      <c r="P1488" s="0" t="n">
        <f aca="false">VLOOKUP(A1488,'Team Data'!$A$1:$E$659,5,FALSE())</f>
        <v>464</v>
      </c>
      <c r="Q1488" s="0" t="n">
        <f aca="false">VLOOKUP(B1488,'Team Data'!$A$1:$E$659,4,FALSE())</f>
        <v>523</v>
      </c>
      <c r="R1488" s="0" t="n">
        <f aca="false">VLOOKUP(B1488,'Team Data'!$A$1:$E$659,5,FALSE())</f>
        <v>545</v>
      </c>
      <c r="S1488" s="0" t="n">
        <f aca="false">IF(I1488=1,(MIN(30,(C1488-D1488)))*(M1488/(M1488+N1488))*(Q1488/(Q1488+R1488)),(MAX(-30,(C1488-D1488)))*(N1488/(M1488+N1488))*(R1488/(R1488+Q1488)))</f>
        <v>-2.16126900198282</v>
      </c>
      <c r="T1488" s="0" t="n">
        <f aca="false">IF(J1488=1,(MIN(30,(D1488-C1488)))*(K1488/(K1488+L1488))*(O1488/(O1488+P1488)),(MAX(-30,(D1488-C1488)))*(L1488/(K1488+L1488))*(P1488/(P1488+O1488)))</f>
        <v>1.75425414364641</v>
      </c>
      <c r="U1488" s="7" t="n">
        <v>43073</v>
      </c>
    </row>
    <row r="1489" customFormat="false" ht="15" hidden="false" customHeight="false" outlineLevel="0" collapsed="false">
      <c r="A1489" s="0" t="s">
        <v>169</v>
      </c>
      <c r="B1489" s="0" t="s">
        <v>215</v>
      </c>
      <c r="C1489" s="0" t="n">
        <v>62</v>
      </c>
      <c r="D1489" s="0" t="n">
        <v>71</v>
      </c>
      <c r="E1489" s="0" t="n">
        <v>32</v>
      </c>
      <c r="F1489" s="0" t="n">
        <v>35</v>
      </c>
      <c r="G1489" s="0" t="n">
        <v>8</v>
      </c>
      <c r="H1489" s="0" t="n">
        <v>10</v>
      </c>
      <c r="I1489" s="0" t="n">
        <v>0</v>
      </c>
      <c r="J1489" s="0" t="n">
        <v>1</v>
      </c>
      <c r="K1489" s="0" t="n">
        <f aca="false">VLOOKUP(A1489,'Team Data'!$A$1:$E$659,2,FALSE())</f>
        <v>32</v>
      </c>
      <c r="L1489" s="0" t="n">
        <f aca="false">VLOOKUP(A1489,'Team Data'!$A$1:$E$659,3,FALSE())</f>
        <v>7</v>
      </c>
      <c r="M1489" s="0" t="n">
        <f aca="false">VLOOKUP(B1489,'Team Data'!$A$1:$E$659,2,FALSE())</f>
        <v>25</v>
      </c>
      <c r="N1489" s="0" t="n">
        <f aca="false">VLOOKUP(B1489,'Team Data'!$A$1:$E$659,3,FALSE())</f>
        <v>9</v>
      </c>
      <c r="O1489" s="0" t="n">
        <f aca="false">VLOOKUP(A1489,'Team Data'!$A$1:$E$659,4,FALSE())</f>
        <v>785</v>
      </c>
      <c r="P1489" s="0" t="n">
        <f aca="false">VLOOKUP(A1489,'Team Data'!$A$1:$E$659,5,FALSE())</f>
        <v>531</v>
      </c>
      <c r="Q1489" s="0" t="n">
        <f aca="false">VLOOKUP(B1489,'Team Data'!$A$1:$E$659,4,FALSE())</f>
        <v>711</v>
      </c>
      <c r="R1489" s="0" t="n">
        <f aca="false">VLOOKUP(B1489,'Team Data'!$A$1:$E$659,5,FALSE())</f>
        <v>455</v>
      </c>
      <c r="S1489" s="0" t="n">
        <f aca="false">IF(I1489=1,(MIN(30,(C1489-D1489)))*(M1489/(M1489+N1489))*(Q1489/(Q1489+R1489)),(MAX(-30,(C1489-D1489)))*(N1489/(M1489+N1489))*(R1489/(R1489+Q1489)))</f>
        <v>-0.929648874987388</v>
      </c>
      <c r="T1489" s="0" t="n">
        <f aca="false">IF(J1489=1,(MIN(30,(D1489-C1489)))*(K1489/(K1489+L1489))*(O1489/(O1489+P1489)),(MAX(-30,(D1489-C1489)))*(L1489/(K1489+L1489))*(P1489/(P1489+O1489)))</f>
        <v>4.40495674538228</v>
      </c>
      <c r="U1489" s="7" t="n">
        <v>43073</v>
      </c>
    </row>
    <row r="1490" customFormat="false" ht="15" hidden="false" customHeight="false" outlineLevel="0" collapsed="false">
      <c r="A1490" s="0" t="s">
        <v>144</v>
      </c>
      <c r="B1490" s="0" t="s">
        <v>102</v>
      </c>
      <c r="C1490" s="0" t="n">
        <v>77</v>
      </c>
      <c r="D1490" s="0" t="n">
        <v>74</v>
      </c>
      <c r="E1490" s="0" t="n">
        <v>34</v>
      </c>
      <c r="F1490" s="0" t="n">
        <v>29</v>
      </c>
      <c r="G1490" s="0" t="n">
        <v>13</v>
      </c>
      <c r="H1490" s="0" t="n">
        <v>12</v>
      </c>
      <c r="I1490" s="0" t="n">
        <v>1</v>
      </c>
      <c r="J1490" s="0" t="n">
        <v>0</v>
      </c>
      <c r="K1490" s="0" t="n">
        <f aca="false">VLOOKUP(A1490,'Team Data'!$A$1:$E$659,2,FALSE())</f>
        <v>22</v>
      </c>
      <c r="L1490" s="0" t="n">
        <f aca="false">VLOOKUP(A1490,'Team Data'!$A$1:$E$659,3,FALSE())</f>
        <v>15</v>
      </c>
      <c r="M1490" s="0" t="n">
        <f aca="false">VLOOKUP(B1490,'Team Data'!$A$1:$E$659,2,FALSE())</f>
        <v>24</v>
      </c>
      <c r="N1490" s="0" t="n">
        <f aca="false">VLOOKUP(B1490,'Team Data'!$A$1:$E$659,3,FALSE())</f>
        <v>11</v>
      </c>
      <c r="O1490" s="0" t="n">
        <f aca="false">VLOOKUP(A1490,'Team Data'!$A$1:$E$659,4,FALSE())</f>
        <v>570</v>
      </c>
      <c r="P1490" s="0" t="n">
        <f aca="false">VLOOKUP(A1490,'Team Data'!$A$1:$E$659,5,FALSE())</f>
        <v>569</v>
      </c>
      <c r="Q1490" s="0" t="n">
        <f aca="false">VLOOKUP(B1490,'Team Data'!$A$1:$E$659,4,FALSE())</f>
        <v>527</v>
      </c>
      <c r="R1490" s="0" t="n">
        <f aca="false">VLOOKUP(B1490,'Team Data'!$A$1:$E$659,5,FALSE())</f>
        <v>561</v>
      </c>
      <c r="S1490" s="0" t="n">
        <f aca="false">IF(I1490=1,(MIN(30,(C1490-D1490)))*(M1490/(M1490+N1490))*(Q1490/(Q1490+R1490)),(MAX(-30,(C1490-D1490)))*(N1490/(M1490+N1490))*(R1490/(R1490+Q1490)))</f>
        <v>0.996428571428571</v>
      </c>
      <c r="T1490" s="0" t="n">
        <f aca="false">IF(J1490=1,(MIN(30,(D1490-C1490)))*(K1490/(K1490+L1490))*(O1490/(O1490+P1490)),(MAX(-30,(D1490-C1490)))*(L1490/(K1490+L1490))*(P1490/(P1490+O1490)))</f>
        <v>-0.607574211612842</v>
      </c>
      <c r="U1490" s="7" t="n">
        <v>43074</v>
      </c>
    </row>
    <row r="1491" customFormat="false" ht="15" hidden="false" customHeight="false" outlineLevel="0" collapsed="false">
      <c r="A1491" s="0" t="s">
        <v>44</v>
      </c>
      <c r="B1491" s="0" t="s">
        <v>77</v>
      </c>
      <c r="C1491" s="0" t="n">
        <v>66</v>
      </c>
      <c r="D1491" s="0" t="n">
        <v>69</v>
      </c>
      <c r="E1491" s="0" t="n">
        <v>37</v>
      </c>
      <c r="F1491" s="0" t="n">
        <v>36</v>
      </c>
      <c r="G1491" s="0" t="n">
        <v>11</v>
      </c>
      <c r="H1491" s="0" t="n">
        <v>15</v>
      </c>
      <c r="I1491" s="0" t="n">
        <v>0</v>
      </c>
      <c r="J1491" s="0" t="n">
        <v>1</v>
      </c>
      <c r="K1491" s="0" t="n">
        <f aca="false">VLOOKUP(A1491,'Team Data'!$A$1:$E$659,2,FALSE())</f>
        <v>18</v>
      </c>
      <c r="L1491" s="0" t="n">
        <f aca="false">VLOOKUP(A1491,'Team Data'!$A$1:$E$659,3,FALSE())</f>
        <v>16</v>
      </c>
      <c r="M1491" s="0" t="n">
        <f aca="false">VLOOKUP(B1491,'Team Data'!$A$1:$E$659,2,FALSE())</f>
        <v>10</v>
      </c>
      <c r="N1491" s="0" t="n">
        <f aca="false">VLOOKUP(B1491,'Team Data'!$A$1:$E$659,3,FALSE())</f>
        <v>20</v>
      </c>
      <c r="O1491" s="0" t="n">
        <f aca="false">VLOOKUP(A1491,'Team Data'!$A$1:$E$659,4,FALSE())</f>
        <v>493</v>
      </c>
      <c r="P1491" s="0" t="n">
        <f aca="false">VLOOKUP(A1491,'Team Data'!$A$1:$E$659,5,FALSE())</f>
        <v>541</v>
      </c>
      <c r="Q1491" s="0" t="n">
        <f aca="false">VLOOKUP(B1491,'Team Data'!$A$1:$E$659,4,FALSE())</f>
        <v>495</v>
      </c>
      <c r="R1491" s="0" t="n">
        <f aca="false">VLOOKUP(B1491,'Team Data'!$A$1:$E$659,5,FALSE())</f>
        <v>484</v>
      </c>
      <c r="S1491" s="0" t="n">
        <f aca="false">IF(I1491=1,(MIN(30,(C1491-D1491)))*(M1491/(M1491+N1491))*(Q1491/(Q1491+R1491)),(MAX(-30,(C1491-D1491)))*(N1491/(M1491+N1491))*(R1491/(R1491+Q1491)))</f>
        <v>-0.98876404494382</v>
      </c>
      <c r="T1491" s="0" t="n">
        <f aca="false">IF(J1491=1,(MIN(30,(D1491-C1491)))*(K1491/(K1491+L1491))*(O1491/(O1491+P1491)),(MAX(-30,(D1491-C1491)))*(L1491/(K1491+L1491))*(P1491/(P1491+O1491)))</f>
        <v>0.75725338491296</v>
      </c>
      <c r="U1491" s="7" t="n">
        <v>43074</v>
      </c>
    </row>
    <row r="1492" customFormat="false" ht="15" hidden="false" customHeight="false" outlineLevel="0" collapsed="false">
      <c r="A1492" s="0" t="s">
        <v>14</v>
      </c>
      <c r="B1492" s="0" t="s">
        <v>343</v>
      </c>
      <c r="C1492" s="0" t="n">
        <v>71</v>
      </c>
      <c r="D1492" s="0" t="n">
        <v>72</v>
      </c>
      <c r="E1492" s="0" t="n">
        <v>36</v>
      </c>
      <c r="F1492" s="0" t="n">
        <v>31</v>
      </c>
      <c r="G1492" s="0" t="n">
        <v>16</v>
      </c>
      <c r="H1492" s="0" t="n">
        <v>12</v>
      </c>
      <c r="I1492" s="0" t="n">
        <v>0</v>
      </c>
      <c r="J1492" s="0" t="n">
        <v>1</v>
      </c>
      <c r="K1492" s="0" t="n">
        <f aca="false">VLOOKUP(A1492,'Team Data'!$A$1:$E$659,2,FALSE())</f>
        <v>15</v>
      </c>
      <c r="L1492" s="0" t="n">
        <f aca="false">VLOOKUP(A1492,'Team Data'!$A$1:$E$659,3,FALSE())</f>
        <v>18</v>
      </c>
      <c r="M1492" s="0" t="n">
        <f aca="false">VLOOKUP(B1492,'Team Data'!$A$1:$E$659,2,FALSE())</f>
        <v>13</v>
      </c>
      <c r="N1492" s="0" t="n">
        <f aca="false">VLOOKUP(B1492,'Team Data'!$A$1:$E$659,3,FALSE())</f>
        <v>19</v>
      </c>
      <c r="O1492" s="0" t="n">
        <f aca="false">VLOOKUP(A1492,'Team Data'!$A$1:$E$659,4,FALSE())</f>
        <v>482</v>
      </c>
      <c r="P1492" s="0" t="n">
        <f aca="false">VLOOKUP(A1492,'Team Data'!$A$1:$E$659,5,FALSE())</f>
        <v>535</v>
      </c>
      <c r="Q1492" s="0" t="n">
        <f aca="false">VLOOKUP(B1492,'Team Data'!$A$1:$E$659,4,FALSE())</f>
        <v>540</v>
      </c>
      <c r="R1492" s="0" t="n">
        <f aca="false">VLOOKUP(B1492,'Team Data'!$A$1:$E$659,5,FALSE())</f>
        <v>453</v>
      </c>
      <c r="S1492" s="0" t="n">
        <f aca="false">IF(I1492=1,(MIN(30,(C1492-D1492)))*(M1492/(M1492+N1492))*(Q1492/(Q1492+R1492)),(MAX(-30,(C1492-D1492)))*(N1492/(M1492+N1492))*(R1492/(R1492+Q1492)))</f>
        <v>-0.270864803625378</v>
      </c>
      <c r="T1492" s="0" t="n">
        <f aca="false">IF(J1492=1,(MIN(30,(D1492-C1492)))*(K1492/(K1492+L1492))*(O1492/(O1492+P1492)),(MAX(-30,(D1492-C1492)))*(L1492/(K1492+L1492))*(P1492/(P1492+O1492)))</f>
        <v>0.215428622508269</v>
      </c>
      <c r="U1492" s="7" t="n">
        <v>43074</v>
      </c>
    </row>
    <row r="1493" customFormat="false" ht="15" hidden="false" customHeight="false" outlineLevel="0" collapsed="false">
      <c r="A1493" s="0" t="s">
        <v>162</v>
      </c>
      <c r="B1493" s="0" t="s">
        <v>76</v>
      </c>
      <c r="C1493" s="0" t="n">
        <v>61</v>
      </c>
      <c r="D1493" s="0" t="n">
        <v>86</v>
      </c>
      <c r="E1493" s="0" t="n">
        <v>27</v>
      </c>
      <c r="F1493" s="0" t="n">
        <v>44</v>
      </c>
      <c r="G1493" s="0" t="n">
        <v>14</v>
      </c>
      <c r="H1493" s="0" t="n">
        <v>11</v>
      </c>
      <c r="I1493" s="0" t="n">
        <v>0</v>
      </c>
      <c r="J1493" s="0" t="n">
        <v>1</v>
      </c>
      <c r="K1493" s="0" t="n">
        <f aca="false">VLOOKUP(A1493,'Team Data'!$A$1:$E$659,2,FALSE())</f>
        <v>7</v>
      </c>
      <c r="L1493" s="0" t="n">
        <f aca="false">VLOOKUP(A1493,'Team Data'!$A$1:$E$659,3,FALSE())</f>
        <v>25</v>
      </c>
      <c r="M1493" s="0" t="n">
        <f aca="false">VLOOKUP(B1493,'Team Data'!$A$1:$E$659,2,FALSE())</f>
        <v>16</v>
      </c>
      <c r="N1493" s="0" t="n">
        <f aca="false">VLOOKUP(B1493,'Team Data'!$A$1:$E$659,3,FALSE())</f>
        <v>16</v>
      </c>
      <c r="O1493" s="0" t="n">
        <f aca="false">VLOOKUP(A1493,'Team Data'!$A$1:$E$659,4,FALSE())</f>
        <v>467</v>
      </c>
      <c r="P1493" s="0" t="n">
        <f aca="false">VLOOKUP(A1493,'Team Data'!$A$1:$E$659,5,FALSE())</f>
        <v>524</v>
      </c>
      <c r="Q1493" s="0" t="n">
        <f aca="false">VLOOKUP(B1493,'Team Data'!$A$1:$E$659,4,FALSE())</f>
        <v>473</v>
      </c>
      <c r="R1493" s="0" t="n">
        <f aca="false">VLOOKUP(B1493,'Team Data'!$A$1:$E$659,5,FALSE())</f>
        <v>561</v>
      </c>
      <c r="S1493" s="0" t="n">
        <f aca="false">IF(I1493=1,(MIN(30,(C1493-D1493)))*(M1493/(M1493+N1493))*(Q1493/(Q1493+R1493)),(MAX(-30,(C1493-D1493)))*(N1493/(M1493+N1493))*(R1493/(R1493+Q1493)))</f>
        <v>-6.78191489361702</v>
      </c>
      <c r="T1493" s="0" t="n">
        <f aca="false">IF(J1493=1,(MIN(30,(D1493-C1493)))*(K1493/(K1493+L1493))*(O1493/(O1493+P1493)),(MAX(-30,(D1493-C1493)))*(L1493/(K1493+L1493))*(P1493/(P1493+O1493)))</f>
        <v>2.57710015136226</v>
      </c>
      <c r="U1493" s="7" t="n">
        <v>43074</v>
      </c>
    </row>
    <row r="1494" customFormat="false" ht="15" hidden="false" customHeight="false" outlineLevel="0" collapsed="false">
      <c r="A1494" s="0" t="s">
        <v>284</v>
      </c>
      <c r="B1494" s="0" t="s">
        <v>148</v>
      </c>
      <c r="C1494" s="0" t="n">
        <v>71</v>
      </c>
      <c r="D1494" s="0" t="n">
        <v>75</v>
      </c>
      <c r="E1494" s="0" t="n">
        <v>39</v>
      </c>
      <c r="F1494" s="0" t="n">
        <v>38</v>
      </c>
      <c r="G1494" s="0" t="n">
        <v>18</v>
      </c>
      <c r="H1494" s="0" t="n">
        <v>18</v>
      </c>
      <c r="I1494" s="0" t="n">
        <v>0</v>
      </c>
      <c r="J1494" s="0" t="n">
        <v>1</v>
      </c>
      <c r="K1494" s="0" t="n">
        <f aca="false">VLOOKUP(A1494,'Team Data'!$A$1:$E$659,2,FALSE())</f>
        <v>13</v>
      </c>
      <c r="L1494" s="0" t="n">
        <f aca="false">VLOOKUP(A1494,'Team Data'!$A$1:$E$659,3,FALSE())</f>
        <v>18</v>
      </c>
      <c r="M1494" s="0" t="n">
        <f aca="false">VLOOKUP(B1494,'Team Data'!$A$1:$E$659,2,FALSE())</f>
        <v>18</v>
      </c>
      <c r="N1494" s="0" t="n">
        <f aca="false">VLOOKUP(B1494,'Team Data'!$A$1:$E$659,3,FALSE())</f>
        <v>17</v>
      </c>
      <c r="O1494" s="0" t="n">
        <f aca="false">VLOOKUP(A1494,'Team Data'!$A$1:$E$659,4,FALSE())</f>
        <v>512</v>
      </c>
      <c r="P1494" s="0" t="n">
        <f aca="false">VLOOKUP(A1494,'Team Data'!$A$1:$E$659,5,FALSE())</f>
        <v>455</v>
      </c>
      <c r="Q1494" s="0" t="n">
        <f aca="false">VLOOKUP(B1494,'Team Data'!$A$1:$E$659,4,FALSE())</f>
        <v>497</v>
      </c>
      <c r="R1494" s="0" t="n">
        <f aca="false">VLOOKUP(B1494,'Team Data'!$A$1:$E$659,5,FALSE())</f>
        <v>580</v>
      </c>
      <c r="S1494" s="0" t="n">
        <f aca="false">IF(I1494=1,(MIN(30,(C1494-D1494)))*(M1494/(M1494+N1494))*(Q1494/(Q1494+R1494)),(MAX(-30,(C1494-D1494)))*(N1494/(M1494+N1494))*(R1494/(R1494+Q1494)))</f>
        <v>-1.04629261175222</v>
      </c>
      <c r="T1494" s="0" t="n">
        <f aca="false">IF(J1494=1,(MIN(30,(D1494-C1494)))*(K1494/(K1494+L1494))*(O1494/(O1494+P1494)),(MAX(-30,(D1494-C1494)))*(L1494/(K1494+L1494))*(P1494/(P1494+O1494)))</f>
        <v>0.888147579811189</v>
      </c>
      <c r="U1494" s="7" t="n">
        <v>43074</v>
      </c>
    </row>
    <row r="1495" customFormat="false" ht="15" hidden="false" customHeight="false" outlineLevel="0" collapsed="false">
      <c r="A1495" s="0" t="s">
        <v>226</v>
      </c>
      <c r="B1495" s="0" t="s">
        <v>117</v>
      </c>
      <c r="C1495" s="0" t="n">
        <v>81</v>
      </c>
      <c r="D1495" s="0" t="n">
        <v>68</v>
      </c>
      <c r="E1495" s="0" t="n">
        <v>50</v>
      </c>
      <c r="F1495" s="0" t="n">
        <v>36</v>
      </c>
      <c r="G1495" s="0" t="n">
        <v>16</v>
      </c>
      <c r="H1495" s="0" t="n">
        <v>14</v>
      </c>
      <c r="I1495" s="0" t="n">
        <v>1</v>
      </c>
      <c r="J1495" s="0" t="n">
        <v>0</v>
      </c>
      <c r="K1495" s="0" t="n">
        <f aca="false">VLOOKUP(A1495,'Team Data'!$A$1:$E$659,2,FALSE())</f>
        <v>24</v>
      </c>
      <c r="L1495" s="0" t="n">
        <f aca="false">VLOOKUP(A1495,'Team Data'!$A$1:$E$659,3,FALSE())</f>
        <v>9</v>
      </c>
      <c r="M1495" s="0" t="n">
        <f aca="false">VLOOKUP(B1495,'Team Data'!$A$1:$E$659,2,FALSE())</f>
        <v>10</v>
      </c>
      <c r="N1495" s="0" t="n">
        <f aca="false">VLOOKUP(B1495,'Team Data'!$A$1:$E$659,3,FALSE())</f>
        <v>23</v>
      </c>
      <c r="O1495" s="0" t="n">
        <f aca="false">VLOOKUP(A1495,'Team Data'!$A$1:$E$659,4,FALSE())</f>
        <v>464</v>
      </c>
      <c r="P1495" s="0" t="n">
        <f aca="false">VLOOKUP(A1495,'Team Data'!$A$1:$E$659,5,FALSE())</f>
        <v>528</v>
      </c>
      <c r="Q1495" s="0" t="n">
        <f aca="false">VLOOKUP(B1495,'Team Data'!$A$1:$E$659,4,FALSE())</f>
        <v>452</v>
      </c>
      <c r="R1495" s="0" t="n">
        <f aca="false">VLOOKUP(B1495,'Team Data'!$A$1:$E$659,5,FALSE())</f>
        <v>578</v>
      </c>
      <c r="S1495" s="0" t="n">
        <f aca="false">IF(I1495=1,(MIN(30,(C1495-D1495)))*(M1495/(M1495+N1495))*(Q1495/(Q1495+R1495)),(MAX(-30,(C1495-D1495)))*(N1495/(M1495+N1495))*(R1495/(R1495+Q1495)))</f>
        <v>1.72874374816122</v>
      </c>
      <c r="T1495" s="0" t="n">
        <f aca="false">IF(J1495=1,(MIN(30,(D1495-C1495)))*(K1495/(K1495+L1495))*(O1495/(O1495+P1495)),(MAX(-30,(D1495-C1495)))*(L1495/(K1495+L1495))*(P1495/(P1495+O1495)))</f>
        <v>-1.88709677419355</v>
      </c>
      <c r="U1495" s="7" t="n">
        <v>43074</v>
      </c>
    </row>
    <row r="1496" customFormat="false" ht="15" hidden="false" customHeight="false" outlineLevel="0" collapsed="false">
      <c r="A1496" s="0" t="s">
        <v>237</v>
      </c>
      <c r="B1496" s="0" t="s">
        <v>61</v>
      </c>
      <c r="C1496" s="0" t="n">
        <v>89</v>
      </c>
      <c r="D1496" s="0" t="n">
        <v>87</v>
      </c>
      <c r="E1496" s="0" t="n">
        <v>37</v>
      </c>
      <c r="F1496" s="0" t="n">
        <v>27</v>
      </c>
      <c r="G1496" s="0" t="n">
        <v>14</v>
      </c>
      <c r="H1496" s="0" t="n">
        <v>7</v>
      </c>
      <c r="I1496" s="0" t="n">
        <v>1</v>
      </c>
      <c r="J1496" s="0" t="n">
        <v>0</v>
      </c>
      <c r="K1496" s="0" t="n">
        <f aca="false">VLOOKUP(A1496,'Team Data'!$A$1:$E$659,2,FALSE())</f>
        <v>12</v>
      </c>
      <c r="L1496" s="0" t="n">
        <f aca="false">VLOOKUP(A1496,'Team Data'!$A$1:$E$659,3,FALSE())</f>
        <v>21</v>
      </c>
      <c r="M1496" s="0" t="n">
        <f aca="false">VLOOKUP(B1496,'Team Data'!$A$1:$E$659,2,FALSE())</f>
        <v>8</v>
      </c>
      <c r="N1496" s="0" t="n">
        <f aca="false">VLOOKUP(B1496,'Team Data'!$A$1:$E$659,3,FALSE())</f>
        <v>19</v>
      </c>
      <c r="O1496" s="0" t="n">
        <f aca="false">VLOOKUP(A1496,'Team Data'!$A$1:$E$659,4,FALSE())</f>
        <v>483</v>
      </c>
      <c r="P1496" s="0" t="n">
        <f aca="false">VLOOKUP(A1496,'Team Data'!$A$1:$E$659,5,FALSE())</f>
        <v>570</v>
      </c>
      <c r="Q1496" s="0" t="n">
        <f aca="false">VLOOKUP(B1496,'Team Data'!$A$1:$E$659,4,FALSE())</f>
        <v>409</v>
      </c>
      <c r="R1496" s="0" t="n">
        <f aca="false">VLOOKUP(B1496,'Team Data'!$A$1:$E$659,5,FALSE())</f>
        <v>407</v>
      </c>
      <c r="S1496" s="0" t="n">
        <f aca="false">IF(I1496=1,(MIN(30,(C1496-D1496)))*(M1496/(M1496+N1496))*(Q1496/(Q1496+R1496)),(MAX(-30,(C1496-D1496)))*(N1496/(M1496+N1496))*(R1496/(R1496+Q1496)))</f>
        <v>0.297022512708787</v>
      </c>
      <c r="T1496" s="0" t="n">
        <f aca="false">IF(J1496=1,(MIN(30,(D1496-C1496)))*(K1496/(K1496+L1496))*(O1496/(O1496+P1496)),(MAX(-30,(D1496-C1496)))*(L1496/(K1496+L1496))*(P1496/(P1496+O1496)))</f>
        <v>-0.688940688940689</v>
      </c>
      <c r="U1496" s="7" t="n">
        <v>43074</v>
      </c>
    </row>
    <row r="1497" customFormat="false" ht="15" hidden="false" customHeight="false" outlineLevel="0" collapsed="false">
      <c r="A1497" s="0" t="s">
        <v>112</v>
      </c>
      <c r="B1497" s="0" t="s">
        <v>49</v>
      </c>
      <c r="C1497" s="0" t="n">
        <v>58</v>
      </c>
      <c r="D1497" s="0" t="n">
        <v>70</v>
      </c>
      <c r="E1497" s="0" t="n">
        <v>26</v>
      </c>
      <c r="F1497" s="0" t="n">
        <v>31</v>
      </c>
      <c r="G1497" s="0" t="n">
        <v>12</v>
      </c>
      <c r="H1497" s="0" t="n">
        <v>13</v>
      </c>
      <c r="I1497" s="0" t="n">
        <v>0</v>
      </c>
      <c r="J1497" s="0" t="n">
        <v>1</v>
      </c>
      <c r="K1497" s="0" t="n">
        <f aca="false">VLOOKUP(A1497,'Team Data'!$A$1:$E$659,2,FALSE())</f>
        <v>14</v>
      </c>
      <c r="L1497" s="0" t="n">
        <f aca="false">VLOOKUP(A1497,'Team Data'!$A$1:$E$659,3,FALSE())</f>
        <v>16</v>
      </c>
      <c r="M1497" s="0" t="n">
        <f aca="false">VLOOKUP(B1497,'Team Data'!$A$1:$E$659,2,FALSE())</f>
        <v>26</v>
      </c>
      <c r="N1497" s="0" t="n">
        <f aca="false">VLOOKUP(B1497,'Team Data'!$A$1:$E$659,3,FALSE())</f>
        <v>8</v>
      </c>
      <c r="O1497" s="0" t="n">
        <f aca="false">VLOOKUP(A1497,'Team Data'!$A$1:$E$659,4,FALSE())</f>
        <v>437</v>
      </c>
      <c r="P1497" s="0" t="n">
        <f aca="false">VLOOKUP(A1497,'Team Data'!$A$1:$E$659,5,FALSE())</f>
        <v>467</v>
      </c>
      <c r="Q1497" s="0" t="n">
        <f aca="false">VLOOKUP(B1497,'Team Data'!$A$1:$E$659,4,FALSE())</f>
        <v>508</v>
      </c>
      <c r="R1497" s="0" t="n">
        <f aca="false">VLOOKUP(B1497,'Team Data'!$A$1:$E$659,5,FALSE())</f>
        <v>524</v>
      </c>
      <c r="S1497" s="0" t="n">
        <f aca="false">IF(I1497=1,(MIN(30,(C1497-D1497)))*(M1497/(M1497+N1497))*(Q1497/(Q1497+R1497)),(MAX(-30,(C1497-D1497)))*(N1497/(M1497+N1497))*(R1497/(R1497+Q1497)))</f>
        <v>-1.43365253077975</v>
      </c>
      <c r="T1497" s="0" t="n">
        <f aca="false">IF(J1497=1,(MIN(30,(D1497-C1497)))*(K1497/(K1497+L1497))*(O1497/(O1497+P1497)),(MAX(-30,(D1497-C1497)))*(L1497/(K1497+L1497))*(P1497/(P1497+O1497)))</f>
        <v>2.7070796460177</v>
      </c>
      <c r="U1497" s="7" t="n">
        <v>43074</v>
      </c>
    </row>
    <row r="1498" customFormat="false" ht="15" hidden="false" customHeight="false" outlineLevel="0" collapsed="false">
      <c r="A1498" s="0" t="s">
        <v>350</v>
      </c>
      <c r="B1498" s="0" t="s">
        <v>225</v>
      </c>
      <c r="C1498" s="0" t="n">
        <v>64</v>
      </c>
      <c r="D1498" s="0" t="n">
        <v>63</v>
      </c>
      <c r="E1498" s="0" t="n">
        <v>36</v>
      </c>
      <c r="F1498" s="0" t="n">
        <v>34</v>
      </c>
      <c r="G1498" s="0" t="n">
        <v>10</v>
      </c>
      <c r="H1498" s="0" t="n">
        <v>11</v>
      </c>
      <c r="I1498" s="0" t="n">
        <v>1</v>
      </c>
      <c r="J1498" s="0" t="n">
        <v>0</v>
      </c>
      <c r="K1498" s="0" t="n">
        <f aca="false">VLOOKUP(A1498,'Team Data'!$A$1:$E$659,2,FALSE())</f>
        <v>15</v>
      </c>
      <c r="L1498" s="0" t="n">
        <f aca="false">VLOOKUP(A1498,'Team Data'!$A$1:$E$659,3,FALSE())</f>
        <v>17</v>
      </c>
      <c r="M1498" s="0" t="n">
        <f aca="false">VLOOKUP(B1498,'Team Data'!$A$1:$E$659,2,FALSE())</f>
        <v>26</v>
      </c>
      <c r="N1498" s="0" t="n">
        <f aca="false">VLOOKUP(B1498,'Team Data'!$A$1:$E$659,3,FALSE())</f>
        <v>12</v>
      </c>
      <c r="O1498" s="0" t="n">
        <f aca="false">VLOOKUP(A1498,'Team Data'!$A$1:$E$659,4,FALSE())</f>
        <v>641</v>
      </c>
      <c r="P1498" s="0" t="n">
        <f aca="false">VLOOKUP(A1498,'Team Data'!$A$1:$E$659,5,FALSE())</f>
        <v>425</v>
      </c>
      <c r="Q1498" s="0" t="n">
        <f aca="false">VLOOKUP(B1498,'Team Data'!$A$1:$E$659,4,FALSE())</f>
        <v>700</v>
      </c>
      <c r="R1498" s="0" t="n">
        <f aca="false">VLOOKUP(B1498,'Team Data'!$A$1:$E$659,5,FALSE())</f>
        <v>549</v>
      </c>
      <c r="S1498" s="0" t="n">
        <f aca="false">IF(I1498=1,(MIN(30,(C1498-D1498)))*(M1498/(M1498+N1498))*(Q1498/(Q1498+R1498)),(MAX(-30,(C1498-D1498)))*(N1498/(M1498+N1498))*(R1498/(R1498+Q1498)))</f>
        <v>0.383464666470018</v>
      </c>
      <c r="T1498" s="0" t="n">
        <f aca="false">IF(J1498=1,(MIN(30,(D1498-C1498)))*(K1498/(K1498+L1498))*(O1498/(O1498+P1498)),(MAX(-30,(D1498-C1498)))*(L1498/(K1498+L1498))*(P1498/(P1498+O1498)))</f>
        <v>-0.211802298311445</v>
      </c>
      <c r="U1498" s="7" t="n">
        <v>43074</v>
      </c>
    </row>
    <row r="1499" customFormat="false" ht="15" hidden="false" customHeight="false" outlineLevel="0" collapsed="false">
      <c r="A1499" s="0" t="s">
        <v>325</v>
      </c>
      <c r="B1499" s="0" t="s">
        <v>216</v>
      </c>
      <c r="C1499" s="0" t="n">
        <v>85</v>
      </c>
      <c r="D1499" s="0" t="n">
        <v>97</v>
      </c>
      <c r="E1499" s="0" t="n">
        <v>47</v>
      </c>
      <c r="F1499" s="0" t="n">
        <v>54</v>
      </c>
      <c r="G1499" s="0" t="n">
        <v>12</v>
      </c>
      <c r="H1499" s="0" t="n">
        <v>14</v>
      </c>
      <c r="I1499" s="0" t="n">
        <v>0</v>
      </c>
      <c r="J1499" s="0" t="n">
        <v>1</v>
      </c>
      <c r="K1499" s="0" t="n">
        <f aca="false">VLOOKUP(A1499,'Team Data'!$A$1:$E$659,2,FALSE())</f>
        <v>20</v>
      </c>
      <c r="L1499" s="0" t="n">
        <f aca="false">VLOOKUP(A1499,'Team Data'!$A$1:$E$659,3,FALSE())</f>
        <v>15</v>
      </c>
      <c r="M1499" s="0" t="n">
        <f aca="false">VLOOKUP(B1499,'Team Data'!$A$1:$E$659,2,FALSE())</f>
        <v>18</v>
      </c>
      <c r="N1499" s="0" t="n">
        <f aca="false">VLOOKUP(B1499,'Team Data'!$A$1:$E$659,3,FALSE())</f>
        <v>14</v>
      </c>
      <c r="O1499" s="0" t="n">
        <f aca="false">VLOOKUP(A1499,'Team Data'!$A$1:$E$659,4,FALSE())</f>
        <v>530</v>
      </c>
      <c r="P1499" s="0" t="n">
        <f aca="false">VLOOKUP(A1499,'Team Data'!$A$1:$E$659,5,FALSE())</f>
        <v>524</v>
      </c>
      <c r="Q1499" s="0" t="n">
        <f aca="false">VLOOKUP(B1499,'Team Data'!$A$1:$E$659,4,FALSE())</f>
        <v>650</v>
      </c>
      <c r="R1499" s="0" t="n">
        <f aca="false">VLOOKUP(B1499,'Team Data'!$A$1:$E$659,5,FALSE())</f>
        <v>442</v>
      </c>
      <c r="S1499" s="0" t="n">
        <f aca="false">IF(I1499=1,(MIN(30,(C1499-D1499)))*(M1499/(M1499+N1499))*(Q1499/(Q1499+R1499)),(MAX(-30,(C1499-D1499)))*(N1499/(M1499+N1499))*(R1499/(R1499+Q1499)))</f>
        <v>-2.125</v>
      </c>
      <c r="T1499" s="0" t="n">
        <f aca="false">IF(J1499=1,(MIN(30,(D1499-C1499)))*(K1499/(K1499+L1499))*(O1499/(O1499+P1499)),(MAX(-30,(D1499-C1499)))*(L1499/(K1499+L1499))*(P1499/(P1499+O1499)))</f>
        <v>3.44808891298455</v>
      </c>
      <c r="U1499" s="7" t="n">
        <v>43074</v>
      </c>
    </row>
    <row r="1500" customFormat="false" ht="15" hidden="false" customHeight="false" outlineLevel="0" collapsed="false">
      <c r="A1500" s="0" t="s">
        <v>625</v>
      </c>
      <c r="B1500" s="0" t="s">
        <v>105</v>
      </c>
      <c r="C1500" s="0" t="n">
        <v>95</v>
      </c>
      <c r="D1500" s="0" t="n">
        <v>111</v>
      </c>
      <c r="E1500" s="0" t="n">
        <v>36</v>
      </c>
      <c r="F1500" s="0" t="n">
        <v>39</v>
      </c>
      <c r="G1500" s="0" t="n">
        <v>17</v>
      </c>
      <c r="H1500" s="0" t="n">
        <v>11</v>
      </c>
      <c r="I1500" s="0" t="n">
        <v>0</v>
      </c>
      <c r="J1500" s="0" t="n">
        <v>1</v>
      </c>
      <c r="K1500" s="0" t="n">
        <f aca="false">VLOOKUP(A1500,'Team Data'!$A$1:$E$659,2,FALSE())</f>
        <v>0</v>
      </c>
      <c r="L1500" s="0" t="n">
        <f aca="false">VLOOKUP(A1500,'Team Data'!$A$1:$E$659,3,FALSE())</f>
        <v>1</v>
      </c>
      <c r="M1500" s="0" t="n">
        <f aca="false">VLOOKUP(B1500,'Team Data'!$A$1:$E$659,2,FALSE())</f>
        <v>17</v>
      </c>
      <c r="N1500" s="0" t="n">
        <f aca="false">VLOOKUP(B1500,'Team Data'!$A$1:$E$659,3,FALSE())</f>
        <v>14</v>
      </c>
      <c r="O1500" s="0" t="n">
        <f aca="false">VLOOKUP(A1500,'Team Data'!$A$1:$E$659,4,FALSE())</f>
        <v>17</v>
      </c>
      <c r="P1500" s="0" t="n">
        <f aca="false">VLOOKUP(A1500,'Team Data'!$A$1:$E$659,5,FALSE())</f>
        <v>14</v>
      </c>
      <c r="Q1500" s="0" t="n">
        <f aca="false">VLOOKUP(B1500,'Team Data'!$A$1:$E$659,4,FALSE())</f>
        <v>412</v>
      </c>
      <c r="R1500" s="0" t="n">
        <f aca="false">VLOOKUP(B1500,'Team Data'!$A$1:$E$659,5,FALSE())</f>
        <v>578</v>
      </c>
      <c r="S1500" s="0" t="n">
        <f aca="false">IF(I1500=1,(MIN(30,(C1500-D1500)))*(M1500/(M1500+N1500))*(Q1500/(Q1500+R1500)),(MAX(-30,(C1500-D1500)))*(N1500/(M1500+N1500))*(R1500/(R1500+Q1500)))</f>
        <v>-4.21870316063864</v>
      </c>
      <c r="T1500" s="0" t="n">
        <f aca="false">IF(J1500=1,(MIN(30,(D1500-C1500)))*(K1500/(K1500+L1500))*(O1500/(O1500+P1500)),(MAX(-30,(D1500-C1500)))*(L1500/(K1500+L1500))*(P1500/(P1500+O1500)))</f>
        <v>0</v>
      </c>
      <c r="U1500" s="7" t="n">
        <v>43074</v>
      </c>
    </row>
    <row r="1501" customFormat="false" ht="15" hidden="false" customHeight="false" outlineLevel="0" collapsed="false">
      <c r="A1501" s="0" t="s">
        <v>254</v>
      </c>
      <c r="B1501" s="0" t="s">
        <v>25</v>
      </c>
      <c r="C1501" s="0" t="n">
        <v>56</v>
      </c>
      <c r="D1501" s="0" t="n">
        <v>84</v>
      </c>
      <c r="E1501" s="0" t="n">
        <v>41</v>
      </c>
      <c r="F1501" s="0" t="n">
        <v>37</v>
      </c>
      <c r="G1501" s="0" t="n">
        <v>14</v>
      </c>
      <c r="H1501" s="0" t="n">
        <v>8</v>
      </c>
      <c r="I1501" s="0" t="n">
        <v>0</v>
      </c>
      <c r="J1501" s="0" t="n">
        <v>1</v>
      </c>
      <c r="K1501" s="0" t="n">
        <f aca="false">VLOOKUP(A1501,'Team Data'!$A$1:$E$659,2,FALSE())</f>
        <v>21</v>
      </c>
      <c r="L1501" s="0" t="n">
        <f aca="false">VLOOKUP(A1501,'Team Data'!$A$1:$E$659,3,FALSE())</f>
        <v>15</v>
      </c>
      <c r="M1501" s="0" t="n">
        <f aca="false">VLOOKUP(B1501,'Team Data'!$A$1:$E$659,2,FALSE())</f>
        <v>18</v>
      </c>
      <c r="N1501" s="0" t="n">
        <f aca="false">VLOOKUP(B1501,'Team Data'!$A$1:$E$659,3,FALSE())</f>
        <v>15</v>
      </c>
      <c r="O1501" s="0" t="n">
        <f aca="false">VLOOKUP(A1501,'Team Data'!$A$1:$E$659,4,FALSE())</f>
        <v>540</v>
      </c>
      <c r="P1501" s="0" t="n">
        <f aca="false">VLOOKUP(A1501,'Team Data'!$A$1:$E$659,5,FALSE())</f>
        <v>510</v>
      </c>
      <c r="Q1501" s="0" t="n">
        <f aca="false">VLOOKUP(B1501,'Team Data'!$A$1:$E$659,4,FALSE())</f>
        <v>668</v>
      </c>
      <c r="R1501" s="0" t="n">
        <f aca="false">VLOOKUP(B1501,'Team Data'!$A$1:$E$659,5,FALSE())</f>
        <v>423</v>
      </c>
      <c r="S1501" s="0" t="n">
        <f aca="false">IF(I1501=1,(MIN(30,(C1501-D1501)))*(M1501/(M1501+N1501))*(Q1501/(Q1501+R1501)),(MAX(-30,(C1501-D1501)))*(N1501/(M1501+N1501))*(R1501/(R1501+Q1501)))</f>
        <v>-4.93458878426798</v>
      </c>
      <c r="T1501" s="0" t="n">
        <f aca="false">IF(J1501=1,(MIN(30,(D1501-C1501)))*(K1501/(K1501+L1501))*(O1501/(O1501+P1501)),(MAX(-30,(D1501-C1501)))*(L1501/(K1501+L1501))*(P1501/(P1501+O1501)))</f>
        <v>8.4</v>
      </c>
      <c r="U1501" s="7" t="n">
        <v>43074</v>
      </c>
    </row>
    <row r="1502" customFormat="false" ht="15" hidden="false" customHeight="false" outlineLevel="0" collapsed="false">
      <c r="A1502" s="0" t="s">
        <v>177</v>
      </c>
      <c r="B1502" s="0" t="s">
        <v>201</v>
      </c>
      <c r="C1502" s="0" t="n">
        <v>71</v>
      </c>
      <c r="D1502" s="0" t="n">
        <v>58</v>
      </c>
      <c r="E1502" s="0" t="n">
        <v>42</v>
      </c>
      <c r="F1502" s="0" t="n">
        <v>26</v>
      </c>
      <c r="G1502" s="0" t="n">
        <v>12</v>
      </c>
      <c r="H1502" s="0" t="n">
        <v>8</v>
      </c>
      <c r="I1502" s="0" t="n">
        <v>1</v>
      </c>
      <c r="J1502" s="0" t="n">
        <v>0</v>
      </c>
      <c r="K1502" s="0" t="n">
        <f aca="false">VLOOKUP(A1502,'Team Data'!$A$1:$E$659,2,FALSE())</f>
        <v>18</v>
      </c>
      <c r="L1502" s="0" t="n">
        <f aca="false">VLOOKUP(A1502,'Team Data'!$A$1:$E$659,3,FALSE())</f>
        <v>15</v>
      </c>
      <c r="M1502" s="0" t="n">
        <f aca="false">VLOOKUP(B1502,'Team Data'!$A$1:$E$659,2,FALSE())</f>
        <v>15</v>
      </c>
      <c r="N1502" s="0" t="n">
        <f aca="false">VLOOKUP(B1502,'Team Data'!$A$1:$E$659,3,FALSE())</f>
        <v>17</v>
      </c>
      <c r="O1502" s="0" t="n">
        <f aca="false">VLOOKUP(A1502,'Team Data'!$A$1:$E$659,4,FALSE())</f>
        <v>582</v>
      </c>
      <c r="P1502" s="0" t="n">
        <f aca="false">VLOOKUP(A1502,'Team Data'!$A$1:$E$659,5,FALSE())</f>
        <v>475</v>
      </c>
      <c r="Q1502" s="0" t="n">
        <f aca="false">VLOOKUP(B1502,'Team Data'!$A$1:$E$659,4,FALSE())</f>
        <v>513</v>
      </c>
      <c r="R1502" s="0" t="n">
        <f aca="false">VLOOKUP(B1502,'Team Data'!$A$1:$E$659,5,FALSE())</f>
        <v>439</v>
      </c>
      <c r="S1502" s="0" t="n">
        <f aca="false">IF(I1502=1,(MIN(30,(C1502-D1502)))*(M1502/(M1502+N1502))*(Q1502/(Q1502+R1502)),(MAX(-30,(C1502-D1502)))*(N1502/(M1502+N1502))*(R1502/(R1502+Q1502)))</f>
        <v>3.28371192226891</v>
      </c>
      <c r="T1502" s="0" t="n">
        <f aca="false">IF(J1502=1,(MIN(30,(D1502-C1502)))*(K1502/(K1502+L1502))*(O1502/(O1502+P1502)),(MAX(-30,(D1502-C1502)))*(L1502/(K1502+L1502))*(P1502/(P1502+O1502)))</f>
        <v>-2.6554571256558</v>
      </c>
      <c r="U1502" s="7" t="n">
        <v>43074</v>
      </c>
    </row>
    <row r="1503" customFormat="false" ht="15" hidden="false" customHeight="false" outlineLevel="0" collapsed="false">
      <c r="A1503" s="0" t="s">
        <v>127</v>
      </c>
      <c r="B1503" s="0" t="s">
        <v>124</v>
      </c>
      <c r="C1503" s="0" t="n">
        <v>64</v>
      </c>
      <c r="D1503" s="0" t="n">
        <v>77</v>
      </c>
      <c r="E1503" s="0" t="n">
        <v>42</v>
      </c>
      <c r="F1503" s="0" t="n">
        <v>47</v>
      </c>
      <c r="G1503" s="0" t="n">
        <v>18</v>
      </c>
      <c r="H1503" s="0" t="n">
        <v>10</v>
      </c>
      <c r="I1503" s="0" t="n">
        <v>0</v>
      </c>
      <c r="J1503" s="0" t="n">
        <v>1</v>
      </c>
      <c r="K1503" s="0" t="n">
        <f aca="false">VLOOKUP(A1503,'Team Data'!$A$1:$E$659,2,FALSE())</f>
        <v>14</v>
      </c>
      <c r="L1503" s="0" t="n">
        <f aca="false">VLOOKUP(A1503,'Team Data'!$A$1:$E$659,3,FALSE())</f>
        <v>19</v>
      </c>
      <c r="M1503" s="0" t="n">
        <f aca="false">VLOOKUP(B1503,'Team Data'!$A$1:$E$659,2,FALSE())</f>
        <v>16</v>
      </c>
      <c r="N1503" s="0" t="n">
        <f aca="false">VLOOKUP(B1503,'Team Data'!$A$1:$E$659,3,FALSE())</f>
        <v>15</v>
      </c>
      <c r="O1503" s="0" t="n">
        <f aca="false">VLOOKUP(A1503,'Team Data'!$A$1:$E$659,4,FALSE())</f>
        <v>641</v>
      </c>
      <c r="P1503" s="0" t="n">
        <f aca="false">VLOOKUP(A1503,'Team Data'!$A$1:$E$659,5,FALSE())</f>
        <v>461</v>
      </c>
      <c r="Q1503" s="0" t="n">
        <f aca="false">VLOOKUP(B1503,'Team Data'!$A$1:$E$659,4,FALSE())</f>
        <v>582</v>
      </c>
      <c r="R1503" s="0" t="n">
        <f aca="false">VLOOKUP(B1503,'Team Data'!$A$1:$E$659,5,FALSE())</f>
        <v>456</v>
      </c>
      <c r="S1503" s="0" t="n">
        <f aca="false">IF(I1503=1,(MIN(30,(C1503-D1503)))*(M1503/(M1503+N1503))*(Q1503/(Q1503+R1503)),(MAX(-30,(C1503-D1503)))*(N1503/(M1503+N1503))*(R1503/(R1503+Q1503)))</f>
        <v>-2.76337870594816</v>
      </c>
      <c r="T1503" s="0" t="n">
        <f aca="false">IF(J1503=1,(MIN(30,(D1503-C1503)))*(K1503/(K1503+L1503))*(O1503/(O1503+P1503)),(MAX(-30,(D1503-C1503)))*(L1503/(K1503+L1503))*(P1503/(P1503+O1503)))</f>
        <v>3.20799648022879</v>
      </c>
      <c r="U1503" s="7" t="n">
        <v>43074</v>
      </c>
    </row>
    <row r="1504" customFormat="false" ht="15" hidden="false" customHeight="false" outlineLevel="0" collapsed="false">
      <c r="A1504" s="0" t="s">
        <v>26</v>
      </c>
      <c r="B1504" s="0" t="s">
        <v>145</v>
      </c>
      <c r="C1504" s="0" t="n">
        <v>54</v>
      </c>
      <c r="D1504" s="0" t="n">
        <v>69</v>
      </c>
      <c r="E1504" s="0" t="n">
        <v>37</v>
      </c>
      <c r="F1504" s="0" t="n">
        <v>37</v>
      </c>
      <c r="G1504" s="0" t="n">
        <v>21</v>
      </c>
      <c r="H1504" s="0" t="n">
        <v>16</v>
      </c>
      <c r="I1504" s="0" t="n">
        <v>0</v>
      </c>
      <c r="J1504" s="0" t="n">
        <v>1</v>
      </c>
      <c r="K1504" s="0" t="n">
        <f aca="false">VLOOKUP(A1504,'Team Data'!$A$1:$E$659,2,FALSE())</f>
        <v>24</v>
      </c>
      <c r="L1504" s="0" t="n">
        <f aca="false">VLOOKUP(A1504,'Team Data'!$A$1:$E$659,3,FALSE())</f>
        <v>9</v>
      </c>
      <c r="M1504" s="0" t="n">
        <f aca="false">VLOOKUP(B1504,'Team Data'!$A$1:$E$659,2,FALSE())</f>
        <v>23</v>
      </c>
      <c r="N1504" s="0" t="n">
        <f aca="false">VLOOKUP(B1504,'Team Data'!$A$1:$E$659,3,FALSE())</f>
        <v>10</v>
      </c>
      <c r="O1504" s="0" t="n">
        <f aca="false">VLOOKUP(A1504,'Team Data'!$A$1:$E$659,4,FALSE())</f>
        <v>540</v>
      </c>
      <c r="P1504" s="0" t="n">
        <f aca="false">VLOOKUP(A1504,'Team Data'!$A$1:$E$659,5,FALSE())</f>
        <v>523</v>
      </c>
      <c r="Q1504" s="0" t="n">
        <f aca="false">VLOOKUP(B1504,'Team Data'!$A$1:$E$659,4,FALSE())</f>
        <v>503</v>
      </c>
      <c r="R1504" s="0" t="n">
        <f aca="false">VLOOKUP(B1504,'Team Data'!$A$1:$E$659,5,FALSE())</f>
        <v>487</v>
      </c>
      <c r="S1504" s="0" t="n">
        <f aca="false">IF(I1504=1,(MIN(30,(C1504-D1504)))*(M1504/(M1504+N1504))*(Q1504/(Q1504+R1504)),(MAX(-30,(C1504-D1504)))*(N1504/(M1504+N1504))*(R1504/(R1504+Q1504)))</f>
        <v>-2.23599632690542</v>
      </c>
      <c r="T1504" s="0" t="n">
        <f aca="false">IF(J1504=1,(MIN(30,(D1504-C1504)))*(K1504/(K1504+L1504))*(O1504/(O1504+P1504)),(MAX(-30,(D1504-C1504)))*(L1504/(K1504+L1504))*(P1504/(P1504+O1504)))</f>
        <v>5.54177713161721</v>
      </c>
      <c r="U1504" s="7" t="n">
        <v>43074</v>
      </c>
    </row>
    <row r="1505" customFormat="false" ht="15" hidden="false" customHeight="false" outlineLevel="0" collapsed="false">
      <c r="A1505" s="0" t="s">
        <v>92</v>
      </c>
      <c r="B1505" s="0" t="s">
        <v>87</v>
      </c>
      <c r="C1505" s="0" t="n">
        <v>83</v>
      </c>
      <c r="D1505" s="0" t="n">
        <v>66</v>
      </c>
      <c r="E1505" s="0" t="n">
        <v>51</v>
      </c>
      <c r="F1505" s="0" t="n">
        <v>34</v>
      </c>
      <c r="G1505" s="0" t="n">
        <v>12</v>
      </c>
      <c r="H1505" s="0" t="n">
        <v>17</v>
      </c>
      <c r="I1505" s="0" t="n">
        <v>1</v>
      </c>
      <c r="J1505" s="0" t="n">
        <v>0</v>
      </c>
      <c r="K1505" s="0" t="n">
        <f aca="false">VLOOKUP(A1505,'Team Data'!$A$1:$E$659,2,FALSE())</f>
        <v>23</v>
      </c>
      <c r="L1505" s="0" t="n">
        <f aca="false">VLOOKUP(A1505,'Team Data'!$A$1:$E$659,3,FALSE())</f>
        <v>12</v>
      </c>
      <c r="M1505" s="0" t="n">
        <f aca="false">VLOOKUP(B1505,'Team Data'!$A$1:$E$659,2,FALSE())</f>
        <v>21</v>
      </c>
      <c r="N1505" s="0" t="n">
        <f aca="false">VLOOKUP(B1505,'Team Data'!$A$1:$E$659,3,FALSE())</f>
        <v>13</v>
      </c>
      <c r="O1505" s="0" t="n">
        <f aca="false">VLOOKUP(A1505,'Team Data'!$A$1:$E$659,4,FALSE())</f>
        <v>673</v>
      </c>
      <c r="P1505" s="0" t="n">
        <f aca="false">VLOOKUP(A1505,'Team Data'!$A$1:$E$659,5,FALSE())</f>
        <v>500</v>
      </c>
      <c r="Q1505" s="0" t="n">
        <f aca="false">VLOOKUP(B1505,'Team Data'!$A$1:$E$659,4,FALSE())</f>
        <v>684</v>
      </c>
      <c r="R1505" s="0" t="n">
        <f aca="false">VLOOKUP(B1505,'Team Data'!$A$1:$E$659,5,FALSE())</f>
        <v>461</v>
      </c>
      <c r="S1505" s="0" t="n">
        <f aca="false">IF(I1505=1,(MIN(30,(C1505-D1505)))*(M1505/(M1505+N1505))*(Q1505/(Q1505+R1505)),(MAX(-30,(C1505-D1505)))*(N1505/(M1505+N1505))*(R1505/(R1505+Q1505)))</f>
        <v>6.27248908296943</v>
      </c>
      <c r="T1505" s="0" t="n">
        <f aca="false">IF(J1505=1,(MIN(30,(D1505-C1505)))*(K1505/(K1505+L1505))*(O1505/(O1505+P1505)),(MAX(-30,(D1505-C1505)))*(L1505/(K1505+L1505))*(P1505/(P1505+O1505)))</f>
        <v>-2.48447204968944</v>
      </c>
      <c r="U1505" s="7" t="n">
        <v>43074</v>
      </c>
    </row>
    <row r="1506" customFormat="false" ht="15" hidden="false" customHeight="false" outlineLevel="0" collapsed="false">
      <c r="A1506" s="0" t="s">
        <v>207</v>
      </c>
      <c r="B1506" s="0" t="s">
        <v>128</v>
      </c>
      <c r="C1506" s="0" t="n">
        <v>80</v>
      </c>
      <c r="D1506" s="0" t="n">
        <v>94</v>
      </c>
      <c r="E1506" s="0" t="n">
        <v>37</v>
      </c>
      <c r="F1506" s="0" t="n">
        <v>36</v>
      </c>
      <c r="G1506" s="0" t="n">
        <v>12</v>
      </c>
      <c r="H1506" s="0" t="n">
        <v>8</v>
      </c>
      <c r="I1506" s="0" t="n">
        <v>0</v>
      </c>
      <c r="J1506" s="0" t="n">
        <v>1</v>
      </c>
      <c r="K1506" s="0" t="n">
        <f aca="false">VLOOKUP(A1506,'Team Data'!$A$1:$E$659,2,FALSE())</f>
        <v>13</v>
      </c>
      <c r="L1506" s="0" t="n">
        <f aca="false">VLOOKUP(A1506,'Team Data'!$A$1:$E$659,3,FALSE())</f>
        <v>19</v>
      </c>
      <c r="M1506" s="0" t="n">
        <f aca="false">VLOOKUP(B1506,'Team Data'!$A$1:$E$659,2,FALSE())</f>
        <v>12</v>
      </c>
      <c r="N1506" s="0" t="n">
        <f aca="false">VLOOKUP(B1506,'Team Data'!$A$1:$E$659,3,FALSE())</f>
        <v>18</v>
      </c>
      <c r="O1506" s="0" t="n">
        <f aca="false">VLOOKUP(A1506,'Team Data'!$A$1:$E$659,4,FALSE())</f>
        <v>530</v>
      </c>
      <c r="P1506" s="0" t="n">
        <f aca="false">VLOOKUP(A1506,'Team Data'!$A$1:$E$659,5,FALSE())</f>
        <v>469</v>
      </c>
      <c r="Q1506" s="0" t="n">
        <f aca="false">VLOOKUP(B1506,'Team Data'!$A$1:$E$659,4,FALSE())</f>
        <v>594</v>
      </c>
      <c r="R1506" s="0" t="n">
        <f aca="false">VLOOKUP(B1506,'Team Data'!$A$1:$E$659,5,FALSE())</f>
        <v>420</v>
      </c>
      <c r="S1506" s="0" t="n">
        <f aca="false">IF(I1506=1,(MIN(30,(C1506-D1506)))*(M1506/(M1506+N1506))*(Q1506/(Q1506+R1506)),(MAX(-30,(C1506-D1506)))*(N1506/(M1506+N1506))*(R1506/(R1506+Q1506)))</f>
        <v>-3.4792899408284</v>
      </c>
      <c r="T1506" s="0" t="n">
        <f aca="false">IF(J1506=1,(MIN(30,(D1506-C1506)))*(K1506/(K1506+L1506))*(O1506/(O1506+P1506)),(MAX(-30,(D1506-C1506)))*(L1506/(K1506+L1506))*(P1506/(P1506+O1506)))</f>
        <v>3.01739239239239</v>
      </c>
      <c r="U1506" s="7" t="n">
        <v>43074</v>
      </c>
    </row>
    <row r="1507" customFormat="false" ht="15" hidden="false" customHeight="false" outlineLevel="0" collapsed="false">
      <c r="A1507" s="0" t="s">
        <v>624</v>
      </c>
      <c r="B1507" s="0" t="s">
        <v>7</v>
      </c>
      <c r="C1507" s="0" t="n">
        <v>67</v>
      </c>
      <c r="D1507" s="0" t="n">
        <v>79</v>
      </c>
      <c r="E1507" s="0" t="n">
        <v>27</v>
      </c>
      <c r="F1507" s="0" t="n">
        <v>25</v>
      </c>
      <c r="G1507" s="0" t="n">
        <v>19</v>
      </c>
      <c r="H1507" s="0" t="n">
        <v>13</v>
      </c>
      <c r="I1507" s="0" t="n">
        <v>0</v>
      </c>
      <c r="J1507" s="0" t="n">
        <v>1</v>
      </c>
      <c r="K1507" s="0" t="n">
        <f aca="false">VLOOKUP(A1507,'Team Data'!$A$1:$E$659,2,FALSE())</f>
        <v>0</v>
      </c>
      <c r="L1507" s="0" t="n">
        <f aca="false">VLOOKUP(A1507,'Team Data'!$A$1:$E$659,3,FALSE())</f>
        <v>2</v>
      </c>
      <c r="M1507" s="0" t="n">
        <f aca="false">VLOOKUP(B1507,'Team Data'!$A$1:$E$659,2,FALSE())</f>
        <v>12</v>
      </c>
      <c r="N1507" s="0" t="n">
        <f aca="false">VLOOKUP(B1507,'Team Data'!$A$1:$E$659,3,FALSE())</f>
        <v>19</v>
      </c>
      <c r="O1507" s="0" t="n">
        <f aca="false">VLOOKUP(A1507,'Team Data'!$A$1:$E$659,4,FALSE())</f>
        <v>38</v>
      </c>
      <c r="P1507" s="0" t="n">
        <f aca="false">VLOOKUP(A1507,'Team Data'!$A$1:$E$659,5,FALSE())</f>
        <v>31</v>
      </c>
      <c r="Q1507" s="0" t="n">
        <f aca="false">VLOOKUP(B1507,'Team Data'!$A$1:$E$659,4,FALSE())</f>
        <v>486</v>
      </c>
      <c r="R1507" s="0" t="n">
        <f aca="false">VLOOKUP(B1507,'Team Data'!$A$1:$E$659,5,FALSE())</f>
        <v>454</v>
      </c>
      <c r="S1507" s="0" t="n">
        <f aca="false">IF(I1507=1,(MIN(30,(C1507-D1507)))*(M1507/(M1507+N1507))*(Q1507/(Q1507+R1507)),(MAX(-30,(C1507-D1507)))*(N1507/(M1507+N1507))*(R1507/(R1507+Q1507)))</f>
        <v>-3.5522306108442</v>
      </c>
      <c r="T1507" s="0" t="n">
        <f aca="false">IF(J1507=1,(MIN(30,(D1507-C1507)))*(K1507/(K1507+L1507))*(O1507/(O1507+P1507)),(MAX(-30,(D1507-C1507)))*(L1507/(K1507+L1507))*(P1507/(P1507+O1507)))</f>
        <v>0</v>
      </c>
      <c r="U1507" s="7" t="n">
        <v>43074</v>
      </c>
    </row>
    <row r="1508" customFormat="false" ht="15" hidden="false" customHeight="false" outlineLevel="0" collapsed="false">
      <c r="A1508" s="0" t="s">
        <v>248</v>
      </c>
      <c r="B1508" s="0" t="s">
        <v>252</v>
      </c>
      <c r="C1508" s="0" t="n">
        <v>54</v>
      </c>
      <c r="D1508" s="0" t="n">
        <v>70</v>
      </c>
      <c r="E1508" s="0" t="n">
        <v>24</v>
      </c>
      <c r="F1508" s="0" t="n">
        <v>40</v>
      </c>
      <c r="G1508" s="0" t="n">
        <v>12</v>
      </c>
      <c r="H1508" s="0" t="n">
        <v>15</v>
      </c>
      <c r="I1508" s="0" t="n">
        <v>0</v>
      </c>
      <c r="J1508" s="0" t="n">
        <v>1</v>
      </c>
      <c r="K1508" s="0" t="n">
        <f aca="false">VLOOKUP(A1508,'Team Data'!$A$1:$E$659,2,FALSE())</f>
        <v>7</v>
      </c>
      <c r="L1508" s="0" t="n">
        <f aca="false">VLOOKUP(A1508,'Team Data'!$A$1:$E$659,3,FALSE())</f>
        <v>25</v>
      </c>
      <c r="M1508" s="0" t="n">
        <f aca="false">VLOOKUP(B1508,'Team Data'!$A$1:$E$659,2,FALSE())</f>
        <v>30</v>
      </c>
      <c r="N1508" s="0" t="n">
        <f aca="false">VLOOKUP(B1508,'Team Data'!$A$1:$E$659,3,FALSE())</f>
        <v>6</v>
      </c>
      <c r="O1508" s="0" t="n">
        <f aca="false">VLOOKUP(A1508,'Team Data'!$A$1:$E$659,4,FALSE())</f>
        <v>549</v>
      </c>
      <c r="P1508" s="0" t="n">
        <f aca="false">VLOOKUP(A1508,'Team Data'!$A$1:$E$659,5,FALSE())</f>
        <v>437</v>
      </c>
      <c r="Q1508" s="0" t="n">
        <f aca="false">VLOOKUP(B1508,'Team Data'!$A$1:$E$659,4,FALSE())</f>
        <v>602</v>
      </c>
      <c r="R1508" s="0" t="n">
        <f aca="false">VLOOKUP(B1508,'Team Data'!$A$1:$E$659,5,FALSE())</f>
        <v>592</v>
      </c>
      <c r="S1508" s="0" t="n">
        <f aca="false">IF(I1508=1,(MIN(30,(C1508-D1508)))*(M1508/(M1508+N1508))*(Q1508/(Q1508+R1508)),(MAX(-30,(C1508-D1508)))*(N1508/(M1508+N1508))*(R1508/(R1508+Q1508)))</f>
        <v>-1.32216638749302</v>
      </c>
      <c r="T1508" s="0" t="n">
        <f aca="false">IF(J1508=1,(MIN(30,(D1508-C1508)))*(K1508/(K1508+L1508))*(O1508/(O1508+P1508)),(MAX(-30,(D1508-C1508)))*(L1508/(K1508+L1508))*(P1508/(P1508+O1508)))</f>
        <v>1.94878296146045</v>
      </c>
      <c r="U1508" s="7" t="n">
        <v>43074</v>
      </c>
    </row>
    <row r="1509" customFormat="false" ht="15" hidden="false" customHeight="false" outlineLevel="0" collapsed="false">
      <c r="A1509" s="0" t="s">
        <v>626</v>
      </c>
      <c r="B1509" s="0" t="s">
        <v>262</v>
      </c>
      <c r="C1509" s="0" t="n">
        <v>69</v>
      </c>
      <c r="D1509" s="0" t="n">
        <v>99</v>
      </c>
      <c r="E1509" s="0" t="n">
        <v>26</v>
      </c>
      <c r="F1509" s="0" t="n">
        <v>39</v>
      </c>
      <c r="G1509" s="0" t="n">
        <v>15</v>
      </c>
      <c r="H1509" s="0" t="n">
        <v>12</v>
      </c>
      <c r="I1509" s="0" t="n">
        <v>0</v>
      </c>
      <c r="J1509" s="0" t="n">
        <v>1</v>
      </c>
      <c r="K1509" s="0" t="n">
        <f aca="false">VLOOKUP(A1509,'Team Data'!$A$1:$E$659,2,FALSE())</f>
        <v>0</v>
      </c>
      <c r="L1509" s="0" t="n">
        <f aca="false">VLOOKUP(A1509,'Team Data'!$A$1:$E$659,3,FALSE())</f>
        <v>1</v>
      </c>
      <c r="M1509" s="0" t="n">
        <f aca="false">VLOOKUP(B1509,'Team Data'!$A$1:$E$659,2,FALSE())</f>
        <v>20</v>
      </c>
      <c r="N1509" s="0" t="n">
        <f aca="false">VLOOKUP(B1509,'Team Data'!$A$1:$E$659,3,FALSE())</f>
        <v>14</v>
      </c>
      <c r="O1509" s="0" t="n">
        <f aca="false">VLOOKUP(A1509,'Team Data'!$A$1:$E$659,4,FALSE())</f>
        <v>20</v>
      </c>
      <c r="P1509" s="0" t="n">
        <f aca="false">VLOOKUP(A1509,'Team Data'!$A$1:$E$659,5,FALSE())</f>
        <v>14</v>
      </c>
      <c r="Q1509" s="0" t="n">
        <f aca="false">VLOOKUP(B1509,'Team Data'!$A$1:$E$659,4,FALSE())</f>
        <v>507</v>
      </c>
      <c r="R1509" s="0" t="n">
        <f aca="false">VLOOKUP(B1509,'Team Data'!$A$1:$E$659,5,FALSE())</f>
        <v>501</v>
      </c>
      <c r="S1509" s="0" t="n">
        <f aca="false">IF(I1509=1,(MIN(30,(C1509-D1509)))*(M1509/(M1509+N1509))*(Q1509/(Q1509+R1509)),(MAX(-30,(C1509-D1509)))*(N1509/(M1509+N1509))*(R1509/(R1509+Q1509)))</f>
        <v>-6.13970588235294</v>
      </c>
      <c r="T1509" s="0" t="n">
        <f aca="false">IF(J1509=1,(MIN(30,(D1509-C1509)))*(K1509/(K1509+L1509))*(O1509/(O1509+P1509)),(MAX(-30,(D1509-C1509)))*(L1509/(K1509+L1509))*(P1509/(P1509+O1509)))</f>
        <v>0</v>
      </c>
      <c r="U1509" s="7" t="n">
        <v>43074</v>
      </c>
    </row>
    <row r="1510" customFormat="false" ht="15" hidden="false" customHeight="false" outlineLevel="0" collapsed="false">
      <c r="A1510" s="0" t="s">
        <v>46</v>
      </c>
      <c r="B1510" s="0" t="s">
        <v>258</v>
      </c>
      <c r="C1510" s="0" t="n">
        <v>76</v>
      </c>
      <c r="D1510" s="0" t="n">
        <v>78</v>
      </c>
      <c r="E1510" s="0" t="n">
        <v>30</v>
      </c>
      <c r="F1510" s="0" t="n">
        <v>43</v>
      </c>
      <c r="G1510" s="0" t="n">
        <v>12</v>
      </c>
      <c r="H1510" s="0" t="n">
        <v>12</v>
      </c>
      <c r="I1510" s="0" t="n">
        <v>0</v>
      </c>
      <c r="J1510" s="0" t="n">
        <v>1</v>
      </c>
      <c r="K1510" s="0" t="n">
        <f aca="false">VLOOKUP(A1510,'Team Data'!$A$1:$E$659,2,FALSE())</f>
        <v>18</v>
      </c>
      <c r="L1510" s="0" t="n">
        <f aca="false">VLOOKUP(A1510,'Team Data'!$A$1:$E$659,3,FALSE())</f>
        <v>17</v>
      </c>
      <c r="M1510" s="0" t="n">
        <f aca="false">VLOOKUP(B1510,'Team Data'!$A$1:$E$659,2,FALSE())</f>
        <v>22</v>
      </c>
      <c r="N1510" s="0" t="n">
        <f aca="false">VLOOKUP(B1510,'Team Data'!$A$1:$E$659,3,FALSE())</f>
        <v>17</v>
      </c>
      <c r="O1510" s="0" t="n">
        <f aca="false">VLOOKUP(A1510,'Team Data'!$A$1:$E$659,4,FALSE())</f>
        <v>546</v>
      </c>
      <c r="P1510" s="0" t="n">
        <f aca="false">VLOOKUP(A1510,'Team Data'!$A$1:$E$659,5,FALSE())</f>
        <v>561</v>
      </c>
      <c r="Q1510" s="0" t="n">
        <f aca="false">VLOOKUP(B1510,'Team Data'!$A$1:$E$659,4,FALSE())</f>
        <v>712</v>
      </c>
      <c r="R1510" s="0" t="n">
        <f aca="false">VLOOKUP(B1510,'Team Data'!$A$1:$E$659,5,FALSE())</f>
        <v>575</v>
      </c>
      <c r="S1510" s="0" t="n">
        <f aca="false">IF(I1510=1,(MIN(30,(C1510-D1510)))*(M1510/(M1510+N1510))*(Q1510/(Q1510+R1510)),(MAX(-30,(C1510-D1510)))*(N1510/(M1510+N1510))*(R1510/(R1510+Q1510)))</f>
        <v>-0.389496543342697</v>
      </c>
      <c r="T1510" s="0" t="n">
        <f aca="false">IF(J1510=1,(MIN(30,(D1510-C1510)))*(K1510/(K1510+L1510))*(O1510/(O1510+P1510)),(MAX(-30,(D1510-C1510)))*(L1510/(K1510+L1510))*(P1510/(P1510+O1510)))</f>
        <v>0.507317073170732</v>
      </c>
      <c r="U1510" s="7" t="n">
        <v>43074</v>
      </c>
    </row>
    <row r="1511" customFormat="false" ht="15" hidden="false" customHeight="false" outlineLevel="0" collapsed="false">
      <c r="A1511" s="0" t="s">
        <v>132</v>
      </c>
      <c r="B1511" s="0" t="s">
        <v>297</v>
      </c>
      <c r="C1511" s="0" t="n">
        <v>82</v>
      </c>
      <c r="D1511" s="0" t="n">
        <v>84</v>
      </c>
      <c r="E1511" s="0" t="n">
        <v>42</v>
      </c>
      <c r="F1511" s="0" t="n">
        <v>30</v>
      </c>
      <c r="G1511" s="0" t="n">
        <v>17</v>
      </c>
      <c r="H1511" s="0" t="n">
        <v>18</v>
      </c>
      <c r="I1511" s="0" t="n">
        <v>0</v>
      </c>
      <c r="J1511" s="0" t="n">
        <v>1</v>
      </c>
      <c r="K1511" s="0" t="n">
        <f aca="false">VLOOKUP(A1511,'Team Data'!$A$1:$E$659,2,FALSE())</f>
        <v>10</v>
      </c>
      <c r="L1511" s="0" t="n">
        <f aca="false">VLOOKUP(A1511,'Team Data'!$A$1:$E$659,3,FALSE())</f>
        <v>22</v>
      </c>
      <c r="M1511" s="0" t="n">
        <f aca="false">VLOOKUP(B1511,'Team Data'!$A$1:$E$659,2,FALSE())</f>
        <v>11</v>
      </c>
      <c r="N1511" s="0" t="n">
        <f aca="false">VLOOKUP(B1511,'Team Data'!$A$1:$E$659,3,FALSE())</f>
        <v>21</v>
      </c>
      <c r="O1511" s="0" t="n">
        <f aca="false">VLOOKUP(A1511,'Team Data'!$A$1:$E$659,4,FALSE())</f>
        <v>532</v>
      </c>
      <c r="P1511" s="0" t="n">
        <f aca="false">VLOOKUP(A1511,'Team Data'!$A$1:$E$659,5,FALSE())</f>
        <v>476</v>
      </c>
      <c r="Q1511" s="0" t="n">
        <f aca="false">VLOOKUP(B1511,'Team Data'!$A$1:$E$659,4,FALSE())</f>
        <v>511</v>
      </c>
      <c r="R1511" s="0" t="n">
        <f aca="false">VLOOKUP(B1511,'Team Data'!$A$1:$E$659,5,FALSE())</f>
        <v>448</v>
      </c>
      <c r="S1511" s="0" t="n">
        <f aca="false">IF(I1511=1,(MIN(30,(C1511-D1511)))*(M1511/(M1511+N1511))*(Q1511/(Q1511+R1511)),(MAX(-30,(C1511-D1511)))*(N1511/(M1511+N1511))*(R1511/(R1511+Q1511)))</f>
        <v>-0.613138686131387</v>
      </c>
      <c r="T1511" s="0" t="n">
        <f aca="false">IF(J1511=1,(MIN(30,(D1511-C1511)))*(K1511/(K1511+L1511))*(O1511/(O1511+P1511)),(MAX(-30,(D1511-C1511)))*(L1511/(K1511+L1511))*(P1511/(P1511+O1511)))</f>
        <v>0.329861111111111</v>
      </c>
      <c r="U1511" s="7" t="n">
        <v>43074</v>
      </c>
    </row>
    <row r="1512" customFormat="false" ht="15" hidden="false" customHeight="false" outlineLevel="0" collapsed="false">
      <c r="A1512" s="0" t="s">
        <v>65</v>
      </c>
      <c r="B1512" s="0" t="s">
        <v>249</v>
      </c>
      <c r="C1512" s="0" t="n">
        <v>73</v>
      </c>
      <c r="D1512" s="0" t="n">
        <v>79</v>
      </c>
      <c r="E1512" s="0" t="n">
        <v>35</v>
      </c>
      <c r="F1512" s="0" t="n">
        <v>35</v>
      </c>
      <c r="G1512" s="0" t="n">
        <v>10</v>
      </c>
      <c r="H1512" s="0" t="n">
        <v>14</v>
      </c>
      <c r="I1512" s="0" t="n">
        <v>0</v>
      </c>
      <c r="J1512" s="0" t="n">
        <v>1</v>
      </c>
      <c r="K1512" s="0" t="n">
        <f aca="false">VLOOKUP(A1512,'Team Data'!$A$1:$E$659,2,FALSE())</f>
        <v>7</v>
      </c>
      <c r="L1512" s="0" t="n">
        <f aca="false">VLOOKUP(A1512,'Team Data'!$A$1:$E$659,3,FALSE())</f>
        <v>20</v>
      </c>
      <c r="M1512" s="0" t="n">
        <f aca="false">VLOOKUP(B1512,'Team Data'!$A$1:$E$659,2,FALSE())</f>
        <v>10</v>
      </c>
      <c r="N1512" s="0" t="n">
        <f aca="false">VLOOKUP(B1512,'Team Data'!$A$1:$E$659,3,FALSE())</f>
        <v>21</v>
      </c>
      <c r="O1512" s="0" t="n">
        <f aca="false">VLOOKUP(A1512,'Team Data'!$A$1:$E$659,4,FALSE())</f>
        <v>381</v>
      </c>
      <c r="P1512" s="0" t="n">
        <f aca="false">VLOOKUP(A1512,'Team Data'!$A$1:$E$659,5,FALSE())</f>
        <v>427</v>
      </c>
      <c r="Q1512" s="0" t="n">
        <f aca="false">VLOOKUP(B1512,'Team Data'!$A$1:$E$659,4,FALSE())</f>
        <v>432</v>
      </c>
      <c r="R1512" s="0" t="n">
        <f aca="false">VLOOKUP(B1512,'Team Data'!$A$1:$E$659,5,FALSE())</f>
        <v>523</v>
      </c>
      <c r="S1512" s="0" t="n">
        <f aca="false">IF(I1512=1,(MIN(30,(C1512-D1512)))*(M1512/(M1512+N1512))*(Q1512/(Q1512+R1512)),(MAX(-30,(C1512-D1512)))*(N1512/(M1512+N1512))*(R1512/(R1512+Q1512)))</f>
        <v>-2.22590778584699</v>
      </c>
      <c r="T1512" s="0" t="n">
        <f aca="false">IF(J1512=1,(MIN(30,(D1512-C1512)))*(K1512/(K1512+L1512))*(O1512/(O1512+P1512)),(MAX(-30,(D1512-C1512)))*(L1512/(K1512+L1512))*(P1512/(P1512+O1512)))</f>
        <v>0.733498349834983</v>
      </c>
      <c r="U1512" s="7" t="n">
        <v>43074</v>
      </c>
    </row>
    <row r="1513" customFormat="false" ht="15" hidden="false" customHeight="false" outlineLevel="0" collapsed="false">
      <c r="A1513" s="0" t="s">
        <v>330</v>
      </c>
      <c r="B1513" s="0" t="s">
        <v>66</v>
      </c>
      <c r="C1513" s="0" t="n">
        <v>51</v>
      </c>
      <c r="D1513" s="0" t="n">
        <v>74</v>
      </c>
      <c r="E1513" s="0" t="n">
        <v>30</v>
      </c>
      <c r="F1513" s="0" t="n">
        <v>38</v>
      </c>
      <c r="G1513" s="0" t="n">
        <v>17</v>
      </c>
      <c r="H1513" s="0" t="n">
        <v>9</v>
      </c>
      <c r="I1513" s="0" t="n">
        <v>0</v>
      </c>
      <c r="J1513" s="0" t="n">
        <v>1</v>
      </c>
      <c r="K1513" s="0" t="n">
        <f aca="false">VLOOKUP(A1513,'Team Data'!$A$1:$E$659,2,FALSE())</f>
        <v>9</v>
      </c>
      <c r="L1513" s="0" t="n">
        <f aca="false">VLOOKUP(A1513,'Team Data'!$A$1:$E$659,3,FALSE())</f>
        <v>21</v>
      </c>
      <c r="M1513" s="0" t="n">
        <f aca="false">VLOOKUP(B1513,'Team Data'!$A$1:$E$659,2,FALSE())</f>
        <v>21</v>
      </c>
      <c r="N1513" s="0" t="n">
        <f aca="false">VLOOKUP(B1513,'Team Data'!$A$1:$E$659,3,FALSE())</f>
        <v>12</v>
      </c>
      <c r="O1513" s="0" t="n">
        <f aca="false">VLOOKUP(A1513,'Team Data'!$A$1:$E$659,4,FALSE())</f>
        <v>467</v>
      </c>
      <c r="P1513" s="0" t="n">
        <f aca="false">VLOOKUP(A1513,'Team Data'!$A$1:$E$659,5,FALSE())</f>
        <v>455</v>
      </c>
      <c r="Q1513" s="0" t="n">
        <f aca="false">VLOOKUP(B1513,'Team Data'!$A$1:$E$659,4,FALSE())</f>
        <v>590</v>
      </c>
      <c r="R1513" s="0" t="n">
        <f aca="false">VLOOKUP(B1513,'Team Data'!$A$1:$E$659,5,FALSE())</f>
        <v>486</v>
      </c>
      <c r="S1513" s="0" t="n">
        <f aca="false">IF(I1513=1,(MIN(30,(C1513-D1513)))*(M1513/(M1513+N1513))*(Q1513/(Q1513+R1513)),(MAX(-30,(C1513-D1513)))*(N1513/(M1513+N1513))*(R1513/(R1513+Q1513)))</f>
        <v>-3.77762757688408</v>
      </c>
      <c r="T1513" s="0" t="n">
        <f aca="false">IF(J1513=1,(MIN(30,(D1513-C1513)))*(K1513/(K1513+L1513))*(O1513/(O1513+P1513)),(MAX(-30,(D1513-C1513)))*(L1513/(K1513+L1513))*(P1513/(P1513+O1513)))</f>
        <v>3.49490238611714</v>
      </c>
      <c r="U1513" s="7" t="n">
        <v>43075</v>
      </c>
    </row>
    <row r="1514" customFormat="false" ht="15" hidden="false" customHeight="false" outlineLevel="0" collapsed="false">
      <c r="A1514" s="0" t="s">
        <v>335</v>
      </c>
      <c r="B1514" s="0" t="s">
        <v>342</v>
      </c>
      <c r="C1514" s="0" t="n">
        <v>61</v>
      </c>
      <c r="D1514" s="0" t="n">
        <v>68</v>
      </c>
      <c r="E1514" s="0" t="n">
        <v>27</v>
      </c>
      <c r="F1514" s="0" t="n">
        <v>32</v>
      </c>
      <c r="G1514" s="0" t="n">
        <v>14</v>
      </c>
      <c r="H1514" s="0" t="n">
        <v>10</v>
      </c>
      <c r="I1514" s="0" t="n">
        <v>0</v>
      </c>
      <c r="J1514" s="0" t="n">
        <v>1</v>
      </c>
      <c r="K1514" s="0" t="n">
        <f aca="false">VLOOKUP(A1514,'Team Data'!$A$1:$E$659,2,FALSE())</f>
        <v>31</v>
      </c>
      <c r="L1514" s="0" t="n">
        <f aca="false">VLOOKUP(A1514,'Team Data'!$A$1:$E$659,3,FALSE())</f>
        <v>3</v>
      </c>
      <c r="M1514" s="0" t="n">
        <f aca="false">VLOOKUP(B1514,'Team Data'!$A$1:$E$659,2,FALSE())</f>
        <v>26</v>
      </c>
      <c r="N1514" s="0" t="n">
        <f aca="false">VLOOKUP(B1514,'Team Data'!$A$1:$E$659,3,FALSE())</f>
        <v>10</v>
      </c>
      <c r="O1514" s="0" t="n">
        <f aca="false">VLOOKUP(A1514,'Team Data'!$A$1:$E$659,4,FALSE())</f>
        <v>678</v>
      </c>
      <c r="P1514" s="0" t="n">
        <f aca="false">VLOOKUP(A1514,'Team Data'!$A$1:$E$659,5,FALSE())</f>
        <v>466</v>
      </c>
      <c r="Q1514" s="0" t="n">
        <f aca="false">VLOOKUP(B1514,'Team Data'!$A$1:$E$659,4,FALSE())</f>
        <v>708</v>
      </c>
      <c r="R1514" s="0" t="n">
        <f aca="false">VLOOKUP(B1514,'Team Data'!$A$1:$E$659,5,FALSE())</f>
        <v>504</v>
      </c>
      <c r="S1514" s="0" t="n">
        <f aca="false">IF(I1514=1,(MIN(30,(C1514-D1514)))*(M1514/(M1514+N1514))*(Q1514/(Q1514+R1514)),(MAX(-30,(C1514-D1514)))*(N1514/(M1514+N1514))*(R1514/(R1514+Q1514)))</f>
        <v>-0.808580858085809</v>
      </c>
      <c r="T1514" s="0" t="n">
        <f aca="false">IF(J1514=1,(MIN(30,(D1514-C1514)))*(K1514/(K1514+L1514))*(O1514/(O1514+P1514)),(MAX(-30,(D1514-C1514)))*(L1514/(K1514+L1514))*(P1514/(P1514+O1514)))</f>
        <v>3.78254833401892</v>
      </c>
      <c r="U1514" s="7" t="n">
        <v>43075</v>
      </c>
    </row>
    <row r="1515" customFormat="false" ht="15" hidden="false" customHeight="false" outlineLevel="0" collapsed="false">
      <c r="A1515" s="0" t="s">
        <v>183</v>
      </c>
      <c r="B1515" s="0" t="s">
        <v>228</v>
      </c>
      <c r="C1515" s="0" t="n">
        <v>78</v>
      </c>
      <c r="D1515" s="0" t="n">
        <v>82</v>
      </c>
      <c r="E1515" s="0" t="n">
        <v>27</v>
      </c>
      <c r="F1515" s="0" t="n">
        <v>43</v>
      </c>
      <c r="G1515" s="0" t="n">
        <v>13</v>
      </c>
      <c r="H1515" s="0" t="n">
        <v>17</v>
      </c>
      <c r="I1515" s="0" t="n">
        <v>0</v>
      </c>
      <c r="J1515" s="0" t="n">
        <v>1</v>
      </c>
      <c r="K1515" s="0" t="n">
        <f aca="false">VLOOKUP(A1515,'Team Data'!$A$1:$E$659,2,FALSE())</f>
        <v>18</v>
      </c>
      <c r="L1515" s="0" t="n">
        <f aca="false">VLOOKUP(A1515,'Team Data'!$A$1:$E$659,3,FALSE())</f>
        <v>13</v>
      </c>
      <c r="M1515" s="0" t="n">
        <f aca="false">VLOOKUP(B1515,'Team Data'!$A$1:$E$659,2,FALSE())</f>
        <v>8</v>
      </c>
      <c r="N1515" s="0" t="n">
        <f aca="false">VLOOKUP(B1515,'Team Data'!$A$1:$E$659,3,FALSE())</f>
        <v>23</v>
      </c>
      <c r="O1515" s="0" t="n">
        <f aca="false">VLOOKUP(A1515,'Team Data'!$A$1:$E$659,4,FALSE())</f>
        <v>392</v>
      </c>
      <c r="P1515" s="0" t="n">
        <f aca="false">VLOOKUP(A1515,'Team Data'!$A$1:$E$659,5,FALSE())</f>
        <v>532</v>
      </c>
      <c r="Q1515" s="0" t="n">
        <f aca="false">VLOOKUP(B1515,'Team Data'!$A$1:$E$659,4,FALSE())</f>
        <v>632</v>
      </c>
      <c r="R1515" s="0" t="n">
        <f aca="false">VLOOKUP(B1515,'Team Data'!$A$1:$E$659,5,FALSE())</f>
        <v>404</v>
      </c>
      <c r="S1515" s="0" t="n">
        <f aca="false">IF(I1515=1,(MIN(30,(C1515-D1515)))*(M1515/(M1515+N1515))*(Q1515/(Q1515+R1515)),(MAX(-30,(C1515-D1515)))*(N1515/(M1515+N1515))*(R1515/(R1515+Q1515)))</f>
        <v>-1.157304770208</v>
      </c>
      <c r="T1515" s="0" t="n">
        <f aca="false">IF(J1515=1,(MIN(30,(D1515-C1515)))*(K1515/(K1515+L1515))*(O1515/(O1515+P1515)),(MAX(-30,(D1515-C1515)))*(L1515/(K1515+L1515))*(P1515/(P1515+O1515)))</f>
        <v>0.98533724340176</v>
      </c>
      <c r="U1515" s="7" t="n">
        <v>43075</v>
      </c>
    </row>
    <row r="1516" customFormat="false" ht="15" hidden="false" customHeight="false" outlineLevel="0" collapsed="false">
      <c r="A1516" s="0" t="s">
        <v>338</v>
      </c>
      <c r="B1516" s="0" t="s">
        <v>51</v>
      </c>
      <c r="C1516" s="0" t="n">
        <v>80</v>
      </c>
      <c r="D1516" s="0" t="n">
        <v>57</v>
      </c>
      <c r="E1516" s="0" t="n">
        <v>39</v>
      </c>
      <c r="F1516" s="0" t="n">
        <v>34</v>
      </c>
      <c r="G1516" s="0" t="n">
        <v>18</v>
      </c>
      <c r="H1516" s="0" t="n">
        <v>20</v>
      </c>
      <c r="I1516" s="0" t="n">
        <v>1</v>
      </c>
      <c r="J1516" s="0" t="n">
        <v>0</v>
      </c>
      <c r="K1516" s="0" t="n">
        <f aca="false">VLOOKUP(A1516,'Team Data'!$A$1:$E$659,2,FALSE())</f>
        <v>11</v>
      </c>
      <c r="L1516" s="0" t="n">
        <f aca="false">VLOOKUP(A1516,'Team Data'!$A$1:$E$659,3,FALSE())</f>
        <v>20</v>
      </c>
      <c r="M1516" s="0" t="n">
        <f aca="false">VLOOKUP(B1516,'Team Data'!$A$1:$E$659,2,FALSE())</f>
        <v>6</v>
      </c>
      <c r="N1516" s="0" t="n">
        <f aca="false">VLOOKUP(B1516,'Team Data'!$A$1:$E$659,3,FALSE())</f>
        <v>23</v>
      </c>
      <c r="O1516" s="0" t="n">
        <f aca="false">VLOOKUP(A1516,'Team Data'!$A$1:$E$659,4,FALSE())</f>
        <v>617</v>
      </c>
      <c r="P1516" s="0" t="n">
        <f aca="false">VLOOKUP(A1516,'Team Data'!$A$1:$E$659,5,FALSE())</f>
        <v>430</v>
      </c>
      <c r="Q1516" s="0" t="n">
        <f aca="false">VLOOKUP(B1516,'Team Data'!$A$1:$E$659,4,FALSE())</f>
        <v>485</v>
      </c>
      <c r="R1516" s="0" t="n">
        <f aca="false">VLOOKUP(B1516,'Team Data'!$A$1:$E$659,5,FALSE())</f>
        <v>443</v>
      </c>
      <c r="S1516" s="0" t="n">
        <f aca="false">IF(I1516=1,(MIN(30,(C1516-D1516)))*(M1516/(M1516+N1516))*(Q1516/(Q1516+R1516)),(MAX(-30,(C1516-D1516)))*(N1516/(M1516+N1516))*(R1516/(R1516+Q1516)))</f>
        <v>2.48699464922711</v>
      </c>
      <c r="T1516" s="0" t="n">
        <f aca="false">IF(J1516=1,(MIN(30,(D1516-C1516)))*(K1516/(K1516+L1516))*(O1516/(O1516+P1516)),(MAX(-30,(D1516-C1516)))*(L1516/(K1516+L1516))*(P1516/(P1516+O1516)))</f>
        <v>-6.09421696398312</v>
      </c>
      <c r="U1516" s="7" t="n">
        <v>43075</v>
      </c>
    </row>
    <row r="1517" customFormat="false" ht="15" hidden="false" customHeight="false" outlineLevel="0" collapsed="false">
      <c r="A1517" s="0" t="s">
        <v>31</v>
      </c>
      <c r="B1517" s="0" t="s">
        <v>167</v>
      </c>
      <c r="C1517" s="0" t="n">
        <v>54</v>
      </c>
      <c r="D1517" s="0" t="n">
        <v>69</v>
      </c>
      <c r="E1517" s="0" t="n">
        <v>32</v>
      </c>
      <c r="F1517" s="0" t="n">
        <v>35</v>
      </c>
      <c r="G1517" s="0" t="n">
        <v>13</v>
      </c>
      <c r="H1517" s="0" t="n">
        <v>15</v>
      </c>
      <c r="I1517" s="0" t="n">
        <v>0</v>
      </c>
      <c r="J1517" s="0" t="n">
        <v>1</v>
      </c>
      <c r="K1517" s="0" t="n">
        <f aca="false">VLOOKUP(A1517,'Team Data'!$A$1:$E$659,2,FALSE())</f>
        <v>15</v>
      </c>
      <c r="L1517" s="0" t="n">
        <f aca="false">VLOOKUP(A1517,'Team Data'!$A$1:$E$659,3,FALSE())</f>
        <v>16</v>
      </c>
      <c r="M1517" s="0" t="n">
        <f aca="false">VLOOKUP(B1517,'Team Data'!$A$1:$E$659,2,FALSE())</f>
        <v>22</v>
      </c>
      <c r="N1517" s="0" t="n">
        <f aca="false">VLOOKUP(B1517,'Team Data'!$A$1:$E$659,3,FALSE())</f>
        <v>10</v>
      </c>
      <c r="O1517" s="0" t="n">
        <f aca="false">VLOOKUP(A1517,'Team Data'!$A$1:$E$659,4,FALSE())</f>
        <v>460</v>
      </c>
      <c r="P1517" s="0" t="n">
        <f aca="false">VLOOKUP(A1517,'Team Data'!$A$1:$E$659,5,FALSE())</f>
        <v>490</v>
      </c>
      <c r="Q1517" s="0" t="n">
        <f aca="false">VLOOKUP(B1517,'Team Data'!$A$1:$E$659,4,FALSE())</f>
        <v>612</v>
      </c>
      <c r="R1517" s="0" t="n">
        <f aca="false">VLOOKUP(B1517,'Team Data'!$A$1:$E$659,5,FALSE())</f>
        <v>453</v>
      </c>
      <c r="S1517" s="0" t="n">
        <f aca="false">IF(I1517=1,(MIN(30,(C1517-D1517)))*(M1517/(M1517+N1517))*(Q1517/(Q1517+R1517)),(MAX(-30,(C1517-D1517)))*(N1517/(M1517+N1517))*(R1517/(R1517+Q1517)))</f>
        <v>-1.99383802816901</v>
      </c>
      <c r="T1517" s="0" t="n">
        <f aca="false">IF(J1517=1,(MIN(30,(D1517-C1517)))*(K1517/(K1517+L1517))*(O1517/(O1517+P1517)),(MAX(-30,(D1517-C1517)))*(L1517/(K1517+L1517))*(P1517/(P1517+O1517)))</f>
        <v>3.51443123938879</v>
      </c>
      <c r="U1517" s="7" t="n">
        <v>43075</v>
      </c>
    </row>
    <row r="1518" customFormat="false" ht="15" hidden="false" customHeight="false" outlineLevel="0" collapsed="false">
      <c r="A1518" s="0" t="s">
        <v>334</v>
      </c>
      <c r="B1518" s="0" t="s">
        <v>104</v>
      </c>
      <c r="C1518" s="0" t="n">
        <v>88</v>
      </c>
      <c r="D1518" s="0" t="n">
        <v>72</v>
      </c>
      <c r="E1518" s="0" t="n">
        <v>31</v>
      </c>
      <c r="F1518" s="0" t="n">
        <v>30</v>
      </c>
      <c r="G1518" s="0" t="n">
        <v>12</v>
      </c>
      <c r="H1518" s="0" t="n">
        <v>19</v>
      </c>
      <c r="I1518" s="0" t="n">
        <v>1</v>
      </c>
      <c r="J1518" s="0" t="n">
        <v>0</v>
      </c>
      <c r="K1518" s="0" t="n">
        <f aca="false">VLOOKUP(A1518,'Team Data'!$A$1:$E$659,2,FALSE())</f>
        <v>36</v>
      </c>
      <c r="L1518" s="0" t="n">
        <f aca="false">VLOOKUP(A1518,'Team Data'!$A$1:$E$659,3,FALSE())</f>
        <v>4</v>
      </c>
      <c r="M1518" s="0" t="n">
        <f aca="false">VLOOKUP(B1518,'Team Data'!$A$1:$E$659,2,FALSE())</f>
        <v>32</v>
      </c>
      <c r="N1518" s="0" t="n">
        <f aca="false">VLOOKUP(B1518,'Team Data'!$A$1:$E$659,3,FALSE())</f>
        <v>5</v>
      </c>
      <c r="O1518" s="0" t="n">
        <f aca="false">VLOOKUP(A1518,'Team Data'!$A$1:$E$659,4,FALSE())</f>
        <v>804</v>
      </c>
      <c r="P1518" s="0" t="n">
        <f aca="false">VLOOKUP(A1518,'Team Data'!$A$1:$E$659,5,FALSE())</f>
        <v>530</v>
      </c>
      <c r="Q1518" s="0" t="n">
        <f aca="false">VLOOKUP(B1518,'Team Data'!$A$1:$E$659,4,FALSE())</f>
        <v>666</v>
      </c>
      <c r="R1518" s="0" t="n">
        <f aca="false">VLOOKUP(B1518,'Team Data'!$A$1:$E$659,5,FALSE())</f>
        <v>579</v>
      </c>
      <c r="S1518" s="0" t="n">
        <f aca="false">IF(I1518=1,(MIN(30,(C1518-D1518)))*(M1518/(M1518+N1518))*(Q1518/(Q1518+R1518)),(MAX(-30,(C1518-D1518)))*(N1518/(M1518+N1518))*(R1518/(R1518+Q1518)))</f>
        <v>7.40240963855422</v>
      </c>
      <c r="T1518" s="0" t="n">
        <f aca="false">IF(J1518=1,(MIN(30,(D1518-C1518)))*(K1518/(K1518+L1518))*(O1518/(O1518+P1518)),(MAX(-30,(D1518-C1518)))*(L1518/(K1518+L1518))*(P1518/(P1518+O1518)))</f>
        <v>-0.63568215892054</v>
      </c>
      <c r="U1518" s="7" t="n">
        <v>43075</v>
      </c>
    </row>
    <row r="1519" customFormat="false" ht="15" hidden="false" customHeight="false" outlineLevel="0" collapsed="false">
      <c r="A1519" s="0" t="s">
        <v>349</v>
      </c>
      <c r="B1519" s="0" t="s">
        <v>100</v>
      </c>
      <c r="C1519" s="0" t="n">
        <v>82</v>
      </c>
      <c r="D1519" s="0" t="n">
        <v>87</v>
      </c>
      <c r="E1519" s="0" t="n">
        <v>24</v>
      </c>
      <c r="F1519" s="0" t="n">
        <v>40</v>
      </c>
      <c r="G1519" s="0" t="n">
        <v>8</v>
      </c>
      <c r="H1519" s="0" t="n">
        <v>16</v>
      </c>
      <c r="I1519" s="0" t="n">
        <v>0</v>
      </c>
      <c r="J1519" s="0" t="n">
        <v>1</v>
      </c>
      <c r="K1519" s="0" t="n">
        <f aca="false">VLOOKUP(A1519,'Team Data'!$A$1:$E$659,2,FALSE())</f>
        <v>19</v>
      </c>
      <c r="L1519" s="0" t="n">
        <f aca="false">VLOOKUP(A1519,'Team Data'!$A$1:$E$659,3,FALSE())</f>
        <v>12</v>
      </c>
      <c r="M1519" s="0" t="n">
        <f aca="false">VLOOKUP(B1519,'Team Data'!$A$1:$E$659,2,FALSE())</f>
        <v>18</v>
      </c>
      <c r="N1519" s="0" t="n">
        <f aca="false">VLOOKUP(B1519,'Team Data'!$A$1:$E$659,3,FALSE())</f>
        <v>15</v>
      </c>
      <c r="O1519" s="0" t="n">
        <f aca="false">VLOOKUP(A1519,'Team Data'!$A$1:$E$659,4,FALSE())</f>
        <v>461</v>
      </c>
      <c r="P1519" s="0" t="n">
        <f aca="false">VLOOKUP(A1519,'Team Data'!$A$1:$E$659,5,FALSE())</f>
        <v>472</v>
      </c>
      <c r="Q1519" s="0" t="n">
        <f aca="false">VLOOKUP(B1519,'Team Data'!$A$1:$E$659,4,FALSE())</f>
        <v>621</v>
      </c>
      <c r="R1519" s="0" t="n">
        <f aca="false">VLOOKUP(B1519,'Team Data'!$A$1:$E$659,5,FALSE())</f>
        <v>469</v>
      </c>
      <c r="S1519" s="0" t="n">
        <f aca="false">IF(I1519=1,(MIN(30,(C1519-D1519)))*(M1519/(M1519+N1519))*(Q1519/(Q1519+R1519)),(MAX(-30,(C1519-D1519)))*(N1519/(M1519+N1519))*(R1519/(R1519+Q1519)))</f>
        <v>-0.97789824854045</v>
      </c>
      <c r="T1519" s="0" t="n">
        <f aca="false">IF(J1519=1,(MIN(30,(D1519-C1519)))*(K1519/(K1519+L1519))*(O1519/(O1519+P1519)),(MAX(-30,(D1519-C1519)))*(L1519/(K1519+L1519))*(P1519/(P1519+O1519)))</f>
        <v>1.5141928568959</v>
      </c>
      <c r="U1519" s="7" t="n">
        <v>43075</v>
      </c>
    </row>
    <row r="1520" customFormat="false" ht="15" hidden="false" customHeight="false" outlineLevel="0" collapsed="false">
      <c r="A1520" s="0" t="s">
        <v>333</v>
      </c>
      <c r="B1520" s="0" t="s">
        <v>159</v>
      </c>
      <c r="C1520" s="0" t="n">
        <v>81</v>
      </c>
      <c r="D1520" s="0" t="n">
        <v>91</v>
      </c>
      <c r="E1520" s="0" t="n">
        <v>30</v>
      </c>
      <c r="F1520" s="0" t="n">
        <v>30</v>
      </c>
      <c r="G1520" s="0" t="n">
        <v>13</v>
      </c>
      <c r="H1520" s="0" t="n">
        <v>10</v>
      </c>
      <c r="I1520" s="0" t="n">
        <v>0</v>
      </c>
      <c r="J1520" s="0" t="n">
        <v>1</v>
      </c>
      <c r="K1520" s="0" t="n">
        <f aca="false">VLOOKUP(A1520,'Team Data'!$A$1:$E$659,2,FALSE())</f>
        <v>27</v>
      </c>
      <c r="L1520" s="0" t="n">
        <f aca="false">VLOOKUP(A1520,'Team Data'!$A$1:$E$659,3,FALSE())</f>
        <v>8</v>
      </c>
      <c r="M1520" s="0" t="n">
        <f aca="false">VLOOKUP(B1520,'Team Data'!$A$1:$E$659,2,FALSE())</f>
        <v>20</v>
      </c>
      <c r="N1520" s="0" t="n">
        <f aca="false">VLOOKUP(B1520,'Team Data'!$A$1:$E$659,3,FALSE())</f>
        <v>13</v>
      </c>
      <c r="O1520" s="0" t="n">
        <f aca="false">VLOOKUP(A1520,'Team Data'!$A$1:$E$659,4,FALSE())</f>
        <v>551</v>
      </c>
      <c r="P1520" s="0" t="n">
        <f aca="false">VLOOKUP(A1520,'Team Data'!$A$1:$E$659,5,FALSE())</f>
        <v>544</v>
      </c>
      <c r="Q1520" s="0" t="n">
        <f aca="false">VLOOKUP(B1520,'Team Data'!$A$1:$E$659,4,FALSE())</f>
        <v>651</v>
      </c>
      <c r="R1520" s="0" t="n">
        <f aca="false">VLOOKUP(B1520,'Team Data'!$A$1:$E$659,5,FALSE())</f>
        <v>454</v>
      </c>
      <c r="S1520" s="0" t="n">
        <f aca="false">IF(I1520=1,(MIN(30,(C1520-D1520)))*(M1520/(M1520+N1520))*(Q1520/(Q1520+R1520)),(MAX(-30,(C1520-D1520)))*(N1520/(M1520+N1520))*(R1520/(R1520+Q1520)))</f>
        <v>-1.61853832442068</v>
      </c>
      <c r="T1520" s="0" t="n">
        <f aca="false">IF(J1520=1,(MIN(30,(D1520-C1520)))*(K1520/(K1520+L1520))*(O1520/(O1520+P1520)),(MAX(-30,(D1520-C1520)))*(L1520/(K1520+L1520))*(P1520/(P1520+O1520)))</f>
        <v>3.88180039138943</v>
      </c>
      <c r="U1520" s="7" t="n">
        <v>43075</v>
      </c>
    </row>
    <row r="1521" customFormat="false" ht="15" hidden="false" customHeight="false" outlineLevel="0" collapsed="false">
      <c r="A1521" s="0" t="s">
        <v>52</v>
      </c>
      <c r="B1521" s="0" t="s">
        <v>160</v>
      </c>
      <c r="C1521" s="0" t="n">
        <v>66</v>
      </c>
      <c r="D1521" s="0" t="n">
        <v>70</v>
      </c>
      <c r="E1521" s="0" t="n">
        <v>46</v>
      </c>
      <c r="F1521" s="0" t="n">
        <v>33</v>
      </c>
      <c r="G1521" s="0" t="n">
        <v>18</v>
      </c>
      <c r="H1521" s="0" t="n">
        <v>12</v>
      </c>
      <c r="I1521" s="0" t="n">
        <v>0</v>
      </c>
      <c r="J1521" s="0" t="n">
        <v>1</v>
      </c>
      <c r="K1521" s="0" t="n">
        <f aca="false">VLOOKUP(A1521,'Team Data'!$A$1:$E$659,2,FALSE())</f>
        <v>10</v>
      </c>
      <c r="L1521" s="0" t="n">
        <f aca="false">VLOOKUP(A1521,'Team Data'!$A$1:$E$659,3,FALSE())</f>
        <v>23</v>
      </c>
      <c r="M1521" s="0" t="n">
        <f aca="false">VLOOKUP(B1521,'Team Data'!$A$1:$E$659,2,FALSE())</f>
        <v>25</v>
      </c>
      <c r="N1521" s="0" t="n">
        <f aca="false">VLOOKUP(B1521,'Team Data'!$A$1:$E$659,3,FALSE())</f>
        <v>11</v>
      </c>
      <c r="O1521" s="0" t="n">
        <f aca="false">VLOOKUP(A1521,'Team Data'!$A$1:$E$659,4,FALSE())</f>
        <v>543</v>
      </c>
      <c r="P1521" s="0" t="n">
        <f aca="false">VLOOKUP(A1521,'Team Data'!$A$1:$E$659,5,FALSE())</f>
        <v>482</v>
      </c>
      <c r="Q1521" s="0" t="n">
        <f aca="false">VLOOKUP(B1521,'Team Data'!$A$1:$E$659,4,FALSE())</f>
        <v>620</v>
      </c>
      <c r="R1521" s="0" t="n">
        <f aca="false">VLOOKUP(B1521,'Team Data'!$A$1:$E$659,5,FALSE())</f>
        <v>535</v>
      </c>
      <c r="S1521" s="0" t="n">
        <f aca="false">IF(I1521=1,(MIN(30,(C1521-D1521)))*(M1521/(M1521+N1521))*(Q1521/(Q1521+R1521)),(MAX(-30,(C1521-D1521)))*(N1521/(M1521+N1521))*(R1521/(R1521+Q1521)))</f>
        <v>-0.566137566137566</v>
      </c>
      <c r="T1521" s="0" t="n">
        <f aca="false">IF(J1521=1,(MIN(30,(D1521-C1521)))*(K1521/(K1521+L1521))*(O1521/(O1521+P1521)),(MAX(-30,(D1521-C1521)))*(L1521/(K1521+L1521))*(P1521/(P1521+O1521)))</f>
        <v>0.642128603104213</v>
      </c>
      <c r="U1521" s="7" t="n">
        <v>43075</v>
      </c>
    </row>
    <row r="1522" customFormat="false" ht="15" hidden="false" customHeight="false" outlineLevel="0" collapsed="false">
      <c r="A1522" s="0" t="s">
        <v>291</v>
      </c>
      <c r="B1522" s="0" t="s">
        <v>329</v>
      </c>
      <c r="C1522" s="0" t="n">
        <v>71</v>
      </c>
      <c r="D1522" s="0" t="n">
        <v>67</v>
      </c>
      <c r="E1522" s="0" t="n">
        <v>33</v>
      </c>
      <c r="F1522" s="0" t="n">
        <v>38</v>
      </c>
      <c r="G1522" s="0" t="n">
        <v>12</v>
      </c>
      <c r="H1522" s="0" t="n">
        <v>12</v>
      </c>
      <c r="I1522" s="0" t="n">
        <v>1</v>
      </c>
      <c r="J1522" s="0" t="n">
        <v>0</v>
      </c>
      <c r="K1522" s="0" t="n">
        <f aca="false">VLOOKUP(A1522,'Team Data'!$A$1:$E$659,2,FALSE())</f>
        <v>19</v>
      </c>
      <c r="L1522" s="0" t="n">
        <f aca="false">VLOOKUP(A1522,'Team Data'!$A$1:$E$659,3,FALSE())</f>
        <v>15</v>
      </c>
      <c r="M1522" s="0" t="n">
        <f aca="false">VLOOKUP(B1522,'Team Data'!$A$1:$E$659,2,FALSE())</f>
        <v>18</v>
      </c>
      <c r="N1522" s="0" t="n">
        <f aca="false">VLOOKUP(B1522,'Team Data'!$A$1:$E$659,3,FALSE())</f>
        <v>14</v>
      </c>
      <c r="O1522" s="0" t="n">
        <f aca="false">VLOOKUP(A1522,'Team Data'!$A$1:$E$659,4,FALSE())</f>
        <v>700</v>
      </c>
      <c r="P1522" s="0" t="n">
        <f aca="false">VLOOKUP(A1522,'Team Data'!$A$1:$E$659,5,FALSE())</f>
        <v>458</v>
      </c>
      <c r="Q1522" s="0" t="n">
        <f aca="false">VLOOKUP(B1522,'Team Data'!$A$1:$E$659,4,FALSE())</f>
        <v>555</v>
      </c>
      <c r="R1522" s="0" t="n">
        <f aca="false">VLOOKUP(B1522,'Team Data'!$A$1:$E$659,5,FALSE())</f>
        <v>488</v>
      </c>
      <c r="S1522" s="0" t="n">
        <f aca="false">IF(I1522=1,(MIN(30,(C1522-D1522)))*(M1522/(M1522+N1522))*(Q1522/(Q1522+R1522)),(MAX(-30,(C1522-D1522)))*(N1522/(M1522+N1522))*(R1522/(R1522+Q1522)))</f>
        <v>1.19726749760307</v>
      </c>
      <c r="T1522" s="0" t="n">
        <f aca="false">IF(J1522=1,(MIN(30,(D1522-C1522)))*(K1522/(K1522+L1522))*(O1522/(O1522+P1522)),(MAX(-30,(D1522-C1522)))*(L1522/(K1522+L1522))*(P1522/(P1522+O1522)))</f>
        <v>-0.697957939652545</v>
      </c>
      <c r="U1522" s="7" t="n">
        <v>43075</v>
      </c>
    </row>
    <row r="1523" customFormat="false" ht="15" hidden="false" customHeight="false" outlineLevel="0" collapsed="false">
      <c r="A1523" s="0" t="s">
        <v>172</v>
      </c>
      <c r="B1523" s="0" t="s">
        <v>130</v>
      </c>
      <c r="C1523" s="0" t="n">
        <v>62</v>
      </c>
      <c r="D1523" s="0" t="n">
        <v>52</v>
      </c>
      <c r="E1523" s="0" t="n">
        <v>38</v>
      </c>
      <c r="F1523" s="0" t="n">
        <v>30</v>
      </c>
      <c r="G1523" s="0" t="n">
        <v>17</v>
      </c>
      <c r="H1523" s="0" t="n">
        <v>13</v>
      </c>
      <c r="I1523" s="0" t="n">
        <v>1</v>
      </c>
      <c r="J1523" s="0" t="n">
        <v>0</v>
      </c>
      <c r="K1523" s="0" t="n">
        <f aca="false">VLOOKUP(A1523,'Team Data'!$A$1:$E$659,2,FALSE())</f>
        <v>16</v>
      </c>
      <c r="L1523" s="0" t="n">
        <f aca="false">VLOOKUP(A1523,'Team Data'!$A$1:$E$659,3,FALSE())</f>
        <v>17</v>
      </c>
      <c r="M1523" s="0" t="n">
        <f aca="false">VLOOKUP(B1523,'Team Data'!$A$1:$E$659,2,FALSE())</f>
        <v>15</v>
      </c>
      <c r="N1523" s="0" t="n">
        <f aca="false">VLOOKUP(B1523,'Team Data'!$A$1:$E$659,3,FALSE())</f>
        <v>18</v>
      </c>
      <c r="O1523" s="0" t="n">
        <f aca="false">VLOOKUP(A1523,'Team Data'!$A$1:$E$659,4,FALSE())</f>
        <v>503</v>
      </c>
      <c r="P1523" s="0" t="n">
        <f aca="false">VLOOKUP(A1523,'Team Data'!$A$1:$E$659,5,FALSE())</f>
        <v>522</v>
      </c>
      <c r="Q1523" s="0" t="n">
        <f aca="false">VLOOKUP(B1523,'Team Data'!$A$1:$E$659,4,FALSE())</f>
        <v>463</v>
      </c>
      <c r="R1523" s="0" t="n">
        <f aca="false">VLOOKUP(B1523,'Team Data'!$A$1:$E$659,5,FALSE())</f>
        <v>494</v>
      </c>
      <c r="S1523" s="0" t="n">
        <f aca="false">IF(I1523=1,(MIN(30,(C1523-D1523)))*(M1523/(M1523+N1523))*(Q1523/(Q1523+R1523)),(MAX(-30,(C1523-D1523)))*(N1523/(M1523+N1523))*(R1523/(R1523+Q1523)))</f>
        <v>2.19910705804123</v>
      </c>
      <c r="T1523" s="0" t="n">
        <f aca="false">IF(J1523=1,(MIN(30,(D1523-C1523)))*(K1523/(K1523+L1523))*(O1523/(O1523+P1523)),(MAX(-30,(D1523-C1523)))*(L1523/(K1523+L1523))*(P1523/(P1523+O1523)))</f>
        <v>-2.62350332594235</v>
      </c>
      <c r="U1523" s="7" t="n">
        <v>43075</v>
      </c>
    </row>
    <row r="1524" customFormat="false" ht="15" hidden="false" customHeight="false" outlineLevel="0" collapsed="false">
      <c r="A1524" s="0" t="s">
        <v>557</v>
      </c>
      <c r="B1524" s="0" t="s">
        <v>352</v>
      </c>
      <c r="C1524" s="0" t="n">
        <v>68</v>
      </c>
      <c r="D1524" s="0" t="n">
        <v>98</v>
      </c>
      <c r="E1524" s="0" t="n">
        <v>23</v>
      </c>
      <c r="F1524" s="0" t="n">
        <v>34</v>
      </c>
      <c r="G1524" s="0" t="n">
        <v>21</v>
      </c>
      <c r="H1524" s="0" t="n">
        <v>16</v>
      </c>
      <c r="I1524" s="0" t="n">
        <v>0</v>
      </c>
      <c r="J1524" s="0" t="n">
        <v>1</v>
      </c>
      <c r="K1524" s="0" t="n">
        <f aca="false">VLOOKUP(A1524,'Team Data'!$A$1:$E$659,2,FALSE())</f>
        <v>0</v>
      </c>
      <c r="L1524" s="0" t="n">
        <f aca="false">VLOOKUP(A1524,'Team Data'!$A$1:$E$659,3,FALSE())</f>
        <v>2</v>
      </c>
      <c r="M1524" s="0" t="n">
        <f aca="false">VLOOKUP(B1524,'Team Data'!$A$1:$E$659,2,FALSE())</f>
        <v>25</v>
      </c>
      <c r="N1524" s="0" t="n">
        <f aca="false">VLOOKUP(B1524,'Team Data'!$A$1:$E$659,3,FALSE())</f>
        <v>10</v>
      </c>
      <c r="O1524" s="0" t="n">
        <f aca="false">VLOOKUP(A1524,'Team Data'!$A$1:$E$659,4,FALSE())</f>
        <v>34</v>
      </c>
      <c r="P1524" s="0" t="n">
        <f aca="false">VLOOKUP(A1524,'Team Data'!$A$1:$E$659,5,FALSE())</f>
        <v>31</v>
      </c>
      <c r="Q1524" s="0" t="n">
        <f aca="false">VLOOKUP(B1524,'Team Data'!$A$1:$E$659,4,FALSE())</f>
        <v>543</v>
      </c>
      <c r="R1524" s="0" t="n">
        <f aca="false">VLOOKUP(B1524,'Team Data'!$A$1:$E$659,5,FALSE())</f>
        <v>561</v>
      </c>
      <c r="S1524" s="0" t="n">
        <f aca="false">IF(I1524=1,(MIN(30,(C1524-D1524)))*(M1524/(M1524+N1524))*(Q1524/(Q1524+R1524)),(MAX(-30,(C1524-D1524)))*(N1524/(M1524+N1524))*(R1524/(R1524+Q1524)))</f>
        <v>-4.3555900621118</v>
      </c>
      <c r="T1524" s="0" t="n">
        <f aca="false">IF(J1524=1,(MIN(30,(D1524-C1524)))*(K1524/(K1524+L1524))*(O1524/(O1524+P1524)),(MAX(-30,(D1524-C1524)))*(L1524/(K1524+L1524))*(P1524/(P1524+O1524)))</f>
        <v>0</v>
      </c>
      <c r="U1524" s="7" t="n">
        <v>43075</v>
      </c>
    </row>
    <row r="1525" customFormat="false" ht="15" hidden="false" customHeight="false" outlineLevel="0" collapsed="false">
      <c r="A1525" s="0" t="s">
        <v>267</v>
      </c>
      <c r="B1525" s="0" t="s">
        <v>232</v>
      </c>
      <c r="C1525" s="0" t="n">
        <v>77</v>
      </c>
      <c r="D1525" s="0" t="n">
        <v>88</v>
      </c>
      <c r="E1525" s="0" t="n">
        <v>32</v>
      </c>
      <c r="F1525" s="0" t="n">
        <v>38</v>
      </c>
      <c r="G1525" s="0" t="n">
        <v>11</v>
      </c>
      <c r="H1525" s="0" t="n">
        <v>11</v>
      </c>
      <c r="I1525" s="0" t="n">
        <v>0</v>
      </c>
      <c r="J1525" s="0" t="n">
        <v>1</v>
      </c>
      <c r="K1525" s="0" t="n">
        <f aca="false">VLOOKUP(A1525,'Team Data'!$A$1:$E$659,2,FALSE())</f>
        <v>10</v>
      </c>
      <c r="L1525" s="0" t="n">
        <f aca="false">VLOOKUP(A1525,'Team Data'!$A$1:$E$659,3,FALSE())</f>
        <v>22</v>
      </c>
      <c r="M1525" s="0" t="n">
        <f aca="false">VLOOKUP(B1525,'Team Data'!$A$1:$E$659,2,FALSE())</f>
        <v>11</v>
      </c>
      <c r="N1525" s="0" t="n">
        <f aca="false">VLOOKUP(B1525,'Team Data'!$A$1:$E$659,3,FALSE())</f>
        <v>21</v>
      </c>
      <c r="O1525" s="0" t="n">
        <f aca="false">VLOOKUP(A1525,'Team Data'!$A$1:$E$659,4,FALSE())</f>
        <v>457</v>
      </c>
      <c r="P1525" s="0" t="n">
        <f aca="false">VLOOKUP(A1525,'Team Data'!$A$1:$E$659,5,FALSE())</f>
        <v>529</v>
      </c>
      <c r="Q1525" s="0" t="n">
        <f aca="false">VLOOKUP(B1525,'Team Data'!$A$1:$E$659,4,FALSE())</f>
        <v>484</v>
      </c>
      <c r="R1525" s="0" t="n">
        <f aca="false">VLOOKUP(B1525,'Team Data'!$A$1:$E$659,5,FALSE())</f>
        <v>477</v>
      </c>
      <c r="S1525" s="0" t="n">
        <f aca="false">IF(I1525=1,(MIN(30,(C1525-D1525)))*(M1525/(M1525+N1525))*(Q1525/(Q1525+R1525)),(MAX(-30,(C1525-D1525)))*(N1525/(M1525+N1525))*(R1525/(R1525+Q1525)))</f>
        <v>-3.58308402705515</v>
      </c>
      <c r="T1525" s="0" t="n">
        <f aca="false">IF(J1525=1,(MIN(30,(D1525-C1525)))*(K1525/(K1525+L1525))*(O1525/(O1525+P1525)),(MAX(-30,(D1525-C1525)))*(L1525/(K1525+L1525))*(P1525/(P1525+O1525)))</f>
        <v>1.59324290060852</v>
      </c>
      <c r="U1525" s="7" t="n">
        <v>43075</v>
      </c>
    </row>
    <row r="1526" customFormat="false" ht="15" hidden="false" customHeight="false" outlineLevel="0" collapsed="false">
      <c r="A1526" s="0" t="s">
        <v>24</v>
      </c>
      <c r="B1526" s="0" t="s">
        <v>212</v>
      </c>
      <c r="C1526" s="0" t="n">
        <v>80</v>
      </c>
      <c r="D1526" s="0" t="n">
        <v>77</v>
      </c>
      <c r="E1526" s="0" t="n">
        <v>40</v>
      </c>
      <c r="F1526" s="0" t="n">
        <v>26</v>
      </c>
      <c r="G1526" s="0" t="n">
        <v>14</v>
      </c>
      <c r="H1526" s="0" t="n">
        <v>10</v>
      </c>
      <c r="I1526" s="0" t="n">
        <v>1</v>
      </c>
      <c r="J1526" s="0" t="n">
        <v>0</v>
      </c>
      <c r="K1526" s="0" t="n">
        <f aca="false">VLOOKUP(A1526,'Team Data'!$A$1:$E$659,2,FALSE())</f>
        <v>19</v>
      </c>
      <c r="L1526" s="0" t="n">
        <f aca="false">VLOOKUP(A1526,'Team Data'!$A$1:$E$659,3,FALSE())</f>
        <v>13</v>
      </c>
      <c r="M1526" s="0" t="n">
        <f aca="false">VLOOKUP(B1526,'Team Data'!$A$1:$E$659,2,FALSE())</f>
        <v>18</v>
      </c>
      <c r="N1526" s="0" t="n">
        <f aca="false">VLOOKUP(B1526,'Team Data'!$A$1:$E$659,3,FALSE())</f>
        <v>15</v>
      </c>
      <c r="O1526" s="0" t="n">
        <f aca="false">VLOOKUP(A1526,'Team Data'!$A$1:$E$659,4,FALSE())</f>
        <v>529</v>
      </c>
      <c r="P1526" s="0" t="n">
        <f aca="false">VLOOKUP(A1526,'Team Data'!$A$1:$E$659,5,FALSE())</f>
        <v>500</v>
      </c>
      <c r="Q1526" s="0" t="n">
        <f aca="false">VLOOKUP(B1526,'Team Data'!$A$1:$E$659,4,FALSE())</f>
        <v>628</v>
      </c>
      <c r="R1526" s="0" t="n">
        <f aca="false">VLOOKUP(B1526,'Team Data'!$A$1:$E$659,5,FALSE())</f>
        <v>469</v>
      </c>
      <c r="S1526" s="0" t="n">
        <f aca="false">IF(I1526=1,(MIN(30,(C1526-D1526)))*(M1526/(M1526+N1526))*(Q1526/(Q1526+R1526)),(MAX(-30,(C1526-D1526)))*(N1526/(M1526+N1526))*(R1526/(R1526+Q1526)))</f>
        <v>0.936769702494406</v>
      </c>
      <c r="T1526" s="0" t="n">
        <f aca="false">IF(J1526=1,(MIN(30,(D1526-C1526)))*(K1526/(K1526+L1526))*(O1526/(O1526+P1526)),(MAX(-30,(D1526-C1526)))*(L1526/(K1526+L1526))*(P1526/(P1526+O1526)))</f>
        <v>-0.592201166180758</v>
      </c>
      <c r="U1526" s="7" t="n">
        <v>43075</v>
      </c>
    </row>
    <row r="1527" customFormat="false" ht="15" hidden="false" customHeight="false" outlineLevel="0" collapsed="false">
      <c r="A1527" s="0" t="s">
        <v>170</v>
      </c>
      <c r="B1527" s="0" t="s">
        <v>244</v>
      </c>
      <c r="C1527" s="0" t="n">
        <v>62</v>
      </c>
      <c r="D1527" s="0" t="n">
        <v>52</v>
      </c>
      <c r="E1527" s="0" t="n">
        <v>45</v>
      </c>
      <c r="F1527" s="0" t="n">
        <v>45</v>
      </c>
      <c r="G1527" s="0" t="n">
        <v>15</v>
      </c>
      <c r="H1527" s="0" t="n">
        <v>10</v>
      </c>
      <c r="I1527" s="0" t="n">
        <v>1</v>
      </c>
      <c r="J1527" s="0" t="n">
        <v>0</v>
      </c>
      <c r="K1527" s="0" t="n">
        <f aca="false">VLOOKUP(A1527,'Team Data'!$A$1:$E$659,2,FALSE())</f>
        <v>29</v>
      </c>
      <c r="L1527" s="0" t="n">
        <f aca="false">VLOOKUP(A1527,'Team Data'!$A$1:$E$659,3,FALSE())</f>
        <v>5</v>
      </c>
      <c r="M1527" s="0" t="n">
        <f aca="false">VLOOKUP(B1527,'Team Data'!$A$1:$E$659,2,FALSE())</f>
        <v>15</v>
      </c>
      <c r="N1527" s="0" t="n">
        <f aca="false">VLOOKUP(B1527,'Team Data'!$A$1:$E$659,3,FALSE())</f>
        <v>19</v>
      </c>
      <c r="O1527" s="0" t="n">
        <f aca="false">VLOOKUP(A1527,'Team Data'!$A$1:$E$659,4,FALSE())</f>
        <v>622</v>
      </c>
      <c r="P1527" s="0" t="n">
        <f aca="false">VLOOKUP(A1527,'Team Data'!$A$1:$E$659,5,FALSE())</f>
        <v>516</v>
      </c>
      <c r="Q1527" s="0" t="n">
        <f aca="false">VLOOKUP(B1527,'Team Data'!$A$1:$E$659,4,FALSE())</f>
        <v>608</v>
      </c>
      <c r="R1527" s="0" t="n">
        <f aca="false">VLOOKUP(B1527,'Team Data'!$A$1:$E$659,5,FALSE())</f>
        <v>484</v>
      </c>
      <c r="S1527" s="0" t="n">
        <f aca="false">IF(I1527=1,(MIN(30,(C1527-D1527)))*(M1527/(M1527+N1527))*(Q1527/(Q1527+R1527)),(MAX(-30,(C1527-D1527)))*(N1527/(M1527+N1527))*(R1527/(R1527+Q1527)))</f>
        <v>2.45636716224952</v>
      </c>
      <c r="T1527" s="0" t="n">
        <f aca="false">IF(J1527=1,(MIN(30,(D1527-C1527)))*(K1527/(K1527+L1527))*(O1527/(O1527+P1527)),(MAX(-30,(D1527-C1527)))*(L1527/(K1527+L1527))*(P1527/(P1527+O1527)))</f>
        <v>-0.666804507391709</v>
      </c>
      <c r="U1527" s="7" t="n">
        <v>43075</v>
      </c>
    </row>
    <row r="1528" customFormat="false" ht="15" hidden="false" customHeight="false" outlineLevel="0" collapsed="false">
      <c r="A1528" s="0" t="s">
        <v>84</v>
      </c>
      <c r="B1528" s="0" t="s">
        <v>32</v>
      </c>
      <c r="C1528" s="0" t="n">
        <v>91</v>
      </c>
      <c r="D1528" s="0" t="n">
        <v>76</v>
      </c>
      <c r="E1528" s="0" t="n">
        <v>35</v>
      </c>
      <c r="F1528" s="0" t="n">
        <v>22</v>
      </c>
      <c r="G1528" s="0" t="n">
        <v>14</v>
      </c>
      <c r="H1528" s="0" t="n">
        <v>10</v>
      </c>
      <c r="I1528" s="0" t="n">
        <v>1</v>
      </c>
      <c r="J1528" s="0" t="n">
        <v>0</v>
      </c>
      <c r="K1528" s="0" t="n">
        <f aca="false">VLOOKUP(A1528,'Team Data'!$A$1:$E$659,2,FALSE())</f>
        <v>17</v>
      </c>
      <c r="L1528" s="0" t="n">
        <f aca="false">VLOOKUP(A1528,'Team Data'!$A$1:$E$659,3,FALSE())</f>
        <v>15</v>
      </c>
      <c r="M1528" s="0" t="n">
        <f aca="false">VLOOKUP(B1528,'Team Data'!$A$1:$E$659,2,FALSE())</f>
        <v>16</v>
      </c>
      <c r="N1528" s="0" t="n">
        <f aca="false">VLOOKUP(B1528,'Team Data'!$A$1:$E$659,3,FALSE())</f>
        <v>16</v>
      </c>
      <c r="O1528" s="0" t="n">
        <f aca="false">VLOOKUP(A1528,'Team Data'!$A$1:$E$659,4,FALSE())</f>
        <v>548</v>
      </c>
      <c r="P1528" s="0" t="n">
        <f aca="false">VLOOKUP(A1528,'Team Data'!$A$1:$E$659,5,FALSE())</f>
        <v>447</v>
      </c>
      <c r="Q1528" s="0" t="n">
        <f aca="false">VLOOKUP(B1528,'Team Data'!$A$1:$E$659,4,FALSE())</f>
        <v>523</v>
      </c>
      <c r="R1528" s="0" t="n">
        <f aca="false">VLOOKUP(B1528,'Team Data'!$A$1:$E$659,5,FALSE())</f>
        <v>476</v>
      </c>
      <c r="S1528" s="0" t="n">
        <f aca="false">IF(I1528=1,(MIN(30,(C1528-D1528)))*(M1528/(M1528+N1528))*(Q1528/(Q1528+R1528)),(MAX(-30,(C1528-D1528)))*(N1528/(M1528+N1528))*(R1528/(R1528+Q1528)))</f>
        <v>3.92642642642643</v>
      </c>
      <c r="T1528" s="0" t="n">
        <f aca="false">IF(J1528=1,(MIN(30,(D1528-C1528)))*(K1528/(K1528+L1528))*(O1528/(O1528+P1528)),(MAX(-30,(D1528-C1528)))*(L1528/(K1528+L1528))*(P1528/(P1528+O1528)))</f>
        <v>-3.15876256281407</v>
      </c>
      <c r="U1528" s="7" t="n">
        <v>43075</v>
      </c>
    </row>
    <row r="1529" customFormat="false" ht="15" hidden="false" customHeight="false" outlineLevel="0" collapsed="false">
      <c r="A1529" s="0" t="s">
        <v>180</v>
      </c>
      <c r="B1529" s="0" t="s">
        <v>48</v>
      </c>
      <c r="C1529" s="0" t="n">
        <v>48</v>
      </c>
      <c r="D1529" s="0" t="n">
        <v>75</v>
      </c>
      <c r="E1529" s="0" t="n">
        <v>40</v>
      </c>
      <c r="F1529" s="0" t="n">
        <v>38</v>
      </c>
      <c r="G1529" s="0" t="n">
        <v>17</v>
      </c>
      <c r="H1529" s="0" t="n">
        <v>12</v>
      </c>
      <c r="I1529" s="0" t="n">
        <v>0</v>
      </c>
      <c r="J1529" s="0" t="n">
        <v>1</v>
      </c>
      <c r="K1529" s="0" t="n">
        <f aca="false">VLOOKUP(A1529,'Team Data'!$A$1:$E$659,2,FALSE())</f>
        <v>13</v>
      </c>
      <c r="L1529" s="0" t="n">
        <f aca="false">VLOOKUP(A1529,'Team Data'!$A$1:$E$659,3,FALSE())</f>
        <v>19</v>
      </c>
      <c r="M1529" s="0" t="n">
        <f aca="false">VLOOKUP(B1529,'Team Data'!$A$1:$E$659,2,FALSE())</f>
        <v>21</v>
      </c>
      <c r="N1529" s="0" t="n">
        <f aca="false">VLOOKUP(B1529,'Team Data'!$A$1:$E$659,3,FALSE())</f>
        <v>15</v>
      </c>
      <c r="O1529" s="0" t="n">
        <f aca="false">VLOOKUP(A1529,'Team Data'!$A$1:$E$659,4,FALSE())</f>
        <v>479</v>
      </c>
      <c r="P1529" s="0" t="n">
        <f aca="false">VLOOKUP(A1529,'Team Data'!$A$1:$E$659,5,FALSE())</f>
        <v>507</v>
      </c>
      <c r="Q1529" s="0" t="n">
        <f aca="false">VLOOKUP(B1529,'Team Data'!$A$1:$E$659,4,FALSE())</f>
        <v>577</v>
      </c>
      <c r="R1529" s="0" t="n">
        <f aca="false">VLOOKUP(B1529,'Team Data'!$A$1:$E$659,5,FALSE())</f>
        <v>521</v>
      </c>
      <c r="S1529" s="0" t="n">
        <f aca="false">IF(I1529=1,(MIN(30,(C1529-D1529)))*(M1529/(M1529+N1529))*(Q1529/(Q1529+R1529)),(MAX(-30,(C1529-D1529)))*(N1529/(M1529+N1529))*(R1529/(R1529+Q1529)))</f>
        <v>-5.33811475409836</v>
      </c>
      <c r="T1529" s="0" t="n">
        <f aca="false">IF(J1529=1,(MIN(30,(D1529-C1529)))*(K1529/(K1529+L1529))*(O1529/(O1529+P1529)),(MAX(-30,(D1529-C1529)))*(L1529/(K1529+L1529))*(P1529/(P1529+O1529)))</f>
        <v>5.32863209939148</v>
      </c>
      <c r="U1529" s="7" t="n">
        <v>43075</v>
      </c>
    </row>
    <row r="1530" customFormat="false" ht="15" hidden="false" customHeight="false" outlineLevel="0" collapsed="false">
      <c r="A1530" s="0" t="s">
        <v>315</v>
      </c>
      <c r="B1530" s="0" t="s">
        <v>337</v>
      </c>
      <c r="C1530" s="0" t="n">
        <v>72</v>
      </c>
      <c r="D1530" s="0" t="n">
        <v>90</v>
      </c>
      <c r="E1530" s="0" t="n">
        <v>26</v>
      </c>
      <c r="F1530" s="0" t="n">
        <v>36</v>
      </c>
      <c r="G1530" s="0" t="n">
        <v>14</v>
      </c>
      <c r="H1530" s="0" t="n">
        <v>16</v>
      </c>
      <c r="I1530" s="0" t="n">
        <v>0</v>
      </c>
      <c r="J1530" s="0" t="n">
        <v>1</v>
      </c>
      <c r="K1530" s="0" t="n">
        <f aca="false">VLOOKUP(A1530,'Team Data'!$A$1:$E$659,2,FALSE())</f>
        <v>12</v>
      </c>
      <c r="L1530" s="0" t="n">
        <f aca="false">VLOOKUP(A1530,'Team Data'!$A$1:$E$659,3,FALSE())</f>
        <v>18</v>
      </c>
      <c r="M1530" s="0" t="n">
        <f aca="false">VLOOKUP(B1530,'Team Data'!$A$1:$E$659,2,FALSE())</f>
        <v>23</v>
      </c>
      <c r="N1530" s="0" t="n">
        <f aca="false">VLOOKUP(B1530,'Team Data'!$A$1:$E$659,3,FALSE())</f>
        <v>10</v>
      </c>
      <c r="O1530" s="0" t="n">
        <f aca="false">VLOOKUP(A1530,'Team Data'!$A$1:$E$659,4,FALSE())</f>
        <v>451</v>
      </c>
      <c r="P1530" s="0" t="n">
        <f aca="false">VLOOKUP(A1530,'Team Data'!$A$1:$E$659,5,FALSE())</f>
        <v>479</v>
      </c>
      <c r="Q1530" s="0" t="n">
        <f aca="false">VLOOKUP(B1530,'Team Data'!$A$1:$E$659,4,FALSE())</f>
        <v>458</v>
      </c>
      <c r="R1530" s="0" t="n">
        <f aca="false">VLOOKUP(B1530,'Team Data'!$A$1:$E$659,5,FALSE())</f>
        <v>534</v>
      </c>
      <c r="S1530" s="0" t="n">
        <f aca="false">IF(I1530=1,(MIN(30,(C1530-D1530)))*(M1530/(M1530+N1530))*(Q1530/(Q1530+R1530)),(MAX(-30,(C1530-D1530)))*(N1530/(M1530+N1530))*(R1530/(R1530+Q1530)))</f>
        <v>-2.93621700879765</v>
      </c>
      <c r="T1530" s="0" t="n">
        <f aca="false">IF(J1530=1,(MIN(30,(D1530-C1530)))*(K1530/(K1530+L1530))*(O1530/(O1530+P1530)),(MAX(-30,(D1530-C1530)))*(L1530/(K1530+L1530))*(P1530/(P1530+O1530)))</f>
        <v>3.49161290322581</v>
      </c>
      <c r="U1530" s="7" t="n">
        <v>43075</v>
      </c>
    </row>
    <row r="1531" customFormat="false" ht="15" hidden="false" customHeight="false" outlineLevel="0" collapsed="false">
      <c r="A1531" s="0" t="s">
        <v>194</v>
      </c>
      <c r="B1531" s="0" t="s">
        <v>190</v>
      </c>
      <c r="C1531" s="0" t="n">
        <v>78</v>
      </c>
      <c r="D1531" s="0" t="n">
        <v>70</v>
      </c>
      <c r="E1531" s="0" t="n">
        <v>37</v>
      </c>
      <c r="F1531" s="0" t="n">
        <v>30</v>
      </c>
      <c r="G1531" s="0" t="n">
        <v>9</v>
      </c>
      <c r="H1531" s="0" t="n">
        <v>9</v>
      </c>
      <c r="I1531" s="0" t="n">
        <v>1</v>
      </c>
      <c r="J1531" s="0" t="n">
        <v>0</v>
      </c>
      <c r="K1531" s="0" t="n">
        <f aca="false">VLOOKUP(A1531,'Team Data'!$A$1:$E$659,2,FALSE())</f>
        <v>19</v>
      </c>
      <c r="L1531" s="0" t="n">
        <f aca="false">VLOOKUP(A1531,'Team Data'!$A$1:$E$659,3,FALSE())</f>
        <v>14</v>
      </c>
      <c r="M1531" s="0" t="n">
        <f aca="false">VLOOKUP(B1531,'Team Data'!$A$1:$E$659,2,FALSE())</f>
        <v>10</v>
      </c>
      <c r="N1531" s="0" t="n">
        <f aca="false">VLOOKUP(B1531,'Team Data'!$A$1:$E$659,3,FALSE())</f>
        <v>21</v>
      </c>
      <c r="O1531" s="0" t="n">
        <f aca="false">VLOOKUP(A1531,'Team Data'!$A$1:$E$659,4,FALSE())</f>
        <v>506</v>
      </c>
      <c r="P1531" s="0" t="n">
        <f aca="false">VLOOKUP(A1531,'Team Data'!$A$1:$E$659,5,FALSE())</f>
        <v>563</v>
      </c>
      <c r="Q1531" s="0" t="n">
        <f aca="false">VLOOKUP(B1531,'Team Data'!$A$1:$E$659,4,FALSE())</f>
        <v>463</v>
      </c>
      <c r="R1531" s="0" t="n">
        <f aca="false">VLOOKUP(B1531,'Team Data'!$A$1:$E$659,5,FALSE())</f>
        <v>473</v>
      </c>
      <c r="S1531" s="0" t="n">
        <f aca="false">IF(I1531=1,(MIN(30,(C1531-D1531)))*(M1531/(M1531+N1531))*(Q1531/(Q1531+R1531)),(MAX(-30,(C1531-D1531)))*(N1531/(M1531+N1531))*(R1531/(R1531+Q1531)))</f>
        <v>1.2765370829887</v>
      </c>
      <c r="T1531" s="0" t="n">
        <f aca="false">IF(J1531=1,(MIN(30,(D1531-C1531)))*(K1531/(K1531+L1531))*(O1531/(O1531+P1531)),(MAX(-30,(D1531-C1531)))*(L1531/(K1531+L1531))*(P1531/(P1531+O1531)))</f>
        <v>-1.78745358165377</v>
      </c>
      <c r="U1531" s="7" t="n">
        <v>43075</v>
      </c>
    </row>
    <row r="1532" customFormat="false" ht="15" hidden="false" customHeight="false" outlineLevel="0" collapsed="false">
      <c r="A1532" s="0" t="s">
        <v>36</v>
      </c>
      <c r="B1532" s="0" t="s">
        <v>204</v>
      </c>
      <c r="C1532" s="0" t="n">
        <v>64</v>
      </c>
      <c r="D1532" s="0" t="n">
        <v>82</v>
      </c>
      <c r="E1532" s="0" t="n">
        <v>26</v>
      </c>
      <c r="F1532" s="0" t="n">
        <v>36</v>
      </c>
      <c r="G1532" s="0" t="n">
        <v>7</v>
      </c>
      <c r="H1532" s="0" t="n">
        <v>9</v>
      </c>
      <c r="I1532" s="0" t="n">
        <v>0</v>
      </c>
      <c r="J1532" s="0" t="n">
        <v>1</v>
      </c>
      <c r="K1532" s="0" t="n">
        <f aca="false">VLOOKUP(A1532,'Team Data'!$A$1:$E$659,2,FALSE())</f>
        <v>25</v>
      </c>
      <c r="L1532" s="0" t="n">
        <f aca="false">VLOOKUP(A1532,'Team Data'!$A$1:$E$659,3,FALSE())</f>
        <v>10</v>
      </c>
      <c r="M1532" s="0" t="n">
        <f aca="false">VLOOKUP(B1532,'Team Data'!$A$1:$E$659,2,FALSE())</f>
        <v>23</v>
      </c>
      <c r="N1532" s="0" t="n">
        <f aca="false">VLOOKUP(B1532,'Team Data'!$A$1:$E$659,3,FALSE())</f>
        <v>10</v>
      </c>
      <c r="O1532" s="0" t="n">
        <f aca="false">VLOOKUP(A1532,'Team Data'!$A$1:$E$659,4,FALSE())</f>
        <v>540</v>
      </c>
      <c r="P1532" s="0" t="n">
        <f aca="false">VLOOKUP(A1532,'Team Data'!$A$1:$E$659,5,FALSE())</f>
        <v>573</v>
      </c>
      <c r="Q1532" s="0" t="n">
        <f aca="false">VLOOKUP(B1532,'Team Data'!$A$1:$E$659,4,FALSE())</f>
        <v>563</v>
      </c>
      <c r="R1532" s="0" t="n">
        <f aca="false">VLOOKUP(B1532,'Team Data'!$A$1:$E$659,5,FALSE())</f>
        <v>481</v>
      </c>
      <c r="S1532" s="0" t="n">
        <f aca="false">IF(I1532=1,(MIN(30,(C1532-D1532)))*(M1532/(M1532+N1532))*(Q1532/(Q1532+R1532)),(MAX(-30,(C1532-D1532)))*(N1532/(M1532+N1532))*(R1532/(R1532+Q1532)))</f>
        <v>-2.51306165099269</v>
      </c>
      <c r="T1532" s="0" t="n">
        <f aca="false">IF(J1532=1,(MIN(30,(D1532-C1532)))*(K1532/(K1532+L1532))*(O1532/(O1532+P1532)),(MAX(-30,(D1532-C1532)))*(L1532/(K1532+L1532))*(P1532/(P1532+O1532)))</f>
        <v>6.23796688486716</v>
      </c>
      <c r="U1532" s="7" t="n">
        <v>43075</v>
      </c>
    </row>
    <row r="1533" customFormat="false" ht="15" hidden="false" customHeight="false" outlineLevel="0" collapsed="false">
      <c r="A1533" s="0" t="s">
        <v>89</v>
      </c>
      <c r="B1533" s="0" t="s">
        <v>90</v>
      </c>
      <c r="C1533" s="0" t="n">
        <v>92</v>
      </c>
      <c r="D1533" s="0" t="n">
        <v>88</v>
      </c>
      <c r="E1533" s="0" t="n">
        <v>37</v>
      </c>
      <c r="F1533" s="0" t="n">
        <v>40</v>
      </c>
      <c r="G1533" s="0" t="n">
        <v>7</v>
      </c>
      <c r="H1533" s="0" t="n">
        <v>8</v>
      </c>
      <c r="I1533" s="0" t="n">
        <v>1</v>
      </c>
      <c r="J1533" s="0" t="n">
        <v>0</v>
      </c>
      <c r="K1533" s="0" t="n">
        <f aca="false">VLOOKUP(A1533,'Team Data'!$A$1:$E$659,2,FALSE())</f>
        <v>12</v>
      </c>
      <c r="L1533" s="0" t="n">
        <f aca="false">VLOOKUP(A1533,'Team Data'!$A$1:$E$659,3,FALSE())</f>
        <v>19</v>
      </c>
      <c r="M1533" s="0" t="n">
        <f aca="false">VLOOKUP(B1533,'Team Data'!$A$1:$E$659,2,FALSE())</f>
        <v>23</v>
      </c>
      <c r="N1533" s="0" t="n">
        <f aca="false">VLOOKUP(B1533,'Team Data'!$A$1:$E$659,3,FALSE())</f>
        <v>12</v>
      </c>
      <c r="O1533" s="0" t="n">
        <f aca="false">VLOOKUP(A1533,'Team Data'!$A$1:$E$659,4,FALSE())</f>
        <v>476</v>
      </c>
      <c r="P1533" s="0" t="n">
        <f aca="false">VLOOKUP(A1533,'Team Data'!$A$1:$E$659,5,FALSE())</f>
        <v>457</v>
      </c>
      <c r="Q1533" s="0" t="n">
        <f aca="false">VLOOKUP(B1533,'Team Data'!$A$1:$E$659,4,FALSE())</f>
        <v>500</v>
      </c>
      <c r="R1533" s="0" t="n">
        <f aca="false">VLOOKUP(B1533,'Team Data'!$A$1:$E$659,5,FALSE())</f>
        <v>533</v>
      </c>
      <c r="S1533" s="0" t="n">
        <f aca="false">IF(I1533=1,(MIN(30,(C1533-D1533)))*(M1533/(M1533+N1533))*(Q1533/(Q1533+R1533)),(MAX(-30,(C1533-D1533)))*(N1533/(M1533+N1533))*(R1533/(R1533+Q1533)))</f>
        <v>1.2722998202185</v>
      </c>
      <c r="T1533" s="0" t="n">
        <f aca="false">IF(J1533=1,(MIN(30,(D1533-C1533)))*(K1533/(K1533+L1533))*(O1533/(O1533+P1533)),(MAX(-30,(D1533-C1533)))*(L1533/(K1533+L1533))*(P1533/(P1533+O1533)))</f>
        <v>-1.20084361926495</v>
      </c>
      <c r="U1533" s="7" t="n">
        <v>43075</v>
      </c>
    </row>
    <row r="1534" customFormat="false" ht="15" hidden="false" customHeight="false" outlineLevel="0" collapsed="false">
      <c r="A1534" s="0" t="s">
        <v>627</v>
      </c>
      <c r="B1534" s="0" t="s">
        <v>156</v>
      </c>
      <c r="C1534" s="0" t="n">
        <v>55</v>
      </c>
      <c r="D1534" s="0" t="n">
        <v>75</v>
      </c>
      <c r="E1534" s="0" t="n">
        <v>29</v>
      </c>
      <c r="F1534" s="0" t="n">
        <v>43</v>
      </c>
      <c r="G1534" s="0" t="n">
        <v>18</v>
      </c>
      <c r="H1534" s="0" t="n">
        <v>18</v>
      </c>
      <c r="I1534" s="0" t="n">
        <v>0</v>
      </c>
      <c r="J1534" s="0" t="n">
        <v>1</v>
      </c>
      <c r="K1534" s="0" t="n">
        <f aca="false">VLOOKUP(A1534,'Team Data'!$A$1:$E$659,2,FALSE())</f>
        <v>0</v>
      </c>
      <c r="L1534" s="0" t="n">
        <f aca="false">VLOOKUP(A1534,'Team Data'!$A$1:$E$659,3,FALSE())</f>
        <v>1</v>
      </c>
      <c r="M1534" s="0" t="n">
        <f aca="false">VLOOKUP(B1534,'Team Data'!$A$1:$E$659,2,FALSE())</f>
        <v>6</v>
      </c>
      <c r="N1534" s="0" t="n">
        <f aca="false">VLOOKUP(B1534,'Team Data'!$A$1:$E$659,3,FALSE())</f>
        <v>26</v>
      </c>
      <c r="O1534" s="0" t="n">
        <f aca="false">VLOOKUP(A1534,'Team Data'!$A$1:$E$659,4,FALSE())</f>
        <v>6</v>
      </c>
      <c r="P1534" s="0" t="n">
        <f aca="false">VLOOKUP(A1534,'Team Data'!$A$1:$E$659,5,FALSE())</f>
        <v>26</v>
      </c>
      <c r="Q1534" s="0" t="n">
        <f aca="false">VLOOKUP(B1534,'Team Data'!$A$1:$E$659,4,FALSE())</f>
        <v>483</v>
      </c>
      <c r="R1534" s="0" t="n">
        <f aca="false">VLOOKUP(B1534,'Team Data'!$A$1:$E$659,5,FALSE())</f>
        <v>480</v>
      </c>
      <c r="S1534" s="0" t="n">
        <f aca="false">IF(I1534=1,(MIN(30,(C1534-D1534)))*(M1534/(M1534+N1534))*(Q1534/(Q1534+R1534)),(MAX(-30,(C1534-D1534)))*(N1534/(M1534+N1534))*(R1534/(R1534+Q1534)))</f>
        <v>-8.09968847352025</v>
      </c>
      <c r="T1534" s="0" t="n">
        <f aca="false">IF(J1534=1,(MIN(30,(D1534-C1534)))*(K1534/(K1534+L1534))*(O1534/(O1534+P1534)),(MAX(-30,(D1534-C1534)))*(L1534/(K1534+L1534))*(P1534/(P1534+O1534)))</f>
        <v>0</v>
      </c>
      <c r="U1534" s="7" t="n">
        <v>43075</v>
      </c>
    </row>
    <row r="1535" customFormat="false" ht="15" hidden="false" customHeight="false" outlineLevel="0" collapsed="false">
      <c r="A1535" s="0" t="s">
        <v>316</v>
      </c>
      <c r="B1535" s="0" t="s">
        <v>95</v>
      </c>
      <c r="C1535" s="0" t="n">
        <v>72</v>
      </c>
      <c r="D1535" s="0" t="n">
        <v>83</v>
      </c>
      <c r="E1535" s="0" t="n">
        <v>31</v>
      </c>
      <c r="F1535" s="0" t="n">
        <v>28</v>
      </c>
      <c r="G1535" s="0" t="n">
        <v>21</v>
      </c>
      <c r="H1535" s="0" t="n">
        <v>14</v>
      </c>
      <c r="I1535" s="0" t="n">
        <v>0</v>
      </c>
      <c r="J1535" s="0" t="n">
        <v>1</v>
      </c>
      <c r="K1535" s="0" t="n">
        <f aca="false">VLOOKUP(A1535,'Team Data'!$A$1:$E$659,2,FALSE())</f>
        <v>21</v>
      </c>
      <c r="L1535" s="0" t="n">
        <f aca="false">VLOOKUP(A1535,'Team Data'!$A$1:$E$659,3,FALSE())</f>
        <v>13</v>
      </c>
      <c r="M1535" s="0" t="n">
        <f aca="false">VLOOKUP(B1535,'Team Data'!$A$1:$E$659,2,FALSE())</f>
        <v>23</v>
      </c>
      <c r="N1535" s="0" t="n">
        <f aca="false">VLOOKUP(B1535,'Team Data'!$A$1:$E$659,3,FALSE())</f>
        <v>9</v>
      </c>
      <c r="O1535" s="0" t="n">
        <f aca="false">VLOOKUP(A1535,'Team Data'!$A$1:$E$659,4,FALSE())</f>
        <v>560</v>
      </c>
      <c r="P1535" s="0" t="n">
        <f aca="false">VLOOKUP(A1535,'Team Data'!$A$1:$E$659,5,FALSE())</f>
        <v>505</v>
      </c>
      <c r="Q1535" s="0" t="n">
        <f aca="false">VLOOKUP(B1535,'Team Data'!$A$1:$E$659,4,FALSE())</f>
        <v>502</v>
      </c>
      <c r="R1535" s="0" t="n">
        <f aca="false">VLOOKUP(B1535,'Team Data'!$A$1:$E$659,5,FALSE())</f>
        <v>485</v>
      </c>
      <c r="S1535" s="0" t="n">
        <f aca="false">IF(I1535=1,(MIN(30,(C1535-D1535)))*(M1535/(M1535+N1535))*(Q1535/(Q1535+R1535)),(MAX(-30,(C1535-D1535)))*(N1535/(M1535+N1535))*(R1535/(R1535+Q1535)))</f>
        <v>-1.52023176291793</v>
      </c>
      <c r="T1535" s="0" t="n">
        <f aca="false">IF(J1535=1,(MIN(30,(D1535-C1535)))*(K1535/(K1535+L1535))*(O1535/(O1535+P1535)),(MAX(-30,(D1535-C1535)))*(L1535/(K1535+L1535))*(P1535/(P1535+O1535)))</f>
        <v>3.57249378624689</v>
      </c>
      <c r="U1535" s="7" t="n">
        <v>43075</v>
      </c>
    </row>
    <row r="1536" customFormat="false" ht="15" hidden="false" customHeight="false" outlineLevel="0" collapsed="false">
      <c r="A1536" s="0" t="s">
        <v>270</v>
      </c>
      <c r="B1536" s="0" t="s">
        <v>347</v>
      </c>
      <c r="C1536" s="0" t="n">
        <v>85</v>
      </c>
      <c r="D1536" s="0" t="n">
        <v>95</v>
      </c>
      <c r="E1536" s="0" t="n">
        <v>29</v>
      </c>
      <c r="F1536" s="0" t="n">
        <v>39</v>
      </c>
      <c r="G1536" s="0" t="n">
        <v>12</v>
      </c>
      <c r="H1536" s="0" t="n">
        <v>10</v>
      </c>
      <c r="I1536" s="0" t="n">
        <v>0</v>
      </c>
      <c r="J1536" s="0" t="n">
        <v>1</v>
      </c>
      <c r="K1536" s="0" t="n">
        <f aca="false">VLOOKUP(A1536,'Team Data'!$A$1:$E$659,2,FALSE())</f>
        <v>28</v>
      </c>
      <c r="L1536" s="0" t="n">
        <f aca="false">VLOOKUP(A1536,'Team Data'!$A$1:$E$659,3,FALSE())</f>
        <v>7</v>
      </c>
      <c r="M1536" s="0" t="n">
        <f aca="false">VLOOKUP(B1536,'Team Data'!$A$1:$E$659,2,FALSE())</f>
        <v>23</v>
      </c>
      <c r="N1536" s="0" t="n">
        <f aca="false">VLOOKUP(B1536,'Team Data'!$A$1:$E$659,3,FALSE())</f>
        <v>8</v>
      </c>
      <c r="O1536" s="0" t="n">
        <f aca="false">VLOOKUP(A1536,'Team Data'!$A$1:$E$659,4,FALSE())</f>
        <v>516</v>
      </c>
      <c r="P1536" s="0" t="n">
        <f aca="false">VLOOKUP(A1536,'Team Data'!$A$1:$E$659,5,FALSE())</f>
        <v>493</v>
      </c>
      <c r="Q1536" s="0" t="n">
        <f aca="false">VLOOKUP(B1536,'Team Data'!$A$1:$E$659,4,FALSE())</f>
        <v>591</v>
      </c>
      <c r="R1536" s="0" t="n">
        <f aca="false">VLOOKUP(B1536,'Team Data'!$A$1:$E$659,5,FALSE())</f>
        <v>427</v>
      </c>
      <c r="S1536" s="0" t="n">
        <f aca="false">IF(I1536=1,(MIN(30,(C1536-D1536)))*(M1536/(M1536+N1536))*(Q1536/(Q1536+R1536)),(MAX(-30,(C1536-D1536)))*(N1536/(M1536+N1536))*(R1536/(R1536+Q1536)))</f>
        <v>-1.08245135940174</v>
      </c>
      <c r="T1536" s="0" t="n">
        <f aca="false">IF(J1536=1,(MIN(30,(D1536-C1536)))*(K1536/(K1536+L1536))*(O1536/(O1536+P1536)),(MAX(-30,(D1536-C1536)))*(L1536/(K1536+L1536))*(P1536/(P1536+O1536)))</f>
        <v>4.09117938553023</v>
      </c>
      <c r="U1536" s="7" t="n">
        <v>43075</v>
      </c>
    </row>
    <row r="1537" customFormat="false" ht="15" hidden="false" customHeight="false" outlineLevel="0" collapsed="false">
      <c r="A1537" s="0" t="s">
        <v>60</v>
      </c>
      <c r="B1537" s="0" t="s">
        <v>17</v>
      </c>
      <c r="C1537" s="0" t="n">
        <v>66</v>
      </c>
      <c r="D1537" s="0" t="n">
        <v>92</v>
      </c>
      <c r="E1537" s="0" t="n">
        <v>38</v>
      </c>
      <c r="F1537" s="0" t="n">
        <v>31</v>
      </c>
      <c r="G1537" s="0" t="n">
        <v>19</v>
      </c>
      <c r="H1537" s="0" t="n">
        <v>5</v>
      </c>
      <c r="I1537" s="0" t="n">
        <v>0</v>
      </c>
      <c r="J1537" s="0" t="n">
        <v>1</v>
      </c>
      <c r="K1537" s="0" t="n">
        <f aca="false">VLOOKUP(A1537,'Team Data'!$A$1:$E$659,2,FALSE())</f>
        <v>11</v>
      </c>
      <c r="L1537" s="0" t="n">
        <f aca="false">VLOOKUP(A1537,'Team Data'!$A$1:$E$659,3,FALSE())</f>
        <v>21</v>
      </c>
      <c r="M1537" s="0" t="n">
        <f aca="false">VLOOKUP(B1537,'Team Data'!$A$1:$E$659,2,FALSE())</f>
        <v>23</v>
      </c>
      <c r="N1537" s="0" t="n">
        <f aca="false">VLOOKUP(B1537,'Team Data'!$A$1:$E$659,3,FALSE())</f>
        <v>12</v>
      </c>
      <c r="O1537" s="0" t="n">
        <f aca="false">VLOOKUP(A1537,'Team Data'!$A$1:$E$659,4,FALSE())</f>
        <v>556</v>
      </c>
      <c r="P1537" s="0" t="n">
        <f aca="false">VLOOKUP(A1537,'Team Data'!$A$1:$E$659,5,FALSE())</f>
        <v>459</v>
      </c>
      <c r="Q1537" s="0" t="n">
        <f aca="false">VLOOKUP(B1537,'Team Data'!$A$1:$E$659,4,FALSE())</f>
        <v>660</v>
      </c>
      <c r="R1537" s="0" t="n">
        <f aca="false">VLOOKUP(B1537,'Team Data'!$A$1:$E$659,5,FALSE())</f>
        <v>497</v>
      </c>
      <c r="S1537" s="0" t="n">
        <f aca="false">IF(I1537=1,(MIN(30,(C1537-D1537)))*(M1537/(M1537+N1537))*(Q1537/(Q1537+R1537)),(MAX(-30,(C1537-D1537)))*(N1537/(M1537+N1537))*(R1537/(R1537+Q1537)))</f>
        <v>-3.82921348314607</v>
      </c>
      <c r="T1537" s="0" t="n">
        <f aca="false">IF(J1537=1,(MIN(30,(D1537-C1537)))*(K1537/(K1537+L1537))*(O1537/(O1537+P1537)),(MAX(-30,(D1537-C1537)))*(L1537/(K1537+L1537))*(P1537/(P1537+O1537)))</f>
        <v>4.89581280788177</v>
      </c>
      <c r="U1537" s="7" t="n">
        <v>43075</v>
      </c>
    </row>
    <row r="1538" customFormat="false" ht="15" hidden="false" customHeight="false" outlineLevel="0" collapsed="false">
      <c r="A1538" s="0" t="s">
        <v>255</v>
      </c>
      <c r="B1538" s="0" t="s">
        <v>165</v>
      </c>
      <c r="C1538" s="0" t="n">
        <v>64</v>
      </c>
      <c r="D1538" s="0" t="n">
        <v>65</v>
      </c>
      <c r="E1538" s="0" t="n">
        <v>30</v>
      </c>
      <c r="F1538" s="0" t="n">
        <v>36</v>
      </c>
      <c r="G1538" s="0" t="n">
        <v>13</v>
      </c>
      <c r="H1538" s="0" t="n">
        <v>16</v>
      </c>
      <c r="I1538" s="0" t="n">
        <v>0</v>
      </c>
      <c r="J1538" s="0" t="n">
        <v>1</v>
      </c>
      <c r="K1538" s="0" t="n">
        <f aca="false">VLOOKUP(A1538,'Team Data'!$A$1:$E$659,2,FALSE())</f>
        <v>10</v>
      </c>
      <c r="L1538" s="0" t="n">
        <f aca="false">VLOOKUP(A1538,'Team Data'!$A$1:$E$659,3,FALSE())</f>
        <v>22</v>
      </c>
      <c r="M1538" s="0" t="n">
        <f aca="false">VLOOKUP(B1538,'Team Data'!$A$1:$E$659,2,FALSE())</f>
        <v>21</v>
      </c>
      <c r="N1538" s="0" t="n">
        <f aca="false">VLOOKUP(B1538,'Team Data'!$A$1:$E$659,3,FALSE())</f>
        <v>13</v>
      </c>
      <c r="O1538" s="0" t="n">
        <f aca="false">VLOOKUP(A1538,'Team Data'!$A$1:$E$659,4,FALSE())</f>
        <v>520</v>
      </c>
      <c r="P1538" s="0" t="n">
        <f aca="false">VLOOKUP(A1538,'Team Data'!$A$1:$E$659,5,FALSE())</f>
        <v>472</v>
      </c>
      <c r="Q1538" s="0" t="n">
        <f aca="false">VLOOKUP(B1538,'Team Data'!$A$1:$E$659,4,FALSE())</f>
        <v>568</v>
      </c>
      <c r="R1538" s="0" t="n">
        <f aca="false">VLOOKUP(B1538,'Team Data'!$A$1:$E$659,5,FALSE())</f>
        <v>531</v>
      </c>
      <c r="S1538" s="0" t="n">
        <f aca="false">IF(I1538=1,(MIN(30,(C1538-D1538)))*(M1538/(M1538+N1538))*(Q1538/(Q1538+R1538)),(MAX(-30,(C1538-D1538)))*(N1538/(M1538+N1538))*(R1538/(R1538+Q1538)))</f>
        <v>-0.184740138093454</v>
      </c>
      <c r="T1538" s="0" t="n">
        <f aca="false">IF(J1538=1,(MIN(30,(D1538-C1538)))*(K1538/(K1538+L1538))*(O1538/(O1538+P1538)),(MAX(-30,(D1538-C1538)))*(L1538/(K1538+L1538))*(P1538/(P1538+O1538)))</f>
        <v>0.163810483870968</v>
      </c>
      <c r="U1538" s="7" t="n">
        <v>43075</v>
      </c>
    </row>
    <row r="1539" customFormat="false" ht="15" hidden="false" customHeight="false" outlineLevel="0" collapsed="false">
      <c r="A1539" s="0" t="s">
        <v>200</v>
      </c>
      <c r="B1539" s="0" t="s">
        <v>64</v>
      </c>
      <c r="C1539" s="0" t="n">
        <v>68</v>
      </c>
      <c r="D1539" s="0" t="n">
        <v>111</v>
      </c>
      <c r="E1539" s="0" t="n">
        <v>29</v>
      </c>
      <c r="F1539" s="0" t="n">
        <v>48</v>
      </c>
      <c r="G1539" s="0" t="n">
        <v>11</v>
      </c>
      <c r="H1539" s="0" t="n">
        <v>8</v>
      </c>
      <c r="I1539" s="0" t="n">
        <v>0</v>
      </c>
      <c r="J1539" s="0" t="n">
        <v>1</v>
      </c>
      <c r="K1539" s="0" t="n">
        <f aca="false">VLOOKUP(A1539,'Team Data'!$A$1:$E$659,2,FALSE())</f>
        <v>12</v>
      </c>
      <c r="L1539" s="0" t="n">
        <f aca="false">VLOOKUP(A1539,'Team Data'!$A$1:$E$659,3,FALSE())</f>
        <v>20</v>
      </c>
      <c r="M1539" s="0" t="n">
        <f aca="false">VLOOKUP(B1539,'Team Data'!$A$1:$E$659,2,FALSE())</f>
        <v>21</v>
      </c>
      <c r="N1539" s="0" t="n">
        <f aca="false">VLOOKUP(B1539,'Team Data'!$A$1:$E$659,3,FALSE())</f>
        <v>12</v>
      </c>
      <c r="O1539" s="0" t="n">
        <f aca="false">VLOOKUP(A1539,'Team Data'!$A$1:$E$659,4,FALSE())</f>
        <v>569</v>
      </c>
      <c r="P1539" s="0" t="n">
        <f aca="false">VLOOKUP(A1539,'Team Data'!$A$1:$E$659,5,FALSE())</f>
        <v>426</v>
      </c>
      <c r="Q1539" s="0" t="n">
        <f aca="false">VLOOKUP(B1539,'Team Data'!$A$1:$E$659,4,FALSE())</f>
        <v>611</v>
      </c>
      <c r="R1539" s="0" t="n">
        <f aca="false">VLOOKUP(B1539,'Team Data'!$A$1:$E$659,5,FALSE())</f>
        <v>453</v>
      </c>
      <c r="S1539" s="0" t="n">
        <f aca="false">IF(I1539=1,(MIN(30,(C1539-D1539)))*(M1539/(M1539+N1539))*(Q1539/(Q1539+R1539)),(MAX(-30,(C1539-D1539)))*(N1539/(M1539+N1539))*(R1539/(R1539+Q1539)))</f>
        <v>-4.64456596035543</v>
      </c>
      <c r="T1539" s="0" t="n">
        <f aca="false">IF(J1539=1,(MIN(30,(D1539-C1539)))*(K1539/(K1539+L1539))*(O1539/(O1539+P1539)),(MAX(-30,(D1539-C1539)))*(L1539/(K1539+L1539))*(P1539/(P1539+O1539)))</f>
        <v>6.43341708542714</v>
      </c>
      <c r="U1539" s="7" t="n">
        <v>43075</v>
      </c>
    </row>
    <row r="1540" customFormat="false" ht="15" hidden="false" customHeight="false" outlineLevel="0" collapsed="false">
      <c r="A1540" s="0" t="s">
        <v>618</v>
      </c>
      <c r="B1540" s="0" t="s">
        <v>123</v>
      </c>
      <c r="C1540" s="0" t="n">
        <v>63</v>
      </c>
      <c r="D1540" s="0" t="n">
        <v>91</v>
      </c>
      <c r="E1540" s="0" t="n">
        <v>37</v>
      </c>
      <c r="F1540" s="0" t="n">
        <v>44</v>
      </c>
      <c r="G1540" s="0" t="n">
        <v>15</v>
      </c>
      <c r="H1540" s="0" t="n">
        <v>11</v>
      </c>
      <c r="I1540" s="0" t="n">
        <v>0</v>
      </c>
      <c r="J1540" s="0" t="n">
        <v>1</v>
      </c>
      <c r="K1540" s="0" t="n">
        <f aca="false">VLOOKUP(A1540,'Team Data'!$A$1:$E$659,2,FALSE())</f>
        <v>0</v>
      </c>
      <c r="L1540" s="0" t="n">
        <f aca="false">VLOOKUP(A1540,'Team Data'!$A$1:$E$659,3,FALSE())</f>
        <v>2</v>
      </c>
      <c r="M1540" s="0" t="n">
        <f aca="false">VLOOKUP(B1540,'Team Data'!$A$1:$E$659,2,FALSE())</f>
        <v>7</v>
      </c>
      <c r="N1540" s="0" t="n">
        <f aca="false">VLOOKUP(B1540,'Team Data'!$A$1:$E$659,3,FALSE())</f>
        <v>21</v>
      </c>
      <c r="O1540" s="0" t="n">
        <f aca="false">VLOOKUP(A1540,'Team Data'!$A$1:$E$659,4,FALSE())</f>
        <v>18</v>
      </c>
      <c r="P1540" s="0" t="n">
        <f aca="false">VLOOKUP(A1540,'Team Data'!$A$1:$E$659,5,FALSE())</f>
        <v>39</v>
      </c>
      <c r="Q1540" s="0" t="n">
        <f aca="false">VLOOKUP(B1540,'Team Data'!$A$1:$E$659,4,FALSE())</f>
        <v>401</v>
      </c>
      <c r="R1540" s="0" t="n">
        <f aca="false">VLOOKUP(B1540,'Team Data'!$A$1:$E$659,5,FALSE())</f>
        <v>384</v>
      </c>
      <c r="S1540" s="0" t="n">
        <f aca="false">IF(I1540=1,(MIN(30,(C1540-D1540)))*(M1540/(M1540+N1540))*(Q1540/(Q1540+R1540)),(MAX(-30,(C1540-D1540)))*(N1540/(M1540+N1540))*(R1540/(R1540+Q1540)))</f>
        <v>-10.2726114649682</v>
      </c>
      <c r="T1540" s="0" t="n">
        <f aca="false">IF(J1540=1,(MIN(30,(D1540-C1540)))*(K1540/(K1540+L1540))*(O1540/(O1540+P1540)),(MAX(-30,(D1540-C1540)))*(L1540/(K1540+L1540))*(P1540/(P1540+O1540)))</f>
        <v>0</v>
      </c>
      <c r="U1540" s="7" t="n">
        <v>43075</v>
      </c>
    </row>
    <row r="1541" customFormat="false" ht="15" hidden="false" customHeight="false" outlineLevel="0" collapsed="false">
      <c r="A1541" s="0" t="s">
        <v>584</v>
      </c>
      <c r="B1541" s="0" t="s">
        <v>142</v>
      </c>
      <c r="C1541" s="0" t="n">
        <v>46</v>
      </c>
      <c r="D1541" s="0" t="n">
        <v>60</v>
      </c>
      <c r="E1541" s="0" t="n">
        <v>41</v>
      </c>
      <c r="F1541" s="0" t="n">
        <v>41</v>
      </c>
      <c r="G1541" s="0" t="n">
        <v>34</v>
      </c>
      <c r="H1541" s="0" t="n">
        <v>25</v>
      </c>
      <c r="I1541" s="0" t="n">
        <v>0</v>
      </c>
      <c r="J1541" s="0" t="n">
        <v>1</v>
      </c>
      <c r="K1541" s="0" t="n">
        <f aca="false">VLOOKUP(A1541,'Team Data'!$A$1:$E$659,2,FALSE())</f>
        <v>0</v>
      </c>
      <c r="L1541" s="0" t="n">
        <f aca="false">VLOOKUP(A1541,'Team Data'!$A$1:$E$659,3,FALSE())</f>
        <v>3</v>
      </c>
      <c r="M1541" s="0" t="n">
        <f aca="false">VLOOKUP(B1541,'Team Data'!$A$1:$E$659,2,FALSE())</f>
        <v>19</v>
      </c>
      <c r="N1541" s="0" t="n">
        <f aca="false">VLOOKUP(B1541,'Team Data'!$A$1:$E$659,3,FALSE())</f>
        <v>14</v>
      </c>
      <c r="O1541" s="0" t="n">
        <f aca="false">VLOOKUP(A1541,'Team Data'!$A$1:$E$659,4,FALSE())</f>
        <v>47</v>
      </c>
      <c r="P1541" s="0" t="n">
        <f aca="false">VLOOKUP(A1541,'Team Data'!$A$1:$E$659,5,FALSE())</f>
        <v>53</v>
      </c>
      <c r="Q1541" s="0" t="n">
        <f aca="false">VLOOKUP(B1541,'Team Data'!$A$1:$E$659,4,FALSE())</f>
        <v>451</v>
      </c>
      <c r="R1541" s="0" t="n">
        <f aca="false">VLOOKUP(B1541,'Team Data'!$A$1:$E$659,5,FALSE())</f>
        <v>488</v>
      </c>
      <c r="S1541" s="0" t="n">
        <f aca="false">IF(I1541=1,(MIN(30,(C1541-D1541)))*(M1541/(M1541+N1541))*(Q1541/(Q1541+R1541)),(MAX(-30,(C1541-D1541)))*(N1541/(M1541+N1541))*(R1541/(R1541+Q1541)))</f>
        <v>-3.08671378319941</v>
      </c>
      <c r="T1541" s="0" t="n">
        <f aca="false">IF(J1541=1,(MIN(30,(D1541-C1541)))*(K1541/(K1541+L1541))*(O1541/(O1541+P1541)),(MAX(-30,(D1541-C1541)))*(L1541/(K1541+L1541))*(P1541/(P1541+O1541)))</f>
        <v>0</v>
      </c>
      <c r="U1541" s="7" t="n">
        <v>43075</v>
      </c>
    </row>
    <row r="1542" customFormat="false" ht="15" hidden="false" customHeight="false" outlineLevel="0" collapsed="false">
      <c r="A1542" s="0" t="s">
        <v>268</v>
      </c>
      <c r="B1542" s="0" t="s">
        <v>135</v>
      </c>
      <c r="C1542" s="0" t="n">
        <v>49</v>
      </c>
      <c r="D1542" s="0" t="n">
        <v>86</v>
      </c>
      <c r="E1542" s="0" t="n">
        <v>25</v>
      </c>
      <c r="F1542" s="0" t="n">
        <v>35</v>
      </c>
      <c r="G1542" s="0" t="n">
        <v>18</v>
      </c>
      <c r="H1542" s="0" t="n">
        <v>10</v>
      </c>
      <c r="I1542" s="0" t="n">
        <v>0</v>
      </c>
      <c r="J1542" s="0" t="n">
        <v>1</v>
      </c>
      <c r="K1542" s="0" t="n">
        <f aca="false">VLOOKUP(A1542,'Team Data'!$A$1:$E$659,2,FALSE())</f>
        <v>7</v>
      </c>
      <c r="L1542" s="0" t="n">
        <f aca="false">VLOOKUP(A1542,'Team Data'!$A$1:$E$659,3,FALSE())</f>
        <v>25</v>
      </c>
      <c r="M1542" s="0" t="n">
        <f aca="false">VLOOKUP(B1542,'Team Data'!$A$1:$E$659,2,FALSE())</f>
        <v>25</v>
      </c>
      <c r="N1542" s="0" t="n">
        <f aca="false">VLOOKUP(B1542,'Team Data'!$A$1:$E$659,3,FALSE())</f>
        <v>12</v>
      </c>
      <c r="O1542" s="0" t="n">
        <f aca="false">VLOOKUP(A1542,'Team Data'!$A$1:$E$659,4,FALSE())</f>
        <v>471</v>
      </c>
      <c r="P1542" s="0" t="n">
        <f aca="false">VLOOKUP(A1542,'Team Data'!$A$1:$E$659,5,FALSE())</f>
        <v>449</v>
      </c>
      <c r="Q1542" s="0" t="n">
        <f aca="false">VLOOKUP(B1542,'Team Data'!$A$1:$E$659,4,FALSE())</f>
        <v>699</v>
      </c>
      <c r="R1542" s="0" t="n">
        <f aca="false">VLOOKUP(B1542,'Team Data'!$A$1:$E$659,5,FALSE())</f>
        <v>540</v>
      </c>
      <c r="S1542" s="0" t="n">
        <f aca="false">IF(I1542=1,(MIN(30,(C1542-D1542)))*(M1542/(M1542+N1542))*(Q1542/(Q1542+R1542)),(MAX(-30,(C1542-D1542)))*(N1542/(M1542+N1542))*(R1542/(R1542+Q1542)))</f>
        <v>-4.24056017276356</v>
      </c>
      <c r="T1542" s="0" t="n">
        <f aca="false">IF(J1542=1,(MIN(30,(D1542-C1542)))*(K1542/(K1542+L1542))*(O1542/(O1542+P1542)),(MAX(-30,(D1542-C1542)))*(L1542/(K1542+L1542))*(P1542/(P1542+O1542)))</f>
        <v>3.35971467391304</v>
      </c>
      <c r="U1542" s="7" t="n">
        <v>43075</v>
      </c>
    </row>
    <row r="1543" customFormat="false" ht="15" hidden="false" customHeight="false" outlineLevel="0" collapsed="false">
      <c r="A1543" s="0" t="s">
        <v>303</v>
      </c>
      <c r="B1543" s="0" t="s">
        <v>300</v>
      </c>
      <c r="C1543" s="0" t="n">
        <v>90</v>
      </c>
      <c r="D1543" s="0" t="n">
        <v>78</v>
      </c>
      <c r="E1543" s="0" t="n">
        <v>40</v>
      </c>
      <c r="F1543" s="0" t="n">
        <v>20</v>
      </c>
      <c r="G1543" s="0" t="n">
        <v>10</v>
      </c>
      <c r="H1543" s="0" t="n">
        <v>11</v>
      </c>
      <c r="I1543" s="0" t="n">
        <v>1</v>
      </c>
      <c r="J1543" s="0" t="n">
        <v>0</v>
      </c>
      <c r="K1543" s="0" t="n">
        <f aca="false">VLOOKUP(A1543,'Team Data'!$A$1:$E$659,2,FALSE())</f>
        <v>20</v>
      </c>
      <c r="L1543" s="0" t="n">
        <f aca="false">VLOOKUP(A1543,'Team Data'!$A$1:$E$659,3,FALSE())</f>
        <v>13</v>
      </c>
      <c r="M1543" s="0" t="n">
        <f aca="false">VLOOKUP(B1543,'Team Data'!$A$1:$E$659,2,FALSE())</f>
        <v>16</v>
      </c>
      <c r="N1543" s="0" t="n">
        <f aca="false">VLOOKUP(B1543,'Team Data'!$A$1:$E$659,3,FALSE())</f>
        <v>16</v>
      </c>
      <c r="O1543" s="0" t="n">
        <f aca="false">VLOOKUP(A1543,'Team Data'!$A$1:$E$659,4,FALSE())</f>
        <v>538</v>
      </c>
      <c r="P1543" s="0" t="n">
        <f aca="false">VLOOKUP(A1543,'Team Data'!$A$1:$E$659,5,FALSE())</f>
        <v>501</v>
      </c>
      <c r="Q1543" s="0" t="n">
        <f aca="false">VLOOKUP(B1543,'Team Data'!$A$1:$E$659,4,FALSE())</f>
        <v>524</v>
      </c>
      <c r="R1543" s="0" t="n">
        <f aca="false">VLOOKUP(B1543,'Team Data'!$A$1:$E$659,5,FALSE())</f>
        <v>474</v>
      </c>
      <c r="S1543" s="0" t="n">
        <f aca="false">IF(I1543=1,(MIN(30,(C1543-D1543)))*(M1543/(M1543+N1543))*(Q1543/(Q1543+R1543)),(MAX(-30,(C1543-D1543)))*(N1543/(M1543+N1543))*(R1543/(R1543+Q1543)))</f>
        <v>3.15030060120241</v>
      </c>
      <c r="T1543" s="0" t="n">
        <f aca="false">IF(J1543=1,(MIN(30,(D1543-C1543)))*(K1543/(K1543+L1543))*(O1543/(O1543+P1543)),(MAX(-30,(D1543-C1543)))*(L1543/(K1543+L1543))*(P1543/(P1543+O1543)))</f>
        <v>-2.2794645200805</v>
      </c>
      <c r="U1543" s="7" t="n">
        <v>43075</v>
      </c>
    </row>
    <row r="1544" customFormat="false" ht="15" hidden="false" customHeight="false" outlineLevel="0" collapsed="false">
      <c r="A1544" s="0" t="s">
        <v>189</v>
      </c>
      <c r="B1544" s="0" t="s">
        <v>296</v>
      </c>
      <c r="C1544" s="0" t="n">
        <v>76</v>
      </c>
      <c r="D1544" s="0" t="n">
        <v>82</v>
      </c>
      <c r="E1544" s="0" t="n">
        <v>38</v>
      </c>
      <c r="F1544" s="0" t="n">
        <v>38</v>
      </c>
      <c r="G1544" s="0" t="n">
        <v>21</v>
      </c>
      <c r="H1544" s="0" t="n">
        <v>12</v>
      </c>
      <c r="I1544" s="0" t="n">
        <v>0</v>
      </c>
      <c r="J1544" s="0" t="n">
        <v>1</v>
      </c>
      <c r="K1544" s="0" t="n">
        <f aca="false">VLOOKUP(A1544,'Team Data'!$A$1:$E$659,2,FALSE())</f>
        <v>29</v>
      </c>
      <c r="L1544" s="0" t="n">
        <f aca="false">VLOOKUP(A1544,'Team Data'!$A$1:$E$659,3,FALSE())</f>
        <v>8</v>
      </c>
      <c r="M1544" s="0" t="n">
        <f aca="false">VLOOKUP(B1544,'Team Data'!$A$1:$E$659,2,FALSE())</f>
        <v>26</v>
      </c>
      <c r="N1544" s="0" t="n">
        <f aca="false">VLOOKUP(B1544,'Team Data'!$A$1:$E$659,3,FALSE())</f>
        <v>10</v>
      </c>
      <c r="O1544" s="0" t="n">
        <f aca="false">VLOOKUP(A1544,'Team Data'!$A$1:$E$659,4,FALSE())</f>
        <v>706</v>
      </c>
      <c r="P1544" s="0" t="n">
        <f aca="false">VLOOKUP(A1544,'Team Data'!$A$1:$E$659,5,FALSE())</f>
        <v>511</v>
      </c>
      <c r="Q1544" s="0" t="n">
        <f aca="false">VLOOKUP(B1544,'Team Data'!$A$1:$E$659,4,FALSE())</f>
        <v>726</v>
      </c>
      <c r="R1544" s="0" t="n">
        <f aca="false">VLOOKUP(B1544,'Team Data'!$A$1:$E$659,5,FALSE())</f>
        <v>495</v>
      </c>
      <c r="S1544" s="0" t="n">
        <f aca="false">IF(I1544=1,(MIN(30,(C1544-D1544)))*(M1544/(M1544+N1544))*(Q1544/(Q1544+R1544)),(MAX(-30,(C1544-D1544)))*(N1544/(M1544+N1544))*(R1544/(R1544+Q1544)))</f>
        <v>-0.675675675675676</v>
      </c>
      <c r="T1544" s="0" t="n">
        <f aca="false">IF(J1544=1,(MIN(30,(D1544-C1544)))*(K1544/(K1544+L1544))*(O1544/(O1544+P1544)),(MAX(-30,(D1544-C1544)))*(L1544/(K1544+L1544))*(P1544/(P1544+O1544)))</f>
        <v>2.72810855226632</v>
      </c>
      <c r="U1544" s="7" t="n">
        <v>43075</v>
      </c>
    </row>
    <row r="1545" customFormat="false" ht="15" hidden="false" customHeight="false" outlineLevel="0" collapsed="false">
      <c r="A1545" s="0" t="s">
        <v>322</v>
      </c>
      <c r="B1545" s="0" t="s">
        <v>18</v>
      </c>
      <c r="C1545" s="0" t="n">
        <v>92</v>
      </c>
      <c r="D1545" s="0" t="n">
        <v>78</v>
      </c>
      <c r="E1545" s="0" t="n">
        <v>31</v>
      </c>
      <c r="F1545" s="0" t="n">
        <v>27</v>
      </c>
      <c r="G1545" s="0" t="n">
        <v>17</v>
      </c>
      <c r="H1545" s="0" t="n">
        <v>18</v>
      </c>
      <c r="I1545" s="0" t="n">
        <v>1</v>
      </c>
      <c r="J1545" s="0" t="n">
        <v>0</v>
      </c>
      <c r="K1545" s="0" t="n">
        <f aca="false">VLOOKUP(A1545,'Team Data'!$A$1:$E$659,2,FALSE())</f>
        <v>10</v>
      </c>
      <c r="L1545" s="0" t="n">
        <f aca="false">VLOOKUP(A1545,'Team Data'!$A$1:$E$659,3,FALSE())</f>
        <v>21</v>
      </c>
      <c r="M1545" s="0" t="n">
        <f aca="false">VLOOKUP(B1545,'Team Data'!$A$1:$E$659,2,FALSE())</f>
        <v>11</v>
      </c>
      <c r="N1545" s="0" t="n">
        <f aca="false">VLOOKUP(B1545,'Team Data'!$A$1:$E$659,3,FALSE())</f>
        <v>21</v>
      </c>
      <c r="O1545" s="0" t="n">
        <f aca="false">VLOOKUP(A1545,'Team Data'!$A$1:$E$659,4,FALSE())</f>
        <v>453</v>
      </c>
      <c r="P1545" s="0" t="n">
        <f aca="false">VLOOKUP(A1545,'Team Data'!$A$1:$E$659,5,FALSE())</f>
        <v>488</v>
      </c>
      <c r="Q1545" s="0" t="n">
        <f aca="false">VLOOKUP(B1545,'Team Data'!$A$1:$E$659,4,FALSE())</f>
        <v>487</v>
      </c>
      <c r="R1545" s="0" t="n">
        <f aca="false">VLOOKUP(B1545,'Team Data'!$A$1:$E$659,5,FALSE())</f>
        <v>495</v>
      </c>
      <c r="S1545" s="0" t="n">
        <f aca="false">IF(I1545=1,(MIN(30,(C1545-D1545)))*(M1545/(M1545+N1545))*(Q1545/(Q1545+R1545)),(MAX(-30,(C1545-D1545)))*(N1545/(M1545+N1545))*(R1545/(R1545+Q1545)))</f>
        <v>2.38664714867617</v>
      </c>
      <c r="T1545" s="0" t="n">
        <f aca="false">IF(J1545=1,(MIN(30,(D1545-C1545)))*(K1545/(K1545+L1545))*(O1545/(O1545+P1545)),(MAX(-30,(D1545-C1545)))*(L1545/(K1545+L1545))*(P1545/(P1545+O1545)))</f>
        <v>-4.91830927976415</v>
      </c>
      <c r="U1545" s="7" t="n">
        <v>43075</v>
      </c>
    </row>
    <row r="1546" customFormat="false" ht="15" hidden="false" customHeight="false" outlineLevel="0" collapsed="false">
      <c r="A1546" s="0" t="s">
        <v>326</v>
      </c>
      <c r="B1546" s="0" t="s">
        <v>38</v>
      </c>
      <c r="C1546" s="0" t="n">
        <v>69</v>
      </c>
      <c r="D1546" s="0" t="n">
        <v>81</v>
      </c>
      <c r="E1546" s="0" t="n">
        <v>26</v>
      </c>
      <c r="F1546" s="0" t="n">
        <v>31</v>
      </c>
      <c r="G1546" s="0" t="n">
        <v>12</v>
      </c>
      <c r="H1546" s="0" t="n">
        <v>11</v>
      </c>
      <c r="I1546" s="0" t="n">
        <v>0</v>
      </c>
      <c r="J1546" s="0" t="n">
        <v>1</v>
      </c>
      <c r="K1546" s="0" t="n">
        <f aca="false">VLOOKUP(A1546,'Team Data'!$A$1:$E$659,2,FALSE())</f>
        <v>23</v>
      </c>
      <c r="L1546" s="0" t="n">
        <f aca="false">VLOOKUP(A1546,'Team Data'!$A$1:$E$659,3,FALSE())</f>
        <v>12</v>
      </c>
      <c r="M1546" s="0" t="n">
        <f aca="false">VLOOKUP(B1546,'Team Data'!$A$1:$E$659,2,FALSE())</f>
        <v>21</v>
      </c>
      <c r="N1546" s="0" t="n">
        <f aca="false">VLOOKUP(B1546,'Team Data'!$A$1:$E$659,3,FALSE())</f>
        <v>14</v>
      </c>
      <c r="O1546" s="0" t="n">
        <f aca="false">VLOOKUP(A1546,'Team Data'!$A$1:$E$659,4,FALSE())</f>
        <v>668</v>
      </c>
      <c r="P1546" s="0" t="n">
        <f aca="false">VLOOKUP(A1546,'Team Data'!$A$1:$E$659,5,FALSE())</f>
        <v>500</v>
      </c>
      <c r="Q1546" s="0" t="n">
        <f aca="false">VLOOKUP(B1546,'Team Data'!$A$1:$E$659,4,FALSE())</f>
        <v>713</v>
      </c>
      <c r="R1546" s="0" t="n">
        <f aca="false">VLOOKUP(B1546,'Team Data'!$A$1:$E$659,5,FALSE())</f>
        <v>450</v>
      </c>
      <c r="S1546" s="0" t="n">
        <f aca="false">IF(I1546=1,(MIN(30,(C1546-D1546)))*(M1546/(M1546+N1546))*(Q1546/(Q1546+R1546)),(MAX(-30,(C1546-D1546)))*(N1546/(M1546+N1546))*(R1546/(R1546+Q1546)))</f>
        <v>-1.85726569217541</v>
      </c>
      <c r="T1546" s="0" t="n">
        <f aca="false">IF(J1546=1,(MIN(30,(D1546-C1546)))*(K1546/(K1546+L1546))*(O1546/(O1546+P1546)),(MAX(-30,(D1546-C1546)))*(L1546/(K1546+L1546))*(P1546/(P1546+O1546)))</f>
        <v>4.50998043052838</v>
      </c>
      <c r="U1546" s="7" t="n">
        <v>43075</v>
      </c>
    </row>
    <row r="1547" customFormat="false" ht="15" hidden="false" customHeight="false" outlineLevel="0" collapsed="false">
      <c r="A1547" s="0" t="s">
        <v>173</v>
      </c>
      <c r="B1547" s="0" t="s">
        <v>188</v>
      </c>
      <c r="C1547" s="0" t="n">
        <v>68</v>
      </c>
      <c r="D1547" s="0" t="n">
        <v>78</v>
      </c>
      <c r="E1547" s="0" t="n">
        <v>38</v>
      </c>
      <c r="F1547" s="0" t="n">
        <v>42</v>
      </c>
      <c r="G1547" s="0" t="n">
        <v>13</v>
      </c>
      <c r="H1547" s="0" t="n">
        <v>17</v>
      </c>
      <c r="I1547" s="0" t="n">
        <v>0</v>
      </c>
      <c r="J1547" s="0" t="n">
        <v>1</v>
      </c>
      <c r="K1547" s="0" t="n">
        <f aca="false">VLOOKUP(A1547,'Team Data'!$A$1:$E$659,2,FALSE())</f>
        <v>14</v>
      </c>
      <c r="L1547" s="0" t="n">
        <f aca="false">VLOOKUP(A1547,'Team Data'!$A$1:$E$659,3,FALSE())</f>
        <v>17</v>
      </c>
      <c r="M1547" s="0" t="n">
        <f aca="false">VLOOKUP(B1547,'Team Data'!$A$1:$E$659,2,FALSE())</f>
        <v>22</v>
      </c>
      <c r="N1547" s="0" t="n">
        <f aca="false">VLOOKUP(B1547,'Team Data'!$A$1:$E$659,3,FALSE())</f>
        <v>11</v>
      </c>
      <c r="O1547" s="0" t="n">
        <f aca="false">VLOOKUP(A1547,'Team Data'!$A$1:$E$659,4,FALSE())</f>
        <v>562</v>
      </c>
      <c r="P1547" s="0" t="n">
        <f aca="false">VLOOKUP(A1547,'Team Data'!$A$1:$E$659,5,FALSE())</f>
        <v>470</v>
      </c>
      <c r="Q1547" s="0" t="n">
        <f aca="false">VLOOKUP(B1547,'Team Data'!$A$1:$E$659,4,FALSE())</f>
        <v>611</v>
      </c>
      <c r="R1547" s="0" t="n">
        <f aca="false">VLOOKUP(B1547,'Team Data'!$A$1:$E$659,5,FALSE())</f>
        <v>505</v>
      </c>
      <c r="S1547" s="0" t="n">
        <f aca="false">IF(I1547=1,(MIN(30,(C1547-D1547)))*(M1547/(M1547+N1547))*(Q1547/(Q1547+R1547)),(MAX(-30,(C1547-D1547)))*(N1547/(M1547+N1547))*(R1547/(R1547+Q1547)))</f>
        <v>-1.50836320191159</v>
      </c>
      <c r="T1547" s="0" t="n">
        <f aca="false">IF(J1547=1,(MIN(30,(D1547-C1547)))*(K1547/(K1547+L1547))*(O1547/(O1547+P1547)),(MAX(-30,(D1547-C1547)))*(L1547/(K1547+L1547))*(P1547/(P1547+O1547)))</f>
        <v>2.4593648412103</v>
      </c>
      <c r="U1547" s="7" t="n">
        <v>43075</v>
      </c>
    </row>
    <row r="1548" customFormat="false" ht="15" hidden="false" customHeight="false" outlineLevel="0" collapsed="false">
      <c r="A1548" s="0" t="s">
        <v>292</v>
      </c>
      <c r="B1548" s="0" t="s">
        <v>15</v>
      </c>
      <c r="C1548" s="0" t="n">
        <v>64</v>
      </c>
      <c r="D1548" s="0" t="n">
        <v>67</v>
      </c>
      <c r="E1548" s="0" t="n">
        <v>30</v>
      </c>
      <c r="F1548" s="0" t="n">
        <v>29</v>
      </c>
      <c r="G1548" s="0" t="n">
        <v>11</v>
      </c>
      <c r="H1548" s="0" t="n">
        <v>11</v>
      </c>
      <c r="I1548" s="0" t="n">
        <v>0</v>
      </c>
      <c r="J1548" s="0" t="n">
        <v>1</v>
      </c>
      <c r="K1548" s="0" t="n">
        <f aca="false">VLOOKUP(A1548,'Team Data'!$A$1:$E$659,2,FALSE())</f>
        <v>19</v>
      </c>
      <c r="L1548" s="0" t="n">
        <f aca="false">VLOOKUP(A1548,'Team Data'!$A$1:$E$659,3,FALSE())</f>
        <v>13</v>
      </c>
      <c r="M1548" s="0" t="n">
        <f aca="false">VLOOKUP(B1548,'Team Data'!$A$1:$E$659,2,FALSE())</f>
        <v>26</v>
      </c>
      <c r="N1548" s="0" t="n">
        <f aca="false">VLOOKUP(B1548,'Team Data'!$A$1:$E$659,3,FALSE())</f>
        <v>8</v>
      </c>
      <c r="O1548" s="0" t="n">
        <f aca="false">VLOOKUP(A1548,'Team Data'!$A$1:$E$659,4,FALSE())</f>
        <v>664</v>
      </c>
      <c r="P1548" s="0" t="n">
        <f aca="false">VLOOKUP(A1548,'Team Data'!$A$1:$E$659,5,FALSE())</f>
        <v>424</v>
      </c>
      <c r="Q1548" s="0" t="n">
        <f aca="false">VLOOKUP(B1548,'Team Data'!$A$1:$E$659,4,FALSE())</f>
        <v>626</v>
      </c>
      <c r="R1548" s="0" t="n">
        <f aca="false">VLOOKUP(B1548,'Team Data'!$A$1:$E$659,5,FALSE())</f>
        <v>506</v>
      </c>
      <c r="S1548" s="0" t="n">
        <f aca="false">IF(I1548=1,(MIN(30,(C1548-D1548)))*(M1548/(M1548+N1548))*(Q1548/(Q1548+R1548)),(MAX(-30,(C1548-D1548)))*(N1548/(M1548+N1548))*(R1548/(R1548+Q1548)))</f>
        <v>-0.315526917480773</v>
      </c>
      <c r="T1548" s="0" t="n">
        <f aca="false">IF(J1548=1,(MIN(30,(D1548-C1548)))*(K1548/(K1548+L1548))*(O1548/(O1548+P1548)),(MAX(-30,(D1548-C1548)))*(L1548/(K1548+L1548))*(P1548/(P1548+O1548)))</f>
        <v>1.08708639705882</v>
      </c>
      <c r="U1548" s="7" t="n">
        <v>43075</v>
      </c>
    </row>
    <row r="1549" customFormat="false" ht="15" hidden="false" customHeight="false" outlineLevel="0" collapsed="false">
      <c r="A1549" s="0" t="s">
        <v>259</v>
      </c>
      <c r="B1549" s="0" t="s">
        <v>71</v>
      </c>
      <c r="C1549" s="0" t="n">
        <v>56</v>
      </c>
      <c r="D1549" s="0" t="n">
        <v>58</v>
      </c>
      <c r="E1549" s="0" t="n">
        <v>37</v>
      </c>
      <c r="F1549" s="0" t="n">
        <v>35</v>
      </c>
      <c r="G1549" s="0" t="n">
        <v>12</v>
      </c>
      <c r="H1549" s="0" t="n">
        <v>11</v>
      </c>
      <c r="I1549" s="0" t="n">
        <v>0</v>
      </c>
      <c r="J1549" s="0" t="n">
        <v>1</v>
      </c>
      <c r="K1549" s="0" t="n">
        <f aca="false">VLOOKUP(A1549,'Team Data'!$A$1:$E$659,2,FALSE())</f>
        <v>4</v>
      </c>
      <c r="L1549" s="0" t="n">
        <f aca="false">VLOOKUP(A1549,'Team Data'!$A$1:$E$659,3,FALSE())</f>
        <v>26</v>
      </c>
      <c r="M1549" s="0" t="n">
        <f aca="false">VLOOKUP(B1549,'Team Data'!$A$1:$E$659,2,FALSE())</f>
        <v>15</v>
      </c>
      <c r="N1549" s="0" t="n">
        <f aca="false">VLOOKUP(B1549,'Team Data'!$A$1:$E$659,3,FALSE())</f>
        <v>15</v>
      </c>
      <c r="O1549" s="0" t="n">
        <f aca="false">VLOOKUP(A1549,'Team Data'!$A$1:$E$659,4,FALSE())</f>
        <v>537</v>
      </c>
      <c r="P1549" s="0" t="n">
        <f aca="false">VLOOKUP(A1549,'Team Data'!$A$1:$E$659,5,FALSE())</f>
        <v>418</v>
      </c>
      <c r="Q1549" s="0" t="n">
        <f aca="false">VLOOKUP(B1549,'Team Data'!$A$1:$E$659,4,FALSE())</f>
        <v>467</v>
      </c>
      <c r="R1549" s="0" t="n">
        <f aca="false">VLOOKUP(B1549,'Team Data'!$A$1:$E$659,5,FALSE())</f>
        <v>451</v>
      </c>
      <c r="S1549" s="0" t="n">
        <f aca="false">IF(I1549=1,(MIN(30,(C1549-D1549)))*(M1549/(M1549+N1549))*(Q1549/(Q1549+R1549)),(MAX(-30,(C1549-D1549)))*(N1549/(M1549+N1549))*(R1549/(R1549+Q1549)))</f>
        <v>-0.491285403050109</v>
      </c>
      <c r="T1549" s="0" t="n">
        <f aca="false">IF(J1549=1,(MIN(30,(D1549-C1549)))*(K1549/(K1549+L1549))*(O1549/(O1549+P1549)),(MAX(-30,(D1549-C1549)))*(L1549/(K1549+L1549))*(P1549/(P1549+O1549)))</f>
        <v>0.149947643979058</v>
      </c>
      <c r="U1549" s="7" t="n">
        <v>43075</v>
      </c>
    </row>
    <row r="1550" customFormat="false" ht="15" hidden="false" customHeight="false" outlineLevel="0" collapsed="false">
      <c r="A1550" s="0" t="s">
        <v>247</v>
      </c>
      <c r="B1550" s="0" t="s">
        <v>286</v>
      </c>
      <c r="C1550" s="0" t="n">
        <v>83</v>
      </c>
      <c r="D1550" s="0" t="n">
        <v>94</v>
      </c>
      <c r="E1550" s="0" t="n">
        <v>24</v>
      </c>
      <c r="F1550" s="0" t="n">
        <v>31</v>
      </c>
      <c r="G1550" s="0" t="n">
        <v>15</v>
      </c>
      <c r="H1550" s="0" t="n">
        <v>20</v>
      </c>
      <c r="I1550" s="0" t="n">
        <v>0</v>
      </c>
      <c r="J1550" s="0" t="n">
        <v>1</v>
      </c>
      <c r="K1550" s="0" t="n">
        <f aca="false">VLOOKUP(A1550,'Team Data'!$A$1:$E$659,2,FALSE())</f>
        <v>17</v>
      </c>
      <c r="L1550" s="0" t="n">
        <f aca="false">VLOOKUP(A1550,'Team Data'!$A$1:$E$659,3,FALSE())</f>
        <v>16</v>
      </c>
      <c r="M1550" s="0" t="n">
        <f aca="false">VLOOKUP(B1550,'Team Data'!$A$1:$E$659,2,FALSE())</f>
        <v>21</v>
      </c>
      <c r="N1550" s="0" t="n">
        <f aca="false">VLOOKUP(B1550,'Team Data'!$A$1:$E$659,3,FALSE())</f>
        <v>12</v>
      </c>
      <c r="O1550" s="0" t="n">
        <f aca="false">VLOOKUP(A1550,'Team Data'!$A$1:$E$659,4,FALSE())</f>
        <v>613</v>
      </c>
      <c r="P1550" s="0" t="n">
        <f aca="false">VLOOKUP(A1550,'Team Data'!$A$1:$E$659,5,FALSE())</f>
        <v>464</v>
      </c>
      <c r="Q1550" s="0" t="n">
        <f aca="false">VLOOKUP(B1550,'Team Data'!$A$1:$E$659,4,FALSE())</f>
        <v>684</v>
      </c>
      <c r="R1550" s="0" t="n">
        <f aca="false">VLOOKUP(B1550,'Team Data'!$A$1:$E$659,5,FALSE())</f>
        <v>441</v>
      </c>
      <c r="S1550" s="0" t="n">
        <f aca="false">IF(I1550=1,(MIN(30,(C1550-D1550)))*(M1550/(M1550+N1550))*(Q1550/(Q1550+R1550)),(MAX(-30,(C1550-D1550)))*(N1550/(M1550+N1550))*(R1550/(R1550+Q1550)))</f>
        <v>-1.568</v>
      </c>
      <c r="T1550" s="0" t="n">
        <f aca="false">IF(J1550=1,(MIN(30,(D1550-C1550)))*(K1550/(K1550+L1550))*(O1550/(O1550+P1550)),(MAX(-30,(D1550-C1550)))*(L1550/(K1550+L1550))*(P1550/(P1550+O1550)))</f>
        <v>3.22531723924482</v>
      </c>
      <c r="U1550" s="7" t="n">
        <v>43075</v>
      </c>
    </row>
    <row r="1551" customFormat="false" ht="15" hidden="false" customHeight="false" outlineLevel="0" collapsed="false">
      <c r="A1551" s="0" t="s">
        <v>168</v>
      </c>
      <c r="B1551" s="0" t="s">
        <v>176</v>
      </c>
      <c r="C1551" s="0" t="n">
        <v>51</v>
      </c>
      <c r="D1551" s="0" t="n">
        <v>70</v>
      </c>
      <c r="E1551" s="0" t="n">
        <v>32</v>
      </c>
      <c r="F1551" s="0" t="n">
        <v>38</v>
      </c>
      <c r="G1551" s="0" t="n">
        <v>12</v>
      </c>
      <c r="H1551" s="0" t="n">
        <v>17</v>
      </c>
      <c r="I1551" s="0" t="n">
        <v>0</v>
      </c>
      <c r="J1551" s="0" t="n">
        <v>1</v>
      </c>
      <c r="K1551" s="0" t="n">
        <f aca="false">VLOOKUP(A1551,'Team Data'!$A$1:$E$659,2,FALSE())</f>
        <v>16</v>
      </c>
      <c r="L1551" s="0" t="n">
        <f aca="false">VLOOKUP(A1551,'Team Data'!$A$1:$E$659,3,FALSE())</f>
        <v>18</v>
      </c>
      <c r="M1551" s="0" t="n">
        <f aca="false">VLOOKUP(B1551,'Team Data'!$A$1:$E$659,2,FALSE())</f>
        <v>20</v>
      </c>
      <c r="N1551" s="0" t="n">
        <f aca="false">VLOOKUP(B1551,'Team Data'!$A$1:$E$659,3,FALSE())</f>
        <v>13</v>
      </c>
      <c r="O1551" s="0" t="n">
        <f aca="false">VLOOKUP(A1551,'Team Data'!$A$1:$E$659,4,FALSE())</f>
        <v>575</v>
      </c>
      <c r="P1551" s="0" t="n">
        <f aca="false">VLOOKUP(A1551,'Team Data'!$A$1:$E$659,5,FALSE())</f>
        <v>481</v>
      </c>
      <c r="Q1551" s="0" t="n">
        <f aca="false">VLOOKUP(B1551,'Team Data'!$A$1:$E$659,4,FALSE())</f>
        <v>621</v>
      </c>
      <c r="R1551" s="0" t="n">
        <f aca="false">VLOOKUP(B1551,'Team Data'!$A$1:$E$659,5,FALSE())</f>
        <v>453</v>
      </c>
      <c r="S1551" s="0" t="n">
        <f aca="false">IF(I1551=1,(MIN(30,(C1551-D1551)))*(M1551/(M1551+N1551))*(Q1551/(Q1551+R1551)),(MAX(-30,(C1551-D1551)))*(N1551/(M1551+N1551))*(R1551/(R1551+Q1551)))</f>
        <v>-3.15701709835788</v>
      </c>
      <c r="T1551" s="0" t="n">
        <f aca="false">IF(J1551=1,(MIN(30,(D1551-C1551)))*(K1551/(K1551+L1551))*(O1551/(O1551+P1551)),(MAX(-30,(D1551-C1551)))*(L1551/(K1551+L1551))*(P1551/(P1551+O1551)))</f>
        <v>4.86853832442068</v>
      </c>
      <c r="U1551" s="7" t="n">
        <v>43075</v>
      </c>
    </row>
    <row r="1552" customFormat="false" ht="15" hidden="false" customHeight="false" outlineLevel="0" collapsed="false">
      <c r="A1552" s="0" t="s">
        <v>278</v>
      </c>
      <c r="B1552" s="0" t="s">
        <v>75</v>
      </c>
      <c r="C1552" s="0" t="n">
        <v>67</v>
      </c>
      <c r="D1552" s="0" t="n">
        <v>124</v>
      </c>
      <c r="E1552" s="0" t="n">
        <v>25</v>
      </c>
      <c r="F1552" s="0" t="n">
        <v>61</v>
      </c>
      <c r="G1552" s="0" t="n">
        <v>7</v>
      </c>
      <c r="H1552" s="0" t="n">
        <v>13</v>
      </c>
      <c r="I1552" s="0" t="n">
        <v>0</v>
      </c>
      <c r="J1552" s="0" t="n">
        <v>1</v>
      </c>
      <c r="K1552" s="0" t="n">
        <f aca="false">VLOOKUP(A1552,'Team Data'!$A$1:$E$659,2,FALSE())</f>
        <v>18</v>
      </c>
      <c r="L1552" s="0" t="n">
        <f aca="false">VLOOKUP(A1552,'Team Data'!$A$1:$E$659,3,FALSE())</f>
        <v>13</v>
      </c>
      <c r="M1552" s="0" t="n">
        <f aca="false">VLOOKUP(B1552,'Team Data'!$A$1:$E$659,2,FALSE())</f>
        <v>28</v>
      </c>
      <c r="N1552" s="0" t="n">
        <f aca="false">VLOOKUP(B1552,'Team Data'!$A$1:$E$659,3,FALSE())</f>
        <v>8</v>
      </c>
      <c r="O1552" s="0" t="n">
        <f aca="false">VLOOKUP(A1552,'Team Data'!$A$1:$E$659,4,FALSE())</f>
        <v>452</v>
      </c>
      <c r="P1552" s="0" t="n">
        <f aca="false">VLOOKUP(A1552,'Team Data'!$A$1:$E$659,5,FALSE())</f>
        <v>498</v>
      </c>
      <c r="Q1552" s="0" t="n">
        <f aca="false">VLOOKUP(B1552,'Team Data'!$A$1:$E$659,4,FALSE())</f>
        <v>723</v>
      </c>
      <c r="R1552" s="0" t="n">
        <f aca="false">VLOOKUP(B1552,'Team Data'!$A$1:$E$659,5,FALSE())</f>
        <v>486</v>
      </c>
      <c r="S1552" s="0" t="n">
        <f aca="false">IF(I1552=1,(MIN(30,(C1552-D1552)))*(M1552/(M1552+N1552))*(Q1552/(Q1552+R1552)),(MAX(-30,(C1552-D1552)))*(N1552/(M1552+N1552))*(R1552/(R1552+Q1552)))</f>
        <v>-2.67990074441687</v>
      </c>
      <c r="T1552" s="0" t="n">
        <f aca="false">IF(J1552=1,(MIN(30,(D1552-C1552)))*(K1552/(K1552+L1552))*(O1552/(O1552+P1552)),(MAX(-30,(D1552-C1552)))*(L1552/(K1552+L1552))*(P1552/(P1552+O1552)))</f>
        <v>8.28794567062819</v>
      </c>
      <c r="U1552" s="7" t="n">
        <v>43075</v>
      </c>
    </row>
    <row r="1553" customFormat="false" ht="15" hidden="false" customHeight="false" outlineLevel="0" collapsed="false">
      <c r="A1553" s="0" t="s">
        <v>285</v>
      </c>
      <c r="B1553" s="0" t="s">
        <v>311</v>
      </c>
      <c r="C1553" s="0" t="n">
        <v>72</v>
      </c>
      <c r="D1553" s="0" t="n">
        <v>63</v>
      </c>
      <c r="E1553" s="0" t="n">
        <v>37</v>
      </c>
      <c r="F1553" s="0" t="n">
        <v>26</v>
      </c>
      <c r="G1553" s="0" t="n">
        <v>15</v>
      </c>
      <c r="H1553" s="0" t="n">
        <v>17</v>
      </c>
      <c r="I1553" s="0" t="n">
        <v>1</v>
      </c>
      <c r="J1553" s="0" t="n">
        <v>0</v>
      </c>
      <c r="K1553" s="0" t="n">
        <f aca="false">VLOOKUP(A1553,'Team Data'!$A$1:$E$659,2,FALSE())</f>
        <v>23</v>
      </c>
      <c r="L1553" s="0" t="n">
        <f aca="false">VLOOKUP(A1553,'Team Data'!$A$1:$E$659,3,FALSE())</f>
        <v>14</v>
      </c>
      <c r="M1553" s="0" t="n">
        <f aca="false">VLOOKUP(B1553,'Team Data'!$A$1:$E$659,2,FALSE())</f>
        <v>14</v>
      </c>
      <c r="N1553" s="0" t="n">
        <f aca="false">VLOOKUP(B1553,'Team Data'!$A$1:$E$659,3,FALSE())</f>
        <v>18</v>
      </c>
      <c r="O1553" s="0" t="n">
        <f aca="false">VLOOKUP(A1553,'Team Data'!$A$1:$E$659,4,FALSE())</f>
        <v>752</v>
      </c>
      <c r="P1553" s="0" t="n">
        <f aca="false">VLOOKUP(A1553,'Team Data'!$A$1:$E$659,5,FALSE())</f>
        <v>485</v>
      </c>
      <c r="Q1553" s="0" t="n">
        <f aca="false">VLOOKUP(B1553,'Team Data'!$A$1:$E$659,4,FALSE())</f>
        <v>616</v>
      </c>
      <c r="R1553" s="0" t="n">
        <f aca="false">VLOOKUP(B1553,'Team Data'!$A$1:$E$659,5,FALSE())</f>
        <v>430</v>
      </c>
      <c r="S1553" s="0" t="n">
        <f aca="false">IF(I1553=1,(MIN(30,(C1553-D1553)))*(M1553/(M1553+N1553))*(Q1553/(Q1553+R1553)),(MAX(-30,(C1553-D1553)))*(N1553/(M1553+N1553))*(R1553/(R1553+Q1553)))</f>
        <v>2.31883365200765</v>
      </c>
      <c r="T1553" s="0" t="n">
        <f aca="false">IF(J1553=1,(MIN(30,(D1553-C1553)))*(K1553/(K1553+L1553))*(O1553/(O1553+P1553)),(MAX(-30,(D1553-C1553)))*(L1553/(K1553+L1553))*(P1553/(P1553+O1553)))</f>
        <v>-1.33518320260438</v>
      </c>
      <c r="U1553" s="7" t="n">
        <v>43075</v>
      </c>
    </row>
    <row r="1554" customFormat="false" ht="15" hidden="false" customHeight="false" outlineLevel="0" collapsed="false">
      <c r="A1554" s="0" t="s">
        <v>40</v>
      </c>
      <c r="B1554" s="0" t="s">
        <v>94</v>
      </c>
      <c r="C1554" s="0" t="n">
        <v>55</v>
      </c>
      <c r="D1554" s="0" t="n">
        <v>70</v>
      </c>
      <c r="E1554" s="0" t="n">
        <v>28</v>
      </c>
      <c r="F1554" s="0" t="n">
        <v>41</v>
      </c>
      <c r="G1554" s="0" t="n">
        <v>12</v>
      </c>
      <c r="H1554" s="0" t="n">
        <v>14</v>
      </c>
      <c r="I1554" s="0" t="n">
        <v>0</v>
      </c>
      <c r="J1554" s="0" t="n">
        <v>1</v>
      </c>
      <c r="K1554" s="0" t="n">
        <f aca="false">VLOOKUP(A1554,'Team Data'!$A$1:$E$659,2,FALSE())</f>
        <v>12</v>
      </c>
      <c r="L1554" s="0" t="n">
        <f aca="false">VLOOKUP(A1554,'Team Data'!$A$1:$E$659,3,FALSE())</f>
        <v>18</v>
      </c>
      <c r="M1554" s="0" t="n">
        <f aca="false">VLOOKUP(B1554,'Team Data'!$A$1:$E$659,2,FALSE())</f>
        <v>21</v>
      </c>
      <c r="N1554" s="0" t="n">
        <f aca="false">VLOOKUP(B1554,'Team Data'!$A$1:$E$659,3,FALSE())</f>
        <v>11</v>
      </c>
      <c r="O1554" s="0" t="n">
        <f aca="false">VLOOKUP(A1554,'Team Data'!$A$1:$E$659,4,FALSE())</f>
        <v>502</v>
      </c>
      <c r="P1554" s="0" t="n">
        <f aca="false">VLOOKUP(A1554,'Team Data'!$A$1:$E$659,5,FALSE())</f>
        <v>400</v>
      </c>
      <c r="Q1554" s="0" t="n">
        <f aca="false">VLOOKUP(B1554,'Team Data'!$A$1:$E$659,4,FALSE())</f>
        <v>515</v>
      </c>
      <c r="R1554" s="0" t="n">
        <f aca="false">VLOOKUP(B1554,'Team Data'!$A$1:$E$659,5,FALSE())</f>
        <v>471</v>
      </c>
      <c r="S1554" s="0" t="n">
        <f aca="false">IF(I1554=1,(MIN(30,(C1554-D1554)))*(M1554/(M1554+N1554))*(Q1554/(Q1554+R1554)),(MAX(-30,(C1554-D1554)))*(N1554/(M1554+N1554))*(R1554/(R1554+Q1554)))</f>
        <v>-2.46307682555781</v>
      </c>
      <c r="T1554" s="0" t="n">
        <f aca="false">IF(J1554=1,(MIN(30,(D1554-C1554)))*(K1554/(K1554+L1554))*(O1554/(O1554+P1554)),(MAX(-30,(D1554-C1554)))*(L1554/(K1554+L1554))*(P1554/(P1554+O1554)))</f>
        <v>3.33924611973392</v>
      </c>
      <c r="U1554" s="7" t="n">
        <v>43075</v>
      </c>
    </row>
    <row r="1555" customFormat="false" ht="15" hidden="false" customHeight="false" outlineLevel="0" collapsed="false">
      <c r="A1555" s="0" t="s">
        <v>220</v>
      </c>
      <c r="B1555" s="0" t="s">
        <v>308</v>
      </c>
      <c r="C1555" s="0" t="n">
        <v>70</v>
      </c>
      <c r="D1555" s="0" t="n">
        <v>77</v>
      </c>
      <c r="E1555" s="0" t="n">
        <v>35</v>
      </c>
      <c r="F1555" s="0" t="n">
        <v>41</v>
      </c>
      <c r="G1555" s="0" t="n">
        <v>9</v>
      </c>
      <c r="H1555" s="0" t="n">
        <v>12</v>
      </c>
      <c r="I1555" s="0" t="n">
        <v>0</v>
      </c>
      <c r="J1555" s="0" t="n">
        <v>1</v>
      </c>
      <c r="K1555" s="0" t="n">
        <f aca="false">VLOOKUP(A1555,'Team Data'!$A$1:$E$659,2,FALSE())</f>
        <v>9</v>
      </c>
      <c r="L1555" s="0" t="n">
        <f aca="false">VLOOKUP(A1555,'Team Data'!$A$1:$E$659,3,FALSE())</f>
        <v>22</v>
      </c>
      <c r="M1555" s="0" t="n">
        <f aca="false">VLOOKUP(B1555,'Team Data'!$A$1:$E$659,2,FALSE())</f>
        <v>23</v>
      </c>
      <c r="N1555" s="0" t="n">
        <f aca="false">VLOOKUP(B1555,'Team Data'!$A$1:$E$659,3,FALSE())</f>
        <v>9</v>
      </c>
      <c r="O1555" s="0" t="n">
        <f aca="false">VLOOKUP(A1555,'Team Data'!$A$1:$E$659,4,FALSE())</f>
        <v>532</v>
      </c>
      <c r="P1555" s="0" t="n">
        <f aca="false">VLOOKUP(A1555,'Team Data'!$A$1:$E$659,5,FALSE())</f>
        <v>421</v>
      </c>
      <c r="Q1555" s="0" t="n">
        <f aca="false">VLOOKUP(B1555,'Team Data'!$A$1:$E$659,4,FALSE())</f>
        <v>444</v>
      </c>
      <c r="R1555" s="0" t="n">
        <f aca="false">VLOOKUP(B1555,'Team Data'!$A$1:$E$659,5,FALSE())</f>
        <v>537</v>
      </c>
      <c r="S1555" s="0" t="n">
        <f aca="false">IF(I1555=1,(MIN(30,(C1555-D1555)))*(M1555/(M1555+N1555))*(Q1555/(Q1555+R1555)),(MAX(-30,(C1555-D1555)))*(N1555/(M1555+N1555))*(R1555/(R1555+Q1555)))</f>
        <v>-1.07769495412844</v>
      </c>
      <c r="T1555" s="0" t="n">
        <f aca="false">IF(J1555=1,(MIN(30,(D1555-C1555)))*(K1555/(K1555+L1555))*(O1555/(O1555+P1555)),(MAX(-30,(D1555-C1555)))*(L1555/(K1555+L1555))*(P1555/(P1555+O1555)))</f>
        <v>1.13448194157669</v>
      </c>
      <c r="U1555" s="7" t="n">
        <v>43075</v>
      </c>
    </row>
    <row r="1556" customFormat="false" ht="15" hidden="false" customHeight="false" outlineLevel="0" collapsed="false">
      <c r="A1556" s="0" t="s">
        <v>80</v>
      </c>
      <c r="B1556" s="0" t="s">
        <v>223</v>
      </c>
      <c r="C1556" s="0" t="n">
        <v>62</v>
      </c>
      <c r="D1556" s="0" t="n">
        <v>74</v>
      </c>
      <c r="E1556" s="0" t="n">
        <v>26</v>
      </c>
      <c r="F1556" s="0" t="n">
        <v>34</v>
      </c>
      <c r="G1556" s="0" t="n">
        <v>12</v>
      </c>
      <c r="H1556" s="0" t="n">
        <v>12</v>
      </c>
      <c r="I1556" s="0" t="n">
        <v>0</v>
      </c>
      <c r="J1556" s="0" t="n">
        <v>1</v>
      </c>
      <c r="K1556" s="0" t="n">
        <f aca="false">VLOOKUP(A1556,'Team Data'!$A$1:$E$659,2,FALSE())</f>
        <v>11</v>
      </c>
      <c r="L1556" s="0" t="n">
        <f aca="false">VLOOKUP(A1556,'Team Data'!$A$1:$E$659,3,FALSE())</f>
        <v>20</v>
      </c>
      <c r="M1556" s="0" t="n">
        <f aca="false">VLOOKUP(B1556,'Team Data'!$A$1:$E$659,2,FALSE())</f>
        <v>16</v>
      </c>
      <c r="N1556" s="0" t="n">
        <f aca="false">VLOOKUP(B1556,'Team Data'!$A$1:$E$659,3,FALSE())</f>
        <v>16</v>
      </c>
      <c r="O1556" s="0" t="n">
        <f aca="false">VLOOKUP(A1556,'Team Data'!$A$1:$E$659,4,FALSE())</f>
        <v>481</v>
      </c>
      <c r="P1556" s="0" t="n">
        <f aca="false">VLOOKUP(A1556,'Team Data'!$A$1:$E$659,5,FALSE())</f>
        <v>462</v>
      </c>
      <c r="Q1556" s="0" t="n">
        <f aca="false">VLOOKUP(B1556,'Team Data'!$A$1:$E$659,4,FALSE())</f>
        <v>583</v>
      </c>
      <c r="R1556" s="0" t="n">
        <f aca="false">VLOOKUP(B1556,'Team Data'!$A$1:$E$659,5,FALSE())</f>
        <v>479</v>
      </c>
      <c r="S1556" s="0" t="n">
        <f aca="false">IF(I1556=1,(MIN(30,(C1556-D1556)))*(M1556/(M1556+N1556))*(Q1556/(Q1556+R1556)),(MAX(-30,(C1556-D1556)))*(N1556/(M1556+N1556))*(R1556/(R1556+Q1556)))</f>
        <v>-2.70621468926554</v>
      </c>
      <c r="T1556" s="0" t="n">
        <f aca="false">IF(J1556=1,(MIN(30,(D1556-C1556)))*(K1556/(K1556+L1556))*(O1556/(O1556+P1556)),(MAX(-30,(D1556-C1556)))*(L1556/(K1556+L1556))*(P1556/(P1556+O1556)))</f>
        <v>2.17192898436698</v>
      </c>
      <c r="U1556" s="7" t="n">
        <v>43075</v>
      </c>
    </row>
    <row r="1557" customFormat="false" ht="15" hidden="false" customHeight="false" outlineLevel="0" collapsed="false">
      <c r="A1557" s="0" t="s">
        <v>307</v>
      </c>
      <c r="B1557" s="0" t="s">
        <v>227</v>
      </c>
      <c r="C1557" s="0" t="n">
        <v>59</v>
      </c>
      <c r="D1557" s="0" t="n">
        <v>70</v>
      </c>
      <c r="E1557" s="0" t="n">
        <v>35</v>
      </c>
      <c r="F1557" s="0" t="n">
        <v>36</v>
      </c>
      <c r="G1557" s="0" t="n">
        <v>11</v>
      </c>
      <c r="H1557" s="0" t="n">
        <v>5</v>
      </c>
      <c r="I1557" s="0" t="n">
        <v>0</v>
      </c>
      <c r="J1557" s="0" t="n">
        <v>1</v>
      </c>
      <c r="K1557" s="0" t="n">
        <f aca="false">VLOOKUP(A1557,'Team Data'!$A$1:$E$659,2,FALSE())</f>
        <v>9</v>
      </c>
      <c r="L1557" s="0" t="n">
        <f aca="false">VLOOKUP(A1557,'Team Data'!$A$1:$E$659,3,FALSE())</f>
        <v>22</v>
      </c>
      <c r="M1557" s="0" t="n">
        <f aca="false">VLOOKUP(B1557,'Team Data'!$A$1:$E$659,2,FALSE())</f>
        <v>6</v>
      </c>
      <c r="N1557" s="0" t="n">
        <f aca="false">VLOOKUP(B1557,'Team Data'!$A$1:$E$659,3,FALSE())</f>
        <v>26</v>
      </c>
      <c r="O1557" s="0" t="n">
        <f aca="false">VLOOKUP(A1557,'Team Data'!$A$1:$E$659,4,FALSE())</f>
        <v>491</v>
      </c>
      <c r="P1557" s="0" t="n">
        <f aca="false">VLOOKUP(A1557,'Team Data'!$A$1:$E$659,5,FALSE())</f>
        <v>453</v>
      </c>
      <c r="Q1557" s="0" t="n">
        <f aca="false">VLOOKUP(B1557,'Team Data'!$A$1:$E$659,4,FALSE())</f>
        <v>578</v>
      </c>
      <c r="R1557" s="0" t="n">
        <f aca="false">VLOOKUP(B1557,'Team Data'!$A$1:$E$659,5,FALSE())</f>
        <v>464</v>
      </c>
      <c r="S1557" s="0" t="n">
        <f aca="false">IF(I1557=1,(MIN(30,(C1557-D1557)))*(M1557/(M1557+N1557))*(Q1557/(Q1557+R1557)),(MAX(-30,(C1557-D1557)))*(N1557/(M1557+N1557))*(R1557/(R1557+Q1557)))</f>
        <v>-3.97984644913628</v>
      </c>
      <c r="T1557" s="0" t="n">
        <f aca="false">IF(J1557=1,(MIN(30,(D1557-C1557)))*(K1557/(K1557+L1557))*(O1557/(O1557+P1557)),(MAX(-30,(D1557-C1557)))*(L1557/(K1557+L1557))*(P1557/(P1557+O1557)))</f>
        <v>1.66105112083106</v>
      </c>
      <c r="U1557" s="7" t="n">
        <v>43075</v>
      </c>
    </row>
    <row r="1558" customFormat="false" ht="15" hidden="false" customHeight="false" outlineLevel="0" collapsed="false">
      <c r="A1558" s="0" t="s">
        <v>221</v>
      </c>
      <c r="B1558" s="0" t="s">
        <v>319</v>
      </c>
      <c r="C1558" s="0" t="n">
        <v>66</v>
      </c>
      <c r="D1558" s="0" t="n">
        <v>92</v>
      </c>
      <c r="E1558" s="0" t="n">
        <v>35</v>
      </c>
      <c r="F1558" s="0" t="n">
        <v>47</v>
      </c>
      <c r="G1558" s="0" t="n">
        <v>11</v>
      </c>
      <c r="H1558" s="0" t="n">
        <v>15</v>
      </c>
      <c r="I1558" s="0" t="n">
        <v>0</v>
      </c>
      <c r="J1558" s="0" t="n">
        <v>1</v>
      </c>
      <c r="K1558" s="0" t="n">
        <f aca="false">VLOOKUP(A1558,'Team Data'!$A$1:$E$659,2,FALSE())</f>
        <v>11</v>
      </c>
      <c r="L1558" s="0" t="n">
        <f aca="false">VLOOKUP(A1558,'Team Data'!$A$1:$E$659,3,FALSE())</f>
        <v>21</v>
      </c>
      <c r="M1558" s="0" t="n">
        <f aca="false">VLOOKUP(B1558,'Team Data'!$A$1:$E$659,2,FALSE())</f>
        <v>20</v>
      </c>
      <c r="N1558" s="0" t="n">
        <f aca="false">VLOOKUP(B1558,'Team Data'!$A$1:$E$659,3,FALSE())</f>
        <v>13</v>
      </c>
      <c r="O1558" s="0" t="n">
        <f aca="false">VLOOKUP(A1558,'Team Data'!$A$1:$E$659,4,FALSE())</f>
        <v>508</v>
      </c>
      <c r="P1558" s="0" t="n">
        <f aca="false">VLOOKUP(A1558,'Team Data'!$A$1:$E$659,5,FALSE())</f>
        <v>413</v>
      </c>
      <c r="Q1558" s="0" t="n">
        <f aca="false">VLOOKUP(B1558,'Team Data'!$A$1:$E$659,4,FALSE())</f>
        <v>561</v>
      </c>
      <c r="R1558" s="0" t="n">
        <f aca="false">VLOOKUP(B1558,'Team Data'!$A$1:$E$659,5,FALSE())</f>
        <v>525</v>
      </c>
      <c r="S1558" s="0" t="n">
        <f aca="false">IF(I1558=1,(MIN(30,(C1558-D1558)))*(M1558/(M1558+N1558))*(Q1558/(Q1558+R1558)),(MAX(-30,(C1558-D1558)))*(N1558/(M1558+N1558))*(R1558/(R1558+Q1558)))</f>
        <v>-4.95144818349238</v>
      </c>
      <c r="T1558" s="0" t="n">
        <f aca="false">IF(J1558=1,(MIN(30,(D1558-C1558)))*(K1558/(K1558+L1558))*(O1558/(O1558+P1558)),(MAX(-30,(D1558-C1558)))*(L1558/(K1558+L1558))*(P1558/(P1558+O1558)))</f>
        <v>4.92969598262758</v>
      </c>
      <c r="U1558" s="7" t="n">
        <v>43075</v>
      </c>
    </row>
    <row r="1559" customFormat="false" ht="15" hidden="false" customHeight="false" outlineLevel="0" collapsed="false">
      <c r="A1559" s="0" t="s">
        <v>280</v>
      </c>
      <c r="B1559" s="0" t="s">
        <v>106</v>
      </c>
      <c r="C1559" s="0" t="n">
        <v>68</v>
      </c>
      <c r="D1559" s="0" t="n">
        <v>60</v>
      </c>
      <c r="E1559" s="0" t="n">
        <v>42</v>
      </c>
      <c r="F1559" s="0" t="n">
        <v>46</v>
      </c>
      <c r="G1559" s="0" t="n">
        <v>18</v>
      </c>
      <c r="H1559" s="0" t="n">
        <v>21</v>
      </c>
      <c r="I1559" s="0" t="n">
        <v>1</v>
      </c>
      <c r="J1559" s="0" t="n">
        <v>0</v>
      </c>
      <c r="K1559" s="0" t="n">
        <f aca="false">VLOOKUP(A1559,'Team Data'!$A$1:$E$659,2,FALSE())</f>
        <v>16</v>
      </c>
      <c r="L1559" s="0" t="n">
        <f aca="false">VLOOKUP(A1559,'Team Data'!$A$1:$E$659,3,FALSE())</f>
        <v>17</v>
      </c>
      <c r="M1559" s="0" t="n">
        <f aca="false">VLOOKUP(B1559,'Team Data'!$A$1:$E$659,2,FALSE())</f>
        <v>22</v>
      </c>
      <c r="N1559" s="0" t="n">
        <f aca="false">VLOOKUP(B1559,'Team Data'!$A$1:$E$659,3,FALSE())</f>
        <v>12</v>
      </c>
      <c r="O1559" s="0" t="n">
        <f aca="false">VLOOKUP(A1559,'Team Data'!$A$1:$E$659,4,FALSE())</f>
        <v>652</v>
      </c>
      <c r="P1559" s="0" t="n">
        <f aca="false">VLOOKUP(A1559,'Team Data'!$A$1:$E$659,5,FALSE())</f>
        <v>412</v>
      </c>
      <c r="Q1559" s="0" t="n">
        <f aca="false">VLOOKUP(B1559,'Team Data'!$A$1:$E$659,4,FALSE())</f>
        <v>510</v>
      </c>
      <c r="R1559" s="0" t="n">
        <f aca="false">VLOOKUP(B1559,'Team Data'!$A$1:$E$659,5,FALSE())</f>
        <v>571</v>
      </c>
      <c r="S1559" s="0" t="n">
        <f aca="false">IF(I1559=1,(MIN(30,(C1559-D1559)))*(M1559/(M1559+N1559))*(Q1559/(Q1559+R1559)),(MAX(-30,(C1559-D1559)))*(N1559/(M1559+N1559))*(R1559/(R1559+Q1559)))</f>
        <v>2.44218316373728</v>
      </c>
      <c r="T1559" s="0" t="n">
        <f aca="false">IF(J1559=1,(MIN(30,(D1559-C1559)))*(K1559/(K1559+L1559))*(O1559/(O1559+P1559)),(MAX(-30,(D1559-C1559)))*(L1559/(K1559+L1559))*(P1559/(P1559+O1559)))</f>
        <v>-1.59580770107086</v>
      </c>
      <c r="U1559" s="7" t="n">
        <v>43075</v>
      </c>
    </row>
    <row r="1560" customFormat="false" ht="15" hidden="false" customHeight="false" outlineLevel="0" collapsed="false">
      <c r="A1560" s="0" t="s">
        <v>85</v>
      </c>
      <c r="B1560" s="0" t="s">
        <v>115</v>
      </c>
      <c r="C1560" s="0" t="n">
        <v>66</v>
      </c>
      <c r="D1560" s="0" t="n">
        <v>88</v>
      </c>
      <c r="E1560" s="0" t="n">
        <v>28</v>
      </c>
      <c r="F1560" s="0" t="n">
        <v>40</v>
      </c>
      <c r="G1560" s="0" t="n">
        <v>16</v>
      </c>
      <c r="H1560" s="0" t="n">
        <v>18</v>
      </c>
      <c r="I1560" s="0" t="n">
        <v>0</v>
      </c>
      <c r="J1560" s="0" t="n">
        <v>1</v>
      </c>
      <c r="K1560" s="0" t="n">
        <f aca="false">VLOOKUP(A1560,'Team Data'!$A$1:$E$659,2,FALSE())</f>
        <v>17</v>
      </c>
      <c r="L1560" s="0" t="n">
        <f aca="false">VLOOKUP(A1560,'Team Data'!$A$1:$E$659,3,FALSE())</f>
        <v>16</v>
      </c>
      <c r="M1560" s="0" t="n">
        <f aca="false">VLOOKUP(B1560,'Team Data'!$A$1:$E$659,2,FALSE())</f>
        <v>27</v>
      </c>
      <c r="N1560" s="0" t="n">
        <f aca="false">VLOOKUP(B1560,'Team Data'!$A$1:$E$659,3,FALSE())</f>
        <v>8</v>
      </c>
      <c r="O1560" s="0" t="n">
        <f aca="false">VLOOKUP(A1560,'Team Data'!$A$1:$E$659,4,FALSE())</f>
        <v>536</v>
      </c>
      <c r="P1560" s="0" t="n">
        <f aca="false">VLOOKUP(A1560,'Team Data'!$A$1:$E$659,5,FALSE())</f>
        <v>539</v>
      </c>
      <c r="Q1560" s="0" t="n">
        <f aca="false">VLOOKUP(B1560,'Team Data'!$A$1:$E$659,4,FALSE())</f>
        <v>625</v>
      </c>
      <c r="R1560" s="0" t="n">
        <f aca="false">VLOOKUP(B1560,'Team Data'!$A$1:$E$659,5,FALSE())</f>
        <v>506</v>
      </c>
      <c r="S1560" s="0" t="n">
        <f aca="false">IF(I1560=1,(MIN(30,(C1560-D1560)))*(M1560/(M1560+N1560))*(Q1560/(Q1560+R1560)),(MAX(-30,(C1560-D1560)))*(N1560/(M1560+N1560))*(R1560/(R1560+Q1560)))</f>
        <v>-2.24974106353417</v>
      </c>
      <c r="T1560" s="0" t="n">
        <f aca="false">IF(J1560=1,(MIN(30,(D1560-C1560)))*(K1560/(K1560+L1560))*(O1560/(O1560+P1560)),(MAX(-30,(D1560-C1560)))*(L1560/(K1560+L1560))*(P1560/(P1560+O1560)))</f>
        <v>5.65085271317829</v>
      </c>
      <c r="U1560" s="7" t="n">
        <v>43075</v>
      </c>
    </row>
    <row r="1561" customFormat="false" ht="15" hidden="false" customHeight="false" outlineLevel="0" collapsed="false">
      <c r="A1561" s="0" t="s">
        <v>273</v>
      </c>
      <c r="B1561" s="0" t="s">
        <v>301</v>
      </c>
      <c r="C1561" s="0" t="n">
        <v>76</v>
      </c>
      <c r="D1561" s="0" t="n">
        <v>95</v>
      </c>
      <c r="E1561" s="0" t="n">
        <v>40</v>
      </c>
      <c r="F1561" s="0" t="n">
        <v>42</v>
      </c>
      <c r="G1561" s="0" t="n">
        <v>9</v>
      </c>
      <c r="H1561" s="0" t="n">
        <v>10</v>
      </c>
      <c r="I1561" s="0" t="n">
        <v>0</v>
      </c>
      <c r="J1561" s="0" t="n">
        <v>1</v>
      </c>
      <c r="K1561" s="0" t="n">
        <f aca="false">VLOOKUP(A1561,'Team Data'!$A$1:$E$659,2,FALSE())</f>
        <v>15</v>
      </c>
      <c r="L1561" s="0" t="n">
        <f aca="false">VLOOKUP(A1561,'Team Data'!$A$1:$E$659,3,FALSE())</f>
        <v>18</v>
      </c>
      <c r="M1561" s="0" t="n">
        <f aca="false">VLOOKUP(B1561,'Team Data'!$A$1:$E$659,2,FALSE())</f>
        <v>14</v>
      </c>
      <c r="N1561" s="0" t="n">
        <f aca="false">VLOOKUP(B1561,'Team Data'!$A$1:$E$659,3,FALSE())</f>
        <v>17</v>
      </c>
      <c r="O1561" s="0" t="n">
        <f aca="false">VLOOKUP(A1561,'Team Data'!$A$1:$E$659,4,FALSE())</f>
        <v>416</v>
      </c>
      <c r="P1561" s="0" t="n">
        <f aca="false">VLOOKUP(A1561,'Team Data'!$A$1:$E$659,5,FALSE())</f>
        <v>607</v>
      </c>
      <c r="Q1561" s="0" t="n">
        <f aca="false">VLOOKUP(B1561,'Team Data'!$A$1:$E$659,4,FALSE())</f>
        <v>549</v>
      </c>
      <c r="R1561" s="0" t="n">
        <f aca="false">VLOOKUP(B1561,'Team Data'!$A$1:$E$659,5,FALSE())</f>
        <v>466</v>
      </c>
      <c r="S1561" s="0" t="n">
        <f aca="false">IF(I1561=1,(MIN(30,(C1561-D1561)))*(M1561/(M1561+N1561))*(Q1561/(Q1561+R1561)),(MAX(-30,(C1561-D1561)))*(N1561/(M1561+N1561))*(R1561/(R1561+Q1561)))</f>
        <v>-4.78366438900365</v>
      </c>
      <c r="T1561" s="0" t="n">
        <f aca="false">IF(J1561=1,(MIN(30,(D1561-C1561)))*(K1561/(K1561+L1561))*(O1561/(O1561+P1561)),(MAX(-30,(D1561-C1561)))*(L1561/(K1561+L1561))*(P1561/(P1561+O1561)))</f>
        <v>3.51195236825735</v>
      </c>
      <c r="U1561" s="7" t="n">
        <v>43075</v>
      </c>
    </row>
    <row r="1562" customFormat="false" ht="15" hidden="false" customHeight="false" outlineLevel="0" collapsed="false">
      <c r="A1562" s="0" t="s">
        <v>238</v>
      </c>
      <c r="B1562" s="0" t="s">
        <v>336</v>
      </c>
      <c r="C1562" s="0" t="n">
        <v>68</v>
      </c>
      <c r="D1562" s="0" t="n">
        <v>95</v>
      </c>
      <c r="E1562" s="0" t="n">
        <v>24</v>
      </c>
      <c r="F1562" s="0" t="n">
        <v>28</v>
      </c>
      <c r="G1562" s="0" t="n">
        <v>13</v>
      </c>
      <c r="H1562" s="0" t="n">
        <v>8</v>
      </c>
      <c r="I1562" s="0" t="n">
        <v>0</v>
      </c>
      <c r="J1562" s="0" t="n">
        <v>1</v>
      </c>
      <c r="K1562" s="0" t="n">
        <f aca="false">VLOOKUP(A1562,'Team Data'!$A$1:$E$659,2,FALSE())</f>
        <v>23</v>
      </c>
      <c r="L1562" s="0" t="n">
        <f aca="false">VLOOKUP(A1562,'Team Data'!$A$1:$E$659,3,FALSE())</f>
        <v>13</v>
      </c>
      <c r="M1562" s="0" t="n">
        <f aca="false">VLOOKUP(B1562,'Team Data'!$A$1:$E$659,2,FALSE())</f>
        <v>20</v>
      </c>
      <c r="N1562" s="0" t="n">
        <f aca="false">VLOOKUP(B1562,'Team Data'!$A$1:$E$659,3,FALSE())</f>
        <v>11</v>
      </c>
      <c r="O1562" s="0" t="n">
        <f aca="false">VLOOKUP(A1562,'Team Data'!$A$1:$E$659,4,FALSE())</f>
        <v>577</v>
      </c>
      <c r="P1562" s="0" t="n">
        <f aca="false">VLOOKUP(A1562,'Team Data'!$A$1:$E$659,5,FALSE())</f>
        <v>554</v>
      </c>
      <c r="Q1562" s="0" t="n">
        <f aca="false">VLOOKUP(B1562,'Team Data'!$A$1:$E$659,4,FALSE())</f>
        <v>573</v>
      </c>
      <c r="R1562" s="0" t="n">
        <f aca="false">VLOOKUP(B1562,'Team Data'!$A$1:$E$659,5,FALSE())</f>
        <v>467</v>
      </c>
      <c r="S1562" s="0" t="n">
        <f aca="false">IF(I1562=1,(MIN(30,(C1562-D1562)))*(M1562/(M1562+N1562))*(Q1562/(Q1562+R1562)),(MAX(-30,(C1562-D1562)))*(N1562/(M1562+N1562))*(R1562/(R1562+Q1562)))</f>
        <v>-4.30207816377171</v>
      </c>
      <c r="T1562" s="0" t="n">
        <f aca="false">IF(J1562=1,(MIN(30,(D1562-C1562)))*(K1562/(K1562+L1562))*(O1562/(O1562+P1562)),(MAX(-30,(D1562-C1562)))*(L1562/(K1562+L1562))*(P1562/(P1562+O1562)))</f>
        <v>8.80039787798409</v>
      </c>
      <c r="U1562" s="7" t="n">
        <v>43075</v>
      </c>
    </row>
    <row r="1563" customFormat="false" ht="15" hidden="false" customHeight="false" outlineLevel="0" collapsed="false">
      <c r="A1563" s="0" t="s">
        <v>114</v>
      </c>
      <c r="B1563" s="0" t="s">
        <v>163</v>
      </c>
      <c r="C1563" s="0" t="n">
        <v>50</v>
      </c>
      <c r="D1563" s="0" t="n">
        <v>64</v>
      </c>
      <c r="E1563" s="0" t="n">
        <v>25</v>
      </c>
      <c r="F1563" s="0" t="n">
        <v>36</v>
      </c>
      <c r="G1563" s="0" t="n">
        <v>10</v>
      </c>
      <c r="H1563" s="0" t="n">
        <v>12</v>
      </c>
      <c r="I1563" s="0" t="n">
        <v>0</v>
      </c>
      <c r="J1563" s="0" t="n">
        <v>1</v>
      </c>
      <c r="K1563" s="0" t="n">
        <f aca="false">VLOOKUP(A1563,'Team Data'!$A$1:$E$659,2,FALSE())</f>
        <v>12</v>
      </c>
      <c r="L1563" s="0" t="n">
        <f aca="false">VLOOKUP(A1563,'Team Data'!$A$1:$E$659,3,FALSE())</f>
        <v>19</v>
      </c>
      <c r="M1563" s="0" t="n">
        <f aca="false">VLOOKUP(B1563,'Team Data'!$A$1:$E$659,2,FALSE())</f>
        <v>13</v>
      </c>
      <c r="N1563" s="0" t="n">
        <f aca="false">VLOOKUP(B1563,'Team Data'!$A$1:$E$659,3,FALSE())</f>
        <v>20</v>
      </c>
      <c r="O1563" s="0" t="n">
        <f aca="false">VLOOKUP(A1563,'Team Data'!$A$1:$E$659,4,FALSE())</f>
        <v>472</v>
      </c>
      <c r="P1563" s="0" t="n">
        <f aca="false">VLOOKUP(A1563,'Team Data'!$A$1:$E$659,5,FALSE())</f>
        <v>512</v>
      </c>
      <c r="Q1563" s="0" t="n">
        <f aca="false">VLOOKUP(B1563,'Team Data'!$A$1:$E$659,4,FALSE())</f>
        <v>540</v>
      </c>
      <c r="R1563" s="0" t="n">
        <f aca="false">VLOOKUP(B1563,'Team Data'!$A$1:$E$659,5,FALSE())</f>
        <v>528</v>
      </c>
      <c r="S1563" s="0" t="n">
        <f aca="false">IF(I1563=1,(MIN(30,(C1563-D1563)))*(M1563/(M1563+N1563))*(Q1563/(Q1563+R1563)),(MAX(-30,(C1563-D1563)))*(N1563/(M1563+N1563))*(R1563/(R1563+Q1563)))</f>
        <v>-4.19475655430712</v>
      </c>
      <c r="T1563" s="0" t="n">
        <f aca="false">IF(J1563=1,(MIN(30,(D1563-C1563)))*(K1563/(K1563+L1563))*(O1563/(O1563+P1563)),(MAX(-30,(D1563-C1563)))*(L1563/(K1563+L1563))*(P1563/(P1563+O1563)))</f>
        <v>2.59952793076318</v>
      </c>
      <c r="U1563" s="7" t="n">
        <v>43076</v>
      </c>
    </row>
    <row r="1564" customFormat="false" ht="15" hidden="false" customHeight="false" outlineLevel="0" collapsed="false">
      <c r="A1564" s="0" t="s">
        <v>20</v>
      </c>
      <c r="B1564" s="0" t="s">
        <v>28</v>
      </c>
      <c r="C1564" s="0" t="n">
        <v>66</v>
      </c>
      <c r="D1564" s="0" t="n">
        <v>71</v>
      </c>
      <c r="E1564" s="0" t="n">
        <v>30</v>
      </c>
      <c r="F1564" s="0" t="n">
        <v>37</v>
      </c>
      <c r="G1564" s="0" t="n">
        <v>10</v>
      </c>
      <c r="H1564" s="0" t="n">
        <v>18</v>
      </c>
      <c r="I1564" s="0" t="n">
        <v>0</v>
      </c>
      <c r="J1564" s="0" t="n">
        <v>1</v>
      </c>
      <c r="K1564" s="0" t="n">
        <f aca="false">VLOOKUP(A1564,'Team Data'!$A$1:$E$659,2,FALSE())</f>
        <v>13</v>
      </c>
      <c r="L1564" s="0" t="n">
        <f aca="false">VLOOKUP(A1564,'Team Data'!$A$1:$E$659,3,FALSE())</f>
        <v>17</v>
      </c>
      <c r="M1564" s="0" t="n">
        <f aca="false">VLOOKUP(B1564,'Team Data'!$A$1:$E$659,2,FALSE())</f>
        <v>11</v>
      </c>
      <c r="N1564" s="0" t="n">
        <f aca="false">VLOOKUP(B1564,'Team Data'!$A$1:$E$659,3,FALSE())</f>
        <v>20</v>
      </c>
      <c r="O1564" s="0" t="n">
        <f aca="false">VLOOKUP(A1564,'Team Data'!$A$1:$E$659,4,FALSE())</f>
        <v>403</v>
      </c>
      <c r="P1564" s="0" t="n">
        <f aca="false">VLOOKUP(A1564,'Team Data'!$A$1:$E$659,5,FALSE())</f>
        <v>509</v>
      </c>
      <c r="Q1564" s="0" t="n">
        <f aca="false">VLOOKUP(B1564,'Team Data'!$A$1:$E$659,4,FALSE())</f>
        <v>444</v>
      </c>
      <c r="R1564" s="0" t="n">
        <f aca="false">VLOOKUP(B1564,'Team Data'!$A$1:$E$659,5,FALSE())</f>
        <v>493</v>
      </c>
      <c r="S1564" s="0" t="n">
        <f aca="false">IF(I1564=1,(MIN(30,(C1564-D1564)))*(M1564/(M1564+N1564))*(Q1564/(Q1564+R1564)),(MAX(-30,(C1564-D1564)))*(N1564/(M1564+N1564))*(R1564/(R1564+Q1564)))</f>
        <v>-1.69724928564051</v>
      </c>
      <c r="T1564" s="0" t="n">
        <f aca="false">IF(J1564=1,(MIN(30,(D1564-C1564)))*(K1564/(K1564+L1564))*(O1564/(O1564+P1564)),(MAX(-30,(D1564-C1564)))*(L1564/(K1564+L1564))*(P1564/(P1564+O1564)))</f>
        <v>0.957419590643275</v>
      </c>
      <c r="U1564" s="7" t="n">
        <v>43076</v>
      </c>
    </row>
    <row r="1565" customFormat="false" ht="15" hidden="false" customHeight="false" outlineLevel="0" collapsed="false">
      <c r="A1565" s="0" t="s">
        <v>213</v>
      </c>
      <c r="B1565" s="0" t="s">
        <v>81</v>
      </c>
      <c r="C1565" s="0" t="n">
        <v>89</v>
      </c>
      <c r="D1565" s="0" t="n">
        <v>95</v>
      </c>
      <c r="E1565" s="0" t="n">
        <v>35</v>
      </c>
      <c r="F1565" s="0" t="n">
        <v>43</v>
      </c>
      <c r="G1565" s="0" t="n">
        <v>15</v>
      </c>
      <c r="H1565" s="0" t="n">
        <v>14</v>
      </c>
      <c r="I1565" s="0" t="n">
        <v>0</v>
      </c>
      <c r="J1565" s="0" t="n">
        <v>1</v>
      </c>
      <c r="K1565" s="0" t="n">
        <f aca="false">VLOOKUP(A1565,'Team Data'!$A$1:$E$659,2,FALSE())</f>
        <v>19</v>
      </c>
      <c r="L1565" s="0" t="n">
        <f aca="false">VLOOKUP(A1565,'Team Data'!$A$1:$E$659,3,FALSE())</f>
        <v>14</v>
      </c>
      <c r="M1565" s="0" t="n">
        <f aca="false">VLOOKUP(B1565,'Team Data'!$A$1:$E$659,2,FALSE())</f>
        <v>22</v>
      </c>
      <c r="N1565" s="0" t="n">
        <f aca="false">VLOOKUP(B1565,'Team Data'!$A$1:$E$659,3,FALSE())</f>
        <v>13</v>
      </c>
      <c r="O1565" s="0" t="n">
        <f aca="false">VLOOKUP(A1565,'Team Data'!$A$1:$E$659,4,FALSE())</f>
        <v>541</v>
      </c>
      <c r="P1565" s="0" t="n">
        <f aca="false">VLOOKUP(A1565,'Team Data'!$A$1:$E$659,5,FALSE())</f>
        <v>562</v>
      </c>
      <c r="Q1565" s="0" t="n">
        <f aca="false">VLOOKUP(B1565,'Team Data'!$A$1:$E$659,4,FALSE())</f>
        <v>536</v>
      </c>
      <c r="R1565" s="0" t="n">
        <f aca="false">VLOOKUP(B1565,'Team Data'!$A$1:$E$659,5,FALSE())</f>
        <v>497</v>
      </c>
      <c r="S1565" s="0" t="n">
        <f aca="false">IF(I1565=1,(MIN(30,(C1565-D1565)))*(M1565/(M1565+N1565))*(Q1565/(Q1565+R1565)),(MAX(-30,(C1565-D1565)))*(N1565/(M1565+N1565))*(R1565/(R1565+Q1565)))</f>
        <v>-1.07221684414327</v>
      </c>
      <c r="T1565" s="0" t="n">
        <f aca="false">IF(J1565=1,(MIN(30,(D1565-C1565)))*(K1565/(K1565+L1565))*(O1565/(O1565+P1565)),(MAX(-30,(D1565-C1565)))*(L1565/(K1565+L1565))*(P1565/(P1565+O1565)))</f>
        <v>1.69438720843979</v>
      </c>
      <c r="U1565" s="7" t="n">
        <v>43076</v>
      </c>
    </row>
    <row r="1566" customFormat="false" ht="15" hidden="false" customHeight="false" outlineLevel="0" collapsed="false">
      <c r="A1566" s="0" t="s">
        <v>110</v>
      </c>
      <c r="B1566" s="0" t="s">
        <v>93</v>
      </c>
      <c r="C1566" s="0" t="n">
        <v>47</v>
      </c>
      <c r="D1566" s="0" t="n">
        <v>45</v>
      </c>
      <c r="E1566" s="0" t="n">
        <v>44</v>
      </c>
      <c r="F1566" s="0" t="n">
        <v>38</v>
      </c>
      <c r="G1566" s="0" t="n">
        <v>12</v>
      </c>
      <c r="H1566" s="0" t="n">
        <v>10</v>
      </c>
      <c r="I1566" s="0" t="n">
        <v>1</v>
      </c>
      <c r="J1566" s="0" t="n">
        <v>0</v>
      </c>
      <c r="K1566" s="0" t="n">
        <f aca="false">VLOOKUP(A1566,'Team Data'!$A$1:$E$659,2,FALSE())</f>
        <v>18</v>
      </c>
      <c r="L1566" s="0" t="n">
        <f aca="false">VLOOKUP(A1566,'Team Data'!$A$1:$E$659,3,FALSE())</f>
        <v>14</v>
      </c>
      <c r="M1566" s="0" t="n">
        <f aca="false">VLOOKUP(B1566,'Team Data'!$A$1:$E$659,2,FALSE())</f>
        <v>9</v>
      </c>
      <c r="N1566" s="0" t="n">
        <f aca="false">VLOOKUP(B1566,'Team Data'!$A$1:$E$659,3,FALSE())</f>
        <v>22</v>
      </c>
      <c r="O1566" s="0" t="n">
        <f aca="false">VLOOKUP(A1566,'Team Data'!$A$1:$E$659,4,FALSE())</f>
        <v>490</v>
      </c>
      <c r="P1566" s="0" t="n">
        <f aca="false">VLOOKUP(A1566,'Team Data'!$A$1:$E$659,5,FALSE())</f>
        <v>466</v>
      </c>
      <c r="Q1566" s="0" t="n">
        <f aca="false">VLOOKUP(B1566,'Team Data'!$A$1:$E$659,4,FALSE())</f>
        <v>518</v>
      </c>
      <c r="R1566" s="0" t="n">
        <f aca="false">VLOOKUP(B1566,'Team Data'!$A$1:$E$659,5,FALSE())</f>
        <v>496</v>
      </c>
      <c r="S1566" s="0" t="n">
        <f aca="false">IF(I1566=1,(MIN(30,(C1566-D1566)))*(M1566/(M1566+N1566))*(Q1566/(Q1566+R1566)),(MAX(-30,(C1566-D1566)))*(N1566/(M1566+N1566))*(R1566/(R1566+Q1566)))</f>
        <v>0.296621492651269</v>
      </c>
      <c r="T1566" s="0" t="n">
        <f aca="false">IF(J1566=1,(MIN(30,(D1566-C1566)))*(K1566/(K1566+L1566))*(O1566/(O1566+P1566)),(MAX(-30,(D1566-C1566)))*(L1566/(K1566+L1566))*(P1566/(P1566+O1566)))</f>
        <v>-0.426516736401674</v>
      </c>
      <c r="U1566" s="7" t="n">
        <v>43076</v>
      </c>
    </row>
    <row r="1567" customFormat="false" ht="15" hidden="false" customHeight="false" outlineLevel="0" collapsed="false">
      <c r="A1567" s="0" t="s">
        <v>56</v>
      </c>
      <c r="B1567" s="0" t="s">
        <v>346</v>
      </c>
      <c r="C1567" s="0" t="n">
        <v>67</v>
      </c>
      <c r="D1567" s="0" t="n">
        <v>78</v>
      </c>
      <c r="E1567" s="0" t="n">
        <v>30</v>
      </c>
      <c r="F1567" s="0" t="n">
        <v>40</v>
      </c>
      <c r="G1567" s="0" t="n">
        <v>20</v>
      </c>
      <c r="H1567" s="0" t="n">
        <v>23</v>
      </c>
      <c r="I1567" s="0" t="n">
        <v>0</v>
      </c>
      <c r="J1567" s="0" t="n">
        <v>1</v>
      </c>
      <c r="K1567" s="0" t="n">
        <f aca="false">VLOOKUP(A1567,'Team Data'!$A$1:$E$659,2,FALSE())</f>
        <v>12</v>
      </c>
      <c r="L1567" s="0" t="n">
        <f aca="false">VLOOKUP(A1567,'Team Data'!$A$1:$E$659,3,FALSE())</f>
        <v>23</v>
      </c>
      <c r="M1567" s="0" t="n">
        <f aca="false">VLOOKUP(B1567,'Team Data'!$A$1:$E$659,2,FALSE())</f>
        <v>17</v>
      </c>
      <c r="N1567" s="0" t="n">
        <f aca="false">VLOOKUP(B1567,'Team Data'!$A$1:$E$659,3,FALSE())</f>
        <v>15</v>
      </c>
      <c r="O1567" s="0" t="n">
        <f aca="false">VLOOKUP(A1567,'Team Data'!$A$1:$E$659,4,FALSE())</f>
        <v>562</v>
      </c>
      <c r="P1567" s="0" t="n">
        <f aca="false">VLOOKUP(A1567,'Team Data'!$A$1:$E$659,5,FALSE())</f>
        <v>557</v>
      </c>
      <c r="Q1567" s="0" t="n">
        <f aca="false">VLOOKUP(B1567,'Team Data'!$A$1:$E$659,4,FALSE())</f>
        <v>521</v>
      </c>
      <c r="R1567" s="0" t="n">
        <f aca="false">VLOOKUP(B1567,'Team Data'!$A$1:$E$659,5,FALSE())</f>
        <v>476</v>
      </c>
      <c r="S1567" s="0" t="n">
        <f aca="false">IF(I1567=1,(MIN(30,(C1567-D1567)))*(M1567/(M1567+N1567))*(Q1567/(Q1567+R1567)),(MAX(-30,(C1567-D1567)))*(N1567/(M1567+N1567))*(R1567/(R1567+Q1567)))</f>
        <v>-2.46176028084253</v>
      </c>
      <c r="T1567" s="0" t="n">
        <f aca="false">IF(J1567=1,(MIN(30,(D1567-C1567)))*(K1567/(K1567+L1567))*(O1567/(O1567+P1567)),(MAX(-30,(D1567-C1567)))*(L1567/(K1567+L1567))*(P1567/(P1567+O1567)))</f>
        <v>1.89414017617771</v>
      </c>
      <c r="U1567" s="7" t="n">
        <v>43076</v>
      </c>
    </row>
    <row r="1568" customFormat="false" ht="15" hidden="false" customHeight="false" outlineLevel="0" collapsed="false">
      <c r="A1568" s="0" t="s">
        <v>37</v>
      </c>
      <c r="B1568" s="0" t="s">
        <v>69</v>
      </c>
      <c r="C1568" s="0" t="n">
        <v>75</v>
      </c>
      <c r="D1568" s="0" t="n">
        <v>72</v>
      </c>
      <c r="E1568" s="0" t="n">
        <v>40</v>
      </c>
      <c r="F1568" s="0" t="n">
        <v>36</v>
      </c>
      <c r="G1568" s="0" t="n">
        <v>12</v>
      </c>
      <c r="H1568" s="0" t="n">
        <v>9</v>
      </c>
      <c r="I1568" s="0" t="n">
        <v>1</v>
      </c>
      <c r="J1568" s="0" t="n">
        <v>0</v>
      </c>
      <c r="K1568" s="0" t="n">
        <f aca="false">VLOOKUP(A1568,'Team Data'!$A$1:$E$659,2,FALSE())</f>
        <v>27</v>
      </c>
      <c r="L1568" s="0" t="n">
        <f aca="false">VLOOKUP(A1568,'Team Data'!$A$1:$E$659,3,FALSE())</f>
        <v>9</v>
      </c>
      <c r="M1568" s="0" t="n">
        <f aca="false">VLOOKUP(B1568,'Team Data'!$A$1:$E$659,2,FALSE())</f>
        <v>14</v>
      </c>
      <c r="N1568" s="0" t="n">
        <f aca="false">VLOOKUP(B1568,'Team Data'!$A$1:$E$659,3,FALSE())</f>
        <v>19</v>
      </c>
      <c r="O1568" s="0" t="n">
        <f aca="false">VLOOKUP(A1568,'Team Data'!$A$1:$E$659,4,FALSE())</f>
        <v>662</v>
      </c>
      <c r="P1568" s="0" t="n">
        <f aca="false">VLOOKUP(A1568,'Team Data'!$A$1:$E$659,5,FALSE())</f>
        <v>509</v>
      </c>
      <c r="Q1568" s="0" t="n">
        <f aca="false">VLOOKUP(B1568,'Team Data'!$A$1:$E$659,4,FALSE())</f>
        <v>518</v>
      </c>
      <c r="R1568" s="0" t="n">
        <f aca="false">VLOOKUP(B1568,'Team Data'!$A$1:$E$659,5,FALSE())</f>
        <v>487</v>
      </c>
      <c r="S1568" s="0" t="n">
        <f aca="false">IF(I1568=1,(MIN(30,(C1568-D1568)))*(M1568/(M1568+N1568))*(Q1568/(Q1568+R1568)),(MAX(-30,(C1568-D1568)))*(N1568/(M1568+N1568))*(R1568/(R1568+Q1568)))</f>
        <v>0.65599276345545</v>
      </c>
      <c r="T1568" s="0" t="n">
        <f aca="false">IF(J1568=1,(MIN(30,(D1568-C1568)))*(K1568/(K1568+L1568))*(O1568/(O1568+P1568)),(MAX(-30,(D1568-C1568)))*(L1568/(K1568+L1568))*(P1568/(P1568+O1568)))</f>
        <v>-0.32600341588386</v>
      </c>
      <c r="U1568" s="7" t="n">
        <v>43076</v>
      </c>
    </row>
    <row r="1569" customFormat="false" ht="15" hidden="false" customHeight="false" outlineLevel="0" collapsed="false">
      <c r="A1569" s="0" t="s">
        <v>298</v>
      </c>
      <c r="B1569" s="0" t="s">
        <v>72</v>
      </c>
      <c r="C1569" s="0" t="n">
        <v>89</v>
      </c>
      <c r="D1569" s="0" t="n">
        <v>86</v>
      </c>
      <c r="E1569" s="0" t="n">
        <v>44</v>
      </c>
      <c r="F1569" s="0" t="n">
        <v>32</v>
      </c>
      <c r="G1569" s="0" t="n">
        <v>13</v>
      </c>
      <c r="H1569" s="0" t="n">
        <v>7</v>
      </c>
      <c r="I1569" s="0" t="n">
        <v>1</v>
      </c>
      <c r="J1569" s="0" t="n">
        <v>0</v>
      </c>
      <c r="K1569" s="0" t="n">
        <f aca="false">VLOOKUP(A1569,'Team Data'!$A$1:$E$659,2,FALSE())</f>
        <v>23</v>
      </c>
      <c r="L1569" s="0" t="n">
        <f aca="false">VLOOKUP(A1569,'Team Data'!$A$1:$E$659,3,FALSE())</f>
        <v>11</v>
      </c>
      <c r="M1569" s="0" t="n">
        <f aca="false">VLOOKUP(B1569,'Team Data'!$A$1:$E$659,2,FALSE())</f>
        <v>8</v>
      </c>
      <c r="N1569" s="0" t="n">
        <f aca="false">VLOOKUP(B1569,'Team Data'!$A$1:$E$659,3,FALSE())</f>
        <v>24</v>
      </c>
      <c r="O1569" s="0" t="n">
        <f aca="false">VLOOKUP(A1569,'Team Data'!$A$1:$E$659,4,FALSE())</f>
        <v>603</v>
      </c>
      <c r="P1569" s="0" t="n">
        <f aca="false">VLOOKUP(A1569,'Team Data'!$A$1:$E$659,5,FALSE())</f>
        <v>503</v>
      </c>
      <c r="Q1569" s="0" t="n">
        <f aca="false">VLOOKUP(B1569,'Team Data'!$A$1:$E$659,4,FALSE())</f>
        <v>529</v>
      </c>
      <c r="R1569" s="0" t="n">
        <f aca="false">VLOOKUP(B1569,'Team Data'!$A$1:$E$659,5,FALSE())</f>
        <v>470</v>
      </c>
      <c r="S1569" s="0" t="n">
        <f aca="false">IF(I1569=1,(MIN(30,(C1569-D1569)))*(M1569/(M1569+N1569))*(Q1569/(Q1569+R1569)),(MAX(-30,(C1569-D1569)))*(N1569/(M1569+N1569))*(R1569/(R1569+Q1569)))</f>
        <v>0.397147147147147</v>
      </c>
      <c r="T1569" s="0" t="n">
        <f aca="false">IF(J1569=1,(MIN(30,(D1569-C1569)))*(K1569/(K1569+L1569))*(O1569/(O1569+P1569)),(MAX(-30,(D1569-C1569)))*(L1569/(K1569+L1569))*(P1569/(P1569+O1569)))</f>
        <v>-0.441415806829061</v>
      </c>
      <c r="U1569" s="7" t="n">
        <v>43076</v>
      </c>
    </row>
    <row r="1570" customFormat="false" ht="15" hidden="false" customHeight="false" outlineLevel="0" collapsed="false">
      <c r="A1570" s="0" t="s">
        <v>35</v>
      </c>
      <c r="B1570" s="0" t="s">
        <v>304</v>
      </c>
      <c r="C1570" s="0" t="n">
        <v>68</v>
      </c>
      <c r="D1570" s="0" t="n">
        <v>84</v>
      </c>
      <c r="E1570" s="0" t="n">
        <v>27</v>
      </c>
      <c r="F1570" s="0" t="n">
        <v>40</v>
      </c>
      <c r="G1570" s="0" t="n">
        <v>9</v>
      </c>
      <c r="H1570" s="0" t="n">
        <v>14</v>
      </c>
      <c r="I1570" s="0" t="n">
        <v>0</v>
      </c>
      <c r="J1570" s="0" t="n">
        <v>1</v>
      </c>
      <c r="K1570" s="0" t="n">
        <f aca="false">VLOOKUP(A1570,'Team Data'!$A$1:$E$659,2,FALSE())</f>
        <v>3</v>
      </c>
      <c r="L1570" s="0" t="n">
        <f aca="false">VLOOKUP(A1570,'Team Data'!$A$1:$E$659,3,FALSE())</f>
        <v>28</v>
      </c>
      <c r="M1570" s="0" t="n">
        <f aca="false">VLOOKUP(B1570,'Team Data'!$A$1:$E$659,2,FALSE())</f>
        <v>22</v>
      </c>
      <c r="N1570" s="0" t="n">
        <f aca="false">VLOOKUP(B1570,'Team Data'!$A$1:$E$659,3,FALSE())</f>
        <v>10</v>
      </c>
      <c r="O1570" s="0" t="n">
        <f aca="false">VLOOKUP(A1570,'Team Data'!$A$1:$E$659,4,FALSE())</f>
        <v>496</v>
      </c>
      <c r="P1570" s="0" t="n">
        <f aca="false">VLOOKUP(A1570,'Team Data'!$A$1:$E$659,5,FALSE())</f>
        <v>495</v>
      </c>
      <c r="Q1570" s="0" t="n">
        <f aca="false">VLOOKUP(B1570,'Team Data'!$A$1:$E$659,4,FALSE())</f>
        <v>459</v>
      </c>
      <c r="R1570" s="0" t="n">
        <f aca="false">VLOOKUP(B1570,'Team Data'!$A$1:$E$659,5,FALSE())</f>
        <v>534</v>
      </c>
      <c r="S1570" s="0" t="n">
        <f aca="false">IF(I1570=1,(MIN(30,(C1570-D1570)))*(M1570/(M1570+N1570))*(Q1570/(Q1570+R1570)),(MAX(-30,(C1570-D1570)))*(N1570/(M1570+N1570))*(R1570/(R1570+Q1570)))</f>
        <v>-2.68882175226586</v>
      </c>
      <c r="T1570" s="0" t="n">
        <f aca="false">IF(J1570=1,(MIN(30,(D1570-C1570)))*(K1570/(K1570+L1570))*(O1570/(O1570+P1570)),(MAX(-30,(D1570-C1570)))*(L1570/(K1570+L1570))*(P1570/(P1570+O1570)))</f>
        <v>0.774974772956609</v>
      </c>
      <c r="U1570" s="7" t="n">
        <v>43076</v>
      </c>
    </row>
    <row r="1571" customFormat="false" ht="15" hidden="false" customHeight="false" outlineLevel="0" collapsed="false">
      <c r="A1571" s="0" t="s">
        <v>233</v>
      </c>
      <c r="B1571" s="0" t="s">
        <v>98</v>
      </c>
      <c r="C1571" s="0" t="n">
        <v>60</v>
      </c>
      <c r="D1571" s="0" t="n">
        <v>71</v>
      </c>
      <c r="E1571" s="0" t="n">
        <v>23</v>
      </c>
      <c r="F1571" s="0" t="n">
        <v>37</v>
      </c>
      <c r="G1571" s="0" t="n">
        <v>14</v>
      </c>
      <c r="H1571" s="0" t="n">
        <v>10</v>
      </c>
      <c r="I1571" s="0" t="n">
        <v>0</v>
      </c>
      <c r="J1571" s="0" t="n">
        <v>1</v>
      </c>
      <c r="K1571" s="0" t="n">
        <f aca="false">VLOOKUP(A1571,'Team Data'!$A$1:$E$659,2,FALSE())</f>
        <v>13</v>
      </c>
      <c r="L1571" s="0" t="n">
        <f aca="false">VLOOKUP(A1571,'Team Data'!$A$1:$E$659,3,FALSE())</f>
        <v>16</v>
      </c>
      <c r="M1571" s="0" t="n">
        <f aca="false">VLOOKUP(B1571,'Team Data'!$A$1:$E$659,2,FALSE())</f>
        <v>15</v>
      </c>
      <c r="N1571" s="0" t="n">
        <f aca="false">VLOOKUP(B1571,'Team Data'!$A$1:$E$659,3,FALSE())</f>
        <v>18</v>
      </c>
      <c r="O1571" s="0" t="n">
        <f aca="false">VLOOKUP(A1571,'Team Data'!$A$1:$E$659,4,FALSE())</f>
        <v>429</v>
      </c>
      <c r="P1571" s="0" t="n">
        <f aca="false">VLOOKUP(A1571,'Team Data'!$A$1:$E$659,5,FALSE())</f>
        <v>434</v>
      </c>
      <c r="Q1571" s="0" t="n">
        <f aca="false">VLOOKUP(B1571,'Team Data'!$A$1:$E$659,4,FALSE())</f>
        <v>568</v>
      </c>
      <c r="R1571" s="0" t="n">
        <f aca="false">VLOOKUP(B1571,'Team Data'!$A$1:$E$659,5,FALSE())</f>
        <v>506</v>
      </c>
      <c r="S1571" s="0" t="n">
        <f aca="false">IF(I1571=1,(MIN(30,(C1571-D1571)))*(M1571/(M1571+N1571))*(Q1571/(Q1571+R1571)),(MAX(-30,(C1571-D1571)))*(N1571/(M1571+N1571))*(R1571/(R1571+Q1571)))</f>
        <v>-2.8268156424581</v>
      </c>
      <c r="T1571" s="0" t="n">
        <f aca="false">IF(J1571=1,(MIN(30,(D1571-C1571)))*(K1571/(K1571+L1571))*(O1571/(O1571+P1571)),(MAX(-30,(D1571-C1571)))*(L1571/(K1571+L1571))*(P1571/(P1571+O1571)))</f>
        <v>2.45123266871779</v>
      </c>
      <c r="U1571" s="7" t="n">
        <v>43076</v>
      </c>
    </row>
    <row r="1572" customFormat="false" ht="15" hidden="false" customHeight="false" outlineLevel="0" collapsed="false">
      <c r="A1572" s="0" t="s">
        <v>236</v>
      </c>
      <c r="B1572" s="0" t="s">
        <v>8</v>
      </c>
      <c r="C1572" s="0" t="n">
        <v>79</v>
      </c>
      <c r="D1572" s="0" t="n">
        <v>83</v>
      </c>
      <c r="E1572" s="0" t="n">
        <v>28</v>
      </c>
      <c r="F1572" s="0" t="n">
        <v>40</v>
      </c>
      <c r="G1572" s="0" t="n">
        <v>20</v>
      </c>
      <c r="H1572" s="0" t="n">
        <v>18</v>
      </c>
      <c r="I1572" s="0" t="n">
        <v>0</v>
      </c>
      <c r="J1572" s="0" t="n">
        <v>1</v>
      </c>
      <c r="K1572" s="0" t="n">
        <f aca="false">VLOOKUP(A1572,'Team Data'!$A$1:$E$659,2,FALSE())</f>
        <v>18</v>
      </c>
      <c r="L1572" s="0" t="n">
        <f aca="false">VLOOKUP(A1572,'Team Data'!$A$1:$E$659,3,FALSE())</f>
        <v>15</v>
      </c>
      <c r="M1572" s="0" t="n">
        <f aca="false">VLOOKUP(B1572,'Team Data'!$A$1:$E$659,2,FALSE())</f>
        <v>14</v>
      </c>
      <c r="N1572" s="0" t="n">
        <f aca="false">VLOOKUP(B1572,'Team Data'!$A$1:$E$659,3,FALSE())</f>
        <v>18</v>
      </c>
      <c r="O1572" s="0" t="n">
        <f aca="false">VLOOKUP(A1572,'Team Data'!$A$1:$E$659,4,FALSE())</f>
        <v>473</v>
      </c>
      <c r="P1572" s="0" t="n">
        <f aca="false">VLOOKUP(A1572,'Team Data'!$A$1:$E$659,5,FALSE())</f>
        <v>475</v>
      </c>
      <c r="Q1572" s="0" t="n">
        <f aca="false">VLOOKUP(B1572,'Team Data'!$A$1:$E$659,4,FALSE())</f>
        <v>542</v>
      </c>
      <c r="R1572" s="0" t="n">
        <f aca="false">VLOOKUP(B1572,'Team Data'!$A$1:$E$659,5,FALSE())</f>
        <v>488</v>
      </c>
      <c r="S1572" s="0" t="n">
        <f aca="false">IF(I1572=1,(MIN(30,(C1572-D1572)))*(M1572/(M1572+N1572))*(Q1572/(Q1572+R1572)),(MAX(-30,(C1572-D1572)))*(N1572/(M1572+N1572))*(R1572/(R1572+Q1572)))</f>
        <v>-1.06601941747573</v>
      </c>
      <c r="T1572" s="0" t="n">
        <f aca="false">IF(J1572=1,(MIN(30,(D1572-C1572)))*(K1572/(K1572+L1572))*(O1572/(O1572+P1572)),(MAX(-30,(D1572-C1572)))*(L1572/(K1572+L1572))*(P1572/(P1572+O1572)))</f>
        <v>1.08860759493671</v>
      </c>
      <c r="U1572" s="7" t="n">
        <v>43076</v>
      </c>
    </row>
    <row r="1573" customFormat="false" ht="15" hidden="false" customHeight="false" outlineLevel="0" collapsed="false">
      <c r="A1573" s="0" t="s">
        <v>209</v>
      </c>
      <c r="B1573" s="0" t="s">
        <v>78</v>
      </c>
      <c r="C1573" s="0" t="n">
        <v>71</v>
      </c>
      <c r="D1573" s="0" t="n">
        <v>84</v>
      </c>
      <c r="E1573" s="0" t="n">
        <v>25</v>
      </c>
      <c r="F1573" s="0" t="n">
        <v>29</v>
      </c>
      <c r="G1573" s="0" t="n">
        <v>14</v>
      </c>
      <c r="H1573" s="0" t="n">
        <v>10</v>
      </c>
      <c r="I1573" s="0" t="n">
        <v>0</v>
      </c>
      <c r="J1573" s="0" t="n">
        <v>1</v>
      </c>
      <c r="K1573" s="0" t="n">
        <f aca="false">VLOOKUP(A1573,'Team Data'!$A$1:$E$659,2,FALSE())</f>
        <v>22</v>
      </c>
      <c r="L1573" s="0" t="n">
        <f aca="false">VLOOKUP(A1573,'Team Data'!$A$1:$E$659,3,FALSE())</f>
        <v>10</v>
      </c>
      <c r="M1573" s="0" t="n">
        <f aca="false">VLOOKUP(B1573,'Team Data'!$A$1:$E$659,2,FALSE())</f>
        <v>25</v>
      </c>
      <c r="N1573" s="0" t="n">
        <f aca="false">VLOOKUP(B1573,'Team Data'!$A$1:$E$659,3,FALSE())</f>
        <v>8</v>
      </c>
      <c r="O1573" s="0" t="n">
        <f aca="false">VLOOKUP(A1573,'Team Data'!$A$1:$E$659,4,FALSE())</f>
        <v>489</v>
      </c>
      <c r="P1573" s="0" t="n">
        <f aca="false">VLOOKUP(A1573,'Team Data'!$A$1:$E$659,5,FALSE())</f>
        <v>510</v>
      </c>
      <c r="Q1573" s="0" t="n">
        <f aca="false">VLOOKUP(B1573,'Team Data'!$A$1:$E$659,4,FALSE())</f>
        <v>509</v>
      </c>
      <c r="R1573" s="0" t="n">
        <f aca="false">VLOOKUP(B1573,'Team Data'!$A$1:$E$659,5,FALSE())</f>
        <v>506</v>
      </c>
      <c r="S1573" s="0" t="n">
        <f aca="false">IF(I1573=1,(MIN(30,(C1573-D1573)))*(M1573/(M1573+N1573))*(Q1573/(Q1573+R1573)),(MAX(-30,(C1573-D1573)))*(N1573/(M1573+N1573))*(R1573/(R1573+Q1573)))</f>
        <v>-1.57110016420361</v>
      </c>
      <c r="T1573" s="0" t="n">
        <f aca="false">IF(J1573=1,(MIN(30,(D1573-C1573)))*(K1573/(K1573+L1573))*(O1573/(O1573+P1573)),(MAX(-30,(D1573-C1573)))*(L1573/(K1573+L1573))*(P1573/(P1573+O1573)))</f>
        <v>4.37481231231231</v>
      </c>
      <c r="U1573" s="7" t="n">
        <v>43076</v>
      </c>
    </row>
    <row r="1574" customFormat="false" ht="15" hidden="false" customHeight="false" outlineLevel="0" collapsed="false">
      <c r="A1574" s="0" t="s">
        <v>154</v>
      </c>
      <c r="B1574" s="0" t="s">
        <v>92</v>
      </c>
      <c r="C1574" s="0" t="n">
        <v>71</v>
      </c>
      <c r="D1574" s="0" t="n">
        <v>96</v>
      </c>
      <c r="E1574" s="0" t="n">
        <v>35</v>
      </c>
      <c r="F1574" s="0" t="n">
        <v>36</v>
      </c>
      <c r="G1574" s="0" t="n">
        <v>10</v>
      </c>
      <c r="H1574" s="0" t="n">
        <v>14</v>
      </c>
      <c r="I1574" s="0" t="n">
        <v>0</v>
      </c>
      <c r="J1574" s="0" t="n">
        <v>1</v>
      </c>
      <c r="K1574" s="0" t="n">
        <f aca="false">VLOOKUP(A1574,'Team Data'!$A$1:$E$659,2,FALSE())</f>
        <v>9</v>
      </c>
      <c r="L1574" s="0" t="n">
        <f aca="false">VLOOKUP(A1574,'Team Data'!$A$1:$E$659,3,FALSE())</f>
        <v>22</v>
      </c>
      <c r="M1574" s="0" t="n">
        <f aca="false">VLOOKUP(B1574,'Team Data'!$A$1:$E$659,2,FALSE())</f>
        <v>23</v>
      </c>
      <c r="N1574" s="0" t="n">
        <f aca="false">VLOOKUP(B1574,'Team Data'!$A$1:$E$659,3,FALSE())</f>
        <v>12</v>
      </c>
      <c r="O1574" s="0" t="n">
        <f aca="false">VLOOKUP(A1574,'Team Data'!$A$1:$E$659,4,FALSE())</f>
        <v>465</v>
      </c>
      <c r="P1574" s="0" t="n">
        <f aca="false">VLOOKUP(A1574,'Team Data'!$A$1:$E$659,5,FALSE())</f>
        <v>484</v>
      </c>
      <c r="Q1574" s="0" t="n">
        <f aca="false">VLOOKUP(B1574,'Team Data'!$A$1:$E$659,4,FALSE())</f>
        <v>673</v>
      </c>
      <c r="R1574" s="0" t="n">
        <f aca="false">VLOOKUP(B1574,'Team Data'!$A$1:$E$659,5,FALSE())</f>
        <v>500</v>
      </c>
      <c r="S1574" s="0" t="n">
        <f aca="false">IF(I1574=1,(MIN(30,(C1574-D1574)))*(M1574/(M1574+N1574))*(Q1574/(Q1574+R1574)),(MAX(-30,(C1574-D1574)))*(N1574/(M1574+N1574))*(R1574/(R1574+Q1574)))</f>
        <v>-3.65363536719035</v>
      </c>
      <c r="T1574" s="0" t="n">
        <f aca="false">IF(J1574=1,(MIN(30,(D1574-C1574)))*(K1574/(K1574+L1574))*(O1574/(O1574+P1574)),(MAX(-30,(D1574-C1574)))*(L1574/(K1574+L1574))*(P1574/(P1574+O1574)))</f>
        <v>3.5563751317176</v>
      </c>
      <c r="U1574" s="7" t="n">
        <v>43076</v>
      </c>
    </row>
    <row r="1575" customFormat="false" ht="15" hidden="false" customHeight="false" outlineLevel="0" collapsed="false">
      <c r="A1575" s="0" t="s">
        <v>264</v>
      </c>
      <c r="B1575" s="0" t="s">
        <v>152</v>
      </c>
      <c r="C1575" s="0" t="n">
        <v>60</v>
      </c>
      <c r="D1575" s="0" t="n">
        <v>86</v>
      </c>
      <c r="E1575" s="0" t="n">
        <v>39</v>
      </c>
      <c r="F1575" s="0" t="n">
        <v>43</v>
      </c>
      <c r="G1575" s="0" t="n">
        <v>21</v>
      </c>
      <c r="H1575" s="0" t="n">
        <v>16</v>
      </c>
      <c r="I1575" s="0" t="n">
        <v>0</v>
      </c>
      <c r="J1575" s="0" t="n">
        <v>1</v>
      </c>
      <c r="K1575" s="0" t="n">
        <f aca="false">VLOOKUP(A1575,'Team Data'!$A$1:$E$659,2,FALSE())</f>
        <v>8</v>
      </c>
      <c r="L1575" s="0" t="n">
        <f aca="false">VLOOKUP(A1575,'Team Data'!$A$1:$E$659,3,FALSE())</f>
        <v>24</v>
      </c>
      <c r="M1575" s="0" t="n">
        <f aca="false">VLOOKUP(B1575,'Team Data'!$A$1:$E$659,2,FALSE())</f>
        <v>22</v>
      </c>
      <c r="N1575" s="0" t="n">
        <f aca="false">VLOOKUP(B1575,'Team Data'!$A$1:$E$659,3,FALSE())</f>
        <v>14</v>
      </c>
      <c r="O1575" s="0" t="n">
        <f aca="false">VLOOKUP(A1575,'Team Data'!$A$1:$E$659,4,FALSE())</f>
        <v>541</v>
      </c>
      <c r="P1575" s="0" t="n">
        <f aca="false">VLOOKUP(A1575,'Team Data'!$A$1:$E$659,5,FALSE())</f>
        <v>503</v>
      </c>
      <c r="Q1575" s="0" t="n">
        <f aca="false">VLOOKUP(B1575,'Team Data'!$A$1:$E$659,4,FALSE())</f>
        <v>725</v>
      </c>
      <c r="R1575" s="0" t="n">
        <f aca="false">VLOOKUP(B1575,'Team Data'!$A$1:$E$659,5,FALSE())</f>
        <v>474</v>
      </c>
      <c r="S1575" s="0" t="n">
        <f aca="false">IF(I1575=1,(MIN(30,(C1575-D1575)))*(M1575/(M1575+N1575))*(Q1575/(Q1575+R1575)),(MAX(-30,(C1575-D1575)))*(N1575/(M1575+N1575))*(R1575/(R1575+Q1575)))</f>
        <v>-3.99721990547679</v>
      </c>
      <c r="T1575" s="0" t="n">
        <f aca="false">IF(J1575=1,(MIN(30,(D1575-C1575)))*(K1575/(K1575+L1575))*(O1575/(O1575+P1575)),(MAX(-30,(D1575-C1575)))*(L1575/(K1575+L1575))*(P1575/(P1575+O1575)))</f>
        <v>3.36829501915709</v>
      </c>
      <c r="U1575" s="7" t="n">
        <v>43076</v>
      </c>
    </row>
    <row r="1576" customFormat="false" ht="15" hidden="false" customHeight="false" outlineLevel="0" collapsed="false">
      <c r="A1576" s="0" t="s">
        <v>343</v>
      </c>
      <c r="B1576" s="0" t="s">
        <v>197</v>
      </c>
      <c r="C1576" s="0" t="n">
        <v>61</v>
      </c>
      <c r="D1576" s="0" t="n">
        <v>104</v>
      </c>
      <c r="E1576" s="0" t="n">
        <v>25</v>
      </c>
      <c r="F1576" s="0" t="n">
        <v>53</v>
      </c>
      <c r="G1576" s="0" t="n">
        <v>15</v>
      </c>
      <c r="H1576" s="0" t="n">
        <v>17</v>
      </c>
      <c r="I1576" s="0" t="n">
        <v>0</v>
      </c>
      <c r="J1576" s="0" t="n">
        <v>1</v>
      </c>
      <c r="K1576" s="0" t="n">
        <f aca="false">VLOOKUP(A1576,'Team Data'!$A$1:$E$659,2,FALSE())</f>
        <v>13</v>
      </c>
      <c r="L1576" s="0" t="n">
        <f aca="false">VLOOKUP(A1576,'Team Data'!$A$1:$E$659,3,FALSE())</f>
        <v>19</v>
      </c>
      <c r="M1576" s="0" t="n">
        <f aca="false">VLOOKUP(B1576,'Team Data'!$A$1:$E$659,2,FALSE())</f>
        <v>26</v>
      </c>
      <c r="N1576" s="0" t="n">
        <f aca="false">VLOOKUP(B1576,'Team Data'!$A$1:$E$659,3,FALSE())</f>
        <v>11</v>
      </c>
      <c r="O1576" s="0" t="n">
        <f aca="false">VLOOKUP(A1576,'Team Data'!$A$1:$E$659,4,FALSE())</f>
        <v>540</v>
      </c>
      <c r="P1576" s="0" t="n">
        <f aca="false">VLOOKUP(A1576,'Team Data'!$A$1:$E$659,5,FALSE())</f>
        <v>453</v>
      </c>
      <c r="Q1576" s="0" t="n">
        <f aca="false">VLOOKUP(B1576,'Team Data'!$A$1:$E$659,4,FALSE())</f>
        <v>794</v>
      </c>
      <c r="R1576" s="0" t="n">
        <f aca="false">VLOOKUP(B1576,'Team Data'!$A$1:$E$659,5,FALSE())</f>
        <v>455</v>
      </c>
      <c r="S1576" s="0" t="n">
        <f aca="false">IF(I1576=1,(MIN(30,(C1576-D1576)))*(M1576/(M1576+N1576))*(Q1576/(Q1576+R1576)),(MAX(-30,(C1576-D1576)))*(N1576/(M1576+N1576))*(R1576/(R1576+Q1576)))</f>
        <v>-3.24908575509056</v>
      </c>
      <c r="T1576" s="0" t="n">
        <f aca="false">IF(J1576=1,(MIN(30,(D1576-C1576)))*(K1576/(K1576+L1576))*(O1576/(O1576+P1576)),(MAX(-30,(D1576-C1576)))*(L1576/(K1576+L1576))*(P1576/(P1576+O1576)))</f>
        <v>6.62764350453172</v>
      </c>
      <c r="U1576" s="7" t="n">
        <v>43076</v>
      </c>
    </row>
    <row r="1577" customFormat="false" ht="15" hidden="false" customHeight="false" outlineLevel="0" collapsed="false">
      <c r="A1577" s="0" t="s">
        <v>137</v>
      </c>
      <c r="B1577" s="0" t="s">
        <v>354</v>
      </c>
      <c r="C1577" s="0" t="n">
        <v>70</v>
      </c>
      <c r="D1577" s="0" t="n">
        <v>96</v>
      </c>
      <c r="E1577" s="0" t="n">
        <v>27</v>
      </c>
      <c r="F1577" s="0" t="n">
        <v>39</v>
      </c>
      <c r="G1577" s="0" t="n">
        <v>12</v>
      </c>
      <c r="H1577" s="0" t="n">
        <v>9</v>
      </c>
      <c r="I1577" s="0" t="n">
        <v>0</v>
      </c>
      <c r="J1577" s="0" t="n">
        <v>1</v>
      </c>
      <c r="K1577" s="0" t="n">
        <f aca="false">VLOOKUP(A1577,'Team Data'!$A$1:$E$659,2,FALSE())</f>
        <v>17</v>
      </c>
      <c r="L1577" s="0" t="n">
        <f aca="false">VLOOKUP(A1577,'Team Data'!$A$1:$E$659,3,FALSE())</f>
        <v>17</v>
      </c>
      <c r="M1577" s="0" t="n">
        <f aca="false">VLOOKUP(B1577,'Team Data'!$A$1:$E$659,2,FALSE())</f>
        <v>28</v>
      </c>
      <c r="N1577" s="0" t="n">
        <f aca="false">VLOOKUP(B1577,'Team Data'!$A$1:$E$659,3,FALSE())</f>
        <v>6</v>
      </c>
      <c r="O1577" s="0" t="n">
        <f aca="false">VLOOKUP(A1577,'Team Data'!$A$1:$E$659,4,FALSE())</f>
        <v>609</v>
      </c>
      <c r="P1577" s="0" t="n">
        <f aca="false">VLOOKUP(A1577,'Team Data'!$A$1:$E$659,5,FALSE())</f>
        <v>491</v>
      </c>
      <c r="Q1577" s="0" t="n">
        <f aca="false">VLOOKUP(B1577,'Team Data'!$A$1:$E$659,4,FALSE())</f>
        <v>661</v>
      </c>
      <c r="R1577" s="0" t="n">
        <f aca="false">VLOOKUP(B1577,'Team Data'!$A$1:$E$659,5,FALSE())</f>
        <v>472</v>
      </c>
      <c r="S1577" s="0" t="n">
        <f aca="false">IF(I1577=1,(MIN(30,(C1577-D1577)))*(M1577/(M1577+N1577))*(Q1577/(Q1577+R1577)),(MAX(-30,(C1577-D1577)))*(N1577/(M1577+N1577))*(R1577/(R1577+Q1577)))</f>
        <v>-1.9114272363844</v>
      </c>
      <c r="T1577" s="0" t="n">
        <f aca="false">IF(J1577=1,(MIN(30,(D1577-C1577)))*(K1577/(K1577+L1577))*(O1577/(O1577+P1577)),(MAX(-30,(D1577-C1577)))*(L1577/(K1577+L1577))*(P1577/(P1577+O1577)))</f>
        <v>7.19727272727273</v>
      </c>
      <c r="U1577" s="7" t="n">
        <v>43076</v>
      </c>
    </row>
    <row r="1578" customFormat="false" ht="15" hidden="false" customHeight="false" outlineLevel="0" collapsed="false">
      <c r="A1578" s="0" t="s">
        <v>187</v>
      </c>
      <c r="B1578" s="0" t="s">
        <v>62</v>
      </c>
      <c r="C1578" s="0" t="n">
        <v>70</v>
      </c>
      <c r="D1578" s="0" t="n">
        <v>53</v>
      </c>
      <c r="E1578" s="0" t="n">
        <v>35</v>
      </c>
      <c r="F1578" s="0" t="n">
        <v>30</v>
      </c>
      <c r="G1578" s="0" t="n">
        <v>11</v>
      </c>
      <c r="H1578" s="0" t="n">
        <v>12</v>
      </c>
      <c r="I1578" s="0" t="n">
        <v>1</v>
      </c>
      <c r="J1578" s="0" t="n">
        <v>0</v>
      </c>
      <c r="K1578" s="0" t="n">
        <f aca="false">VLOOKUP(A1578,'Team Data'!$A$1:$E$659,2,FALSE())</f>
        <v>20</v>
      </c>
      <c r="L1578" s="0" t="n">
        <f aca="false">VLOOKUP(A1578,'Team Data'!$A$1:$E$659,3,FALSE())</f>
        <v>12</v>
      </c>
      <c r="M1578" s="0" t="n">
        <f aca="false">VLOOKUP(B1578,'Team Data'!$A$1:$E$659,2,FALSE())</f>
        <v>5</v>
      </c>
      <c r="N1578" s="0" t="n">
        <f aca="false">VLOOKUP(B1578,'Team Data'!$A$1:$E$659,3,FALSE())</f>
        <v>27</v>
      </c>
      <c r="O1578" s="0" t="n">
        <f aca="false">VLOOKUP(A1578,'Team Data'!$A$1:$E$659,4,FALSE())</f>
        <v>433</v>
      </c>
      <c r="P1578" s="0" t="n">
        <f aca="false">VLOOKUP(A1578,'Team Data'!$A$1:$E$659,5,FALSE())</f>
        <v>544</v>
      </c>
      <c r="Q1578" s="0" t="n">
        <f aca="false">VLOOKUP(B1578,'Team Data'!$A$1:$E$659,4,FALSE())</f>
        <v>512</v>
      </c>
      <c r="R1578" s="0" t="n">
        <f aca="false">VLOOKUP(B1578,'Team Data'!$A$1:$E$659,5,FALSE())</f>
        <v>548</v>
      </c>
      <c r="S1578" s="0" t="n">
        <f aca="false">IF(I1578=1,(MIN(30,(C1578-D1578)))*(M1578/(M1578+N1578))*(Q1578/(Q1578+R1578)),(MAX(-30,(C1578-D1578)))*(N1578/(M1578+N1578))*(R1578/(R1578+Q1578)))</f>
        <v>1.28301886792453</v>
      </c>
      <c r="T1578" s="0" t="n">
        <f aca="false">IF(J1578=1,(MIN(30,(D1578-C1578)))*(K1578/(K1578+L1578))*(O1578/(O1578+P1578)),(MAX(-30,(D1578-C1578)))*(L1578/(K1578+L1578))*(P1578/(P1578+O1578)))</f>
        <v>-3.5496417604913</v>
      </c>
      <c r="U1578" s="7" t="n">
        <v>43076</v>
      </c>
    </row>
    <row r="1579" customFormat="false" ht="15" hidden="false" customHeight="false" outlineLevel="0" collapsed="false">
      <c r="A1579" s="0" t="s">
        <v>355</v>
      </c>
      <c r="B1579" s="0" t="s">
        <v>143</v>
      </c>
      <c r="C1579" s="0" t="n">
        <v>86</v>
      </c>
      <c r="D1579" s="0" t="n">
        <v>77</v>
      </c>
      <c r="E1579" s="0" t="n">
        <v>35</v>
      </c>
      <c r="F1579" s="0" t="n">
        <v>31</v>
      </c>
      <c r="G1579" s="0" t="n">
        <v>13</v>
      </c>
      <c r="H1579" s="0" t="n">
        <v>11</v>
      </c>
      <c r="I1579" s="0" t="n">
        <v>1</v>
      </c>
      <c r="J1579" s="0" t="n">
        <v>0</v>
      </c>
      <c r="K1579" s="0" t="n">
        <f aca="false">VLOOKUP(A1579,'Team Data'!$A$1:$E$659,2,FALSE())</f>
        <v>16</v>
      </c>
      <c r="L1579" s="0" t="n">
        <f aca="false">VLOOKUP(A1579,'Team Data'!$A$1:$E$659,3,FALSE())</f>
        <v>15</v>
      </c>
      <c r="M1579" s="0" t="n">
        <f aca="false">VLOOKUP(B1579,'Team Data'!$A$1:$E$659,2,FALSE())</f>
        <v>16</v>
      </c>
      <c r="N1579" s="0" t="n">
        <f aca="false">VLOOKUP(B1579,'Team Data'!$A$1:$E$659,3,FALSE())</f>
        <v>14</v>
      </c>
      <c r="O1579" s="0" t="n">
        <f aca="false">VLOOKUP(A1579,'Team Data'!$A$1:$E$659,4,FALSE())</f>
        <v>450</v>
      </c>
      <c r="P1579" s="0" t="n">
        <f aca="false">VLOOKUP(A1579,'Team Data'!$A$1:$E$659,5,FALSE())</f>
        <v>474</v>
      </c>
      <c r="Q1579" s="0" t="n">
        <f aca="false">VLOOKUP(B1579,'Team Data'!$A$1:$E$659,4,FALSE())</f>
        <v>426</v>
      </c>
      <c r="R1579" s="0" t="n">
        <f aca="false">VLOOKUP(B1579,'Team Data'!$A$1:$E$659,5,FALSE())</f>
        <v>491</v>
      </c>
      <c r="S1579" s="0" t="n">
        <f aca="false">IF(I1579=1,(MIN(30,(C1579-D1579)))*(M1579/(M1579+N1579))*(Q1579/(Q1579+R1579)),(MAX(-30,(C1579-D1579)))*(N1579/(M1579+N1579))*(R1579/(R1579+Q1579)))</f>
        <v>2.2298800436205</v>
      </c>
      <c r="T1579" s="0" t="n">
        <f aca="false">IF(J1579=1,(MIN(30,(D1579-C1579)))*(K1579/(K1579+L1579))*(O1579/(O1579+P1579)),(MAX(-30,(D1579-C1579)))*(L1579/(K1579+L1579))*(P1579/(P1579+O1579)))</f>
        <v>-2.23397570171764</v>
      </c>
      <c r="U1579" s="7" t="n">
        <v>43076</v>
      </c>
    </row>
    <row r="1580" customFormat="false" ht="15" hidden="false" customHeight="false" outlineLevel="0" collapsed="false">
      <c r="A1580" s="0" t="s">
        <v>116</v>
      </c>
      <c r="B1580" s="0" t="s">
        <v>253</v>
      </c>
      <c r="C1580" s="0" t="n">
        <v>74</v>
      </c>
      <c r="D1580" s="0" t="n">
        <v>76</v>
      </c>
      <c r="E1580" s="0" t="n">
        <v>38</v>
      </c>
      <c r="F1580" s="0" t="n">
        <v>29</v>
      </c>
      <c r="G1580" s="0" t="n">
        <v>9</v>
      </c>
      <c r="H1580" s="0" t="n">
        <v>11</v>
      </c>
      <c r="I1580" s="0" t="n">
        <v>0</v>
      </c>
      <c r="J1580" s="0" t="n">
        <v>1</v>
      </c>
      <c r="K1580" s="0" t="n">
        <f aca="false">VLOOKUP(A1580,'Team Data'!$A$1:$E$659,2,FALSE())</f>
        <v>6</v>
      </c>
      <c r="L1580" s="0" t="n">
        <f aca="false">VLOOKUP(A1580,'Team Data'!$A$1:$E$659,3,FALSE())</f>
        <v>25</v>
      </c>
      <c r="M1580" s="0" t="n">
        <f aca="false">VLOOKUP(B1580,'Team Data'!$A$1:$E$659,2,FALSE())</f>
        <v>14</v>
      </c>
      <c r="N1580" s="0" t="n">
        <f aca="false">VLOOKUP(B1580,'Team Data'!$A$1:$E$659,3,FALSE())</f>
        <v>18</v>
      </c>
      <c r="O1580" s="0" t="n">
        <f aca="false">VLOOKUP(A1580,'Team Data'!$A$1:$E$659,4,FALSE())</f>
        <v>465</v>
      </c>
      <c r="P1580" s="0" t="n">
        <f aca="false">VLOOKUP(A1580,'Team Data'!$A$1:$E$659,5,FALSE())</f>
        <v>438</v>
      </c>
      <c r="Q1580" s="0" t="n">
        <f aca="false">VLOOKUP(B1580,'Team Data'!$A$1:$E$659,4,FALSE())</f>
        <v>470</v>
      </c>
      <c r="R1580" s="0" t="n">
        <f aca="false">VLOOKUP(B1580,'Team Data'!$A$1:$E$659,5,FALSE())</f>
        <v>557</v>
      </c>
      <c r="S1580" s="0" t="n">
        <f aca="false">IF(I1580=1,(MIN(30,(C1580-D1580)))*(M1580/(M1580+N1580))*(Q1580/(Q1580+R1580)),(MAX(-30,(C1580-D1580)))*(N1580/(M1580+N1580))*(R1580/(R1580+Q1580)))</f>
        <v>-0.610150925024343</v>
      </c>
      <c r="T1580" s="0" t="n">
        <f aca="false">IF(J1580=1,(MIN(30,(D1580-C1580)))*(K1580/(K1580+L1580))*(O1580/(O1580+P1580)),(MAX(-30,(D1580-C1580)))*(L1580/(K1580+L1580))*(P1580/(P1580+O1580)))</f>
        <v>0.199335548172757</v>
      </c>
      <c r="U1580" s="7" t="n">
        <v>43076</v>
      </c>
    </row>
    <row r="1581" customFormat="false" ht="15" hidden="false" customHeight="false" outlineLevel="0" collapsed="false">
      <c r="A1581" s="0" t="s">
        <v>246</v>
      </c>
      <c r="B1581" s="0" t="s">
        <v>118</v>
      </c>
      <c r="C1581" s="0" t="n">
        <v>82</v>
      </c>
      <c r="D1581" s="0" t="n">
        <v>81</v>
      </c>
      <c r="E1581" s="0" t="n">
        <v>30</v>
      </c>
      <c r="F1581" s="0" t="n">
        <v>31</v>
      </c>
      <c r="G1581" s="0" t="n">
        <v>16</v>
      </c>
      <c r="H1581" s="0" t="n">
        <v>10</v>
      </c>
      <c r="I1581" s="0" t="n">
        <v>1</v>
      </c>
      <c r="J1581" s="0" t="n">
        <v>0</v>
      </c>
      <c r="K1581" s="0" t="n">
        <f aca="false">VLOOKUP(A1581,'Team Data'!$A$1:$E$659,2,FALSE())</f>
        <v>9</v>
      </c>
      <c r="L1581" s="0" t="n">
        <f aca="false">VLOOKUP(A1581,'Team Data'!$A$1:$E$659,3,FALSE())</f>
        <v>21</v>
      </c>
      <c r="M1581" s="0" t="n">
        <f aca="false">VLOOKUP(B1581,'Team Data'!$A$1:$E$659,2,FALSE())</f>
        <v>11</v>
      </c>
      <c r="N1581" s="0" t="n">
        <f aca="false">VLOOKUP(B1581,'Team Data'!$A$1:$E$659,3,FALSE())</f>
        <v>19</v>
      </c>
      <c r="O1581" s="0" t="n">
        <f aca="false">VLOOKUP(A1581,'Team Data'!$A$1:$E$659,4,FALSE())</f>
        <v>497</v>
      </c>
      <c r="P1581" s="0" t="n">
        <f aca="false">VLOOKUP(A1581,'Team Data'!$A$1:$E$659,5,FALSE())</f>
        <v>467</v>
      </c>
      <c r="Q1581" s="0" t="n">
        <f aca="false">VLOOKUP(B1581,'Team Data'!$A$1:$E$659,4,FALSE())</f>
        <v>459</v>
      </c>
      <c r="R1581" s="0" t="n">
        <f aca="false">VLOOKUP(B1581,'Team Data'!$A$1:$E$659,5,FALSE())</f>
        <v>467</v>
      </c>
      <c r="S1581" s="0" t="n">
        <f aca="false">IF(I1581=1,(MIN(30,(C1581-D1581)))*(M1581/(M1581+N1581))*(Q1581/(Q1581+R1581)),(MAX(-30,(C1581-D1581)))*(N1581/(M1581+N1581))*(R1581/(R1581+Q1581)))</f>
        <v>0.181749460043197</v>
      </c>
      <c r="T1581" s="0" t="n">
        <f aca="false">IF(J1581=1,(MIN(30,(D1581-C1581)))*(K1581/(K1581+L1581))*(O1581/(O1581+P1581)),(MAX(-30,(D1581-C1581)))*(L1581/(K1581+L1581))*(P1581/(P1581+O1581)))</f>
        <v>-0.339107883817427</v>
      </c>
      <c r="U1581" s="7" t="n">
        <v>43076</v>
      </c>
    </row>
    <row r="1582" customFormat="false" ht="15" hidden="false" customHeight="false" outlineLevel="0" collapsed="false">
      <c r="A1582" s="0" t="s">
        <v>57</v>
      </c>
      <c r="B1582" s="0" t="s">
        <v>108</v>
      </c>
      <c r="C1582" s="0" t="n">
        <v>85</v>
      </c>
      <c r="D1582" s="0" t="n">
        <v>81</v>
      </c>
      <c r="E1582" s="0" t="n">
        <v>41</v>
      </c>
      <c r="F1582" s="0" t="n">
        <v>40</v>
      </c>
      <c r="G1582" s="0" t="n">
        <v>10</v>
      </c>
      <c r="H1582" s="0" t="n">
        <v>9</v>
      </c>
      <c r="I1582" s="0" t="n">
        <v>1</v>
      </c>
      <c r="J1582" s="0" t="n">
        <v>0</v>
      </c>
      <c r="K1582" s="0" t="n">
        <f aca="false">VLOOKUP(A1582,'Team Data'!$A$1:$E$659,2,FALSE())</f>
        <v>14</v>
      </c>
      <c r="L1582" s="0" t="n">
        <f aca="false">VLOOKUP(A1582,'Team Data'!$A$1:$E$659,3,FALSE())</f>
        <v>18</v>
      </c>
      <c r="M1582" s="0" t="n">
        <f aca="false">VLOOKUP(B1582,'Team Data'!$A$1:$E$659,2,FALSE())</f>
        <v>19</v>
      </c>
      <c r="N1582" s="0" t="n">
        <f aca="false">VLOOKUP(B1582,'Team Data'!$A$1:$E$659,3,FALSE())</f>
        <v>16</v>
      </c>
      <c r="O1582" s="0" t="n">
        <f aca="false">VLOOKUP(A1582,'Team Data'!$A$1:$E$659,4,FALSE())</f>
        <v>500</v>
      </c>
      <c r="P1582" s="0" t="n">
        <f aca="false">VLOOKUP(A1582,'Team Data'!$A$1:$E$659,5,FALSE())</f>
        <v>464</v>
      </c>
      <c r="Q1582" s="0" t="n">
        <f aca="false">VLOOKUP(B1582,'Team Data'!$A$1:$E$659,4,FALSE())</f>
        <v>472</v>
      </c>
      <c r="R1582" s="0" t="n">
        <f aca="false">VLOOKUP(B1582,'Team Data'!$A$1:$E$659,5,FALSE())</f>
        <v>580</v>
      </c>
      <c r="S1582" s="0" t="n">
        <f aca="false">IF(I1582=1,(MIN(30,(C1582-D1582)))*(M1582/(M1582+N1582))*(Q1582/(Q1582+R1582)),(MAX(-30,(C1582-D1582)))*(N1582/(M1582+N1582))*(R1582/(R1582+Q1582)))</f>
        <v>0.974253123302553</v>
      </c>
      <c r="T1582" s="0" t="n">
        <f aca="false">IF(J1582=1,(MIN(30,(D1582-C1582)))*(K1582/(K1582+L1582))*(O1582/(O1582+P1582)),(MAX(-30,(D1582-C1582)))*(L1582/(K1582+L1582))*(P1582/(P1582+O1582)))</f>
        <v>-1.08298755186722</v>
      </c>
      <c r="U1582" s="7" t="n">
        <v>43076</v>
      </c>
    </row>
    <row r="1583" customFormat="false" ht="15" hidden="false" customHeight="false" outlineLevel="0" collapsed="false">
      <c r="A1583" s="0" t="s">
        <v>277</v>
      </c>
      <c r="B1583" s="0" t="s">
        <v>45</v>
      </c>
      <c r="C1583" s="0" t="n">
        <v>73</v>
      </c>
      <c r="D1583" s="0" t="n">
        <v>65</v>
      </c>
      <c r="E1583" s="0" t="n">
        <v>33</v>
      </c>
      <c r="F1583" s="0" t="n">
        <v>32</v>
      </c>
      <c r="G1583" s="0" t="n">
        <v>13</v>
      </c>
      <c r="H1583" s="0" t="n">
        <v>19</v>
      </c>
      <c r="I1583" s="0" t="n">
        <v>1</v>
      </c>
      <c r="J1583" s="0" t="n">
        <v>0</v>
      </c>
      <c r="K1583" s="0" t="n">
        <f aca="false">VLOOKUP(A1583,'Team Data'!$A$1:$E$659,2,FALSE())</f>
        <v>26</v>
      </c>
      <c r="L1583" s="0" t="n">
        <f aca="false">VLOOKUP(A1583,'Team Data'!$A$1:$E$659,3,FALSE())</f>
        <v>8</v>
      </c>
      <c r="M1583" s="0" t="n">
        <f aca="false">VLOOKUP(B1583,'Team Data'!$A$1:$E$659,2,FALSE())</f>
        <v>21</v>
      </c>
      <c r="N1583" s="0" t="n">
        <f aca="false">VLOOKUP(B1583,'Team Data'!$A$1:$E$659,3,FALSE())</f>
        <v>12</v>
      </c>
      <c r="O1583" s="0" t="n">
        <f aca="false">VLOOKUP(A1583,'Team Data'!$A$1:$E$659,4,FALSE())</f>
        <v>598</v>
      </c>
      <c r="P1583" s="0" t="n">
        <f aca="false">VLOOKUP(A1583,'Team Data'!$A$1:$E$659,5,FALSE())</f>
        <v>514</v>
      </c>
      <c r="Q1583" s="0" t="n">
        <f aca="false">VLOOKUP(B1583,'Team Data'!$A$1:$E$659,4,FALSE())</f>
        <v>497</v>
      </c>
      <c r="R1583" s="0" t="n">
        <f aca="false">VLOOKUP(B1583,'Team Data'!$A$1:$E$659,5,FALSE())</f>
        <v>569</v>
      </c>
      <c r="S1583" s="0" t="n">
        <f aca="false">IF(I1583=1,(MIN(30,(C1583-D1583)))*(M1583/(M1583+N1583))*(Q1583/(Q1583+R1583)),(MAX(-30,(C1583-D1583)))*(N1583/(M1583+N1583))*(R1583/(R1583+Q1583)))</f>
        <v>2.37352891011428</v>
      </c>
      <c r="T1583" s="0" t="n">
        <f aca="false">IF(J1583=1,(MIN(30,(D1583-C1583)))*(K1583/(K1583+L1583))*(O1583/(O1583+P1583)),(MAX(-30,(D1583-C1583)))*(L1583/(K1583+L1583))*(P1583/(P1583+O1583)))</f>
        <v>-0.870080406263225</v>
      </c>
      <c r="U1583" s="7" t="n">
        <v>43076</v>
      </c>
    </row>
    <row r="1584" customFormat="false" ht="15" hidden="false" customHeight="false" outlineLevel="0" collapsed="false">
      <c r="A1584" s="0" t="s">
        <v>113</v>
      </c>
      <c r="B1584" s="0" t="s">
        <v>178</v>
      </c>
      <c r="C1584" s="0" t="n">
        <v>85</v>
      </c>
      <c r="D1584" s="0" t="n">
        <v>84</v>
      </c>
      <c r="E1584" s="0" t="n">
        <v>32</v>
      </c>
      <c r="F1584" s="0" t="n">
        <v>34</v>
      </c>
      <c r="G1584" s="0" t="n">
        <v>10</v>
      </c>
      <c r="H1584" s="0" t="n">
        <v>17</v>
      </c>
      <c r="I1584" s="0" t="n">
        <v>1</v>
      </c>
      <c r="J1584" s="0" t="n">
        <v>0</v>
      </c>
      <c r="K1584" s="0" t="n">
        <f aca="false">VLOOKUP(A1584,'Team Data'!$A$1:$E$659,2,FALSE())</f>
        <v>19</v>
      </c>
      <c r="L1584" s="0" t="n">
        <f aca="false">VLOOKUP(A1584,'Team Data'!$A$1:$E$659,3,FALSE())</f>
        <v>12</v>
      </c>
      <c r="M1584" s="0" t="n">
        <f aca="false">VLOOKUP(B1584,'Team Data'!$A$1:$E$659,2,FALSE())</f>
        <v>11</v>
      </c>
      <c r="N1584" s="0" t="n">
        <f aca="false">VLOOKUP(B1584,'Team Data'!$A$1:$E$659,3,FALSE())</f>
        <v>20</v>
      </c>
      <c r="O1584" s="0" t="n">
        <f aca="false">VLOOKUP(A1584,'Team Data'!$A$1:$E$659,4,FALSE())</f>
        <v>498</v>
      </c>
      <c r="P1584" s="0" t="n">
        <f aca="false">VLOOKUP(A1584,'Team Data'!$A$1:$E$659,5,FALSE())</f>
        <v>473</v>
      </c>
      <c r="Q1584" s="0" t="n">
        <f aca="false">VLOOKUP(B1584,'Team Data'!$A$1:$E$659,4,FALSE())</f>
        <v>548</v>
      </c>
      <c r="R1584" s="0" t="n">
        <f aca="false">VLOOKUP(B1584,'Team Data'!$A$1:$E$659,5,FALSE())</f>
        <v>455</v>
      </c>
      <c r="S1584" s="0" t="n">
        <f aca="false">IF(I1584=1,(MIN(30,(C1584-D1584)))*(M1584/(M1584+N1584))*(Q1584/(Q1584+R1584)),(MAX(-30,(C1584-D1584)))*(N1584/(M1584+N1584))*(R1584/(R1584+Q1584)))</f>
        <v>0.193870002894542</v>
      </c>
      <c r="T1584" s="0" t="n">
        <f aca="false">IF(J1584=1,(MIN(30,(D1584-C1584)))*(K1584/(K1584+L1584))*(O1584/(O1584+P1584)),(MAX(-30,(D1584-C1584)))*(L1584/(K1584+L1584))*(P1584/(P1584+O1584)))</f>
        <v>-0.188565163948042</v>
      </c>
      <c r="U1584" s="7" t="n">
        <v>43076</v>
      </c>
    </row>
    <row r="1585" customFormat="false" ht="15" hidden="false" customHeight="false" outlineLevel="0" collapsed="false">
      <c r="A1585" s="0" t="s">
        <v>242</v>
      </c>
      <c r="B1585" s="0" t="s">
        <v>243</v>
      </c>
      <c r="C1585" s="0" t="n">
        <v>75</v>
      </c>
      <c r="D1585" s="0" t="n">
        <v>78</v>
      </c>
      <c r="E1585" s="0" t="n">
        <v>47</v>
      </c>
      <c r="F1585" s="0" t="n">
        <v>33</v>
      </c>
      <c r="G1585" s="0" t="n">
        <v>15</v>
      </c>
      <c r="H1585" s="0" t="n">
        <v>13</v>
      </c>
      <c r="I1585" s="0" t="n">
        <v>0</v>
      </c>
      <c r="J1585" s="0" t="n">
        <v>1</v>
      </c>
      <c r="K1585" s="0" t="n">
        <f aca="false">VLOOKUP(A1585,'Team Data'!$A$1:$E$659,2,FALSE())</f>
        <v>22</v>
      </c>
      <c r="L1585" s="0" t="n">
        <f aca="false">VLOOKUP(A1585,'Team Data'!$A$1:$E$659,3,FALSE())</f>
        <v>9</v>
      </c>
      <c r="M1585" s="0" t="n">
        <f aca="false">VLOOKUP(B1585,'Team Data'!$A$1:$E$659,2,FALSE())</f>
        <v>16</v>
      </c>
      <c r="N1585" s="0" t="n">
        <f aca="false">VLOOKUP(B1585,'Team Data'!$A$1:$E$659,3,FALSE())</f>
        <v>17</v>
      </c>
      <c r="O1585" s="0" t="n">
        <f aca="false">VLOOKUP(A1585,'Team Data'!$A$1:$E$659,4,FALSE())</f>
        <v>500</v>
      </c>
      <c r="P1585" s="0" t="n">
        <f aca="false">VLOOKUP(A1585,'Team Data'!$A$1:$E$659,5,FALSE())</f>
        <v>520</v>
      </c>
      <c r="Q1585" s="0" t="n">
        <f aca="false">VLOOKUP(B1585,'Team Data'!$A$1:$E$659,4,FALSE())</f>
        <v>525</v>
      </c>
      <c r="R1585" s="0" t="n">
        <f aca="false">VLOOKUP(B1585,'Team Data'!$A$1:$E$659,5,FALSE())</f>
        <v>540</v>
      </c>
      <c r="S1585" s="0" t="n">
        <f aca="false">IF(I1585=1,(MIN(30,(C1585-D1585)))*(M1585/(M1585+N1585))*(Q1585/(Q1585+R1585)),(MAX(-30,(C1585-D1585)))*(N1585/(M1585+N1585))*(R1585/(R1585+Q1585)))</f>
        <v>-0.783610755441741</v>
      </c>
      <c r="T1585" s="0" t="n">
        <f aca="false">IF(J1585=1,(MIN(30,(D1585-C1585)))*(K1585/(K1585+L1585))*(O1585/(O1585+P1585)),(MAX(-30,(D1585-C1585)))*(L1585/(K1585+L1585))*(P1585/(P1585+O1585)))</f>
        <v>1.04364326375712</v>
      </c>
      <c r="U1585" s="7" t="n">
        <v>43076</v>
      </c>
    </row>
    <row r="1586" customFormat="false" ht="15" hidden="false" customHeight="false" outlineLevel="0" collapsed="false">
      <c r="A1586" s="0" t="s">
        <v>182</v>
      </c>
      <c r="B1586" s="0" t="s">
        <v>299</v>
      </c>
      <c r="C1586" s="0" t="n">
        <v>78</v>
      </c>
      <c r="D1586" s="0" t="n">
        <v>82</v>
      </c>
      <c r="E1586" s="0" t="n">
        <v>40</v>
      </c>
      <c r="F1586" s="0" t="n">
        <v>35</v>
      </c>
      <c r="G1586" s="0" t="n">
        <v>8</v>
      </c>
      <c r="H1586" s="0" t="n">
        <v>15</v>
      </c>
      <c r="I1586" s="0" t="n">
        <v>0</v>
      </c>
      <c r="J1586" s="0" t="n">
        <v>1</v>
      </c>
      <c r="K1586" s="0" t="n">
        <f aca="false">VLOOKUP(A1586,'Team Data'!$A$1:$E$659,2,FALSE())</f>
        <v>13</v>
      </c>
      <c r="L1586" s="0" t="n">
        <f aca="false">VLOOKUP(A1586,'Team Data'!$A$1:$E$659,3,FALSE())</f>
        <v>19</v>
      </c>
      <c r="M1586" s="0" t="n">
        <f aca="false">VLOOKUP(B1586,'Team Data'!$A$1:$E$659,2,FALSE())</f>
        <v>18</v>
      </c>
      <c r="N1586" s="0" t="n">
        <f aca="false">VLOOKUP(B1586,'Team Data'!$A$1:$E$659,3,FALSE())</f>
        <v>14</v>
      </c>
      <c r="O1586" s="0" t="n">
        <f aca="false">VLOOKUP(A1586,'Team Data'!$A$1:$E$659,4,FALSE())</f>
        <v>406</v>
      </c>
      <c r="P1586" s="0" t="n">
        <f aca="false">VLOOKUP(A1586,'Team Data'!$A$1:$E$659,5,FALSE())</f>
        <v>575</v>
      </c>
      <c r="Q1586" s="0" t="n">
        <f aca="false">VLOOKUP(B1586,'Team Data'!$A$1:$E$659,4,FALSE())</f>
        <v>500</v>
      </c>
      <c r="R1586" s="0" t="n">
        <f aca="false">VLOOKUP(B1586,'Team Data'!$A$1:$E$659,5,FALSE())</f>
        <v>469</v>
      </c>
      <c r="S1586" s="0" t="n">
        <f aca="false">IF(I1586=1,(MIN(30,(C1586-D1586)))*(M1586/(M1586+N1586))*(Q1586/(Q1586+R1586)),(MAX(-30,(C1586-D1586)))*(N1586/(M1586+N1586))*(R1586/(R1586+Q1586)))</f>
        <v>-0.847007223942209</v>
      </c>
      <c r="T1586" s="0" t="n">
        <f aca="false">IF(J1586=1,(MIN(30,(D1586-C1586)))*(K1586/(K1586+L1586))*(O1586/(O1586+P1586)),(MAX(-30,(D1586-C1586)))*(L1586/(K1586+L1586))*(P1586/(P1586+O1586)))</f>
        <v>0.672528032619776</v>
      </c>
      <c r="U1586" s="7" t="n">
        <v>43076</v>
      </c>
    </row>
    <row r="1587" customFormat="false" ht="15" hidden="false" customHeight="false" outlineLevel="0" collapsed="false">
      <c r="A1587" s="0" t="s">
        <v>350</v>
      </c>
      <c r="B1587" s="0" t="s">
        <v>287</v>
      </c>
      <c r="C1587" s="0" t="n">
        <v>55</v>
      </c>
      <c r="D1587" s="0" t="n">
        <v>59</v>
      </c>
      <c r="E1587" s="0" t="n">
        <v>33</v>
      </c>
      <c r="F1587" s="0" t="n">
        <v>32</v>
      </c>
      <c r="G1587" s="0" t="n">
        <v>11</v>
      </c>
      <c r="H1587" s="0" t="n">
        <v>9</v>
      </c>
      <c r="I1587" s="0" t="n">
        <v>0</v>
      </c>
      <c r="J1587" s="0" t="n">
        <v>1</v>
      </c>
      <c r="K1587" s="0" t="n">
        <f aca="false">VLOOKUP(A1587,'Team Data'!$A$1:$E$659,2,FALSE())</f>
        <v>15</v>
      </c>
      <c r="L1587" s="0" t="n">
        <f aca="false">VLOOKUP(A1587,'Team Data'!$A$1:$E$659,3,FALSE())</f>
        <v>17</v>
      </c>
      <c r="M1587" s="0" t="n">
        <f aca="false">VLOOKUP(B1587,'Team Data'!$A$1:$E$659,2,FALSE())</f>
        <v>15</v>
      </c>
      <c r="N1587" s="0" t="n">
        <f aca="false">VLOOKUP(B1587,'Team Data'!$A$1:$E$659,3,FALSE())</f>
        <v>16</v>
      </c>
      <c r="O1587" s="0" t="n">
        <f aca="false">VLOOKUP(A1587,'Team Data'!$A$1:$E$659,4,FALSE())</f>
        <v>641</v>
      </c>
      <c r="P1587" s="0" t="n">
        <f aca="false">VLOOKUP(A1587,'Team Data'!$A$1:$E$659,5,FALSE())</f>
        <v>425</v>
      </c>
      <c r="Q1587" s="0" t="n">
        <f aca="false">VLOOKUP(B1587,'Team Data'!$A$1:$E$659,4,FALSE())</f>
        <v>605</v>
      </c>
      <c r="R1587" s="0" t="n">
        <f aca="false">VLOOKUP(B1587,'Team Data'!$A$1:$E$659,5,FALSE())</f>
        <v>410</v>
      </c>
      <c r="S1587" s="0" t="n">
        <f aca="false">IF(I1587=1,(MIN(30,(C1587-D1587)))*(M1587/(M1587+N1587))*(Q1587/(Q1587+R1587)),(MAX(-30,(C1587-D1587)))*(N1587/(M1587+N1587))*(R1587/(R1587+Q1587)))</f>
        <v>-0.833942475766725</v>
      </c>
      <c r="T1587" s="0" t="n">
        <f aca="false">IF(J1587=1,(MIN(30,(D1587-C1587)))*(K1587/(K1587+L1587))*(O1587/(O1587+P1587)),(MAX(-30,(D1587-C1587)))*(L1587/(K1587+L1587))*(P1587/(P1587+O1587)))</f>
        <v>1.12746247654784</v>
      </c>
      <c r="U1587" s="7" t="n">
        <v>43076</v>
      </c>
    </row>
    <row r="1588" customFormat="false" ht="15" hidden="false" customHeight="false" outlineLevel="0" collapsed="false">
      <c r="A1588" s="0" t="s">
        <v>103</v>
      </c>
      <c r="B1588" s="0" t="s">
        <v>351</v>
      </c>
      <c r="C1588" s="0" t="n">
        <v>60</v>
      </c>
      <c r="D1588" s="0" t="n">
        <v>63</v>
      </c>
      <c r="E1588" s="0" t="n">
        <v>34</v>
      </c>
      <c r="F1588" s="0" t="n">
        <v>27</v>
      </c>
      <c r="G1588" s="0" t="n">
        <v>16</v>
      </c>
      <c r="H1588" s="0" t="n">
        <v>6</v>
      </c>
      <c r="I1588" s="0" t="n">
        <v>0</v>
      </c>
      <c r="J1588" s="0" t="n">
        <v>1</v>
      </c>
      <c r="K1588" s="0" t="n">
        <f aca="false">VLOOKUP(A1588,'Team Data'!$A$1:$E$659,2,FALSE())</f>
        <v>13</v>
      </c>
      <c r="L1588" s="0" t="n">
        <f aca="false">VLOOKUP(A1588,'Team Data'!$A$1:$E$659,3,FALSE())</f>
        <v>19</v>
      </c>
      <c r="M1588" s="0" t="n">
        <f aca="false">VLOOKUP(B1588,'Team Data'!$A$1:$E$659,2,FALSE())</f>
        <v>21</v>
      </c>
      <c r="N1588" s="0" t="n">
        <f aca="false">VLOOKUP(B1588,'Team Data'!$A$1:$E$659,3,FALSE())</f>
        <v>13</v>
      </c>
      <c r="O1588" s="0" t="n">
        <f aca="false">VLOOKUP(A1588,'Team Data'!$A$1:$E$659,4,FALSE())</f>
        <v>625</v>
      </c>
      <c r="P1588" s="0" t="n">
        <f aca="false">VLOOKUP(A1588,'Team Data'!$A$1:$E$659,5,FALSE())</f>
        <v>447</v>
      </c>
      <c r="Q1588" s="0" t="n">
        <f aca="false">VLOOKUP(B1588,'Team Data'!$A$1:$E$659,4,FALSE())</f>
        <v>532</v>
      </c>
      <c r="R1588" s="0" t="n">
        <f aca="false">VLOOKUP(B1588,'Team Data'!$A$1:$E$659,5,FALSE())</f>
        <v>495</v>
      </c>
      <c r="S1588" s="0" t="n">
        <f aca="false">IF(I1588=1,(MIN(30,(C1588-D1588)))*(M1588/(M1588+N1588))*(Q1588/(Q1588+R1588)),(MAX(-30,(C1588-D1588)))*(N1588/(M1588+N1588))*(R1588/(R1588+Q1588)))</f>
        <v>-0.552866716306776</v>
      </c>
      <c r="T1588" s="0" t="n">
        <f aca="false">IF(J1588=1,(MIN(30,(D1588-C1588)))*(K1588/(K1588+L1588))*(O1588/(O1588+P1588)),(MAX(-30,(D1588-C1588)))*(L1588/(K1588+L1588))*(P1588/(P1588+O1588)))</f>
        <v>0.710558535447761</v>
      </c>
      <c r="U1588" s="7" t="n">
        <v>43076</v>
      </c>
    </row>
    <row r="1589" customFormat="false" ht="15" hidden="false" customHeight="false" outlineLevel="0" collapsed="false">
      <c r="A1589" s="0" t="s">
        <v>353</v>
      </c>
      <c r="B1589" s="0" t="s">
        <v>266</v>
      </c>
      <c r="C1589" s="0" t="n">
        <v>64</v>
      </c>
      <c r="D1589" s="0" t="n">
        <v>80</v>
      </c>
      <c r="E1589" s="0" t="n">
        <v>34</v>
      </c>
      <c r="F1589" s="0" t="n">
        <v>43</v>
      </c>
      <c r="G1589" s="0" t="n">
        <v>18</v>
      </c>
      <c r="H1589" s="0" t="n">
        <v>17</v>
      </c>
      <c r="I1589" s="0" t="n">
        <v>0</v>
      </c>
      <c r="J1589" s="0" t="n">
        <v>1</v>
      </c>
      <c r="K1589" s="0" t="n">
        <f aca="false">VLOOKUP(A1589,'Team Data'!$A$1:$E$659,2,FALSE())</f>
        <v>20</v>
      </c>
      <c r="L1589" s="0" t="n">
        <f aca="false">VLOOKUP(A1589,'Team Data'!$A$1:$E$659,3,FALSE())</f>
        <v>13</v>
      </c>
      <c r="M1589" s="0" t="n">
        <f aca="false">VLOOKUP(B1589,'Team Data'!$A$1:$E$659,2,FALSE())</f>
        <v>17</v>
      </c>
      <c r="N1589" s="0" t="n">
        <f aca="false">VLOOKUP(B1589,'Team Data'!$A$1:$E$659,3,FALSE())</f>
        <v>15</v>
      </c>
      <c r="O1589" s="0" t="n">
        <f aca="false">VLOOKUP(A1589,'Team Data'!$A$1:$E$659,4,FALSE())</f>
        <v>579</v>
      </c>
      <c r="P1589" s="0" t="n">
        <f aca="false">VLOOKUP(A1589,'Team Data'!$A$1:$E$659,5,FALSE())</f>
        <v>477</v>
      </c>
      <c r="Q1589" s="0" t="n">
        <f aca="false">VLOOKUP(B1589,'Team Data'!$A$1:$E$659,4,FALSE())</f>
        <v>605</v>
      </c>
      <c r="R1589" s="0" t="n">
        <f aca="false">VLOOKUP(B1589,'Team Data'!$A$1:$E$659,5,FALSE())</f>
        <v>430</v>
      </c>
      <c r="S1589" s="0" t="n">
        <f aca="false">IF(I1589=1,(MIN(30,(C1589-D1589)))*(M1589/(M1589+N1589))*(Q1589/(Q1589+R1589)),(MAX(-30,(C1589-D1589)))*(N1589/(M1589+N1589))*(R1589/(R1589+Q1589)))</f>
        <v>-3.11594202898551</v>
      </c>
      <c r="T1589" s="0" t="n">
        <f aca="false">IF(J1589=1,(MIN(30,(D1589-C1589)))*(K1589/(K1589+L1589))*(O1589/(O1589+P1589)),(MAX(-30,(D1589-C1589)))*(L1589/(K1589+L1589))*(P1589/(P1589+O1589)))</f>
        <v>5.3168044077135</v>
      </c>
      <c r="U1589" s="7" t="n">
        <v>43076</v>
      </c>
    </row>
    <row r="1590" customFormat="false" ht="15" hidden="false" customHeight="false" outlineLevel="0" collapsed="false">
      <c r="A1590" s="0" t="s">
        <v>34</v>
      </c>
      <c r="B1590" s="0" t="s">
        <v>234</v>
      </c>
      <c r="C1590" s="0" t="n">
        <v>72</v>
      </c>
      <c r="D1590" s="0" t="n">
        <v>77</v>
      </c>
      <c r="E1590" s="0" t="n">
        <v>42</v>
      </c>
      <c r="F1590" s="0" t="n">
        <v>42</v>
      </c>
      <c r="G1590" s="0" t="n">
        <v>24</v>
      </c>
      <c r="H1590" s="0" t="n">
        <v>17</v>
      </c>
      <c r="I1590" s="0" t="n">
        <v>0</v>
      </c>
      <c r="J1590" s="0" t="n">
        <v>1</v>
      </c>
      <c r="K1590" s="0" t="n">
        <f aca="false">VLOOKUP(A1590,'Team Data'!$A$1:$E$659,2,FALSE())</f>
        <v>11</v>
      </c>
      <c r="L1590" s="0" t="n">
        <f aca="false">VLOOKUP(A1590,'Team Data'!$A$1:$E$659,3,FALSE())</f>
        <v>16</v>
      </c>
      <c r="M1590" s="0" t="n">
        <f aca="false">VLOOKUP(B1590,'Team Data'!$A$1:$E$659,2,FALSE())</f>
        <v>19</v>
      </c>
      <c r="N1590" s="0" t="n">
        <f aca="false">VLOOKUP(B1590,'Team Data'!$A$1:$E$659,3,FALSE())</f>
        <v>13</v>
      </c>
      <c r="O1590" s="0" t="n">
        <f aca="false">VLOOKUP(A1590,'Team Data'!$A$1:$E$659,4,FALSE())</f>
        <v>361</v>
      </c>
      <c r="P1590" s="0" t="n">
        <f aca="false">VLOOKUP(A1590,'Team Data'!$A$1:$E$659,5,FALSE())</f>
        <v>435</v>
      </c>
      <c r="Q1590" s="0" t="n">
        <f aca="false">VLOOKUP(B1590,'Team Data'!$A$1:$E$659,4,FALSE())</f>
        <v>655</v>
      </c>
      <c r="R1590" s="0" t="n">
        <f aca="false">VLOOKUP(B1590,'Team Data'!$A$1:$E$659,5,FALSE())</f>
        <v>411</v>
      </c>
      <c r="S1590" s="0" t="n">
        <f aca="false">IF(I1590=1,(MIN(30,(C1590-D1590)))*(M1590/(M1590+N1590))*(Q1590/(Q1590+R1590)),(MAX(-30,(C1590-D1590)))*(N1590/(M1590+N1590))*(R1590/(R1590+Q1590)))</f>
        <v>-0.783155487804878</v>
      </c>
      <c r="T1590" s="0" t="n">
        <f aca="false">IF(J1590=1,(MIN(30,(D1590-C1590)))*(K1590/(K1590+L1590))*(O1590/(O1590+P1590)),(MAX(-30,(D1590-C1590)))*(L1590/(K1590+L1590))*(P1590/(P1590+O1590)))</f>
        <v>0.923832123580867</v>
      </c>
      <c r="U1590" s="7" t="n">
        <v>43076</v>
      </c>
    </row>
    <row r="1591" customFormat="false" ht="15" hidden="false" customHeight="false" outlineLevel="0" collapsed="false">
      <c r="A1591" s="0" t="s">
        <v>290</v>
      </c>
      <c r="B1591" s="0" t="s">
        <v>67</v>
      </c>
      <c r="C1591" s="0" t="n">
        <v>66</v>
      </c>
      <c r="D1591" s="0" t="n">
        <v>79</v>
      </c>
      <c r="E1591" s="0" t="n">
        <v>27</v>
      </c>
      <c r="F1591" s="0" t="n">
        <v>30</v>
      </c>
      <c r="G1591" s="0" t="n">
        <v>18</v>
      </c>
      <c r="H1591" s="0" t="n">
        <v>17</v>
      </c>
      <c r="I1591" s="0" t="n">
        <v>0</v>
      </c>
      <c r="J1591" s="0" t="n">
        <v>1</v>
      </c>
      <c r="K1591" s="0" t="n">
        <f aca="false">VLOOKUP(A1591,'Team Data'!$A$1:$E$659,2,FALSE())</f>
        <v>19</v>
      </c>
      <c r="L1591" s="0" t="n">
        <f aca="false">VLOOKUP(A1591,'Team Data'!$A$1:$E$659,3,FALSE())</f>
        <v>14</v>
      </c>
      <c r="M1591" s="0" t="n">
        <f aca="false">VLOOKUP(B1591,'Team Data'!$A$1:$E$659,2,FALSE())</f>
        <v>14</v>
      </c>
      <c r="N1591" s="0" t="n">
        <f aca="false">VLOOKUP(B1591,'Team Data'!$A$1:$E$659,3,FALSE())</f>
        <v>17</v>
      </c>
      <c r="O1591" s="0" t="n">
        <f aca="false">VLOOKUP(A1591,'Team Data'!$A$1:$E$659,4,FALSE())</f>
        <v>502</v>
      </c>
      <c r="P1591" s="0" t="n">
        <f aca="false">VLOOKUP(A1591,'Team Data'!$A$1:$E$659,5,FALSE())</f>
        <v>497</v>
      </c>
      <c r="Q1591" s="0" t="n">
        <f aca="false">VLOOKUP(B1591,'Team Data'!$A$1:$E$659,4,FALSE())</f>
        <v>586</v>
      </c>
      <c r="R1591" s="0" t="n">
        <f aca="false">VLOOKUP(B1591,'Team Data'!$A$1:$E$659,5,FALSE())</f>
        <v>427</v>
      </c>
      <c r="S1591" s="0" t="n">
        <f aca="false">IF(I1591=1,(MIN(30,(C1591-D1591)))*(M1591/(M1591+N1591))*(Q1591/(Q1591+R1591)),(MAX(-30,(C1591-D1591)))*(N1591/(M1591+N1591))*(R1591/(R1591+Q1591)))</f>
        <v>-3.00503136642996</v>
      </c>
      <c r="T1591" s="0" t="n">
        <f aca="false">IF(J1591=1,(MIN(30,(D1591-C1591)))*(K1591/(K1591+L1591))*(O1591/(O1591+P1591)),(MAX(-30,(D1591-C1591)))*(L1591/(K1591+L1591))*(P1591/(P1591+O1591)))</f>
        <v>3.76115509448843</v>
      </c>
      <c r="U1591" s="7" t="n">
        <v>43076</v>
      </c>
    </row>
    <row r="1592" customFormat="false" ht="15" hidden="false" customHeight="false" outlineLevel="0" collapsed="false">
      <c r="A1592" s="0" t="s">
        <v>348</v>
      </c>
      <c r="B1592" s="0" t="s">
        <v>97</v>
      </c>
      <c r="C1592" s="0" t="n">
        <v>77</v>
      </c>
      <c r="D1592" s="0" t="n">
        <v>70</v>
      </c>
      <c r="E1592" s="0" t="n">
        <v>30</v>
      </c>
      <c r="F1592" s="0" t="n">
        <v>31</v>
      </c>
      <c r="G1592" s="0" t="n">
        <v>9</v>
      </c>
      <c r="H1592" s="0" t="n">
        <v>8</v>
      </c>
      <c r="I1592" s="0" t="n">
        <v>1</v>
      </c>
      <c r="J1592" s="0" t="n">
        <v>0</v>
      </c>
      <c r="K1592" s="0" t="n">
        <f aca="false">VLOOKUP(A1592,'Team Data'!$A$1:$E$659,2,FALSE())</f>
        <v>19</v>
      </c>
      <c r="L1592" s="0" t="n">
        <f aca="false">VLOOKUP(A1592,'Team Data'!$A$1:$E$659,3,FALSE())</f>
        <v>12</v>
      </c>
      <c r="M1592" s="0" t="n">
        <f aca="false">VLOOKUP(B1592,'Team Data'!$A$1:$E$659,2,FALSE())</f>
        <v>16</v>
      </c>
      <c r="N1592" s="0" t="n">
        <f aca="false">VLOOKUP(B1592,'Team Data'!$A$1:$E$659,3,FALSE())</f>
        <v>17</v>
      </c>
      <c r="O1592" s="0" t="n">
        <f aca="false">VLOOKUP(A1592,'Team Data'!$A$1:$E$659,4,FALSE())</f>
        <v>519</v>
      </c>
      <c r="P1592" s="0" t="n">
        <f aca="false">VLOOKUP(A1592,'Team Data'!$A$1:$E$659,5,FALSE())</f>
        <v>432</v>
      </c>
      <c r="Q1592" s="0" t="n">
        <f aca="false">VLOOKUP(B1592,'Team Data'!$A$1:$E$659,4,FALSE())</f>
        <v>539</v>
      </c>
      <c r="R1592" s="0" t="n">
        <f aca="false">VLOOKUP(B1592,'Team Data'!$A$1:$E$659,5,FALSE())</f>
        <v>535</v>
      </c>
      <c r="S1592" s="0" t="n">
        <f aca="false">IF(I1592=1,(MIN(30,(C1592-D1592)))*(M1592/(M1592+N1592))*(Q1592/(Q1592+R1592)),(MAX(-30,(C1592-D1592)))*(N1592/(M1592+N1592))*(R1592/(R1592+Q1592)))</f>
        <v>1.70328988206083</v>
      </c>
      <c r="T1592" s="0" t="n">
        <f aca="false">IF(J1592=1,(MIN(30,(D1592-C1592)))*(K1592/(K1592+L1592))*(O1592/(O1592+P1592)),(MAX(-30,(D1592-C1592)))*(L1592/(K1592+L1592))*(P1592/(P1592+O1592)))</f>
        <v>-1.23089447440725</v>
      </c>
      <c r="U1592" s="7" t="n">
        <v>43076</v>
      </c>
    </row>
    <row r="1593" customFormat="false" ht="15" hidden="false" customHeight="false" outlineLevel="0" collapsed="false">
      <c r="A1593" s="0" t="s">
        <v>241</v>
      </c>
      <c r="B1593" s="0" t="s">
        <v>218</v>
      </c>
      <c r="C1593" s="0" t="n">
        <v>60</v>
      </c>
      <c r="D1593" s="0" t="n">
        <v>79</v>
      </c>
      <c r="E1593" s="0" t="n">
        <v>32</v>
      </c>
      <c r="F1593" s="0" t="n">
        <v>37</v>
      </c>
      <c r="G1593" s="0" t="n">
        <v>16</v>
      </c>
      <c r="H1593" s="0" t="n">
        <v>16</v>
      </c>
      <c r="I1593" s="0" t="n">
        <v>0</v>
      </c>
      <c r="J1593" s="0" t="n">
        <v>1</v>
      </c>
      <c r="K1593" s="0" t="n">
        <f aca="false">VLOOKUP(A1593,'Team Data'!$A$1:$E$659,2,FALSE())</f>
        <v>12</v>
      </c>
      <c r="L1593" s="0" t="n">
        <f aca="false">VLOOKUP(A1593,'Team Data'!$A$1:$E$659,3,FALSE())</f>
        <v>20</v>
      </c>
      <c r="M1593" s="0" t="n">
        <f aca="false">VLOOKUP(B1593,'Team Data'!$A$1:$E$659,2,FALSE())</f>
        <v>25</v>
      </c>
      <c r="N1593" s="0" t="n">
        <f aca="false">VLOOKUP(B1593,'Team Data'!$A$1:$E$659,3,FALSE())</f>
        <v>7</v>
      </c>
      <c r="O1593" s="0" t="n">
        <f aca="false">VLOOKUP(A1593,'Team Data'!$A$1:$E$659,4,FALSE())</f>
        <v>593</v>
      </c>
      <c r="P1593" s="0" t="n">
        <f aca="false">VLOOKUP(A1593,'Team Data'!$A$1:$E$659,5,FALSE())</f>
        <v>457</v>
      </c>
      <c r="Q1593" s="0" t="n">
        <f aca="false">VLOOKUP(B1593,'Team Data'!$A$1:$E$659,4,FALSE())</f>
        <v>521</v>
      </c>
      <c r="R1593" s="0" t="n">
        <f aca="false">VLOOKUP(B1593,'Team Data'!$A$1:$E$659,5,FALSE())</f>
        <v>531</v>
      </c>
      <c r="S1593" s="0" t="n">
        <f aca="false">IF(I1593=1,(MIN(30,(C1593-D1593)))*(M1593/(M1593+N1593))*(Q1593/(Q1593+R1593)),(MAX(-30,(C1593-D1593)))*(N1593/(M1593+N1593))*(R1593/(R1593+Q1593)))</f>
        <v>-2.09787903992395</v>
      </c>
      <c r="T1593" s="0" t="n">
        <f aca="false">IF(J1593=1,(MIN(30,(D1593-C1593)))*(K1593/(K1593+L1593))*(O1593/(O1593+P1593)),(MAX(-30,(D1593-C1593)))*(L1593/(K1593+L1593))*(P1593/(P1593+O1593)))</f>
        <v>4.02392857142857</v>
      </c>
      <c r="U1593" s="7" t="n">
        <v>43076</v>
      </c>
    </row>
    <row r="1594" customFormat="false" ht="15" hidden="false" customHeight="false" outlineLevel="0" collapsed="false">
      <c r="A1594" s="0" t="s">
        <v>58</v>
      </c>
      <c r="B1594" s="0" t="s">
        <v>158</v>
      </c>
      <c r="C1594" s="0" t="n">
        <v>76</v>
      </c>
      <c r="D1594" s="0" t="n">
        <v>78</v>
      </c>
      <c r="E1594" s="0" t="n">
        <v>24</v>
      </c>
      <c r="F1594" s="0" t="n">
        <v>32</v>
      </c>
      <c r="G1594" s="0" t="n">
        <v>9</v>
      </c>
      <c r="H1594" s="0" t="n">
        <v>16</v>
      </c>
      <c r="I1594" s="0" t="n">
        <v>0</v>
      </c>
      <c r="J1594" s="0" t="n">
        <v>1</v>
      </c>
      <c r="K1594" s="0" t="n">
        <f aca="false">VLOOKUP(A1594,'Team Data'!$A$1:$E$659,2,FALSE())</f>
        <v>19</v>
      </c>
      <c r="L1594" s="0" t="n">
        <f aca="false">VLOOKUP(A1594,'Team Data'!$A$1:$E$659,3,FALSE())</f>
        <v>14</v>
      </c>
      <c r="M1594" s="0" t="n">
        <f aca="false">VLOOKUP(B1594,'Team Data'!$A$1:$E$659,2,FALSE())</f>
        <v>6</v>
      </c>
      <c r="N1594" s="0" t="n">
        <f aca="false">VLOOKUP(B1594,'Team Data'!$A$1:$E$659,3,FALSE())</f>
        <v>25</v>
      </c>
      <c r="O1594" s="0" t="n">
        <f aca="false">VLOOKUP(A1594,'Team Data'!$A$1:$E$659,4,FALSE())</f>
        <v>475</v>
      </c>
      <c r="P1594" s="0" t="n">
        <f aca="false">VLOOKUP(A1594,'Team Data'!$A$1:$E$659,5,FALSE())</f>
        <v>542</v>
      </c>
      <c r="Q1594" s="0" t="n">
        <f aca="false">VLOOKUP(B1594,'Team Data'!$A$1:$E$659,4,FALSE())</f>
        <v>499</v>
      </c>
      <c r="R1594" s="0" t="n">
        <f aca="false">VLOOKUP(B1594,'Team Data'!$A$1:$E$659,5,FALSE())</f>
        <v>492</v>
      </c>
      <c r="S1594" s="0" t="n">
        <f aca="false">IF(I1594=1,(MIN(30,(C1594-D1594)))*(M1594/(M1594+N1594))*(Q1594/(Q1594+R1594)),(MAX(-30,(C1594-D1594)))*(N1594/(M1594+N1594))*(R1594/(R1594+Q1594)))</f>
        <v>-0.800755183750529</v>
      </c>
      <c r="T1594" s="0" t="n">
        <f aca="false">IF(J1594=1,(MIN(30,(D1594-C1594)))*(K1594/(K1594+L1594))*(O1594/(O1594+P1594)),(MAX(-30,(D1594-C1594)))*(L1594/(K1594+L1594))*(P1594/(P1594+O1594)))</f>
        <v>0.537826644021334</v>
      </c>
      <c r="U1594" s="7" t="n">
        <v>43076</v>
      </c>
    </row>
    <row r="1595" customFormat="false" ht="15" hidden="false" customHeight="false" outlineLevel="0" collapsed="false">
      <c r="A1595" s="0" t="s">
        <v>314</v>
      </c>
      <c r="B1595" s="0" t="s">
        <v>70</v>
      </c>
      <c r="C1595" s="0" t="n">
        <v>81</v>
      </c>
      <c r="D1595" s="0" t="n">
        <v>60</v>
      </c>
      <c r="E1595" s="0" t="n">
        <v>34</v>
      </c>
      <c r="F1595" s="0" t="n">
        <v>34</v>
      </c>
      <c r="G1595" s="0" t="n">
        <v>10</v>
      </c>
      <c r="H1595" s="0" t="n">
        <v>15</v>
      </c>
      <c r="I1595" s="0" t="n">
        <v>1</v>
      </c>
      <c r="J1595" s="0" t="n">
        <v>0</v>
      </c>
      <c r="K1595" s="0" t="n">
        <f aca="false">VLOOKUP(A1595,'Team Data'!$A$1:$E$659,2,FALSE())</f>
        <v>25</v>
      </c>
      <c r="L1595" s="0" t="n">
        <f aca="false">VLOOKUP(A1595,'Team Data'!$A$1:$E$659,3,FALSE())</f>
        <v>10</v>
      </c>
      <c r="M1595" s="0" t="n">
        <f aca="false">VLOOKUP(B1595,'Team Data'!$A$1:$E$659,2,FALSE())</f>
        <v>4</v>
      </c>
      <c r="N1595" s="0" t="n">
        <f aca="false">VLOOKUP(B1595,'Team Data'!$A$1:$E$659,3,FALSE())</f>
        <v>28</v>
      </c>
      <c r="O1595" s="0" t="n">
        <f aca="false">VLOOKUP(A1595,'Team Data'!$A$1:$E$659,4,FALSE())</f>
        <v>506</v>
      </c>
      <c r="P1595" s="0" t="n">
        <f aca="false">VLOOKUP(A1595,'Team Data'!$A$1:$E$659,5,FALSE())</f>
        <v>534</v>
      </c>
      <c r="Q1595" s="0" t="n">
        <f aca="false">VLOOKUP(B1595,'Team Data'!$A$1:$E$659,4,FALSE())</f>
        <v>460</v>
      </c>
      <c r="R1595" s="0" t="n">
        <f aca="false">VLOOKUP(B1595,'Team Data'!$A$1:$E$659,5,FALSE())</f>
        <v>532</v>
      </c>
      <c r="S1595" s="0" t="n">
        <f aca="false">IF(I1595=1,(MIN(30,(C1595-D1595)))*(M1595/(M1595+N1595))*(Q1595/(Q1595+R1595)),(MAX(-30,(C1595-D1595)))*(N1595/(M1595+N1595))*(R1595/(R1595+Q1595)))</f>
        <v>1.21723790322581</v>
      </c>
      <c r="T1595" s="0" t="n">
        <f aca="false">IF(J1595=1,(MIN(30,(D1595-C1595)))*(K1595/(K1595+L1595))*(O1595/(O1595+P1595)),(MAX(-30,(D1595-C1595)))*(L1595/(K1595+L1595))*(P1595/(P1595+O1595)))</f>
        <v>-3.08076923076923</v>
      </c>
      <c r="U1595" s="7" t="n">
        <v>43076</v>
      </c>
    </row>
    <row r="1596" customFormat="false" ht="15" hidden="false" customHeight="false" outlineLevel="0" collapsed="false">
      <c r="A1596" s="0" t="s">
        <v>282</v>
      </c>
      <c r="B1596" s="0" t="s">
        <v>151</v>
      </c>
      <c r="C1596" s="0" t="n">
        <v>85</v>
      </c>
      <c r="D1596" s="0" t="n">
        <v>83</v>
      </c>
      <c r="E1596" s="0" t="n">
        <v>29</v>
      </c>
      <c r="F1596" s="0" t="n">
        <v>30</v>
      </c>
      <c r="G1596" s="0" t="n">
        <v>10</v>
      </c>
      <c r="H1596" s="0" t="n">
        <v>17</v>
      </c>
      <c r="I1596" s="0" t="n">
        <v>1</v>
      </c>
      <c r="J1596" s="0" t="n">
        <v>0</v>
      </c>
      <c r="K1596" s="0" t="n">
        <f aca="false">VLOOKUP(A1596,'Team Data'!$A$1:$E$659,2,FALSE())</f>
        <v>28</v>
      </c>
      <c r="L1596" s="0" t="n">
        <f aca="false">VLOOKUP(A1596,'Team Data'!$A$1:$E$659,3,FALSE())</f>
        <v>7</v>
      </c>
      <c r="M1596" s="0" t="n">
        <f aca="false">VLOOKUP(B1596,'Team Data'!$A$1:$E$659,2,FALSE())</f>
        <v>17</v>
      </c>
      <c r="N1596" s="0" t="n">
        <f aca="false">VLOOKUP(B1596,'Team Data'!$A$1:$E$659,3,FALSE())</f>
        <v>16</v>
      </c>
      <c r="O1596" s="0" t="n">
        <f aca="false">VLOOKUP(A1596,'Team Data'!$A$1:$E$659,4,FALSE())</f>
        <v>478</v>
      </c>
      <c r="P1596" s="0" t="n">
        <f aca="false">VLOOKUP(A1596,'Team Data'!$A$1:$E$659,5,FALSE())</f>
        <v>538</v>
      </c>
      <c r="Q1596" s="0" t="n">
        <f aca="false">VLOOKUP(B1596,'Team Data'!$A$1:$E$659,4,FALSE())</f>
        <v>557</v>
      </c>
      <c r="R1596" s="0" t="n">
        <f aca="false">VLOOKUP(B1596,'Team Data'!$A$1:$E$659,5,FALSE())</f>
        <v>476</v>
      </c>
      <c r="S1596" s="0" t="n">
        <f aca="false">IF(I1596=1,(MIN(30,(C1596-D1596)))*(M1596/(M1596+N1596))*(Q1596/(Q1596+R1596)),(MAX(-30,(C1596-D1596)))*(N1596/(M1596+N1596))*(R1596/(R1596+Q1596)))</f>
        <v>0.555545777230192</v>
      </c>
      <c r="T1596" s="0" t="n">
        <f aca="false">IF(J1596=1,(MIN(30,(D1596-C1596)))*(K1596/(K1596+L1596))*(O1596/(O1596+P1596)),(MAX(-30,(D1596-C1596)))*(L1596/(K1596+L1596))*(P1596/(P1596+O1596)))</f>
        <v>-0.211811023622047</v>
      </c>
      <c r="U1596" s="7" t="n">
        <v>43076</v>
      </c>
    </row>
    <row r="1597" customFormat="false" ht="15" hidden="false" customHeight="false" outlineLevel="0" collapsed="false">
      <c r="A1597" s="0" t="s">
        <v>134</v>
      </c>
      <c r="B1597" s="0" t="s">
        <v>272</v>
      </c>
      <c r="C1597" s="0" t="n">
        <v>87</v>
      </c>
      <c r="D1597" s="0" t="n">
        <v>91</v>
      </c>
      <c r="E1597" s="0" t="n">
        <v>41</v>
      </c>
      <c r="F1597" s="0" t="n">
        <v>39</v>
      </c>
      <c r="G1597" s="0" t="n">
        <v>9</v>
      </c>
      <c r="H1597" s="0" t="n">
        <v>10</v>
      </c>
      <c r="I1597" s="0" t="n">
        <v>0</v>
      </c>
      <c r="J1597" s="0" t="n">
        <v>1</v>
      </c>
      <c r="K1597" s="0" t="n">
        <f aca="false">VLOOKUP(A1597,'Team Data'!$A$1:$E$659,2,FALSE())</f>
        <v>10</v>
      </c>
      <c r="L1597" s="0" t="n">
        <f aca="false">VLOOKUP(A1597,'Team Data'!$A$1:$E$659,3,FALSE())</f>
        <v>22</v>
      </c>
      <c r="M1597" s="0" t="n">
        <f aca="false">VLOOKUP(B1597,'Team Data'!$A$1:$E$659,2,FALSE())</f>
        <v>14</v>
      </c>
      <c r="N1597" s="0" t="n">
        <f aca="false">VLOOKUP(B1597,'Team Data'!$A$1:$E$659,3,FALSE())</f>
        <v>17</v>
      </c>
      <c r="O1597" s="0" t="n">
        <f aca="false">VLOOKUP(A1597,'Team Data'!$A$1:$E$659,4,FALSE())</f>
        <v>542</v>
      </c>
      <c r="P1597" s="0" t="n">
        <f aca="false">VLOOKUP(A1597,'Team Data'!$A$1:$E$659,5,FALSE())</f>
        <v>420</v>
      </c>
      <c r="Q1597" s="0" t="n">
        <f aca="false">VLOOKUP(B1597,'Team Data'!$A$1:$E$659,4,FALSE())</f>
        <v>453</v>
      </c>
      <c r="R1597" s="0" t="n">
        <f aca="false">VLOOKUP(B1597,'Team Data'!$A$1:$E$659,5,FALSE())</f>
        <v>480</v>
      </c>
      <c r="S1597" s="0" t="n">
        <f aca="false">IF(I1597=1,(MIN(30,(C1597-D1597)))*(M1597/(M1597+N1597))*(Q1597/(Q1597+R1597)),(MAX(-30,(C1597-D1597)))*(N1597/(M1597+N1597))*(R1597/(R1597+Q1597)))</f>
        <v>-1.12851363966394</v>
      </c>
      <c r="T1597" s="0" t="n">
        <f aca="false">IF(J1597=1,(MIN(30,(D1597-C1597)))*(K1597/(K1597+L1597))*(O1597/(O1597+P1597)),(MAX(-30,(D1597-C1597)))*(L1597/(K1597+L1597))*(P1597/(P1597+O1597)))</f>
        <v>0.704261954261954</v>
      </c>
      <c r="U1597" s="7" t="n">
        <v>43076</v>
      </c>
    </row>
    <row r="1598" customFormat="false" ht="15" hidden="false" customHeight="false" outlineLevel="0" collapsed="false">
      <c r="A1598" s="0" t="s">
        <v>73</v>
      </c>
      <c r="B1598" s="0" t="s">
        <v>269</v>
      </c>
      <c r="C1598" s="0" t="n">
        <v>65</v>
      </c>
      <c r="D1598" s="0" t="n">
        <v>93</v>
      </c>
      <c r="E1598" s="0" t="n">
        <v>25</v>
      </c>
      <c r="F1598" s="0" t="n">
        <v>31</v>
      </c>
      <c r="G1598" s="0" t="n">
        <v>18</v>
      </c>
      <c r="H1598" s="0" t="n">
        <v>7</v>
      </c>
      <c r="I1598" s="0" t="n">
        <v>0</v>
      </c>
      <c r="J1598" s="0" t="n">
        <v>1</v>
      </c>
      <c r="K1598" s="0" t="n">
        <f aca="false">VLOOKUP(A1598,'Team Data'!$A$1:$E$659,2,FALSE())</f>
        <v>17</v>
      </c>
      <c r="L1598" s="0" t="n">
        <f aca="false">VLOOKUP(A1598,'Team Data'!$A$1:$E$659,3,FALSE())</f>
        <v>17</v>
      </c>
      <c r="M1598" s="0" t="n">
        <f aca="false">VLOOKUP(B1598,'Team Data'!$A$1:$E$659,2,FALSE())</f>
        <v>26</v>
      </c>
      <c r="N1598" s="0" t="n">
        <f aca="false">VLOOKUP(B1598,'Team Data'!$A$1:$E$659,3,FALSE())</f>
        <v>9</v>
      </c>
      <c r="O1598" s="0" t="n">
        <f aca="false">VLOOKUP(A1598,'Team Data'!$A$1:$E$659,4,FALSE())</f>
        <v>569</v>
      </c>
      <c r="P1598" s="0" t="n">
        <f aca="false">VLOOKUP(A1598,'Team Data'!$A$1:$E$659,5,FALSE())</f>
        <v>514</v>
      </c>
      <c r="Q1598" s="0" t="n">
        <f aca="false">VLOOKUP(B1598,'Team Data'!$A$1:$E$659,4,FALSE())</f>
        <v>497</v>
      </c>
      <c r="R1598" s="0" t="n">
        <f aca="false">VLOOKUP(B1598,'Team Data'!$A$1:$E$659,5,FALSE())</f>
        <v>517</v>
      </c>
      <c r="S1598" s="0" t="n">
        <f aca="false">IF(I1598=1,(MIN(30,(C1598-D1598)))*(M1598/(M1598+N1598))*(Q1598/(Q1598+R1598)),(MAX(-30,(C1598-D1598)))*(N1598/(M1598+N1598))*(R1598/(R1598+Q1598)))</f>
        <v>-3.67100591715976</v>
      </c>
      <c r="T1598" s="0" t="n">
        <f aca="false">IF(J1598=1,(MIN(30,(D1598-C1598)))*(K1598/(K1598+L1598))*(O1598/(O1598+P1598)),(MAX(-30,(D1598-C1598)))*(L1598/(K1598+L1598))*(P1598/(P1598+O1598)))</f>
        <v>7.35549399815328</v>
      </c>
      <c r="U1598" s="7" t="n">
        <v>43076</v>
      </c>
    </row>
    <row r="1599" customFormat="false" ht="15" hidden="false" customHeight="false" outlineLevel="0" collapsed="false">
      <c r="A1599" s="0" t="s">
        <v>283</v>
      </c>
      <c r="B1599" s="0" t="s">
        <v>76</v>
      </c>
      <c r="C1599" s="0" t="n">
        <v>59</v>
      </c>
      <c r="D1599" s="0" t="n">
        <v>73</v>
      </c>
      <c r="E1599" s="0" t="n">
        <v>35</v>
      </c>
      <c r="F1599" s="0" t="n">
        <v>37</v>
      </c>
      <c r="G1599" s="0" t="n">
        <v>14</v>
      </c>
      <c r="H1599" s="0" t="n">
        <v>12</v>
      </c>
      <c r="I1599" s="0" t="n">
        <v>0</v>
      </c>
      <c r="J1599" s="0" t="n">
        <v>1</v>
      </c>
      <c r="K1599" s="0" t="n">
        <f aca="false">VLOOKUP(A1599,'Team Data'!$A$1:$E$659,2,FALSE())</f>
        <v>12</v>
      </c>
      <c r="L1599" s="0" t="n">
        <f aca="false">VLOOKUP(A1599,'Team Data'!$A$1:$E$659,3,FALSE())</f>
        <v>20</v>
      </c>
      <c r="M1599" s="0" t="n">
        <f aca="false">VLOOKUP(B1599,'Team Data'!$A$1:$E$659,2,FALSE())</f>
        <v>16</v>
      </c>
      <c r="N1599" s="0" t="n">
        <f aca="false">VLOOKUP(B1599,'Team Data'!$A$1:$E$659,3,FALSE())</f>
        <v>16</v>
      </c>
      <c r="O1599" s="0" t="n">
        <f aca="false">VLOOKUP(A1599,'Team Data'!$A$1:$E$659,4,FALSE())</f>
        <v>427</v>
      </c>
      <c r="P1599" s="0" t="n">
        <f aca="false">VLOOKUP(A1599,'Team Data'!$A$1:$E$659,5,FALSE())</f>
        <v>489</v>
      </c>
      <c r="Q1599" s="0" t="n">
        <f aca="false">VLOOKUP(B1599,'Team Data'!$A$1:$E$659,4,FALSE())</f>
        <v>473</v>
      </c>
      <c r="R1599" s="0" t="n">
        <f aca="false">VLOOKUP(B1599,'Team Data'!$A$1:$E$659,5,FALSE())</f>
        <v>561</v>
      </c>
      <c r="S1599" s="0" t="n">
        <f aca="false">IF(I1599=1,(MIN(30,(C1599-D1599)))*(M1599/(M1599+N1599))*(Q1599/(Q1599+R1599)),(MAX(-30,(C1599-D1599)))*(N1599/(M1599+N1599))*(R1599/(R1599+Q1599)))</f>
        <v>-3.79787234042553</v>
      </c>
      <c r="T1599" s="0" t="n">
        <f aca="false">IF(J1599=1,(MIN(30,(D1599-C1599)))*(K1599/(K1599+L1599))*(O1599/(O1599+P1599)),(MAX(-30,(D1599-C1599)))*(L1599/(K1599+L1599))*(P1599/(P1599+O1599)))</f>
        <v>2.44732532751092</v>
      </c>
      <c r="U1599" s="7" t="n">
        <v>43076</v>
      </c>
    </row>
    <row r="1600" customFormat="false" ht="15" hidden="false" customHeight="false" outlineLevel="0" collapsed="false">
      <c r="A1600" s="0" t="s">
        <v>96</v>
      </c>
      <c r="B1600" s="0" t="s">
        <v>21</v>
      </c>
      <c r="C1600" s="0" t="n">
        <v>55</v>
      </c>
      <c r="D1600" s="0" t="n">
        <v>80</v>
      </c>
      <c r="E1600" s="0" t="n">
        <v>30</v>
      </c>
      <c r="F1600" s="0" t="n">
        <v>52</v>
      </c>
      <c r="G1600" s="0" t="n">
        <v>16</v>
      </c>
      <c r="H1600" s="0" t="n">
        <v>15</v>
      </c>
      <c r="I1600" s="0" t="n">
        <v>0</v>
      </c>
      <c r="J1600" s="0" t="n">
        <v>1</v>
      </c>
      <c r="K1600" s="0" t="n">
        <f aca="false">VLOOKUP(A1600,'Team Data'!$A$1:$E$659,2,FALSE())</f>
        <v>14</v>
      </c>
      <c r="L1600" s="0" t="n">
        <f aca="false">VLOOKUP(A1600,'Team Data'!$A$1:$E$659,3,FALSE())</f>
        <v>18</v>
      </c>
      <c r="M1600" s="0" t="n">
        <f aca="false">VLOOKUP(B1600,'Team Data'!$A$1:$E$659,2,FALSE())</f>
        <v>26</v>
      </c>
      <c r="N1600" s="0" t="n">
        <f aca="false">VLOOKUP(B1600,'Team Data'!$A$1:$E$659,3,FALSE())</f>
        <v>7</v>
      </c>
      <c r="O1600" s="0" t="n">
        <f aca="false">VLOOKUP(A1600,'Team Data'!$A$1:$E$659,4,FALSE())</f>
        <v>509</v>
      </c>
      <c r="P1600" s="0" t="n">
        <f aca="false">VLOOKUP(A1600,'Team Data'!$A$1:$E$659,5,FALSE())</f>
        <v>460</v>
      </c>
      <c r="Q1600" s="0" t="n">
        <f aca="false">VLOOKUP(B1600,'Team Data'!$A$1:$E$659,4,FALSE())</f>
        <v>619</v>
      </c>
      <c r="R1600" s="0" t="n">
        <f aca="false">VLOOKUP(B1600,'Team Data'!$A$1:$E$659,5,FALSE())</f>
        <v>468</v>
      </c>
      <c r="S1600" s="0" t="n">
        <f aca="false">IF(I1600=1,(MIN(30,(C1600-D1600)))*(M1600/(M1600+N1600))*(Q1600/(Q1600+R1600)),(MAX(-30,(C1600-D1600)))*(N1600/(M1600+N1600))*(R1600/(R1600+Q1600)))</f>
        <v>-2.28318140001673</v>
      </c>
      <c r="T1600" s="0" t="n">
        <f aca="false">IF(J1600=1,(MIN(30,(D1600-C1600)))*(K1600/(K1600+L1600))*(O1600/(O1600+P1600)),(MAX(-30,(D1600-C1600)))*(L1600/(K1600+L1600))*(P1600/(P1600+O1600)))</f>
        <v>5.7452915376677</v>
      </c>
      <c r="U1600" s="7" t="n">
        <v>43076</v>
      </c>
    </row>
    <row r="1601" customFormat="false" ht="15" hidden="false" customHeight="false" outlineLevel="0" collapsed="false">
      <c r="A1601" s="0" t="s">
        <v>22</v>
      </c>
      <c r="B1601" s="0" t="s">
        <v>121</v>
      </c>
      <c r="C1601" s="0" t="n">
        <v>57</v>
      </c>
      <c r="D1601" s="0" t="n">
        <v>64</v>
      </c>
      <c r="E1601" s="0" t="n">
        <v>31</v>
      </c>
      <c r="F1601" s="0" t="n">
        <v>38</v>
      </c>
      <c r="G1601" s="0" t="n">
        <v>24</v>
      </c>
      <c r="H1601" s="0" t="n">
        <v>25</v>
      </c>
      <c r="I1601" s="0" t="n">
        <v>0</v>
      </c>
      <c r="J1601" s="0" t="n">
        <v>1</v>
      </c>
      <c r="K1601" s="0" t="n">
        <f aca="false">VLOOKUP(A1601,'Team Data'!$A$1:$E$659,2,FALSE())</f>
        <v>19</v>
      </c>
      <c r="L1601" s="0" t="n">
        <f aca="false">VLOOKUP(A1601,'Team Data'!$A$1:$E$659,3,FALSE())</f>
        <v>15</v>
      </c>
      <c r="M1601" s="0" t="n">
        <f aca="false">VLOOKUP(B1601,'Team Data'!$A$1:$E$659,2,FALSE())</f>
        <v>14</v>
      </c>
      <c r="N1601" s="0" t="n">
        <f aca="false">VLOOKUP(B1601,'Team Data'!$A$1:$E$659,3,FALSE())</f>
        <v>18</v>
      </c>
      <c r="O1601" s="0" t="n">
        <f aca="false">VLOOKUP(A1601,'Team Data'!$A$1:$E$659,4,FALSE())</f>
        <v>533</v>
      </c>
      <c r="P1601" s="0" t="n">
        <f aca="false">VLOOKUP(A1601,'Team Data'!$A$1:$E$659,5,FALSE())</f>
        <v>507</v>
      </c>
      <c r="Q1601" s="0" t="n">
        <f aca="false">VLOOKUP(B1601,'Team Data'!$A$1:$E$659,4,FALSE())</f>
        <v>590</v>
      </c>
      <c r="R1601" s="0" t="n">
        <f aca="false">VLOOKUP(B1601,'Team Data'!$A$1:$E$659,5,FALSE())</f>
        <v>445</v>
      </c>
      <c r="S1601" s="0" t="n">
        <f aca="false">IF(I1601=1,(MIN(30,(C1601-D1601)))*(M1601/(M1601+N1601))*(Q1601/(Q1601+R1601)),(MAX(-30,(C1601-D1601)))*(N1601/(M1601+N1601))*(R1601/(R1601+Q1601)))</f>
        <v>-1.6929347826087</v>
      </c>
      <c r="T1601" s="0" t="n">
        <f aca="false">IF(J1601=1,(MIN(30,(D1601-C1601)))*(K1601/(K1601+L1601))*(O1601/(O1601+P1601)),(MAX(-30,(D1601-C1601)))*(L1601/(K1601+L1601))*(P1601/(P1601+O1601)))</f>
        <v>2.00477941176471</v>
      </c>
      <c r="U1601" s="7" t="n">
        <v>43076</v>
      </c>
    </row>
    <row r="1602" customFormat="false" ht="15" hidden="false" customHeight="false" outlineLevel="0" collapsed="false">
      <c r="A1602" s="0" t="s">
        <v>524</v>
      </c>
      <c r="B1602" s="0" t="s">
        <v>295</v>
      </c>
      <c r="C1602" s="0" t="n">
        <v>50</v>
      </c>
      <c r="D1602" s="0" t="n">
        <v>100</v>
      </c>
      <c r="E1602" s="0" t="n">
        <v>29</v>
      </c>
      <c r="F1602" s="0" t="n">
        <v>38</v>
      </c>
      <c r="G1602" s="0" t="n">
        <v>36</v>
      </c>
      <c r="H1602" s="0" t="n">
        <v>11</v>
      </c>
      <c r="I1602" s="0" t="n">
        <v>0</v>
      </c>
      <c r="J1602" s="0" t="n">
        <v>1</v>
      </c>
      <c r="K1602" s="0" t="n">
        <f aca="false">VLOOKUP(A1602,'Team Data'!$A$1:$E$659,2,FALSE())</f>
        <v>0</v>
      </c>
      <c r="L1602" s="0" t="n">
        <f aca="false">VLOOKUP(A1602,'Team Data'!$A$1:$E$659,3,FALSE())</f>
        <v>2</v>
      </c>
      <c r="M1602" s="0" t="n">
        <f aca="false">VLOOKUP(B1602,'Team Data'!$A$1:$E$659,2,FALSE())</f>
        <v>15</v>
      </c>
      <c r="N1602" s="0" t="n">
        <f aca="false">VLOOKUP(B1602,'Team Data'!$A$1:$E$659,3,FALSE())</f>
        <v>18</v>
      </c>
      <c r="O1602" s="0" t="n">
        <f aca="false">VLOOKUP(A1602,'Team Data'!$A$1:$E$659,4,FALSE())</f>
        <v>22</v>
      </c>
      <c r="P1602" s="0" t="n">
        <f aca="false">VLOOKUP(A1602,'Team Data'!$A$1:$E$659,5,FALSE())</f>
        <v>39</v>
      </c>
      <c r="Q1602" s="0" t="n">
        <f aca="false">VLOOKUP(B1602,'Team Data'!$A$1:$E$659,4,FALSE())</f>
        <v>512</v>
      </c>
      <c r="R1602" s="0" t="n">
        <f aca="false">VLOOKUP(B1602,'Team Data'!$A$1:$E$659,5,FALSE())</f>
        <v>507</v>
      </c>
      <c r="S1602" s="0" t="n">
        <f aca="false">IF(I1602=1,(MIN(30,(C1602-D1602)))*(M1602/(M1602+N1602))*(Q1602/(Q1602+R1602)),(MAX(-30,(C1602-D1602)))*(N1602/(M1602+N1602))*(R1602/(R1602+Q1602)))</f>
        <v>-8.14167187081809</v>
      </c>
      <c r="T1602" s="0" t="n">
        <f aca="false">IF(J1602=1,(MIN(30,(D1602-C1602)))*(K1602/(K1602+L1602))*(O1602/(O1602+P1602)),(MAX(-30,(D1602-C1602)))*(L1602/(K1602+L1602))*(P1602/(P1602+O1602)))</f>
        <v>0</v>
      </c>
      <c r="U1602" s="7" t="n">
        <v>43076</v>
      </c>
    </row>
    <row r="1603" customFormat="false" ht="15" hidden="false" customHeight="false" outlineLevel="0" collapsed="false">
      <c r="A1603" s="0" t="s">
        <v>13</v>
      </c>
      <c r="B1603" s="0" t="s">
        <v>344</v>
      </c>
      <c r="C1603" s="0" t="n">
        <v>56</v>
      </c>
      <c r="D1603" s="0" t="n">
        <v>69</v>
      </c>
      <c r="E1603" s="0" t="n">
        <v>25</v>
      </c>
      <c r="F1603" s="0" t="n">
        <v>37</v>
      </c>
      <c r="G1603" s="0" t="n">
        <v>10</v>
      </c>
      <c r="H1603" s="0" t="n">
        <v>19</v>
      </c>
      <c r="I1603" s="0" t="n">
        <v>0</v>
      </c>
      <c r="J1603" s="0" t="n">
        <v>1</v>
      </c>
      <c r="K1603" s="0" t="n">
        <f aca="false">VLOOKUP(A1603,'Team Data'!$A$1:$E$659,2,FALSE())</f>
        <v>6</v>
      </c>
      <c r="L1603" s="0" t="n">
        <f aca="false">VLOOKUP(A1603,'Team Data'!$A$1:$E$659,3,FALSE())</f>
        <v>24</v>
      </c>
      <c r="M1603" s="0" t="n">
        <f aca="false">VLOOKUP(B1603,'Team Data'!$A$1:$E$659,2,FALSE())</f>
        <v>12</v>
      </c>
      <c r="N1603" s="0" t="n">
        <f aca="false">VLOOKUP(B1603,'Team Data'!$A$1:$E$659,3,FALSE())</f>
        <v>16</v>
      </c>
      <c r="O1603" s="0" t="n">
        <f aca="false">VLOOKUP(A1603,'Team Data'!$A$1:$E$659,4,FALSE())</f>
        <v>466</v>
      </c>
      <c r="P1603" s="0" t="n">
        <f aca="false">VLOOKUP(A1603,'Team Data'!$A$1:$E$659,5,FALSE())</f>
        <v>488</v>
      </c>
      <c r="Q1603" s="0" t="n">
        <f aca="false">VLOOKUP(B1603,'Team Data'!$A$1:$E$659,4,FALSE())</f>
        <v>387</v>
      </c>
      <c r="R1603" s="0" t="n">
        <f aca="false">VLOOKUP(B1603,'Team Data'!$A$1:$E$659,5,FALSE())</f>
        <v>392</v>
      </c>
      <c r="S1603" s="0" t="n">
        <f aca="false">IF(I1603=1,(MIN(30,(C1603-D1603)))*(M1603/(M1603+N1603))*(Q1603/(Q1603+R1603)),(MAX(-30,(C1603-D1603)))*(N1603/(M1603+N1603))*(R1603/(R1603+Q1603)))</f>
        <v>-3.73812580231065</v>
      </c>
      <c r="T1603" s="0" t="n">
        <f aca="false">IF(J1603=1,(MIN(30,(D1603-C1603)))*(K1603/(K1603+L1603))*(O1603/(O1603+P1603)),(MAX(-30,(D1603-C1603)))*(L1603/(K1603+L1603))*(P1603/(P1603+O1603)))</f>
        <v>1.27002096436059</v>
      </c>
      <c r="U1603" s="7" t="n">
        <v>43076</v>
      </c>
    </row>
    <row r="1604" customFormat="false" ht="15" hidden="false" customHeight="false" outlineLevel="0" collapsed="false">
      <c r="A1604" s="0" t="s">
        <v>125</v>
      </c>
      <c r="B1604" s="0" t="s">
        <v>203</v>
      </c>
      <c r="C1604" s="0" t="n">
        <v>76</v>
      </c>
      <c r="D1604" s="0" t="n">
        <v>79</v>
      </c>
      <c r="E1604" s="0" t="n">
        <v>30</v>
      </c>
      <c r="F1604" s="0" t="n">
        <v>36</v>
      </c>
      <c r="G1604" s="0" t="n">
        <v>11</v>
      </c>
      <c r="H1604" s="0" t="n">
        <v>11</v>
      </c>
      <c r="I1604" s="0" t="n">
        <v>0</v>
      </c>
      <c r="J1604" s="0" t="n">
        <v>1</v>
      </c>
      <c r="K1604" s="0" t="n">
        <f aca="false">VLOOKUP(A1604,'Team Data'!$A$1:$E$659,2,FALSE())</f>
        <v>13</v>
      </c>
      <c r="L1604" s="0" t="n">
        <f aca="false">VLOOKUP(A1604,'Team Data'!$A$1:$E$659,3,FALSE())</f>
        <v>18</v>
      </c>
      <c r="M1604" s="0" t="n">
        <f aca="false">VLOOKUP(B1604,'Team Data'!$A$1:$E$659,2,FALSE())</f>
        <v>20</v>
      </c>
      <c r="N1604" s="0" t="n">
        <f aca="false">VLOOKUP(B1604,'Team Data'!$A$1:$E$659,3,FALSE())</f>
        <v>18</v>
      </c>
      <c r="O1604" s="0" t="n">
        <f aca="false">VLOOKUP(A1604,'Team Data'!$A$1:$E$659,4,FALSE())</f>
        <v>547</v>
      </c>
      <c r="P1604" s="0" t="n">
        <f aca="false">VLOOKUP(A1604,'Team Data'!$A$1:$E$659,5,FALSE())</f>
        <v>412</v>
      </c>
      <c r="Q1604" s="0" t="n">
        <f aca="false">VLOOKUP(B1604,'Team Data'!$A$1:$E$659,4,FALSE())</f>
        <v>623</v>
      </c>
      <c r="R1604" s="0" t="n">
        <f aca="false">VLOOKUP(B1604,'Team Data'!$A$1:$E$659,5,FALSE())</f>
        <v>572</v>
      </c>
      <c r="S1604" s="0" t="n">
        <f aca="false">IF(I1604=1,(MIN(30,(C1604-D1604)))*(M1604/(M1604+N1604))*(Q1604/(Q1604+R1604)),(MAX(-30,(C1604-D1604)))*(N1604/(M1604+N1604))*(R1604/(R1604+Q1604)))</f>
        <v>-0.680202598546576</v>
      </c>
      <c r="T1604" s="0" t="n">
        <f aca="false">IF(J1604=1,(MIN(30,(D1604-C1604)))*(K1604/(K1604+L1604))*(O1604/(O1604+P1604)),(MAX(-30,(D1604-C1604)))*(L1604/(K1604+L1604))*(P1604/(P1604+O1604)))</f>
        <v>0.717582158834808</v>
      </c>
      <c r="U1604" s="7" t="n">
        <v>43076</v>
      </c>
    </row>
    <row r="1605" customFormat="false" ht="15" hidden="false" customHeight="false" outlineLevel="0" collapsed="false">
      <c r="A1605" s="0" t="s">
        <v>628</v>
      </c>
      <c r="B1605" s="0" t="s">
        <v>312</v>
      </c>
      <c r="C1605" s="0" t="n">
        <v>48</v>
      </c>
      <c r="D1605" s="0" t="n">
        <v>76</v>
      </c>
      <c r="E1605" s="0" t="n">
        <v>35</v>
      </c>
      <c r="F1605" s="0" t="n">
        <v>43</v>
      </c>
      <c r="G1605" s="0" t="n">
        <v>12</v>
      </c>
      <c r="H1605" s="0" t="n">
        <v>11</v>
      </c>
      <c r="I1605" s="0" t="n">
        <v>0</v>
      </c>
      <c r="J1605" s="0" t="n">
        <v>1</v>
      </c>
      <c r="K1605" s="0" t="n">
        <f aca="false">VLOOKUP(A1605,'Team Data'!$A$1:$E$659,2,FALSE())</f>
        <v>0</v>
      </c>
      <c r="L1605" s="0" t="n">
        <f aca="false">VLOOKUP(A1605,'Team Data'!$A$1:$E$659,3,FALSE())</f>
        <v>2</v>
      </c>
      <c r="M1605" s="0" t="n">
        <f aca="false">VLOOKUP(B1605,'Team Data'!$A$1:$E$659,2,FALSE())</f>
        <v>20</v>
      </c>
      <c r="N1605" s="0" t="n">
        <f aca="false">VLOOKUP(B1605,'Team Data'!$A$1:$E$659,3,FALSE())</f>
        <v>16</v>
      </c>
      <c r="O1605" s="0" t="n">
        <f aca="false">VLOOKUP(A1605,'Team Data'!$A$1:$E$659,4,FALSE())</f>
        <v>33</v>
      </c>
      <c r="P1605" s="0" t="n">
        <f aca="false">VLOOKUP(A1605,'Team Data'!$A$1:$E$659,5,FALSE())</f>
        <v>36</v>
      </c>
      <c r="Q1605" s="0" t="n">
        <f aca="false">VLOOKUP(B1605,'Team Data'!$A$1:$E$659,4,FALSE())</f>
        <v>545</v>
      </c>
      <c r="R1605" s="0" t="n">
        <f aca="false">VLOOKUP(B1605,'Team Data'!$A$1:$E$659,5,FALSE())</f>
        <v>579</v>
      </c>
      <c r="S1605" s="0" t="n">
        <f aca="false">IF(I1605=1,(MIN(30,(C1605-D1605)))*(M1605/(M1605+N1605))*(Q1605/(Q1605+R1605)),(MAX(-30,(C1605-D1605)))*(N1605/(M1605+N1605))*(R1605/(R1605+Q1605)))</f>
        <v>-6.41043890865955</v>
      </c>
      <c r="T1605" s="0" t="n">
        <f aca="false">IF(J1605=1,(MIN(30,(D1605-C1605)))*(K1605/(K1605+L1605))*(O1605/(O1605+P1605)),(MAX(-30,(D1605-C1605)))*(L1605/(K1605+L1605))*(P1605/(P1605+O1605)))</f>
        <v>0</v>
      </c>
      <c r="U1605" s="7" t="n">
        <v>43076</v>
      </c>
    </row>
    <row r="1606" customFormat="false" ht="15" hidden="false" customHeight="false" outlineLevel="0" collapsed="false">
      <c r="A1606" s="0" t="s">
        <v>79</v>
      </c>
      <c r="B1606" s="0" t="s">
        <v>107</v>
      </c>
      <c r="C1606" s="0" t="n">
        <v>57</v>
      </c>
      <c r="D1606" s="0" t="n">
        <v>59</v>
      </c>
      <c r="E1606" s="0" t="n">
        <v>36</v>
      </c>
      <c r="F1606" s="0" t="n">
        <v>34</v>
      </c>
      <c r="G1606" s="0" t="n">
        <v>15</v>
      </c>
      <c r="H1606" s="0" t="n">
        <v>14</v>
      </c>
      <c r="I1606" s="0" t="n">
        <v>0</v>
      </c>
      <c r="J1606" s="0" t="n">
        <v>1</v>
      </c>
      <c r="K1606" s="0" t="n">
        <f aca="false">VLOOKUP(A1606,'Team Data'!$A$1:$E$659,2,FALSE())</f>
        <v>12</v>
      </c>
      <c r="L1606" s="0" t="n">
        <f aca="false">VLOOKUP(A1606,'Team Data'!$A$1:$E$659,3,FALSE())</f>
        <v>19</v>
      </c>
      <c r="M1606" s="0" t="n">
        <f aca="false">VLOOKUP(B1606,'Team Data'!$A$1:$E$659,2,FALSE())</f>
        <v>13</v>
      </c>
      <c r="N1606" s="0" t="n">
        <f aca="false">VLOOKUP(B1606,'Team Data'!$A$1:$E$659,3,FALSE())</f>
        <v>20</v>
      </c>
      <c r="O1606" s="0" t="n">
        <f aca="false">VLOOKUP(A1606,'Team Data'!$A$1:$E$659,4,FALSE())</f>
        <v>475</v>
      </c>
      <c r="P1606" s="0" t="n">
        <f aca="false">VLOOKUP(A1606,'Team Data'!$A$1:$E$659,5,FALSE())</f>
        <v>446</v>
      </c>
      <c r="Q1606" s="0" t="n">
        <f aca="false">VLOOKUP(B1606,'Team Data'!$A$1:$E$659,4,FALSE())</f>
        <v>474</v>
      </c>
      <c r="R1606" s="0" t="n">
        <f aca="false">VLOOKUP(B1606,'Team Data'!$A$1:$E$659,5,FALSE())</f>
        <v>521</v>
      </c>
      <c r="S1606" s="0" t="n">
        <f aca="false">IF(I1606=1,(MIN(30,(C1606-D1606)))*(M1606/(M1606+N1606))*(Q1606/(Q1606+R1606)),(MAX(-30,(C1606-D1606)))*(N1606/(M1606+N1606))*(R1606/(R1606+Q1606)))</f>
        <v>-0.634688594487589</v>
      </c>
      <c r="T1606" s="0" t="n">
        <f aca="false">IF(J1606=1,(MIN(30,(D1606-C1606)))*(K1606/(K1606+L1606))*(O1606/(O1606+P1606)),(MAX(-30,(D1606-C1606)))*(L1606/(K1606+L1606))*(P1606/(P1606+O1606)))</f>
        <v>0.399285489124724</v>
      </c>
      <c r="U1606" s="7" t="n">
        <v>43076</v>
      </c>
    </row>
    <row r="1607" customFormat="false" ht="15" hidden="false" customHeight="false" outlineLevel="0" collapsed="false">
      <c r="A1607" s="0" t="s">
        <v>153</v>
      </c>
      <c r="B1607" s="0" t="s">
        <v>87</v>
      </c>
      <c r="C1607" s="0" t="n">
        <v>65</v>
      </c>
      <c r="D1607" s="0" t="n">
        <v>59</v>
      </c>
      <c r="E1607" s="0" t="n">
        <v>32</v>
      </c>
      <c r="F1607" s="0" t="n">
        <v>36</v>
      </c>
      <c r="G1607" s="0" t="n">
        <v>15</v>
      </c>
      <c r="H1607" s="0" t="n">
        <v>8</v>
      </c>
      <c r="I1607" s="0" t="n">
        <v>1</v>
      </c>
      <c r="J1607" s="0" t="n">
        <v>0</v>
      </c>
      <c r="K1607" s="0" t="n">
        <f aca="false">VLOOKUP(A1607,'Team Data'!$A$1:$E$659,2,FALSE())</f>
        <v>32</v>
      </c>
      <c r="L1607" s="0" t="n">
        <f aca="false">VLOOKUP(A1607,'Team Data'!$A$1:$E$659,3,FALSE())</f>
        <v>6</v>
      </c>
      <c r="M1607" s="0" t="n">
        <f aca="false">VLOOKUP(B1607,'Team Data'!$A$1:$E$659,2,FALSE())</f>
        <v>21</v>
      </c>
      <c r="N1607" s="0" t="n">
        <f aca="false">VLOOKUP(B1607,'Team Data'!$A$1:$E$659,3,FALSE())</f>
        <v>13</v>
      </c>
      <c r="O1607" s="0" t="n">
        <f aca="false">VLOOKUP(A1607,'Team Data'!$A$1:$E$659,4,FALSE())</f>
        <v>662</v>
      </c>
      <c r="P1607" s="0" t="n">
        <f aca="false">VLOOKUP(A1607,'Team Data'!$A$1:$E$659,5,FALSE())</f>
        <v>561</v>
      </c>
      <c r="Q1607" s="0" t="n">
        <f aca="false">VLOOKUP(B1607,'Team Data'!$A$1:$E$659,4,FALSE())</f>
        <v>684</v>
      </c>
      <c r="R1607" s="0" t="n">
        <f aca="false">VLOOKUP(B1607,'Team Data'!$A$1:$E$659,5,FALSE())</f>
        <v>461</v>
      </c>
      <c r="S1607" s="0" t="n">
        <f aca="false">IF(I1607=1,(MIN(30,(C1607-D1607)))*(M1607/(M1607+N1607))*(Q1607/(Q1607+R1607)),(MAX(-30,(C1607-D1607)))*(N1607/(M1607+N1607))*(R1607/(R1607+Q1607)))</f>
        <v>2.21381967634215</v>
      </c>
      <c r="T1607" s="0" t="n">
        <f aca="false">IF(J1607=1,(MIN(30,(D1607-C1607)))*(K1607/(K1607+L1607))*(O1607/(O1607+P1607)),(MAX(-30,(D1607-C1607)))*(L1607/(K1607+L1607))*(P1607/(P1607+O1607)))</f>
        <v>-0.434565563540905</v>
      </c>
      <c r="U1607" s="7" t="n">
        <v>43076</v>
      </c>
    </row>
    <row r="1608" customFormat="false" ht="15" hidden="false" customHeight="false" outlineLevel="0" collapsed="false">
      <c r="A1608" s="0" t="s">
        <v>293</v>
      </c>
      <c r="B1608" s="0" t="s">
        <v>323</v>
      </c>
      <c r="C1608" s="0" t="n">
        <v>78</v>
      </c>
      <c r="D1608" s="0" t="n">
        <v>82</v>
      </c>
      <c r="E1608" s="0" t="n">
        <v>35</v>
      </c>
      <c r="F1608" s="0" t="n">
        <v>31</v>
      </c>
      <c r="G1608" s="0" t="n">
        <v>15</v>
      </c>
      <c r="H1608" s="0" t="n">
        <v>11</v>
      </c>
      <c r="I1608" s="0" t="n">
        <v>0</v>
      </c>
      <c r="J1608" s="0" t="n">
        <v>1</v>
      </c>
      <c r="K1608" s="0" t="n">
        <f aca="false">VLOOKUP(A1608,'Team Data'!$A$1:$E$659,2,FALSE())</f>
        <v>11</v>
      </c>
      <c r="L1608" s="0" t="n">
        <f aca="false">VLOOKUP(A1608,'Team Data'!$A$1:$E$659,3,FALSE())</f>
        <v>18</v>
      </c>
      <c r="M1608" s="0" t="n">
        <f aca="false">VLOOKUP(B1608,'Team Data'!$A$1:$E$659,2,FALSE())</f>
        <v>15</v>
      </c>
      <c r="N1608" s="0" t="n">
        <f aca="false">VLOOKUP(B1608,'Team Data'!$A$1:$E$659,3,FALSE())</f>
        <v>18</v>
      </c>
      <c r="O1608" s="0" t="n">
        <f aca="false">VLOOKUP(A1608,'Team Data'!$A$1:$E$659,4,FALSE())</f>
        <v>403</v>
      </c>
      <c r="P1608" s="0" t="n">
        <f aca="false">VLOOKUP(A1608,'Team Data'!$A$1:$E$659,5,FALSE())</f>
        <v>446</v>
      </c>
      <c r="Q1608" s="0" t="n">
        <f aca="false">VLOOKUP(B1608,'Team Data'!$A$1:$E$659,4,FALSE())</f>
        <v>519</v>
      </c>
      <c r="R1608" s="0" t="n">
        <f aca="false">VLOOKUP(B1608,'Team Data'!$A$1:$E$659,5,FALSE())</f>
        <v>499</v>
      </c>
      <c r="S1608" s="0" t="n">
        <f aca="false">IF(I1608=1,(MIN(30,(C1608-D1608)))*(M1608/(M1608+N1608))*(Q1608/(Q1608+R1608)),(MAX(-30,(C1608-D1608)))*(N1608/(M1608+N1608))*(R1608/(R1608+Q1608)))</f>
        <v>-1.06947669226648</v>
      </c>
      <c r="T1608" s="0" t="n">
        <f aca="false">IF(J1608=1,(MIN(30,(D1608-C1608)))*(K1608/(K1608+L1608))*(O1608/(O1608+P1608)),(MAX(-30,(D1608-C1608)))*(L1608/(K1608+L1608))*(P1608/(P1608+O1608)))</f>
        <v>0.720198204784533</v>
      </c>
      <c r="U1608" s="7" t="n">
        <v>43076</v>
      </c>
    </row>
    <row r="1609" customFormat="false" ht="15" hidden="false" customHeight="false" outlineLevel="0" collapsed="false">
      <c r="A1609" s="0" t="s">
        <v>171</v>
      </c>
      <c r="B1609" s="0" t="s">
        <v>332</v>
      </c>
      <c r="C1609" s="0" t="n">
        <v>66</v>
      </c>
      <c r="D1609" s="0" t="n">
        <v>63</v>
      </c>
      <c r="E1609" s="0" t="n">
        <v>39</v>
      </c>
      <c r="F1609" s="0" t="n">
        <v>33</v>
      </c>
      <c r="G1609" s="0" t="n">
        <v>9</v>
      </c>
      <c r="H1609" s="0" t="n">
        <v>9</v>
      </c>
      <c r="I1609" s="0" t="n">
        <v>1</v>
      </c>
      <c r="J1609" s="0" t="n">
        <v>0</v>
      </c>
      <c r="K1609" s="0" t="n">
        <f aca="false">VLOOKUP(A1609,'Team Data'!$A$1:$E$659,2,FALSE())</f>
        <v>25</v>
      </c>
      <c r="L1609" s="0" t="n">
        <f aca="false">VLOOKUP(A1609,'Team Data'!$A$1:$E$659,3,FALSE())</f>
        <v>8</v>
      </c>
      <c r="M1609" s="0" t="n">
        <f aca="false">VLOOKUP(B1609,'Team Data'!$A$1:$E$659,2,FALSE())</f>
        <v>12</v>
      </c>
      <c r="N1609" s="0" t="n">
        <f aca="false">VLOOKUP(B1609,'Team Data'!$A$1:$E$659,3,FALSE())</f>
        <v>20</v>
      </c>
      <c r="O1609" s="0" t="n">
        <f aca="false">VLOOKUP(A1609,'Team Data'!$A$1:$E$659,4,FALSE())</f>
        <v>610</v>
      </c>
      <c r="P1609" s="0" t="n">
        <f aca="false">VLOOKUP(A1609,'Team Data'!$A$1:$E$659,5,FALSE())</f>
        <v>461</v>
      </c>
      <c r="Q1609" s="0" t="n">
        <f aca="false">VLOOKUP(B1609,'Team Data'!$A$1:$E$659,4,FALSE())</f>
        <v>669</v>
      </c>
      <c r="R1609" s="0" t="n">
        <f aca="false">VLOOKUP(B1609,'Team Data'!$A$1:$E$659,5,FALSE())</f>
        <v>411</v>
      </c>
      <c r="S1609" s="0" t="n">
        <f aca="false">IF(I1609=1,(MIN(30,(C1609-D1609)))*(M1609/(M1609+N1609))*(Q1609/(Q1609+R1609)),(MAX(-30,(C1609-D1609)))*(N1609/(M1609+N1609))*(R1609/(R1609+Q1609)))</f>
        <v>0.696875</v>
      </c>
      <c r="T1609" s="0" t="n">
        <f aca="false">IF(J1609=1,(MIN(30,(D1609-C1609)))*(K1609/(K1609+L1609))*(O1609/(O1609+P1609)),(MAX(-30,(D1609-C1609)))*(L1609/(K1609+L1609))*(P1609/(P1609+O1609)))</f>
        <v>-0.31304643069349</v>
      </c>
      <c r="U1609" s="7" t="n">
        <v>43076</v>
      </c>
    </row>
    <row r="1610" customFormat="false" ht="15" hidden="false" customHeight="false" outlineLevel="0" collapsed="false">
      <c r="A1610" s="0" t="s">
        <v>226</v>
      </c>
      <c r="B1610" s="0" t="s">
        <v>141</v>
      </c>
      <c r="C1610" s="0" t="n">
        <v>73</v>
      </c>
      <c r="D1610" s="0" t="n">
        <v>68</v>
      </c>
      <c r="E1610" s="0" t="n">
        <v>37</v>
      </c>
      <c r="F1610" s="0" t="n">
        <v>37</v>
      </c>
      <c r="G1610" s="0" t="n">
        <v>11</v>
      </c>
      <c r="H1610" s="0" t="n">
        <v>13</v>
      </c>
      <c r="I1610" s="0" t="n">
        <v>1</v>
      </c>
      <c r="J1610" s="0" t="n">
        <v>0</v>
      </c>
      <c r="K1610" s="0" t="n">
        <f aca="false">VLOOKUP(A1610,'Team Data'!$A$1:$E$659,2,FALSE())</f>
        <v>24</v>
      </c>
      <c r="L1610" s="0" t="n">
        <f aca="false">VLOOKUP(A1610,'Team Data'!$A$1:$E$659,3,FALSE())</f>
        <v>9</v>
      </c>
      <c r="M1610" s="0" t="n">
        <f aca="false">VLOOKUP(B1610,'Team Data'!$A$1:$E$659,2,FALSE())</f>
        <v>10</v>
      </c>
      <c r="N1610" s="0" t="n">
        <f aca="false">VLOOKUP(B1610,'Team Data'!$A$1:$E$659,3,FALSE())</f>
        <v>21</v>
      </c>
      <c r="O1610" s="0" t="n">
        <f aca="false">VLOOKUP(A1610,'Team Data'!$A$1:$E$659,4,FALSE())</f>
        <v>464</v>
      </c>
      <c r="P1610" s="0" t="n">
        <f aca="false">VLOOKUP(A1610,'Team Data'!$A$1:$E$659,5,FALSE())</f>
        <v>528</v>
      </c>
      <c r="Q1610" s="0" t="n">
        <f aca="false">VLOOKUP(B1610,'Team Data'!$A$1:$E$659,4,FALSE())</f>
        <v>459</v>
      </c>
      <c r="R1610" s="0" t="n">
        <f aca="false">VLOOKUP(B1610,'Team Data'!$A$1:$E$659,5,FALSE())</f>
        <v>493</v>
      </c>
      <c r="S1610" s="0" t="n">
        <f aca="false">IF(I1610=1,(MIN(30,(C1610-D1610)))*(M1610/(M1610+N1610))*(Q1610/(Q1610+R1610)),(MAX(-30,(C1610-D1610)))*(N1610/(M1610+N1610))*(R1610/(R1610+Q1610)))</f>
        <v>0.777649769585253</v>
      </c>
      <c r="T1610" s="0" t="n">
        <f aca="false">IF(J1610=1,(MIN(30,(D1610-C1610)))*(K1610/(K1610+L1610))*(O1610/(O1610+P1610)),(MAX(-30,(D1610-C1610)))*(L1610/(K1610+L1610))*(P1610/(P1610+O1610)))</f>
        <v>-0.725806451612903</v>
      </c>
      <c r="U1610" s="7" t="n">
        <v>43076</v>
      </c>
    </row>
    <row r="1611" customFormat="false" ht="15" hidden="false" customHeight="false" outlineLevel="0" collapsed="false">
      <c r="A1611" s="0" t="s">
        <v>239</v>
      </c>
      <c r="B1611" s="0" t="s">
        <v>9</v>
      </c>
      <c r="C1611" s="0" t="n">
        <v>64</v>
      </c>
      <c r="D1611" s="0" t="n">
        <v>68</v>
      </c>
      <c r="E1611" s="0" t="n">
        <v>31</v>
      </c>
      <c r="F1611" s="0" t="n">
        <v>50</v>
      </c>
      <c r="G1611" s="0" t="n">
        <v>12</v>
      </c>
      <c r="H1611" s="0" t="n">
        <v>24</v>
      </c>
      <c r="I1611" s="0" t="n">
        <v>0</v>
      </c>
      <c r="J1611" s="0" t="n">
        <v>1</v>
      </c>
      <c r="K1611" s="0" t="n">
        <f aca="false">VLOOKUP(A1611,'Team Data'!$A$1:$E$659,2,FALSE())</f>
        <v>26</v>
      </c>
      <c r="L1611" s="0" t="n">
        <f aca="false">VLOOKUP(A1611,'Team Data'!$A$1:$E$659,3,FALSE())</f>
        <v>8</v>
      </c>
      <c r="M1611" s="0" t="n">
        <f aca="false">VLOOKUP(B1611,'Team Data'!$A$1:$E$659,2,FALSE())</f>
        <v>20</v>
      </c>
      <c r="N1611" s="0" t="n">
        <f aca="false">VLOOKUP(B1611,'Team Data'!$A$1:$E$659,3,FALSE())</f>
        <v>16</v>
      </c>
      <c r="O1611" s="0" t="n">
        <f aca="false">VLOOKUP(A1611,'Team Data'!$A$1:$E$659,4,FALSE())</f>
        <v>627</v>
      </c>
      <c r="P1611" s="0" t="n">
        <f aca="false">VLOOKUP(A1611,'Team Data'!$A$1:$E$659,5,FALSE())</f>
        <v>488</v>
      </c>
      <c r="Q1611" s="0" t="n">
        <f aca="false">VLOOKUP(B1611,'Team Data'!$A$1:$E$659,4,FALSE())</f>
        <v>741</v>
      </c>
      <c r="R1611" s="0" t="n">
        <f aca="false">VLOOKUP(B1611,'Team Data'!$A$1:$E$659,5,FALSE())</f>
        <v>460</v>
      </c>
      <c r="S1611" s="0" t="n">
        <f aca="false">IF(I1611=1,(MIN(30,(C1611-D1611)))*(M1611/(M1611+N1611))*(Q1611/(Q1611+R1611)),(MAX(-30,(C1611-D1611)))*(N1611/(M1611+N1611))*(R1611/(R1611+Q1611)))</f>
        <v>-0.680914053103895</v>
      </c>
      <c r="T1611" s="0" t="n">
        <f aca="false">IF(J1611=1,(MIN(30,(D1611-C1611)))*(K1611/(K1611+L1611))*(O1611/(O1611+P1611)),(MAX(-30,(D1611-C1611)))*(L1611/(K1611+L1611))*(P1611/(P1611+O1611)))</f>
        <v>1.72007385914007</v>
      </c>
      <c r="U1611" s="7" t="n">
        <v>43076</v>
      </c>
    </row>
    <row r="1612" customFormat="false" ht="15" hidden="false" customHeight="false" outlineLevel="0" collapsed="false">
      <c r="A1612" s="0" t="s">
        <v>606</v>
      </c>
      <c r="B1612" s="0" t="s">
        <v>150</v>
      </c>
      <c r="C1612" s="0" t="n">
        <v>56</v>
      </c>
      <c r="D1612" s="0" t="n">
        <v>98</v>
      </c>
      <c r="E1612" s="0" t="n">
        <v>24</v>
      </c>
      <c r="F1612" s="0" t="n">
        <v>43</v>
      </c>
      <c r="G1612" s="0" t="n">
        <v>20</v>
      </c>
      <c r="H1612" s="0" t="n">
        <v>13</v>
      </c>
      <c r="I1612" s="0" t="n">
        <v>0</v>
      </c>
      <c r="J1612" s="0" t="n">
        <v>1</v>
      </c>
      <c r="K1612" s="0" t="n">
        <f aca="false">VLOOKUP(A1612,'Team Data'!$A$1:$E$659,2,FALSE())</f>
        <v>0</v>
      </c>
      <c r="L1612" s="0" t="n">
        <f aca="false">VLOOKUP(A1612,'Team Data'!$A$1:$E$659,3,FALSE())</f>
        <v>2</v>
      </c>
      <c r="M1612" s="0" t="n">
        <f aca="false">VLOOKUP(B1612,'Team Data'!$A$1:$E$659,2,FALSE())</f>
        <v>27</v>
      </c>
      <c r="N1612" s="0" t="n">
        <f aca="false">VLOOKUP(B1612,'Team Data'!$A$1:$E$659,3,FALSE())</f>
        <v>7</v>
      </c>
      <c r="O1612" s="0" t="n">
        <f aca="false">VLOOKUP(A1612,'Team Data'!$A$1:$E$659,4,FALSE())</f>
        <v>49</v>
      </c>
      <c r="P1612" s="0" t="n">
        <f aca="false">VLOOKUP(A1612,'Team Data'!$A$1:$E$659,5,FALSE())</f>
        <v>19</v>
      </c>
      <c r="Q1612" s="0" t="n">
        <f aca="false">VLOOKUP(B1612,'Team Data'!$A$1:$E$659,4,FALSE())</f>
        <v>511</v>
      </c>
      <c r="R1612" s="0" t="n">
        <f aca="false">VLOOKUP(B1612,'Team Data'!$A$1:$E$659,5,FALSE())</f>
        <v>533</v>
      </c>
      <c r="S1612" s="0" t="n">
        <f aca="false">IF(I1612=1,(MIN(30,(C1612-D1612)))*(M1612/(M1612+N1612))*(Q1612/(Q1612+R1612)),(MAX(-30,(C1612-D1612)))*(N1612/(M1612+N1612))*(R1612/(R1612+Q1612)))</f>
        <v>-3.15331304935767</v>
      </c>
      <c r="T1612" s="0" t="n">
        <f aca="false">IF(J1612=1,(MIN(30,(D1612-C1612)))*(K1612/(K1612+L1612))*(O1612/(O1612+P1612)),(MAX(-30,(D1612-C1612)))*(L1612/(K1612+L1612))*(P1612/(P1612+O1612)))</f>
        <v>0</v>
      </c>
      <c r="U1612" s="7" t="n">
        <v>43076</v>
      </c>
    </row>
    <row r="1613" customFormat="false" ht="15" hidden="false" customHeight="false" outlineLevel="0" collapsed="false">
      <c r="A1613" s="0" t="s">
        <v>274</v>
      </c>
      <c r="B1613" s="0" t="s">
        <v>251</v>
      </c>
      <c r="C1613" s="0" t="n">
        <v>69</v>
      </c>
      <c r="D1613" s="0" t="n">
        <v>74</v>
      </c>
      <c r="E1613" s="0" t="n">
        <v>27</v>
      </c>
      <c r="F1613" s="0" t="n">
        <v>30</v>
      </c>
      <c r="G1613" s="0" t="n">
        <v>12</v>
      </c>
      <c r="H1613" s="0" t="n">
        <v>8</v>
      </c>
      <c r="I1613" s="0" t="n">
        <v>0</v>
      </c>
      <c r="J1613" s="0" t="n">
        <v>1</v>
      </c>
      <c r="K1613" s="0" t="n">
        <f aca="false">VLOOKUP(A1613,'Team Data'!$A$1:$E$659,2,FALSE())</f>
        <v>20</v>
      </c>
      <c r="L1613" s="0" t="n">
        <f aca="false">VLOOKUP(A1613,'Team Data'!$A$1:$E$659,3,FALSE())</f>
        <v>13</v>
      </c>
      <c r="M1613" s="0" t="n">
        <f aca="false">VLOOKUP(B1613,'Team Data'!$A$1:$E$659,2,FALSE())</f>
        <v>16</v>
      </c>
      <c r="N1613" s="0" t="n">
        <f aca="false">VLOOKUP(B1613,'Team Data'!$A$1:$E$659,3,FALSE())</f>
        <v>15</v>
      </c>
      <c r="O1613" s="0" t="n">
        <f aca="false">VLOOKUP(A1613,'Team Data'!$A$1:$E$659,4,FALSE())</f>
        <v>571</v>
      </c>
      <c r="P1613" s="0" t="n">
        <f aca="false">VLOOKUP(A1613,'Team Data'!$A$1:$E$659,5,FALSE())</f>
        <v>476</v>
      </c>
      <c r="Q1613" s="0" t="n">
        <f aca="false">VLOOKUP(B1613,'Team Data'!$A$1:$E$659,4,FALSE())</f>
        <v>519</v>
      </c>
      <c r="R1613" s="0" t="n">
        <f aca="false">VLOOKUP(B1613,'Team Data'!$A$1:$E$659,5,FALSE())</f>
        <v>461</v>
      </c>
      <c r="S1613" s="0" t="n">
        <f aca="false">IF(I1613=1,(MIN(30,(C1613-D1613)))*(M1613/(M1613+N1613))*(Q1613/(Q1613+R1613)),(MAX(-30,(C1613-D1613)))*(N1613/(M1613+N1613))*(R1613/(R1613+Q1613)))</f>
        <v>-1.13808426596445</v>
      </c>
      <c r="T1613" s="0" t="n">
        <f aca="false">IF(J1613=1,(MIN(30,(D1613-C1613)))*(K1613/(K1613+L1613))*(O1613/(O1613+P1613)),(MAX(-30,(D1613-C1613)))*(L1613/(K1613+L1613))*(P1613/(P1613+O1613)))</f>
        <v>1.65262944632572</v>
      </c>
      <c r="U1613" s="7" t="n">
        <v>43076</v>
      </c>
    </row>
    <row r="1614" customFormat="false" ht="15" hidden="false" customHeight="false" outlineLevel="0" collapsed="false">
      <c r="A1614" s="0" t="s">
        <v>147</v>
      </c>
      <c r="B1614" s="0" t="s">
        <v>276</v>
      </c>
      <c r="C1614" s="0" t="n">
        <v>89</v>
      </c>
      <c r="D1614" s="0" t="n">
        <v>94</v>
      </c>
      <c r="E1614" s="0" t="n">
        <v>29</v>
      </c>
      <c r="F1614" s="0" t="n">
        <v>37</v>
      </c>
      <c r="G1614" s="0" t="n">
        <v>9</v>
      </c>
      <c r="H1614" s="0" t="n">
        <v>11</v>
      </c>
      <c r="I1614" s="0" t="n">
        <v>0</v>
      </c>
      <c r="J1614" s="0" t="n">
        <v>1</v>
      </c>
      <c r="K1614" s="0" t="n">
        <f aca="false">VLOOKUP(A1614,'Team Data'!$A$1:$E$659,2,FALSE())</f>
        <v>15</v>
      </c>
      <c r="L1614" s="0" t="n">
        <f aca="false">VLOOKUP(A1614,'Team Data'!$A$1:$E$659,3,FALSE())</f>
        <v>18</v>
      </c>
      <c r="M1614" s="0" t="n">
        <f aca="false">VLOOKUP(B1614,'Team Data'!$A$1:$E$659,2,FALSE())</f>
        <v>13</v>
      </c>
      <c r="N1614" s="0" t="n">
        <f aca="false">VLOOKUP(B1614,'Team Data'!$A$1:$E$659,3,FALSE())</f>
        <v>19</v>
      </c>
      <c r="O1614" s="0" t="n">
        <f aca="false">VLOOKUP(A1614,'Team Data'!$A$1:$E$659,4,FALSE())</f>
        <v>537</v>
      </c>
      <c r="P1614" s="0" t="n">
        <f aca="false">VLOOKUP(A1614,'Team Data'!$A$1:$E$659,5,FALSE())</f>
        <v>476</v>
      </c>
      <c r="Q1614" s="0" t="n">
        <f aca="false">VLOOKUP(B1614,'Team Data'!$A$1:$E$659,4,FALSE())</f>
        <v>507</v>
      </c>
      <c r="R1614" s="0" t="n">
        <f aca="false">VLOOKUP(B1614,'Team Data'!$A$1:$E$659,5,FALSE())</f>
        <v>473</v>
      </c>
      <c r="S1614" s="0" t="n">
        <f aca="false">IF(I1614=1,(MIN(30,(C1614-D1614)))*(M1614/(M1614+N1614))*(Q1614/(Q1614+R1614)),(MAX(-30,(C1614-D1614)))*(N1614/(M1614+N1614))*(R1614/(R1614+Q1614)))</f>
        <v>-1.4328762755102</v>
      </c>
      <c r="T1614" s="0" t="n">
        <f aca="false">IF(J1614=1,(MIN(30,(D1614-C1614)))*(K1614/(K1614+L1614))*(O1614/(O1614+P1614)),(MAX(-30,(D1614-C1614)))*(L1614/(K1614+L1614))*(P1614/(P1614+O1614)))</f>
        <v>1.20479224625325</v>
      </c>
      <c r="U1614" s="7" t="n">
        <v>43076</v>
      </c>
    </row>
    <row r="1615" customFormat="false" ht="15" hidden="false" customHeight="false" outlineLevel="0" collapsed="false">
      <c r="A1615" s="0" t="s">
        <v>445</v>
      </c>
      <c r="B1615" s="0" t="s">
        <v>205</v>
      </c>
      <c r="C1615" s="0" t="n">
        <v>70</v>
      </c>
      <c r="D1615" s="0" t="n">
        <v>79</v>
      </c>
      <c r="E1615" s="0" t="n">
        <v>29</v>
      </c>
      <c r="F1615" s="0" t="n">
        <v>43</v>
      </c>
      <c r="G1615" s="0" t="n">
        <v>14</v>
      </c>
      <c r="H1615" s="0" t="n">
        <v>14</v>
      </c>
      <c r="I1615" s="0" t="n">
        <v>0</v>
      </c>
      <c r="J1615" s="0" t="n">
        <v>1</v>
      </c>
      <c r="K1615" s="0" t="n">
        <f aca="false">VLOOKUP(A1615,'Team Data'!$A$1:$E$659,2,FALSE())</f>
        <v>0</v>
      </c>
      <c r="L1615" s="0" t="n">
        <f aca="false">VLOOKUP(A1615,'Team Data'!$A$1:$E$659,3,FALSE())</f>
        <v>5</v>
      </c>
      <c r="M1615" s="0" t="n">
        <f aca="false">VLOOKUP(B1615,'Team Data'!$A$1:$E$659,2,FALSE())</f>
        <v>5</v>
      </c>
      <c r="N1615" s="0" t="n">
        <f aca="false">VLOOKUP(B1615,'Team Data'!$A$1:$E$659,3,FALSE())</f>
        <v>27</v>
      </c>
      <c r="O1615" s="0" t="n">
        <f aca="false">VLOOKUP(A1615,'Team Data'!$A$1:$E$659,4,FALSE())</f>
        <v>69</v>
      </c>
      <c r="P1615" s="0" t="n">
        <f aca="false">VLOOKUP(A1615,'Team Data'!$A$1:$E$659,5,FALSE())</f>
        <v>90</v>
      </c>
      <c r="Q1615" s="0" t="n">
        <f aca="false">VLOOKUP(B1615,'Team Data'!$A$1:$E$659,4,FALSE())</f>
        <v>550</v>
      </c>
      <c r="R1615" s="0" t="n">
        <f aca="false">VLOOKUP(B1615,'Team Data'!$A$1:$E$659,5,FALSE())</f>
        <v>448</v>
      </c>
      <c r="S1615" s="0" t="n">
        <f aca="false">IF(I1615=1,(MIN(30,(C1615-D1615)))*(M1615/(M1615+N1615))*(Q1615/(Q1615+R1615)),(MAX(-30,(C1615-D1615)))*(N1615/(M1615+N1615))*(R1615/(R1615+Q1615)))</f>
        <v>-3.40881763527054</v>
      </c>
      <c r="T1615" s="0" t="n">
        <f aca="false">IF(J1615=1,(MIN(30,(D1615-C1615)))*(K1615/(K1615+L1615))*(O1615/(O1615+P1615)),(MAX(-30,(D1615-C1615)))*(L1615/(K1615+L1615))*(P1615/(P1615+O1615)))</f>
        <v>0</v>
      </c>
      <c r="U1615" s="7" t="n">
        <v>43076</v>
      </c>
    </row>
    <row r="1616" customFormat="false" ht="15" hidden="false" customHeight="false" outlineLevel="0" collapsed="false">
      <c r="A1616" s="0" t="s">
        <v>122</v>
      </c>
      <c r="B1616" s="0" t="s">
        <v>23</v>
      </c>
      <c r="C1616" s="0" t="n">
        <v>68</v>
      </c>
      <c r="D1616" s="0" t="n">
        <v>80</v>
      </c>
      <c r="E1616" s="0" t="n">
        <v>33</v>
      </c>
      <c r="F1616" s="0" t="n">
        <v>32</v>
      </c>
      <c r="G1616" s="0" t="n">
        <v>13</v>
      </c>
      <c r="H1616" s="0" t="n">
        <v>9</v>
      </c>
      <c r="I1616" s="0" t="n">
        <v>0</v>
      </c>
      <c r="J1616" s="0" t="n">
        <v>1</v>
      </c>
      <c r="K1616" s="0" t="n">
        <f aca="false">VLOOKUP(A1616,'Team Data'!$A$1:$E$659,2,FALSE())</f>
        <v>17</v>
      </c>
      <c r="L1616" s="0" t="n">
        <f aca="false">VLOOKUP(A1616,'Team Data'!$A$1:$E$659,3,FALSE())</f>
        <v>14</v>
      </c>
      <c r="M1616" s="0" t="n">
        <f aca="false">VLOOKUP(B1616,'Team Data'!$A$1:$E$659,2,FALSE())</f>
        <v>24</v>
      </c>
      <c r="N1616" s="0" t="n">
        <f aca="false">VLOOKUP(B1616,'Team Data'!$A$1:$E$659,3,FALSE())</f>
        <v>11</v>
      </c>
      <c r="O1616" s="0" t="n">
        <f aca="false">VLOOKUP(A1616,'Team Data'!$A$1:$E$659,4,FALSE())</f>
        <v>588</v>
      </c>
      <c r="P1616" s="0" t="n">
        <f aca="false">VLOOKUP(A1616,'Team Data'!$A$1:$E$659,5,FALSE())</f>
        <v>411</v>
      </c>
      <c r="Q1616" s="0" t="n">
        <f aca="false">VLOOKUP(B1616,'Team Data'!$A$1:$E$659,4,FALSE())</f>
        <v>633</v>
      </c>
      <c r="R1616" s="0" t="n">
        <f aca="false">VLOOKUP(B1616,'Team Data'!$A$1:$E$659,5,FALSE())</f>
        <v>543</v>
      </c>
      <c r="S1616" s="0" t="n">
        <f aca="false">IF(I1616=1,(MIN(30,(C1616-D1616)))*(M1616/(M1616+N1616))*(Q1616/(Q1616+R1616)),(MAX(-30,(C1616-D1616)))*(N1616/(M1616+N1616))*(R1616/(R1616+Q1616)))</f>
        <v>-1.74139941690962</v>
      </c>
      <c r="T1616" s="0" t="n">
        <f aca="false">IF(J1616=1,(MIN(30,(D1616-C1616)))*(K1616/(K1616+L1616))*(O1616/(O1616+P1616)),(MAX(-30,(D1616-C1616)))*(L1616/(K1616+L1616))*(P1616/(P1616+O1616)))</f>
        <v>3.8732926474862</v>
      </c>
      <c r="U1616" s="7" t="n">
        <v>43076</v>
      </c>
    </row>
    <row r="1617" customFormat="false" ht="15" hidden="false" customHeight="false" outlineLevel="0" collapsed="false">
      <c r="A1617" s="0" t="s">
        <v>339</v>
      </c>
      <c r="B1617" s="0" t="s">
        <v>133</v>
      </c>
      <c r="C1617" s="0" t="n">
        <v>74</v>
      </c>
      <c r="D1617" s="0" t="n">
        <v>65</v>
      </c>
      <c r="E1617" s="0" t="n">
        <v>37</v>
      </c>
      <c r="F1617" s="0" t="n">
        <v>34</v>
      </c>
      <c r="G1617" s="0" t="n">
        <v>12</v>
      </c>
      <c r="H1617" s="0" t="n">
        <v>13</v>
      </c>
      <c r="I1617" s="0" t="n">
        <v>1</v>
      </c>
      <c r="J1617" s="0" t="n">
        <v>0</v>
      </c>
      <c r="K1617" s="0" t="n">
        <f aca="false">VLOOKUP(A1617,'Team Data'!$A$1:$E$659,2,FALSE())</f>
        <v>21</v>
      </c>
      <c r="L1617" s="0" t="n">
        <f aca="false">VLOOKUP(A1617,'Team Data'!$A$1:$E$659,3,FALSE())</f>
        <v>11</v>
      </c>
      <c r="M1617" s="0" t="n">
        <f aca="false">VLOOKUP(B1617,'Team Data'!$A$1:$E$659,2,FALSE())</f>
        <v>30</v>
      </c>
      <c r="N1617" s="0" t="n">
        <f aca="false">VLOOKUP(B1617,'Team Data'!$A$1:$E$659,3,FALSE())</f>
        <v>8</v>
      </c>
      <c r="O1617" s="0" t="n">
        <f aca="false">VLOOKUP(A1617,'Team Data'!$A$1:$E$659,4,FALSE())</f>
        <v>616</v>
      </c>
      <c r="P1617" s="0" t="n">
        <f aca="false">VLOOKUP(A1617,'Team Data'!$A$1:$E$659,5,FALSE())</f>
        <v>448</v>
      </c>
      <c r="Q1617" s="0" t="n">
        <f aca="false">VLOOKUP(B1617,'Team Data'!$A$1:$E$659,4,FALSE())</f>
        <v>816</v>
      </c>
      <c r="R1617" s="0" t="n">
        <f aca="false">VLOOKUP(B1617,'Team Data'!$A$1:$E$659,5,FALSE())</f>
        <v>475</v>
      </c>
      <c r="S1617" s="0" t="n">
        <f aca="false">IF(I1617=1,(MIN(30,(C1617-D1617)))*(M1617/(M1617+N1617))*(Q1617/(Q1617+R1617)),(MAX(-30,(C1617-D1617)))*(N1617/(M1617+N1617))*(R1617/(R1617+Q1617)))</f>
        <v>4.49101064046639</v>
      </c>
      <c r="T1617" s="0" t="n">
        <f aca="false">IF(J1617=1,(MIN(30,(D1617-C1617)))*(K1617/(K1617+L1617))*(O1617/(O1617+P1617)),(MAX(-30,(D1617-C1617)))*(L1617/(K1617+L1617))*(P1617/(P1617+O1617)))</f>
        <v>-1.30263157894737</v>
      </c>
      <c r="U1617" s="7" t="n">
        <v>43076</v>
      </c>
    </row>
    <row r="1618" customFormat="false" ht="15" hidden="false" customHeight="false" outlineLevel="0" collapsed="false">
      <c r="A1618" s="0" t="s">
        <v>42</v>
      </c>
      <c r="B1618" s="0" t="s">
        <v>120</v>
      </c>
      <c r="C1618" s="0" t="n">
        <v>66</v>
      </c>
      <c r="D1618" s="0" t="n">
        <v>74</v>
      </c>
      <c r="E1618" s="0" t="n">
        <v>35</v>
      </c>
      <c r="F1618" s="0" t="n">
        <v>29</v>
      </c>
      <c r="G1618" s="0" t="n">
        <v>17</v>
      </c>
      <c r="H1618" s="0" t="n">
        <v>8</v>
      </c>
      <c r="I1618" s="0" t="n">
        <v>0</v>
      </c>
      <c r="J1618" s="0" t="n">
        <v>1</v>
      </c>
      <c r="K1618" s="0" t="n">
        <f aca="false">VLOOKUP(A1618,'Team Data'!$A$1:$E$659,2,FALSE())</f>
        <v>6</v>
      </c>
      <c r="L1618" s="0" t="n">
        <f aca="false">VLOOKUP(A1618,'Team Data'!$A$1:$E$659,3,FALSE())</f>
        <v>24</v>
      </c>
      <c r="M1618" s="0" t="n">
        <f aca="false">VLOOKUP(B1618,'Team Data'!$A$1:$E$659,2,FALSE())</f>
        <v>14</v>
      </c>
      <c r="N1618" s="0" t="n">
        <f aca="false">VLOOKUP(B1618,'Team Data'!$A$1:$E$659,3,FALSE())</f>
        <v>16</v>
      </c>
      <c r="O1618" s="0" t="n">
        <f aca="false">VLOOKUP(A1618,'Team Data'!$A$1:$E$659,4,FALSE())</f>
        <v>441</v>
      </c>
      <c r="P1618" s="0" t="n">
        <f aca="false">VLOOKUP(A1618,'Team Data'!$A$1:$E$659,5,FALSE())</f>
        <v>464</v>
      </c>
      <c r="Q1618" s="0" t="n">
        <f aca="false">VLOOKUP(B1618,'Team Data'!$A$1:$E$659,4,FALSE())</f>
        <v>423</v>
      </c>
      <c r="R1618" s="0" t="n">
        <f aca="false">VLOOKUP(B1618,'Team Data'!$A$1:$E$659,5,FALSE())</f>
        <v>495</v>
      </c>
      <c r="S1618" s="0" t="n">
        <f aca="false">IF(I1618=1,(MIN(30,(C1618-D1618)))*(M1618/(M1618+N1618))*(Q1618/(Q1618+R1618)),(MAX(-30,(C1618-D1618)))*(N1618/(M1618+N1618))*(R1618/(R1618+Q1618)))</f>
        <v>-2.30065359477124</v>
      </c>
      <c r="T1618" s="0" t="n">
        <f aca="false">IF(J1618=1,(MIN(30,(D1618-C1618)))*(K1618/(K1618+L1618))*(O1618/(O1618+P1618)),(MAX(-30,(D1618-C1618)))*(L1618/(K1618+L1618))*(P1618/(P1618+O1618)))</f>
        <v>0.779668508287293</v>
      </c>
      <c r="U1618" s="7" t="n">
        <v>43076</v>
      </c>
    </row>
    <row r="1619" customFormat="false" ht="15" hidden="false" customHeight="false" outlineLevel="0" collapsed="false">
      <c r="A1619" s="0" t="s">
        <v>306</v>
      </c>
      <c r="B1619" s="0" t="s">
        <v>327</v>
      </c>
      <c r="C1619" s="0" t="n">
        <v>59</v>
      </c>
      <c r="D1619" s="0" t="n">
        <v>62</v>
      </c>
      <c r="E1619" s="0" t="n">
        <v>43</v>
      </c>
      <c r="F1619" s="0" t="n">
        <v>37</v>
      </c>
      <c r="G1619" s="0" t="n">
        <v>12</v>
      </c>
      <c r="H1619" s="0" t="n">
        <v>9</v>
      </c>
      <c r="I1619" s="0" t="n">
        <v>0</v>
      </c>
      <c r="J1619" s="0" t="n">
        <v>1</v>
      </c>
      <c r="K1619" s="0" t="n">
        <f aca="false">VLOOKUP(A1619,'Team Data'!$A$1:$E$659,2,FALSE())</f>
        <v>18</v>
      </c>
      <c r="L1619" s="0" t="n">
        <f aca="false">VLOOKUP(A1619,'Team Data'!$A$1:$E$659,3,FALSE())</f>
        <v>17</v>
      </c>
      <c r="M1619" s="0" t="n">
        <f aca="false">VLOOKUP(B1619,'Team Data'!$A$1:$E$659,2,FALSE())</f>
        <v>17</v>
      </c>
      <c r="N1619" s="0" t="n">
        <f aca="false">VLOOKUP(B1619,'Team Data'!$A$1:$E$659,3,FALSE())</f>
        <v>17</v>
      </c>
      <c r="O1619" s="0" t="n">
        <f aca="false">VLOOKUP(A1619,'Team Data'!$A$1:$E$659,4,FALSE())</f>
        <v>605</v>
      </c>
      <c r="P1619" s="0" t="n">
        <f aca="false">VLOOKUP(A1619,'Team Data'!$A$1:$E$659,5,FALSE())</f>
        <v>465</v>
      </c>
      <c r="Q1619" s="0" t="n">
        <f aca="false">VLOOKUP(B1619,'Team Data'!$A$1:$E$659,4,FALSE())</f>
        <v>586</v>
      </c>
      <c r="R1619" s="0" t="n">
        <f aca="false">VLOOKUP(B1619,'Team Data'!$A$1:$E$659,5,FALSE())</f>
        <v>495</v>
      </c>
      <c r="S1619" s="0" t="n">
        <f aca="false">IF(I1619=1,(MIN(30,(C1619-D1619)))*(M1619/(M1619+N1619))*(Q1619/(Q1619+R1619)),(MAX(-30,(C1619-D1619)))*(N1619/(M1619+N1619))*(R1619/(R1619+Q1619)))</f>
        <v>-0.68686401480111</v>
      </c>
      <c r="T1619" s="0" t="n">
        <f aca="false">IF(J1619=1,(MIN(30,(D1619-C1619)))*(K1619/(K1619+L1619))*(O1619/(O1619+P1619)),(MAX(-30,(D1619-C1619)))*(L1619/(K1619+L1619))*(P1619/(P1619+O1619)))</f>
        <v>0.872363150867824</v>
      </c>
      <c r="U1619" s="7" t="n">
        <v>43076</v>
      </c>
    </row>
    <row r="1620" customFormat="false" ht="15" hidden="false" customHeight="false" outlineLevel="0" collapsed="false">
      <c r="A1620" s="0" t="s">
        <v>256</v>
      </c>
      <c r="B1620" s="0" t="s">
        <v>192</v>
      </c>
      <c r="C1620" s="0" t="n">
        <v>65</v>
      </c>
      <c r="D1620" s="0" t="n">
        <v>60</v>
      </c>
      <c r="E1620" s="0" t="n">
        <v>31</v>
      </c>
      <c r="F1620" s="0" t="n">
        <v>35</v>
      </c>
      <c r="G1620" s="0" t="n">
        <v>16</v>
      </c>
      <c r="H1620" s="0" t="n">
        <v>10</v>
      </c>
      <c r="I1620" s="0" t="n">
        <v>1</v>
      </c>
      <c r="J1620" s="0" t="n">
        <v>0</v>
      </c>
      <c r="K1620" s="0" t="n">
        <f aca="false">VLOOKUP(A1620,'Team Data'!$A$1:$E$659,2,FALSE())</f>
        <v>20</v>
      </c>
      <c r="L1620" s="0" t="n">
        <f aca="false">VLOOKUP(A1620,'Team Data'!$A$1:$E$659,3,FALSE())</f>
        <v>14</v>
      </c>
      <c r="M1620" s="0" t="n">
        <f aca="false">VLOOKUP(B1620,'Team Data'!$A$1:$E$659,2,FALSE())</f>
        <v>28</v>
      </c>
      <c r="N1620" s="0" t="n">
        <f aca="false">VLOOKUP(B1620,'Team Data'!$A$1:$E$659,3,FALSE())</f>
        <v>6</v>
      </c>
      <c r="O1620" s="0" t="n">
        <f aca="false">VLOOKUP(A1620,'Team Data'!$A$1:$E$659,4,FALSE())</f>
        <v>587</v>
      </c>
      <c r="P1620" s="0" t="n">
        <f aca="false">VLOOKUP(A1620,'Team Data'!$A$1:$E$659,5,FALSE())</f>
        <v>530</v>
      </c>
      <c r="Q1620" s="0" t="n">
        <f aca="false">VLOOKUP(B1620,'Team Data'!$A$1:$E$659,4,FALSE())</f>
        <v>515</v>
      </c>
      <c r="R1620" s="0" t="n">
        <f aca="false">VLOOKUP(B1620,'Team Data'!$A$1:$E$659,5,FALSE())</f>
        <v>512</v>
      </c>
      <c r="S1620" s="0" t="n">
        <f aca="false">IF(I1620=1,(MIN(30,(C1620-D1620)))*(M1620/(M1620+N1620))*(Q1620/(Q1620+R1620)),(MAX(-30,(C1620-D1620)))*(N1620/(M1620+N1620))*(R1620/(R1620+Q1620)))</f>
        <v>2.06483761956584</v>
      </c>
      <c r="T1620" s="0" t="n">
        <f aca="false">IF(J1620=1,(MIN(30,(D1620-C1620)))*(K1620/(K1620+L1620))*(O1620/(O1620+P1620)),(MAX(-30,(D1620-C1620)))*(L1620/(K1620+L1620))*(P1620/(P1620+O1620)))</f>
        <v>-0.976881352361894</v>
      </c>
      <c r="U1620" s="7" t="n">
        <v>43076</v>
      </c>
    </row>
    <row r="1621" customFormat="false" ht="15" hidden="false" customHeight="false" outlineLevel="0" collapsed="false">
      <c r="A1621" s="0" t="s">
        <v>341</v>
      </c>
      <c r="B1621" s="0" t="s">
        <v>328</v>
      </c>
      <c r="C1621" s="0" t="n">
        <v>56</v>
      </c>
      <c r="D1621" s="0" t="n">
        <v>83</v>
      </c>
      <c r="E1621" s="0" t="n">
        <v>27</v>
      </c>
      <c r="F1621" s="0" t="n">
        <v>43</v>
      </c>
      <c r="G1621" s="0" t="n">
        <v>7</v>
      </c>
      <c r="H1621" s="0" t="n">
        <v>7</v>
      </c>
      <c r="I1621" s="0" t="n">
        <v>0</v>
      </c>
      <c r="J1621" s="0" t="n">
        <v>1</v>
      </c>
      <c r="K1621" s="0" t="n">
        <f aca="false">VLOOKUP(A1621,'Team Data'!$A$1:$E$659,2,FALSE())</f>
        <v>20</v>
      </c>
      <c r="L1621" s="0" t="n">
        <f aca="false">VLOOKUP(A1621,'Team Data'!$A$1:$E$659,3,FALSE())</f>
        <v>11</v>
      </c>
      <c r="M1621" s="0" t="n">
        <f aca="false">VLOOKUP(B1621,'Team Data'!$A$1:$E$659,2,FALSE())</f>
        <v>23</v>
      </c>
      <c r="N1621" s="0" t="n">
        <f aca="false">VLOOKUP(B1621,'Team Data'!$A$1:$E$659,3,FALSE())</f>
        <v>10</v>
      </c>
      <c r="O1621" s="0" t="n">
        <f aca="false">VLOOKUP(A1621,'Team Data'!$A$1:$E$659,4,FALSE())</f>
        <v>456</v>
      </c>
      <c r="P1621" s="0" t="n">
        <f aca="false">VLOOKUP(A1621,'Team Data'!$A$1:$E$659,5,FALSE())</f>
        <v>479</v>
      </c>
      <c r="Q1621" s="0" t="n">
        <f aca="false">VLOOKUP(B1621,'Team Data'!$A$1:$E$659,4,FALSE())</f>
        <v>523</v>
      </c>
      <c r="R1621" s="0" t="n">
        <f aca="false">VLOOKUP(B1621,'Team Data'!$A$1:$E$659,5,FALSE())</f>
        <v>473</v>
      </c>
      <c r="S1621" s="0" t="n">
        <f aca="false">IF(I1621=1,(MIN(30,(C1621-D1621)))*(M1621/(M1621+N1621))*(Q1621/(Q1621+R1621)),(MAX(-30,(C1621-D1621)))*(N1621/(M1621+N1621))*(R1621/(R1621+Q1621)))</f>
        <v>-3.8855421686747</v>
      </c>
      <c r="T1621" s="0" t="n">
        <f aca="false">IF(J1621=1,(MIN(30,(D1621-C1621)))*(K1621/(K1621+L1621))*(O1621/(O1621+P1621)),(MAX(-30,(D1621-C1621)))*(L1621/(K1621+L1621))*(P1621/(P1621+O1621)))</f>
        <v>8.49542867000172</v>
      </c>
      <c r="U1621" s="7" t="n">
        <v>43076</v>
      </c>
    </row>
    <row r="1622" customFormat="false" ht="15" hidden="false" customHeight="false" outlineLevel="0" collapsed="false">
      <c r="A1622" s="0" t="s">
        <v>6</v>
      </c>
      <c r="B1622" s="0" t="s">
        <v>7</v>
      </c>
      <c r="C1622" s="0" t="n">
        <v>62</v>
      </c>
      <c r="D1622" s="0" t="n">
        <v>58</v>
      </c>
      <c r="E1622" s="0" t="n">
        <v>24</v>
      </c>
      <c r="F1622" s="0" t="n">
        <v>33</v>
      </c>
      <c r="G1622" s="0" t="n">
        <v>13</v>
      </c>
      <c r="H1622" s="0" t="n">
        <v>20</v>
      </c>
      <c r="I1622" s="0" t="n">
        <v>1</v>
      </c>
      <c r="J1622" s="0" t="n">
        <v>0</v>
      </c>
      <c r="K1622" s="0" t="n">
        <f aca="false">VLOOKUP(A1622,'Team Data'!$A$1:$E$659,2,FALSE())</f>
        <v>16</v>
      </c>
      <c r="L1622" s="0" t="n">
        <f aca="false">VLOOKUP(A1622,'Team Data'!$A$1:$E$659,3,FALSE())</f>
        <v>16</v>
      </c>
      <c r="M1622" s="0" t="n">
        <f aca="false">VLOOKUP(B1622,'Team Data'!$A$1:$E$659,2,FALSE())</f>
        <v>12</v>
      </c>
      <c r="N1622" s="0" t="n">
        <f aca="false">VLOOKUP(B1622,'Team Data'!$A$1:$E$659,3,FALSE())</f>
        <v>19</v>
      </c>
      <c r="O1622" s="0" t="n">
        <f aca="false">VLOOKUP(A1622,'Team Data'!$A$1:$E$659,4,FALSE())</f>
        <v>459</v>
      </c>
      <c r="P1622" s="0" t="n">
        <f aca="false">VLOOKUP(A1622,'Team Data'!$A$1:$E$659,5,FALSE())</f>
        <v>461</v>
      </c>
      <c r="Q1622" s="0" t="n">
        <f aca="false">VLOOKUP(B1622,'Team Data'!$A$1:$E$659,4,FALSE())</f>
        <v>486</v>
      </c>
      <c r="R1622" s="0" t="n">
        <f aca="false">VLOOKUP(B1622,'Team Data'!$A$1:$E$659,5,FALSE())</f>
        <v>454</v>
      </c>
      <c r="S1622" s="0" t="n">
        <f aca="false">IF(I1622=1,(MIN(30,(C1622-D1622)))*(M1622/(M1622+N1622))*(Q1622/(Q1622+R1622)),(MAX(-30,(C1622-D1622)))*(N1622/(M1622+N1622))*(R1622/(R1622+Q1622)))</f>
        <v>0.800549073438572</v>
      </c>
      <c r="T1622" s="0" t="n">
        <f aca="false">IF(J1622=1,(MIN(30,(D1622-C1622)))*(K1622/(K1622+L1622))*(O1622/(O1622+P1622)),(MAX(-30,(D1622-C1622)))*(L1622/(K1622+L1622))*(P1622/(P1622+O1622)))</f>
        <v>-1.00217391304348</v>
      </c>
      <c r="U1622" s="7" t="n">
        <v>43076</v>
      </c>
    </row>
    <row r="1623" customFormat="false" ht="15" hidden="false" customHeight="false" outlineLevel="0" collapsed="false">
      <c r="A1623" s="0" t="s">
        <v>47</v>
      </c>
      <c r="B1623" s="0" t="s">
        <v>68</v>
      </c>
      <c r="C1623" s="0" t="n">
        <v>57</v>
      </c>
      <c r="D1623" s="0" t="n">
        <v>85</v>
      </c>
      <c r="E1623" s="0" t="n">
        <v>27</v>
      </c>
      <c r="F1623" s="0" t="n">
        <v>48</v>
      </c>
      <c r="G1623" s="0" t="n">
        <v>13</v>
      </c>
      <c r="H1623" s="0" t="n">
        <v>6</v>
      </c>
      <c r="I1623" s="0" t="n">
        <v>0</v>
      </c>
      <c r="J1623" s="0" t="n">
        <v>1</v>
      </c>
      <c r="K1623" s="0" t="n">
        <f aca="false">VLOOKUP(A1623,'Team Data'!$A$1:$E$659,2,FALSE())</f>
        <v>14</v>
      </c>
      <c r="L1623" s="0" t="n">
        <f aca="false">VLOOKUP(A1623,'Team Data'!$A$1:$E$659,3,FALSE())</f>
        <v>18</v>
      </c>
      <c r="M1623" s="0" t="n">
        <f aca="false">VLOOKUP(B1623,'Team Data'!$A$1:$E$659,2,FALSE())</f>
        <v>11</v>
      </c>
      <c r="N1623" s="0" t="n">
        <f aca="false">VLOOKUP(B1623,'Team Data'!$A$1:$E$659,3,FALSE())</f>
        <v>20</v>
      </c>
      <c r="O1623" s="0" t="n">
        <f aca="false">VLOOKUP(A1623,'Team Data'!$A$1:$E$659,4,FALSE())</f>
        <v>456</v>
      </c>
      <c r="P1623" s="0" t="n">
        <f aca="false">VLOOKUP(A1623,'Team Data'!$A$1:$E$659,5,FALSE())</f>
        <v>570</v>
      </c>
      <c r="Q1623" s="0" t="n">
        <f aca="false">VLOOKUP(B1623,'Team Data'!$A$1:$E$659,4,FALSE())</f>
        <v>590</v>
      </c>
      <c r="R1623" s="0" t="n">
        <f aca="false">VLOOKUP(B1623,'Team Data'!$A$1:$E$659,5,FALSE())</f>
        <v>446</v>
      </c>
      <c r="S1623" s="0" t="n">
        <f aca="false">IF(I1623=1,(MIN(30,(C1623-D1623)))*(M1623/(M1623+N1623))*(Q1623/(Q1623+R1623)),(MAX(-30,(C1623-D1623)))*(N1623/(M1623+N1623))*(R1623/(R1623+Q1623)))</f>
        <v>-7.77680906713165</v>
      </c>
      <c r="T1623" s="0" t="n">
        <f aca="false">IF(J1623=1,(MIN(30,(D1623-C1623)))*(K1623/(K1623+L1623))*(O1623/(O1623+P1623)),(MAX(-30,(D1623-C1623)))*(L1623/(K1623+L1623))*(P1623/(P1623+O1623)))</f>
        <v>5.44444444444444</v>
      </c>
      <c r="U1623" s="7" t="n">
        <v>43076</v>
      </c>
    </row>
    <row r="1624" customFormat="false" ht="15" hidden="false" customHeight="false" outlineLevel="0" collapsed="false">
      <c r="A1624" s="0" t="s">
        <v>191</v>
      </c>
      <c r="B1624" s="0" t="s">
        <v>59</v>
      </c>
      <c r="C1624" s="0" t="n">
        <v>57</v>
      </c>
      <c r="D1624" s="0" t="n">
        <v>75</v>
      </c>
      <c r="E1624" s="0" t="n">
        <v>30</v>
      </c>
      <c r="F1624" s="0" t="n">
        <v>58</v>
      </c>
      <c r="G1624" s="0" t="n">
        <v>7</v>
      </c>
      <c r="H1624" s="0" t="n">
        <v>23</v>
      </c>
      <c r="I1624" s="0" t="n">
        <v>0</v>
      </c>
      <c r="J1624" s="0" t="n">
        <v>1</v>
      </c>
      <c r="K1624" s="0" t="n">
        <f aca="false">VLOOKUP(A1624,'Team Data'!$A$1:$E$659,2,FALSE())</f>
        <v>19</v>
      </c>
      <c r="L1624" s="0" t="n">
        <f aca="false">VLOOKUP(A1624,'Team Data'!$A$1:$E$659,3,FALSE())</f>
        <v>15</v>
      </c>
      <c r="M1624" s="0" t="n">
        <f aca="false">VLOOKUP(B1624,'Team Data'!$A$1:$E$659,2,FALSE())</f>
        <v>17</v>
      </c>
      <c r="N1624" s="0" t="n">
        <f aca="false">VLOOKUP(B1624,'Team Data'!$A$1:$E$659,3,FALSE())</f>
        <v>15</v>
      </c>
      <c r="O1624" s="0" t="n">
        <f aca="false">VLOOKUP(A1624,'Team Data'!$A$1:$E$659,4,FALSE())</f>
        <v>580</v>
      </c>
      <c r="P1624" s="0" t="n">
        <f aca="false">VLOOKUP(A1624,'Team Data'!$A$1:$E$659,5,FALSE())</f>
        <v>491</v>
      </c>
      <c r="Q1624" s="0" t="n">
        <f aca="false">VLOOKUP(B1624,'Team Data'!$A$1:$E$659,4,FALSE())</f>
        <v>627</v>
      </c>
      <c r="R1624" s="0" t="n">
        <f aca="false">VLOOKUP(B1624,'Team Data'!$A$1:$E$659,5,FALSE())</f>
        <v>441</v>
      </c>
      <c r="S1624" s="0" t="n">
        <f aca="false">IF(I1624=1,(MIN(30,(C1624-D1624)))*(M1624/(M1624+N1624))*(Q1624/(Q1624+R1624)),(MAX(-30,(C1624-D1624)))*(N1624/(M1624+N1624))*(R1624/(R1624+Q1624)))</f>
        <v>-3.48402387640449</v>
      </c>
      <c r="T1624" s="0" t="n">
        <f aca="false">IF(J1624=1,(MIN(30,(D1624-C1624)))*(K1624/(K1624+L1624))*(O1624/(O1624+P1624)),(MAX(-30,(D1624-C1624)))*(L1624/(K1624+L1624))*(P1624/(P1624+O1624)))</f>
        <v>5.44735541275334</v>
      </c>
      <c r="U1624" s="7" t="n">
        <v>43076</v>
      </c>
    </row>
    <row r="1625" customFormat="false" ht="15" hidden="false" customHeight="false" outlineLevel="0" collapsed="false">
      <c r="A1625" s="0" t="s">
        <v>41</v>
      </c>
      <c r="B1625" s="0" t="s">
        <v>229</v>
      </c>
      <c r="C1625" s="0" t="n">
        <v>76</v>
      </c>
      <c r="D1625" s="0" t="n">
        <v>66</v>
      </c>
      <c r="E1625" s="0" t="n">
        <v>35</v>
      </c>
      <c r="F1625" s="0" t="n">
        <v>29</v>
      </c>
      <c r="G1625" s="0" t="n">
        <v>15</v>
      </c>
      <c r="H1625" s="0" t="n">
        <v>16</v>
      </c>
      <c r="I1625" s="0" t="n">
        <v>1</v>
      </c>
      <c r="J1625" s="0" t="n">
        <v>0</v>
      </c>
      <c r="K1625" s="0" t="n">
        <f aca="false">VLOOKUP(A1625,'Team Data'!$A$1:$E$659,2,FALSE())</f>
        <v>20</v>
      </c>
      <c r="L1625" s="0" t="n">
        <f aca="false">VLOOKUP(A1625,'Team Data'!$A$1:$E$659,3,FALSE())</f>
        <v>12</v>
      </c>
      <c r="M1625" s="0" t="n">
        <f aca="false">VLOOKUP(B1625,'Team Data'!$A$1:$E$659,2,FALSE())</f>
        <v>10</v>
      </c>
      <c r="N1625" s="0" t="n">
        <f aca="false">VLOOKUP(B1625,'Team Data'!$A$1:$E$659,3,FALSE())</f>
        <v>22</v>
      </c>
      <c r="O1625" s="0" t="n">
        <f aca="false">VLOOKUP(A1625,'Team Data'!$A$1:$E$659,4,FALSE())</f>
        <v>495</v>
      </c>
      <c r="P1625" s="0" t="n">
        <f aca="false">VLOOKUP(A1625,'Team Data'!$A$1:$E$659,5,FALSE())</f>
        <v>488</v>
      </c>
      <c r="Q1625" s="0" t="n">
        <f aca="false">VLOOKUP(B1625,'Team Data'!$A$1:$E$659,4,FALSE())</f>
        <v>517</v>
      </c>
      <c r="R1625" s="0" t="n">
        <f aca="false">VLOOKUP(B1625,'Team Data'!$A$1:$E$659,5,FALSE())</f>
        <v>456</v>
      </c>
      <c r="S1625" s="0" t="n">
        <f aca="false">IF(I1625=1,(MIN(30,(C1625-D1625)))*(M1625/(M1625+N1625))*(Q1625/(Q1625+R1625)),(MAX(-30,(C1625-D1625)))*(N1625/(M1625+N1625))*(R1625/(R1625+Q1625)))</f>
        <v>1.66045734840699</v>
      </c>
      <c r="T1625" s="0" t="n">
        <f aca="false">IF(J1625=1,(MIN(30,(D1625-C1625)))*(K1625/(K1625+L1625))*(O1625/(O1625+P1625)),(MAX(-30,(D1625-C1625)))*(L1625/(K1625+L1625))*(P1625/(P1625+O1625)))</f>
        <v>-1.8616480162767</v>
      </c>
      <c r="U1625" s="7" t="n">
        <v>43076</v>
      </c>
    </row>
    <row r="1626" customFormat="false" ht="15" hidden="false" customHeight="false" outlineLevel="0" collapsed="false">
      <c r="A1626" s="0" t="s">
        <v>46</v>
      </c>
      <c r="B1626" s="0" t="s">
        <v>43</v>
      </c>
      <c r="C1626" s="0" t="n">
        <v>96</v>
      </c>
      <c r="D1626" s="0" t="n">
        <v>69</v>
      </c>
      <c r="E1626" s="0" t="n">
        <v>34</v>
      </c>
      <c r="F1626" s="0" t="n">
        <v>37</v>
      </c>
      <c r="G1626" s="0" t="n">
        <v>13</v>
      </c>
      <c r="H1626" s="0" t="n">
        <v>22</v>
      </c>
      <c r="I1626" s="0" t="n">
        <v>1</v>
      </c>
      <c r="J1626" s="0" t="n">
        <v>0</v>
      </c>
      <c r="K1626" s="0" t="n">
        <f aca="false">VLOOKUP(A1626,'Team Data'!$A$1:$E$659,2,FALSE())</f>
        <v>18</v>
      </c>
      <c r="L1626" s="0" t="n">
        <f aca="false">VLOOKUP(A1626,'Team Data'!$A$1:$E$659,3,FALSE())</f>
        <v>17</v>
      </c>
      <c r="M1626" s="0" t="n">
        <f aca="false">VLOOKUP(B1626,'Team Data'!$A$1:$E$659,2,FALSE())</f>
        <v>8</v>
      </c>
      <c r="N1626" s="0" t="n">
        <f aca="false">VLOOKUP(B1626,'Team Data'!$A$1:$E$659,3,FALSE())</f>
        <v>23</v>
      </c>
      <c r="O1626" s="0" t="n">
        <f aca="false">VLOOKUP(A1626,'Team Data'!$A$1:$E$659,4,FALSE())</f>
        <v>546</v>
      </c>
      <c r="P1626" s="0" t="n">
        <f aca="false">VLOOKUP(A1626,'Team Data'!$A$1:$E$659,5,FALSE())</f>
        <v>561</v>
      </c>
      <c r="Q1626" s="0" t="n">
        <f aca="false">VLOOKUP(B1626,'Team Data'!$A$1:$E$659,4,FALSE())</f>
        <v>578</v>
      </c>
      <c r="R1626" s="0" t="n">
        <f aca="false">VLOOKUP(B1626,'Team Data'!$A$1:$E$659,5,FALSE())</f>
        <v>421</v>
      </c>
      <c r="S1626" s="0" t="n">
        <f aca="false">IF(I1626=1,(MIN(30,(C1626-D1626)))*(M1626/(M1626+N1626))*(Q1626/(Q1626+R1626)),(MAX(-30,(C1626-D1626)))*(N1626/(M1626+N1626))*(R1626/(R1626+Q1626)))</f>
        <v>4.03138622493461</v>
      </c>
      <c r="T1626" s="0" t="n">
        <f aca="false">IF(J1626=1,(MIN(30,(D1626-C1626)))*(K1626/(K1626+L1626))*(O1626/(O1626+P1626)),(MAX(-30,(D1626-C1626)))*(L1626/(K1626+L1626))*(P1626/(P1626+O1626)))</f>
        <v>-6.64599303135888</v>
      </c>
      <c r="U1626" s="7" t="n">
        <v>43076</v>
      </c>
    </row>
    <row r="1627" customFormat="false" ht="15" hidden="false" customHeight="false" outlineLevel="0" collapsed="false">
      <c r="A1627" s="0" t="s">
        <v>230</v>
      </c>
      <c r="B1627" s="0" t="s">
        <v>155</v>
      </c>
      <c r="C1627" s="0" t="n">
        <v>94</v>
      </c>
      <c r="D1627" s="0" t="n">
        <v>85</v>
      </c>
      <c r="E1627" s="0" t="n">
        <v>37</v>
      </c>
      <c r="F1627" s="0" t="n">
        <v>49</v>
      </c>
      <c r="G1627" s="0" t="n">
        <v>20</v>
      </c>
      <c r="H1627" s="0" t="n">
        <v>33</v>
      </c>
      <c r="I1627" s="0" t="n">
        <v>1</v>
      </c>
      <c r="J1627" s="0" t="n">
        <v>0</v>
      </c>
      <c r="K1627" s="0" t="n">
        <f aca="false">VLOOKUP(A1627,'Team Data'!$A$1:$E$659,2,FALSE())</f>
        <v>20</v>
      </c>
      <c r="L1627" s="0" t="n">
        <f aca="false">VLOOKUP(A1627,'Team Data'!$A$1:$E$659,3,FALSE())</f>
        <v>14</v>
      </c>
      <c r="M1627" s="0" t="n">
        <f aca="false">VLOOKUP(B1627,'Team Data'!$A$1:$E$659,2,FALSE())</f>
        <v>11</v>
      </c>
      <c r="N1627" s="0" t="n">
        <f aca="false">VLOOKUP(B1627,'Team Data'!$A$1:$E$659,3,FALSE())</f>
        <v>20</v>
      </c>
      <c r="O1627" s="0" t="n">
        <f aca="false">VLOOKUP(A1627,'Team Data'!$A$1:$E$659,4,FALSE())</f>
        <v>504</v>
      </c>
      <c r="P1627" s="0" t="n">
        <f aca="false">VLOOKUP(A1627,'Team Data'!$A$1:$E$659,5,FALSE())</f>
        <v>516</v>
      </c>
      <c r="Q1627" s="0" t="n">
        <f aca="false">VLOOKUP(B1627,'Team Data'!$A$1:$E$659,4,FALSE())</f>
        <v>532</v>
      </c>
      <c r="R1627" s="0" t="n">
        <f aca="false">VLOOKUP(B1627,'Team Data'!$A$1:$E$659,5,FALSE())</f>
        <v>464</v>
      </c>
      <c r="S1627" s="0" t="n">
        <f aca="false">IF(I1627=1,(MIN(30,(C1627-D1627)))*(M1627/(M1627+N1627))*(Q1627/(Q1627+R1627)),(MAX(-30,(C1627-D1627)))*(N1627/(M1627+N1627))*(R1627/(R1627+Q1627)))</f>
        <v>1.70579090555771</v>
      </c>
      <c r="T1627" s="0" t="n">
        <f aca="false">IF(J1627=1,(MIN(30,(D1627-C1627)))*(K1627/(K1627+L1627))*(O1627/(O1627+P1627)),(MAX(-30,(D1627-C1627)))*(L1627/(K1627+L1627))*(P1627/(P1627+O1627)))</f>
        <v>-1.87474048442907</v>
      </c>
      <c r="U1627" s="7" t="n">
        <v>43076</v>
      </c>
    </row>
    <row r="1628" customFormat="false" ht="15" hidden="false" customHeight="false" outlineLevel="0" collapsed="false">
      <c r="A1628" s="0" t="s">
        <v>340</v>
      </c>
      <c r="B1628" s="0" t="s">
        <v>119</v>
      </c>
      <c r="C1628" s="0" t="n">
        <v>64</v>
      </c>
      <c r="D1628" s="0" t="n">
        <v>91</v>
      </c>
      <c r="E1628" s="0" t="n">
        <v>31</v>
      </c>
      <c r="F1628" s="0" t="n">
        <v>43</v>
      </c>
      <c r="G1628" s="0" t="n">
        <v>13</v>
      </c>
      <c r="H1628" s="0" t="n">
        <v>9</v>
      </c>
      <c r="I1628" s="0" t="n">
        <v>0</v>
      </c>
      <c r="J1628" s="0" t="n">
        <v>1</v>
      </c>
      <c r="K1628" s="0" t="n">
        <f aca="false">VLOOKUP(A1628,'Team Data'!$A$1:$E$659,2,FALSE())</f>
        <v>12</v>
      </c>
      <c r="L1628" s="0" t="n">
        <f aca="false">VLOOKUP(A1628,'Team Data'!$A$1:$E$659,3,FALSE())</f>
        <v>19</v>
      </c>
      <c r="M1628" s="0" t="n">
        <f aca="false">VLOOKUP(B1628,'Team Data'!$A$1:$E$659,2,FALSE())</f>
        <v>22</v>
      </c>
      <c r="N1628" s="0" t="n">
        <f aca="false">VLOOKUP(B1628,'Team Data'!$A$1:$E$659,3,FALSE())</f>
        <v>9</v>
      </c>
      <c r="O1628" s="0" t="n">
        <f aca="false">VLOOKUP(A1628,'Team Data'!$A$1:$E$659,4,FALSE())</f>
        <v>595</v>
      </c>
      <c r="P1628" s="0" t="n">
        <f aca="false">VLOOKUP(A1628,'Team Data'!$A$1:$E$659,5,FALSE())</f>
        <v>435</v>
      </c>
      <c r="Q1628" s="0" t="n">
        <f aca="false">VLOOKUP(B1628,'Team Data'!$A$1:$E$659,4,FALSE())</f>
        <v>454</v>
      </c>
      <c r="R1628" s="0" t="n">
        <f aca="false">VLOOKUP(B1628,'Team Data'!$A$1:$E$659,5,FALSE())</f>
        <v>502</v>
      </c>
      <c r="S1628" s="0" t="n">
        <f aca="false">IF(I1628=1,(MIN(30,(C1628-D1628)))*(M1628/(M1628+N1628))*(Q1628/(Q1628+R1628)),(MAX(-30,(C1628-D1628)))*(N1628/(M1628+N1628))*(R1628/(R1628+Q1628)))</f>
        <v>-4.11614252935619</v>
      </c>
      <c r="T1628" s="0" t="n">
        <f aca="false">IF(J1628=1,(MIN(30,(D1628-C1628)))*(K1628/(K1628+L1628))*(O1628/(O1628+P1628)),(MAX(-30,(D1628-C1628)))*(L1628/(K1628+L1628))*(P1628/(P1628+O1628)))</f>
        <v>6.03758221108675</v>
      </c>
      <c r="U1628" s="7" t="n">
        <v>43076</v>
      </c>
    </row>
    <row r="1629" customFormat="false" ht="15" hidden="false" customHeight="false" outlineLevel="0" collapsed="false">
      <c r="A1629" s="0" t="s">
        <v>224</v>
      </c>
      <c r="B1629" s="0" t="s">
        <v>305</v>
      </c>
      <c r="C1629" s="0" t="n">
        <v>67</v>
      </c>
      <c r="D1629" s="0" t="n">
        <v>71</v>
      </c>
      <c r="E1629" s="0" t="n">
        <v>42</v>
      </c>
      <c r="F1629" s="0" t="n">
        <v>22</v>
      </c>
      <c r="G1629" s="0" t="n">
        <v>16</v>
      </c>
      <c r="H1629" s="0" t="n">
        <v>13</v>
      </c>
      <c r="I1629" s="0" t="n">
        <v>0</v>
      </c>
      <c r="J1629" s="0" t="n">
        <v>1</v>
      </c>
      <c r="K1629" s="0" t="n">
        <f aca="false">VLOOKUP(A1629,'Team Data'!$A$1:$E$659,2,FALSE())</f>
        <v>14</v>
      </c>
      <c r="L1629" s="0" t="n">
        <f aca="false">VLOOKUP(A1629,'Team Data'!$A$1:$E$659,3,FALSE())</f>
        <v>18</v>
      </c>
      <c r="M1629" s="0" t="n">
        <f aca="false">VLOOKUP(B1629,'Team Data'!$A$1:$E$659,2,FALSE())</f>
        <v>22</v>
      </c>
      <c r="N1629" s="0" t="n">
        <f aca="false">VLOOKUP(B1629,'Team Data'!$A$1:$E$659,3,FALSE())</f>
        <v>11</v>
      </c>
      <c r="O1629" s="0" t="n">
        <f aca="false">VLOOKUP(A1629,'Team Data'!$A$1:$E$659,4,FALSE())</f>
        <v>577</v>
      </c>
      <c r="P1629" s="0" t="n">
        <f aca="false">VLOOKUP(A1629,'Team Data'!$A$1:$E$659,5,FALSE())</f>
        <v>477</v>
      </c>
      <c r="Q1629" s="0" t="n">
        <f aca="false">VLOOKUP(B1629,'Team Data'!$A$1:$E$659,4,FALSE())</f>
        <v>522</v>
      </c>
      <c r="R1629" s="0" t="n">
        <f aca="false">VLOOKUP(B1629,'Team Data'!$A$1:$E$659,5,FALSE())</f>
        <v>501</v>
      </c>
      <c r="S1629" s="0" t="n">
        <f aca="false">IF(I1629=1,(MIN(30,(C1629-D1629)))*(M1629/(M1629+N1629))*(Q1629/(Q1629+R1629)),(MAX(-30,(C1629-D1629)))*(N1629/(M1629+N1629))*(R1629/(R1629+Q1629)))</f>
        <v>-0.652981427174976</v>
      </c>
      <c r="T1629" s="0" t="n">
        <f aca="false">IF(J1629=1,(MIN(30,(D1629-C1629)))*(K1629/(K1629+L1629))*(O1629/(O1629+P1629)),(MAX(-30,(D1629-C1629)))*(L1629/(K1629+L1629))*(P1629/(P1629+O1629)))</f>
        <v>0.958017077798862</v>
      </c>
      <c r="U1629" s="7" t="n">
        <v>43076</v>
      </c>
    </row>
    <row r="1630" customFormat="false" ht="15" hidden="false" customHeight="false" outlineLevel="0" collapsed="false">
      <c r="A1630" s="0" t="s">
        <v>446</v>
      </c>
      <c r="B1630" s="0" t="s">
        <v>248</v>
      </c>
      <c r="C1630" s="0" t="n">
        <v>74</v>
      </c>
      <c r="D1630" s="0" t="n">
        <v>97</v>
      </c>
      <c r="E1630" s="0" t="n">
        <v>34</v>
      </c>
      <c r="F1630" s="0" t="n">
        <v>38</v>
      </c>
      <c r="G1630" s="0" t="n">
        <v>14</v>
      </c>
      <c r="H1630" s="0" t="n">
        <v>9</v>
      </c>
      <c r="I1630" s="0" t="n">
        <v>0</v>
      </c>
      <c r="J1630" s="0" t="n">
        <v>1</v>
      </c>
      <c r="K1630" s="0" t="n">
        <f aca="false">VLOOKUP(A1630,'Team Data'!$A$1:$E$659,2,FALSE())</f>
        <v>0</v>
      </c>
      <c r="L1630" s="0" t="n">
        <f aca="false">VLOOKUP(A1630,'Team Data'!$A$1:$E$659,3,FALSE())</f>
        <v>2</v>
      </c>
      <c r="M1630" s="0" t="n">
        <f aca="false">VLOOKUP(B1630,'Team Data'!$A$1:$E$659,2,FALSE())</f>
        <v>7</v>
      </c>
      <c r="N1630" s="0" t="n">
        <f aca="false">VLOOKUP(B1630,'Team Data'!$A$1:$E$659,3,FALSE())</f>
        <v>25</v>
      </c>
      <c r="O1630" s="0" t="n">
        <f aca="false">VLOOKUP(A1630,'Team Data'!$A$1:$E$659,4,FALSE())</f>
        <v>11</v>
      </c>
      <c r="P1630" s="0" t="n">
        <f aca="false">VLOOKUP(A1630,'Team Data'!$A$1:$E$659,5,FALSE())</f>
        <v>51</v>
      </c>
      <c r="Q1630" s="0" t="n">
        <f aca="false">VLOOKUP(B1630,'Team Data'!$A$1:$E$659,4,FALSE())</f>
        <v>549</v>
      </c>
      <c r="R1630" s="0" t="n">
        <f aca="false">VLOOKUP(B1630,'Team Data'!$A$1:$E$659,5,FALSE())</f>
        <v>437</v>
      </c>
      <c r="S1630" s="0" t="n">
        <f aca="false">IF(I1630=1,(MIN(30,(C1630-D1630)))*(M1630/(M1630+N1630))*(Q1630/(Q1630+R1630)),(MAX(-30,(C1630-D1630)))*(N1630/(M1630+N1630))*(R1630/(R1630+Q1630)))</f>
        <v>-7.96383747464503</v>
      </c>
      <c r="T1630" s="0" t="n">
        <f aca="false">IF(J1630=1,(MIN(30,(D1630-C1630)))*(K1630/(K1630+L1630))*(O1630/(O1630+P1630)),(MAX(-30,(D1630-C1630)))*(L1630/(K1630+L1630))*(P1630/(P1630+O1630)))</f>
        <v>0</v>
      </c>
      <c r="U1630" s="7" t="n">
        <v>43076</v>
      </c>
    </row>
    <row r="1631" customFormat="false" ht="15" hidden="false" customHeight="false" outlineLevel="0" collapsed="false">
      <c r="A1631" s="0" t="s">
        <v>231</v>
      </c>
      <c r="B1631" s="0" t="s">
        <v>111</v>
      </c>
      <c r="C1631" s="0" t="n">
        <v>60</v>
      </c>
      <c r="D1631" s="0" t="n">
        <v>72</v>
      </c>
      <c r="E1631" s="0" t="n">
        <v>29</v>
      </c>
      <c r="F1631" s="0" t="n">
        <v>41</v>
      </c>
      <c r="G1631" s="0" t="n">
        <v>9</v>
      </c>
      <c r="H1631" s="0" t="n">
        <v>19</v>
      </c>
      <c r="I1631" s="0" t="n">
        <v>0</v>
      </c>
      <c r="J1631" s="0" t="n">
        <v>1</v>
      </c>
      <c r="K1631" s="0" t="n">
        <f aca="false">VLOOKUP(A1631,'Team Data'!$A$1:$E$659,2,FALSE())</f>
        <v>16</v>
      </c>
      <c r="L1631" s="0" t="n">
        <f aca="false">VLOOKUP(A1631,'Team Data'!$A$1:$E$659,3,FALSE())</f>
        <v>18</v>
      </c>
      <c r="M1631" s="0" t="n">
        <f aca="false">VLOOKUP(B1631,'Team Data'!$A$1:$E$659,2,FALSE())</f>
        <v>17</v>
      </c>
      <c r="N1631" s="0" t="n">
        <f aca="false">VLOOKUP(B1631,'Team Data'!$A$1:$E$659,3,FALSE())</f>
        <v>13</v>
      </c>
      <c r="O1631" s="0" t="n">
        <f aca="false">VLOOKUP(A1631,'Team Data'!$A$1:$E$659,4,FALSE())</f>
        <v>494</v>
      </c>
      <c r="P1631" s="0" t="n">
        <f aca="false">VLOOKUP(A1631,'Team Data'!$A$1:$E$659,5,FALSE())</f>
        <v>587</v>
      </c>
      <c r="Q1631" s="0" t="n">
        <f aca="false">VLOOKUP(B1631,'Team Data'!$A$1:$E$659,4,FALSE())</f>
        <v>461</v>
      </c>
      <c r="R1631" s="0" t="n">
        <f aca="false">VLOOKUP(B1631,'Team Data'!$A$1:$E$659,5,FALSE())</f>
        <v>455</v>
      </c>
      <c r="S1631" s="0" t="n">
        <f aca="false">IF(I1631=1,(MIN(30,(C1631-D1631)))*(M1631/(M1631+N1631))*(Q1631/(Q1631+R1631)),(MAX(-30,(C1631-D1631)))*(N1631/(M1631+N1631))*(R1631/(R1631+Q1631)))</f>
        <v>-2.58296943231441</v>
      </c>
      <c r="T1631" s="0" t="n">
        <f aca="false">IF(J1631=1,(MIN(30,(D1631-C1631)))*(K1631/(K1631+L1631))*(O1631/(O1631+P1631)),(MAX(-30,(D1631-C1631)))*(L1631/(K1631+L1631))*(P1631/(P1631+O1631)))</f>
        <v>2.58061707569244</v>
      </c>
      <c r="U1631" s="7" t="n">
        <v>43076</v>
      </c>
    </row>
    <row r="1632" customFormat="false" ht="15" hidden="false" customHeight="false" outlineLevel="0" collapsed="false">
      <c r="A1632" s="0" t="s">
        <v>550</v>
      </c>
      <c r="B1632" s="0" t="s">
        <v>267</v>
      </c>
      <c r="C1632" s="0" t="n">
        <v>65</v>
      </c>
      <c r="D1632" s="0" t="n">
        <v>93</v>
      </c>
      <c r="E1632" s="0" t="n">
        <v>23</v>
      </c>
      <c r="F1632" s="0" t="n">
        <v>33</v>
      </c>
      <c r="G1632" s="0" t="n">
        <v>23</v>
      </c>
      <c r="H1632" s="0" t="n">
        <v>19</v>
      </c>
      <c r="I1632" s="0" t="n">
        <v>0</v>
      </c>
      <c r="J1632" s="0" t="n">
        <v>1</v>
      </c>
      <c r="K1632" s="0" t="n">
        <f aca="false">VLOOKUP(A1632,'Team Data'!$A$1:$E$659,2,FALSE())</f>
        <v>0</v>
      </c>
      <c r="L1632" s="0" t="n">
        <f aca="false">VLOOKUP(A1632,'Team Data'!$A$1:$E$659,3,FALSE())</f>
        <v>2</v>
      </c>
      <c r="M1632" s="0" t="n">
        <f aca="false">VLOOKUP(B1632,'Team Data'!$A$1:$E$659,2,FALSE())</f>
        <v>10</v>
      </c>
      <c r="N1632" s="0" t="n">
        <f aca="false">VLOOKUP(B1632,'Team Data'!$A$1:$E$659,3,FALSE())</f>
        <v>22</v>
      </c>
      <c r="O1632" s="0" t="n">
        <f aca="false">VLOOKUP(A1632,'Team Data'!$A$1:$E$659,4,FALSE())</f>
        <v>24</v>
      </c>
      <c r="P1632" s="0" t="n">
        <f aca="false">VLOOKUP(A1632,'Team Data'!$A$1:$E$659,5,FALSE())</f>
        <v>40</v>
      </c>
      <c r="Q1632" s="0" t="n">
        <f aca="false">VLOOKUP(B1632,'Team Data'!$A$1:$E$659,4,FALSE())</f>
        <v>457</v>
      </c>
      <c r="R1632" s="0" t="n">
        <f aca="false">VLOOKUP(B1632,'Team Data'!$A$1:$E$659,5,FALSE())</f>
        <v>529</v>
      </c>
      <c r="S1632" s="0" t="n">
        <f aca="false">IF(I1632=1,(MIN(30,(C1632-D1632)))*(M1632/(M1632+N1632))*(Q1632/(Q1632+R1632)),(MAX(-30,(C1632-D1632)))*(N1632/(M1632+N1632))*(R1632/(R1632+Q1632)))</f>
        <v>-10.3278397565923</v>
      </c>
      <c r="T1632" s="0" t="n">
        <f aca="false">IF(J1632=1,(MIN(30,(D1632-C1632)))*(K1632/(K1632+L1632))*(O1632/(O1632+P1632)),(MAX(-30,(D1632-C1632)))*(L1632/(K1632+L1632))*(P1632/(P1632+O1632)))</f>
        <v>0</v>
      </c>
      <c r="U1632" s="7" t="n">
        <v>43076</v>
      </c>
    </row>
    <row r="1633" customFormat="false" ht="15" hidden="false" customHeight="false" outlineLevel="0" collapsed="false">
      <c r="A1633" s="0" t="s">
        <v>331</v>
      </c>
      <c r="B1633" s="0" t="s">
        <v>235</v>
      </c>
      <c r="C1633" s="0" t="n">
        <v>50</v>
      </c>
      <c r="D1633" s="0" t="n">
        <v>80</v>
      </c>
      <c r="E1633" s="0" t="n">
        <v>38</v>
      </c>
      <c r="F1633" s="0" t="n">
        <v>40</v>
      </c>
      <c r="G1633" s="0" t="n">
        <v>18</v>
      </c>
      <c r="H1633" s="0" t="n">
        <v>9</v>
      </c>
      <c r="I1633" s="0" t="n">
        <v>0</v>
      </c>
      <c r="J1633" s="0" t="n">
        <v>1</v>
      </c>
      <c r="K1633" s="0" t="n">
        <f aca="false">VLOOKUP(A1633,'Team Data'!$A$1:$E$659,2,FALSE())</f>
        <v>15</v>
      </c>
      <c r="L1633" s="0" t="n">
        <f aca="false">VLOOKUP(A1633,'Team Data'!$A$1:$E$659,3,FALSE())</f>
        <v>17</v>
      </c>
      <c r="M1633" s="0" t="n">
        <f aca="false">VLOOKUP(B1633,'Team Data'!$A$1:$E$659,2,FALSE())</f>
        <v>30</v>
      </c>
      <c r="N1633" s="0" t="n">
        <f aca="false">VLOOKUP(B1633,'Team Data'!$A$1:$E$659,3,FALSE())</f>
        <v>7</v>
      </c>
      <c r="O1633" s="0" t="n">
        <f aca="false">VLOOKUP(A1633,'Team Data'!$A$1:$E$659,4,FALSE())</f>
        <v>528</v>
      </c>
      <c r="P1633" s="0" t="n">
        <f aca="false">VLOOKUP(A1633,'Team Data'!$A$1:$E$659,5,FALSE())</f>
        <v>460</v>
      </c>
      <c r="Q1633" s="0" t="n">
        <f aca="false">VLOOKUP(B1633,'Team Data'!$A$1:$E$659,4,FALSE())</f>
        <v>726</v>
      </c>
      <c r="R1633" s="0" t="n">
        <f aca="false">VLOOKUP(B1633,'Team Data'!$A$1:$E$659,5,FALSE())</f>
        <v>521</v>
      </c>
      <c r="S1633" s="0" t="n">
        <f aca="false">IF(I1633=1,(MIN(30,(C1633-D1633)))*(M1633/(M1633+N1633))*(Q1633/(Q1633+R1633)),(MAX(-30,(C1633-D1633)))*(N1633/(M1633+N1633))*(R1633/(R1633+Q1633)))</f>
        <v>-2.37131277227508</v>
      </c>
      <c r="T1633" s="0" t="n">
        <f aca="false">IF(J1633=1,(MIN(30,(D1633-C1633)))*(K1633/(K1633+L1633))*(O1633/(O1633+P1633)),(MAX(-30,(D1633-C1633)))*(L1633/(K1633+L1633))*(P1633/(P1633+O1633)))</f>
        <v>7.51518218623482</v>
      </c>
      <c r="U1633" s="7" t="n">
        <v>43076</v>
      </c>
    </row>
    <row r="1634" customFormat="false" ht="15" hidden="false" customHeight="false" outlineLevel="0" collapsed="false">
      <c r="A1634" s="0" t="s">
        <v>237</v>
      </c>
      <c r="B1634" s="0" t="s">
        <v>109</v>
      </c>
      <c r="C1634" s="0" t="n">
        <v>75</v>
      </c>
      <c r="D1634" s="0" t="n">
        <v>77</v>
      </c>
      <c r="E1634" s="0" t="n">
        <v>39</v>
      </c>
      <c r="F1634" s="0" t="n">
        <v>30</v>
      </c>
      <c r="G1634" s="0" t="n">
        <v>12</v>
      </c>
      <c r="H1634" s="0" t="n">
        <v>8</v>
      </c>
      <c r="I1634" s="0" t="n">
        <v>0</v>
      </c>
      <c r="J1634" s="0" t="n">
        <v>1</v>
      </c>
      <c r="K1634" s="0" t="n">
        <f aca="false">VLOOKUP(A1634,'Team Data'!$A$1:$E$659,2,FALSE())</f>
        <v>12</v>
      </c>
      <c r="L1634" s="0" t="n">
        <f aca="false">VLOOKUP(A1634,'Team Data'!$A$1:$E$659,3,FALSE())</f>
        <v>21</v>
      </c>
      <c r="M1634" s="0" t="n">
        <f aca="false">VLOOKUP(B1634,'Team Data'!$A$1:$E$659,2,FALSE())</f>
        <v>19</v>
      </c>
      <c r="N1634" s="0" t="n">
        <f aca="false">VLOOKUP(B1634,'Team Data'!$A$1:$E$659,3,FALSE())</f>
        <v>14</v>
      </c>
      <c r="O1634" s="0" t="n">
        <f aca="false">VLOOKUP(A1634,'Team Data'!$A$1:$E$659,4,FALSE())</f>
        <v>483</v>
      </c>
      <c r="P1634" s="0" t="n">
        <f aca="false">VLOOKUP(A1634,'Team Data'!$A$1:$E$659,5,FALSE())</f>
        <v>570</v>
      </c>
      <c r="Q1634" s="0" t="n">
        <f aca="false">VLOOKUP(B1634,'Team Data'!$A$1:$E$659,4,FALSE())</f>
        <v>501</v>
      </c>
      <c r="R1634" s="0" t="n">
        <f aca="false">VLOOKUP(B1634,'Team Data'!$A$1:$E$659,5,FALSE())</f>
        <v>542</v>
      </c>
      <c r="S1634" s="0" t="n">
        <f aca="false">IF(I1634=1,(MIN(30,(C1634-D1634)))*(M1634/(M1634+N1634))*(Q1634/(Q1634+R1634)),(MAX(-30,(C1634-D1634)))*(N1634/(M1634+N1634))*(R1634/(R1634+Q1634)))</f>
        <v>-0.440919259711206</v>
      </c>
      <c r="T1634" s="0" t="n">
        <f aca="false">IF(J1634=1,(MIN(30,(D1634-C1634)))*(K1634/(K1634+L1634))*(O1634/(O1634+P1634)),(MAX(-30,(D1634-C1634)))*(L1634/(K1634+L1634))*(P1634/(P1634+O1634)))</f>
        <v>0.333592333592334</v>
      </c>
      <c r="U1634" s="7" t="n">
        <v>43077</v>
      </c>
    </row>
    <row r="1635" customFormat="false" ht="15" hidden="false" customHeight="false" outlineLevel="0" collapsed="false">
      <c r="A1635" s="0" t="s">
        <v>214</v>
      </c>
      <c r="B1635" s="0" t="s">
        <v>161</v>
      </c>
      <c r="C1635" s="0" t="n">
        <v>62</v>
      </c>
      <c r="D1635" s="0" t="n">
        <v>87</v>
      </c>
      <c r="E1635" s="0" t="n">
        <v>29</v>
      </c>
      <c r="F1635" s="0" t="n">
        <v>49</v>
      </c>
      <c r="G1635" s="0" t="n">
        <v>15</v>
      </c>
      <c r="H1635" s="0" t="n">
        <v>19</v>
      </c>
      <c r="I1635" s="0" t="n">
        <v>0</v>
      </c>
      <c r="J1635" s="0" t="n">
        <v>1</v>
      </c>
      <c r="K1635" s="0" t="n">
        <f aca="false">VLOOKUP(A1635,'Team Data'!$A$1:$E$659,2,FALSE())</f>
        <v>14</v>
      </c>
      <c r="L1635" s="0" t="n">
        <f aca="false">VLOOKUP(A1635,'Team Data'!$A$1:$E$659,3,FALSE())</f>
        <v>16</v>
      </c>
      <c r="M1635" s="0" t="n">
        <f aca="false">VLOOKUP(B1635,'Team Data'!$A$1:$E$659,2,FALSE())</f>
        <v>19</v>
      </c>
      <c r="N1635" s="0" t="n">
        <f aca="false">VLOOKUP(B1635,'Team Data'!$A$1:$E$659,3,FALSE())</f>
        <v>13</v>
      </c>
      <c r="O1635" s="0" t="n">
        <f aca="false">VLOOKUP(A1635,'Team Data'!$A$1:$E$659,4,FALSE())</f>
        <v>515</v>
      </c>
      <c r="P1635" s="0" t="n">
        <f aca="false">VLOOKUP(A1635,'Team Data'!$A$1:$E$659,5,FALSE())</f>
        <v>457</v>
      </c>
      <c r="Q1635" s="0" t="n">
        <f aca="false">VLOOKUP(B1635,'Team Data'!$A$1:$E$659,4,FALSE())</f>
        <v>626</v>
      </c>
      <c r="R1635" s="0" t="n">
        <f aca="false">VLOOKUP(B1635,'Team Data'!$A$1:$E$659,5,FALSE())</f>
        <v>423</v>
      </c>
      <c r="S1635" s="0" t="n">
        <f aca="false">IF(I1635=1,(MIN(30,(C1635-D1635)))*(M1635/(M1635+N1635))*(Q1635/(Q1635+R1635)),(MAX(-30,(C1635-D1635)))*(N1635/(M1635+N1635))*(R1635/(R1635+Q1635)))</f>
        <v>-4.09541825548141</v>
      </c>
      <c r="T1635" s="0" t="n">
        <f aca="false">IF(J1635=1,(MIN(30,(D1635-C1635)))*(K1635/(K1635+L1635))*(O1635/(O1635+P1635)),(MAX(-30,(D1635-C1635)))*(L1635/(K1635+L1635))*(P1635/(P1635+O1635)))</f>
        <v>6.18141289437586</v>
      </c>
      <c r="U1635" s="7" t="n">
        <v>43077</v>
      </c>
    </row>
    <row r="1636" customFormat="false" ht="15" hidden="false" customHeight="false" outlineLevel="0" collapsed="false">
      <c r="A1636" s="0" t="s">
        <v>186</v>
      </c>
      <c r="B1636" s="0" t="s">
        <v>244</v>
      </c>
      <c r="C1636" s="0" t="n">
        <v>64</v>
      </c>
      <c r="D1636" s="0" t="n">
        <v>73</v>
      </c>
      <c r="E1636" s="0" t="n">
        <v>42</v>
      </c>
      <c r="F1636" s="0" t="n">
        <v>40</v>
      </c>
      <c r="G1636" s="0" t="n">
        <v>12</v>
      </c>
      <c r="H1636" s="0" t="n">
        <v>19</v>
      </c>
      <c r="I1636" s="0" t="n">
        <v>0</v>
      </c>
      <c r="J1636" s="0" t="n">
        <v>1</v>
      </c>
      <c r="K1636" s="0" t="n">
        <f aca="false">VLOOKUP(A1636,'Team Data'!$A$1:$E$659,2,FALSE())</f>
        <v>14</v>
      </c>
      <c r="L1636" s="0" t="n">
        <f aca="false">VLOOKUP(A1636,'Team Data'!$A$1:$E$659,3,FALSE())</f>
        <v>16</v>
      </c>
      <c r="M1636" s="0" t="n">
        <f aca="false">VLOOKUP(B1636,'Team Data'!$A$1:$E$659,2,FALSE())</f>
        <v>15</v>
      </c>
      <c r="N1636" s="0" t="n">
        <f aca="false">VLOOKUP(B1636,'Team Data'!$A$1:$E$659,3,FALSE())</f>
        <v>19</v>
      </c>
      <c r="O1636" s="0" t="n">
        <f aca="false">VLOOKUP(A1636,'Team Data'!$A$1:$E$659,4,FALSE())</f>
        <v>451</v>
      </c>
      <c r="P1636" s="0" t="n">
        <f aca="false">VLOOKUP(A1636,'Team Data'!$A$1:$E$659,5,FALSE())</f>
        <v>468</v>
      </c>
      <c r="Q1636" s="0" t="n">
        <f aca="false">VLOOKUP(B1636,'Team Data'!$A$1:$E$659,4,FALSE())</f>
        <v>608</v>
      </c>
      <c r="R1636" s="0" t="n">
        <f aca="false">VLOOKUP(B1636,'Team Data'!$A$1:$E$659,5,FALSE())</f>
        <v>484</v>
      </c>
      <c r="S1636" s="0" t="n">
        <f aca="false">IF(I1636=1,(MIN(30,(C1636-D1636)))*(M1636/(M1636+N1636))*(Q1636/(Q1636+R1636)),(MAX(-30,(C1636-D1636)))*(N1636/(M1636+N1636))*(R1636/(R1636+Q1636)))</f>
        <v>-2.22915319974143</v>
      </c>
      <c r="T1636" s="0" t="n">
        <f aca="false">IF(J1636=1,(MIN(30,(D1636-C1636)))*(K1636/(K1636+L1636))*(O1636/(O1636+P1636)),(MAX(-30,(D1636-C1636)))*(L1636/(K1636+L1636))*(P1636/(P1636+O1636)))</f>
        <v>2.06115342763874</v>
      </c>
      <c r="U1636" s="7" t="n">
        <v>43077</v>
      </c>
    </row>
    <row r="1637" customFormat="false" ht="15" hidden="false" customHeight="false" outlineLevel="0" collapsed="false">
      <c r="A1637" s="0" t="s">
        <v>83</v>
      </c>
      <c r="B1637" s="0" t="s">
        <v>317</v>
      </c>
      <c r="C1637" s="0" t="n">
        <v>44</v>
      </c>
      <c r="D1637" s="0" t="n">
        <v>75</v>
      </c>
      <c r="E1637" s="0" t="n">
        <v>27</v>
      </c>
      <c r="F1637" s="0" t="n">
        <v>32</v>
      </c>
      <c r="G1637" s="0" t="n">
        <v>16</v>
      </c>
      <c r="H1637" s="0" t="n">
        <v>8</v>
      </c>
      <c r="I1637" s="0" t="n">
        <v>0</v>
      </c>
      <c r="J1637" s="0" t="n">
        <v>1</v>
      </c>
      <c r="K1637" s="0" t="n">
        <f aca="false">VLOOKUP(A1637,'Team Data'!$A$1:$E$659,2,FALSE())</f>
        <v>14</v>
      </c>
      <c r="L1637" s="0" t="n">
        <f aca="false">VLOOKUP(A1637,'Team Data'!$A$1:$E$659,3,FALSE())</f>
        <v>18</v>
      </c>
      <c r="M1637" s="0" t="n">
        <f aca="false">VLOOKUP(B1637,'Team Data'!$A$1:$E$659,2,FALSE())</f>
        <v>27</v>
      </c>
      <c r="N1637" s="0" t="n">
        <f aca="false">VLOOKUP(B1637,'Team Data'!$A$1:$E$659,3,FALSE())</f>
        <v>8</v>
      </c>
      <c r="O1637" s="0" t="n">
        <f aca="false">VLOOKUP(A1637,'Team Data'!$A$1:$E$659,4,FALSE())</f>
        <v>525</v>
      </c>
      <c r="P1637" s="0" t="n">
        <f aca="false">VLOOKUP(A1637,'Team Data'!$A$1:$E$659,5,FALSE())</f>
        <v>457</v>
      </c>
      <c r="Q1637" s="0" t="n">
        <f aca="false">VLOOKUP(B1637,'Team Data'!$A$1:$E$659,4,FALSE())</f>
        <v>534</v>
      </c>
      <c r="R1637" s="0" t="n">
        <f aca="false">VLOOKUP(B1637,'Team Data'!$A$1:$E$659,5,FALSE())</f>
        <v>523</v>
      </c>
      <c r="S1637" s="0" t="n">
        <f aca="false">IF(I1637=1,(MIN(30,(C1637-D1637)))*(M1637/(M1637+N1637))*(Q1637/(Q1637+R1637)),(MAX(-30,(C1637-D1637)))*(N1637/(M1637+N1637))*(R1637/(R1637+Q1637)))</f>
        <v>-3.39289093120692</v>
      </c>
      <c r="T1637" s="0" t="n">
        <f aca="false">IF(J1637=1,(MIN(30,(D1637-C1637)))*(K1637/(K1637+L1637))*(O1637/(O1637+P1637)),(MAX(-30,(D1637-C1637)))*(L1637/(K1637+L1637))*(P1637/(P1637+O1637)))</f>
        <v>7.01692973523422</v>
      </c>
      <c r="U1637" s="7" t="n">
        <v>43077</v>
      </c>
    </row>
    <row r="1638" customFormat="false" ht="15" hidden="false" customHeight="false" outlineLevel="0" collapsed="false">
      <c r="A1638" s="0" t="s">
        <v>74</v>
      </c>
      <c r="B1638" s="0" t="s">
        <v>140</v>
      </c>
      <c r="C1638" s="0" t="n">
        <v>72</v>
      </c>
      <c r="D1638" s="0" t="n">
        <v>70</v>
      </c>
      <c r="E1638" s="0" t="n">
        <v>41</v>
      </c>
      <c r="F1638" s="0" t="n">
        <v>27</v>
      </c>
      <c r="G1638" s="0" t="n">
        <v>18</v>
      </c>
      <c r="H1638" s="0" t="n">
        <v>9</v>
      </c>
      <c r="I1638" s="0" t="n">
        <v>1</v>
      </c>
      <c r="J1638" s="0" t="n">
        <v>0</v>
      </c>
      <c r="K1638" s="0" t="n">
        <f aca="false">VLOOKUP(A1638,'Team Data'!$A$1:$E$659,2,FALSE())</f>
        <v>13</v>
      </c>
      <c r="L1638" s="0" t="n">
        <f aca="false">VLOOKUP(A1638,'Team Data'!$A$1:$E$659,3,FALSE())</f>
        <v>20</v>
      </c>
      <c r="M1638" s="0" t="n">
        <f aca="false">VLOOKUP(B1638,'Team Data'!$A$1:$E$659,2,FALSE())</f>
        <v>13</v>
      </c>
      <c r="N1638" s="0" t="n">
        <f aca="false">VLOOKUP(B1638,'Team Data'!$A$1:$E$659,3,FALSE())</f>
        <v>19</v>
      </c>
      <c r="O1638" s="0" t="n">
        <f aca="false">VLOOKUP(A1638,'Team Data'!$A$1:$E$659,4,FALSE())</f>
        <v>534</v>
      </c>
      <c r="P1638" s="0" t="n">
        <f aca="false">VLOOKUP(A1638,'Team Data'!$A$1:$E$659,5,FALSE())</f>
        <v>500</v>
      </c>
      <c r="Q1638" s="0" t="n">
        <f aca="false">VLOOKUP(B1638,'Team Data'!$A$1:$E$659,4,FALSE())</f>
        <v>557</v>
      </c>
      <c r="R1638" s="0" t="n">
        <f aca="false">VLOOKUP(B1638,'Team Data'!$A$1:$E$659,5,FALSE())</f>
        <v>489</v>
      </c>
      <c r="S1638" s="0" t="n">
        <f aca="false">IF(I1638=1,(MIN(30,(C1638-D1638)))*(M1638/(M1638+N1638))*(Q1638/(Q1638+R1638)),(MAX(-30,(C1638-D1638)))*(N1638/(M1638+N1638))*(R1638/(R1638+Q1638)))</f>
        <v>0.432660133843212</v>
      </c>
      <c r="T1638" s="0" t="n">
        <f aca="false">IF(J1638=1,(MIN(30,(D1638-C1638)))*(K1638/(K1638+L1638))*(O1638/(O1638+P1638)),(MAX(-30,(D1638-C1638)))*(L1638/(K1638+L1638))*(P1638/(P1638+O1638)))</f>
        <v>-0.586132114178536</v>
      </c>
      <c r="U1638" s="7" t="n">
        <v>43077</v>
      </c>
    </row>
    <row r="1639" customFormat="false" ht="15" hidden="false" customHeight="false" outlineLevel="0" collapsed="false">
      <c r="A1639" s="0" t="s">
        <v>284</v>
      </c>
      <c r="B1639" s="0" t="s">
        <v>61</v>
      </c>
      <c r="C1639" s="0" t="n">
        <v>76</v>
      </c>
      <c r="D1639" s="0" t="n">
        <v>66</v>
      </c>
      <c r="E1639" s="0" t="n">
        <v>42</v>
      </c>
      <c r="F1639" s="0" t="n">
        <v>30</v>
      </c>
      <c r="G1639" s="0" t="n">
        <v>22</v>
      </c>
      <c r="H1639" s="0" t="n">
        <v>22</v>
      </c>
      <c r="I1639" s="0" t="n">
        <v>1</v>
      </c>
      <c r="J1639" s="0" t="n">
        <v>0</v>
      </c>
      <c r="K1639" s="0" t="n">
        <f aca="false">VLOOKUP(A1639,'Team Data'!$A$1:$E$659,2,FALSE())</f>
        <v>13</v>
      </c>
      <c r="L1639" s="0" t="n">
        <f aca="false">VLOOKUP(A1639,'Team Data'!$A$1:$E$659,3,FALSE())</f>
        <v>18</v>
      </c>
      <c r="M1639" s="0" t="n">
        <f aca="false">VLOOKUP(B1639,'Team Data'!$A$1:$E$659,2,FALSE())</f>
        <v>8</v>
      </c>
      <c r="N1639" s="0" t="n">
        <f aca="false">VLOOKUP(B1639,'Team Data'!$A$1:$E$659,3,FALSE())</f>
        <v>19</v>
      </c>
      <c r="O1639" s="0" t="n">
        <f aca="false">VLOOKUP(A1639,'Team Data'!$A$1:$E$659,4,FALSE())</f>
        <v>512</v>
      </c>
      <c r="P1639" s="0" t="n">
        <f aca="false">VLOOKUP(A1639,'Team Data'!$A$1:$E$659,5,FALSE())</f>
        <v>455</v>
      </c>
      <c r="Q1639" s="0" t="n">
        <f aca="false">VLOOKUP(B1639,'Team Data'!$A$1:$E$659,4,FALSE())</f>
        <v>409</v>
      </c>
      <c r="R1639" s="0" t="n">
        <f aca="false">VLOOKUP(B1639,'Team Data'!$A$1:$E$659,5,FALSE())</f>
        <v>407</v>
      </c>
      <c r="S1639" s="0" t="n">
        <f aca="false">IF(I1639=1,(MIN(30,(C1639-D1639)))*(M1639/(M1639+N1639))*(Q1639/(Q1639+R1639)),(MAX(-30,(C1639-D1639)))*(N1639/(M1639+N1639))*(R1639/(R1639+Q1639)))</f>
        <v>1.48511256354394</v>
      </c>
      <c r="T1639" s="0" t="n">
        <f aca="false">IF(J1639=1,(MIN(30,(D1639-C1639)))*(K1639/(K1639+L1639))*(O1639/(O1639+P1639)),(MAX(-30,(D1639-C1639)))*(L1639/(K1639+L1639))*(P1639/(P1639+O1639)))</f>
        <v>-2.7320946058645</v>
      </c>
      <c r="U1639" s="7" t="n">
        <v>43077</v>
      </c>
    </row>
    <row r="1640" customFormat="false" ht="15" hidden="false" customHeight="false" outlineLevel="0" collapsed="false">
      <c r="A1640" s="0" t="s">
        <v>321</v>
      </c>
      <c r="B1640" s="0" t="s">
        <v>208</v>
      </c>
      <c r="C1640" s="0" t="n">
        <v>58</v>
      </c>
      <c r="D1640" s="0" t="n">
        <v>62</v>
      </c>
      <c r="E1640" s="0" t="n">
        <v>35</v>
      </c>
      <c r="F1640" s="0" t="n">
        <v>29</v>
      </c>
      <c r="G1640" s="0" t="n">
        <v>13</v>
      </c>
      <c r="H1640" s="0" t="n">
        <v>12</v>
      </c>
      <c r="I1640" s="0" t="n">
        <v>0</v>
      </c>
      <c r="J1640" s="0" t="n">
        <v>1</v>
      </c>
      <c r="K1640" s="0" t="n">
        <f aca="false">VLOOKUP(A1640,'Team Data'!$A$1:$E$659,2,FALSE())</f>
        <v>21</v>
      </c>
      <c r="L1640" s="0" t="n">
        <f aca="false">VLOOKUP(A1640,'Team Data'!$A$1:$E$659,3,FALSE())</f>
        <v>13</v>
      </c>
      <c r="M1640" s="0" t="n">
        <f aca="false">VLOOKUP(B1640,'Team Data'!$A$1:$E$659,2,FALSE())</f>
        <v>16</v>
      </c>
      <c r="N1640" s="0" t="n">
        <f aca="false">VLOOKUP(B1640,'Team Data'!$A$1:$E$659,3,FALSE())</f>
        <v>16</v>
      </c>
      <c r="O1640" s="0" t="n">
        <f aca="false">VLOOKUP(A1640,'Team Data'!$A$1:$E$659,4,FALSE())</f>
        <v>576</v>
      </c>
      <c r="P1640" s="0" t="n">
        <f aca="false">VLOOKUP(A1640,'Team Data'!$A$1:$E$659,5,FALSE())</f>
        <v>519</v>
      </c>
      <c r="Q1640" s="0" t="n">
        <f aca="false">VLOOKUP(B1640,'Team Data'!$A$1:$E$659,4,FALSE())</f>
        <v>582</v>
      </c>
      <c r="R1640" s="0" t="n">
        <f aca="false">VLOOKUP(B1640,'Team Data'!$A$1:$E$659,5,FALSE())</f>
        <v>422</v>
      </c>
      <c r="S1640" s="0" t="n">
        <f aca="false">IF(I1640=1,(MIN(30,(C1640-D1640)))*(M1640/(M1640+N1640))*(Q1640/(Q1640+R1640)),(MAX(-30,(C1640-D1640)))*(N1640/(M1640+N1640))*(R1640/(R1640+Q1640)))</f>
        <v>-0.840637450199203</v>
      </c>
      <c r="T1640" s="0" t="n">
        <f aca="false">IF(J1640=1,(MIN(30,(D1640-C1640)))*(K1640/(K1640+L1640))*(O1640/(O1640+P1640)),(MAX(-30,(D1640-C1640)))*(L1640/(K1640+L1640))*(P1640/(P1640+O1640)))</f>
        <v>1.29959709911362</v>
      </c>
      <c r="U1640" s="7" t="n">
        <v>43077</v>
      </c>
    </row>
    <row r="1641" customFormat="false" ht="15" hidden="false" customHeight="false" outlineLevel="0" collapsed="false">
      <c r="A1641" s="0" t="s">
        <v>127</v>
      </c>
      <c r="B1641" s="0" t="s">
        <v>128</v>
      </c>
      <c r="C1641" s="0" t="n">
        <v>78</v>
      </c>
      <c r="D1641" s="0" t="n">
        <v>84</v>
      </c>
      <c r="E1641" s="0" t="n">
        <v>53</v>
      </c>
      <c r="F1641" s="0" t="n">
        <v>31</v>
      </c>
      <c r="G1641" s="0" t="n">
        <v>18</v>
      </c>
      <c r="H1641" s="0" t="n">
        <v>8</v>
      </c>
      <c r="I1641" s="0" t="n">
        <v>0</v>
      </c>
      <c r="J1641" s="0" t="n">
        <v>1</v>
      </c>
      <c r="K1641" s="0" t="n">
        <f aca="false">VLOOKUP(A1641,'Team Data'!$A$1:$E$659,2,FALSE())</f>
        <v>14</v>
      </c>
      <c r="L1641" s="0" t="n">
        <f aca="false">VLOOKUP(A1641,'Team Data'!$A$1:$E$659,3,FALSE())</f>
        <v>19</v>
      </c>
      <c r="M1641" s="0" t="n">
        <f aca="false">VLOOKUP(B1641,'Team Data'!$A$1:$E$659,2,FALSE())</f>
        <v>12</v>
      </c>
      <c r="N1641" s="0" t="n">
        <f aca="false">VLOOKUP(B1641,'Team Data'!$A$1:$E$659,3,FALSE())</f>
        <v>18</v>
      </c>
      <c r="O1641" s="0" t="n">
        <f aca="false">VLOOKUP(A1641,'Team Data'!$A$1:$E$659,4,FALSE())</f>
        <v>641</v>
      </c>
      <c r="P1641" s="0" t="n">
        <f aca="false">VLOOKUP(A1641,'Team Data'!$A$1:$E$659,5,FALSE())</f>
        <v>461</v>
      </c>
      <c r="Q1641" s="0" t="n">
        <f aca="false">VLOOKUP(B1641,'Team Data'!$A$1:$E$659,4,FALSE())</f>
        <v>594</v>
      </c>
      <c r="R1641" s="0" t="n">
        <f aca="false">VLOOKUP(B1641,'Team Data'!$A$1:$E$659,5,FALSE())</f>
        <v>420</v>
      </c>
      <c r="S1641" s="0" t="n">
        <f aca="false">IF(I1641=1,(MIN(30,(C1641-D1641)))*(M1641/(M1641+N1641))*(Q1641/(Q1641+R1641)),(MAX(-30,(C1641-D1641)))*(N1641/(M1641+N1641))*(R1641/(R1641+Q1641)))</f>
        <v>-1.49112426035503</v>
      </c>
      <c r="T1641" s="0" t="n">
        <f aca="false">IF(J1641=1,(MIN(30,(D1641-C1641)))*(K1641/(K1641+L1641))*(O1641/(O1641+P1641)),(MAX(-30,(D1641-C1641)))*(L1641/(K1641+L1641))*(P1641/(P1641+O1641)))</f>
        <v>1.48061376010559</v>
      </c>
      <c r="U1641" s="7" t="n">
        <v>43077</v>
      </c>
    </row>
    <row r="1642" customFormat="false" ht="15" hidden="false" customHeight="false" outlineLevel="0" collapsed="false">
      <c r="A1642" s="0" t="s">
        <v>117</v>
      </c>
      <c r="B1642" s="0" t="s">
        <v>99</v>
      </c>
      <c r="C1642" s="0" t="n">
        <v>67</v>
      </c>
      <c r="D1642" s="0" t="n">
        <v>81</v>
      </c>
      <c r="E1642" s="0" t="n">
        <v>25</v>
      </c>
      <c r="F1642" s="0" t="n">
        <v>41</v>
      </c>
      <c r="G1642" s="0" t="n">
        <v>11</v>
      </c>
      <c r="H1642" s="0" t="n">
        <v>12</v>
      </c>
      <c r="I1642" s="0" t="n">
        <v>0</v>
      </c>
      <c r="J1642" s="0" t="n">
        <v>1</v>
      </c>
      <c r="K1642" s="0" t="n">
        <f aca="false">VLOOKUP(A1642,'Team Data'!$A$1:$E$659,2,FALSE())</f>
        <v>10</v>
      </c>
      <c r="L1642" s="0" t="n">
        <f aca="false">VLOOKUP(A1642,'Team Data'!$A$1:$E$659,3,FALSE())</f>
        <v>23</v>
      </c>
      <c r="M1642" s="0" t="n">
        <f aca="false">VLOOKUP(B1642,'Team Data'!$A$1:$E$659,2,FALSE())</f>
        <v>15</v>
      </c>
      <c r="N1642" s="0" t="n">
        <f aca="false">VLOOKUP(B1642,'Team Data'!$A$1:$E$659,3,FALSE())</f>
        <v>15</v>
      </c>
      <c r="O1642" s="0" t="n">
        <f aca="false">VLOOKUP(A1642,'Team Data'!$A$1:$E$659,4,FALSE())</f>
        <v>452</v>
      </c>
      <c r="P1642" s="0" t="n">
        <f aca="false">VLOOKUP(A1642,'Team Data'!$A$1:$E$659,5,FALSE())</f>
        <v>578</v>
      </c>
      <c r="Q1642" s="0" t="n">
        <f aca="false">VLOOKUP(B1642,'Team Data'!$A$1:$E$659,4,FALSE())</f>
        <v>543</v>
      </c>
      <c r="R1642" s="0" t="n">
        <f aca="false">VLOOKUP(B1642,'Team Data'!$A$1:$E$659,5,FALSE())</f>
        <v>466</v>
      </c>
      <c r="S1642" s="0" t="n">
        <f aca="false">IF(I1642=1,(MIN(30,(C1642-D1642)))*(M1642/(M1642+N1642))*(Q1642/(Q1642+R1642)),(MAX(-30,(C1642-D1642)))*(N1642/(M1642+N1642))*(R1642/(R1642+Q1642)))</f>
        <v>-3.23290386521308</v>
      </c>
      <c r="T1642" s="0" t="n">
        <f aca="false">IF(J1642=1,(MIN(30,(D1642-C1642)))*(K1642/(K1642+L1642))*(O1642/(O1642+P1642)),(MAX(-30,(D1642-C1642)))*(L1642/(K1642+L1642))*(P1642/(P1642+O1642)))</f>
        <v>1.86172403648132</v>
      </c>
      <c r="U1642" s="7" t="n">
        <v>43077</v>
      </c>
    </row>
    <row r="1643" customFormat="false" ht="15" hidden="false" customHeight="false" outlineLevel="0" collapsed="false">
      <c r="A1643" s="0" t="s">
        <v>82</v>
      </c>
      <c r="B1643" s="0" t="s">
        <v>258</v>
      </c>
      <c r="C1643" s="0" t="n">
        <v>71</v>
      </c>
      <c r="D1643" s="0" t="n">
        <v>81</v>
      </c>
      <c r="E1643" s="0" t="n">
        <v>40</v>
      </c>
      <c r="F1643" s="0" t="n">
        <v>43</v>
      </c>
      <c r="G1643" s="0" t="n">
        <v>13</v>
      </c>
      <c r="H1643" s="0" t="n">
        <v>10</v>
      </c>
      <c r="I1643" s="0" t="n">
        <v>0</v>
      </c>
      <c r="J1643" s="0" t="n">
        <v>1</v>
      </c>
      <c r="K1643" s="0" t="n">
        <f aca="false">VLOOKUP(A1643,'Team Data'!$A$1:$E$659,2,FALSE())</f>
        <v>20</v>
      </c>
      <c r="L1643" s="0" t="n">
        <f aca="false">VLOOKUP(A1643,'Team Data'!$A$1:$E$659,3,FALSE())</f>
        <v>15</v>
      </c>
      <c r="M1643" s="0" t="n">
        <f aca="false">VLOOKUP(B1643,'Team Data'!$A$1:$E$659,2,FALSE())</f>
        <v>22</v>
      </c>
      <c r="N1643" s="0" t="n">
        <f aca="false">VLOOKUP(B1643,'Team Data'!$A$1:$E$659,3,FALSE())</f>
        <v>17</v>
      </c>
      <c r="O1643" s="0" t="n">
        <f aca="false">VLOOKUP(A1643,'Team Data'!$A$1:$E$659,4,FALSE())</f>
        <v>577</v>
      </c>
      <c r="P1643" s="0" t="n">
        <f aca="false">VLOOKUP(A1643,'Team Data'!$A$1:$E$659,5,FALSE())</f>
        <v>520</v>
      </c>
      <c r="Q1643" s="0" t="n">
        <f aca="false">VLOOKUP(B1643,'Team Data'!$A$1:$E$659,4,FALSE())</f>
        <v>712</v>
      </c>
      <c r="R1643" s="0" t="n">
        <f aca="false">VLOOKUP(B1643,'Team Data'!$A$1:$E$659,5,FALSE())</f>
        <v>575</v>
      </c>
      <c r="S1643" s="0" t="n">
        <f aca="false">IF(I1643=1,(MIN(30,(C1643-D1643)))*(M1643/(M1643+N1643))*(Q1643/(Q1643+R1643)),(MAX(-30,(C1643-D1643)))*(N1643/(M1643+N1643))*(R1643/(R1643+Q1643)))</f>
        <v>-1.94748271671349</v>
      </c>
      <c r="T1643" s="0" t="n">
        <f aca="false">IF(J1643=1,(MIN(30,(D1643-C1643)))*(K1643/(K1643+L1643))*(O1643/(O1643+P1643)),(MAX(-30,(D1643-C1643)))*(L1643/(K1643+L1643))*(P1643/(P1643+O1643)))</f>
        <v>3.0055996874593</v>
      </c>
      <c r="U1643" s="7" t="n">
        <v>43077</v>
      </c>
    </row>
    <row r="1644" customFormat="false" ht="15" hidden="false" customHeight="false" outlineLevel="0" collapsed="false">
      <c r="A1644" s="0" t="s">
        <v>447</v>
      </c>
      <c r="B1644" s="0" t="s">
        <v>40</v>
      </c>
      <c r="C1644" s="0" t="n">
        <v>71</v>
      </c>
      <c r="D1644" s="0" t="n">
        <v>100</v>
      </c>
      <c r="E1644" s="0" t="n">
        <v>28</v>
      </c>
      <c r="F1644" s="0" t="n">
        <v>38</v>
      </c>
      <c r="G1644" s="0" t="n">
        <v>22</v>
      </c>
      <c r="H1644" s="0" t="n">
        <v>13</v>
      </c>
      <c r="I1644" s="0" t="n">
        <v>0</v>
      </c>
      <c r="J1644" s="0" t="n">
        <v>1</v>
      </c>
      <c r="K1644" s="0" t="n">
        <f aca="false">VLOOKUP(A1644,'Team Data'!$A$1:$E$659,2,FALSE())</f>
        <v>0</v>
      </c>
      <c r="L1644" s="0" t="n">
        <f aca="false">VLOOKUP(A1644,'Team Data'!$A$1:$E$659,3,FALSE())</f>
        <v>4</v>
      </c>
      <c r="M1644" s="0" t="n">
        <f aca="false">VLOOKUP(B1644,'Team Data'!$A$1:$E$659,2,FALSE())</f>
        <v>12</v>
      </c>
      <c r="N1644" s="0" t="n">
        <f aca="false">VLOOKUP(B1644,'Team Data'!$A$1:$E$659,3,FALSE())</f>
        <v>18</v>
      </c>
      <c r="O1644" s="0" t="n">
        <f aca="false">VLOOKUP(A1644,'Team Data'!$A$1:$E$659,4,FALSE())</f>
        <v>55</v>
      </c>
      <c r="P1644" s="0" t="n">
        <f aca="false">VLOOKUP(A1644,'Team Data'!$A$1:$E$659,5,FALSE())</f>
        <v>73</v>
      </c>
      <c r="Q1644" s="0" t="n">
        <f aca="false">VLOOKUP(B1644,'Team Data'!$A$1:$E$659,4,FALSE())</f>
        <v>502</v>
      </c>
      <c r="R1644" s="0" t="n">
        <f aca="false">VLOOKUP(B1644,'Team Data'!$A$1:$E$659,5,FALSE())</f>
        <v>400</v>
      </c>
      <c r="S1644" s="0" t="n">
        <f aca="false">IF(I1644=1,(MIN(30,(C1644-D1644)))*(M1644/(M1644+N1644))*(Q1644/(Q1644+R1644)),(MAX(-30,(C1644-D1644)))*(N1644/(M1644+N1644))*(R1644/(R1644+Q1644)))</f>
        <v>-7.71618625277162</v>
      </c>
      <c r="T1644" s="0" t="n">
        <f aca="false">IF(J1644=1,(MIN(30,(D1644-C1644)))*(K1644/(K1644+L1644))*(O1644/(O1644+P1644)),(MAX(-30,(D1644-C1644)))*(L1644/(K1644+L1644))*(P1644/(P1644+O1644)))</f>
        <v>0</v>
      </c>
      <c r="U1644" s="7" t="n">
        <v>43077</v>
      </c>
    </row>
    <row r="1645" customFormat="false" ht="15" hidden="false" customHeight="false" outlineLevel="0" collapsed="false">
      <c r="A1645" s="0" t="s">
        <v>629</v>
      </c>
      <c r="B1645" s="0" t="s">
        <v>270</v>
      </c>
      <c r="C1645" s="0" t="n">
        <v>67</v>
      </c>
      <c r="D1645" s="0" t="n">
        <v>103</v>
      </c>
      <c r="E1645" s="0" t="n">
        <v>30</v>
      </c>
      <c r="F1645" s="0" t="n">
        <v>36</v>
      </c>
      <c r="G1645" s="0" t="n">
        <v>20</v>
      </c>
      <c r="H1645" s="0" t="n">
        <v>9</v>
      </c>
      <c r="I1645" s="0" t="n">
        <v>0</v>
      </c>
      <c r="J1645" s="0" t="n">
        <v>1</v>
      </c>
      <c r="K1645" s="0" t="n">
        <f aca="false">VLOOKUP(A1645,'Team Data'!$A$1:$E$659,2,FALSE())</f>
        <v>0</v>
      </c>
      <c r="L1645" s="0" t="n">
        <f aca="false">VLOOKUP(A1645,'Team Data'!$A$1:$E$659,3,FALSE())</f>
        <v>1</v>
      </c>
      <c r="M1645" s="0" t="n">
        <f aca="false">VLOOKUP(B1645,'Team Data'!$A$1:$E$659,2,FALSE())</f>
        <v>28</v>
      </c>
      <c r="N1645" s="0" t="n">
        <f aca="false">VLOOKUP(B1645,'Team Data'!$A$1:$E$659,3,FALSE())</f>
        <v>7</v>
      </c>
      <c r="O1645" s="0" t="n">
        <f aca="false">VLOOKUP(A1645,'Team Data'!$A$1:$E$659,4,FALSE())</f>
        <v>28</v>
      </c>
      <c r="P1645" s="0" t="n">
        <f aca="false">VLOOKUP(A1645,'Team Data'!$A$1:$E$659,5,FALSE())</f>
        <v>7</v>
      </c>
      <c r="Q1645" s="0" t="n">
        <f aca="false">VLOOKUP(B1645,'Team Data'!$A$1:$E$659,4,FALSE())</f>
        <v>516</v>
      </c>
      <c r="R1645" s="0" t="n">
        <f aca="false">VLOOKUP(B1645,'Team Data'!$A$1:$E$659,5,FALSE())</f>
        <v>493</v>
      </c>
      <c r="S1645" s="0" t="n">
        <f aca="false">IF(I1645=1,(MIN(30,(C1645-D1645)))*(M1645/(M1645+N1645))*(Q1645/(Q1645+R1645)),(MAX(-30,(C1645-D1645)))*(N1645/(M1645+N1645))*(R1645/(R1645+Q1645)))</f>
        <v>-2.93161546085233</v>
      </c>
      <c r="T1645" s="0" t="n">
        <f aca="false">IF(J1645=1,(MIN(30,(D1645-C1645)))*(K1645/(K1645+L1645))*(O1645/(O1645+P1645)),(MAX(-30,(D1645-C1645)))*(L1645/(K1645+L1645))*(P1645/(P1645+O1645)))</f>
        <v>0</v>
      </c>
      <c r="U1645" s="7" t="n">
        <v>43077</v>
      </c>
    </row>
    <row r="1646" customFormat="false" ht="15" hidden="false" customHeight="false" outlineLevel="0" collapsed="false">
      <c r="A1646" s="0" t="s">
        <v>65</v>
      </c>
      <c r="B1646" s="0" t="s">
        <v>156</v>
      </c>
      <c r="C1646" s="0" t="n">
        <v>73</v>
      </c>
      <c r="D1646" s="0" t="n">
        <v>66</v>
      </c>
      <c r="E1646" s="0" t="n">
        <v>32</v>
      </c>
      <c r="F1646" s="0" t="n">
        <v>24</v>
      </c>
      <c r="G1646" s="0" t="n">
        <v>20</v>
      </c>
      <c r="H1646" s="0" t="n">
        <v>16</v>
      </c>
      <c r="I1646" s="0" t="n">
        <v>1</v>
      </c>
      <c r="J1646" s="0" t="n">
        <v>0</v>
      </c>
      <c r="K1646" s="0" t="n">
        <f aca="false">VLOOKUP(A1646,'Team Data'!$A$1:$E$659,2,FALSE())</f>
        <v>7</v>
      </c>
      <c r="L1646" s="0" t="n">
        <f aca="false">VLOOKUP(A1646,'Team Data'!$A$1:$E$659,3,FALSE())</f>
        <v>20</v>
      </c>
      <c r="M1646" s="0" t="n">
        <f aca="false">VLOOKUP(B1646,'Team Data'!$A$1:$E$659,2,FALSE())</f>
        <v>6</v>
      </c>
      <c r="N1646" s="0" t="n">
        <f aca="false">VLOOKUP(B1646,'Team Data'!$A$1:$E$659,3,FALSE())</f>
        <v>26</v>
      </c>
      <c r="O1646" s="0" t="n">
        <f aca="false">VLOOKUP(A1646,'Team Data'!$A$1:$E$659,4,FALSE())</f>
        <v>381</v>
      </c>
      <c r="P1646" s="0" t="n">
        <f aca="false">VLOOKUP(A1646,'Team Data'!$A$1:$E$659,5,FALSE())</f>
        <v>427</v>
      </c>
      <c r="Q1646" s="0" t="n">
        <f aca="false">VLOOKUP(B1646,'Team Data'!$A$1:$E$659,4,FALSE())</f>
        <v>483</v>
      </c>
      <c r="R1646" s="0" t="n">
        <f aca="false">VLOOKUP(B1646,'Team Data'!$A$1:$E$659,5,FALSE())</f>
        <v>480</v>
      </c>
      <c r="S1646" s="0" t="n">
        <f aca="false">IF(I1646=1,(MIN(30,(C1646-D1646)))*(M1646/(M1646+N1646))*(Q1646/(Q1646+R1646)),(MAX(-30,(C1646-D1646)))*(N1646/(M1646+N1646))*(R1646/(R1646+Q1646)))</f>
        <v>0.658294392523364</v>
      </c>
      <c r="T1646" s="0" t="n">
        <f aca="false">IF(J1646=1,(MIN(30,(D1646-C1646)))*(K1646/(K1646+L1646))*(O1646/(O1646+P1646)),(MAX(-30,(D1646-C1646)))*(L1646/(K1646+L1646))*(P1646/(P1646+O1646)))</f>
        <v>-2.74019068573524</v>
      </c>
      <c r="U1646" s="7" t="n">
        <v>43078</v>
      </c>
    </row>
    <row r="1647" customFormat="false" ht="15" hidden="false" customHeight="false" outlineLevel="0" collapsed="false">
      <c r="A1647" s="0" t="s">
        <v>31</v>
      </c>
      <c r="B1647" s="0" t="s">
        <v>27</v>
      </c>
      <c r="C1647" s="0" t="n">
        <v>90</v>
      </c>
      <c r="D1647" s="0" t="n">
        <v>87</v>
      </c>
      <c r="E1647" s="0" t="n">
        <v>27</v>
      </c>
      <c r="F1647" s="0" t="n">
        <v>27</v>
      </c>
      <c r="G1647" s="0" t="n">
        <v>17</v>
      </c>
      <c r="H1647" s="0" t="n">
        <v>14</v>
      </c>
      <c r="I1647" s="0" t="n">
        <v>1</v>
      </c>
      <c r="J1647" s="0" t="n">
        <v>0</v>
      </c>
      <c r="K1647" s="0" t="n">
        <f aca="false">VLOOKUP(A1647,'Team Data'!$A$1:$E$659,2,FALSE())</f>
        <v>15</v>
      </c>
      <c r="L1647" s="0" t="n">
        <f aca="false">VLOOKUP(A1647,'Team Data'!$A$1:$E$659,3,FALSE())</f>
        <v>16</v>
      </c>
      <c r="M1647" s="0" t="n">
        <f aca="false">VLOOKUP(B1647,'Team Data'!$A$1:$E$659,2,FALSE())</f>
        <v>18</v>
      </c>
      <c r="N1647" s="0" t="n">
        <f aca="false">VLOOKUP(B1647,'Team Data'!$A$1:$E$659,3,FALSE())</f>
        <v>14</v>
      </c>
      <c r="O1647" s="0" t="n">
        <f aca="false">VLOOKUP(A1647,'Team Data'!$A$1:$E$659,4,FALSE())</f>
        <v>460</v>
      </c>
      <c r="P1647" s="0" t="n">
        <f aca="false">VLOOKUP(A1647,'Team Data'!$A$1:$E$659,5,FALSE())</f>
        <v>490</v>
      </c>
      <c r="Q1647" s="0" t="n">
        <f aca="false">VLOOKUP(B1647,'Team Data'!$A$1:$E$659,4,FALSE())</f>
        <v>374</v>
      </c>
      <c r="R1647" s="0" t="n">
        <f aca="false">VLOOKUP(B1647,'Team Data'!$A$1:$E$659,5,FALSE())</f>
        <v>605</v>
      </c>
      <c r="S1647" s="0" t="n">
        <f aca="false">IF(I1647=1,(MIN(30,(C1647-D1647)))*(M1647/(M1647+N1647))*(Q1647/(Q1647+R1647)),(MAX(-30,(C1647-D1647)))*(N1647/(M1647+N1647))*(R1647/(R1647+Q1647)))</f>
        <v>0.644662921348315</v>
      </c>
      <c r="T1647" s="0" t="n">
        <f aca="false">IF(J1647=1,(MIN(30,(D1647-C1647)))*(K1647/(K1647+L1647))*(O1647/(O1647+P1647)),(MAX(-30,(D1647-C1647)))*(L1647/(K1647+L1647))*(P1647/(P1647+O1647)))</f>
        <v>-0.798641765704584</v>
      </c>
      <c r="U1647" s="7" t="n">
        <v>43078</v>
      </c>
    </row>
    <row r="1648" customFormat="false" ht="15" hidden="false" customHeight="false" outlineLevel="0" collapsed="false">
      <c r="A1648" s="0" t="s">
        <v>162</v>
      </c>
      <c r="B1648" s="0" t="s">
        <v>144</v>
      </c>
      <c r="C1648" s="0" t="n">
        <v>49</v>
      </c>
      <c r="D1648" s="0" t="n">
        <v>71</v>
      </c>
      <c r="E1648" s="0" t="n">
        <v>33</v>
      </c>
      <c r="F1648" s="0" t="n">
        <v>31</v>
      </c>
      <c r="G1648" s="0" t="n">
        <v>17</v>
      </c>
      <c r="H1648" s="0" t="n">
        <v>7</v>
      </c>
      <c r="I1648" s="0" t="n">
        <v>0</v>
      </c>
      <c r="J1648" s="0" t="n">
        <v>1</v>
      </c>
      <c r="K1648" s="0" t="n">
        <f aca="false">VLOOKUP(A1648,'Team Data'!$A$1:$E$659,2,FALSE())</f>
        <v>7</v>
      </c>
      <c r="L1648" s="0" t="n">
        <f aca="false">VLOOKUP(A1648,'Team Data'!$A$1:$E$659,3,FALSE())</f>
        <v>25</v>
      </c>
      <c r="M1648" s="0" t="n">
        <f aca="false">VLOOKUP(B1648,'Team Data'!$A$1:$E$659,2,FALSE())</f>
        <v>22</v>
      </c>
      <c r="N1648" s="0" t="n">
        <f aca="false">VLOOKUP(B1648,'Team Data'!$A$1:$E$659,3,FALSE())</f>
        <v>15</v>
      </c>
      <c r="O1648" s="0" t="n">
        <f aca="false">VLOOKUP(A1648,'Team Data'!$A$1:$E$659,4,FALSE())</f>
        <v>467</v>
      </c>
      <c r="P1648" s="0" t="n">
        <f aca="false">VLOOKUP(A1648,'Team Data'!$A$1:$E$659,5,FALSE())</f>
        <v>524</v>
      </c>
      <c r="Q1648" s="0" t="n">
        <f aca="false">VLOOKUP(B1648,'Team Data'!$A$1:$E$659,4,FALSE())</f>
        <v>570</v>
      </c>
      <c r="R1648" s="0" t="n">
        <f aca="false">VLOOKUP(B1648,'Team Data'!$A$1:$E$659,5,FALSE())</f>
        <v>569</v>
      </c>
      <c r="S1648" s="0" t="n">
        <f aca="false">IF(I1648=1,(MIN(30,(C1648-D1648)))*(M1648/(M1648+N1648))*(Q1648/(Q1648+R1648)),(MAX(-30,(C1648-D1648)))*(N1648/(M1648+N1648))*(R1648/(R1648+Q1648)))</f>
        <v>-4.45554421849417</v>
      </c>
      <c r="T1648" s="0" t="n">
        <f aca="false">IF(J1648=1,(MIN(30,(D1648-C1648)))*(K1648/(K1648+L1648))*(O1648/(O1648+P1648)),(MAX(-30,(D1648-C1648)))*(L1648/(K1648+L1648))*(P1648/(P1648+O1648)))</f>
        <v>2.26784813319879</v>
      </c>
      <c r="U1648" s="7" t="n">
        <v>43078</v>
      </c>
    </row>
    <row r="1649" customFormat="false" ht="15" hidden="false" customHeight="false" outlineLevel="0" collapsed="false">
      <c r="A1649" s="0" t="s">
        <v>20</v>
      </c>
      <c r="B1649" s="0" t="s">
        <v>338</v>
      </c>
      <c r="C1649" s="0" t="n">
        <v>80</v>
      </c>
      <c r="D1649" s="0" t="n">
        <v>109</v>
      </c>
      <c r="E1649" s="0" t="n">
        <v>27</v>
      </c>
      <c r="F1649" s="0" t="n">
        <v>43</v>
      </c>
      <c r="G1649" s="0" t="n">
        <v>13</v>
      </c>
      <c r="H1649" s="0" t="n">
        <v>11</v>
      </c>
      <c r="I1649" s="0" t="n">
        <v>0</v>
      </c>
      <c r="J1649" s="0" t="n">
        <v>1</v>
      </c>
      <c r="K1649" s="0" t="n">
        <f aca="false">VLOOKUP(A1649,'Team Data'!$A$1:$E$659,2,FALSE())</f>
        <v>13</v>
      </c>
      <c r="L1649" s="0" t="n">
        <f aca="false">VLOOKUP(A1649,'Team Data'!$A$1:$E$659,3,FALSE())</f>
        <v>17</v>
      </c>
      <c r="M1649" s="0" t="n">
        <f aca="false">VLOOKUP(B1649,'Team Data'!$A$1:$E$659,2,FALSE())</f>
        <v>11</v>
      </c>
      <c r="N1649" s="0" t="n">
        <f aca="false">VLOOKUP(B1649,'Team Data'!$A$1:$E$659,3,FALSE())</f>
        <v>20</v>
      </c>
      <c r="O1649" s="0" t="n">
        <f aca="false">VLOOKUP(A1649,'Team Data'!$A$1:$E$659,4,FALSE())</f>
        <v>403</v>
      </c>
      <c r="P1649" s="0" t="n">
        <f aca="false">VLOOKUP(A1649,'Team Data'!$A$1:$E$659,5,FALSE())</f>
        <v>509</v>
      </c>
      <c r="Q1649" s="0" t="n">
        <f aca="false">VLOOKUP(B1649,'Team Data'!$A$1:$E$659,4,FALSE())</f>
        <v>617</v>
      </c>
      <c r="R1649" s="0" t="n">
        <f aca="false">VLOOKUP(B1649,'Team Data'!$A$1:$E$659,5,FALSE())</f>
        <v>430</v>
      </c>
      <c r="S1649" s="0" t="n">
        <f aca="false">IF(I1649=1,(MIN(30,(C1649-D1649)))*(M1649/(M1649+N1649))*(Q1649/(Q1649+R1649)),(MAX(-30,(C1649-D1649)))*(N1649/(M1649+N1649))*(R1649/(R1649+Q1649)))</f>
        <v>-7.68401269371784</v>
      </c>
      <c r="T1649" s="0" t="n">
        <f aca="false">IF(J1649=1,(MIN(30,(D1649-C1649)))*(K1649/(K1649+L1649))*(O1649/(O1649+P1649)),(MAX(-30,(D1649-C1649)))*(L1649/(K1649+L1649))*(P1649/(P1649+O1649)))</f>
        <v>5.55303362573099</v>
      </c>
      <c r="U1649" s="7" t="n">
        <v>43078</v>
      </c>
    </row>
    <row r="1650" customFormat="false" ht="15" hidden="false" customHeight="false" outlineLevel="0" collapsed="false">
      <c r="A1650" s="0" t="s">
        <v>630</v>
      </c>
      <c r="B1650" s="0" t="s">
        <v>221</v>
      </c>
      <c r="C1650" s="0" t="n">
        <v>68</v>
      </c>
      <c r="D1650" s="0" t="n">
        <v>60</v>
      </c>
      <c r="E1650" s="0" t="n">
        <v>41</v>
      </c>
      <c r="F1650" s="0" t="n">
        <v>35</v>
      </c>
      <c r="G1650" s="0" t="n">
        <v>16</v>
      </c>
      <c r="H1650" s="0" t="n">
        <v>13</v>
      </c>
      <c r="I1650" s="0" t="n">
        <v>1</v>
      </c>
      <c r="J1650" s="0" t="n">
        <v>0</v>
      </c>
      <c r="K1650" s="0" t="n">
        <f aca="false">VLOOKUP(A1650,'Team Data'!$A$1:$E$659,2,FALSE())</f>
        <v>1</v>
      </c>
      <c r="L1650" s="0" t="n">
        <f aca="false">VLOOKUP(A1650,'Team Data'!$A$1:$E$659,3,FALSE())</f>
        <v>0</v>
      </c>
      <c r="M1650" s="0" t="n">
        <f aca="false">VLOOKUP(B1650,'Team Data'!$A$1:$E$659,2,FALSE())</f>
        <v>11</v>
      </c>
      <c r="N1650" s="0" t="n">
        <f aca="false">VLOOKUP(B1650,'Team Data'!$A$1:$E$659,3,FALSE())</f>
        <v>21</v>
      </c>
      <c r="O1650" s="0" t="n">
        <f aca="false">VLOOKUP(A1650,'Team Data'!$A$1:$E$659,4,FALSE())</f>
        <v>11</v>
      </c>
      <c r="P1650" s="0" t="n">
        <f aca="false">VLOOKUP(A1650,'Team Data'!$A$1:$E$659,5,FALSE())</f>
        <v>21</v>
      </c>
      <c r="Q1650" s="0" t="n">
        <f aca="false">VLOOKUP(B1650,'Team Data'!$A$1:$E$659,4,FALSE())</f>
        <v>508</v>
      </c>
      <c r="R1650" s="0" t="n">
        <f aca="false">VLOOKUP(B1650,'Team Data'!$A$1:$E$659,5,FALSE())</f>
        <v>413</v>
      </c>
      <c r="S1650" s="0" t="n">
        <f aca="false">IF(I1650=1,(MIN(30,(C1650-D1650)))*(M1650/(M1650+N1650))*(Q1650/(Q1650+R1650)),(MAX(-30,(C1650-D1650)))*(N1650/(M1650+N1650))*(R1650/(R1650+Q1650)))</f>
        <v>1.51682953311618</v>
      </c>
      <c r="T1650" s="0" t="n">
        <f aca="false">IF(J1650=1,(MIN(30,(D1650-C1650)))*(K1650/(K1650+L1650))*(O1650/(O1650+P1650)),(MAX(-30,(D1650-C1650)))*(L1650/(K1650+L1650))*(P1650/(P1650+O1650)))</f>
        <v>-0</v>
      </c>
      <c r="U1650" s="7" t="n">
        <v>43078</v>
      </c>
    </row>
    <row r="1651" customFormat="false" ht="15" hidden="false" customHeight="false" outlineLevel="0" collapsed="false">
      <c r="A1651" s="0" t="s">
        <v>280</v>
      </c>
      <c r="B1651" s="0" t="s">
        <v>16</v>
      </c>
      <c r="C1651" s="0" t="n">
        <v>70</v>
      </c>
      <c r="D1651" s="0" t="n">
        <v>82</v>
      </c>
      <c r="E1651" s="0" t="n">
        <v>35</v>
      </c>
      <c r="F1651" s="0" t="n">
        <v>38</v>
      </c>
      <c r="G1651" s="0" t="n">
        <v>11</v>
      </c>
      <c r="H1651" s="0" t="n">
        <v>14</v>
      </c>
      <c r="I1651" s="0" t="n">
        <v>0</v>
      </c>
      <c r="J1651" s="0" t="n">
        <v>1</v>
      </c>
      <c r="K1651" s="0" t="n">
        <f aca="false">VLOOKUP(A1651,'Team Data'!$A$1:$E$659,2,FALSE())</f>
        <v>16</v>
      </c>
      <c r="L1651" s="0" t="n">
        <f aca="false">VLOOKUP(A1651,'Team Data'!$A$1:$E$659,3,FALSE())</f>
        <v>17</v>
      </c>
      <c r="M1651" s="0" t="n">
        <f aca="false">VLOOKUP(B1651,'Team Data'!$A$1:$E$659,2,FALSE())</f>
        <v>20</v>
      </c>
      <c r="N1651" s="0" t="n">
        <f aca="false">VLOOKUP(B1651,'Team Data'!$A$1:$E$659,3,FALSE())</f>
        <v>12</v>
      </c>
      <c r="O1651" s="0" t="n">
        <f aca="false">VLOOKUP(A1651,'Team Data'!$A$1:$E$659,4,FALSE())</f>
        <v>652</v>
      </c>
      <c r="P1651" s="0" t="n">
        <f aca="false">VLOOKUP(A1651,'Team Data'!$A$1:$E$659,5,FALSE())</f>
        <v>412</v>
      </c>
      <c r="Q1651" s="0" t="n">
        <f aca="false">VLOOKUP(B1651,'Team Data'!$A$1:$E$659,4,FALSE())</f>
        <v>595</v>
      </c>
      <c r="R1651" s="0" t="n">
        <f aca="false">VLOOKUP(B1651,'Team Data'!$A$1:$E$659,5,FALSE())</f>
        <v>484</v>
      </c>
      <c r="S1651" s="0" t="n">
        <f aca="false">IF(I1651=1,(MIN(30,(C1651-D1651)))*(M1651/(M1651+N1651))*(Q1651/(Q1651+R1651)),(MAX(-30,(C1651-D1651)))*(N1651/(M1651+N1651))*(R1651/(R1651+Q1651)))</f>
        <v>-2.01853568118628</v>
      </c>
      <c r="T1651" s="0" t="n">
        <f aca="false">IF(J1651=1,(MIN(30,(D1651-C1651)))*(K1651/(K1651+L1651))*(O1651/(O1651+P1651)),(MAX(-30,(D1651-C1651)))*(L1651/(K1651+L1651))*(P1651/(P1651+O1651)))</f>
        <v>3.56527682843472</v>
      </c>
      <c r="U1651" s="7" t="n">
        <v>43078</v>
      </c>
    </row>
    <row r="1652" customFormat="false" ht="15" hidden="false" customHeight="false" outlineLevel="0" collapsed="false">
      <c r="A1652" s="0" t="s">
        <v>108</v>
      </c>
      <c r="B1652" s="0" t="s">
        <v>177</v>
      </c>
      <c r="C1652" s="0" t="n">
        <v>75</v>
      </c>
      <c r="D1652" s="0" t="n">
        <v>88</v>
      </c>
      <c r="E1652" s="0" t="n">
        <v>29</v>
      </c>
      <c r="F1652" s="0" t="n">
        <v>40</v>
      </c>
      <c r="G1652" s="0" t="n">
        <v>8</v>
      </c>
      <c r="H1652" s="0" t="n">
        <v>11</v>
      </c>
      <c r="I1652" s="0" t="n">
        <v>0</v>
      </c>
      <c r="J1652" s="0" t="n">
        <v>1</v>
      </c>
      <c r="K1652" s="0" t="n">
        <f aca="false">VLOOKUP(A1652,'Team Data'!$A$1:$E$659,2,FALSE())</f>
        <v>19</v>
      </c>
      <c r="L1652" s="0" t="n">
        <f aca="false">VLOOKUP(A1652,'Team Data'!$A$1:$E$659,3,FALSE())</f>
        <v>16</v>
      </c>
      <c r="M1652" s="0" t="n">
        <f aca="false">VLOOKUP(B1652,'Team Data'!$A$1:$E$659,2,FALSE())</f>
        <v>18</v>
      </c>
      <c r="N1652" s="0" t="n">
        <f aca="false">VLOOKUP(B1652,'Team Data'!$A$1:$E$659,3,FALSE())</f>
        <v>15</v>
      </c>
      <c r="O1652" s="0" t="n">
        <f aca="false">VLOOKUP(A1652,'Team Data'!$A$1:$E$659,4,FALSE())</f>
        <v>472</v>
      </c>
      <c r="P1652" s="0" t="n">
        <f aca="false">VLOOKUP(A1652,'Team Data'!$A$1:$E$659,5,FALSE())</f>
        <v>580</v>
      </c>
      <c r="Q1652" s="0" t="n">
        <f aca="false">VLOOKUP(B1652,'Team Data'!$A$1:$E$659,4,FALSE())</f>
        <v>582</v>
      </c>
      <c r="R1652" s="0" t="n">
        <f aca="false">VLOOKUP(B1652,'Team Data'!$A$1:$E$659,5,FALSE())</f>
        <v>475</v>
      </c>
      <c r="S1652" s="0" t="n">
        <f aca="false">IF(I1652=1,(MIN(30,(C1652-D1652)))*(M1652/(M1652+N1652))*(Q1652/(Q1652+R1652)),(MAX(-30,(C1652-D1652)))*(N1652/(M1652+N1652))*(R1652/(R1652+Q1652)))</f>
        <v>-2.6554571256558</v>
      </c>
      <c r="T1652" s="0" t="n">
        <f aca="false">IF(J1652=1,(MIN(30,(D1652-C1652)))*(K1652/(K1652+L1652))*(O1652/(O1652+P1652)),(MAX(-30,(D1652-C1652)))*(L1652/(K1652+L1652))*(P1652/(P1652+O1652)))</f>
        <v>3.1663226507333</v>
      </c>
      <c r="U1652" s="7" t="n">
        <v>43078</v>
      </c>
    </row>
    <row r="1653" customFormat="false" ht="15" hidden="false" customHeight="false" outlineLevel="0" collapsed="false">
      <c r="A1653" s="0" t="s">
        <v>7</v>
      </c>
      <c r="B1653" s="0" t="s">
        <v>307</v>
      </c>
      <c r="C1653" s="0" t="n">
        <v>48</v>
      </c>
      <c r="D1653" s="0" t="n">
        <v>67</v>
      </c>
      <c r="E1653" s="0" t="n">
        <v>30</v>
      </c>
      <c r="F1653" s="0" t="n">
        <v>37</v>
      </c>
      <c r="G1653" s="0" t="n">
        <v>8</v>
      </c>
      <c r="H1653" s="0" t="n">
        <v>12</v>
      </c>
      <c r="I1653" s="0" t="n">
        <v>0</v>
      </c>
      <c r="J1653" s="0" t="n">
        <v>1</v>
      </c>
      <c r="K1653" s="0" t="n">
        <f aca="false">VLOOKUP(A1653,'Team Data'!$A$1:$E$659,2,FALSE())</f>
        <v>12</v>
      </c>
      <c r="L1653" s="0" t="n">
        <f aca="false">VLOOKUP(A1653,'Team Data'!$A$1:$E$659,3,FALSE())</f>
        <v>19</v>
      </c>
      <c r="M1653" s="0" t="n">
        <f aca="false">VLOOKUP(B1653,'Team Data'!$A$1:$E$659,2,FALSE())</f>
        <v>9</v>
      </c>
      <c r="N1653" s="0" t="n">
        <f aca="false">VLOOKUP(B1653,'Team Data'!$A$1:$E$659,3,FALSE())</f>
        <v>22</v>
      </c>
      <c r="O1653" s="0" t="n">
        <f aca="false">VLOOKUP(A1653,'Team Data'!$A$1:$E$659,4,FALSE())</f>
        <v>486</v>
      </c>
      <c r="P1653" s="0" t="n">
        <f aca="false">VLOOKUP(A1653,'Team Data'!$A$1:$E$659,5,FALSE())</f>
        <v>454</v>
      </c>
      <c r="Q1653" s="0" t="n">
        <f aca="false">VLOOKUP(B1653,'Team Data'!$A$1:$E$659,4,FALSE())</f>
        <v>491</v>
      </c>
      <c r="R1653" s="0" t="n">
        <f aca="false">VLOOKUP(B1653,'Team Data'!$A$1:$E$659,5,FALSE())</f>
        <v>453</v>
      </c>
      <c r="S1653" s="0" t="n">
        <f aca="false">IF(I1653=1,(MIN(30,(C1653-D1653)))*(M1653/(M1653+N1653))*(Q1653/(Q1653+R1653)),(MAX(-30,(C1653-D1653)))*(N1653/(M1653+N1653))*(R1653/(R1653+Q1653)))</f>
        <v>-6.47054401312193</v>
      </c>
      <c r="T1653" s="0" t="n">
        <f aca="false">IF(J1653=1,(MIN(30,(D1653-C1653)))*(K1653/(K1653+L1653))*(O1653/(O1653+P1653)),(MAX(-30,(D1653-C1653)))*(L1653/(K1653+L1653))*(P1653/(P1653+O1653)))</f>
        <v>3.80260809883322</v>
      </c>
      <c r="U1653" s="7" t="n">
        <v>43078</v>
      </c>
    </row>
    <row r="1654" customFormat="false" ht="15" hidden="false" customHeight="false" outlineLevel="0" collapsed="false">
      <c r="A1654" s="0" t="s">
        <v>60</v>
      </c>
      <c r="B1654" s="0" t="s">
        <v>222</v>
      </c>
      <c r="C1654" s="0" t="n">
        <v>65</v>
      </c>
      <c r="D1654" s="0" t="n">
        <v>95</v>
      </c>
      <c r="E1654" s="0" t="n">
        <v>27</v>
      </c>
      <c r="F1654" s="0" t="n">
        <v>41</v>
      </c>
      <c r="G1654" s="0" t="n">
        <v>16</v>
      </c>
      <c r="H1654" s="0" t="n">
        <v>10</v>
      </c>
      <c r="I1654" s="0" t="n">
        <v>0</v>
      </c>
      <c r="J1654" s="0" t="n">
        <v>1</v>
      </c>
      <c r="K1654" s="0" t="n">
        <f aca="false">VLOOKUP(A1654,'Team Data'!$A$1:$E$659,2,FALSE())</f>
        <v>11</v>
      </c>
      <c r="L1654" s="0" t="n">
        <f aca="false">VLOOKUP(A1654,'Team Data'!$A$1:$E$659,3,FALSE())</f>
        <v>21</v>
      </c>
      <c r="M1654" s="0" t="n">
        <f aca="false">VLOOKUP(B1654,'Team Data'!$A$1:$E$659,2,FALSE())</f>
        <v>23</v>
      </c>
      <c r="N1654" s="0" t="n">
        <f aca="false">VLOOKUP(B1654,'Team Data'!$A$1:$E$659,3,FALSE())</f>
        <v>13</v>
      </c>
      <c r="O1654" s="0" t="n">
        <f aca="false">VLOOKUP(A1654,'Team Data'!$A$1:$E$659,4,FALSE())</f>
        <v>556</v>
      </c>
      <c r="P1654" s="0" t="n">
        <f aca="false">VLOOKUP(A1654,'Team Data'!$A$1:$E$659,5,FALSE())</f>
        <v>459</v>
      </c>
      <c r="Q1654" s="0" t="n">
        <f aca="false">VLOOKUP(B1654,'Team Data'!$A$1:$E$659,4,FALSE())</f>
        <v>646</v>
      </c>
      <c r="R1654" s="0" t="n">
        <f aca="false">VLOOKUP(B1654,'Team Data'!$A$1:$E$659,5,FALSE())</f>
        <v>534</v>
      </c>
      <c r="S1654" s="0" t="n">
        <f aca="false">IF(I1654=1,(MIN(30,(C1654-D1654)))*(M1654/(M1654+N1654))*(Q1654/(Q1654+R1654)),(MAX(-30,(C1654-D1654)))*(N1654/(M1654+N1654))*(R1654/(R1654+Q1654)))</f>
        <v>-4.90254237288136</v>
      </c>
      <c r="T1654" s="0" t="n">
        <f aca="false">IF(J1654=1,(MIN(30,(D1654-C1654)))*(K1654/(K1654+L1654))*(O1654/(O1654+P1654)),(MAX(-30,(D1654-C1654)))*(L1654/(K1654+L1654))*(P1654/(P1654+O1654)))</f>
        <v>5.64901477832512</v>
      </c>
      <c r="U1654" s="7" t="n">
        <v>43078</v>
      </c>
    </row>
    <row r="1655" customFormat="false" ht="15" hidden="false" customHeight="false" outlineLevel="0" collapsed="false">
      <c r="A1655" s="0" t="s">
        <v>216</v>
      </c>
      <c r="B1655" s="0" t="s">
        <v>320</v>
      </c>
      <c r="C1655" s="0" t="n">
        <v>85</v>
      </c>
      <c r="D1655" s="0" t="n">
        <v>83</v>
      </c>
      <c r="E1655" s="0" t="n">
        <v>32</v>
      </c>
      <c r="F1655" s="0" t="n">
        <v>45</v>
      </c>
      <c r="G1655" s="0" t="n">
        <v>11</v>
      </c>
      <c r="H1655" s="0" t="n">
        <v>17</v>
      </c>
      <c r="I1655" s="0" t="n">
        <v>1</v>
      </c>
      <c r="J1655" s="0" t="n">
        <v>0</v>
      </c>
      <c r="K1655" s="0" t="n">
        <f aca="false">VLOOKUP(A1655,'Team Data'!$A$1:$E$659,2,FALSE())</f>
        <v>18</v>
      </c>
      <c r="L1655" s="0" t="n">
        <f aca="false">VLOOKUP(A1655,'Team Data'!$A$1:$E$659,3,FALSE())</f>
        <v>14</v>
      </c>
      <c r="M1655" s="0" t="n">
        <f aca="false">VLOOKUP(B1655,'Team Data'!$A$1:$E$659,2,FALSE())</f>
        <v>24</v>
      </c>
      <c r="N1655" s="0" t="n">
        <f aca="false">VLOOKUP(B1655,'Team Data'!$A$1:$E$659,3,FALSE())</f>
        <v>12</v>
      </c>
      <c r="O1655" s="0" t="n">
        <f aca="false">VLOOKUP(A1655,'Team Data'!$A$1:$E$659,4,FALSE())</f>
        <v>650</v>
      </c>
      <c r="P1655" s="0" t="n">
        <f aca="false">VLOOKUP(A1655,'Team Data'!$A$1:$E$659,5,FALSE())</f>
        <v>442</v>
      </c>
      <c r="Q1655" s="0" t="n">
        <f aca="false">VLOOKUP(B1655,'Team Data'!$A$1:$E$659,4,FALSE())</f>
        <v>677</v>
      </c>
      <c r="R1655" s="0" t="n">
        <f aca="false">VLOOKUP(B1655,'Team Data'!$A$1:$E$659,5,FALSE())</f>
        <v>508</v>
      </c>
      <c r="S1655" s="0" t="n">
        <f aca="false">IF(I1655=1,(MIN(30,(C1655-D1655)))*(M1655/(M1655+N1655))*(Q1655/(Q1655+R1655)),(MAX(-30,(C1655-D1655)))*(N1655/(M1655+N1655))*(R1655/(R1655+Q1655)))</f>
        <v>0.761744022503516</v>
      </c>
      <c r="T1655" s="0" t="n">
        <f aca="false">IF(J1655=1,(MIN(30,(D1655-C1655)))*(K1655/(K1655+L1655))*(O1655/(O1655+P1655)),(MAX(-30,(D1655-C1655)))*(L1655/(K1655+L1655))*(P1655/(P1655+O1655)))</f>
        <v>-0.354166666666667</v>
      </c>
      <c r="U1655" s="7" t="n">
        <v>43078</v>
      </c>
    </row>
    <row r="1656" customFormat="false" ht="15" hidden="false" customHeight="false" outlineLevel="0" collapsed="false">
      <c r="A1656" s="0" t="s">
        <v>189</v>
      </c>
      <c r="B1656" s="0" t="s">
        <v>286</v>
      </c>
      <c r="C1656" s="0" t="n">
        <v>80</v>
      </c>
      <c r="D1656" s="0" t="n">
        <v>84</v>
      </c>
      <c r="E1656" s="0" t="n">
        <v>36</v>
      </c>
      <c r="F1656" s="0" t="n">
        <v>27</v>
      </c>
      <c r="G1656" s="0" t="n">
        <v>10</v>
      </c>
      <c r="H1656" s="0" t="n">
        <v>12</v>
      </c>
      <c r="I1656" s="0" t="n">
        <v>0</v>
      </c>
      <c r="J1656" s="0" t="n">
        <v>1</v>
      </c>
      <c r="K1656" s="0" t="n">
        <f aca="false">VLOOKUP(A1656,'Team Data'!$A$1:$E$659,2,FALSE())</f>
        <v>29</v>
      </c>
      <c r="L1656" s="0" t="n">
        <f aca="false">VLOOKUP(A1656,'Team Data'!$A$1:$E$659,3,FALSE())</f>
        <v>8</v>
      </c>
      <c r="M1656" s="0" t="n">
        <f aca="false">VLOOKUP(B1656,'Team Data'!$A$1:$E$659,2,FALSE())</f>
        <v>21</v>
      </c>
      <c r="N1656" s="0" t="n">
        <f aca="false">VLOOKUP(B1656,'Team Data'!$A$1:$E$659,3,FALSE())</f>
        <v>12</v>
      </c>
      <c r="O1656" s="0" t="n">
        <f aca="false">VLOOKUP(A1656,'Team Data'!$A$1:$E$659,4,FALSE())</f>
        <v>706</v>
      </c>
      <c r="P1656" s="0" t="n">
        <f aca="false">VLOOKUP(A1656,'Team Data'!$A$1:$E$659,5,FALSE())</f>
        <v>511</v>
      </c>
      <c r="Q1656" s="0" t="n">
        <f aca="false">VLOOKUP(B1656,'Team Data'!$A$1:$E$659,4,FALSE())</f>
        <v>684</v>
      </c>
      <c r="R1656" s="0" t="n">
        <f aca="false">VLOOKUP(B1656,'Team Data'!$A$1:$E$659,5,FALSE())</f>
        <v>441</v>
      </c>
      <c r="S1656" s="0" t="n">
        <f aca="false">IF(I1656=1,(MIN(30,(C1656-D1656)))*(M1656/(M1656+N1656))*(Q1656/(Q1656+R1656)),(MAX(-30,(C1656-D1656)))*(N1656/(M1656+N1656))*(R1656/(R1656+Q1656)))</f>
        <v>-0.570181818181818</v>
      </c>
      <c r="T1656" s="0" t="n">
        <f aca="false">IF(J1656=1,(MIN(30,(D1656-C1656)))*(K1656/(K1656+L1656))*(O1656/(O1656+P1656)),(MAX(-30,(D1656-C1656)))*(L1656/(K1656+L1656))*(P1656/(P1656+O1656)))</f>
        <v>1.81873903484421</v>
      </c>
      <c r="U1656" s="7" t="n">
        <v>43078</v>
      </c>
    </row>
    <row r="1657" customFormat="false" ht="15" hidden="false" customHeight="false" outlineLevel="0" collapsed="false">
      <c r="A1657" s="0" t="s">
        <v>75</v>
      </c>
      <c r="B1657" s="0" t="s">
        <v>30</v>
      </c>
      <c r="C1657" s="0" t="n">
        <v>84</v>
      </c>
      <c r="D1657" s="0" t="n">
        <v>89</v>
      </c>
      <c r="E1657" s="0" t="n">
        <v>34</v>
      </c>
      <c r="F1657" s="0" t="n">
        <v>35</v>
      </c>
      <c r="G1657" s="0" t="n">
        <v>11</v>
      </c>
      <c r="H1657" s="0" t="n">
        <v>17</v>
      </c>
      <c r="I1657" s="0" t="n">
        <v>0</v>
      </c>
      <c r="J1657" s="0" t="n">
        <v>1</v>
      </c>
      <c r="K1657" s="0" t="n">
        <f aca="false">VLOOKUP(A1657,'Team Data'!$A$1:$E$659,2,FALSE())</f>
        <v>28</v>
      </c>
      <c r="L1657" s="0" t="n">
        <f aca="false">VLOOKUP(A1657,'Team Data'!$A$1:$E$659,3,FALSE())</f>
        <v>8</v>
      </c>
      <c r="M1657" s="0" t="n">
        <f aca="false">VLOOKUP(B1657,'Team Data'!$A$1:$E$659,2,FALSE())</f>
        <v>19</v>
      </c>
      <c r="N1657" s="0" t="n">
        <f aca="false">VLOOKUP(B1657,'Team Data'!$A$1:$E$659,3,FALSE())</f>
        <v>16</v>
      </c>
      <c r="O1657" s="0" t="n">
        <f aca="false">VLOOKUP(A1657,'Team Data'!$A$1:$E$659,4,FALSE())</f>
        <v>723</v>
      </c>
      <c r="P1657" s="0" t="n">
        <f aca="false">VLOOKUP(A1657,'Team Data'!$A$1:$E$659,5,FALSE())</f>
        <v>486</v>
      </c>
      <c r="Q1657" s="0" t="n">
        <f aca="false">VLOOKUP(B1657,'Team Data'!$A$1:$E$659,4,FALSE())</f>
        <v>646</v>
      </c>
      <c r="R1657" s="0" t="n">
        <f aca="false">VLOOKUP(B1657,'Team Data'!$A$1:$E$659,5,FALSE())</f>
        <v>510</v>
      </c>
      <c r="S1657" s="0" t="n">
        <f aca="false">IF(I1657=1,(MIN(30,(C1657-D1657)))*(M1657/(M1657+N1657))*(Q1657/(Q1657+R1657)),(MAX(-30,(C1657-D1657)))*(N1657/(M1657+N1657))*(R1657/(R1657+Q1657)))</f>
        <v>-1.00840336134454</v>
      </c>
      <c r="T1657" s="0" t="n">
        <f aca="false">IF(J1657=1,(MIN(30,(D1657-C1657)))*(K1657/(K1657+L1657))*(O1657/(O1657+P1657)),(MAX(-30,(D1657-C1657)))*(L1657/(K1657+L1657))*(P1657/(P1657+O1657)))</f>
        <v>2.32561345464571</v>
      </c>
      <c r="U1657" s="7" t="n">
        <v>43078</v>
      </c>
    </row>
    <row r="1658" customFormat="false" ht="15" hidden="false" customHeight="false" outlineLevel="0" collapsed="false">
      <c r="A1658" s="0" t="s">
        <v>356</v>
      </c>
      <c r="B1658" s="0" t="s">
        <v>38</v>
      </c>
      <c r="C1658" s="0" t="n">
        <v>67</v>
      </c>
      <c r="D1658" s="0" t="n">
        <v>95</v>
      </c>
      <c r="E1658" s="0" t="n">
        <v>30</v>
      </c>
      <c r="F1658" s="0" t="n">
        <v>36</v>
      </c>
      <c r="G1658" s="0" t="n">
        <v>20</v>
      </c>
      <c r="H1658" s="0" t="n">
        <v>14</v>
      </c>
      <c r="I1658" s="0" t="n">
        <v>0</v>
      </c>
      <c r="J1658" s="0" t="n">
        <v>1</v>
      </c>
      <c r="K1658" s="0" t="n">
        <f aca="false">VLOOKUP(A1658,'Team Data'!$A$1:$E$659,2,FALSE())</f>
        <v>8</v>
      </c>
      <c r="L1658" s="0" t="n">
        <f aca="false">VLOOKUP(A1658,'Team Data'!$A$1:$E$659,3,FALSE())</f>
        <v>24</v>
      </c>
      <c r="M1658" s="0" t="n">
        <f aca="false">VLOOKUP(B1658,'Team Data'!$A$1:$E$659,2,FALSE())</f>
        <v>21</v>
      </c>
      <c r="N1658" s="0" t="n">
        <f aca="false">VLOOKUP(B1658,'Team Data'!$A$1:$E$659,3,FALSE())</f>
        <v>14</v>
      </c>
      <c r="O1658" s="0" t="n">
        <f aca="false">VLOOKUP(A1658,'Team Data'!$A$1:$E$659,4,FALSE())</f>
        <v>505</v>
      </c>
      <c r="P1658" s="0" t="n">
        <f aca="false">VLOOKUP(A1658,'Team Data'!$A$1:$E$659,5,FALSE())</f>
        <v>499</v>
      </c>
      <c r="Q1658" s="0" t="n">
        <f aca="false">VLOOKUP(B1658,'Team Data'!$A$1:$E$659,4,FALSE())</f>
        <v>713</v>
      </c>
      <c r="R1658" s="0" t="n">
        <f aca="false">VLOOKUP(B1658,'Team Data'!$A$1:$E$659,5,FALSE())</f>
        <v>450</v>
      </c>
      <c r="S1658" s="0" t="n">
        <f aca="false">IF(I1658=1,(MIN(30,(C1658-D1658)))*(M1658/(M1658+N1658))*(Q1658/(Q1658+R1658)),(MAX(-30,(C1658-D1658)))*(N1658/(M1658+N1658))*(R1658/(R1658+Q1658)))</f>
        <v>-4.33361994840929</v>
      </c>
      <c r="T1658" s="0" t="n">
        <f aca="false">IF(J1658=1,(MIN(30,(D1658-C1658)))*(K1658/(K1658+L1658))*(O1658/(O1658+P1658)),(MAX(-30,(D1658-C1658)))*(L1658/(K1658+L1658))*(P1658/(P1658+O1658)))</f>
        <v>3.52091633466135</v>
      </c>
      <c r="U1658" s="7" t="n">
        <v>43078</v>
      </c>
    </row>
    <row r="1659" customFormat="false" ht="15" hidden="false" customHeight="false" outlineLevel="0" collapsed="false">
      <c r="A1659" s="0" t="s">
        <v>159</v>
      </c>
      <c r="B1659" s="0" t="s">
        <v>350</v>
      </c>
      <c r="C1659" s="0" t="n">
        <v>82</v>
      </c>
      <c r="D1659" s="0" t="n">
        <v>63</v>
      </c>
      <c r="E1659" s="0" t="n">
        <v>30</v>
      </c>
      <c r="F1659" s="0" t="n">
        <v>31</v>
      </c>
      <c r="G1659" s="0" t="n">
        <v>9</v>
      </c>
      <c r="H1659" s="0" t="n">
        <v>12</v>
      </c>
      <c r="I1659" s="0" t="n">
        <v>1</v>
      </c>
      <c r="J1659" s="0" t="n">
        <v>0</v>
      </c>
      <c r="K1659" s="0" t="n">
        <f aca="false">VLOOKUP(A1659,'Team Data'!$A$1:$E$659,2,FALSE())</f>
        <v>20</v>
      </c>
      <c r="L1659" s="0" t="n">
        <f aca="false">VLOOKUP(A1659,'Team Data'!$A$1:$E$659,3,FALSE())</f>
        <v>13</v>
      </c>
      <c r="M1659" s="0" t="n">
        <f aca="false">VLOOKUP(B1659,'Team Data'!$A$1:$E$659,2,FALSE())</f>
        <v>15</v>
      </c>
      <c r="N1659" s="0" t="n">
        <f aca="false">VLOOKUP(B1659,'Team Data'!$A$1:$E$659,3,FALSE())</f>
        <v>17</v>
      </c>
      <c r="O1659" s="0" t="n">
        <f aca="false">VLOOKUP(A1659,'Team Data'!$A$1:$E$659,4,FALSE())</f>
        <v>651</v>
      </c>
      <c r="P1659" s="0" t="n">
        <f aca="false">VLOOKUP(A1659,'Team Data'!$A$1:$E$659,5,FALSE())</f>
        <v>454</v>
      </c>
      <c r="Q1659" s="0" t="n">
        <f aca="false">VLOOKUP(B1659,'Team Data'!$A$1:$E$659,4,FALSE())</f>
        <v>641</v>
      </c>
      <c r="R1659" s="0" t="n">
        <f aca="false">VLOOKUP(B1659,'Team Data'!$A$1:$E$659,5,FALSE())</f>
        <v>425</v>
      </c>
      <c r="S1659" s="0" t="n">
        <f aca="false">IF(I1659=1,(MIN(30,(C1659-D1659)))*(M1659/(M1659+N1659))*(Q1659/(Q1659+R1659)),(MAX(-30,(C1659-D1659)))*(N1659/(M1659+N1659))*(R1659/(R1659+Q1659)))</f>
        <v>5.35544676360225</v>
      </c>
      <c r="T1659" s="0" t="n">
        <f aca="false">IF(J1659=1,(MIN(30,(D1659-C1659)))*(K1659/(K1659+L1659))*(O1659/(O1659+P1659)),(MAX(-30,(D1659-C1659)))*(L1659/(K1659+L1659))*(P1659/(P1659+O1659)))</f>
        <v>-3.07522281639929</v>
      </c>
      <c r="U1659" s="7" t="n">
        <v>43078</v>
      </c>
    </row>
    <row r="1660" customFormat="false" ht="15" hidden="false" customHeight="false" outlineLevel="0" collapsed="false">
      <c r="A1660" s="0" t="s">
        <v>310</v>
      </c>
      <c r="B1660" s="0" t="s">
        <v>169</v>
      </c>
      <c r="C1660" s="0" t="n">
        <v>69</v>
      </c>
      <c r="D1660" s="0" t="n">
        <v>78</v>
      </c>
      <c r="E1660" s="0" t="n">
        <v>41</v>
      </c>
      <c r="F1660" s="0" t="n">
        <v>30</v>
      </c>
      <c r="G1660" s="0" t="n">
        <v>20</v>
      </c>
      <c r="H1660" s="0" t="n">
        <v>11</v>
      </c>
      <c r="I1660" s="0" t="n">
        <v>0</v>
      </c>
      <c r="J1660" s="0" t="n">
        <v>1</v>
      </c>
      <c r="K1660" s="0" t="n">
        <f aca="false">VLOOKUP(A1660,'Team Data'!$A$1:$E$659,2,FALSE())</f>
        <v>21</v>
      </c>
      <c r="L1660" s="0" t="n">
        <f aca="false">VLOOKUP(A1660,'Team Data'!$A$1:$E$659,3,FALSE())</f>
        <v>12</v>
      </c>
      <c r="M1660" s="0" t="n">
        <f aca="false">VLOOKUP(B1660,'Team Data'!$A$1:$E$659,2,FALSE())</f>
        <v>32</v>
      </c>
      <c r="N1660" s="0" t="n">
        <f aca="false">VLOOKUP(B1660,'Team Data'!$A$1:$E$659,3,FALSE())</f>
        <v>7</v>
      </c>
      <c r="O1660" s="0" t="n">
        <f aca="false">VLOOKUP(A1660,'Team Data'!$A$1:$E$659,4,FALSE())</f>
        <v>636</v>
      </c>
      <c r="P1660" s="0" t="n">
        <f aca="false">VLOOKUP(A1660,'Team Data'!$A$1:$E$659,5,FALSE())</f>
        <v>474</v>
      </c>
      <c r="Q1660" s="0" t="n">
        <f aca="false">VLOOKUP(B1660,'Team Data'!$A$1:$E$659,4,FALSE())</f>
        <v>785</v>
      </c>
      <c r="R1660" s="0" t="n">
        <f aca="false">VLOOKUP(B1660,'Team Data'!$A$1:$E$659,5,FALSE())</f>
        <v>531</v>
      </c>
      <c r="S1660" s="0" t="n">
        <f aca="false">IF(I1660=1,(MIN(30,(C1660-D1660)))*(M1660/(M1660+N1660))*(Q1660/(Q1660+R1660)),(MAX(-30,(C1660-D1660)))*(N1660/(M1660+N1660))*(R1660/(R1660+Q1660)))</f>
        <v>-0.651800327332242</v>
      </c>
      <c r="T1660" s="0" t="n">
        <f aca="false">IF(J1660=1,(MIN(30,(D1660-C1660)))*(K1660/(K1660+L1660))*(O1660/(O1660+P1660)),(MAX(-30,(D1660-C1660)))*(L1660/(K1660+L1660))*(P1660/(P1660+O1660)))</f>
        <v>3.28157248157248</v>
      </c>
      <c r="U1660" s="7" t="n">
        <v>43078</v>
      </c>
    </row>
    <row r="1661" customFormat="false" ht="15" hidden="false" customHeight="false" outlineLevel="0" collapsed="false">
      <c r="A1661" s="0" t="s">
        <v>178</v>
      </c>
      <c r="B1661" s="0" t="s">
        <v>138</v>
      </c>
      <c r="C1661" s="0" t="n">
        <v>76</v>
      </c>
      <c r="D1661" s="0" t="n">
        <v>93</v>
      </c>
      <c r="E1661" s="0" t="n">
        <v>34</v>
      </c>
      <c r="F1661" s="0" t="n">
        <v>44</v>
      </c>
      <c r="G1661" s="0" t="n">
        <v>15</v>
      </c>
      <c r="H1661" s="0" t="n">
        <v>19</v>
      </c>
      <c r="I1661" s="0" t="n">
        <v>0</v>
      </c>
      <c r="J1661" s="0" t="n">
        <v>1</v>
      </c>
      <c r="K1661" s="0" t="n">
        <f aca="false">VLOOKUP(A1661,'Team Data'!$A$1:$E$659,2,FALSE())</f>
        <v>11</v>
      </c>
      <c r="L1661" s="0" t="n">
        <f aca="false">VLOOKUP(A1661,'Team Data'!$A$1:$E$659,3,FALSE())</f>
        <v>20</v>
      </c>
      <c r="M1661" s="0" t="n">
        <f aca="false">VLOOKUP(B1661,'Team Data'!$A$1:$E$659,2,FALSE())</f>
        <v>23</v>
      </c>
      <c r="N1661" s="0" t="n">
        <f aca="false">VLOOKUP(B1661,'Team Data'!$A$1:$E$659,3,FALSE())</f>
        <v>11</v>
      </c>
      <c r="O1661" s="0" t="n">
        <f aca="false">VLOOKUP(A1661,'Team Data'!$A$1:$E$659,4,FALSE())</f>
        <v>548</v>
      </c>
      <c r="P1661" s="0" t="n">
        <f aca="false">VLOOKUP(A1661,'Team Data'!$A$1:$E$659,5,FALSE())</f>
        <v>455</v>
      </c>
      <c r="Q1661" s="0" t="n">
        <f aca="false">VLOOKUP(B1661,'Team Data'!$A$1:$E$659,4,FALSE())</f>
        <v>704</v>
      </c>
      <c r="R1661" s="0" t="n">
        <f aca="false">VLOOKUP(B1661,'Team Data'!$A$1:$E$659,5,FALSE())</f>
        <v>448</v>
      </c>
      <c r="S1661" s="0" t="n">
        <f aca="false">IF(I1661=1,(MIN(30,(C1661-D1661)))*(M1661/(M1661+N1661))*(Q1661/(Q1661+R1661)),(MAX(-30,(C1661-D1661)))*(N1661/(M1661+N1661))*(R1661/(R1661+Q1661)))</f>
        <v>-2.13888888888889</v>
      </c>
      <c r="T1661" s="0" t="n">
        <f aca="false">IF(J1661=1,(MIN(30,(D1661-C1661)))*(K1661/(K1661+L1661))*(O1661/(O1661+P1661)),(MAX(-30,(D1661-C1661)))*(L1661/(K1661+L1661))*(P1661/(P1661+O1661)))</f>
        <v>3.29579004920722</v>
      </c>
      <c r="U1661" s="7" t="n">
        <v>43078</v>
      </c>
    </row>
    <row r="1662" customFormat="false" ht="15" hidden="false" customHeight="false" outlineLevel="0" collapsed="false">
      <c r="A1662" s="0" t="s">
        <v>57</v>
      </c>
      <c r="B1662" s="0" t="s">
        <v>266</v>
      </c>
      <c r="C1662" s="0" t="n">
        <v>78</v>
      </c>
      <c r="D1662" s="0" t="n">
        <v>80</v>
      </c>
      <c r="E1662" s="0" t="n">
        <v>33</v>
      </c>
      <c r="F1662" s="0" t="n">
        <v>31</v>
      </c>
      <c r="G1662" s="0" t="n">
        <v>15</v>
      </c>
      <c r="H1662" s="0" t="n">
        <v>14</v>
      </c>
      <c r="I1662" s="0" t="n">
        <v>0</v>
      </c>
      <c r="J1662" s="0" t="n">
        <v>1</v>
      </c>
      <c r="K1662" s="0" t="n">
        <f aca="false">VLOOKUP(A1662,'Team Data'!$A$1:$E$659,2,FALSE())</f>
        <v>14</v>
      </c>
      <c r="L1662" s="0" t="n">
        <f aca="false">VLOOKUP(A1662,'Team Data'!$A$1:$E$659,3,FALSE())</f>
        <v>18</v>
      </c>
      <c r="M1662" s="0" t="n">
        <f aca="false">VLOOKUP(B1662,'Team Data'!$A$1:$E$659,2,FALSE())</f>
        <v>17</v>
      </c>
      <c r="N1662" s="0" t="n">
        <f aca="false">VLOOKUP(B1662,'Team Data'!$A$1:$E$659,3,FALSE())</f>
        <v>15</v>
      </c>
      <c r="O1662" s="0" t="n">
        <f aca="false">VLOOKUP(A1662,'Team Data'!$A$1:$E$659,4,FALSE())</f>
        <v>500</v>
      </c>
      <c r="P1662" s="0" t="n">
        <f aca="false">VLOOKUP(A1662,'Team Data'!$A$1:$E$659,5,FALSE())</f>
        <v>464</v>
      </c>
      <c r="Q1662" s="0" t="n">
        <f aca="false">VLOOKUP(B1662,'Team Data'!$A$1:$E$659,4,FALSE())</f>
        <v>605</v>
      </c>
      <c r="R1662" s="0" t="n">
        <f aca="false">VLOOKUP(B1662,'Team Data'!$A$1:$E$659,5,FALSE())</f>
        <v>430</v>
      </c>
      <c r="S1662" s="0" t="n">
        <f aca="false">IF(I1662=1,(MIN(30,(C1662-D1662)))*(M1662/(M1662+N1662))*(Q1662/(Q1662+R1662)),(MAX(-30,(C1662-D1662)))*(N1662/(M1662+N1662))*(R1662/(R1662+Q1662)))</f>
        <v>-0.389492753623188</v>
      </c>
      <c r="T1662" s="0" t="n">
        <f aca="false">IF(J1662=1,(MIN(30,(D1662-C1662)))*(K1662/(K1662+L1662))*(O1662/(O1662+P1662)),(MAX(-30,(D1662-C1662)))*(L1662/(K1662+L1662))*(P1662/(P1662+O1662)))</f>
        <v>0.453838174273859</v>
      </c>
      <c r="U1662" s="7" t="n">
        <v>43078</v>
      </c>
    </row>
    <row r="1663" customFormat="false" ht="15" hidden="false" customHeight="false" outlineLevel="0" collapsed="false">
      <c r="A1663" s="0" t="s">
        <v>348</v>
      </c>
      <c r="B1663" s="0" t="s">
        <v>215</v>
      </c>
      <c r="C1663" s="0" t="n">
        <v>62</v>
      </c>
      <c r="D1663" s="0" t="n">
        <v>97</v>
      </c>
      <c r="E1663" s="0" t="n">
        <v>19</v>
      </c>
      <c r="F1663" s="0" t="n">
        <v>31</v>
      </c>
      <c r="G1663" s="0" t="n">
        <v>18</v>
      </c>
      <c r="H1663" s="0" t="n">
        <v>11</v>
      </c>
      <c r="I1663" s="0" t="n">
        <v>0</v>
      </c>
      <c r="J1663" s="0" t="n">
        <v>1</v>
      </c>
      <c r="K1663" s="0" t="n">
        <f aca="false">VLOOKUP(A1663,'Team Data'!$A$1:$E$659,2,FALSE())</f>
        <v>19</v>
      </c>
      <c r="L1663" s="0" t="n">
        <f aca="false">VLOOKUP(A1663,'Team Data'!$A$1:$E$659,3,FALSE())</f>
        <v>12</v>
      </c>
      <c r="M1663" s="0" t="n">
        <f aca="false">VLOOKUP(B1663,'Team Data'!$A$1:$E$659,2,FALSE())</f>
        <v>25</v>
      </c>
      <c r="N1663" s="0" t="n">
        <f aca="false">VLOOKUP(B1663,'Team Data'!$A$1:$E$659,3,FALSE())</f>
        <v>9</v>
      </c>
      <c r="O1663" s="0" t="n">
        <f aca="false">VLOOKUP(A1663,'Team Data'!$A$1:$E$659,4,FALSE())</f>
        <v>519</v>
      </c>
      <c r="P1663" s="0" t="n">
        <f aca="false">VLOOKUP(A1663,'Team Data'!$A$1:$E$659,5,FALSE())</f>
        <v>432</v>
      </c>
      <c r="Q1663" s="0" t="n">
        <f aca="false">VLOOKUP(B1663,'Team Data'!$A$1:$E$659,4,FALSE())</f>
        <v>711</v>
      </c>
      <c r="R1663" s="0" t="n">
        <f aca="false">VLOOKUP(B1663,'Team Data'!$A$1:$E$659,5,FALSE())</f>
        <v>455</v>
      </c>
      <c r="S1663" s="0" t="n">
        <f aca="false">IF(I1663=1,(MIN(30,(C1663-D1663)))*(M1663/(M1663+N1663))*(Q1663/(Q1663+R1663)),(MAX(-30,(C1663-D1663)))*(N1663/(M1663+N1663))*(R1663/(R1663+Q1663)))</f>
        <v>-3.09882958329129</v>
      </c>
      <c r="T1663" s="0" t="n">
        <f aca="false">IF(J1663=1,(MIN(30,(D1663-C1663)))*(K1663/(K1663+L1663))*(O1663/(O1663+P1663)),(MAX(-30,(D1663-C1663)))*(L1663/(K1663+L1663))*(P1663/(P1663+O1663)))</f>
        <v>10.0345985550015</v>
      </c>
      <c r="U1663" s="7" t="n">
        <v>43078</v>
      </c>
    </row>
    <row r="1664" customFormat="false" ht="15" hidden="false" customHeight="false" outlineLevel="0" collapsed="false">
      <c r="A1664" s="0" t="s">
        <v>96</v>
      </c>
      <c r="B1664" s="0" t="s">
        <v>161</v>
      </c>
      <c r="C1664" s="0" t="n">
        <v>60</v>
      </c>
      <c r="D1664" s="0" t="n">
        <v>82</v>
      </c>
      <c r="E1664" s="0" t="n">
        <v>32</v>
      </c>
      <c r="F1664" s="0" t="n">
        <v>34</v>
      </c>
      <c r="G1664" s="0" t="n">
        <v>16</v>
      </c>
      <c r="H1664" s="0" t="n">
        <v>11</v>
      </c>
      <c r="I1664" s="0" t="n">
        <v>0</v>
      </c>
      <c r="J1664" s="0" t="n">
        <v>1</v>
      </c>
      <c r="K1664" s="0" t="n">
        <f aca="false">VLOOKUP(A1664,'Team Data'!$A$1:$E$659,2,FALSE())</f>
        <v>14</v>
      </c>
      <c r="L1664" s="0" t="n">
        <f aca="false">VLOOKUP(A1664,'Team Data'!$A$1:$E$659,3,FALSE())</f>
        <v>18</v>
      </c>
      <c r="M1664" s="0" t="n">
        <f aca="false">VLOOKUP(B1664,'Team Data'!$A$1:$E$659,2,FALSE())</f>
        <v>19</v>
      </c>
      <c r="N1664" s="0" t="n">
        <f aca="false">VLOOKUP(B1664,'Team Data'!$A$1:$E$659,3,FALSE())</f>
        <v>13</v>
      </c>
      <c r="O1664" s="0" t="n">
        <f aca="false">VLOOKUP(A1664,'Team Data'!$A$1:$E$659,4,FALSE())</f>
        <v>509</v>
      </c>
      <c r="P1664" s="0" t="n">
        <f aca="false">VLOOKUP(A1664,'Team Data'!$A$1:$E$659,5,FALSE())</f>
        <v>460</v>
      </c>
      <c r="Q1664" s="0" t="n">
        <f aca="false">VLOOKUP(B1664,'Team Data'!$A$1:$E$659,4,FALSE())</f>
        <v>626</v>
      </c>
      <c r="R1664" s="0" t="n">
        <f aca="false">VLOOKUP(B1664,'Team Data'!$A$1:$E$659,5,FALSE())</f>
        <v>423</v>
      </c>
      <c r="S1664" s="0" t="n">
        <f aca="false">IF(I1664=1,(MIN(30,(C1664-D1664)))*(M1664/(M1664+N1664))*(Q1664/(Q1664+R1664)),(MAX(-30,(C1664-D1664)))*(N1664/(M1664+N1664))*(R1664/(R1664+Q1664)))</f>
        <v>-3.60396806482364</v>
      </c>
      <c r="T1664" s="0" t="n">
        <f aca="false">IF(J1664=1,(MIN(30,(D1664-C1664)))*(K1664/(K1664+L1664))*(O1664/(O1664+P1664)),(MAX(-30,(D1664-C1664)))*(L1664/(K1664+L1664))*(P1664/(P1664+O1664)))</f>
        <v>5.05585655314758</v>
      </c>
      <c r="U1664" s="7" t="n">
        <v>43078</v>
      </c>
    </row>
    <row r="1665" customFormat="false" ht="15" hidden="false" customHeight="false" outlineLevel="0" collapsed="false">
      <c r="A1665" s="0" t="s">
        <v>70</v>
      </c>
      <c r="B1665" s="0" t="s">
        <v>76</v>
      </c>
      <c r="C1665" s="0" t="n">
        <v>48</v>
      </c>
      <c r="D1665" s="0" t="n">
        <v>97</v>
      </c>
      <c r="E1665" s="0" t="n">
        <v>35</v>
      </c>
      <c r="F1665" s="0" t="n">
        <v>43</v>
      </c>
      <c r="G1665" s="0" t="n">
        <v>18</v>
      </c>
      <c r="H1665" s="0" t="n">
        <v>7</v>
      </c>
      <c r="I1665" s="0" t="n">
        <v>0</v>
      </c>
      <c r="J1665" s="0" t="n">
        <v>1</v>
      </c>
      <c r="K1665" s="0" t="n">
        <f aca="false">VLOOKUP(A1665,'Team Data'!$A$1:$E$659,2,FALSE())</f>
        <v>4</v>
      </c>
      <c r="L1665" s="0" t="n">
        <f aca="false">VLOOKUP(A1665,'Team Data'!$A$1:$E$659,3,FALSE())</f>
        <v>28</v>
      </c>
      <c r="M1665" s="0" t="n">
        <f aca="false">VLOOKUP(B1665,'Team Data'!$A$1:$E$659,2,FALSE())</f>
        <v>16</v>
      </c>
      <c r="N1665" s="0" t="n">
        <f aca="false">VLOOKUP(B1665,'Team Data'!$A$1:$E$659,3,FALSE())</f>
        <v>16</v>
      </c>
      <c r="O1665" s="0" t="n">
        <f aca="false">VLOOKUP(A1665,'Team Data'!$A$1:$E$659,4,FALSE())</f>
        <v>460</v>
      </c>
      <c r="P1665" s="0" t="n">
        <f aca="false">VLOOKUP(A1665,'Team Data'!$A$1:$E$659,5,FALSE())</f>
        <v>532</v>
      </c>
      <c r="Q1665" s="0" t="n">
        <f aca="false">VLOOKUP(B1665,'Team Data'!$A$1:$E$659,4,FALSE())</f>
        <v>473</v>
      </c>
      <c r="R1665" s="0" t="n">
        <f aca="false">VLOOKUP(B1665,'Team Data'!$A$1:$E$659,5,FALSE())</f>
        <v>561</v>
      </c>
      <c r="S1665" s="0" t="n">
        <f aca="false">IF(I1665=1,(MIN(30,(C1665-D1665)))*(M1665/(M1665+N1665))*(Q1665/(Q1665+R1665)),(MAX(-30,(C1665-D1665)))*(N1665/(M1665+N1665))*(R1665/(R1665+Q1665)))</f>
        <v>-8.13829787234043</v>
      </c>
      <c r="T1665" s="0" t="n">
        <f aca="false">IF(J1665=1,(MIN(30,(D1665-C1665)))*(K1665/(K1665+L1665))*(O1665/(O1665+P1665)),(MAX(-30,(D1665-C1665)))*(L1665/(K1665+L1665))*(P1665/(P1665+O1665)))</f>
        <v>1.73891129032258</v>
      </c>
      <c r="U1665" s="7" t="n">
        <v>43078</v>
      </c>
    </row>
    <row r="1666" customFormat="false" ht="15" hidden="false" customHeight="false" outlineLevel="0" collapsed="false">
      <c r="A1666" s="0" t="s">
        <v>149</v>
      </c>
      <c r="B1666" s="0" t="s">
        <v>330</v>
      </c>
      <c r="C1666" s="0" t="n">
        <v>70</v>
      </c>
      <c r="D1666" s="0" t="n">
        <v>81</v>
      </c>
      <c r="E1666" s="0" t="n">
        <v>35</v>
      </c>
      <c r="F1666" s="0" t="n">
        <v>32</v>
      </c>
      <c r="G1666" s="0" t="n">
        <v>13</v>
      </c>
      <c r="H1666" s="0" t="n">
        <v>5</v>
      </c>
      <c r="I1666" s="0" t="n">
        <v>0</v>
      </c>
      <c r="J1666" s="0" t="n">
        <v>1</v>
      </c>
      <c r="K1666" s="0" t="n">
        <f aca="false">VLOOKUP(A1666,'Team Data'!$A$1:$E$659,2,FALSE())</f>
        <v>7</v>
      </c>
      <c r="L1666" s="0" t="n">
        <f aca="false">VLOOKUP(A1666,'Team Data'!$A$1:$E$659,3,FALSE())</f>
        <v>26</v>
      </c>
      <c r="M1666" s="0" t="n">
        <f aca="false">VLOOKUP(B1666,'Team Data'!$A$1:$E$659,2,FALSE())</f>
        <v>9</v>
      </c>
      <c r="N1666" s="0" t="n">
        <f aca="false">VLOOKUP(B1666,'Team Data'!$A$1:$E$659,3,FALSE())</f>
        <v>21</v>
      </c>
      <c r="O1666" s="0" t="n">
        <f aca="false">VLOOKUP(A1666,'Team Data'!$A$1:$E$659,4,FALSE())</f>
        <v>523</v>
      </c>
      <c r="P1666" s="0" t="n">
        <f aca="false">VLOOKUP(A1666,'Team Data'!$A$1:$E$659,5,FALSE())</f>
        <v>461</v>
      </c>
      <c r="Q1666" s="0" t="n">
        <f aca="false">VLOOKUP(B1666,'Team Data'!$A$1:$E$659,4,FALSE())</f>
        <v>467</v>
      </c>
      <c r="R1666" s="0" t="n">
        <f aca="false">VLOOKUP(B1666,'Team Data'!$A$1:$E$659,5,FALSE())</f>
        <v>455</v>
      </c>
      <c r="S1666" s="0" t="n">
        <f aca="false">IF(I1666=1,(MIN(30,(C1666-D1666)))*(M1666/(M1666+N1666))*(Q1666/(Q1666+R1666)),(MAX(-30,(C1666-D1666)))*(N1666/(M1666+N1666))*(R1666/(R1666+Q1666)))</f>
        <v>-3.79989154013015</v>
      </c>
      <c r="T1666" s="0" t="n">
        <f aca="false">IF(J1666=1,(MIN(30,(D1666-C1666)))*(K1666/(K1666+L1666))*(O1666/(O1666+P1666)),(MAX(-30,(D1666-C1666)))*(L1666/(K1666+L1666))*(P1666/(P1666+O1666)))</f>
        <v>1.24017615176152</v>
      </c>
      <c r="U1666" s="7" t="n">
        <v>43078</v>
      </c>
    </row>
    <row r="1667" customFormat="false" ht="15" hidden="false" customHeight="false" outlineLevel="0" collapsed="false">
      <c r="A1667" s="0" t="s">
        <v>236</v>
      </c>
      <c r="B1667" s="0" t="s">
        <v>168</v>
      </c>
      <c r="C1667" s="0" t="n">
        <v>73</v>
      </c>
      <c r="D1667" s="0" t="n">
        <v>81</v>
      </c>
      <c r="E1667" s="0" t="n">
        <v>35</v>
      </c>
      <c r="F1667" s="0" t="n">
        <v>36</v>
      </c>
      <c r="G1667" s="0" t="n">
        <v>12</v>
      </c>
      <c r="H1667" s="0" t="n">
        <v>18</v>
      </c>
      <c r="I1667" s="0" t="n">
        <v>0</v>
      </c>
      <c r="J1667" s="0" t="n">
        <v>1</v>
      </c>
      <c r="K1667" s="0" t="n">
        <f aca="false">VLOOKUP(A1667,'Team Data'!$A$1:$E$659,2,FALSE())</f>
        <v>18</v>
      </c>
      <c r="L1667" s="0" t="n">
        <f aca="false">VLOOKUP(A1667,'Team Data'!$A$1:$E$659,3,FALSE())</f>
        <v>15</v>
      </c>
      <c r="M1667" s="0" t="n">
        <f aca="false">VLOOKUP(B1667,'Team Data'!$A$1:$E$659,2,FALSE())</f>
        <v>16</v>
      </c>
      <c r="N1667" s="0" t="n">
        <f aca="false">VLOOKUP(B1667,'Team Data'!$A$1:$E$659,3,FALSE())</f>
        <v>18</v>
      </c>
      <c r="O1667" s="0" t="n">
        <f aca="false">VLOOKUP(A1667,'Team Data'!$A$1:$E$659,4,FALSE())</f>
        <v>473</v>
      </c>
      <c r="P1667" s="0" t="n">
        <f aca="false">VLOOKUP(A1667,'Team Data'!$A$1:$E$659,5,FALSE())</f>
        <v>475</v>
      </c>
      <c r="Q1667" s="0" t="n">
        <f aca="false">VLOOKUP(B1667,'Team Data'!$A$1:$E$659,4,FALSE())</f>
        <v>575</v>
      </c>
      <c r="R1667" s="0" t="n">
        <f aca="false">VLOOKUP(B1667,'Team Data'!$A$1:$E$659,5,FALSE())</f>
        <v>481</v>
      </c>
      <c r="S1667" s="0" t="n">
        <f aca="false">IF(I1667=1,(MIN(30,(C1667-D1667)))*(M1667/(M1667+N1667))*(Q1667/(Q1667+R1667)),(MAX(-30,(C1667-D1667)))*(N1667/(M1667+N1667))*(R1667/(R1667+Q1667)))</f>
        <v>-1.92914438502674</v>
      </c>
      <c r="T1667" s="0" t="n">
        <f aca="false">IF(J1667=1,(MIN(30,(D1667-C1667)))*(K1667/(K1667+L1667))*(O1667/(O1667+P1667)),(MAX(-30,(D1667-C1667)))*(L1667/(K1667+L1667))*(P1667/(P1667+O1667)))</f>
        <v>2.17721518987342</v>
      </c>
      <c r="U1667" s="7" t="n">
        <v>43078</v>
      </c>
    </row>
    <row r="1668" customFormat="false" ht="15" hidden="false" customHeight="false" outlineLevel="0" collapsed="false">
      <c r="A1668" s="0" t="s">
        <v>47</v>
      </c>
      <c r="B1668" s="0" t="s">
        <v>207</v>
      </c>
      <c r="C1668" s="0" t="n">
        <v>55</v>
      </c>
      <c r="D1668" s="0" t="n">
        <v>61</v>
      </c>
      <c r="E1668" s="0" t="n">
        <v>37</v>
      </c>
      <c r="F1668" s="0" t="n">
        <v>28</v>
      </c>
      <c r="G1668" s="0" t="n">
        <v>17</v>
      </c>
      <c r="H1668" s="0" t="n">
        <v>11</v>
      </c>
      <c r="I1668" s="0" t="n">
        <v>0</v>
      </c>
      <c r="J1668" s="0" t="n">
        <v>1</v>
      </c>
      <c r="K1668" s="0" t="n">
        <f aca="false">VLOOKUP(A1668,'Team Data'!$A$1:$E$659,2,FALSE())</f>
        <v>14</v>
      </c>
      <c r="L1668" s="0" t="n">
        <f aca="false">VLOOKUP(A1668,'Team Data'!$A$1:$E$659,3,FALSE())</f>
        <v>18</v>
      </c>
      <c r="M1668" s="0" t="n">
        <f aca="false">VLOOKUP(B1668,'Team Data'!$A$1:$E$659,2,FALSE())</f>
        <v>13</v>
      </c>
      <c r="N1668" s="0" t="n">
        <f aca="false">VLOOKUP(B1668,'Team Data'!$A$1:$E$659,3,FALSE())</f>
        <v>19</v>
      </c>
      <c r="O1668" s="0" t="n">
        <f aca="false">VLOOKUP(A1668,'Team Data'!$A$1:$E$659,4,FALSE())</f>
        <v>456</v>
      </c>
      <c r="P1668" s="0" t="n">
        <f aca="false">VLOOKUP(A1668,'Team Data'!$A$1:$E$659,5,FALSE())</f>
        <v>570</v>
      </c>
      <c r="Q1668" s="0" t="n">
        <f aca="false">VLOOKUP(B1668,'Team Data'!$A$1:$E$659,4,FALSE())</f>
        <v>530</v>
      </c>
      <c r="R1668" s="0" t="n">
        <f aca="false">VLOOKUP(B1668,'Team Data'!$A$1:$E$659,5,FALSE())</f>
        <v>469</v>
      </c>
      <c r="S1668" s="0" t="n">
        <f aca="false">IF(I1668=1,(MIN(30,(C1668-D1668)))*(M1668/(M1668+N1668))*(Q1668/(Q1668+R1668)),(MAX(-30,(C1668-D1668)))*(N1668/(M1668+N1668))*(R1668/(R1668+Q1668)))</f>
        <v>-1.67248498498499</v>
      </c>
      <c r="T1668" s="0" t="n">
        <f aca="false">IF(J1668=1,(MIN(30,(D1668-C1668)))*(K1668/(K1668+L1668))*(O1668/(O1668+P1668)),(MAX(-30,(D1668-C1668)))*(L1668/(K1668+L1668))*(P1668/(P1668+O1668)))</f>
        <v>1.16666666666667</v>
      </c>
      <c r="U1668" s="7" t="n">
        <v>43078</v>
      </c>
    </row>
    <row r="1669" customFormat="false" ht="15" hidden="false" customHeight="false" outlineLevel="0" collapsed="false">
      <c r="A1669" s="0" t="s">
        <v>283</v>
      </c>
      <c r="B1669" s="0" t="s">
        <v>158</v>
      </c>
      <c r="C1669" s="0" t="n">
        <v>79</v>
      </c>
      <c r="D1669" s="0" t="n">
        <v>76</v>
      </c>
      <c r="E1669" s="0" t="n">
        <v>25</v>
      </c>
      <c r="F1669" s="0" t="n">
        <v>39</v>
      </c>
      <c r="G1669" s="0" t="n">
        <v>11</v>
      </c>
      <c r="H1669" s="0" t="n">
        <v>16</v>
      </c>
      <c r="I1669" s="0" t="n">
        <v>1</v>
      </c>
      <c r="J1669" s="0" t="n">
        <v>0</v>
      </c>
      <c r="K1669" s="0" t="n">
        <f aca="false">VLOOKUP(A1669,'Team Data'!$A$1:$E$659,2,FALSE())</f>
        <v>12</v>
      </c>
      <c r="L1669" s="0" t="n">
        <f aca="false">VLOOKUP(A1669,'Team Data'!$A$1:$E$659,3,FALSE())</f>
        <v>20</v>
      </c>
      <c r="M1669" s="0" t="n">
        <f aca="false">VLOOKUP(B1669,'Team Data'!$A$1:$E$659,2,FALSE())</f>
        <v>6</v>
      </c>
      <c r="N1669" s="0" t="n">
        <f aca="false">VLOOKUP(B1669,'Team Data'!$A$1:$E$659,3,FALSE())</f>
        <v>25</v>
      </c>
      <c r="O1669" s="0" t="n">
        <f aca="false">VLOOKUP(A1669,'Team Data'!$A$1:$E$659,4,FALSE())</f>
        <v>427</v>
      </c>
      <c r="P1669" s="0" t="n">
        <f aca="false">VLOOKUP(A1669,'Team Data'!$A$1:$E$659,5,FALSE())</f>
        <v>489</v>
      </c>
      <c r="Q1669" s="0" t="n">
        <f aca="false">VLOOKUP(B1669,'Team Data'!$A$1:$E$659,4,FALSE())</f>
        <v>499</v>
      </c>
      <c r="R1669" s="0" t="n">
        <f aca="false">VLOOKUP(B1669,'Team Data'!$A$1:$E$659,5,FALSE())</f>
        <v>492</v>
      </c>
      <c r="S1669" s="0" t="n">
        <f aca="false">IF(I1669=1,(MIN(30,(C1669-D1669)))*(M1669/(M1669+N1669))*(Q1669/(Q1669+R1669)),(MAX(-30,(C1669-D1669)))*(N1669/(M1669+N1669))*(R1669/(R1669+Q1669)))</f>
        <v>0.292373295140132</v>
      </c>
      <c r="T1669" s="0" t="n">
        <f aca="false">IF(J1669=1,(MIN(30,(D1669-C1669)))*(K1669/(K1669+L1669))*(O1669/(O1669+P1669)),(MAX(-30,(D1669-C1669)))*(L1669/(K1669+L1669))*(P1669/(P1669+O1669)))</f>
        <v>-1.00095524017467</v>
      </c>
      <c r="U1669" s="7" t="n">
        <v>43078</v>
      </c>
    </row>
    <row r="1670" customFormat="false" ht="15" hidden="false" customHeight="false" outlineLevel="0" collapsed="false">
      <c r="A1670" s="0" t="s">
        <v>35</v>
      </c>
      <c r="B1670" s="0" t="s">
        <v>165</v>
      </c>
      <c r="C1670" s="0" t="n">
        <v>72</v>
      </c>
      <c r="D1670" s="0" t="n">
        <v>90</v>
      </c>
      <c r="E1670" s="0" t="n">
        <v>34</v>
      </c>
      <c r="F1670" s="0" t="n">
        <v>35</v>
      </c>
      <c r="G1670" s="0" t="n">
        <v>13</v>
      </c>
      <c r="H1670" s="0" t="n">
        <v>16</v>
      </c>
      <c r="I1670" s="0" t="n">
        <v>0</v>
      </c>
      <c r="J1670" s="0" t="n">
        <v>1</v>
      </c>
      <c r="K1670" s="0" t="n">
        <f aca="false">VLOOKUP(A1670,'Team Data'!$A$1:$E$659,2,FALSE())</f>
        <v>3</v>
      </c>
      <c r="L1670" s="0" t="n">
        <f aca="false">VLOOKUP(A1670,'Team Data'!$A$1:$E$659,3,FALSE())</f>
        <v>28</v>
      </c>
      <c r="M1670" s="0" t="n">
        <f aca="false">VLOOKUP(B1670,'Team Data'!$A$1:$E$659,2,FALSE())</f>
        <v>21</v>
      </c>
      <c r="N1670" s="0" t="n">
        <f aca="false">VLOOKUP(B1670,'Team Data'!$A$1:$E$659,3,FALSE())</f>
        <v>13</v>
      </c>
      <c r="O1670" s="0" t="n">
        <f aca="false">VLOOKUP(A1670,'Team Data'!$A$1:$E$659,4,FALSE())</f>
        <v>496</v>
      </c>
      <c r="P1670" s="0" t="n">
        <f aca="false">VLOOKUP(A1670,'Team Data'!$A$1:$E$659,5,FALSE())</f>
        <v>495</v>
      </c>
      <c r="Q1670" s="0" t="n">
        <f aca="false">VLOOKUP(B1670,'Team Data'!$A$1:$E$659,4,FALSE())</f>
        <v>568</v>
      </c>
      <c r="R1670" s="0" t="n">
        <f aca="false">VLOOKUP(B1670,'Team Data'!$A$1:$E$659,5,FALSE())</f>
        <v>531</v>
      </c>
      <c r="S1670" s="0" t="n">
        <f aca="false">IF(I1670=1,(MIN(30,(C1670-D1670)))*(M1670/(M1670+N1670))*(Q1670/(Q1670+R1670)),(MAX(-30,(C1670-D1670)))*(N1670/(M1670+N1670))*(R1670/(R1670+Q1670)))</f>
        <v>-3.32532248568217</v>
      </c>
      <c r="T1670" s="0" t="n">
        <f aca="false">IF(J1670=1,(MIN(30,(D1670-C1670)))*(K1670/(K1670+L1670))*(O1670/(O1670+P1670)),(MAX(-30,(D1670-C1670)))*(L1670/(K1670+L1670))*(P1670/(P1670+O1670)))</f>
        <v>0.871846619576186</v>
      </c>
      <c r="U1670" s="7" t="n">
        <v>43078</v>
      </c>
    </row>
    <row r="1671" customFormat="false" ht="15" hidden="false" customHeight="false" outlineLevel="0" collapsed="false">
      <c r="A1671" s="0" t="s">
        <v>290</v>
      </c>
      <c r="B1671" s="0" t="s">
        <v>48</v>
      </c>
      <c r="C1671" s="0" t="n">
        <v>69</v>
      </c>
      <c r="D1671" s="0" t="n">
        <v>74</v>
      </c>
      <c r="E1671" s="0" t="n">
        <v>37</v>
      </c>
      <c r="F1671" s="0" t="n">
        <v>36</v>
      </c>
      <c r="G1671" s="0" t="n">
        <v>8</v>
      </c>
      <c r="H1671" s="0" t="n">
        <v>13</v>
      </c>
      <c r="I1671" s="0" t="n">
        <v>0</v>
      </c>
      <c r="J1671" s="0" t="n">
        <v>1</v>
      </c>
      <c r="K1671" s="0" t="n">
        <f aca="false">VLOOKUP(A1671,'Team Data'!$A$1:$E$659,2,FALSE())</f>
        <v>19</v>
      </c>
      <c r="L1671" s="0" t="n">
        <f aca="false">VLOOKUP(A1671,'Team Data'!$A$1:$E$659,3,FALSE())</f>
        <v>14</v>
      </c>
      <c r="M1671" s="0" t="n">
        <f aca="false">VLOOKUP(B1671,'Team Data'!$A$1:$E$659,2,FALSE())</f>
        <v>21</v>
      </c>
      <c r="N1671" s="0" t="n">
        <f aca="false">VLOOKUP(B1671,'Team Data'!$A$1:$E$659,3,FALSE())</f>
        <v>15</v>
      </c>
      <c r="O1671" s="0" t="n">
        <f aca="false">VLOOKUP(A1671,'Team Data'!$A$1:$E$659,4,FALSE())</f>
        <v>502</v>
      </c>
      <c r="P1671" s="0" t="n">
        <f aca="false">VLOOKUP(A1671,'Team Data'!$A$1:$E$659,5,FALSE())</f>
        <v>497</v>
      </c>
      <c r="Q1671" s="0" t="n">
        <f aca="false">VLOOKUP(B1671,'Team Data'!$A$1:$E$659,4,FALSE())</f>
        <v>577</v>
      </c>
      <c r="R1671" s="0" t="n">
        <f aca="false">VLOOKUP(B1671,'Team Data'!$A$1:$E$659,5,FALSE())</f>
        <v>521</v>
      </c>
      <c r="S1671" s="0" t="n">
        <f aca="false">IF(I1671=1,(MIN(30,(C1671-D1671)))*(M1671/(M1671+N1671))*(Q1671/(Q1671+R1671)),(MAX(-30,(C1671-D1671)))*(N1671/(M1671+N1671))*(R1671/(R1671+Q1671)))</f>
        <v>-0.988539769277474</v>
      </c>
      <c r="T1671" s="0" t="n">
        <f aca="false">IF(J1671=1,(MIN(30,(D1671-C1671)))*(K1671/(K1671+L1671))*(O1671/(O1671+P1671)),(MAX(-30,(D1671-C1671)))*(L1671/(K1671+L1671))*(P1671/(P1671+O1671)))</f>
        <v>1.44659811326478</v>
      </c>
      <c r="U1671" s="7" t="n">
        <v>43078</v>
      </c>
    </row>
    <row r="1672" customFormat="false" ht="15" hidden="false" customHeight="false" outlineLevel="0" collapsed="false">
      <c r="A1672" s="0" t="s">
        <v>273</v>
      </c>
      <c r="B1672" s="0" t="s">
        <v>309</v>
      </c>
      <c r="C1672" s="0" t="n">
        <v>60</v>
      </c>
      <c r="D1672" s="0" t="n">
        <v>76</v>
      </c>
      <c r="E1672" s="0" t="n">
        <v>25</v>
      </c>
      <c r="F1672" s="0" t="n">
        <v>38</v>
      </c>
      <c r="G1672" s="0" t="n">
        <v>12</v>
      </c>
      <c r="H1672" s="0" t="n">
        <v>13</v>
      </c>
      <c r="I1672" s="0" t="n">
        <v>0</v>
      </c>
      <c r="J1672" s="0" t="n">
        <v>1</v>
      </c>
      <c r="K1672" s="0" t="n">
        <f aca="false">VLOOKUP(A1672,'Team Data'!$A$1:$E$659,2,FALSE())</f>
        <v>15</v>
      </c>
      <c r="L1672" s="0" t="n">
        <f aca="false">VLOOKUP(A1672,'Team Data'!$A$1:$E$659,3,FALSE())</f>
        <v>18</v>
      </c>
      <c r="M1672" s="0" t="n">
        <f aca="false">VLOOKUP(B1672,'Team Data'!$A$1:$E$659,2,FALSE())</f>
        <v>19</v>
      </c>
      <c r="N1672" s="0" t="n">
        <f aca="false">VLOOKUP(B1672,'Team Data'!$A$1:$E$659,3,FALSE())</f>
        <v>13</v>
      </c>
      <c r="O1672" s="0" t="n">
        <f aca="false">VLOOKUP(A1672,'Team Data'!$A$1:$E$659,4,FALSE())</f>
        <v>416</v>
      </c>
      <c r="P1672" s="0" t="n">
        <f aca="false">VLOOKUP(A1672,'Team Data'!$A$1:$E$659,5,FALSE())</f>
        <v>607</v>
      </c>
      <c r="Q1672" s="0" t="n">
        <f aca="false">VLOOKUP(B1672,'Team Data'!$A$1:$E$659,4,FALSE())</f>
        <v>582</v>
      </c>
      <c r="R1672" s="0" t="n">
        <f aca="false">VLOOKUP(B1672,'Team Data'!$A$1:$E$659,5,FALSE())</f>
        <v>465</v>
      </c>
      <c r="S1672" s="0" t="n">
        <f aca="false">IF(I1672=1,(MIN(30,(C1672-D1672)))*(M1672/(M1672+N1672))*(Q1672/(Q1672+R1672)),(MAX(-30,(C1672-D1672)))*(N1672/(M1672+N1672))*(R1672/(R1672+Q1672)))</f>
        <v>-2.88681948424069</v>
      </c>
      <c r="T1672" s="0" t="n">
        <f aca="false">IF(J1672=1,(MIN(30,(D1672-C1672)))*(K1672/(K1672+L1672))*(O1672/(O1672+P1672)),(MAX(-30,(D1672-C1672)))*(L1672/(K1672+L1672))*(P1672/(P1672+O1672)))</f>
        <v>2.95743357326935</v>
      </c>
      <c r="U1672" s="7" t="n">
        <v>43078</v>
      </c>
    </row>
    <row r="1673" customFormat="false" ht="15" hidden="false" customHeight="false" outlineLevel="0" collapsed="false">
      <c r="A1673" s="0" t="s">
        <v>314</v>
      </c>
      <c r="B1673" s="0" t="s">
        <v>299</v>
      </c>
      <c r="C1673" s="0" t="n">
        <v>65</v>
      </c>
      <c r="D1673" s="0" t="n">
        <v>78</v>
      </c>
      <c r="E1673" s="0" t="n">
        <v>35</v>
      </c>
      <c r="F1673" s="0" t="n">
        <v>49</v>
      </c>
      <c r="G1673" s="0" t="n">
        <v>12</v>
      </c>
      <c r="H1673" s="0" t="n">
        <v>16</v>
      </c>
      <c r="I1673" s="0" t="n">
        <v>0</v>
      </c>
      <c r="J1673" s="0" t="n">
        <v>1</v>
      </c>
      <c r="K1673" s="0" t="n">
        <f aca="false">VLOOKUP(A1673,'Team Data'!$A$1:$E$659,2,FALSE())</f>
        <v>25</v>
      </c>
      <c r="L1673" s="0" t="n">
        <f aca="false">VLOOKUP(A1673,'Team Data'!$A$1:$E$659,3,FALSE())</f>
        <v>10</v>
      </c>
      <c r="M1673" s="0" t="n">
        <f aca="false">VLOOKUP(B1673,'Team Data'!$A$1:$E$659,2,FALSE())</f>
        <v>18</v>
      </c>
      <c r="N1673" s="0" t="n">
        <f aca="false">VLOOKUP(B1673,'Team Data'!$A$1:$E$659,3,FALSE())</f>
        <v>14</v>
      </c>
      <c r="O1673" s="0" t="n">
        <f aca="false">VLOOKUP(A1673,'Team Data'!$A$1:$E$659,4,FALSE())</f>
        <v>506</v>
      </c>
      <c r="P1673" s="0" t="n">
        <f aca="false">VLOOKUP(A1673,'Team Data'!$A$1:$E$659,5,FALSE())</f>
        <v>534</v>
      </c>
      <c r="Q1673" s="0" t="n">
        <f aca="false">VLOOKUP(B1673,'Team Data'!$A$1:$E$659,4,FALSE())</f>
        <v>500</v>
      </c>
      <c r="R1673" s="0" t="n">
        <f aca="false">VLOOKUP(B1673,'Team Data'!$A$1:$E$659,5,FALSE())</f>
        <v>469</v>
      </c>
      <c r="S1673" s="0" t="n">
        <f aca="false">IF(I1673=1,(MIN(30,(C1673-D1673)))*(M1673/(M1673+N1673))*(Q1673/(Q1673+R1673)),(MAX(-30,(C1673-D1673)))*(N1673/(M1673+N1673))*(R1673/(R1673+Q1673)))</f>
        <v>-2.75277347781218</v>
      </c>
      <c r="T1673" s="0" t="n">
        <f aca="false">IF(J1673=1,(MIN(30,(D1673-C1673)))*(K1673/(K1673+L1673))*(O1673/(O1673+P1673)),(MAX(-30,(D1673-C1673)))*(L1673/(K1673+L1673))*(P1673/(P1673+O1673)))</f>
        <v>4.51785714285714</v>
      </c>
      <c r="U1673" s="7" t="n">
        <v>43078</v>
      </c>
    </row>
    <row r="1674" customFormat="false" ht="15" hidden="false" customHeight="false" outlineLevel="0" collapsed="false">
      <c r="A1674" s="0" t="s">
        <v>45</v>
      </c>
      <c r="B1674" s="0" t="s">
        <v>84</v>
      </c>
      <c r="C1674" s="0" t="n">
        <v>58</v>
      </c>
      <c r="D1674" s="0" t="n">
        <v>65</v>
      </c>
      <c r="E1674" s="0" t="n">
        <v>31</v>
      </c>
      <c r="F1674" s="0" t="n">
        <v>32</v>
      </c>
      <c r="G1674" s="0" t="n">
        <v>12</v>
      </c>
      <c r="H1674" s="0" t="n">
        <v>13</v>
      </c>
      <c r="I1674" s="0" t="n">
        <v>0</v>
      </c>
      <c r="J1674" s="0" t="n">
        <v>1</v>
      </c>
      <c r="K1674" s="0" t="n">
        <f aca="false">VLOOKUP(A1674,'Team Data'!$A$1:$E$659,2,FALSE())</f>
        <v>21</v>
      </c>
      <c r="L1674" s="0" t="n">
        <f aca="false">VLOOKUP(A1674,'Team Data'!$A$1:$E$659,3,FALSE())</f>
        <v>12</v>
      </c>
      <c r="M1674" s="0" t="n">
        <f aca="false">VLOOKUP(B1674,'Team Data'!$A$1:$E$659,2,FALSE())</f>
        <v>17</v>
      </c>
      <c r="N1674" s="0" t="n">
        <f aca="false">VLOOKUP(B1674,'Team Data'!$A$1:$E$659,3,FALSE())</f>
        <v>15</v>
      </c>
      <c r="O1674" s="0" t="n">
        <f aca="false">VLOOKUP(A1674,'Team Data'!$A$1:$E$659,4,FALSE())</f>
        <v>497</v>
      </c>
      <c r="P1674" s="0" t="n">
        <f aca="false">VLOOKUP(A1674,'Team Data'!$A$1:$E$659,5,FALSE())</f>
        <v>569</v>
      </c>
      <c r="Q1674" s="0" t="n">
        <f aca="false">VLOOKUP(B1674,'Team Data'!$A$1:$E$659,4,FALSE())</f>
        <v>548</v>
      </c>
      <c r="R1674" s="0" t="n">
        <f aca="false">VLOOKUP(B1674,'Team Data'!$A$1:$E$659,5,FALSE())</f>
        <v>447</v>
      </c>
      <c r="S1674" s="0" t="n">
        <f aca="false">IF(I1674=1,(MIN(30,(C1674-D1674)))*(M1674/(M1674+N1674))*(Q1674/(Q1674+R1674)),(MAX(-30,(C1674-D1674)))*(N1674/(M1674+N1674))*(R1674/(R1674+Q1674)))</f>
        <v>-1.4740891959799</v>
      </c>
      <c r="T1674" s="0" t="n">
        <f aca="false">IF(J1674=1,(MIN(30,(D1674-C1674)))*(K1674/(K1674+L1674))*(O1674/(O1674+P1674)),(MAX(-30,(D1674-C1674)))*(L1674/(K1674+L1674))*(P1674/(P1674+O1674)))</f>
        <v>2.07683779634999</v>
      </c>
      <c r="U1674" s="7" t="n">
        <v>43078</v>
      </c>
    </row>
    <row r="1675" customFormat="false" ht="15" hidden="false" customHeight="false" outlineLevel="0" collapsed="false">
      <c r="A1675" s="0" t="s">
        <v>315</v>
      </c>
      <c r="B1675" s="0" t="s">
        <v>34</v>
      </c>
      <c r="C1675" s="0" t="n">
        <v>75</v>
      </c>
      <c r="D1675" s="0" t="n">
        <v>89</v>
      </c>
      <c r="E1675" s="0" t="n">
        <v>28</v>
      </c>
      <c r="F1675" s="0" t="n">
        <v>36</v>
      </c>
      <c r="G1675" s="0" t="n">
        <v>13</v>
      </c>
      <c r="H1675" s="0" t="n">
        <v>12</v>
      </c>
      <c r="I1675" s="0" t="n">
        <v>0</v>
      </c>
      <c r="J1675" s="0" t="n">
        <v>1</v>
      </c>
      <c r="K1675" s="0" t="n">
        <f aca="false">VLOOKUP(A1675,'Team Data'!$A$1:$E$659,2,FALSE())</f>
        <v>12</v>
      </c>
      <c r="L1675" s="0" t="n">
        <f aca="false">VLOOKUP(A1675,'Team Data'!$A$1:$E$659,3,FALSE())</f>
        <v>18</v>
      </c>
      <c r="M1675" s="0" t="n">
        <f aca="false">VLOOKUP(B1675,'Team Data'!$A$1:$E$659,2,FALSE())</f>
        <v>11</v>
      </c>
      <c r="N1675" s="0" t="n">
        <f aca="false">VLOOKUP(B1675,'Team Data'!$A$1:$E$659,3,FALSE())</f>
        <v>16</v>
      </c>
      <c r="O1675" s="0" t="n">
        <f aca="false">VLOOKUP(A1675,'Team Data'!$A$1:$E$659,4,FALSE())</f>
        <v>451</v>
      </c>
      <c r="P1675" s="0" t="n">
        <f aca="false">VLOOKUP(A1675,'Team Data'!$A$1:$E$659,5,FALSE())</f>
        <v>479</v>
      </c>
      <c r="Q1675" s="0" t="n">
        <f aca="false">VLOOKUP(B1675,'Team Data'!$A$1:$E$659,4,FALSE())</f>
        <v>361</v>
      </c>
      <c r="R1675" s="0" t="n">
        <f aca="false">VLOOKUP(B1675,'Team Data'!$A$1:$E$659,5,FALSE())</f>
        <v>435</v>
      </c>
      <c r="S1675" s="0" t="n">
        <f aca="false">IF(I1675=1,(MIN(30,(C1675-D1675)))*(M1675/(M1675+N1675))*(Q1675/(Q1675+R1675)),(MAX(-30,(C1675-D1675)))*(N1675/(M1675+N1675))*(R1675/(R1675+Q1675)))</f>
        <v>-4.53378001116695</v>
      </c>
      <c r="T1675" s="0" t="n">
        <f aca="false">IF(J1675=1,(MIN(30,(D1675-C1675)))*(K1675/(K1675+L1675))*(O1675/(O1675+P1675)),(MAX(-30,(D1675-C1675)))*(L1675/(K1675+L1675))*(P1675/(P1675+O1675)))</f>
        <v>2.71569892473118</v>
      </c>
      <c r="U1675" s="7" t="n">
        <v>43078</v>
      </c>
    </row>
    <row r="1676" customFormat="false" ht="15" hidden="false" customHeight="false" outlineLevel="0" collapsed="false">
      <c r="A1676" s="0" t="s">
        <v>346</v>
      </c>
      <c r="B1676" s="0" t="s">
        <v>72</v>
      </c>
      <c r="C1676" s="0" t="n">
        <v>87</v>
      </c>
      <c r="D1676" s="0" t="n">
        <v>79</v>
      </c>
      <c r="E1676" s="0" t="n">
        <v>34</v>
      </c>
      <c r="F1676" s="0" t="n">
        <v>39</v>
      </c>
      <c r="G1676" s="0" t="n">
        <v>9</v>
      </c>
      <c r="H1676" s="0" t="n">
        <v>19</v>
      </c>
      <c r="I1676" s="0" t="n">
        <v>1</v>
      </c>
      <c r="J1676" s="0" t="n">
        <v>0</v>
      </c>
      <c r="K1676" s="0" t="n">
        <f aca="false">VLOOKUP(A1676,'Team Data'!$A$1:$E$659,2,FALSE())</f>
        <v>17</v>
      </c>
      <c r="L1676" s="0" t="n">
        <f aca="false">VLOOKUP(A1676,'Team Data'!$A$1:$E$659,3,FALSE())</f>
        <v>15</v>
      </c>
      <c r="M1676" s="0" t="n">
        <f aca="false">VLOOKUP(B1676,'Team Data'!$A$1:$E$659,2,FALSE())</f>
        <v>8</v>
      </c>
      <c r="N1676" s="0" t="n">
        <f aca="false">VLOOKUP(B1676,'Team Data'!$A$1:$E$659,3,FALSE())</f>
        <v>24</v>
      </c>
      <c r="O1676" s="0" t="n">
        <f aca="false">VLOOKUP(A1676,'Team Data'!$A$1:$E$659,4,FALSE())</f>
        <v>521</v>
      </c>
      <c r="P1676" s="0" t="n">
        <f aca="false">VLOOKUP(A1676,'Team Data'!$A$1:$E$659,5,FALSE())</f>
        <v>476</v>
      </c>
      <c r="Q1676" s="0" t="n">
        <f aca="false">VLOOKUP(B1676,'Team Data'!$A$1:$E$659,4,FALSE())</f>
        <v>529</v>
      </c>
      <c r="R1676" s="0" t="n">
        <f aca="false">VLOOKUP(B1676,'Team Data'!$A$1:$E$659,5,FALSE())</f>
        <v>470</v>
      </c>
      <c r="S1676" s="0" t="n">
        <f aca="false">IF(I1676=1,(MIN(30,(C1676-D1676)))*(M1676/(M1676+N1676))*(Q1676/(Q1676+R1676)),(MAX(-30,(C1676-D1676)))*(N1676/(M1676+N1676))*(R1676/(R1676+Q1676)))</f>
        <v>1.05905905905906</v>
      </c>
      <c r="T1676" s="0" t="n">
        <f aca="false">IF(J1676=1,(MIN(30,(D1676-C1676)))*(K1676/(K1676+L1676))*(O1676/(O1676+P1676)),(MAX(-30,(D1676-C1676)))*(L1676/(K1676+L1676))*(P1676/(P1676+O1676)))</f>
        <v>-1.79037111334002</v>
      </c>
      <c r="U1676" s="7" t="n">
        <v>43078</v>
      </c>
    </row>
    <row r="1677" customFormat="false" ht="15" hidden="false" customHeight="false" outlineLevel="0" collapsed="false">
      <c r="A1677" s="0" t="s">
        <v>516</v>
      </c>
      <c r="B1677" s="0" t="s">
        <v>37</v>
      </c>
      <c r="C1677" s="0" t="n">
        <v>54</v>
      </c>
      <c r="D1677" s="0" t="n">
        <v>88</v>
      </c>
      <c r="E1677" s="0" t="n">
        <v>40</v>
      </c>
      <c r="F1677" s="0" t="n">
        <v>44</v>
      </c>
      <c r="G1677" s="0" t="n">
        <v>25</v>
      </c>
      <c r="H1677" s="0" t="n">
        <v>17</v>
      </c>
      <c r="I1677" s="0" t="n">
        <v>0</v>
      </c>
      <c r="J1677" s="0" t="n">
        <v>1</v>
      </c>
      <c r="K1677" s="0" t="n">
        <f aca="false">VLOOKUP(A1677,'Team Data'!$A$1:$E$659,2,FALSE())</f>
        <v>0</v>
      </c>
      <c r="L1677" s="0" t="n">
        <f aca="false">VLOOKUP(A1677,'Team Data'!$A$1:$E$659,3,FALSE())</f>
        <v>6</v>
      </c>
      <c r="M1677" s="0" t="n">
        <f aca="false">VLOOKUP(B1677,'Team Data'!$A$1:$E$659,2,FALSE())</f>
        <v>27</v>
      </c>
      <c r="N1677" s="0" t="n">
        <f aca="false">VLOOKUP(B1677,'Team Data'!$A$1:$E$659,3,FALSE())</f>
        <v>9</v>
      </c>
      <c r="O1677" s="0" t="n">
        <f aca="false">VLOOKUP(A1677,'Team Data'!$A$1:$E$659,4,FALSE())</f>
        <v>100</v>
      </c>
      <c r="P1677" s="0" t="n">
        <f aca="false">VLOOKUP(A1677,'Team Data'!$A$1:$E$659,5,FALSE())</f>
        <v>95</v>
      </c>
      <c r="Q1677" s="0" t="n">
        <f aca="false">VLOOKUP(B1677,'Team Data'!$A$1:$E$659,4,FALSE())</f>
        <v>662</v>
      </c>
      <c r="R1677" s="0" t="n">
        <f aca="false">VLOOKUP(B1677,'Team Data'!$A$1:$E$659,5,FALSE())</f>
        <v>509</v>
      </c>
      <c r="S1677" s="0" t="n">
        <f aca="false">IF(I1677=1,(MIN(30,(C1677-D1677)))*(M1677/(M1677+N1677))*(Q1677/(Q1677+R1677)),(MAX(-30,(C1677-D1677)))*(N1677/(M1677+N1677))*(R1677/(R1677+Q1677)))</f>
        <v>-3.2600341588386</v>
      </c>
      <c r="T1677" s="0" t="n">
        <f aca="false">IF(J1677=1,(MIN(30,(D1677-C1677)))*(K1677/(K1677+L1677))*(O1677/(O1677+P1677)),(MAX(-30,(D1677-C1677)))*(L1677/(K1677+L1677))*(P1677/(P1677+O1677)))</f>
        <v>0</v>
      </c>
      <c r="U1677" s="7" t="n">
        <v>43078</v>
      </c>
    </row>
    <row r="1678" customFormat="false" ht="15" hidden="false" customHeight="false" outlineLevel="0" collapsed="false">
      <c r="A1678" s="0" t="s">
        <v>355</v>
      </c>
      <c r="B1678" s="0" t="s">
        <v>277</v>
      </c>
      <c r="C1678" s="0" t="n">
        <v>67</v>
      </c>
      <c r="D1678" s="0" t="n">
        <v>75</v>
      </c>
      <c r="E1678" s="0" t="n">
        <v>38</v>
      </c>
      <c r="F1678" s="0" t="n">
        <v>33</v>
      </c>
      <c r="G1678" s="0" t="n">
        <v>21</v>
      </c>
      <c r="H1678" s="0" t="n">
        <v>12</v>
      </c>
      <c r="I1678" s="0" t="n">
        <v>0</v>
      </c>
      <c r="J1678" s="0" t="n">
        <v>1</v>
      </c>
      <c r="K1678" s="0" t="n">
        <f aca="false">VLOOKUP(A1678,'Team Data'!$A$1:$E$659,2,FALSE())</f>
        <v>16</v>
      </c>
      <c r="L1678" s="0" t="n">
        <f aca="false">VLOOKUP(A1678,'Team Data'!$A$1:$E$659,3,FALSE())</f>
        <v>15</v>
      </c>
      <c r="M1678" s="0" t="n">
        <f aca="false">VLOOKUP(B1678,'Team Data'!$A$1:$E$659,2,FALSE())</f>
        <v>26</v>
      </c>
      <c r="N1678" s="0" t="n">
        <f aca="false">VLOOKUP(B1678,'Team Data'!$A$1:$E$659,3,FALSE())</f>
        <v>8</v>
      </c>
      <c r="O1678" s="0" t="n">
        <f aca="false">VLOOKUP(A1678,'Team Data'!$A$1:$E$659,4,FALSE())</f>
        <v>450</v>
      </c>
      <c r="P1678" s="0" t="n">
        <f aca="false">VLOOKUP(A1678,'Team Data'!$A$1:$E$659,5,FALSE())</f>
        <v>474</v>
      </c>
      <c r="Q1678" s="0" t="n">
        <f aca="false">VLOOKUP(B1678,'Team Data'!$A$1:$E$659,4,FALSE())</f>
        <v>598</v>
      </c>
      <c r="R1678" s="0" t="n">
        <f aca="false">VLOOKUP(B1678,'Team Data'!$A$1:$E$659,5,FALSE())</f>
        <v>514</v>
      </c>
      <c r="S1678" s="0" t="n">
        <f aca="false">IF(I1678=1,(MIN(30,(C1678-D1678)))*(M1678/(M1678+N1678))*(Q1678/(Q1678+R1678)),(MAX(-30,(C1678-D1678)))*(N1678/(M1678+N1678))*(R1678/(R1678+Q1678)))</f>
        <v>-0.870080406263225</v>
      </c>
      <c r="T1678" s="0" t="n">
        <f aca="false">IF(J1678=1,(MIN(30,(D1678-C1678)))*(K1678/(K1678+L1678))*(O1678/(O1678+P1678)),(MAX(-30,(D1678-C1678)))*(L1678/(K1678+L1678))*(P1678/(P1678+O1678)))</f>
        <v>2.01089233347298</v>
      </c>
      <c r="U1678" s="7" t="n">
        <v>43078</v>
      </c>
    </row>
    <row r="1679" customFormat="false" ht="15" hidden="false" customHeight="false" outlineLevel="0" collapsed="false">
      <c r="A1679" s="0" t="s">
        <v>58</v>
      </c>
      <c r="B1679" s="0" t="s">
        <v>285</v>
      </c>
      <c r="C1679" s="0" t="n">
        <v>58</v>
      </c>
      <c r="D1679" s="0" t="n">
        <v>72</v>
      </c>
      <c r="E1679" s="0" t="n">
        <v>23</v>
      </c>
      <c r="F1679" s="0" t="n">
        <v>33</v>
      </c>
      <c r="G1679" s="0" t="n">
        <v>12</v>
      </c>
      <c r="H1679" s="0" t="n">
        <v>8</v>
      </c>
      <c r="I1679" s="0" t="n">
        <v>0</v>
      </c>
      <c r="J1679" s="0" t="n">
        <v>1</v>
      </c>
      <c r="K1679" s="0" t="n">
        <f aca="false">VLOOKUP(A1679,'Team Data'!$A$1:$E$659,2,FALSE())</f>
        <v>19</v>
      </c>
      <c r="L1679" s="0" t="n">
        <f aca="false">VLOOKUP(A1679,'Team Data'!$A$1:$E$659,3,FALSE())</f>
        <v>14</v>
      </c>
      <c r="M1679" s="0" t="n">
        <f aca="false">VLOOKUP(B1679,'Team Data'!$A$1:$E$659,2,FALSE())</f>
        <v>23</v>
      </c>
      <c r="N1679" s="0" t="n">
        <f aca="false">VLOOKUP(B1679,'Team Data'!$A$1:$E$659,3,FALSE())</f>
        <v>14</v>
      </c>
      <c r="O1679" s="0" t="n">
        <f aca="false">VLOOKUP(A1679,'Team Data'!$A$1:$E$659,4,FALSE())</f>
        <v>475</v>
      </c>
      <c r="P1679" s="0" t="n">
        <f aca="false">VLOOKUP(A1679,'Team Data'!$A$1:$E$659,5,FALSE())</f>
        <v>542</v>
      </c>
      <c r="Q1679" s="0" t="n">
        <f aca="false">VLOOKUP(B1679,'Team Data'!$A$1:$E$659,4,FALSE())</f>
        <v>752</v>
      </c>
      <c r="R1679" s="0" t="n">
        <f aca="false">VLOOKUP(B1679,'Team Data'!$A$1:$E$659,5,FALSE())</f>
        <v>485</v>
      </c>
      <c r="S1679" s="0" t="n">
        <f aca="false">IF(I1679=1,(MIN(30,(C1679-D1679)))*(M1679/(M1679+N1679))*(Q1679/(Q1679+R1679)),(MAX(-30,(C1679-D1679)))*(N1679/(M1679+N1679))*(R1679/(R1679+Q1679)))</f>
        <v>-2.07695164849571</v>
      </c>
      <c r="T1679" s="0" t="n">
        <f aca="false">IF(J1679=1,(MIN(30,(D1679-C1679)))*(K1679/(K1679+L1679))*(O1679/(O1679+P1679)),(MAX(-30,(D1679-C1679)))*(L1679/(K1679+L1679))*(P1679/(P1679+O1679)))</f>
        <v>3.76478650814934</v>
      </c>
      <c r="U1679" s="7" t="n">
        <v>43078</v>
      </c>
    </row>
    <row r="1680" customFormat="false" ht="15" hidden="false" customHeight="false" outlineLevel="0" collapsed="false">
      <c r="A1680" s="0" t="s">
        <v>124</v>
      </c>
      <c r="B1680" s="0" t="s">
        <v>152</v>
      </c>
      <c r="C1680" s="0" t="n">
        <v>62</v>
      </c>
      <c r="D1680" s="0" t="n">
        <v>71</v>
      </c>
      <c r="E1680" s="0" t="n">
        <v>37</v>
      </c>
      <c r="F1680" s="0" t="n">
        <v>37</v>
      </c>
      <c r="G1680" s="0" t="n">
        <v>15</v>
      </c>
      <c r="H1680" s="0" t="n">
        <v>12</v>
      </c>
      <c r="I1680" s="0" t="n">
        <v>0</v>
      </c>
      <c r="J1680" s="0" t="n">
        <v>1</v>
      </c>
      <c r="K1680" s="0" t="n">
        <f aca="false">VLOOKUP(A1680,'Team Data'!$A$1:$E$659,2,FALSE())</f>
        <v>16</v>
      </c>
      <c r="L1680" s="0" t="n">
        <f aca="false">VLOOKUP(A1680,'Team Data'!$A$1:$E$659,3,FALSE())</f>
        <v>15</v>
      </c>
      <c r="M1680" s="0" t="n">
        <f aca="false">VLOOKUP(B1680,'Team Data'!$A$1:$E$659,2,FALSE())</f>
        <v>22</v>
      </c>
      <c r="N1680" s="0" t="n">
        <f aca="false">VLOOKUP(B1680,'Team Data'!$A$1:$E$659,3,FALSE())</f>
        <v>14</v>
      </c>
      <c r="O1680" s="0" t="n">
        <f aca="false">VLOOKUP(A1680,'Team Data'!$A$1:$E$659,4,FALSE())</f>
        <v>582</v>
      </c>
      <c r="P1680" s="0" t="n">
        <f aca="false">VLOOKUP(A1680,'Team Data'!$A$1:$E$659,5,FALSE())</f>
        <v>456</v>
      </c>
      <c r="Q1680" s="0" t="n">
        <f aca="false">VLOOKUP(B1680,'Team Data'!$A$1:$E$659,4,FALSE())</f>
        <v>725</v>
      </c>
      <c r="R1680" s="0" t="n">
        <f aca="false">VLOOKUP(B1680,'Team Data'!$A$1:$E$659,5,FALSE())</f>
        <v>474</v>
      </c>
      <c r="S1680" s="0" t="n">
        <f aca="false">IF(I1680=1,(MIN(30,(C1680-D1680)))*(M1680/(M1680+N1680))*(Q1680/(Q1680+R1680)),(MAX(-30,(C1680-D1680)))*(N1680/(M1680+N1680))*(R1680/(R1680+Q1680)))</f>
        <v>-1.3836530442035</v>
      </c>
      <c r="T1680" s="0" t="n">
        <f aca="false">IF(J1680=1,(MIN(30,(D1680-C1680)))*(K1680/(K1680+L1680))*(O1680/(O1680+P1680)),(MAX(-30,(D1680-C1680)))*(L1680/(K1680+L1680))*(P1680/(P1680+O1680)))</f>
        <v>2.60451239977624</v>
      </c>
      <c r="U1680" s="7" t="n">
        <v>43078</v>
      </c>
    </row>
    <row r="1681" customFormat="false" ht="15" hidden="false" customHeight="false" outlineLevel="0" collapsed="false">
      <c r="A1681" s="0" t="s">
        <v>313</v>
      </c>
      <c r="B1681" s="0" t="s">
        <v>131</v>
      </c>
      <c r="C1681" s="0" t="n">
        <v>56</v>
      </c>
      <c r="D1681" s="0" t="n">
        <v>75</v>
      </c>
      <c r="E1681" s="0" t="n">
        <v>24</v>
      </c>
      <c r="F1681" s="0" t="n">
        <v>37</v>
      </c>
      <c r="G1681" s="0" t="n">
        <v>13</v>
      </c>
      <c r="H1681" s="0" t="n">
        <v>17</v>
      </c>
      <c r="I1681" s="0" t="n">
        <v>0</v>
      </c>
      <c r="J1681" s="0" t="n">
        <v>1</v>
      </c>
      <c r="K1681" s="0" t="n">
        <f aca="false">VLOOKUP(A1681,'Team Data'!$A$1:$E$659,2,FALSE())</f>
        <v>16</v>
      </c>
      <c r="L1681" s="0" t="n">
        <f aca="false">VLOOKUP(A1681,'Team Data'!$A$1:$E$659,3,FALSE())</f>
        <v>16</v>
      </c>
      <c r="M1681" s="0" t="n">
        <f aca="false">VLOOKUP(B1681,'Team Data'!$A$1:$E$659,2,FALSE())</f>
        <v>23</v>
      </c>
      <c r="N1681" s="0" t="n">
        <f aca="false">VLOOKUP(B1681,'Team Data'!$A$1:$E$659,3,FALSE())</f>
        <v>13</v>
      </c>
      <c r="O1681" s="0" t="n">
        <f aca="false">VLOOKUP(A1681,'Team Data'!$A$1:$E$659,4,FALSE())</f>
        <v>491</v>
      </c>
      <c r="P1681" s="0" t="n">
        <f aca="false">VLOOKUP(A1681,'Team Data'!$A$1:$E$659,5,FALSE())</f>
        <v>469</v>
      </c>
      <c r="Q1681" s="0" t="n">
        <f aca="false">VLOOKUP(B1681,'Team Data'!$A$1:$E$659,4,FALSE())</f>
        <v>559</v>
      </c>
      <c r="R1681" s="0" t="n">
        <f aca="false">VLOOKUP(B1681,'Team Data'!$A$1:$E$659,5,FALSE())</f>
        <v>576</v>
      </c>
      <c r="S1681" s="0" t="n">
        <f aca="false">IF(I1681=1,(MIN(30,(C1681-D1681)))*(M1681/(M1681+N1681))*(Q1681/(Q1681+R1681)),(MAX(-30,(C1681-D1681)))*(N1681/(M1681+N1681))*(R1681/(R1681+Q1681)))</f>
        <v>-3.48193832599119</v>
      </c>
      <c r="T1681" s="0" t="n">
        <f aca="false">IF(J1681=1,(MIN(30,(D1681-C1681)))*(K1681/(K1681+L1681))*(O1681/(O1681+P1681)),(MAX(-30,(D1681-C1681)))*(L1681/(K1681+L1681))*(P1681/(P1681+O1681)))</f>
        <v>4.85885416666667</v>
      </c>
      <c r="U1681" s="7" t="n">
        <v>43078</v>
      </c>
    </row>
    <row r="1682" customFormat="false" ht="15" hidden="false" customHeight="false" outlineLevel="0" collapsed="false">
      <c r="A1682" s="0" t="s">
        <v>183</v>
      </c>
      <c r="B1682" s="0" t="s">
        <v>143</v>
      </c>
      <c r="C1682" s="0" t="n">
        <v>60</v>
      </c>
      <c r="D1682" s="0" t="n">
        <v>75</v>
      </c>
      <c r="E1682" s="0" t="n">
        <v>26</v>
      </c>
      <c r="F1682" s="0" t="n">
        <v>44</v>
      </c>
      <c r="G1682" s="0" t="n">
        <v>8</v>
      </c>
      <c r="H1682" s="0" t="n">
        <v>12</v>
      </c>
      <c r="I1682" s="0" t="n">
        <v>0</v>
      </c>
      <c r="J1682" s="0" t="n">
        <v>1</v>
      </c>
      <c r="K1682" s="0" t="n">
        <f aca="false">VLOOKUP(A1682,'Team Data'!$A$1:$E$659,2,FALSE())</f>
        <v>18</v>
      </c>
      <c r="L1682" s="0" t="n">
        <f aca="false">VLOOKUP(A1682,'Team Data'!$A$1:$E$659,3,FALSE())</f>
        <v>13</v>
      </c>
      <c r="M1682" s="0" t="n">
        <f aca="false">VLOOKUP(B1682,'Team Data'!$A$1:$E$659,2,FALSE())</f>
        <v>16</v>
      </c>
      <c r="N1682" s="0" t="n">
        <f aca="false">VLOOKUP(B1682,'Team Data'!$A$1:$E$659,3,FALSE())</f>
        <v>14</v>
      </c>
      <c r="O1682" s="0" t="n">
        <f aca="false">VLOOKUP(A1682,'Team Data'!$A$1:$E$659,4,FALSE())</f>
        <v>392</v>
      </c>
      <c r="P1682" s="0" t="n">
        <f aca="false">VLOOKUP(A1682,'Team Data'!$A$1:$E$659,5,FALSE())</f>
        <v>532</v>
      </c>
      <c r="Q1682" s="0" t="n">
        <f aca="false">VLOOKUP(B1682,'Team Data'!$A$1:$E$659,4,FALSE())</f>
        <v>426</v>
      </c>
      <c r="R1682" s="0" t="n">
        <f aca="false">VLOOKUP(B1682,'Team Data'!$A$1:$E$659,5,FALSE())</f>
        <v>491</v>
      </c>
      <c r="S1682" s="0" t="n">
        <f aca="false">IF(I1682=1,(MIN(30,(C1682-D1682)))*(M1682/(M1682+N1682))*(Q1682/(Q1682+R1682)),(MAX(-30,(C1682-D1682)))*(N1682/(M1682+N1682))*(R1682/(R1682+Q1682)))</f>
        <v>-3.74809160305344</v>
      </c>
      <c r="T1682" s="0" t="n">
        <f aca="false">IF(J1682=1,(MIN(30,(D1682-C1682)))*(K1682/(K1682+L1682))*(O1682/(O1682+P1682)),(MAX(-30,(D1682-C1682)))*(L1682/(K1682+L1682))*(P1682/(P1682+O1682)))</f>
        <v>3.6950146627566</v>
      </c>
      <c r="U1682" s="7" t="n">
        <v>43078</v>
      </c>
    </row>
    <row r="1683" customFormat="false" ht="15" hidden="false" customHeight="false" outlineLevel="0" collapsed="false">
      <c r="A1683" s="0" t="s">
        <v>179</v>
      </c>
      <c r="B1683" s="0" t="s">
        <v>102</v>
      </c>
      <c r="C1683" s="0" t="n">
        <v>68</v>
      </c>
      <c r="D1683" s="0" t="n">
        <v>71</v>
      </c>
      <c r="E1683" s="0" t="n">
        <v>40</v>
      </c>
      <c r="F1683" s="0" t="n">
        <v>33</v>
      </c>
      <c r="G1683" s="0" t="n">
        <v>15</v>
      </c>
      <c r="H1683" s="0" t="n">
        <v>14</v>
      </c>
      <c r="I1683" s="0" t="n">
        <v>0</v>
      </c>
      <c r="J1683" s="0" t="n">
        <v>1</v>
      </c>
      <c r="K1683" s="0" t="n">
        <f aca="false">VLOOKUP(A1683,'Team Data'!$A$1:$E$659,2,FALSE())</f>
        <v>26</v>
      </c>
      <c r="L1683" s="0" t="n">
        <f aca="false">VLOOKUP(A1683,'Team Data'!$A$1:$E$659,3,FALSE())</f>
        <v>8</v>
      </c>
      <c r="M1683" s="0" t="n">
        <f aca="false">VLOOKUP(B1683,'Team Data'!$A$1:$E$659,2,FALSE())</f>
        <v>24</v>
      </c>
      <c r="N1683" s="0" t="n">
        <f aca="false">VLOOKUP(B1683,'Team Data'!$A$1:$E$659,3,FALSE())</f>
        <v>11</v>
      </c>
      <c r="O1683" s="0" t="n">
        <f aca="false">VLOOKUP(A1683,'Team Data'!$A$1:$E$659,4,FALSE())</f>
        <v>523</v>
      </c>
      <c r="P1683" s="0" t="n">
        <f aca="false">VLOOKUP(A1683,'Team Data'!$A$1:$E$659,5,FALSE())</f>
        <v>545</v>
      </c>
      <c r="Q1683" s="0" t="n">
        <f aca="false">VLOOKUP(B1683,'Team Data'!$A$1:$E$659,4,FALSE())</f>
        <v>527</v>
      </c>
      <c r="R1683" s="0" t="n">
        <f aca="false">VLOOKUP(B1683,'Team Data'!$A$1:$E$659,5,FALSE())</f>
        <v>561</v>
      </c>
      <c r="S1683" s="0" t="n">
        <f aca="false">IF(I1683=1,(MIN(30,(C1683-D1683)))*(M1683/(M1683+N1683))*(Q1683/(Q1683+R1683)),(MAX(-30,(C1683-D1683)))*(N1683/(M1683+N1683))*(R1683/(R1683+Q1683)))</f>
        <v>-0.486160714285714</v>
      </c>
      <c r="T1683" s="0" t="n">
        <f aca="false">IF(J1683=1,(MIN(30,(D1683-C1683)))*(K1683/(K1683+L1683))*(O1683/(O1683+P1683)),(MAX(-30,(D1683-C1683)))*(L1683/(K1683+L1683))*(P1683/(P1683+O1683)))</f>
        <v>1.1234302709848</v>
      </c>
      <c r="U1683" s="7" t="n">
        <v>43078</v>
      </c>
    </row>
    <row r="1684" customFormat="false" ht="15" hidden="false" customHeight="false" outlineLevel="0" collapsed="false">
      <c r="A1684" s="0" t="s">
        <v>631</v>
      </c>
      <c r="B1684" s="0" t="s">
        <v>81</v>
      </c>
      <c r="C1684" s="0" t="n">
        <v>65</v>
      </c>
      <c r="D1684" s="0" t="n">
        <v>80</v>
      </c>
      <c r="E1684" s="0" t="n">
        <v>27</v>
      </c>
      <c r="F1684" s="0" t="n">
        <v>35</v>
      </c>
      <c r="G1684" s="0" t="n">
        <v>25</v>
      </c>
      <c r="H1684" s="0" t="n">
        <v>23</v>
      </c>
      <c r="I1684" s="0" t="n">
        <v>0</v>
      </c>
      <c r="J1684" s="0" t="n">
        <v>1</v>
      </c>
      <c r="K1684" s="0" t="n">
        <f aca="false">VLOOKUP(A1684,'Team Data'!$A$1:$E$659,2,FALSE())</f>
        <v>0</v>
      </c>
      <c r="L1684" s="0" t="n">
        <f aca="false">VLOOKUP(A1684,'Team Data'!$A$1:$E$659,3,FALSE())</f>
        <v>1</v>
      </c>
      <c r="M1684" s="0" t="n">
        <f aca="false">VLOOKUP(B1684,'Team Data'!$A$1:$E$659,2,FALSE())</f>
        <v>22</v>
      </c>
      <c r="N1684" s="0" t="n">
        <f aca="false">VLOOKUP(B1684,'Team Data'!$A$1:$E$659,3,FALSE())</f>
        <v>13</v>
      </c>
      <c r="O1684" s="0" t="n">
        <f aca="false">VLOOKUP(A1684,'Team Data'!$A$1:$E$659,4,FALSE())</f>
        <v>22</v>
      </c>
      <c r="P1684" s="0" t="n">
        <f aca="false">VLOOKUP(A1684,'Team Data'!$A$1:$E$659,5,FALSE())</f>
        <v>13</v>
      </c>
      <c r="Q1684" s="0" t="n">
        <f aca="false">VLOOKUP(B1684,'Team Data'!$A$1:$E$659,4,FALSE())</f>
        <v>536</v>
      </c>
      <c r="R1684" s="0" t="n">
        <f aca="false">VLOOKUP(B1684,'Team Data'!$A$1:$E$659,5,FALSE())</f>
        <v>497</v>
      </c>
      <c r="S1684" s="0" t="n">
        <f aca="false">IF(I1684=1,(MIN(30,(C1684-D1684)))*(M1684/(M1684+N1684))*(Q1684/(Q1684+R1684)),(MAX(-30,(C1684-D1684)))*(N1684/(M1684+N1684))*(R1684/(R1684+Q1684)))</f>
        <v>-2.68054211035818</v>
      </c>
      <c r="T1684" s="0" t="n">
        <f aca="false">IF(J1684=1,(MIN(30,(D1684-C1684)))*(K1684/(K1684+L1684))*(O1684/(O1684+P1684)),(MAX(-30,(D1684-C1684)))*(L1684/(K1684+L1684))*(P1684/(P1684+O1684)))</f>
        <v>0</v>
      </c>
      <c r="U1684" s="7" t="n">
        <v>43078</v>
      </c>
    </row>
    <row r="1685" customFormat="false" ht="15" hidden="false" customHeight="false" outlineLevel="0" collapsed="false">
      <c r="A1685" s="0" t="s">
        <v>134</v>
      </c>
      <c r="B1685" s="0" t="s">
        <v>185</v>
      </c>
      <c r="C1685" s="0" t="n">
        <v>69</v>
      </c>
      <c r="D1685" s="0" t="n">
        <v>88</v>
      </c>
      <c r="E1685" s="0" t="n">
        <v>35</v>
      </c>
      <c r="F1685" s="0" t="n">
        <v>52</v>
      </c>
      <c r="G1685" s="0" t="n">
        <v>10</v>
      </c>
      <c r="H1685" s="0" t="n">
        <v>15</v>
      </c>
      <c r="I1685" s="0" t="n">
        <v>0</v>
      </c>
      <c r="J1685" s="0" t="n">
        <v>1</v>
      </c>
      <c r="K1685" s="0" t="n">
        <f aca="false">VLOOKUP(A1685,'Team Data'!$A$1:$E$659,2,FALSE())</f>
        <v>10</v>
      </c>
      <c r="L1685" s="0" t="n">
        <f aca="false">VLOOKUP(A1685,'Team Data'!$A$1:$E$659,3,FALSE())</f>
        <v>22</v>
      </c>
      <c r="M1685" s="0" t="n">
        <f aca="false">VLOOKUP(B1685,'Team Data'!$A$1:$E$659,2,FALSE())</f>
        <v>21</v>
      </c>
      <c r="N1685" s="0" t="n">
        <f aca="false">VLOOKUP(B1685,'Team Data'!$A$1:$E$659,3,FALSE())</f>
        <v>12</v>
      </c>
      <c r="O1685" s="0" t="n">
        <f aca="false">VLOOKUP(A1685,'Team Data'!$A$1:$E$659,4,FALSE())</f>
        <v>542</v>
      </c>
      <c r="P1685" s="0" t="n">
        <f aca="false">VLOOKUP(A1685,'Team Data'!$A$1:$E$659,5,FALSE())</f>
        <v>420</v>
      </c>
      <c r="Q1685" s="0" t="n">
        <f aca="false">VLOOKUP(B1685,'Team Data'!$A$1:$E$659,4,FALSE())</f>
        <v>618</v>
      </c>
      <c r="R1685" s="0" t="n">
        <f aca="false">VLOOKUP(B1685,'Team Data'!$A$1:$E$659,5,FALSE())</f>
        <v>486</v>
      </c>
      <c r="S1685" s="0" t="n">
        <f aca="false">IF(I1685=1,(MIN(30,(C1685-D1685)))*(M1685/(M1685+N1685))*(Q1685/(Q1685+R1685)),(MAX(-30,(C1685-D1685)))*(N1685/(M1685+N1685))*(R1685/(R1685+Q1685)))</f>
        <v>-3.04150197628459</v>
      </c>
      <c r="T1685" s="0" t="n">
        <f aca="false">IF(J1685=1,(MIN(30,(D1685-C1685)))*(K1685/(K1685+L1685))*(O1685/(O1685+P1685)),(MAX(-30,(D1685-C1685)))*(L1685/(K1685+L1685))*(P1685/(P1685+O1685)))</f>
        <v>3.34524428274428</v>
      </c>
      <c r="U1685" s="7" t="n">
        <v>43078</v>
      </c>
    </row>
    <row r="1686" customFormat="false" ht="15" hidden="false" customHeight="false" outlineLevel="0" collapsed="false">
      <c r="A1686" s="0" t="s">
        <v>62</v>
      </c>
      <c r="B1686" s="0" t="s">
        <v>311</v>
      </c>
      <c r="C1686" s="0" t="n">
        <v>59</v>
      </c>
      <c r="D1686" s="0" t="n">
        <v>72</v>
      </c>
      <c r="E1686" s="0" t="n">
        <v>26</v>
      </c>
      <c r="F1686" s="0" t="n">
        <v>50</v>
      </c>
      <c r="G1686" s="0" t="n">
        <v>16</v>
      </c>
      <c r="H1686" s="0" t="n">
        <v>15</v>
      </c>
      <c r="I1686" s="0" t="n">
        <v>0</v>
      </c>
      <c r="J1686" s="0" t="n">
        <v>1</v>
      </c>
      <c r="K1686" s="0" t="n">
        <f aca="false">VLOOKUP(A1686,'Team Data'!$A$1:$E$659,2,FALSE())</f>
        <v>5</v>
      </c>
      <c r="L1686" s="0" t="n">
        <f aca="false">VLOOKUP(A1686,'Team Data'!$A$1:$E$659,3,FALSE())</f>
        <v>27</v>
      </c>
      <c r="M1686" s="0" t="n">
        <f aca="false">VLOOKUP(B1686,'Team Data'!$A$1:$E$659,2,FALSE())</f>
        <v>14</v>
      </c>
      <c r="N1686" s="0" t="n">
        <f aca="false">VLOOKUP(B1686,'Team Data'!$A$1:$E$659,3,FALSE())</f>
        <v>18</v>
      </c>
      <c r="O1686" s="0" t="n">
        <f aca="false">VLOOKUP(A1686,'Team Data'!$A$1:$E$659,4,FALSE())</f>
        <v>512</v>
      </c>
      <c r="P1686" s="0" t="n">
        <f aca="false">VLOOKUP(A1686,'Team Data'!$A$1:$E$659,5,FALSE())</f>
        <v>548</v>
      </c>
      <c r="Q1686" s="0" t="n">
        <f aca="false">VLOOKUP(B1686,'Team Data'!$A$1:$E$659,4,FALSE())</f>
        <v>616</v>
      </c>
      <c r="R1686" s="0" t="n">
        <f aca="false">VLOOKUP(B1686,'Team Data'!$A$1:$E$659,5,FALSE())</f>
        <v>430</v>
      </c>
      <c r="S1686" s="0" t="n">
        <f aca="false">IF(I1686=1,(MIN(30,(C1686-D1686)))*(M1686/(M1686+N1686))*(Q1686/(Q1686+R1686)),(MAX(-30,(C1686-D1686)))*(N1686/(M1686+N1686))*(R1686/(R1686+Q1686)))</f>
        <v>-3.00609464627151</v>
      </c>
      <c r="T1686" s="0" t="n">
        <f aca="false">IF(J1686=1,(MIN(30,(D1686-C1686)))*(K1686/(K1686+L1686))*(O1686/(O1686+P1686)),(MAX(-30,(D1686-C1686)))*(L1686/(K1686+L1686))*(P1686/(P1686+O1686)))</f>
        <v>0.981132075471698</v>
      </c>
      <c r="U1686" s="7" t="n">
        <v>43078</v>
      </c>
    </row>
    <row r="1687" customFormat="false" ht="15" hidden="false" customHeight="false" outlineLevel="0" collapsed="false">
      <c r="A1687" s="0" t="s">
        <v>331</v>
      </c>
      <c r="B1687" s="0" t="s">
        <v>24</v>
      </c>
      <c r="C1687" s="0" t="n">
        <v>70</v>
      </c>
      <c r="D1687" s="0" t="n">
        <v>71</v>
      </c>
      <c r="E1687" s="0" t="n">
        <v>39</v>
      </c>
      <c r="F1687" s="0" t="n">
        <v>33</v>
      </c>
      <c r="G1687" s="0" t="n">
        <v>18</v>
      </c>
      <c r="H1687" s="0" t="n">
        <v>11</v>
      </c>
      <c r="I1687" s="0" t="n">
        <v>0</v>
      </c>
      <c r="J1687" s="0" t="n">
        <v>1</v>
      </c>
      <c r="K1687" s="0" t="n">
        <f aca="false">VLOOKUP(A1687,'Team Data'!$A$1:$E$659,2,FALSE())</f>
        <v>15</v>
      </c>
      <c r="L1687" s="0" t="n">
        <f aca="false">VLOOKUP(A1687,'Team Data'!$A$1:$E$659,3,FALSE())</f>
        <v>17</v>
      </c>
      <c r="M1687" s="0" t="n">
        <f aca="false">VLOOKUP(B1687,'Team Data'!$A$1:$E$659,2,FALSE())</f>
        <v>19</v>
      </c>
      <c r="N1687" s="0" t="n">
        <f aca="false">VLOOKUP(B1687,'Team Data'!$A$1:$E$659,3,FALSE())</f>
        <v>13</v>
      </c>
      <c r="O1687" s="0" t="n">
        <f aca="false">VLOOKUP(A1687,'Team Data'!$A$1:$E$659,4,FALSE())</f>
        <v>528</v>
      </c>
      <c r="P1687" s="0" t="n">
        <f aca="false">VLOOKUP(A1687,'Team Data'!$A$1:$E$659,5,FALSE())</f>
        <v>460</v>
      </c>
      <c r="Q1687" s="0" t="n">
        <f aca="false">VLOOKUP(B1687,'Team Data'!$A$1:$E$659,4,FALSE())</f>
        <v>529</v>
      </c>
      <c r="R1687" s="0" t="n">
        <f aca="false">VLOOKUP(B1687,'Team Data'!$A$1:$E$659,5,FALSE())</f>
        <v>500</v>
      </c>
      <c r="S1687" s="0" t="n">
        <f aca="false">IF(I1687=1,(MIN(30,(C1687-D1687)))*(M1687/(M1687+N1687))*(Q1687/(Q1687+R1687)),(MAX(-30,(C1687-D1687)))*(N1687/(M1687+N1687))*(R1687/(R1687+Q1687)))</f>
        <v>-0.197400388726919</v>
      </c>
      <c r="T1687" s="0" t="n">
        <f aca="false">IF(J1687=1,(MIN(30,(D1687-C1687)))*(K1687/(K1687+L1687))*(O1687/(O1687+P1687)),(MAX(-30,(D1687-C1687)))*(L1687/(K1687+L1687))*(P1687/(P1687+O1687)))</f>
        <v>0.250506072874494</v>
      </c>
      <c r="U1687" s="7" t="n">
        <v>43078</v>
      </c>
    </row>
    <row r="1688" customFormat="false" ht="15" hidden="false" customHeight="false" outlineLevel="0" collapsed="false">
      <c r="A1688" s="0" t="s">
        <v>145</v>
      </c>
      <c r="B1688" s="0" t="s">
        <v>288</v>
      </c>
      <c r="C1688" s="0" t="n">
        <v>71</v>
      </c>
      <c r="D1688" s="0" t="n">
        <v>81</v>
      </c>
      <c r="E1688" s="0" t="n">
        <v>37</v>
      </c>
      <c r="F1688" s="0" t="n">
        <v>39</v>
      </c>
      <c r="G1688" s="0" t="n">
        <v>15</v>
      </c>
      <c r="H1688" s="0" t="n">
        <v>15</v>
      </c>
      <c r="I1688" s="0" t="n">
        <v>0</v>
      </c>
      <c r="J1688" s="0" t="n">
        <v>1</v>
      </c>
      <c r="K1688" s="0" t="n">
        <f aca="false">VLOOKUP(A1688,'Team Data'!$A$1:$E$659,2,FALSE())</f>
        <v>23</v>
      </c>
      <c r="L1688" s="0" t="n">
        <f aca="false">VLOOKUP(A1688,'Team Data'!$A$1:$E$659,3,FALSE())</f>
        <v>10</v>
      </c>
      <c r="M1688" s="0" t="n">
        <f aca="false">VLOOKUP(B1688,'Team Data'!$A$1:$E$659,2,FALSE())</f>
        <v>26</v>
      </c>
      <c r="N1688" s="0" t="n">
        <f aca="false">VLOOKUP(B1688,'Team Data'!$A$1:$E$659,3,FALSE())</f>
        <v>9</v>
      </c>
      <c r="O1688" s="0" t="n">
        <f aca="false">VLOOKUP(A1688,'Team Data'!$A$1:$E$659,4,FALSE())</f>
        <v>503</v>
      </c>
      <c r="P1688" s="0" t="n">
        <f aca="false">VLOOKUP(A1688,'Team Data'!$A$1:$E$659,5,FALSE())</f>
        <v>487</v>
      </c>
      <c r="Q1688" s="0" t="n">
        <f aca="false">VLOOKUP(B1688,'Team Data'!$A$1:$E$659,4,FALSE())</f>
        <v>702</v>
      </c>
      <c r="R1688" s="0" t="n">
        <f aca="false">VLOOKUP(B1688,'Team Data'!$A$1:$E$659,5,FALSE())</f>
        <v>475</v>
      </c>
      <c r="S1688" s="0" t="n">
        <f aca="false">IF(I1688=1,(MIN(30,(C1688-D1688)))*(M1688/(M1688+N1688))*(Q1688/(Q1688+R1688)),(MAX(-30,(C1688-D1688)))*(N1688/(M1688+N1688))*(R1688/(R1688+Q1688)))</f>
        <v>-1.03774729942954</v>
      </c>
      <c r="T1688" s="0" t="n">
        <f aca="false">IF(J1688=1,(MIN(30,(D1688-C1688)))*(K1688/(K1688+L1688))*(O1688/(O1688+P1688)),(MAX(-30,(D1688-C1688)))*(L1688/(K1688+L1688))*(P1688/(P1688+O1688)))</f>
        <v>3.541169268442</v>
      </c>
      <c r="U1688" s="7" t="n">
        <v>43078</v>
      </c>
    </row>
    <row r="1689" customFormat="false" ht="15" hidden="false" customHeight="false" outlineLevel="0" collapsed="false">
      <c r="A1689" s="0" t="s">
        <v>250</v>
      </c>
      <c r="B1689" s="0" t="s">
        <v>287</v>
      </c>
      <c r="C1689" s="0" t="n">
        <v>78</v>
      </c>
      <c r="D1689" s="0" t="n">
        <v>81</v>
      </c>
      <c r="E1689" s="0" t="n">
        <v>43</v>
      </c>
      <c r="F1689" s="0" t="n">
        <v>39</v>
      </c>
      <c r="G1689" s="0" t="n">
        <v>13</v>
      </c>
      <c r="H1689" s="0" t="n">
        <v>6</v>
      </c>
      <c r="I1689" s="0" t="n">
        <v>0</v>
      </c>
      <c r="J1689" s="0" t="n">
        <v>1</v>
      </c>
      <c r="K1689" s="0" t="n">
        <f aca="false">VLOOKUP(A1689,'Team Data'!$A$1:$E$659,2,FALSE())</f>
        <v>16</v>
      </c>
      <c r="L1689" s="0" t="n">
        <f aca="false">VLOOKUP(A1689,'Team Data'!$A$1:$E$659,3,FALSE())</f>
        <v>16</v>
      </c>
      <c r="M1689" s="0" t="n">
        <f aca="false">VLOOKUP(B1689,'Team Data'!$A$1:$E$659,2,FALSE())</f>
        <v>15</v>
      </c>
      <c r="N1689" s="0" t="n">
        <f aca="false">VLOOKUP(B1689,'Team Data'!$A$1:$E$659,3,FALSE())</f>
        <v>16</v>
      </c>
      <c r="O1689" s="0" t="n">
        <f aca="false">VLOOKUP(A1689,'Team Data'!$A$1:$E$659,4,FALSE())</f>
        <v>549</v>
      </c>
      <c r="P1689" s="0" t="n">
        <f aca="false">VLOOKUP(A1689,'Team Data'!$A$1:$E$659,5,FALSE())</f>
        <v>500</v>
      </c>
      <c r="Q1689" s="0" t="n">
        <f aca="false">VLOOKUP(B1689,'Team Data'!$A$1:$E$659,4,FALSE())</f>
        <v>605</v>
      </c>
      <c r="R1689" s="0" t="n">
        <f aca="false">VLOOKUP(B1689,'Team Data'!$A$1:$E$659,5,FALSE())</f>
        <v>410</v>
      </c>
      <c r="S1689" s="0" t="n">
        <f aca="false">IF(I1689=1,(MIN(30,(C1689-D1689)))*(M1689/(M1689+N1689))*(Q1689/(Q1689+R1689)),(MAX(-30,(C1689-D1689)))*(N1689/(M1689+N1689))*(R1689/(R1689+Q1689)))</f>
        <v>-0.625456856825044</v>
      </c>
      <c r="T1689" s="0" t="n">
        <f aca="false">IF(J1689=1,(MIN(30,(D1689-C1689)))*(K1689/(K1689+L1689))*(O1689/(O1689+P1689)),(MAX(-30,(D1689-C1689)))*(L1689/(K1689+L1689))*(P1689/(P1689+O1689)))</f>
        <v>0.785033365109628</v>
      </c>
      <c r="U1689" s="7" t="n">
        <v>43078</v>
      </c>
    </row>
    <row r="1690" customFormat="false" ht="15" hidden="false" customHeight="false" outlineLevel="0" collapsed="false">
      <c r="A1690" s="0" t="s">
        <v>188</v>
      </c>
      <c r="B1690" s="0" t="s">
        <v>64</v>
      </c>
      <c r="C1690" s="0" t="n">
        <v>65</v>
      </c>
      <c r="D1690" s="0" t="n">
        <v>75</v>
      </c>
      <c r="E1690" s="0" t="n">
        <v>33</v>
      </c>
      <c r="F1690" s="0" t="n">
        <v>43</v>
      </c>
      <c r="G1690" s="0" t="n">
        <v>9</v>
      </c>
      <c r="H1690" s="0" t="n">
        <v>14</v>
      </c>
      <c r="I1690" s="0" t="n">
        <v>0</v>
      </c>
      <c r="J1690" s="0" t="n">
        <v>1</v>
      </c>
      <c r="K1690" s="0" t="n">
        <f aca="false">VLOOKUP(A1690,'Team Data'!$A$1:$E$659,2,FALSE())</f>
        <v>22</v>
      </c>
      <c r="L1690" s="0" t="n">
        <f aca="false">VLOOKUP(A1690,'Team Data'!$A$1:$E$659,3,FALSE())</f>
        <v>11</v>
      </c>
      <c r="M1690" s="0" t="n">
        <f aca="false">VLOOKUP(B1690,'Team Data'!$A$1:$E$659,2,FALSE())</f>
        <v>21</v>
      </c>
      <c r="N1690" s="0" t="n">
        <f aca="false">VLOOKUP(B1690,'Team Data'!$A$1:$E$659,3,FALSE())</f>
        <v>12</v>
      </c>
      <c r="O1690" s="0" t="n">
        <f aca="false">VLOOKUP(A1690,'Team Data'!$A$1:$E$659,4,FALSE())</f>
        <v>611</v>
      </c>
      <c r="P1690" s="0" t="n">
        <f aca="false">VLOOKUP(A1690,'Team Data'!$A$1:$E$659,5,FALSE())</f>
        <v>505</v>
      </c>
      <c r="Q1690" s="0" t="n">
        <f aca="false">VLOOKUP(B1690,'Team Data'!$A$1:$E$659,4,FALSE())</f>
        <v>611</v>
      </c>
      <c r="R1690" s="0" t="n">
        <f aca="false">VLOOKUP(B1690,'Team Data'!$A$1:$E$659,5,FALSE())</f>
        <v>453</v>
      </c>
      <c r="S1690" s="0" t="n">
        <f aca="false">IF(I1690=1,(MIN(30,(C1690-D1690)))*(M1690/(M1690+N1690))*(Q1690/(Q1690+R1690)),(MAX(-30,(C1690-D1690)))*(N1690/(M1690+N1690))*(R1690/(R1690+Q1690)))</f>
        <v>-1.54818865345181</v>
      </c>
      <c r="T1690" s="0" t="n">
        <f aca="false">IF(J1690=1,(MIN(30,(D1690-C1690)))*(K1690/(K1690+L1690))*(O1690/(O1690+P1690)),(MAX(-30,(D1690-C1690)))*(L1690/(K1690+L1690))*(P1690/(P1690+O1690)))</f>
        <v>3.64994026284349</v>
      </c>
      <c r="U1690" s="7" t="n">
        <v>43078</v>
      </c>
    </row>
    <row r="1691" customFormat="false" ht="15" hidden="false" customHeight="false" outlineLevel="0" collapsed="false">
      <c r="A1691" s="0" t="s">
        <v>198</v>
      </c>
      <c r="B1691" s="0" t="s">
        <v>99</v>
      </c>
      <c r="C1691" s="0" t="n">
        <v>74</v>
      </c>
      <c r="D1691" s="0" t="n">
        <v>83</v>
      </c>
      <c r="E1691" s="0" t="n">
        <v>36</v>
      </c>
      <c r="F1691" s="0" t="n">
        <v>43</v>
      </c>
      <c r="G1691" s="0" t="n">
        <v>14</v>
      </c>
      <c r="H1691" s="0" t="n">
        <v>15</v>
      </c>
      <c r="I1691" s="0" t="n">
        <v>0</v>
      </c>
      <c r="J1691" s="0" t="n">
        <v>1</v>
      </c>
      <c r="K1691" s="0" t="n">
        <f aca="false">VLOOKUP(A1691,'Team Data'!$A$1:$E$659,2,FALSE())</f>
        <v>20</v>
      </c>
      <c r="L1691" s="0" t="n">
        <f aca="false">VLOOKUP(A1691,'Team Data'!$A$1:$E$659,3,FALSE())</f>
        <v>15</v>
      </c>
      <c r="M1691" s="0" t="n">
        <f aca="false">VLOOKUP(B1691,'Team Data'!$A$1:$E$659,2,FALSE())</f>
        <v>15</v>
      </c>
      <c r="N1691" s="0" t="n">
        <f aca="false">VLOOKUP(B1691,'Team Data'!$A$1:$E$659,3,FALSE())</f>
        <v>15</v>
      </c>
      <c r="O1691" s="0" t="n">
        <f aca="false">VLOOKUP(A1691,'Team Data'!$A$1:$E$659,4,FALSE())</f>
        <v>455</v>
      </c>
      <c r="P1691" s="0" t="n">
        <f aca="false">VLOOKUP(A1691,'Team Data'!$A$1:$E$659,5,FALSE())</f>
        <v>629</v>
      </c>
      <c r="Q1691" s="0" t="n">
        <f aca="false">VLOOKUP(B1691,'Team Data'!$A$1:$E$659,4,FALSE())</f>
        <v>543</v>
      </c>
      <c r="R1691" s="0" t="n">
        <f aca="false">VLOOKUP(B1691,'Team Data'!$A$1:$E$659,5,FALSE())</f>
        <v>466</v>
      </c>
      <c r="S1691" s="0" t="n">
        <f aca="false">IF(I1691=1,(MIN(30,(C1691-D1691)))*(M1691/(M1691+N1691))*(Q1691/(Q1691+R1691)),(MAX(-30,(C1691-D1691)))*(N1691/(M1691+N1691))*(R1691/(R1691+Q1691)))</f>
        <v>-2.0782953419227</v>
      </c>
      <c r="T1691" s="0" t="n">
        <f aca="false">IF(J1691=1,(MIN(30,(D1691-C1691)))*(K1691/(K1691+L1691))*(O1691/(O1691+P1691)),(MAX(-30,(D1691-C1691)))*(L1691/(K1691+L1691))*(P1691/(P1691+O1691)))</f>
        <v>2.15867158671587</v>
      </c>
      <c r="U1691" s="7" t="n">
        <v>43078</v>
      </c>
    </row>
    <row r="1692" customFormat="false" ht="15" hidden="false" customHeight="false" outlineLevel="0" collapsed="false">
      <c r="A1692" s="0" t="s">
        <v>234</v>
      </c>
      <c r="B1692" s="0" t="s">
        <v>163</v>
      </c>
      <c r="C1692" s="0" t="n">
        <v>63</v>
      </c>
      <c r="D1692" s="0" t="n">
        <v>72</v>
      </c>
      <c r="E1692" s="0" t="n">
        <v>30</v>
      </c>
      <c r="F1692" s="0" t="n">
        <v>32</v>
      </c>
      <c r="G1692" s="0" t="n">
        <v>12</v>
      </c>
      <c r="H1692" s="0" t="n">
        <v>17</v>
      </c>
      <c r="I1692" s="0" t="n">
        <v>0</v>
      </c>
      <c r="J1692" s="0" t="n">
        <v>1</v>
      </c>
      <c r="K1692" s="0" t="n">
        <f aca="false">VLOOKUP(A1692,'Team Data'!$A$1:$E$659,2,FALSE())</f>
        <v>19</v>
      </c>
      <c r="L1692" s="0" t="n">
        <f aca="false">VLOOKUP(A1692,'Team Data'!$A$1:$E$659,3,FALSE())</f>
        <v>13</v>
      </c>
      <c r="M1692" s="0" t="n">
        <f aca="false">VLOOKUP(B1692,'Team Data'!$A$1:$E$659,2,FALSE())</f>
        <v>13</v>
      </c>
      <c r="N1692" s="0" t="n">
        <f aca="false">VLOOKUP(B1692,'Team Data'!$A$1:$E$659,3,FALSE())</f>
        <v>20</v>
      </c>
      <c r="O1692" s="0" t="n">
        <f aca="false">VLOOKUP(A1692,'Team Data'!$A$1:$E$659,4,FALSE())</f>
        <v>655</v>
      </c>
      <c r="P1692" s="0" t="n">
        <f aca="false">VLOOKUP(A1692,'Team Data'!$A$1:$E$659,5,FALSE())</f>
        <v>411</v>
      </c>
      <c r="Q1692" s="0" t="n">
        <f aca="false">VLOOKUP(B1692,'Team Data'!$A$1:$E$659,4,FALSE())</f>
        <v>540</v>
      </c>
      <c r="R1692" s="0" t="n">
        <f aca="false">VLOOKUP(B1692,'Team Data'!$A$1:$E$659,5,FALSE())</f>
        <v>528</v>
      </c>
      <c r="S1692" s="0" t="n">
        <f aca="false">IF(I1692=1,(MIN(30,(C1692-D1692)))*(M1692/(M1692+N1692))*(Q1692/(Q1692+R1692)),(MAX(-30,(C1692-D1692)))*(N1692/(M1692+N1692))*(R1692/(R1692+Q1692)))</f>
        <v>-2.69662921348315</v>
      </c>
      <c r="T1692" s="0" t="n">
        <f aca="false">IF(J1692=1,(MIN(30,(D1692-C1692)))*(K1692/(K1692+L1692))*(O1692/(O1692+P1692)),(MAX(-30,(D1692-C1692)))*(L1692/(K1692+L1692))*(P1692/(P1692+O1692)))</f>
        <v>3.28344863977486</v>
      </c>
      <c r="U1692" s="7" t="n">
        <v>43078</v>
      </c>
    </row>
    <row r="1693" customFormat="false" ht="15" hidden="false" customHeight="false" outlineLevel="0" collapsed="false">
      <c r="A1693" s="0" t="s">
        <v>268</v>
      </c>
      <c r="B1693" s="0" t="s">
        <v>71</v>
      </c>
      <c r="C1693" s="0" t="n">
        <v>69</v>
      </c>
      <c r="D1693" s="0" t="n">
        <v>84</v>
      </c>
      <c r="E1693" s="0" t="n">
        <v>30</v>
      </c>
      <c r="F1693" s="0" t="n">
        <v>32</v>
      </c>
      <c r="G1693" s="0" t="n">
        <v>10</v>
      </c>
      <c r="H1693" s="0" t="n">
        <v>11</v>
      </c>
      <c r="I1693" s="0" t="n">
        <v>0</v>
      </c>
      <c r="J1693" s="0" t="n">
        <v>1</v>
      </c>
      <c r="K1693" s="0" t="n">
        <f aca="false">VLOOKUP(A1693,'Team Data'!$A$1:$E$659,2,FALSE())</f>
        <v>7</v>
      </c>
      <c r="L1693" s="0" t="n">
        <f aca="false">VLOOKUP(A1693,'Team Data'!$A$1:$E$659,3,FALSE())</f>
        <v>25</v>
      </c>
      <c r="M1693" s="0" t="n">
        <f aca="false">VLOOKUP(B1693,'Team Data'!$A$1:$E$659,2,FALSE())</f>
        <v>15</v>
      </c>
      <c r="N1693" s="0" t="n">
        <f aca="false">VLOOKUP(B1693,'Team Data'!$A$1:$E$659,3,FALSE())</f>
        <v>15</v>
      </c>
      <c r="O1693" s="0" t="n">
        <f aca="false">VLOOKUP(A1693,'Team Data'!$A$1:$E$659,4,FALSE())</f>
        <v>471</v>
      </c>
      <c r="P1693" s="0" t="n">
        <f aca="false">VLOOKUP(A1693,'Team Data'!$A$1:$E$659,5,FALSE())</f>
        <v>449</v>
      </c>
      <c r="Q1693" s="0" t="n">
        <f aca="false">VLOOKUP(B1693,'Team Data'!$A$1:$E$659,4,FALSE())</f>
        <v>467</v>
      </c>
      <c r="R1693" s="0" t="n">
        <f aca="false">VLOOKUP(B1693,'Team Data'!$A$1:$E$659,5,FALSE())</f>
        <v>451</v>
      </c>
      <c r="S1693" s="0" t="n">
        <f aca="false">IF(I1693=1,(MIN(30,(C1693-D1693)))*(M1693/(M1693+N1693))*(Q1693/(Q1693+R1693)),(MAX(-30,(C1693-D1693)))*(N1693/(M1693+N1693))*(R1693/(R1693+Q1693)))</f>
        <v>-3.68464052287582</v>
      </c>
      <c r="T1693" s="0" t="n">
        <f aca="false">IF(J1693=1,(MIN(30,(D1693-C1693)))*(K1693/(K1693+L1693))*(O1693/(O1693+P1693)),(MAX(-30,(D1693-C1693)))*(L1693/(K1693+L1693))*(P1693/(P1693+O1693)))</f>
        <v>1.67985733695652</v>
      </c>
      <c r="U1693" s="7" t="n">
        <v>43078</v>
      </c>
    </row>
    <row r="1694" customFormat="false" ht="15" hidden="false" customHeight="false" outlineLevel="0" collapsed="false">
      <c r="A1694" s="0" t="s">
        <v>137</v>
      </c>
      <c r="B1694" s="0" t="s">
        <v>352</v>
      </c>
      <c r="C1694" s="0" t="n">
        <v>54</v>
      </c>
      <c r="D1694" s="0" t="n">
        <v>63</v>
      </c>
      <c r="E1694" s="0" t="n">
        <v>36</v>
      </c>
      <c r="F1694" s="0" t="n">
        <v>31</v>
      </c>
      <c r="G1694" s="0" t="n">
        <v>24</v>
      </c>
      <c r="H1694" s="0" t="n">
        <v>16</v>
      </c>
      <c r="I1694" s="0" t="n">
        <v>0</v>
      </c>
      <c r="J1694" s="0" t="n">
        <v>1</v>
      </c>
      <c r="K1694" s="0" t="n">
        <f aca="false">VLOOKUP(A1694,'Team Data'!$A$1:$E$659,2,FALSE())</f>
        <v>17</v>
      </c>
      <c r="L1694" s="0" t="n">
        <f aca="false">VLOOKUP(A1694,'Team Data'!$A$1:$E$659,3,FALSE())</f>
        <v>17</v>
      </c>
      <c r="M1694" s="0" t="n">
        <f aca="false">VLOOKUP(B1694,'Team Data'!$A$1:$E$659,2,FALSE())</f>
        <v>25</v>
      </c>
      <c r="N1694" s="0" t="n">
        <f aca="false">VLOOKUP(B1694,'Team Data'!$A$1:$E$659,3,FALSE())</f>
        <v>10</v>
      </c>
      <c r="O1694" s="0" t="n">
        <f aca="false">VLOOKUP(A1694,'Team Data'!$A$1:$E$659,4,FALSE())</f>
        <v>609</v>
      </c>
      <c r="P1694" s="0" t="n">
        <f aca="false">VLOOKUP(A1694,'Team Data'!$A$1:$E$659,5,FALSE())</f>
        <v>491</v>
      </c>
      <c r="Q1694" s="0" t="n">
        <f aca="false">VLOOKUP(B1694,'Team Data'!$A$1:$E$659,4,FALSE())</f>
        <v>543</v>
      </c>
      <c r="R1694" s="0" t="n">
        <f aca="false">VLOOKUP(B1694,'Team Data'!$A$1:$E$659,5,FALSE())</f>
        <v>561</v>
      </c>
      <c r="S1694" s="0" t="n">
        <f aca="false">IF(I1694=1,(MIN(30,(C1694-D1694)))*(M1694/(M1694+N1694))*(Q1694/(Q1694+R1694)),(MAX(-30,(C1694-D1694)))*(N1694/(M1694+N1694))*(R1694/(R1694+Q1694)))</f>
        <v>-1.30667701863354</v>
      </c>
      <c r="T1694" s="0" t="n">
        <f aca="false">IF(J1694=1,(MIN(30,(D1694-C1694)))*(K1694/(K1694+L1694))*(O1694/(O1694+P1694)),(MAX(-30,(D1694-C1694)))*(L1694/(K1694+L1694))*(P1694/(P1694+O1694)))</f>
        <v>2.49136363636364</v>
      </c>
      <c r="U1694" s="7" t="n">
        <v>43078</v>
      </c>
    </row>
    <row r="1695" customFormat="false" ht="15" hidden="false" customHeight="false" outlineLevel="0" collapsed="false">
      <c r="A1695" s="0" t="s">
        <v>240</v>
      </c>
      <c r="B1695" s="0" t="s">
        <v>282</v>
      </c>
      <c r="C1695" s="0" t="n">
        <v>62</v>
      </c>
      <c r="D1695" s="0" t="n">
        <v>81</v>
      </c>
      <c r="E1695" s="0" t="n">
        <v>41</v>
      </c>
      <c r="F1695" s="0" t="n">
        <v>33</v>
      </c>
      <c r="G1695" s="0" t="n">
        <v>27</v>
      </c>
      <c r="H1695" s="0" t="n">
        <v>14</v>
      </c>
      <c r="I1695" s="0" t="n">
        <v>0</v>
      </c>
      <c r="J1695" s="0" t="n">
        <v>1</v>
      </c>
      <c r="K1695" s="0" t="n">
        <f aca="false">VLOOKUP(A1695,'Team Data'!$A$1:$E$659,2,FALSE())</f>
        <v>7</v>
      </c>
      <c r="L1695" s="0" t="n">
        <f aca="false">VLOOKUP(A1695,'Team Data'!$A$1:$E$659,3,FALSE())</f>
        <v>24</v>
      </c>
      <c r="M1695" s="0" t="n">
        <f aca="false">VLOOKUP(B1695,'Team Data'!$A$1:$E$659,2,FALSE())</f>
        <v>28</v>
      </c>
      <c r="N1695" s="0" t="n">
        <f aca="false">VLOOKUP(B1695,'Team Data'!$A$1:$E$659,3,FALSE())</f>
        <v>7</v>
      </c>
      <c r="O1695" s="0" t="n">
        <f aca="false">VLOOKUP(A1695,'Team Data'!$A$1:$E$659,4,FALSE())</f>
        <v>510</v>
      </c>
      <c r="P1695" s="0" t="n">
        <f aca="false">VLOOKUP(A1695,'Team Data'!$A$1:$E$659,5,FALSE())</f>
        <v>460</v>
      </c>
      <c r="Q1695" s="0" t="n">
        <f aca="false">VLOOKUP(B1695,'Team Data'!$A$1:$E$659,4,FALSE())</f>
        <v>478</v>
      </c>
      <c r="R1695" s="0" t="n">
        <f aca="false">VLOOKUP(B1695,'Team Data'!$A$1:$E$659,5,FALSE())</f>
        <v>538</v>
      </c>
      <c r="S1695" s="0" t="n">
        <f aca="false">IF(I1695=1,(MIN(30,(C1695-D1695)))*(M1695/(M1695+N1695))*(Q1695/(Q1695+R1695)),(MAX(-30,(C1695-D1695)))*(N1695/(M1695+N1695))*(R1695/(R1695+Q1695)))</f>
        <v>-2.01220472440945</v>
      </c>
      <c r="T1695" s="0" t="n">
        <f aca="false">IF(J1695=1,(MIN(30,(D1695-C1695)))*(K1695/(K1695+L1695))*(O1695/(O1695+P1695)),(MAX(-30,(D1695-C1695)))*(L1695/(K1695+L1695))*(P1695/(P1695+O1695)))</f>
        <v>2.25573661456601</v>
      </c>
      <c r="U1695" s="7" t="n">
        <v>43078</v>
      </c>
    </row>
    <row r="1696" customFormat="false" ht="15" hidden="false" customHeight="false" outlineLevel="0" collapsed="false">
      <c r="A1696" s="0" t="s">
        <v>279</v>
      </c>
      <c r="B1696" s="0" t="s">
        <v>93</v>
      </c>
      <c r="C1696" s="0" t="n">
        <v>68</v>
      </c>
      <c r="D1696" s="0" t="n">
        <v>76</v>
      </c>
      <c r="E1696" s="0" t="n">
        <v>29</v>
      </c>
      <c r="F1696" s="0" t="n">
        <v>35</v>
      </c>
      <c r="G1696" s="0" t="n">
        <v>18</v>
      </c>
      <c r="H1696" s="0" t="n">
        <v>12</v>
      </c>
      <c r="I1696" s="0" t="n">
        <v>0</v>
      </c>
      <c r="J1696" s="0" t="n">
        <v>1</v>
      </c>
      <c r="K1696" s="0" t="n">
        <f aca="false">VLOOKUP(A1696,'Team Data'!$A$1:$E$659,2,FALSE())</f>
        <v>13</v>
      </c>
      <c r="L1696" s="0" t="n">
        <f aca="false">VLOOKUP(A1696,'Team Data'!$A$1:$E$659,3,FALSE())</f>
        <v>18</v>
      </c>
      <c r="M1696" s="0" t="n">
        <f aca="false">VLOOKUP(B1696,'Team Data'!$A$1:$E$659,2,FALSE())</f>
        <v>9</v>
      </c>
      <c r="N1696" s="0" t="n">
        <f aca="false">VLOOKUP(B1696,'Team Data'!$A$1:$E$659,3,FALSE())</f>
        <v>22</v>
      </c>
      <c r="O1696" s="0" t="n">
        <f aca="false">VLOOKUP(A1696,'Team Data'!$A$1:$E$659,4,FALSE())</f>
        <v>437</v>
      </c>
      <c r="P1696" s="0" t="n">
        <f aca="false">VLOOKUP(A1696,'Team Data'!$A$1:$E$659,5,FALSE())</f>
        <v>490</v>
      </c>
      <c r="Q1696" s="0" t="n">
        <f aca="false">VLOOKUP(B1696,'Team Data'!$A$1:$E$659,4,FALSE())</f>
        <v>518</v>
      </c>
      <c r="R1696" s="0" t="n">
        <f aca="false">VLOOKUP(B1696,'Team Data'!$A$1:$E$659,5,FALSE())</f>
        <v>496</v>
      </c>
      <c r="S1696" s="0" t="n">
        <f aca="false">IF(I1696=1,(MIN(30,(C1696-D1696)))*(M1696/(M1696+N1696))*(Q1696/(Q1696+R1696)),(MAX(-30,(C1696-D1696)))*(N1696/(M1696+N1696))*(R1696/(R1696+Q1696)))</f>
        <v>-2.77712031558185</v>
      </c>
      <c r="T1696" s="0" t="n">
        <f aca="false">IF(J1696=1,(MIN(30,(D1696-C1696)))*(K1696/(K1696+L1696))*(O1696/(O1696+P1696)),(MAX(-30,(D1696-C1696)))*(L1696/(K1696+L1696))*(P1696/(P1696+O1696)))</f>
        <v>1.58151511988029</v>
      </c>
      <c r="U1696" s="7" t="n">
        <v>43078</v>
      </c>
    </row>
    <row r="1697" customFormat="false" ht="15" hidden="false" customHeight="false" outlineLevel="0" collapsed="false">
      <c r="A1697" s="0" t="s">
        <v>90</v>
      </c>
      <c r="B1697" s="0" t="s">
        <v>321</v>
      </c>
      <c r="C1697" s="0" t="n">
        <v>85</v>
      </c>
      <c r="D1697" s="0" t="n">
        <v>78</v>
      </c>
      <c r="E1697" s="0" t="n">
        <v>32</v>
      </c>
      <c r="F1697" s="0" t="n">
        <v>28</v>
      </c>
      <c r="G1697" s="0" t="n">
        <v>24</v>
      </c>
      <c r="H1697" s="0" t="n">
        <v>21</v>
      </c>
      <c r="I1697" s="0" t="n">
        <v>1</v>
      </c>
      <c r="J1697" s="0" t="n">
        <v>0</v>
      </c>
      <c r="K1697" s="0" t="n">
        <f aca="false">VLOOKUP(A1697,'Team Data'!$A$1:$E$659,2,FALSE())</f>
        <v>23</v>
      </c>
      <c r="L1697" s="0" t="n">
        <f aca="false">VLOOKUP(A1697,'Team Data'!$A$1:$E$659,3,FALSE())</f>
        <v>12</v>
      </c>
      <c r="M1697" s="0" t="n">
        <f aca="false">VLOOKUP(B1697,'Team Data'!$A$1:$E$659,2,FALSE())</f>
        <v>21</v>
      </c>
      <c r="N1697" s="0" t="n">
        <f aca="false">VLOOKUP(B1697,'Team Data'!$A$1:$E$659,3,FALSE())</f>
        <v>13</v>
      </c>
      <c r="O1697" s="0" t="n">
        <f aca="false">VLOOKUP(A1697,'Team Data'!$A$1:$E$659,4,FALSE())</f>
        <v>500</v>
      </c>
      <c r="P1697" s="0" t="n">
        <f aca="false">VLOOKUP(A1697,'Team Data'!$A$1:$E$659,5,FALSE())</f>
        <v>533</v>
      </c>
      <c r="Q1697" s="0" t="n">
        <f aca="false">VLOOKUP(B1697,'Team Data'!$A$1:$E$659,4,FALSE())</f>
        <v>576</v>
      </c>
      <c r="R1697" s="0" t="n">
        <f aca="false">VLOOKUP(B1697,'Team Data'!$A$1:$E$659,5,FALSE())</f>
        <v>519</v>
      </c>
      <c r="S1697" s="0" t="n">
        <f aca="false">IF(I1697=1,(MIN(30,(C1697-D1697)))*(M1697/(M1697+N1697))*(Q1697/(Q1697+R1697)),(MAX(-30,(C1697-D1697)))*(N1697/(M1697+N1697))*(R1697/(R1697+Q1697)))</f>
        <v>2.27429492344883</v>
      </c>
      <c r="T1697" s="0" t="n">
        <f aca="false">IF(J1697=1,(MIN(30,(D1697-C1697)))*(K1697/(K1697+L1697))*(O1697/(O1697+P1697)),(MAX(-30,(D1697-C1697)))*(L1697/(K1697+L1697))*(P1697/(P1697+O1697)))</f>
        <v>-1.23833494675702</v>
      </c>
      <c r="U1697" s="7" t="n">
        <v>43078</v>
      </c>
    </row>
    <row r="1698" customFormat="false" ht="15" hidden="false" customHeight="false" outlineLevel="0" collapsed="false">
      <c r="A1698" s="0" t="s">
        <v>53</v>
      </c>
      <c r="B1698" s="0" t="s">
        <v>213</v>
      </c>
      <c r="C1698" s="0" t="n">
        <v>50</v>
      </c>
      <c r="D1698" s="0" t="n">
        <v>82</v>
      </c>
      <c r="E1698" s="0" t="n">
        <v>32</v>
      </c>
      <c r="F1698" s="0" t="n">
        <v>48</v>
      </c>
      <c r="G1698" s="0" t="n">
        <v>13</v>
      </c>
      <c r="H1698" s="0" t="n">
        <v>13</v>
      </c>
      <c r="I1698" s="0" t="n">
        <v>0</v>
      </c>
      <c r="J1698" s="0" t="n">
        <v>1</v>
      </c>
      <c r="K1698" s="0" t="n">
        <f aca="false">VLOOKUP(A1698,'Team Data'!$A$1:$E$659,2,FALSE())</f>
        <v>3</v>
      </c>
      <c r="L1698" s="0" t="n">
        <f aca="false">VLOOKUP(A1698,'Team Data'!$A$1:$E$659,3,FALSE())</f>
        <v>29</v>
      </c>
      <c r="M1698" s="0" t="n">
        <f aca="false">VLOOKUP(B1698,'Team Data'!$A$1:$E$659,2,FALSE())</f>
        <v>19</v>
      </c>
      <c r="N1698" s="0" t="n">
        <f aca="false">VLOOKUP(B1698,'Team Data'!$A$1:$E$659,3,FALSE())</f>
        <v>14</v>
      </c>
      <c r="O1698" s="0" t="n">
        <f aca="false">VLOOKUP(A1698,'Team Data'!$A$1:$E$659,4,FALSE())</f>
        <v>547</v>
      </c>
      <c r="P1698" s="0" t="n">
        <f aca="false">VLOOKUP(A1698,'Team Data'!$A$1:$E$659,5,FALSE())</f>
        <v>441</v>
      </c>
      <c r="Q1698" s="0" t="n">
        <f aca="false">VLOOKUP(B1698,'Team Data'!$A$1:$E$659,4,FALSE())</f>
        <v>541</v>
      </c>
      <c r="R1698" s="0" t="n">
        <f aca="false">VLOOKUP(B1698,'Team Data'!$A$1:$E$659,5,FALSE())</f>
        <v>562</v>
      </c>
      <c r="S1698" s="0" t="n">
        <f aca="false">IF(I1698=1,(MIN(30,(C1698-D1698)))*(M1698/(M1698+N1698))*(Q1698/(Q1698+R1698)),(MAX(-30,(C1698-D1698)))*(N1698/(M1698+N1698))*(R1698/(R1698+Q1698)))</f>
        <v>-6.48479353828402</v>
      </c>
      <c r="T1698" s="0" t="n">
        <f aca="false">IF(J1698=1,(MIN(30,(D1698-C1698)))*(K1698/(K1698+L1698))*(O1698/(O1698+P1698)),(MAX(-30,(D1698-C1698)))*(L1698/(K1698+L1698))*(P1698/(P1698+O1698)))</f>
        <v>1.5571229757085</v>
      </c>
      <c r="U1698" s="7" t="n">
        <v>43078</v>
      </c>
    </row>
    <row r="1699" customFormat="false" ht="15" hidden="false" customHeight="false" outlineLevel="0" collapsed="false">
      <c r="A1699" s="0" t="s">
        <v>329</v>
      </c>
      <c r="B1699" s="0" t="s">
        <v>263</v>
      </c>
      <c r="C1699" s="0" t="n">
        <v>67</v>
      </c>
      <c r="D1699" s="0" t="n">
        <v>90</v>
      </c>
      <c r="E1699" s="0" t="n">
        <v>35</v>
      </c>
      <c r="F1699" s="0" t="n">
        <v>38</v>
      </c>
      <c r="G1699" s="0" t="n">
        <v>14</v>
      </c>
      <c r="H1699" s="0" t="n">
        <v>12</v>
      </c>
      <c r="I1699" s="0" t="n">
        <v>0</v>
      </c>
      <c r="J1699" s="0" t="n">
        <v>1</v>
      </c>
      <c r="K1699" s="0" t="n">
        <f aca="false">VLOOKUP(A1699,'Team Data'!$A$1:$E$659,2,FALSE())</f>
        <v>18</v>
      </c>
      <c r="L1699" s="0" t="n">
        <f aca="false">VLOOKUP(A1699,'Team Data'!$A$1:$E$659,3,FALSE())</f>
        <v>14</v>
      </c>
      <c r="M1699" s="0" t="n">
        <f aca="false">VLOOKUP(B1699,'Team Data'!$A$1:$E$659,2,FALSE())</f>
        <v>22</v>
      </c>
      <c r="N1699" s="0" t="n">
        <f aca="false">VLOOKUP(B1699,'Team Data'!$A$1:$E$659,3,FALSE())</f>
        <v>12</v>
      </c>
      <c r="O1699" s="0" t="n">
        <f aca="false">VLOOKUP(A1699,'Team Data'!$A$1:$E$659,4,FALSE())</f>
        <v>555</v>
      </c>
      <c r="P1699" s="0" t="n">
        <f aca="false">VLOOKUP(A1699,'Team Data'!$A$1:$E$659,5,FALSE())</f>
        <v>488</v>
      </c>
      <c r="Q1699" s="0" t="n">
        <f aca="false">VLOOKUP(B1699,'Team Data'!$A$1:$E$659,4,FALSE())</f>
        <v>670</v>
      </c>
      <c r="R1699" s="0" t="n">
        <f aca="false">VLOOKUP(B1699,'Team Data'!$A$1:$E$659,5,FALSE())</f>
        <v>461</v>
      </c>
      <c r="S1699" s="0" t="n">
        <f aca="false">IF(I1699=1,(MIN(30,(C1699-D1699)))*(M1699/(M1699+N1699))*(Q1699/(Q1699+R1699)),(MAX(-30,(C1699-D1699)))*(N1699/(M1699+N1699))*(R1699/(R1699+Q1699)))</f>
        <v>-3.30878452176627</v>
      </c>
      <c r="T1699" s="0" t="n">
        <f aca="false">IF(J1699=1,(MIN(30,(D1699-C1699)))*(K1699/(K1699+L1699))*(O1699/(O1699+P1699)),(MAX(-30,(D1699-C1699)))*(L1699/(K1699+L1699))*(P1699/(P1699+O1699)))</f>
        <v>6.88428811121764</v>
      </c>
      <c r="U1699" s="7" t="n">
        <v>43078</v>
      </c>
    </row>
    <row r="1700" customFormat="false" ht="15" hidden="false" customHeight="false" outlineLevel="0" collapsed="false">
      <c r="A1700" s="0" t="s">
        <v>226</v>
      </c>
      <c r="B1700" s="0" t="s">
        <v>67</v>
      </c>
      <c r="C1700" s="0" t="n">
        <v>78</v>
      </c>
      <c r="D1700" s="0" t="n">
        <v>70</v>
      </c>
      <c r="E1700" s="0" t="n">
        <v>27</v>
      </c>
      <c r="F1700" s="0" t="n">
        <v>29</v>
      </c>
      <c r="G1700" s="0" t="n">
        <v>15</v>
      </c>
      <c r="H1700" s="0" t="n">
        <v>14</v>
      </c>
      <c r="I1700" s="0" t="n">
        <v>1</v>
      </c>
      <c r="J1700" s="0" t="n">
        <v>0</v>
      </c>
      <c r="K1700" s="0" t="n">
        <f aca="false">VLOOKUP(A1700,'Team Data'!$A$1:$E$659,2,FALSE())</f>
        <v>24</v>
      </c>
      <c r="L1700" s="0" t="n">
        <f aca="false">VLOOKUP(A1700,'Team Data'!$A$1:$E$659,3,FALSE())</f>
        <v>9</v>
      </c>
      <c r="M1700" s="0" t="n">
        <f aca="false">VLOOKUP(B1700,'Team Data'!$A$1:$E$659,2,FALSE())</f>
        <v>14</v>
      </c>
      <c r="N1700" s="0" t="n">
        <f aca="false">VLOOKUP(B1700,'Team Data'!$A$1:$E$659,3,FALSE())</f>
        <v>17</v>
      </c>
      <c r="O1700" s="0" t="n">
        <f aca="false">VLOOKUP(A1700,'Team Data'!$A$1:$E$659,4,FALSE())</f>
        <v>464</v>
      </c>
      <c r="P1700" s="0" t="n">
        <f aca="false">VLOOKUP(A1700,'Team Data'!$A$1:$E$659,5,FALSE())</f>
        <v>528</v>
      </c>
      <c r="Q1700" s="0" t="n">
        <f aca="false">VLOOKUP(B1700,'Team Data'!$A$1:$E$659,4,FALSE())</f>
        <v>586</v>
      </c>
      <c r="R1700" s="0" t="n">
        <f aca="false">VLOOKUP(B1700,'Team Data'!$A$1:$E$659,5,FALSE())</f>
        <v>427</v>
      </c>
      <c r="S1700" s="0" t="n">
        <f aca="false">IF(I1700=1,(MIN(30,(C1700-D1700)))*(M1700/(M1700+N1700))*(Q1700/(Q1700+R1700)),(MAX(-30,(C1700-D1700)))*(N1700/(M1700+N1700))*(R1700/(R1700+Q1700)))</f>
        <v>2.08999140209534</v>
      </c>
      <c r="T1700" s="0" t="n">
        <f aca="false">IF(J1700=1,(MIN(30,(D1700-C1700)))*(K1700/(K1700+L1700))*(O1700/(O1700+P1700)),(MAX(-30,(D1700-C1700)))*(L1700/(K1700+L1700))*(P1700/(P1700+O1700)))</f>
        <v>-1.16129032258065</v>
      </c>
      <c r="U1700" s="7" t="n">
        <v>43078</v>
      </c>
    </row>
    <row r="1701" customFormat="false" ht="15" hidden="false" customHeight="false" outlineLevel="0" collapsed="false">
      <c r="A1701" s="0" t="s">
        <v>255</v>
      </c>
      <c r="B1701" s="0" t="s">
        <v>55</v>
      </c>
      <c r="C1701" s="0" t="n">
        <v>59</v>
      </c>
      <c r="D1701" s="0" t="n">
        <v>81</v>
      </c>
      <c r="E1701" s="0" t="n">
        <v>29</v>
      </c>
      <c r="F1701" s="0" t="n">
        <v>38</v>
      </c>
      <c r="G1701" s="0" t="n">
        <v>22</v>
      </c>
      <c r="H1701" s="0" t="n">
        <v>9</v>
      </c>
      <c r="I1701" s="0" t="n">
        <v>0</v>
      </c>
      <c r="J1701" s="0" t="n">
        <v>1</v>
      </c>
      <c r="K1701" s="0" t="n">
        <f aca="false">VLOOKUP(A1701,'Team Data'!$A$1:$E$659,2,FALSE())</f>
        <v>10</v>
      </c>
      <c r="L1701" s="0" t="n">
        <f aca="false">VLOOKUP(A1701,'Team Data'!$A$1:$E$659,3,FALSE())</f>
        <v>22</v>
      </c>
      <c r="M1701" s="0" t="n">
        <f aca="false">VLOOKUP(B1701,'Team Data'!$A$1:$E$659,2,FALSE())</f>
        <v>24</v>
      </c>
      <c r="N1701" s="0" t="n">
        <f aca="false">VLOOKUP(B1701,'Team Data'!$A$1:$E$659,3,FALSE())</f>
        <v>9</v>
      </c>
      <c r="O1701" s="0" t="n">
        <f aca="false">VLOOKUP(A1701,'Team Data'!$A$1:$E$659,4,FALSE())</f>
        <v>520</v>
      </c>
      <c r="P1701" s="0" t="n">
        <f aca="false">VLOOKUP(A1701,'Team Data'!$A$1:$E$659,5,FALSE())</f>
        <v>472</v>
      </c>
      <c r="Q1701" s="0" t="n">
        <f aca="false">VLOOKUP(B1701,'Team Data'!$A$1:$E$659,4,FALSE())</f>
        <v>691</v>
      </c>
      <c r="R1701" s="0" t="n">
        <f aca="false">VLOOKUP(B1701,'Team Data'!$A$1:$E$659,5,FALSE())</f>
        <v>426</v>
      </c>
      <c r="S1701" s="0" t="n">
        <f aca="false">IF(I1701=1,(MIN(30,(C1701-D1701)))*(M1701/(M1701+N1701))*(Q1701/(Q1701+R1701)),(MAX(-30,(C1701-D1701)))*(N1701/(M1701+N1701))*(R1701/(R1701+Q1701)))</f>
        <v>-2.28827215756491</v>
      </c>
      <c r="T1701" s="0" t="n">
        <f aca="false">IF(J1701=1,(MIN(30,(D1701-C1701)))*(K1701/(K1701+L1701))*(O1701/(O1701+P1701)),(MAX(-30,(D1701-C1701)))*(L1701/(K1701+L1701))*(P1701/(P1701+O1701)))</f>
        <v>3.60383064516129</v>
      </c>
      <c r="U1701" s="7" t="n">
        <v>43078</v>
      </c>
    </row>
    <row r="1702" customFormat="false" ht="15" hidden="false" customHeight="false" outlineLevel="0" collapsed="false">
      <c r="A1702" s="0" t="s">
        <v>190</v>
      </c>
      <c r="B1702" s="0" t="s">
        <v>114</v>
      </c>
      <c r="C1702" s="0" t="n">
        <v>58</v>
      </c>
      <c r="D1702" s="0" t="n">
        <v>62</v>
      </c>
      <c r="E1702" s="0" t="n">
        <v>49</v>
      </c>
      <c r="F1702" s="0" t="n">
        <v>30</v>
      </c>
      <c r="G1702" s="0" t="n">
        <v>14</v>
      </c>
      <c r="H1702" s="0" t="n">
        <v>7</v>
      </c>
      <c r="I1702" s="0" t="n">
        <v>0</v>
      </c>
      <c r="J1702" s="0" t="n">
        <v>1</v>
      </c>
      <c r="K1702" s="0" t="n">
        <f aca="false">VLOOKUP(A1702,'Team Data'!$A$1:$E$659,2,FALSE())</f>
        <v>10</v>
      </c>
      <c r="L1702" s="0" t="n">
        <f aca="false">VLOOKUP(A1702,'Team Data'!$A$1:$E$659,3,FALSE())</f>
        <v>21</v>
      </c>
      <c r="M1702" s="0" t="n">
        <f aca="false">VLOOKUP(B1702,'Team Data'!$A$1:$E$659,2,FALSE())</f>
        <v>12</v>
      </c>
      <c r="N1702" s="0" t="n">
        <f aca="false">VLOOKUP(B1702,'Team Data'!$A$1:$E$659,3,FALSE())</f>
        <v>19</v>
      </c>
      <c r="O1702" s="0" t="n">
        <f aca="false">VLOOKUP(A1702,'Team Data'!$A$1:$E$659,4,FALSE())</f>
        <v>463</v>
      </c>
      <c r="P1702" s="0" t="n">
        <f aca="false">VLOOKUP(A1702,'Team Data'!$A$1:$E$659,5,FALSE())</f>
        <v>473</v>
      </c>
      <c r="Q1702" s="0" t="n">
        <f aca="false">VLOOKUP(B1702,'Team Data'!$A$1:$E$659,4,FALSE())</f>
        <v>472</v>
      </c>
      <c r="R1702" s="0" t="n">
        <f aca="false">VLOOKUP(B1702,'Team Data'!$A$1:$E$659,5,FALSE())</f>
        <v>512</v>
      </c>
      <c r="S1702" s="0" t="n">
        <f aca="false">IF(I1702=1,(MIN(30,(C1702-D1702)))*(M1702/(M1702+N1702))*(Q1702/(Q1702+R1702)),(MAX(-30,(C1702-D1702)))*(N1702/(M1702+N1702))*(R1702/(R1702+Q1702)))</f>
        <v>-1.27563598216627</v>
      </c>
      <c r="T1702" s="0" t="n">
        <f aca="false">IF(J1702=1,(MIN(30,(D1702-C1702)))*(K1702/(K1702+L1702))*(O1702/(O1702+P1702)),(MAX(-30,(D1702-C1702)))*(L1702/(K1702+L1702))*(P1702/(P1702+O1702)))</f>
        <v>0.638268541494348</v>
      </c>
      <c r="U1702" s="7" t="n">
        <v>43078</v>
      </c>
    </row>
    <row r="1703" customFormat="false" ht="15" hidden="false" customHeight="false" outlineLevel="0" collapsed="false">
      <c r="A1703" s="0" t="s">
        <v>141</v>
      </c>
      <c r="B1703" s="0" t="s">
        <v>249</v>
      </c>
      <c r="C1703" s="0" t="n">
        <v>50</v>
      </c>
      <c r="D1703" s="0" t="n">
        <v>62</v>
      </c>
      <c r="E1703" s="0" t="n">
        <v>43</v>
      </c>
      <c r="F1703" s="0" t="n">
        <v>53</v>
      </c>
      <c r="G1703" s="0" t="n">
        <v>11</v>
      </c>
      <c r="H1703" s="0" t="n">
        <v>9</v>
      </c>
      <c r="I1703" s="0" t="n">
        <v>0</v>
      </c>
      <c r="J1703" s="0" t="n">
        <v>1</v>
      </c>
      <c r="K1703" s="0" t="n">
        <f aca="false">VLOOKUP(A1703,'Team Data'!$A$1:$E$659,2,FALSE())</f>
        <v>10</v>
      </c>
      <c r="L1703" s="0" t="n">
        <f aca="false">VLOOKUP(A1703,'Team Data'!$A$1:$E$659,3,FALSE())</f>
        <v>21</v>
      </c>
      <c r="M1703" s="0" t="n">
        <f aca="false">VLOOKUP(B1703,'Team Data'!$A$1:$E$659,2,FALSE())</f>
        <v>10</v>
      </c>
      <c r="N1703" s="0" t="n">
        <f aca="false">VLOOKUP(B1703,'Team Data'!$A$1:$E$659,3,FALSE())</f>
        <v>21</v>
      </c>
      <c r="O1703" s="0" t="n">
        <f aca="false">VLOOKUP(A1703,'Team Data'!$A$1:$E$659,4,FALSE())</f>
        <v>459</v>
      </c>
      <c r="P1703" s="0" t="n">
        <f aca="false">VLOOKUP(A1703,'Team Data'!$A$1:$E$659,5,FALSE())</f>
        <v>493</v>
      </c>
      <c r="Q1703" s="0" t="n">
        <f aca="false">VLOOKUP(B1703,'Team Data'!$A$1:$E$659,4,FALSE())</f>
        <v>432</v>
      </c>
      <c r="R1703" s="0" t="n">
        <f aca="false">VLOOKUP(B1703,'Team Data'!$A$1:$E$659,5,FALSE())</f>
        <v>523</v>
      </c>
      <c r="S1703" s="0" t="n">
        <f aca="false">IF(I1703=1,(MIN(30,(C1703-D1703)))*(M1703/(M1703+N1703))*(Q1703/(Q1703+R1703)),(MAX(-30,(C1703-D1703)))*(N1703/(M1703+N1703))*(R1703/(R1703+Q1703)))</f>
        <v>-4.45181557169397</v>
      </c>
      <c r="T1703" s="0" t="n">
        <f aca="false">IF(J1703=1,(MIN(30,(D1703-C1703)))*(K1703/(K1703+L1703))*(O1703/(O1703+P1703)),(MAX(-30,(D1703-C1703)))*(L1703/(K1703+L1703))*(P1703/(P1703+O1703)))</f>
        <v>1.86635944700461</v>
      </c>
      <c r="U1703" s="7" t="n">
        <v>43078</v>
      </c>
    </row>
    <row r="1704" customFormat="false" ht="15" hidden="false" customHeight="false" outlineLevel="0" collapsed="false">
      <c r="A1704" s="0" t="s">
        <v>98</v>
      </c>
      <c r="B1704" s="0" t="s">
        <v>225</v>
      </c>
      <c r="C1704" s="0" t="n">
        <v>54</v>
      </c>
      <c r="D1704" s="0" t="n">
        <v>74</v>
      </c>
      <c r="E1704" s="0" t="n">
        <v>25</v>
      </c>
      <c r="F1704" s="0" t="n">
        <v>42</v>
      </c>
      <c r="G1704" s="0" t="n">
        <v>16</v>
      </c>
      <c r="H1704" s="0" t="n">
        <v>15</v>
      </c>
      <c r="I1704" s="0" t="n">
        <v>0</v>
      </c>
      <c r="J1704" s="0" t="n">
        <v>1</v>
      </c>
      <c r="K1704" s="0" t="n">
        <f aca="false">VLOOKUP(A1704,'Team Data'!$A$1:$E$659,2,FALSE())</f>
        <v>15</v>
      </c>
      <c r="L1704" s="0" t="n">
        <f aca="false">VLOOKUP(A1704,'Team Data'!$A$1:$E$659,3,FALSE())</f>
        <v>18</v>
      </c>
      <c r="M1704" s="0" t="n">
        <f aca="false">VLOOKUP(B1704,'Team Data'!$A$1:$E$659,2,FALSE())</f>
        <v>26</v>
      </c>
      <c r="N1704" s="0" t="n">
        <f aca="false">VLOOKUP(B1704,'Team Data'!$A$1:$E$659,3,FALSE())</f>
        <v>12</v>
      </c>
      <c r="O1704" s="0" t="n">
        <f aca="false">VLOOKUP(A1704,'Team Data'!$A$1:$E$659,4,FALSE())</f>
        <v>568</v>
      </c>
      <c r="P1704" s="0" t="n">
        <f aca="false">VLOOKUP(A1704,'Team Data'!$A$1:$E$659,5,FALSE())</f>
        <v>506</v>
      </c>
      <c r="Q1704" s="0" t="n">
        <f aca="false">VLOOKUP(B1704,'Team Data'!$A$1:$E$659,4,FALSE())</f>
        <v>700</v>
      </c>
      <c r="R1704" s="0" t="n">
        <f aca="false">VLOOKUP(B1704,'Team Data'!$A$1:$E$659,5,FALSE())</f>
        <v>549</v>
      </c>
      <c r="S1704" s="0" t="n">
        <f aca="false">IF(I1704=1,(MIN(30,(C1704-D1704)))*(M1704/(M1704+N1704))*(Q1704/(Q1704+R1704)),(MAX(-30,(C1704-D1704)))*(N1704/(M1704+N1704))*(R1704/(R1704+Q1704)))</f>
        <v>-2.77611562934558</v>
      </c>
      <c r="T1704" s="0" t="n">
        <f aca="false">IF(J1704=1,(MIN(30,(D1704-C1704)))*(K1704/(K1704+L1704))*(O1704/(O1704+P1704)),(MAX(-30,(D1704-C1704)))*(L1704/(K1704+L1704))*(P1704/(P1704+O1704)))</f>
        <v>4.8078550871847</v>
      </c>
      <c r="U1704" s="7" t="n">
        <v>43078</v>
      </c>
    </row>
    <row r="1705" customFormat="false" ht="15" hidden="false" customHeight="false" outlineLevel="0" collapsed="false">
      <c r="A1705" s="0" t="s">
        <v>196</v>
      </c>
      <c r="B1705" s="0" t="s">
        <v>153</v>
      </c>
      <c r="C1705" s="0" t="n">
        <v>52</v>
      </c>
      <c r="D1705" s="0" t="n">
        <v>80</v>
      </c>
      <c r="E1705" s="0" t="n">
        <v>21</v>
      </c>
      <c r="F1705" s="0" t="n">
        <v>36</v>
      </c>
      <c r="G1705" s="0" t="n">
        <v>12</v>
      </c>
      <c r="H1705" s="0" t="n">
        <v>20</v>
      </c>
      <c r="I1705" s="0" t="n">
        <v>0</v>
      </c>
      <c r="J1705" s="0" t="n">
        <v>1</v>
      </c>
      <c r="K1705" s="0" t="n">
        <f aca="false">VLOOKUP(A1705,'Team Data'!$A$1:$E$659,2,FALSE())</f>
        <v>14</v>
      </c>
      <c r="L1705" s="0" t="n">
        <f aca="false">VLOOKUP(A1705,'Team Data'!$A$1:$E$659,3,FALSE())</f>
        <v>19</v>
      </c>
      <c r="M1705" s="0" t="n">
        <f aca="false">VLOOKUP(B1705,'Team Data'!$A$1:$E$659,2,FALSE())</f>
        <v>32</v>
      </c>
      <c r="N1705" s="0" t="n">
        <f aca="false">VLOOKUP(B1705,'Team Data'!$A$1:$E$659,3,FALSE())</f>
        <v>6</v>
      </c>
      <c r="O1705" s="0" t="n">
        <f aca="false">VLOOKUP(A1705,'Team Data'!$A$1:$E$659,4,FALSE())</f>
        <v>464</v>
      </c>
      <c r="P1705" s="0" t="n">
        <f aca="false">VLOOKUP(A1705,'Team Data'!$A$1:$E$659,5,FALSE())</f>
        <v>530</v>
      </c>
      <c r="Q1705" s="0" t="n">
        <f aca="false">VLOOKUP(B1705,'Team Data'!$A$1:$E$659,4,FALSE())</f>
        <v>662</v>
      </c>
      <c r="R1705" s="0" t="n">
        <f aca="false">VLOOKUP(B1705,'Team Data'!$A$1:$E$659,5,FALSE())</f>
        <v>561</v>
      </c>
      <c r="S1705" s="0" t="n">
        <f aca="false">IF(I1705=1,(MIN(30,(C1705-D1705)))*(M1705/(M1705+N1705))*(Q1705/(Q1705+R1705)),(MAX(-30,(C1705-D1705)))*(N1705/(M1705+N1705))*(R1705/(R1705+Q1705)))</f>
        <v>-2.02797262985755</v>
      </c>
      <c r="T1705" s="0" t="n">
        <f aca="false">IF(J1705=1,(MIN(30,(D1705-C1705)))*(K1705/(K1705+L1705))*(O1705/(O1705+P1705)),(MAX(-30,(D1705-C1705)))*(L1705/(K1705+L1705))*(P1705/(P1705+O1705)))</f>
        <v>5.54502774221084</v>
      </c>
      <c r="U1705" s="7" t="n">
        <v>43078</v>
      </c>
    </row>
    <row r="1706" customFormat="false" ht="15" hidden="false" customHeight="false" outlineLevel="0" collapsed="false">
      <c r="A1706" s="0" t="s">
        <v>248</v>
      </c>
      <c r="B1706" s="0" t="s">
        <v>29</v>
      </c>
      <c r="C1706" s="0" t="n">
        <v>54</v>
      </c>
      <c r="D1706" s="0" t="n">
        <v>77</v>
      </c>
      <c r="E1706" s="0" t="n">
        <v>29</v>
      </c>
      <c r="F1706" s="0" t="n">
        <v>35</v>
      </c>
      <c r="G1706" s="0" t="n">
        <v>18</v>
      </c>
      <c r="H1706" s="0" t="n">
        <v>16</v>
      </c>
      <c r="I1706" s="0" t="n">
        <v>0</v>
      </c>
      <c r="J1706" s="0" t="n">
        <v>1</v>
      </c>
      <c r="K1706" s="0" t="n">
        <f aca="false">VLOOKUP(A1706,'Team Data'!$A$1:$E$659,2,FALSE())</f>
        <v>7</v>
      </c>
      <c r="L1706" s="0" t="n">
        <f aca="false">VLOOKUP(A1706,'Team Data'!$A$1:$E$659,3,FALSE())</f>
        <v>25</v>
      </c>
      <c r="M1706" s="0" t="n">
        <f aca="false">VLOOKUP(B1706,'Team Data'!$A$1:$E$659,2,FALSE())</f>
        <v>21</v>
      </c>
      <c r="N1706" s="0" t="n">
        <f aca="false">VLOOKUP(B1706,'Team Data'!$A$1:$E$659,3,FALSE())</f>
        <v>8</v>
      </c>
      <c r="O1706" s="0" t="n">
        <f aca="false">VLOOKUP(A1706,'Team Data'!$A$1:$E$659,4,FALSE())</f>
        <v>549</v>
      </c>
      <c r="P1706" s="0" t="n">
        <f aca="false">VLOOKUP(A1706,'Team Data'!$A$1:$E$659,5,FALSE())</f>
        <v>437</v>
      </c>
      <c r="Q1706" s="0" t="n">
        <f aca="false">VLOOKUP(B1706,'Team Data'!$A$1:$E$659,4,FALSE())</f>
        <v>498</v>
      </c>
      <c r="R1706" s="0" t="n">
        <f aca="false">VLOOKUP(B1706,'Team Data'!$A$1:$E$659,5,FALSE())</f>
        <v>434</v>
      </c>
      <c r="S1706" s="0" t="n">
        <f aca="false">IF(I1706=1,(MIN(30,(C1706-D1706)))*(M1706/(M1706+N1706))*(Q1706/(Q1706+R1706)),(MAX(-30,(C1706-D1706)))*(N1706/(M1706+N1706))*(R1706/(R1706+Q1706)))</f>
        <v>-2.95456563563712</v>
      </c>
      <c r="T1706" s="0" t="n">
        <f aca="false">IF(J1706=1,(MIN(30,(D1706-C1706)))*(K1706/(K1706+L1706))*(O1706/(O1706+P1706)),(MAX(-30,(D1706-C1706)))*(L1706/(K1706+L1706))*(P1706/(P1706+O1706)))</f>
        <v>2.80137550709939</v>
      </c>
      <c r="U1706" s="7" t="n">
        <v>43078</v>
      </c>
    </row>
    <row r="1707" customFormat="false" ht="15" hidden="false" customHeight="false" outlineLevel="0" collapsed="false">
      <c r="A1707" s="0" t="s">
        <v>184</v>
      </c>
      <c r="B1707" s="0" t="s">
        <v>122</v>
      </c>
      <c r="C1707" s="0" t="n">
        <v>78</v>
      </c>
      <c r="D1707" s="0" t="n">
        <v>72</v>
      </c>
      <c r="E1707" s="0" t="n">
        <v>36</v>
      </c>
      <c r="F1707" s="0" t="n">
        <v>28</v>
      </c>
      <c r="G1707" s="0" t="n">
        <v>11</v>
      </c>
      <c r="H1707" s="0" t="n">
        <v>9</v>
      </c>
      <c r="I1707" s="0" t="n">
        <v>1</v>
      </c>
      <c r="J1707" s="0" t="n">
        <v>0</v>
      </c>
      <c r="K1707" s="0" t="n">
        <f aca="false">VLOOKUP(A1707,'Team Data'!$A$1:$E$659,2,FALSE())</f>
        <v>26</v>
      </c>
      <c r="L1707" s="0" t="n">
        <f aca="false">VLOOKUP(A1707,'Team Data'!$A$1:$E$659,3,FALSE())</f>
        <v>6</v>
      </c>
      <c r="M1707" s="0" t="n">
        <f aca="false">VLOOKUP(B1707,'Team Data'!$A$1:$E$659,2,FALSE())</f>
        <v>17</v>
      </c>
      <c r="N1707" s="0" t="n">
        <f aca="false">VLOOKUP(B1707,'Team Data'!$A$1:$E$659,3,FALSE())</f>
        <v>14</v>
      </c>
      <c r="O1707" s="0" t="n">
        <f aca="false">VLOOKUP(A1707,'Team Data'!$A$1:$E$659,4,FALSE())</f>
        <v>495</v>
      </c>
      <c r="P1707" s="0" t="n">
        <f aca="false">VLOOKUP(A1707,'Team Data'!$A$1:$E$659,5,FALSE())</f>
        <v>480</v>
      </c>
      <c r="Q1707" s="0" t="n">
        <f aca="false">VLOOKUP(B1707,'Team Data'!$A$1:$E$659,4,FALSE())</f>
        <v>588</v>
      </c>
      <c r="R1707" s="0" t="n">
        <f aca="false">VLOOKUP(B1707,'Team Data'!$A$1:$E$659,5,FALSE())</f>
        <v>411</v>
      </c>
      <c r="S1707" s="0" t="n">
        <f aca="false">IF(I1707=1,(MIN(30,(C1707-D1707)))*(M1707/(M1707+N1707))*(Q1707/(Q1707+R1707)),(MAX(-30,(C1707-D1707)))*(N1707/(M1707+N1707))*(R1707/(R1707+Q1707)))</f>
        <v>1.9366463237431</v>
      </c>
      <c r="T1707" s="0" t="n">
        <f aca="false">IF(J1707=1,(MIN(30,(D1707-C1707)))*(K1707/(K1707+L1707))*(O1707/(O1707+P1707)),(MAX(-30,(D1707-C1707)))*(L1707/(K1707+L1707))*(P1707/(P1707+O1707)))</f>
        <v>-0.553846153846154</v>
      </c>
      <c r="U1707" s="7" t="n">
        <v>43078</v>
      </c>
    </row>
    <row r="1708" customFormat="false" ht="15" hidden="false" customHeight="false" outlineLevel="0" collapsed="false">
      <c r="A1708" s="0" t="s">
        <v>88</v>
      </c>
      <c r="B1708" s="0" t="s">
        <v>166</v>
      </c>
      <c r="C1708" s="0" t="n">
        <v>64</v>
      </c>
      <c r="D1708" s="0" t="n">
        <v>82</v>
      </c>
      <c r="E1708" s="0" t="n">
        <v>22</v>
      </c>
      <c r="F1708" s="0" t="n">
        <v>37</v>
      </c>
      <c r="G1708" s="0" t="n">
        <v>7</v>
      </c>
      <c r="H1708" s="0" t="n">
        <v>9</v>
      </c>
      <c r="I1708" s="0" t="n">
        <v>0</v>
      </c>
      <c r="J1708" s="0" t="n">
        <v>1</v>
      </c>
      <c r="K1708" s="0" t="n">
        <f aca="false">VLOOKUP(A1708,'Team Data'!$A$1:$E$659,2,FALSE())</f>
        <v>9</v>
      </c>
      <c r="L1708" s="0" t="n">
        <f aca="false">VLOOKUP(A1708,'Team Data'!$A$1:$E$659,3,FALSE())</f>
        <v>25</v>
      </c>
      <c r="M1708" s="0" t="n">
        <f aca="false">VLOOKUP(B1708,'Team Data'!$A$1:$E$659,2,FALSE())</f>
        <v>19</v>
      </c>
      <c r="N1708" s="0" t="n">
        <f aca="false">VLOOKUP(B1708,'Team Data'!$A$1:$E$659,3,FALSE())</f>
        <v>15</v>
      </c>
      <c r="O1708" s="0" t="n">
        <f aca="false">VLOOKUP(A1708,'Team Data'!$A$1:$E$659,4,FALSE())</f>
        <v>507</v>
      </c>
      <c r="P1708" s="0" t="n">
        <f aca="false">VLOOKUP(A1708,'Team Data'!$A$1:$E$659,5,FALSE())</f>
        <v>582</v>
      </c>
      <c r="Q1708" s="0" t="n">
        <f aca="false">VLOOKUP(B1708,'Team Data'!$A$1:$E$659,4,FALSE())</f>
        <v>543</v>
      </c>
      <c r="R1708" s="0" t="n">
        <f aca="false">VLOOKUP(B1708,'Team Data'!$A$1:$E$659,5,FALSE())</f>
        <v>527</v>
      </c>
      <c r="S1708" s="0" t="n">
        <f aca="false">IF(I1708=1,(MIN(30,(C1708-D1708)))*(M1708/(M1708+N1708))*(Q1708/(Q1708+R1708)),(MAX(-30,(C1708-D1708)))*(N1708/(M1708+N1708))*(R1708/(R1708+Q1708)))</f>
        <v>-3.91121495327103</v>
      </c>
      <c r="T1708" s="0" t="n">
        <f aca="false">IF(J1708=1,(MIN(30,(D1708-C1708)))*(K1708/(K1708+L1708))*(O1708/(O1708+P1708)),(MAX(-30,(D1708-C1708)))*(L1708/(K1708+L1708))*(P1708/(P1708+O1708)))</f>
        <v>2.21827904715605</v>
      </c>
      <c r="U1708" s="7" t="n">
        <v>43078</v>
      </c>
    </row>
    <row r="1709" customFormat="false" ht="15" hidden="false" customHeight="false" outlineLevel="0" collapsed="false">
      <c r="A1709" s="0" t="s">
        <v>267</v>
      </c>
      <c r="B1709" s="0" t="s">
        <v>95</v>
      </c>
      <c r="C1709" s="0" t="n">
        <v>72</v>
      </c>
      <c r="D1709" s="0" t="n">
        <v>101</v>
      </c>
      <c r="E1709" s="0" t="n">
        <v>34</v>
      </c>
      <c r="F1709" s="0" t="n">
        <v>28</v>
      </c>
      <c r="G1709" s="0" t="n">
        <v>22</v>
      </c>
      <c r="H1709" s="0" t="n">
        <v>10</v>
      </c>
      <c r="I1709" s="0" t="n">
        <v>0</v>
      </c>
      <c r="J1709" s="0" t="n">
        <v>1</v>
      </c>
      <c r="K1709" s="0" t="n">
        <f aca="false">VLOOKUP(A1709,'Team Data'!$A$1:$E$659,2,FALSE())</f>
        <v>10</v>
      </c>
      <c r="L1709" s="0" t="n">
        <f aca="false">VLOOKUP(A1709,'Team Data'!$A$1:$E$659,3,FALSE())</f>
        <v>22</v>
      </c>
      <c r="M1709" s="0" t="n">
        <f aca="false">VLOOKUP(B1709,'Team Data'!$A$1:$E$659,2,FALSE())</f>
        <v>23</v>
      </c>
      <c r="N1709" s="0" t="n">
        <f aca="false">VLOOKUP(B1709,'Team Data'!$A$1:$E$659,3,FALSE())</f>
        <v>9</v>
      </c>
      <c r="O1709" s="0" t="n">
        <f aca="false">VLOOKUP(A1709,'Team Data'!$A$1:$E$659,4,FALSE())</f>
        <v>457</v>
      </c>
      <c r="P1709" s="0" t="n">
        <f aca="false">VLOOKUP(A1709,'Team Data'!$A$1:$E$659,5,FALSE())</f>
        <v>529</v>
      </c>
      <c r="Q1709" s="0" t="n">
        <f aca="false">VLOOKUP(B1709,'Team Data'!$A$1:$E$659,4,FALSE())</f>
        <v>502</v>
      </c>
      <c r="R1709" s="0" t="n">
        <f aca="false">VLOOKUP(B1709,'Team Data'!$A$1:$E$659,5,FALSE())</f>
        <v>485</v>
      </c>
      <c r="S1709" s="0" t="n">
        <f aca="false">IF(I1709=1,(MIN(30,(C1709-D1709)))*(M1709/(M1709+N1709))*(Q1709/(Q1709+R1709)),(MAX(-30,(C1709-D1709)))*(N1709/(M1709+N1709))*(R1709/(R1709+Q1709)))</f>
        <v>-4.00788373860182</v>
      </c>
      <c r="T1709" s="0" t="n">
        <f aca="false">IF(J1709=1,(MIN(30,(D1709-C1709)))*(K1709/(K1709+L1709))*(O1709/(O1709+P1709)),(MAX(-30,(D1709-C1709)))*(L1709/(K1709+L1709))*(P1709/(P1709+O1709)))</f>
        <v>4.20036764705882</v>
      </c>
      <c r="U1709" s="7" t="n">
        <v>43078</v>
      </c>
    </row>
    <row r="1710" customFormat="false" ht="15" hidden="false" customHeight="false" outlineLevel="0" collapsed="false">
      <c r="A1710" s="0" t="s">
        <v>68</v>
      </c>
      <c r="B1710" s="0" t="s">
        <v>312</v>
      </c>
      <c r="C1710" s="0" t="n">
        <v>65</v>
      </c>
      <c r="D1710" s="0" t="n">
        <v>55</v>
      </c>
      <c r="E1710" s="0" t="n">
        <v>34</v>
      </c>
      <c r="F1710" s="0" t="n">
        <v>42</v>
      </c>
      <c r="G1710" s="0" t="n">
        <v>11</v>
      </c>
      <c r="H1710" s="0" t="n">
        <v>18</v>
      </c>
      <c r="I1710" s="0" t="n">
        <v>1</v>
      </c>
      <c r="J1710" s="0" t="n">
        <v>0</v>
      </c>
      <c r="K1710" s="0" t="n">
        <f aca="false">VLOOKUP(A1710,'Team Data'!$A$1:$E$659,2,FALSE())</f>
        <v>11</v>
      </c>
      <c r="L1710" s="0" t="n">
        <f aca="false">VLOOKUP(A1710,'Team Data'!$A$1:$E$659,3,FALSE())</f>
        <v>20</v>
      </c>
      <c r="M1710" s="0" t="n">
        <f aca="false">VLOOKUP(B1710,'Team Data'!$A$1:$E$659,2,FALSE())</f>
        <v>20</v>
      </c>
      <c r="N1710" s="0" t="n">
        <f aca="false">VLOOKUP(B1710,'Team Data'!$A$1:$E$659,3,FALSE())</f>
        <v>16</v>
      </c>
      <c r="O1710" s="0" t="n">
        <f aca="false">VLOOKUP(A1710,'Team Data'!$A$1:$E$659,4,FALSE())</f>
        <v>590</v>
      </c>
      <c r="P1710" s="0" t="n">
        <f aca="false">VLOOKUP(A1710,'Team Data'!$A$1:$E$659,5,FALSE())</f>
        <v>446</v>
      </c>
      <c r="Q1710" s="0" t="n">
        <f aca="false">VLOOKUP(B1710,'Team Data'!$A$1:$E$659,4,FALSE())</f>
        <v>545</v>
      </c>
      <c r="R1710" s="0" t="n">
        <f aca="false">VLOOKUP(B1710,'Team Data'!$A$1:$E$659,5,FALSE())</f>
        <v>579</v>
      </c>
      <c r="S1710" s="0" t="n">
        <f aca="false">IF(I1710=1,(MIN(30,(C1710-D1710)))*(M1710/(M1710+N1710))*(Q1710/(Q1710+R1710)),(MAX(-30,(C1710-D1710)))*(N1710/(M1710+N1710))*(R1710/(R1710+Q1710)))</f>
        <v>2.69375247133254</v>
      </c>
      <c r="T1710" s="0" t="n">
        <f aca="false">IF(J1710=1,(MIN(30,(D1710-C1710)))*(K1710/(K1710+L1710))*(O1710/(O1710+P1710)),(MAX(-30,(D1710-C1710)))*(L1710/(K1710+L1710))*(P1710/(P1710+O1710)))</f>
        <v>-2.77743180968987</v>
      </c>
      <c r="U1710" s="7" t="n">
        <v>43078</v>
      </c>
    </row>
    <row r="1711" customFormat="false" ht="15" hidden="false" customHeight="false" outlineLevel="0" collapsed="false">
      <c r="A1711" s="0" t="s">
        <v>632</v>
      </c>
      <c r="B1711" s="0" t="s">
        <v>238</v>
      </c>
      <c r="C1711" s="0" t="n">
        <v>49</v>
      </c>
      <c r="D1711" s="0" t="n">
        <v>76</v>
      </c>
      <c r="E1711" s="0" t="n">
        <v>20</v>
      </c>
      <c r="F1711" s="0" t="n">
        <v>51</v>
      </c>
      <c r="G1711" s="0" t="n">
        <v>13</v>
      </c>
      <c r="H1711" s="0" t="n">
        <v>17</v>
      </c>
      <c r="I1711" s="0" t="n">
        <v>0</v>
      </c>
      <c r="J1711" s="0" t="n">
        <v>1</v>
      </c>
      <c r="K1711" s="0" t="n">
        <f aca="false">VLOOKUP(A1711,'Team Data'!$A$1:$E$659,2,FALSE())</f>
        <v>0</v>
      </c>
      <c r="L1711" s="0" t="n">
        <f aca="false">VLOOKUP(A1711,'Team Data'!$A$1:$E$659,3,FALSE())</f>
        <v>1</v>
      </c>
      <c r="M1711" s="0" t="n">
        <f aca="false">VLOOKUP(B1711,'Team Data'!$A$1:$E$659,2,FALSE())</f>
        <v>23</v>
      </c>
      <c r="N1711" s="0" t="n">
        <f aca="false">VLOOKUP(B1711,'Team Data'!$A$1:$E$659,3,FALSE())</f>
        <v>13</v>
      </c>
      <c r="O1711" s="0" t="n">
        <f aca="false">VLOOKUP(A1711,'Team Data'!$A$1:$E$659,4,FALSE())</f>
        <v>23</v>
      </c>
      <c r="P1711" s="0" t="n">
        <f aca="false">VLOOKUP(A1711,'Team Data'!$A$1:$E$659,5,FALSE())</f>
        <v>13</v>
      </c>
      <c r="Q1711" s="0" t="n">
        <f aca="false">VLOOKUP(B1711,'Team Data'!$A$1:$E$659,4,FALSE())</f>
        <v>577</v>
      </c>
      <c r="R1711" s="0" t="n">
        <f aca="false">VLOOKUP(B1711,'Team Data'!$A$1:$E$659,5,FALSE())</f>
        <v>554</v>
      </c>
      <c r="S1711" s="0" t="n">
        <f aca="false">IF(I1711=1,(MIN(30,(C1711-D1711)))*(M1711/(M1711+N1711))*(Q1711/(Q1711+R1711)),(MAX(-30,(C1711-D1711)))*(N1711/(M1711+N1711))*(R1711/(R1711+Q1711)))</f>
        <v>-4.77586206896552</v>
      </c>
      <c r="T1711" s="0" t="n">
        <f aca="false">IF(J1711=1,(MIN(30,(D1711-C1711)))*(K1711/(K1711+L1711))*(O1711/(O1711+P1711)),(MAX(-30,(D1711-C1711)))*(L1711/(K1711+L1711))*(P1711/(P1711+O1711)))</f>
        <v>0</v>
      </c>
      <c r="U1711" s="7" t="n">
        <v>43078</v>
      </c>
    </row>
    <row r="1712" customFormat="false" ht="15" hidden="false" customHeight="false" outlineLevel="0" collapsed="false">
      <c r="A1712" s="0" t="s">
        <v>308</v>
      </c>
      <c r="B1712" s="0" t="s">
        <v>180</v>
      </c>
      <c r="C1712" s="0" t="n">
        <v>91</v>
      </c>
      <c r="D1712" s="0" t="n">
        <v>69</v>
      </c>
      <c r="E1712" s="0" t="n">
        <v>34</v>
      </c>
      <c r="F1712" s="0" t="n">
        <v>30</v>
      </c>
      <c r="G1712" s="0" t="n">
        <v>10</v>
      </c>
      <c r="H1712" s="0" t="n">
        <v>12</v>
      </c>
      <c r="I1712" s="0" t="n">
        <v>1</v>
      </c>
      <c r="J1712" s="0" t="n">
        <v>0</v>
      </c>
      <c r="K1712" s="0" t="n">
        <f aca="false">VLOOKUP(A1712,'Team Data'!$A$1:$E$659,2,FALSE())</f>
        <v>23</v>
      </c>
      <c r="L1712" s="0" t="n">
        <f aca="false">VLOOKUP(A1712,'Team Data'!$A$1:$E$659,3,FALSE())</f>
        <v>9</v>
      </c>
      <c r="M1712" s="0" t="n">
        <f aca="false">VLOOKUP(B1712,'Team Data'!$A$1:$E$659,2,FALSE())</f>
        <v>13</v>
      </c>
      <c r="N1712" s="0" t="n">
        <f aca="false">VLOOKUP(B1712,'Team Data'!$A$1:$E$659,3,FALSE())</f>
        <v>19</v>
      </c>
      <c r="O1712" s="0" t="n">
        <f aca="false">VLOOKUP(A1712,'Team Data'!$A$1:$E$659,4,FALSE())</f>
        <v>444</v>
      </c>
      <c r="P1712" s="0" t="n">
        <f aca="false">VLOOKUP(A1712,'Team Data'!$A$1:$E$659,5,FALSE())</f>
        <v>537</v>
      </c>
      <c r="Q1712" s="0" t="n">
        <f aca="false">VLOOKUP(B1712,'Team Data'!$A$1:$E$659,4,FALSE())</f>
        <v>479</v>
      </c>
      <c r="R1712" s="0" t="n">
        <f aca="false">VLOOKUP(B1712,'Team Data'!$A$1:$E$659,5,FALSE())</f>
        <v>507</v>
      </c>
      <c r="S1712" s="0" t="n">
        <f aca="false">IF(I1712=1,(MIN(30,(C1712-D1712)))*(M1712/(M1712+N1712))*(Q1712/(Q1712+R1712)),(MAX(-30,(C1712-D1712)))*(N1712/(M1712+N1712))*(R1712/(R1712+Q1712)))</f>
        <v>4.34184837728195</v>
      </c>
      <c r="T1712" s="0" t="n">
        <f aca="false">IF(J1712=1,(MIN(30,(D1712-C1712)))*(K1712/(K1712+L1712))*(O1712/(O1712+P1712)),(MAX(-30,(D1712-C1712)))*(L1712/(K1712+L1712))*(P1712/(P1712+O1712)))</f>
        <v>-3.38704128440367</v>
      </c>
      <c r="U1712" s="7" t="n">
        <v>43078</v>
      </c>
    </row>
    <row r="1713" customFormat="false" ht="15" hidden="false" customHeight="false" outlineLevel="0" collapsed="false">
      <c r="A1713" s="0" t="s">
        <v>333</v>
      </c>
      <c r="B1713" s="0" t="s">
        <v>204</v>
      </c>
      <c r="C1713" s="0" t="n">
        <v>67</v>
      </c>
      <c r="D1713" s="0" t="n">
        <v>71</v>
      </c>
      <c r="E1713" s="0" t="n">
        <v>28</v>
      </c>
      <c r="F1713" s="0" t="n">
        <v>25</v>
      </c>
      <c r="G1713" s="0" t="n">
        <v>13</v>
      </c>
      <c r="H1713" s="0" t="n">
        <v>8</v>
      </c>
      <c r="I1713" s="0" t="n">
        <v>0</v>
      </c>
      <c r="J1713" s="0" t="n">
        <v>1</v>
      </c>
      <c r="K1713" s="0" t="n">
        <f aca="false">VLOOKUP(A1713,'Team Data'!$A$1:$E$659,2,FALSE())</f>
        <v>27</v>
      </c>
      <c r="L1713" s="0" t="n">
        <f aca="false">VLOOKUP(A1713,'Team Data'!$A$1:$E$659,3,FALSE())</f>
        <v>8</v>
      </c>
      <c r="M1713" s="0" t="n">
        <f aca="false">VLOOKUP(B1713,'Team Data'!$A$1:$E$659,2,FALSE())</f>
        <v>23</v>
      </c>
      <c r="N1713" s="0" t="n">
        <f aca="false">VLOOKUP(B1713,'Team Data'!$A$1:$E$659,3,FALSE())</f>
        <v>10</v>
      </c>
      <c r="O1713" s="0" t="n">
        <f aca="false">VLOOKUP(A1713,'Team Data'!$A$1:$E$659,4,FALSE())</f>
        <v>551</v>
      </c>
      <c r="P1713" s="0" t="n">
        <f aca="false">VLOOKUP(A1713,'Team Data'!$A$1:$E$659,5,FALSE())</f>
        <v>544</v>
      </c>
      <c r="Q1713" s="0" t="n">
        <f aca="false">VLOOKUP(B1713,'Team Data'!$A$1:$E$659,4,FALSE())</f>
        <v>563</v>
      </c>
      <c r="R1713" s="0" t="n">
        <f aca="false">VLOOKUP(B1713,'Team Data'!$A$1:$E$659,5,FALSE())</f>
        <v>481</v>
      </c>
      <c r="S1713" s="0" t="n">
        <f aca="false">IF(I1713=1,(MIN(30,(C1713-D1713)))*(M1713/(M1713+N1713))*(Q1713/(Q1713+R1713)),(MAX(-30,(C1713-D1713)))*(N1713/(M1713+N1713))*(R1713/(R1713+Q1713)))</f>
        <v>-0.558458144665041</v>
      </c>
      <c r="T1713" s="0" t="n">
        <f aca="false">IF(J1713=1,(MIN(30,(D1713-C1713)))*(K1713/(K1713+L1713))*(O1713/(O1713+P1713)),(MAX(-30,(D1713-C1713)))*(L1713/(K1713+L1713))*(P1713/(P1713+O1713)))</f>
        <v>1.55272015655577</v>
      </c>
      <c r="U1713" s="7" t="n">
        <v>43078</v>
      </c>
    </row>
    <row r="1714" customFormat="false" ht="15" hidden="false" customHeight="false" outlineLevel="0" collapsed="false">
      <c r="A1714" s="0" t="s">
        <v>28</v>
      </c>
      <c r="B1714" s="0" t="s">
        <v>154</v>
      </c>
      <c r="C1714" s="0" t="n">
        <v>77</v>
      </c>
      <c r="D1714" s="0" t="n">
        <v>64</v>
      </c>
      <c r="E1714" s="0" t="n">
        <v>30</v>
      </c>
      <c r="F1714" s="0" t="n">
        <v>25</v>
      </c>
      <c r="G1714" s="0" t="n">
        <v>11</v>
      </c>
      <c r="H1714" s="0" t="n">
        <v>13</v>
      </c>
      <c r="I1714" s="0" t="n">
        <v>1</v>
      </c>
      <c r="J1714" s="0" t="n">
        <v>0</v>
      </c>
      <c r="K1714" s="0" t="n">
        <f aca="false">VLOOKUP(A1714,'Team Data'!$A$1:$E$659,2,FALSE())</f>
        <v>11</v>
      </c>
      <c r="L1714" s="0" t="n">
        <f aca="false">VLOOKUP(A1714,'Team Data'!$A$1:$E$659,3,FALSE())</f>
        <v>20</v>
      </c>
      <c r="M1714" s="0" t="n">
        <f aca="false">VLOOKUP(B1714,'Team Data'!$A$1:$E$659,2,FALSE())</f>
        <v>9</v>
      </c>
      <c r="N1714" s="0" t="n">
        <f aca="false">VLOOKUP(B1714,'Team Data'!$A$1:$E$659,3,FALSE())</f>
        <v>22</v>
      </c>
      <c r="O1714" s="0" t="n">
        <f aca="false">VLOOKUP(A1714,'Team Data'!$A$1:$E$659,4,FALSE())</f>
        <v>444</v>
      </c>
      <c r="P1714" s="0" t="n">
        <f aca="false">VLOOKUP(A1714,'Team Data'!$A$1:$E$659,5,FALSE())</f>
        <v>493</v>
      </c>
      <c r="Q1714" s="0" t="n">
        <f aca="false">VLOOKUP(B1714,'Team Data'!$A$1:$E$659,4,FALSE())</f>
        <v>465</v>
      </c>
      <c r="R1714" s="0" t="n">
        <f aca="false">VLOOKUP(B1714,'Team Data'!$A$1:$E$659,5,FALSE())</f>
        <v>484</v>
      </c>
      <c r="S1714" s="0" t="n">
        <f aca="false">IF(I1714=1,(MIN(30,(C1714-D1714)))*(M1714/(M1714+N1714))*(Q1714/(Q1714+R1714)),(MAX(-30,(C1714-D1714)))*(N1714/(M1714+N1714))*(R1714/(R1714+Q1714)))</f>
        <v>1.84931506849315</v>
      </c>
      <c r="T1714" s="0" t="n">
        <f aca="false">IF(J1714=1,(MIN(30,(D1714-C1714)))*(K1714/(K1714+L1714))*(O1714/(O1714+P1714)),(MAX(-30,(D1714-C1714)))*(L1714/(K1714+L1714))*(P1714/(P1714+O1714)))</f>
        <v>-4.41284814266534</v>
      </c>
      <c r="U1714" s="7" t="n">
        <v>43078</v>
      </c>
    </row>
    <row r="1715" customFormat="false" ht="15" hidden="false" customHeight="false" outlineLevel="0" collapsed="false">
      <c r="A1715" s="0" t="s">
        <v>199</v>
      </c>
      <c r="B1715" s="0" t="s">
        <v>97</v>
      </c>
      <c r="C1715" s="0" t="n">
        <v>65</v>
      </c>
      <c r="D1715" s="0" t="n">
        <v>77</v>
      </c>
      <c r="E1715" s="0" t="n">
        <v>31</v>
      </c>
      <c r="F1715" s="0" t="n">
        <v>37</v>
      </c>
      <c r="G1715" s="0" t="n">
        <v>14</v>
      </c>
      <c r="H1715" s="0" t="n">
        <v>17</v>
      </c>
      <c r="I1715" s="0" t="n">
        <v>0</v>
      </c>
      <c r="J1715" s="0" t="n">
        <v>1</v>
      </c>
      <c r="K1715" s="0" t="n">
        <f aca="false">VLOOKUP(A1715,'Team Data'!$A$1:$E$659,2,FALSE())</f>
        <v>19</v>
      </c>
      <c r="L1715" s="0" t="n">
        <f aca="false">VLOOKUP(A1715,'Team Data'!$A$1:$E$659,3,FALSE())</f>
        <v>16</v>
      </c>
      <c r="M1715" s="0" t="n">
        <f aca="false">VLOOKUP(B1715,'Team Data'!$A$1:$E$659,2,FALSE())</f>
        <v>16</v>
      </c>
      <c r="N1715" s="0" t="n">
        <f aca="false">VLOOKUP(B1715,'Team Data'!$A$1:$E$659,3,FALSE())</f>
        <v>17</v>
      </c>
      <c r="O1715" s="0" t="n">
        <f aca="false">VLOOKUP(A1715,'Team Data'!$A$1:$E$659,4,FALSE())</f>
        <v>431</v>
      </c>
      <c r="P1715" s="0" t="n">
        <f aca="false">VLOOKUP(A1715,'Team Data'!$A$1:$E$659,5,FALSE())</f>
        <v>621</v>
      </c>
      <c r="Q1715" s="0" t="n">
        <f aca="false">VLOOKUP(B1715,'Team Data'!$A$1:$E$659,4,FALSE())</f>
        <v>539</v>
      </c>
      <c r="R1715" s="0" t="n">
        <f aca="false">VLOOKUP(B1715,'Team Data'!$A$1:$E$659,5,FALSE())</f>
        <v>535</v>
      </c>
      <c r="S1715" s="0" t="n">
        <f aca="false">IF(I1715=1,(MIN(30,(C1715-D1715)))*(M1715/(M1715+N1715))*(Q1715/(Q1715+R1715)),(MAX(-30,(C1715-D1715)))*(N1715/(M1715+N1715))*(R1715/(R1715+Q1715)))</f>
        <v>-3.07939732520738</v>
      </c>
      <c r="T1715" s="0" t="n">
        <f aca="false">IF(J1715=1,(MIN(30,(D1715-C1715)))*(K1715/(K1715+L1715))*(O1715/(O1715+P1715)),(MAX(-30,(D1715-C1715)))*(L1715/(K1715+L1715))*(P1715/(P1715+O1715)))</f>
        <v>2.66887561108093</v>
      </c>
      <c r="U1715" s="7" t="n">
        <v>43078</v>
      </c>
    </row>
    <row r="1716" customFormat="false" ht="15" hidden="false" customHeight="false" outlineLevel="0" collapsed="false">
      <c r="A1716" s="0" t="s">
        <v>633</v>
      </c>
      <c r="B1716" s="0" t="s">
        <v>125</v>
      </c>
      <c r="C1716" s="0" t="n">
        <v>75</v>
      </c>
      <c r="D1716" s="0" t="n">
        <v>79</v>
      </c>
      <c r="E1716" s="0" t="n">
        <v>32</v>
      </c>
      <c r="F1716" s="0" t="n">
        <v>38</v>
      </c>
      <c r="G1716" s="0" t="n">
        <v>12</v>
      </c>
      <c r="H1716" s="0" t="n">
        <v>10</v>
      </c>
      <c r="I1716" s="0" t="n">
        <v>0</v>
      </c>
      <c r="J1716" s="0" t="n">
        <v>1</v>
      </c>
      <c r="K1716" s="0" t="n">
        <f aca="false">VLOOKUP(A1716,'Team Data'!$A$1:$E$659,2,FALSE())</f>
        <v>0</v>
      </c>
      <c r="L1716" s="0" t="n">
        <f aca="false">VLOOKUP(A1716,'Team Data'!$A$1:$E$659,3,FALSE())</f>
        <v>1</v>
      </c>
      <c r="M1716" s="0" t="n">
        <f aca="false">VLOOKUP(B1716,'Team Data'!$A$1:$E$659,2,FALSE())</f>
        <v>13</v>
      </c>
      <c r="N1716" s="0" t="n">
        <f aca="false">VLOOKUP(B1716,'Team Data'!$A$1:$E$659,3,FALSE())</f>
        <v>18</v>
      </c>
      <c r="O1716" s="0" t="n">
        <f aca="false">VLOOKUP(A1716,'Team Data'!$A$1:$E$659,4,FALSE())</f>
        <v>13</v>
      </c>
      <c r="P1716" s="0" t="n">
        <f aca="false">VLOOKUP(A1716,'Team Data'!$A$1:$E$659,5,FALSE())</f>
        <v>18</v>
      </c>
      <c r="Q1716" s="0" t="n">
        <f aca="false">VLOOKUP(B1716,'Team Data'!$A$1:$E$659,4,FALSE())</f>
        <v>547</v>
      </c>
      <c r="R1716" s="0" t="n">
        <f aca="false">VLOOKUP(B1716,'Team Data'!$A$1:$E$659,5,FALSE())</f>
        <v>412</v>
      </c>
      <c r="S1716" s="0" t="n">
        <f aca="false">IF(I1716=1,(MIN(30,(C1716-D1716)))*(M1716/(M1716+N1716))*(Q1716/(Q1716+R1716)),(MAX(-30,(C1716-D1716)))*(N1716/(M1716+N1716))*(R1716/(R1716+Q1716)))</f>
        <v>-0.99781358269703</v>
      </c>
      <c r="T1716" s="0" t="n">
        <f aca="false">IF(J1716=1,(MIN(30,(D1716-C1716)))*(K1716/(K1716+L1716))*(O1716/(O1716+P1716)),(MAX(-30,(D1716-C1716)))*(L1716/(K1716+L1716))*(P1716/(P1716+O1716)))</f>
        <v>0</v>
      </c>
      <c r="U1716" s="7" t="n">
        <v>43078</v>
      </c>
    </row>
    <row r="1717" customFormat="false" ht="15" hidden="false" customHeight="false" outlineLevel="0" collapsed="false">
      <c r="A1717" s="0" t="s">
        <v>347</v>
      </c>
      <c r="B1717" s="0" t="s">
        <v>217</v>
      </c>
      <c r="C1717" s="0" t="n">
        <v>78</v>
      </c>
      <c r="D1717" s="0" t="n">
        <v>66</v>
      </c>
      <c r="E1717" s="0" t="n">
        <v>36</v>
      </c>
      <c r="F1717" s="0" t="n">
        <v>26</v>
      </c>
      <c r="G1717" s="0" t="n">
        <v>19</v>
      </c>
      <c r="H1717" s="0" t="n">
        <v>15</v>
      </c>
      <c r="I1717" s="0" t="n">
        <v>1</v>
      </c>
      <c r="J1717" s="0" t="n">
        <v>0</v>
      </c>
      <c r="K1717" s="0" t="n">
        <f aca="false">VLOOKUP(A1717,'Team Data'!$A$1:$E$659,2,FALSE())</f>
        <v>23</v>
      </c>
      <c r="L1717" s="0" t="n">
        <f aca="false">VLOOKUP(A1717,'Team Data'!$A$1:$E$659,3,FALSE())</f>
        <v>8</v>
      </c>
      <c r="M1717" s="0" t="n">
        <f aca="false">VLOOKUP(B1717,'Team Data'!$A$1:$E$659,2,FALSE())</f>
        <v>20</v>
      </c>
      <c r="N1717" s="0" t="n">
        <f aca="false">VLOOKUP(B1717,'Team Data'!$A$1:$E$659,3,FALSE())</f>
        <v>14</v>
      </c>
      <c r="O1717" s="0" t="n">
        <f aca="false">VLOOKUP(A1717,'Team Data'!$A$1:$E$659,4,FALSE())</f>
        <v>591</v>
      </c>
      <c r="P1717" s="0" t="n">
        <f aca="false">VLOOKUP(A1717,'Team Data'!$A$1:$E$659,5,FALSE())</f>
        <v>427</v>
      </c>
      <c r="Q1717" s="0" t="n">
        <f aca="false">VLOOKUP(B1717,'Team Data'!$A$1:$E$659,4,FALSE())</f>
        <v>662</v>
      </c>
      <c r="R1717" s="0" t="n">
        <f aca="false">VLOOKUP(B1717,'Team Data'!$A$1:$E$659,5,FALSE())</f>
        <v>489</v>
      </c>
      <c r="S1717" s="0" t="n">
        <f aca="false">IF(I1717=1,(MIN(30,(C1717-D1717)))*(M1717/(M1717+N1717))*(Q1717/(Q1717+R1717)),(MAX(-30,(C1717-D1717)))*(N1717/(M1717+N1717))*(R1717/(R1717+Q1717)))</f>
        <v>4.05989676496141</v>
      </c>
      <c r="T1717" s="0" t="n">
        <f aca="false">IF(J1717=1,(MIN(30,(D1717-C1717)))*(K1717/(K1717+L1717))*(O1717/(O1717+P1717)),(MAX(-30,(D1717-C1717)))*(L1717/(K1717+L1717))*(P1717/(P1717+O1717)))</f>
        <v>-1.29894163128208</v>
      </c>
      <c r="U1717" s="7" t="n">
        <v>43078</v>
      </c>
    </row>
    <row r="1718" customFormat="false" ht="15" hidden="false" customHeight="false" outlineLevel="0" collapsed="false">
      <c r="A1718" s="0" t="s">
        <v>117</v>
      </c>
      <c r="B1718" s="0" t="s">
        <v>13</v>
      </c>
      <c r="C1718" s="0" t="n">
        <v>63</v>
      </c>
      <c r="D1718" s="0" t="n">
        <v>74</v>
      </c>
      <c r="E1718" s="0" t="n">
        <v>33</v>
      </c>
      <c r="F1718" s="0" t="n">
        <v>43</v>
      </c>
      <c r="G1718" s="0" t="n">
        <v>13</v>
      </c>
      <c r="H1718" s="0" t="n">
        <v>15</v>
      </c>
      <c r="I1718" s="0" t="n">
        <v>0</v>
      </c>
      <c r="J1718" s="0" t="n">
        <v>1</v>
      </c>
      <c r="K1718" s="0" t="n">
        <f aca="false">VLOOKUP(A1718,'Team Data'!$A$1:$E$659,2,FALSE())</f>
        <v>10</v>
      </c>
      <c r="L1718" s="0" t="n">
        <f aca="false">VLOOKUP(A1718,'Team Data'!$A$1:$E$659,3,FALSE())</f>
        <v>23</v>
      </c>
      <c r="M1718" s="0" t="n">
        <f aca="false">VLOOKUP(B1718,'Team Data'!$A$1:$E$659,2,FALSE())</f>
        <v>6</v>
      </c>
      <c r="N1718" s="0" t="n">
        <f aca="false">VLOOKUP(B1718,'Team Data'!$A$1:$E$659,3,FALSE())</f>
        <v>24</v>
      </c>
      <c r="O1718" s="0" t="n">
        <f aca="false">VLOOKUP(A1718,'Team Data'!$A$1:$E$659,4,FALSE())</f>
        <v>452</v>
      </c>
      <c r="P1718" s="0" t="n">
        <f aca="false">VLOOKUP(A1718,'Team Data'!$A$1:$E$659,5,FALSE())</f>
        <v>578</v>
      </c>
      <c r="Q1718" s="0" t="n">
        <f aca="false">VLOOKUP(B1718,'Team Data'!$A$1:$E$659,4,FALSE())</f>
        <v>466</v>
      </c>
      <c r="R1718" s="0" t="n">
        <f aca="false">VLOOKUP(B1718,'Team Data'!$A$1:$E$659,5,FALSE())</f>
        <v>488</v>
      </c>
      <c r="S1718" s="0" t="n">
        <f aca="false">IF(I1718=1,(MIN(30,(C1718-D1718)))*(M1718/(M1718+N1718))*(Q1718/(Q1718+R1718)),(MAX(-30,(C1718-D1718)))*(N1718/(M1718+N1718))*(R1718/(R1718+Q1718)))</f>
        <v>-4.50146750524109</v>
      </c>
      <c r="T1718" s="0" t="n">
        <f aca="false">IF(J1718=1,(MIN(30,(D1718-C1718)))*(K1718/(K1718+L1718))*(O1718/(O1718+P1718)),(MAX(-30,(D1718-C1718)))*(L1718/(K1718+L1718))*(P1718/(P1718+O1718)))</f>
        <v>1.46278317152104</v>
      </c>
      <c r="U1718" s="7" t="n">
        <v>43078</v>
      </c>
    </row>
    <row r="1719" customFormat="false" ht="15" hidden="false" customHeight="false" outlineLevel="0" collapsed="false">
      <c r="A1719" s="0" t="s">
        <v>543</v>
      </c>
      <c r="B1719" s="0" t="s">
        <v>351</v>
      </c>
      <c r="C1719" s="0" t="n">
        <v>45</v>
      </c>
      <c r="D1719" s="0" t="n">
        <v>104</v>
      </c>
      <c r="E1719" s="0" t="n">
        <v>22</v>
      </c>
      <c r="F1719" s="0" t="n">
        <v>39</v>
      </c>
      <c r="G1719" s="0" t="n">
        <v>20</v>
      </c>
      <c r="H1719" s="0" t="n">
        <v>13</v>
      </c>
      <c r="I1719" s="0" t="n">
        <v>0</v>
      </c>
      <c r="J1719" s="0" t="n">
        <v>1</v>
      </c>
      <c r="K1719" s="0" t="n">
        <f aca="false">VLOOKUP(A1719,'Team Data'!$A$1:$E$659,2,FALSE())</f>
        <v>0</v>
      </c>
      <c r="L1719" s="0" t="n">
        <f aca="false">VLOOKUP(A1719,'Team Data'!$A$1:$E$659,3,FALSE())</f>
        <v>4</v>
      </c>
      <c r="M1719" s="0" t="n">
        <f aca="false">VLOOKUP(B1719,'Team Data'!$A$1:$E$659,2,FALSE())</f>
        <v>21</v>
      </c>
      <c r="N1719" s="0" t="n">
        <f aca="false">VLOOKUP(B1719,'Team Data'!$A$1:$E$659,3,FALSE())</f>
        <v>13</v>
      </c>
      <c r="O1719" s="0" t="n">
        <f aca="false">VLOOKUP(A1719,'Team Data'!$A$1:$E$659,4,FALSE())</f>
        <v>68</v>
      </c>
      <c r="P1719" s="0" t="n">
        <f aca="false">VLOOKUP(A1719,'Team Data'!$A$1:$E$659,5,FALSE())</f>
        <v>61</v>
      </c>
      <c r="Q1719" s="0" t="n">
        <f aca="false">VLOOKUP(B1719,'Team Data'!$A$1:$E$659,4,FALSE())</f>
        <v>532</v>
      </c>
      <c r="R1719" s="0" t="n">
        <f aca="false">VLOOKUP(B1719,'Team Data'!$A$1:$E$659,5,FALSE())</f>
        <v>495</v>
      </c>
      <c r="S1719" s="0" t="n">
        <f aca="false">IF(I1719=1,(MIN(30,(C1719-D1719)))*(M1719/(M1719+N1719))*(Q1719/(Q1719+R1719)),(MAX(-30,(C1719-D1719)))*(N1719/(M1719+N1719))*(R1719/(R1719+Q1719)))</f>
        <v>-5.52866716306776</v>
      </c>
      <c r="T1719" s="0" t="n">
        <f aca="false">IF(J1719=1,(MIN(30,(D1719-C1719)))*(K1719/(K1719+L1719))*(O1719/(O1719+P1719)),(MAX(-30,(D1719-C1719)))*(L1719/(K1719+L1719))*(P1719/(P1719+O1719)))</f>
        <v>0</v>
      </c>
      <c r="U1719" s="7" t="n">
        <v>43078</v>
      </c>
    </row>
    <row r="1720" customFormat="false" ht="15" hidden="false" customHeight="false" outlineLevel="0" collapsed="false">
      <c r="A1720" s="0" t="s">
        <v>126</v>
      </c>
      <c r="B1720" s="0" t="s">
        <v>186</v>
      </c>
      <c r="C1720" s="0" t="n">
        <v>74</v>
      </c>
      <c r="D1720" s="0" t="n">
        <v>70</v>
      </c>
      <c r="E1720" s="0" t="n">
        <v>34</v>
      </c>
      <c r="F1720" s="0" t="n">
        <v>38</v>
      </c>
      <c r="G1720" s="0" t="n">
        <v>12</v>
      </c>
      <c r="H1720" s="0" t="n">
        <v>9</v>
      </c>
      <c r="I1720" s="0" t="n">
        <v>1</v>
      </c>
      <c r="J1720" s="0" t="n">
        <v>0</v>
      </c>
      <c r="K1720" s="0" t="n">
        <f aca="false">VLOOKUP(A1720,'Team Data'!$A$1:$E$659,2,FALSE())</f>
        <v>20</v>
      </c>
      <c r="L1720" s="0" t="n">
        <f aca="false">VLOOKUP(A1720,'Team Data'!$A$1:$E$659,3,FALSE())</f>
        <v>14</v>
      </c>
      <c r="M1720" s="0" t="n">
        <f aca="false">VLOOKUP(B1720,'Team Data'!$A$1:$E$659,2,FALSE())</f>
        <v>14</v>
      </c>
      <c r="N1720" s="0" t="n">
        <f aca="false">VLOOKUP(B1720,'Team Data'!$A$1:$E$659,3,FALSE())</f>
        <v>16</v>
      </c>
      <c r="O1720" s="0" t="n">
        <f aca="false">VLOOKUP(A1720,'Team Data'!$A$1:$E$659,4,FALSE())</f>
        <v>555</v>
      </c>
      <c r="P1720" s="0" t="n">
        <f aca="false">VLOOKUP(A1720,'Team Data'!$A$1:$E$659,5,FALSE())</f>
        <v>537</v>
      </c>
      <c r="Q1720" s="0" t="n">
        <f aca="false">VLOOKUP(B1720,'Team Data'!$A$1:$E$659,4,FALSE())</f>
        <v>451</v>
      </c>
      <c r="R1720" s="0" t="n">
        <f aca="false">VLOOKUP(B1720,'Team Data'!$A$1:$E$659,5,FALSE())</f>
        <v>468</v>
      </c>
      <c r="S1720" s="0" t="n">
        <f aca="false">IF(I1720=1,(MIN(30,(C1720-D1720)))*(M1720/(M1720+N1720))*(Q1720/(Q1720+R1720)),(MAX(-30,(C1720-D1720)))*(N1720/(M1720+N1720))*(R1720/(R1720+Q1720)))</f>
        <v>0.916068190061661</v>
      </c>
      <c r="T1720" s="0" t="n">
        <f aca="false">IF(J1720=1,(MIN(30,(D1720-C1720)))*(K1720/(K1720+L1720))*(O1720/(O1720+P1720)),(MAX(-30,(D1720-C1720)))*(L1720/(K1720+L1720))*(P1720/(P1720+O1720)))</f>
        <v>-0.809954751131222</v>
      </c>
      <c r="U1720" s="7" t="n">
        <v>43078</v>
      </c>
    </row>
    <row r="1721" customFormat="false" ht="15" hidden="false" customHeight="false" outlineLevel="0" collapsed="false">
      <c r="A1721" s="0" t="s">
        <v>231</v>
      </c>
      <c r="B1721" s="0" t="s">
        <v>292</v>
      </c>
      <c r="C1721" s="0" t="n">
        <v>53</v>
      </c>
      <c r="D1721" s="0" t="n">
        <v>73</v>
      </c>
      <c r="E1721" s="0" t="n">
        <v>34</v>
      </c>
      <c r="F1721" s="0" t="n">
        <v>48</v>
      </c>
      <c r="G1721" s="0" t="n">
        <v>10</v>
      </c>
      <c r="H1721" s="0" t="n">
        <v>17</v>
      </c>
      <c r="I1721" s="0" t="n">
        <v>0</v>
      </c>
      <c r="J1721" s="0" t="n">
        <v>1</v>
      </c>
      <c r="K1721" s="0" t="n">
        <f aca="false">VLOOKUP(A1721,'Team Data'!$A$1:$E$659,2,FALSE())</f>
        <v>16</v>
      </c>
      <c r="L1721" s="0" t="n">
        <f aca="false">VLOOKUP(A1721,'Team Data'!$A$1:$E$659,3,FALSE())</f>
        <v>18</v>
      </c>
      <c r="M1721" s="0" t="n">
        <f aca="false">VLOOKUP(B1721,'Team Data'!$A$1:$E$659,2,FALSE())</f>
        <v>19</v>
      </c>
      <c r="N1721" s="0" t="n">
        <f aca="false">VLOOKUP(B1721,'Team Data'!$A$1:$E$659,3,FALSE())</f>
        <v>13</v>
      </c>
      <c r="O1721" s="0" t="n">
        <f aca="false">VLOOKUP(A1721,'Team Data'!$A$1:$E$659,4,FALSE())</f>
        <v>494</v>
      </c>
      <c r="P1721" s="0" t="n">
        <f aca="false">VLOOKUP(A1721,'Team Data'!$A$1:$E$659,5,FALSE())</f>
        <v>587</v>
      </c>
      <c r="Q1721" s="0" t="n">
        <f aca="false">VLOOKUP(B1721,'Team Data'!$A$1:$E$659,4,FALSE())</f>
        <v>664</v>
      </c>
      <c r="R1721" s="0" t="n">
        <f aca="false">VLOOKUP(B1721,'Team Data'!$A$1:$E$659,5,FALSE())</f>
        <v>424</v>
      </c>
      <c r="S1721" s="0" t="n">
        <f aca="false">IF(I1721=1,(MIN(30,(C1721-D1721)))*(M1721/(M1721+N1721))*(Q1721/(Q1721+R1721)),(MAX(-30,(C1721-D1721)))*(N1721/(M1721+N1721))*(R1721/(R1721+Q1721)))</f>
        <v>-3.16636029411765</v>
      </c>
      <c r="T1721" s="0" t="n">
        <f aca="false">IF(J1721=1,(MIN(30,(D1721-C1721)))*(K1721/(K1721+L1721))*(O1721/(O1721+P1721)),(MAX(-30,(D1721-C1721)))*(L1721/(K1721+L1721))*(P1721/(P1721+O1721)))</f>
        <v>4.3010284594874</v>
      </c>
      <c r="U1721" s="7" t="n">
        <v>43078</v>
      </c>
    </row>
    <row r="1722" customFormat="false" ht="15" hidden="false" customHeight="false" outlineLevel="0" collapsed="false">
      <c r="A1722" s="0" t="s">
        <v>303</v>
      </c>
      <c r="B1722" s="0" t="s">
        <v>21</v>
      </c>
      <c r="C1722" s="0" t="n">
        <v>80</v>
      </c>
      <c r="D1722" s="0" t="n">
        <v>85</v>
      </c>
      <c r="E1722" s="0" t="n">
        <v>31</v>
      </c>
      <c r="F1722" s="0" t="n">
        <v>35</v>
      </c>
      <c r="G1722" s="0" t="n">
        <v>9</v>
      </c>
      <c r="H1722" s="0" t="n">
        <v>9</v>
      </c>
      <c r="I1722" s="0" t="n">
        <v>0</v>
      </c>
      <c r="J1722" s="0" t="n">
        <v>1</v>
      </c>
      <c r="K1722" s="0" t="n">
        <f aca="false">VLOOKUP(A1722,'Team Data'!$A$1:$E$659,2,FALSE())</f>
        <v>20</v>
      </c>
      <c r="L1722" s="0" t="n">
        <f aca="false">VLOOKUP(A1722,'Team Data'!$A$1:$E$659,3,FALSE())</f>
        <v>13</v>
      </c>
      <c r="M1722" s="0" t="n">
        <f aca="false">VLOOKUP(B1722,'Team Data'!$A$1:$E$659,2,FALSE())</f>
        <v>26</v>
      </c>
      <c r="N1722" s="0" t="n">
        <f aca="false">VLOOKUP(B1722,'Team Data'!$A$1:$E$659,3,FALSE())</f>
        <v>7</v>
      </c>
      <c r="O1722" s="0" t="n">
        <f aca="false">VLOOKUP(A1722,'Team Data'!$A$1:$E$659,4,FALSE())</f>
        <v>538</v>
      </c>
      <c r="P1722" s="0" t="n">
        <f aca="false">VLOOKUP(A1722,'Team Data'!$A$1:$E$659,5,FALSE())</f>
        <v>501</v>
      </c>
      <c r="Q1722" s="0" t="n">
        <f aca="false">VLOOKUP(B1722,'Team Data'!$A$1:$E$659,4,FALSE())</f>
        <v>619</v>
      </c>
      <c r="R1722" s="0" t="n">
        <f aca="false">VLOOKUP(B1722,'Team Data'!$A$1:$E$659,5,FALSE())</f>
        <v>468</v>
      </c>
      <c r="S1722" s="0" t="n">
        <f aca="false">IF(I1722=1,(MIN(30,(C1722-D1722)))*(M1722/(M1722+N1722))*(Q1722/(Q1722+R1722)),(MAX(-30,(C1722-D1722)))*(N1722/(M1722+N1722))*(R1722/(R1722+Q1722)))</f>
        <v>-0.456636280003345</v>
      </c>
      <c r="T1722" s="0" t="n">
        <f aca="false">IF(J1722=1,(MIN(30,(D1722-C1722)))*(K1722/(K1722+L1722))*(O1722/(O1722+P1722)),(MAX(-30,(D1722-C1722)))*(L1722/(K1722+L1722))*(P1722/(P1722+O1722)))</f>
        <v>1.56910782512322</v>
      </c>
      <c r="U1722" s="7" t="n">
        <v>43078</v>
      </c>
    </row>
    <row r="1723" customFormat="false" ht="15" hidden="false" customHeight="false" outlineLevel="0" collapsed="false">
      <c r="A1723" s="0" t="s">
        <v>59</v>
      </c>
      <c r="B1723" s="0" t="s">
        <v>354</v>
      </c>
      <c r="C1723" s="0" t="n">
        <v>69</v>
      </c>
      <c r="D1723" s="0" t="n">
        <v>96</v>
      </c>
      <c r="E1723" s="0" t="n">
        <v>32</v>
      </c>
      <c r="F1723" s="0" t="n">
        <v>36</v>
      </c>
      <c r="G1723" s="0" t="n">
        <v>16</v>
      </c>
      <c r="H1723" s="0" t="n">
        <v>12</v>
      </c>
      <c r="I1723" s="0" t="n">
        <v>0</v>
      </c>
      <c r="J1723" s="0" t="n">
        <v>1</v>
      </c>
      <c r="K1723" s="0" t="n">
        <f aca="false">VLOOKUP(A1723,'Team Data'!$A$1:$E$659,2,FALSE())</f>
        <v>17</v>
      </c>
      <c r="L1723" s="0" t="n">
        <f aca="false">VLOOKUP(A1723,'Team Data'!$A$1:$E$659,3,FALSE())</f>
        <v>15</v>
      </c>
      <c r="M1723" s="0" t="n">
        <f aca="false">VLOOKUP(B1723,'Team Data'!$A$1:$E$659,2,FALSE())</f>
        <v>28</v>
      </c>
      <c r="N1723" s="0" t="n">
        <f aca="false">VLOOKUP(B1723,'Team Data'!$A$1:$E$659,3,FALSE())</f>
        <v>6</v>
      </c>
      <c r="O1723" s="0" t="n">
        <f aca="false">VLOOKUP(A1723,'Team Data'!$A$1:$E$659,4,FALSE())</f>
        <v>627</v>
      </c>
      <c r="P1723" s="0" t="n">
        <f aca="false">VLOOKUP(A1723,'Team Data'!$A$1:$E$659,5,FALSE())</f>
        <v>441</v>
      </c>
      <c r="Q1723" s="0" t="n">
        <f aca="false">VLOOKUP(B1723,'Team Data'!$A$1:$E$659,4,FALSE())</f>
        <v>661</v>
      </c>
      <c r="R1723" s="0" t="n">
        <f aca="false">VLOOKUP(B1723,'Team Data'!$A$1:$E$659,5,FALSE())</f>
        <v>472</v>
      </c>
      <c r="S1723" s="0" t="n">
        <f aca="false">IF(I1723=1,(MIN(30,(C1723-D1723)))*(M1723/(M1723+N1723))*(Q1723/(Q1723+R1723)),(MAX(-30,(C1723-D1723)))*(N1723/(M1723+N1723))*(R1723/(R1723+Q1723)))</f>
        <v>-1.98494366855303</v>
      </c>
      <c r="T1723" s="0" t="n">
        <f aca="false">IF(J1723=1,(MIN(30,(D1723-C1723)))*(K1723/(K1723+L1723))*(O1723/(O1723+P1723)),(MAX(-30,(D1723-C1723)))*(L1723/(K1723+L1723))*(P1723/(P1723+O1723)))</f>
        <v>8.42090941011236</v>
      </c>
      <c r="U1723" s="7" t="n">
        <v>43078</v>
      </c>
    </row>
    <row r="1724" customFormat="false" ht="15" hidden="false" customHeight="false" outlineLevel="0" collapsed="false">
      <c r="A1724" s="0" t="s">
        <v>634</v>
      </c>
      <c r="B1724" s="0" t="s">
        <v>174</v>
      </c>
      <c r="C1724" s="0" t="n">
        <v>62</v>
      </c>
      <c r="D1724" s="0" t="n">
        <v>95</v>
      </c>
      <c r="E1724" s="0" t="n">
        <v>39</v>
      </c>
      <c r="F1724" s="0" t="n">
        <v>44</v>
      </c>
      <c r="G1724" s="0" t="n">
        <v>16</v>
      </c>
      <c r="H1724" s="0" t="n">
        <v>10</v>
      </c>
      <c r="I1724" s="0" t="n">
        <v>0</v>
      </c>
      <c r="J1724" s="0" t="n">
        <v>1</v>
      </c>
      <c r="K1724" s="0" t="n">
        <f aca="false">VLOOKUP(A1724,'Team Data'!$A$1:$E$659,2,FALSE())</f>
        <v>0</v>
      </c>
      <c r="L1724" s="0" t="n">
        <f aca="false">VLOOKUP(A1724,'Team Data'!$A$1:$E$659,3,FALSE())</f>
        <v>1</v>
      </c>
      <c r="M1724" s="0" t="n">
        <f aca="false">VLOOKUP(B1724,'Team Data'!$A$1:$E$659,2,FALSE())</f>
        <v>25</v>
      </c>
      <c r="N1724" s="0" t="n">
        <f aca="false">VLOOKUP(B1724,'Team Data'!$A$1:$E$659,3,FALSE())</f>
        <v>12</v>
      </c>
      <c r="O1724" s="0" t="n">
        <f aca="false">VLOOKUP(A1724,'Team Data'!$A$1:$E$659,4,FALSE())</f>
        <v>25</v>
      </c>
      <c r="P1724" s="0" t="n">
        <f aca="false">VLOOKUP(A1724,'Team Data'!$A$1:$E$659,5,FALSE())</f>
        <v>12</v>
      </c>
      <c r="Q1724" s="0" t="n">
        <f aca="false">VLOOKUP(B1724,'Team Data'!$A$1:$E$659,4,FALSE())</f>
        <v>653</v>
      </c>
      <c r="R1724" s="0" t="n">
        <f aca="false">VLOOKUP(B1724,'Team Data'!$A$1:$E$659,5,FALSE())</f>
        <v>548</v>
      </c>
      <c r="S1724" s="0" t="n">
        <f aca="false">IF(I1724=1,(MIN(30,(C1724-D1724)))*(M1724/(M1724+N1724))*(Q1724/(Q1724+R1724)),(MAX(-30,(C1724-D1724)))*(N1724/(M1724+N1724))*(R1724/(R1724+Q1724)))</f>
        <v>-4.43954362355695</v>
      </c>
      <c r="T1724" s="0" t="n">
        <f aca="false">IF(J1724=1,(MIN(30,(D1724-C1724)))*(K1724/(K1724+L1724))*(O1724/(O1724+P1724)),(MAX(-30,(D1724-C1724)))*(L1724/(K1724+L1724))*(P1724/(P1724+O1724)))</f>
        <v>0</v>
      </c>
      <c r="U1724" s="7" t="n">
        <v>43078</v>
      </c>
    </row>
    <row r="1725" customFormat="false" ht="15" hidden="false" customHeight="false" outlineLevel="0" collapsed="false">
      <c r="A1725" s="0" t="s">
        <v>43</v>
      </c>
      <c r="B1725" s="0" t="s">
        <v>257</v>
      </c>
      <c r="C1725" s="0" t="n">
        <v>63</v>
      </c>
      <c r="D1725" s="0" t="n">
        <v>62</v>
      </c>
      <c r="E1725" s="0" t="n">
        <v>33</v>
      </c>
      <c r="F1725" s="0" t="n">
        <v>24</v>
      </c>
      <c r="G1725" s="0" t="n">
        <v>17</v>
      </c>
      <c r="H1725" s="0" t="n">
        <v>14</v>
      </c>
      <c r="I1725" s="0" t="n">
        <v>1</v>
      </c>
      <c r="J1725" s="0" t="n">
        <v>0</v>
      </c>
      <c r="K1725" s="0" t="n">
        <f aca="false">VLOOKUP(A1725,'Team Data'!$A$1:$E$659,2,FALSE())</f>
        <v>8</v>
      </c>
      <c r="L1725" s="0" t="n">
        <f aca="false">VLOOKUP(A1725,'Team Data'!$A$1:$E$659,3,FALSE())</f>
        <v>23</v>
      </c>
      <c r="M1725" s="0" t="n">
        <f aca="false">VLOOKUP(B1725,'Team Data'!$A$1:$E$659,2,FALSE())</f>
        <v>22</v>
      </c>
      <c r="N1725" s="0" t="n">
        <f aca="false">VLOOKUP(B1725,'Team Data'!$A$1:$E$659,3,FALSE())</f>
        <v>11</v>
      </c>
      <c r="O1725" s="0" t="n">
        <f aca="false">VLOOKUP(A1725,'Team Data'!$A$1:$E$659,4,FALSE())</f>
        <v>578</v>
      </c>
      <c r="P1725" s="0" t="n">
        <f aca="false">VLOOKUP(A1725,'Team Data'!$A$1:$E$659,5,FALSE())</f>
        <v>421</v>
      </c>
      <c r="Q1725" s="0" t="n">
        <f aca="false">VLOOKUP(B1725,'Team Data'!$A$1:$E$659,4,FALSE())</f>
        <v>568</v>
      </c>
      <c r="R1725" s="0" t="n">
        <f aca="false">VLOOKUP(B1725,'Team Data'!$A$1:$E$659,5,FALSE())</f>
        <v>479</v>
      </c>
      <c r="S1725" s="0" t="n">
        <f aca="false">IF(I1725=1,(MIN(30,(C1725-D1725)))*(M1725/(M1725+N1725))*(Q1725/(Q1725+R1725)),(MAX(-30,(C1725-D1725)))*(N1725/(M1725+N1725))*(R1725/(R1725+Q1725)))</f>
        <v>0.361668258516396</v>
      </c>
      <c r="T1725" s="0" t="n">
        <f aca="false">IF(J1725=1,(MIN(30,(D1725-C1725)))*(K1725/(K1725+L1725))*(O1725/(O1725+P1725)),(MAX(-30,(D1725-C1725)))*(L1725/(K1725+L1725))*(P1725/(P1725+O1725)))</f>
        <v>-0.312667506215893</v>
      </c>
      <c r="U1725" s="7" t="n">
        <v>43078</v>
      </c>
    </row>
    <row r="1726" customFormat="false" ht="15" hidden="false" customHeight="false" outlineLevel="0" collapsed="false">
      <c r="A1726" s="0" t="s">
        <v>295</v>
      </c>
      <c r="B1726" s="0" t="s">
        <v>6</v>
      </c>
      <c r="C1726" s="0" t="n">
        <v>68</v>
      </c>
      <c r="D1726" s="0" t="n">
        <v>72</v>
      </c>
      <c r="E1726" s="0" t="n">
        <v>36</v>
      </c>
      <c r="F1726" s="0" t="n">
        <v>33</v>
      </c>
      <c r="G1726" s="0" t="n">
        <v>11</v>
      </c>
      <c r="H1726" s="0" t="n">
        <v>9</v>
      </c>
      <c r="I1726" s="0" t="n">
        <v>0</v>
      </c>
      <c r="J1726" s="0" t="n">
        <v>1</v>
      </c>
      <c r="K1726" s="0" t="n">
        <f aca="false">VLOOKUP(A1726,'Team Data'!$A$1:$E$659,2,FALSE())</f>
        <v>15</v>
      </c>
      <c r="L1726" s="0" t="n">
        <f aca="false">VLOOKUP(A1726,'Team Data'!$A$1:$E$659,3,FALSE())</f>
        <v>18</v>
      </c>
      <c r="M1726" s="0" t="n">
        <f aca="false">VLOOKUP(B1726,'Team Data'!$A$1:$E$659,2,FALSE())</f>
        <v>16</v>
      </c>
      <c r="N1726" s="0" t="n">
        <f aca="false">VLOOKUP(B1726,'Team Data'!$A$1:$E$659,3,FALSE())</f>
        <v>16</v>
      </c>
      <c r="O1726" s="0" t="n">
        <f aca="false">VLOOKUP(A1726,'Team Data'!$A$1:$E$659,4,FALSE())</f>
        <v>512</v>
      </c>
      <c r="P1726" s="0" t="n">
        <f aca="false">VLOOKUP(A1726,'Team Data'!$A$1:$E$659,5,FALSE())</f>
        <v>507</v>
      </c>
      <c r="Q1726" s="0" t="n">
        <f aca="false">VLOOKUP(B1726,'Team Data'!$A$1:$E$659,4,FALSE())</f>
        <v>459</v>
      </c>
      <c r="R1726" s="0" t="n">
        <f aca="false">VLOOKUP(B1726,'Team Data'!$A$1:$E$659,5,FALSE())</f>
        <v>461</v>
      </c>
      <c r="S1726" s="0" t="n">
        <f aca="false">IF(I1726=1,(MIN(30,(C1726-D1726)))*(M1726/(M1726+N1726))*(Q1726/(Q1726+R1726)),(MAX(-30,(C1726-D1726)))*(N1726/(M1726+N1726))*(R1726/(R1726+Q1726)))</f>
        <v>-1.00217391304348</v>
      </c>
      <c r="T1726" s="0" t="n">
        <f aca="false">IF(J1726=1,(MIN(30,(D1726-C1726)))*(K1726/(K1726+L1726))*(O1726/(O1726+P1726)),(MAX(-30,(D1726-C1726)))*(L1726/(K1726+L1726))*(P1726/(P1726+O1726)))</f>
        <v>0.913551610313141</v>
      </c>
      <c r="U1726" s="7" t="n">
        <v>43078</v>
      </c>
    </row>
    <row r="1727" customFormat="false" ht="15" hidden="false" customHeight="false" outlineLevel="0" collapsed="false">
      <c r="A1727" s="0" t="s">
        <v>441</v>
      </c>
      <c r="B1727" s="0" t="s">
        <v>211</v>
      </c>
      <c r="C1727" s="0" t="n">
        <v>58</v>
      </c>
      <c r="D1727" s="0" t="n">
        <v>88</v>
      </c>
      <c r="E1727" s="0" t="n">
        <v>27</v>
      </c>
      <c r="F1727" s="0" t="n">
        <v>46</v>
      </c>
      <c r="G1727" s="0" t="n">
        <v>22</v>
      </c>
      <c r="H1727" s="0" t="n">
        <v>14</v>
      </c>
      <c r="I1727" s="0" t="n">
        <v>0</v>
      </c>
      <c r="J1727" s="0" t="n">
        <v>1</v>
      </c>
      <c r="K1727" s="0" t="n">
        <f aca="false">VLOOKUP(A1727,'Team Data'!$A$1:$E$659,2,FALSE())</f>
        <v>0</v>
      </c>
      <c r="L1727" s="0" t="n">
        <f aca="false">VLOOKUP(A1727,'Team Data'!$A$1:$E$659,3,FALSE())</f>
        <v>3</v>
      </c>
      <c r="M1727" s="0" t="n">
        <f aca="false">VLOOKUP(B1727,'Team Data'!$A$1:$E$659,2,FALSE())</f>
        <v>4</v>
      </c>
      <c r="N1727" s="0" t="n">
        <f aca="false">VLOOKUP(B1727,'Team Data'!$A$1:$E$659,3,FALSE())</f>
        <v>25</v>
      </c>
      <c r="O1727" s="0" t="n">
        <f aca="false">VLOOKUP(A1727,'Team Data'!$A$1:$E$659,4,FALSE())</f>
        <v>42</v>
      </c>
      <c r="P1727" s="0" t="n">
        <f aca="false">VLOOKUP(A1727,'Team Data'!$A$1:$E$659,5,FALSE())</f>
        <v>51</v>
      </c>
      <c r="Q1727" s="0" t="n">
        <f aca="false">VLOOKUP(B1727,'Team Data'!$A$1:$E$659,4,FALSE())</f>
        <v>425</v>
      </c>
      <c r="R1727" s="0" t="n">
        <f aca="false">VLOOKUP(B1727,'Team Data'!$A$1:$E$659,5,FALSE())</f>
        <v>394</v>
      </c>
      <c r="S1727" s="0" t="n">
        <f aca="false">IF(I1727=1,(MIN(30,(C1727-D1727)))*(M1727/(M1727+N1727))*(Q1727/(Q1727+R1727)),(MAX(-30,(C1727-D1727)))*(N1727/(M1727+N1727))*(R1727/(R1727+Q1727)))</f>
        <v>-12.4415814070986</v>
      </c>
      <c r="T1727" s="0" t="n">
        <f aca="false">IF(J1727=1,(MIN(30,(D1727-C1727)))*(K1727/(K1727+L1727))*(O1727/(O1727+P1727)),(MAX(-30,(D1727-C1727)))*(L1727/(K1727+L1727))*(P1727/(P1727+O1727)))</f>
        <v>0</v>
      </c>
      <c r="U1727" s="7" t="n">
        <v>43078</v>
      </c>
    </row>
    <row r="1728" customFormat="false" ht="15" hidden="false" customHeight="false" outlineLevel="0" collapsed="false">
      <c r="A1728" s="0" t="s">
        <v>261</v>
      </c>
      <c r="B1728" s="0" t="s">
        <v>101</v>
      </c>
      <c r="C1728" s="0" t="n">
        <v>91</v>
      </c>
      <c r="D1728" s="0" t="n">
        <v>102</v>
      </c>
      <c r="E1728" s="0" t="n">
        <v>31</v>
      </c>
      <c r="F1728" s="0" t="n">
        <v>45</v>
      </c>
      <c r="G1728" s="0" t="n">
        <v>15</v>
      </c>
      <c r="H1728" s="0" t="n">
        <v>20</v>
      </c>
      <c r="I1728" s="0" t="n">
        <v>0</v>
      </c>
      <c r="J1728" s="0" t="n">
        <v>1</v>
      </c>
      <c r="K1728" s="0" t="n">
        <f aca="false">VLOOKUP(A1728,'Team Data'!$A$1:$E$659,2,FALSE())</f>
        <v>15</v>
      </c>
      <c r="L1728" s="0" t="n">
        <f aca="false">VLOOKUP(A1728,'Team Data'!$A$1:$E$659,3,FALSE())</f>
        <v>16</v>
      </c>
      <c r="M1728" s="0" t="n">
        <f aca="false">VLOOKUP(B1728,'Team Data'!$A$1:$E$659,2,FALSE())</f>
        <v>21</v>
      </c>
      <c r="N1728" s="0" t="n">
        <f aca="false">VLOOKUP(B1728,'Team Data'!$A$1:$E$659,3,FALSE())</f>
        <v>12</v>
      </c>
      <c r="O1728" s="0" t="n">
        <f aca="false">VLOOKUP(A1728,'Team Data'!$A$1:$E$659,4,FALSE())</f>
        <v>492</v>
      </c>
      <c r="P1728" s="0" t="n">
        <f aca="false">VLOOKUP(A1728,'Team Data'!$A$1:$E$659,5,FALSE())</f>
        <v>475</v>
      </c>
      <c r="Q1728" s="0" t="n">
        <f aca="false">VLOOKUP(B1728,'Team Data'!$A$1:$E$659,4,FALSE())</f>
        <v>495</v>
      </c>
      <c r="R1728" s="0" t="n">
        <f aca="false">VLOOKUP(B1728,'Team Data'!$A$1:$E$659,5,FALSE())</f>
        <v>516</v>
      </c>
      <c r="S1728" s="0" t="n">
        <f aca="false">IF(I1728=1,(MIN(30,(C1728-D1728)))*(M1728/(M1728+N1728))*(Q1728/(Q1728+R1728)),(MAX(-30,(C1728-D1728)))*(N1728/(M1728+N1728))*(R1728/(R1728+Q1728)))</f>
        <v>-2.04154302670623</v>
      </c>
      <c r="T1728" s="0" t="n">
        <f aca="false">IF(J1728=1,(MIN(30,(D1728-C1728)))*(K1728/(K1728+L1728))*(O1728/(O1728+P1728)),(MAX(-30,(D1728-C1728)))*(L1728/(K1728+L1728))*(P1728/(P1728+O1728)))</f>
        <v>2.70807619174701</v>
      </c>
      <c r="U1728" s="7" t="n">
        <v>43078</v>
      </c>
    </row>
    <row r="1729" customFormat="false" ht="15" hidden="false" customHeight="false" outlineLevel="0" collapsed="false">
      <c r="A1729" s="0" t="s">
        <v>635</v>
      </c>
      <c r="B1729" s="0" t="s">
        <v>305</v>
      </c>
      <c r="C1729" s="0" t="n">
        <v>52</v>
      </c>
      <c r="D1729" s="0" t="n">
        <v>86</v>
      </c>
      <c r="E1729" s="0" t="n">
        <v>43</v>
      </c>
      <c r="F1729" s="0" t="n">
        <v>42</v>
      </c>
      <c r="G1729" s="0" t="n">
        <v>17</v>
      </c>
      <c r="H1729" s="0" t="n">
        <v>11</v>
      </c>
      <c r="I1729" s="0" t="n">
        <v>0</v>
      </c>
      <c r="J1729" s="0" t="n">
        <v>1</v>
      </c>
      <c r="K1729" s="0" t="n">
        <f aca="false">VLOOKUP(A1729,'Team Data'!$A$1:$E$659,2,FALSE())</f>
        <v>0</v>
      </c>
      <c r="L1729" s="0" t="n">
        <f aca="false">VLOOKUP(A1729,'Team Data'!$A$1:$E$659,3,FALSE())</f>
        <v>2</v>
      </c>
      <c r="M1729" s="0" t="n">
        <f aca="false">VLOOKUP(B1729,'Team Data'!$A$1:$E$659,2,FALSE())</f>
        <v>22</v>
      </c>
      <c r="N1729" s="0" t="n">
        <f aca="false">VLOOKUP(B1729,'Team Data'!$A$1:$E$659,3,FALSE())</f>
        <v>11</v>
      </c>
      <c r="O1729" s="0" t="n">
        <f aca="false">VLOOKUP(A1729,'Team Data'!$A$1:$E$659,4,FALSE())</f>
        <v>44</v>
      </c>
      <c r="P1729" s="0" t="n">
        <f aca="false">VLOOKUP(A1729,'Team Data'!$A$1:$E$659,5,FALSE())</f>
        <v>23</v>
      </c>
      <c r="Q1729" s="0" t="n">
        <f aca="false">VLOOKUP(B1729,'Team Data'!$A$1:$E$659,4,FALSE())</f>
        <v>522</v>
      </c>
      <c r="R1729" s="0" t="n">
        <f aca="false">VLOOKUP(B1729,'Team Data'!$A$1:$E$659,5,FALSE())</f>
        <v>501</v>
      </c>
      <c r="S1729" s="0" t="n">
        <f aca="false">IF(I1729=1,(MIN(30,(C1729-D1729)))*(M1729/(M1729+N1729))*(Q1729/(Q1729+R1729)),(MAX(-30,(C1729-D1729)))*(N1729/(M1729+N1729))*(R1729/(R1729+Q1729)))</f>
        <v>-4.89736070381232</v>
      </c>
      <c r="T1729" s="0" t="n">
        <f aca="false">IF(J1729=1,(MIN(30,(D1729-C1729)))*(K1729/(K1729+L1729))*(O1729/(O1729+P1729)),(MAX(-30,(D1729-C1729)))*(L1729/(K1729+L1729))*(P1729/(P1729+O1729)))</f>
        <v>0</v>
      </c>
      <c r="U1729" s="7" t="n">
        <v>43078</v>
      </c>
    </row>
    <row r="1730" customFormat="false" ht="15" hidden="false" customHeight="false" outlineLevel="0" collapsed="false">
      <c r="A1730" s="0" t="s">
        <v>519</v>
      </c>
      <c r="B1730" s="0" t="s">
        <v>142</v>
      </c>
      <c r="C1730" s="0" t="n">
        <v>56</v>
      </c>
      <c r="D1730" s="0" t="n">
        <v>112</v>
      </c>
      <c r="E1730" s="0" t="n">
        <v>35</v>
      </c>
      <c r="F1730" s="0" t="n">
        <v>46</v>
      </c>
      <c r="G1730" s="0" t="n">
        <v>34</v>
      </c>
      <c r="H1730" s="0" t="n">
        <v>12</v>
      </c>
      <c r="I1730" s="0" t="n">
        <v>0</v>
      </c>
      <c r="J1730" s="0" t="n">
        <v>1</v>
      </c>
      <c r="K1730" s="0" t="n">
        <f aca="false">VLOOKUP(A1730,'Team Data'!$A$1:$E$659,2,FALSE())</f>
        <v>0</v>
      </c>
      <c r="L1730" s="0" t="n">
        <f aca="false">VLOOKUP(A1730,'Team Data'!$A$1:$E$659,3,FALSE())</f>
        <v>3</v>
      </c>
      <c r="M1730" s="0" t="n">
        <f aca="false">VLOOKUP(B1730,'Team Data'!$A$1:$E$659,2,FALSE())</f>
        <v>19</v>
      </c>
      <c r="N1730" s="0" t="n">
        <f aca="false">VLOOKUP(B1730,'Team Data'!$A$1:$E$659,3,FALSE())</f>
        <v>14</v>
      </c>
      <c r="O1730" s="0" t="n">
        <f aca="false">VLOOKUP(A1730,'Team Data'!$A$1:$E$659,4,FALSE())</f>
        <v>63</v>
      </c>
      <c r="P1730" s="0" t="n">
        <f aca="false">VLOOKUP(A1730,'Team Data'!$A$1:$E$659,5,FALSE())</f>
        <v>37</v>
      </c>
      <c r="Q1730" s="0" t="n">
        <f aca="false">VLOOKUP(B1730,'Team Data'!$A$1:$E$659,4,FALSE())</f>
        <v>451</v>
      </c>
      <c r="R1730" s="0" t="n">
        <f aca="false">VLOOKUP(B1730,'Team Data'!$A$1:$E$659,5,FALSE())</f>
        <v>488</v>
      </c>
      <c r="S1730" s="0" t="n">
        <f aca="false">IF(I1730=1,(MIN(30,(C1730-D1730)))*(M1730/(M1730+N1730))*(Q1730/(Q1730+R1730)),(MAX(-30,(C1730-D1730)))*(N1730/(M1730+N1730))*(R1730/(R1730+Q1730)))</f>
        <v>-6.61438667828444</v>
      </c>
      <c r="T1730" s="0" t="n">
        <f aca="false">IF(J1730=1,(MIN(30,(D1730-C1730)))*(K1730/(K1730+L1730))*(O1730/(O1730+P1730)),(MAX(-30,(D1730-C1730)))*(L1730/(K1730+L1730))*(P1730/(P1730+O1730)))</f>
        <v>0</v>
      </c>
      <c r="U1730" s="7" t="n">
        <v>43078</v>
      </c>
    </row>
    <row r="1731" customFormat="false" ht="15" hidden="false" customHeight="false" outlineLevel="0" collapsed="false">
      <c r="A1731" s="0" t="s">
        <v>219</v>
      </c>
      <c r="B1731" s="0" t="s">
        <v>171</v>
      </c>
      <c r="C1731" s="0" t="n">
        <v>58</v>
      </c>
      <c r="D1731" s="0" t="n">
        <v>77</v>
      </c>
      <c r="E1731" s="0" t="n">
        <v>28</v>
      </c>
      <c r="F1731" s="0" t="n">
        <v>35</v>
      </c>
      <c r="G1731" s="0" t="n">
        <v>11</v>
      </c>
      <c r="H1731" s="0" t="n">
        <v>6</v>
      </c>
      <c r="I1731" s="0" t="n">
        <v>0</v>
      </c>
      <c r="J1731" s="0" t="n">
        <v>1</v>
      </c>
      <c r="K1731" s="0" t="n">
        <f aca="false">VLOOKUP(A1731,'Team Data'!$A$1:$E$659,2,FALSE())</f>
        <v>12</v>
      </c>
      <c r="L1731" s="0" t="n">
        <f aca="false">VLOOKUP(A1731,'Team Data'!$A$1:$E$659,3,FALSE())</f>
        <v>20</v>
      </c>
      <c r="M1731" s="0" t="n">
        <f aca="false">VLOOKUP(B1731,'Team Data'!$A$1:$E$659,2,FALSE())</f>
        <v>25</v>
      </c>
      <c r="N1731" s="0" t="n">
        <f aca="false">VLOOKUP(B1731,'Team Data'!$A$1:$E$659,3,FALSE())</f>
        <v>8</v>
      </c>
      <c r="O1731" s="0" t="n">
        <f aca="false">VLOOKUP(A1731,'Team Data'!$A$1:$E$659,4,FALSE())</f>
        <v>657</v>
      </c>
      <c r="P1731" s="0" t="n">
        <f aca="false">VLOOKUP(A1731,'Team Data'!$A$1:$E$659,5,FALSE())</f>
        <v>413</v>
      </c>
      <c r="Q1731" s="0" t="n">
        <f aca="false">VLOOKUP(B1731,'Team Data'!$A$1:$E$659,4,FALSE())</f>
        <v>610</v>
      </c>
      <c r="R1731" s="0" t="n">
        <f aca="false">VLOOKUP(B1731,'Team Data'!$A$1:$E$659,5,FALSE())</f>
        <v>461</v>
      </c>
      <c r="S1731" s="0" t="n">
        <f aca="false">IF(I1731=1,(MIN(30,(C1731-D1731)))*(M1731/(M1731+N1731))*(Q1731/(Q1731+R1731)),(MAX(-30,(C1731-D1731)))*(N1731/(M1731+N1731))*(R1731/(R1731+Q1731)))</f>
        <v>-1.9826273943921</v>
      </c>
      <c r="T1731" s="0" t="n">
        <f aca="false">IF(J1731=1,(MIN(30,(D1731-C1731)))*(K1731/(K1731+L1731))*(O1731/(O1731+P1731)),(MAX(-30,(D1731-C1731)))*(L1731/(K1731+L1731))*(P1731/(P1731+O1731)))</f>
        <v>4.37488317757009</v>
      </c>
      <c r="U1731" s="7" t="n">
        <v>43078</v>
      </c>
    </row>
    <row r="1732" customFormat="false" ht="15" hidden="false" customHeight="false" outlineLevel="0" collapsed="false">
      <c r="A1732" s="0" t="s">
        <v>224</v>
      </c>
      <c r="B1732" s="0" t="s">
        <v>353</v>
      </c>
      <c r="C1732" s="0" t="n">
        <v>72</v>
      </c>
      <c r="D1732" s="0" t="n">
        <v>86</v>
      </c>
      <c r="E1732" s="0" t="n">
        <v>35</v>
      </c>
      <c r="F1732" s="0" t="n">
        <v>39</v>
      </c>
      <c r="G1732" s="0" t="n">
        <v>14</v>
      </c>
      <c r="H1732" s="0" t="n">
        <v>13</v>
      </c>
      <c r="I1732" s="0" t="n">
        <v>0</v>
      </c>
      <c r="J1732" s="0" t="n">
        <v>1</v>
      </c>
      <c r="K1732" s="0" t="n">
        <f aca="false">VLOOKUP(A1732,'Team Data'!$A$1:$E$659,2,FALSE())</f>
        <v>14</v>
      </c>
      <c r="L1732" s="0" t="n">
        <f aca="false">VLOOKUP(A1732,'Team Data'!$A$1:$E$659,3,FALSE())</f>
        <v>18</v>
      </c>
      <c r="M1732" s="0" t="n">
        <f aca="false">VLOOKUP(B1732,'Team Data'!$A$1:$E$659,2,FALSE())</f>
        <v>20</v>
      </c>
      <c r="N1732" s="0" t="n">
        <f aca="false">VLOOKUP(B1732,'Team Data'!$A$1:$E$659,3,FALSE())</f>
        <v>13</v>
      </c>
      <c r="O1732" s="0" t="n">
        <f aca="false">VLOOKUP(A1732,'Team Data'!$A$1:$E$659,4,FALSE())</f>
        <v>577</v>
      </c>
      <c r="P1732" s="0" t="n">
        <f aca="false">VLOOKUP(A1732,'Team Data'!$A$1:$E$659,5,FALSE())</f>
        <v>477</v>
      </c>
      <c r="Q1732" s="0" t="n">
        <f aca="false">VLOOKUP(B1732,'Team Data'!$A$1:$E$659,4,FALSE())</f>
        <v>579</v>
      </c>
      <c r="R1732" s="0" t="n">
        <f aca="false">VLOOKUP(B1732,'Team Data'!$A$1:$E$659,5,FALSE())</f>
        <v>477</v>
      </c>
      <c r="S1732" s="0" t="n">
        <f aca="false">IF(I1732=1,(MIN(30,(C1732-D1732)))*(M1732/(M1732+N1732))*(Q1732/(Q1732+R1732)),(MAX(-30,(C1732-D1732)))*(N1732/(M1732+N1732))*(R1732/(R1732+Q1732)))</f>
        <v>-2.49121900826446</v>
      </c>
      <c r="T1732" s="0" t="n">
        <f aca="false">IF(J1732=1,(MIN(30,(D1732-C1732)))*(K1732/(K1732+L1732))*(O1732/(O1732+P1732)),(MAX(-30,(D1732-C1732)))*(L1732/(K1732+L1732))*(P1732/(P1732+O1732)))</f>
        <v>3.35305977229602</v>
      </c>
      <c r="U1732" s="7" t="n">
        <v>43078</v>
      </c>
    </row>
    <row r="1733" customFormat="false" ht="15" hidden="false" customHeight="false" outlineLevel="0" collapsed="false">
      <c r="A1733" s="0" t="s">
        <v>609</v>
      </c>
      <c r="B1733" s="0" t="s">
        <v>130</v>
      </c>
      <c r="C1733" s="0" t="n">
        <v>51</v>
      </c>
      <c r="D1733" s="0" t="n">
        <v>89</v>
      </c>
      <c r="E1733" s="0" t="n">
        <v>31</v>
      </c>
      <c r="F1733" s="0" t="n">
        <v>41</v>
      </c>
      <c r="G1733" s="0" t="n">
        <v>22</v>
      </c>
      <c r="H1733" s="0" t="n">
        <v>16</v>
      </c>
      <c r="I1733" s="0" t="n">
        <v>0</v>
      </c>
      <c r="J1733" s="0" t="n">
        <v>1</v>
      </c>
      <c r="K1733" s="0" t="n">
        <f aca="false">VLOOKUP(A1733,'Team Data'!$A$1:$E$659,2,FALSE())</f>
        <v>0</v>
      </c>
      <c r="L1733" s="0" t="n">
        <f aca="false">VLOOKUP(A1733,'Team Data'!$A$1:$E$659,3,FALSE())</f>
        <v>4</v>
      </c>
      <c r="M1733" s="0" t="n">
        <f aca="false">VLOOKUP(B1733,'Team Data'!$A$1:$E$659,2,FALSE())</f>
        <v>15</v>
      </c>
      <c r="N1733" s="0" t="n">
        <f aca="false">VLOOKUP(B1733,'Team Data'!$A$1:$E$659,3,FALSE())</f>
        <v>18</v>
      </c>
      <c r="O1733" s="0" t="n">
        <f aca="false">VLOOKUP(A1733,'Team Data'!$A$1:$E$659,4,FALSE())</f>
        <v>55</v>
      </c>
      <c r="P1733" s="0" t="n">
        <f aca="false">VLOOKUP(A1733,'Team Data'!$A$1:$E$659,5,FALSE())</f>
        <v>75</v>
      </c>
      <c r="Q1733" s="0" t="n">
        <f aca="false">VLOOKUP(B1733,'Team Data'!$A$1:$E$659,4,FALSE())</f>
        <v>463</v>
      </c>
      <c r="R1733" s="0" t="n">
        <f aca="false">VLOOKUP(B1733,'Team Data'!$A$1:$E$659,5,FALSE())</f>
        <v>494</v>
      </c>
      <c r="S1733" s="0" t="n">
        <f aca="false">IF(I1733=1,(MIN(30,(C1733-D1733)))*(M1733/(M1733+N1733))*(Q1733/(Q1733+R1733)),(MAX(-30,(C1733-D1733)))*(N1733/(M1733+N1733))*(R1733/(R1733+Q1733)))</f>
        <v>-8.44685095468794</v>
      </c>
      <c r="T1733" s="0" t="n">
        <f aca="false">IF(J1733=1,(MIN(30,(D1733-C1733)))*(K1733/(K1733+L1733))*(O1733/(O1733+P1733)),(MAX(-30,(D1733-C1733)))*(L1733/(K1733+L1733))*(P1733/(P1733+O1733)))</f>
        <v>0</v>
      </c>
      <c r="U1733" s="7" t="n">
        <v>43078</v>
      </c>
    </row>
    <row r="1734" customFormat="false" ht="15" hidden="false" customHeight="false" outlineLevel="0" collapsed="false">
      <c r="A1734" s="0" t="s">
        <v>220</v>
      </c>
      <c r="B1734" s="0" t="s">
        <v>73</v>
      </c>
      <c r="C1734" s="0" t="n">
        <v>74</v>
      </c>
      <c r="D1734" s="0" t="n">
        <v>93</v>
      </c>
      <c r="E1734" s="0" t="n">
        <v>36</v>
      </c>
      <c r="F1734" s="0" t="n">
        <v>26</v>
      </c>
      <c r="G1734" s="0" t="n">
        <v>17</v>
      </c>
      <c r="H1734" s="0" t="n">
        <v>5</v>
      </c>
      <c r="I1734" s="0" t="n">
        <v>0</v>
      </c>
      <c r="J1734" s="0" t="n">
        <v>1</v>
      </c>
      <c r="K1734" s="0" t="n">
        <f aca="false">VLOOKUP(A1734,'Team Data'!$A$1:$E$659,2,FALSE())</f>
        <v>9</v>
      </c>
      <c r="L1734" s="0" t="n">
        <f aca="false">VLOOKUP(A1734,'Team Data'!$A$1:$E$659,3,FALSE())</f>
        <v>22</v>
      </c>
      <c r="M1734" s="0" t="n">
        <f aca="false">VLOOKUP(B1734,'Team Data'!$A$1:$E$659,2,FALSE())</f>
        <v>17</v>
      </c>
      <c r="N1734" s="0" t="n">
        <f aca="false">VLOOKUP(B1734,'Team Data'!$A$1:$E$659,3,FALSE())</f>
        <v>17</v>
      </c>
      <c r="O1734" s="0" t="n">
        <f aca="false">VLOOKUP(A1734,'Team Data'!$A$1:$E$659,4,FALSE())</f>
        <v>532</v>
      </c>
      <c r="P1734" s="0" t="n">
        <f aca="false">VLOOKUP(A1734,'Team Data'!$A$1:$E$659,5,FALSE())</f>
        <v>421</v>
      </c>
      <c r="Q1734" s="0" t="n">
        <f aca="false">VLOOKUP(B1734,'Team Data'!$A$1:$E$659,4,FALSE())</f>
        <v>569</v>
      </c>
      <c r="R1734" s="0" t="n">
        <f aca="false">VLOOKUP(B1734,'Team Data'!$A$1:$E$659,5,FALSE())</f>
        <v>514</v>
      </c>
      <c r="S1734" s="0" t="n">
        <f aca="false">IF(I1734=1,(MIN(30,(C1734-D1734)))*(M1734/(M1734+N1734))*(Q1734/(Q1734+R1734)),(MAX(-30,(C1734-D1734)))*(N1734/(M1734+N1734))*(R1734/(R1734+Q1734)))</f>
        <v>-4.50877192982456</v>
      </c>
      <c r="T1734" s="0" t="n">
        <f aca="false">IF(J1734=1,(MIN(30,(D1734-C1734)))*(K1734/(K1734+L1734))*(O1734/(O1734+P1734)),(MAX(-30,(D1734-C1734)))*(L1734/(K1734+L1734))*(P1734/(P1734+O1734)))</f>
        <v>3.07930812713672</v>
      </c>
      <c r="U1734" s="7" t="n">
        <v>43078</v>
      </c>
    </row>
    <row r="1735" customFormat="false" ht="15" hidden="false" customHeight="false" outlineLevel="0" collapsed="false">
      <c r="A1735" s="0" t="s">
        <v>54</v>
      </c>
      <c r="B1735" s="0" t="s">
        <v>87</v>
      </c>
      <c r="C1735" s="0" t="n">
        <v>60</v>
      </c>
      <c r="D1735" s="0" t="n">
        <v>66</v>
      </c>
      <c r="E1735" s="0" t="n">
        <v>35</v>
      </c>
      <c r="F1735" s="0" t="n">
        <v>33</v>
      </c>
      <c r="G1735" s="0" t="n">
        <v>21</v>
      </c>
      <c r="H1735" s="0" t="n">
        <v>15</v>
      </c>
      <c r="I1735" s="0" t="n">
        <v>0</v>
      </c>
      <c r="J1735" s="0" t="n">
        <v>1</v>
      </c>
      <c r="K1735" s="0" t="n">
        <f aca="false">VLOOKUP(A1735,'Team Data'!$A$1:$E$659,2,FALSE())</f>
        <v>30</v>
      </c>
      <c r="L1735" s="0" t="n">
        <f aca="false">VLOOKUP(A1735,'Team Data'!$A$1:$E$659,3,FALSE())</f>
        <v>5</v>
      </c>
      <c r="M1735" s="0" t="n">
        <f aca="false">VLOOKUP(B1735,'Team Data'!$A$1:$E$659,2,FALSE())</f>
        <v>21</v>
      </c>
      <c r="N1735" s="0" t="n">
        <f aca="false">VLOOKUP(B1735,'Team Data'!$A$1:$E$659,3,FALSE())</f>
        <v>13</v>
      </c>
      <c r="O1735" s="0" t="n">
        <f aca="false">VLOOKUP(A1735,'Team Data'!$A$1:$E$659,4,FALSE())</f>
        <v>649</v>
      </c>
      <c r="P1735" s="0" t="n">
        <f aca="false">VLOOKUP(A1735,'Team Data'!$A$1:$E$659,5,FALSE())</f>
        <v>509</v>
      </c>
      <c r="Q1735" s="0" t="n">
        <f aca="false">VLOOKUP(B1735,'Team Data'!$A$1:$E$659,4,FALSE())</f>
        <v>684</v>
      </c>
      <c r="R1735" s="0" t="n">
        <f aca="false">VLOOKUP(B1735,'Team Data'!$A$1:$E$659,5,FALSE())</f>
        <v>461</v>
      </c>
      <c r="S1735" s="0" t="n">
        <f aca="false">IF(I1735=1,(MIN(30,(C1735-D1735)))*(M1735/(M1735+N1735))*(Q1735/(Q1735+R1735)),(MAX(-30,(C1735-D1735)))*(N1735/(M1735+N1735))*(R1735/(R1735+Q1735)))</f>
        <v>-0.923657847418443</v>
      </c>
      <c r="T1735" s="0" t="n">
        <f aca="false">IF(J1735=1,(MIN(30,(D1735-C1735)))*(K1735/(K1735+L1735))*(O1735/(O1735+P1735)),(MAX(-30,(D1735-C1735)))*(L1735/(K1735+L1735))*(P1735/(P1735+O1735)))</f>
        <v>2.88230940044412</v>
      </c>
      <c r="U1735" s="7" t="n">
        <v>43078</v>
      </c>
    </row>
    <row r="1736" customFormat="false" ht="15" hidden="false" customHeight="false" outlineLevel="0" collapsed="false">
      <c r="A1736" s="0" t="s">
        <v>276</v>
      </c>
      <c r="B1736" s="0" t="s">
        <v>170</v>
      </c>
      <c r="C1736" s="0" t="n">
        <v>63</v>
      </c>
      <c r="D1736" s="0" t="n">
        <v>88</v>
      </c>
      <c r="E1736" s="0" t="n">
        <v>34</v>
      </c>
      <c r="F1736" s="0" t="n">
        <v>49</v>
      </c>
      <c r="G1736" s="0" t="n">
        <v>9</v>
      </c>
      <c r="H1736" s="0" t="n">
        <v>11</v>
      </c>
      <c r="I1736" s="0" t="n">
        <v>0</v>
      </c>
      <c r="J1736" s="0" t="n">
        <v>1</v>
      </c>
      <c r="K1736" s="0" t="n">
        <f aca="false">VLOOKUP(A1736,'Team Data'!$A$1:$E$659,2,FALSE())</f>
        <v>13</v>
      </c>
      <c r="L1736" s="0" t="n">
        <f aca="false">VLOOKUP(A1736,'Team Data'!$A$1:$E$659,3,FALSE())</f>
        <v>19</v>
      </c>
      <c r="M1736" s="0" t="n">
        <f aca="false">VLOOKUP(B1736,'Team Data'!$A$1:$E$659,2,FALSE())</f>
        <v>29</v>
      </c>
      <c r="N1736" s="0" t="n">
        <f aca="false">VLOOKUP(B1736,'Team Data'!$A$1:$E$659,3,FALSE())</f>
        <v>5</v>
      </c>
      <c r="O1736" s="0" t="n">
        <f aca="false">VLOOKUP(A1736,'Team Data'!$A$1:$E$659,4,FALSE())</f>
        <v>507</v>
      </c>
      <c r="P1736" s="0" t="n">
        <f aca="false">VLOOKUP(A1736,'Team Data'!$A$1:$E$659,5,FALSE())</f>
        <v>473</v>
      </c>
      <c r="Q1736" s="0" t="n">
        <f aca="false">VLOOKUP(B1736,'Team Data'!$A$1:$E$659,4,FALSE())</f>
        <v>622</v>
      </c>
      <c r="R1736" s="0" t="n">
        <f aca="false">VLOOKUP(B1736,'Team Data'!$A$1:$E$659,5,FALSE())</f>
        <v>516</v>
      </c>
      <c r="S1736" s="0" t="n">
        <f aca="false">IF(I1736=1,(MIN(30,(C1736-D1736)))*(M1736/(M1736+N1736))*(Q1736/(Q1736+R1736)),(MAX(-30,(C1736-D1736)))*(N1736/(M1736+N1736))*(R1736/(R1736+Q1736)))</f>
        <v>-1.66701126847927</v>
      </c>
      <c r="T1736" s="0" t="n">
        <f aca="false">IF(J1736=1,(MIN(30,(D1736-C1736)))*(K1736/(K1736+L1736))*(O1736/(O1736+P1736)),(MAX(-30,(D1736-C1736)))*(L1736/(K1736+L1736))*(P1736/(P1736+O1736)))</f>
        <v>5.25430484693878</v>
      </c>
      <c r="U1736" s="7" t="n">
        <v>43078</v>
      </c>
    </row>
    <row r="1737" customFormat="false" ht="15" hidden="false" customHeight="false" outlineLevel="0" collapsed="false">
      <c r="A1737" s="0" t="s">
        <v>164</v>
      </c>
      <c r="B1737" s="0" t="s">
        <v>203</v>
      </c>
      <c r="C1737" s="0" t="n">
        <v>47</v>
      </c>
      <c r="D1737" s="0" t="n">
        <v>85</v>
      </c>
      <c r="E1737" s="0" t="n">
        <v>26</v>
      </c>
      <c r="F1737" s="0" t="n">
        <v>42</v>
      </c>
      <c r="G1737" s="0" t="n">
        <v>20</v>
      </c>
      <c r="H1737" s="0" t="n">
        <v>9</v>
      </c>
      <c r="I1737" s="0" t="n">
        <v>0</v>
      </c>
      <c r="J1737" s="0" t="n">
        <v>1</v>
      </c>
      <c r="K1737" s="0" t="n">
        <f aca="false">VLOOKUP(A1737,'Team Data'!$A$1:$E$659,2,FALSE())</f>
        <v>11</v>
      </c>
      <c r="L1737" s="0" t="n">
        <f aca="false">VLOOKUP(A1737,'Team Data'!$A$1:$E$659,3,FALSE())</f>
        <v>17</v>
      </c>
      <c r="M1737" s="0" t="n">
        <f aca="false">VLOOKUP(B1737,'Team Data'!$A$1:$E$659,2,FALSE())</f>
        <v>20</v>
      </c>
      <c r="N1737" s="0" t="n">
        <f aca="false">VLOOKUP(B1737,'Team Data'!$A$1:$E$659,3,FALSE())</f>
        <v>18</v>
      </c>
      <c r="O1737" s="0" t="n">
        <f aca="false">VLOOKUP(A1737,'Team Data'!$A$1:$E$659,4,FALSE())</f>
        <v>411</v>
      </c>
      <c r="P1737" s="0" t="n">
        <f aca="false">VLOOKUP(A1737,'Team Data'!$A$1:$E$659,5,FALSE())</f>
        <v>413</v>
      </c>
      <c r="Q1737" s="0" t="n">
        <f aca="false">VLOOKUP(B1737,'Team Data'!$A$1:$E$659,4,FALSE())</f>
        <v>623</v>
      </c>
      <c r="R1737" s="0" t="n">
        <f aca="false">VLOOKUP(B1737,'Team Data'!$A$1:$E$659,5,FALSE())</f>
        <v>572</v>
      </c>
      <c r="S1737" s="0" t="n">
        <f aca="false">IF(I1737=1,(MIN(30,(C1737-D1737)))*(M1737/(M1737+N1737))*(Q1737/(Q1737+R1737)),(MAX(-30,(C1737-D1737)))*(N1737/(M1737+N1737))*(R1737/(R1737+Q1737)))</f>
        <v>-6.80202598546576</v>
      </c>
      <c r="T1737" s="0" t="n">
        <f aca="false">IF(J1737=1,(MIN(30,(D1737-C1737)))*(K1737/(K1737+L1737))*(O1737/(O1737+P1737)),(MAX(-30,(D1737-C1737)))*(L1737/(K1737+L1737))*(P1737/(P1737+O1737)))</f>
        <v>5.87855409153953</v>
      </c>
      <c r="U1737" s="7" t="n">
        <v>43078</v>
      </c>
    </row>
    <row r="1738" customFormat="false" ht="15" hidden="false" customHeight="false" outlineLevel="0" collapsed="false">
      <c r="A1738" s="0" t="s">
        <v>173</v>
      </c>
      <c r="B1738" s="0" t="s">
        <v>17</v>
      </c>
      <c r="C1738" s="0" t="n">
        <v>79</v>
      </c>
      <c r="D1738" s="0" t="n">
        <v>95</v>
      </c>
      <c r="E1738" s="0" t="n">
        <v>39</v>
      </c>
      <c r="F1738" s="0" t="n">
        <v>33</v>
      </c>
      <c r="G1738" s="0" t="n">
        <v>10</v>
      </c>
      <c r="H1738" s="0" t="n">
        <v>9</v>
      </c>
      <c r="I1738" s="0" t="n">
        <v>0</v>
      </c>
      <c r="J1738" s="0" t="n">
        <v>1</v>
      </c>
      <c r="K1738" s="0" t="n">
        <f aca="false">VLOOKUP(A1738,'Team Data'!$A$1:$E$659,2,FALSE())</f>
        <v>14</v>
      </c>
      <c r="L1738" s="0" t="n">
        <f aca="false">VLOOKUP(A1738,'Team Data'!$A$1:$E$659,3,FALSE())</f>
        <v>17</v>
      </c>
      <c r="M1738" s="0" t="n">
        <f aca="false">VLOOKUP(B1738,'Team Data'!$A$1:$E$659,2,FALSE())</f>
        <v>23</v>
      </c>
      <c r="N1738" s="0" t="n">
        <f aca="false">VLOOKUP(B1738,'Team Data'!$A$1:$E$659,3,FALSE())</f>
        <v>12</v>
      </c>
      <c r="O1738" s="0" t="n">
        <f aca="false">VLOOKUP(A1738,'Team Data'!$A$1:$E$659,4,FALSE())</f>
        <v>562</v>
      </c>
      <c r="P1738" s="0" t="n">
        <f aca="false">VLOOKUP(A1738,'Team Data'!$A$1:$E$659,5,FALSE())</f>
        <v>470</v>
      </c>
      <c r="Q1738" s="0" t="n">
        <f aca="false">VLOOKUP(B1738,'Team Data'!$A$1:$E$659,4,FALSE())</f>
        <v>660</v>
      </c>
      <c r="R1738" s="0" t="n">
        <f aca="false">VLOOKUP(B1738,'Team Data'!$A$1:$E$659,5,FALSE())</f>
        <v>497</v>
      </c>
      <c r="S1738" s="0" t="n">
        <f aca="false">IF(I1738=1,(MIN(30,(C1738-D1738)))*(M1738/(M1738+N1738))*(Q1738/(Q1738+R1738)),(MAX(-30,(C1738-D1738)))*(N1738/(M1738+N1738))*(R1738/(R1738+Q1738)))</f>
        <v>-2.35643906655143</v>
      </c>
      <c r="T1738" s="0" t="n">
        <f aca="false">IF(J1738=1,(MIN(30,(D1738-C1738)))*(K1738/(K1738+L1738))*(O1738/(O1738+P1738)),(MAX(-30,(D1738-C1738)))*(L1738/(K1738+L1738))*(P1738/(P1738+O1738)))</f>
        <v>3.93498374593648</v>
      </c>
      <c r="U1738" s="7" t="n">
        <v>43078</v>
      </c>
    </row>
    <row r="1739" customFormat="false" ht="15" hidden="false" customHeight="false" outlineLevel="0" collapsed="false">
      <c r="A1739" s="0" t="s">
        <v>14</v>
      </c>
      <c r="B1739" s="0" t="s">
        <v>8</v>
      </c>
      <c r="C1739" s="0" t="n">
        <v>89</v>
      </c>
      <c r="D1739" s="0" t="n">
        <v>94</v>
      </c>
      <c r="E1739" s="0" t="n">
        <v>29</v>
      </c>
      <c r="F1739" s="0" t="n">
        <v>36</v>
      </c>
      <c r="G1739" s="0" t="n">
        <v>5</v>
      </c>
      <c r="H1739" s="0" t="n">
        <v>13</v>
      </c>
      <c r="I1739" s="0" t="n">
        <v>0</v>
      </c>
      <c r="J1739" s="0" t="n">
        <v>1</v>
      </c>
      <c r="K1739" s="0" t="n">
        <f aca="false">VLOOKUP(A1739,'Team Data'!$A$1:$E$659,2,FALSE())</f>
        <v>15</v>
      </c>
      <c r="L1739" s="0" t="n">
        <f aca="false">VLOOKUP(A1739,'Team Data'!$A$1:$E$659,3,FALSE())</f>
        <v>18</v>
      </c>
      <c r="M1739" s="0" t="n">
        <f aca="false">VLOOKUP(B1739,'Team Data'!$A$1:$E$659,2,FALSE())</f>
        <v>14</v>
      </c>
      <c r="N1739" s="0" t="n">
        <f aca="false">VLOOKUP(B1739,'Team Data'!$A$1:$E$659,3,FALSE())</f>
        <v>18</v>
      </c>
      <c r="O1739" s="0" t="n">
        <f aca="false">VLOOKUP(A1739,'Team Data'!$A$1:$E$659,4,FALSE())</f>
        <v>482</v>
      </c>
      <c r="P1739" s="0" t="n">
        <f aca="false">VLOOKUP(A1739,'Team Data'!$A$1:$E$659,5,FALSE())</f>
        <v>535</v>
      </c>
      <c r="Q1739" s="0" t="n">
        <f aca="false">VLOOKUP(B1739,'Team Data'!$A$1:$E$659,4,FALSE())</f>
        <v>542</v>
      </c>
      <c r="R1739" s="0" t="n">
        <f aca="false">VLOOKUP(B1739,'Team Data'!$A$1:$E$659,5,FALSE())</f>
        <v>488</v>
      </c>
      <c r="S1739" s="0" t="n">
        <f aca="false">IF(I1739=1,(MIN(30,(C1739-D1739)))*(M1739/(M1739+N1739))*(Q1739/(Q1739+R1739)),(MAX(-30,(C1739-D1739)))*(N1739/(M1739+N1739))*(R1739/(R1739+Q1739)))</f>
        <v>-1.33252427184466</v>
      </c>
      <c r="T1739" s="0" t="n">
        <f aca="false">IF(J1739=1,(MIN(30,(D1739-C1739)))*(K1739/(K1739+L1739))*(O1739/(O1739+P1739)),(MAX(-30,(D1739-C1739)))*(L1739/(K1739+L1739))*(P1739/(P1739+O1739)))</f>
        <v>1.07714311254134</v>
      </c>
      <c r="U1739" s="7" t="n">
        <v>43079</v>
      </c>
    </row>
    <row r="1740" customFormat="false" ht="15" hidden="false" customHeight="false" outlineLevel="0" collapsed="false">
      <c r="A1740" s="0" t="s">
        <v>113</v>
      </c>
      <c r="B1740" s="0" t="s">
        <v>242</v>
      </c>
      <c r="C1740" s="0" t="n">
        <v>88</v>
      </c>
      <c r="D1740" s="0" t="n">
        <v>82</v>
      </c>
      <c r="E1740" s="0" t="n">
        <v>40</v>
      </c>
      <c r="F1740" s="0" t="n">
        <v>26</v>
      </c>
      <c r="G1740" s="0" t="n">
        <v>22</v>
      </c>
      <c r="H1740" s="0" t="n">
        <v>17</v>
      </c>
      <c r="I1740" s="0" t="n">
        <v>1</v>
      </c>
      <c r="J1740" s="0" t="n">
        <v>0</v>
      </c>
      <c r="K1740" s="0" t="n">
        <f aca="false">VLOOKUP(A1740,'Team Data'!$A$1:$E$659,2,FALSE())</f>
        <v>19</v>
      </c>
      <c r="L1740" s="0" t="n">
        <f aca="false">VLOOKUP(A1740,'Team Data'!$A$1:$E$659,3,FALSE())</f>
        <v>12</v>
      </c>
      <c r="M1740" s="0" t="n">
        <f aca="false">VLOOKUP(B1740,'Team Data'!$A$1:$E$659,2,FALSE())</f>
        <v>22</v>
      </c>
      <c r="N1740" s="0" t="n">
        <f aca="false">VLOOKUP(B1740,'Team Data'!$A$1:$E$659,3,FALSE())</f>
        <v>9</v>
      </c>
      <c r="O1740" s="0" t="n">
        <f aca="false">VLOOKUP(A1740,'Team Data'!$A$1:$E$659,4,FALSE())</f>
        <v>498</v>
      </c>
      <c r="P1740" s="0" t="n">
        <f aca="false">VLOOKUP(A1740,'Team Data'!$A$1:$E$659,5,FALSE())</f>
        <v>473</v>
      </c>
      <c r="Q1740" s="0" t="n">
        <f aca="false">VLOOKUP(B1740,'Team Data'!$A$1:$E$659,4,FALSE())</f>
        <v>500</v>
      </c>
      <c r="R1740" s="0" t="n">
        <f aca="false">VLOOKUP(B1740,'Team Data'!$A$1:$E$659,5,FALSE())</f>
        <v>520</v>
      </c>
      <c r="S1740" s="0" t="n">
        <f aca="false">IF(I1740=1,(MIN(30,(C1740-D1740)))*(M1740/(M1740+N1740))*(Q1740/(Q1740+R1740)),(MAX(-30,(C1740-D1740)))*(N1740/(M1740+N1740))*(R1740/(R1740+Q1740)))</f>
        <v>2.08728652751423</v>
      </c>
      <c r="T1740" s="0" t="n">
        <f aca="false">IF(J1740=1,(MIN(30,(D1740-C1740)))*(K1740/(K1740+L1740))*(O1740/(O1740+P1740)),(MAX(-30,(D1740-C1740)))*(L1740/(K1740+L1740))*(P1740/(P1740+O1740)))</f>
        <v>-1.13139098368825</v>
      </c>
      <c r="U1740" s="7" t="n">
        <v>43079</v>
      </c>
    </row>
    <row r="1741" customFormat="false" ht="15" hidden="false" customHeight="false" outlineLevel="0" collapsed="false">
      <c r="A1741" s="0" t="s">
        <v>182</v>
      </c>
      <c r="B1741" s="0" t="s">
        <v>157</v>
      </c>
      <c r="C1741" s="0" t="n">
        <v>66</v>
      </c>
      <c r="D1741" s="0" t="n">
        <v>80</v>
      </c>
      <c r="E1741" s="0" t="n">
        <v>36</v>
      </c>
      <c r="F1741" s="0" t="n">
        <v>38</v>
      </c>
      <c r="G1741" s="0" t="n">
        <v>18</v>
      </c>
      <c r="H1741" s="0" t="n">
        <v>18</v>
      </c>
      <c r="I1741" s="0" t="n">
        <v>0</v>
      </c>
      <c r="J1741" s="0" t="n">
        <v>1</v>
      </c>
      <c r="K1741" s="0" t="n">
        <f aca="false">VLOOKUP(A1741,'Team Data'!$A$1:$E$659,2,FALSE())</f>
        <v>13</v>
      </c>
      <c r="L1741" s="0" t="n">
        <f aca="false">VLOOKUP(A1741,'Team Data'!$A$1:$E$659,3,FALSE())</f>
        <v>19</v>
      </c>
      <c r="M1741" s="0" t="n">
        <f aca="false">VLOOKUP(B1741,'Team Data'!$A$1:$E$659,2,FALSE())</f>
        <v>14</v>
      </c>
      <c r="N1741" s="0" t="n">
        <f aca="false">VLOOKUP(B1741,'Team Data'!$A$1:$E$659,3,FALSE())</f>
        <v>17</v>
      </c>
      <c r="O1741" s="0" t="n">
        <f aca="false">VLOOKUP(A1741,'Team Data'!$A$1:$E$659,4,FALSE())</f>
        <v>406</v>
      </c>
      <c r="P1741" s="0" t="n">
        <f aca="false">VLOOKUP(A1741,'Team Data'!$A$1:$E$659,5,FALSE())</f>
        <v>575</v>
      </c>
      <c r="Q1741" s="0" t="n">
        <f aca="false">VLOOKUP(B1741,'Team Data'!$A$1:$E$659,4,FALSE())</f>
        <v>469</v>
      </c>
      <c r="R1741" s="0" t="n">
        <f aca="false">VLOOKUP(B1741,'Team Data'!$A$1:$E$659,5,FALSE())</f>
        <v>528</v>
      </c>
      <c r="S1741" s="0" t="n">
        <f aca="false">IF(I1741=1,(MIN(30,(C1741-D1741)))*(M1741/(M1741+N1741))*(Q1741/(Q1741+R1741)),(MAX(-30,(C1741-D1741)))*(N1741/(M1741+N1741))*(R1741/(R1741+Q1741)))</f>
        <v>-4.0658750444883</v>
      </c>
      <c r="T1741" s="0" t="n">
        <f aca="false">IF(J1741=1,(MIN(30,(D1741-C1741)))*(K1741/(K1741+L1741))*(O1741/(O1741+P1741)),(MAX(-30,(D1741-C1741)))*(L1741/(K1741+L1741))*(P1741/(P1741+O1741)))</f>
        <v>2.35384811416922</v>
      </c>
      <c r="U1741" s="7" t="n">
        <v>43079</v>
      </c>
    </row>
    <row r="1742" customFormat="false" ht="15" hidden="false" customHeight="false" outlineLevel="0" collapsed="false">
      <c r="A1742" s="0" t="s">
        <v>160</v>
      </c>
      <c r="B1742" s="0" t="s">
        <v>298</v>
      </c>
      <c r="C1742" s="0" t="n">
        <v>93</v>
      </c>
      <c r="D1742" s="0" t="n">
        <v>87</v>
      </c>
      <c r="E1742" s="0" t="n">
        <v>36</v>
      </c>
      <c r="F1742" s="0" t="n">
        <v>40</v>
      </c>
      <c r="G1742" s="0" t="n">
        <v>11</v>
      </c>
      <c r="H1742" s="0" t="n">
        <v>18</v>
      </c>
      <c r="I1742" s="0" t="n">
        <v>1</v>
      </c>
      <c r="J1742" s="0" t="n">
        <v>0</v>
      </c>
      <c r="K1742" s="0" t="n">
        <f aca="false">VLOOKUP(A1742,'Team Data'!$A$1:$E$659,2,FALSE())</f>
        <v>25</v>
      </c>
      <c r="L1742" s="0" t="n">
        <f aca="false">VLOOKUP(A1742,'Team Data'!$A$1:$E$659,3,FALSE())</f>
        <v>11</v>
      </c>
      <c r="M1742" s="0" t="n">
        <f aca="false">VLOOKUP(B1742,'Team Data'!$A$1:$E$659,2,FALSE())</f>
        <v>23</v>
      </c>
      <c r="N1742" s="0" t="n">
        <f aca="false">VLOOKUP(B1742,'Team Data'!$A$1:$E$659,3,FALSE())</f>
        <v>11</v>
      </c>
      <c r="O1742" s="0" t="n">
        <f aca="false">VLOOKUP(A1742,'Team Data'!$A$1:$E$659,4,FALSE())</f>
        <v>620</v>
      </c>
      <c r="P1742" s="0" t="n">
        <f aca="false">VLOOKUP(A1742,'Team Data'!$A$1:$E$659,5,FALSE())</f>
        <v>535</v>
      </c>
      <c r="Q1742" s="0" t="n">
        <f aca="false">VLOOKUP(B1742,'Team Data'!$A$1:$E$659,4,FALSE())</f>
        <v>603</v>
      </c>
      <c r="R1742" s="0" t="n">
        <f aca="false">VLOOKUP(B1742,'Team Data'!$A$1:$E$659,5,FALSE())</f>
        <v>503</v>
      </c>
      <c r="S1742" s="0" t="n">
        <f aca="false">IF(I1742=1,(MIN(30,(C1742-D1742)))*(M1742/(M1742+N1742))*(Q1742/(Q1742+R1742)),(MAX(-30,(C1742-D1742)))*(N1742/(M1742+N1742))*(R1742/(R1742+Q1742)))</f>
        <v>2.21290288267206</v>
      </c>
      <c r="T1742" s="0" t="n">
        <f aca="false">IF(J1742=1,(MIN(30,(D1742-C1742)))*(K1742/(K1742+L1742))*(O1742/(O1742+P1742)),(MAX(-30,(D1742-C1742)))*(L1742/(K1742+L1742))*(P1742/(P1742+O1742)))</f>
        <v>-0.849206349206349</v>
      </c>
      <c r="U1742" s="7" t="n">
        <v>43079</v>
      </c>
    </row>
    <row r="1743" customFormat="false" ht="15" hidden="false" customHeight="false" outlineLevel="0" collapsed="false">
      <c r="A1743" s="0" t="s">
        <v>86</v>
      </c>
      <c r="B1743" s="0" t="s">
        <v>244</v>
      </c>
      <c r="C1743" s="0" t="n">
        <v>54</v>
      </c>
      <c r="D1743" s="0" t="n">
        <v>92</v>
      </c>
      <c r="E1743" s="0" t="n">
        <v>30</v>
      </c>
      <c r="F1743" s="0" t="n">
        <v>49</v>
      </c>
      <c r="G1743" s="0" t="n">
        <v>15</v>
      </c>
      <c r="H1743" s="0" t="n">
        <v>13</v>
      </c>
      <c r="I1743" s="0" t="n">
        <v>0</v>
      </c>
      <c r="J1743" s="0" t="n">
        <v>1</v>
      </c>
      <c r="K1743" s="0" t="n">
        <f aca="false">VLOOKUP(A1743,'Team Data'!$A$1:$E$659,2,FALSE())</f>
        <v>13</v>
      </c>
      <c r="L1743" s="0" t="n">
        <f aca="false">VLOOKUP(A1743,'Team Data'!$A$1:$E$659,3,FALSE())</f>
        <v>18</v>
      </c>
      <c r="M1743" s="0" t="n">
        <f aca="false">VLOOKUP(B1743,'Team Data'!$A$1:$E$659,2,FALSE())</f>
        <v>15</v>
      </c>
      <c r="N1743" s="0" t="n">
        <f aca="false">VLOOKUP(B1743,'Team Data'!$A$1:$E$659,3,FALSE())</f>
        <v>19</v>
      </c>
      <c r="O1743" s="0" t="n">
        <f aca="false">VLOOKUP(A1743,'Team Data'!$A$1:$E$659,4,FALSE())</f>
        <v>457</v>
      </c>
      <c r="P1743" s="0" t="n">
        <f aca="false">VLOOKUP(A1743,'Team Data'!$A$1:$E$659,5,FALSE())</f>
        <v>482</v>
      </c>
      <c r="Q1743" s="0" t="n">
        <f aca="false">VLOOKUP(B1743,'Team Data'!$A$1:$E$659,4,FALSE())</f>
        <v>608</v>
      </c>
      <c r="R1743" s="0" t="n">
        <f aca="false">VLOOKUP(B1743,'Team Data'!$A$1:$E$659,5,FALSE())</f>
        <v>484</v>
      </c>
      <c r="S1743" s="0" t="n">
        <f aca="false">IF(I1743=1,(MIN(30,(C1743-D1743)))*(M1743/(M1743+N1743))*(Q1743/(Q1743+R1743)),(MAX(-30,(C1743-D1743)))*(N1743/(M1743+N1743))*(R1743/(R1743+Q1743)))</f>
        <v>-7.43051066580478</v>
      </c>
      <c r="T1743" s="0" t="n">
        <f aca="false">IF(J1743=1,(MIN(30,(D1743-C1743)))*(K1743/(K1743+L1743))*(O1743/(O1743+P1743)),(MAX(-30,(D1743-C1743)))*(L1743/(K1743+L1743))*(P1743/(P1743+O1743)))</f>
        <v>6.12284860352468</v>
      </c>
      <c r="U1743" s="7" t="n">
        <v>43079</v>
      </c>
    </row>
    <row r="1744" customFormat="false" ht="15" hidden="false" customHeight="false" outlineLevel="0" collapsed="false">
      <c r="A1744" s="0" t="s">
        <v>32</v>
      </c>
      <c r="B1744" s="0" t="s">
        <v>218</v>
      </c>
      <c r="C1744" s="0" t="n">
        <v>46</v>
      </c>
      <c r="D1744" s="0" t="n">
        <v>88</v>
      </c>
      <c r="E1744" s="0" t="n">
        <v>38</v>
      </c>
      <c r="F1744" s="0" t="n">
        <v>49</v>
      </c>
      <c r="G1744" s="0" t="n">
        <v>15</v>
      </c>
      <c r="H1744" s="0" t="n">
        <v>5</v>
      </c>
      <c r="I1744" s="0" t="n">
        <v>0</v>
      </c>
      <c r="J1744" s="0" t="n">
        <v>1</v>
      </c>
      <c r="K1744" s="0" t="n">
        <f aca="false">VLOOKUP(A1744,'Team Data'!$A$1:$E$659,2,FALSE())</f>
        <v>16</v>
      </c>
      <c r="L1744" s="0" t="n">
        <f aca="false">VLOOKUP(A1744,'Team Data'!$A$1:$E$659,3,FALSE())</f>
        <v>16</v>
      </c>
      <c r="M1744" s="0" t="n">
        <f aca="false">VLOOKUP(B1744,'Team Data'!$A$1:$E$659,2,FALSE())</f>
        <v>25</v>
      </c>
      <c r="N1744" s="0" t="n">
        <f aca="false">VLOOKUP(B1744,'Team Data'!$A$1:$E$659,3,FALSE())</f>
        <v>7</v>
      </c>
      <c r="O1744" s="0" t="n">
        <f aca="false">VLOOKUP(A1744,'Team Data'!$A$1:$E$659,4,FALSE())</f>
        <v>523</v>
      </c>
      <c r="P1744" s="0" t="n">
        <f aca="false">VLOOKUP(A1744,'Team Data'!$A$1:$E$659,5,FALSE())</f>
        <v>476</v>
      </c>
      <c r="Q1744" s="0" t="n">
        <f aca="false">VLOOKUP(B1744,'Team Data'!$A$1:$E$659,4,FALSE())</f>
        <v>521</v>
      </c>
      <c r="R1744" s="0" t="n">
        <f aca="false">VLOOKUP(B1744,'Team Data'!$A$1:$E$659,5,FALSE())</f>
        <v>531</v>
      </c>
      <c r="S1744" s="0" t="n">
        <f aca="false">IF(I1744=1,(MIN(30,(C1744-D1744)))*(M1744/(M1744+N1744))*(Q1744/(Q1744+R1744)),(MAX(-30,(C1744-D1744)))*(N1744/(M1744+N1744))*(R1744/(R1744+Q1744)))</f>
        <v>-3.31244058935361</v>
      </c>
      <c r="T1744" s="0" t="n">
        <f aca="false">IF(J1744=1,(MIN(30,(D1744-C1744)))*(K1744/(K1744+L1744))*(O1744/(O1744+P1744)),(MAX(-30,(D1744-C1744)))*(L1744/(K1744+L1744))*(P1744/(P1744+O1744)))</f>
        <v>7.85285285285285</v>
      </c>
      <c r="U1744" s="7" t="n">
        <v>43079</v>
      </c>
    </row>
    <row r="1745" customFormat="false" ht="15" hidden="false" customHeight="false" outlineLevel="0" collapsed="false">
      <c r="A1745" s="0" t="s">
        <v>212</v>
      </c>
      <c r="B1745" s="0" t="s">
        <v>69</v>
      </c>
      <c r="C1745" s="0" t="n">
        <v>92</v>
      </c>
      <c r="D1745" s="0" t="n">
        <v>68</v>
      </c>
      <c r="E1745" s="0" t="n">
        <v>36</v>
      </c>
      <c r="F1745" s="0" t="n">
        <v>32</v>
      </c>
      <c r="G1745" s="0" t="n">
        <v>7</v>
      </c>
      <c r="H1745" s="0" t="n">
        <v>7</v>
      </c>
      <c r="I1745" s="0" t="n">
        <v>1</v>
      </c>
      <c r="J1745" s="0" t="n">
        <v>0</v>
      </c>
      <c r="K1745" s="0" t="n">
        <f aca="false">VLOOKUP(A1745,'Team Data'!$A$1:$E$659,2,FALSE())</f>
        <v>18</v>
      </c>
      <c r="L1745" s="0" t="n">
        <f aca="false">VLOOKUP(A1745,'Team Data'!$A$1:$E$659,3,FALSE())</f>
        <v>15</v>
      </c>
      <c r="M1745" s="0" t="n">
        <f aca="false">VLOOKUP(B1745,'Team Data'!$A$1:$E$659,2,FALSE())</f>
        <v>14</v>
      </c>
      <c r="N1745" s="0" t="n">
        <f aca="false">VLOOKUP(B1745,'Team Data'!$A$1:$E$659,3,FALSE())</f>
        <v>19</v>
      </c>
      <c r="O1745" s="0" t="n">
        <f aca="false">VLOOKUP(A1745,'Team Data'!$A$1:$E$659,4,FALSE())</f>
        <v>628</v>
      </c>
      <c r="P1745" s="0" t="n">
        <f aca="false">VLOOKUP(A1745,'Team Data'!$A$1:$E$659,5,FALSE())</f>
        <v>469</v>
      </c>
      <c r="Q1745" s="0" t="n">
        <f aca="false">VLOOKUP(B1745,'Team Data'!$A$1:$E$659,4,FALSE())</f>
        <v>518</v>
      </c>
      <c r="R1745" s="0" t="n">
        <f aca="false">VLOOKUP(B1745,'Team Data'!$A$1:$E$659,5,FALSE())</f>
        <v>487</v>
      </c>
      <c r="S1745" s="0" t="n">
        <f aca="false">IF(I1745=1,(MIN(30,(C1745-D1745)))*(M1745/(M1745+N1745))*(Q1745/(Q1745+R1745)),(MAX(-30,(C1745-D1745)))*(N1745/(M1745+N1745))*(R1745/(R1745+Q1745)))</f>
        <v>5.2479421076436</v>
      </c>
      <c r="T1745" s="0" t="n">
        <f aca="false">IF(J1745=1,(MIN(30,(D1745-C1745)))*(K1745/(K1745+L1745))*(O1745/(O1745+P1745)),(MAX(-30,(D1745-C1745)))*(L1745/(K1745+L1745))*(P1745/(P1745+O1745)))</f>
        <v>-4.6639595591282</v>
      </c>
      <c r="U1745" s="7" t="n">
        <v>43079</v>
      </c>
    </row>
    <row r="1746" customFormat="false" ht="15" hidden="false" customHeight="false" outlineLevel="0" collapsed="false">
      <c r="A1746" s="0" t="s">
        <v>435</v>
      </c>
      <c r="B1746" s="0" t="s">
        <v>25</v>
      </c>
      <c r="C1746" s="0" t="n">
        <v>82</v>
      </c>
      <c r="D1746" s="0" t="n">
        <v>105</v>
      </c>
      <c r="E1746" s="0" t="n">
        <v>22</v>
      </c>
      <c r="F1746" s="0" t="n">
        <v>45</v>
      </c>
      <c r="G1746" s="0" t="n">
        <v>9</v>
      </c>
      <c r="H1746" s="0" t="n">
        <v>13</v>
      </c>
      <c r="I1746" s="0" t="n">
        <v>0</v>
      </c>
      <c r="J1746" s="0" t="n">
        <v>1</v>
      </c>
      <c r="K1746" s="0" t="n">
        <f aca="false">VLOOKUP(A1746,'Team Data'!$A$1:$E$659,2,FALSE())</f>
        <v>0</v>
      </c>
      <c r="L1746" s="0" t="n">
        <f aca="false">VLOOKUP(A1746,'Team Data'!$A$1:$E$659,3,FALSE())</f>
        <v>2</v>
      </c>
      <c r="M1746" s="0" t="n">
        <f aca="false">VLOOKUP(B1746,'Team Data'!$A$1:$E$659,2,FALSE())</f>
        <v>18</v>
      </c>
      <c r="N1746" s="0" t="n">
        <f aca="false">VLOOKUP(B1746,'Team Data'!$A$1:$E$659,3,FALSE())</f>
        <v>15</v>
      </c>
      <c r="O1746" s="0" t="n">
        <f aca="false">VLOOKUP(A1746,'Team Data'!$A$1:$E$659,4,FALSE())</f>
        <v>34</v>
      </c>
      <c r="P1746" s="0" t="n">
        <f aca="false">VLOOKUP(A1746,'Team Data'!$A$1:$E$659,5,FALSE())</f>
        <v>31</v>
      </c>
      <c r="Q1746" s="0" t="n">
        <f aca="false">VLOOKUP(B1746,'Team Data'!$A$1:$E$659,4,FALSE())</f>
        <v>668</v>
      </c>
      <c r="R1746" s="0" t="n">
        <f aca="false">VLOOKUP(B1746,'Team Data'!$A$1:$E$659,5,FALSE())</f>
        <v>423</v>
      </c>
      <c r="S1746" s="0" t="n">
        <f aca="false">IF(I1746=1,(MIN(30,(C1746-D1746)))*(M1746/(M1746+N1746))*(Q1746/(Q1746+R1746)),(MAX(-30,(C1746-D1746)))*(N1746/(M1746+N1746))*(R1746/(R1746+Q1746)))</f>
        <v>-4.0534122156487</v>
      </c>
      <c r="T1746" s="0" t="n">
        <f aca="false">IF(J1746=1,(MIN(30,(D1746-C1746)))*(K1746/(K1746+L1746))*(O1746/(O1746+P1746)),(MAX(-30,(D1746-C1746)))*(L1746/(K1746+L1746))*(P1746/(P1746+O1746)))</f>
        <v>0</v>
      </c>
      <c r="U1746" s="7" t="n">
        <v>43079</v>
      </c>
    </row>
    <row r="1747" customFormat="false" ht="15" hidden="false" customHeight="false" outlineLevel="0" collapsed="false">
      <c r="A1747" s="0" t="s">
        <v>129</v>
      </c>
      <c r="B1747" s="0" t="s">
        <v>151</v>
      </c>
      <c r="C1747" s="0" t="n">
        <v>62</v>
      </c>
      <c r="D1747" s="0" t="n">
        <v>91</v>
      </c>
      <c r="E1747" s="0" t="n">
        <v>32</v>
      </c>
      <c r="F1747" s="0" t="n">
        <v>42</v>
      </c>
      <c r="G1747" s="0" t="n">
        <v>8</v>
      </c>
      <c r="H1747" s="0" t="n">
        <v>9</v>
      </c>
      <c r="I1747" s="0" t="n">
        <v>0</v>
      </c>
      <c r="J1747" s="0" t="n">
        <v>1</v>
      </c>
      <c r="K1747" s="0" t="n">
        <f aca="false">VLOOKUP(A1747,'Team Data'!$A$1:$E$659,2,FALSE())</f>
        <v>12</v>
      </c>
      <c r="L1747" s="0" t="n">
        <f aca="false">VLOOKUP(A1747,'Team Data'!$A$1:$E$659,3,FALSE())</f>
        <v>20</v>
      </c>
      <c r="M1747" s="0" t="n">
        <f aca="false">VLOOKUP(B1747,'Team Data'!$A$1:$E$659,2,FALSE())</f>
        <v>17</v>
      </c>
      <c r="N1747" s="0" t="n">
        <f aca="false">VLOOKUP(B1747,'Team Data'!$A$1:$E$659,3,FALSE())</f>
        <v>16</v>
      </c>
      <c r="O1747" s="0" t="n">
        <f aca="false">VLOOKUP(A1747,'Team Data'!$A$1:$E$659,4,FALSE())</f>
        <v>419</v>
      </c>
      <c r="P1747" s="0" t="n">
        <f aca="false">VLOOKUP(A1747,'Team Data'!$A$1:$E$659,5,FALSE())</f>
        <v>571</v>
      </c>
      <c r="Q1747" s="0" t="n">
        <f aca="false">VLOOKUP(B1747,'Team Data'!$A$1:$E$659,4,FALSE())</f>
        <v>557</v>
      </c>
      <c r="R1747" s="0" t="n">
        <f aca="false">VLOOKUP(B1747,'Team Data'!$A$1:$E$659,5,FALSE())</f>
        <v>476</v>
      </c>
      <c r="S1747" s="0" t="n">
        <f aca="false">IF(I1747=1,(MIN(30,(C1747-D1747)))*(M1747/(M1747+N1747))*(Q1747/(Q1747+R1747)),(MAX(-30,(C1747-D1747)))*(N1747/(M1747+N1747))*(R1747/(R1747+Q1747)))</f>
        <v>-6.47904015958227</v>
      </c>
      <c r="T1747" s="0" t="n">
        <f aca="false">IF(J1747=1,(MIN(30,(D1747-C1747)))*(K1747/(K1747+L1747))*(O1747/(O1747+P1747)),(MAX(-30,(D1747-C1747)))*(L1747/(K1747+L1747))*(P1747/(P1747+O1747)))</f>
        <v>4.60265151515152</v>
      </c>
      <c r="U1747" s="7" t="n">
        <v>43079</v>
      </c>
    </row>
    <row r="1748" customFormat="false" ht="15" hidden="false" customHeight="false" outlineLevel="0" collapsed="false">
      <c r="A1748" s="0" t="s">
        <v>327</v>
      </c>
      <c r="B1748" s="0" t="s">
        <v>326</v>
      </c>
      <c r="C1748" s="0" t="n">
        <v>67</v>
      </c>
      <c r="D1748" s="0" t="n">
        <v>77</v>
      </c>
      <c r="E1748" s="0" t="n">
        <v>35</v>
      </c>
      <c r="F1748" s="0" t="n">
        <v>31</v>
      </c>
      <c r="G1748" s="0" t="n">
        <v>16</v>
      </c>
      <c r="H1748" s="0" t="n">
        <v>16</v>
      </c>
      <c r="I1748" s="0" t="n">
        <v>0</v>
      </c>
      <c r="J1748" s="0" t="n">
        <v>1</v>
      </c>
      <c r="K1748" s="0" t="n">
        <f aca="false">VLOOKUP(A1748,'Team Data'!$A$1:$E$659,2,FALSE())</f>
        <v>17</v>
      </c>
      <c r="L1748" s="0" t="n">
        <f aca="false">VLOOKUP(A1748,'Team Data'!$A$1:$E$659,3,FALSE())</f>
        <v>17</v>
      </c>
      <c r="M1748" s="0" t="n">
        <f aca="false">VLOOKUP(B1748,'Team Data'!$A$1:$E$659,2,FALSE())</f>
        <v>23</v>
      </c>
      <c r="N1748" s="0" t="n">
        <f aca="false">VLOOKUP(B1748,'Team Data'!$A$1:$E$659,3,FALSE())</f>
        <v>12</v>
      </c>
      <c r="O1748" s="0" t="n">
        <f aca="false">VLOOKUP(A1748,'Team Data'!$A$1:$E$659,4,FALSE())</f>
        <v>586</v>
      </c>
      <c r="P1748" s="0" t="n">
        <f aca="false">VLOOKUP(A1748,'Team Data'!$A$1:$E$659,5,FALSE())</f>
        <v>495</v>
      </c>
      <c r="Q1748" s="0" t="n">
        <f aca="false">VLOOKUP(B1748,'Team Data'!$A$1:$E$659,4,FALSE())</f>
        <v>668</v>
      </c>
      <c r="R1748" s="0" t="n">
        <f aca="false">VLOOKUP(B1748,'Team Data'!$A$1:$E$659,5,FALSE())</f>
        <v>500</v>
      </c>
      <c r="S1748" s="0" t="n">
        <f aca="false">IF(I1748=1,(MIN(30,(C1748-D1748)))*(M1748/(M1748+N1748))*(Q1748/(Q1748+R1748)),(MAX(-30,(C1748-D1748)))*(N1748/(M1748+N1748))*(R1748/(R1748+Q1748)))</f>
        <v>-1.46771037181996</v>
      </c>
      <c r="T1748" s="0" t="n">
        <f aca="false">IF(J1748=1,(MIN(30,(D1748-C1748)))*(K1748/(K1748+L1748))*(O1748/(O1748+P1748)),(MAX(-30,(D1748-C1748)))*(L1748/(K1748+L1748))*(P1748/(P1748+O1748)))</f>
        <v>2.7104532839963</v>
      </c>
      <c r="U1748" s="7" t="n">
        <v>43079</v>
      </c>
    </row>
    <row r="1749" customFormat="false" ht="15" hidden="false" customHeight="false" outlineLevel="0" collapsed="false">
      <c r="A1749" s="0" t="s">
        <v>304</v>
      </c>
      <c r="B1749" s="0" t="s">
        <v>264</v>
      </c>
      <c r="C1749" s="0" t="n">
        <v>74</v>
      </c>
      <c r="D1749" s="0" t="n">
        <v>69</v>
      </c>
      <c r="E1749" s="0" t="n">
        <v>30</v>
      </c>
      <c r="F1749" s="0" t="n">
        <v>27</v>
      </c>
      <c r="G1749" s="0" t="n">
        <v>12</v>
      </c>
      <c r="H1749" s="0" t="n">
        <v>16</v>
      </c>
      <c r="I1749" s="0" t="n">
        <v>1</v>
      </c>
      <c r="J1749" s="0" t="n">
        <v>0</v>
      </c>
      <c r="K1749" s="0" t="n">
        <f aca="false">VLOOKUP(A1749,'Team Data'!$A$1:$E$659,2,FALSE())</f>
        <v>22</v>
      </c>
      <c r="L1749" s="0" t="n">
        <f aca="false">VLOOKUP(A1749,'Team Data'!$A$1:$E$659,3,FALSE())</f>
        <v>10</v>
      </c>
      <c r="M1749" s="0" t="n">
        <f aca="false">VLOOKUP(B1749,'Team Data'!$A$1:$E$659,2,FALSE())</f>
        <v>8</v>
      </c>
      <c r="N1749" s="0" t="n">
        <f aca="false">VLOOKUP(B1749,'Team Data'!$A$1:$E$659,3,FALSE())</f>
        <v>24</v>
      </c>
      <c r="O1749" s="0" t="n">
        <f aca="false">VLOOKUP(A1749,'Team Data'!$A$1:$E$659,4,FALSE())</f>
        <v>459</v>
      </c>
      <c r="P1749" s="0" t="n">
        <f aca="false">VLOOKUP(A1749,'Team Data'!$A$1:$E$659,5,FALSE())</f>
        <v>534</v>
      </c>
      <c r="Q1749" s="0" t="n">
        <f aca="false">VLOOKUP(B1749,'Team Data'!$A$1:$E$659,4,FALSE())</f>
        <v>541</v>
      </c>
      <c r="R1749" s="0" t="n">
        <f aca="false">VLOOKUP(B1749,'Team Data'!$A$1:$E$659,5,FALSE())</f>
        <v>503</v>
      </c>
      <c r="S1749" s="0" t="n">
        <f aca="false">IF(I1749=1,(MIN(30,(C1749-D1749)))*(M1749/(M1749+N1749))*(Q1749/(Q1749+R1749)),(MAX(-30,(C1749-D1749)))*(N1749/(M1749+N1749))*(R1749/(R1749+Q1749)))</f>
        <v>0.647749042145594</v>
      </c>
      <c r="T1749" s="0" t="n">
        <f aca="false">IF(J1749=1,(MIN(30,(D1749-C1749)))*(K1749/(K1749+L1749))*(O1749/(O1749+P1749)),(MAX(-30,(D1749-C1749)))*(L1749/(K1749+L1749))*(P1749/(P1749+O1749)))</f>
        <v>-0.840256797583082</v>
      </c>
      <c r="U1749" s="7" t="n">
        <v>43079</v>
      </c>
    </row>
    <row r="1750" customFormat="false" ht="15" hidden="false" customHeight="false" outlineLevel="0" collapsed="false">
      <c r="A1750" s="0" t="s">
        <v>342</v>
      </c>
      <c r="B1750" s="0" t="s">
        <v>228</v>
      </c>
      <c r="C1750" s="0" t="n">
        <v>69</v>
      </c>
      <c r="D1750" s="0" t="n">
        <v>60</v>
      </c>
      <c r="E1750" s="0" t="n">
        <v>32</v>
      </c>
      <c r="F1750" s="0" t="n">
        <v>38</v>
      </c>
      <c r="G1750" s="0" t="n">
        <v>9</v>
      </c>
      <c r="H1750" s="0" t="n">
        <v>14</v>
      </c>
      <c r="I1750" s="0" t="n">
        <v>1</v>
      </c>
      <c r="J1750" s="0" t="n">
        <v>0</v>
      </c>
      <c r="K1750" s="0" t="n">
        <f aca="false">VLOOKUP(A1750,'Team Data'!$A$1:$E$659,2,FALSE())</f>
        <v>26</v>
      </c>
      <c r="L1750" s="0" t="n">
        <f aca="false">VLOOKUP(A1750,'Team Data'!$A$1:$E$659,3,FALSE())</f>
        <v>10</v>
      </c>
      <c r="M1750" s="0" t="n">
        <f aca="false">VLOOKUP(B1750,'Team Data'!$A$1:$E$659,2,FALSE())</f>
        <v>8</v>
      </c>
      <c r="N1750" s="0" t="n">
        <f aca="false">VLOOKUP(B1750,'Team Data'!$A$1:$E$659,3,FALSE())</f>
        <v>23</v>
      </c>
      <c r="O1750" s="0" t="n">
        <f aca="false">VLOOKUP(A1750,'Team Data'!$A$1:$E$659,4,FALSE())</f>
        <v>708</v>
      </c>
      <c r="P1750" s="0" t="n">
        <f aca="false">VLOOKUP(A1750,'Team Data'!$A$1:$E$659,5,FALSE())</f>
        <v>504</v>
      </c>
      <c r="Q1750" s="0" t="n">
        <f aca="false">VLOOKUP(B1750,'Team Data'!$A$1:$E$659,4,FALSE())</f>
        <v>632</v>
      </c>
      <c r="R1750" s="0" t="n">
        <f aca="false">VLOOKUP(B1750,'Team Data'!$A$1:$E$659,5,FALSE())</f>
        <v>404</v>
      </c>
      <c r="S1750" s="0" t="n">
        <f aca="false">IF(I1750=1,(MIN(30,(C1750-D1750)))*(M1750/(M1750+N1750))*(Q1750/(Q1750+R1750)),(MAX(-30,(C1750-D1750)))*(N1750/(M1750+N1750))*(R1750/(R1750+Q1750)))</f>
        <v>1.41686386847677</v>
      </c>
      <c r="T1750" s="0" t="n">
        <f aca="false">IF(J1750=1,(MIN(30,(D1750-C1750)))*(K1750/(K1750+L1750))*(O1750/(O1750+P1750)),(MAX(-30,(D1750-C1750)))*(L1750/(K1750+L1750))*(P1750/(P1750+O1750)))</f>
        <v>-1.03960396039604</v>
      </c>
      <c r="U1750" s="7" t="n">
        <v>43079</v>
      </c>
    </row>
    <row r="1751" customFormat="false" ht="15" hidden="false" customHeight="false" outlineLevel="0" collapsed="false">
      <c r="A1751" s="0" t="s">
        <v>172</v>
      </c>
      <c r="B1751" s="0" t="s">
        <v>344</v>
      </c>
      <c r="C1751" s="0" t="n">
        <v>69</v>
      </c>
      <c r="D1751" s="0" t="n">
        <v>90</v>
      </c>
      <c r="E1751" s="0" t="n">
        <v>32</v>
      </c>
      <c r="F1751" s="0" t="n">
        <v>36</v>
      </c>
      <c r="G1751" s="0" t="n">
        <v>13</v>
      </c>
      <c r="H1751" s="0" t="n">
        <v>17</v>
      </c>
      <c r="I1751" s="0" t="n">
        <v>0</v>
      </c>
      <c r="J1751" s="0" t="n">
        <v>1</v>
      </c>
      <c r="K1751" s="0" t="n">
        <f aca="false">VLOOKUP(A1751,'Team Data'!$A$1:$E$659,2,FALSE())</f>
        <v>16</v>
      </c>
      <c r="L1751" s="0" t="n">
        <f aca="false">VLOOKUP(A1751,'Team Data'!$A$1:$E$659,3,FALSE())</f>
        <v>17</v>
      </c>
      <c r="M1751" s="0" t="n">
        <f aca="false">VLOOKUP(B1751,'Team Data'!$A$1:$E$659,2,FALSE())</f>
        <v>12</v>
      </c>
      <c r="N1751" s="0" t="n">
        <f aca="false">VLOOKUP(B1751,'Team Data'!$A$1:$E$659,3,FALSE())</f>
        <v>16</v>
      </c>
      <c r="O1751" s="0" t="n">
        <f aca="false">VLOOKUP(A1751,'Team Data'!$A$1:$E$659,4,FALSE())</f>
        <v>503</v>
      </c>
      <c r="P1751" s="0" t="n">
        <f aca="false">VLOOKUP(A1751,'Team Data'!$A$1:$E$659,5,FALSE())</f>
        <v>522</v>
      </c>
      <c r="Q1751" s="0" t="n">
        <f aca="false">VLOOKUP(B1751,'Team Data'!$A$1:$E$659,4,FALSE())</f>
        <v>387</v>
      </c>
      <c r="R1751" s="0" t="n">
        <f aca="false">VLOOKUP(B1751,'Team Data'!$A$1:$E$659,5,FALSE())</f>
        <v>392</v>
      </c>
      <c r="S1751" s="0" t="n">
        <f aca="false">IF(I1751=1,(MIN(30,(C1751-D1751)))*(M1751/(M1751+N1751))*(Q1751/(Q1751+R1751)),(MAX(-30,(C1751-D1751)))*(N1751/(M1751+N1751))*(R1751/(R1751+Q1751)))</f>
        <v>-6.0385109114249</v>
      </c>
      <c r="T1751" s="0" t="n">
        <f aca="false">IF(J1751=1,(MIN(30,(D1751-C1751)))*(K1751/(K1751+L1751))*(O1751/(O1751+P1751)),(MAX(-30,(D1751-C1751)))*(L1751/(K1751+L1751))*(P1751/(P1751+O1751)))</f>
        <v>4.99654101995565</v>
      </c>
      <c r="U1751" s="7" t="n">
        <v>43079</v>
      </c>
    </row>
    <row r="1752" customFormat="false" ht="15" hidden="false" customHeight="false" outlineLevel="0" collapsed="false">
      <c r="A1752" s="0" t="s">
        <v>272</v>
      </c>
      <c r="B1752" s="0" t="s">
        <v>274</v>
      </c>
      <c r="C1752" s="0" t="n">
        <v>75</v>
      </c>
      <c r="D1752" s="0" t="n">
        <v>69</v>
      </c>
      <c r="E1752" s="0" t="n">
        <v>34</v>
      </c>
      <c r="F1752" s="0" t="n">
        <v>41</v>
      </c>
      <c r="G1752" s="0" t="n">
        <v>11</v>
      </c>
      <c r="H1752" s="0" t="n">
        <v>15</v>
      </c>
      <c r="I1752" s="0" t="n">
        <v>1</v>
      </c>
      <c r="J1752" s="0" t="n">
        <v>0</v>
      </c>
      <c r="K1752" s="0" t="n">
        <f aca="false">VLOOKUP(A1752,'Team Data'!$A$1:$E$659,2,FALSE())</f>
        <v>14</v>
      </c>
      <c r="L1752" s="0" t="n">
        <f aca="false">VLOOKUP(A1752,'Team Data'!$A$1:$E$659,3,FALSE())</f>
        <v>17</v>
      </c>
      <c r="M1752" s="0" t="n">
        <f aca="false">VLOOKUP(B1752,'Team Data'!$A$1:$E$659,2,FALSE())</f>
        <v>20</v>
      </c>
      <c r="N1752" s="0" t="n">
        <f aca="false">VLOOKUP(B1752,'Team Data'!$A$1:$E$659,3,FALSE())</f>
        <v>13</v>
      </c>
      <c r="O1752" s="0" t="n">
        <f aca="false">VLOOKUP(A1752,'Team Data'!$A$1:$E$659,4,FALSE())</f>
        <v>453</v>
      </c>
      <c r="P1752" s="0" t="n">
        <f aca="false">VLOOKUP(A1752,'Team Data'!$A$1:$E$659,5,FALSE())</f>
        <v>480</v>
      </c>
      <c r="Q1752" s="0" t="n">
        <f aca="false">VLOOKUP(B1752,'Team Data'!$A$1:$E$659,4,FALSE())</f>
        <v>571</v>
      </c>
      <c r="R1752" s="0" t="n">
        <f aca="false">VLOOKUP(B1752,'Team Data'!$A$1:$E$659,5,FALSE())</f>
        <v>476</v>
      </c>
      <c r="S1752" s="0" t="n">
        <f aca="false">IF(I1752=1,(MIN(30,(C1752-D1752)))*(M1752/(M1752+N1752))*(Q1752/(Q1752+R1752)),(MAX(-30,(C1752-D1752)))*(N1752/(M1752+N1752))*(R1752/(R1752+Q1752)))</f>
        <v>1.98315533559087</v>
      </c>
      <c r="T1752" s="0" t="n">
        <f aca="false">IF(J1752=1,(MIN(30,(D1752-C1752)))*(K1752/(K1752+L1752))*(O1752/(O1752+P1752)),(MAX(-30,(D1752-C1752)))*(L1752/(K1752+L1752))*(P1752/(P1752+O1752)))</f>
        <v>-1.6927704594959</v>
      </c>
      <c r="U1752" s="7" t="n">
        <v>43079</v>
      </c>
    </row>
    <row r="1753" customFormat="false" ht="15" hidden="false" customHeight="false" outlineLevel="0" collapsed="false">
      <c r="A1753" s="0" t="s">
        <v>636</v>
      </c>
      <c r="B1753" s="0" t="s">
        <v>18</v>
      </c>
      <c r="C1753" s="0" t="n">
        <v>76</v>
      </c>
      <c r="D1753" s="0" t="n">
        <v>90</v>
      </c>
      <c r="E1753" s="0" t="n">
        <v>28</v>
      </c>
      <c r="F1753" s="0" t="n">
        <v>36</v>
      </c>
      <c r="G1753" s="0" t="n">
        <v>18</v>
      </c>
      <c r="H1753" s="0" t="n">
        <v>16</v>
      </c>
      <c r="I1753" s="0" t="n">
        <v>0</v>
      </c>
      <c r="J1753" s="0" t="n">
        <v>1</v>
      </c>
      <c r="K1753" s="0" t="n">
        <f aca="false">VLOOKUP(A1753,'Team Data'!$A$1:$E$659,2,FALSE())</f>
        <v>0</v>
      </c>
      <c r="L1753" s="0" t="n">
        <f aca="false">VLOOKUP(A1753,'Team Data'!$A$1:$E$659,3,FALSE())</f>
        <v>1</v>
      </c>
      <c r="M1753" s="0" t="n">
        <f aca="false">VLOOKUP(B1753,'Team Data'!$A$1:$E$659,2,FALSE())</f>
        <v>11</v>
      </c>
      <c r="N1753" s="0" t="n">
        <f aca="false">VLOOKUP(B1753,'Team Data'!$A$1:$E$659,3,FALSE())</f>
        <v>21</v>
      </c>
      <c r="O1753" s="0" t="n">
        <f aca="false">VLOOKUP(A1753,'Team Data'!$A$1:$E$659,4,FALSE())</f>
        <v>11</v>
      </c>
      <c r="P1753" s="0" t="n">
        <f aca="false">VLOOKUP(A1753,'Team Data'!$A$1:$E$659,5,FALSE())</f>
        <v>21</v>
      </c>
      <c r="Q1753" s="0" t="n">
        <f aca="false">VLOOKUP(B1753,'Team Data'!$A$1:$E$659,4,FALSE())</f>
        <v>487</v>
      </c>
      <c r="R1753" s="0" t="n">
        <f aca="false">VLOOKUP(B1753,'Team Data'!$A$1:$E$659,5,FALSE())</f>
        <v>495</v>
      </c>
      <c r="S1753" s="0" t="n">
        <f aca="false">IF(I1753=1,(MIN(30,(C1753-D1753)))*(M1753/(M1753+N1753))*(Q1753/(Q1753+R1753)),(MAX(-30,(C1753-D1753)))*(N1753/(M1753+N1753))*(R1753/(R1753+Q1753)))</f>
        <v>-4.63117362525458</v>
      </c>
      <c r="T1753" s="0" t="n">
        <f aca="false">IF(J1753=1,(MIN(30,(D1753-C1753)))*(K1753/(K1753+L1753))*(O1753/(O1753+P1753)),(MAX(-30,(D1753-C1753)))*(L1753/(K1753+L1753))*(P1753/(P1753+O1753)))</f>
        <v>0</v>
      </c>
      <c r="U1753" s="7" t="n">
        <v>43079</v>
      </c>
    </row>
    <row r="1754" customFormat="false" ht="15" hidden="false" customHeight="false" outlineLevel="0" collapsed="false">
      <c r="A1754" s="0" t="s">
        <v>306</v>
      </c>
      <c r="B1754" s="0" t="s">
        <v>323</v>
      </c>
      <c r="C1754" s="0" t="n">
        <v>59</v>
      </c>
      <c r="D1754" s="0" t="n">
        <v>73</v>
      </c>
      <c r="E1754" s="0" t="n">
        <v>43</v>
      </c>
      <c r="F1754" s="0" t="n">
        <v>31</v>
      </c>
      <c r="G1754" s="0" t="n">
        <v>24</v>
      </c>
      <c r="H1754" s="0" t="n">
        <v>9</v>
      </c>
      <c r="I1754" s="0" t="n">
        <v>0</v>
      </c>
      <c r="J1754" s="0" t="n">
        <v>1</v>
      </c>
      <c r="K1754" s="0" t="n">
        <f aca="false">VLOOKUP(A1754,'Team Data'!$A$1:$E$659,2,FALSE())</f>
        <v>18</v>
      </c>
      <c r="L1754" s="0" t="n">
        <f aca="false">VLOOKUP(A1754,'Team Data'!$A$1:$E$659,3,FALSE())</f>
        <v>17</v>
      </c>
      <c r="M1754" s="0" t="n">
        <f aca="false">VLOOKUP(B1754,'Team Data'!$A$1:$E$659,2,FALSE())</f>
        <v>15</v>
      </c>
      <c r="N1754" s="0" t="n">
        <f aca="false">VLOOKUP(B1754,'Team Data'!$A$1:$E$659,3,FALSE())</f>
        <v>18</v>
      </c>
      <c r="O1754" s="0" t="n">
        <f aca="false">VLOOKUP(A1754,'Team Data'!$A$1:$E$659,4,FALSE())</f>
        <v>605</v>
      </c>
      <c r="P1754" s="0" t="n">
        <f aca="false">VLOOKUP(A1754,'Team Data'!$A$1:$E$659,5,FALSE())</f>
        <v>465</v>
      </c>
      <c r="Q1754" s="0" t="n">
        <f aca="false">VLOOKUP(B1754,'Team Data'!$A$1:$E$659,4,FALSE())</f>
        <v>519</v>
      </c>
      <c r="R1754" s="0" t="n">
        <f aca="false">VLOOKUP(B1754,'Team Data'!$A$1:$E$659,5,FALSE())</f>
        <v>499</v>
      </c>
      <c r="S1754" s="0" t="n">
        <f aca="false">IF(I1754=1,(MIN(30,(C1754-D1754)))*(M1754/(M1754+N1754))*(Q1754/(Q1754+R1754)),(MAX(-30,(C1754-D1754)))*(N1754/(M1754+N1754))*(R1754/(R1754+Q1754)))</f>
        <v>-3.74316842293267</v>
      </c>
      <c r="T1754" s="0" t="n">
        <f aca="false">IF(J1754=1,(MIN(30,(D1754-C1754)))*(K1754/(K1754+L1754))*(O1754/(O1754+P1754)),(MAX(-30,(D1754-C1754)))*(L1754/(K1754+L1754))*(P1754/(P1754+O1754)))</f>
        <v>4.07102803738318</v>
      </c>
      <c r="U1754" s="7" t="n">
        <v>43079</v>
      </c>
    </row>
    <row r="1755" customFormat="false" ht="15" hidden="false" customHeight="false" outlineLevel="0" collapsed="false">
      <c r="A1755" s="0" t="s">
        <v>262</v>
      </c>
      <c r="B1755" s="0" t="s">
        <v>252</v>
      </c>
      <c r="C1755" s="0" t="n">
        <v>73</v>
      </c>
      <c r="D1755" s="0" t="n">
        <v>97</v>
      </c>
      <c r="E1755" s="0" t="n">
        <v>32</v>
      </c>
      <c r="F1755" s="0" t="n">
        <v>28</v>
      </c>
      <c r="G1755" s="0" t="n">
        <v>12</v>
      </c>
      <c r="H1755" s="0" t="n">
        <v>4</v>
      </c>
      <c r="I1755" s="0" t="n">
        <v>0</v>
      </c>
      <c r="J1755" s="0" t="n">
        <v>1</v>
      </c>
      <c r="K1755" s="0" t="n">
        <f aca="false">VLOOKUP(A1755,'Team Data'!$A$1:$E$659,2,FALSE())</f>
        <v>20</v>
      </c>
      <c r="L1755" s="0" t="n">
        <f aca="false">VLOOKUP(A1755,'Team Data'!$A$1:$E$659,3,FALSE())</f>
        <v>14</v>
      </c>
      <c r="M1755" s="0" t="n">
        <f aca="false">VLOOKUP(B1755,'Team Data'!$A$1:$E$659,2,FALSE())</f>
        <v>30</v>
      </c>
      <c r="N1755" s="0" t="n">
        <f aca="false">VLOOKUP(B1755,'Team Data'!$A$1:$E$659,3,FALSE())</f>
        <v>6</v>
      </c>
      <c r="O1755" s="0" t="n">
        <f aca="false">VLOOKUP(A1755,'Team Data'!$A$1:$E$659,4,FALSE())</f>
        <v>507</v>
      </c>
      <c r="P1755" s="0" t="n">
        <f aca="false">VLOOKUP(A1755,'Team Data'!$A$1:$E$659,5,FALSE())</f>
        <v>501</v>
      </c>
      <c r="Q1755" s="0" t="n">
        <f aca="false">VLOOKUP(B1755,'Team Data'!$A$1:$E$659,4,FALSE())</f>
        <v>602</v>
      </c>
      <c r="R1755" s="0" t="n">
        <f aca="false">VLOOKUP(B1755,'Team Data'!$A$1:$E$659,5,FALSE())</f>
        <v>592</v>
      </c>
      <c r="S1755" s="0" t="n">
        <f aca="false">IF(I1755=1,(MIN(30,(C1755-D1755)))*(M1755/(M1755+N1755))*(Q1755/(Q1755+R1755)),(MAX(-30,(C1755-D1755)))*(N1755/(M1755+N1755))*(R1755/(R1755+Q1755)))</f>
        <v>-1.98324958123953</v>
      </c>
      <c r="T1755" s="0" t="n">
        <f aca="false">IF(J1755=1,(MIN(30,(D1755-C1755)))*(K1755/(K1755+L1755))*(O1755/(O1755+P1755)),(MAX(-30,(D1755-C1755)))*(L1755/(K1755+L1755))*(P1755/(P1755+O1755)))</f>
        <v>7.10084033613445</v>
      </c>
      <c r="U1755" s="7" t="n">
        <v>43079</v>
      </c>
    </row>
    <row r="1756" customFormat="false" ht="15" hidden="false" customHeight="false" outlineLevel="0" collapsed="false">
      <c r="A1756" s="0" t="s">
        <v>302</v>
      </c>
      <c r="B1756" s="0" t="s">
        <v>135</v>
      </c>
      <c r="C1756" s="0" t="n">
        <v>61</v>
      </c>
      <c r="D1756" s="0" t="n">
        <v>54</v>
      </c>
      <c r="E1756" s="0" t="n">
        <v>40</v>
      </c>
      <c r="F1756" s="0" t="n">
        <v>30</v>
      </c>
      <c r="G1756" s="0" t="n">
        <v>16</v>
      </c>
      <c r="H1756" s="0" t="n">
        <v>10</v>
      </c>
      <c r="I1756" s="0" t="n">
        <v>1</v>
      </c>
      <c r="J1756" s="0" t="n">
        <v>0</v>
      </c>
      <c r="K1756" s="0" t="n">
        <f aca="false">VLOOKUP(A1756,'Team Data'!$A$1:$E$659,2,FALSE())</f>
        <v>19</v>
      </c>
      <c r="L1756" s="0" t="n">
        <f aca="false">VLOOKUP(A1756,'Team Data'!$A$1:$E$659,3,FALSE())</f>
        <v>12</v>
      </c>
      <c r="M1756" s="0" t="n">
        <f aca="false">VLOOKUP(B1756,'Team Data'!$A$1:$E$659,2,FALSE())</f>
        <v>25</v>
      </c>
      <c r="N1756" s="0" t="n">
        <f aca="false">VLOOKUP(B1756,'Team Data'!$A$1:$E$659,3,FALSE())</f>
        <v>12</v>
      </c>
      <c r="O1756" s="0" t="n">
        <f aca="false">VLOOKUP(A1756,'Team Data'!$A$1:$E$659,4,FALSE())</f>
        <v>534</v>
      </c>
      <c r="P1756" s="0" t="n">
        <f aca="false">VLOOKUP(A1756,'Team Data'!$A$1:$E$659,5,FALSE())</f>
        <v>472</v>
      </c>
      <c r="Q1756" s="0" t="n">
        <f aca="false">VLOOKUP(B1756,'Team Data'!$A$1:$E$659,4,FALSE())</f>
        <v>699</v>
      </c>
      <c r="R1756" s="0" t="n">
        <f aca="false">VLOOKUP(B1756,'Team Data'!$A$1:$E$659,5,FALSE())</f>
        <v>540</v>
      </c>
      <c r="S1756" s="0" t="n">
        <f aca="false">IF(I1756=1,(MIN(30,(C1756-D1756)))*(M1756/(M1756+N1756))*(Q1756/(Q1756+R1756)),(MAX(-30,(C1756-D1756)))*(N1756/(M1756+N1756))*(R1756/(R1756+Q1756)))</f>
        <v>2.66834631241411</v>
      </c>
      <c r="T1756" s="0" t="n">
        <f aca="false">IF(J1756=1,(MIN(30,(D1756-C1756)))*(K1756/(K1756+L1756))*(O1756/(O1756+P1756)),(MAX(-30,(D1756-C1756)))*(L1756/(K1756+L1756))*(P1756/(P1756+O1756)))</f>
        <v>-1.2713397037132</v>
      </c>
      <c r="U1756" s="7" t="n">
        <v>43079</v>
      </c>
    </row>
    <row r="1757" customFormat="false" ht="15" hidden="false" customHeight="false" outlineLevel="0" collapsed="false">
      <c r="A1757" s="0" t="s">
        <v>201</v>
      </c>
      <c r="B1757" s="0" t="s">
        <v>200</v>
      </c>
      <c r="C1757" s="0" t="n">
        <v>88</v>
      </c>
      <c r="D1757" s="0" t="n">
        <v>79</v>
      </c>
      <c r="E1757" s="0" t="n">
        <v>33</v>
      </c>
      <c r="F1757" s="0" t="n">
        <v>25</v>
      </c>
      <c r="G1757" s="0" t="n">
        <v>16</v>
      </c>
      <c r="H1757" s="0" t="n">
        <v>10</v>
      </c>
      <c r="I1757" s="0" t="n">
        <v>1</v>
      </c>
      <c r="J1757" s="0" t="n">
        <v>0</v>
      </c>
      <c r="K1757" s="0" t="n">
        <f aca="false">VLOOKUP(A1757,'Team Data'!$A$1:$E$659,2,FALSE())</f>
        <v>15</v>
      </c>
      <c r="L1757" s="0" t="n">
        <f aca="false">VLOOKUP(A1757,'Team Data'!$A$1:$E$659,3,FALSE())</f>
        <v>17</v>
      </c>
      <c r="M1757" s="0" t="n">
        <f aca="false">VLOOKUP(B1757,'Team Data'!$A$1:$E$659,2,FALSE())</f>
        <v>12</v>
      </c>
      <c r="N1757" s="0" t="n">
        <f aca="false">VLOOKUP(B1757,'Team Data'!$A$1:$E$659,3,FALSE())</f>
        <v>20</v>
      </c>
      <c r="O1757" s="0" t="n">
        <f aca="false">VLOOKUP(A1757,'Team Data'!$A$1:$E$659,4,FALSE())</f>
        <v>513</v>
      </c>
      <c r="P1757" s="0" t="n">
        <f aca="false">VLOOKUP(A1757,'Team Data'!$A$1:$E$659,5,FALSE())</f>
        <v>439</v>
      </c>
      <c r="Q1757" s="0" t="n">
        <f aca="false">VLOOKUP(B1757,'Team Data'!$A$1:$E$659,4,FALSE())</f>
        <v>569</v>
      </c>
      <c r="R1757" s="0" t="n">
        <f aca="false">VLOOKUP(B1757,'Team Data'!$A$1:$E$659,5,FALSE())</f>
        <v>426</v>
      </c>
      <c r="S1757" s="0" t="n">
        <f aca="false">IF(I1757=1,(MIN(30,(C1757-D1757)))*(M1757/(M1757+N1757))*(Q1757/(Q1757+R1757)),(MAX(-30,(C1757-D1757)))*(N1757/(M1757+N1757))*(R1757/(R1757+Q1757)))</f>
        <v>1.93002512562814</v>
      </c>
      <c r="T1757" s="0" t="n">
        <f aca="false">IF(J1757=1,(MIN(30,(D1757-C1757)))*(K1757/(K1757+L1757))*(O1757/(O1757+P1757)),(MAX(-30,(D1757-C1757)))*(L1757/(K1757+L1757))*(P1757/(P1757+O1757)))</f>
        <v>-2.20479910714286</v>
      </c>
      <c r="U1757" s="7" t="n">
        <v>43079</v>
      </c>
    </row>
    <row r="1758" customFormat="false" ht="15" hidden="false" customHeight="false" outlineLevel="0" collapsed="false">
      <c r="A1758" s="0" t="s">
        <v>116</v>
      </c>
      <c r="B1758" s="0" t="s">
        <v>325</v>
      </c>
      <c r="C1758" s="0" t="n">
        <v>71</v>
      </c>
      <c r="D1758" s="0" t="n">
        <v>87</v>
      </c>
      <c r="E1758" s="0" t="n">
        <v>43</v>
      </c>
      <c r="F1758" s="0" t="n">
        <v>42</v>
      </c>
      <c r="G1758" s="0" t="n">
        <v>13</v>
      </c>
      <c r="H1758" s="0" t="n">
        <v>11</v>
      </c>
      <c r="I1758" s="0" t="n">
        <v>0</v>
      </c>
      <c r="J1758" s="0" t="n">
        <v>1</v>
      </c>
      <c r="K1758" s="0" t="n">
        <f aca="false">VLOOKUP(A1758,'Team Data'!$A$1:$E$659,2,FALSE())</f>
        <v>6</v>
      </c>
      <c r="L1758" s="0" t="n">
        <f aca="false">VLOOKUP(A1758,'Team Data'!$A$1:$E$659,3,FALSE())</f>
        <v>25</v>
      </c>
      <c r="M1758" s="0" t="n">
        <f aca="false">VLOOKUP(B1758,'Team Data'!$A$1:$E$659,2,FALSE())</f>
        <v>20</v>
      </c>
      <c r="N1758" s="0" t="n">
        <f aca="false">VLOOKUP(B1758,'Team Data'!$A$1:$E$659,3,FALSE())</f>
        <v>15</v>
      </c>
      <c r="O1758" s="0" t="n">
        <f aca="false">VLOOKUP(A1758,'Team Data'!$A$1:$E$659,4,FALSE())</f>
        <v>465</v>
      </c>
      <c r="P1758" s="0" t="n">
        <f aca="false">VLOOKUP(A1758,'Team Data'!$A$1:$E$659,5,FALSE())</f>
        <v>438</v>
      </c>
      <c r="Q1758" s="0" t="n">
        <f aca="false">VLOOKUP(B1758,'Team Data'!$A$1:$E$659,4,FALSE())</f>
        <v>530</v>
      </c>
      <c r="R1758" s="0" t="n">
        <f aca="false">VLOOKUP(B1758,'Team Data'!$A$1:$E$659,5,FALSE())</f>
        <v>524</v>
      </c>
      <c r="S1758" s="0" t="n">
        <f aca="false">IF(I1758=1,(MIN(30,(C1758-D1758)))*(M1758/(M1758+N1758))*(Q1758/(Q1758+R1758)),(MAX(-30,(C1758-D1758)))*(N1758/(M1758+N1758))*(R1758/(R1758+Q1758)))</f>
        <v>-3.40905394415831</v>
      </c>
      <c r="T1758" s="0" t="n">
        <f aca="false">IF(J1758=1,(MIN(30,(D1758-C1758)))*(K1758/(K1758+L1758))*(O1758/(O1758+P1758)),(MAX(-30,(D1758-C1758)))*(L1758/(K1758+L1758))*(P1758/(P1758+O1758)))</f>
        <v>1.59468438538206</v>
      </c>
      <c r="U1758" s="7" t="n">
        <v>43079</v>
      </c>
    </row>
    <row r="1759" customFormat="false" ht="15" hidden="false" customHeight="false" outlineLevel="0" collapsed="false">
      <c r="A1759" s="0" t="s">
        <v>146</v>
      </c>
      <c r="B1759" s="0" t="s">
        <v>46</v>
      </c>
      <c r="C1759" s="0" t="n">
        <v>54</v>
      </c>
      <c r="D1759" s="0" t="n">
        <v>69</v>
      </c>
      <c r="E1759" s="0" t="n">
        <v>45</v>
      </c>
      <c r="F1759" s="0" t="n">
        <v>41</v>
      </c>
      <c r="G1759" s="0" t="n">
        <v>18</v>
      </c>
      <c r="H1759" s="0" t="n">
        <v>11</v>
      </c>
      <c r="I1759" s="0" t="n">
        <v>0</v>
      </c>
      <c r="J1759" s="0" t="n">
        <v>1</v>
      </c>
      <c r="K1759" s="0" t="n">
        <f aca="false">VLOOKUP(A1759,'Team Data'!$A$1:$E$659,2,FALSE())</f>
        <v>7</v>
      </c>
      <c r="L1759" s="0" t="n">
        <f aca="false">VLOOKUP(A1759,'Team Data'!$A$1:$E$659,3,FALSE())</f>
        <v>25</v>
      </c>
      <c r="M1759" s="0" t="n">
        <f aca="false">VLOOKUP(B1759,'Team Data'!$A$1:$E$659,2,FALSE())</f>
        <v>18</v>
      </c>
      <c r="N1759" s="0" t="n">
        <f aca="false">VLOOKUP(B1759,'Team Data'!$A$1:$E$659,3,FALSE())</f>
        <v>17</v>
      </c>
      <c r="O1759" s="0" t="n">
        <f aca="false">VLOOKUP(A1759,'Team Data'!$A$1:$E$659,4,FALSE())</f>
        <v>544</v>
      </c>
      <c r="P1759" s="0" t="n">
        <f aca="false">VLOOKUP(A1759,'Team Data'!$A$1:$E$659,5,FALSE())</f>
        <v>461</v>
      </c>
      <c r="Q1759" s="0" t="n">
        <f aca="false">VLOOKUP(B1759,'Team Data'!$A$1:$E$659,4,FALSE())</f>
        <v>546</v>
      </c>
      <c r="R1759" s="0" t="n">
        <f aca="false">VLOOKUP(B1759,'Team Data'!$A$1:$E$659,5,FALSE())</f>
        <v>561</v>
      </c>
      <c r="S1759" s="0" t="n">
        <f aca="false">IF(I1759=1,(MIN(30,(C1759-D1759)))*(M1759/(M1759+N1759))*(Q1759/(Q1759+R1759)),(MAX(-30,(C1759-D1759)))*(N1759/(M1759+N1759))*(R1759/(R1759+Q1759)))</f>
        <v>-3.69221835075494</v>
      </c>
      <c r="T1759" s="0" t="n">
        <f aca="false">IF(J1759=1,(MIN(30,(D1759-C1759)))*(K1759/(K1759+L1759))*(O1759/(O1759+P1759)),(MAX(-30,(D1759-C1759)))*(L1759/(K1759+L1759))*(P1759/(P1759+O1759)))</f>
        <v>1.77611940298507</v>
      </c>
      <c r="U1759" s="7" t="n">
        <v>43079</v>
      </c>
    </row>
    <row r="1760" customFormat="false" ht="15" hidden="false" customHeight="false" outlineLevel="0" collapsed="false">
      <c r="A1760" s="0" t="s">
        <v>115</v>
      </c>
      <c r="B1760" s="0" t="s">
        <v>251</v>
      </c>
      <c r="C1760" s="0" t="n">
        <v>77</v>
      </c>
      <c r="D1760" s="0" t="n">
        <v>58</v>
      </c>
      <c r="E1760" s="0" t="n">
        <v>37</v>
      </c>
      <c r="F1760" s="0" t="n">
        <v>24</v>
      </c>
      <c r="G1760" s="0" t="n">
        <v>16</v>
      </c>
      <c r="H1760" s="0" t="n">
        <v>16</v>
      </c>
      <c r="I1760" s="0" t="n">
        <v>1</v>
      </c>
      <c r="J1760" s="0" t="n">
        <v>0</v>
      </c>
      <c r="K1760" s="0" t="n">
        <f aca="false">VLOOKUP(A1760,'Team Data'!$A$1:$E$659,2,FALSE())</f>
        <v>27</v>
      </c>
      <c r="L1760" s="0" t="n">
        <f aca="false">VLOOKUP(A1760,'Team Data'!$A$1:$E$659,3,FALSE())</f>
        <v>8</v>
      </c>
      <c r="M1760" s="0" t="n">
        <f aca="false">VLOOKUP(B1760,'Team Data'!$A$1:$E$659,2,FALSE())</f>
        <v>16</v>
      </c>
      <c r="N1760" s="0" t="n">
        <f aca="false">VLOOKUP(B1760,'Team Data'!$A$1:$E$659,3,FALSE())</f>
        <v>15</v>
      </c>
      <c r="O1760" s="0" t="n">
        <f aca="false">VLOOKUP(A1760,'Team Data'!$A$1:$E$659,4,FALSE())</f>
        <v>625</v>
      </c>
      <c r="P1760" s="0" t="n">
        <f aca="false">VLOOKUP(A1760,'Team Data'!$A$1:$E$659,5,FALSE())</f>
        <v>506</v>
      </c>
      <c r="Q1760" s="0" t="n">
        <f aca="false">VLOOKUP(B1760,'Team Data'!$A$1:$E$659,4,FALSE())</f>
        <v>519</v>
      </c>
      <c r="R1760" s="0" t="n">
        <f aca="false">VLOOKUP(B1760,'Team Data'!$A$1:$E$659,5,FALSE())</f>
        <v>461</v>
      </c>
      <c r="S1760" s="0" t="n">
        <f aca="false">IF(I1760=1,(MIN(30,(C1760-D1760)))*(M1760/(M1760+N1760))*(Q1760/(Q1760+R1760)),(MAX(-30,(C1760-D1760)))*(N1760/(M1760+N1760))*(R1760/(R1760+Q1760)))</f>
        <v>5.19341672152732</v>
      </c>
      <c r="T1760" s="0" t="n">
        <f aca="false">IF(J1760=1,(MIN(30,(D1760-C1760)))*(K1760/(K1760+L1760))*(O1760/(O1760+P1760)),(MAX(-30,(D1760-C1760)))*(L1760/(K1760+L1760))*(P1760/(P1760+O1760)))</f>
        <v>-1.94295819123405</v>
      </c>
      <c r="U1760" s="7" t="n">
        <v>43079</v>
      </c>
    </row>
    <row r="1761" customFormat="false" ht="15" hidden="false" customHeight="false" outlineLevel="0" collapsed="false">
      <c r="A1761" s="0" t="s">
        <v>105</v>
      </c>
      <c r="B1761" s="0" t="s">
        <v>106</v>
      </c>
      <c r="C1761" s="0" t="n">
        <v>53</v>
      </c>
      <c r="D1761" s="0" t="n">
        <v>87</v>
      </c>
      <c r="E1761" s="0" t="n">
        <v>34</v>
      </c>
      <c r="F1761" s="0" t="n">
        <v>33</v>
      </c>
      <c r="G1761" s="0" t="n">
        <v>21</v>
      </c>
      <c r="H1761" s="0" t="n">
        <v>12</v>
      </c>
      <c r="I1761" s="0" t="n">
        <v>0</v>
      </c>
      <c r="J1761" s="0" t="n">
        <v>1</v>
      </c>
      <c r="K1761" s="0" t="n">
        <f aca="false">VLOOKUP(A1761,'Team Data'!$A$1:$E$659,2,FALSE())</f>
        <v>17</v>
      </c>
      <c r="L1761" s="0" t="n">
        <f aca="false">VLOOKUP(A1761,'Team Data'!$A$1:$E$659,3,FALSE())</f>
        <v>14</v>
      </c>
      <c r="M1761" s="0" t="n">
        <f aca="false">VLOOKUP(B1761,'Team Data'!$A$1:$E$659,2,FALSE())</f>
        <v>22</v>
      </c>
      <c r="N1761" s="0" t="n">
        <f aca="false">VLOOKUP(B1761,'Team Data'!$A$1:$E$659,3,FALSE())</f>
        <v>12</v>
      </c>
      <c r="O1761" s="0" t="n">
        <f aca="false">VLOOKUP(A1761,'Team Data'!$A$1:$E$659,4,FALSE())</f>
        <v>412</v>
      </c>
      <c r="P1761" s="0" t="n">
        <f aca="false">VLOOKUP(A1761,'Team Data'!$A$1:$E$659,5,FALSE())</f>
        <v>578</v>
      </c>
      <c r="Q1761" s="0" t="n">
        <f aca="false">VLOOKUP(B1761,'Team Data'!$A$1:$E$659,4,FALSE())</f>
        <v>510</v>
      </c>
      <c r="R1761" s="0" t="n">
        <f aca="false">VLOOKUP(B1761,'Team Data'!$A$1:$E$659,5,FALSE())</f>
        <v>571</v>
      </c>
      <c r="S1761" s="0" t="n">
        <f aca="false">IF(I1761=1,(MIN(30,(C1761-D1761)))*(M1761/(M1761+N1761))*(Q1761/(Q1761+R1761)),(MAX(-30,(C1761-D1761)))*(N1761/(M1761+N1761))*(R1761/(R1761+Q1761)))</f>
        <v>-5.59286064101867</v>
      </c>
      <c r="T1761" s="0" t="n">
        <f aca="false">IF(J1761=1,(MIN(30,(D1761-C1761)))*(K1761/(K1761+L1761))*(O1761/(O1761+P1761)),(MAX(-30,(D1761-C1761)))*(L1761/(K1761+L1761))*(P1761/(P1761+O1761)))</f>
        <v>6.84652981427175</v>
      </c>
      <c r="U1761" s="7" t="n">
        <v>43079</v>
      </c>
    </row>
    <row r="1762" customFormat="false" ht="15" hidden="false" customHeight="false" outlineLevel="0" collapsed="false">
      <c r="A1762" s="0" t="s">
        <v>192</v>
      </c>
      <c r="B1762" s="0" t="s">
        <v>191</v>
      </c>
      <c r="C1762" s="0" t="n">
        <v>65</v>
      </c>
      <c r="D1762" s="0" t="n">
        <v>62</v>
      </c>
      <c r="E1762" s="0" t="n">
        <v>44</v>
      </c>
      <c r="F1762" s="0" t="n">
        <v>36</v>
      </c>
      <c r="G1762" s="0" t="n">
        <v>17</v>
      </c>
      <c r="H1762" s="0" t="n">
        <v>19</v>
      </c>
      <c r="I1762" s="0" t="n">
        <v>1</v>
      </c>
      <c r="J1762" s="0" t="n">
        <v>0</v>
      </c>
      <c r="K1762" s="0" t="n">
        <f aca="false">VLOOKUP(A1762,'Team Data'!$A$1:$E$659,2,FALSE())</f>
        <v>28</v>
      </c>
      <c r="L1762" s="0" t="n">
        <f aca="false">VLOOKUP(A1762,'Team Data'!$A$1:$E$659,3,FALSE())</f>
        <v>6</v>
      </c>
      <c r="M1762" s="0" t="n">
        <f aca="false">VLOOKUP(B1762,'Team Data'!$A$1:$E$659,2,FALSE())</f>
        <v>19</v>
      </c>
      <c r="N1762" s="0" t="n">
        <f aca="false">VLOOKUP(B1762,'Team Data'!$A$1:$E$659,3,FALSE())</f>
        <v>15</v>
      </c>
      <c r="O1762" s="0" t="n">
        <f aca="false">VLOOKUP(A1762,'Team Data'!$A$1:$E$659,4,FALSE())</f>
        <v>515</v>
      </c>
      <c r="P1762" s="0" t="n">
        <f aca="false">VLOOKUP(A1762,'Team Data'!$A$1:$E$659,5,FALSE())</f>
        <v>512</v>
      </c>
      <c r="Q1762" s="0" t="n">
        <f aca="false">VLOOKUP(B1762,'Team Data'!$A$1:$E$659,4,FALSE())</f>
        <v>580</v>
      </c>
      <c r="R1762" s="0" t="n">
        <f aca="false">VLOOKUP(B1762,'Team Data'!$A$1:$E$659,5,FALSE())</f>
        <v>491</v>
      </c>
      <c r="S1762" s="0" t="n">
        <f aca="false">IF(I1762=1,(MIN(30,(C1762-D1762)))*(M1762/(M1762+N1762))*(Q1762/(Q1762+R1762)),(MAX(-30,(C1762-D1762)))*(N1762/(M1762+N1762))*(R1762/(R1762+Q1762)))</f>
        <v>0.907892568792223</v>
      </c>
      <c r="T1762" s="0" t="n">
        <f aca="false">IF(J1762=1,(MIN(30,(D1762-C1762)))*(K1762/(K1762+L1762))*(O1762/(O1762+P1762)),(MAX(-30,(D1762-C1762)))*(L1762/(K1762+L1762))*(P1762/(P1762+O1762)))</f>
        <v>-0.263932642190274</v>
      </c>
      <c r="U1762" s="7" t="n">
        <v>43079</v>
      </c>
    </row>
    <row r="1763" customFormat="false" ht="15" hidden="false" customHeight="false" outlineLevel="0" collapsed="false">
      <c r="A1763" s="0" t="s">
        <v>328</v>
      </c>
      <c r="B1763" s="0" t="s">
        <v>41</v>
      </c>
      <c r="C1763" s="0" t="n">
        <v>83</v>
      </c>
      <c r="D1763" s="0" t="n">
        <v>91</v>
      </c>
      <c r="E1763" s="0" t="n">
        <v>34</v>
      </c>
      <c r="F1763" s="0" t="n">
        <v>32</v>
      </c>
      <c r="G1763" s="0" t="n">
        <v>17</v>
      </c>
      <c r="H1763" s="0" t="n">
        <v>13</v>
      </c>
      <c r="I1763" s="0" t="n">
        <v>0</v>
      </c>
      <c r="J1763" s="0" t="n">
        <v>1</v>
      </c>
      <c r="K1763" s="0" t="n">
        <f aca="false">VLOOKUP(A1763,'Team Data'!$A$1:$E$659,2,FALSE())</f>
        <v>23</v>
      </c>
      <c r="L1763" s="0" t="n">
        <f aca="false">VLOOKUP(A1763,'Team Data'!$A$1:$E$659,3,FALSE())</f>
        <v>10</v>
      </c>
      <c r="M1763" s="0" t="n">
        <f aca="false">VLOOKUP(B1763,'Team Data'!$A$1:$E$659,2,FALSE())</f>
        <v>20</v>
      </c>
      <c r="N1763" s="0" t="n">
        <f aca="false">VLOOKUP(B1763,'Team Data'!$A$1:$E$659,3,FALSE())</f>
        <v>12</v>
      </c>
      <c r="O1763" s="0" t="n">
        <f aca="false">VLOOKUP(A1763,'Team Data'!$A$1:$E$659,4,FALSE())</f>
        <v>523</v>
      </c>
      <c r="P1763" s="0" t="n">
        <f aca="false">VLOOKUP(A1763,'Team Data'!$A$1:$E$659,5,FALSE())</f>
        <v>473</v>
      </c>
      <c r="Q1763" s="0" t="n">
        <f aca="false">VLOOKUP(B1763,'Team Data'!$A$1:$E$659,4,FALSE())</f>
        <v>495</v>
      </c>
      <c r="R1763" s="0" t="n">
        <f aca="false">VLOOKUP(B1763,'Team Data'!$A$1:$E$659,5,FALSE())</f>
        <v>488</v>
      </c>
      <c r="S1763" s="0" t="n">
        <f aca="false">IF(I1763=1,(MIN(30,(C1763-D1763)))*(M1763/(M1763+N1763))*(Q1763/(Q1763+R1763)),(MAX(-30,(C1763-D1763)))*(N1763/(M1763+N1763))*(R1763/(R1763+Q1763)))</f>
        <v>-1.48931841302136</v>
      </c>
      <c r="T1763" s="0" t="n">
        <f aca="false">IF(J1763=1,(MIN(30,(D1763-C1763)))*(K1763/(K1763+L1763))*(O1763/(O1763+P1763)),(MAX(-30,(D1763-C1763)))*(L1763/(K1763+L1763))*(P1763/(P1763+O1763)))</f>
        <v>2.92783254229037</v>
      </c>
      <c r="U1763" s="7" t="n">
        <v>43079</v>
      </c>
    </row>
    <row r="1764" customFormat="false" ht="15" hidden="false" customHeight="false" outlineLevel="0" collapsed="false">
      <c r="A1764" s="0" t="s">
        <v>637</v>
      </c>
      <c r="B1764" s="0" t="s">
        <v>120</v>
      </c>
      <c r="C1764" s="0" t="n">
        <v>57</v>
      </c>
      <c r="D1764" s="0" t="n">
        <v>73</v>
      </c>
      <c r="E1764" s="0" t="n">
        <v>27</v>
      </c>
      <c r="F1764" s="0" t="n">
        <v>51</v>
      </c>
      <c r="G1764" s="0" t="n">
        <v>14</v>
      </c>
      <c r="H1764" s="0" t="n">
        <v>24</v>
      </c>
      <c r="I1764" s="0" t="n">
        <v>0</v>
      </c>
      <c r="J1764" s="0" t="n">
        <v>1</v>
      </c>
      <c r="K1764" s="0" t="n">
        <f aca="false">VLOOKUP(A1764,'Team Data'!$A$1:$E$659,2,FALSE())</f>
        <v>0</v>
      </c>
      <c r="L1764" s="0" t="n">
        <f aca="false">VLOOKUP(A1764,'Team Data'!$A$1:$E$659,3,FALSE())</f>
        <v>1</v>
      </c>
      <c r="M1764" s="0" t="n">
        <f aca="false">VLOOKUP(B1764,'Team Data'!$A$1:$E$659,2,FALSE())</f>
        <v>14</v>
      </c>
      <c r="N1764" s="0" t="n">
        <f aca="false">VLOOKUP(B1764,'Team Data'!$A$1:$E$659,3,FALSE())</f>
        <v>16</v>
      </c>
      <c r="O1764" s="0" t="n">
        <f aca="false">VLOOKUP(A1764,'Team Data'!$A$1:$E$659,4,FALSE())</f>
        <v>14</v>
      </c>
      <c r="P1764" s="0" t="n">
        <f aca="false">VLOOKUP(A1764,'Team Data'!$A$1:$E$659,5,FALSE())</f>
        <v>16</v>
      </c>
      <c r="Q1764" s="0" t="n">
        <f aca="false">VLOOKUP(B1764,'Team Data'!$A$1:$E$659,4,FALSE())</f>
        <v>423</v>
      </c>
      <c r="R1764" s="0" t="n">
        <f aca="false">VLOOKUP(B1764,'Team Data'!$A$1:$E$659,5,FALSE())</f>
        <v>495</v>
      </c>
      <c r="S1764" s="0" t="n">
        <f aca="false">IF(I1764=1,(MIN(30,(C1764-D1764)))*(M1764/(M1764+N1764))*(Q1764/(Q1764+R1764)),(MAX(-30,(C1764-D1764)))*(N1764/(M1764+N1764))*(R1764/(R1764+Q1764)))</f>
        <v>-4.60130718954248</v>
      </c>
      <c r="T1764" s="0" t="n">
        <f aca="false">IF(J1764=1,(MIN(30,(D1764-C1764)))*(K1764/(K1764+L1764))*(O1764/(O1764+P1764)),(MAX(-30,(D1764-C1764)))*(L1764/(K1764+L1764))*(P1764/(P1764+O1764)))</f>
        <v>0</v>
      </c>
      <c r="U1764" s="7" t="n">
        <v>43079</v>
      </c>
    </row>
    <row r="1765" customFormat="false" ht="15" hidden="false" customHeight="false" outlineLevel="0" collapsed="false">
      <c r="A1765" s="0" t="s">
        <v>107</v>
      </c>
      <c r="B1765" s="0" t="s">
        <v>176</v>
      </c>
      <c r="C1765" s="0" t="n">
        <v>77</v>
      </c>
      <c r="D1765" s="0" t="n">
        <v>100</v>
      </c>
      <c r="E1765" s="0" t="n">
        <v>33</v>
      </c>
      <c r="F1765" s="0" t="n">
        <v>40</v>
      </c>
      <c r="G1765" s="0" t="n">
        <v>14</v>
      </c>
      <c r="H1765" s="0" t="n">
        <v>8</v>
      </c>
      <c r="I1765" s="0" t="n">
        <v>0</v>
      </c>
      <c r="J1765" s="0" t="n">
        <v>1</v>
      </c>
      <c r="K1765" s="0" t="n">
        <f aca="false">VLOOKUP(A1765,'Team Data'!$A$1:$E$659,2,FALSE())</f>
        <v>13</v>
      </c>
      <c r="L1765" s="0" t="n">
        <f aca="false">VLOOKUP(A1765,'Team Data'!$A$1:$E$659,3,FALSE())</f>
        <v>20</v>
      </c>
      <c r="M1765" s="0" t="n">
        <f aca="false">VLOOKUP(B1765,'Team Data'!$A$1:$E$659,2,FALSE())</f>
        <v>20</v>
      </c>
      <c r="N1765" s="0" t="n">
        <f aca="false">VLOOKUP(B1765,'Team Data'!$A$1:$E$659,3,FALSE())</f>
        <v>13</v>
      </c>
      <c r="O1765" s="0" t="n">
        <f aca="false">VLOOKUP(A1765,'Team Data'!$A$1:$E$659,4,FALSE())</f>
        <v>474</v>
      </c>
      <c r="P1765" s="0" t="n">
        <f aca="false">VLOOKUP(A1765,'Team Data'!$A$1:$E$659,5,FALSE())</f>
        <v>521</v>
      </c>
      <c r="Q1765" s="0" t="n">
        <f aca="false">VLOOKUP(B1765,'Team Data'!$A$1:$E$659,4,FALSE())</f>
        <v>621</v>
      </c>
      <c r="R1765" s="0" t="n">
        <f aca="false">VLOOKUP(B1765,'Team Data'!$A$1:$E$659,5,FALSE())</f>
        <v>453</v>
      </c>
      <c r="S1765" s="0" t="n">
        <f aca="false">IF(I1765=1,(MIN(30,(C1765-D1765)))*(M1765/(M1765+N1765))*(Q1765/(Q1765+R1765)),(MAX(-30,(C1765-D1765)))*(N1765/(M1765+N1765))*(R1765/(R1765+Q1765)))</f>
        <v>-3.82165227695954</v>
      </c>
      <c r="T1765" s="0" t="n">
        <f aca="false">IF(J1765=1,(MIN(30,(D1765-C1765)))*(K1765/(K1765+L1765))*(O1765/(O1765+P1765)),(MAX(-30,(D1765-C1765)))*(L1765/(K1765+L1765))*(P1765/(P1765+O1765)))</f>
        <v>4.31630881681133</v>
      </c>
      <c r="U1765" s="7" t="n">
        <v>43079</v>
      </c>
    </row>
    <row r="1766" customFormat="false" ht="15" hidden="false" customHeight="false" outlineLevel="0" collapsed="false">
      <c r="A1766" s="0" t="s">
        <v>340</v>
      </c>
      <c r="B1766" s="0" t="s">
        <v>324</v>
      </c>
      <c r="C1766" s="0" t="n">
        <v>69</v>
      </c>
      <c r="D1766" s="0" t="n">
        <v>76</v>
      </c>
      <c r="E1766" s="0" t="n">
        <v>35</v>
      </c>
      <c r="F1766" s="0" t="n">
        <v>31</v>
      </c>
      <c r="G1766" s="0" t="n">
        <v>12</v>
      </c>
      <c r="H1766" s="0" t="n">
        <v>6</v>
      </c>
      <c r="I1766" s="0" t="n">
        <v>0</v>
      </c>
      <c r="J1766" s="0" t="n">
        <v>1</v>
      </c>
      <c r="K1766" s="0" t="n">
        <f aca="false">VLOOKUP(A1766,'Team Data'!$A$1:$E$659,2,FALSE())</f>
        <v>12</v>
      </c>
      <c r="L1766" s="0" t="n">
        <f aca="false">VLOOKUP(A1766,'Team Data'!$A$1:$E$659,3,FALSE())</f>
        <v>19</v>
      </c>
      <c r="M1766" s="0" t="n">
        <f aca="false">VLOOKUP(B1766,'Team Data'!$A$1:$E$659,2,FALSE())</f>
        <v>11</v>
      </c>
      <c r="N1766" s="0" t="n">
        <f aca="false">VLOOKUP(B1766,'Team Data'!$A$1:$E$659,3,FALSE())</f>
        <v>19</v>
      </c>
      <c r="O1766" s="0" t="n">
        <f aca="false">VLOOKUP(A1766,'Team Data'!$A$1:$E$659,4,FALSE())</f>
        <v>595</v>
      </c>
      <c r="P1766" s="0" t="n">
        <f aca="false">VLOOKUP(A1766,'Team Data'!$A$1:$E$659,5,FALSE())</f>
        <v>435</v>
      </c>
      <c r="Q1766" s="0" t="n">
        <f aca="false">VLOOKUP(B1766,'Team Data'!$A$1:$E$659,4,FALSE())</f>
        <v>504</v>
      </c>
      <c r="R1766" s="0" t="n">
        <f aca="false">VLOOKUP(B1766,'Team Data'!$A$1:$E$659,5,FALSE())</f>
        <v>464</v>
      </c>
      <c r="S1766" s="0" t="n">
        <f aca="false">IF(I1766=1,(MIN(30,(C1766-D1766)))*(M1766/(M1766+N1766))*(Q1766/(Q1766+R1766)),(MAX(-30,(C1766-D1766)))*(N1766/(M1766+N1766))*(R1766/(R1766+Q1766)))</f>
        <v>-2.12506887052342</v>
      </c>
      <c r="T1766" s="0" t="n">
        <f aca="false">IF(J1766=1,(MIN(30,(D1766-C1766)))*(K1766/(K1766+L1766))*(O1766/(O1766+P1766)),(MAX(-30,(D1766-C1766)))*(L1766/(K1766+L1766))*(P1766/(P1766+O1766)))</f>
        <v>1.56529909176323</v>
      </c>
      <c r="U1766" s="7" t="n">
        <v>43079</v>
      </c>
    </row>
    <row r="1767" customFormat="false" ht="15" hidden="false" customHeight="false" outlineLevel="0" collapsed="false">
      <c r="A1767" s="0" t="s">
        <v>205</v>
      </c>
      <c r="B1767" s="0" t="s">
        <v>256</v>
      </c>
      <c r="C1767" s="0" t="n">
        <v>51</v>
      </c>
      <c r="D1767" s="0" t="n">
        <v>79</v>
      </c>
      <c r="E1767" s="0" t="n">
        <v>27</v>
      </c>
      <c r="F1767" s="0" t="n">
        <v>39</v>
      </c>
      <c r="G1767" s="0" t="n">
        <v>19</v>
      </c>
      <c r="H1767" s="0" t="n">
        <v>18</v>
      </c>
      <c r="I1767" s="0" t="n">
        <v>0</v>
      </c>
      <c r="J1767" s="0" t="n">
        <v>1</v>
      </c>
      <c r="K1767" s="0" t="n">
        <f aca="false">VLOOKUP(A1767,'Team Data'!$A$1:$E$659,2,FALSE())</f>
        <v>5</v>
      </c>
      <c r="L1767" s="0" t="n">
        <f aca="false">VLOOKUP(A1767,'Team Data'!$A$1:$E$659,3,FALSE())</f>
        <v>27</v>
      </c>
      <c r="M1767" s="0" t="n">
        <f aca="false">VLOOKUP(B1767,'Team Data'!$A$1:$E$659,2,FALSE())</f>
        <v>20</v>
      </c>
      <c r="N1767" s="0" t="n">
        <f aca="false">VLOOKUP(B1767,'Team Data'!$A$1:$E$659,3,FALSE())</f>
        <v>14</v>
      </c>
      <c r="O1767" s="0" t="n">
        <f aca="false">VLOOKUP(A1767,'Team Data'!$A$1:$E$659,4,FALSE())</f>
        <v>550</v>
      </c>
      <c r="P1767" s="0" t="n">
        <f aca="false">VLOOKUP(A1767,'Team Data'!$A$1:$E$659,5,FALSE())</f>
        <v>448</v>
      </c>
      <c r="Q1767" s="0" t="n">
        <f aca="false">VLOOKUP(B1767,'Team Data'!$A$1:$E$659,4,FALSE())</f>
        <v>587</v>
      </c>
      <c r="R1767" s="0" t="n">
        <f aca="false">VLOOKUP(B1767,'Team Data'!$A$1:$E$659,5,FALSE())</f>
        <v>530</v>
      </c>
      <c r="S1767" s="0" t="n">
        <f aca="false">IF(I1767=1,(MIN(30,(C1767-D1767)))*(M1767/(M1767+N1767))*(Q1767/(Q1767+R1767)),(MAX(-30,(C1767-D1767)))*(N1767/(M1767+N1767))*(R1767/(R1767+Q1767)))</f>
        <v>-5.47053557322661</v>
      </c>
      <c r="T1767" s="0" t="n">
        <f aca="false">IF(J1767=1,(MIN(30,(D1767-C1767)))*(K1767/(K1767+L1767))*(O1767/(O1767+P1767)),(MAX(-30,(D1767-C1767)))*(L1767/(K1767+L1767))*(P1767/(P1767+O1767)))</f>
        <v>2.41107214428858</v>
      </c>
      <c r="U1767" s="7" t="n">
        <v>43079</v>
      </c>
    </row>
    <row r="1768" customFormat="false" ht="15" hidden="false" customHeight="false" outlineLevel="0" collapsed="false">
      <c r="A1768" s="0" t="s">
        <v>147</v>
      </c>
      <c r="B1768" s="0" t="s">
        <v>227</v>
      </c>
      <c r="C1768" s="0" t="n">
        <v>78</v>
      </c>
      <c r="D1768" s="0" t="n">
        <v>71</v>
      </c>
      <c r="E1768" s="0" t="n">
        <v>33</v>
      </c>
      <c r="F1768" s="0" t="n">
        <v>39</v>
      </c>
      <c r="G1768" s="0" t="n">
        <v>12</v>
      </c>
      <c r="H1768" s="0" t="n">
        <v>16</v>
      </c>
      <c r="I1768" s="0" t="n">
        <v>1</v>
      </c>
      <c r="J1768" s="0" t="n">
        <v>0</v>
      </c>
      <c r="K1768" s="0" t="n">
        <f aca="false">VLOOKUP(A1768,'Team Data'!$A$1:$E$659,2,FALSE())</f>
        <v>15</v>
      </c>
      <c r="L1768" s="0" t="n">
        <f aca="false">VLOOKUP(A1768,'Team Data'!$A$1:$E$659,3,FALSE())</f>
        <v>18</v>
      </c>
      <c r="M1768" s="0" t="n">
        <f aca="false">VLOOKUP(B1768,'Team Data'!$A$1:$E$659,2,FALSE())</f>
        <v>6</v>
      </c>
      <c r="N1768" s="0" t="n">
        <f aca="false">VLOOKUP(B1768,'Team Data'!$A$1:$E$659,3,FALSE())</f>
        <v>26</v>
      </c>
      <c r="O1768" s="0" t="n">
        <f aca="false">VLOOKUP(A1768,'Team Data'!$A$1:$E$659,4,FALSE())</f>
        <v>537</v>
      </c>
      <c r="P1768" s="0" t="n">
        <f aca="false">VLOOKUP(A1768,'Team Data'!$A$1:$E$659,5,FALSE())</f>
        <v>476</v>
      </c>
      <c r="Q1768" s="0" t="n">
        <f aca="false">VLOOKUP(B1768,'Team Data'!$A$1:$E$659,4,FALSE())</f>
        <v>578</v>
      </c>
      <c r="R1768" s="0" t="n">
        <f aca="false">VLOOKUP(B1768,'Team Data'!$A$1:$E$659,5,FALSE())</f>
        <v>464</v>
      </c>
      <c r="S1768" s="0" t="n">
        <f aca="false">IF(I1768=1,(MIN(30,(C1768-D1768)))*(M1768/(M1768+N1768))*(Q1768/(Q1768+R1768)),(MAX(-30,(C1768-D1768)))*(N1768/(M1768+N1768))*(R1768/(R1768+Q1768)))</f>
        <v>0.728047024952015</v>
      </c>
      <c r="T1768" s="0" t="n">
        <f aca="false">IF(J1768=1,(MIN(30,(D1768-C1768)))*(K1768/(K1768+L1768))*(O1768/(O1768+P1768)),(MAX(-30,(D1768-C1768)))*(L1768/(K1768+L1768))*(P1768/(P1768+O1768)))</f>
        <v>-1.79413084447635</v>
      </c>
      <c r="U1768" s="7" t="n">
        <v>43079</v>
      </c>
    </row>
    <row r="1769" customFormat="false" ht="15" hidden="false" customHeight="false" outlineLevel="0" collapsed="false">
      <c r="A1769" s="0" t="s">
        <v>155</v>
      </c>
      <c r="B1769" s="0" t="s">
        <v>42</v>
      </c>
      <c r="C1769" s="0" t="n">
        <v>74</v>
      </c>
      <c r="D1769" s="0" t="n">
        <v>57</v>
      </c>
      <c r="E1769" s="0" t="n">
        <v>34</v>
      </c>
      <c r="F1769" s="0" t="n">
        <v>26</v>
      </c>
      <c r="G1769" s="0" t="n">
        <v>9</v>
      </c>
      <c r="H1769" s="0" t="n">
        <v>12</v>
      </c>
      <c r="I1769" s="0" t="n">
        <v>1</v>
      </c>
      <c r="J1769" s="0" t="n">
        <v>0</v>
      </c>
      <c r="K1769" s="0" t="n">
        <f aca="false">VLOOKUP(A1769,'Team Data'!$A$1:$E$659,2,FALSE())</f>
        <v>11</v>
      </c>
      <c r="L1769" s="0" t="n">
        <f aca="false">VLOOKUP(A1769,'Team Data'!$A$1:$E$659,3,FALSE())</f>
        <v>20</v>
      </c>
      <c r="M1769" s="0" t="n">
        <f aca="false">VLOOKUP(B1769,'Team Data'!$A$1:$E$659,2,FALSE())</f>
        <v>6</v>
      </c>
      <c r="N1769" s="0" t="n">
        <f aca="false">VLOOKUP(B1769,'Team Data'!$A$1:$E$659,3,FALSE())</f>
        <v>24</v>
      </c>
      <c r="O1769" s="0" t="n">
        <f aca="false">VLOOKUP(A1769,'Team Data'!$A$1:$E$659,4,FALSE())</f>
        <v>532</v>
      </c>
      <c r="P1769" s="0" t="n">
        <f aca="false">VLOOKUP(A1769,'Team Data'!$A$1:$E$659,5,FALSE())</f>
        <v>464</v>
      </c>
      <c r="Q1769" s="0" t="n">
        <f aca="false">VLOOKUP(B1769,'Team Data'!$A$1:$E$659,4,FALSE())</f>
        <v>441</v>
      </c>
      <c r="R1769" s="0" t="n">
        <f aca="false">VLOOKUP(B1769,'Team Data'!$A$1:$E$659,5,FALSE())</f>
        <v>464</v>
      </c>
      <c r="S1769" s="0" t="n">
        <f aca="false">IF(I1769=1,(MIN(30,(C1769-D1769)))*(M1769/(M1769+N1769))*(Q1769/(Q1769+R1769)),(MAX(-30,(C1769-D1769)))*(N1769/(M1769+N1769))*(R1769/(R1769+Q1769)))</f>
        <v>1.6567955801105</v>
      </c>
      <c r="T1769" s="0" t="n">
        <f aca="false">IF(J1769=1,(MIN(30,(D1769-C1769)))*(K1769/(K1769+L1769))*(O1769/(O1769+P1769)),(MAX(-30,(D1769-C1769)))*(L1769/(K1769+L1769))*(P1769/(P1769+O1769)))</f>
        <v>-5.10947013861899</v>
      </c>
      <c r="U1769" s="7" t="n">
        <v>43079</v>
      </c>
    </row>
    <row r="1770" customFormat="false" ht="15" hidden="false" customHeight="false" outlineLevel="0" collapsed="false">
      <c r="A1770" s="0" t="s">
        <v>341</v>
      </c>
      <c r="B1770" s="0" t="s">
        <v>23</v>
      </c>
      <c r="C1770" s="0" t="n">
        <v>68</v>
      </c>
      <c r="D1770" s="0" t="n">
        <v>74</v>
      </c>
      <c r="E1770" s="0" t="n">
        <v>26</v>
      </c>
      <c r="F1770" s="0" t="n">
        <v>27</v>
      </c>
      <c r="G1770" s="0" t="n">
        <v>12</v>
      </c>
      <c r="H1770" s="0" t="n">
        <v>14</v>
      </c>
      <c r="I1770" s="0" t="n">
        <v>0</v>
      </c>
      <c r="J1770" s="0" t="n">
        <v>1</v>
      </c>
      <c r="K1770" s="0" t="n">
        <f aca="false">VLOOKUP(A1770,'Team Data'!$A$1:$E$659,2,FALSE())</f>
        <v>20</v>
      </c>
      <c r="L1770" s="0" t="n">
        <f aca="false">VLOOKUP(A1770,'Team Data'!$A$1:$E$659,3,FALSE())</f>
        <v>11</v>
      </c>
      <c r="M1770" s="0" t="n">
        <f aca="false">VLOOKUP(B1770,'Team Data'!$A$1:$E$659,2,FALSE())</f>
        <v>24</v>
      </c>
      <c r="N1770" s="0" t="n">
        <f aca="false">VLOOKUP(B1770,'Team Data'!$A$1:$E$659,3,FALSE())</f>
        <v>11</v>
      </c>
      <c r="O1770" s="0" t="n">
        <f aca="false">VLOOKUP(A1770,'Team Data'!$A$1:$E$659,4,FALSE())</f>
        <v>456</v>
      </c>
      <c r="P1770" s="0" t="n">
        <f aca="false">VLOOKUP(A1770,'Team Data'!$A$1:$E$659,5,FALSE())</f>
        <v>479</v>
      </c>
      <c r="Q1770" s="0" t="n">
        <f aca="false">VLOOKUP(B1770,'Team Data'!$A$1:$E$659,4,FALSE())</f>
        <v>633</v>
      </c>
      <c r="R1770" s="0" t="n">
        <f aca="false">VLOOKUP(B1770,'Team Data'!$A$1:$E$659,5,FALSE())</f>
        <v>543</v>
      </c>
      <c r="S1770" s="0" t="n">
        <f aca="false">IF(I1770=1,(MIN(30,(C1770-D1770)))*(M1770/(M1770+N1770))*(Q1770/(Q1770+R1770)),(MAX(-30,(C1770-D1770)))*(N1770/(M1770+N1770))*(R1770/(R1770+Q1770)))</f>
        <v>-0.870699708454811</v>
      </c>
      <c r="T1770" s="0" t="n">
        <f aca="false">IF(J1770=1,(MIN(30,(D1770-C1770)))*(K1770/(K1770+L1770))*(O1770/(O1770+P1770)),(MAX(-30,(D1770-C1770)))*(L1770/(K1770+L1770))*(P1770/(P1770+O1770)))</f>
        <v>1.88787303777816</v>
      </c>
      <c r="U1770" s="7" t="n">
        <v>43079</v>
      </c>
    </row>
    <row r="1771" customFormat="false" ht="15" hidden="false" customHeight="false" outlineLevel="0" collapsed="false">
      <c r="A1771" s="0" t="s">
        <v>94</v>
      </c>
      <c r="B1771" s="0" t="s">
        <v>39</v>
      </c>
      <c r="C1771" s="0" t="n">
        <v>83</v>
      </c>
      <c r="D1771" s="0" t="n">
        <v>63</v>
      </c>
      <c r="E1771" s="0" t="n">
        <v>36</v>
      </c>
      <c r="F1771" s="0" t="n">
        <v>33</v>
      </c>
      <c r="G1771" s="0" t="n">
        <v>13</v>
      </c>
      <c r="H1771" s="0" t="n">
        <v>14</v>
      </c>
      <c r="I1771" s="0" t="n">
        <v>1</v>
      </c>
      <c r="J1771" s="0" t="n">
        <v>0</v>
      </c>
      <c r="K1771" s="0" t="n">
        <f aca="false">VLOOKUP(A1771,'Team Data'!$A$1:$E$659,2,FALSE())</f>
        <v>21</v>
      </c>
      <c r="L1771" s="0" t="n">
        <f aca="false">VLOOKUP(A1771,'Team Data'!$A$1:$E$659,3,FALSE())</f>
        <v>11</v>
      </c>
      <c r="M1771" s="0" t="n">
        <f aca="false">VLOOKUP(B1771,'Team Data'!$A$1:$E$659,2,FALSE())</f>
        <v>9</v>
      </c>
      <c r="N1771" s="0" t="n">
        <f aca="false">VLOOKUP(B1771,'Team Data'!$A$1:$E$659,3,FALSE())</f>
        <v>22</v>
      </c>
      <c r="O1771" s="0" t="n">
        <f aca="false">VLOOKUP(A1771,'Team Data'!$A$1:$E$659,4,FALSE())</f>
        <v>515</v>
      </c>
      <c r="P1771" s="0" t="n">
        <f aca="false">VLOOKUP(A1771,'Team Data'!$A$1:$E$659,5,FALSE())</f>
        <v>471</v>
      </c>
      <c r="Q1771" s="0" t="n">
        <f aca="false">VLOOKUP(B1771,'Team Data'!$A$1:$E$659,4,FALSE())</f>
        <v>486</v>
      </c>
      <c r="R1771" s="0" t="n">
        <f aca="false">VLOOKUP(B1771,'Team Data'!$A$1:$E$659,5,FALSE())</f>
        <v>452</v>
      </c>
      <c r="S1771" s="0" t="n">
        <f aca="false">IF(I1771=1,(MIN(30,(C1771-D1771)))*(M1771/(M1771+N1771))*(Q1771/(Q1771+R1771)),(MAX(-30,(C1771-D1771)))*(N1771/(M1771+N1771))*(R1771/(R1771+Q1771)))</f>
        <v>3.00846000412683</v>
      </c>
      <c r="T1771" s="0" t="n">
        <f aca="false">IF(J1771=1,(MIN(30,(D1771-C1771)))*(K1771/(K1771+L1771))*(O1771/(O1771+P1771)),(MAX(-30,(D1771-C1771)))*(L1771/(K1771+L1771))*(P1771/(P1771+O1771)))</f>
        <v>-3.28410243407708</v>
      </c>
      <c r="U1771" s="7" t="n">
        <v>43079</v>
      </c>
    </row>
    <row r="1772" customFormat="false" ht="15" hidden="false" customHeight="false" outlineLevel="0" collapsed="false">
      <c r="A1772" s="0" t="s">
        <v>119</v>
      </c>
      <c r="B1772" s="0" t="s">
        <v>40</v>
      </c>
      <c r="C1772" s="0" t="n">
        <v>55</v>
      </c>
      <c r="D1772" s="0" t="n">
        <v>66</v>
      </c>
      <c r="E1772" s="0" t="n">
        <v>42</v>
      </c>
      <c r="F1772" s="0" t="n">
        <v>26</v>
      </c>
      <c r="G1772" s="0" t="n">
        <v>27</v>
      </c>
      <c r="H1772" s="0" t="n">
        <v>9</v>
      </c>
      <c r="I1772" s="0" t="n">
        <v>0</v>
      </c>
      <c r="J1772" s="0" t="n">
        <v>1</v>
      </c>
      <c r="K1772" s="0" t="n">
        <f aca="false">VLOOKUP(A1772,'Team Data'!$A$1:$E$659,2,FALSE())</f>
        <v>22</v>
      </c>
      <c r="L1772" s="0" t="n">
        <f aca="false">VLOOKUP(A1772,'Team Data'!$A$1:$E$659,3,FALSE())</f>
        <v>9</v>
      </c>
      <c r="M1772" s="0" t="n">
        <f aca="false">VLOOKUP(B1772,'Team Data'!$A$1:$E$659,2,FALSE())</f>
        <v>12</v>
      </c>
      <c r="N1772" s="0" t="n">
        <f aca="false">VLOOKUP(B1772,'Team Data'!$A$1:$E$659,3,FALSE())</f>
        <v>18</v>
      </c>
      <c r="O1772" s="0" t="n">
        <f aca="false">VLOOKUP(A1772,'Team Data'!$A$1:$E$659,4,FALSE())</f>
        <v>454</v>
      </c>
      <c r="P1772" s="0" t="n">
        <f aca="false">VLOOKUP(A1772,'Team Data'!$A$1:$E$659,5,FALSE())</f>
        <v>502</v>
      </c>
      <c r="Q1772" s="0" t="n">
        <f aca="false">VLOOKUP(B1772,'Team Data'!$A$1:$E$659,4,FALSE())</f>
        <v>502</v>
      </c>
      <c r="R1772" s="0" t="n">
        <f aca="false">VLOOKUP(B1772,'Team Data'!$A$1:$E$659,5,FALSE())</f>
        <v>400</v>
      </c>
      <c r="S1772" s="0" t="n">
        <f aca="false">IF(I1772=1,(MIN(30,(C1772-D1772)))*(M1772/(M1772+N1772))*(Q1772/(Q1772+R1772)),(MAX(-30,(C1772-D1772)))*(N1772/(M1772+N1772))*(R1772/(R1772+Q1772)))</f>
        <v>-2.92682926829268</v>
      </c>
      <c r="T1772" s="0" t="n">
        <f aca="false">IF(J1772=1,(MIN(30,(D1772-C1772)))*(K1772/(K1772+L1772))*(O1772/(O1772+P1772)),(MAX(-30,(D1772-C1772)))*(L1772/(K1772+L1772))*(P1772/(P1772+O1772)))</f>
        <v>3.70724794169254</v>
      </c>
      <c r="U1772" s="7" t="n">
        <v>43079</v>
      </c>
    </row>
    <row r="1773" customFormat="false" ht="15" hidden="false" customHeight="false" outlineLevel="0" collapsed="false">
      <c r="A1773" s="0" t="s">
        <v>19</v>
      </c>
      <c r="B1773" s="0" t="s">
        <v>223</v>
      </c>
      <c r="C1773" s="0" t="n">
        <v>58</v>
      </c>
      <c r="D1773" s="0" t="n">
        <v>85</v>
      </c>
      <c r="E1773" s="0" t="n">
        <v>22</v>
      </c>
      <c r="F1773" s="0" t="n">
        <v>35</v>
      </c>
      <c r="G1773" s="0" t="n">
        <v>19</v>
      </c>
      <c r="H1773" s="0" t="n">
        <v>11</v>
      </c>
      <c r="I1773" s="0" t="n">
        <v>0</v>
      </c>
      <c r="J1773" s="0" t="n">
        <v>1</v>
      </c>
      <c r="K1773" s="0" t="n">
        <f aca="false">VLOOKUP(A1773,'Team Data'!$A$1:$E$659,2,FALSE())</f>
        <v>14</v>
      </c>
      <c r="L1773" s="0" t="n">
        <f aca="false">VLOOKUP(A1773,'Team Data'!$A$1:$E$659,3,FALSE())</f>
        <v>21</v>
      </c>
      <c r="M1773" s="0" t="n">
        <f aca="false">VLOOKUP(B1773,'Team Data'!$A$1:$E$659,2,FALSE())</f>
        <v>16</v>
      </c>
      <c r="N1773" s="0" t="n">
        <f aca="false">VLOOKUP(B1773,'Team Data'!$A$1:$E$659,3,FALSE())</f>
        <v>16</v>
      </c>
      <c r="O1773" s="0" t="n">
        <f aca="false">VLOOKUP(A1773,'Team Data'!$A$1:$E$659,4,FALSE())</f>
        <v>471</v>
      </c>
      <c r="P1773" s="0" t="n">
        <f aca="false">VLOOKUP(A1773,'Team Data'!$A$1:$E$659,5,FALSE())</f>
        <v>659</v>
      </c>
      <c r="Q1773" s="0" t="n">
        <f aca="false">VLOOKUP(B1773,'Team Data'!$A$1:$E$659,4,FALSE())</f>
        <v>583</v>
      </c>
      <c r="R1773" s="0" t="n">
        <f aca="false">VLOOKUP(B1773,'Team Data'!$A$1:$E$659,5,FALSE())</f>
        <v>479</v>
      </c>
      <c r="S1773" s="0" t="n">
        <f aca="false">IF(I1773=1,(MIN(30,(C1773-D1773)))*(M1773/(M1773+N1773))*(Q1773/(Q1773+R1773)),(MAX(-30,(C1773-D1773)))*(N1773/(M1773+N1773))*(R1773/(R1773+Q1773)))</f>
        <v>-6.08898305084746</v>
      </c>
      <c r="T1773" s="0" t="n">
        <f aca="false">IF(J1773=1,(MIN(30,(D1773-C1773)))*(K1773/(K1773+L1773))*(O1773/(O1773+P1773)),(MAX(-30,(D1773-C1773)))*(L1773/(K1773+L1773))*(P1773/(P1773+O1773)))</f>
        <v>4.50159292035398</v>
      </c>
      <c r="U1773" s="7" t="n">
        <v>43079</v>
      </c>
    </row>
    <row r="1774" customFormat="false" ht="15" hidden="false" customHeight="false" outlineLevel="0" collapsed="false">
      <c r="A1774" s="0" t="s">
        <v>9</v>
      </c>
      <c r="B1774" s="0" t="s">
        <v>15</v>
      </c>
      <c r="C1774" s="0" t="n">
        <v>82</v>
      </c>
      <c r="D1774" s="0" t="n">
        <v>88</v>
      </c>
      <c r="E1774" s="0" t="n">
        <v>30</v>
      </c>
      <c r="F1774" s="0" t="n">
        <v>43</v>
      </c>
      <c r="G1774" s="0" t="n">
        <v>8</v>
      </c>
      <c r="H1774" s="0" t="n">
        <v>12</v>
      </c>
      <c r="I1774" s="0" t="n">
        <v>0</v>
      </c>
      <c r="J1774" s="0" t="n">
        <v>1</v>
      </c>
      <c r="K1774" s="0" t="n">
        <f aca="false">VLOOKUP(A1774,'Team Data'!$A$1:$E$659,2,FALSE())</f>
        <v>20</v>
      </c>
      <c r="L1774" s="0" t="n">
        <f aca="false">VLOOKUP(A1774,'Team Data'!$A$1:$E$659,3,FALSE())</f>
        <v>16</v>
      </c>
      <c r="M1774" s="0" t="n">
        <f aca="false">VLOOKUP(B1774,'Team Data'!$A$1:$E$659,2,FALSE())</f>
        <v>26</v>
      </c>
      <c r="N1774" s="0" t="n">
        <f aca="false">VLOOKUP(B1774,'Team Data'!$A$1:$E$659,3,FALSE())</f>
        <v>8</v>
      </c>
      <c r="O1774" s="0" t="n">
        <f aca="false">VLOOKUP(A1774,'Team Data'!$A$1:$E$659,4,FALSE())</f>
        <v>741</v>
      </c>
      <c r="P1774" s="0" t="n">
        <f aca="false">VLOOKUP(A1774,'Team Data'!$A$1:$E$659,5,FALSE())</f>
        <v>460</v>
      </c>
      <c r="Q1774" s="0" t="n">
        <f aca="false">VLOOKUP(B1774,'Team Data'!$A$1:$E$659,4,FALSE())</f>
        <v>626</v>
      </c>
      <c r="R1774" s="0" t="n">
        <f aca="false">VLOOKUP(B1774,'Team Data'!$A$1:$E$659,5,FALSE())</f>
        <v>506</v>
      </c>
      <c r="S1774" s="0" t="n">
        <f aca="false">IF(I1774=1,(MIN(30,(C1774-D1774)))*(M1774/(M1774+N1774))*(Q1774/(Q1774+R1774)),(MAX(-30,(C1774-D1774)))*(N1774/(M1774+N1774))*(R1774/(R1774+Q1774)))</f>
        <v>-0.631053834961546</v>
      </c>
      <c r="T1774" s="0" t="n">
        <f aca="false">IF(J1774=1,(MIN(30,(D1774-C1774)))*(K1774/(K1774+L1774))*(O1774/(O1774+P1774)),(MAX(-30,(D1774-C1774)))*(L1774/(K1774+L1774))*(P1774/(P1774+O1774)))</f>
        <v>2.05661948376353</v>
      </c>
      <c r="U1774" s="7" t="n">
        <v>43079</v>
      </c>
    </row>
    <row r="1775" customFormat="false" ht="15" hidden="false" customHeight="false" outlineLevel="0" collapsed="false">
      <c r="A1775" s="0" t="s">
        <v>230</v>
      </c>
      <c r="B1775" s="0" t="s">
        <v>260</v>
      </c>
      <c r="C1775" s="0" t="n">
        <v>87</v>
      </c>
      <c r="D1775" s="0" t="n">
        <v>84</v>
      </c>
      <c r="E1775" s="0" t="n">
        <v>24</v>
      </c>
      <c r="F1775" s="0" t="n">
        <v>38</v>
      </c>
      <c r="G1775" s="0" t="n">
        <v>5</v>
      </c>
      <c r="H1775" s="0" t="n">
        <v>14</v>
      </c>
      <c r="I1775" s="0" t="n">
        <v>1</v>
      </c>
      <c r="J1775" s="0" t="n">
        <v>0</v>
      </c>
      <c r="K1775" s="0" t="n">
        <f aca="false">VLOOKUP(A1775,'Team Data'!$A$1:$E$659,2,FALSE())</f>
        <v>20</v>
      </c>
      <c r="L1775" s="0" t="n">
        <f aca="false">VLOOKUP(A1775,'Team Data'!$A$1:$E$659,3,FALSE())</f>
        <v>14</v>
      </c>
      <c r="M1775" s="0" t="n">
        <f aca="false">VLOOKUP(B1775,'Team Data'!$A$1:$E$659,2,FALSE())</f>
        <v>11</v>
      </c>
      <c r="N1775" s="0" t="n">
        <f aca="false">VLOOKUP(B1775,'Team Data'!$A$1:$E$659,3,FALSE())</f>
        <v>20</v>
      </c>
      <c r="O1775" s="0" t="n">
        <f aca="false">VLOOKUP(A1775,'Team Data'!$A$1:$E$659,4,FALSE())</f>
        <v>504</v>
      </c>
      <c r="P1775" s="0" t="n">
        <f aca="false">VLOOKUP(A1775,'Team Data'!$A$1:$E$659,5,FALSE())</f>
        <v>516</v>
      </c>
      <c r="Q1775" s="0" t="n">
        <f aca="false">VLOOKUP(B1775,'Team Data'!$A$1:$E$659,4,FALSE())</f>
        <v>508</v>
      </c>
      <c r="R1775" s="0" t="n">
        <f aca="false">VLOOKUP(B1775,'Team Data'!$A$1:$E$659,5,FALSE())</f>
        <v>478</v>
      </c>
      <c r="S1775" s="0" t="n">
        <f aca="false">IF(I1775=1,(MIN(30,(C1775-D1775)))*(M1775/(M1775+N1775))*(Q1775/(Q1775+R1775)),(MAX(-30,(C1775-D1775)))*(N1775/(M1775+N1775))*(R1775/(R1775+Q1775)))</f>
        <v>0.548452528953739</v>
      </c>
      <c r="T1775" s="0" t="n">
        <f aca="false">IF(J1775=1,(MIN(30,(D1775-C1775)))*(K1775/(K1775+L1775))*(O1775/(O1775+P1775)),(MAX(-30,(D1775-C1775)))*(L1775/(K1775+L1775))*(P1775/(P1775+O1775)))</f>
        <v>-0.624913494809689</v>
      </c>
      <c r="U1775" s="7" t="n">
        <v>43079</v>
      </c>
    </row>
    <row r="1776" customFormat="false" ht="15" hidden="false" customHeight="false" outlineLevel="0" collapsed="false">
      <c r="A1776" s="0" t="s">
        <v>259</v>
      </c>
      <c r="B1776" s="0" t="s">
        <v>229</v>
      </c>
      <c r="C1776" s="0" t="n">
        <v>55</v>
      </c>
      <c r="D1776" s="0" t="n">
        <v>64</v>
      </c>
      <c r="E1776" s="0" t="n">
        <v>30</v>
      </c>
      <c r="F1776" s="0" t="n">
        <v>26</v>
      </c>
      <c r="G1776" s="0" t="n">
        <v>12</v>
      </c>
      <c r="H1776" s="0" t="n">
        <v>12</v>
      </c>
      <c r="I1776" s="0" t="n">
        <v>0</v>
      </c>
      <c r="J1776" s="0" t="n">
        <v>1</v>
      </c>
      <c r="K1776" s="0" t="n">
        <f aca="false">VLOOKUP(A1776,'Team Data'!$A$1:$E$659,2,FALSE())</f>
        <v>4</v>
      </c>
      <c r="L1776" s="0" t="n">
        <f aca="false">VLOOKUP(A1776,'Team Data'!$A$1:$E$659,3,FALSE())</f>
        <v>26</v>
      </c>
      <c r="M1776" s="0" t="n">
        <f aca="false">VLOOKUP(B1776,'Team Data'!$A$1:$E$659,2,FALSE())</f>
        <v>10</v>
      </c>
      <c r="N1776" s="0" t="n">
        <f aca="false">VLOOKUP(B1776,'Team Data'!$A$1:$E$659,3,FALSE())</f>
        <v>22</v>
      </c>
      <c r="O1776" s="0" t="n">
        <f aca="false">VLOOKUP(A1776,'Team Data'!$A$1:$E$659,4,FALSE())</f>
        <v>537</v>
      </c>
      <c r="P1776" s="0" t="n">
        <f aca="false">VLOOKUP(A1776,'Team Data'!$A$1:$E$659,5,FALSE())</f>
        <v>418</v>
      </c>
      <c r="Q1776" s="0" t="n">
        <f aca="false">VLOOKUP(B1776,'Team Data'!$A$1:$E$659,4,FALSE())</f>
        <v>517</v>
      </c>
      <c r="R1776" s="0" t="n">
        <f aca="false">VLOOKUP(B1776,'Team Data'!$A$1:$E$659,5,FALSE())</f>
        <v>456</v>
      </c>
      <c r="S1776" s="0" t="n">
        <f aca="false">IF(I1776=1,(MIN(30,(C1776-D1776)))*(M1776/(M1776+N1776))*(Q1776/(Q1776+R1776)),(MAX(-30,(C1776-D1776)))*(N1776/(M1776+N1776))*(R1776/(R1776+Q1776)))</f>
        <v>-2.89979445015416</v>
      </c>
      <c r="T1776" s="0" t="n">
        <f aca="false">IF(J1776=1,(MIN(30,(D1776-C1776)))*(K1776/(K1776+L1776))*(O1776/(O1776+P1776)),(MAX(-30,(D1776-C1776)))*(L1776/(K1776+L1776))*(P1776/(P1776+O1776)))</f>
        <v>0.674764397905759</v>
      </c>
      <c r="U1776" s="7" t="n">
        <v>43079</v>
      </c>
    </row>
    <row r="1777" customFormat="false" ht="15" hidden="false" customHeight="false" outlineLevel="0" collapsed="false">
      <c r="A1777" s="0" t="s">
        <v>638</v>
      </c>
      <c r="B1777" s="0" t="s">
        <v>111</v>
      </c>
      <c r="C1777" s="0" t="n">
        <v>64</v>
      </c>
      <c r="D1777" s="0" t="n">
        <v>82</v>
      </c>
      <c r="E1777" s="0" t="n">
        <v>29</v>
      </c>
      <c r="F1777" s="0" t="n">
        <v>41</v>
      </c>
      <c r="G1777" s="0" t="n">
        <v>15</v>
      </c>
      <c r="H1777" s="0" t="n">
        <v>10</v>
      </c>
      <c r="I1777" s="0" t="n">
        <v>0</v>
      </c>
      <c r="J1777" s="0" t="n">
        <v>1</v>
      </c>
      <c r="K1777" s="0" t="n">
        <f aca="false">VLOOKUP(A1777,'Team Data'!$A$1:$E$659,2,FALSE())</f>
        <v>0</v>
      </c>
      <c r="L1777" s="0" t="n">
        <f aca="false">VLOOKUP(A1777,'Team Data'!$A$1:$E$659,3,FALSE())</f>
        <v>1</v>
      </c>
      <c r="M1777" s="0" t="n">
        <f aca="false">VLOOKUP(B1777,'Team Data'!$A$1:$E$659,2,FALSE())</f>
        <v>17</v>
      </c>
      <c r="N1777" s="0" t="n">
        <f aca="false">VLOOKUP(B1777,'Team Data'!$A$1:$E$659,3,FALSE())</f>
        <v>13</v>
      </c>
      <c r="O1777" s="0" t="n">
        <f aca="false">VLOOKUP(A1777,'Team Data'!$A$1:$E$659,4,FALSE())</f>
        <v>17</v>
      </c>
      <c r="P1777" s="0" t="n">
        <f aca="false">VLOOKUP(A1777,'Team Data'!$A$1:$E$659,5,FALSE())</f>
        <v>13</v>
      </c>
      <c r="Q1777" s="0" t="n">
        <f aca="false">VLOOKUP(B1777,'Team Data'!$A$1:$E$659,4,FALSE())</f>
        <v>461</v>
      </c>
      <c r="R1777" s="0" t="n">
        <f aca="false">VLOOKUP(B1777,'Team Data'!$A$1:$E$659,5,FALSE())</f>
        <v>455</v>
      </c>
      <c r="S1777" s="0" t="n">
        <f aca="false">IF(I1777=1,(MIN(30,(C1777-D1777)))*(M1777/(M1777+N1777))*(Q1777/(Q1777+R1777)),(MAX(-30,(C1777-D1777)))*(N1777/(M1777+N1777))*(R1777/(R1777+Q1777)))</f>
        <v>-3.87445414847162</v>
      </c>
      <c r="T1777" s="0" t="n">
        <f aca="false">IF(J1777=1,(MIN(30,(D1777-C1777)))*(K1777/(K1777+L1777))*(O1777/(O1777+P1777)),(MAX(-30,(D1777-C1777)))*(L1777/(K1777+L1777))*(P1777/(P1777+O1777)))</f>
        <v>0</v>
      </c>
      <c r="U1777" s="7" t="n">
        <v>43079</v>
      </c>
    </row>
    <row r="1778" customFormat="false" ht="15" hidden="false" customHeight="false" outlineLevel="0" collapsed="false">
      <c r="A1778" s="0" t="s">
        <v>121</v>
      </c>
      <c r="B1778" s="0" t="s">
        <v>319</v>
      </c>
      <c r="C1778" s="0" t="n">
        <v>82</v>
      </c>
      <c r="D1778" s="0" t="n">
        <v>89</v>
      </c>
      <c r="E1778" s="0" t="n">
        <v>39</v>
      </c>
      <c r="F1778" s="0" t="n">
        <v>34</v>
      </c>
      <c r="G1778" s="0" t="n">
        <v>16</v>
      </c>
      <c r="H1778" s="0" t="n">
        <v>12</v>
      </c>
      <c r="I1778" s="0" t="n">
        <v>0</v>
      </c>
      <c r="J1778" s="0" t="n">
        <v>1</v>
      </c>
      <c r="K1778" s="0" t="n">
        <f aca="false">VLOOKUP(A1778,'Team Data'!$A$1:$E$659,2,FALSE())</f>
        <v>14</v>
      </c>
      <c r="L1778" s="0" t="n">
        <f aca="false">VLOOKUP(A1778,'Team Data'!$A$1:$E$659,3,FALSE())</f>
        <v>18</v>
      </c>
      <c r="M1778" s="0" t="n">
        <f aca="false">VLOOKUP(B1778,'Team Data'!$A$1:$E$659,2,FALSE())</f>
        <v>20</v>
      </c>
      <c r="N1778" s="0" t="n">
        <f aca="false">VLOOKUP(B1778,'Team Data'!$A$1:$E$659,3,FALSE())</f>
        <v>13</v>
      </c>
      <c r="O1778" s="0" t="n">
        <f aca="false">VLOOKUP(A1778,'Team Data'!$A$1:$E$659,4,FALSE())</f>
        <v>590</v>
      </c>
      <c r="P1778" s="0" t="n">
        <f aca="false">VLOOKUP(A1778,'Team Data'!$A$1:$E$659,5,FALSE())</f>
        <v>445</v>
      </c>
      <c r="Q1778" s="0" t="n">
        <f aca="false">VLOOKUP(B1778,'Team Data'!$A$1:$E$659,4,FALSE())</f>
        <v>561</v>
      </c>
      <c r="R1778" s="0" t="n">
        <f aca="false">VLOOKUP(B1778,'Team Data'!$A$1:$E$659,5,FALSE())</f>
        <v>525</v>
      </c>
      <c r="S1778" s="0" t="n">
        <f aca="false">IF(I1778=1,(MIN(30,(C1778-D1778)))*(M1778/(M1778+N1778))*(Q1778/(Q1778+R1778)),(MAX(-30,(C1778-D1778)))*(N1778/(M1778+N1778))*(R1778/(R1778+Q1778)))</f>
        <v>-1.33308220324795</v>
      </c>
      <c r="T1778" s="0" t="n">
        <f aca="false">IF(J1778=1,(MIN(30,(D1778-C1778)))*(K1778/(K1778+L1778))*(O1778/(O1778+P1778)),(MAX(-30,(D1778-C1778)))*(L1778/(K1778+L1778))*(P1778/(P1778+O1778)))</f>
        <v>1.7457729468599</v>
      </c>
      <c r="U1778" s="7" t="n">
        <v>43079</v>
      </c>
    </row>
    <row r="1779" customFormat="false" ht="15" hidden="false" customHeight="false" outlineLevel="0" collapsed="false">
      <c r="A1779" s="0" t="s">
        <v>301</v>
      </c>
      <c r="B1779" s="0" t="s">
        <v>92</v>
      </c>
      <c r="C1779" s="0" t="n">
        <v>53</v>
      </c>
      <c r="D1779" s="0" t="n">
        <v>72</v>
      </c>
      <c r="E1779" s="0" t="n">
        <v>38</v>
      </c>
      <c r="F1779" s="0" t="n">
        <v>44</v>
      </c>
      <c r="G1779" s="0" t="n">
        <v>19</v>
      </c>
      <c r="H1779" s="0" t="n">
        <v>13</v>
      </c>
      <c r="I1779" s="0" t="n">
        <v>0</v>
      </c>
      <c r="J1779" s="0" t="n">
        <v>1</v>
      </c>
      <c r="K1779" s="0" t="n">
        <f aca="false">VLOOKUP(A1779,'Team Data'!$A$1:$E$659,2,FALSE())</f>
        <v>14</v>
      </c>
      <c r="L1779" s="0" t="n">
        <f aca="false">VLOOKUP(A1779,'Team Data'!$A$1:$E$659,3,FALSE())</f>
        <v>17</v>
      </c>
      <c r="M1779" s="0" t="n">
        <f aca="false">VLOOKUP(B1779,'Team Data'!$A$1:$E$659,2,FALSE())</f>
        <v>23</v>
      </c>
      <c r="N1779" s="0" t="n">
        <f aca="false">VLOOKUP(B1779,'Team Data'!$A$1:$E$659,3,FALSE())</f>
        <v>12</v>
      </c>
      <c r="O1779" s="0" t="n">
        <f aca="false">VLOOKUP(A1779,'Team Data'!$A$1:$E$659,4,FALSE())</f>
        <v>549</v>
      </c>
      <c r="P1779" s="0" t="n">
        <f aca="false">VLOOKUP(A1779,'Team Data'!$A$1:$E$659,5,FALSE())</f>
        <v>466</v>
      </c>
      <c r="Q1779" s="0" t="n">
        <f aca="false">VLOOKUP(B1779,'Team Data'!$A$1:$E$659,4,FALSE())</f>
        <v>673</v>
      </c>
      <c r="R1779" s="0" t="n">
        <f aca="false">VLOOKUP(B1779,'Team Data'!$A$1:$E$659,5,FALSE())</f>
        <v>500</v>
      </c>
      <c r="S1779" s="0" t="n">
        <f aca="false">IF(I1779=1,(MIN(30,(C1779-D1779)))*(M1779/(M1779+N1779))*(Q1779/(Q1779+R1779)),(MAX(-30,(C1779-D1779)))*(N1779/(M1779+N1779))*(R1779/(R1779+Q1779)))</f>
        <v>-2.77676287906467</v>
      </c>
      <c r="T1779" s="0" t="n">
        <f aca="false">IF(J1779=1,(MIN(30,(D1779-C1779)))*(K1779/(K1779+L1779))*(O1779/(O1779+P1779)),(MAX(-30,(D1779-C1779)))*(L1779/(K1779+L1779))*(P1779/(P1779+O1779)))</f>
        <v>4.64115684093437</v>
      </c>
      <c r="U1779" s="7" t="n">
        <v>43079</v>
      </c>
    </row>
    <row r="1780" customFormat="false" ht="15" hidden="false" customHeight="false" outlineLevel="0" collapsed="false">
      <c r="A1780" s="0" t="s">
        <v>402</v>
      </c>
      <c r="B1780" s="0" t="s">
        <v>89</v>
      </c>
      <c r="C1780" s="0" t="n">
        <v>46</v>
      </c>
      <c r="D1780" s="0" t="n">
        <v>106</v>
      </c>
      <c r="E1780" s="0" t="n">
        <v>33</v>
      </c>
      <c r="F1780" s="0" t="n">
        <v>52</v>
      </c>
      <c r="G1780" s="0" t="n">
        <v>22</v>
      </c>
      <c r="H1780" s="0" t="n">
        <v>10</v>
      </c>
      <c r="I1780" s="0" t="n">
        <v>0</v>
      </c>
      <c r="J1780" s="0" t="n">
        <v>1</v>
      </c>
      <c r="K1780" s="0" t="n">
        <f aca="false">VLOOKUP(A1780,'Team Data'!$A$1:$E$659,2,FALSE())</f>
        <v>0</v>
      </c>
      <c r="L1780" s="0" t="n">
        <f aca="false">VLOOKUP(A1780,'Team Data'!$A$1:$E$659,3,FALSE())</f>
        <v>4</v>
      </c>
      <c r="M1780" s="0" t="n">
        <f aca="false">VLOOKUP(B1780,'Team Data'!$A$1:$E$659,2,FALSE())</f>
        <v>12</v>
      </c>
      <c r="N1780" s="0" t="n">
        <f aca="false">VLOOKUP(B1780,'Team Data'!$A$1:$E$659,3,FALSE())</f>
        <v>19</v>
      </c>
      <c r="O1780" s="0" t="n">
        <f aca="false">VLOOKUP(A1780,'Team Data'!$A$1:$E$659,4,FALSE())</f>
        <v>62</v>
      </c>
      <c r="P1780" s="0" t="n">
        <f aca="false">VLOOKUP(A1780,'Team Data'!$A$1:$E$659,5,FALSE())</f>
        <v>69</v>
      </c>
      <c r="Q1780" s="0" t="n">
        <f aca="false">VLOOKUP(B1780,'Team Data'!$A$1:$E$659,4,FALSE())</f>
        <v>476</v>
      </c>
      <c r="R1780" s="0" t="n">
        <f aca="false">VLOOKUP(B1780,'Team Data'!$A$1:$E$659,5,FALSE())</f>
        <v>457</v>
      </c>
      <c r="S1780" s="0" t="n">
        <f aca="false">IF(I1780=1,(MIN(30,(C1780-D1780)))*(M1780/(M1780+N1780))*(Q1780/(Q1780+R1780)),(MAX(-30,(C1780-D1780)))*(N1780/(M1780+N1780))*(R1780/(R1780+Q1780)))</f>
        <v>-9.00632714448709</v>
      </c>
      <c r="T1780" s="0" t="n">
        <f aca="false">IF(J1780=1,(MIN(30,(D1780-C1780)))*(K1780/(K1780+L1780))*(O1780/(O1780+P1780)),(MAX(-30,(D1780-C1780)))*(L1780/(K1780+L1780))*(P1780/(P1780+O1780)))</f>
        <v>0</v>
      </c>
      <c r="U1780" s="7" t="n">
        <v>43079</v>
      </c>
    </row>
    <row r="1781" customFormat="false" ht="15" hidden="false" customHeight="false" outlineLevel="0" collapsed="false">
      <c r="A1781" s="0" t="s">
        <v>51</v>
      </c>
      <c r="B1781" s="0" t="s">
        <v>52</v>
      </c>
      <c r="C1781" s="0" t="n">
        <v>50</v>
      </c>
      <c r="D1781" s="0" t="n">
        <v>64</v>
      </c>
      <c r="E1781" s="0" t="n">
        <v>27</v>
      </c>
      <c r="F1781" s="0" t="n">
        <v>33</v>
      </c>
      <c r="G1781" s="0" t="n">
        <v>20</v>
      </c>
      <c r="H1781" s="0" t="n">
        <v>14</v>
      </c>
      <c r="I1781" s="0" t="n">
        <v>0</v>
      </c>
      <c r="J1781" s="0" t="n">
        <v>1</v>
      </c>
      <c r="K1781" s="0" t="n">
        <f aca="false">VLOOKUP(A1781,'Team Data'!$A$1:$E$659,2,FALSE())</f>
        <v>6</v>
      </c>
      <c r="L1781" s="0" t="n">
        <f aca="false">VLOOKUP(A1781,'Team Data'!$A$1:$E$659,3,FALSE())</f>
        <v>23</v>
      </c>
      <c r="M1781" s="0" t="n">
        <f aca="false">VLOOKUP(B1781,'Team Data'!$A$1:$E$659,2,FALSE())</f>
        <v>10</v>
      </c>
      <c r="N1781" s="0" t="n">
        <f aca="false">VLOOKUP(B1781,'Team Data'!$A$1:$E$659,3,FALSE())</f>
        <v>23</v>
      </c>
      <c r="O1781" s="0" t="n">
        <f aca="false">VLOOKUP(A1781,'Team Data'!$A$1:$E$659,4,FALSE())</f>
        <v>485</v>
      </c>
      <c r="P1781" s="0" t="n">
        <f aca="false">VLOOKUP(A1781,'Team Data'!$A$1:$E$659,5,FALSE())</f>
        <v>443</v>
      </c>
      <c r="Q1781" s="0" t="n">
        <f aca="false">VLOOKUP(B1781,'Team Data'!$A$1:$E$659,4,FALSE())</f>
        <v>543</v>
      </c>
      <c r="R1781" s="0" t="n">
        <f aca="false">VLOOKUP(B1781,'Team Data'!$A$1:$E$659,5,FALSE())</f>
        <v>482</v>
      </c>
      <c r="S1781" s="0" t="n">
        <f aca="false">IF(I1781=1,(MIN(30,(C1781-D1781)))*(M1781/(M1781+N1781))*(Q1781/(Q1781+R1781)),(MAX(-30,(C1781-D1781)))*(N1781/(M1781+N1781))*(R1781/(R1781+Q1781)))</f>
        <v>-4.58844050258684</v>
      </c>
      <c r="T1781" s="0" t="n">
        <f aca="false">IF(J1781=1,(MIN(30,(D1781-C1781)))*(K1781/(K1781+L1781))*(O1781/(O1781+P1781)),(MAX(-30,(D1781-C1781)))*(L1781/(K1781+L1781))*(P1781/(P1781+O1781)))</f>
        <v>1.51382282996433</v>
      </c>
      <c r="U1781" s="7" t="n">
        <v>43079</v>
      </c>
    </row>
    <row r="1782" customFormat="false" ht="15" hidden="false" customHeight="false" outlineLevel="0" collapsed="false">
      <c r="A1782" s="0" t="s">
        <v>140</v>
      </c>
      <c r="B1782" s="0" t="s">
        <v>334</v>
      </c>
      <c r="C1782" s="0" t="n">
        <v>68</v>
      </c>
      <c r="D1782" s="0" t="n">
        <v>77</v>
      </c>
      <c r="E1782" s="0" t="n">
        <v>33</v>
      </c>
      <c r="F1782" s="0" t="n">
        <v>37</v>
      </c>
      <c r="G1782" s="0" t="n">
        <v>12</v>
      </c>
      <c r="H1782" s="0" t="n">
        <v>11</v>
      </c>
      <c r="I1782" s="0" t="n">
        <v>0</v>
      </c>
      <c r="J1782" s="0" t="n">
        <v>1</v>
      </c>
      <c r="K1782" s="0" t="n">
        <f aca="false">VLOOKUP(A1782,'Team Data'!$A$1:$E$659,2,FALSE())</f>
        <v>13</v>
      </c>
      <c r="L1782" s="0" t="n">
        <f aca="false">VLOOKUP(A1782,'Team Data'!$A$1:$E$659,3,FALSE())</f>
        <v>19</v>
      </c>
      <c r="M1782" s="0" t="n">
        <f aca="false">VLOOKUP(B1782,'Team Data'!$A$1:$E$659,2,FALSE())</f>
        <v>36</v>
      </c>
      <c r="N1782" s="0" t="n">
        <f aca="false">VLOOKUP(B1782,'Team Data'!$A$1:$E$659,3,FALSE())</f>
        <v>4</v>
      </c>
      <c r="O1782" s="0" t="n">
        <f aca="false">VLOOKUP(A1782,'Team Data'!$A$1:$E$659,4,FALSE())</f>
        <v>557</v>
      </c>
      <c r="P1782" s="0" t="n">
        <f aca="false">VLOOKUP(A1782,'Team Data'!$A$1:$E$659,5,FALSE())</f>
        <v>489</v>
      </c>
      <c r="Q1782" s="0" t="n">
        <f aca="false">VLOOKUP(B1782,'Team Data'!$A$1:$E$659,4,FALSE())</f>
        <v>804</v>
      </c>
      <c r="R1782" s="0" t="n">
        <f aca="false">VLOOKUP(B1782,'Team Data'!$A$1:$E$659,5,FALSE())</f>
        <v>530</v>
      </c>
      <c r="S1782" s="0" t="n">
        <f aca="false">IF(I1782=1,(MIN(30,(C1782-D1782)))*(M1782/(M1782+N1782))*(Q1782/(Q1782+R1782)),(MAX(-30,(C1782-D1782)))*(N1782/(M1782+N1782))*(R1782/(R1782+Q1782)))</f>
        <v>-0.357571214392804</v>
      </c>
      <c r="T1782" s="0" t="n">
        <f aca="false">IF(J1782=1,(MIN(30,(D1782-C1782)))*(K1782/(K1782+L1782))*(O1782/(O1782+P1782)),(MAX(-30,(D1782-C1782)))*(L1782/(K1782+L1782))*(P1782/(P1782+O1782)))</f>
        <v>1.94697060229446</v>
      </c>
      <c r="U1782" s="7" t="n">
        <v>43079</v>
      </c>
    </row>
    <row r="1783" customFormat="false" ht="15" hidden="false" customHeight="false" outlineLevel="0" collapsed="false">
      <c r="A1783" s="0" t="s">
        <v>187</v>
      </c>
      <c r="B1783" s="0" t="s">
        <v>61</v>
      </c>
      <c r="C1783" s="0" t="n">
        <v>73</v>
      </c>
      <c r="D1783" s="0" t="n">
        <v>68</v>
      </c>
      <c r="E1783" s="0" t="n">
        <v>36</v>
      </c>
      <c r="F1783" s="0" t="n">
        <v>26</v>
      </c>
      <c r="G1783" s="0" t="n">
        <v>16</v>
      </c>
      <c r="H1783" s="0" t="n">
        <v>15</v>
      </c>
      <c r="I1783" s="0" t="n">
        <v>1</v>
      </c>
      <c r="J1783" s="0" t="n">
        <v>0</v>
      </c>
      <c r="K1783" s="0" t="n">
        <f aca="false">VLOOKUP(A1783,'Team Data'!$A$1:$E$659,2,FALSE())</f>
        <v>20</v>
      </c>
      <c r="L1783" s="0" t="n">
        <f aca="false">VLOOKUP(A1783,'Team Data'!$A$1:$E$659,3,FALSE())</f>
        <v>12</v>
      </c>
      <c r="M1783" s="0" t="n">
        <f aca="false">VLOOKUP(B1783,'Team Data'!$A$1:$E$659,2,FALSE())</f>
        <v>8</v>
      </c>
      <c r="N1783" s="0" t="n">
        <f aca="false">VLOOKUP(B1783,'Team Data'!$A$1:$E$659,3,FALSE())</f>
        <v>19</v>
      </c>
      <c r="O1783" s="0" t="n">
        <f aca="false">VLOOKUP(A1783,'Team Data'!$A$1:$E$659,4,FALSE())</f>
        <v>433</v>
      </c>
      <c r="P1783" s="0" t="n">
        <f aca="false">VLOOKUP(A1783,'Team Data'!$A$1:$E$659,5,FALSE())</f>
        <v>544</v>
      </c>
      <c r="Q1783" s="0" t="n">
        <f aca="false">VLOOKUP(B1783,'Team Data'!$A$1:$E$659,4,FALSE())</f>
        <v>409</v>
      </c>
      <c r="R1783" s="0" t="n">
        <f aca="false">VLOOKUP(B1783,'Team Data'!$A$1:$E$659,5,FALSE())</f>
        <v>407</v>
      </c>
      <c r="S1783" s="0" t="n">
        <f aca="false">IF(I1783=1,(MIN(30,(C1783-D1783)))*(M1783/(M1783+N1783))*(Q1783/(Q1783+R1783)),(MAX(-30,(C1783-D1783)))*(N1783/(M1783+N1783))*(R1783/(R1783+Q1783)))</f>
        <v>0.742556281771968</v>
      </c>
      <c r="T1783" s="0" t="n">
        <f aca="false">IF(J1783=1,(MIN(30,(D1783-C1783)))*(K1783/(K1783+L1783))*(O1783/(O1783+P1783)),(MAX(-30,(D1783-C1783)))*(L1783/(K1783+L1783))*(P1783/(P1783+O1783)))</f>
        <v>-1.04401228249744</v>
      </c>
      <c r="U1783" s="7" t="n">
        <v>43079</v>
      </c>
    </row>
    <row r="1784" customFormat="false" ht="15" hidden="false" customHeight="false" outlineLevel="0" collapsed="false">
      <c r="A1784" s="0" t="s">
        <v>132</v>
      </c>
      <c r="B1784" s="0" t="s">
        <v>241</v>
      </c>
      <c r="C1784" s="0" t="n">
        <v>71</v>
      </c>
      <c r="D1784" s="0" t="n">
        <v>74</v>
      </c>
      <c r="E1784" s="0" t="n">
        <v>42</v>
      </c>
      <c r="F1784" s="0" t="n">
        <v>28</v>
      </c>
      <c r="G1784" s="0" t="n">
        <v>15</v>
      </c>
      <c r="H1784" s="0" t="n">
        <v>4</v>
      </c>
      <c r="I1784" s="0" t="n">
        <v>0</v>
      </c>
      <c r="J1784" s="0" t="n">
        <v>1</v>
      </c>
      <c r="K1784" s="0" t="n">
        <f aca="false">VLOOKUP(A1784,'Team Data'!$A$1:$E$659,2,FALSE())</f>
        <v>10</v>
      </c>
      <c r="L1784" s="0" t="n">
        <f aca="false">VLOOKUP(A1784,'Team Data'!$A$1:$E$659,3,FALSE())</f>
        <v>22</v>
      </c>
      <c r="M1784" s="0" t="n">
        <f aca="false">VLOOKUP(B1784,'Team Data'!$A$1:$E$659,2,FALSE())</f>
        <v>12</v>
      </c>
      <c r="N1784" s="0" t="n">
        <f aca="false">VLOOKUP(B1784,'Team Data'!$A$1:$E$659,3,FALSE())</f>
        <v>20</v>
      </c>
      <c r="O1784" s="0" t="n">
        <f aca="false">VLOOKUP(A1784,'Team Data'!$A$1:$E$659,4,FALSE())</f>
        <v>532</v>
      </c>
      <c r="P1784" s="0" t="n">
        <f aca="false">VLOOKUP(A1784,'Team Data'!$A$1:$E$659,5,FALSE())</f>
        <v>476</v>
      </c>
      <c r="Q1784" s="0" t="n">
        <f aca="false">VLOOKUP(B1784,'Team Data'!$A$1:$E$659,4,FALSE())</f>
        <v>593</v>
      </c>
      <c r="R1784" s="0" t="n">
        <f aca="false">VLOOKUP(B1784,'Team Data'!$A$1:$E$659,5,FALSE())</f>
        <v>457</v>
      </c>
      <c r="S1784" s="0" t="n">
        <f aca="false">IF(I1784=1,(MIN(30,(C1784-D1784)))*(M1784/(M1784+N1784))*(Q1784/(Q1784+R1784)),(MAX(-30,(C1784-D1784)))*(N1784/(M1784+N1784))*(R1784/(R1784+Q1784)))</f>
        <v>-0.816071428571429</v>
      </c>
      <c r="T1784" s="0" t="n">
        <f aca="false">IF(J1784=1,(MIN(30,(D1784-C1784)))*(K1784/(K1784+L1784))*(O1784/(O1784+P1784)),(MAX(-30,(D1784-C1784)))*(L1784/(K1784+L1784))*(P1784/(P1784+O1784)))</f>
        <v>0.494791666666667</v>
      </c>
      <c r="U1784" s="7" t="n">
        <v>43079</v>
      </c>
    </row>
    <row r="1785" customFormat="false" ht="15" hidden="false" customHeight="false" outlineLevel="0" collapsed="false">
      <c r="A1785" s="0" t="s">
        <v>501</v>
      </c>
      <c r="B1785" s="0" t="s">
        <v>78</v>
      </c>
      <c r="C1785" s="0" t="n">
        <v>48</v>
      </c>
      <c r="D1785" s="0" t="n">
        <v>94</v>
      </c>
      <c r="E1785" s="0" t="n">
        <v>46</v>
      </c>
      <c r="F1785" s="0" t="n">
        <v>47</v>
      </c>
      <c r="G1785" s="0" t="n">
        <v>27</v>
      </c>
      <c r="H1785" s="0" t="n">
        <v>8</v>
      </c>
      <c r="I1785" s="0" t="n">
        <v>0</v>
      </c>
      <c r="J1785" s="0" t="n">
        <v>1</v>
      </c>
      <c r="K1785" s="0" t="n">
        <f aca="false">VLOOKUP(A1785,'Team Data'!$A$1:$E$659,2,FALSE())</f>
        <v>0</v>
      </c>
      <c r="L1785" s="0" t="n">
        <f aca="false">VLOOKUP(A1785,'Team Data'!$A$1:$E$659,3,FALSE())</f>
        <v>4</v>
      </c>
      <c r="M1785" s="0" t="n">
        <f aca="false">VLOOKUP(B1785,'Team Data'!$A$1:$E$659,2,FALSE())</f>
        <v>25</v>
      </c>
      <c r="N1785" s="0" t="n">
        <f aca="false">VLOOKUP(B1785,'Team Data'!$A$1:$E$659,3,FALSE())</f>
        <v>8</v>
      </c>
      <c r="O1785" s="0" t="n">
        <f aca="false">VLOOKUP(A1785,'Team Data'!$A$1:$E$659,4,FALSE())</f>
        <v>67</v>
      </c>
      <c r="P1785" s="0" t="n">
        <f aca="false">VLOOKUP(A1785,'Team Data'!$A$1:$E$659,5,FALSE())</f>
        <v>65</v>
      </c>
      <c r="Q1785" s="0" t="n">
        <f aca="false">VLOOKUP(B1785,'Team Data'!$A$1:$E$659,4,FALSE())</f>
        <v>509</v>
      </c>
      <c r="R1785" s="0" t="n">
        <f aca="false">VLOOKUP(B1785,'Team Data'!$A$1:$E$659,5,FALSE())</f>
        <v>506</v>
      </c>
      <c r="S1785" s="0" t="n">
        <f aca="false">IF(I1785=1,(MIN(30,(C1785-D1785)))*(M1785/(M1785+N1785))*(Q1785/(Q1785+R1785)),(MAX(-30,(C1785-D1785)))*(N1785/(M1785+N1785))*(R1785/(R1785+Q1785)))</f>
        <v>-3.6256157635468</v>
      </c>
      <c r="T1785" s="0" t="n">
        <f aca="false">IF(J1785=1,(MIN(30,(D1785-C1785)))*(K1785/(K1785+L1785))*(O1785/(O1785+P1785)),(MAX(-30,(D1785-C1785)))*(L1785/(K1785+L1785))*(P1785/(P1785+O1785)))</f>
        <v>0</v>
      </c>
      <c r="U1785" s="7" t="n">
        <v>43079</v>
      </c>
    </row>
    <row r="1786" customFormat="false" ht="15" hidden="false" customHeight="false" outlineLevel="0" collapsed="false">
      <c r="A1786" s="0" t="s">
        <v>82</v>
      </c>
      <c r="B1786" s="0" t="s">
        <v>269</v>
      </c>
      <c r="C1786" s="0" t="n">
        <v>73</v>
      </c>
      <c r="D1786" s="0" t="n">
        <v>75</v>
      </c>
      <c r="E1786" s="0" t="n">
        <v>26</v>
      </c>
      <c r="F1786" s="0" t="n">
        <v>27</v>
      </c>
      <c r="G1786" s="0" t="n">
        <v>10</v>
      </c>
      <c r="H1786" s="0" t="n">
        <v>10</v>
      </c>
      <c r="I1786" s="0" t="n">
        <v>0</v>
      </c>
      <c r="J1786" s="0" t="n">
        <v>1</v>
      </c>
      <c r="K1786" s="0" t="n">
        <f aca="false">VLOOKUP(A1786,'Team Data'!$A$1:$E$659,2,FALSE())</f>
        <v>20</v>
      </c>
      <c r="L1786" s="0" t="n">
        <f aca="false">VLOOKUP(A1786,'Team Data'!$A$1:$E$659,3,FALSE())</f>
        <v>15</v>
      </c>
      <c r="M1786" s="0" t="n">
        <f aca="false">VLOOKUP(B1786,'Team Data'!$A$1:$E$659,2,FALSE())</f>
        <v>26</v>
      </c>
      <c r="N1786" s="0" t="n">
        <f aca="false">VLOOKUP(B1786,'Team Data'!$A$1:$E$659,3,FALSE())</f>
        <v>9</v>
      </c>
      <c r="O1786" s="0" t="n">
        <f aca="false">VLOOKUP(A1786,'Team Data'!$A$1:$E$659,4,FALSE())</f>
        <v>577</v>
      </c>
      <c r="P1786" s="0" t="n">
        <f aca="false">VLOOKUP(A1786,'Team Data'!$A$1:$E$659,5,FALSE())</f>
        <v>520</v>
      </c>
      <c r="Q1786" s="0" t="n">
        <f aca="false">VLOOKUP(B1786,'Team Data'!$A$1:$E$659,4,FALSE())</f>
        <v>497</v>
      </c>
      <c r="R1786" s="0" t="n">
        <f aca="false">VLOOKUP(B1786,'Team Data'!$A$1:$E$659,5,FALSE())</f>
        <v>517</v>
      </c>
      <c r="S1786" s="0" t="n">
        <f aca="false">IF(I1786=1,(MIN(30,(C1786-D1786)))*(M1786/(M1786+N1786))*(Q1786/(Q1786+R1786)),(MAX(-30,(C1786-D1786)))*(N1786/(M1786+N1786))*(R1786/(R1786+Q1786)))</f>
        <v>-0.262214708368555</v>
      </c>
      <c r="T1786" s="0" t="n">
        <f aca="false">IF(J1786=1,(MIN(30,(D1786-C1786)))*(K1786/(K1786+L1786))*(O1786/(O1786+P1786)),(MAX(-30,(D1786-C1786)))*(L1786/(K1786+L1786))*(P1786/(P1786+O1786)))</f>
        <v>0.601119937491861</v>
      </c>
      <c r="U1786" s="7" t="n">
        <v>43079</v>
      </c>
    </row>
    <row r="1787" customFormat="false" ht="15" hidden="false" customHeight="false" outlineLevel="0" collapsed="false">
      <c r="A1787" s="0" t="s">
        <v>639</v>
      </c>
      <c r="B1787" s="0" t="s">
        <v>156</v>
      </c>
      <c r="C1787" s="0" t="n">
        <v>51</v>
      </c>
      <c r="D1787" s="0" t="n">
        <v>104</v>
      </c>
      <c r="E1787" s="0" t="n">
        <v>39</v>
      </c>
      <c r="F1787" s="0" t="n">
        <v>45</v>
      </c>
      <c r="G1787" s="0" t="n">
        <v>24</v>
      </c>
      <c r="H1787" s="0" t="n">
        <v>6</v>
      </c>
      <c r="I1787" s="0" t="n">
        <v>0</v>
      </c>
      <c r="J1787" s="0" t="n">
        <v>1</v>
      </c>
      <c r="K1787" s="0" t="n">
        <f aca="false">VLOOKUP(A1787,'Team Data'!$A$1:$E$659,2,FALSE())</f>
        <v>0</v>
      </c>
      <c r="L1787" s="0" t="n">
        <f aca="false">VLOOKUP(A1787,'Team Data'!$A$1:$E$659,3,FALSE())</f>
        <v>1</v>
      </c>
      <c r="M1787" s="0" t="n">
        <f aca="false">VLOOKUP(B1787,'Team Data'!$A$1:$E$659,2,FALSE())</f>
        <v>6</v>
      </c>
      <c r="N1787" s="0" t="n">
        <f aca="false">VLOOKUP(B1787,'Team Data'!$A$1:$E$659,3,FALSE())</f>
        <v>26</v>
      </c>
      <c r="O1787" s="0" t="n">
        <f aca="false">VLOOKUP(A1787,'Team Data'!$A$1:$E$659,4,FALSE())</f>
        <v>6</v>
      </c>
      <c r="P1787" s="0" t="n">
        <f aca="false">VLOOKUP(A1787,'Team Data'!$A$1:$E$659,5,FALSE())</f>
        <v>26</v>
      </c>
      <c r="Q1787" s="0" t="n">
        <f aca="false">VLOOKUP(B1787,'Team Data'!$A$1:$E$659,4,FALSE())</f>
        <v>483</v>
      </c>
      <c r="R1787" s="0" t="n">
        <f aca="false">VLOOKUP(B1787,'Team Data'!$A$1:$E$659,5,FALSE())</f>
        <v>480</v>
      </c>
      <c r="S1787" s="0" t="n">
        <f aca="false">IF(I1787=1,(MIN(30,(C1787-D1787)))*(M1787/(M1787+N1787))*(Q1787/(Q1787+R1787)),(MAX(-30,(C1787-D1787)))*(N1787/(M1787+N1787))*(R1787/(R1787+Q1787)))</f>
        <v>-12.1495327102804</v>
      </c>
      <c r="T1787" s="0" t="n">
        <f aca="false">IF(J1787=1,(MIN(30,(D1787-C1787)))*(K1787/(K1787+L1787))*(O1787/(O1787+P1787)),(MAX(-30,(D1787-C1787)))*(L1787/(K1787+L1787))*(P1787/(P1787+O1787)))</f>
        <v>0</v>
      </c>
      <c r="U1787" s="7" t="n">
        <v>43079</v>
      </c>
    </row>
    <row r="1788" customFormat="false" ht="15" hidden="false" customHeight="false" outlineLevel="0" collapsed="false">
      <c r="A1788" s="0" t="s">
        <v>450</v>
      </c>
      <c r="B1788" s="0" t="s">
        <v>112</v>
      </c>
      <c r="C1788" s="0" t="n">
        <v>39</v>
      </c>
      <c r="D1788" s="0" t="n">
        <v>110</v>
      </c>
      <c r="E1788" s="0" t="n">
        <v>15</v>
      </c>
      <c r="F1788" s="0" t="n">
        <v>44</v>
      </c>
      <c r="G1788" s="0" t="n">
        <v>25</v>
      </c>
      <c r="H1788" s="0" t="n">
        <v>7</v>
      </c>
      <c r="I1788" s="0" t="n">
        <v>0</v>
      </c>
      <c r="J1788" s="0" t="n">
        <v>1</v>
      </c>
      <c r="K1788" s="0" t="n">
        <f aca="false">VLOOKUP(A1788,'Team Data'!$A$1:$E$659,2,FALSE())</f>
        <v>0</v>
      </c>
      <c r="L1788" s="0" t="n">
        <f aca="false">VLOOKUP(A1788,'Team Data'!$A$1:$E$659,3,FALSE())</f>
        <v>7</v>
      </c>
      <c r="M1788" s="0" t="n">
        <f aca="false">VLOOKUP(B1788,'Team Data'!$A$1:$E$659,2,FALSE())</f>
        <v>14</v>
      </c>
      <c r="N1788" s="0" t="n">
        <f aca="false">VLOOKUP(B1788,'Team Data'!$A$1:$E$659,3,FALSE())</f>
        <v>16</v>
      </c>
      <c r="O1788" s="0" t="n">
        <f aca="false">VLOOKUP(A1788,'Team Data'!$A$1:$E$659,4,FALSE())</f>
        <v>110</v>
      </c>
      <c r="P1788" s="0" t="n">
        <f aca="false">VLOOKUP(A1788,'Team Data'!$A$1:$E$659,5,FALSE())</f>
        <v>119</v>
      </c>
      <c r="Q1788" s="0" t="n">
        <f aca="false">VLOOKUP(B1788,'Team Data'!$A$1:$E$659,4,FALSE())</f>
        <v>437</v>
      </c>
      <c r="R1788" s="0" t="n">
        <f aca="false">VLOOKUP(B1788,'Team Data'!$A$1:$E$659,5,FALSE())</f>
        <v>467</v>
      </c>
      <c r="S1788" s="0" t="n">
        <f aca="false">IF(I1788=1,(MIN(30,(C1788-D1788)))*(M1788/(M1788+N1788))*(Q1788/(Q1788+R1788)),(MAX(-30,(C1788-D1788)))*(N1788/(M1788+N1788))*(R1788/(R1788+Q1788)))</f>
        <v>-8.26548672566372</v>
      </c>
      <c r="T1788" s="0" t="n">
        <f aca="false">IF(J1788=1,(MIN(30,(D1788-C1788)))*(K1788/(K1788+L1788))*(O1788/(O1788+P1788)),(MAX(-30,(D1788-C1788)))*(L1788/(K1788+L1788))*(P1788/(P1788+O1788)))</f>
        <v>0</v>
      </c>
      <c r="U1788" s="7" t="n">
        <v>43079</v>
      </c>
    </row>
    <row r="1789" customFormat="false" ht="15" hidden="false" customHeight="false" outlineLevel="0" collapsed="false">
      <c r="A1789" s="0" t="s">
        <v>345</v>
      </c>
      <c r="B1789" s="0" t="s">
        <v>214</v>
      </c>
      <c r="C1789" s="0" t="n">
        <v>84</v>
      </c>
      <c r="D1789" s="0" t="n">
        <v>89</v>
      </c>
      <c r="E1789" s="0" t="n">
        <v>34</v>
      </c>
      <c r="F1789" s="0" t="n">
        <v>38</v>
      </c>
      <c r="G1789" s="0" t="n">
        <v>11</v>
      </c>
      <c r="H1789" s="0" t="n">
        <v>14</v>
      </c>
      <c r="I1789" s="0" t="n">
        <v>0</v>
      </c>
      <c r="J1789" s="0" t="n">
        <v>1</v>
      </c>
      <c r="K1789" s="0" t="n">
        <f aca="false">VLOOKUP(A1789,'Team Data'!$A$1:$E$659,2,FALSE())</f>
        <v>27</v>
      </c>
      <c r="L1789" s="0" t="n">
        <f aca="false">VLOOKUP(A1789,'Team Data'!$A$1:$E$659,3,FALSE())</f>
        <v>11</v>
      </c>
      <c r="M1789" s="0" t="n">
        <f aca="false">VLOOKUP(B1789,'Team Data'!$A$1:$E$659,2,FALSE())</f>
        <v>14</v>
      </c>
      <c r="N1789" s="0" t="n">
        <f aca="false">VLOOKUP(B1789,'Team Data'!$A$1:$E$659,3,FALSE())</f>
        <v>16</v>
      </c>
      <c r="O1789" s="0" t="n">
        <f aca="false">VLOOKUP(A1789,'Team Data'!$A$1:$E$659,4,FALSE())</f>
        <v>718</v>
      </c>
      <c r="P1789" s="0" t="n">
        <f aca="false">VLOOKUP(A1789,'Team Data'!$A$1:$E$659,5,FALSE())</f>
        <v>515</v>
      </c>
      <c r="Q1789" s="0" t="n">
        <f aca="false">VLOOKUP(B1789,'Team Data'!$A$1:$E$659,4,FALSE())</f>
        <v>515</v>
      </c>
      <c r="R1789" s="0" t="n">
        <f aca="false">VLOOKUP(B1789,'Team Data'!$A$1:$E$659,5,FALSE())</f>
        <v>457</v>
      </c>
      <c r="S1789" s="0" t="n">
        <f aca="false">IF(I1789=1,(MIN(30,(C1789-D1789)))*(M1789/(M1789+N1789))*(Q1789/(Q1789+R1789)),(MAX(-30,(C1789-D1789)))*(N1789/(M1789+N1789))*(R1789/(R1789+Q1789)))</f>
        <v>-1.25377229080933</v>
      </c>
      <c r="T1789" s="0" t="n">
        <f aca="false">IF(J1789=1,(MIN(30,(D1789-C1789)))*(K1789/(K1789+L1789))*(O1789/(O1789+P1789)),(MAX(-30,(D1789-C1789)))*(L1789/(K1789+L1789))*(P1789/(P1789+O1789)))</f>
        <v>2.06876680752977</v>
      </c>
      <c r="U1789" s="7" t="n">
        <v>43079</v>
      </c>
    </row>
    <row r="1790" customFormat="false" ht="15" hidden="false" customHeight="false" outlineLevel="0" collapsed="false">
      <c r="A1790" s="0" t="s">
        <v>640</v>
      </c>
      <c r="B1790" s="0" t="s">
        <v>49</v>
      </c>
      <c r="C1790" s="0" t="n">
        <v>60</v>
      </c>
      <c r="D1790" s="0" t="n">
        <v>92</v>
      </c>
      <c r="E1790" s="0" t="n">
        <v>31</v>
      </c>
      <c r="F1790" s="0" t="n">
        <v>41</v>
      </c>
      <c r="G1790" s="0" t="n">
        <v>8</v>
      </c>
      <c r="H1790" s="0" t="n">
        <v>5</v>
      </c>
      <c r="I1790" s="0" t="n">
        <v>0</v>
      </c>
      <c r="J1790" s="0" t="n">
        <v>1</v>
      </c>
      <c r="K1790" s="0" t="n">
        <f aca="false">VLOOKUP(A1790,'Team Data'!$A$1:$E$659,2,FALSE())</f>
        <v>0</v>
      </c>
      <c r="L1790" s="0" t="n">
        <f aca="false">VLOOKUP(A1790,'Team Data'!$A$1:$E$659,3,FALSE())</f>
        <v>2</v>
      </c>
      <c r="M1790" s="0" t="n">
        <f aca="false">VLOOKUP(B1790,'Team Data'!$A$1:$E$659,2,FALSE())</f>
        <v>26</v>
      </c>
      <c r="N1790" s="0" t="n">
        <f aca="false">VLOOKUP(B1790,'Team Data'!$A$1:$E$659,3,FALSE())</f>
        <v>8</v>
      </c>
      <c r="O1790" s="0" t="n">
        <f aca="false">VLOOKUP(A1790,'Team Data'!$A$1:$E$659,4,FALSE())</f>
        <v>33</v>
      </c>
      <c r="P1790" s="0" t="n">
        <f aca="false">VLOOKUP(A1790,'Team Data'!$A$1:$E$659,5,FALSE())</f>
        <v>33</v>
      </c>
      <c r="Q1790" s="0" t="n">
        <f aca="false">VLOOKUP(B1790,'Team Data'!$A$1:$E$659,4,FALSE())</f>
        <v>508</v>
      </c>
      <c r="R1790" s="0" t="n">
        <f aca="false">VLOOKUP(B1790,'Team Data'!$A$1:$E$659,5,FALSE())</f>
        <v>524</v>
      </c>
      <c r="S1790" s="0" t="n">
        <f aca="false">IF(I1790=1,(MIN(30,(C1790-D1790)))*(M1790/(M1790+N1790))*(Q1790/(Q1790+R1790)),(MAX(-30,(C1790-D1790)))*(N1790/(M1790+N1790))*(R1790/(R1790+Q1790)))</f>
        <v>-3.58413132694938</v>
      </c>
      <c r="T1790" s="0" t="n">
        <f aca="false">IF(J1790=1,(MIN(30,(D1790-C1790)))*(K1790/(K1790+L1790))*(O1790/(O1790+P1790)),(MAX(-30,(D1790-C1790)))*(L1790/(K1790+L1790))*(P1790/(P1790+O1790)))</f>
        <v>0</v>
      </c>
      <c r="U1790" s="7" t="n">
        <v>43079</v>
      </c>
    </row>
    <row r="1791" customFormat="false" ht="15" hidden="false" customHeight="false" outlineLevel="0" collapsed="false">
      <c r="A1791" s="0" t="s">
        <v>74</v>
      </c>
      <c r="B1791" s="0" t="s">
        <v>243</v>
      </c>
      <c r="C1791" s="0" t="n">
        <v>60</v>
      </c>
      <c r="D1791" s="0" t="n">
        <v>74</v>
      </c>
      <c r="E1791" s="0" t="n">
        <v>35</v>
      </c>
      <c r="F1791" s="0" t="n">
        <v>32</v>
      </c>
      <c r="G1791" s="0" t="n">
        <v>18</v>
      </c>
      <c r="H1791" s="0" t="n">
        <v>14</v>
      </c>
      <c r="I1791" s="0" t="n">
        <v>0</v>
      </c>
      <c r="J1791" s="0" t="n">
        <v>1</v>
      </c>
      <c r="K1791" s="0" t="n">
        <f aca="false">VLOOKUP(A1791,'Team Data'!$A$1:$E$659,2,FALSE())</f>
        <v>13</v>
      </c>
      <c r="L1791" s="0" t="n">
        <f aca="false">VLOOKUP(A1791,'Team Data'!$A$1:$E$659,3,FALSE())</f>
        <v>20</v>
      </c>
      <c r="M1791" s="0" t="n">
        <f aca="false">VLOOKUP(B1791,'Team Data'!$A$1:$E$659,2,FALSE())</f>
        <v>16</v>
      </c>
      <c r="N1791" s="0" t="n">
        <f aca="false">VLOOKUP(B1791,'Team Data'!$A$1:$E$659,3,FALSE())</f>
        <v>17</v>
      </c>
      <c r="O1791" s="0" t="n">
        <f aca="false">VLOOKUP(A1791,'Team Data'!$A$1:$E$659,4,FALSE())</f>
        <v>534</v>
      </c>
      <c r="P1791" s="0" t="n">
        <f aca="false">VLOOKUP(A1791,'Team Data'!$A$1:$E$659,5,FALSE())</f>
        <v>500</v>
      </c>
      <c r="Q1791" s="0" t="n">
        <f aca="false">VLOOKUP(B1791,'Team Data'!$A$1:$E$659,4,FALSE())</f>
        <v>525</v>
      </c>
      <c r="R1791" s="0" t="n">
        <f aca="false">VLOOKUP(B1791,'Team Data'!$A$1:$E$659,5,FALSE())</f>
        <v>540</v>
      </c>
      <c r="S1791" s="0" t="n">
        <f aca="false">IF(I1791=1,(MIN(30,(C1791-D1791)))*(M1791/(M1791+N1791))*(Q1791/(Q1791+R1791)),(MAX(-30,(C1791-D1791)))*(N1791/(M1791+N1791))*(R1791/(R1791+Q1791)))</f>
        <v>-3.65685019206146</v>
      </c>
      <c r="T1791" s="0" t="n">
        <f aca="false">IF(J1791=1,(MIN(30,(D1791-C1791)))*(K1791/(K1791+L1791))*(O1791/(O1791+P1791)),(MAX(-30,(D1791-C1791)))*(L1791/(K1791+L1791))*(P1791/(P1791+O1791)))</f>
        <v>2.84825039563918</v>
      </c>
      <c r="U1791" s="7" t="n">
        <v>43079</v>
      </c>
    </row>
    <row r="1792" customFormat="false" ht="15" hidden="false" customHeight="false" outlineLevel="0" collapsed="false">
      <c r="A1792" s="0" t="s">
        <v>278</v>
      </c>
      <c r="B1792" s="0" t="s">
        <v>194</v>
      </c>
      <c r="C1792" s="0" t="n">
        <v>93</v>
      </c>
      <c r="D1792" s="0" t="n">
        <v>87</v>
      </c>
      <c r="E1792" s="0" t="n">
        <v>43</v>
      </c>
      <c r="F1792" s="0" t="n">
        <v>35</v>
      </c>
      <c r="G1792" s="0" t="n">
        <v>14</v>
      </c>
      <c r="H1792" s="0" t="n">
        <v>7</v>
      </c>
      <c r="I1792" s="0" t="n">
        <v>1</v>
      </c>
      <c r="J1792" s="0" t="n">
        <v>0</v>
      </c>
      <c r="K1792" s="0" t="n">
        <f aca="false">VLOOKUP(A1792,'Team Data'!$A$1:$E$659,2,FALSE())</f>
        <v>18</v>
      </c>
      <c r="L1792" s="0" t="n">
        <f aca="false">VLOOKUP(A1792,'Team Data'!$A$1:$E$659,3,FALSE())</f>
        <v>13</v>
      </c>
      <c r="M1792" s="0" t="n">
        <f aca="false">VLOOKUP(B1792,'Team Data'!$A$1:$E$659,2,FALSE())</f>
        <v>19</v>
      </c>
      <c r="N1792" s="0" t="n">
        <f aca="false">VLOOKUP(B1792,'Team Data'!$A$1:$E$659,3,FALSE())</f>
        <v>14</v>
      </c>
      <c r="O1792" s="0" t="n">
        <f aca="false">VLOOKUP(A1792,'Team Data'!$A$1:$E$659,4,FALSE())</f>
        <v>452</v>
      </c>
      <c r="P1792" s="0" t="n">
        <f aca="false">VLOOKUP(A1792,'Team Data'!$A$1:$E$659,5,FALSE())</f>
        <v>498</v>
      </c>
      <c r="Q1792" s="0" t="n">
        <f aca="false">VLOOKUP(B1792,'Team Data'!$A$1:$E$659,4,FALSE())</f>
        <v>506</v>
      </c>
      <c r="R1792" s="0" t="n">
        <f aca="false">VLOOKUP(B1792,'Team Data'!$A$1:$E$659,5,FALSE())</f>
        <v>563</v>
      </c>
      <c r="S1792" s="0" t="n">
        <f aca="false">IF(I1792=1,(MIN(30,(C1792-D1792)))*(M1792/(M1792+N1792))*(Q1792/(Q1792+R1792)),(MAX(-30,(C1792-D1792)))*(N1792/(M1792+N1792))*(R1792/(R1792+Q1792)))</f>
        <v>1.63517305893358</v>
      </c>
      <c r="T1792" s="0" t="n">
        <f aca="false">IF(J1792=1,(MIN(30,(D1792-C1792)))*(K1792/(K1792+L1792))*(O1792/(O1792+P1792)),(MAX(-30,(D1792-C1792)))*(L1792/(K1792+L1792))*(P1792/(P1792+O1792)))</f>
        <v>-1.31898132427844</v>
      </c>
      <c r="U1792" s="7" t="n">
        <v>43079</v>
      </c>
    </row>
    <row r="1793" customFormat="false" ht="15" hidden="false" customHeight="false" outlineLevel="0" collapsed="false">
      <c r="A1793" s="0" t="s">
        <v>16</v>
      </c>
      <c r="B1793" s="0" t="s">
        <v>133</v>
      </c>
      <c r="C1793" s="0" t="n">
        <v>95</v>
      </c>
      <c r="D1793" s="0" t="n">
        <v>85</v>
      </c>
      <c r="E1793" s="0" t="n">
        <v>33</v>
      </c>
      <c r="F1793" s="0" t="n">
        <v>36</v>
      </c>
      <c r="G1793" s="0" t="n">
        <v>10</v>
      </c>
      <c r="H1793" s="0" t="n">
        <v>16</v>
      </c>
      <c r="I1793" s="0" t="n">
        <v>1</v>
      </c>
      <c r="J1793" s="0" t="n">
        <v>0</v>
      </c>
      <c r="K1793" s="0" t="n">
        <f aca="false">VLOOKUP(A1793,'Team Data'!$A$1:$E$659,2,FALSE())</f>
        <v>20</v>
      </c>
      <c r="L1793" s="0" t="n">
        <f aca="false">VLOOKUP(A1793,'Team Data'!$A$1:$E$659,3,FALSE())</f>
        <v>12</v>
      </c>
      <c r="M1793" s="0" t="n">
        <f aca="false">VLOOKUP(B1793,'Team Data'!$A$1:$E$659,2,FALSE())</f>
        <v>30</v>
      </c>
      <c r="N1793" s="0" t="n">
        <f aca="false">VLOOKUP(B1793,'Team Data'!$A$1:$E$659,3,FALSE())</f>
        <v>8</v>
      </c>
      <c r="O1793" s="0" t="n">
        <f aca="false">VLOOKUP(A1793,'Team Data'!$A$1:$E$659,4,FALSE())</f>
        <v>595</v>
      </c>
      <c r="P1793" s="0" t="n">
        <f aca="false">VLOOKUP(A1793,'Team Data'!$A$1:$E$659,5,FALSE())</f>
        <v>484</v>
      </c>
      <c r="Q1793" s="0" t="n">
        <f aca="false">VLOOKUP(B1793,'Team Data'!$A$1:$E$659,4,FALSE())</f>
        <v>816</v>
      </c>
      <c r="R1793" s="0" t="n">
        <f aca="false">VLOOKUP(B1793,'Team Data'!$A$1:$E$659,5,FALSE())</f>
        <v>475</v>
      </c>
      <c r="S1793" s="0" t="n">
        <f aca="false">IF(I1793=1,(MIN(30,(C1793-D1793)))*(M1793/(M1793+N1793))*(Q1793/(Q1793+R1793)),(MAX(-30,(C1793-D1793)))*(N1793/(M1793+N1793))*(R1793/(R1793+Q1793)))</f>
        <v>4.99001182274043</v>
      </c>
      <c r="T1793" s="0" t="n">
        <f aca="false">IF(J1793=1,(MIN(30,(D1793-C1793)))*(K1793/(K1793+L1793))*(O1793/(O1793+P1793)),(MAX(-30,(D1793-C1793)))*(L1793/(K1793+L1793))*(P1793/(P1793+O1793)))</f>
        <v>-1.68211306765524</v>
      </c>
      <c r="U1793" s="7" t="n">
        <v>43079</v>
      </c>
    </row>
    <row r="1794" customFormat="false" ht="15" hidden="false" customHeight="false" outlineLevel="0" collapsed="false">
      <c r="A1794" s="0" t="s">
        <v>641</v>
      </c>
      <c r="B1794" s="0" t="s">
        <v>56</v>
      </c>
      <c r="C1794" s="0" t="n">
        <v>56</v>
      </c>
      <c r="D1794" s="0" t="n">
        <v>89</v>
      </c>
      <c r="E1794" s="0" t="n">
        <v>44</v>
      </c>
      <c r="F1794" s="0" t="n">
        <v>34</v>
      </c>
      <c r="G1794" s="0" t="n">
        <v>30</v>
      </c>
      <c r="H1794" s="0" t="n">
        <v>13</v>
      </c>
      <c r="I1794" s="0" t="n">
        <v>0</v>
      </c>
      <c r="J1794" s="0" t="n">
        <v>1</v>
      </c>
      <c r="K1794" s="0" t="n">
        <f aca="false">VLOOKUP(A1794,'Team Data'!$A$1:$E$659,2,FALSE())</f>
        <v>0</v>
      </c>
      <c r="L1794" s="0" t="n">
        <f aca="false">VLOOKUP(A1794,'Team Data'!$A$1:$E$659,3,FALSE())</f>
        <v>1</v>
      </c>
      <c r="M1794" s="0" t="n">
        <f aca="false">VLOOKUP(B1794,'Team Data'!$A$1:$E$659,2,FALSE())</f>
        <v>12</v>
      </c>
      <c r="N1794" s="0" t="n">
        <f aca="false">VLOOKUP(B1794,'Team Data'!$A$1:$E$659,3,FALSE())</f>
        <v>23</v>
      </c>
      <c r="O1794" s="0" t="n">
        <f aca="false">VLOOKUP(A1794,'Team Data'!$A$1:$E$659,4,FALSE())</f>
        <v>12</v>
      </c>
      <c r="P1794" s="0" t="n">
        <f aca="false">VLOOKUP(A1794,'Team Data'!$A$1:$E$659,5,FALSE())</f>
        <v>23</v>
      </c>
      <c r="Q1794" s="0" t="n">
        <f aca="false">VLOOKUP(B1794,'Team Data'!$A$1:$E$659,4,FALSE())</f>
        <v>562</v>
      </c>
      <c r="R1794" s="0" t="n">
        <f aca="false">VLOOKUP(B1794,'Team Data'!$A$1:$E$659,5,FALSE())</f>
        <v>557</v>
      </c>
      <c r="S1794" s="0" t="n">
        <f aca="false">IF(I1794=1,(MIN(30,(C1794-D1794)))*(M1794/(M1794+N1794))*(Q1794/(Q1794+R1794)),(MAX(-30,(C1794-D1794)))*(N1794/(M1794+N1794))*(R1794/(R1794+Q1794)))</f>
        <v>-9.81309842972041</v>
      </c>
      <c r="T1794" s="0" t="n">
        <f aca="false">IF(J1794=1,(MIN(30,(D1794-C1794)))*(K1794/(K1794+L1794))*(O1794/(O1794+P1794)),(MAX(-30,(D1794-C1794)))*(L1794/(K1794+L1794))*(P1794/(P1794+O1794)))</f>
        <v>0</v>
      </c>
      <c r="U1794" s="7" t="n">
        <v>43079</v>
      </c>
    </row>
    <row r="1795" customFormat="false" ht="15" hidden="false" customHeight="false" outlineLevel="0" collapsed="false">
      <c r="A1795" s="0" t="s">
        <v>300</v>
      </c>
      <c r="B1795" s="0" t="s">
        <v>275</v>
      </c>
      <c r="C1795" s="0" t="n">
        <v>71</v>
      </c>
      <c r="D1795" s="0" t="n">
        <v>89</v>
      </c>
      <c r="E1795" s="0" t="n">
        <v>24</v>
      </c>
      <c r="F1795" s="0" t="n">
        <v>26</v>
      </c>
      <c r="G1795" s="0" t="n">
        <v>13</v>
      </c>
      <c r="H1795" s="0" t="n">
        <v>7</v>
      </c>
      <c r="I1795" s="0" t="n">
        <v>0</v>
      </c>
      <c r="J1795" s="0" t="n">
        <v>1</v>
      </c>
      <c r="K1795" s="0" t="n">
        <f aca="false">VLOOKUP(A1795,'Team Data'!$A$1:$E$659,2,FALSE())</f>
        <v>16</v>
      </c>
      <c r="L1795" s="0" t="n">
        <f aca="false">VLOOKUP(A1795,'Team Data'!$A$1:$E$659,3,FALSE())</f>
        <v>16</v>
      </c>
      <c r="M1795" s="0" t="n">
        <f aca="false">VLOOKUP(B1795,'Team Data'!$A$1:$E$659,2,FALSE())</f>
        <v>16</v>
      </c>
      <c r="N1795" s="0" t="n">
        <f aca="false">VLOOKUP(B1795,'Team Data'!$A$1:$E$659,3,FALSE())</f>
        <v>18</v>
      </c>
      <c r="O1795" s="0" t="n">
        <f aca="false">VLOOKUP(A1795,'Team Data'!$A$1:$E$659,4,FALSE())</f>
        <v>524</v>
      </c>
      <c r="P1795" s="0" t="n">
        <f aca="false">VLOOKUP(A1795,'Team Data'!$A$1:$E$659,5,FALSE())</f>
        <v>474</v>
      </c>
      <c r="Q1795" s="0" t="n">
        <f aca="false">VLOOKUP(B1795,'Team Data'!$A$1:$E$659,4,FALSE())</f>
        <v>559</v>
      </c>
      <c r="R1795" s="0" t="n">
        <f aca="false">VLOOKUP(B1795,'Team Data'!$A$1:$E$659,5,FALSE())</f>
        <v>460</v>
      </c>
      <c r="S1795" s="0" t="n">
        <f aca="false">IF(I1795=1,(MIN(30,(C1795-D1795)))*(M1795/(M1795+N1795))*(Q1795/(Q1795+R1795)),(MAX(-30,(C1795-D1795)))*(N1795/(M1795+N1795))*(R1795/(R1795+Q1795)))</f>
        <v>-4.30179530104485</v>
      </c>
      <c r="T1795" s="0" t="n">
        <f aca="false">IF(J1795=1,(MIN(30,(D1795-C1795)))*(K1795/(K1795+L1795))*(O1795/(O1795+P1795)),(MAX(-30,(D1795-C1795)))*(L1795/(K1795+L1795))*(P1795/(P1795+O1795)))</f>
        <v>4.72545090180361</v>
      </c>
      <c r="U1795" s="7" t="n">
        <v>43079</v>
      </c>
    </row>
    <row r="1796" customFormat="false" ht="15" hidden="false" customHeight="false" outlineLevel="0" collapsed="false">
      <c r="A1796" s="0" t="s">
        <v>642</v>
      </c>
      <c r="B1796" s="0" t="s">
        <v>322</v>
      </c>
      <c r="C1796" s="0" t="n">
        <v>92</v>
      </c>
      <c r="D1796" s="0" t="n">
        <v>127</v>
      </c>
      <c r="E1796" s="0" t="n">
        <v>33</v>
      </c>
      <c r="F1796" s="0" t="n">
        <v>52</v>
      </c>
      <c r="G1796" s="0" t="n">
        <v>23</v>
      </c>
      <c r="H1796" s="0" t="n">
        <v>11</v>
      </c>
      <c r="I1796" s="0" t="n">
        <v>0</v>
      </c>
      <c r="J1796" s="0" t="n">
        <v>1</v>
      </c>
      <c r="K1796" s="0" t="n">
        <f aca="false">VLOOKUP(A1796,'Team Data'!$A$1:$E$659,2,FALSE())</f>
        <v>0</v>
      </c>
      <c r="L1796" s="0" t="n">
        <f aca="false">VLOOKUP(A1796,'Team Data'!$A$1:$E$659,3,FALSE())</f>
        <v>1</v>
      </c>
      <c r="M1796" s="0" t="n">
        <f aca="false">VLOOKUP(B1796,'Team Data'!$A$1:$E$659,2,FALSE())</f>
        <v>10</v>
      </c>
      <c r="N1796" s="0" t="n">
        <f aca="false">VLOOKUP(B1796,'Team Data'!$A$1:$E$659,3,FALSE())</f>
        <v>21</v>
      </c>
      <c r="O1796" s="0" t="n">
        <f aca="false">VLOOKUP(A1796,'Team Data'!$A$1:$E$659,4,FALSE())</f>
        <v>10</v>
      </c>
      <c r="P1796" s="0" t="n">
        <f aca="false">VLOOKUP(A1796,'Team Data'!$A$1:$E$659,5,FALSE())</f>
        <v>21</v>
      </c>
      <c r="Q1796" s="0" t="n">
        <f aca="false">VLOOKUP(B1796,'Team Data'!$A$1:$E$659,4,FALSE())</f>
        <v>453</v>
      </c>
      <c r="R1796" s="0" t="n">
        <f aca="false">VLOOKUP(B1796,'Team Data'!$A$1:$E$659,5,FALSE())</f>
        <v>488</v>
      </c>
      <c r="S1796" s="0" t="n">
        <f aca="false">IF(I1796=1,(MIN(30,(C1796-D1796)))*(M1796/(M1796+N1796))*(Q1796/(Q1796+R1796)),(MAX(-30,(C1796-D1796)))*(N1796/(M1796+N1796))*(R1796/(R1796+Q1796)))</f>
        <v>-10.5392341709232</v>
      </c>
      <c r="T1796" s="0" t="n">
        <f aca="false">IF(J1796=1,(MIN(30,(D1796-C1796)))*(K1796/(K1796+L1796))*(O1796/(O1796+P1796)),(MAX(-30,(D1796-C1796)))*(L1796/(K1796+L1796))*(P1796/(P1796+O1796)))</f>
        <v>0</v>
      </c>
      <c r="U1796" s="7" t="n">
        <v>43079</v>
      </c>
    </row>
    <row r="1797" customFormat="false" ht="15" hidden="false" customHeight="false" outlineLevel="0" collapsed="false">
      <c r="A1797" s="0" t="s">
        <v>162</v>
      </c>
      <c r="B1797" s="0" t="s">
        <v>336</v>
      </c>
      <c r="C1797" s="0" t="n">
        <v>40</v>
      </c>
      <c r="D1797" s="0" t="n">
        <v>93</v>
      </c>
      <c r="E1797" s="0" t="n">
        <v>25</v>
      </c>
      <c r="F1797" s="0" t="n">
        <v>42</v>
      </c>
      <c r="G1797" s="0" t="n">
        <v>11</v>
      </c>
      <c r="H1797" s="0" t="n">
        <v>6</v>
      </c>
      <c r="I1797" s="0" t="n">
        <v>0</v>
      </c>
      <c r="J1797" s="0" t="n">
        <v>1</v>
      </c>
      <c r="K1797" s="0" t="n">
        <f aca="false">VLOOKUP(A1797,'Team Data'!$A$1:$E$659,2,FALSE())</f>
        <v>7</v>
      </c>
      <c r="L1797" s="0" t="n">
        <f aca="false">VLOOKUP(A1797,'Team Data'!$A$1:$E$659,3,FALSE())</f>
        <v>25</v>
      </c>
      <c r="M1797" s="0" t="n">
        <f aca="false">VLOOKUP(B1797,'Team Data'!$A$1:$E$659,2,FALSE())</f>
        <v>20</v>
      </c>
      <c r="N1797" s="0" t="n">
        <f aca="false">VLOOKUP(B1797,'Team Data'!$A$1:$E$659,3,FALSE())</f>
        <v>11</v>
      </c>
      <c r="O1797" s="0" t="n">
        <f aca="false">VLOOKUP(A1797,'Team Data'!$A$1:$E$659,4,FALSE())</f>
        <v>467</v>
      </c>
      <c r="P1797" s="0" t="n">
        <f aca="false">VLOOKUP(A1797,'Team Data'!$A$1:$E$659,5,FALSE())</f>
        <v>524</v>
      </c>
      <c r="Q1797" s="0" t="n">
        <f aca="false">VLOOKUP(B1797,'Team Data'!$A$1:$E$659,4,FALSE())</f>
        <v>573</v>
      </c>
      <c r="R1797" s="0" t="n">
        <f aca="false">VLOOKUP(B1797,'Team Data'!$A$1:$E$659,5,FALSE())</f>
        <v>467</v>
      </c>
      <c r="S1797" s="0" t="n">
        <f aca="false">IF(I1797=1,(MIN(30,(C1797-D1797)))*(M1797/(M1797+N1797))*(Q1797/(Q1797+R1797)),(MAX(-30,(C1797-D1797)))*(N1797/(M1797+N1797))*(R1797/(R1797+Q1797)))</f>
        <v>-4.78008684863524</v>
      </c>
      <c r="T1797" s="0" t="n">
        <f aca="false">IF(J1797=1,(MIN(30,(D1797-C1797)))*(K1797/(K1797+L1797))*(O1797/(O1797+P1797)),(MAX(-30,(D1797-C1797)))*(L1797/(K1797+L1797))*(P1797/(P1797+O1797)))</f>
        <v>3.09252018163471</v>
      </c>
      <c r="U1797" s="7" t="n">
        <v>43079</v>
      </c>
    </row>
    <row r="1798" customFormat="false" ht="15" hidden="false" customHeight="false" outlineLevel="0" collapsed="false">
      <c r="A1798" s="0" t="s">
        <v>265</v>
      </c>
      <c r="B1798" s="0" t="s">
        <v>246</v>
      </c>
      <c r="C1798" s="0" t="n">
        <v>75</v>
      </c>
      <c r="D1798" s="0" t="n">
        <v>76</v>
      </c>
      <c r="E1798" s="0" t="n">
        <v>41</v>
      </c>
      <c r="F1798" s="0" t="n">
        <v>36</v>
      </c>
      <c r="G1798" s="0" t="n">
        <v>14</v>
      </c>
      <c r="H1798" s="0" t="n">
        <v>10</v>
      </c>
      <c r="I1798" s="0" t="n">
        <v>0</v>
      </c>
      <c r="J1798" s="0" t="n">
        <v>1</v>
      </c>
      <c r="K1798" s="0" t="n">
        <f aca="false">VLOOKUP(A1798,'Team Data'!$A$1:$E$659,2,FALSE())</f>
        <v>14</v>
      </c>
      <c r="L1798" s="0" t="n">
        <f aca="false">VLOOKUP(A1798,'Team Data'!$A$1:$E$659,3,FALSE())</f>
        <v>18</v>
      </c>
      <c r="M1798" s="0" t="n">
        <f aca="false">VLOOKUP(B1798,'Team Data'!$A$1:$E$659,2,FALSE())</f>
        <v>9</v>
      </c>
      <c r="N1798" s="0" t="n">
        <f aca="false">VLOOKUP(B1798,'Team Data'!$A$1:$E$659,3,FALSE())</f>
        <v>21</v>
      </c>
      <c r="O1798" s="0" t="n">
        <f aca="false">VLOOKUP(A1798,'Team Data'!$A$1:$E$659,4,FALSE())</f>
        <v>488</v>
      </c>
      <c r="P1798" s="0" t="n">
        <f aca="false">VLOOKUP(A1798,'Team Data'!$A$1:$E$659,5,FALSE())</f>
        <v>498</v>
      </c>
      <c r="Q1798" s="0" t="n">
        <f aca="false">VLOOKUP(B1798,'Team Data'!$A$1:$E$659,4,FALSE())</f>
        <v>497</v>
      </c>
      <c r="R1798" s="0" t="n">
        <f aca="false">VLOOKUP(B1798,'Team Data'!$A$1:$E$659,5,FALSE())</f>
        <v>467</v>
      </c>
      <c r="S1798" s="0" t="n">
        <f aca="false">IF(I1798=1,(MIN(30,(C1798-D1798)))*(M1798/(M1798+N1798))*(Q1798/(Q1798+R1798)),(MAX(-30,(C1798-D1798)))*(N1798/(M1798+N1798))*(R1798/(R1798+Q1798)))</f>
        <v>-0.339107883817427</v>
      </c>
      <c r="T1798" s="0" t="n">
        <f aca="false">IF(J1798=1,(MIN(30,(D1798-C1798)))*(K1798/(K1798+L1798))*(O1798/(O1798+P1798)),(MAX(-30,(D1798-C1798)))*(L1798/(K1798+L1798))*(P1798/(P1798+O1798)))</f>
        <v>0.216531440162272</v>
      </c>
      <c r="U1798" s="7" t="n">
        <v>43079</v>
      </c>
    </row>
    <row r="1799" customFormat="false" ht="15" hidden="false" customHeight="false" outlineLevel="0" collapsed="false">
      <c r="A1799" s="0" t="s">
        <v>85</v>
      </c>
      <c r="B1799" s="0" t="s">
        <v>148</v>
      </c>
      <c r="C1799" s="0" t="n">
        <v>76</v>
      </c>
      <c r="D1799" s="0" t="n">
        <v>72</v>
      </c>
      <c r="E1799" s="0" t="n">
        <v>33</v>
      </c>
      <c r="F1799" s="0" t="n">
        <v>38</v>
      </c>
      <c r="G1799" s="0" t="n">
        <v>12</v>
      </c>
      <c r="H1799" s="0" t="n">
        <v>11</v>
      </c>
      <c r="I1799" s="0" t="n">
        <v>1</v>
      </c>
      <c r="J1799" s="0" t="n">
        <v>0</v>
      </c>
      <c r="K1799" s="0" t="n">
        <f aca="false">VLOOKUP(A1799,'Team Data'!$A$1:$E$659,2,FALSE())</f>
        <v>17</v>
      </c>
      <c r="L1799" s="0" t="n">
        <f aca="false">VLOOKUP(A1799,'Team Data'!$A$1:$E$659,3,FALSE())</f>
        <v>16</v>
      </c>
      <c r="M1799" s="0" t="n">
        <f aca="false">VLOOKUP(B1799,'Team Data'!$A$1:$E$659,2,FALSE())</f>
        <v>18</v>
      </c>
      <c r="N1799" s="0" t="n">
        <f aca="false">VLOOKUP(B1799,'Team Data'!$A$1:$E$659,3,FALSE())</f>
        <v>17</v>
      </c>
      <c r="O1799" s="0" t="n">
        <f aca="false">VLOOKUP(A1799,'Team Data'!$A$1:$E$659,4,FALSE())</f>
        <v>536</v>
      </c>
      <c r="P1799" s="0" t="n">
        <f aca="false">VLOOKUP(A1799,'Team Data'!$A$1:$E$659,5,FALSE())</f>
        <v>539</v>
      </c>
      <c r="Q1799" s="0" t="n">
        <f aca="false">VLOOKUP(B1799,'Team Data'!$A$1:$E$659,4,FALSE())</f>
        <v>497</v>
      </c>
      <c r="R1799" s="0" t="n">
        <f aca="false">VLOOKUP(B1799,'Team Data'!$A$1:$E$659,5,FALSE())</f>
        <v>580</v>
      </c>
      <c r="S1799" s="0" t="n">
        <f aca="false">IF(I1799=1,(MIN(30,(C1799-D1799)))*(M1799/(M1799+N1799))*(Q1799/(Q1799+R1799)),(MAX(-30,(C1799-D1799)))*(N1799/(M1799+N1799))*(R1799/(R1799+Q1799)))</f>
        <v>0.949303621169916</v>
      </c>
      <c r="T1799" s="0" t="n">
        <f aca="false">IF(J1799=1,(MIN(30,(D1799-C1799)))*(K1799/(K1799+L1799))*(O1799/(O1799+P1799)),(MAX(-30,(D1799-C1799)))*(L1799/(K1799+L1799))*(P1799/(P1799+O1799)))</f>
        <v>-0.972403100775194</v>
      </c>
      <c r="U1799" s="7" t="n">
        <v>43079</v>
      </c>
    </row>
    <row r="1800" customFormat="false" ht="15" hidden="false" customHeight="false" outlineLevel="0" collapsed="false">
      <c r="A1800" s="0" t="s">
        <v>643</v>
      </c>
      <c r="B1800" s="0" t="s">
        <v>316</v>
      </c>
      <c r="C1800" s="0" t="n">
        <v>60</v>
      </c>
      <c r="D1800" s="0" t="n">
        <v>97</v>
      </c>
      <c r="E1800" s="0" t="n">
        <v>28</v>
      </c>
      <c r="F1800" s="0" t="n">
        <v>58</v>
      </c>
      <c r="G1800" s="0" t="n">
        <v>14</v>
      </c>
      <c r="H1800" s="0" t="n">
        <v>16</v>
      </c>
      <c r="I1800" s="0" t="n">
        <v>0</v>
      </c>
      <c r="J1800" s="0" t="n">
        <v>1</v>
      </c>
      <c r="K1800" s="0" t="n">
        <f aca="false">VLOOKUP(A1800,'Team Data'!$A$1:$E$659,2,FALSE())</f>
        <v>0</v>
      </c>
      <c r="L1800" s="0" t="n">
        <f aca="false">VLOOKUP(A1800,'Team Data'!$A$1:$E$659,3,FALSE())</f>
        <v>3</v>
      </c>
      <c r="M1800" s="0" t="n">
        <f aca="false">VLOOKUP(B1800,'Team Data'!$A$1:$E$659,2,FALSE())</f>
        <v>21</v>
      </c>
      <c r="N1800" s="0" t="n">
        <f aca="false">VLOOKUP(B1800,'Team Data'!$A$1:$E$659,3,FALSE())</f>
        <v>13</v>
      </c>
      <c r="O1800" s="0" t="n">
        <f aca="false">VLOOKUP(A1800,'Team Data'!$A$1:$E$659,4,FALSE())</f>
        <v>56</v>
      </c>
      <c r="P1800" s="0" t="n">
        <f aca="false">VLOOKUP(A1800,'Team Data'!$A$1:$E$659,5,FALSE())</f>
        <v>41</v>
      </c>
      <c r="Q1800" s="0" t="n">
        <f aca="false">VLOOKUP(B1800,'Team Data'!$A$1:$E$659,4,FALSE())</f>
        <v>560</v>
      </c>
      <c r="R1800" s="0" t="n">
        <f aca="false">VLOOKUP(B1800,'Team Data'!$A$1:$E$659,5,FALSE())</f>
        <v>505</v>
      </c>
      <c r="S1800" s="0" t="n">
        <f aca="false">IF(I1800=1,(MIN(30,(C1800-D1800)))*(M1800/(M1800+N1800))*(Q1800/(Q1800+R1800)),(MAX(-30,(C1800-D1800)))*(N1800/(M1800+N1800))*(R1800/(R1800+Q1800)))</f>
        <v>-5.43910521955261</v>
      </c>
      <c r="T1800" s="0" t="n">
        <f aca="false">IF(J1800=1,(MIN(30,(D1800-C1800)))*(K1800/(K1800+L1800))*(O1800/(O1800+P1800)),(MAX(-30,(D1800-C1800)))*(L1800/(K1800+L1800))*(P1800/(P1800+O1800)))</f>
        <v>0</v>
      </c>
      <c r="U1800" s="7" t="n">
        <v>43079</v>
      </c>
    </row>
    <row r="1801" customFormat="false" ht="15" hidden="false" customHeight="false" outlineLevel="0" collapsed="false">
      <c r="A1801" s="0" t="s">
        <v>177</v>
      </c>
      <c r="B1801" s="0" t="s">
        <v>221</v>
      </c>
      <c r="C1801" s="0" t="n">
        <v>66</v>
      </c>
      <c r="D1801" s="0" t="n">
        <v>73</v>
      </c>
      <c r="E1801" s="0" t="n">
        <v>35</v>
      </c>
      <c r="F1801" s="0" t="n">
        <v>26</v>
      </c>
      <c r="G1801" s="0" t="n">
        <v>10</v>
      </c>
      <c r="H1801" s="0" t="n">
        <v>7</v>
      </c>
      <c r="I1801" s="0" t="n">
        <v>0</v>
      </c>
      <c r="J1801" s="0" t="n">
        <v>1</v>
      </c>
      <c r="K1801" s="0" t="n">
        <f aca="false">VLOOKUP(A1801,'Team Data'!$A$1:$E$659,2,FALSE())</f>
        <v>18</v>
      </c>
      <c r="L1801" s="0" t="n">
        <f aca="false">VLOOKUP(A1801,'Team Data'!$A$1:$E$659,3,FALSE())</f>
        <v>15</v>
      </c>
      <c r="M1801" s="0" t="n">
        <f aca="false">VLOOKUP(B1801,'Team Data'!$A$1:$E$659,2,FALSE())</f>
        <v>11</v>
      </c>
      <c r="N1801" s="0" t="n">
        <f aca="false">VLOOKUP(B1801,'Team Data'!$A$1:$E$659,3,FALSE())</f>
        <v>21</v>
      </c>
      <c r="O1801" s="0" t="n">
        <f aca="false">VLOOKUP(A1801,'Team Data'!$A$1:$E$659,4,FALSE())</f>
        <v>582</v>
      </c>
      <c r="P1801" s="0" t="n">
        <f aca="false">VLOOKUP(A1801,'Team Data'!$A$1:$E$659,5,FALSE())</f>
        <v>475</v>
      </c>
      <c r="Q1801" s="0" t="n">
        <f aca="false">VLOOKUP(B1801,'Team Data'!$A$1:$E$659,4,FALSE())</f>
        <v>508</v>
      </c>
      <c r="R1801" s="0" t="n">
        <f aca="false">VLOOKUP(B1801,'Team Data'!$A$1:$E$659,5,FALSE())</f>
        <v>413</v>
      </c>
      <c r="S1801" s="0" t="n">
        <f aca="false">IF(I1801=1,(MIN(30,(C1801-D1801)))*(M1801/(M1801+N1801))*(Q1801/(Q1801+R1801)),(MAX(-30,(C1801-D1801)))*(N1801/(M1801+N1801))*(R1801/(R1801+Q1801)))</f>
        <v>-2.05995521172638</v>
      </c>
      <c r="T1801" s="0" t="n">
        <f aca="false">IF(J1801=1,(MIN(30,(D1801-C1801)))*(K1801/(K1801+L1801))*(O1801/(O1801+P1801)),(MAX(-30,(D1801-C1801)))*(L1801/(K1801+L1801))*(P1801/(P1801+O1801)))</f>
        <v>2.10234798314269</v>
      </c>
      <c r="U1801" s="7" t="n">
        <v>43079</v>
      </c>
    </row>
    <row r="1802" customFormat="false" ht="15" hidden="false" customHeight="false" outlineLevel="0" collapsed="false">
      <c r="A1802" s="0" t="s">
        <v>644</v>
      </c>
      <c r="B1802" s="0" t="s">
        <v>337</v>
      </c>
      <c r="C1802" s="0" t="n">
        <v>41</v>
      </c>
      <c r="D1802" s="0" t="n">
        <v>75</v>
      </c>
      <c r="E1802" s="0" t="n">
        <v>39</v>
      </c>
      <c r="F1802" s="0" t="n">
        <v>52</v>
      </c>
      <c r="G1802" s="0" t="n">
        <v>19</v>
      </c>
      <c r="H1802" s="0" t="n">
        <v>10</v>
      </c>
      <c r="I1802" s="0" t="n">
        <v>0</v>
      </c>
      <c r="J1802" s="0" t="n">
        <v>1</v>
      </c>
      <c r="K1802" s="0" t="n">
        <f aca="false">VLOOKUP(A1802,'Team Data'!$A$1:$E$659,2,FALSE())</f>
        <v>0</v>
      </c>
      <c r="L1802" s="0" t="n">
        <f aca="false">VLOOKUP(A1802,'Team Data'!$A$1:$E$659,3,FALSE())</f>
        <v>1</v>
      </c>
      <c r="M1802" s="0" t="n">
        <f aca="false">VLOOKUP(B1802,'Team Data'!$A$1:$E$659,2,FALSE())</f>
        <v>23</v>
      </c>
      <c r="N1802" s="0" t="n">
        <f aca="false">VLOOKUP(B1802,'Team Data'!$A$1:$E$659,3,FALSE())</f>
        <v>10</v>
      </c>
      <c r="O1802" s="0" t="n">
        <f aca="false">VLOOKUP(A1802,'Team Data'!$A$1:$E$659,4,FALSE())</f>
        <v>23</v>
      </c>
      <c r="P1802" s="0" t="n">
        <f aca="false">VLOOKUP(A1802,'Team Data'!$A$1:$E$659,5,FALSE())</f>
        <v>10</v>
      </c>
      <c r="Q1802" s="0" t="n">
        <f aca="false">VLOOKUP(B1802,'Team Data'!$A$1:$E$659,4,FALSE())</f>
        <v>458</v>
      </c>
      <c r="R1802" s="0" t="n">
        <f aca="false">VLOOKUP(B1802,'Team Data'!$A$1:$E$659,5,FALSE())</f>
        <v>534</v>
      </c>
      <c r="S1802" s="0" t="n">
        <f aca="false">IF(I1802=1,(MIN(30,(C1802-D1802)))*(M1802/(M1802+N1802))*(Q1802/(Q1802+R1802)),(MAX(-30,(C1802-D1802)))*(N1802/(M1802+N1802))*(R1802/(R1802+Q1802)))</f>
        <v>-4.89369501466276</v>
      </c>
      <c r="T1802" s="0" t="n">
        <f aca="false">IF(J1802=1,(MIN(30,(D1802-C1802)))*(K1802/(K1802+L1802))*(O1802/(O1802+P1802)),(MAX(-30,(D1802-C1802)))*(L1802/(K1802+L1802))*(P1802/(P1802+O1802)))</f>
        <v>0</v>
      </c>
      <c r="U1802" s="7" t="n">
        <v>43079</v>
      </c>
    </row>
    <row r="1803" customFormat="false" ht="15" hidden="false" customHeight="false" outlineLevel="0" collapsed="false">
      <c r="A1803" s="0" t="s">
        <v>318</v>
      </c>
      <c r="B1803" s="0" t="s">
        <v>139</v>
      </c>
      <c r="C1803" s="0" t="n">
        <v>84</v>
      </c>
      <c r="D1803" s="0" t="n">
        <v>97</v>
      </c>
      <c r="E1803" s="0" t="n">
        <v>29</v>
      </c>
      <c r="F1803" s="0" t="n">
        <v>40</v>
      </c>
      <c r="G1803" s="0" t="n">
        <v>13</v>
      </c>
      <c r="H1803" s="0" t="n">
        <v>16</v>
      </c>
      <c r="I1803" s="0" t="n">
        <v>0</v>
      </c>
      <c r="J1803" s="0" t="n">
        <v>1</v>
      </c>
      <c r="K1803" s="0" t="n">
        <f aca="false">VLOOKUP(A1803,'Team Data'!$A$1:$E$659,2,FALSE())</f>
        <v>11</v>
      </c>
      <c r="L1803" s="0" t="n">
        <f aca="false">VLOOKUP(A1803,'Team Data'!$A$1:$E$659,3,FALSE())</f>
        <v>21</v>
      </c>
      <c r="M1803" s="0" t="n">
        <f aca="false">VLOOKUP(B1803,'Team Data'!$A$1:$E$659,2,FALSE())</f>
        <v>17</v>
      </c>
      <c r="N1803" s="0" t="n">
        <f aca="false">VLOOKUP(B1803,'Team Data'!$A$1:$E$659,3,FALSE())</f>
        <v>14</v>
      </c>
      <c r="O1803" s="0" t="n">
        <f aca="false">VLOOKUP(A1803,'Team Data'!$A$1:$E$659,4,FALSE())</f>
        <v>542</v>
      </c>
      <c r="P1803" s="0" t="n">
        <f aca="false">VLOOKUP(A1803,'Team Data'!$A$1:$E$659,5,FALSE())</f>
        <v>440</v>
      </c>
      <c r="Q1803" s="0" t="n">
        <f aca="false">VLOOKUP(B1803,'Team Data'!$A$1:$E$659,4,FALSE())</f>
        <v>602</v>
      </c>
      <c r="R1803" s="0" t="n">
        <f aca="false">VLOOKUP(B1803,'Team Data'!$A$1:$E$659,5,FALSE())</f>
        <v>443</v>
      </c>
      <c r="S1803" s="0" t="n">
        <f aca="false">IF(I1803=1,(MIN(30,(C1803-D1803)))*(M1803/(M1803+N1803))*(Q1803/(Q1803+R1803)),(MAX(-30,(C1803-D1803)))*(N1803/(M1803+N1803))*(R1803/(R1803+Q1803)))</f>
        <v>-2.48884087050471</v>
      </c>
      <c r="T1803" s="0" t="n">
        <f aca="false">IF(J1803=1,(MIN(30,(D1803-C1803)))*(K1803/(K1803+L1803))*(O1803/(O1803+P1803)),(MAX(-30,(D1803-C1803)))*(L1803/(K1803+L1803))*(P1803/(P1803+O1803)))</f>
        <v>2.46645875763747</v>
      </c>
      <c r="U1803" s="7" t="n">
        <v>43079</v>
      </c>
    </row>
    <row r="1804" customFormat="false" ht="15" hidden="false" customHeight="false" outlineLevel="0" collapsed="false">
      <c r="A1804" s="0" t="s">
        <v>645</v>
      </c>
      <c r="B1804" s="0" t="s">
        <v>208</v>
      </c>
      <c r="C1804" s="0" t="n">
        <v>47</v>
      </c>
      <c r="D1804" s="0" t="n">
        <v>80</v>
      </c>
      <c r="E1804" s="0" t="n">
        <v>34</v>
      </c>
      <c r="F1804" s="0" t="n">
        <v>45</v>
      </c>
      <c r="G1804" s="0" t="n">
        <v>11</v>
      </c>
      <c r="H1804" s="0" t="n">
        <v>14</v>
      </c>
      <c r="I1804" s="0" t="n">
        <v>0</v>
      </c>
      <c r="J1804" s="0" t="n">
        <v>1</v>
      </c>
      <c r="K1804" s="0" t="n">
        <f aca="false">VLOOKUP(A1804,'Team Data'!$A$1:$E$659,2,FALSE())</f>
        <v>0</v>
      </c>
      <c r="L1804" s="0" t="n">
        <f aca="false">VLOOKUP(A1804,'Team Data'!$A$1:$E$659,3,FALSE())</f>
        <v>1</v>
      </c>
      <c r="M1804" s="0" t="n">
        <f aca="false">VLOOKUP(B1804,'Team Data'!$A$1:$E$659,2,FALSE())</f>
        <v>16</v>
      </c>
      <c r="N1804" s="0" t="n">
        <f aca="false">VLOOKUP(B1804,'Team Data'!$A$1:$E$659,3,FALSE())</f>
        <v>16</v>
      </c>
      <c r="O1804" s="0" t="n">
        <f aca="false">VLOOKUP(A1804,'Team Data'!$A$1:$E$659,4,FALSE())</f>
        <v>16</v>
      </c>
      <c r="P1804" s="0" t="n">
        <f aca="false">VLOOKUP(A1804,'Team Data'!$A$1:$E$659,5,FALSE())</f>
        <v>16</v>
      </c>
      <c r="Q1804" s="0" t="n">
        <f aca="false">VLOOKUP(B1804,'Team Data'!$A$1:$E$659,4,FALSE())</f>
        <v>582</v>
      </c>
      <c r="R1804" s="0" t="n">
        <f aca="false">VLOOKUP(B1804,'Team Data'!$A$1:$E$659,5,FALSE())</f>
        <v>422</v>
      </c>
      <c r="S1804" s="0" t="n">
        <f aca="false">IF(I1804=1,(MIN(30,(C1804-D1804)))*(M1804/(M1804+N1804))*(Q1804/(Q1804+R1804)),(MAX(-30,(C1804-D1804)))*(N1804/(M1804+N1804))*(R1804/(R1804+Q1804)))</f>
        <v>-6.30478087649402</v>
      </c>
      <c r="T1804" s="0" t="n">
        <f aca="false">IF(J1804=1,(MIN(30,(D1804-C1804)))*(K1804/(K1804+L1804))*(O1804/(O1804+P1804)),(MAX(-30,(D1804-C1804)))*(L1804/(K1804+L1804))*(P1804/(P1804+O1804)))</f>
        <v>0</v>
      </c>
      <c r="U1804" s="7" t="n">
        <v>43079</v>
      </c>
    </row>
    <row r="1805" customFormat="false" ht="15" hidden="false" customHeight="false" outlineLevel="0" collapsed="false">
      <c r="A1805" s="0" t="s">
        <v>273</v>
      </c>
      <c r="B1805" s="0" t="s">
        <v>127</v>
      </c>
      <c r="C1805" s="0" t="n">
        <v>60</v>
      </c>
      <c r="D1805" s="0" t="n">
        <v>91</v>
      </c>
      <c r="E1805" s="0" t="n">
        <v>45</v>
      </c>
      <c r="F1805" s="0" t="n">
        <v>46</v>
      </c>
      <c r="G1805" s="0" t="n">
        <v>11</v>
      </c>
      <c r="H1805" s="0" t="n">
        <v>7</v>
      </c>
      <c r="I1805" s="0" t="n">
        <v>0</v>
      </c>
      <c r="J1805" s="0" t="n">
        <v>1</v>
      </c>
      <c r="K1805" s="0" t="n">
        <f aca="false">VLOOKUP(A1805,'Team Data'!$A$1:$E$659,2,FALSE())</f>
        <v>15</v>
      </c>
      <c r="L1805" s="0" t="n">
        <f aca="false">VLOOKUP(A1805,'Team Data'!$A$1:$E$659,3,FALSE())</f>
        <v>18</v>
      </c>
      <c r="M1805" s="0" t="n">
        <f aca="false">VLOOKUP(B1805,'Team Data'!$A$1:$E$659,2,FALSE())</f>
        <v>14</v>
      </c>
      <c r="N1805" s="0" t="n">
        <f aca="false">VLOOKUP(B1805,'Team Data'!$A$1:$E$659,3,FALSE())</f>
        <v>19</v>
      </c>
      <c r="O1805" s="0" t="n">
        <f aca="false">VLOOKUP(A1805,'Team Data'!$A$1:$E$659,4,FALSE())</f>
        <v>416</v>
      </c>
      <c r="P1805" s="0" t="n">
        <f aca="false">VLOOKUP(A1805,'Team Data'!$A$1:$E$659,5,FALSE())</f>
        <v>607</v>
      </c>
      <c r="Q1805" s="0" t="n">
        <f aca="false">VLOOKUP(B1805,'Team Data'!$A$1:$E$659,4,FALSE())</f>
        <v>641</v>
      </c>
      <c r="R1805" s="0" t="n">
        <f aca="false">VLOOKUP(B1805,'Team Data'!$A$1:$E$659,5,FALSE())</f>
        <v>461</v>
      </c>
      <c r="S1805" s="0" t="n">
        <f aca="false">IF(I1805=1,(MIN(30,(C1805-D1805)))*(M1805/(M1805+N1805))*(Q1805/(Q1805+R1805)),(MAX(-30,(C1805-D1805)))*(N1805/(M1805+N1805))*(R1805/(R1805+Q1805)))</f>
        <v>-7.22570532915361</v>
      </c>
      <c r="T1805" s="0" t="n">
        <f aca="false">IF(J1805=1,(MIN(30,(D1805-C1805)))*(K1805/(K1805+L1805))*(O1805/(O1805+P1805)),(MAX(-30,(D1805-C1805)))*(L1805/(K1805+L1805))*(P1805/(P1805+O1805)))</f>
        <v>5.54518794988003</v>
      </c>
      <c r="U1805" s="7" t="n">
        <v>43079</v>
      </c>
    </row>
    <row r="1806" customFormat="false" ht="15" hidden="false" customHeight="false" outlineLevel="0" collapsed="false">
      <c r="A1806" s="0" t="s">
        <v>80</v>
      </c>
      <c r="B1806" s="0" t="s">
        <v>209</v>
      </c>
      <c r="C1806" s="0" t="n">
        <v>63</v>
      </c>
      <c r="D1806" s="0" t="n">
        <v>91</v>
      </c>
      <c r="E1806" s="0" t="n">
        <v>24</v>
      </c>
      <c r="F1806" s="0" t="n">
        <v>39</v>
      </c>
      <c r="G1806" s="0" t="n">
        <v>14</v>
      </c>
      <c r="H1806" s="0" t="n">
        <v>9</v>
      </c>
      <c r="I1806" s="0" t="n">
        <v>0</v>
      </c>
      <c r="J1806" s="0" t="n">
        <v>1</v>
      </c>
      <c r="K1806" s="0" t="n">
        <f aca="false">VLOOKUP(A1806,'Team Data'!$A$1:$E$659,2,FALSE())</f>
        <v>11</v>
      </c>
      <c r="L1806" s="0" t="n">
        <f aca="false">VLOOKUP(A1806,'Team Data'!$A$1:$E$659,3,FALSE())</f>
        <v>20</v>
      </c>
      <c r="M1806" s="0" t="n">
        <f aca="false">VLOOKUP(B1806,'Team Data'!$A$1:$E$659,2,FALSE())</f>
        <v>22</v>
      </c>
      <c r="N1806" s="0" t="n">
        <f aca="false">VLOOKUP(B1806,'Team Data'!$A$1:$E$659,3,FALSE())</f>
        <v>10</v>
      </c>
      <c r="O1806" s="0" t="n">
        <f aca="false">VLOOKUP(A1806,'Team Data'!$A$1:$E$659,4,FALSE())</f>
        <v>481</v>
      </c>
      <c r="P1806" s="0" t="n">
        <f aca="false">VLOOKUP(A1806,'Team Data'!$A$1:$E$659,5,FALSE())</f>
        <v>462</v>
      </c>
      <c r="Q1806" s="0" t="n">
        <f aca="false">VLOOKUP(B1806,'Team Data'!$A$1:$E$659,4,FALSE())</f>
        <v>489</v>
      </c>
      <c r="R1806" s="0" t="n">
        <f aca="false">VLOOKUP(B1806,'Team Data'!$A$1:$E$659,5,FALSE())</f>
        <v>510</v>
      </c>
      <c r="S1806" s="0" t="n">
        <f aca="false">IF(I1806=1,(MIN(30,(C1806-D1806)))*(M1806/(M1806+N1806))*(Q1806/(Q1806+R1806)),(MAX(-30,(C1806-D1806)))*(N1806/(M1806+N1806))*(R1806/(R1806+Q1806)))</f>
        <v>-4.46696696696697</v>
      </c>
      <c r="T1806" s="0" t="n">
        <f aca="false">IF(J1806=1,(MIN(30,(D1806-C1806)))*(K1806/(K1806+L1806))*(O1806/(O1806+P1806)),(MAX(-30,(D1806-C1806)))*(L1806/(K1806+L1806))*(P1806/(P1806+O1806)))</f>
        <v>5.06783429685629</v>
      </c>
      <c r="U1806" s="7" t="n">
        <v>43079</v>
      </c>
    </row>
    <row r="1807" customFormat="false" ht="15" hidden="false" customHeight="false" outlineLevel="0" collapsed="false">
      <c r="A1807" s="0" t="s">
        <v>12</v>
      </c>
      <c r="B1807" s="0" t="s">
        <v>128</v>
      </c>
      <c r="C1807" s="0" t="n">
        <v>58</v>
      </c>
      <c r="D1807" s="0" t="n">
        <v>78</v>
      </c>
      <c r="E1807" s="0" t="n">
        <v>24</v>
      </c>
      <c r="F1807" s="0" t="n">
        <v>48</v>
      </c>
      <c r="G1807" s="0" t="n">
        <v>14</v>
      </c>
      <c r="H1807" s="0" t="n">
        <v>12</v>
      </c>
      <c r="I1807" s="0" t="n">
        <v>0</v>
      </c>
      <c r="J1807" s="0" t="n">
        <v>1</v>
      </c>
      <c r="K1807" s="0" t="n">
        <f aca="false">VLOOKUP(A1807,'Team Data'!$A$1:$E$659,2,FALSE())</f>
        <v>11</v>
      </c>
      <c r="L1807" s="0" t="n">
        <f aca="false">VLOOKUP(A1807,'Team Data'!$A$1:$E$659,3,FALSE())</f>
        <v>21</v>
      </c>
      <c r="M1807" s="0" t="n">
        <f aca="false">VLOOKUP(B1807,'Team Data'!$A$1:$E$659,2,FALSE())</f>
        <v>12</v>
      </c>
      <c r="N1807" s="0" t="n">
        <f aca="false">VLOOKUP(B1807,'Team Data'!$A$1:$E$659,3,FALSE())</f>
        <v>18</v>
      </c>
      <c r="O1807" s="0" t="n">
        <f aca="false">VLOOKUP(A1807,'Team Data'!$A$1:$E$659,4,FALSE())</f>
        <v>370</v>
      </c>
      <c r="P1807" s="0" t="n">
        <f aca="false">VLOOKUP(A1807,'Team Data'!$A$1:$E$659,5,FALSE())</f>
        <v>552</v>
      </c>
      <c r="Q1807" s="0" t="n">
        <f aca="false">VLOOKUP(B1807,'Team Data'!$A$1:$E$659,4,FALSE())</f>
        <v>594</v>
      </c>
      <c r="R1807" s="0" t="n">
        <f aca="false">VLOOKUP(B1807,'Team Data'!$A$1:$E$659,5,FALSE())</f>
        <v>420</v>
      </c>
      <c r="S1807" s="0" t="n">
        <f aca="false">IF(I1807=1,(MIN(30,(C1807-D1807)))*(M1807/(M1807+N1807))*(Q1807/(Q1807+R1807)),(MAX(-30,(C1807-D1807)))*(N1807/(M1807+N1807))*(R1807/(R1807+Q1807)))</f>
        <v>-4.97041420118343</v>
      </c>
      <c r="T1807" s="0" t="n">
        <f aca="false">IF(J1807=1,(MIN(30,(D1807-C1807)))*(K1807/(K1807+L1807))*(O1807/(O1807+P1807)),(MAX(-30,(D1807-C1807)))*(L1807/(K1807+L1807))*(P1807/(P1807+O1807)))</f>
        <v>2.75894793926247</v>
      </c>
      <c r="U1807" s="7" t="n">
        <v>43079</v>
      </c>
    </row>
    <row r="1808" customFormat="false" ht="15" hidden="false" customHeight="false" outlineLevel="0" collapsed="false">
      <c r="A1808" s="0" t="s">
        <v>646</v>
      </c>
      <c r="B1808" s="0" t="s">
        <v>206</v>
      </c>
      <c r="C1808" s="0" t="n">
        <v>53</v>
      </c>
      <c r="D1808" s="0" t="n">
        <v>104</v>
      </c>
      <c r="E1808" s="0" t="n">
        <v>31</v>
      </c>
      <c r="F1808" s="0" t="n">
        <v>57</v>
      </c>
      <c r="G1808" s="0" t="n">
        <v>11</v>
      </c>
      <c r="H1808" s="0" t="n">
        <v>13</v>
      </c>
      <c r="I1808" s="0" t="n">
        <v>0</v>
      </c>
      <c r="J1808" s="0" t="n">
        <v>1</v>
      </c>
      <c r="K1808" s="0" t="n">
        <f aca="false">VLOOKUP(A1808,'Team Data'!$A$1:$E$659,2,FALSE())</f>
        <v>0</v>
      </c>
      <c r="L1808" s="0" t="n">
        <f aca="false">VLOOKUP(A1808,'Team Data'!$A$1:$E$659,3,FALSE())</f>
        <v>2</v>
      </c>
      <c r="M1808" s="0" t="n">
        <f aca="false">VLOOKUP(B1808,'Team Data'!$A$1:$E$659,2,FALSE())</f>
        <v>26</v>
      </c>
      <c r="N1808" s="0" t="n">
        <f aca="false">VLOOKUP(B1808,'Team Data'!$A$1:$E$659,3,FALSE())</f>
        <v>12</v>
      </c>
      <c r="O1808" s="0" t="n">
        <f aca="false">VLOOKUP(A1808,'Team Data'!$A$1:$E$659,4,FALSE())</f>
        <v>42</v>
      </c>
      <c r="P1808" s="0" t="n">
        <f aca="false">VLOOKUP(A1808,'Team Data'!$A$1:$E$659,5,FALSE())</f>
        <v>29</v>
      </c>
      <c r="Q1808" s="0" t="n">
        <f aca="false">VLOOKUP(B1808,'Team Data'!$A$1:$E$659,4,FALSE())</f>
        <v>600</v>
      </c>
      <c r="R1808" s="0" t="n">
        <f aca="false">VLOOKUP(B1808,'Team Data'!$A$1:$E$659,5,FALSE())</f>
        <v>551</v>
      </c>
      <c r="S1808" s="0" t="n">
        <f aca="false">IF(I1808=1,(MIN(30,(C1808-D1808)))*(M1808/(M1808+N1808))*(Q1808/(Q1808+R1808)),(MAX(-30,(C1808-D1808)))*(N1808/(M1808+N1808))*(R1808/(R1808+Q1808)))</f>
        <v>-4.53518679409209</v>
      </c>
      <c r="T1808" s="0" t="n">
        <f aca="false">IF(J1808=1,(MIN(30,(D1808-C1808)))*(K1808/(K1808+L1808))*(O1808/(O1808+P1808)),(MAX(-30,(D1808-C1808)))*(L1808/(K1808+L1808))*(P1808/(P1808+O1808)))</f>
        <v>0</v>
      </c>
      <c r="U1808" s="7" t="n">
        <v>43080</v>
      </c>
    </row>
    <row r="1809" customFormat="false" ht="15" hidden="false" customHeight="false" outlineLevel="0" collapsed="false">
      <c r="A1809" s="0" t="s">
        <v>118</v>
      </c>
      <c r="B1809" s="0" t="s">
        <v>235</v>
      </c>
      <c r="C1809" s="0" t="n">
        <v>61</v>
      </c>
      <c r="D1809" s="0" t="n">
        <v>86</v>
      </c>
      <c r="E1809" s="0" t="n">
        <v>26</v>
      </c>
      <c r="F1809" s="0" t="n">
        <v>30</v>
      </c>
      <c r="G1809" s="0" t="n">
        <v>18</v>
      </c>
      <c r="H1809" s="0" t="n">
        <v>13</v>
      </c>
      <c r="I1809" s="0" t="n">
        <v>0</v>
      </c>
      <c r="J1809" s="0" t="n">
        <v>1</v>
      </c>
      <c r="K1809" s="0" t="n">
        <f aca="false">VLOOKUP(A1809,'Team Data'!$A$1:$E$659,2,FALSE())</f>
        <v>11</v>
      </c>
      <c r="L1809" s="0" t="n">
        <f aca="false">VLOOKUP(A1809,'Team Data'!$A$1:$E$659,3,FALSE())</f>
        <v>19</v>
      </c>
      <c r="M1809" s="0" t="n">
        <f aca="false">VLOOKUP(B1809,'Team Data'!$A$1:$E$659,2,FALSE())</f>
        <v>30</v>
      </c>
      <c r="N1809" s="0" t="n">
        <f aca="false">VLOOKUP(B1809,'Team Data'!$A$1:$E$659,3,FALSE())</f>
        <v>7</v>
      </c>
      <c r="O1809" s="0" t="n">
        <f aca="false">VLOOKUP(A1809,'Team Data'!$A$1:$E$659,4,FALSE())</f>
        <v>459</v>
      </c>
      <c r="P1809" s="0" t="n">
        <f aca="false">VLOOKUP(A1809,'Team Data'!$A$1:$E$659,5,FALSE())</f>
        <v>467</v>
      </c>
      <c r="Q1809" s="0" t="n">
        <f aca="false">VLOOKUP(B1809,'Team Data'!$A$1:$E$659,4,FALSE())</f>
        <v>726</v>
      </c>
      <c r="R1809" s="0" t="n">
        <f aca="false">VLOOKUP(B1809,'Team Data'!$A$1:$E$659,5,FALSE())</f>
        <v>521</v>
      </c>
      <c r="S1809" s="0" t="n">
        <f aca="false">IF(I1809=1,(MIN(30,(C1809-D1809)))*(M1809/(M1809+N1809))*(Q1809/(Q1809+R1809)),(MAX(-30,(C1809-D1809)))*(N1809/(M1809+N1809))*(R1809/(R1809+Q1809)))</f>
        <v>-1.9760939768959</v>
      </c>
      <c r="T1809" s="0" t="n">
        <f aca="false">IF(J1809=1,(MIN(30,(D1809-C1809)))*(K1809/(K1809+L1809))*(O1809/(O1809+P1809)),(MAX(-30,(D1809-C1809)))*(L1809/(K1809+L1809))*(P1809/(P1809+O1809)))</f>
        <v>4.54373650107991</v>
      </c>
      <c r="U1809" s="7" t="n">
        <v>43080</v>
      </c>
    </row>
    <row r="1810" customFormat="false" ht="15" hidden="false" customHeight="false" outlineLevel="0" collapsed="false">
      <c r="A1810" s="0" t="s">
        <v>104</v>
      </c>
      <c r="B1810" s="0" t="s">
        <v>339</v>
      </c>
      <c r="C1810" s="0" t="n">
        <v>97</v>
      </c>
      <c r="D1810" s="0" t="n">
        <v>70</v>
      </c>
      <c r="E1810" s="0" t="n">
        <v>40</v>
      </c>
      <c r="F1810" s="0" t="n">
        <v>27</v>
      </c>
      <c r="G1810" s="0" t="n">
        <v>8</v>
      </c>
      <c r="H1810" s="0" t="n">
        <v>12</v>
      </c>
      <c r="I1810" s="0" t="n">
        <v>1</v>
      </c>
      <c r="J1810" s="0" t="n">
        <v>0</v>
      </c>
      <c r="K1810" s="0" t="n">
        <f aca="false">VLOOKUP(A1810,'Team Data'!$A$1:$E$659,2,FALSE())</f>
        <v>32</v>
      </c>
      <c r="L1810" s="0" t="n">
        <f aca="false">VLOOKUP(A1810,'Team Data'!$A$1:$E$659,3,FALSE())</f>
        <v>5</v>
      </c>
      <c r="M1810" s="0" t="n">
        <f aca="false">VLOOKUP(B1810,'Team Data'!$A$1:$E$659,2,FALSE())</f>
        <v>21</v>
      </c>
      <c r="N1810" s="0" t="n">
        <f aca="false">VLOOKUP(B1810,'Team Data'!$A$1:$E$659,3,FALSE())</f>
        <v>11</v>
      </c>
      <c r="O1810" s="0" t="n">
        <f aca="false">VLOOKUP(A1810,'Team Data'!$A$1:$E$659,4,FALSE())</f>
        <v>666</v>
      </c>
      <c r="P1810" s="0" t="n">
        <f aca="false">VLOOKUP(A1810,'Team Data'!$A$1:$E$659,5,FALSE())</f>
        <v>579</v>
      </c>
      <c r="Q1810" s="0" t="n">
        <f aca="false">VLOOKUP(B1810,'Team Data'!$A$1:$E$659,4,FALSE())</f>
        <v>616</v>
      </c>
      <c r="R1810" s="0" t="n">
        <f aca="false">VLOOKUP(B1810,'Team Data'!$A$1:$E$659,5,FALSE())</f>
        <v>448</v>
      </c>
      <c r="S1810" s="0" t="n">
        <f aca="false">IF(I1810=1,(MIN(30,(C1810-D1810)))*(M1810/(M1810+N1810))*(Q1810/(Q1810+R1810)),(MAX(-30,(C1810-D1810)))*(N1810/(M1810+N1810))*(R1810/(R1810+Q1810)))</f>
        <v>10.2582236842105</v>
      </c>
      <c r="T1810" s="0" t="n">
        <f aca="false">IF(J1810=1,(MIN(30,(D1810-C1810)))*(K1810/(K1810+L1810))*(O1810/(O1810+P1810)),(MAX(-30,(D1810-C1810)))*(L1810/(K1810+L1810))*(P1810/(P1810+O1810)))</f>
        <v>-1.69684141973299</v>
      </c>
      <c r="U1810" s="7" t="n">
        <v>43080</v>
      </c>
    </row>
    <row r="1811" customFormat="false" ht="15" hidden="false" customHeight="false" outlineLevel="0" collapsed="false">
      <c r="A1811" s="0" t="s">
        <v>91</v>
      </c>
      <c r="B1811" s="0" t="s">
        <v>271</v>
      </c>
      <c r="C1811" s="0" t="n">
        <v>65</v>
      </c>
      <c r="D1811" s="0" t="n">
        <v>53</v>
      </c>
      <c r="E1811" s="0" t="n">
        <v>40</v>
      </c>
      <c r="F1811" s="0" t="n">
        <v>45</v>
      </c>
      <c r="G1811" s="0" t="n">
        <v>11</v>
      </c>
      <c r="H1811" s="0" t="n">
        <v>18</v>
      </c>
      <c r="I1811" s="0" t="n">
        <v>1</v>
      </c>
      <c r="J1811" s="0" t="n">
        <v>0</v>
      </c>
      <c r="K1811" s="0" t="n">
        <f aca="false">VLOOKUP(A1811,'Team Data'!$A$1:$E$659,2,FALSE())</f>
        <v>14</v>
      </c>
      <c r="L1811" s="0" t="n">
        <f aca="false">VLOOKUP(A1811,'Team Data'!$A$1:$E$659,3,FALSE())</f>
        <v>18</v>
      </c>
      <c r="M1811" s="0" t="n">
        <f aca="false">VLOOKUP(B1811,'Team Data'!$A$1:$E$659,2,FALSE())</f>
        <v>10</v>
      </c>
      <c r="N1811" s="0" t="n">
        <f aca="false">VLOOKUP(B1811,'Team Data'!$A$1:$E$659,3,FALSE())</f>
        <v>22</v>
      </c>
      <c r="O1811" s="0" t="n">
        <f aca="false">VLOOKUP(A1811,'Team Data'!$A$1:$E$659,4,FALSE())</f>
        <v>467</v>
      </c>
      <c r="P1811" s="0" t="n">
        <f aca="false">VLOOKUP(A1811,'Team Data'!$A$1:$E$659,5,FALSE())</f>
        <v>496</v>
      </c>
      <c r="Q1811" s="0" t="n">
        <f aca="false">VLOOKUP(B1811,'Team Data'!$A$1:$E$659,4,FALSE())</f>
        <v>525</v>
      </c>
      <c r="R1811" s="0" t="n">
        <f aca="false">VLOOKUP(B1811,'Team Data'!$A$1:$E$659,5,FALSE())</f>
        <v>506</v>
      </c>
      <c r="S1811" s="0" t="n">
        <f aca="false">IF(I1811=1,(MIN(30,(C1811-D1811)))*(M1811/(M1811+N1811))*(Q1811/(Q1811+R1811)),(MAX(-30,(C1811-D1811)))*(N1811/(M1811+N1811))*(R1811/(R1811+Q1811)))</f>
        <v>1.90955383123181</v>
      </c>
      <c r="T1811" s="0" t="n">
        <f aca="false">IF(J1811=1,(MIN(30,(D1811-C1811)))*(K1811/(K1811+L1811))*(O1811/(O1811+P1811)),(MAX(-30,(D1811-C1811)))*(L1811/(K1811+L1811))*(P1811/(P1811+O1811)))</f>
        <v>-3.47663551401869</v>
      </c>
      <c r="U1811" s="7" t="n">
        <v>43081</v>
      </c>
    </row>
    <row r="1812" customFormat="false" ht="15" hidden="false" customHeight="false" outlineLevel="0" collapsed="false">
      <c r="A1812" s="0" t="s">
        <v>249</v>
      </c>
      <c r="B1812" s="0" t="s">
        <v>109</v>
      </c>
      <c r="C1812" s="0" t="n">
        <v>72</v>
      </c>
      <c r="D1812" s="0" t="n">
        <v>86</v>
      </c>
      <c r="E1812" s="0" t="n">
        <v>31</v>
      </c>
      <c r="F1812" s="0" t="n">
        <v>31</v>
      </c>
      <c r="G1812" s="0" t="n">
        <v>9</v>
      </c>
      <c r="H1812" s="0" t="n">
        <v>10</v>
      </c>
      <c r="I1812" s="0" t="n">
        <v>0</v>
      </c>
      <c r="J1812" s="0" t="n">
        <v>1</v>
      </c>
      <c r="K1812" s="0" t="n">
        <f aca="false">VLOOKUP(A1812,'Team Data'!$A$1:$E$659,2,FALSE())</f>
        <v>10</v>
      </c>
      <c r="L1812" s="0" t="n">
        <f aca="false">VLOOKUP(A1812,'Team Data'!$A$1:$E$659,3,FALSE())</f>
        <v>21</v>
      </c>
      <c r="M1812" s="0" t="n">
        <f aca="false">VLOOKUP(B1812,'Team Data'!$A$1:$E$659,2,FALSE())</f>
        <v>19</v>
      </c>
      <c r="N1812" s="0" t="n">
        <f aca="false">VLOOKUP(B1812,'Team Data'!$A$1:$E$659,3,FALSE())</f>
        <v>14</v>
      </c>
      <c r="O1812" s="0" t="n">
        <f aca="false">VLOOKUP(A1812,'Team Data'!$A$1:$E$659,4,FALSE())</f>
        <v>432</v>
      </c>
      <c r="P1812" s="0" t="n">
        <f aca="false">VLOOKUP(A1812,'Team Data'!$A$1:$E$659,5,FALSE())</f>
        <v>523</v>
      </c>
      <c r="Q1812" s="0" t="n">
        <f aca="false">VLOOKUP(B1812,'Team Data'!$A$1:$E$659,4,FALSE())</f>
        <v>501</v>
      </c>
      <c r="R1812" s="0" t="n">
        <f aca="false">VLOOKUP(B1812,'Team Data'!$A$1:$E$659,5,FALSE())</f>
        <v>542</v>
      </c>
      <c r="S1812" s="0" t="n">
        <f aca="false">IF(I1812=1,(MIN(30,(C1812-D1812)))*(M1812/(M1812+N1812))*(Q1812/(Q1812+R1812)),(MAX(-30,(C1812-D1812)))*(N1812/(M1812+N1812))*(R1812/(R1812+Q1812)))</f>
        <v>-3.08643481797844</v>
      </c>
      <c r="T1812" s="0" t="n">
        <f aca="false">IF(J1812=1,(MIN(30,(D1812-C1812)))*(K1812/(K1812+L1812))*(O1812/(O1812+P1812)),(MAX(-30,(D1812-C1812)))*(L1812/(K1812+L1812))*(P1812/(P1812+O1812)))</f>
        <v>2.04289815909475</v>
      </c>
      <c r="U1812" s="7" t="n">
        <v>43081</v>
      </c>
    </row>
    <row r="1813" customFormat="false" ht="15" hidden="false" customHeight="false" outlineLevel="0" collapsed="false">
      <c r="A1813" s="0" t="s">
        <v>35</v>
      </c>
      <c r="B1813" s="0" t="s">
        <v>152</v>
      </c>
      <c r="C1813" s="0" t="n">
        <v>59</v>
      </c>
      <c r="D1813" s="0" t="n">
        <v>102</v>
      </c>
      <c r="E1813" s="0" t="n">
        <v>29</v>
      </c>
      <c r="F1813" s="0" t="n">
        <v>46</v>
      </c>
      <c r="G1813" s="0" t="n">
        <v>13</v>
      </c>
      <c r="H1813" s="0" t="n">
        <v>6</v>
      </c>
      <c r="I1813" s="0" t="n">
        <v>0</v>
      </c>
      <c r="J1813" s="0" t="n">
        <v>1</v>
      </c>
      <c r="K1813" s="0" t="n">
        <f aca="false">VLOOKUP(A1813,'Team Data'!$A$1:$E$659,2,FALSE())</f>
        <v>3</v>
      </c>
      <c r="L1813" s="0" t="n">
        <f aca="false">VLOOKUP(A1813,'Team Data'!$A$1:$E$659,3,FALSE())</f>
        <v>28</v>
      </c>
      <c r="M1813" s="0" t="n">
        <f aca="false">VLOOKUP(B1813,'Team Data'!$A$1:$E$659,2,FALSE())</f>
        <v>22</v>
      </c>
      <c r="N1813" s="0" t="n">
        <f aca="false">VLOOKUP(B1813,'Team Data'!$A$1:$E$659,3,FALSE())</f>
        <v>14</v>
      </c>
      <c r="O1813" s="0" t="n">
        <f aca="false">VLOOKUP(A1813,'Team Data'!$A$1:$E$659,4,FALSE())</f>
        <v>496</v>
      </c>
      <c r="P1813" s="0" t="n">
        <f aca="false">VLOOKUP(A1813,'Team Data'!$A$1:$E$659,5,FALSE())</f>
        <v>495</v>
      </c>
      <c r="Q1813" s="0" t="n">
        <f aca="false">VLOOKUP(B1813,'Team Data'!$A$1:$E$659,4,FALSE())</f>
        <v>725</v>
      </c>
      <c r="R1813" s="0" t="n">
        <f aca="false">VLOOKUP(B1813,'Team Data'!$A$1:$E$659,5,FALSE())</f>
        <v>474</v>
      </c>
      <c r="S1813" s="0" t="n">
        <f aca="false">IF(I1813=1,(MIN(30,(C1813-D1813)))*(M1813/(M1813+N1813))*(Q1813/(Q1813+R1813)),(MAX(-30,(C1813-D1813)))*(N1813/(M1813+N1813))*(R1813/(R1813+Q1813)))</f>
        <v>-4.61217681401168</v>
      </c>
      <c r="T1813" s="0" t="n">
        <f aca="false">IF(J1813=1,(MIN(30,(D1813-C1813)))*(K1813/(K1813+L1813))*(O1813/(O1813+P1813)),(MAX(-30,(D1813-C1813)))*(L1813/(K1813+L1813))*(P1813/(P1813+O1813)))</f>
        <v>1.45307769929364</v>
      </c>
      <c r="U1813" s="7" t="n">
        <v>43081</v>
      </c>
    </row>
    <row r="1814" customFormat="false" ht="15" hidden="false" customHeight="false" outlineLevel="0" collapsed="false">
      <c r="A1814" s="0" t="s">
        <v>53</v>
      </c>
      <c r="B1814" s="0" t="s">
        <v>210</v>
      </c>
      <c r="C1814" s="0" t="n">
        <v>31</v>
      </c>
      <c r="D1814" s="0" t="n">
        <v>96</v>
      </c>
      <c r="E1814" s="0" t="n">
        <v>29</v>
      </c>
      <c r="F1814" s="0" t="n">
        <v>37</v>
      </c>
      <c r="G1814" s="0" t="n">
        <v>25</v>
      </c>
      <c r="H1814" s="0" t="n">
        <v>10</v>
      </c>
      <c r="I1814" s="0" t="n">
        <v>0</v>
      </c>
      <c r="J1814" s="0" t="n">
        <v>1</v>
      </c>
      <c r="K1814" s="0" t="n">
        <f aca="false">VLOOKUP(A1814,'Team Data'!$A$1:$E$659,2,FALSE())</f>
        <v>3</v>
      </c>
      <c r="L1814" s="0" t="n">
        <f aca="false">VLOOKUP(A1814,'Team Data'!$A$1:$E$659,3,FALSE())</f>
        <v>29</v>
      </c>
      <c r="M1814" s="0" t="n">
        <f aca="false">VLOOKUP(B1814,'Team Data'!$A$1:$E$659,2,FALSE())</f>
        <v>15</v>
      </c>
      <c r="N1814" s="0" t="n">
        <f aca="false">VLOOKUP(B1814,'Team Data'!$A$1:$E$659,3,FALSE())</f>
        <v>16</v>
      </c>
      <c r="O1814" s="0" t="n">
        <f aca="false">VLOOKUP(A1814,'Team Data'!$A$1:$E$659,4,FALSE())</f>
        <v>547</v>
      </c>
      <c r="P1814" s="0" t="n">
        <f aca="false">VLOOKUP(A1814,'Team Data'!$A$1:$E$659,5,FALSE())</f>
        <v>441</v>
      </c>
      <c r="Q1814" s="0" t="n">
        <f aca="false">VLOOKUP(B1814,'Team Data'!$A$1:$E$659,4,FALSE())</f>
        <v>541</v>
      </c>
      <c r="R1814" s="0" t="n">
        <f aca="false">VLOOKUP(B1814,'Team Data'!$A$1:$E$659,5,FALSE())</f>
        <v>455</v>
      </c>
      <c r="S1814" s="0" t="n">
        <f aca="false">IF(I1814=1,(MIN(30,(C1814-D1814)))*(M1814/(M1814+N1814))*(Q1814/(Q1814+R1814)),(MAX(-30,(C1814-D1814)))*(N1814/(M1814+N1814))*(R1814/(R1814+Q1814)))</f>
        <v>-7.07345511076564</v>
      </c>
      <c r="T1814" s="0" t="n">
        <f aca="false">IF(J1814=1,(MIN(30,(D1814-C1814)))*(K1814/(K1814+L1814))*(O1814/(O1814+P1814)),(MAX(-30,(D1814-C1814)))*(L1814/(K1814+L1814))*(P1814/(P1814+O1814)))</f>
        <v>1.5571229757085</v>
      </c>
      <c r="U1814" s="7" t="n">
        <v>43081</v>
      </c>
    </row>
    <row r="1815" customFormat="false" ht="15" hidden="false" customHeight="false" outlineLevel="0" collapsed="false">
      <c r="A1815" s="0" t="s">
        <v>264</v>
      </c>
      <c r="B1815" s="0" t="s">
        <v>333</v>
      </c>
      <c r="C1815" s="0" t="n">
        <v>57</v>
      </c>
      <c r="D1815" s="0" t="n">
        <v>81</v>
      </c>
      <c r="E1815" s="0" t="n">
        <v>32</v>
      </c>
      <c r="F1815" s="0" t="n">
        <v>36</v>
      </c>
      <c r="G1815" s="0" t="n">
        <v>13</v>
      </c>
      <c r="H1815" s="0" t="n">
        <v>9</v>
      </c>
      <c r="I1815" s="0" t="n">
        <v>0</v>
      </c>
      <c r="J1815" s="0" t="n">
        <v>1</v>
      </c>
      <c r="K1815" s="0" t="n">
        <f aca="false">VLOOKUP(A1815,'Team Data'!$A$1:$E$659,2,FALSE())</f>
        <v>8</v>
      </c>
      <c r="L1815" s="0" t="n">
        <f aca="false">VLOOKUP(A1815,'Team Data'!$A$1:$E$659,3,FALSE())</f>
        <v>24</v>
      </c>
      <c r="M1815" s="0" t="n">
        <f aca="false">VLOOKUP(B1815,'Team Data'!$A$1:$E$659,2,FALSE())</f>
        <v>27</v>
      </c>
      <c r="N1815" s="0" t="n">
        <f aca="false">VLOOKUP(B1815,'Team Data'!$A$1:$E$659,3,FALSE())</f>
        <v>8</v>
      </c>
      <c r="O1815" s="0" t="n">
        <f aca="false">VLOOKUP(A1815,'Team Data'!$A$1:$E$659,4,FALSE())</f>
        <v>541</v>
      </c>
      <c r="P1815" s="0" t="n">
        <f aca="false">VLOOKUP(A1815,'Team Data'!$A$1:$E$659,5,FALSE())</f>
        <v>503</v>
      </c>
      <c r="Q1815" s="0" t="n">
        <f aca="false">VLOOKUP(B1815,'Team Data'!$A$1:$E$659,4,FALSE())</f>
        <v>551</v>
      </c>
      <c r="R1815" s="0" t="n">
        <f aca="false">VLOOKUP(B1815,'Team Data'!$A$1:$E$659,5,FALSE())</f>
        <v>544</v>
      </c>
      <c r="S1815" s="0" t="n">
        <f aca="false">IF(I1815=1,(MIN(30,(C1815-D1815)))*(M1815/(M1815+N1815))*(Q1815/(Q1815+R1815)),(MAX(-30,(C1815-D1815)))*(N1815/(M1815+N1815))*(R1815/(R1815+Q1815)))</f>
        <v>-2.7253228962818</v>
      </c>
      <c r="T1815" s="0" t="n">
        <f aca="false">IF(J1815=1,(MIN(30,(D1815-C1815)))*(K1815/(K1815+L1815))*(O1815/(O1815+P1815)),(MAX(-30,(D1815-C1815)))*(L1815/(K1815+L1815))*(P1815/(P1815+O1815)))</f>
        <v>3.10919540229885</v>
      </c>
      <c r="U1815" s="7" t="n">
        <v>43081</v>
      </c>
    </row>
    <row r="1816" customFormat="false" ht="15" hidden="false" customHeight="false" outlineLevel="0" collapsed="false">
      <c r="A1816" s="0" t="s">
        <v>202</v>
      </c>
      <c r="B1816" s="0" t="s">
        <v>88</v>
      </c>
      <c r="C1816" s="0" t="n">
        <v>101</v>
      </c>
      <c r="D1816" s="0" t="n">
        <v>89</v>
      </c>
      <c r="E1816" s="0" t="n">
        <v>40</v>
      </c>
      <c r="F1816" s="0" t="n">
        <v>34</v>
      </c>
      <c r="G1816" s="0" t="n">
        <v>16</v>
      </c>
      <c r="H1816" s="0" t="n">
        <v>10</v>
      </c>
      <c r="I1816" s="0" t="n">
        <v>1</v>
      </c>
      <c r="J1816" s="0" t="n">
        <v>0</v>
      </c>
      <c r="K1816" s="0" t="n">
        <f aca="false">VLOOKUP(A1816,'Team Data'!$A$1:$E$659,2,FALSE())</f>
        <v>14</v>
      </c>
      <c r="L1816" s="0" t="n">
        <f aca="false">VLOOKUP(A1816,'Team Data'!$A$1:$E$659,3,FALSE())</f>
        <v>19</v>
      </c>
      <c r="M1816" s="0" t="n">
        <f aca="false">VLOOKUP(B1816,'Team Data'!$A$1:$E$659,2,FALSE())</f>
        <v>9</v>
      </c>
      <c r="N1816" s="0" t="n">
        <f aca="false">VLOOKUP(B1816,'Team Data'!$A$1:$E$659,3,FALSE())</f>
        <v>25</v>
      </c>
      <c r="O1816" s="0" t="n">
        <f aca="false">VLOOKUP(A1816,'Team Data'!$A$1:$E$659,4,FALSE())</f>
        <v>532</v>
      </c>
      <c r="P1816" s="0" t="n">
        <f aca="false">VLOOKUP(A1816,'Team Data'!$A$1:$E$659,5,FALSE())</f>
        <v>464</v>
      </c>
      <c r="Q1816" s="0" t="n">
        <f aca="false">VLOOKUP(B1816,'Team Data'!$A$1:$E$659,4,FALSE())</f>
        <v>507</v>
      </c>
      <c r="R1816" s="0" t="n">
        <f aca="false">VLOOKUP(B1816,'Team Data'!$A$1:$E$659,5,FALSE())</f>
        <v>582</v>
      </c>
      <c r="S1816" s="0" t="n">
        <f aca="false">IF(I1816=1,(MIN(30,(C1816-D1816)))*(M1816/(M1816+N1816))*(Q1816/(Q1816+R1816)),(MAX(-30,(C1816-D1816)))*(N1816/(M1816+N1816))*(R1816/(R1816+Q1816)))</f>
        <v>1.47885269810404</v>
      </c>
      <c r="T1816" s="0" t="n">
        <f aca="false">IF(J1816=1,(MIN(30,(D1816-C1816)))*(K1816/(K1816+L1816))*(O1816/(O1816+P1816)),(MAX(-30,(D1816-C1816)))*(L1816/(K1816+L1816))*(P1816/(P1816+O1816)))</f>
        <v>-3.21869295363271</v>
      </c>
      <c r="U1816" s="7" t="n">
        <v>43081</v>
      </c>
    </row>
    <row r="1817" customFormat="false" ht="15" hidden="false" customHeight="false" outlineLevel="0" collapsed="false">
      <c r="A1817" s="0" t="s">
        <v>603</v>
      </c>
      <c r="B1817" s="0" t="s">
        <v>129</v>
      </c>
      <c r="C1817" s="0" t="n">
        <v>53</v>
      </c>
      <c r="D1817" s="0" t="n">
        <v>60</v>
      </c>
      <c r="E1817" s="0" t="n">
        <v>35</v>
      </c>
      <c r="F1817" s="0" t="n">
        <v>40</v>
      </c>
      <c r="G1817" s="0" t="n">
        <v>19</v>
      </c>
      <c r="H1817" s="0" t="n">
        <v>12</v>
      </c>
      <c r="I1817" s="0" t="n">
        <v>0</v>
      </c>
      <c r="J1817" s="0" t="n">
        <v>1</v>
      </c>
      <c r="K1817" s="0" t="n">
        <f aca="false">VLOOKUP(A1817,'Team Data'!$A$1:$E$659,2,FALSE())</f>
        <v>0</v>
      </c>
      <c r="L1817" s="0" t="n">
        <f aca="false">VLOOKUP(A1817,'Team Data'!$A$1:$E$659,3,FALSE())</f>
        <v>4</v>
      </c>
      <c r="M1817" s="0" t="n">
        <f aca="false">VLOOKUP(B1817,'Team Data'!$A$1:$E$659,2,FALSE())</f>
        <v>12</v>
      </c>
      <c r="N1817" s="0" t="n">
        <f aca="false">VLOOKUP(B1817,'Team Data'!$A$1:$E$659,3,FALSE())</f>
        <v>20</v>
      </c>
      <c r="O1817" s="0" t="n">
        <f aca="false">VLOOKUP(A1817,'Team Data'!$A$1:$E$659,4,FALSE())</f>
        <v>61</v>
      </c>
      <c r="P1817" s="0" t="n">
        <f aca="false">VLOOKUP(A1817,'Team Data'!$A$1:$E$659,5,FALSE())</f>
        <v>66</v>
      </c>
      <c r="Q1817" s="0" t="n">
        <f aca="false">VLOOKUP(B1817,'Team Data'!$A$1:$E$659,4,FALSE())</f>
        <v>419</v>
      </c>
      <c r="R1817" s="0" t="n">
        <f aca="false">VLOOKUP(B1817,'Team Data'!$A$1:$E$659,5,FALSE())</f>
        <v>571</v>
      </c>
      <c r="S1817" s="0" t="n">
        <f aca="false">IF(I1817=1,(MIN(30,(C1817-D1817)))*(M1817/(M1817+N1817))*(Q1817/(Q1817+R1817)),(MAX(-30,(C1817-D1817)))*(N1817/(M1817+N1817))*(R1817/(R1817+Q1817)))</f>
        <v>-2.52335858585859</v>
      </c>
      <c r="T1817" s="0" t="n">
        <f aca="false">IF(J1817=1,(MIN(30,(D1817-C1817)))*(K1817/(K1817+L1817))*(O1817/(O1817+P1817)),(MAX(-30,(D1817-C1817)))*(L1817/(K1817+L1817))*(P1817/(P1817+O1817)))</f>
        <v>0</v>
      </c>
      <c r="U1817" s="7" t="n">
        <v>43081</v>
      </c>
    </row>
    <row r="1818" customFormat="false" ht="15" hidden="false" customHeight="false" outlineLevel="0" collapsed="false">
      <c r="A1818" s="0" t="s">
        <v>73</v>
      </c>
      <c r="B1818" s="0" t="s">
        <v>173</v>
      </c>
      <c r="C1818" s="0" t="n">
        <v>67</v>
      </c>
      <c r="D1818" s="0" t="n">
        <v>68</v>
      </c>
      <c r="E1818" s="0" t="n">
        <v>33</v>
      </c>
      <c r="F1818" s="0" t="n">
        <v>42</v>
      </c>
      <c r="G1818" s="0" t="n">
        <v>10</v>
      </c>
      <c r="H1818" s="0" t="n">
        <v>14</v>
      </c>
      <c r="I1818" s="0" t="n">
        <v>0</v>
      </c>
      <c r="J1818" s="0" t="n">
        <v>1</v>
      </c>
      <c r="K1818" s="0" t="n">
        <f aca="false">VLOOKUP(A1818,'Team Data'!$A$1:$E$659,2,FALSE())</f>
        <v>17</v>
      </c>
      <c r="L1818" s="0" t="n">
        <f aca="false">VLOOKUP(A1818,'Team Data'!$A$1:$E$659,3,FALSE())</f>
        <v>17</v>
      </c>
      <c r="M1818" s="0" t="n">
        <f aca="false">VLOOKUP(B1818,'Team Data'!$A$1:$E$659,2,FALSE())</f>
        <v>14</v>
      </c>
      <c r="N1818" s="0" t="n">
        <f aca="false">VLOOKUP(B1818,'Team Data'!$A$1:$E$659,3,FALSE())</f>
        <v>17</v>
      </c>
      <c r="O1818" s="0" t="n">
        <f aca="false">VLOOKUP(A1818,'Team Data'!$A$1:$E$659,4,FALSE())</f>
        <v>569</v>
      </c>
      <c r="P1818" s="0" t="n">
        <f aca="false">VLOOKUP(A1818,'Team Data'!$A$1:$E$659,5,FALSE())</f>
        <v>514</v>
      </c>
      <c r="Q1818" s="0" t="n">
        <f aca="false">VLOOKUP(B1818,'Team Data'!$A$1:$E$659,4,FALSE())</f>
        <v>562</v>
      </c>
      <c r="R1818" s="0" t="n">
        <f aca="false">VLOOKUP(B1818,'Team Data'!$A$1:$E$659,5,FALSE())</f>
        <v>470</v>
      </c>
      <c r="S1818" s="0" t="n">
        <f aca="false">IF(I1818=1,(MIN(30,(C1818-D1818)))*(M1818/(M1818+N1818))*(Q1818/(Q1818+R1818)),(MAX(-30,(C1818-D1818)))*(N1818/(M1818+N1818))*(R1818/(R1818+Q1818)))</f>
        <v>-0.249749937484371</v>
      </c>
      <c r="T1818" s="0" t="n">
        <f aca="false">IF(J1818=1,(MIN(30,(D1818-C1818)))*(K1818/(K1818+L1818))*(O1818/(O1818+P1818)),(MAX(-30,(D1818-C1818)))*(L1818/(K1818+L1818))*(P1818/(P1818+O1818)))</f>
        <v>0.26269621421976</v>
      </c>
      <c r="U1818" s="7" t="n">
        <v>43081</v>
      </c>
    </row>
    <row r="1819" customFormat="false" ht="15" hidden="false" customHeight="false" outlineLevel="0" collapsed="false">
      <c r="A1819" s="0" t="s">
        <v>10</v>
      </c>
      <c r="B1819" s="0" t="s">
        <v>68</v>
      </c>
      <c r="C1819" s="0" t="n">
        <v>59</v>
      </c>
      <c r="D1819" s="0" t="n">
        <v>83</v>
      </c>
      <c r="E1819" s="0" t="n">
        <v>34</v>
      </c>
      <c r="F1819" s="0" t="n">
        <v>33</v>
      </c>
      <c r="G1819" s="0" t="n">
        <v>15</v>
      </c>
      <c r="H1819" s="0" t="n">
        <v>10</v>
      </c>
      <c r="I1819" s="0" t="n">
        <v>0</v>
      </c>
      <c r="J1819" s="0" t="n">
        <v>1</v>
      </c>
      <c r="K1819" s="0" t="n">
        <f aca="false">VLOOKUP(A1819,'Team Data'!$A$1:$E$659,2,FALSE())</f>
        <v>3</v>
      </c>
      <c r="L1819" s="0" t="n">
        <f aca="false">VLOOKUP(A1819,'Team Data'!$A$1:$E$659,3,FALSE())</f>
        <v>28</v>
      </c>
      <c r="M1819" s="0" t="n">
        <f aca="false">VLOOKUP(B1819,'Team Data'!$A$1:$E$659,2,FALSE())</f>
        <v>11</v>
      </c>
      <c r="N1819" s="0" t="n">
        <f aca="false">VLOOKUP(B1819,'Team Data'!$A$1:$E$659,3,FALSE())</f>
        <v>20</v>
      </c>
      <c r="O1819" s="0" t="n">
        <f aca="false">VLOOKUP(A1819,'Team Data'!$A$1:$E$659,4,FALSE())</f>
        <v>453</v>
      </c>
      <c r="P1819" s="0" t="n">
        <f aca="false">VLOOKUP(A1819,'Team Data'!$A$1:$E$659,5,FALSE())</f>
        <v>567</v>
      </c>
      <c r="Q1819" s="0" t="n">
        <f aca="false">VLOOKUP(B1819,'Team Data'!$A$1:$E$659,4,FALSE())</f>
        <v>590</v>
      </c>
      <c r="R1819" s="0" t="n">
        <f aca="false">VLOOKUP(B1819,'Team Data'!$A$1:$E$659,5,FALSE())</f>
        <v>446</v>
      </c>
      <c r="S1819" s="0" t="n">
        <f aca="false">IF(I1819=1,(MIN(30,(C1819-D1819)))*(M1819/(M1819+N1819))*(Q1819/(Q1819+R1819)),(MAX(-30,(C1819-D1819)))*(N1819/(M1819+N1819))*(R1819/(R1819+Q1819)))</f>
        <v>-6.6658363432557</v>
      </c>
      <c r="T1819" s="0" t="n">
        <f aca="false">IF(J1819=1,(MIN(30,(D1819-C1819)))*(K1819/(K1819+L1819))*(O1819/(O1819+P1819)),(MAX(-30,(D1819-C1819)))*(L1819/(K1819+L1819))*(P1819/(P1819+O1819)))</f>
        <v>1.0314990512334</v>
      </c>
      <c r="U1819" s="7" t="n">
        <v>43081</v>
      </c>
    </row>
    <row r="1820" customFormat="false" ht="15" hidden="false" customHeight="false" outlineLevel="0" collapsed="false">
      <c r="A1820" s="0" t="s">
        <v>199</v>
      </c>
      <c r="B1820" s="0" t="s">
        <v>106</v>
      </c>
      <c r="C1820" s="0" t="n">
        <v>59</v>
      </c>
      <c r="D1820" s="0" t="n">
        <v>64</v>
      </c>
      <c r="E1820" s="0" t="n">
        <v>33</v>
      </c>
      <c r="F1820" s="0" t="n">
        <v>33</v>
      </c>
      <c r="G1820" s="0" t="n">
        <v>13</v>
      </c>
      <c r="H1820" s="0" t="n">
        <v>6</v>
      </c>
      <c r="I1820" s="0" t="n">
        <v>0</v>
      </c>
      <c r="J1820" s="0" t="n">
        <v>1</v>
      </c>
      <c r="K1820" s="0" t="n">
        <f aca="false">VLOOKUP(A1820,'Team Data'!$A$1:$E$659,2,FALSE())</f>
        <v>19</v>
      </c>
      <c r="L1820" s="0" t="n">
        <f aca="false">VLOOKUP(A1820,'Team Data'!$A$1:$E$659,3,FALSE())</f>
        <v>16</v>
      </c>
      <c r="M1820" s="0" t="n">
        <f aca="false">VLOOKUP(B1820,'Team Data'!$A$1:$E$659,2,FALSE())</f>
        <v>22</v>
      </c>
      <c r="N1820" s="0" t="n">
        <f aca="false">VLOOKUP(B1820,'Team Data'!$A$1:$E$659,3,FALSE())</f>
        <v>12</v>
      </c>
      <c r="O1820" s="0" t="n">
        <f aca="false">VLOOKUP(A1820,'Team Data'!$A$1:$E$659,4,FALSE())</f>
        <v>431</v>
      </c>
      <c r="P1820" s="0" t="n">
        <f aca="false">VLOOKUP(A1820,'Team Data'!$A$1:$E$659,5,FALSE())</f>
        <v>621</v>
      </c>
      <c r="Q1820" s="0" t="n">
        <f aca="false">VLOOKUP(B1820,'Team Data'!$A$1:$E$659,4,FALSE())</f>
        <v>510</v>
      </c>
      <c r="R1820" s="0" t="n">
        <f aca="false">VLOOKUP(B1820,'Team Data'!$A$1:$E$659,5,FALSE())</f>
        <v>571</v>
      </c>
      <c r="S1820" s="0" t="n">
        <f aca="false">IF(I1820=1,(MIN(30,(C1820-D1820)))*(M1820/(M1820+N1820))*(Q1820/(Q1820+R1820)),(MAX(-30,(C1820-D1820)))*(N1820/(M1820+N1820))*(R1820/(R1820+Q1820)))</f>
        <v>-0.932143440169778</v>
      </c>
      <c r="T1820" s="0" t="n">
        <f aca="false">IF(J1820=1,(MIN(30,(D1820-C1820)))*(K1820/(K1820+L1820))*(O1820/(O1820+P1820)),(MAX(-30,(D1820-C1820)))*(L1820/(K1820+L1820))*(P1820/(P1820+O1820)))</f>
        <v>1.11203150461706</v>
      </c>
      <c r="U1820" s="7" t="n">
        <v>43081</v>
      </c>
    </row>
    <row r="1821" customFormat="false" ht="15" hidden="false" customHeight="false" outlineLevel="0" collapsed="false">
      <c r="A1821" s="0" t="s">
        <v>294</v>
      </c>
      <c r="B1821" s="0" t="s">
        <v>222</v>
      </c>
      <c r="C1821" s="0" t="n">
        <v>68</v>
      </c>
      <c r="D1821" s="0" t="n">
        <v>74</v>
      </c>
      <c r="E1821" s="0" t="n">
        <v>32</v>
      </c>
      <c r="F1821" s="0" t="n">
        <v>40</v>
      </c>
      <c r="G1821" s="0" t="n">
        <v>9</v>
      </c>
      <c r="H1821" s="0" t="n">
        <v>12</v>
      </c>
      <c r="I1821" s="0" t="n">
        <v>0</v>
      </c>
      <c r="J1821" s="0" t="n">
        <v>1</v>
      </c>
      <c r="K1821" s="0" t="n">
        <f aca="false">VLOOKUP(A1821,'Team Data'!$A$1:$E$659,2,FALSE())</f>
        <v>16</v>
      </c>
      <c r="L1821" s="0" t="n">
        <f aca="false">VLOOKUP(A1821,'Team Data'!$A$1:$E$659,3,FALSE())</f>
        <v>19</v>
      </c>
      <c r="M1821" s="0" t="n">
        <f aca="false">VLOOKUP(B1821,'Team Data'!$A$1:$E$659,2,FALSE())</f>
        <v>23</v>
      </c>
      <c r="N1821" s="0" t="n">
        <f aca="false">VLOOKUP(B1821,'Team Data'!$A$1:$E$659,3,FALSE())</f>
        <v>13</v>
      </c>
      <c r="O1821" s="0" t="n">
        <f aca="false">VLOOKUP(A1821,'Team Data'!$A$1:$E$659,4,FALSE())</f>
        <v>549</v>
      </c>
      <c r="P1821" s="0" t="n">
        <f aca="false">VLOOKUP(A1821,'Team Data'!$A$1:$E$659,5,FALSE())</f>
        <v>611</v>
      </c>
      <c r="Q1821" s="0" t="n">
        <f aca="false">VLOOKUP(B1821,'Team Data'!$A$1:$E$659,4,FALSE())</f>
        <v>646</v>
      </c>
      <c r="R1821" s="0" t="n">
        <f aca="false">VLOOKUP(B1821,'Team Data'!$A$1:$E$659,5,FALSE())</f>
        <v>534</v>
      </c>
      <c r="S1821" s="0" t="n">
        <f aca="false">IF(I1821=1,(MIN(30,(C1821-D1821)))*(M1821/(M1821+N1821))*(Q1821/(Q1821+R1821)),(MAX(-30,(C1821-D1821)))*(N1821/(M1821+N1821))*(R1821/(R1821+Q1821)))</f>
        <v>-0.980508474576271</v>
      </c>
      <c r="T1821" s="0" t="n">
        <f aca="false">IF(J1821=1,(MIN(30,(D1821-C1821)))*(K1821/(K1821+L1821))*(O1821/(O1821+P1821)),(MAX(-30,(D1821-C1821)))*(L1821/(K1821+L1821))*(P1821/(P1821+O1821)))</f>
        <v>1.29812807881773</v>
      </c>
      <c r="U1821" s="7" t="n">
        <v>43081</v>
      </c>
    </row>
    <row r="1822" customFormat="false" ht="15" hidden="false" customHeight="false" outlineLevel="0" collapsed="false">
      <c r="A1822" s="0" t="s">
        <v>647</v>
      </c>
      <c r="B1822" s="0" t="s">
        <v>181</v>
      </c>
      <c r="C1822" s="0" t="n">
        <v>57</v>
      </c>
      <c r="D1822" s="0" t="n">
        <v>85</v>
      </c>
      <c r="E1822" s="0" t="n">
        <v>27</v>
      </c>
      <c r="F1822" s="0" t="n">
        <v>50</v>
      </c>
      <c r="G1822" s="0" t="n">
        <v>13</v>
      </c>
      <c r="H1822" s="0" t="n">
        <v>13</v>
      </c>
      <c r="I1822" s="0" t="n">
        <v>0</v>
      </c>
      <c r="J1822" s="0" t="n">
        <v>1</v>
      </c>
      <c r="K1822" s="0" t="n">
        <f aca="false">VLOOKUP(A1822,'Team Data'!$A$1:$E$659,2,FALSE())</f>
        <v>0</v>
      </c>
      <c r="L1822" s="0" t="n">
        <f aca="false">VLOOKUP(A1822,'Team Data'!$A$1:$E$659,3,FALSE())</f>
        <v>2</v>
      </c>
      <c r="M1822" s="0" t="n">
        <f aca="false">VLOOKUP(B1822,'Team Data'!$A$1:$E$659,2,FALSE())</f>
        <v>8</v>
      </c>
      <c r="N1822" s="0" t="n">
        <f aca="false">VLOOKUP(B1822,'Team Data'!$A$1:$E$659,3,FALSE())</f>
        <v>21</v>
      </c>
      <c r="O1822" s="0" t="n">
        <f aca="false">VLOOKUP(A1822,'Team Data'!$A$1:$E$659,4,FALSE())</f>
        <v>30</v>
      </c>
      <c r="P1822" s="0" t="n">
        <f aca="false">VLOOKUP(A1822,'Team Data'!$A$1:$E$659,5,FALSE())</f>
        <v>36</v>
      </c>
      <c r="Q1822" s="0" t="n">
        <f aca="false">VLOOKUP(B1822,'Team Data'!$A$1:$E$659,4,FALSE())</f>
        <v>484</v>
      </c>
      <c r="R1822" s="0" t="n">
        <f aca="false">VLOOKUP(B1822,'Team Data'!$A$1:$E$659,5,FALSE())</f>
        <v>397</v>
      </c>
      <c r="S1822" s="0" t="n">
        <f aca="false">IF(I1822=1,(MIN(30,(C1822-D1822)))*(M1822/(M1822+N1822))*(Q1822/(Q1822+R1822)),(MAX(-30,(C1822-D1822)))*(N1822/(M1822+N1822))*(R1822/(R1822+Q1822)))</f>
        <v>-9.13679596070296</v>
      </c>
      <c r="T1822" s="0" t="n">
        <f aca="false">IF(J1822=1,(MIN(30,(D1822-C1822)))*(K1822/(K1822+L1822))*(O1822/(O1822+P1822)),(MAX(-30,(D1822-C1822)))*(L1822/(K1822+L1822))*(P1822/(P1822+O1822)))</f>
        <v>0</v>
      </c>
      <c r="U1822" s="7" t="n">
        <v>43081</v>
      </c>
    </row>
    <row r="1823" customFormat="false" ht="15" hidden="false" customHeight="false" outlineLevel="0" collapsed="false">
      <c r="A1823" s="0" t="s">
        <v>50</v>
      </c>
      <c r="B1823" s="0" t="s">
        <v>267</v>
      </c>
      <c r="C1823" s="0" t="n">
        <v>88</v>
      </c>
      <c r="D1823" s="0" t="n">
        <v>91</v>
      </c>
      <c r="E1823" s="0" t="n">
        <v>35</v>
      </c>
      <c r="F1823" s="0" t="n">
        <v>34</v>
      </c>
      <c r="G1823" s="0" t="n">
        <v>15</v>
      </c>
      <c r="H1823" s="0" t="n">
        <v>14</v>
      </c>
      <c r="I1823" s="0" t="n">
        <v>0</v>
      </c>
      <c r="J1823" s="0" t="n">
        <v>1</v>
      </c>
      <c r="K1823" s="0" t="n">
        <f aca="false">VLOOKUP(A1823,'Team Data'!$A$1:$E$659,2,FALSE())</f>
        <v>15</v>
      </c>
      <c r="L1823" s="0" t="n">
        <f aca="false">VLOOKUP(A1823,'Team Data'!$A$1:$E$659,3,FALSE())</f>
        <v>16</v>
      </c>
      <c r="M1823" s="0" t="n">
        <f aca="false">VLOOKUP(B1823,'Team Data'!$A$1:$E$659,2,FALSE())</f>
        <v>10</v>
      </c>
      <c r="N1823" s="0" t="n">
        <f aca="false">VLOOKUP(B1823,'Team Data'!$A$1:$E$659,3,FALSE())</f>
        <v>22</v>
      </c>
      <c r="O1823" s="0" t="n">
        <f aca="false">VLOOKUP(A1823,'Team Data'!$A$1:$E$659,4,FALSE())</f>
        <v>449</v>
      </c>
      <c r="P1823" s="0" t="n">
        <f aca="false">VLOOKUP(A1823,'Team Data'!$A$1:$E$659,5,FALSE())</f>
        <v>485</v>
      </c>
      <c r="Q1823" s="0" t="n">
        <f aca="false">VLOOKUP(B1823,'Team Data'!$A$1:$E$659,4,FALSE())</f>
        <v>457</v>
      </c>
      <c r="R1823" s="0" t="n">
        <f aca="false">VLOOKUP(B1823,'Team Data'!$A$1:$E$659,5,FALSE())</f>
        <v>529</v>
      </c>
      <c r="S1823" s="0" t="n">
        <f aca="false">IF(I1823=1,(MIN(30,(C1823-D1823)))*(M1823/(M1823+N1823))*(Q1823/(Q1823+R1823)),(MAX(-30,(C1823-D1823)))*(N1823/(M1823+N1823))*(R1823/(R1823+Q1823)))</f>
        <v>-1.10655425963489</v>
      </c>
      <c r="T1823" s="0" t="n">
        <f aca="false">IF(J1823=1,(MIN(30,(D1823-C1823)))*(K1823/(K1823+L1823))*(O1823/(O1823+P1823)),(MAX(-30,(D1823-C1823)))*(L1823/(K1823+L1823))*(P1823/(P1823+O1823)))</f>
        <v>0.697831042343027</v>
      </c>
      <c r="U1823" s="7" t="n">
        <v>43081</v>
      </c>
    </row>
    <row r="1824" customFormat="false" ht="15" hidden="false" customHeight="false" outlineLevel="0" collapsed="false">
      <c r="A1824" s="0" t="s">
        <v>245</v>
      </c>
      <c r="B1824" s="0" t="s">
        <v>309</v>
      </c>
      <c r="C1824" s="0" t="n">
        <v>53</v>
      </c>
      <c r="D1824" s="0" t="n">
        <v>61</v>
      </c>
      <c r="E1824" s="0" t="n">
        <v>29</v>
      </c>
      <c r="F1824" s="0" t="n">
        <v>36</v>
      </c>
      <c r="G1824" s="0" t="n">
        <v>12</v>
      </c>
      <c r="H1824" s="0" t="n">
        <v>11</v>
      </c>
      <c r="I1824" s="0" t="n">
        <v>0</v>
      </c>
      <c r="J1824" s="0" t="n">
        <v>1</v>
      </c>
      <c r="K1824" s="0" t="n">
        <f aca="false">VLOOKUP(A1824,'Team Data'!$A$1:$E$659,2,FALSE())</f>
        <v>22</v>
      </c>
      <c r="L1824" s="0" t="n">
        <f aca="false">VLOOKUP(A1824,'Team Data'!$A$1:$E$659,3,FALSE())</f>
        <v>12</v>
      </c>
      <c r="M1824" s="0" t="n">
        <f aca="false">VLOOKUP(B1824,'Team Data'!$A$1:$E$659,2,FALSE())</f>
        <v>19</v>
      </c>
      <c r="N1824" s="0" t="n">
        <f aca="false">VLOOKUP(B1824,'Team Data'!$A$1:$E$659,3,FALSE())</f>
        <v>13</v>
      </c>
      <c r="O1824" s="0" t="n">
        <f aca="false">VLOOKUP(A1824,'Team Data'!$A$1:$E$659,4,FALSE())</f>
        <v>500</v>
      </c>
      <c r="P1824" s="0" t="n">
        <f aca="false">VLOOKUP(A1824,'Team Data'!$A$1:$E$659,5,FALSE())</f>
        <v>508</v>
      </c>
      <c r="Q1824" s="0" t="n">
        <f aca="false">VLOOKUP(B1824,'Team Data'!$A$1:$E$659,4,FALSE())</f>
        <v>582</v>
      </c>
      <c r="R1824" s="0" t="n">
        <f aca="false">VLOOKUP(B1824,'Team Data'!$A$1:$E$659,5,FALSE())</f>
        <v>465</v>
      </c>
      <c r="S1824" s="0" t="n">
        <f aca="false">IF(I1824=1,(MIN(30,(C1824-D1824)))*(M1824/(M1824+N1824))*(Q1824/(Q1824+R1824)),(MAX(-30,(C1824-D1824)))*(N1824/(M1824+N1824))*(R1824/(R1824+Q1824)))</f>
        <v>-1.44340974212034</v>
      </c>
      <c r="T1824" s="0" t="n">
        <f aca="false">IF(J1824=1,(MIN(30,(D1824-C1824)))*(K1824/(K1824+L1824))*(O1824/(O1824+P1824)),(MAX(-30,(D1824-C1824)))*(L1824/(K1824+L1824))*(P1824/(P1824+O1824)))</f>
        <v>2.56769374416433</v>
      </c>
      <c r="U1824" s="7" t="n">
        <v>43082</v>
      </c>
    </row>
    <row r="1825" customFormat="false" ht="15" hidden="false" customHeight="false" outlineLevel="0" collapsed="false">
      <c r="A1825" s="0" t="s">
        <v>93</v>
      </c>
      <c r="B1825" s="0" t="s">
        <v>244</v>
      </c>
      <c r="C1825" s="0" t="n">
        <v>63</v>
      </c>
      <c r="D1825" s="0" t="n">
        <v>75</v>
      </c>
      <c r="E1825" s="0" t="n">
        <v>27</v>
      </c>
      <c r="F1825" s="0" t="n">
        <v>45</v>
      </c>
      <c r="G1825" s="0" t="n">
        <v>16</v>
      </c>
      <c r="H1825" s="0" t="n">
        <v>14</v>
      </c>
      <c r="I1825" s="0" t="n">
        <v>0</v>
      </c>
      <c r="J1825" s="0" t="n">
        <v>1</v>
      </c>
      <c r="K1825" s="0" t="n">
        <f aca="false">VLOOKUP(A1825,'Team Data'!$A$1:$E$659,2,FALSE())</f>
        <v>9</v>
      </c>
      <c r="L1825" s="0" t="n">
        <f aca="false">VLOOKUP(A1825,'Team Data'!$A$1:$E$659,3,FALSE())</f>
        <v>22</v>
      </c>
      <c r="M1825" s="0" t="n">
        <f aca="false">VLOOKUP(B1825,'Team Data'!$A$1:$E$659,2,FALSE())</f>
        <v>15</v>
      </c>
      <c r="N1825" s="0" t="n">
        <f aca="false">VLOOKUP(B1825,'Team Data'!$A$1:$E$659,3,FALSE())</f>
        <v>19</v>
      </c>
      <c r="O1825" s="0" t="n">
        <f aca="false">VLOOKUP(A1825,'Team Data'!$A$1:$E$659,4,FALSE())</f>
        <v>518</v>
      </c>
      <c r="P1825" s="0" t="n">
        <f aca="false">VLOOKUP(A1825,'Team Data'!$A$1:$E$659,5,FALSE())</f>
        <v>496</v>
      </c>
      <c r="Q1825" s="0" t="n">
        <f aca="false">VLOOKUP(B1825,'Team Data'!$A$1:$E$659,4,FALSE())</f>
        <v>608</v>
      </c>
      <c r="R1825" s="0" t="n">
        <f aca="false">VLOOKUP(B1825,'Team Data'!$A$1:$E$659,5,FALSE())</f>
        <v>484</v>
      </c>
      <c r="S1825" s="0" t="n">
        <f aca="false">IF(I1825=1,(MIN(30,(C1825-D1825)))*(M1825/(M1825+N1825))*(Q1825/(Q1825+R1825)),(MAX(-30,(C1825-D1825)))*(N1825/(M1825+N1825))*(R1825/(R1825+Q1825)))</f>
        <v>-2.97220426632191</v>
      </c>
      <c r="T1825" s="0" t="n">
        <f aca="false">IF(J1825=1,(MIN(30,(D1825-C1825)))*(K1825/(K1825+L1825))*(O1825/(O1825+P1825)),(MAX(-30,(D1825-C1825)))*(L1825/(K1825+L1825))*(P1825/(P1825+O1825)))</f>
        <v>1.77972895590762</v>
      </c>
      <c r="U1825" s="7" t="n">
        <v>43082</v>
      </c>
    </row>
    <row r="1826" customFormat="false" ht="15" hidden="false" customHeight="false" outlineLevel="0" collapsed="false">
      <c r="A1826" s="0" t="s">
        <v>648</v>
      </c>
      <c r="B1826" s="0" t="s">
        <v>161</v>
      </c>
      <c r="C1826" s="0" t="n">
        <v>59</v>
      </c>
      <c r="D1826" s="0" t="n">
        <v>76</v>
      </c>
      <c r="E1826" s="0" t="n">
        <v>33</v>
      </c>
      <c r="F1826" s="0" t="n">
        <v>40</v>
      </c>
      <c r="G1826" s="0" t="n">
        <v>13</v>
      </c>
      <c r="H1826" s="0" t="n">
        <v>15</v>
      </c>
      <c r="I1826" s="0" t="n">
        <v>0</v>
      </c>
      <c r="J1826" s="0" t="n">
        <v>1</v>
      </c>
      <c r="K1826" s="0" t="n">
        <f aca="false">VLOOKUP(A1826,'Team Data'!$A$1:$E$659,2,FALSE())</f>
        <v>0</v>
      </c>
      <c r="L1826" s="0" t="n">
        <f aca="false">VLOOKUP(A1826,'Team Data'!$A$1:$E$659,3,FALSE())</f>
        <v>1</v>
      </c>
      <c r="M1826" s="0" t="n">
        <f aca="false">VLOOKUP(B1826,'Team Data'!$A$1:$E$659,2,FALSE())</f>
        <v>19</v>
      </c>
      <c r="N1826" s="0" t="n">
        <f aca="false">VLOOKUP(B1826,'Team Data'!$A$1:$E$659,3,FALSE())</f>
        <v>13</v>
      </c>
      <c r="O1826" s="0" t="n">
        <f aca="false">VLOOKUP(A1826,'Team Data'!$A$1:$E$659,4,FALSE())</f>
        <v>19</v>
      </c>
      <c r="P1826" s="0" t="n">
        <f aca="false">VLOOKUP(A1826,'Team Data'!$A$1:$E$659,5,FALSE())</f>
        <v>13</v>
      </c>
      <c r="Q1826" s="0" t="n">
        <f aca="false">VLOOKUP(B1826,'Team Data'!$A$1:$E$659,4,FALSE())</f>
        <v>626</v>
      </c>
      <c r="R1826" s="0" t="n">
        <f aca="false">VLOOKUP(B1826,'Team Data'!$A$1:$E$659,5,FALSE())</f>
        <v>423</v>
      </c>
      <c r="S1826" s="0" t="n">
        <f aca="false">IF(I1826=1,(MIN(30,(C1826-D1826)))*(M1826/(M1826+N1826))*(Q1826/(Q1826+R1826)),(MAX(-30,(C1826-D1826)))*(N1826/(M1826+N1826))*(R1826/(R1826+Q1826)))</f>
        <v>-2.78488441372736</v>
      </c>
      <c r="T1826" s="0" t="n">
        <f aca="false">IF(J1826=1,(MIN(30,(D1826-C1826)))*(K1826/(K1826+L1826))*(O1826/(O1826+P1826)),(MAX(-30,(D1826-C1826)))*(L1826/(K1826+L1826))*(P1826/(P1826+O1826)))</f>
        <v>0</v>
      </c>
      <c r="U1826" s="7" t="n">
        <v>43082</v>
      </c>
    </row>
    <row r="1827" customFormat="false" ht="15" hidden="false" customHeight="false" outlineLevel="0" collapsed="false">
      <c r="A1827" s="0" t="s">
        <v>101</v>
      </c>
      <c r="B1827" s="0" t="s">
        <v>97</v>
      </c>
      <c r="C1827" s="0" t="n">
        <v>74</v>
      </c>
      <c r="D1827" s="0" t="n">
        <v>51</v>
      </c>
      <c r="E1827" s="0" t="n">
        <v>37</v>
      </c>
      <c r="F1827" s="0" t="n">
        <v>41</v>
      </c>
      <c r="G1827" s="0" t="n">
        <v>11</v>
      </c>
      <c r="H1827" s="0" t="n">
        <v>21</v>
      </c>
      <c r="I1827" s="0" t="n">
        <v>1</v>
      </c>
      <c r="J1827" s="0" t="n">
        <v>0</v>
      </c>
      <c r="K1827" s="0" t="n">
        <f aca="false">VLOOKUP(A1827,'Team Data'!$A$1:$E$659,2,FALSE())</f>
        <v>21</v>
      </c>
      <c r="L1827" s="0" t="n">
        <f aca="false">VLOOKUP(A1827,'Team Data'!$A$1:$E$659,3,FALSE())</f>
        <v>12</v>
      </c>
      <c r="M1827" s="0" t="n">
        <f aca="false">VLOOKUP(B1827,'Team Data'!$A$1:$E$659,2,FALSE())</f>
        <v>16</v>
      </c>
      <c r="N1827" s="0" t="n">
        <f aca="false">VLOOKUP(B1827,'Team Data'!$A$1:$E$659,3,FALSE())</f>
        <v>17</v>
      </c>
      <c r="O1827" s="0" t="n">
        <f aca="false">VLOOKUP(A1827,'Team Data'!$A$1:$E$659,4,FALSE())</f>
        <v>495</v>
      </c>
      <c r="P1827" s="0" t="n">
        <f aca="false">VLOOKUP(A1827,'Team Data'!$A$1:$E$659,5,FALSE())</f>
        <v>516</v>
      </c>
      <c r="Q1827" s="0" t="n">
        <f aca="false">VLOOKUP(B1827,'Team Data'!$A$1:$E$659,4,FALSE())</f>
        <v>539</v>
      </c>
      <c r="R1827" s="0" t="n">
        <f aca="false">VLOOKUP(B1827,'Team Data'!$A$1:$E$659,5,FALSE())</f>
        <v>535</v>
      </c>
      <c r="S1827" s="0" t="n">
        <f aca="false">IF(I1827=1,(MIN(30,(C1827-D1827)))*(M1827/(M1827+N1827))*(Q1827/(Q1827+R1827)),(MAX(-30,(C1827-D1827)))*(N1827/(M1827+N1827))*(R1827/(R1827+Q1827)))</f>
        <v>5.59652389819988</v>
      </c>
      <c r="T1827" s="0" t="n">
        <f aca="false">IF(J1827=1,(MIN(30,(D1827-C1827)))*(K1827/(K1827+L1827))*(O1827/(O1827+P1827)),(MAX(-30,(D1827-C1827)))*(L1827/(K1827+L1827))*(P1827/(P1827+O1827)))</f>
        <v>-4.26868087402212</v>
      </c>
      <c r="U1827" s="7" t="n">
        <v>43082</v>
      </c>
    </row>
    <row r="1828" customFormat="false" ht="15" hidden="false" customHeight="false" outlineLevel="0" collapsed="false">
      <c r="A1828" s="0" t="s">
        <v>186</v>
      </c>
      <c r="B1828" s="0" t="s">
        <v>58</v>
      </c>
      <c r="C1828" s="0" t="n">
        <v>76</v>
      </c>
      <c r="D1828" s="0" t="n">
        <v>87</v>
      </c>
      <c r="E1828" s="0" t="n">
        <v>31</v>
      </c>
      <c r="F1828" s="0" t="n">
        <v>28</v>
      </c>
      <c r="G1828" s="0" t="n">
        <v>18</v>
      </c>
      <c r="H1828" s="0" t="n">
        <v>17</v>
      </c>
      <c r="I1828" s="0" t="n">
        <v>0</v>
      </c>
      <c r="J1828" s="0" t="n">
        <v>1</v>
      </c>
      <c r="K1828" s="0" t="n">
        <f aca="false">VLOOKUP(A1828,'Team Data'!$A$1:$E$659,2,FALSE())</f>
        <v>14</v>
      </c>
      <c r="L1828" s="0" t="n">
        <f aca="false">VLOOKUP(A1828,'Team Data'!$A$1:$E$659,3,FALSE())</f>
        <v>16</v>
      </c>
      <c r="M1828" s="0" t="n">
        <f aca="false">VLOOKUP(B1828,'Team Data'!$A$1:$E$659,2,FALSE())</f>
        <v>19</v>
      </c>
      <c r="N1828" s="0" t="n">
        <f aca="false">VLOOKUP(B1828,'Team Data'!$A$1:$E$659,3,FALSE())</f>
        <v>14</v>
      </c>
      <c r="O1828" s="0" t="n">
        <f aca="false">VLOOKUP(A1828,'Team Data'!$A$1:$E$659,4,FALSE())</f>
        <v>451</v>
      </c>
      <c r="P1828" s="0" t="n">
        <f aca="false">VLOOKUP(A1828,'Team Data'!$A$1:$E$659,5,FALSE())</f>
        <v>468</v>
      </c>
      <c r="Q1828" s="0" t="n">
        <f aca="false">VLOOKUP(B1828,'Team Data'!$A$1:$E$659,4,FALSE())</f>
        <v>475</v>
      </c>
      <c r="R1828" s="0" t="n">
        <f aca="false">VLOOKUP(B1828,'Team Data'!$A$1:$E$659,5,FALSE())</f>
        <v>542</v>
      </c>
      <c r="S1828" s="0" t="n">
        <f aca="false">IF(I1828=1,(MIN(30,(C1828-D1828)))*(M1828/(M1828+N1828))*(Q1828/(Q1828+R1828)),(MAX(-30,(C1828-D1828)))*(N1828/(M1828+N1828))*(R1828/(R1828+Q1828)))</f>
        <v>-2.48705342510652</v>
      </c>
      <c r="T1828" s="0" t="n">
        <f aca="false">IF(J1828=1,(MIN(30,(D1828-C1828)))*(K1828/(K1828+L1828))*(O1828/(O1828+P1828)),(MAX(-30,(D1828-C1828)))*(L1828/(K1828+L1828))*(P1828/(P1828+O1828)))</f>
        <v>2.51918752266957</v>
      </c>
      <c r="U1828" s="7" t="n">
        <v>43082</v>
      </c>
    </row>
    <row r="1829" customFormat="false" ht="15" hidden="false" customHeight="false" outlineLevel="0" collapsed="false">
      <c r="A1829" s="0" t="s">
        <v>62</v>
      </c>
      <c r="B1829" s="0" t="s">
        <v>314</v>
      </c>
      <c r="C1829" s="0" t="n">
        <v>74</v>
      </c>
      <c r="D1829" s="0" t="n">
        <v>81</v>
      </c>
      <c r="E1829" s="0" t="n">
        <v>35</v>
      </c>
      <c r="F1829" s="0" t="n">
        <v>43</v>
      </c>
      <c r="G1829" s="0" t="n">
        <v>12</v>
      </c>
      <c r="H1829" s="0" t="n">
        <v>14</v>
      </c>
      <c r="I1829" s="0" t="n">
        <v>0</v>
      </c>
      <c r="J1829" s="0" t="n">
        <v>1</v>
      </c>
      <c r="K1829" s="0" t="n">
        <f aca="false">VLOOKUP(A1829,'Team Data'!$A$1:$E$659,2,FALSE())</f>
        <v>5</v>
      </c>
      <c r="L1829" s="0" t="n">
        <f aca="false">VLOOKUP(A1829,'Team Data'!$A$1:$E$659,3,FALSE())</f>
        <v>27</v>
      </c>
      <c r="M1829" s="0" t="n">
        <f aca="false">VLOOKUP(B1829,'Team Data'!$A$1:$E$659,2,FALSE())</f>
        <v>25</v>
      </c>
      <c r="N1829" s="0" t="n">
        <f aca="false">VLOOKUP(B1829,'Team Data'!$A$1:$E$659,3,FALSE())</f>
        <v>10</v>
      </c>
      <c r="O1829" s="0" t="n">
        <f aca="false">VLOOKUP(A1829,'Team Data'!$A$1:$E$659,4,FALSE())</f>
        <v>512</v>
      </c>
      <c r="P1829" s="0" t="n">
        <f aca="false">VLOOKUP(A1829,'Team Data'!$A$1:$E$659,5,FALSE())</f>
        <v>548</v>
      </c>
      <c r="Q1829" s="0" t="n">
        <f aca="false">VLOOKUP(B1829,'Team Data'!$A$1:$E$659,4,FALSE())</f>
        <v>506</v>
      </c>
      <c r="R1829" s="0" t="n">
        <f aca="false">VLOOKUP(B1829,'Team Data'!$A$1:$E$659,5,FALSE())</f>
        <v>534</v>
      </c>
      <c r="S1829" s="0" t="n">
        <f aca="false">IF(I1829=1,(MIN(30,(C1829-D1829)))*(M1829/(M1829+N1829))*(Q1829/(Q1829+R1829)),(MAX(-30,(C1829-D1829)))*(N1829/(M1829+N1829))*(R1829/(R1829+Q1829)))</f>
        <v>-1.02692307692308</v>
      </c>
      <c r="T1829" s="0" t="n">
        <f aca="false">IF(J1829=1,(MIN(30,(D1829-C1829)))*(K1829/(K1829+L1829))*(O1829/(O1829+P1829)),(MAX(-30,(D1829-C1829)))*(L1829/(K1829+L1829))*(P1829/(P1829+O1829)))</f>
        <v>0.528301886792453</v>
      </c>
      <c r="U1829" s="7" t="n">
        <v>43082</v>
      </c>
    </row>
    <row r="1830" customFormat="false" ht="15" hidden="false" customHeight="false" outlineLevel="0" collapsed="false">
      <c r="A1830" s="0" t="s">
        <v>61</v>
      </c>
      <c r="B1830" s="0" t="s">
        <v>30</v>
      </c>
      <c r="C1830" s="0" t="n">
        <v>66</v>
      </c>
      <c r="D1830" s="0" t="n">
        <v>81</v>
      </c>
      <c r="E1830" s="0" t="n">
        <v>28</v>
      </c>
      <c r="F1830" s="0" t="n">
        <v>45</v>
      </c>
      <c r="G1830" s="0" t="n">
        <v>11</v>
      </c>
      <c r="H1830" s="0" t="n">
        <v>15</v>
      </c>
      <c r="I1830" s="0" t="n">
        <v>0</v>
      </c>
      <c r="J1830" s="0" t="n">
        <v>1</v>
      </c>
      <c r="K1830" s="0" t="n">
        <f aca="false">VLOOKUP(A1830,'Team Data'!$A$1:$E$659,2,FALSE())</f>
        <v>8</v>
      </c>
      <c r="L1830" s="0" t="n">
        <f aca="false">VLOOKUP(A1830,'Team Data'!$A$1:$E$659,3,FALSE())</f>
        <v>19</v>
      </c>
      <c r="M1830" s="0" t="n">
        <f aca="false">VLOOKUP(B1830,'Team Data'!$A$1:$E$659,2,FALSE())</f>
        <v>19</v>
      </c>
      <c r="N1830" s="0" t="n">
        <f aca="false">VLOOKUP(B1830,'Team Data'!$A$1:$E$659,3,FALSE())</f>
        <v>16</v>
      </c>
      <c r="O1830" s="0" t="n">
        <f aca="false">VLOOKUP(A1830,'Team Data'!$A$1:$E$659,4,FALSE())</f>
        <v>409</v>
      </c>
      <c r="P1830" s="0" t="n">
        <f aca="false">VLOOKUP(A1830,'Team Data'!$A$1:$E$659,5,FALSE())</f>
        <v>407</v>
      </c>
      <c r="Q1830" s="0" t="n">
        <f aca="false">VLOOKUP(B1830,'Team Data'!$A$1:$E$659,4,FALSE())</f>
        <v>646</v>
      </c>
      <c r="R1830" s="0" t="n">
        <f aca="false">VLOOKUP(B1830,'Team Data'!$A$1:$E$659,5,FALSE())</f>
        <v>510</v>
      </c>
      <c r="S1830" s="0" t="n">
        <f aca="false">IF(I1830=1,(MIN(30,(C1830-D1830)))*(M1830/(M1830+N1830))*(Q1830/(Q1830+R1830)),(MAX(-30,(C1830-D1830)))*(N1830/(M1830+N1830))*(R1830/(R1830+Q1830)))</f>
        <v>-3.02521008403361</v>
      </c>
      <c r="T1830" s="0" t="n">
        <f aca="false">IF(J1830=1,(MIN(30,(D1830-C1830)))*(K1830/(K1830+L1830))*(O1830/(O1830+P1830)),(MAX(-30,(D1830-C1830)))*(L1830/(K1830+L1830))*(P1830/(P1830+O1830)))</f>
        <v>2.2276688453159</v>
      </c>
      <c r="U1830" s="7" t="n">
        <v>43082</v>
      </c>
    </row>
    <row r="1831" customFormat="false" ht="15" hidden="false" customHeight="false" outlineLevel="0" collapsed="false">
      <c r="A1831" s="0" t="s">
        <v>178</v>
      </c>
      <c r="B1831" s="0" t="s">
        <v>233</v>
      </c>
      <c r="C1831" s="0" t="n">
        <v>58</v>
      </c>
      <c r="D1831" s="0" t="n">
        <v>69</v>
      </c>
      <c r="E1831" s="0" t="n">
        <v>34</v>
      </c>
      <c r="F1831" s="0" t="n">
        <v>26</v>
      </c>
      <c r="G1831" s="0" t="n">
        <v>20</v>
      </c>
      <c r="H1831" s="0" t="n">
        <v>12</v>
      </c>
      <c r="I1831" s="0" t="n">
        <v>0</v>
      </c>
      <c r="J1831" s="0" t="n">
        <v>1</v>
      </c>
      <c r="K1831" s="0" t="n">
        <f aca="false">VLOOKUP(A1831,'Team Data'!$A$1:$E$659,2,FALSE())</f>
        <v>11</v>
      </c>
      <c r="L1831" s="0" t="n">
        <f aca="false">VLOOKUP(A1831,'Team Data'!$A$1:$E$659,3,FALSE())</f>
        <v>20</v>
      </c>
      <c r="M1831" s="0" t="n">
        <f aca="false">VLOOKUP(B1831,'Team Data'!$A$1:$E$659,2,FALSE())</f>
        <v>13</v>
      </c>
      <c r="N1831" s="0" t="n">
        <f aca="false">VLOOKUP(B1831,'Team Data'!$A$1:$E$659,3,FALSE())</f>
        <v>16</v>
      </c>
      <c r="O1831" s="0" t="n">
        <f aca="false">VLOOKUP(A1831,'Team Data'!$A$1:$E$659,4,FALSE())</f>
        <v>548</v>
      </c>
      <c r="P1831" s="0" t="n">
        <f aca="false">VLOOKUP(A1831,'Team Data'!$A$1:$E$659,5,FALSE())</f>
        <v>455</v>
      </c>
      <c r="Q1831" s="0" t="n">
        <f aca="false">VLOOKUP(B1831,'Team Data'!$A$1:$E$659,4,FALSE())</f>
        <v>429</v>
      </c>
      <c r="R1831" s="0" t="n">
        <f aca="false">VLOOKUP(B1831,'Team Data'!$A$1:$E$659,5,FALSE())</f>
        <v>434</v>
      </c>
      <c r="S1831" s="0" t="n">
        <f aca="false">IF(I1831=1,(MIN(30,(C1831-D1831)))*(M1831/(M1831+N1831))*(Q1831/(Q1831+R1831)),(MAX(-30,(C1831-D1831)))*(N1831/(M1831+N1831))*(R1831/(R1831+Q1831)))</f>
        <v>-3.05206377112718</v>
      </c>
      <c r="T1831" s="0" t="n">
        <f aca="false">IF(J1831=1,(MIN(30,(D1831-C1831)))*(K1831/(K1831+L1831))*(O1831/(O1831+P1831)),(MAX(-30,(D1831-C1831)))*(L1831/(K1831+L1831))*(P1831/(P1831+O1831)))</f>
        <v>2.13257003183996</v>
      </c>
      <c r="U1831" s="7" t="n">
        <v>43082</v>
      </c>
    </row>
    <row r="1832" customFormat="false" ht="15" hidden="false" customHeight="false" outlineLevel="0" collapsed="false">
      <c r="A1832" s="0" t="s">
        <v>20</v>
      </c>
      <c r="B1832" s="0" t="s">
        <v>279</v>
      </c>
      <c r="C1832" s="0" t="n">
        <v>76</v>
      </c>
      <c r="D1832" s="0" t="n">
        <v>64</v>
      </c>
      <c r="E1832" s="0" t="n">
        <v>38</v>
      </c>
      <c r="F1832" s="0" t="n">
        <v>31</v>
      </c>
      <c r="G1832" s="0" t="n">
        <v>19</v>
      </c>
      <c r="H1832" s="0" t="n">
        <v>16</v>
      </c>
      <c r="I1832" s="0" t="n">
        <v>1</v>
      </c>
      <c r="J1832" s="0" t="n">
        <v>0</v>
      </c>
      <c r="K1832" s="0" t="n">
        <f aca="false">VLOOKUP(A1832,'Team Data'!$A$1:$E$659,2,FALSE())</f>
        <v>13</v>
      </c>
      <c r="L1832" s="0" t="n">
        <f aca="false">VLOOKUP(A1832,'Team Data'!$A$1:$E$659,3,FALSE())</f>
        <v>17</v>
      </c>
      <c r="M1832" s="0" t="n">
        <f aca="false">VLOOKUP(B1832,'Team Data'!$A$1:$E$659,2,FALSE())</f>
        <v>13</v>
      </c>
      <c r="N1832" s="0" t="n">
        <f aca="false">VLOOKUP(B1832,'Team Data'!$A$1:$E$659,3,FALSE())</f>
        <v>18</v>
      </c>
      <c r="O1832" s="0" t="n">
        <f aca="false">VLOOKUP(A1832,'Team Data'!$A$1:$E$659,4,FALSE())</f>
        <v>403</v>
      </c>
      <c r="P1832" s="0" t="n">
        <f aca="false">VLOOKUP(A1832,'Team Data'!$A$1:$E$659,5,FALSE())</f>
        <v>509</v>
      </c>
      <c r="Q1832" s="0" t="n">
        <f aca="false">VLOOKUP(B1832,'Team Data'!$A$1:$E$659,4,FALSE())</f>
        <v>437</v>
      </c>
      <c r="R1832" s="0" t="n">
        <f aca="false">VLOOKUP(B1832,'Team Data'!$A$1:$E$659,5,FALSE())</f>
        <v>490</v>
      </c>
      <c r="S1832" s="0" t="n">
        <f aca="false">IF(I1832=1,(MIN(30,(C1832-D1832)))*(M1832/(M1832+N1832))*(Q1832/(Q1832+R1832)),(MAX(-30,(C1832-D1832)))*(N1832/(M1832+N1832))*(R1832/(R1832+Q1832)))</f>
        <v>2.37227267982044</v>
      </c>
      <c r="T1832" s="0" t="n">
        <f aca="false">IF(J1832=1,(MIN(30,(D1832-C1832)))*(K1832/(K1832+L1832))*(O1832/(O1832+P1832)),(MAX(-30,(D1832-C1832)))*(L1832/(K1832+L1832))*(P1832/(P1832+O1832)))</f>
        <v>-3.79517543859649</v>
      </c>
      <c r="U1832" s="7" t="n">
        <v>43082</v>
      </c>
    </row>
    <row r="1833" customFormat="false" ht="15" hidden="false" customHeight="false" outlineLevel="0" collapsed="false">
      <c r="A1833" s="0" t="s">
        <v>253</v>
      </c>
      <c r="B1833" s="0" t="s">
        <v>263</v>
      </c>
      <c r="C1833" s="0" t="n">
        <v>61</v>
      </c>
      <c r="D1833" s="0" t="n">
        <v>84</v>
      </c>
      <c r="E1833" s="0" t="n">
        <v>27</v>
      </c>
      <c r="F1833" s="0" t="n">
        <v>43</v>
      </c>
      <c r="G1833" s="0" t="n">
        <v>15</v>
      </c>
      <c r="H1833" s="0" t="n">
        <v>13</v>
      </c>
      <c r="I1833" s="0" t="n">
        <v>0</v>
      </c>
      <c r="J1833" s="0" t="n">
        <v>1</v>
      </c>
      <c r="K1833" s="0" t="n">
        <f aca="false">VLOOKUP(A1833,'Team Data'!$A$1:$E$659,2,FALSE())</f>
        <v>14</v>
      </c>
      <c r="L1833" s="0" t="n">
        <f aca="false">VLOOKUP(A1833,'Team Data'!$A$1:$E$659,3,FALSE())</f>
        <v>18</v>
      </c>
      <c r="M1833" s="0" t="n">
        <f aca="false">VLOOKUP(B1833,'Team Data'!$A$1:$E$659,2,FALSE())</f>
        <v>22</v>
      </c>
      <c r="N1833" s="0" t="n">
        <f aca="false">VLOOKUP(B1833,'Team Data'!$A$1:$E$659,3,FALSE())</f>
        <v>12</v>
      </c>
      <c r="O1833" s="0" t="n">
        <f aca="false">VLOOKUP(A1833,'Team Data'!$A$1:$E$659,4,FALSE())</f>
        <v>470</v>
      </c>
      <c r="P1833" s="0" t="n">
        <f aca="false">VLOOKUP(A1833,'Team Data'!$A$1:$E$659,5,FALSE())</f>
        <v>557</v>
      </c>
      <c r="Q1833" s="0" t="n">
        <f aca="false">VLOOKUP(B1833,'Team Data'!$A$1:$E$659,4,FALSE())</f>
        <v>670</v>
      </c>
      <c r="R1833" s="0" t="n">
        <f aca="false">VLOOKUP(B1833,'Team Data'!$A$1:$E$659,5,FALSE())</f>
        <v>461</v>
      </c>
      <c r="S1833" s="0" t="n">
        <f aca="false">IF(I1833=1,(MIN(30,(C1833-D1833)))*(M1833/(M1833+N1833))*(Q1833/(Q1833+R1833)),(MAX(-30,(C1833-D1833)))*(N1833/(M1833+N1833))*(R1833/(R1833+Q1833)))</f>
        <v>-3.30878452176627</v>
      </c>
      <c r="T1833" s="0" t="n">
        <f aca="false">IF(J1833=1,(MIN(30,(D1833-C1833)))*(K1833/(K1833+L1833))*(O1833/(O1833+P1833)),(MAX(-30,(D1833-C1833)))*(L1833/(K1833+L1833))*(P1833/(P1833+O1833)))</f>
        <v>4.60503894839338</v>
      </c>
      <c r="U1833" s="7" t="n">
        <v>43082</v>
      </c>
    </row>
    <row r="1834" customFormat="false" ht="15" hidden="false" customHeight="false" outlineLevel="0" collapsed="false">
      <c r="A1834" s="0" t="s">
        <v>174</v>
      </c>
      <c r="B1834" s="0" t="s">
        <v>54</v>
      </c>
      <c r="C1834" s="0" t="n">
        <v>50</v>
      </c>
      <c r="D1834" s="0" t="n">
        <v>65</v>
      </c>
      <c r="E1834" s="0" t="n">
        <v>38</v>
      </c>
      <c r="F1834" s="0" t="n">
        <v>37</v>
      </c>
      <c r="G1834" s="0" t="n">
        <v>16</v>
      </c>
      <c r="H1834" s="0" t="n">
        <v>14</v>
      </c>
      <c r="I1834" s="0" t="n">
        <v>0</v>
      </c>
      <c r="J1834" s="0" t="n">
        <v>1</v>
      </c>
      <c r="K1834" s="0" t="n">
        <f aca="false">VLOOKUP(A1834,'Team Data'!$A$1:$E$659,2,FALSE())</f>
        <v>25</v>
      </c>
      <c r="L1834" s="0" t="n">
        <f aca="false">VLOOKUP(A1834,'Team Data'!$A$1:$E$659,3,FALSE())</f>
        <v>12</v>
      </c>
      <c r="M1834" s="0" t="n">
        <f aca="false">VLOOKUP(B1834,'Team Data'!$A$1:$E$659,2,FALSE())</f>
        <v>30</v>
      </c>
      <c r="N1834" s="0" t="n">
        <f aca="false">VLOOKUP(B1834,'Team Data'!$A$1:$E$659,3,FALSE())</f>
        <v>5</v>
      </c>
      <c r="O1834" s="0" t="n">
        <f aca="false">VLOOKUP(A1834,'Team Data'!$A$1:$E$659,4,FALSE())</f>
        <v>653</v>
      </c>
      <c r="P1834" s="0" t="n">
        <f aca="false">VLOOKUP(A1834,'Team Data'!$A$1:$E$659,5,FALSE())</f>
        <v>548</v>
      </c>
      <c r="Q1834" s="0" t="n">
        <f aca="false">VLOOKUP(B1834,'Team Data'!$A$1:$E$659,4,FALSE())</f>
        <v>649</v>
      </c>
      <c r="R1834" s="0" t="n">
        <f aca="false">VLOOKUP(B1834,'Team Data'!$A$1:$E$659,5,FALSE())</f>
        <v>509</v>
      </c>
      <c r="S1834" s="0" t="n">
        <f aca="false">IF(I1834=1,(MIN(30,(C1834-D1834)))*(M1834/(M1834+N1834))*(Q1834/(Q1834+R1834)),(MAX(-30,(C1834-D1834)))*(N1834/(M1834+N1834))*(R1834/(R1834+Q1834)))</f>
        <v>-0.941894892672095</v>
      </c>
      <c r="T1834" s="0" t="n">
        <f aca="false">IF(J1834=1,(MIN(30,(D1834-C1834)))*(K1834/(K1834+L1834))*(O1834/(O1834+P1834)),(MAX(-30,(D1834-C1834)))*(L1834/(K1834+L1834))*(P1834/(P1834+O1834)))</f>
        <v>5.51061052726332</v>
      </c>
      <c r="U1834" s="7" t="n">
        <v>43082</v>
      </c>
    </row>
    <row r="1835" customFormat="false" ht="15" hidden="false" customHeight="false" outlineLevel="0" collapsed="false">
      <c r="A1835" s="0" t="s">
        <v>39</v>
      </c>
      <c r="B1835" s="0" t="s">
        <v>27</v>
      </c>
      <c r="C1835" s="0" t="n">
        <v>53</v>
      </c>
      <c r="D1835" s="0" t="n">
        <v>67</v>
      </c>
      <c r="E1835" s="0" t="n">
        <v>36</v>
      </c>
      <c r="F1835" s="0" t="n">
        <v>48</v>
      </c>
      <c r="G1835" s="0" t="n">
        <v>9</v>
      </c>
      <c r="H1835" s="0" t="n">
        <v>13</v>
      </c>
      <c r="I1835" s="0" t="n">
        <v>0</v>
      </c>
      <c r="J1835" s="0" t="n">
        <v>1</v>
      </c>
      <c r="K1835" s="0" t="n">
        <f aca="false">VLOOKUP(A1835,'Team Data'!$A$1:$E$659,2,FALSE())</f>
        <v>9</v>
      </c>
      <c r="L1835" s="0" t="n">
        <f aca="false">VLOOKUP(A1835,'Team Data'!$A$1:$E$659,3,FALSE())</f>
        <v>22</v>
      </c>
      <c r="M1835" s="0" t="n">
        <f aca="false">VLOOKUP(B1835,'Team Data'!$A$1:$E$659,2,FALSE())</f>
        <v>18</v>
      </c>
      <c r="N1835" s="0" t="n">
        <f aca="false">VLOOKUP(B1835,'Team Data'!$A$1:$E$659,3,FALSE())</f>
        <v>14</v>
      </c>
      <c r="O1835" s="0" t="n">
        <f aca="false">VLOOKUP(A1835,'Team Data'!$A$1:$E$659,4,FALSE())</f>
        <v>486</v>
      </c>
      <c r="P1835" s="0" t="n">
        <f aca="false">VLOOKUP(A1835,'Team Data'!$A$1:$E$659,5,FALSE())</f>
        <v>452</v>
      </c>
      <c r="Q1835" s="0" t="n">
        <f aca="false">VLOOKUP(B1835,'Team Data'!$A$1:$E$659,4,FALSE())</f>
        <v>374</v>
      </c>
      <c r="R1835" s="0" t="n">
        <f aca="false">VLOOKUP(B1835,'Team Data'!$A$1:$E$659,5,FALSE())</f>
        <v>605</v>
      </c>
      <c r="S1835" s="0" t="n">
        <f aca="false">IF(I1835=1,(MIN(30,(C1835-D1835)))*(M1835/(M1835+N1835))*(Q1835/(Q1835+R1835)),(MAX(-30,(C1835-D1835)))*(N1835/(M1835+N1835))*(R1835/(R1835+Q1835)))</f>
        <v>-3.78511235955056</v>
      </c>
      <c r="T1835" s="0" t="n">
        <f aca="false">IF(J1835=1,(MIN(30,(D1835-C1835)))*(K1835/(K1835+L1835))*(O1835/(O1835+P1835)),(MAX(-30,(D1835-C1835)))*(L1835/(K1835+L1835))*(P1835/(P1835+O1835)))</f>
        <v>2.10592200288878</v>
      </c>
      <c r="U1835" s="7" t="n">
        <v>43082</v>
      </c>
    </row>
    <row r="1836" customFormat="false" ht="15" hidden="false" customHeight="false" outlineLevel="0" collapsed="false">
      <c r="A1836" s="0" t="s">
        <v>113</v>
      </c>
      <c r="B1836" s="0" t="s">
        <v>284</v>
      </c>
      <c r="C1836" s="0" t="n">
        <v>84</v>
      </c>
      <c r="D1836" s="0" t="n">
        <v>81</v>
      </c>
      <c r="E1836" s="0" t="n">
        <v>40</v>
      </c>
      <c r="F1836" s="0" t="n">
        <v>30</v>
      </c>
      <c r="G1836" s="0" t="n">
        <v>17</v>
      </c>
      <c r="H1836" s="0" t="n">
        <v>14</v>
      </c>
      <c r="I1836" s="0" t="n">
        <v>1</v>
      </c>
      <c r="J1836" s="0" t="n">
        <v>0</v>
      </c>
      <c r="K1836" s="0" t="n">
        <f aca="false">VLOOKUP(A1836,'Team Data'!$A$1:$E$659,2,FALSE())</f>
        <v>19</v>
      </c>
      <c r="L1836" s="0" t="n">
        <f aca="false">VLOOKUP(A1836,'Team Data'!$A$1:$E$659,3,FALSE())</f>
        <v>12</v>
      </c>
      <c r="M1836" s="0" t="n">
        <f aca="false">VLOOKUP(B1836,'Team Data'!$A$1:$E$659,2,FALSE())</f>
        <v>13</v>
      </c>
      <c r="N1836" s="0" t="n">
        <f aca="false">VLOOKUP(B1836,'Team Data'!$A$1:$E$659,3,FALSE())</f>
        <v>18</v>
      </c>
      <c r="O1836" s="0" t="n">
        <f aca="false">VLOOKUP(A1836,'Team Data'!$A$1:$E$659,4,FALSE())</f>
        <v>498</v>
      </c>
      <c r="P1836" s="0" t="n">
        <f aca="false">VLOOKUP(A1836,'Team Data'!$A$1:$E$659,5,FALSE())</f>
        <v>473</v>
      </c>
      <c r="Q1836" s="0" t="n">
        <f aca="false">VLOOKUP(B1836,'Team Data'!$A$1:$E$659,4,FALSE())</f>
        <v>512</v>
      </c>
      <c r="R1836" s="0" t="n">
        <f aca="false">VLOOKUP(B1836,'Team Data'!$A$1:$E$659,5,FALSE())</f>
        <v>455</v>
      </c>
      <c r="S1836" s="0" t="n">
        <f aca="false">IF(I1836=1,(MIN(30,(C1836-D1836)))*(M1836/(M1836+N1836))*(Q1836/(Q1836+R1836)),(MAX(-30,(C1836-D1836)))*(N1836/(M1836+N1836))*(R1836/(R1836+Q1836)))</f>
        <v>0.666110684858392</v>
      </c>
      <c r="T1836" s="0" t="n">
        <f aca="false">IF(J1836=1,(MIN(30,(D1836-C1836)))*(K1836/(K1836+L1836))*(O1836/(O1836+P1836)),(MAX(-30,(D1836-C1836)))*(L1836/(K1836+L1836))*(P1836/(P1836+O1836)))</f>
        <v>-0.565695491844125</v>
      </c>
      <c r="U1836" s="7" t="n">
        <v>43082</v>
      </c>
    </row>
    <row r="1837" customFormat="false" ht="15" hidden="false" customHeight="false" outlineLevel="0" collapsed="false">
      <c r="A1837" s="0" t="s">
        <v>355</v>
      </c>
      <c r="B1837" s="0" t="s">
        <v>126</v>
      </c>
      <c r="C1837" s="0" t="n">
        <v>67</v>
      </c>
      <c r="D1837" s="0" t="n">
        <v>83</v>
      </c>
      <c r="E1837" s="0" t="n">
        <v>32</v>
      </c>
      <c r="F1837" s="0" t="n">
        <v>30</v>
      </c>
      <c r="G1837" s="0" t="n">
        <v>10</v>
      </c>
      <c r="H1837" s="0" t="n">
        <v>9</v>
      </c>
      <c r="I1837" s="0" t="n">
        <v>0</v>
      </c>
      <c r="J1837" s="0" t="n">
        <v>1</v>
      </c>
      <c r="K1837" s="0" t="n">
        <f aca="false">VLOOKUP(A1837,'Team Data'!$A$1:$E$659,2,FALSE())</f>
        <v>16</v>
      </c>
      <c r="L1837" s="0" t="n">
        <f aca="false">VLOOKUP(A1837,'Team Data'!$A$1:$E$659,3,FALSE())</f>
        <v>15</v>
      </c>
      <c r="M1837" s="0" t="n">
        <f aca="false">VLOOKUP(B1837,'Team Data'!$A$1:$E$659,2,FALSE())</f>
        <v>20</v>
      </c>
      <c r="N1837" s="0" t="n">
        <f aca="false">VLOOKUP(B1837,'Team Data'!$A$1:$E$659,3,FALSE())</f>
        <v>14</v>
      </c>
      <c r="O1837" s="0" t="n">
        <f aca="false">VLOOKUP(A1837,'Team Data'!$A$1:$E$659,4,FALSE())</f>
        <v>450</v>
      </c>
      <c r="P1837" s="0" t="n">
        <f aca="false">VLOOKUP(A1837,'Team Data'!$A$1:$E$659,5,FALSE())</f>
        <v>474</v>
      </c>
      <c r="Q1837" s="0" t="n">
        <f aca="false">VLOOKUP(B1837,'Team Data'!$A$1:$E$659,4,FALSE())</f>
        <v>555</v>
      </c>
      <c r="R1837" s="0" t="n">
        <f aca="false">VLOOKUP(B1837,'Team Data'!$A$1:$E$659,5,FALSE())</f>
        <v>537</v>
      </c>
      <c r="S1837" s="0" t="n">
        <f aca="false">IF(I1837=1,(MIN(30,(C1837-D1837)))*(M1837/(M1837+N1837))*(Q1837/(Q1837+R1837)),(MAX(-30,(C1837-D1837)))*(N1837/(M1837+N1837))*(R1837/(R1837+Q1837)))</f>
        <v>-3.23981900452489</v>
      </c>
      <c r="T1837" s="0" t="n">
        <f aca="false">IF(J1837=1,(MIN(30,(D1837-C1837)))*(K1837/(K1837+L1837))*(O1837/(O1837+P1837)),(MAX(-30,(D1837-C1837)))*(L1837/(K1837+L1837))*(P1837/(P1837+O1837)))</f>
        <v>4.02178466694596</v>
      </c>
      <c r="U1837" s="7" t="n">
        <v>43082</v>
      </c>
    </row>
    <row r="1838" customFormat="false" ht="15" hidden="false" customHeight="false" outlineLevel="0" collapsed="false">
      <c r="A1838" s="0" t="s">
        <v>649</v>
      </c>
      <c r="B1838" s="0" t="s">
        <v>102</v>
      </c>
      <c r="C1838" s="0" t="n">
        <v>70</v>
      </c>
      <c r="D1838" s="0" t="n">
        <v>90</v>
      </c>
      <c r="E1838" s="0" t="n">
        <v>33</v>
      </c>
      <c r="F1838" s="0" t="n">
        <v>42</v>
      </c>
      <c r="G1838" s="0" t="n">
        <v>15</v>
      </c>
      <c r="H1838" s="0" t="n">
        <v>12</v>
      </c>
      <c r="I1838" s="0" t="n">
        <v>0</v>
      </c>
      <c r="J1838" s="0" t="n">
        <v>1</v>
      </c>
      <c r="K1838" s="0" t="n">
        <f aca="false">VLOOKUP(A1838,'Team Data'!$A$1:$E$659,2,FALSE())</f>
        <v>0</v>
      </c>
      <c r="L1838" s="0" t="n">
        <f aca="false">VLOOKUP(A1838,'Team Data'!$A$1:$E$659,3,FALSE())</f>
        <v>2</v>
      </c>
      <c r="M1838" s="0" t="n">
        <f aca="false">VLOOKUP(B1838,'Team Data'!$A$1:$E$659,2,FALSE())</f>
        <v>24</v>
      </c>
      <c r="N1838" s="0" t="n">
        <f aca="false">VLOOKUP(B1838,'Team Data'!$A$1:$E$659,3,FALSE())</f>
        <v>11</v>
      </c>
      <c r="O1838" s="0" t="n">
        <f aca="false">VLOOKUP(A1838,'Team Data'!$A$1:$E$659,4,FALSE())</f>
        <v>35</v>
      </c>
      <c r="P1838" s="0" t="n">
        <f aca="false">VLOOKUP(A1838,'Team Data'!$A$1:$E$659,5,FALSE())</f>
        <v>32</v>
      </c>
      <c r="Q1838" s="0" t="n">
        <f aca="false">VLOOKUP(B1838,'Team Data'!$A$1:$E$659,4,FALSE())</f>
        <v>527</v>
      </c>
      <c r="R1838" s="0" t="n">
        <f aca="false">VLOOKUP(B1838,'Team Data'!$A$1:$E$659,5,FALSE())</f>
        <v>561</v>
      </c>
      <c r="S1838" s="0" t="n">
        <f aca="false">IF(I1838=1,(MIN(30,(C1838-D1838)))*(M1838/(M1838+N1838))*(Q1838/(Q1838+R1838)),(MAX(-30,(C1838-D1838)))*(N1838/(M1838+N1838))*(R1838/(R1838+Q1838)))</f>
        <v>-3.24107142857143</v>
      </c>
      <c r="T1838" s="0" t="n">
        <f aca="false">IF(J1838=1,(MIN(30,(D1838-C1838)))*(K1838/(K1838+L1838))*(O1838/(O1838+P1838)),(MAX(-30,(D1838-C1838)))*(L1838/(K1838+L1838))*(P1838/(P1838+O1838)))</f>
        <v>0</v>
      </c>
      <c r="U1838" s="7" t="n">
        <v>43082</v>
      </c>
    </row>
    <row r="1839" customFormat="false" ht="15" hidden="false" customHeight="false" outlineLevel="0" collapsed="false">
      <c r="A1839" s="0" t="s">
        <v>107</v>
      </c>
      <c r="B1839" s="0" t="s">
        <v>125</v>
      </c>
      <c r="C1839" s="0" t="n">
        <v>63</v>
      </c>
      <c r="D1839" s="0" t="n">
        <v>85</v>
      </c>
      <c r="E1839" s="0" t="n">
        <v>37</v>
      </c>
      <c r="F1839" s="0" t="n">
        <v>38</v>
      </c>
      <c r="G1839" s="0" t="n">
        <v>16</v>
      </c>
      <c r="H1839" s="0" t="n">
        <v>17</v>
      </c>
      <c r="I1839" s="0" t="n">
        <v>0</v>
      </c>
      <c r="J1839" s="0" t="n">
        <v>1</v>
      </c>
      <c r="K1839" s="0" t="n">
        <f aca="false">VLOOKUP(A1839,'Team Data'!$A$1:$E$659,2,FALSE())</f>
        <v>13</v>
      </c>
      <c r="L1839" s="0" t="n">
        <f aca="false">VLOOKUP(A1839,'Team Data'!$A$1:$E$659,3,FALSE())</f>
        <v>20</v>
      </c>
      <c r="M1839" s="0" t="n">
        <f aca="false">VLOOKUP(B1839,'Team Data'!$A$1:$E$659,2,FALSE())</f>
        <v>13</v>
      </c>
      <c r="N1839" s="0" t="n">
        <f aca="false">VLOOKUP(B1839,'Team Data'!$A$1:$E$659,3,FALSE())</f>
        <v>18</v>
      </c>
      <c r="O1839" s="0" t="n">
        <f aca="false">VLOOKUP(A1839,'Team Data'!$A$1:$E$659,4,FALSE())</f>
        <v>474</v>
      </c>
      <c r="P1839" s="0" t="n">
        <f aca="false">VLOOKUP(A1839,'Team Data'!$A$1:$E$659,5,FALSE())</f>
        <v>521</v>
      </c>
      <c r="Q1839" s="0" t="n">
        <f aca="false">VLOOKUP(B1839,'Team Data'!$A$1:$E$659,4,FALSE())</f>
        <v>547</v>
      </c>
      <c r="R1839" s="0" t="n">
        <f aca="false">VLOOKUP(B1839,'Team Data'!$A$1:$E$659,5,FALSE())</f>
        <v>412</v>
      </c>
      <c r="S1839" s="0" t="n">
        <f aca="false">IF(I1839=1,(MIN(30,(C1839-D1839)))*(M1839/(M1839+N1839))*(Q1839/(Q1839+R1839)),(MAX(-30,(C1839-D1839)))*(N1839/(M1839+N1839))*(R1839/(R1839+Q1839)))</f>
        <v>-5.48797470483367</v>
      </c>
      <c r="T1839" s="0" t="n">
        <f aca="false">IF(J1839=1,(MIN(30,(D1839-C1839)))*(K1839/(K1839+L1839))*(O1839/(O1839+P1839)),(MAX(-30,(D1839-C1839)))*(L1839/(K1839+L1839))*(P1839/(P1839+O1839)))</f>
        <v>4.1286432160804</v>
      </c>
      <c r="U1839" s="7" t="n">
        <v>43082</v>
      </c>
    </row>
    <row r="1840" customFormat="false" ht="15" hidden="false" customHeight="false" outlineLevel="0" collapsed="false">
      <c r="A1840" s="0" t="s">
        <v>150</v>
      </c>
      <c r="B1840" s="0" t="s">
        <v>151</v>
      </c>
      <c r="C1840" s="0" t="n">
        <v>75</v>
      </c>
      <c r="D1840" s="0" t="n">
        <v>71</v>
      </c>
      <c r="E1840" s="0" t="n">
        <v>32</v>
      </c>
      <c r="F1840" s="0" t="n">
        <v>28</v>
      </c>
      <c r="G1840" s="0" t="n">
        <v>14</v>
      </c>
      <c r="H1840" s="0" t="n">
        <v>18</v>
      </c>
      <c r="I1840" s="0" t="n">
        <v>1</v>
      </c>
      <c r="J1840" s="0" t="n">
        <v>0</v>
      </c>
      <c r="K1840" s="0" t="n">
        <f aca="false">VLOOKUP(A1840,'Team Data'!$A$1:$E$659,2,FALSE())</f>
        <v>27</v>
      </c>
      <c r="L1840" s="0" t="n">
        <f aca="false">VLOOKUP(A1840,'Team Data'!$A$1:$E$659,3,FALSE())</f>
        <v>7</v>
      </c>
      <c r="M1840" s="0" t="n">
        <f aca="false">VLOOKUP(B1840,'Team Data'!$A$1:$E$659,2,FALSE())</f>
        <v>17</v>
      </c>
      <c r="N1840" s="0" t="n">
        <f aca="false">VLOOKUP(B1840,'Team Data'!$A$1:$E$659,3,FALSE())</f>
        <v>16</v>
      </c>
      <c r="O1840" s="0" t="n">
        <f aca="false">VLOOKUP(A1840,'Team Data'!$A$1:$E$659,4,FALSE())</f>
        <v>511</v>
      </c>
      <c r="P1840" s="0" t="n">
        <f aca="false">VLOOKUP(A1840,'Team Data'!$A$1:$E$659,5,FALSE())</f>
        <v>533</v>
      </c>
      <c r="Q1840" s="0" t="n">
        <f aca="false">VLOOKUP(B1840,'Team Data'!$A$1:$E$659,4,FALSE())</f>
        <v>557</v>
      </c>
      <c r="R1840" s="0" t="n">
        <f aca="false">VLOOKUP(B1840,'Team Data'!$A$1:$E$659,5,FALSE())</f>
        <v>476</v>
      </c>
      <c r="S1840" s="0" t="n">
        <f aca="false">IF(I1840=1,(MIN(30,(C1840-D1840)))*(M1840/(M1840+N1840))*(Q1840/(Q1840+R1840)),(MAX(-30,(C1840-D1840)))*(N1840/(M1840+N1840))*(R1840/(R1840+Q1840)))</f>
        <v>1.11109155446038</v>
      </c>
      <c r="T1840" s="0" t="n">
        <f aca="false">IF(J1840=1,(MIN(30,(D1840-C1840)))*(K1840/(K1840+L1840))*(O1840/(O1840+P1840)),(MAX(-30,(D1840-C1840)))*(L1840/(K1840+L1840))*(P1840/(P1840+O1840)))</f>
        <v>-0.420441739914357</v>
      </c>
      <c r="U1840" s="7" t="n">
        <v>43082</v>
      </c>
    </row>
    <row r="1841" customFormat="false" ht="15" hidden="false" customHeight="false" outlineLevel="0" collapsed="false">
      <c r="A1841" s="0" t="s">
        <v>650</v>
      </c>
      <c r="B1841" s="0" t="s">
        <v>201</v>
      </c>
      <c r="C1841" s="0" t="n">
        <v>58</v>
      </c>
      <c r="D1841" s="0" t="n">
        <v>101</v>
      </c>
      <c r="E1841" s="0" t="n">
        <v>21</v>
      </c>
      <c r="F1841" s="0" t="n">
        <v>40</v>
      </c>
      <c r="G1841" s="0" t="n">
        <v>9</v>
      </c>
      <c r="H1841" s="0" t="n">
        <v>11</v>
      </c>
      <c r="I1841" s="0" t="n">
        <v>0</v>
      </c>
      <c r="J1841" s="0" t="n">
        <v>1</v>
      </c>
      <c r="K1841" s="0" t="n">
        <f aca="false">VLOOKUP(A1841,'Team Data'!$A$1:$E$659,2,FALSE())</f>
        <v>0</v>
      </c>
      <c r="L1841" s="0" t="n">
        <f aca="false">VLOOKUP(A1841,'Team Data'!$A$1:$E$659,3,FALSE())</f>
        <v>1</v>
      </c>
      <c r="M1841" s="0" t="n">
        <f aca="false">VLOOKUP(B1841,'Team Data'!$A$1:$E$659,2,FALSE())</f>
        <v>15</v>
      </c>
      <c r="N1841" s="0" t="n">
        <f aca="false">VLOOKUP(B1841,'Team Data'!$A$1:$E$659,3,FALSE())</f>
        <v>17</v>
      </c>
      <c r="O1841" s="0" t="n">
        <f aca="false">VLOOKUP(A1841,'Team Data'!$A$1:$E$659,4,FALSE())</f>
        <v>15</v>
      </c>
      <c r="P1841" s="0" t="n">
        <f aca="false">VLOOKUP(A1841,'Team Data'!$A$1:$E$659,5,FALSE())</f>
        <v>17</v>
      </c>
      <c r="Q1841" s="0" t="n">
        <f aca="false">VLOOKUP(B1841,'Team Data'!$A$1:$E$659,4,FALSE())</f>
        <v>513</v>
      </c>
      <c r="R1841" s="0" t="n">
        <f aca="false">VLOOKUP(B1841,'Team Data'!$A$1:$E$659,5,FALSE())</f>
        <v>439</v>
      </c>
      <c r="S1841" s="0" t="n">
        <f aca="false">IF(I1841=1,(MIN(30,(C1841-D1841)))*(M1841/(M1841+N1841))*(Q1841/(Q1841+R1841)),(MAX(-30,(C1841-D1841)))*(N1841/(M1841+N1841))*(R1841/(R1841+Q1841)))</f>
        <v>-7.34933035714286</v>
      </c>
      <c r="T1841" s="0" t="n">
        <f aca="false">IF(J1841=1,(MIN(30,(D1841-C1841)))*(K1841/(K1841+L1841))*(O1841/(O1841+P1841)),(MAX(-30,(D1841-C1841)))*(L1841/(K1841+L1841))*(P1841/(P1841+O1841)))</f>
        <v>0</v>
      </c>
      <c r="U1841" s="7" t="n">
        <v>43082</v>
      </c>
    </row>
    <row r="1842" customFormat="false" ht="15" hidden="false" customHeight="false" outlineLevel="0" collapsed="false">
      <c r="A1842" s="0" t="s">
        <v>603</v>
      </c>
      <c r="B1842" s="0" t="s">
        <v>12</v>
      </c>
      <c r="C1842" s="0" t="n">
        <v>69</v>
      </c>
      <c r="D1842" s="0" t="n">
        <v>77</v>
      </c>
      <c r="E1842" s="0" t="n">
        <v>35</v>
      </c>
      <c r="F1842" s="0" t="n">
        <v>40</v>
      </c>
      <c r="G1842" s="0" t="n">
        <v>14</v>
      </c>
      <c r="H1842" s="0" t="n">
        <v>8</v>
      </c>
      <c r="I1842" s="0" t="n">
        <v>0</v>
      </c>
      <c r="J1842" s="0" t="n">
        <v>1</v>
      </c>
      <c r="K1842" s="0" t="n">
        <f aca="false">VLOOKUP(A1842,'Team Data'!$A$1:$E$659,2,FALSE())</f>
        <v>0</v>
      </c>
      <c r="L1842" s="0" t="n">
        <f aca="false">VLOOKUP(A1842,'Team Data'!$A$1:$E$659,3,FALSE())</f>
        <v>4</v>
      </c>
      <c r="M1842" s="0" t="n">
        <f aca="false">VLOOKUP(B1842,'Team Data'!$A$1:$E$659,2,FALSE())</f>
        <v>11</v>
      </c>
      <c r="N1842" s="0" t="n">
        <f aca="false">VLOOKUP(B1842,'Team Data'!$A$1:$E$659,3,FALSE())</f>
        <v>21</v>
      </c>
      <c r="O1842" s="0" t="n">
        <f aca="false">VLOOKUP(A1842,'Team Data'!$A$1:$E$659,4,FALSE())</f>
        <v>61</v>
      </c>
      <c r="P1842" s="0" t="n">
        <f aca="false">VLOOKUP(A1842,'Team Data'!$A$1:$E$659,5,FALSE())</f>
        <v>66</v>
      </c>
      <c r="Q1842" s="0" t="n">
        <f aca="false">VLOOKUP(B1842,'Team Data'!$A$1:$E$659,4,FALSE())</f>
        <v>370</v>
      </c>
      <c r="R1842" s="0" t="n">
        <f aca="false">VLOOKUP(B1842,'Team Data'!$A$1:$E$659,5,FALSE())</f>
        <v>552</v>
      </c>
      <c r="S1842" s="0" t="n">
        <f aca="false">IF(I1842=1,(MIN(30,(C1842-D1842)))*(M1842/(M1842+N1842))*(Q1842/(Q1842+R1842)),(MAX(-30,(C1842-D1842)))*(N1842/(M1842+N1842))*(R1842/(R1842+Q1842)))</f>
        <v>-3.14316702819957</v>
      </c>
      <c r="T1842" s="0" t="n">
        <f aca="false">IF(J1842=1,(MIN(30,(D1842-C1842)))*(K1842/(K1842+L1842))*(O1842/(O1842+P1842)),(MAX(-30,(D1842-C1842)))*(L1842/(K1842+L1842))*(P1842/(P1842+O1842)))</f>
        <v>0</v>
      </c>
      <c r="U1842" s="7" t="n">
        <v>43082</v>
      </c>
    </row>
    <row r="1843" customFormat="false" ht="15" hidden="false" customHeight="false" outlineLevel="0" collapsed="false">
      <c r="A1843" s="0" t="s">
        <v>289</v>
      </c>
      <c r="B1843" s="0" t="s">
        <v>11</v>
      </c>
      <c r="C1843" s="0" t="n">
        <v>64</v>
      </c>
      <c r="D1843" s="0" t="n">
        <v>45</v>
      </c>
      <c r="E1843" s="0" t="n">
        <v>33</v>
      </c>
      <c r="F1843" s="0" t="n">
        <v>36</v>
      </c>
      <c r="G1843" s="0" t="n">
        <v>15</v>
      </c>
      <c r="H1843" s="0" t="n">
        <v>17</v>
      </c>
      <c r="I1843" s="0" t="n">
        <v>1</v>
      </c>
      <c r="J1843" s="0" t="n">
        <v>0</v>
      </c>
      <c r="K1843" s="0" t="n">
        <f aca="false">VLOOKUP(A1843,'Team Data'!$A$1:$E$659,2,FALSE())</f>
        <v>15</v>
      </c>
      <c r="L1843" s="0" t="n">
        <f aca="false">VLOOKUP(A1843,'Team Data'!$A$1:$E$659,3,FALSE())</f>
        <v>15</v>
      </c>
      <c r="M1843" s="0" t="n">
        <f aca="false">VLOOKUP(B1843,'Team Data'!$A$1:$E$659,2,FALSE())</f>
        <v>8</v>
      </c>
      <c r="N1843" s="0" t="n">
        <f aca="false">VLOOKUP(B1843,'Team Data'!$A$1:$E$659,3,FALSE())</f>
        <v>23</v>
      </c>
      <c r="O1843" s="0" t="n">
        <f aca="false">VLOOKUP(A1843,'Team Data'!$A$1:$E$659,4,FALSE())</f>
        <v>479</v>
      </c>
      <c r="P1843" s="0" t="n">
        <f aca="false">VLOOKUP(A1843,'Team Data'!$A$1:$E$659,5,FALSE())</f>
        <v>436</v>
      </c>
      <c r="Q1843" s="0" t="n">
        <f aca="false">VLOOKUP(B1843,'Team Data'!$A$1:$E$659,4,FALSE())</f>
        <v>473</v>
      </c>
      <c r="R1843" s="0" t="n">
        <f aca="false">VLOOKUP(B1843,'Team Data'!$A$1:$E$659,5,FALSE())</f>
        <v>559</v>
      </c>
      <c r="S1843" s="0" t="n">
        <f aca="false">IF(I1843=1,(MIN(30,(C1843-D1843)))*(M1843/(M1843+N1843))*(Q1843/(Q1843+R1843)),(MAX(-30,(C1843-D1843)))*(N1843/(M1843+N1843))*(R1843/(R1843+Q1843)))</f>
        <v>2.24731182795699</v>
      </c>
      <c r="T1843" s="0" t="n">
        <f aca="false">IF(J1843=1,(MIN(30,(D1843-C1843)))*(K1843/(K1843+L1843))*(O1843/(O1843+P1843)),(MAX(-30,(D1843-C1843)))*(L1843/(K1843+L1843))*(P1843/(P1843+O1843)))</f>
        <v>-4.52677595628415</v>
      </c>
      <c r="U1843" s="7" t="n">
        <v>43082</v>
      </c>
    </row>
    <row r="1844" customFormat="false" ht="15" hidden="false" customHeight="false" outlineLevel="0" collapsed="false">
      <c r="A1844" s="0" t="s">
        <v>184</v>
      </c>
      <c r="B1844" s="0" t="s">
        <v>251</v>
      </c>
      <c r="C1844" s="0" t="n">
        <v>55</v>
      </c>
      <c r="D1844" s="0" t="n">
        <v>69</v>
      </c>
      <c r="E1844" s="0" t="n">
        <v>39</v>
      </c>
      <c r="F1844" s="0" t="n">
        <v>43</v>
      </c>
      <c r="G1844" s="0" t="n">
        <v>15</v>
      </c>
      <c r="H1844" s="0" t="n">
        <v>9</v>
      </c>
      <c r="I1844" s="0" t="n">
        <v>0</v>
      </c>
      <c r="J1844" s="0" t="n">
        <v>1</v>
      </c>
      <c r="K1844" s="0" t="n">
        <f aca="false">VLOOKUP(A1844,'Team Data'!$A$1:$E$659,2,FALSE())</f>
        <v>26</v>
      </c>
      <c r="L1844" s="0" t="n">
        <f aca="false">VLOOKUP(A1844,'Team Data'!$A$1:$E$659,3,FALSE())</f>
        <v>6</v>
      </c>
      <c r="M1844" s="0" t="n">
        <f aca="false">VLOOKUP(B1844,'Team Data'!$A$1:$E$659,2,FALSE())</f>
        <v>16</v>
      </c>
      <c r="N1844" s="0" t="n">
        <f aca="false">VLOOKUP(B1844,'Team Data'!$A$1:$E$659,3,FALSE())</f>
        <v>15</v>
      </c>
      <c r="O1844" s="0" t="n">
        <f aca="false">VLOOKUP(A1844,'Team Data'!$A$1:$E$659,4,FALSE())</f>
        <v>495</v>
      </c>
      <c r="P1844" s="0" t="n">
        <f aca="false">VLOOKUP(A1844,'Team Data'!$A$1:$E$659,5,FALSE())</f>
        <v>480</v>
      </c>
      <c r="Q1844" s="0" t="n">
        <f aca="false">VLOOKUP(B1844,'Team Data'!$A$1:$E$659,4,FALSE())</f>
        <v>519</v>
      </c>
      <c r="R1844" s="0" t="n">
        <f aca="false">VLOOKUP(B1844,'Team Data'!$A$1:$E$659,5,FALSE())</f>
        <v>461</v>
      </c>
      <c r="S1844" s="0" t="n">
        <f aca="false">IF(I1844=1,(MIN(30,(C1844-D1844)))*(M1844/(M1844+N1844))*(Q1844/(Q1844+R1844)),(MAX(-30,(C1844-D1844)))*(N1844/(M1844+N1844))*(R1844/(R1844+Q1844)))</f>
        <v>-3.18663594470046</v>
      </c>
      <c r="T1844" s="0" t="n">
        <f aca="false">IF(J1844=1,(MIN(30,(D1844-C1844)))*(K1844/(K1844+L1844))*(O1844/(O1844+P1844)),(MAX(-30,(D1844-C1844)))*(L1844/(K1844+L1844))*(P1844/(P1844+O1844)))</f>
        <v>5.775</v>
      </c>
      <c r="U1844" s="7" t="n">
        <v>43082</v>
      </c>
    </row>
    <row r="1845" customFormat="false" ht="15" hidden="false" customHeight="false" outlineLevel="0" collapsed="false">
      <c r="A1845" s="0" t="s">
        <v>200</v>
      </c>
      <c r="B1845" s="0" t="s">
        <v>270</v>
      </c>
      <c r="C1845" s="0" t="n">
        <v>63</v>
      </c>
      <c r="D1845" s="0" t="n">
        <v>99</v>
      </c>
      <c r="E1845" s="0" t="n">
        <v>29</v>
      </c>
      <c r="F1845" s="0" t="n">
        <v>40</v>
      </c>
      <c r="G1845" s="0" t="n">
        <v>16</v>
      </c>
      <c r="H1845" s="0" t="n">
        <v>13</v>
      </c>
      <c r="I1845" s="0" t="n">
        <v>0</v>
      </c>
      <c r="J1845" s="0" t="n">
        <v>1</v>
      </c>
      <c r="K1845" s="0" t="n">
        <f aca="false">VLOOKUP(A1845,'Team Data'!$A$1:$E$659,2,FALSE())</f>
        <v>12</v>
      </c>
      <c r="L1845" s="0" t="n">
        <f aca="false">VLOOKUP(A1845,'Team Data'!$A$1:$E$659,3,FALSE())</f>
        <v>20</v>
      </c>
      <c r="M1845" s="0" t="n">
        <f aca="false">VLOOKUP(B1845,'Team Data'!$A$1:$E$659,2,FALSE())</f>
        <v>28</v>
      </c>
      <c r="N1845" s="0" t="n">
        <f aca="false">VLOOKUP(B1845,'Team Data'!$A$1:$E$659,3,FALSE())</f>
        <v>7</v>
      </c>
      <c r="O1845" s="0" t="n">
        <f aca="false">VLOOKUP(A1845,'Team Data'!$A$1:$E$659,4,FALSE())</f>
        <v>569</v>
      </c>
      <c r="P1845" s="0" t="n">
        <f aca="false">VLOOKUP(A1845,'Team Data'!$A$1:$E$659,5,FALSE())</f>
        <v>426</v>
      </c>
      <c r="Q1845" s="0" t="n">
        <f aca="false">VLOOKUP(B1845,'Team Data'!$A$1:$E$659,4,FALSE())</f>
        <v>516</v>
      </c>
      <c r="R1845" s="0" t="n">
        <f aca="false">VLOOKUP(B1845,'Team Data'!$A$1:$E$659,5,FALSE())</f>
        <v>493</v>
      </c>
      <c r="S1845" s="0" t="n">
        <f aca="false">IF(I1845=1,(MIN(30,(C1845-D1845)))*(M1845/(M1845+N1845))*(Q1845/(Q1845+R1845)),(MAX(-30,(C1845-D1845)))*(N1845/(M1845+N1845))*(R1845/(R1845+Q1845)))</f>
        <v>-2.93161546085233</v>
      </c>
      <c r="T1845" s="0" t="n">
        <f aca="false">IF(J1845=1,(MIN(30,(D1845-C1845)))*(K1845/(K1845+L1845))*(O1845/(O1845+P1845)),(MAX(-30,(D1845-C1845)))*(L1845/(K1845+L1845))*(P1845/(P1845+O1845)))</f>
        <v>6.43341708542714</v>
      </c>
      <c r="U1845" s="7" t="n">
        <v>43082</v>
      </c>
    </row>
    <row r="1846" customFormat="false" ht="15" hidden="false" customHeight="false" outlineLevel="0" collapsed="false">
      <c r="A1846" s="0" t="s">
        <v>256</v>
      </c>
      <c r="B1846" s="0" t="s">
        <v>59</v>
      </c>
      <c r="C1846" s="0" t="n">
        <v>69</v>
      </c>
      <c r="D1846" s="0" t="n">
        <v>59</v>
      </c>
      <c r="E1846" s="0" t="n">
        <v>38</v>
      </c>
      <c r="F1846" s="0" t="n">
        <v>37</v>
      </c>
      <c r="G1846" s="0" t="n">
        <v>13</v>
      </c>
      <c r="H1846" s="0" t="n">
        <v>9</v>
      </c>
      <c r="I1846" s="0" t="n">
        <v>1</v>
      </c>
      <c r="J1846" s="0" t="n">
        <v>0</v>
      </c>
      <c r="K1846" s="0" t="n">
        <f aca="false">VLOOKUP(A1846,'Team Data'!$A$1:$E$659,2,FALSE())</f>
        <v>20</v>
      </c>
      <c r="L1846" s="0" t="n">
        <f aca="false">VLOOKUP(A1846,'Team Data'!$A$1:$E$659,3,FALSE())</f>
        <v>14</v>
      </c>
      <c r="M1846" s="0" t="n">
        <f aca="false">VLOOKUP(B1846,'Team Data'!$A$1:$E$659,2,FALSE())</f>
        <v>17</v>
      </c>
      <c r="N1846" s="0" t="n">
        <f aca="false">VLOOKUP(B1846,'Team Data'!$A$1:$E$659,3,FALSE())</f>
        <v>15</v>
      </c>
      <c r="O1846" s="0" t="n">
        <f aca="false">VLOOKUP(A1846,'Team Data'!$A$1:$E$659,4,FALSE())</f>
        <v>587</v>
      </c>
      <c r="P1846" s="0" t="n">
        <f aca="false">VLOOKUP(A1846,'Team Data'!$A$1:$E$659,5,FALSE())</f>
        <v>530</v>
      </c>
      <c r="Q1846" s="0" t="n">
        <f aca="false">VLOOKUP(B1846,'Team Data'!$A$1:$E$659,4,FALSE())</f>
        <v>627</v>
      </c>
      <c r="R1846" s="0" t="n">
        <f aca="false">VLOOKUP(B1846,'Team Data'!$A$1:$E$659,5,FALSE())</f>
        <v>441</v>
      </c>
      <c r="S1846" s="0" t="n">
        <f aca="false">IF(I1846=1,(MIN(30,(C1846-D1846)))*(M1846/(M1846+N1846))*(Q1846/(Q1846+R1846)),(MAX(-30,(C1846-D1846)))*(N1846/(M1846+N1846))*(R1846/(R1846+Q1846)))</f>
        <v>3.11885533707865</v>
      </c>
      <c r="T1846" s="0" t="n">
        <f aca="false">IF(J1846=1,(MIN(30,(D1846-C1846)))*(K1846/(K1846+L1846))*(O1846/(O1846+P1846)),(MAX(-30,(D1846-C1846)))*(L1846/(K1846+L1846))*(P1846/(P1846+O1846)))</f>
        <v>-1.95376270472379</v>
      </c>
      <c r="U1846" s="7" t="n">
        <v>43082</v>
      </c>
    </row>
    <row r="1847" customFormat="false" ht="15" hidden="false" customHeight="false" outlineLevel="0" collapsed="false">
      <c r="A1847" s="0" t="s">
        <v>105</v>
      </c>
      <c r="B1847" s="0" t="s">
        <v>313</v>
      </c>
      <c r="C1847" s="0" t="n">
        <v>57</v>
      </c>
      <c r="D1847" s="0" t="n">
        <v>59</v>
      </c>
      <c r="E1847" s="0" t="n">
        <v>29</v>
      </c>
      <c r="F1847" s="0" t="n">
        <v>23</v>
      </c>
      <c r="G1847" s="0" t="n">
        <v>14</v>
      </c>
      <c r="H1847" s="0" t="n">
        <v>13</v>
      </c>
      <c r="I1847" s="0" t="n">
        <v>0</v>
      </c>
      <c r="J1847" s="0" t="n">
        <v>1</v>
      </c>
      <c r="K1847" s="0" t="n">
        <f aca="false">VLOOKUP(A1847,'Team Data'!$A$1:$E$659,2,FALSE())</f>
        <v>17</v>
      </c>
      <c r="L1847" s="0" t="n">
        <f aca="false">VLOOKUP(A1847,'Team Data'!$A$1:$E$659,3,FALSE())</f>
        <v>14</v>
      </c>
      <c r="M1847" s="0" t="n">
        <f aca="false">VLOOKUP(B1847,'Team Data'!$A$1:$E$659,2,FALSE())</f>
        <v>16</v>
      </c>
      <c r="N1847" s="0" t="n">
        <f aca="false">VLOOKUP(B1847,'Team Data'!$A$1:$E$659,3,FALSE())</f>
        <v>16</v>
      </c>
      <c r="O1847" s="0" t="n">
        <f aca="false">VLOOKUP(A1847,'Team Data'!$A$1:$E$659,4,FALSE())</f>
        <v>412</v>
      </c>
      <c r="P1847" s="0" t="n">
        <f aca="false">VLOOKUP(A1847,'Team Data'!$A$1:$E$659,5,FALSE())</f>
        <v>578</v>
      </c>
      <c r="Q1847" s="0" t="n">
        <f aca="false">VLOOKUP(B1847,'Team Data'!$A$1:$E$659,4,FALSE())</f>
        <v>491</v>
      </c>
      <c r="R1847" s="0" t="n">
        <f aca="false">VLOOKUP(B1847,'Team Data'!$A$1:$E$659,5,FALSE())</f>
        <v>469</v>
      </c>
      <c r="S1847" s="0" t="n">
        <f aca="false">IF(I1847=1,(MIN(30,(C1847-D1847)))*(M1847/(M1847+N1847))*(Q1847/(Q1847+R1847)),(MAX(-30,(C1847-D1847)))*(N1847/(M1847+N1847))*(R1847/(R1847+Q1847)))</f>
        <v>-0.488541666666667</v>
      </c>
      <c r="T1847" s="0" t="n">
        <f aca="false">IF(J1847=1,(MIN(30,(D1847-C1847)))*(K1847/(K1847+L1847))*(O1847/(O1847+P1847)),(MAX(-30,(D1847-C1847)))*(L1847/(K1847+L1847))*(P1847/(P1847+O1847)))</f>
        <v>0.45643532095145</v>
      </c>
      <c r="U1847" s="7" t="n">
        <v>43082</v>
      </c>
    </row>
    <row r="1848" customFormat="false" ht="15" hidden="false" customHeight="false" outlineLevel="0" collapsed="false">
      <c r="A1848" s="0" t="s">
        <v>304</v>
      </c>
      <c r="B1848" s="0" t="s">
        <v>165</v>
      </c>
      <c r="C1848" s="0" t="n">
        <v>58</v>
      </c>
      <c r="D1848" s="0" t="n">
        <v>67</v>
      </c>
      <c r="E1848" s="0" t="n">
        <v>38</v>
      </c>
      <c r="F1848" s="0" t="n">
        <v>32</v>
      </c>
      <c r="G1848" s="0" t="n">
        <v>14</v>
      </c>
      <c r="H1848" s="0" t="n">
        <v>12</v>
      </c>
      <c r="I1848" s="0" t="n">
        <v>0</v>
      </c>
      <c r="J1848" s="0" t="n">
        <v>1</v>
      </c>
      <c r="K1848" s="0" t="n">
        <f aca="false">VLOOKUP(A1848,'Team Data'!$A$1:$E$659,2,FALSE())</f>
        <v>22</v>
      </c>
      <c r="L1848" s="0" t="n">
        <f aca="false">VLOOKUP(A1848,'Team Data'!$A$1:$E$659,3,FALSE())</f>
        <v>10</v>
      </c>
      <c r="M1848" s="0" t="n">
        <f aca="false">VLOOKUP(B1848,'Team Data'!$A$1:$E$659,2,FALSE())</f>
        <v>21</v>
      </c>
      <c r="N1848" s="0" t="n">
        <f aca="false">VLOOKUP(B1848,'Team Data'!$A$1:$E$659,3,FALSE())</f>
        <v>13</v>
      </c>
      <c r="O1848" s="0" t="n">
        <f aca="false">VLOOKUP(A1848,'Team Data'!$A$1:$E$659,4,FALSE())</f>
        <v>459</v>
      </c>
      <c r="P1848" s="0" t="n">
        <f aca="false">VLOOKUP(A1848,'Team Data'!$A$1:$E$659,5,FALSE())</f>
        <v>534</v>
      </c>
      <c r="Q1848" s="0" t="n">
        <f aca="false">VLOOKUP(B1848,'Team Data'!$A$1:$E$659,4,FALSE())</f>
        <v>568</v>
      </c>
      <c r="R1848" s="0" t="n">
        <f aca="false">VLOOKUP(B1848,'Team Data'!$A$1:$E$659,5,FALSE())</f>
        <v>531</v>
      </c>
      <c r="S1848" s="0" t="n">
        <f aca="false">IF(I1848=1,(MIN(30,(C1848-D1848)))*(M1848/(M1848+N1848))*(Q1848/(Q1848+R1848)),(MAX(-30,(C1848-D1848)))*(N1848/(M1848+N1848))*(R1848/(R1848+Q1848)))</f>
        <v>-1.66266124284109</v>
      </c>
      <c r="T1848" s="0" t="n">
        <f aca="false">IF(J1848=1,(MIN(30,(D1848-C1848)))*(K1848/(K1848+L1848))*(O1848/(O1848+P1848)),(MAX(-30,(D1848-C1848)))*(L1848/(K1848+L1848))*(P1848/(P1848+O1848)))</f>
        <v>2.860083081571</v>
      </c>
      <c r="U1848" s="7" t="n">
        <v>43082</v>
      </c>
    </row>
    <row r="1849" customFormat="false" ht="15" hidden="false" customHeight="false" outlineLevel="0" collapsed="false">
      <c r="A1849" s="0" t="s">
        <v>82</v>
      </c>
      <c r="B1849" s="0" t="s">
        <v>353</v>
      </c>
      <c r="C1849" s="0" t="n">
        <v>88</v>
      </c>
      <c r="D1849" s="0" t="n">
        <v>93</v>
      </c>
      <c r="E1849" s="0" t="n">
        <v>32</v>
      </c>
      <c r="F1849" s="0" t="n">
        <v>39</v>
      </c>
      <c r="G1849" s="0" t="n">
        <v>11</v>
      </c>
      <c r="H1849" s="0" t="n">
        <v>10</v>
      </c>
      <c r="I1849" s="0" t="n">
        <v>0</v>
      </c>
      <c r="J1849" s="0" t="n">
        <v>1</v>
      </c>
      <c r="K1849" s="0" t="n">
        <f aca="false">VLOOKUP(A1849,'Team Data'!$A$1:$E$659,2,FALSE())</f>
        <v>20</v>
      </c>
      <c r="L1849" s="0" t="n">
        <f aca="false">VLOOKUP(A1849,'Team Data'!$A$1:$E$659,3,FALSE())</f>
        <v>15</v>
      </c>
      <c r="M1849" s="0" t="n">
        <f aca="false">VLOOKUP(B1849,'Team Data'!$A$1:$E$659,2,FALSE())</f>
        <v>20</v>
      </c>
      <c r="N1849" s="0" t="n">
        <f aca="false">VLOOKUP(B1849,'Team Data'!$A$1:$E$659,3,FALSE())</f>
        <v>13</v>
      </c>
      <c r="O1849" s="0" t="n">
        <f aca="false">VLOOKUP(A1849,'Team Data'!$A$1:$E$659,4,FALSE())</f>
        <v>577</v>
      </c>
      <c r="P1849" s="0" t="n">
        <f aca="false">VLOOKUP(A1849,'Team Data'!$A$1:$E$659,5,FALSE())</f>
        <v>520</v>
      </c>
      <c r="Q1849" s="0" t="n">
        <f aca="false">VLOOKUP(B1849,'Team Data'!$A$1:$E$659,4,FALSE())</f>
        <v>579</v>
      </c>
      <c r="R1849" s="0" t="n">
        <f aca="false">VLOOKUP(B1849,'Team Data'!$A$1:$E$659,5,FALSE())</f>
        <v>477</v>
      </c>
      <c r="S1849" s="0" t="n">
        <f aca="false">IF(I1849=1,(MIN(30,(C1849-D1849)))*(M1849/(M1849+N1849))*(Q1849/(Q1849+R1849)),(MAX(-30,(C1849-D1849)))*(N1849/(M1849+N1849))*(R1849/(R1849+Q1849)))</f>
        <v>-0.889721074380165</v>
      </c>
      <c r="T1849" s="0" t="n">
        <f aca="false">IF(J1849=1,(MIN(30,(D1849-C1849)))*(K1849/(K1849+L1849))*(O1849/(O1849+P1849)),(MAX(-30,(D1849-C1849)))*(L1849/(K1849+L1849))*(P1849/(P1849+O1849)))</f>
        <v>1.50279984372965</v>
      </c>
      <c r="U1849" s="7" t="n">
        <v>43082</v>
      </c>
    </row>
    <row r="1850" customFormat="false" ht="15" hidden="false" customHeight="false" outlineLevel="0" collapsed="false">
      <c r="A1850" s="0" t="s">
        <v>651</v>
      </c>
      <c r="B1850" s="0" t="s">
        <v>192</v>
      </c>
      <c r="C1850" s="0" t="n">
        <v>62</v>
      </c>
      <c r="D1850" s="0" t="n">
        <v>84</v>
      </c>
      <c r="E1850" s="0" t="n">
        <v>26</v>
      </c>
      <c r="F1850" s="0" t="n">
        <v>34</v>
      </c>
      <c r="G1850" s="0" t="n">
        <v>17</v>
      </c>
      <c r="H1850" s="0" t="n">
        <v>15</v>
      </c>
      <c r="I1850" s="0" t="n">
        <v>0</v>
      </c>
      <c r="J1850" s="0" t="n">
        <v>1</v>
      </c>
      <c r="K1850" s="0" t="n">
        <f aca="false">VLOOKUP(A1850,'Team Data'!$A$1:$E$659,2,FALSE())</f>
        <v>0</v>
      </c>
      <c r="L1850" s="0" t="n">
        <f aca="false">VLOOKUP(A1850,'Team Data'!$A$1:$E$659,3,FALSE())</f>
        <v>1</v>
      </c>
      <c r="M1850" s="0" t="n">
        <f aca="false">VLOOKUP(B1850,'Team Data'!$A$1:$E$659,2,FALSE())</f>
        <v>28</v>
      </c>
      <c r="N1850" s="0" t="n">
        <f aca="false">VLOOKUP(B1850,'Team Data'!$A$1:$E$659,3,FALSE())</f>
        <v>6</v>
      </c>
      <c r="O1850" s="0" t="n">
        <f aca="false">VLOOKUP(A1850,'Team Data'!$A$1:$E$659,4,FALSE())</f>
        <v>28</v>
      </c>
      <c r="P1850" s="0" t="n">
        <f aca="false">VLOOKUP(A1850,'Team Data'!$A$1:$E$659,5,FALSE())</f>
        <v>6</v>
      </c>
      <c r="Q1850" s="0" t="n">
        <f aca="false">VLOOKUP(B1850,'Team Data'!$A$1:$E$659,4,FALSE())</f>
        <v>515</v>
      </c>
      <c r="R1850" s="0" t="n">
        <f aca="false">VLOOKUP(B1850,'Team Data'!$A$1:$E$659,5,FALSE())</f>
        <v>512</v>
      </c>
      <c r="S1850" s="0" t="n">
        <f aca="false">IF(I1850=1,(MIN(30,(C1850-D1850)))*(M1850/(M1850+N1850))*(Q1850/(Q1850+R1850)),(MAX(-30,(C1850-D1850)))*(N1850/(M1850+N1850))*(R1850/(R1850+Q1850)))</f>
        <v>-1.93550604272868</v>
      </c>
      <c r="T1850" s="0" t="n">
        <f aca="false">IF(J1850=1,(MIN(30,(D1850-C1850)))*(K1850/(K1850+L1850))*(O1850/(O1850+P1850)),(MAX(-30,(D1850-C1850)))*(L1850/(K1850+L1850))*(P1850/(P1850+O1850)))</f>
        <v>0</v>
      </c>
      <c r="U1850" s="7" t="n">
        <v>43082</v>
      </c>
    </row>
    <row r="1851" customFormat="false" ht="15" hidden="false" customHeight="false" outlineLevel="0" collapsed="false">
      <c r="A1851" s="0" t="s">
        <v>169</v>
      </c>
      <c r="B1851" s="0" t="s">
        <v>291</v>
      </c>
      <c r="C1851" s="0" t="n">
        <v>59</v>
      </c>
      <c r="D1851" s="0" t="n">
        <v>52</v>
      </c>
      <c r="E1851" s="0" t="n">
        <v>40</v>
      </c>
      <c r="F1851" s="0" t="n">
        <v>31</v>
      </c>
      <c r="G1851" s="0" t="n">
        <v>10</v>
      </c>
      <c r="H1851" s="0" t="n">
        <v>10</v>
      </c>
      <c r="I1851" s="0" t="n">
        <v>1</v>
      </c>
      <c r="J1851" s="0" t="n">
        <v>0</v>
      </c>
      <c r="K1851" s="0" t="n">
        <f aca="false">VLOOKUP(A1851,'Team Data'!$A$1:$E$659,2,FALSE())</f>
        <v>32</v>
      </c>
      <c r="L1851" s="0" t="n">
        <f aca="false">VLOOKUP(A1851,'Team Data'!$A$1:$E$659,3,FALSE())</f>
        <v>7</v>
      </c>
      <c r="M1851" s="0" t="n">
        <f aca="false">VLOOKUP(B1851,'Team Data'!$A$1:$E$659,2,FALSE())</f>
        <v>19</v>
      </c>
      <c r="N1851" s="0" t="n">
        <f aca="false">VLOOKUP(B1851,'Team Data'!$A$1:$E$659,3,FALSE())</f>
        <v>15</v>
      </c>
      <c r="O1851" s="0" t="n">
        <f aca="false">VLOOKUP(A1851,'Team Data'!$A$1:$E$659,4,FALSE())</f>
        <v>785</v>
      </c>
      <c r="P1851" s="0" t="n">
        <f aca="false">VLOOKUP(A1851,'Team Data'!$A$1:$E$659,5,FALSE())</f>
        <v>531</v>
      </c>
      <c r="Q1851" s="0" t="n">
        <f aca="false">VLOOKUP(B1851,'Team Data'!$A$1:$E$659,4,FALSE())</f>
        <v>700</v>
      </c>
      <c r="R1851" s="0" t="n">
        <f aca="false">VLOOKUP(B1851,'Team Data'!$A$1:$E$659,5,FALSE())</f>
        <v>458</v>
      </c>
      <c r="S1851" s="0" t="n">
        <f aca="false">IF(I1851=1,(MIN(30,(C1851-D1851)))*(M1851/(M1851+N1851))*(Q1851/(Q1851+R1851)),(MAX(-30,(C1851-D1851)))*(N1851/(M1851+N1851))*(R1851/(R1851+Q1851)))</f>
        <v>2.36462460631921</v>
      </c>
      <c r="T1851" s="0" t="n">
        <f aca="false">IF(J1851=1,(MIN(30,(D1851-C1851)))*(K1851/(K1851+L1851))*(O1851/(O1851+P1851)),(MAX(-30,(D1851-C1851)))*(L1851/(K1851+L1851))*(P1851/(P1851+O1851)))</f>
        <v>-0.5069558101473</v>
      </c>
      <c r="U1851" s="7" t="n">
        <v>43082</v>
      </c>
    </row>
    <row r="1852" customFormat="false" ht="15" hidden="false" customHeight="false" outlineLevel="0" collapsed="false">
      <c r="A1852" s="0" t="s">
        <v>131</v>
      </c>
      <c r="B1852" s="0" t="s">
        <v>223</v>
      </c>
      <c r="C1852" s="0" t="n">
        <v>69</v>
      </c>
      <c r="D1852" s="0" t="n">
        <v>70</v>
      </c>
      <c r="E1852" s="0" t="n">
        <v>32</v>
      </c>
      <c r="F1852" s="0" t="n">
        <v>27</v>
      </c>
      <c r="G1852" s="0" t="n">
        <v>11</v>
      </c>
      <c r="H1852" s="0" t="n">
        <v>12</v>
      </c>
      <c r="I1852" s="0" t="n">
        <v>0</v>
      </c>
      <c r="J1852" s="0" t="n">
        <v>1</v>
      </c>
      <c r="K1852" s="0" t="n">
        <f aca="false">VLOOKUP(A1852,'Team Data'!$A$1:$E$659,2,FALSE())</f>
        <v>23</v>
      </c>
      <c r="L1852" s="0" t="n">
        <f aca="false">VLOOKUP(A1852,'Team Data'!$A$1:$E$659,3,FALSE())</f>
        <v>13</v>
      </c>
      <c r="M1852" s="0" t="n">
        <f aca="false">VLOOKUP(B1852,'Team Data'!$A$1:$E$659,2,FALSE())</f>
        <v>16</v>
      </c>
      <c r="N1852" s="0" t="n">
        <f aca="false">VLOOKUP(B1852,'Team Data'!$A$1:$E$659,3,FALSE())</f>
        <v>16</v>
      </c>
      <c r="O1852" s="0" t="n">
        <f aca="false">VLOOKUP(A1852,'Team Data'!$A$1:$E$659,4,FALSE())</f>
        <v>559</v>
      </c>
      <c r="P1852" s="0" t="n">
        <f aca="false">VLOOKUP(A1852,'Team Data'!$A$1:$E$659,5,FALSE())</f>
        <v>576</v>
      </c>
      <c r="Q1852" s="0" t="n">
        <f aca="false">VLOOKUP(B1852,'Team Data'!$A$1:$E$659,4,FALSE())</f>
        <v>583</v>
      </c>
      <c r="R1852" s="0" t="n">
        <f aca="false">VLOOKUP(B1852,'Team Data'!$A$1:$E$659,5,FALSE())</f>
        <v>479</v>
      </c>
      <c r="S1852" s="0" t="n">
        <f aca="false">IF(I1852=1,(MIN(30,(C1852-D1852)))*(M1852/(M1852+N1852))*(Q1852/(Q1852+R1852)),(MAX(-30,(C1852-D1852)))*(N1852/(M1852+N1852))*(R1852/(R1852+Q1852)))</f>
        <v>-0.225517890772128</v>
      </c>
      <c r="T1852" s="0" t="n">
        <f aca="false">IF(J1852=1,(MIN(30,(D1852-C1852)))*(K1852/(K1852+L1852))*(O1852/(O1852+P1852)),(MAX(-30,(D1852-C1852)))*(L1852/(K1852+L1852))*(P1852/(P1852+O1852)))</f>
        <v>0.314659813999021</v>
      </c>
      <c r="U1852" s="7" t="n">
        <v>43082</v>
      </c>
    </row>
    <row r="1853" customFormat="false" ht="15" hidden="false" customHeight="false" outlineLevel="0" collapsed="false">
      <c r="A1853" s="0" t="s">
        <v>31</v>
      </c>
      <c r="B1853" s="0" t="s">
        <v>315</v>
      </c>
      <c r="C1853" s="0" t="n">
        <v>82</v>
      </c>
      <c r="D1853" s="0" t="n">
        <v>87</v>
      </c>
      <c r="E1853" s="0" t="n">
        <v>38</v>
      </c>
      <c r="F1853" s="0" t="n">
        <v>26</v>
      </c>
      <c r="G1853" s="0" t="n">
        <v>17</v>
      </c>
      <c r="H1853" s="0" t="n">
        <v>14</v>
      </c>
      <c r="I1853" s="0" t="n">
        <v>0</v>
      </c>
      <c r="J1853" s="0" t="n">
        <v>1</v>
      </c>
      <c r="K1853" s="0" t="n">
        <f aca="false">VLOOKUP(A1853,'Team Data'!$A$1:$E$659,2,FALSE())</f>
        <v>15</v>
      </c>
      <c r="L1853" s="0" t="n">
        <f aca="false">VLOOKUP(A1853,'Team Data'!$A$1:$E$659,3,FALSE())</f>
        <v>16</v>
      </c>
      <c r="M1853" s="0" t="n">
        <f aca="false">VLOOKUP(B1853,'Team Data'!$A$1:$E$659,2,FALSE())</f>
        <v>12</v>
      </c>
      <c r="N1853" s="0" t="n">
        <f aca="false">VLOOKUP(B1853,'Team Data'!$A$1:$E$659,3,FALSE())</f>
        <v>18</v>
      </c>
      <c r="O1853" s="0" t="n">
        <f aca="false">VLOOKUP(A1853,'Team Data'!$A$1:$E$659,4,FALSE())</f>
        <v>460</v>
      </c>
      <c r="P1853" s="0" t="n">
        <f aca="false">VLOOKUP(A1853,'Team Data'!$A$1:$E$659,5,FALSE())</f>
        <v>490</v>
      </c>
      <c r="Q1853" s="0" t="n">
        <f aca="false">VLOOKUP(B1853,'Team Data'!$A$1:$E$659,4,FALSE())</f>
        <v>451</v>
      </c>
      <c r="R1853" s="0" t="n">
        <f aca="false">VLOOKUP(B1853,'Team Data'!$A$1:$E$659,5,FALSE())</f>
        <v>479</v>
      </c>
      <c r="S1853" s="0" t="n">
        <f aca="false">IF(I1853=1,(MIN(30,(C1853-D1853)))*(M1853/(M1853+N1853))*(Q1853/(Q1853+R1853)),(MAX(-30,(C1853-D1853)))*(N1853/(M1853+N1853))*(R1853/(R1853+Q1853)))</f>
        <v>-1.54516129032258</v>
      </c>
      <c r="T1853" s="0" t="n">
        <f aca="false">IF(J1853=1,(MIN(30,(D1853-C1853)))*(K1853/(K1853+L1853))*(O1853/(O1853+P1853)),(MAX(-30,(D1853-C1853)))*(L1853/(K1853+L1853))*(P1853/(P1853+O1853)))</f>
        <v>1.17147707979626</v>
      </c>
      <c r="U1853" s="7" t="n">
        <v>43082</v>
      </c>
    </row>
    <row r="1854" customFormat="false" ht="15" hidden="false" customHeight="false" outlineLevel="0" collapsed="false">
      <c r="A1854" s="0" t="s">
        <v>175</v>
      </c>
      <c r="B1854" s="0" t="s">
        <v>76</v>
      </c>
      <c r="C1854" s="0" t="n">
        <v>49</v>
      </c>
      <c r="D1854" s="0" t="n">
        <v>73</v>
      </c>
      <c r="E1854" s="0" t="n">
        <v>34</v>
      </c>
      <c r="F1854" s="0" t="n">
        <v>40</v>
      </c>
      <c r="G1854" s="0" t="n">
        <v>16</v>
      </c>
      <c r="H1854" s="0" t="n">
        <v>8</v>
      </c>
      <c r="I1854" s="0" t="n">
        <v>0</v>
      </c>
      <c r="J1854" s="0" t="n">
        <v>1</v>
      </c>
      <c r="K1854" s="0" t="n">
        <f aca="false">VLOOKUP(A1854,'Team Data'!$A$1:$E$659,2,FALSE())</f>
        <v>4</v>
      </c>
      <c r="L1854" s="0" t="n">
        <f aca="false">VLOOKUP(A1854,'Team Data'!$A$1:$E$659,3,FALSE())</f>
        <v>28</v>
      </c>
      <c r="M1854" s="0" t="n">
        <f aca="false">VLOOKUP(B1854,'Team Data'!$A$1:$E$659,2,FALSE())</f>
        <v>16</v>
      </c>
      <c r="N1854" s="0" t="n">
        <f aca="false">VLOOKUP(B1854,'Team Data'!$A$1:$E$659,3,FALSE())</f>
        <v>16</v>
      </c>
      <c r="O1854" s="0" t="n">
        <f aca="false">VLOOKUP(A1854,'Team Data'!$A$1:$E$659,4,FALSE())</f>
        <v>495</v>
      </c>
      <c r="P1854" s="0" t="n">
        <f aca="false">VLOOKUP(A1854,'Team Data'!$A$1:$E$659,5,FALSE())</f>
        <v>568</v>
      </c>
      <c r="Q1854" s="0" t="n">
        <f aca="false">VLOOKUP(B1854,'Team Data'!$A$1:$E$659,4,FALSE())</f>
        <v>473</v>
      </c>
      <c r="R1854" s="0" t="n">
        <f aca="false">VLOOKUP(B1854,'Team Data'!$A$1:$E$659,5,FALSE())</f>
        <v>561</v>
      </c>
      <c r="S1854" s="0" t="n">
        <f aca="false">IF(I1854=1,(MIN(30,(C1854-D1854)))*(M1854/(M1854+N1854))*(Q1854/(Q1854+R1854)),(MAX(-30,(C1854-D1854)))*(N1854/(M1854+N1854))*(R1854/(R1854+Q1854)))</f>
        <v>-6.51063829787234</v>
      </c>
      <c r="T1854" s="0" t="n">
        <f aca="false">IF(J1854=1,(MIN(30,(D1854-C1854)))*(K1854/(K1854+L1854))*(O1854/(O1854+P1854)),(MAX(-30,(D1854-C1854)))*(L1854/(K1854+L1854))*(P1854/(P1854+O1854)))</f>
        <v>1.3969896519285</v>
      </c>
      <c r="U1854" s="7" t="n">
        <v>43083</v>
      </c>
    </row>
    <row r="1855" customFormat="false" ht="15" hidden="false" customHeight="false" outlineLevel="0" collapsed="false">
      <c r="A1855" s="0" t="s">
        <v>318</v>
      </c>
      <c r="B1855" s="0" t="s">
        <v>317</v>
      </c>
      <c r="C1855" s="0" t="n">
        <v>58</v>
      </c>
      <c r="D1855" s="0" t="n">
        <v>71</v>
      </c>
      <c r="E1855" s="0" t="n">
        <v>46</v>
      </c>
      <c r="F1855" s="0" t="n">
        <v>41</v>
      </c>
      <c r="G1855" s="0" t="n">
        <v>17</v>
      </c>
      <c r="H1855" s="0" t="n">
        <v>12</v>
      </c>
      <c r="I1855" s="0" t="n">
        <v>0</v>
      </c>
      <c r="J1855" s="0" t="n">
        <v>1</v>
      </c>
      <c r="K1855" s="0" t="n">
        <f aca="false">VLOOKUP(A1855,'Team Data'!$A$1:$E$659,2,FALSE())</f>
        <v>11</v>
      </c>
      <c r="L1855" s="0" t="n">
        <f aca="false">VLOOKUP(A1855,'Team Data'!$A$1:$E$659,3,FALSE())</f>
        <v>21</v>
      </c>
      <c r="M1855" s="0" t="n">
        <f aca="false">VLOOKUP(B1855,'Team Data'!$A$1:$E$659,2,FALSE())</f>
        <v>27</v>
      </c>
      <c r="N1855" s="0" t="n">
        <f aca="false">VLOOKUP(B1855,'Team Data'!$A$1:$E$659,3,FALSE())</f>
        <v>8</v>
      </c>
      <c r="O1855" s="0" t="n">
        <f aca="false">VLOOKUP(A1855,'Team Data'!$A$1:$E$659,4,FALSE())</f>
        <v>542</v>
      </c>
      <c r="P1855" s="0" t="n">
        <f aca="false">VLOOKUP(A1855,'Team Data'!$A$1:$E$659,5,FALSE())</f>
        <v>440</v>
      </c>
      <c r="Q1855" s="0" t="n">
        <f aca="false">VLOOKUP(B1855,'Team Data'!$A$1:$E$659,4,FALSE())</f>
        <v>534</v>
      </c>
      <c r="R1855" s="0" t="n">
        <f aca="false">VLOOKUP(B1855,'Team Data'!$A$1:$E$659,5,FALSE())</f>
        <v>523</v>
      </c>
      <c r="S1855" s="0" t="n">
        <f aca="false">IF(I1855=1,(MIN(30,(C1855-D1855)))*(M1855/(M1855+N1855))*(Q1855/(Q1855+R1855)),(MAX(-30,(C1855-D1855)))*(N1855/(M1855+N1855))*(R1855/(R1855+Q1855)))</f>
        <v>-1.47025273685633</v>
      </c>
      <c r="T1855" s="0" t="n">
        <f aca="false">IF(J1855=1,(MIN(30,(D1855-C1855)))*(K1855/(K1855+L1855))*(O1855/(O1855+P1855)),(MAX(-30,(D1855-C1855)))*(L1855/(K1855+L1855))*(P1855/(P1855+O1855)))</f>
        <v>2.46645875763747</v>
      </c>
      <c r="U1855" s="7" t="n">
        <v>43083</v>
      </c>
    </row>
    <row r="1856" customFormat="false" ht="15" hidden="false" customHeight="false" outlineLevel="0" collapsed="false">
      <c r="A1856" s="0" t="s">
        <v>91</v>
      </c>
      <c r="B1856" s="0" t="s">
        <v>202</v>
      </c>
      <c r="C1856" s="0" t="n">
        <v>85</v>
      </c>
      <c r="D1856" s="0" t="n">
        <v>87</v>
      </c>
      <c r="E1856" s="0" t="n">
        <v>36</v>
      </c>
      <c r="F1856" s="0" t="n">
        <v>39</v>
      </c>
      <c r="G1856" s="0" t="n">
        <v>7</v>
      </c>
      <c r="H1856" s="0" t="n">
        <v>18</v>
      </c>
      <c r="I1856" s="0" t="n">
        <v>0</v>
      </c>
      <c r="J1856" s="0" t="n">
        <v>1</v>
      </c>
      <c r="K1856" s="0" t="n">
        <f aca="false">VLOOKUP(A1856,'Team Data'!$A$1:$E$659,2,FALSE())</f>
        <v>14</v>
      </c>
      <c r="L1856" s="0" t="n">
        <f aca="false">VLOOKUP(A1856,'Team Data'!$A$1:$E$659,3,FALSE())</f>
        <v>18</v>
      </c>
      <c r="M1856" s="0" t="n">
        <f aca="false">VLOOKUP(B1856,'Team Data'!$A$1:$E$659,2,FALSE())</f>
        <v>14</v>
      </c>
      <c r="N1856" s="0" t="n">
        <f aca="false">VLOOKUP(B1856,'Team Data'!$A$1:$E$659,3,FALSE())</f>
        <v>19</v>
      </c>
      <c r="O1856" s="0" t="n">
        <f aca="false">VLOOKUP(A1856,'Team Data'!$A$1:$E$659,4,FALSE())</f>
        <v>467</v>
      </c>
      <c r="P1856" s="0" t="n">
        <f aca="false">VLOOKUP(A1856,'Team Data'!$A$1:$E$659,5,FALSE())</f>
        <v>496</v>
      </c>
      <c r="Q1856" s="0" t="n">
        <f aca="false">VLOOKUP(B1856,'Team Data'!$A$1:$E$659,4,FALSE())</f>
        <v>532</v>
      </c>
      <c r="R1856" s="0" t="n">
        <f aca="false">VLOOKUP(B1856,'Team Data'!$A$1:$E$659,5,FALSE())</f>
        <v>464</v>
      </c>
      <c r="S1856" s="0" t="n">
        <f aca="false">IF(I1856=1,(MIN(30,(C1856-D1856)))*(M1856/(M1856+N1856))*(Q1856/(Q1856+R1856)),(MAX(-30,(C1856-D1856)))*(N1856/(M1856+N1856))*(R1856/(R1856+Q1856)))</f>
        <v>-0.536448825605452</v>
      </c>
      <c r="T1856" s="0" t="n">
        <f aca="false">IF(J1856=1,(MIN(30,(D1856-C1856)))*(K1856/(K1856+L1856))*(O1856/(O1856+P1856)),(MAX(-30,(D1856-C1856)))*(L1856/(K1856+L1856))*(P1856/(P1856+O1856)))</f>
        <v>0.42432502596054</v>
      </c>
      <c r="U1856" s="7" t="n">
        <v>43083</v>
      </c>
    </row>
    <row r="1857" customFormat="false" ht="15" hidden="false" customHeight="false" outlineLevel="0" collapsed="false">
      <c r="A1857" s="0" t="s">
        <v>334</v>
      </c>
      <c r="B1857" s="0" t="s">
        <v>287</v>
      </c>
      <c r="C1857" s="0" t="n">
        <v>87</v>
      </c>
      <c r="D1857" s="0" t="n">
        <v>67</v>
      </c>
      <c r="E1857" s="0" t="n">
        <v>29</v>
      </c>
      <c r="F1857" s="0" t="n">
        <v>27</v>
      </c>
      <c r="G1857" s="0" t="n">
        <v>11</v>
      </c>
      <c r="H1857" s="0" t="n">
        <v>11</v>
      </c>
      <c r="I1857" s="0" t="n">
        <v>1</v>
      </c>
      <c r="J1857" s="0" t="n">
        <v>0</v>
      </c>
      <c r="K1857" s="0" t="n">
        <f aca="false">VLOOKUP(A1857,'Team Data'!$A$1:$E$659,2,FALSE())</f>
        <v>36</v>
      </c>
      <c r="L1857" s="0" t="n">
        <f aca="false">VLOOKUP(A1857,'Team Data'!$A$1:$E$659,3,FALSE())</f>
        <v>4</v>
      </c>
      <c r="M1857" s="0" t="n">
        <f aca="false">VLOOKUP(B1857,'Team Data'!$A$1:$E$659,2,FALSE())</f>
        <v>15</v>
      </c>
      <c r="N1857" s="0" t="n">
        <f aca="false">VLOOKUP(B1857,'Team Data'!$A$1:$E$659,3,FALSE())</f>
        <v>16</v>
      </c>
      <c r="O1857" s="0" t="n">
        <f aca="false">VLOOKUP(A1857,'Team Data'!$A$1:$E$659,4,FALSE())</f>
        <v>804</v>
      </c>
      <c r="P1857" s="0" t="n">
        <f aca="false">VLOOKUP(A1857,'Team Data'!$A$1:$E$659,5,FALSE())</f>
        <v>530</v>
      </c>
      <c r="Q1857" s="0" t="n">
        <f aca="false">VLOOKUP(B1857,'Team Data'!$A$1:$E$659,4,FALSE())</f>
        <v>605</v>
      </c>
      <c r="R1857" s="0" t="n">
        <f aca="false">VLOOKUP(B1857,'Team Data'!$A$1:$E$659,5,FALSE())</f>
        <v>410</v>
      </c>
      <c r="S1857" s="0" t="n">
        <f aca="false">IF(I1857=1,(MIN(30,(C1857-D1857)))*(M1857/(M1857+N1857))*(Q1857/(Q1857+R1857)),(MAX(-30,(C1857-D1857)))*(N1857/(M1857+N1857))*(R1857/(R1857+Q1857)))</f>
        <v>5.76831399968219</v>
      </c>
      <c r="T1857" s="0" t="n">
        <f aca="false">IF(J1857=1,(MIN(30,(D1857-C1857)))*(K1857/(K1857+L1857))*(O1857/(O1857+P1857)),(MAX(-30,(D1857-C1857)))*(L1857/(K1857+L1857))*(P1857/(P1857+O1857)))</f>
        <v>-0.794602698650675</v>
      </c>
      <c r="U1857" s="7" t="n">
        <v>43083</v>
      </c>
    </row>
    <row r="1858" customFormat="false" ht="15" hidden="false" customHeight="false" outlineLevel="0" collapsed="false">
      <c r="A1858" s="0" t="s">
        <v>172</v>
      </c>
      <c r="B1858" s="0" t="s">
        <v>26</v>
      </c>
      <c r="C1858" s="0" t="n">
        <v>63</v>
      </c>
      <c r="D1858" s="0" t="n">
        <v>82</v>
      </c>
      <c r="E1858" s="0" t="n">
        <v>29</v>
      </c>
      <c r="F1858" s="0" t="n">
        <v>39</v>
      </c>
      <c r="G1858" s="0" t="n">
        <v>8</v>
      </c>
      <c r="H1858" s="0" t="n">
        <v>13</v>
      </c>
      <c r="I1858" s="0" t="n">
        <v>0</v>
      </c>
      <c r="J1858" s="0" t="n">
        <v>1</v>
      </c>
      <c r="K1858" s="0" t="n">
        <f aca="false">VLOOKUP(A1858,'Team Data'!$A$1:$E$659,2,FALSE())</f>
        <v>16</v>
      </c>
      <c r="L1858" s="0" t="n">
        <f aca="false">VLOOKUP(A1858,'Team Data'!$A$1:$E$659,3,FALSE())</f>
        <v>17</v>
      </c>
      <c r="M1858" s="0" t="n">
        <f aca="false">VLOOKUP(B1858,'Team Data'!$A$1:$E$659,2,FALSE())</f>
        <v>24</v>
      </c>
      <c r="N1858" s="0" t="n">
        <f aca="false">VLOOKUP(B1858,'Team Data'!$A$1:$E$659,3,FALSE())</f>
        <v>9</v>
      </c>
      <c r="O1858" s="0" t="n">
        <f aca="false">VLOOKUP(A1858,'Team Data'!$A$1:$E$659,4,FALSE())</f>
        <v>503</v>
      </c>
      <c r="P1858" s="0" t="n">
        <f aca="false">VLOOKUP(A1858,'Team Data'!$A$1:$E$659,5,FALSE())</f>
        <v>522</v>
      </c>
      <c r="Q1858" s="0" t="n">
        <f aca="false">VLOOKUP(B1858,'Team Data'!$A$1:$E$659,4,FALSE())</f>
        <v>540</v>
      </c>
      <c r="R1858" s="0" t="n">
        <f aca="false">VLOOKUP(B1858,'Team Data'!$A$1:$E$659,5,FALSE())</f>
        <v>523</v>
      </c>
      <c r="S1858" s="0" t="n">
        <f aca="false">IF(I1858=1,(MIN(30,(C1858-D1858)))*(M1858/(M1858+N1858))*(Q1858/(Q1858+R1858)),(MAX(-30,(C1858-D1858)))*(N1858/(M1858+N1858))*(R1858/(R1858+Q1858)))</f>
        <v>-2.54947404430001</v>
      </c>
      <c r="T1858" s="0" t="n">
        <f aca="false">IF(J1858=1,(MIN(30,(D1858-C1858)))*(K1858/(K1858+L1858))*(O1858/(O1858+P1858)),(MAX(-30,(D1858-C1858)))*(L1858/(K1858+L1858))*(P1858/(P1858+O1858)))</f>
        <v>4.52067997043607</v>
      </c>
      <c r="U1858" s="7" t="n">
        <v>43083</v>
      </c>
    </row>
    <row r="1859" customFormat="false" ht="15" hidden="false" customHeight="false" outlineLevel="0" collapsed="false">
      <c r="A1859" s="0" t="s">
        <v>149</v>
      </c>
      <c r="B1859" s="0" t="s">
        <v>121</v>
      </c>
      <c r="C1859" s="0" t="n">
        <v>45</v>
      </c>
      <c r="D1859" s="0" t="n">
        <v>92</v>
      </c>
      <c r="E1859" s="0" t="n">
        <v>23</v>
      </c>
      <c r="F1859" s="0" t="n">
        <v>52</v>
      </c>
      <c r="G1859" s="0" t="n">
        <v>24</v>
      </c>
      <c r="H1859" s="0" t="n">
        <v>11</v>
      </c>
      <c r="I1859" s="0" t="n">
        <v>0</v>
      </c>
      <c r="J1859" s="0" t="n">
        <v>1</v>
      </c>
      <c r="K1859" s="0" t="n">
        <f aca="false">VLOOKUP(A1859,'Team Data'!$A$1:$E$659,2,FALSE())</f>
        <v>7</v>
      </c>
      <c r="L1859" s="0" t="n">
        <f aca="false">VLOOKUP(A1859,'Team Data'!$A$1:$E$659,3,FALSE())</f>
        <v>26</v>
      </c>
      <c r="M1859" s="0" t="n">
        <f aca="false">VLOOKUP(B1859,'Team Data'!$A$1:$E$659,2,FALSE())</f>
        <v>14</v>
      </c>
      <c r="N1859" s="0" t="n">
        <f aca="false">VLOOKUP(B1859,'Team Data'!$A$1:$E$659,3,FALSE())</f>
        <v>18</v>
      </c>
      <c r="O1859" s="0" t="n">
        <f aca="false">VLOOKUP(A1859,'Team Data'!$A$1:$E$659,4,FALSE())</f>
        <v>523</v>
      </c>
      <c r="P1859" s="0" t="n">
        <f aca="false">VLOOKUP(A1859,'Team Data'!$A$1:$E$659,5,FALSE())</f>
        <v>461</v>
      </c>
      <c r="Q1859" s="0" t="n">
        <f aca="false">VLOOKUP(B1859,'Team Data'!$A$1:$E$659,4,FALSE())</f>
        <v>590</v>
      </c>
      <c r="R1859" s="0" t="n">
        <f aca="false">VLOOKUP(B1859,'Team Data'!$A$1:$E$659,5,FALSE())</f>
        <v>445</v>
      </c>
      <c r="S1859" s="0" t="n">
        <f aca="false">IF(I1859=1,(MIN(30,(C1859-D1859)))*(M1859/(M1859+N1859))*(Q1859/(Q1859+R1859)),(MAX(-30,(C1859-D1859)))*(N1859/(M1859+N1859))*(R1859/(R1859+Q1859)))</f>
        <v>-7.2554347826087</v>
      </c>
      <c r="T1859" s="0" t="n">
        <f aca="false">IF(J1859=1,(MIN(30,(D1859-C1859)))*(K1859/(K1859+L1859))*(O1859/(O1859+P1859)),(MAX(-30,(D1859-C1859)))*(L1859/(K1859+L1859))*(P1859/(P1859+O1859)))</f>
        <v>3.38229859571323</v>
      </c>
      <c r="U1859" s="7" t="n">
        <v>43083</v>
      </c>
    </row>
    <row r="1860" customFormat="false" ht="15" hidden="false" customHeight="false" outlineLevel="0" collapsed="false">
      <c r="A1860" s="0" t="s">
        <v>193</v>
      </c>
      <c r="B1860" s="0" t="s">
        <v>247</v>
      </c>
      <c r="C1860" s="0" t="n">
        <v>66</v>
      </c>
      <c r="D1860" s="0" t="n">
        <v>79</v>
      </c>
      <c r="E1860" s="0" t="n">
        <v>26</v>
      </c>
      <c r="F1860" s="0" t="n">
        <v>32</v>
      </c>
      <c r="G1860" s="0" t="n">
        <v>18</v>
      </c>
      <c r="H1860" s="0" t="n">
        <v>17</v>
      </c>
      <c r="I1860" s="0" t="n">
        <v>0</v>
      </c>
      <c r="J1860" s="0" t="n">
        <v>1</v>
      </c>
      <c r="K1860" s="0" t="n">
        <f aca="false">VLOOKUP(A1860,'Team Data'!$A$1:$E$659,2,FALSE())</f>
        <v>16</v>
      </c>
      <c r="L1860" s="0" t="n">
        <f aca="false">VLOOKUP(A1860,'Team Data'!$A$1:$E$659,3,FALSE())</f>
        <v>17</v>
      </c>
      <c r="M1860" s="0" t="n">
        <f aca="false">VLOOKUP(B1860,'Team Data'!$A$1:$E$659,2,FALSE())</f>
        <v>17</v>
      </c>
      <c r="N1860" s="0" t="n">
        <f aca="false">VLOOKUP(B1860,'Team Data'!$A$1:$E$659,3,FALSE())</f>
        <v>16</v>
      </c>
      <c r="O1860" s="0" t="n">
        <f aca="false">VLOOKUP(A1860,'Team Data'!$A$1:$E$659,4,FALSE())</f>
        <v>486</v>
      </c>
      <c r="P1860" s="0" t="n">
        <f aca="false">VLOOKUP(A1860,'Team Data'!$A$1:$E$659,5,FALSE())</f>
        <v>480</v>
      </c>
      <c r="Q1860" s="0" t="n">
        <f aca="false">VLOOKUP(B1860,'Team Data'!$A$1:$E$659,4,FALSE())</f>
        <v>613</v>
      </c>
      <c r="R1860" s="0" t="n">
        <f aca="false">VLOOKUP(B1860,'Team Data'!$A$1:$E$659,5,FALSE())</f>
        <v>464</v>
      </c>
      <c r="S1860" s="0" t="n">
        <f aca="false">IF(I1860=1,(MIN(30,(C1860-D1860)))*(M1860/(M1860+N1860))*(Q1860/(Q1860+R1860)),(MAX(-30,(C1860-D1860)))*(N1860/(M1860+N1860))*(R1860/(R1860+Q1860)))</f>
        <v>-2.71551166258687</v>
      </c>
      <c r="T1860" s="0" t="n">
        <f aca="false">IF(J1860=1,(MIN(30,(D1860-C1860)))*(K1860/(K1860+L1860))*(O1860/(O1860+P1860)),(MAX(-30,(D1860-C1860)))*(L1860/(K1860+L1860))*(P1860/(P1860+O1860)))</f>
        <v>3.17108977978543</v>
      </c>
      <c r="U1860" s="7" t="n">
        <v>43083</v>
      </c>
    </row>
    <row r="1861" customFormat="false" ht="15" hidden="false" customHeight="false" outlineLevel="0" collapsed="false">
      <c r="A1861" s="0" t="s">
        <v>18</v>
      </c>
      <c r="B1861" s="0" t="s">
        <v>220</v>
      </c>
      <c r="C1861" s="0" t="n">
        <v>74</v>
      </c>
      <c r="D1861" s="0" t="n">
        <v>77</v>
      </c>
      <c r="E1861" s="0" t="n">
        <v>29</v>
      </c>
      <c r="F1861" s="0" t="n">
        <v>39</v>
      </c>
      <c r="G1861" s="0" t="n">
        <v>13</v>
      </c>
      <c r="H1861" s="0" t="n">
        <v>13</v>
      </c>
      <c r="I1861" s="0" t="n">
        <v>0</v>
      </c>
      <c r="J1861" s="0" t="n">
        <v>1</v>
      </c>
      <c r="K1861" s="0" t="n">
        <f aca="false">VLOOKUP(A1861,'Team Data'!$A$1:$E$659,2,FALSE())</f>
        <v>11</v>
      </c>
      <c r="L1861" s="0" t="n">
        <f aca="false">VLOOKUP(A1861,'Team Data'!$A$1:$E$659,3,FALSE())</f>
        <v>21</v>
      </c>
      <c r="M1861" s="0" t="n">
        <f aca="false">VLOOKUP(B1861,'Team Data'!$A$1:$E$659,2,FALSE())</f>
        <v>9</v>
      </c>
      <c r="N1861" s="0" t="n">
        <f aca="false">VLOOKUP(B1861,'Team Data'!$A$1:$E$659,3,FALSE())</f>
        <v>22</v>
      </c>
      <c r="O1861" s="0" t="n">
        <f aca="false">VLOOKUP(A1861,'Team Data'!$A$1:$E$659,4,FALSE())</f>
        <v>487</v>
      </c>
      <c r="P1861" s="0" t="n">
        <f aca="false">VLOOKUP(A1861,'Team Data'!$A$1:$E$659,5,FALSE())</f>
        <v>495</v>
      </c>
      <c r="Q1861" s="0" t="n">
        <f aca="false">VLOOKUP(B1861,'Team Data'!$A$1:$E$659,4,FALSE())</f>
        <v>532</v>
      </c>
      <c r="R1861" s="0" t="n">
        <f aca="false">VLOOKUP(B1861,'Team Data'!$A$1:$E$659,5,FALSE())</f>
        <v>421</v>
      </c>
      <c r="S1861" s="0" t="n">
        <f aca="false">IF(I1861=1,(MIN(30,(C1861-D1861)))*(M1861/(M1861+N1861))*(Q1861/(Q1861+R1861)),(MAX(-30,(C1861-D1861)))*(N1861/(M1861+N1861))*(R1861/(R1861+Q1861)))</f>
        <v>-0.940527366888942</v>
      </c>
      <c r="T1861" s="0" t="n">
        <f aca="false">IF(J1861=1,(MIN(30,(D1861-C1861)))*(K1861/(K1861+L1861))*(O1861/(O1861+P1861)),(MAX(-30,(D1861-C1861)))*(L1861/(K1861+L1861))*(P1861/(P1861+O1861)))</f>
        <v>0.511424389002037</v>
      </c>
      <c r="U1861" s="7" t="n">
        <v>43083</v>
      </c>
    </row>
    <row r="1862" customFormat="false" ht="15" hidden="false" customHeight="false" outlineLevel="0" collapsed="false">
      <c r="A1862" s="0" t="s">
        <v>129</v>
      </c>
      <c r="B1862" s="0" t="s">
        <v>274</v>
      </c>
      <c r="C1862" s="0" t="n">
        <v>51</v>
      </c>
      <c r="D1862" s="0" t="n">
        <v>69</v>
      </c>
      <c r="E1862" s="0" t="n">
        <v>36</v>
      </c>
      <c r="F1862" s="0" t="n">
        <v>41</v>
      </c>
      <c r="G1862" s="0" t="n">
        <v>10</v>
      </c>
      <c r="H1862" s="0" t="n">
        <v>19</v>
      </c>
      <c r="I1862" s="0" t="n">
        <v>0</v>
      </c>
      <c r="J1862" s="0" t="n">
        <v>1</v>
      </c>
      <c r="K1862" s="0" t="n">
        <f aca="false">VLOOKUP(A1862,'Team Data'!$A$1:$E$659,2,FALSE())</f>
        <v>12</v>
      </c>
      <c r="L1862" s="0" t="n">
        <f aca="false">VLOOKUP(A1862,'Team Data'!$A$1:$E$659,3,FALSE())</f>
        <v>20</v>
      </c>
      <c r="M1862" s="0" t="n">
        <f aca="false">VLOOKUP(B1862,'Team Data'!$A$1:$E$659,2,FALSE())</f>
        <v>20</v>
      </c>
      <c r="N1862" s="0" t="n">
        <f aca="false">VLOOKUP(B1862,'Team Data'!$A$1:$E$659,3,FALSE())</f>
        <v>13</v>
      </c>
      <c r="O1862" s="0" t="n">
        <f aca="false">VLOOKUP(A1862,'Team Data'!$A$1:$E$659,4,FALSE())</f>
        <v>419</v>
      </c>
      <c r="P1862" s="0" t="n">
        <f aca="false">VLOOKUP(A1862,'Team Data'!$A$1:$E$659,5,FALSE())</f>
        <v>571</v>
      </c>
      <c r="Q1862" s="0" t="n">
        <f aca="false">VLOOKUP(B1862,'Team Data'!$A$1:$E$659,4,FALSE())</f>
        <v>571</v>
      </c>
      <c r="R1862" s="0" t="n">
        <f aca="false">VLOOKUP(B1862,'Team Data'!$A$1:$E$659,5,FALSE())</f>
        <v>476</v>
      </c>
      <c r="S1862" s="0" t="n">
        <f aca="false">IF(I1862=1,(MIN(30,(C1862-D1862)))*(M1862/(M1862+N1862))*(Q1862/(Q1862+R1862)),(MAX(-30,(C1862-D1862)))*(N1862/(M1862+N1862))*(R1862/(R1862+Q1862)))</f>
        <v>-3.2237561865069</v>
      </c>
      <c r="T1862" s="0" t="n">
        <f aca="false">IF(J1862=1,(MIN(30,(D1862-C1862)))*(K1862/(K1862+L1862))*(O1862/(O1862+P1862)),(MAX(-30,(D1862-C1862)))*(L1862/(K1862+L1862))*(P1862/(P1862+O1862)))</f>
        <v>2.85681818181818</v>
      </c>
      <c r="U1862" s="7" t="n">
        <v>43083</v>
      </c>
    </row>
    <row r="1863" customFormat="false" ht="15" hidden="false" customHeight="false" outlineLevel="0" collapsed="false">
      <c r="A1863" s="0" t="s">
        <v>146</v>
      </c>
      <c r="B1863" s="0" t="s">
        <v>33</v>
      </c>
      <c r="C1863" s="0" t="n">
        <v>46</v>
      </c>
      <c r="D1863" s="0" t="n">
        <v>86</v>
      </c>
      <c r="E1863" s="0" t="n">
        <v>24</v>
      </c>
      <c r="F1863" s="0" t="n">
        <v>32</v>
      </c>
      <c r="G1863" s="0" t="n">
        <v>20</v>
      </c>
      <c r="H1863" s="0" t="n">
        <v>10</v>
      </c>
      <c r="I1863" s="0" t="n">
        <v>0</v>
      </c>
      <c r="J1863" s="0" t="n">
        <v>1</v>
      </c>
      <c r="K1863" s="0" t="n">
        <f aca="false">VLOOKUP(A1863,'Team Data'!$A$1:$E$659,2,FALSE())</f>
        <v>7</v>
      </c>
      <c r="L1863" s="0" t="n">
        <f aca="false">VLOOKUP(A1863,'Team Data'!$A$1:$E$659,3,FALSE())</f>
        <v>25</v>
      </c>
      <c r="M1863" s="0" t="n">
        <f aca="false">VLOOKUP(B1863,'Team Data'!$A$1:$E$659,2,FALSE())</f>
        <v>20</v>
      </c>
      <c r="N1863" s="0" t="n">
        <f aca="false">VLOOKUP(B1863,'Team Data'!$A$1:$E$659,3,FALSE())</f>
        <v>13</v>
      </c>
      <c r="O1863" s="0" t="n">
        <f aca="false">VLOOKUP(A1863,'Team Data'!$A$1:$E$659,4,FALSE())</f>
        <v>544</v>
      </c>
      <c r="P1863" s="0" t="n">
        <f aca="false">VLOOKUP(A1863,'Team Data'!$A$1:$E$659,5,FALSE())</f>
        <v>461</v>
      </c>
      <c r="Q1863" s="0" t="n">
        <f aca="false">VLOOKUP(B1863,'Team Data'!$A$1:$E$659,4,FALSE())</f>
        <v>562</v>
      </c>
      <c r="R1863" s="0" t="n">
        <f aca="false">VLOOKUP(B1863,'Team Data'!$A$1:$E$659,5,FALSE())</f>
        <v>491</v>
      </c>
      <c r="S1863" s="0" t="n">
        <f aca="false">IF(I1863=1,(MIN(30,(C1863-D1863)))*(M1863/(M1863+N1863))*(Q1863/(Q1863+R1863)),(MAX(-30,(C1863-D1863)))*(N1863/(M1863+N1863))*(R1863/(R1863+Q1863)))</f>
        <v>-5.51066217732884</v>
      </c>
      <c r="T1863" s="0" t="n">
        <f aca="false">IF(J1863=1,(MIN(30,(D1863-C1863)))*(K1863/(K1863+L1863))*(O1863/(O1863+P1863)),(MAX(-30,(D1863-C1863)))*(L1863/(K1863+L1863))*(P1863/(P1863+O1863)))</f>
        <v>3.55223880597015</v>
      </c>
      <c r="U1863" s="7" t="n">
        <v>43083</v>
      </c>
    </row>
    <row r="1864" customFormat="false" ht="15" hidden="false" customHeight="false" outlineLevel="0" collapsed="false">
      <c r="A1864" s="0" t="s">
        <v>275</v>
      </c>
      <c r="B1864" s="0" t="s">
        <v>10</v>
      </c>
      <c r="C1864" s="0" t="n">
        <v>69</v>
      </c>
      <c r="D1864" s="0" t="n">
        <v>54</v>
      </c>
      <c r="E1864" s="0" t="n">
        <v>34</v>
      </c>
      <c r="F1864" s="0" t="n">
        <v>35</v>
      </c>
      <c r="G1864" s="0" t="n">
        <v>4</v>
      </c>
      <c r="H1864" s="0" t="n">
        <v>11</v>
      </c>
      <c r="I1864" s="0" t="n">
        <v>1</v>
      </c>
      <c r="J1864" s="0" t="n">
        <v>0</v>
      </c>
      <c r="K1864" s="0" t="n">
        <f aca="false">VLOOKUP(A1864,'Team Data'!$A$1:$E$659,2,FALSE())</f>
        <v>16</v>
      </c>
      <c r="L1864" s="0" t="n">
        <f aca="false">VLOOKUP(A1864,'Team Data'!$A$1:$E$659,3,FALSE())</f>
        <v>18</v>
      </c>
      <c r="M1864" s="0" t="n">
        <f aca="false">VLOOKUP(B1864,'Team Data'!$A$1:$E$659,2,FALSE())</f>
        <v>3</v>
      </c>
      <c r="N1864" s="0" t="n">
        <f aca="false">VLOOKUP(B1864,'Team Data'!$A$1:$E$659,3,FALSE())</f>
        <v>28</v>
      </c>
      <c r="O1864" s="0" t="n">
        <f aca="false">VLOOKUP(A1864,'Team Data'!$A$1:$E$659,4,FALSE())</f>
        <v>559</v>
      </c>
      <c r="P1864" s="0" t="n">
        <f aca="false">VLOOKUP(A1864,'Team Data'!$A$1:$E$659,5,FALSE())</f>
        <v>460</v>
      </c>
      <c r="Q1864" s="0" t="n">
        <f aca="false">VLOOKUP(B1864,'Team Data'!$A$1:$E$659,4,FALSE())</f>
        <v>453</v>
      </c>
      <c r="R1864" s="0" t="n">
        <f aca="false">VLOOKUP(B1864,'Team Data'!$A$1:$E$659,5,FALSE())</f>
        <v>567</v>
      </c>
      <c r="S1864" s="0" t="n">
        <f aca="false">IF(I1864=1,(MIN(30,(C1864-D1864)))*(M1864/(M1864+N1864))*(Q1864/(Q1864+R1864)),(MAX(-30,(C1864-D1864)))*(N1864/(M1864+N1864))*(R1864/(R1864+Q1864)))</f>
        <v>0.644686907020873</v>
      </c>
      <c r="T1864" s="0" t="n">
        <f aca="false">IF(J1864=1,(MIN(30,(D1864-C1864)))*(K1864/(K1864+L1864))*(O1864/(O1864+P1864)),(MAX(-30,(D1864-C1864)))*(L1864/(K1864+L1864))*(P1864/(P1864+O1864)))</f>
        <v>-3.58482941753738</v>
      </c>
      <c r="U1864" s="7" t="n">
        <v>43083</v>
      </c>
    </row>
    <row r="1865" customFormat="false" ht="15" hidden="false" customHeight="false" outlineLevel="0" collapsed="false">
      <c r="A1865" s="0" t="s">
        <v>254</v>
      </c>
      <c r="B1865" s="0" t="s">
        <v>219</v>
      </c>
      <c r="C1865" s="0" t="n">
        <v>69</v>
      </c>
      <c r="D1865" s="0" t="n">
        <v>82</v>
      </c>
      <c r="E1865" s="0" t="n">
        <v>30</v>
      </c>
      <c r="F1865" s="0" t="n">
        <v>43</v>
      </c>
      <c r="G1865" s="0" t="n">
        <v>8</v>
      </c>
      <c r="H1865" s="0" t="n">
        <v>11</v>
      </c>
      <c r="I1865" s="0" t="n">
        <v>0</v>
      </c>
      <c r="J1865" s="0" t="n">
        <v>1</v>
      </c>
      <c r="K1865" s="0" t="n">
        <f aca="false">VLOOKUP(A1865,'Team Data'!$A$1:$E$659,2,FALSE())</f>
        <v>21</v>
      </c>
      <c r="L1865" s="0" t="n">
        <f aca="false">VLOOKUP(A1865,'Team Data'!$A$1:$E$659,3,FALSE())</f>
        <v>15</v>
      </c>
      <c r="M1865" s="0" t="n">
        <f aca="false">VLOOKUP(B1865,'Team Data'!$A$1:$E$659,2,FALSE())</f>
        <v>12</v>
      </c>
      <c r="N1865" s="0" t="n">
        <f aca="false">VLOOKUP(B1865,'Team Data'!$A$1:$E$659,3,FALSE())</f>
        <v>20</v>
      </c>
      <c r="O1865" s="0" t="n">
        <f aca="false">VLOOKUP(A1865,'Team Data'!$A$1:$E$659,4,FALSE())</f>
        <v>540</v>
      </c>
      <c r="P1865" s="0" t="n">
        <f aca="false">VLOOKUP(A1865,'Team Data'!$A$1:$E$659,5,FALSE())</f>
        <v>510</v>
      </c>
      <c r="Q1865" s="0" t="n">
        <f aca="false">VLOOKUP(B1865,'Team Data'!$A$1:$E$659,4,FALSE())</f>
        <v>657</v>
      </c>
      <c r="R1865" s="0" t="n">
        <f aca="false">VLOOKUP(B1865,'Team Data'!$A$1:$E$659,5,FALSE())</f>
        <v>413</v>
      </c>
      <c r="S1865" s="0" t="n">
        <f aca="false">IF(I1865=1,(MIN(30,(C1865-D1865)))*(M1865/(M1865+N1865))*(Q1865/(Q1865+R1865)),(MAX(-30,(C1865-D1865)))*(N1865/(M1865+N1865))*(R1865/(R1865+Q1865)))</f>
        <v>-3.13609813084112</v>
      </c>
      <c r="T1865" s="0" t="n">
        <f aca="false">IF(J1865=1,(MIN(30,(D1865-C1865)))*(K1865/(K1865+L1865))*(O1865/(O1865+P1865)),(MAX(-30,(D1865-C1865)))*(L1865/(K1865+L1865))*(P1865/(P1865+O1865)))</f>
        <v>3.9</v>
      </c>
      <c r="U1865" s="7" t="n">
        <v>43083</v>
      </c>
    </row>
    <row r="1866" customFormat="false" ht="15" hidden="false" customHeight="false" outlineLevel="0" collapsed="false">
      <c r="A1866" s="0" t="s">
        <v>261</v>
      </c>
      <c r="B1866" s="0" t="s">
        <v>292</v>
      </c>
      <c r="C1866" s="0" t="n">
        <v>66</v>
      </c>
      <c r="D1866" s="0" t="n">
        <v>113</v>
      </c>
      <c r="E1866" s="0" t="n">
        <v>35</v>
      </c>
      <c r="F1866" s="0" t="n">
        <v>65</v>
      </c>
      <c r="G1866" s="0" t="n">
        <v>16</v>
      </c>
      <c r="H1866" s="0" t="n">
        <v>13</v>
      </c>
      <c r="I1866" s="0" t="n">
        <v>0</v>
      </c>
      <c r="J1866" s="0" t="n">
        <v>1</v>
      </c>
      <c r="K1866" s="0" t="n">
        <f aca="false">VLOOKUP(A1866,'Team Data'!$A$1:$E$659,2,FALSE())</f>
        <v>15</v>
      </c>
      <c r="L1866" s="0" t="n">
        <f aca="false">VLOOKUP(A1866,'Team Data'!$A$1:$E$659,3,FALSE())</f>
        <v>16</v>
      </c>
      <c r="M1866" s="0" t="n">
        <f aca="false">VLOOKUP(B1866,'Team Data'!$A$1:$E$659,2,FALSE())</f>
        <v>19</v>
      </c>
      <c r="N1866" s="0" t="n">
        <f aca="false">VLOOKUP(B1866,'Team Data'!$A$1:$E$659,3,FALSE())</f>
        <v>13</v>
      </c>
      <c r="O1866" s="0" t="n">
        <f aca="false">VLOOKUP(A1866,'Team Data'!$A$1:$E$659,4,FALSE())</f>
        <v>492</v>
      </c>
      <c r="P1866" s="0" t="n">
        <f aca="false">VLOOKUP(A1866,'Team Data'!$A$1:$E$659,5,FALSE())</f>
        <v>475</v>
      </c>
      <c r="Q1866" s="0" t="n">
        <f aca="false">VLOOKUP(B1866,'Team Data'!$A$1:$E$659,4,FALSE())</f>
        <v>664</v>
      </c>
      <c r="R1866" s="0" t="n">
        <f aca="false">VLOOKUP(B1866,'Team Data'!$A$1:$E$659,5,FALSE())</f>
        <v>424</v>
      </c>
      <c r="S1866" s="0" t="n">
        <f aca="false">IF(I1866=1,(MIN(30,(C1866-D1866)))*(M1866/(M1866+N1866))*(Q1866/(Q1866+R1866)),(MAX(-30,(C1866-D1866)))*(N1866/(M1866+N1866))*(R1866/(R1866+Q1866)))</f>
        <v>-4.74954044117647</v>
      </c>
      <c r="T1866" s="0" t="n">
        <f aca="false">IF(J1866=1,(MIN(30,(D1866-C1866)))*(K1866/(K1866+L1866))*(O1866/(O1866+P1866)),(MAX(-30,(D1866-C1866)))*(L1866/(K1866+L1866))*(P1866/(P1866+O1866)))</f>
        <v>7.3856623411282</v>
      </c>
      <c r="U1866" s="7" t="n">
        <v>43083</v>
      </c>
    </row>
    <row r="1867" customFormat="false" ht="15" hidden="false" customHeight="false" outlineLevel="0" collapsed="false">
      <c r="A1867" s="0" t="s">
        <v>345</v>
      </c>
      <c r="B1867" s="0" t="s">
        <v>350</v>
      </c>
      <c r="C1867" s="0" t="n">
        <v>80</v>
      </c>
      <c r="D1867" s="0" t="n">
        <v>81</v>
      </c>
      <c r="E1867" s="0" t="n">
        <v>26</v>
      </c>
      <c r="F1867" s="0" t="n">
        <v>25</v>
      </c>
      <c r="G1867" s="0" t="n">
        <v>12</v>
      </c>
      <c r="H1867" s="0" t="n">
        <v>15</v>
      </c>
      <c r="I1867" s="0" t="n">
        <v>0</v>
      </c>
      <c r="J1867" s="0" t="n">
        <v>1</v>
      </c>
      <c r="K1867" s="0" t="n">
        <f aca="false">VLOOKUP(A1867,'Team Data'!$A$1:$E$659,2,FALSE())</f>
        <v>27</v>
      </c>
      <c r="L1867" s="0" t="n">
        <f aca="false">VLOOKUP(A1867,'Team Data'!$A$1:$E$659,3,FALSE())</f>
        <v>11</v>
      </c>
      <c r="M1867" s="0" t="n">
        <f aca="false">VLOOKUP(B1867,'Team Data'!$A$1:$E$659,2,FALSE())</f>
        <v>15</v>
      </c>
      <c r="N1867" s="0" t="n">
        <f aca="false">VLOOKUP(B1867,'Team Data'!$A$1:$E$659,3,FALSE())</f>
        <v>17</v>
      </c>
      <c r="O1867" s="0" t="n">
        <f aca="false">VLOOKUP(A1867,'Team Data'!$A$1:$E$659,4,FALSE())</f>
        <v>718</v>
      </c>
      <c r="P1867" s="0" t="n">
        <f aca="false">VLOOKUP(A1867,'Team Data'!$A$1:$E$659,5,FALSE())</f>
        <v>515</v>
      </c>
      <c r="Q1867" s="0" t="n">
        <f aca="false">VLOOKUP(B1867,'Team Data'!$A$1:$E$659,4,FALSE())</f>
        <v>641</v>
      </c>
      <c r="R1867" s="0" t="n">
        <f aca="false">VLOOKUP(B1867,'Team Data'!$A$1:$E$659,5,FALSE())</f>
        <v>425</v>
      </c>
      <c r="S1867" s="0" t="n">
        <f aca="false">IF(I1867=1,(MIN(30,(C1867-D1867)))*(M1867/(M1867+N1867))*(Q1867/(Q1867+R1867)),(MAX(-30,(C1867-D1867)))*(N1867/(M1867+N1867))*(R1867/(R1867+Q1867)))</f>
        <v>-0.211802298311445</v>
      </c>
      <c r="T1867" s="0" t="n">
        <f aca="false">IF(J1867=1,(MIN(30,(D1867-C1867)))*(K1867/(K1867+L1867))*(O1867/(O1867+P1867)),(MAX(-30,(D1867-C1867)))*(L1867/(K1867+L1867))*(P1867/(P1867+O1867)))</f>
        <v>0.413753361505955</v>
      </c>
      <c r="U1867" s="7" t="n">
        <v>43083</v>
      </c>
    </row>
    <row r="1868" customFormat="false" ht="15" hidden="false" customHeight="false" outlineLevel="0" collapsed="false">
      <c r="A1868" s="0" t="s">
        <v>115</v>
      </c>
      <c r="B1868" s="0" t="s">
        <v>139</v>
      </c>
      <c r="C1868" s="0" t="n">
        <v>77</v>
      </c>
      <c r="D1868" s="0" t="n">
        <v>80</v>
      </c>
      <c r="E1868" s="0" t="n">
        <v>33</v>
      </c>
      <c r="F1868" s="0" t="n">
        <v>38</v>
      </c>
      <c r="G1868" s="0" t="n">
        <v>11</v>
      </c>
      <c r="H1868" s="0" t="n">
        <v>11</v>
      </c>
      <c r="I1868" s="0" t="n">
        <v>0</v>
      </c>
      <c r="J1868" s="0" t="n">
        <v>1</v>
      </c>
      <c r="K1868" s="0" t="n">
        <f aca="false">VLOOKUP(A1868,'Team Data'!$A$1:$E$659,2,FALSE())</f>
        <v>27</v>
      </c>
      <c r="L1868" s="0" t="n">
        <f aca="false">VLOOKUP(A1868,'Team Data'!$A$1:$E$659,3,FALSE())</f>
        <v>8</v>
      </c>
      <c r="M1868" s="0" t="n">
        <f aca="false">VLOOKUP(B1868,'Team Data'!$A$1:$E$659,2,FALSE())</f>
        <v>17</v>
      </c>
      <c r="N1868" s="0" t="n">
        <f aca="false">VLOOKUP(B1868,'Team Data'!$A$1:$E$659,3,FALSE())</f>
        <v>14</v>
      </c>
      <c r="O1868" s="0" t="n">
        <f aca="false">VLOOKUP(A1868,'Team Data'!$A$1:$E$659,4,FALSE())</f>
        <v>625</v>
      </c>
      <c r="P1868" s="0" t="n">
        <f aca="false">VLOOKUP(A1868,'Team Data'!$A$1:$E$659,5,FALSE())</f>
        <v>506</v>
      </c>
      <c r="Q1868" s="0" t="n">
        <f aca="false">VLOOKUP(B1868,'Team Data'!$A$1:$E$659,4,FALSE())</f>
        <v>602</v>
      </c>
      <c r="R1868" s="0" t="n">
        <f aca="false">VLOOKUP(B1868,'Team Data'!$A$1:$E$659,5,FALSE())</f>
        <v>443</v>
      </c>
      <c r="S1868" s="0" t="n">
        <f aca="false">IF(I1868=1,(MIN(30,(C1868-D1868)))*(M1868/(M1868+N1868))*(Q1868/(Q1868+R1868)),(MAX(-30,(C1868-D1868)))*(N1868/(M1868+N1868))*(R1868/(R1868+Q1868)))</f>
        <v>-0.574347893193394</v>
      </c>
      <c r="T1868" s="0" t="n">
        <f aca="false">IF(J1868=1,(MIN(30,(D1868-C1868)))*(K1868/(K1868+L1868))*(O1868/(O1868+P1868)),(MAX(-30,(D1868-C1868)))*(L1868/(K1868+L1868))*(P1868/(P1868+O1868)))</f>
        <v>1.27889352027283</v>
      </c>
      <c r="U1868" s="7" t="n">
        <v>43083</v>
      </c>
    </row>
    <row r="1869" customFormat="false" ht="15" hidden="false" customHeight="false" outlineLevel="0" collapsed="false">
      <c r="A1869" s="0" t="s">
        <v>71</v>
      </c>
      <c r="B1869" s="0" t="s">
        <v>206</v>
      </c>
      <c r="C1869" s="0" t="n">
        <v>63</v>
      </c>
      <c r="D1869" s="0" t="n">
        <v>83</v>
      </c>
      <c r="E1869" s="0" t="n">
        <v>36</v>
      </c>
      <c r="F1869" s="0" t="n">
        <v>27</v>
      </c>
      <c r="G1869" s="0" t="n">
        <v>18</v>
      </c>
      <c r="H1869" s="0" t="n">
        <v>9</v>
      </c>
      <c r="I1869" s="0" t="n">
        <v>0</v>
      </c>
      <c r="J1869" s="0" t="n">
        <v>1</v>
      </c>
      <c r="K1869" s="0" t="n">
        <f aca="false">VLOOKUP(A1869,'Team Data'!$A$1:$E$659,2,FALSE())</f>
        <v>15</v>
      </c>
      <c r="L1869" s="0" t="n">
        <f aca="false">VLOOKUP(A1869,'Team Data'!$A$1:$E$659,3,FALSE())</f>
        <v>15</v>
      </c>
      <c r="M1869" s="0" t="n">
        <f aca="false">VLOOKUP(B1869,'Team Data'!$A$1:$E$659,2,FALSE())</f>
        <v>26</v>
      </c>
      <c r="N1869" s="0" t="n">
        <f aca="false">VLOOKUP(B1869,'Team Data'!$A$1:$E$659,3,FALSE())</f>
        <v>12</v>
      </c>
      <c r="O1869" s="0" t="n">
        <f aca="false">VLOOKUP(A1869,'Team Data'!$A$1:$E$659,4,FALSE())</f>
        <v>467</v>
      </c>
      <c r="P1869" s="0" t="n">
        <f aca="false">VLOOKUP(A1869,'Team Data'!$A$1:$E$659,5,FALSE())</f>
        <v>451</v>
      </c>
      <c r="Q1869" s="0" t="n">
        <f aca="false">VLOOKUP(B1869,'Team Data'!$A$1:$E$659,4,FALSE())</f>
        <v>600</v>
      </c>
      <c r="R1869" s="0" t="n">
        <f aca="false">VLOOKUP(B1869,'Team Data'!$A$1:$E$659,5,FALSE())</f>
        <v>551</v>
      </c>
      <c r="S1869" s="0" t="n">
        <f aca="false">IF(I1869=1,(MIN(30,(C1869-D1869)))*(M1869/(M1869+N1869))*(Q1869/(Q1869+R1869)),(MAX(-30,(C1869-D1869)))*(N1869/(M1869+N1869))*(R1869/(R1869+Q1869)))</f>
        <v>-3.02345786272806</v>
      </c>
      <c r="T1869" s="0" t="n">
        <f aca="false">IF(J1869=1,(MIN(30,(D1869-C1869)))*(K1869/(K1869+L1869))*(O1869/(O1869+P1869)),(MAX(-30,(D1869-C1869)))*(L1869/(K1869+L1869))*(P1869/(P1869+O1869)))</f>
        <v>5.08714596949891</v>
      </c>
      <c r="U1869" s="7" t="n">
        <v>43083</v>
      </c>
    </row>
    <row r="1870" customFormat="false" ht="15" hidden="false" customHeight="false" outlineLevel="0" collapsed="false">
      <c r="A1870" s="0" t="s">
        <v>106</v>
      </c>
      <c r="B1870" s="0" t="s">
        <v>29</v>
      </c>
      <c r="C1870" s="0" t="n">
        <v>80</v>
      </c>
      <c r="D1870" s="0" t="n">
        <v>85</v>
      </c>
      <c r="E1870" s="0" t="n">
        <v>46</v>
      </c>
      <c r="F1870" s="0" t="n">
        <v>45</v>
      </c>
      <c r="G1870" s="0" t="n">
        <v>14</v>
      </c>
      <c r="H1870" s="0" t="n">
        <v>18</v>
      </c>
      <c r="I1870" s="0" t="n">
        <v>0</v>
      </c>
      <c r="J1870" s="0" t="n">
        <v>1</v>
      </c>
      <c r="K1870" s="0" t="n">
        <f aca="false">VLOOKUP(A1870,'Team Data'!$A$1:$E$659,2,FALSE())</f>
        <v>22</v>
      </c>
      <c r="L1870" s="0" t="n">
        <f aca="false">VLOOKUP(A1870,'Team Data'!$A$1:$E$659,3,FALSE())</f>
        <v>12</v>
      </c>
      <c r="M1870" s="0" t="n">
        <f aca="false">VLOOKUP(B1870,'Team Data'!$A$1:$E$659,2,FALSE())</f>
        <v>21</v>
      </c>
      <c r="N1870" s="0" t="n">
        <f aca="false">VLOOKUP(B1870,'Team Data'!$A$1:$E$659,3,FALSE())</f>
        <v>8</v>
      </c>
      <c r="O1870" s="0" t="n">
        <f aca="false">VLOOKUP(A1870,'Team Data'!$A$1:$E$659,4,FALSE())</f>
        <v>510</v>
      </c>
      <c r="P1870" s="0" t="n">
        <f aca="false">VLOOKUP(A1870,'Team Data'!$A$1:$E$659,5,FALSE())</f>
        <v>571</v>
      </c>
      <c r="Q1870" s="0" t="n">
        <f aca="false">VLOOKUP(B1870,'Team Data'!$A$1:$E$659,4,FALSE())</f>
        <v>498</v>
      </c>
      <c r="R1870" s="0" t="n">
        <f aca="false">VLOOKUP(B1870,'Team Data'!$A$1:$E$659,5,FALSE())</f>
        <v>434</v>
      </c>
      <c r="S1870" s="0" t="n">
        <f aca="false">IF(I1870=1,(MIN(30,(C1870-D1870)))*(M1870/(M1870+N1870))*(Q1870/(Q1870+R1870)),(MAX(-30,(C1870-D1870)))*(N1870/(M1870+N1870))*(R1870/(R1870+Q1870)))</f>
        <v>-0.642296877312417</v>
      </c>
      <c r="T1870" s="0" t="n">
        <f aca="false">IF(J1870=1,(MIN(30,(D1870-C1870)))*(K1870/(K1870+L1870))*(O1870/(O1870+P1870)),(MAX(-30,(D1870-C1870)))*(L1870/(K1870+L1870))*(P1870/(P1870+O1870)))</f>
        <v>1.5263644773358</v>
      </c>
      <c r="U1870" s="7" t="n">
        <v>43083</v>
      </c>
    </row>
    <row r="1871" customFormat="false" ht="15" hidden="false" customHeight="false" outlineLevel="0" collapsed="false">
      <c r="A1871" s="0" t="s">
        <v>136</v>
      </c>
      <c r="B1871" s="0" t="s">
        <v>296</v>
      </c>
      <c r="C1871" s="0" t="n">
        <v>53</v>
      </c>
      <c r="D1871" s="0" t="n">
        <v>82</v>
      </c>
      <c r="E1871" s="0" t="n">
        <v>22</v>
      </c>
      <c r="F1871" s="0" t="n">
        <v>46</v>
      </c>
      <c r="G1871" s="0" t="n">
        <v>17</v>
      </c>
      <c r="H1871" s="0" t="n">
        <v>14</v>
      </c>
      <c r="I1871" s="0" t="n">
        <v>0</v>
      </c>
      <c r="J1871" s="0" t="n">
        <v>1</v>
      </c>
      <c r="K1871" s="0" t="n">
        <f aca="false">VLOOKUP(A1871,'Team Data'!$A$1:$E$659,2,FALSE())</f>
        <v>10</v>
      </c>
      <c r="L1871" s="0" t="n">
        <f aca="false">VLOOKUP(A1871,'Team Data'!$A$1:$E$659,3,FALSE())</f>
        <v>20</v>
      </c>
      <c r="M1871" s="0" t="n">
        <f aca="false">VLOOKUP(B1871,'Team Data'!$A$1:$E$659,2,FALSE())</f>
        <v>26</v>
      </c>
      <c r="N1871" s="0" t="n">
        <f aca="false">VLOOKUP(B1871,'Team Data'!$A$1:$E$659,3,FALSE())</f>
        <v>10</v>
      </c>
      <c r="O1871" s="0" t="n">
        <f aca="false">VLOOKUP(A1871,'Team Data'!$A$1:$E$659,4,FALSE())</f>
        <v>479</v>
      </c>
      <c r="P1871" s="0" t="n">
        <f aca="false">VLOOKUP(A1871,'Team Data'!$A$1:$E$659,5,FALSE())</f>
        <v>443</v>
      </c>
      <c r="Q1871" s="0" t="n">
        <f aca="false">VLOOKUP(B1871,'Team Data'!$A$1:$E$659,4,FALSE())</f>
        <v>726</v>
      </c>
      <c r="R1871" s="0" t="n">
        <f aca="false">VLOOKUP(B1871,'Team Data'!$A$1:$E$659,5,FALSE())</f>
        <v>495</v>
      </c>
      <c r="S1871" s="0" t="n">
        <f aca="false">IF(I1871=1,(MIN(30,(C1871-D1871)))*(M1871/(M1871+N1871))*(Q1871/(Q1871+R1871)),(MAX(-30,(C1871-D1871)))*(N1871/(M1871+N1871))*(R1871/(R1871+Q1871)))</f>
        <v>-3.26576576576577</v>
      </c>
      <c r="T1871" s="0" t="n">
        <f aca="false">IF(J1871=1,(MIN(30,(D1871-C1871)))*(K1871/(K1871+L1871))*(O1871/(O1871+P1871)),(MAX(-30,(D1871-C1871)))*(L1871/(K1871+L1871))*(P1871/(P1871+O1871)))</f>
        <v>5.02205350686913</v>
      </c>
      <c r="U1871" s="7" t="n">
        <v>43083</v>
      </c>
    </row>
    <row r="1872" customFormat="false" ht="15" hidden="false" customHeight="false" outlineLevel="0" collapsed="false">
      <c r="A1872" s="0" t="s">
        <v>19</v>
      </c>
      <c r="B1872" s="0" t="s">
        <v>94</v>
      </c>
      <c r="C1872" s="0" t="n">
        <v>52</v>
      </c>
      <c r="D1872" s="0" t="n">
        <v>78</v>
      </c>
      <c r="E1872" s="0" t="n">
        <v>25</v>
      </c>
      <c r="F1872" s="0" t="n">
        <v>31</v>
      </c>
      <c r="G1872" s="0" t="n">
        <v>15</v>
      </c>
      <c r="H1872" s="0" t="n">
        <v>15</v>
      </c>
      <c r="I1872" s="0" t="n">
        <v>0</v>
      </c>
      <c r="J1872" s="0" t="n">
        <v>1</v>
      </c>
      <c r="K1872" s="0" t="n">
        <f aca="false">VLOOKUP(A1872,'Team Data'!$A$1:$E$659,2,FALSE())</f>
        <v>14</v>
      </c>
      <c r="L1872" s="0" t="n">
        <f aca="false">VLOOKUP(A1872,'Team Data'!$A$1:$E$659,3,FALSE())</f>
        <v>21</v>
      </c>
      <c r="M1872" s="0" t="n">
        <f aca="false">VLOOKUP(B1872,'Team Data'!$A$1:$E$659,2,FALSE())</f>
        <v>21</v>
      </c>
      <c r="N1872" s="0" t="n">
        <f aca="false">VLOOKUP(B1872,'Team Data'!$A$1:$E$659,3,FALSE())</f>
        <v>11</v>
      </c>
      <c r="O1872" s="0" t="n">
        <f aca="false">VLOOKUP(A1872,'Team Data'!$A$1:$E$659,4,FALSE())</f>
        <v>471</v>
      </c>
      <c r="P1872" s="0" t="n">
        <f aca="false">VLOOKUP(A1872,'Team Data'!$A$1:$E$659,5,FALSE())</f>
        <v>659</v>
      </c>
      <c r="Q1872" s="0" t="n">
        <f aca="false">VLOOKUP(B1872,'Team Data'!$A$1:$E$659,4,FALSE())</f>
        <v>515</v>
      </c>
      <c r="R1872" s="0" t="n">
        <f aca="false">VLOOKUP(B1872,'Team Data'!$A$1:$E$659,5,FALSE())</f>
        <v>471</v>
      </c>
      <c r="S1872" s="0" t="n">
        <f aca="false">IF(I1872=1,(MIN(30,(C1872-D1872)))*(M1872/(M1872+N1872))*(Q1872/(Q1872+R1872)),(MAX(-30,(C1872-D1872)))*(N1872/(M1872+N1872))*(R1872/(R1872+Q1872)))</f>
        <v>-4.2693331643002</v>
      </c>
      <c r="T1872" s="0" t="n">
        <f aca="false">IF(J1872=1,(MIN(30,(D1872-C1872)))*(K1872/(K1872+L1872))*(O1872/(O1872+P1872)),(MAX(-30,(D1872-C1872)))*(L1872/(K1872+L1872))*(P1872/(P1872+O1872)))</f>
        <v>4.33486725663717</v>
      </c>
      <c r="U1872" s="7" t="n">
        <v>43083</v>
      </c>
    </row>
    <row r="1873" customFormat="false" ht="15" hidden="false" customHeight="false" outlineLevel="0" collapsed="false">
      <c r="A1873" s="0" t="s">
        <v>230</v>
      </c>
      <c r="B1873" s="0" t="s">
        <v>222</v>
      </c>
      <c r="C1873" s="0" t="n">
        <v>84</v>
      </c>
      <c r="D1873" s="0" t="n">
        <v>95</v>
      </c>
      <c r="E1873" s="0" t="n">
        <v>35</v>
      </c>
      <c r="F1873" s="0" t="n">
        <v>43</v>
      </c>
      <c r="G1873" s="0" t="n">
        <v>15</v>
      </c>
      <c r="H1873" s="0" t="n">
        <v>18</v>
      </c>
      <c r="I1873" s="0" t="n">
        <v>0</v>
      </c>
      <c r="J1873" s="0" t="n">
        <v>1</v>
      </c>
      <c r="K1873" s="0" t="n">
        <f aca="false">VLOOKUP(A1873,'Team Data'!$A$1:$E$659,2,FALSE())</f>
        <v>20</v>
      </c>
      <c r="L1873" s="0" t="n">
        <f aca="false">VLOOKUP(A1873,'Team Data'!$A$1:$E$659,3,FALSE())</f>
        <v>14</v>
      </c>
      <c r="M1873" s="0" t="n">
        <f aca="false">VLOOKUP(B1873,'Team Data'!$A$1:$E$659,2,FALSE())</f>
        <v>23</v>
      </c>
      <c r="N1873" s="0" t="n">
        <f aca="false">VLOOKUP(B1873,'Team Data'!$A$1:$E$659,3,FALSE())</f>
        <v>13</v>
      </c>
      <c r="O1873" s="0" t="n">
        <f aca="false">VLOOKUP(A1873,'Team Data'!$A$1:$E$659,4,FALSE())</f>
        <v>504</v>
      </c>
      <c r="P1873" s="0" t="n">
        <f aca="false">VLOOKUP(A1873,'Team Data'!$A$1:$E$659,5,FALSE())</f>
        <v>516</v>
      </c>
      <c r="Q1873" s="0" t="n">
        <f aca="false">VLOOKUP(B1873,'Team Data'!$A$1:$E$659,4,FALSE())</f>
        <v>646</v>
      </c>
      <c r="R1873" s="0" t="n">
        <f aca="false">VLOOKUP(B1873,'Team Data'!$A$1:$E$659,5,FALSE())</f>
        <v>534</v>
      </c>
      <c r="S1873" s="0" t="n">
        <f aca="false">IF(I1873=1,(MIN(30,(C1873-D1873)))*(M1873/(M1873+N1873))*(Q1873/(Q1873+R1873)),(MAX(-30,(C1873-D1873)))*(N1873/(M1873+N1873))*(R1873/(R1873+Q1873)))</f>
        <v>-1.7975988700565</v>
      </c>
      <c r="T1873" s="0" t="n">
        <f aca="false">IF(J1873=1,(MIN(30,(D1873-C1873)))*(K1873/(K1873+L1873))*(O1873/(O1873+P1873)),(MAX(-30,(D1873-C1873)))*(L1873/(K1873+L1873))*(P1873/(P1873+O1873)))</f>
        <v>3.19723183391003</v>
      </c>
      <c r="U1873" s="7" t="n">
        <v>43083</v>
      </c>
    </row>
    <row r="1874" customFormat="false" ht="15" hidden="false" customHeight="false" outlineLevel="0" collapsed="false">
      <c r="A1874" s="0" t="s">
        <v>652</v>
      </c>
      <c r="B1874" s="0" t="s">
        <v>262</v>
      </c>
      <c r="C1874" s="0" t="n">
        <v>72</v>
      </c>
      <c r="D1874" s="0" t="n">
        <v>88</v>
      </c>
      <c r="E1874" s="0" t="n">
        <v>26</v>
      </c>
      <c r="F1874" s="0" t="n">
        <v>32</v>
      </c>
      <c r="G1874" s="0" t="n">
        <v>14</v>
      </c>
      <c r="H1874" s="0" t="n">
        <v>12</v>
      </c>
      <c r="I1874" s="0" t="n">
        <v>0</v>
      </c>
      <c r="J1874" s="0" t="n">
        <v>1</v>
      </c>
      <c r="K1874" s="0" t="n">
        <f aca="false">VLOOKUP(A1874,'Team Data'!$A$1:$E$659,2,FALSE())</f>
        <v>0</v>
      </c>
      <c r="L1874" s="0" t="n">
        <f aca="false">VLOOKUP(A1874,'Team Data'!$A$1:$E$659,3,FALSE())</f>
        <v>1</v>
      </c>
      <c r="M1874" s="0" t="n">
        <f aca="false">VLOOKUP(B1874,'Team Data'!$A$1:$E$659,2,FALSE())</f>
        <v>20</v>
      </c>
      <c r="N1874" s="0" t="n">
        <f aca="false">VLOOKUP(B1874,'Team Data'!$A$1:$E$659,3,FALSE())</f>
        <v>14</v>
      </c>
      <c r="O1874" s="0" t="n">
        <f aca="false">VLOOKUP(A1874,'Team Data'!$A$1:$E$659,4,FALSE())</f>
        <v>20</v>
      </c>
      <c r="P1874" s="0" t="n">
        <f aca="false">VLOOKUP(A1874,'Team Data'!$A$1:$E$659,5,FALSE())</f>
        <v>14</v>
      </c>
      <c r="Q1874" s="0" t="n">
        <f aca="false">VLOOKUP(B1874,'Team Data'!$A$1:$E$659,4,FALSE())</f>
        <v>507</v>
      </c>
      <c r="R1874" s="0" t="n">
        <f aca="false">VLOOKUP(B1874,'Team Data'!$A$1:$E$659,5,FALSE())</f>
        <v>501</v>
      </c>
      <c r="S1874" s="0" t="n">
        <f aca="false">IF(I1874=1,(MIN(30,(C1874-D1874)))*(M1874/(M1874+N1874))*(Q1874/(Q1874+R1874)),(MAX(-30,(C1874-D1874)))*(N1874/(M1874+N1874))*(R1874/(R1874+Q1874)))</f>
        <v>-3.27450980392157</v>
      </c>
      <c r="T1874" s="0" t="n">
        <f aca="false">IF(J1874=1,(MIN(30,(D1874-C1874)))*(K1874/(K1874+L1874))*(O1874/(O1874+P1874)),(MAX(-30,(D1874-C1874)))*(L1874/(K1874+L1874))*(P1874/(P1874+O1874)))</f>
        <v>0</v>
      </c>
      <c r="U1874" s="7" t="n">
        <v>43083</v>
      </c>
    </row>
    <row r="1875" customFormat="false" ht="15" hidden="false" customHeight="false" outlineLevel="0" collapsed="false">
      <c r="A1875" s="0" t="s">
        <v>504</v>
      </c>
      <c r="B1875" s="0" t="s">
        <v>240</v>
      </c>
      <c r="C1875" s="0" t="n">
        <v>86</v>
      </c>
      <c r="D1875" s="0" t="n">
        <v>91</v>
      </c>
      <c r="E1875" s="0" t="n">
        <v>37</v>
      </c>
      <c r="F1875" s="0" t="n">
        <v>44</v>
      </c>
      <c r="G1875" s="0" t="n">
        <v>13</v>
      </c>
      <c r="H1875" s="0" t="n">
        <v>16</v>
      </c>
      <c r="I1875" s="0" t="n">
        <v>0</v>
      </c>
      <c r="J1875" s="0" t="n">
        <v>1</v>
      </c>
      <c r="K1875" s="0" t="n">
        <f aca="false">VLOOKUP(A1875,'Team Data'!$A$1:$E$659,2,FALSE())</f>
        <v>0</v>
      </c>
      <c r="L1875" s="0" t="n">
        <f aca="false">VLOOKUP(A1875,'Team Data'!$A$1:$E$659,3,FALSE())</f>
        <v>2</v>
      </c>
      <c r="M1875" s="0" t="n">
        <f aca="false">VLOOKUP(B1875,'Team Data'!$A$1:$E$659,2,FALSE())</f>
        <v>7</v>
      </c>
      <c r="N1875" s="0" t="n">
        <f aca="false">VLOOKUP(B1875,'Team Data'!$A$1:$E$659,3,FALSE())</f>
        <v>24</v>
      </c>
      <c r="O1875" s="0" t="n">
        <f aca="false">VLOOKUP(A1875,'Team Data'!$A$1:$E$659,4,FALSE())</f>
        <v>35</v>
      </c>
      <c r="P1875" s="0" t="n">
        <f aca="false">VLOOKUP(A1875,'Team Data'!$A$1:$E$659,5,FALSE())</f>
        <v>31</v>
      </c>
      <c r="Q1875" s="0" t="n">
        <f aca="false">VLOOKUP(B1875,'Team Data'!$A$1:$E$659,4,FALSE())</f>
        <v>510</v>
      </c>
      <c r="R1875" s="0" t="n">
        <f aca="false">VLOOKUP(B1875,'Team Data'!$A$1:$E$659,5,FALSE())</f>
        <v>460</v>
      </c>
      <c r="S1875" s="0" t="n">
        <f aca="false">IF(I1875=1,(MIN(30,(C1875-D1875)))*(M1875/(M1875+N1875))*(Q1875/(Q1875+R1875)),(MAX(-30,(C1875-D1875)))*(N1875/(M1875+N1875))*(R1875/(R1875+Q1875)))</f>
        <v>-1.83571666112404</v>
      </c>
      <c r="T1875" s="0" t="n">
        <f aca="false">IF(J1875=1,(MIN(30,(D1875-C1875)))*(K1875/(K1875+L1875))*(O1875/(O1875+P1875)),(MAX(-30,(D1875-C1875)))*(L1875/(K1875+L1875))*(P1875/(P1875+O1875)))</f>
        <v>0</v>
      </c>
      <c r="U1875" s="7" t="n">
        <v>43083</v>
      </c>
    </row>
    <row r="1876" customFormat="false" ht="15" hidden="false" customHeight="false" outlineLevel="0" collapsed="false">
      <c r="A1876" s="0" t="s">
        <v>653</v>
      </c>
      <c r="B1876" s="0" t="s">
        <v>117</v>
      </c>
      <c r="C1876" s="0" t="n">
        <v>65</v>
      </c>
      <c r="D1876" s="0" t="n">
        <v>76</v>
      </c>
      <c r="E1876" s="0" t="n">
        <v>30</v>
      </c>
      <c r="F1876" s="0" t="n">
        <v>35</v>
      </c>
      <c r="G1876" s="0" t="n">
        <v>20</v>
      </c>
      <c r="H1876" s="0" t="n">
        <v>20</v>
      </c>
      <c r="I1876" s="0" t="n">
        <v>0</v>
      </c>
      <c r="J1876" s="0" t="n">
        <v>1</v>
      </c>
      <c r="K1876" s="0" t="n">
        <f aca="false">VLOOKUP(A1876,'Team Data'!$A$1:$E$659,2,FALSE())</f>
        <v>0</v>
      </c>
      <c r="L1876" s="0" t="n">
        <f aca="false">VLOOKUP(A1876,'Team Data'!$A$1:$E$659,3,FALSE())</f>
        <v>1</v>
      </c>
      <c r="M1876" s="0" t="n">
        <f aca="false">VLOOKUP(B1876,'Team Data'!$A$1:$E$659,2,FALSE())</f>
        <v>10</v>
      </c>
      <c r="N1876" s="0" t="n">
        <f aca="false">VLOOKUP(B1876,'Team Data'!$A$1:$E$659,3,FALSE())</f>
        <v>23</v>
      </c>
      <c r="O1876" s="0" t="n">
        <f aca="false">VLOOKUP(A1876,'Team Data'!$A$1:$E$659,4,FALSE())</f>
        <v>10</v>
      </c>
      <c r="P1876" s="0" t="n">
        <f aca="false">VLOOKUP(A1876,'Team Data'!$A$1:$E$659,5,FALSE())</f>
        <v>23</v>
      </c>
      <c r="Q1876" s="0" t="n">
        <f aca="false">VLOOKUP(B1876,'Team Data'!$A$1:$E$659,4,FALSE())</f>
        <v>452</v>
      </c>
      <c r="R1876" s="0" t="n">
        <f aca="false">VLOOKUP(B1876,'Team Data'!$A$1:$E$659,5,FALSE())</f>
        <v>578</v>
      </c>
      <c r="S1876" s="0" t="n">
        <f aca="false">IF(I1876=1,(MIN(30,(C1876-D1876)))*(M1876/(M1876+N1876))*(Q1876/(Q1876+R1876)),(MAX(-30,(C1876-D1876)))*(N1876/(M1876+N1876))*(R1876/(R1876+Q1876)))</f>
        <v>-4.30226537216829</v>
      </c>
      <c r="T1876" s="0" t="n">
        <f aca="false">IF(J1876=1,(MIN(30,(D1876-C1876)))*(K1876/(K1876+L1876))*(O1876/(O1876+P1876)),(MAX(-30,(D1876-C1876)))*(L1876/(K1876+L1876))*(P1876/(P1876+O1876)))</f>
        <v>0</v>
      </c>
      <c r="U1876" s="7" t="n">
        <v>43083</v>
      </c>
    </row>
    <row r="1877" customFormat="false" ht="15" hidden="false" customHeight="false" outlineLevel="0" collapsed="false">
      <c r="A1877" s="0" t="s">
        <v>450</v>
      </c>
      <c r="B1877" s="0" t="s">
        <v>232</v>
      </c>
      <c r="C1877" s="0" t="n">
        <v>35</v>
      </c>
      <c r="D1877" s="0" t="n">
        <v>104</v>
      </c>
      <c r="E1877" s="0" t="n">
        <v>28</v>
      </c>
      <c r="F1877" s="0" t="n">
        <v>53</v>
      </c>
      <c r="G1877" s="0" t="n">
        <v>21</v>
      </c>
      <c r="H1877" s="0" t="n">
        <v>8</v>
      </c>
      <c r="I1877" s="0" t="n">
        <v>0</v>
      </c>
      <c r="J1877" s="0" t="n">
        <v>1</v>
      </c>
      <c r="K1877" s="0" t="n">
        <f aca="false">VLOOKUP(A1877,'Team Data'!$A$1:$E$659,2,FALSE())</f>
        <v>0</v>
      </c>
      <c r="L1877" s="0" t="n">
        <f aca="false">VLOOKUP(A1877,'Team Data'!$A$1:$E$659,3,FALSE())</f>
        <v>7</v>
      </c>
      <c r="M1877" s="0" t="n">
        <f aca="false">VLOOKUP(B1877,'Team Data'!$A$1:$E$659,2,FALSE())</f>
        <v>11</v>
      </c>
      <c r="N1877" s="0" t="n">
        <f aca="false">VLOOKUP(B1877,'Team Data'!$A$1:$E$659,3,FALSE())</f>
        <v>21</v>
      </c>
      <c r="O1877" s="0" t="n">
        <f aca="false">VLOOKUP(A1877,'Team Data'!$A$1:$E$659,4,FALSE())</f>
        <v>110</v>
      </c>
      <c r="P1877" s="0" t="n">
        <f aca="false">VLOOKUP(A1877,'Team Data'!$A$1:$E$659,5,FALSE())</f>
        <v>119</v>
      </c>
      <c r="Q1877" s="0" t="n">
        <f aca="false">VLOOKUP(B1877,'Team Data'!$A$1:$E$659,4,FALSE())</f>
        <v>484</v>
      </c>
      <c r="R1877" s="0" t="n">
        <f aca="false">VLOOKUP(B1877,'Team Data'!$A$1:$E$659,5,FALSE())</f>
        <v>477</v>
      </c>
      <c r="S1877" s="0" t="n">
        <f aca="false">IF(I1877=1,(MIN(30,(C1877-D1877)))*(M1877/(M1877+N1877))*(Q1877/(Q1877+R1877)),(MAX(-30,(C1877-D1877)))*(N1877/(M1877+N1877))*(R1877/(R1877+Q1877)))</f>
        <v>-9.77204734651405</v>
      </c>
      <c r="T1877" s="0" t="n">
        <f aca="false">IF(J1877=1,(MIN(30,(D1877-C1877)))*(K1877/(K1877+L1877))*(O1877/(O1877+P1877)),(MAX(-30,(D1877-C1877)))*(L1877/(K1877+L1877))*(P1877/(P1877+O1877)))</f>
        <v>0</v>
      </c>
      <c r="U1877" s="7" t="n">
        <v>43084</v>
      </c>
    </row>
    <row r="1878" customFormat="false" ht="15" hidden="false" customHeight="false" outlineLevel="0" collapsed="false">
      <c r="A1878" s="0" t="s">
        <v>297</v>
      </c>
      <c r="B1878" s="0" t="s">
        <v>44</v>
      </c>
      <c r="C1878" s="0" t="n">
        <v>77</v>
      </c>
      <c r="D1878" s="0" t="n">
        <v>87</v>
      </c>
      <c r="E1878" s="0" t="n">
        <v>36</v>
      </c>
      <c r="F1878" s="0" t="n">
        <v>51</v>
      </c>
      <c r="G1878" s="0" t="n">
        <v>6</v>
      </c>
      <c r="H1878" s="0" t="n">
        <v>9</v>
      </c>
      <c r="I1878" s="0" t="n">
        <v>0</v>
      </c>
      <c r="J1878" s="0" t="n">
        <v>1</v>
      </c>
      <c r="K1878" s="0" t="n">
        <f aca="false">VLOOKUP(A1878,'Team Data'!$A$1:$E$659,2,FALSE())</f>
        <v>11</v>
      </c>
      <c r="L1878" s="0" t="n">
        <f aca="false">VLOOKUP(A1878,'Team Data'!$A$1:$E$659,3,FALSE())</f>
        <v>21</v>
      </c>
      <c r="M1878" s="0" t="n">
        <f aca="false">VLOOKUP(B1878,'Team Data'!$A$1:$E$659,2,FALSE())</f>
        <v>18</v>
      </c>
      <c r="N1878" s="0" t="n">
        <f aca="false">VLOOKUP(B1878,'Team Data'!$A$1:$E$659,3,FALSE())</f>
        <v>16</v>
      </c>
      <c r="O1878" s="0" t="n">
        <f aca="false">VLOOKUP(A1878,'Team Data'!$A$1:$E$659,4,FALSE())</f>
        <v>511</v>
      </c>
      <c r="P1878" s="0" t="n">
        <f aca="false">VLOOKUP(A1878,'Team Data'!$A$1:$E$659,5,FALSE())</f>
        <v>448</v>
      </c>
      <c r="Q1878" s="0" t="n">
        <f aca="false">VLOOKUP(B1878,'Team Data'!$A$1:$E$659,4,FALSE())</f>
        <v>493</v>
      </c>
      <c r="R1878" s="0" t="n">
        <f aca="false">VLOOKUP(B1878,'Team Data'!$A$1:$E$659,5,FALSE())</f>
        <v>541</v>
      </c>
      <c r="S1878" s="0" t="n">
        <f aca="false">IF(I1878=1,(MIN(30,(C1878-D1878)))*(M1878/(M1878+N1878))*(Q1878/(Q1878+R1878)),(MAX(-30,(C1878-D1878)))*(N1878/(M1878+N1878))*(R1878/(R1878+Q1878)))</f>
        <v>-2.46216861986574</v>
      </c>
      <c r="T1878" s="0" t="n">
        <f aca="false">IF(J1878=1,(MIN(30,(D1878-C1878)))*(K1878/(K1878+L1878))*(O1878/(O1878+P1878)),(MAX(-30,(D1878-C1878)))*(L1878/(K1878+L1878))*(P1878/(P1878+O1878)))</f>
        <v>1.83166058394161</v>
      </c>
      <c r="U1878" s="7" t="n">
        <v>43084</v>
      </c>
    </row>
    <row r="1879" customFormat="false" ht="15" hidden="false" customHeight="false" outlineLevel="0" collapsed="false">
      <c r="A1879" s="0" t="s">
        <v>27</v>
      </c>
      <c r="B1879" s="0" t="s">
        <v>271</v>
      </c>
      <c r="C1879" s="0" t="n">
        <v>63</v>
      </c>
      <c r="D1879" s="0" t="n">
        <v>83</v>
      </c>
      <c r="E1879" s="0" t="n">
        <v>26</v>
      </c>
      <c r="F1879" s="0" t="n">
        <v>36</v>
      </c>
      <c r="G1879" s="0" t="n">
        <v>14</v>
      </c>
      <c r="H1879" s="0" t="n">
        <v>11</v>
      </c>
      <c r="I1879" s="0" t="n">
        <v>0</v>
      </c>
      <c r="J1879" s="0" t="n">
        <v>1</v>
      </c>
      <c r="K1879" s="0" t="n">
        <f aca="false">VLOOKUP(A1879,'Team Data'!$A$1:$E$659,2,FALSE())</f>
        <v>18</v>
      </c>
      <c r="L1879" s="0" t="n">
        <f aca="false">VLOOKUP(A1879,'Team Data'!$A$1:$E$659,3,FALSE())</f>
        <v>14</v>
      </c>
      <c r="M1879" s="0" t="n">
        <f aca="false">VLOOKUP(B1879,'Team Data'!$A$1:$E$659,2,FALSE())</f>
        <v>10</v>
      </c>
      <c r="N1879" s="0" t="n">
        <f aca="false">VLOOKUP(B1879,'Team Data'!$A$1:$E$659,3,FALSE())</f>
        <v>22</v>
      </c>
      <c r="O1879" s="0" t="n">
        <f aca="false">VLOOKUP(A1879,'Team Data'!$A$1:$E$659,4,FALSE())</f>
        <v>374</v>
      </c>
      <c r="P1879" s="0" t="n">
        <f aca="false">VLOOKUP(A1879,'Team Data'!$A$1:$E$659,5,FALSE())</f>
        <v>605</v>
      </c>
      <c r="Q1879" s="0" t="n">
        <f aca="false">VLOOKUP(B1879,'Team Data'!$A$1:$E$659,4,FALSE())</f>
        <v>525</v>
      </c>
      <c r="R1879" s="0" t="n">
        <f aca="false">VLOOKUP(B1879,'Team Data'!$A$1:$E$659,5,FALSE())</f>
        <v>506</v>
      </c>
      <c r="S1879" s="0" t="n">
        <f aca="false">IF(I1879=1,(MIN(30,(C1879-D1879)))*(M1879/(M1879+N1879))*(Q1879/(Q1879+R1879)),(MAX(-30,(C1879-D1879)))*(N1879/(M1879+N1879))*(R1879/(R1879+Q1879)))</f>
        <v>-6.74830261881668</v>
      </c>
      <c r="T1879" s="0" t="n">
        <f aca="false">IF(J1879=1,(MIN(30,(D1879-C1879)))*(K1879/(K1879+L1879))*(O1879/(O1879+P1879)),(MAX(-30,(D1879-C1879)))*(L1879/(K1879+L1879))*(P1879/(P1879+O1879)))</f>
        <v>4.29775280898876</v>
      </c>
      <c r="U1879" s="7" t="n">
        <v>43084</v>
      </c>
    </row>
    <row r="1880" customFormat="false" ht="15" hidden="false" customHeight="false" outlineLevel="0" collapsed="false">
      <c r="A1880" s="0" t="s">
        <v>164</v>
      </c>
      <c r="B1880" s="0" t="s">
        <v>199</v>
      </c>
      <c r="C1880" s="0" t="n">
        <v>71</v>
      </c>
      <c r="D1880" s="0" t="n">
        <v>77</v>
      </c>
      <c r="E1880" s="0" t="n">
        <v>40</v>
      </c>
      <c r="F1880" s="0" t="n">
        <v>36</v>
      </c>
      <c r="G1880" s="0" t="n">
        <v>8</v>
      </c>
      <c r="H1880" s="0" t="n">
        <v>8</v>
      </c>
      <c r="I1880" s="0" t="n">
        <v>0</v>
      </c>
      <c r="J1880" s="0" t="n">
        <v>1</v>
      </c>
      <c r="K1880" s="0" t="n">
        <f aca="false">VLOOKUP(A1880,'Team Data'!$A$1:$E$659,2,FALSE())</f>
        <v>11</v>
      </c>
      <c r="L1880" s="0" t="n">
        <f aca="false">VLOOKUP(A1880,'Team Data'!$A$1:$E$659,3,FALSE())</f>
        <v>17</v>
      </c>
      <c r="M1880" s="0" t="n">
        <f aca="false">VLOOKUP(B1880,'Team Data'!$A$1:$E$659,2,FALSE())</f>
        <v>19</v>
      </c>
      <c r="N1880" s="0" t="n">
        <f aca="false">VLOOKUP(B1880,'Team Data'!$A$1:$E$659,3,FALSE())</f>
        <v>16</v>
      </c>
      <c r="O1880" s="0" t="n">
        <f aca="false">VLOOKUP(A1880,'Team Data'!$A$1:$E$659,4,FALSE())</f>
        <v>411</v>
      </c>
      <c r="P1880" s="0" t="n">
        <f aca="false">VLOOKUP(A1880,'Team Data'!$A$1:$E$659,5,FALSE())</f>
        <v>413</v>
      </c>
      <c r="Q1880" s="0" t="n">
        <f aca="false">VLOOKUP(B1880,'Team Data'!$A$1:$E$659,4,FALSE())</f>
        <v>431</v>
      </c>
      <c r="R1880" s="0" t="n">
        <f aca="false">VLOOKUP(B1880,'Team Data'!$A$1:$E$659,5,FALSE())</f>
        <v>621</v>
      </c>
      <c r="S1880" s="0" t="n">
        <f aca="false">IF(I1880=1,(MIN(30,(C1880-D1880)))*(M1880/(M1880+N1880))*(Q1880/(Q1880+R1880)),(MAX(-30,(C1880-D1880)))*(N1880/(M1880+N1880))*(R1880/(R1880+Q1880)))</f>
        <v>-1.61912004345464</v>
      </c>
      <c r="T1880" s="0" t="n">
        <f aca="false">IF(J1880=1,(MIN(30,(D1880-C1880)))*(K1880/(K1880+L1880))*(O1880/(O1880+P1880)),(MAX(-30,(D1880-C1880)))*(L1880/(K1880+L1880))*(P1880/(P1880+O1880)))</f>
        <v>1.17571081830791</v>
      </c>
      <c r="U1880" s="7" t="n">
        <v>43084</v>
      </c>
    </row>
    <row r="1881" customFormat="false" ht="15" hidden="false" customHeight="false" outlineLevel="0" collapsed="false">
      <c r="A1881" s="0" t="s">
        <v>654</v>
      </c>
      <c r="B1881" s="0" t="s">
        <v>330</v>
      </c>
      <c r="C1881" s="0" t="n">
        <v>52</v>
      </c>
      <c r="D1881" s="0" t="n">
        <v>90</v>
      </c>
      <c r="E1881" s="0" t="n">
        <v>31</v>
      </c>
      <c r="F1881" s="0" t="n">
        <v>41</v>
      </c>
      <c r="G1881" s="0" t="n">
        <v>18</v>
      </c>
      <c r="H1881" s="0" t="n">
        <v>10</v>
      </c>
      <c r="I1881" s="0" t="n">
        <v>0</v>
      </c>
      <c r="J1881" s="0" t="n">
        <v>1</v>
      </c>
      <c r="K1881" s="0" t="n">
        <f aca="false">VLOOKUP(A1881,'Team Data'!$A$1:$E$659,2,FALSE())</f>
        <v>0</v>
      </c>
      <c r="L1881" s="0" t="n">
        <f aca="false">VLOOKUP(A1881,'Team Data'!$A$1:$E$659,3,FALSE())</f>
        <v>2</v>
      </c>
      <c r="M1881" s="0" t="n">
        <f aca="false">VLOOKUP(B1881,'Team Data'!$A$1:$E$659,2,FALSE())</f>
        <v>9</v>
      </c>
      <c r="N1881" s="0" t="n">
        <f aca="false">VLOOKUP(B1881,'Team Data'!$A$1:$E$659,3,FALSE())</f>
        <v>21</v>
      </c>
      <c r="O1881" s="0" t="n">
        <f aca="false">VLOOKUP(A1881,'Team Data'!$A$1:$E$659,4,FALSE())</f>
        <v>22</v>
      </c>
      <c r="P1881" s="0" t="n">
        <f aca="false">VLOOKUP(A1881,'Team Data'!$A$1:$E$659,5,FALSE())</f>
        <v>40</v>
      </c>
      <c r="Q1881" s="0" t="n">
        <f aca="false">VLOOKUP(B1881,'Team Data'!$A$1:$E$659,4,FALSE())</f>
        <v>467</v>
      </c>
      <c r="R1881" s="0" t="n">
        <f aca="false">VLOOKUP(B1881,'Team Data'!$A$1:$E$659,5,FALSE())</f>
        <v>455</v>
      </c>
      <c r="S1881" s="0" t="n">
        <f aca="false">IF(I1881=1,(MIN(30,(C1881-D1881)))*(M1881/(M1881+N1881))*(Q1881/(Q1881+R1881)),(MAX(-30,(C1881-D1881)))*(N1881/(M1881+N1881))*(R1881/(R1881+Q1881)))</f>
        <v>-10.3633405639913</v>
      </c>
      <c r="T1881" s="0" t="n">
        <f aca="false">IF(J1881=1,(MIN(30,(D1881-C1881)))*(K1881/(K1881+L1881))*(O1881/(O1881+P1881)),(MAX(-30,(D1881-C1881)))*(L1881/(K1881+L1881))*(P1881/(P1881+O1881)))</f>
        <v>0</v>
      </c>
      <c r="U1881" s="7" t="n">
        <v>43084</v>
      </c>
    </row>
    <row r="1882" customFormat="false" ht="15" hidden="false" customHeight="false" outlineLevel="0" collapsed="false">
      <c r="A1882" s="0" t="s">
        <v>559</v>
      </c>
      <c r="B1882" s="0" t="s">
        <v>196</v>
      </c>
      <c r="C1882" s="0" t="n">
        <v>34</v>
      </c>
      <c r="D1882" s="0" t="n">
        <v>112</v>
      </c>
      <c r="E1882" s="0" t="n">
        <v>22</v>
      </c>
      <c r="F1882" s="0" t="n">
        <v>66</v>
      </c>
      <c r="G1882" s="0" t="n">
        <v>24</v>
      </c>
      <c r="H1882" s="0" t="n">
        <v>9</v>
      </c>
      <c r="I1882" s="0" t="n">
        <v>0</v>
      </c>
      <c r="J1882" s="0" t="n">
        <v>1</v>
      </c>
      <c r="K1882" s="0" t="n">
        <f aca="false">VLOOKUP(A1882,'Team Data'!$A$1:$E$659,2,FALSE())</f>
        <v>0</v>
      </c>
      <c r="L1882" s="0" t="n">
        <f aca="false">VLOOKUP(A1882,'Team Data'!$A$1:$E$659,3,FALSE())</f>
        <v>3</v>
      </c>
      <c r="M1882" s="0" t="n">
        <f aca="false">VLOOKUP(B1882,'Team Data'!$A$1:$E$659,2,FALSE())</f>
        <v>14</v>
      </c>
      <c r="N1882" s="0" t="n">
        <f aca="false">VLOOKUP(B1882,'Team Data'!$A$1:$E$659,3,FALSE())</f>
        <v>19</v>
      </c>
      <c r="O1882" s="0" t="n">
        <f aca="false">VLOOKUP(A1882,'Team Data'!$A$1:$E$659,4,FALSE())</f>
        <v>53</v>
      </c>
      <c r="P1882" s="0" t="n">
        <f aca="false">VLOOKUP(A1882,'Team Data'!$A$1:$E$659,5,FALSE())</f>
        <v>50</v>
      </c>
      <c r="Q1882" s="0" t="n">
        <f aca="false">VLOOKUP(B1882,'Team Data'!$A$1:$E$659,4,FALSE())</f>
        <v>464</v>
      </c>
      <c r="R1882" s="0" t="n">
        <f aca="false">VLOOKUP(B1882,'Team Data'!$A$1:$E$659,5,FALSE())</f>
        <v>530</v>
      </c>
      <c r="S1882" s="0" t="n">
        <f aca="false">IF(I1882=1,(MIN(30,(C1882-D1882)))*(M1882/(M1882+N1882))*(Q1882/(Q1882+R1882)),(MAX(-30,(C1882-D1882)))*(N1882/(M1882+N1882))*(R1882/(R1882+Q1882)))</f>
        <v>-9.20980428022682</v>
      </c>
      <c r="T1882" s="0" t="n">
        <f aca="false">IF(J1882=1,(MIN(30,(D1882-C1882)))*(K1882/(K1882+L1882))*(O1882/(O1882+P1882)),(MAX(-30,(D1882-C1882)))*(L1882/(K1882+L1882))*(P1882/(P1882+O1882)))</f>
        <v>0</v>
      </c>
      <c r="U1882" s="7" t="n">
        <v>43084</v>
      </c>
    </row>
    <row r="1883" customFormat="false" ht="15" hidden="false" customHeight="false" outlineLevel="0" collapsed="false">
      <c r="A1883" s="0" t="s">
        <v>655</v>
      </c>
      <c r="B1883" s="0" t="s">
        <v>95</v>
      </c>
      <c r="C1883" s="0" t="n">
        <v>47</v>
      </c>
      <c r="D1883" s="0" t="n">
        <v>103</v>
      </c>
      <c r="E1883" s="0" t="n">
        <v>36</v>
      </c>
      <c r="F1883" s="0" t="n">
        <v>52</v>
      </c>
      <c r="G1883" s="0" t="n">
        <v>20</v>
      </c>
      <c r="H1883" s="0" t="n">
        <v>10</v>
      </c>
      <c r="I1883" s="0" t="n">
        <v>0</v>
      </c>
      <c r="J1883" s="0" t="n">
        <v>1</v>
      </c>
      <c r="K1883" s="0" t="n">
        <f aca="false">VLOOKUP(A1883,'Team Data'!$A$1:$E$659,2,FALSE())</f>
        <v>0</v>
      </c>
      <c r="L1883" s="0" t="n">
        <f aca="false">VLOOKUP(A1883,'Team Data'!$A$1:$E$659,3,FALSE())</f>
        <v>2</v>
      </c>
      <c r="M1883" s="0" t="n">
        <f aca="false">VLOOKUP(B1883,'Team Data'!$A$1:$E$659,2,FALSE())</f>
        <v>23</v>
      </c>
      <c r="N1883" s="0" t="n">
        <f aca="false">VLOOKUP(B1883,'Team Data'!$A$1:$E$659,3,FALSE())</f>
        <v>9</v>
      </c>
      <c r="O1883" s="0" t="n">
        <f aca="false">VLOOKUP(A1883,'Team Data'!$A$1:$E$659,4,FALSE())</f>
        <v>37</v>
      </c>
      <c r="P1883" s="0" t="n">
        <f aca="false">VLOOKUP(A1883,'Team Data'!$A$1:$E$659,5,FALSE())</f>
        <v>27</v>
      </c>
      <c r="Q1883" s="0" t="n">
        <f aca="false">VLOOKUP(B1883,'Team Data'!$A$1:$E$659,4,FALSE())</f>
        <v>502</v>
      </c>
      <c r="R1883" s="0" t="n">
        <f aca="false">VLOOKUP(B1883,'Team Data'!$A$1:$E$659,5,FALSE())</f>
        <v>485</v>
      </c>
      <c r="S1883" s="0" t="n">
        <f aca="false">IF(I1883=1,(MIN(30,(C1883-D1883)))*(M1883/(M1883+N1883))*(Q1883/(Q1883+R1883)),(MAX(-30,(C1883-D1883)))*(N1883/(M1883+N1883))*(R1883/(R1883+Q1883)))</f>
        <v>-4.14608662613982</v>
      </c>
      <c r="T1883" s="0" t="n">
        <f aca="false">IF(J1883=1,(MIN(30,(D1883-C1883)))*(K1883/(K1883+L1883))*(O1883/(O1883+P1883)),(MAX(-30,(D1883-C1883)))*(L1883/(K1883+L1883))*(P1883/(P1883+O1883)))</f>
        <v>0</v>
      </c>
      <c r="U1883" s="7" t="n">
        <v>43084</v>
      </c>
    </row>
    <row r="1884" customFormat="false" ht="15" hidden="false" customHeight="false" outlineLevel="0" collapsed="false">
      <c r="A1884" s="0" t="s">
        <v>88</v>
      </c>
      <c r="B1884" s="0" t="s">
        <v>273</v>
      </c>
      <c r="C1884" s="0" t="n">
        <v>50</v>
      </c>
      <c r="D1884" s="0" t="n">
        <v>68</v>
      </c>
      <c r="E1884" s="0" t="n">
        <v>30</v>
      </c>
      <c r="F1884" s="0" t="n">
        <v>37</v>
      </c>
      <c r="G1884" s="0" t="n">
        <v>24</v>
      </c>
      <c r="H1884" s="0" t="n">
        <v>15</v>
      </c>
      <c r="I1884" s="0" t="n">
        <v>0</v>
      </c>
      <c r="J1884" s="0" t="n">
        <v>1</v>
      </c>
      <c r="K1884" s="0" t="n">
        <f aca="false">VLOOKUP(A1884,'Team Data'!$A$1:$E$659,2,FALSE())</f>
        <v>9</v>
      </c>
      <c r="L1884" s="0" t="n">
        <f aca="false">VLOOKUP(A1884,'Team Data'!$A$1:$E$659,3,FALSE())</f>
        <v>25</v>
      </c>
      <c r="M1884" s="0" t="n">
        <f aca="false">VLOOKUP(B1884,'Team Data'!$A$1:$E$659,2,FALSE())</f>
        <v>15</v>
      </c>
      <c r="N1884" s="0" t="n">
        <f aca="false">VLOOKUP(B1884,'Team Data'!$A$1:$E$659,3,FALSE())</f>
        <v>18</v>
      </c>
      <c r="O1884" s="0" t="n">
        <f aca="false">VLOOKUP(A1884,'Team Data'!$A$1:$E$659,4,FALSE())</f>
        <v>507</v>
      </c>
      <c r="P1884" s="0" t="n">
        <f aca="false">VLOOKUP(A1884,'Team Data'!$A$1:$E$659,5,FALSE())</f>
        <v>582</v>
      </c>
      <c r="Q1884" s="0" t="n">
        <f aca="false">VLOOKUP(B1884,'Team Data'!$A$1:$E$659,4,FALSE())</f>
        <v>416</v>
      </c>
      <c r="R1884" s="0" t="n">
        <f aca="false">VLOOKUP(B1884,'Team Data'!$A$1:$E$659,5,FALSE())</f>
        <v>607</v>
      </c>
      <c r="S1884" s="0" t="n">
        <f aca="false">IF(I1884=1,(MIN(30,(C1884-D1884)))*(M1884/(M1884+N1884))*(Q1884/(Q1884+R1884)),(MAX(-30,(C1884-D1884)))*(N1884/(M1884+N1884))*(R1884/(R1884+Q1884)))</f>
        <v>-5.82564649426819</v>
      </c>
      <c r="T1884" s="0" t="n">
        <f aca="false">IF(J1884=1,(MIN(30,(D1884-C1884)))*(K1884/(K1884+L1884))*(O1884/(O1884+P1884)),(MAX(-30,(D1884-C1884)))*(L1884/(K1884+L1884))*(P1884/(P1884+O1884)))</f>
        <v>2.21827904715605</v>
      </c>
      <c r="U1884" s="7" t="n">
        <v>43084</v>
      </c>
    </row>
    <row r="1885" customFormat="false" ht="15" hidden="false" customHeight="false" outlineLevel="0" collapsed="false">
      <c r="A1885" s="0" t="s">
        <v>581</v>
      </c>
      <c r="B1885" s="0" t="s">
        <v>145</v>
      </c>
      <c r="C1885" s="0" t="n">
        <v>68</v>
      </c>
      <c r="D1885" s="0" t="n">
        <v>100</v>
      </c>
      <c r="E1885" s="0" t="n">
        <v>42</v>
      </c>
      <c r="F1885" s="0" t="n">
        <v>47</v>
      </c>
      <c r="G1885" s="0" t="n">
        <v>26</v>
      </c>
      <c r="H1885" s="0" t="n">
        <v>5</v>
      </c>
      <c r="I1885" s="0" t="n">
        <v>0</v>
      </c>
      <c r="J1885" s="0" t="n">
        <v>1</v>
      </c>
      <c r="K1885" s="0" t="n">
        <f aca="false">VLOOKUP(A1885,'Team Data'!$A$1:$E$659,2,FALSE())</f>
        <v>0</v>
      </c>
      <c r="L1885" s="0" t="n">
        <f aca="false">VLOOKUP(A1885,'Team Data'!$A$1:$E$659,3,FALSE())</f>
        <v>2</v>
      </c>
      <c r="M1885" s="0" t="n">
        <f aca="false">VLOOKUP(B1885,'Team Data'!$A$1:$E$659,2,FALSE())</f>
        <v>23</v>
      </c>
      <c r="N1885" s="0" t="n">
        <f aca="false">VLOOKUP(B1885,'Team Data'!$A$1:$E$659,3,FALSE())</f>
        <v>10</v>
      </c>
      <c r="O1885" s="0" t="n">
        <f aca="false">VLOOKUP(A1885,'Team Data'!$A$1:$E$659,4,FALSE())</f>
        <v>41</v>
      </c>
      <c r="P1885" s="0" t="n">
        <f aca="false">VLOOKUP(A1885,'Team Data'!$A$1:$E$659,5,FALSE())</f>
        <v>24</v>
      </c>
      <c r="Q1885" s="0" t="n">
        <f aca="false">VLOOKUP(B1885,'Team Data'!$A$1:$E$659,4,FALSE())</f>
        <v>503</v>
      </c>
      <c r="R1885" s="0" t="n">
        <f aca="false">VLOOKUP(B1885,'Team Data'!$A$1:$E$659,5,FALSE())</f>
        <v>487</v>
      </c>
      <c r="S1885" s="0" t="n">
        <f aca="false">IF(I1885=1,(MIN(30,(C1885-D1885)))*(M1885/(M1885+N1885))*(Q1885/(Q1885+R1885)),(MAX(-30,(C1885-D1885)))*(N1885/(M1885+N1885))*(R1885/(R1885+Q1885)))</f>
        <v>-4.47199265381084</v>
      </c>
      <c r="T1885" s="0" t="n">
        <f aca="false">IF(J1885=1,(MIN(30,(D1885-C1885)))*(K1885/(K1885+L1885))*(O1885/(O1885+P1885)),(MAX(-30,(D1885-C1885)))*(L1885/(K1885+L1885))*(P1885/(P1885+O1885)))</f>
        <v>0</v>
      </c>
      <c r="U1885" s="7" t="n">
        <v>43084</v>
      </c>
    </row>
    <row r="1886" customFormat="false" ht="15" hidden="false" customHeight="false" outlineLevel="0" collapsed="false">
      <c r="A1886" s="0" t="s">
        <v>425</v>
      </c>
      <c r="B1886" s="0" t="s">
        <v>245</v>
      </c>
      <c r="C1886" s="0" t="n">
        <v>77</v>
      </c>
      <c r="D1886" s="0" t="n">
        <v>106</v>
      </c>
      <c r="E1886" s="0" t="n">
        <v>28</v>
      </c>
      <c r="F1886" s="0" t="n">
        <v>50</v>
      </c>
      <c r="G1886" s="0" t="n">
        <v>20</v>
      </c>
      <c r="H1886" s="0" t="n">
        <v>15</v>
      </c>
      <c r="I1886" s="0" t="n">
        <v>0</v>
      </c>
      <c r="J1886" s="0" t="n">
        <v>1</v>
      </c>
      <c r="K1886" s="0" t="n">
        <f aca="false">VLOOKUP(A1886,'Team Data'!$A$1:$E$659,2,FALSE())</f>
        <v>0</v>
      </c>
      <c r="L1886" s="0" t="n">
        <f aca="false">VLOOKUP(A1886,'Team Data'!$A$1:$E$659,3,FALSE())</f>
        <v>4</v>
      </c>
      <c r="M1886" s="0" t="n">
        <f aca="false">VLOOKUP(B1886,'Team Data'!$A$1:$E$659,2,FALSE())</f>
        <v>22</v>
      </c>
      <c r="N1886" s="0" t="n">
        <f aca="false">VLOOKUP(B1886,'Team Data'!$A$1:$E$659,3,FALSE())</f>
        <v>12</v>
      </c>
      <c r="O1886" s="0" t="n">
        <f aca="false">VLOOKUP(A1886,'Team Data'!$A$1:$E$659,4,FALSE())</f>
        <v>68</v>
      </c>
      <c r="P1886" s="0" t="n">
        <f aca="false">VLOOKUP(A1886,'Team Data'!$A$1:$E$659,5,FALSE())</f>
        <v>61</v>
      </c>
      <c r="Q1886" s="0" t="n">
        <f aca="false">VLOOKUP(B1886,'Team Data'!$A$1:$E$659,4,FALSE())</f>
        <v>500</v>
      </c>
      <c r="R1886" s="0" t="n">
        <f aca="false">VLOOKUP(B1886,'Team Data'!$A$1:$E$659,5,FALSE())</f>
        <v>508</v>
      </c>
      <c r="S1886" s="0" t="n">
        <f aca="false">IF(I1886=1,(MIN(30,(C1886-D1886)))*(M1886/(M1886+N1886))*(Q1886/(Q1886+R1886)),(MAX(-30,(C1886-D1886)))*(N1886/(M1886+N1886))*(R1886/(R1886+Q1886)))</f>
        <v>-5.15826330532213</v>
      </c>
      <c r="T1886" s="0" t="n">
        <f aca="false">IF(J1886=1,(MIN(30,(D1886-C1886)))*(K1886/(K1886+L1886))*(O1886/(O1886+P1886)),(MAX(-30,(D1886-C1886)))*(L1886/(K1886+L1886))*(P1886/(P1886+O1886)))</f>
        <v>0</v>
      </c>
      <c r="U1886" s="7" t="n">
        <v>43084</v>
      </c>
    </row>
    <row r="1887" customFormat="false" ht="15" hidden="false" customHeight="false" outlineLevel="0" collapsed="false">
      <c r="A1887" s="0" t="s">
        <v>231</v>
      </c>
      <c r="B1887" s="0" t="s">
        <v>302</v>
      </c>
      <c r="C1887" s="0" t="n">
        <v>73</v>
      </c>
      <c r="D1887" s="0" t="n">
        <v>77</v>
      </c>
      <c r="E1887" s="0" t="n">
        <v>35</v>
      </c>
      <c r="F1887" s="0" t="n">
        <v>37</v>
      </c>
      <c r="G1887" s="0" t="n">
        <v>14</v>
      </c>
      <c r="H1887" s="0" t="n">
        <v>16</v>
      </c>
      <c r="I1887" s="0" t="n">
        <v>0</v>
      </c>
      <c r="J1887" s="0" t="n">
        <v>1</v>
      </c>
      <c r="K1887" s="0" t="n">
        <f aca="false">VLOOKUP(A1887,'Team Data'!$A$1:$E$659,2,FALSE())</f>
        <v>16</v>
      </c>
      <c r="L1887" s="0" t="n">
        <f aca="false">VLOOKUP(A1887,'Team Data'!$A$1:$E$659,3,FALSE())</f>
        <v>18</v>
      </c>
      <c r="M1887" s="0" t="n">
        <f aca="false">VLOOKUP(B1887,'Team Data'!$A$1:$E$659,2,FALSE())</f>
        <v>19</v>
      </c>
      <c r="N1887" s="0" t="n">
        <f aca="false">VLOOKUP(B1887,'Team Data'!$A$1:$E$659,3,FALSE())</f>
        <v>12</v>
      </c>
      <c r="O1887" s="0" t="n">
        <f aca="false">VLOOKUP(A1887,'Team Data'!$A$1:$E$659,4,FALSE())</f>
        <v>494</v>
      </c>
      <c r="P1887" s="0" t="n">
        <f aca="false">VLOOKUP(A1887,'Team Data'!$A$1:$E$659,5,FALSE())</f>
        <v>587</v>
      </c>
      <c r="Q1887" s="0" t="n">
        <f aca="false">VLOOKUP(B1887,'Team Data'!$A$1:$E$659,4,FALSE())</f>
        <v>534</v>
      </c>
      <c r="R1887" s="0" t="n">
        <f aca="false">VLOOKUP(B1887,'Team Data'!$A$1:$E$659,5,FALSE())</f>
        <v>472</v>
      </c>
      <c r="S1887" s="0" t="n">
        <f aca="false">IF(I1887=1,(MIN(30,(C1887-D1887)))*(M1887/(M1887+N1887))*(Q1887/(Q1887+R1887)),(MAX(-30,(C1887-D1887)))*(N1887/(M1887+N1887))*(R1887/(R1887+Q1887)))</f>
        <v>-0.72647983069326</v>
      </c>
      <c r="T1887" s="0" t="n">
        <f aca="false">IF(J1887=1,(MIN(30,(D1887-C1887)))*(K1887/(K1887+L1887))*(O1887/(O1887+P1887)),(MAX(-30,(D1887-C1887)))*(L1887/(K1887+L1887))*(P1887/(P1887+O1887)))</f>
        <v>0.860205691897481</v>
      </c>
      <c r="U1887" s="7" t="n">
        <v>43084</v>
      </c>
    </row>
    <row r="1888" customFormat="false" ht="15" hidden="false" customHeight="false" outlineLevel="0" collapsed="false">
      <c r="A1888" s="0" t="s">
        <v>331</v>
      </c>
      <c r="B1888" s="0" t="s">
        <v>210</v>
      </c>
      <c r="C1888" s="0" t="n">
        <v>50</v>
      </c>
      <c r="D1888" s="0" t="n">
        <v>84</v>
      </c>
      <c r="E1888" s="0" t="n">
        <v>29</v>
      </c>
      <c r="F1888" s="0" t="n">
        <v>34</v>
      </c>
      <c r="G1888" s="0" t="n">
        <v>21</v>
      </c>
      <c r="H1888" s="0" t="n">
        <v>7</v>
      </c>
      <c r="I1888" s="0" t="n">
        <v>0</v>
      </c>
      <c r="J1888" s="0" t="n">
        <v>1</v>
      </c>
      <c r="K1888" s="0" t="n">
        <f aca="false">VLOOKUP(A1888,'Team Data'!$A$1:$E$659,2,FALSE())</f>
        <v>15</v>
      </c>
      <c r="L1888" s="0" t="n">
        <f aca="false">VLOOKUP(A1888,'Team Data'!$A$1:$E$659,3,FALSE())</f>
        <v>17</v>
      </c>
      <c r="M1888" s="0" t="n">
        <f aca="false">VLOOKUP(B1888,'Team Data'!$A$1:$E$659,2,FALSE())</f>
        <v>15</v>
      </c>
      <c r="N1888" s="0" t="n">
        <f aca="false">VLOOKUP(B1888,'Team Data'!$A$1:$E$659,3,FALSE())</f>
        <v>16</v>
      </c>
      <c r="O1888" s="0" t="n">
        <f aca="false">VLOOKUP(A1888,'Team Data'!$A$1:$E$659,4,FALSE())</f>
        <v>528</v>
      </c>
      <c r="P1888" s="0" t="n">
        <f aca="false">VLOOKUP(A1888,'Team Data'!$A$1:$E$659,5,FALSE())</f>
        <v>460</v>
      </c>
      <c r="Q1888" s="0" t="n">
        <f aca="false">VLOOKUP(B1888,'Team Data'!$A$1:$E$659,4,FALSE())</f>
        <v>541</v>
      </c>
      <c r="R1888" s="0" t="n">
        <f aca="false">VLOOKUP(B1888,'Team Data'!$A$1:$E$659,5,FALSE())</f>
        <v>455</v>
      </c>
      <c r="S1888" s="0" t="n">
        <f aca="false">IF(I1888=1,(MIN(30,(C1888-D1888)))*(M1888/(M1888+N1888))*(Q1888/(Q1888+R1888)),(MAX(-30,(C1888-D1888)))*(N1888/(M1888+N1888))*(R1888/(R1888+Q1888)))</f>
        <v>-7.07345511076564</v>
      </c>
      <c r="T1888" s="0" t="n">
        <f aca="false">IF(J1888=1,(MIN(30,(D1888-C1888)))*(K1888/(K1888+L1888))*(O1888/(O1888+P1888)),(MAX(-30,(D1888-C1888)))*(L1888/(K1888+L1888))*(P1888/(P1888+O1888)))</f>
        <v>7.51518218623482</v>
      </c>
      <c r="U1888" s="7" t="n">
        <v>43084</v>
      </c>
    </row>
    <row r="1889" customFormat="false" ht="15" hidden="false" customHeight="false" outlineLevel="0" collapsed="false">
      <c r="A1889" s="0" t="s">
        <v>294</v>
      </c>
      <c r="B1889" s="0" t="s">
        <v>25</v>
      </c>
      <c r="C1889" s="0" t="n">
        <v>68</v>
      </c>
      <c r="D1889" s="0" t="n">
        <v>99</v>
      </c>
      <c r="E1889" s="0" t="n">
        <v>28</v>
      </c>
      <c r="F1889" s="0" t="n">
        <v>32</v>
      </c>
      <c r="G1889" s="0" t="n">
        <v>14</v>
      </c>
      <c r="H1889" s="0" t="n">
        <v>11</v>
      </c>
      <c r="I1889" s="0" t="n">
        <v>0</v>
      </c>
      <c r="J1889" s="0" t="n">
        <v>1</v>
      </c>
      <c r="K1889" s="0" t="n">
        <f aca="false">VLOOKUP(A1889,'Team Data'!$A$1:$E$659,2,FALSE())</f>
        <v>16</v>
      </c>
      <c r="L1889" s="0" t="n">
        <f aca="false">VLOOKUP(A1889,'Team Data'!$A$1:$E$659,3,FALSE())</f>
        <v>19</v>
      </c>
      <c r="M1889" s="0" t="n">
        <f aca="false">VLOOKUP(B1889,'Team Data'!$A$1:$E$659,2,FALSE())</f>
        <v>18</v>
      </c>
      <c r="N1889" s="0" t="n">
        <f aca="false">VLOOKUP(B1889,'Team Data'!$A$1:$E$659,3,FALSE())</f>
        <v>15</v>
      </c>
      <c r="O1889" s="0" t="n">
        <f aca="false">VLOOKUP(A1889,'Team Data'!$A$1:$E$659,4,FALSE())</f>
        <v>549</v>
      </c>
      <c r="P1889" s="0" t="n">
        <f aca="false">VLOOKUP(A1889,'Team Data'!$A$1:$E$659,5,FALSE())</f>
        <v>611</v>
      </c>
      <c r="Q1889" s="0" t="n">
        <f aca="false">VLOOKUP(B1889,'Team Data'!$A$1:$E$659,4,FALSE())</f>
        <v>668</v>
      </c>
      <c r="R1889" s="0" t="n">
        <f aca="false">VLOOKUP(B1889,'Team Data'!$A$1:$E$659,5,FALSE())</f>
        <v>423</v>
      </c>
      <c r="S1889" s="0" t="n">
        <f aca="false">IF(I1889=1,(MIN(30,(C1889-D1889)))*(M1889/(M1889+N1889))*(Q1889/(Q1889+R1889)),(MAX(-30,(C1889-D1889)))*(N1889/(M1889+N1889))*(R1889/(R1889+Q1889)))</f>
        <v>-5.28705941171569</v>
      </c>
      <c r="T1889" s="0" t="n">
        <f aca="false">IF(J1889=1,(MIN(30,(D1889-C1889)))*(K1889/(K1889+L1889))*(O1889/(O1889+P1889)),(MAX(-30,(D1889-C1889)))*(L1889/(K1889+L1889))*(P1889/(P1889+O1889)))</f>
        <v>6.49064039408867</v>
      </c>
      <c r="U1889" s="7" t="n">
        <v>43084</v>
      </c>
    </row>
    <row r="1890" customFormat="false" ht="15" hidden="false" customHeight="false" outlineLevel="0" collapsed="false">
      <c r="A1890" s="0" t="s">
        <v>532</v>
      </c>
      <c r="B1890" s="0" t="s">
        <v>328</v>
      </c>
      <c r="C1890" s="0" t="n">
        <v>44</v>
      </c>
      <c r="D1890" s="0" t="n">
        <v>106</v>
      </c>
      <c r="E1890" s="0" t="n">
        <v>22</v>
      </c>
      <c r="F1890" s="0" t="n">
        <v>61</v>
      </c>
      <c r="G1890" s="0" t="n">
        <v>16</v>
      </c>
      <c r="H1890" s="0" t="n">
        <v>13</v>
      </c>
      <c r="I1890" s="0" t="n">
        <v>0</v>
      </c>
      <c r="J1890" s="0" t="n">
        <v>1</v>
      </c>
      <c r="K1890" s="0" t="n">
        <f aca="false">VLOOKUP(A1890,'Team Data'!$A$1:$E$659,2,FALSE())</f>
        <v>0</v>
      </c>
      <c r="L1890" s="0" t="n">
        <f aca="false">VLOOKUP(A1890,'Team Data'!$A$1:$E$659,3,FALSE())</f>
        <v>4</v>
      </c>
      <c r="M1890" s="0" t="n">
        <f aca="false">VLOOKUP(B1890,'Team Data'!$A$1:$E$659,2,FALSE())</f>
        <v>23</v>
      </c>
      <c r="N1890" s="0" t="n">
        <f aca="false">VLOOKUP(B1890,'Team Data'!$A$1:$E$659,3,FALSE())</f>
        <v>10</v>
      </c>
      <c r="O1890" s="0" t="n">
        <f aca="false">VLOOKUP(A1890,'Team Data'!$A$1:$E$659,4,FALSE())</f>
        <v>70</v>
      </c>
      <c r="P1890" s="0" t="n">
        <f aca="false">VLOOKUP(A1890,'Team Data'!$A$1:$E$659,5,FALSE())</f>
        <v>57</v>
      </c>
      <c r="Q1890" s="0" t="n">
        <f aca="false">VLOOKUP(B1890,'Team Data'!$A$1:$E$659,4,FALSE())</f>
        <v>523</v>
      </c>
      <c r="R1890" s="0" t="n">
        <f aca="false">VLOOKUP(B1890,'Team Data'!$A$1:$E$659,5,FALSE())</f>
        <v>473</v>
      </c>
      <c r="S1890" s="0" t="n">
        <f aca="false">IF(I1890=1,(MIN(30,(C1890-D1890)))*(M1890/(M1890+N1890))*(Q1890/(Q1890+R1890)),(MAX(-30,(C1890-D1890)))*(N1890/(M1890+N1890))*(R1890/(R1890+Q1890)))</f>
        <v>-4.31726907630522</v>
      </c>
      <c r="T1890" s="0" t="n">
        <f aca="false">IF(J1890=1,(MIN(30,(D1890-C1890)))*(K1890/(K1890+L1890))*(O1890/(O1890+P1890)),(MAX(-30,(D1890-C1890)))*(L1890/(K1890+L1890))*(P1890/(P1890+O1890)))</f>
        <v>0</v>
      </c>
      <c r="U1890" s="7" t="n">
        <v>43084</v>
      </c>
    </row>
    <row r="1891" customFormat="false" ht="15" hidden="false" customHeight="false" outlineLevel="0" collapsed="false">
      <c r="A1891" s="0" t="s">
        <v>269</v>
      </c>
      <c r="B1891" s="0" t="s">
        <v>205</v>
      </c>
      <c r="C1891" s="0" t="n">
        <v>90</v>
      </c>
      <c r="D1891" s="0" t="n">
        <v>77</v>
      </c>
      <c r="E1891" s="0" t="n">
        <v>50</v>
      </c>
      <c r="F1891" s="0" t="n">
        <v>29</v>
      </c>
      <c r="G1891" s="0" t="n">
        <v>17</v>
      </c>
      <c r="H1891" s="0" t="n">
        <v>16</v>
      </c>
      <c r="I1891" s="0" t="n">
        <v>1</v>
      </c>
      <c r="J1891" s="0" t="n">
        <v>0</v>
      </c>
      <c r="K1891" s="0" t="n">
        <f aca="false">VLOOKUP(A1891,'Team Data'!$A$1:$E$659,2,FALSE())</f>
        <v>26</v>
      </c>
      <c r="L1891" s="0" t="n">
        <f aca="false">VLOOKUP(A1891,'Team Data'!$A$1:$E$659,3,FALSE())</f>
        <v>9</v>
      </c>
      <c r="M1891" s="0" t="n">
        <f aca="false">VLOOKUP(B1891,'Team Data'!$A$1:$E$659,2,FALSE())</f>
        <v>5</v>
      </c>
      <c r="N1891" s="0" t="n">
        <f aca="false">VLOOKUP(B1891,'Team Data'!$A$1:$E$659,3,FALSE())</f>
        <v>27</v>
      </c>
      <c r="O1891" s="0" t="n">
        <f aca="false">VLOOKUP(A1891,'Team Data'!$A$1:$E$659,4,FALSE())</f>
        <v>497</v>
      </c>
      <c r="P1891" s="0" t="n">
        <f aca="false">VLOOKUP(A1891,'Team Data'!$A$1:$E$659,5,FALSE())</f>
        <v>517</v>
      </c>
      <c r="Q1891" s="0" t="n">
        <f aca="false">VLOOKUP(B1891,'Team Data'!$A$1:$E$659,4,FALSE())</f>
        <v>550</v>
      </c>
      <c r="R1891" s="0" t="n">
        <f aca="false">VLOOKUP(B1891,'Team Data'!$A$1:$E$659,5,FALSE())</f>
        <v>448</v>
      </c>
      <c r="S1891" s="0" t="n">
        <f aca="false">IF(I1891=1,(MIN(30,(C1891-D1891)))*(M1891/(M1891+N1891))*(Q1891/(Q1891+R1891)),(MAX(-30,(C1891-D1891)))*(N1891/(M1891+N1891))*(R1891/(R1891+Q1891)))</f>
        <v>1.11942635270541</v>
      </c>
      <c r="T1891" s="0" t="n">
        <f aca="false">IF(J1891=1,(MIN(30,(D1891-C1891)))*(K1891/(K1891+L1891))*(O1891/(O1891+P1891)),(MAX(-30,(D1891-C1891)))*(L1891/(K1891+L1891))*(P1891/(P1891+O1891)))</f>
        <v>-1.7043956043956</v>
      </c>
      <c r="U1891" s="7" t="n">
        <v>43084</v>
      </c>
    </row>
    <row r="1892" customFormat="false" ht="15" hidden="false" customHeight="false" outlineLevel="0" collapsed="false">
      <c r="A1892" s="0" t="s">
        <v>260</v>
      </c>
      <c r="B1892" s="0" t="s">
        <v>320</v>
      </c>
      <c r="C1892" s="0" t="n">
        <v>59</v>
      </c>
      <c r="D1892" s="0" t="n">
        <v>82</v>
      </c>
      <c r="E1892" s="0" t="n">
        <v>27</v>
      </c>
      <c r="F1892" s="0" t="n">
        <v>52</v>
      </c>
      <c r="G1892" s="0" t="n">
        <v>5</v>
      </c>
      <c r="H1892" s="0" t="n">
        <v>10</v>
      </c>
      <c r="I1892" s="0" t="n">
        <v>0</v>
      </c>
      <c r="J1892" s="0" t="n">
        <v>1</v>
      </c>
      <c r="K1892" s="0" t="n">
        <f aca="false">VLOOKUP(A1892,'Team Data'!$A$1:$E$659,2,FALSE())</f>
        <v>11</v>
      </c>
      <c r="L1892" s="0" t="n">
        <f aca="false">VLOOKUP(A1892,'Team Data'!$A$1:$E$659,3,FALSE())</f>
        <v>20</v>
      </c>
      <c r="M1892" s="0" t="n">
        <f aca="false">VLOOKUP(B1892,'Team Data'!$A$1:$E$659,2,FALSE())</f>
        <v>24</v>
      </c>
      <c r="N1892" s="0" t="n">
        <f aca="false">VLOOKUP(B1892,'Team Data'!$A$1:$E$659,3,FALSE())</f>
        <v>12</v>
      </c>
      <c r="O1892" s="0" t="n">
        <f aca="false">VLOOKUP(A1892,'Team Data'!$A$1:$E$659,4,FALSE())</f>
        <v>508</v>
      </c>
      <c r="P1892" s="0" t="n">
        <f aca="false">VLOOKUP(A1892,'Team Data'!$A$1:$E$659,5,FALSE())</f>
        <v>478</v>
      </c>
      <c r="Q1892" s="0" t="n">
        <f aca="false">VLOOKUP(B1892,'Team Data'!$A$1:$E$659,4,FALSE())</f>
        <v>677</v>
      </c>
      <c r="R1892" s="0" t="n">
        <f aca="false">VLOOKUP(B1892,'Team Data'!$A$1:$E$659,5,FALSE())</f>
        <v>508</v>
      </c>
      <c r="S1892" s="0" t="n">
        <f aca="false">IF(I1892=1,(MIN(30,(C1892-D1892)))*(M1892/(M1892+N1892))*(Q1892/(Q1892+R1892)),(MAX(-30,(C1892-D1892)))*(N1892/(M1892+N1892))*(R1892/(R1892+Q1892)))</f>
        <v>-3.28663853727145</v>
      </c>
      <c r="T1892" s="0" t="n">
        <f aca="false">IF(J1892=1,(MIN(30,(D1892-C1892)))*(K1892/(K1892+L1892))*(O1892/(O1892+P1892)),(MAX(-30,(D1892-C1892)))*(L1892/(K1892+L1892))*(P1892/(P1892+O1892)))</f>
        <v>4.20480272197867</v>
      </c>
      <c r="U1892" s="7" t="n">
        <v>43084</v>
      </c>
    </row>
    <row r="1893" customFormat="false" ht="15" hidden="false" customHeight="false" outlineLevel="0" collapsed="false">
      <c r="A1893" s="0" t="s">
        <v>289</v>
      </c>
      <c r="B1893" s="0" t="s">
        <v>198</v>
      </c>
      <c r="C1893" s="0" t="n">
        <v>54</v>
      </c>
      <c r="D1893" s="0" t="n">
        <v>64</v>
      </c>
      <c r="E1893" s="0" t="n">
        <v>30</v>
      </c>
      <c r="F1893" s="0" t="n">
        <v>39</v>
      </c>
      <c r="G1893" s="0" t="n">
        <v>10</v>
      </c>
      <c r="H1893" s="0" t="n">
        <v>14</v>
      </c>
      <c r="I1893" s="0" t="n">
        <v>0</v>
      </c>
      <c r="J1893" s="0" t="n">
        <v>1</v>
      </c>
      <c r="K1893" s="0" t="n">
        <f aca="false">VLOOKUP(A1893,'Team Data'!$A$1:$E$659,2,FALSE())</f>
        <v>15</v>
      </c>
      <c r="L1893" s="0" t="n">
        <f aca="false">VLOOKUP(A1893,'Team Data'!$A$1:$E$659,3,FALSE())</f>
        <v>15</v>
      </c>
      <c r="M1893" s="0" t="n">
        <f aca="false">VLOOKUP(B1893,'Team Data'!$A$1:$E$659,2,FALSE())</f>
        <v>20</v>
      </c>
      <c r="N1893" s="0" t="n">
        <f aca="false">VLOOKUP(B1893,'Team Data'!$A$1:$E$659,3,FALSE())</f>
        <v>15</v>
      </c>
      <c r="O1893" s="0" t="n">
        <f aca="false">VLOOKUP(A1893,'Team Data'!$A$1:$E$659,4,FALSE())</f>
        <v>479</v>
      </c>
      <c r="P1893" s="0" t="n">
        <f aca="false">VLOOKUP(A1893,'Team Data'!$A$1:$E$659,5,FALSE())</f>
        <v>436</v>
      </c>
      <c r="Q1893" s="0" t="n">
        <f aca="false">VLOOKUP(B1893,'Team Data'!$A$1:$E$659,4,FALSE())</f>
        <v>455</v>
      </c>
      <c r="R1893" s="0" t="n">
        <f aca="false">VLOOKUP(B1893,'Team Data'!$A$1:$E$659,5,FALSE())</f>
        <v>629</v>
      </c>
      <c r="S1893" s="0" t="n">
        <f aca="false">IF(I1893=1,(MIN(30,(C1893-D1893)))*(M1893/(M1893+N1893))*(Q1893/(Q1893+R1893)),(MAX(-30,(C1893-D1893)))*(N1893/(M1893+N1893))*(R1893/(R1893+Q1893)))</f>
        <v>-2.4868212967844</v>
      </c>
      <c r="T1893" s="0" t="n">
        <f aca="false">IF(J1893=1,(MIN(30,(D1893-C1893)))*(K1893/(K1893+L1893))*(O1893/(O1893+P1893)),(MAX(-30,(D1893-C1893)))*(L1893/(K1893+L1893))*(P1893/(P1893+O1893)))</f>
        <v>2.61748633879781</v>
      </c>
      <c r="U1893" s="7" t="n">
        <v>43085</v>
      </c>
    </row>
    <row r="1894" customFormat="false" ht="15" hidden="false" customHeight="false" outlineLevel="0" collapsed="false">
      <c r="A1894" s="0" t="s">
        <v>567</v>
      </c>
      <c r="B1894" s="0" t="s">
        <v>183</v>
      </c>
      <c r="C1894" s="0" t="n">
        <v>67</v>
      </c>
      <c r="D1894" s="0" t="n">
        <v>89</v>
      </c>
      <c r="E1894" s="0" t="n">
        <v>33</v>
      </c>
      <c r="F1894" s="0" t="n">
        <v>28</v>
      </c>
      <c r="G1894" s="0" t="n">
        <v>16</v>
      </c>
      <c r="H1894" s="0" t="n">
        <v>7</v>
      </c>
      <c r="I1894" s="0" t="n">
        <v>0</v>
      </c>
      <c r="J1894" s="0" t="n">
        <v>1</v>
      </c>
      <c r="K1894" s="0" t="n">
        <f aca="false">VLOOKUP(A1894,'Team Data'!$A$1:$E$659,2,FALSE())</f>
        <v>0</v>
      </c>
      <c r="L1894" s="0" t="n">
        <f aca="false">VLOOKUP(A1894,'Team Data'!$A$1:$E$659,3,FALSE())</f>
        <v>2</v>
      </c>
      <c r="M1894" s="0" t="n">
        <f aca="false">VLOOKUP(B1894,'Team Data'!$A$1:$E$659,2,FALSE())</f>
        <v>18</v>
      </c>
      <c r="N1894" s="0" t="n">
        <f aca="false">VLOOKUP(B1894,'Team Data'!$A$1:$E$659,3,FALSE())</f>
        <v>13</v>
      </c>
      <c r="O1894" s="0" t="n">
        <f aca="false">VLOOKUP(A1894,'Team Data'!$A$1:$E$659,4,FALSE())</f>
        <v>38</v>
      </c>
      <c r="P1894" s="0" t="n">
        <f aca="false">VLOOKUP(A1894,'Team Data'!$A$1:$E$659,5,FALSE())</f>
        <v>25</v>
      </c>
      <c r="Q1894" s="0" t="n">
        <f aca="false">VLOOKUP(B1894,'Team Data'!$A$1:$E$659,4,FALSE())</f>
        <v>392</v>
      </c>
      <c r="R1894" s="0" t="n">
        <f aca="false">VLOOKUP(B1894,'Team Data'!$A$1:$E$659,5,FALSE())</f>
        <v>532</v>
      </c>
      <c r="S1894" s="0" t="n">
        <f aca="false">IF(I1894=1,(MIN(30,(C1894-D1894)))*(M1894/(M1894+N1894))*(Q1894/(Q1894+R1894)),(MAX(-30,(C1894-D1894)))*(N1894/(M1894+N1894))*(R1894/(R1894+Q1894)))</f>
        <v>-5.31182795698925</v>
      </c>
      <c r="T1894" s="0" t="n">
        <f aca="false">IF(J1894=1,(MIN(30,(D1894-C1894)))*(K1894/(K1894+L1894))*(O1894/(O1894+P1894)),(MAX(-30,(D1894-C1894)))*(L1894/(K1894+L1894))*(P1894/(P1894+O1894)))</f>
        <v>0</v>
      </c>
      <c r="U1894" s="7" t="n">
        <v>43085</v>
      </c>
    </row>
    <row r="1895" customFormat="false" ht="15" hidden="false" customHeight="false" outlineLevel="0" collapsed="false">
      <c r="A1895" s="0" t="s">
        <v>146</v>
      </c>
      <c r="B1895" s="0" t="s">
        <v>254</v>
      </c>
      <c r="C1895" s="0" t="n">
        <v>55</v>
      </c>
      <c r="D1895" s="0" t="n">
        <v>57</v>
      </c>
      <c r="E1895" s="0" t="n">
        <v>31</v>
      </c>
      <c r="F1895" s="0" t="n">
        <v>33</v>
      </c>
      <c r="G1895" s="0" t="n">
        <v>17</v>
      </c>
      <c r="H1895" s="0" t="n">
        <v>17</v>
      </c>
      <c r="I1895" s="0" t="n">
        <v>0</v>
      </c>
      <c r="J1895" s="0" t="n">
        <v>1</v>
      </c>
      <c r="K1895" s="0" t="n">
        <f aca="false">VLOOKUP(A1895,'Team Data'!$A$1:$E$659,2,FALSE())</f>
        <v>7</v>
      </c>
      <c r="L1895" s="0" t="n">
        <f aca="false">VLOOKUP(A1895,'Team Data'!$A$1:$E$659,3,FALSE())</f>
        <v>25</v>
      </c>
      <c r="M1895" s="0" t="n">
        <f aca="false">VLOOKUP(B1895,'Team Data'!$A$1:$E$659,2,FALSE())</f>
        <v>21</v>
      </c>
      <c r="N1895" s="0" t="n">
        <f aca="false">VLOOKUP(B1895,'Team Data'!$A$1:$E$659,3,FALSE())</f>
        <v>15</v>
      </c>
      <c r="O1895" s="0" t="n">
        <f aca="false">VLOOKUP(A1895,'Team Data'!$A$1:$E$659,4,FALSE())</f>
        <v>544</v>
      </c>
      <c r="P1895" s="0" t="n">
        <f aca="false">VLOOKUP(A1895,'Team Data'!$A$1:$E$659,5,FALSE())</f>
        <v>461</v>
      </c>
      <c r="Q1895" s="0" t="n">
        <f aca="false">VLOOKUP(B1895,'Team Data'!$A$1:$E$659,4,FALSE())</f>
        <v>540</v>
      </c>
      <c r="R1895" s="0" t="n">
        <f aca="false">VLOOKUP(B1895,'Team Data'!$A$1:$E$659,5,FALSE())</f>
        <v>510</v>
      </c>
      <c r="S1895" s="0" t="n">
        <f aca="false">IF(I1895=1,(MIN(30,(C1895-D1895)))*(M1895/(M1895+N1895))*(Q1895/(Q1895+R1895)),(MAX(-30,(C1895-D1895)))*(N1895/(M1895+N1895))*(R1895/(R1895+Q1895)))</f>
        <v>-0.404761904761905</v>
      </c>
      <c r="T1895" s="0" t="n">
        <f aca="false">IF(J1895=1,(MIN(30,(D1895-C1895)))*(K1895/(K1895+L1895))*(O1895/(O1895+P1895)),(MAX(-30,(D1895-C1895)))*(L1895/(K1895+L1895))*(P1895/(P1895+O1895)))</f>
        <v>0.23681592039801</v>
      </c>
      <c r="U1895" s="7" t="n">
        <v>43085</v>
      </c>
    </row>
    <row r="1896" customFormat="false" ht="15" hidden="false" customHeight="false" outlineLevel="0" collapsed="false">
      <c r="A1896" s="0" t="s">
        <v>80</v>
      </c>
      <c r="B1896" s="0" t="s">
        <v>50</v>
      </c>
      <c r="C1896" s="0" t="n">
        <v>70</v>
      </c>
      <c r="D1896" s="0" t="n">
        <v>65</v>
      </c>
      <c r="E1896" s="0" t="n">
        <v>37</v>
      </c>
      <c r="F1896" s="0" t="n">
        <v>29</v>
      </c>
      <c r="G1896" s="0" t="n">
        <v>15</v>
      </c>
      <c r="H1896" s="0" t="n">
        <v>16</v>
      </c>
      <c r="I1896" s="0" t="n">
        <v>1</v>
      </c>
      <c r="J1896" s="0" t="n">
        <v>0</v>
      </c>
      <c r="K1896" s="0" t="n">
        <f aca="false">VLOOKUP(A1896,'Team Data'!$A$1:$E$659,2,FALSE())</f>
        <v>11</v>
      </c>
      <c r="L1896" s="0" t="n">
        <f aca="false">VLOOKUP(A1896,'Team Data'!$A$1:$E$659,3,FALSE())</f>
        <v>20</v>
      </c>
      <c r="M1896" s="0" t="n">
        <f aca="false">VLOOKUP(B1896,'Team Data'!$A$1:$E$659,2,FALSE())</f>
        <v>15</v>
      </c>
      <c r="N1896" s="0" t="n">
        <f aca="false">VLOOKUP(B1896,'Team Data'!$A$1:$E$659,3,FALSE())</f>
        <v>16</v>
      </c>
      <c r="O1896" s="0" t="n">
        <f aca="false">VLOOKUP(A1896,'Team Data'!$A$1:$E$659,4,FALSE())</f>
        <v>481</v>
      </c>
      <c r="P1896" s="0" t="n">
        <f aca="false">VLOOKUP(A1896,'Team Data'!$A$1:$E$659,5,FALSE())</f>
        <v>462</v>
      </c>
      <c r="Q1896" s="0" t="n">
        <f aca="false">VLOOKUP(B1896,'Team Data'!$A$1:$E$659,4,FALSE())</f>
        <v>449</v>
      </c>
      <c r="R1896" s="0" t="n">
        <f aca="false">VLOOKUP(B1896,'Team Data'!$A$1:$E$659,5,FALSE())</f>
        <v>485</v>
      </c>
      <c r="S1896" s="0" t="n">
        <f aca="false">IF(I1896=1,(MIN(30,(C1896-D1896)))*(M1896/(M1896+N1896))*(Q1896/(Q1896+R1896)),(MAX(-30,(C1896-D1896)))*(N1896/(M1896+N1896))*(R1896/(R1896+Q1896)))</f>
        <v>1.16305173723838</v>
      </c>
      <c r="T1896" s="0" t="n">
        <f aca="false">IF(J1896=1,(MIN(30,(D1896-C1896)))*(K1896/(K1896+L1896))*(O1896/(O1896+P1896)),(MAX(-30,(D1896-C1896)))*(L1896/(K1896+L1896))*(P1896/(P1896+O1896)))</f>
        <v>-1.58040570588034</v>
      </c>
      <c r="U1896" s="7" t="n">
        <v>43085</v>
      </c>
    </row>
    <row r="1897" customFormat="false" ht="15" hidden="false" customHeight="false" outlineLevel="0" collapsed="false">
      <c r="A1897" s="0" t="s">
        <v>162</v>
      </c>
      <c r="B1897" s="0" t="s">
        <v>64</v>
      </c>
      <c r="C1897" s="0" t="n">
        <v>36</v>
      </c>
      <c r="D1897" s="0" t="n">
        <v>87</v>
      </c>
      <c r="E1897" s="0" t="n">
        <v>32</v>
      </c>
      <c r="F1897" s="0" t="n">
        <v>41</v>
      </c>
      <c r="G1897" s="0" t="n">
        <v>14</v>
      </c>
      <c r="H1897" s="0" t="n">
        <v>4</v>
      </c>
      <c r="I1897" s="0" t="n">
        <v>0</v>
      </c>
      <c r="J1897" s="0" t="n">
        <v>1</v>
      </c>
      <c r="K1897" s="0" t="n">
        <f aca="false">VLOOKUP(A1897,'Team Data'!$A$1:$E$659,2,FALSE())</f>
        <v>7</v>
      </c>
      <c r="L1897" s="0" t="n">
        <f aca="false">VLOOKUP(A1897,'Team Data'!$A$1:$E$659,3,FALSE())</f>
        <v>25</v>
      </c>
      <c r="M1897" s="0" t="n">
        <f aca="false">VLOOKUP(B1897,'Team Data'!$A$1:$E$659,2,FALSE())</f>
        <v>21</v>
      </c>
      <c r="N1897" s="0" t="n">
        <f aca="false">VLOOKUP(B1897,'Team Data'!$A$1:$E$659,3,FALSE())</f>
        <v>12</v>
      </c>
      <c r="O1897" s="0" t="n">
        <f aca="false">VLOOKUP(A1897,'Team Data'!$A$1:$E$659,4,FALSE())</f>
        <v>467</v>
      </c>
      <c r="P1897" s="0" t="n">
        <f aca="false">VLOOKUP(A1897,'Team Data'!$A$1:$E$659,5,FALSE())</f>
        <v>524</v>
      </c>
      <c r="Q1897" s="0" t="n">
        <f aca="false">VLOOKUP(B1897,'Team Data'!$A$1:$E$659,4,FALSE())</f>
        <v>611</v>
      </c>
      <c r="R1897" s="0" t="n">
        <f aca="false">VLOOKUP(B1897,'Team Data'!$A$1:$E$659,5,FALSE())</f>
        <v>453</v>
      </c>
      <c r="S1897" s="0" t="n">
        <f aca="false">IF(I1897=1,(MIN(30,(C1897-D1897)))*(M1897/(M1897+N1897))*(Q1897/(Q1897+R1897)),(MAX(-30,(C1897-D1897)))*(N1897/(M1897+N1897))*(R1897/(R1897+Q1897)))</f>
        <v>-4.64456596035543</v>
      </c>
      <c r="T1897" s="0" t="n">
        <f aca="false">IF(J1897=1,(MIN(30,(D1897-C1897)))*(K1897/(K1897+L1897))*(O1897/(O1897+P1897)),(MAX(-30,(D1897-C1897)))*(L1897/(K1897+L1897))*(P1897/(P1897+O1897)))</f>
        <v>3.09252018163471</v>
      </c>
      <c r="U1897" s="7" t="n">
        <v>43085</v>
      </c>
    </row>
    <row r="1898" customFormat="false" ht="15" hidden="false" customHeight="false" outlineLevel="0" collapsed="false">
      <c r="A1898" s="0" t="s">
        <v>656</v>
      </c>
      <c r="B1898" s="0" t="s">
        <v>293</v>
      </c>
      <c r="C1898" s="0" t="n">
        <v>55</v>
      </c>
      <c r="D1898" s="0" t="n">
        <v>71</v>
      </c>
      <c r="E1898" s="0" t="n">
        <v>31</v>
      </c>
      <c r="F1898" s="0" t="n">
        <v>38</v>
      </c>
      <c r="G1898" s="0" t="n">
        <v>18</v>
      </c>
      <c r="H1898" s="0" t="n">
        <v>13</v>
      </c>
      <c r="I1898" s="0" t="n">
        <v>0</v>
      </c>
      <c r="J1898" s="0" t="n">
        <v>1</v>
      </c>
      <c r="K1898" s="0" t="n">
        <f aca="false">VLOOKUP(A1898,'Team Data'!$A$1:$E$659,2,FALSE())</f>
        <v>0</v>
      </c>
      <c r="L1898" s="0" t="n">
        <f aca="false">VLOOKUP(A1898,'Team Data'!$A$1:$E$659,3,FALSE())</f>
        <v>1</v>
      </c>
      <c r="M1898" s="0" t="n">
        <f aca="false">VLOOKUP(B1898,'Team Data'!$A$1:$E$659,2,FALSE())</f>
        <v>11</v>
      </c>
      <c r="N1898" s="0" t="n">
        <f aca="false">VLOOKUP(B1898,'Team Data'!$A$1:$E$659,3,FALSE())</f>
        <v>18</v>
      </c>
      <c r="O1898" s="0" t="n">
        <f aca="false">VLOOKUP(A1898,'Team Data'!$A$1:$E$659,4,FALSE())</f>
        <v>11</v>
      </c>
      <c r="P1898" s="0" t="n">
        <f aca="false">VLOOKUP(A1898,'Team Data'!$A$1:$E$659,5,FALSE())</f>
        <v>18</v>
      </c>
      <c r="Q1898" s="0" t="n">
        <f aca="false">VLOOKUP(B1898,'Team Data'!$A$1:$E$659,4,FALSE())</f>
        <v>403</v>
      </c>
      <c r="R1898" s="0" t="n">
        <f aca="false">VLOOKUP(B1898,'Team Data'!$A$1:$E$659,5,FALSE())</f>
        <v>446</v>
      </c>
      <c r="S1898" s="0" t="n">
        <f aca="false">IF(I1898=1,(MIN(30,(C1898-D1898)))*(M1898/(M1898+N1898))*(Q1898/(Q1898+R1898)),(MAX(-30,(C1898-D1898)))*(N1898/(M1898+N1898))*(R1898/(R1898+Q1898)))</f>
        <v>-5.21700986962349</v>
      </c>
      <c r="T1898" s="0" t="n">
        <f aca="false">IF(J1898=1,(MIN(30,(D1898-C1898)))*(K1898/(K1898+L1898))*(O1898/(O1898+P1898)),(MAX(-30,(D1898-C1898)))*(L1898/(K1898+L1898))*(P1898/(P1898+O1898)))</f>
        <v>0</v>
      </c>
      <c r="U1898" s="7" t="n">
        <v>43085</v>
      </c>
    </row>
    <row r="1899" customFormat="false" ht="15" hidden="false" customHeight="false" outlineLevel="0" collapsed="false">
      <c r="A1899" s="0" t="s">
        <v>65</v>
      </c>
      <c r="B1899" s="0" t="s">
        <v>312</v>
      </c>
      <c r="C1899" s="0" t="n">
        <v>60</v>
      </c>
      <c r="D1899" s="0" t="n">
        <v>76</v>
      </c>
      <c r="E1899" s="0" t="n">
        <v>30</v>
      </c>
      <c r="F1899" s="0" t="n">
        <v>36</v>
      </c>
      <c r="G1899" s="0" t="n">
        <v>16</v>
      </c>
      <c r="H1899" s="0" t="n">
        <v>11</v>
      </c>
      <c r="I1899" s="0" t="n">
        <v>0</v>
      </c>
      <c r="J1899" s="0" t="n">
        <v>1</v>
      </c>
      <c r="K1899" s="0" t="n">
        <f aca="false">VLOOKUP(A1899,'Team Data'!$A$1:$E$659,2,FALSE())</f>
        <v>7</v>
      </c>
      <c r="L1899" s="0" t="n">
        <f aca="false">VLOOKUP(A1899,'Team Data'!$A$1:$E$659,3,FALSE())</f>
        <v>20</v>
      </c>
      <c r="M1899" s="0" t="n">
        <f aca="false">VLOOKUP(B1899,'Team Data'!$A$1:$E$659,2,FALSE())</f>
        <v>20</v>
      </c>
      <c r="N1899" s="0" t="n">
        <f aca="false">VLOOKUP(B1899,'Team Data'!$A$1:$E$659,3,FALSE())</f>
        <v>16</v>
      </c>
      <c r="O1899" s="0" t="n">
        <f aca="false">VLOOKUP(A1899,'Team Data'!$A$1:$E$659,4,FALSE())</f>
        <v>381</v>
      </c>
      <c r="P1899" s="0" t="n">
        <f aca="false">VLOOKUP(A1899,'Team Data'!$A$1:$E$659,5,FALSE())</f>
        <v>427</v>
      </c>
      <c r="Q1899" s="0" t="n">
        <f aca="false">VLOOKUP(B1899,'Team Data'!$A$1:$E$659,4,FALSE())</f>
        <v>545</v>
      </c>
      <c r="R1899" s="0" t="n">
        <f aca="false">VLOOKUP(B1899,'Team Data'!$A$1:$E$659,5,FALSE())</f>
        <v>579</v>
      </c>
      <c r="S1899" s="0" t="n">
        <f aca="false">IF(I1899=1,(MIN(30,(C1899-D1899)))*(M1899/(M1899+N1899))*(Q1899/(Q1899+R1899)),(MAX(-30,(C1899-D1899)))*(N1899/(M1899+N1899))*(R1899/(R1899+Q1899)))</f>
        <v>-3.66310794780546</v>
      </c>
      <c r="T1899" s="0" t="n">
        <f aca="false">IF(J1899=1,(MIN(30,(D1899-C1899)))*(K1899/(K1899+L1899))*(O1899/(O1899+P1899)),(MAX(-30,(D1899-C1899)))*(L1899/(K1899+L1899))*(P1899/(P1899+O1899)))</f>
        <v>1.95599559955996</v>
      </c>
      <c r="U1899" s="7" t="n">
        <v>43085</v>
      </c>
    </row>
    <row r="1900" customFormat="false" ht="15" hidden="false" customHeight="false" outlineLevel="0" collapsed="false">
      <c r="A1900" s="0" t="s">
        <v>270</v>
      </c>
      <c r="B1900" s="0" t="s">
        <v>59</v>
      </c>
      <c r="C1900" s="0" t="n">
        <v>103</v>
      </c>
      <c r="D1900" s="0" t="n">
        <v>112</v>
      </c>
      <c r="E1900" s="0" t="n">
        <v>36</v>
      </c>
      <c r="F1900" s="0" t="n">
        <v>47</v>
      </c>
      <c r="G1900" s="0" t="n">
        <v>10</v>
      </c>
      <c r="H1900" s="0" t="n">
        <v>18</v>
      </c>
      <c r="I1900" s="0" t="n">
        <v>0</v>
      </c>
      <c r="J1900" s="0" t="n">
        <v>1</v>
      </c>
      <c r="K1900" s="0" t="n">
        <f aca="false">VLOOKUP(A1900,'Team Data'!$A$1:$E$659,2,FALSE())</f>
        <v>28</v>
      </c>
      <c r="L1900" s="0" t="n">
        <f aca="false">VLOOKUP(A1900,'Team Data'!$A$1:$E$659,3,FALSE())</f>
        <v>7</v>
      </c>
      <c r="M1900" s="0" t="n">
        <f aca="false">VLOOKUP(B1900,'Team Data'!$A$1:$E$659,2,FALSE())</f>
        <v>17</v>
      </c>
      <c r="N1900" s="0" t="n">
        <f aca="false">VLOOKUP(B1900,'Team Data'!$A$1:$E$659,3,FALSE())</f>
        <v>15</v>
      </c>
      <c r="O1900" s="0" t="n">
        <f aca="false">VLOOKUP(A1900,'Team Data'!$A$1:$E$659,4,FALSE())</f>
        <v>516</v>
      </c>
      <c r="P1900" s="0" t="n">
        <f aca="false">VLOOKUP(A1900,'Team Data'!$A$1:$E$659,5,FALSE())</f>
        <v>493</v>
      </c>
      <c r="Q1900" s="0" t="n">
        <f aca="false">VLOOKUP(B1900,'Team Data'!$A$1:$E$659,4,FALSE())</f>
        <v>627</v>
      </c>
      <c r="R1900" s="0" t="n">
        <f aca="false">VLOOKUP(B1900,'Team Data'!$A$1:$E$659,5,FALSE())</f>
        <v>441</v>
      </c>
      <c r="S1900" s="0" t="n">
        <f aca="false">IF(I1900=1,(MIN(30,(C1900-D1900)))*(M1900/(M1900+N1900))*(Q1900/(Q1900+R1900)),(MAX(-30,(C1900-D1900)))*(N1900/(M1900+N1900))*(R1900/(R1900+Q1900)))</f>
        <v>-1.74201193820225</v>
      </c>
      <c r="T1900" s="0" t="n">
        <f aca="false">IF(J1900=1,(MIN(30,(D1900-C1900)))*(K1900/(K1900+L1900))*(O1900/(O1900+P1900)),(MAX(-30,(D1900-C1900)))*(L1900/(K1900+L1900))*(P1900/(P1900+O1900)))</f>
        <v>3.68206144697721</v>
      </c>
      <c r="U1900" s="7" t="n">
        <v>43085</v>
      </c>
    </row>
    <row r="1901" customFormat="false" ht="15" hidden="false" customHeight="false" outlineLevel="0" collapsed="false">
      <c r="A1901" s="0" t="s">
        <v>657</v>
      </c>
      <c r="B1901" s="0" t="s">
        <v>116</v>
      </c>
      <c r="C1901" s="0" t="n">
        <v>65</v>
      </c>
      <c r="D1901" s="0" t="n">
        <v>100</v>
      </c>
      <c r="E1901" s="0" t="n">
        <v>27</v>
      </c>
      <c r="F1901" s="0" t="n">
        <v>61</v>
      </c>
      <c r="G1901" s="0" t="n">
        <v>19</v>
      </c>
      <c r="H1901" s="0" t="n">
        <v>15</v>
      </c>
      <c r="I1901" s="0" t="n">
        <v>0</v>
      </c>
      <c r="J1901" s="0" t="n">
        <v>1</v>
      </c>
      <c r="K1901" s="0" t="n">
        <f aca="false">VLOOKUP(A1901,'Team Data'!$A$1:$E$659,2,FALSE())</f>
        <v>0</v>
      </c>
      <c r="L1901" s="0" t="n">
        <f aca="false">VLOOKUP(A1901,'Team Data'!$A$1:$E$659,3,FALSE())</f>
        <v>1</v>
      </c>
      <c r="M1901" s="0" t="n">
        <f aca="false">VLOOKUP(B1901,'Team Data'!$A$1:$E$659,2,FALSE())</f>
        <v>6</v>
      </c>
      <c r="N1901" s="0" t="n">
        <f aca="false">VLOOKUP(B1901,'Team Data'!$A$1:$E$659,3,FALSE())</f>
        <v>25</v>
      </c>
      <c r="O1901" s="0" t="n">
        <f aca="false">VLOOKUP(A1901,'Team Data'!$A$1:$E$659,4,FALSE())</f>
        <v>6</v>
      </c>
      <c r="P1901" s="0" t="n">
        <f aca="false">VLOOKUP(A1901,'Team Data'!$A$1:$E$659,5,FALSE())</f>
        <v>25</v>
      </c>
      <c r="Q1901" s="0" t="n">
        <f aca="false">VLOOKUP(B1901,'Team Data'!$A$1:$E$659,4,FALSE())</f>
        <v>465</v>
      </c>
      <c r="R1901" s="0" t="n">
        <f aca="false">VLOOKUP(B1901,'Team Data'!$A$1:$E$659,5,FALSE())</f>
        <v>438</v>
      </c>
      <c r="S1901" s="0" t="n">
        <f aca="false">IF(I1901=1,(MIN(30,(C1901-D1901)))*(M1901/(M1901+N1901))*(Q1901/(Q1901+R1901)),(MAX(-30,(C1901-D1901)))*(N1901/(M1901+N1901))*(R1901/(R1901+Q1901)))</f>
        <v>-11.7350766262994</v>
      </c>
      <c r="T1901" s="0" t="n">
        <f aca="false">IF(J1901=1,(MIN(30,(D1901-C1901)))*(K1901/(K1901+L1901))*(O1901/(O1901+P1901)),(MAX(-30,(D1901-C1901)))*(L1901/(K1901+L1901))*(P1901/(P1901+O1901)))</f>
        <v>0</v>
      </c>
      <c r="U1901" s="7" t="n">
        <v>43085</v>
      </c>
    </row>
    <row r="1902" customFormat="false" ht="15" hidden="false" customHeight="false" outlineLevel="0" collapsed="false">
      <c r="A1902" s="0" t="s">
        <v>658</v>
      </c>
      <c r="B1902" s="0" t="s">
        <v>255</v>
      </c>
      <c r="C1902" s="0" t="n">
        <v>51</v>
      </c>
      <c r="D1902" s="0" t="n">
        <v>98</v>
      </c>
      <c r="E1902" s="0" t="n">
        <v>30</v>
      </c>
      <c r="F1902" s="0" t="n">
        <v>40</v>
      </c>
      <c r="G1902" s="0" t="n">
        <v>24</v>
      </c>
      <c r="H1902" s="0" t="n">
        <v>15</v>
      </c>
      <c r="I1902" s="0" t="n">
        <v>0</v>
      </c>
      <c r="J1902" s="0" t="n">
        <v>1</v>
      </c>
      <c r="K1902" s="0" t="n">
        <f aca="false">VLOOKUP(A1902,'Team Data'!$A$1:$E$659,2,FALSE())</f>
        <v>0</v>
      </c>
      <c r="L1902" s="0" t="n">
        <f aca="false">VLOOKUP(A1902,'Team Data'!$A$1:$E$659,3,FALSE())</f>
        <v>1</v>
      </c>
      <c r="M1902" s="0" t="n">
        <f aca="false">VLOOKUP(B1902,'Team Data'!$A$1:$E$659,2,FALSE())</f>
        <v>10</v>
      </c>
      <c r="N1902" s="0" t="n">
        <f aca="false">VLOOKUP(B1902,'Team Data'!$A$1:$E$659,3,FALSE())</f>
        <v>22</v>
      </c>
      <c r="O1902" s="0" t="n">
        <f aca="false">VLOOKUP(A1902,'Team Data'!$A$1:$E$659,4,FALSE())</f>
        <v>10</v>
      </c>
      <c r="P1902" s="0" t="n">
        <f aca="false">VLOOKUP(A1902,'Team Data'!$A$1:$E$659,5,FALSE())</f>
        <v>22</v>
      </c>
      <c r="Q1902" s="0" t="n">
        <f aca="false">VLOOKUP(B1902,'Team Data'!$A$1:$E$659,4,FALSE())</f>
        <v>520</v>
      </c>
      <c r="R1902" s="0" t="n">
        <f aca="false">VLOOKUP(B1902,'Team Data'!$A$1:$E$659,5,FALSE())</f>
        <v>472</v>
      </c>
      <c r="S1902" s="0" t="n">
        <f aca="false">IF(I1902=1,(MIN(30,(C1902-D1902)))*(M1902/(M1902+N1902))*(Q1902/(Q1902+R1902)),(MAX(-30,(C1902-D1902)))*(N1902/(M1902+N1902))*(R1902/(R1902+Q1902)))</f>
        <v>-9.81350806451613</v>
      </c>
      <c r="T1902" s="0" t="n">
        <f aca="false">IF(J1902=1,(MIN(30,(D1902-C1902)))*(K1902/(K1902+L1902))*(O1902/(O1902+P1902)),(MAX(-30,(D1902-C1902)))*(L1902/(K1902+L1902))*(P1902/(P1902+O1902)))</f>
        <v>0</v>
      </c>
      <c r="U1902" s="7" t="n">
        <v>43085</v>
      </c>
    </row>
    <row r="1903" customFormat="false" ht="15" hidden="false" customHeight="false" outlineLevel="0" collapsed="false">
      <c r="A1903" s="0" t="s">
        <v>71</v>
      </c>
      <c r="B1903" s="0" t="s">
        <v>281</v>
      </c>
      <c r="C1903" s="0" t="n">
        <v>62</v>
      </c>
      <c r="D1903" s="0" t="n">
        <v>75</v>
      </c>
      <c r="E1903" s="0" t="n">
        <v>29</v>
      </c>
      <c r="F1903" s="0" t="n">
        <v>30</v>
      </c>
      <c r="G1903" s="0" t="n">
        <v>20</v>
      </c>
      <c r="H1903" s="0" t="n">
        <v>15</v>
      </c>
      <c r="I1903" s="0" t="n">
        <v>0</v>
      </c>
      <c r="J1903" s="0" t="n">
        <v>1</v>
      </c>
      <c r="K1903" s="0" t="n">
        <f aca="false">VLOOKUP(A1903,'Team Data'!$A$1:$E$659,2,FALSE())</f>
        <v>15</v>
      </c>
      <c r="L1903" s="0" t="n">
        <f aca="false">VLOOKUP(A1903,'Team Data'!$A$1:$E$659,3,FALSE())</f>
        <v>15</v>
      </c>
      <c r="M1903" s="0" t="n">
        <f aca="false">VLOOKUP(B1903,'Team Data'!$A$1:$E$659,2,FALSE())</f>
        <v>19</v>
      </c>
      <c r="N1903" s="0" t="n">
        <f aca="false">VLOOKUP(B1903,'Team Data'!$A$1:$E$659,3,FALSE())</f>
        <v>16</v>
      </c>
      <c r="O1903" s="0" t="n">
        <f aca="false">VLOOKUP(A1903,'Team Data'!$A$1:$E$659,4,FALSE())</f>
        <v>467</v>
      </c>
      <c r="P1903" s="0" t="n">
        <f aca="false">VLOOKUP(A1903,'Team Data'!$A$1:$E$659,5,FALSE())</f>
        <v>451</v>
      </c>
      <c r="Q1903" s="0" t="n">
        <f aca="false">VLOOKUP(B1903,'Team Data'!$A$1:$E$659,4,FALSE())</f>
        <v>682</v>
      </c>
      <c r="R1903" s="0" t="n">
        <f aca="false">VLOOKUP(B1903,'Team Data'!$A$1:$E$659,5,FALSE())</f>
        <v>488</v>
      </c>
      <c r="S1903" s="0" t="n">
        <f aca="false">IF(I1903=1,(MIN(30,(C1903-D1903)))*(M1903/(M1903+N1903))*(Q1903/(Q1903+R1903)),(MAX(-30,(C1903-D1903)))*(N1903/(M1903+N1903))*(R1903/(R1903+Q1903)))</f>
        <v>-2.47873015873016</v>
      </c>
      <c r="T1903" s="0" t="n">
        <f aca="false">IF(J1903=1,(MIN(30,(D1903-C1903)))*(K1903/(K1903+L1903))*(O1903/(O1903+P1903)),(MAX(-30,(D1903-C1903)))*(L1903/(K1903+L1903))*(P1903/(P1903+O1903)))</f>
        <v>3.30664488017429</v>
      </c>
      <c r="U1903" s="7" t="n">
        <v>43085</v>
      </c>
    </row>
    <row r="1904" customFormat="false" ht="15" hidden="false" customHeight="false" outlineLevel="0" collapsed="false">
      <c r="A1904" s="0" t="s">
        <v>659</v>
      </c>
      <c r="B1904" s="0" t="s">
        <v>119</v>
      </c>
      <c r="C1904" s="0" t="n">
        <v>54</v>
      </c>
      <c r="D1904" s="0" t="n">
        <v>73</v>
      </c>
      <c r="E1904" s="0" t="n">
        <v>32</v>
      </c>
      <c r="F1904" s="0" t="n">
        <v>39</v>
      </c>
      <c r="G1904" s="0" t="n">
        <v>11</v>
      </c>
      <c r="H1904" s="0" t="n">
        <v>13</v>
      </c>
      <c r="I1904" s="0" t="n">
        <v>0</v>
      </c>
      <c r="J1904" s="0" t="n">
        <v>1</v>
      </c>
      <c r="K1904" s="0" t="n">
        <f aca="false">VLOOKUP(A1904,'Team Data'!$A$1:$E$659,2,FALSE())</f>
        <v>0</v>
      </c>
      <c r="L1904" s="0" t="n">
        <f aca="false">VLOOKUP(A1904,'Team Data'!$A$1:$E$659,3,FALSE())</f>
        <v>1</v>
      </c>
      <c r="M1904" s="0" t="n">
        <f aca="false">VLOOKUP(B1904,'Team Data'!$A$1:$E$659,2,FALSE())</f>
        <v>22</v>
      </c>
      <c r="N1904" s="0" t="n">
        <f aca="false">VLOOKUP(B1904,'Team Data'!$A$1:$E$659,3,FALSE())</f>
        <v>9</v>
      </c>
      <c r="O1904" s="0" t="n">
        <f aca="false">VLOOKUP(A1904,'Team Data'!$A$1:$E$659,4,FALSE())</f>
        <v>22</v>
      </c>
      <c r="P1904" s="0" t="n">
        <f aca="false">VLOOKUP(A1904,'Team Data'!$A$1:$E$659,5,FALSE())</f>
        <v>9</v>
      </c>
      <c r="Q1904" s="0" t="n">
        <f aca="false">VLOOKUP(B1904,'Team Data'!$A$1:$E$659,4,FALSE())</f>
        <v>454</v>
      </c>
      <c r="R1904" s="0" t="n">
        <f aca="false">VLOOKUP(B1904,'Team Data'!$A$1:$E$659,5,FALSE())</f>
        <v>502</v>
      </c>
      <c r="S1904" s="0" t="n">
        <f aca="false">IF(I1904=1,(MIN(30,(C1904-D1904)))*(M1904/(M1904+N1904))*(Q1904/(Q1904+R1904)),(MAX(-30,(C1904-D1904)))*(N1904/(M1904+N1904))*(R1904/(R1904+Q1904)))</f>
        <v>-2.89654474288028</v>
      </c>
      <c r="T1904" s="0" t="n">
        <f aca="false">IF(J1904=1,(MIN(30,(D1904-C1904)))*(K1904/(K1904+L1904))*(O1904/(O1904+P1904)),(MAX(-30,(D1904-C1904)))*(L1904/(K1904+L1904))*(P1904/(P1904+O1904)))</f>
        <v>0</v>
      </c>
      <c r="U1904" s="7" t="n">
        <v>43085</v>
      </c>
    </row>
    <row r="1905" customFormat="false" ht="15" hidden="false" customHeight="false" outlineLevel="0" collapsed="false">
      <c r="A1905" s="0" t="s">
        <v>305</v>
      </c>
      <c r="B1905" s="0" t="s">
        <v>258</v>
      </c>
      <c r="C1905" s="0" t="n">
        <v>61</v>
      </c>
      <c r="D1905" s="0" t="n">
        <v>74</v>
      </c>
      <c r="E1905" s="0" t="n">
        <v>26</v>
      </c>
      <c r="F1905" s="0" t="n">
        <v>33</v>
      </c>
      <c r="G1905" s="0" t="n">
        <v>15</v>
      </c>
      <c r="H1905" s="0" t="n">
        <v>15</v>
      </c>
      <c r="I1905" s="0" t="n">
        <v>0</v>
      </c>
      <c r="J1905" s="0" t="n">
        <v>1</v>
      </c>
      <c r="K1905" s="0" t="n">
        <f aca="false">VLOOKUP(A1905,'Team Data'!$A$1:$E$659,2,FALSE())</f>
        <v>22</v>
      </c>
      <c r="L1905" s="0" t="n">
        <f aca="false">VLOOKUP(A1905,'Team Data'!$A$1:$E$659,3,FALSE())</f>
        <v>11</v>
      </c>
      <c r="M1905" s="0" t="n">
        <f aca="false">VLOOKUP(B1905,'Team Data'!$A$1:$E$659,2,FALSE())</f>
        <v>22</v>
      </c>
      <c r="N1905" s="0" t="n">
        <f aca="false">VLOOKUP(B1905,'Team Data'!$A$1:$E$659,3,FALSE())</f>
        <v>17</v>
      </c>
      <c r="O1905" s="0" t="n">
        <f aca="false">VLOOKUP(A1905,'Team Data'!$A$1:$E$659,4,FALSE())</f>
        <v>522</v>
      </c>
      <c r="P1905" s="0" t="n">
        <f aca="false">VLOOKUP(A1905,'Team Data'!$A$1:$E$659,5,FALSE())</f>
        <v>501</v>
      </c>
      <c r="Q1905" s="0" t="n">
        <f aca="false">VLOOKUP(B1905,'Team Data'!$A$1:$E$659,4,FALSE())</f>
        <v>712</v>
      </c>
      <c r="R1905" s="0" t="n">
        <f aca="false">VLOOKUP(B1905,'Team Data'!$A$1:$E$659,5,FALSE())</f>
        <v>575</v>
      </c>
      <c r="S1905" s="0" t="n">
        <f aca="false">IF(I1905=1,(MIN(30,(C1905-D1905)))*(M1905/(M1905+N1905))*(Q1905/(Q1905+R1905)),(MAX(-30,(C1905-D1905)))*(N1905/(M1905+N1905))*(R1905/(R1905+Q1905)))</f>
        <v>-2.53172753172753</v>
      </c>
      <c r="T1905" s="0" t="n">
        <f aca="false">IF(J1905=1,(MIN(30,(D1905-C1905)))*(K1905/(K1905+L1905))*(O1905/(O1905+P1905)),(MAX(-30,(D1905-C1905)))*(L1905/(K1905+L1905))*(P1905/(P1905+O1905)))</f>
        <v>4.42228739002933</v>
      </c>
      <c r="U1905" s="7" t="n">
        <v>43085</v>
      </c>
    </row>
    <row r="1906" customFormat="false" ht="15" hidden="false" customHeight="false" outlineLevel="0" collapsed="false">
      <c r="A1906" s="0" t="s">
        <v>152</v>
      </c>
      <c r="B1906" s="0" t="s">
        <v>165</v>
      </c>
      <c r="C1906" s="0" t="n">
        <v>81</v>
      </c>
      <c r="D1906" s="0" t="n">
        <v>72</v>
      </c>
      <c r="E1906" s="0" t="n">
        <v>34</v>
      </c>
      <c r="F1906" s="0" t="n">
        <v>35</v>
      </c>
      <c r="G1906" s="0" t="n">
        <v>11</v>
      </c>
      <c r="H1906" s="0" t="n">
        <v>12</v>
      </c>
      <c r="I1906" s="0" t="n">
        <v>1</v>
      </c>
      <c r="J1906" s="0" t="n">
        <v>0</v>
      </c>
      <c r="K1906" s="0" t="n">
        <f aca="false">VLOOKUP(A1906,'Team Data'!$A$1:$E$659,2,FALSE())</f>
        <v>22</v>
      </c>
      <c r="L1906" s="0" t="n">
        <f aca="false">VLOOKUP(A1906,'Team Data'!$A$1:$E$659,3,FALSE())</f>
        <v>14</v>
      </c>
      <c r="M1906" s="0" t="n">
        <f aca="false">VLOOKUP(B1906,'Team Data'!$A$1:$E$659,2,FALSE())</f>
        <v>21</v>
      </c>
      <c r="N1906" s="0" t="n">
        <f aca="false">VLOOKUP(B1906,'Team Data'!$A$1:$E$659,3,FALSE())</f>
        <v>13</v>
      </c>
      <c r="O1906" s="0" t="n">
        <f aca="false">VLOOKUP(A1906,'Team Data'!$A$1:$E$659,4,FALSE())</f>
        <v>725</v>
      </c>
      <c r="P1906" s="0" t="n">
        <f aca="false">VLOOKUP(A1906,'Team Data'!$A$1:$E$659,5,FALSE())</f>
        <v>474</v>
      </c>
      <c r="Q1906" s="0" t="n">
        <f aca="false">VLOOKUP(B1906,'Team Data'!$A$1:$E$659,4,FALSE())</f>
        <v>568</v>
      </c>
      <c r="R1906" s="0" t="n">
        <f aca="false">VLOOKUP(B1906,'Team Data'!$A$1:$E$659,5,FALSE())</f>
        <v>531</v>
      </c>
      <c r="S1906" s="0" t="n">
        <f aca="false">IF(I1906=1,(MIN(30,(C1906-D1906)))*(M1906/(M1906+N1906))*(Q1906/(Q1906+R1906)),(MAX(-30,(C1906-D1906)))*(N1906/(M1906+N1906))*(R1906/(R1906+Q1906)))</f>
        <v>2.87298613713001</v>
      </c>
      <c r="T1906" s="0" t="n">
        <f aca="false">IF(J1906=1,(MIN(30,(D1906-C1906)))*(K1906/(K1906+L1906))*(O1906/(O1906+P1906)),(MAX(-30,(D1906-C1906)))*(L1906/(K1906+L1906))*(P1906/(P1906+O1906)))</f>
        <v>-1.3836530442035</v>
      </c>
      <c r="U1906" s="7" t="n">
        <v>43085</v>
      </c>
    </row>
    <row r="1907" customFormat="false" ht="15" hidden="false" customHeight="false" outlineLevel="0" collapsed="false">
      <c r="A1907" s="0" t="s">
        <v>125</v>
      </c>
      <c r="B1907" s="0" t="s">
        <v>345</v>
      </c>
      <c r="C1907" s="0" t="n">
        <v>65</v>
      </c>
      <c r="D1907" s="0" t="n">
        <v>81</v>
      </c>
      <c r="E1907" s="0" t="n">
        <v>33</v>
      </c>
      <c r="F1907" s="0" t="n">
        <v>33</v>
      </c>
      <c r="G1907" s="0" t="n">
        <v>20</v>
      </c>
      <c r="H1907" s="0" t="n">
        <v>12</v>
      </c>
      <c r="I1907" s="0" t="n">
        <v>0</v>
      </c>
      <c r="J1907" s="0" t="n">
        <v>1</v>
      </c>
      <c r="K1907" s="0" t="n">
        <f aca="false">VLOOKUP(A1907,'Team Data'!$A$1:$E$659,2,FALSE())</f>
        <v>13</v>
      </c>
      <c r="L1907" s="0" t="n">
        <f aca="false">VLOOKUP(A1907,'Team Data'!$A$1:$E$659,3,FALSE())</f>
        <v>18</v>
      </c>
      <c r="M1907" s="0" t="n">
        <f aca="false">VLOOKUP(B1907,'Team Data'!$A$1:$E$659,2,FALSE())</f>
        <v>27</v>
      </c>
      <c r="N1907" s="0" t="n">
        <f aca="false">VLOOKUP(B1907,'Team Data'!$A$1:$E$659,3,FALSE())</f>
        <v>11</v>
      </c>
      <c r="O1907" s="0" t="n">
        <f aca="false">VLOOKUP(A1907,'Team Data'!$A$1:$E$659,4,FALSE())</f>
        <v>547</v>
      </c>
      <c r="P1907" s="0" t="n">
        <f aca="false">VLOOKUP(A1907,'Team Data'!$A$1:$E$659,5,FALSE())</f>
        <v>412</v>
      </c>
      <c r="Q1907" s="0" t="n">
        <f aca="false">VLOOKUP(B1907,'Team Data'!$A$1:$E$659,4,FALSE())</f>
        <v>718</v>
      </c>
      <c r="R1907" s="0" t="n">
        <f aca="false">VLOOKUP(B1907,'Team Data'!$A$1:$E$659,5,FALSE())</f>
        <v>515</v>
      </c>
      <c r="S1907" s="0" t="n">
        <f aca="false">IF(I1907=1,(MIN(30,(C1907-D1907)))*(M1907/(M1907+N1907))*(Q1907/(Q1907+R1907)),(MAX(-30,(C1907-D1907)))*(N1907/(M1907+N1907))*(R1907/(R1907+Q1907)))</f>
        <v>-1.93451999829257</v>
      </c>
      <c r="T1907" s="0" t="n">
        <f aca="false">IF(J1907=1,(MIN(30,(D1907-C1907)))*(K1907/(K1907+L1907))*(O1907/(O1907+P1907)),(MAX(-30,(D1907-C1907)))*(L1907/(K1907+L1907))*(P1907/(P1907+O1907)))</f>
        <v>3.82710484711898</v>
      </c>
      <c r="U1907" s="7" t="n">
        <v>43085</v>
      </c>
    </row>
    <row r="1908" customFormat="false" ht="15" hidden="false" customHeight="false" outlineLevel="0" collapsed="false">
      <c r="A1908" s="0" t="s">
        <v>167</v>
      </c>
      <c r="B1908" s="0" t="s">
        <v>98</v>
      </c>
      <c r="C1908" s="0" t="n">
        <v>59</v>
      </c>
      <c r="D1908" s="0" t="n">
        <v>50</v>
      </c>
      <c r="E1908" s="0" t="n">
        <v>39</v>
      </c>
      <c r="F1908" s="0" t="n">
        <v>44</v>
      </c>
      <c r="G1908" s="0" t="n">
        <v>8</v>
      </c>
      <c r="H1908" s="0" t="n">
        <v>11</v>
      </c>
      <c r="I1908" s="0" t="n">
        <v>1</v>
      </c>
      <c r="J1908" s="0" t="n">
        <v>0</v>
      </c>
      <c r="K1908" s="0" t="n">
        <f aca="false">VLOOKUP(A1908,'Team Data'!$A$1:$E$659,2,FALSE())</f>
        <v>22</v>
      </c>
      <c r="L1908" s="0" t="n">
        <f aca="false">VLOOKUP(A1908,'Team Data'!$A$1:$E$659,3,FALSE())</f>
        <v>10</v>
      </c>
      <c r="M1908" s="0" t="n">
        <f aca="false">VLOOKUP(B1908,'Team Data'!$A$1:$E$659,2,FALSE())</f>
        <v>15</v>
      </c>
      <c r="N1908" s="0" t="n">
        <f aca="false">VLOOKUP(B1908,'Team Data'!$A$1:$E$659,3,FALSE())</f>
        <v>18</v>
      </c>
      <c r="O1908" s="0" t="n">
        <f aca="false">VLOOKUP(A1908,'Team Data'!$A$1:$E$659,4,FALSE())</f>
        <v>612</v>
      </c>
      <c r="P1908" s="0" t="n">
        <f aca="false">VLOOKUP(A1908,'Team Data'!$A$1:$E$659,5,FALSE())</f>
        <v>453</v>
      </c>
      <c r="Q1908" s="0" t="n">
        <f aca="false">VLOOKUP(B1908,'Team Data'!$A$1:$E$659,4,FALSE())</f>
        <v>568</v>
      </c>
      <c r="R1908" s="0" t="n">
        <f aca="false">VLOOKUP(B1908,'Team Data'!$A$1:$E$659,5,FALSE())</f>
        <v>506</v>
      </c>
      <c r="S1908" s="0" t="n">
        <f aca="false">IF(I1908=1,(MIN(30,(C1908-D1908)))*(M1908/(M1908+N1908))*(Q1908/(Q1908+R1908)),(MAX(-30,(C1908-D1908)))*(N1908/(M1908+N1908))*(R1908/(R1908+Q1908)))</f>
        <v>2.16353478923311</v>
      </c>
      <c r="T1908" s="0" t="n">
        <f aca="false">IF(J1908=1,(MIN(30,(D1908-C1908)))*(K1908/(K1908+L1908))*(O1908/(O1908+P1908)),(MAX(-30,(D1908-C1908)))*(L1908/(K1908+L1908))*(P1908/(P1908+O1908)))</f>
        <v>-1.19630281690141</v>
      </c>
      <c r="U1908" s="7" t="n">
        <v>43085</v>
      </c>
    </row>
    <row r="1909" customFormat="false" ht="15" hidden="false" customHeight="false" outlineLevel="0" collapsed="false">
      <c r="A1909" s="0" t="s">
        <v>317</v>
      </c>
      <c r="B1909" s="0" t="s">
        <v>185</v>
      </c>
      <c r="C1909" s="0" t="n">
        <v>81</v>
      </c>
      <c r="D1909" s="0" t="n">
        <v>76</v>
      </c>
      <c r="E1909" s="0" t="n">
        <v>34</v>
      </c>
      <c r="F1909" s="0" t="n">
        <v>28</v>
      </c>
      <c r="G1909" s="0" t="n">
        <v>13</v>
      </c>
      <c r="H1909" s="0" t="n">
        <v>9</v>
      </c>
      <c r="I1909" s="0" t="n">
        <v>1</v>
      </c>
      <c r="J1909" s="0" t="n">
        <v>0</v>
      </c>
      <c r="K1909" s="0" t="n">
        <f aca="false">VLOOKUP(A1909,'Team Data'!$A$1:$E$659,2,FALSE())</f>
        <v>27</v>
      </c>
      <c r="L1909" s="0" t="n">
        <f aca="false">VLOOKUP(A1909,'Team Data'!$A$1:$E$659,3,FALSE())</f>
        <v>8</v>
      </c>
      <c r="M1909" s="0" t="n">
        <f aca="false">VLOOKUP(B1909,'Team Data'!$A$1:$E$659,2,FALSE())</f>
        <v>21</v>
      </c>
      <c r="N1909" s="0" t="n">
        <f aca="false">VLOOKUP(B1909,'Team Data'!$A$1:$E$659,3,FALSE())</f>
        <v>12</v>
      </c>
      <c r="O1909" s="0" t="n">
        <f aca="false">VLOOKUP(A1909,'Team Data'!$A$1:$E$659,4,FALSE())</f>
        <v>534</v>
      </c>
      <c r="P1909" s="0" t="n">
        <f aca="false">VLOOKUP(A1909,'Team Data'!$A$1:$E$659,5,FALSE())</f>
        <v>523</v>
      </c>
      <c r="Q1909" s="0" t="n">
        <f aca="false">VLOOKUP(B1909,'Team Data'!$A$1:$E$659,4,FALSE())</f>
        <v>618</v>
      </c>
      <c r="R1909" s="0" t="n">
        <f aca="false">VLOOKUP(B1909,'Team Data'!$A$1:$E$659,5,FALSE())</f>
        <v>486</v>
      </c>
      <c r="S1909" s="0" t="n">
        <f aca="false">IF(I1909=1,(MIN(30,(C1909-D1909)))*(M1909/(M1909+N1909))*(Q1909/(Q1909+R1909)),(MAX(-30,(C1909-D1909)))*(N1909/(M1909+N1909))*(R1909/(R1909+Q1909)))</f>
        <v>1.78112648221344</v>
      </c>
      <c r="T1909" s="0" t="n">
        <f aca="false">IF(J1909=1,(MIN(30,(D1909-C1909)))*(K1909/(K1909+L1909))*(O1909/(O1909+P1909)),(MAX(-30,(D1909-C1909)))*(L1909/(K1909+L1909))*(P1909/(P1909+O1909)))</f>
        <v>-0.56548182186782</v>
      </c>
      <c r="U1909" s="7" t="n">
        <v>43085</v>
      </c>
    </row>
    <row r="1910" customFormat="false" ht="15" hidden="false" customHeight="false" outlineLevel="0" collapsed="false">
      <c r="A1910" s="0" t="s">
        <v>169</v>
      </c>
      <c r="B1910" s="0" t="s">
        <v>72</v>
      </c>
      <c r="C1910" s="0" t="n">
        <v>90</v>
      </c>
      <c r="D1910" s="0" t="n">
        <v>58</v>
      </c>
      <c r="E1910" s="0" t="n">
        <v>44</v>
      </c>
      <c r="F1910" s="0" t="n">
        <v>37</v>
      </c>
      <c r="G1910" s="0" t="n">
        <v>9</v>
      </c>
      <c r="H1910" s="0" t="n">
        <v>23</v>
      </c>
      <c r="I1910" s="0" t="n">
        <v>1</v>
      </c>
      <c r="J1910" s="0" t="n">
        <v>0</v>
      </c>
      <c r="K1910" s="0" t="n">
        <f aca="false">VLOOKUP(A1910,'Team Data'!$A$1:$E$659,2,FALSE())</f>
        <v>32</v>
      </c>
      <c r="L1910" s="0" t="n">
        <f aca="false">VLOOKUP(A1910,'Team Data'!$A$1:$E$659,3,FALSE())</f>
        <v>7</v>
      </c>
      <c r="M1910" s="0" t="n">
        <f aca="false">VLOOKUP(B1910,'Team Data'!$A$1:$E$659,2,FALSE())</f>
        <v>8</v>
      </c>
      <c r="N1910" s="0" t="n">
        <f aca="false">VLOOKUP(B1910,'Team Data'!$A$1:$E$659,3,FALSE())</f>
        <v>24</v>
      </c>
      <c r="O1910" s="0" t="n">
        <f aca="false">VLOOKUP(A1910,'Team Data'!$A$1:$E$659,4,FALSE())</f>
        <v>785</v>
      </c>
      <c r="P1910" s="0" t="n">
        <f aca="false">VLOOKUP(A1910,'Team Data'!$A$1:$E$659,5,FALSE())</f>
        <v>531</v>
      </c>
      <c r="Q1910" s="0" t="n">
        <f aca="false">VLOOKUP(B1910,'Team Data'!$A$1:$E$659,4,FALSE())</f>
        <v>529</v>
      </c>
      <c r="R1910" s="0" t="n">
        <f aca="false">VLOOKUP(B1910,'Team Data'!$A$1:$E$659,5,FALSE())</f>
        <v>470</v>
      </c>
      <c r="S1910" s="0" t="n">
        <f aca="false">IF(I1910=1,(MIN(30,(C1910-D1910)))*(M1910/(M1910+N1910))*(Q1910/(Q1910+R1910)),(MAX(-30,(C1910-D1910)))*(N1910/(M1910+N1910))*(R1910/(R1910+Q1910)))</f>
        <v>3.97147147147147</v>
      </c>
      <c r="T1910" s="0" t="n">
        <f aca="false">IF(J1910=1,(MIN(30,(D1910-C1910)))*(K1910/(K1910+L1910))*(O1910/(O1910+P1910)),(MAX(-30,(D1910-C1910)))*(L1910/(K1910+L1910))*(P1910/(P1910+O1910)))</f>
        <v>-2.17266775777414</v>
      </c>
      <c r="U1910" s="7" t="n">
        <v>43085</v>
      </c>
    </row>
    <row r="1911" customFormat="false" ht="15" hidden="false" customHeight="false" outlineLevel="0" collapsed="false">
      <c r="A1911" s="0" t="s">
        <v>263</v>
      </c>
      <c r="B1911" s="0" t="s">
        <v>244</v>
      </c>
      <c r="C1911" s="0" t="n">
        <v>65</v>
      </c>
      <c r="D1911" s="0" t="n">
        <v>71</v>
      </c>
      <c r="E1911" s="0" t="n">
        <v>46</v>
      </c>
      <c r="F1911" s="0" t="n">
        <v>46</v>
      </c>
      <c r="G1911" s="0" t="n">
        <v>18</v>
      </c>
      <c r="H1911" s="0" t="n">
        <v>8</v>
      </c>
      <c r="I1911" s="0" t="n">
        <v>0</v>
      </c>
      <c r="J1911" s="0" t="n">
        <v>1</v>
      </c>
      <c r="K1911" s="0" t="n">
        <f aca="false">VLOOKUP(A1911,'Team Data'!$A$1:$E$659,2,FALSE())</f>
        <v>22</v>
      </c>
      <c r="L1911" s="0" t="n">
        <f aca="false">VLOOKUP(A1911,'Team Data'!$A$1:$E$659,3,FALSE())</f>
        <v>12</v>
      </c>
      <c r="M1911" s="0" t="n">
        <f aca="false">VLOOKUP(B1911,'Team Data'!$A$1:$E$659,2,FALSE())</f>
        <v>15</v>
      </c>
      <c r="N1911" s="0" t="n">
        <f aca="false">VLOOKUP(B1911,'Team Data'!$A$1:$E$659,3,FALSE())</f>
        <v>19</v>
      </c>
      <c r="O1911" s="0" t="n">
        <f aca="false">VLOOKUP(A1911,'Team Data'!$A$1:$E$659,4,FALSE())</f>
        <v>670</v>
      </c>
      <c r="P1911" s="0" t="n">
        <f aca="false">VLOOKUP(A1911,'Team Data'!$A$1:$E$659,5,FALSE())</f>
        <v>461</v>
      </c>
      <c r="Q1911" s="0" t="n">
        <f aca="false">VLOOKUP(B1911,'Team Data'!$A$1:$E$659,4,FALSE())</f>
        <v>608</v>
      </c>
      <c r="R1911" s="0" t="n">
        <f aca="false">VLOOKUP(B1911,'Team Data'!$A$1:$E$659,5,FALSE())</f>
        <v>484</v>
      </c>
      <c r="S1911" s="0" t="n">
        <f aca="false">IF(I1911=1,(MIN(30,(C1911-D1911)))*(M1911/(M1911+N1911))*(Q1911/(Q1911+R1911)),(MAX(-30,(C1911-D1911)))*(N1911/(M1911+N1911))*(R1911/(R1911+Q1911)))</f>
        <v>-1.48610213316096</v>
      </c>
      <c r="T1911" s="0" t="n">
        <f aca="false">IF(J1911=1,(MIN(30,(D1911-C1911)))*(K1911/(K1911+L1911))*(O1911/(O1911+P1911)),(MAX(-30,(D1911-C1911)))*(L1911/(K1911+L1911))*(P1911/(P1911+O1911)))</f>
        <v>2.2998907785926</v>
      </c>
      <c r="U1911" s="7" t="n">
        <v>43085</v>
      </c>
    </row>
    <row r="1912" customFormat="false" ht="15" hidden="false" customHeight="false" outlineLevel="0" collapsed="false">
      <c r="A1912" s="0" t="s">
        <v>235</v>
      </c>
      <c r="B1912" s="0" t="s">
        <v>38</v>
      </c>
      <c r="C1912" s="0" t="n">
        <v>82</v>
      </c>
      <c r="D1912" s="0" t="n">
        <v>67</v>
      </c>
      <c r="E1912" s="0" t="n">
        <v>31</v>
      </c>
      <c r="F1912" s="0" t="n">
        <v>37</v>
      </c>
      <c r="G1912" s="0" t="n">
        <v>18</v>
      </c>
      <c r="H1912" s="0" t="n">
        <v>17</v>
      </c>
      <c r="I1912" s="0" t="n">
        <v>1</v>
      </c>
      <c r="J1912" s="0" t="n">
        <v>0</v>
      </c>
      <c r="K1912" s="0" t="n">
        <f aca="false">VLOOKUP(A1912,'Team Data'!$A$1:$E$659,2,FALSE())</f>
        <v>30</v>
      </c>
      <c r="L1912" s="0" t="n">
        <f aca="false">VLOOKUP(A1912,'Team Data'!$A$1:$E$659,3,FALSE())</f>
        <v>7</v>
      </c>
      <c r="M1912" s="0" t="n">
        <f aca="false">VLOOKUP(B1912,'Team Data'!$A$1:$E$659,2,FALSE())</f>
        <v>21</v>
      </c>
      <c r="N1912" s="0" t="n">
        <f aca="false">VLOOKUP(B1912,'Team Data'!$A$1:$E$659,3,FALSE())</f>
        <v>14</v>
      </c>
      <c r="O1912" s="0" t="n">
        <f aca="false">VLOOKUP(A1912,'Team Data'!$A$1:$E$659,4,FALSE())</f>
        <v>726</v>
      </c>
      <c r="P1912" s="0" t="n">
        <f aca="false">VLOOKUP(A1912,'Team Data'!$A$1:$E$659,5,FALSE())</f>
        <v>521</v>
      </c>
      <c r="Q1912" s="0" t="n">
        <f aca="false">VLOOKUP(B1912,'Team Data'!$A$1:$E$659,4,FALSE())</f>
        <v>713</v>
      </c>
      <c r="R1912" s="0" t="n">
        <f aca="false">VLOOKUP(B1912,'Team Data'!$A$1:$E$659,5,FALSE())</f>
        <v>450</v>
      </c>
      <c r="S1912" s="0" t="n">
        <f aca="false">IF(I1912=1,(MIN(30,(C1912-D1912)))*(M1912/(M1912+N1912))*(Q1912/(Q1912+R1912)),(MAX(-30,(C1912-D1912)))*(N1912/(M1912+N1912))*(R1912/(R1912+Q1912)))</f>
        <v>5.51762682717111</v>
      </c>
      <c r="T1912" s="0" t="n">
        <f aca="false">IF(J1912=1,(MIN(30,(D1912-C1912)))*(K1912/(K1912+L1912))*(O1912/(O1912+P1912)),(MAX(-30,(D1912-C1912)))*(L1912/(K1912+L1912))*(P1912/(P1912+O1912)))</f>
        <v>-1.18565638613754</v>
      </c>
      <c r="U1912" s="7" t="n">
        <v>43085</v>
      </c>
    </row>
    <row r="1913" customFormat="false" ht="15" hidden="false" customHeight="false" outlineLevel="0" collapsed="false">
      <c r="A1913" s="0" t="s">
        <v>285</v>
      </c>
      <c r="B1913" s="0" t="s">
        <v>99</v>
      </c>
      <c r="C1913" s="0" t="n">
        <v>86</v>
      </c>
      <c r="D1913" s="0" t="n">
        <v>79</v>
      </c>
      <c r="E1913" s="0" t="n">
        <v>44</v>
      </c>
      <c r="F1913" s="0" t="n">
        <v>37</v>
      </c>
      <c r="G1913" s="0" t="n">
        <v>16</v>
      </c>
      <c r="H1913" s="0" t="n">
        <v>16</v>
      </c>
      <c r="I1913" s="0" t="n">
        <v>1</v>
      </c>
      <c r="J1913" s="0" t="n">
        <v>0</v>
      </c>
      <c r="K1913" s="0" t="n">
        <f aca="false">VLOOKUP(A1913,'Team Data'!$A$1:$E$659,2,FALSE())</f>
        <v>23</v>
      </c>
      <c r="L1913" s="0" t="n">
        <f aca="false">VLOOKUP(A1913,'Team Data'!$A$1:$E$659,3,FALSE())</f>
        <v>14</v>
      </c>
      <c r="M1913" s="0" t="n">
        <f aca="false">VLOOKUP(B1913,'Team Data'!$A$1:$E$659,2,FALSE())</f>
        <v>15</v>
      </c>
      <c r="N1913" s="0" t="n">
        <f aca="false">VLOOKUP(B1913,'Team Data'!$A$1:$E$659,3,FALSE())</f>
        <v>15</v>
      </c>
      <c r="O1913" s="0" t="n">
        <f aca="false">VLOOKUP(A1913,'Team Data'!$A$1:$E$659,4,FALSE())</f>
        <v>752</v>
      </c>
      <c r="P1913" s="0" t="n">
        <f aca="false">VLOOKUP(A1913,'Team Data'!$A$1:$E$659,5,FALSE())</f>
        <v>485</v>
      </c>
      <c r="Q1913" s="0" t="n">
        <f aca="false">VLOOKUP(B1913,'Team Data'!$A$1:$E$659,4,FALSE())</f>
        <v>543</v>
      </c>
      <c r="R1913" s="0" t="n">
        <f aca="false">VLOOKUP(B1913,'Team Data'!$A$1:$E$659,5,FALSE())</f>
        <v>466</v>
      </c>
      <c r="S1913" s="0" t="n">
        <f aca="false">IF(I1913=1,(MIN(30,(C1913-D1913)))*(M1913/(M1913+N1913))*(Q1913/(Q1913+R1913)),(MAX(-30,(C1913-D1913)))*(N1913/(M1913+N1913))*(R1913/(R1913+Q1913)))</f>
        <v>1.88354806739346</v>
      </c>
      <c r="T1913" s="0" t="n">
        <f aca="false">IF(J1913=1,(MIN(30,(D1913-C1913)))*(K1913/(K1913+L1913))*(O1913/(O1913+P1913)),(MAX(-30,(D1913-C1913)))*(L1913/(K1913+L1913))*(P1913/(P1913+O1913)))</f>
        <v>-1.03847582424785</v>
      </c>
      <c r="U1913" s="7" t="n">
        <v>43085</v>
      </c>
    </row>
    <row r="1914" customFormat="false" ht="15" hidden="false" customHeight="false" outlineLevel="0" collapsed="false">
      <c r="A1914" s="0" t="s">
        <v>647</v>
      </c>
      <c r="B1914" s="0" t="s">
        <v>144</v>
      </c>
      <c r="C1914" s="0" t="n">
        <v>40</v>
      </c>
      <c r="D1914" s="0" t="n">
        <v>96</v>
      </c>
      <c r="E1914" s="0" t="n">
        <v>26</v>
      </c>
      <c r="F1914" s="0" t="n">
        <v>50</v>
      </c>
      <c r="G1914" s="0" t="n">
        <v>13</v>
      </c>
      <c r="H1914" s="0" t="n">
        <v>11</v>
      </c>
      <c r="I1914" s="0" t="n">
        <v>0</v>
      </c>
      <c r="J1914" s="0" t="n">
        <v>1</v>
      </c>
      <c r="K1914" s="0" t="n">
        <f aca="false">VLOOKUP(A1914,'Team Data'!$A$1:$E$659,2,FALSE())</f>
        <v>0</v>
      </c>
      <c r="L1914" s="0" t="n">
        <f aca="false">VLOOKUP(A1914,'Team Data'!$A$1:$E$659,3,FALSE())</f>
        <v>2</v>
      </c>
      <c r="M1914" s="0" t="n">
        <f aca="false">VLOOKUP(B1914,'Team Data'!$A$1:$E$659,2,FALSE())</f>
        <v>22</v>
      </c>
      <c r="N1914" s="0" t="n">
        <f aca="false">VLOOKUP(B1914,'Team Data'!$A$1:$E$659,3,FALSE())</f>
        <v>15</v>
      </c>
      <c r="O1914" s="0" t="n">
        <f aca="false">VLOOKUP(A1914,'Team Data'!$A$1:$E$659,4,FALSE())</f>
        <v>30</v>
      </c>
      <c r="P1914" s="0" t="n">
        <f aca="false">VLOOKUP(A1914,'Team Data'!$A$1:$E$659,5,FALSE())</f>
        <v>36</v>
      </c>
      <c r="Q1914" s="0" t="n">
        <f aca="false">VLOOKUP(B1914,'Team Data'!$A$1:$E$659,4,FALSE())</f>
        <v>570</v>
      </c>
      <c r="R1914" s="0" t="n">
        <f aca="false">VLOOKUP(B1914,'Team Data'!$A$1:$E$659,5,FALSE())</f>
        <v>569</v>
      </c>
      <c r="S1914" s="0" t="n">
        <f aca="false">IF(I1914=1,(MIN(30,(C1914-D1914)))*(M1914/(M1914+N1914))*(Q1914/(Q1914+R1914)),(MAX(-30,(C1914-D1914)))*(N1914/(M1914+N1914))*(R1914/(R1914+Q1914)))</f>
        <v>-6.07574211612842</v>
      </c>
      <c r="T1914" s="0" t="n">
        <f aca="false">IF(J1914=1,(MIN(30,(D1914-C1914)))*(K1914/(K1914+L1914))*(O1914/(O1914+P1914)),(MAX(-30,(D1914-C1914)))*(L1914/(K1914+L1914))*(P1914/(P1914+O1914)))</f>
        <v>0</v>
      </c>
      <c r="U1914" s="7" t="n">
        <v>43085</v>
      </c>
    </row>
    <row r="1915" customFormat="false" ht="15" hidden="false" customHeight="false" outlineLevel="0" collapsed="false">
      <c r="A1915" s="0" t="s">
        <v>282</v>
      </c>
      <c r="B1915" s="0" t="s">
        <v>139</v>
      </c>
      <c r="C1915" s="0" t="n">
        <v>83</v>
      </c>
      <c r="D1915" s="0" t="n">
        <v>82</v>
      </c>
      <c r="E1915" s="0" t="n">
        <v>32</v>
      </c>
      <c r="F1915" s="0" t="n">
        <v>30</v>
      </c>
      <c r="G1915" s="0" t="n">
        <v>17</v>
      </c>
      <c r="H1915" s="0" t="n">
        <v>17</v>
      </c>
      <c r="I1915" s="0" t="n">
        <v>1</v>
      </c>
      <c r="J1915" s="0" t="n">
        <v>0</v>
      </c>
      <c r="K1915" s="0" t="n">
        <f aca="false">VLOOKUP(A1915,'Team Data'!$A$1:$E$659,2,FALSE())</f>
        <v>28</v>
      </c>
      <c r="L1915" s="0" t="n">
        <f aca="false">VLOOKUP(A1915,'Team Data'!$A$1:$E$659,3,FALSE())</f>
        <v>7</v>
      </c>
      <c r="M1915" s="0" t="n">
        <f aca="false">VLOOKUP(B1915,'Team Data'!$A$1:$E$659,2,FALSE())</f>
        <v>17</v>
      </c>
      <c r="N1915" s="0" t="n">
        <f aca="false">VLOOKUP(B1915,'Team Data'!$A$1:$E$659,3,FALSE())</f>
        <v>14</v>
      </c>
      <c r="O1915" s="0" t="n">
        <f aca="false">VLOOKUP(A1915,'Team Data'!$A$1:$E$659,4,FALSE())</f>
        <v>478</v>
      </c>
      <c r="P1915" s="0" t="n">
        <f aca="false">VLOOKUP(A1915,'Team Data'!$A$1:$E$659,5,FALSE())</f>
        <v>538</v>
      </c>
      <c r="Q1915" s="0" t="n">
        <f aca="false">VLOOKUP(B1915,'Team Data'!$A$1:$E$659,4,FALSE())</f>
        <v>602</v>
      </c>
      <c r="R1915" s="0" t="n">
        <f aca="false">VLOOKUP(B1915,'Team Data'!$A$1:$E$659,5,FALSE())</f>
        <v>443</v>
      </c>
      <c r="S1915" s="0" t="n">
        <f aca="false">IF(I1915=1,(MIN(30,(C1915-D1915)))*(M1915/(M1915+N1915))*(Q1915/(Q1915+R1915)),(MAX(-30,(C1915-D1915)))*(N1915/(M1915+N1915))*(R1915/(R1915+Q1915)))</f>
        <v>0.315912949529248</v>
      </c>
      <c r="T1915" s="0" t="n">
        <f aca="false">IF(J1915=1,(MIN(30,(D1915-C1915)))*(K1915/(K1915+L1915))*(O1915/(O1915+P1915)),(MAX(-30,(D1915-C1915)))*(L1915/(K1915+L1915))*(P1915/(P1915+O1915)))</f>
        <v>-0.105905511811024</v>
      </c>
      <c r="U1915" s="7" t="n">
        <v>43085</v>
      </c>
    </row>
    <row r="1916" customFormat="false" ht="15" hidden="false" customHeight="false" outlineLevel="0" collapsed="false">
      <c r="A1916" s="0" t="s">
        <v>649</v>
      </c>
      <c r="B1916" s="0" t="s">
        <v>297</v>
      </c>
      <c r="C1916" s="0" t="n">
        <v>66</v>
      </c>
      <c r="D1916" s="0" t="n">
        <v>110</v>
      </c>
      <c r="E1916" s="0" t="n">
        <v>41</v>
      </c>
      <c r="F1916" s="0" t="n">
        <v>44</v>
      </c>
      <c r="G1916" s="0" t="n">
        <v>31</v>
      </c>
      <c r="H1916" s="0" t="n">
        <v>17</v>
      </c>
      <c r="I1916" s="0" t="n">
        <v>0</v>
      </c>
      <c r="J1916" s="0" t="n">
        <v>1</v>
      </c>
      <c r="K1916" s="0" t="n">
        <f aca="false">VLOOKUP(A1916,'Team Data'!$A$1:$E$659,2,FALSE())</f>
        <v>0</v>
      </c>
      <c r="L1916" s="0" t="n">
        <f aca="false">VLOOKUP(A1916,'Team Data'!$A$1:$E$659,3,FALSE())</f>
        <v>2</v>
      </c>
      <c r="M1916" s="0" t="n">
        <f aca="false">VLOOKUP(B1916,'Team Data'!$A$1:$E$659,2,FALSE())</f>
        <v>11</v>
      </c>
      <c r="N1916" s="0" t="n">
        <f aca="false">VLOOKUP(B1916,'Team Data'!$A$1:$E$659,3,FALSE())</f>
        <v>21</v>
      </c>
      <c r="O1916" s="0" t="n">
        <f aca="false">VLOOKUP(A1916,'Team Data'!$A$1:$E$659,4,FALSE())</f>
        <v>35</v>
      </c>
      <c r="P1916" s="0" t="n">
        <f aca="false">VLOOKUP(A1916,'Team Data'!$A$1:$E$659,5,FALSE())</f>
        <v>32</v>
      </c>
      <c r="Q1916" s="0" t="n">
        <f aca="false">VLOOKUP(B1916,'Team Data'!$A$1:$E$659,4,FALSE())</f>
        <v>511</v>
      </c>
      <c r="R1916" s="0" t="n">
        <f aca="false">VLOOKUP(B1916,'Team Data'!$A$1:$E$659,5,FALSE())</f>
        <v>448</v>
      </c>
      <c r="S1916" s="0" t="n">
        <f aca="false">IF(I1916=1,(MIN(30,(C1916-D1916)))*(M1916/(M1916+N1916))*(Q1916/(Q1916+R1916)),(MAX(-30,(C1916-D1916)))*(N1916/(M1916+N1916))*(R1916/(R1916+Q1916)))</f>
        <v>-9.1970802919708</v>
      </c>
      <c r="T1916" s="0" t="n">
        <f aca="false">IF(J1916=1,(MIN(30,(D1916-C1916)))*(K1916/(K1916+L1916))*(O1916/(O1916+P1916)),(MAX(-30,(D1916-C1916)))*(L1916/(K1916+L1916))*(P1916/(P1916+O1916)))</f>
        <v>0</v>
      </c>
      <c r="U1916" s="7" t="n">
        <v>43085</v>
      </c>
    </row>
    <row r="1917" customFormat="false" ht="15" hidden="false" customHeight="false" outlineLevel="0" collapsed="false">
      <c r="A1917" s="0" t="s">
        <v>283</v>
      </c>
      <c r="B1917" s="0" t="s">
        <v>236</v>
      </c>
      <c r="C1917" s="0" t="n">
        <v>84</v>
      </c>
      <c r="D1917" s="0" t="n">
        <v>88</v>
      </c>
      <c r="E1917" s="0" t="n">
        <v>27</v>
      </c>
      <c r="F1917" s="0" t="n">
        <v>42</v>
      </c>
      <c r="G1917" s="0" t="n">
        <v>15</v>
      </c>
      <c r="H1917" s="0" t="n">
        <v>14</v>
      </c>
      <c r="I1917" s="0" t="n">
        <v>0</v>
      </c>
      <c r="J1917" s="0" t="n">
        <v>1</v>
      </c>
      <c r="K1917" s="0" t="n">
        <f aca="false">VLOOKUP(A1917,'Team Data'!$A$1:$E$659,2,FALSE())</f>
        <v>12</v>
      </c>
      <c r="L1917" s="0" t="n">
        <f aca="false">VLOOKUP(A1917,'Team Data'!$A$1:$E$659,3,FALSE())</f>
        <v>20</v>
      </c>
      <c r="M1917" s="0" t="n">
        <f aca="false">VLOOKUP(B1917,'Team Data'!$A$1:$E$659,2,FALSE())</f>
        <v>18</v>
      </c>
      <c r="N1917" s="0" t="n">
        <f aca="false">VLOOKUP(B1917,'Team Data'!$A$1:$E$659,3,FALSE())</f>
        <v>15</v>
      </c>
      <c r="O1917" s="0" t="n">
        <f aca="false">VLOOKUP(A1917,'Team Data'!$A$1:$E$659,4,FALSE())</f>
        <v>427</v>
      </c>
      <c r="P1917" s="0" t="n">
        <f aca="false">VLOOKUP(A1917,'Team Data'!$A$1:$E$659,5,FALSE())</f>
        <v>489</v>
      </c>
      <c r="Q1917" s="0" t="n">
        <f aca="false">VLOOKUP(B1917,'Team Data'!$A$1:$E$659,4,FALSE())</f>
        <v>473</v>
      </c>
      <c r="R1917" s="0" t="n">
        <f aca="false">VLOOKUP(B1917,'Team Data'!$A$1:$E$659,5,FALSE())</f>
        <v>475</v>
      </c>
      <c r="S1917" s="0" t="n">
        <f aca="false">IF(I1917=1,(MIN(30,(C1917-D1917)))*(M1917/(M1917+N1917))*(Q1917/(Q1917+R1917)),(MAX(-30,(C1917-D1917)))*(N1917/(M1917+N1917))*(R1917/(R1917+Q1917)))</f>
        <v>-0.911008822401228</v>
      </c>
      <c r="T1917" s="0" t="n">
        <f aca="false">IF(J1917=1,(MIN(30,(D1917-C1917)))*(K1917/(K1917+L1917))*(O1917/(O1917+P1917)),(MAX(-30,(D1917-C1917)))*(L1917/(K1917+L1917))*(P1917/(P1917+O1917)))</f>
        <v>0.699235807860262</v>
      </c>
      <c r="U1917" s="7" t="n">
        <v>43085</v>
      </c>
    </row>
    <row r="1918" customFormat="false" ht="15" hidden="false" customHeight="false" outlineLevel="0" collapsed="false">
      <c r="A1918" s="0" t="s">
        <v>66</v>
      </c>
      <c r="B1918" s="0" t="s">
        <v>335</v>
      </c>
      <c r="C1918" s="0" t="n">
        <v>60</v>
      </c>
      <c r="D1918" s="0" t="n">
        <v>80</v>
      </c>
      <c r="E1918" s="0" t="n">
        <v>28</v>
      </c>
      <c r="F1918" s="0" t="n">
        <v>32</v>
      </c>
      <c r="G1918" s="0" t="n">
        <v>13</v>
      </c>
      <c r="H1918" s="0" t="n">
        <v>6</v>
      </c>
      <c r="I1918" s="0" t="n">
        <v>0</v>
      </c>
      <c r="J1918" s="0" t="n">
        <v>1</v>
      </c>
      <c r="K1918" s="0" t="n">
        <f aca="false">VLOOKUP(A1918,'Team Data'!$A$1:$E$659,2,FALSE())</f>
        <v>21</v>
      </c>
      <c r="L1918" s="0" t="n">
        <f aca="false">VLOOKUP(A1918,'Team Data'!$A$1:$E$659,3,FALSE())</f>
        <v>12</v>
      </c>
      <c r="M1918" s="0" t="n">
        <f aca="false">VLOOKUP(B1918,'Team Data'!$A$1:$E$659,2,FALSE())</f>
        <v>31</v>
      </c>
      <c r="N1918" s="0" t="n">
        <f aca="false">VLOOKUP(B1918,'Team Data'!$A$1:$E$659,3,FALSE())</f>
        <v>3</v>
      </c>
      <c r="O1918" s="0" t="n">
        <f aca="false">VLOOKUP(A1918,'Team Data'!$A$1:$E$659,4,FALSE())</f>
        <v>590</v>
      </c>
      <c r="P1918" s="0" t="n">
        <f aca="false">VLOOKUP(A1918,'Team Data'!$A$1:$E$659,5,FALSE())</f>
        <v>486</v>
      </c>
      <c r="Q1918" s="0" t="n">
        <f aca="false">VLOOKUP(B1918,'Team Data'!$A$1:$E$659,4,FALSE())</f>
        <v>678</v>
      </c>
      <c r="R1918" s="0" t="n">
        <f aca="false">VLOOKUP(B1918,'Team Data'!$A$1:$E$659,5,FALSE())</f>
        <v>466</v>
      </c>
      <c r="S1918" s="0" t="n">
        <f aca="false">IF(I1918=1,(MIN(30,(C1918-D1918)))*(M1918/(M1918+N1918))*(Q1918/(Q1918+R1918)),(MAX(-30,(C1918-D1918)))*(N1918/(M1918+N1918))*(R1918/(R1918+Q1918)))</f>
        <v>-0.718839983545866</v>
      </c>
      <c r="T1918" s="0" t="n">
        <f aca="false">IF(J1918=1,(MIN(30,(D1918-C1918)))*(K1918/(K1918+L1918))*(O1918/(O1918+P1918)),(MAX(-30,(D1918-C1918)))*(L1918/(K1918+L1918))*(P1918/(P1918+O1918)))</f>
        <v>6.97870902331869</v>
      </c>
      <c r="U1918" s="7" t="n">
        <v>43085</v>
      </c>
    </row>
    <row r="1919" customFormat="false" ht="15" hidden="false" customHeight="false" outlineLevel="0" collapsed="false">
      <c r="A1919" s="0" t="s">
        <v>217</v>
      </c>
      <c r="B1919" s="0" t="s">
        <v>92</v>
      </c>
      <c r="C1919" s="0" t="n">
        <v>71</v>
      </c>
      <c r="D1919" s="0" t="n">
        <v>70</v>
      </c>
      <c r="E1919" s="0" t="n">
        <v>37</v>
      </c>
      <c r="F1919" s="0" t="n">
        <v>41</v>
      </c>
      <c r="G1919" s="0" t="n">
        <v>17</v>
      </c>
      <c r="H1919" s="0" t="n">
        <v>22</v>
      </c>
      <c r="I1919" s="0" t="n">
        <v>1</v>
      </c>
      <c r="J1919" s="0" t="n">
        <v>0</v>
      </c>
      <c r="K1919" s="0" t="n">
        <f aca="false">VLOOKUP(A1919,'Team Data'!$A$1:$E$659,2,FALSE())</f>
        <v>20</v>
      </c>
      <c r="L1919" s="0" t="n">
        <f aca="false">VLOOKUP(A1919,'Team Data'!$A$1:$E$659,3,FALSE())</f>
        <v>14</v>
      </c>
      <c r="M1919" s="0" t="n">
        <f aca="false">VLOOKUP(B1919,'Team Data'!$A$1:$E$659,2,FALSE())</f>
        <v>23</v>
      </c>
      <c r="N1919" s="0" t="n">
        <f aca="false">VLOOKUP(B1919,'Team Data'!$A$1:$E$659,3,FALSE())</f>
        <v>12</v>
      </c>
      <c r="O1919" s="0" t="n">
        <f aca="false">VLOOKUP(A1919,'Team Data'!$A$1:$E$659,4,FALSE())</f>
        <v>662</v>
      </c>
      <c r="P1919" s="0" t="n">
        <f aca="false">VLOOKUP(A1919,'Team Data'!$A$1:$E$659,5,FALSE())</f>
        <v>489</v>
      </c>
      <c r="Q1919" s="0" t="n">
        <f aca="false">VLOOKUP(B1919,'Team Data'!$A$1:$E$659,4,FALSE())</f>
        <v>673</v>
      </c>
      <c r="R1919" s="0" t="n">
        <f aca="false">VLOOKUP(B1919,'Team Data'!$A$1:$E$659,5,FALSE())</f>
        <v>500</v>
      </c>
      <c r="S1919" s="0" t="n">
        <f aca="false">IF(I1919=1,(MIN(30,(C1919-D1919)))*(M1919/(M1919+N1919))*(Q1919/(Q1919+R1919)),(MAX(-30,(C1919-D1919)))*(N1919/(M1919+N1919))*(R1919/(R1919+Q1919)))</f>
        <v>0.37703081232493</v>
      </c>
      <c r="T1919" s="0" t="n">
        <f aca="false">IF(J1919=1,(MIN(30,(D1919-C1919)))*(K1919/(K1919+L1919))*(O1919/(O1919+P1919)),(MAX(-30,(D1919-C1919)))*(L1919/(K1919+L1919))*(P1919/(P1919+O1919)))</f>
        <v>-0.174937394592937</v>
      </c>
      <c r="U1919" s="7" t="n">
        <v>43085</v>
      </c>
    </row>
    <row r="1920" customFormat="false" ht="15" hidden="false" customHeight="false" outlineLevel="0" collapsed="false">
      <c r="A1920" s="0" t="s">
        <v>170</v>
      </c>
      <c r="B1920" s="0" t="s">
        <v>213</v>
      </c>
      <c r="C1920" s="0" t="n">
        <v>86</v>
      </c>
      <c r="D1920" s="0" t="n">
        <v>73</v>
      </c>
      <c r="E1920" s="0" t="n">
        <v>45</v>
      </c>
      <c r="F1920" s="0" t="n">
        <v>30</v>
      </c>
      <c r="G1920" s="0" t="n">
        <v>17</v>
      </c>
      <c r="H1920" s="0" t="n">
        <v>14</v>
      </c>
      <c r="I1920" s="0" t="n">
        <v>1</v>
      </c>
      <c r="J1920" s="0" t="n">
        <v>0</v>
      </c>
      <c r="K1920" s="0" t="n">
        <f aca="false">VLOOKUP(A1920,'Team Data'!$A$1:$E$659,2,FALSE())</f>
        <v>29</v>
      </c>
      <c r="L1920" s="0" t="n">
        <f aca="false">VLOOKUP(A1920,'Team Data'!$A$1:$E$659,3,FALSE())</f>
        <v>5</v>
      </c>
      <c r="M1920" s="0" t="n">
        <f aca="false">VLOOKUP(B1920,'Team Data'!$A$1:$E$659,2,FALSE())</f>
        <v>19</v>
      </c>
      <c r="N1920" s="0" t="n">
        <f aca="false">VLOOKUP(B1920,'Team Data'!$A$1:$E$659,3,FALSE())</f>
        <v>14</v>
      </c>
      <c r="O1920" s="0" t="n">
        <f aca="false">VLOOKUP(A1920,'Team Data'!$A$1:$E$659,4,FALSE())</f>
        <v>622</v>
      </c>
      <c r="P1920" s="0" t="n">
        <f aca="false">VLOOKUP(A1920,'Team Data'!$A$1:$E$659,5,FALSE())</f>
        <v>516</v>
      </c>
      <c r="Q1920" s="0" t="n">
        <f aca="false">VLOOKUP(B1920,'Team Data'!$A$1:$E$659,4,FALSE())</f>
        <v>541</v>
      </c>
      <c r="R1920" s="0" t="n">
        <f aca="false">VLOOKUP(B1920,'Team Data'!$A$1:$E$659,5,FALSE())</f>
        <v>562</v>
      </c>
      <c r="S1920" s="0" t="n">
        <f aca="false">IF(I1920=1,(MIN(30,(C1920-D1920)))*(M1920/(M1920+N1920))*(Q1920/(Q1920+R1920)),(MAX(-30,(C1920-D1920)))*(N1920/(M1920+N1920))*(R1920/(R1920+Q1920)))</f>
        <v>3.67117228495288</v>
      </c>
      <c r="T1920" s="0" t="n">
        <f aca="false">IF(J1920=1,(MIN(30,(D1920-C1920)))*(K1920/(K1920+L1920))*(O1920/(O1920+P1920)),(MAX(-30,(D1920-C1920)))*(L1920/(K1920+L1920))*(P1920/(P1920+O1920)))</f>
        <v>-0.866845859609222</v>
      </c>
      <c r="U1920" s="7" t="n">
        <v>43085</v>
      </c>
    </row>
    <row r="1921" customFormat="false" ht="15" hidden="false" customHeight="false" outlineLevel="0" collapsed="false">
      <c r="A1921" s="0" t="s">
        <v>153</v>
      </c>
      <c r="B1921" s="0" t="s">
        <v>172</v>
      </c>
      <c r="C1921" s="0" t="n">
        <v>56</v>
      </c>
      <c r="D1921" s="0" t="n">
        <v>73</v>
      </c>
      <c r="E1921" s="0" t="n">
        <v>34</v>
      </c>
      <c r="F1921" s="0" t="n">
        <v>30</v>
      </c>
      <c r="G1921" s="0" t="n">
        <v>12</v>
      </c>
      <c r="H1921" s="0" t="n">
        <v>8</v>
      </c>
      <c r="I1921" s="0" t="n">
        <v>0</v>
      </c>
      <c r="J1921" s="0" t="n">
        <v>1</v>
      </c>
      <c r="K1921" s="0" t="n">
        <f aca="false">VLOOKUP(A1921,'Team Data'!$A$1:$E$659,2,FALSE())</f>
        <v>32</v>
      </c>
      <c r="L1921" s="0" t="n">
        <f aca="false">VLOOKUP(A1921,'Team Data'!$A$1:$E$659,3,FALSE())</f>
        <v>6</v>
      </c>
      <c r="M1921" s="0" t="n">
        <f aca="false">VLOOKUP(B1921,'Team Data'!$A$1:$E$659,2,FALSE())</f>
        <v>16</v>
      </c>
      <c r="N1921" s="0" t="n">
        <f aca="false">VLOOKUP(B1921,'Team Data'!$A$1:$E$659,3,FALSE())</f>
        <v>17</v>
      </c>
      <c r="O1921" s="0" t="n">
        <f aca="false">VLOOKUP(A1921,'Team Data'!$A$1:$E$659,4,FALSE())</f>
        <v>662</v>
      </c>
      <c r="P1921" s="0" t="n">
        <f aca="false">VLOOKUP(A1921,'Team Data'!$A$1:$E$659,5,FALSE())</f>
        <v>561</v>
      </c>
      <c r="Q1921" s="0" t="n">
        <f aca="false">VLOOKUP(B1921,'Team Data'!$A$1:$E$659,4,FALSE())</f>
        <v>503</v>
      </c>
      <c r="R1921" s="0" t="n">
        <f aca="false">VLOOKUP(B1921,'Team Data'!$A$1:$E$659,5,FALSE())</f>
        <v>522</v>
      </c>
      <c r="S1921" s="0" t="n">
        <f aca="false">IF(I1921=1,(MIN(30,(C1921-D1921)))*(M1921/(M1921+N1921))*(Q1921/(Q1921+R1921)),(MAX(-30,(C1921-D1921)))*(N1921/(M1921+N1921))*(R1921/(R1921+Q1921)))</f>
        <v>-4.459955654102</v>
      </c>
      <c r="T1921" s="0" t="n">
        <f aca="false">IF(J1921=1,(MIN(30,(D1921-C1921)))*(K1921/(K1921+L1921))*(O1921/(O1921+P1921)),(MAX(-30,(D1921-C1921)))*(L1921/(K1921+L1921))*(P1921/(P1921+O1921)))</f>
        <v>7.74902095795498</v>
      </c>
      <c r="U1921" s="7" t="n">
        <v>43085</v>
      </c>
    </row>
    <row r="1922" customFormat="false" ht="15" hidden="false" customHeight="false" outlineLevel="0" collapsed="false">
      <c r="A1922" s="0" t="s">
        <v>78</v>
      </c>
      <c r="B1922" s="0" t="s">
        <v>354</v>
      </c>
      <c r="C1922" s="0" t="n">
        <v>66</v>
      </c>
      <c r="D1922" s="0" t="n">
        <v>68</v>
      </c>
      <c r="E1922" s="0" t="n">
        <v>37</v>
      </c>
      <c r="F1922" s="0" t="n">
        <v>45</v>
      </c>
      <c r="G1922" s="0" t="n">
        <v>8</v>
      </c>
      <c r="H1922" s="0" t="n">
        <v>9</v>
      </c>
      <c r="I1922" s="0" t="n">
        <v>0</v>
      </c>
      <c r="J1922" s="0" t="n">
        <v>1</v>
      </c>
      <c r="K1922" s="0" t="n">
        <f aca="false">VLOOKUP(A1922,'Team Data'!$A$1:$E$659,2,FALSE())</f>
        <v>25</v>
      </c>
      <c r="L1922" s="0" t="n">
        <f aca="false">VLOOKUP(A1922,'Team Data'!$A$1:$E$659,3,FALSE())</f>
        <v>8</v>
      </c>
      <c r="M1922" s="0" t="n">
        <f aca="false">VLOOKUP(B1922,'Team Data'!$A$1:$E$659,2,FALSE())</f>
        <v>28</v>
      </c>
      <c r="N1922" s="0" t="n">
        <f aca="false">VLOOKUP(B1922,'Team Data'!$A$1:$E$659,3,FALSE())</f>
        <v>6</v>
      </c>
      <c r="O1922" s="0" t="n">
        <f aca="false">VLOOKUP(A1922,'Team Data'!$A$1:$E$659,4,FALSE())</f>
        <v>509</v>
      </c>
      <c r="P1922" s="0" t="n">
        <f aca="false">VLOOKUP(A1922,'Team Data'!$A$1:$E$659,5,FALSE())</f>
        <v>506</v>
      </c>
      <c r="Q1922" s="0" t="n">
        <f aca="false">VLOOKUP(B1922,'Team Data'!$A$1:$E$659,4,FALSE())</f>
        <v>661</v>
      </c>
      <c r="R1922" s="0" t="n">
        <f aca="false">VLOOKUP(B1922,'Team Data'!$A$1:$E$659,5,FALSE())</f>
        <v>472</v>
      </c>
      <c r="S1922" s="0" t="n">
        <f aca="false">IF(I1922=1,(MIN(30,(C1922-D1922)))*(M1922/(M1922+N1922))*(Q1922/(Q1922+R1922)),(MAX(-30,(C1922-D1922)))*(N1922/(M1922+N1922))*(R1922/(R1922+Q1922)))</f>
        <v>-0.147032864337262</v>
      </c>
      <c r="T1922" s="0" t="n">
        <f aca="false">IF(J1922=1,(MIN(30,(D1922-C1922)))*(K1922/(K1922+L1922))*(O1922/(O1922+P1922)),(MAX(-30,(D1922-C1922)))*(L1922/(K1922+L1922))*(P1922/(P1922+O1922)))</f>
        <v>0.759814897745932</v>
      </c>
      <c r="U1922" s="7" t="n">
        <v>43085</v>
      </c>
    </row>
    <row r="1923" customFormat="false" ht="15" hidden="false" customHeight="false" outlineLevel="0" collapsed="false">
      <c r="A1923" s="0" t="s">
        <v>210</v>
      </c>
      <c r="B1923" s="0" t="s">
        <v>68</v>
      </c>
      <c r="C1923" s="0" t="n">
        <v>62</v>
      </c>
      <c r="D1923" s="0" t="n">
        <v>60</v>
      </c>
      <c r="E1923" s="0" t="n">
        <v>41</v>
      </c>
      <c r="F1923" s="0" t="n">
        <v>37</v>
      </c>
      <c r="G1923" s="0" t="n">
        <v>18</v>
      </c>
      <c r="H1923" s="0" t="n">
        <v>15</v>
      </c>
      <c r="I1923" s="0" t="n">
        <v>1</v>
      </c>
      <c r="J1923" s="0" t="n">
        <v>0</v>
      </c>
      <c r="K1923" s="0" t="n">
        <f aca="false">VLOOKUP(A1923,'Team Data'!$A$1:$E$659,2,FALSE())</f>
        <v>15</v>
      </c>
      <c r="L1923" s="0" t="n">
        <f aca="false">VLOOKUP(A1923,'Team Data'!$A$1:$E$659,3,FALSE())</f>
        <v>16</v>
      </c>
      <c r="M1923" s="0" t="n">
        <f aca="false">VLOOKUP(B1923,'Team Data'!$A$1:$E$659,2,FALSE())</f>
        <v>11</v>
      </c>
      <c r="N1923" s="0" t="n">
        <f aca="false">VLOOKUP(B1923,'Team Data'!$A$1:$E$659,3,FALSE())</f>
        <v>20</v>
      </c>
      <c r="O1923" s="0" t="n">
        <f aca="false">VLOOKUP(A1923,'Team Data'!$A$1:$E$659,4,FALSE())</f>
        <v>541</v>
      </c>
      <c r="P1923" s="0" t="n">
        <f aca="false">VLOOKUP(A1923,'Team Data'!$A$1:$E$659,5,FALSE())</f>
        <v>455</v>
      </c>
      <c r="Q1923" s="0" t="n">
        <f aca="false">VLOOKUP(B1923,'Team Data'!$A$1:$E$659,4,FALSE())</f>
        <v>590</v>
      </c>
      <c r="R1923" s="0" t="n">
        <f aca="false">VLOOKUP(B1923,'Team Data'!$A$1:$E$659,5,FALSE())</f>
        <v>446</v>
      </c>
      <c r="S1923" s="0" t="n">
        <f aca="false">IF(I1923=1,(MIN(30,(C1923-D1923)))*(M1923/(M1923+N1923))*(Q1923/(Q1923+R1923)),(MAX(-30,(C1923-D1923)))*(N1923/(M1923+N1923))*(R1923/(R1923+Q1923)))</f>
        <v>0.404159920288953</v>
      </c>
      <c r="T1923" s="0" t="n">
        <f aca="false">IF(J1923=1,(MIN(30,(D1923-C1923)))*(K1923/(K1923+L1923))*(O1923/(O1923+P1923)),(MAX(-30,(D1923-C1923)))*(L1923/(K1923+L1923))*(P1923/(P1923+O1923)))</f>
        <v>-0.471563674051043</v>
      </c>
      <c r="U1923" s="7" t="n">
        <v>43085</v>
      </c>
    </row>
    <row r="1924" customFormat="false" ht="15" hidden="false" customHeight="false" outlineLevel="0" collapsed="false">
      <c r="A1924" s="0" t="s">
        <v>151</v>
      </c>
      <c r="B1924" s="0" t="s">
        <v>291</v>
      </c>
      <c r="C1924" s="0" t="n">
        <v>60</v>
      </c>
      <c r="D1924" s="0" t="n">
        <v>75</v>
      </c>
      <c r="E1924" s="0" t="n">
        <v>36</v>
      </c>
      <c r="F1924" s="0" t="n">
        <v>39</v>
      </c>
      <c r="G1924" s="0" t="n">
        <v>15</v>
      </c>
      <c r="H1924" s="0" t="n">
        <v>18</v>
      </c>
      <c r="I1924" s="0" t="n">
        <v>0</v>
      </c>
      <c r="J1924" s="0" t="n">
        <v>1</v>
      </c>
      <c r="K1924" s="0" t="n">
        <f aca="false">VLOOKUP(A1924,'Team Data'!$A$1:$E$659,2,FALSE())</f>
        <v>17</v>
      </c>
      <c r="L1924" s="0" t="n">
        <f aca="false">VLOOKUP(A1924,'Team Data'!$A$1:$E$659,3,FALSE())</f>
        <v>16</v>
      </c>
      <c r="M1924" s="0" t="n">
        <f aca="false">VLOOKUP(B1924,'Team Data'!$A$1:$E$659,2,FALSE())</f>
        <v>19</v>
      </c>
      <c r="N1924" s="0" t="n">
        <f aca="false">VLOOKUP(B1924,'Team Data'!$A$1:$E$659,3,FALSE())</f>
        <v>15</v>
      </c>
      <c r="O1924" s="0" t="n">
        <f aca="false">VLOOKUP(A1924,'Team Data'!$A$1:$E$659,4,FALSE())</f>
        <v>557</v>
      </c>
      <c r="P1924" s="0" t="n">
        <f aca="false">VLOOKUP(A1924,'Team Data'!$A$1:$E$659,5,FALSE())</f>
        <v>476</v>
      </c>
      <c r="Q1924" s="0" t="n">
        <f aca="false">VLOOKUP(B1924,'Team Data'!$A$1:$E$659,4,FALSE())</f>
        <v>700</v>
      </c>
      <c r="R1924" s="0" t="n">
        <f aca="false">VLOOKUP(B1924,'Team Data'!$A$1:$E$659,5,FALSE())</f>
        <v>458</v>
      </c>
      <c r="S1924" s="0" t="n">
        <f aca="false">IF(I1924=1,(MIN(30,(C1924-D1924)))*(M1924/(M1924+N1924))*(Q1924/(Q1924+R1924)),(MAX(-30,(C1924-D1924)))*(N1924/(M1924+N1924))*(R1924/(R1924+Q1924)))</f>
        <v>-2.61734227369704</v>
      </c>
      <c r="T1924" s="0" t="n">
        <f aca="false">IF(J1924=1,(MIN(30,(D1924-C1924)))*(K1924/(K1924+L1924))*(O1924/(O1924+P1924)),(MAX(-30,(D1924-C1924)))*(L1924/(K1924+L1924))*(P1924/(P1924+O1924)))</f>
        <v>4.16659332922644</v>
      </c>
      <c r="U1924" s="7" t="n">
        <v>43085</v>
      </c>
    </row>
    <row r="1925" customFormat="false" ht="15" hidden="false" customHeight="false" outlineLevel="0" collapsed="false">
      <c r="A1925" s="0" t="s">
        <v>63</v>
      </c>
      <c r="B1925" s="0" t="s">
        <v>149</v>
      </c>
      <c r="C1925" s="0" t="n">
        <v>69</v>
      </c>
      <c r="D1925" s="0" t="n">
        <v>62</v>
      </c>
      <c r="E1925" s="0" t="n">
        <v>41</v>
      </c>
      <c r="F1925" s="0" t="n">
        <v>45</v>
      </c>
      <c r="G1925" s="0" t="n">
        <v>5</v>
      </c>
      <c r="H1925" s="0" t="n">
        <v>9</v>
      </c>
      <c r="I1925" s="0" t="n">
        <v>1</v>
      </c>
      <c r="J1925" s="0" t="n">
        <v>0</v>
      </c>
      <c r="K1925" s="0" t="n">
        <f aca="false">VLOOKUP(A1925,'Team Data'!$A$1:$E$659,2,FALSE())</f>
        <v>12</v>
      </c>
      <c r="L1925" s="0" t="n">
        <f aca="false">VLOOKUP(A1925,'Team Data'!$A$1:$E$659,3,FALSE())</f>
        <v>16</v>
      </c>
      <c r="M1925" s="0" t="n">
        <f aca="false">VLOOKUP(B1925,'Team Data'!$A$1:$E$659,2,FALSE())</f>
        <v>7</v>
      </c>
      <c r="N1925" s="0" t="n">
        <f aca="false">VLOOKUP(B1925,'Team Data'!$A$1:$E$659,3,FALSE())</f>
        <v>26</v>
      </c>
      <c r="O1925" s="0" t="n">
        <f aca="false">VLOOKUP(A1925,'Team Data'!$A$1:$E$659,4,FALSE())</f>
        <v>415</v>
      </c>
      <c r="P1925" s="0" t="n">
        <f aca="false">VLOOKUP(A1925,'Team Data'!$A$1:$E$659,5,FALSE())</f>
        <v>428</v>
      </c>
      <c r="Q1925" s="0" t="n">
        <f aca="false">VLOOKUP(B1925,'Team Data'!$A$1:$E$659,4,FALSE())</f>
        <v>523</v>
      </c>
      <c r="R1925" s="0" t="n">
        <f aca="false">VLOOKUP(B1925,'Team Data'!$A$1:$E$659,5,FALSE())</f>
        <v>461</v>
      </c>
      <c r="S1925" s="0" t="n">
        <f aca="false">IF(I1925=1,(MIN(30,(C1925-D1925)))*(M1925/(M1925+N1925))*(Q1925/(Q1925+R1925)),(MAX(-30,(C1925-D1925)))*(N1925/(M1925+N1925))*(R1925/(R1925+Q1925)))</f>
        <v>0.78920300566642</v>
      </c>
      <c r="T1925" s="0" t="n">
        <f aca="false">IF(J1925=1,(MIN(30,(D1925-C1925)))*(K1925/(K1925+L1925))*(O1925/(O1925+P1925)),(MAX(-30,(D1925-C1925)))*(L1925/(K1925+L1925))*(P1925/(P1925+O1925)))</f>
        <v>-2.03084223013049</v>
      </c>
      <c r="U1925" s="7" t="n">
        <v>43085</v>
      </c>
    </row>
    <row r="1926" customFormat="false" ht="15" hidden="false" customHeight="false" outlineLevel="0" collapsed="false">
      <c r="A1926" s="0" t="s">
        <v>336</v>
      </c>
      <c r="B1926" s="0" t="s">
        <v>138</v>
      </c>
      <c r="C1926" s="0" t="n">
        <v>86</v>
      </c>
      <c r="D1926" s="0" t="n">
        <v>93</v>
      </c>
      <c r="E1926" s="0" t="n">
        <v>30</v>
      </c>
      <c r="F1926" s="0" t="n">
        <v>33</v>
      </c>
      <c r="G1926" s="0" t="n">
        <v>19</v>
      </c>
      <c r="H1926" s="0" t="n">
        <v>11</v>
      </c>
      <c r="I1926" s="0" t="n">
        <v>0</v>
      </c>
      <c r="J1926" s="0" t="n">
        <v>1</v>
      </c>
      <c r="K1926" s="0" t="n">
        <f aca="false">VLOOKUP(A1926,'Team Data'!$A$1:$E$659,2,FALSE())</f>
        <v>20</v>
      </c>
      <c r="L1926" s="0" t="n">
        <f aca="false">VLOOKUP(A1926,'Team Data'!$A$1:$E$659,3,FALSE())</f>
        <v>11</v>
      </c>
      <c r="M1926" s="0" t="n">
        <f aca="false">VLOOKUP(B1926,'Team Data'!$A$1:$E$659,2,FALSE())</f>
        <v>23</v>
      </c>
      <c r="N1926" s="0" t="n">
        <f aca="false">VLOOKUP(B1926,'Team Data'!$A$1:$E$659,3,FALSE())</f>
        <v>11</v>
      </c>
      <c r="O1926" s="0" t="n">
        <f aca="false">VLOOKUP(A1926,'Team Data'!$A$1:$E$659,4,FALSE())</f>
        <v>573</v>
      </c>
      <c r="P1926" s="0" t="n">
        <f aca="false">VLOOKUP(A1926,'Team Data'!$A$1:$E$659,5,FALSE())</f>
        <v>467</v>
      </c>
      <c r="Q1926" s="0" t="n">
        <f aca="false">VLOOKUP(B1926,'Team Data'!$A$1:$E$659,4,FALSE())</f>
        <v>704</v>
      </c>
      <c r="R1926" s="0" t="n">
        <f aca="false">VLOOKUP(B1926,'Team Data'!$A$1:$E$659,5,FALSE())</f>
        <v>448</v>
      </c>
      <c r="S1926" s="0" t="n">
        <f aca="false">IF(I1926=1,(MIN(30,(C1926-D1926)))*(M1926/(M1926+N1926))*(Q1926/(Q1926+R1926)),(MAX(-30,(C1926-D1926)))*(N1926/(M1926+N1926))*(R1926/(R1926+Q1926)))</f>
        <v>-0.880718954248366</v>
      </c>
      <c r="T1926" s="0" t="n">
        <f aca="false">IF(J1926=1,(MIN(30,(D1926-C1926)))*(K1926/(K1926+L1926))*(O1926/(O1926+P1926)),(MAX(-30,(D1926-C1926)))*(L1926/(K1926+L1926))*(P1926/(P1926+O1926)))</f>
        <v>2.48821339950372</v>
      </c>
      <c r="U1926" s="7" t="n">
        <v>43085</v>
      </c>
    </row>
    <row r="1927" customFormat="false" ht="15" hidden="false" customHeight="false" outlineLevel="0" collapsed="false">
      <c r="A1927" s="0" t="s">
        <v>127</v>
      </c>
      <c r="B1927" s="0" t="s">
        <v>73</v>
      </c>
      <c r="C1927" s="0" t="n">
        <v>90</v>
      </c>
      <c r="D1927" s="0" t="n">
        <v>64</v>
      </c>
      <c r="E1927" s="0" t="n">
        <v>41</v>
      </c>
      <c r="F1927" s="0" t="n">
        <v>24</v>
      </c>
      <c r="G1927" s="0" t="n">
        <v>14</v>
      </c>
      <c r="H1927" s="0" t="n">
        <v>19</v>
      </c>
      <c r="I1927" s="0" t="n">
        <v>1</v>
      </c>
      <c r="J1927" s="0" t="n">
        <v>0</v>
      </c>
      <c r="K1927" s="0" t="n">
        <f aca="false">VLOOKUP(A1927,'Team Data'!$A$1:$E$659,2,FALSE())</f>
        <v>14</v>
      </c>
      <c r="L1927" s="0" t="n">
        <f aca="false">VLOOKUP(A1927,'Team Data'!$A$1:$E$659,3,FALSE())</f>
        <v>19</v>
      </c>
      <c r="M1927" s="0" t="n">
        <f aca="false">VLOOKUP(B1927,'Team Data'!$A$1:$E$659,2,FALSE())</f>
        <v>17</v>
      </c>
      <c r="N1927" s="0" t="n">
        <f aca="false">VLOOKUP(B1927,'Team Data'!$A$1:$E$659,3,FALSE())</f>
        <v>17</v>
      </c>
      <c r="O1927" s="0" t="n">
        <f aca="false">VLOOKUP(A1927,'Team Data'!$A$1:$E$659,4,FALSE())</f>
        <v>641</v>
      </c>
      <c r="P1927" s="0" t="n">
        <f aca="false">VLOOKUP(A1927,'Team Data'!$A$1:$E$659,5,FALSE())</f>
        <v>461</v>
      </c>
      <c r="Q1927" s="0" t="n">
        <f aca="false">VLOOKUP(B1927,'Team Data'!$A$1:$E$659,4,FALSE())</f>
        <v>569</v>
      </c>
      <c r="R1927" s="0" t="n">
        <f aca="false">VLOOKUP(B1927,'Team Data'!$A$1:$E$659,5,FALSE())</f>
        <v>514</v>
      </c>
      <c r="S1927" s="0" t="n">
        <f aca="false">IF(I1927=1,(MIN(30,(C1927-D1927)))*(M1927/(M1927+N1927))*(Q1927/(Q1927+R1927)),(MAX(-30,(C1927-D1927)))*(N1927/(M1927+N1927))*(R1927/(R1927+Q1927)))</f>
        <v>6.83010156971376</v>
      </c>
      <c r="T1927" s="0" t="n">
        <f aca="false">IF(J1927=1,(MIN(30,(D1927-C1927)))*(K1927/(K1927+L1927))*(O1927/(O1927+P1927)),(MAX(-30,(D1927-C1927)))*(L1927/(K1927+L1927))*(P1927/(P1927+O1927)))</f>
        <v>-6.26227795193313</v>
      </c>
      <c r="U1927" s="7" t="n">
        <v>43085</v>
      </c>
    </row>
    <row r="1928" customFormat="false" ht="15" hidden="false" customHeight="false" outlineLevel="0" collapsed="false">
      <c r="A1928" s="0" t="s">
        <v>164</v>
      </c>
      <c r="B1928" s="0" t="s">
        <v>228</v>
      </c>
      <c r="C1928" s="0" t="n">
        <v>51</v>
      </c>
      <c r="D1928" s="0" t="n">
        <v>72</v>
      </c>
      <c r="E1928" s="0" t="n">
        <v>47</v>
      </c>
      <c r="F1928" s="0" t="n">
        <v>47</v>
      </c>
      <c r="G1928" s="0" t="n">
        <v>8</v>
      </c>
      <c r="H1928" s="0" t="n">
        <v>11</v>
      </c>
      <c r="I1928" s="0" t="n">
        <v>0</v>
      </c>
      <c r="J1928" s="0" t="n">
        <v>1</v>
      </c>
      <c r="K1928" s="0" t="n">
        <f aca="false">VLOOKUP(A1928,'Team Data'!$A$1:$E$659,2,FALSE())</f>
        <v>11</v>
      </c>
      <c r="L1928" s="0" t="n">
        <f aca="false">VLOOKUP(A1928,'Team Data'!$A$1:$E$659,3,FALSE())</f>
        <v>17</v>
      </c>
      <c r="M1928" s="0" t="n">
        <f aca="false">VLOOKUP(B1928,'Team Data'!$A$1:$E$659,2,FALSE())</f>
        <v>8</v>
      </c>
      <c r="N1928" s="0" t="n">
        <f aca="false">VLOOKUP(B1928,'Team Data'!$A$1:$E$659,3,FALSE())</f>
        <v>23</v>
      </c>
      <c r="O1928" s="0" t="n">
        <f aca="false">VLOOKUP(A1928,'Team Data'!$A$1:$E$659,4,FALSE())</f>
        <v>411</v>
      </c>
      <c r="P1928" s="0" t="n">
        <f aca="false">VLOOKUP(A1928,'Team Data'!$A$1:$E$659,5,FALSE())</f>
        <v>413</v>
      </c>
      <c r="Q1928" s="0" t="n">
        <f aca="false">VLOOKUP(B1928,'Team Data'!$A$1:$E$659,4,FALSE())</f>
        <v>632</v>
      </c>
      <c r="R1928" s="0" t="n">
        <f aca="false">VLOOKUP(B1928,'Team Data'!$A$1:$E$659,5,FALSE())</f>
        <v>404</v>
      </c>
      <c r="S1928" s="0" t="n">
        <f aca="false">IF(I1928=1,(MIN(30,(C1928-D1928)))*(M1928/(M1928+N1928))*(Q1928/(Q1928+R1928)),(MAX(-30,(C1928-D1928)))*(N1928/(M1928+N1928))*(R1928/(R1928+Q1928)))</f>
        <v>-6.07585004359198</v>
      </c>
      <c r="T1928" s="0" t="n">
        <f aca="false">IF(J1928=1,(MIN(30,(D1928-C1928)))*(K1928/(K1928+L1928))*(O1928/(O1928+P1928)),(MAX(-30,(D1928-C1928)))*(L1928/(K1928+L1928))*(P1928/(P1928+O1928)))</f>
        <v>4.11498786407767</v>
      </c>
      <c r="U1928" s="7" t="n">
        <v>43085</v>
      </c>
    </row>
    <row r="1929" customFormat="false" ht="15" hidden="false" customHeight="false" outlineLevel="0" collapsed="false">
      <c r="A1929" s="0" t="s">
        <v>243</v>
      </c>
      <c r="B1929" s="0" t="s">
        <v>37</v>
      </c>
      <c r="C1929" s="0" t="n">
        <v>70</v>
      </c>
      <c r="D1929" s="0" t="n">
        <v>86</v>
      </c>
      <c r="E1929" s="0" t="n">
        <v>32</v>
      </c>
      <c r="F1929" s="0" t="n">
        <v>42</v>
      </c>
      <c r="G1929" s="0" t="n">
        <v>17</v>
      </c>
      <c r="H1929" s="0" t="n">
        <v>25</v>
      </c>
      <c r="I1929" s="0" t="n">
        <v>0</v>
      </c>
      <c r="J1929" s="0" t="n">
        <v>1</v>
      </c>
      <c r="K1929" s="0" t="n">
        <f aca="false">VLOOKUP(A1929,'Team Data'!$A$1:$E$659,2,FALSE())</f>
        <v>16</v>
      </c>
      <c r="L1929" s="0" t="n">
        <f aca="false">VLOOKUP(A1929,'Team Data'!$A$1:$E$659,3,FALSE())</f>
        <v>17</v>
      </c>
      <c r="M1929" s="0" t="n">
        <f aca="false">VLOOKUP(B1929,'Team Data'!$A$1:$E$659,2,FALSE())</f>
        <v>27</v>
      </c>
      <c r="N1929" s="0" t="n">
        <f aca="false">VLOOKUP(B1929,'Team Data'!$A$1:$E$659,3,FALSE())</f>
        <v>9</v>
      </c>
      <c r="O1929" s="0" t="n">
        <f aca="false">VLOOKUP(A1929,'Team Data'!$A$1:$E$659,4,FALSE())</f>
        <v>525</v>
      </c>
      <c r="P1929" s="0" t="n">
        <f aca="false">VLOOKUP(A1929,'Team Data'!$A$1:$E$659,5,FALSE())</f>
        <v>540</v>
      </c>
      <c r="Q1929" s="0" t="n">
        <f aca="false">VLOOKUP(B1929,'Team Data'!$A$1:$E$659,4,FALSE())</f>
        <v>662</v>
      </c>
      <c r="R1929" s="0" t="n">
        <f aca="false">VLOOKUP(B1929,'Team Data'!$A$1:$E$659,5,FALSE())</f>
        <v>509</v>
      </c>
      <c r="S1929" s="0" t="n">
        <f aca="false">IF(I1929=1,(MIN(30,(C1929-D1929)))*(M1929/(M1929+N1929))*(Q1929/(Q1929+R1929)),(MAX(-30,(C1929-D1929)))*(N1929/(M1929+N1929))*(R1929/(R1929+Q1929)))</f>
        <v>-1.73868488471392</v>
      </c>
      <c r="T1929" s="0" t="n">
        <f aca="false">IF(J1929=1,(MIN(30,(D1929-C1929)))*(K1929/(K1929+L1929))*(O1929/(O1929+P1929)),(MAX(-30,(D1929-C1929)))*(L1929/(K1929+L1929))*(P1929/(P1929+O1929)))</f>
        <v>3.82415706359368</v>
      </c>
      <c r="U1929" s="7" t="n">
        <v>43085</v>
      </c>
    </row>
    <row r="1930" customFormat="false" ht="15" hidden="false" customHeight="false" outlineLevel="0" collapsed="false">
      <c r="A1930" s="0" t="s">
        <v>352</v>
      </c>
      <c r="B1930" s="0" t="s">
        <v>298</v>
      </c>
      <c r="C1930" s="0" t="n">
        <v>77</v>
      </c>
      <c r="D1930" s="0" t="n">
        <v>69</v>
      </c>
      <c r="E1930" s="0" t="n">
        <v>39</v>
      </c>
      <c r="F1930" s="0" t="n">
        <v>38</v>
      </c>
      <c r="G1930" s="0" t="n">
        <v>15</v>
      </c>
      <c r="H1930" s="0" t="n">
        <v>18</v>
      </c>
      <c r="I1930" s="0" t="n">
        <v>1</v>
      </c>
      <c r="J1930" s="0" t="n">
        <v>0</v>
      </c>
      <c r="K1930" s="0" t="n">
        <f aca="false">VLOOKUP(A1930,'Team Data'!$A$1:$E$659,2,FALSE())</f>
        <v>25</v>
      </c>
      <c r="L1930" s="0" t="n">
        <f aca="false">VLOOKUP(A1930,'Team Data'!$A$1:$E$659,3,FALSE())</f>
        <v>10</v>
      </c>
      <c r="M1930" s="0" t="n">
        <f aca="false">VLOOKUP(B1930,'Team Data'!$A$1:$E$659,2,FALSE())</f>
        <v>23</v>
      </c>
      <c r="N1930" s="0" t="n">
        <f aca="false">VLOOKUP(B1930,'Team Data'!$A$1:$E$659,3,FALSE())</f>
        <v>11</v>
      </c>
      <c r="O1930" s="0" t="n">
        <f aca="false">VLOOKUP(A1930,'Team Data'!$A$1:$E$659,4,FALSE())</f>
        <v>543</v>
      </c>
      <c r="P1930" s="0" t="n">
        <f aca="false">VLOOKUP(A1930,'Team Data'!$A$1:$E$659,5,FALSE())</f>
        <v>561</v>
      </c>
      <c r="Q1930" s="0" t="n">
        <f aca="false">VLOOKUP(B1930,'Team Data'!$A$1:$E$659,4,FALSE())</f>
        <v>603</v>
      </c>
      <c r="R1930" s="0" t="n">
        <f aca="false">VLOOKUP(B1930,'Team Data'!$A$1:$E$659,5,FALSE())</f>
        <v>503</v>
      </c>
      <c r="S1930" s="0" t="n">
        <f aca="false">IF(I1930=1,(MIN(30,(C1930-D1930)))*(M1930/(M1930+N1930))*(Q1930/(Q1930+R1930)),(MAX(-30,(C1930-D1930)))*(N1930/(M1930+N1930))*(R1930/(R1930+Q1930)))</f>
        <v>2.95053717689608</v>
      </c>
      <c r="T1930" s="0" t="n">
        <f aca="false">IF(J1930=1,(MIN(30,(D1930-C1930)))*(K1930/(K1930+L1930))*(O1930/(O1930+P1930)),(MAX(-30,(D1930-C1930)))*(L1930/(K1930+L1930))*(P1930/(P1930+O1930)))</f>
        <v>-1.16149068322981</v>
      </c>
      <c r="U1930" s="7" t="n">
        <v>43085</v>
      </c>
    </row>
    <row r="1931" customFormat="false" ht="15" hidden="false" customHeight="false" outlineLevel="0" collapsed="false">
      <c r="A1931" s="0" t="s">
        <v>175</v>
      </c>
      <c r="B1931" s="0" t="s">
        <v>8</v>
      </c>
      <c r="C1931" s="0" t="n">
        <v>63</v>
      </c>
      <c r="D1931" s="0" t="n">
        <v>81</v>
      </c>
      <c r="E1931" s="0" t="n">
        <v>32</v>
      </c>
      <c r="F1931" s="0" t="n">
        <v>43</v>
      </c>
      <c r="G1931" s="0" t="n">
        <v>10</v>
      </c>
      <c r="H1931" s="0" t="n">
        <v>12</v>
      </c>
      <c r="I1931" s="0" t="n">
        <v>0</v>
      </c>
      <c r="J1931" s="0" t="n">
        <v>1</v>
      </c>
      <c r="K1931" s="0" t="n">
        <f aca="false">VLOOKUP(A1931,'Team Data'!$A$1:$E$659,2,FALSE())</f>
        <v>4</v>
      </c>
      <c r="L1931" s="0" t="n">
        <f aca="false">VLOOKUP(A1931,'Team Data'!$A$1:$E$659,3,FALSE())</f>
        <v>28</v>
      </c>
      <c r="M1931" s="0" t="n">
        <f aca="false">VLOOKUP(B1931,'Team Data'!$A$1:$E$659,2,FALSE())</f>
        <v>14</v>
      </c>
      <c r="N1931" s="0" t="n">
        <f aca="false">VLOOKUP(B1931,'Team Data'!$A$1:$E$659,3,FALSE())</f>
        <v>18</v>
      </c>
      <c r="O1931" s="0" t="n">
        <f aca="false">VLOOKUP(A1931,'Team Data'!$A$1:$E$659,4,FALSE())</f>
        <v>495</v>
      </c>
      <c r="P1931" s="0" t="n">
        <f aca="false">VLOOKUP(A1931,'Team Data'!$A$1:$E$659,5,FALSE())</f>
        <v>568</v>
      </c>
      <c r="Q1931" s="0" t="n">
        <f aca="false">VLOOKUP(B1931,'Team Data'!$A$1:$E$659,4,FALSE())</f>
        <v>542</v>
      </c>
      <c r="R1931" s="0" t="n">
        <f aca="false">VLOOKUP(B1931,'Team Data'!$A$1:$E$659,5,FALSE())</f>
        <v>488</v>
      </c>
      <c r="S1931" s="0" t="n">
        <f aca="false">IF(I1931=1,(MIN(30,(C1931-D1931)))*(M1931/(M1931+N1931))*(Q1931/(Q1931+R1931)),(MAX(-30,(C1931-D1931)))*(N1931/(M1931+N1931))*(R1931/(R1931+Q1931)))</f>
        <v>-4.79708737864078</v>
      </c>
      <c r="T1931" s="0" t="n">
        <f aca="false">IF(J1931=1,(MIN(30,(D1931-C1931)))*(K1931/(K1931+L1931))*(O1931/(O1931+P1931)),(MAX(-30,(D1931-C1931)))*(L1931/(K1931+L1931))*(P1931/(P1931+O1931)))</f>
        <v>1.04774223894638</v>
      </c>
      <c r="U1931" s="7" t="n">
        <v>43085</v>
      </c>
    </row>
    <row r="1932" customFormat="false" ht="15" hidden="false" customHeight="false" outlineLevel="0" collapsed="false">
      <c r="A1932" s="0" t="s">
        <v>349</v>
      </c>
      <c r="B1932" s="0" t="s">
        <v>11</v>
      </c>
      <c r="C1932" s="0" t="n">
        <v>88</v>
      </c>
      <c r="D1932" s="0" t="n">
        <v>80</v>
      </c>
      <c r="E1932" s="0" t="n">
        <v>43</v>
      </c>
      <c r="F1932" s="0" t="n">
        <v>29</v>
      </c>
      <c r="G1932" s="0" t="n">
        <v>16</v>
      </c>
      <c r="H1932" s="0" t="n">
        <v>12</v>
      </c>
      <c r="I1932" s="0" t="n">
        <v>1</v>
      </c>
      <c r="J1932" s="0" t="n">
        <v>0</v>
      </c>
      <c r="K1932" s="0" t="n">
        <f aca="false">VLOOKUP(A1932,'Team Data'!$A$1:$E$659,2,FALSE())</f>
        <v>19</v>
      </c>
      <c r="L1932" s="0" t="n">
        <f aca="false">VLOOKUP(A1932,'Team Data'!$A$1:$E$659,3,FALSE())</f>
        <v>12</v>
      </c>
      <c r="M1932" s="0" t="n">
        <f aca="false">VLOOKUP(B1932,'Team Data'!$A$1:$E$659,2,FALSE())</f>
        <v>8</v>
      </c>
      <c r="N1932" s="0" t="n">
        <f aca="false">VLOOKUP(B1932,'Team Data'!$A$1:$E$659,3,FALSE())</f>
        <v>23</v>
      </c>
      <c r="O1932" s="0" t="n">
        <f aca="false">VLOOKUP(A1932,'Team Data'!$A$1:$E$659,4,FALSE())</f>
        <v>461</v>
      </c>
      <c r="P1932" s="0" t="n">
        <f aca="false">VLOOKUP(A1932,'Team Data'!$A$1:$E$659,5,FALSE())</f>
        <v>472</v>
      </c>
      <c r="Q1932" s="0" t="n">
        <f aca="false">VLOOKUP(B1932,'Team Data'!$A$1:$E$659,4,FALSE())</f>
        <v>473</v>
      </c>
      <c r="R1932" s="0" t="n">
        <f aca="false">VLOOKUP(B1932,'Team Data'!$A$1:$E$659,5,FALSE())</f>
        <v>559</v>
      </c>
      <c r="S1932" s="0" t="n">
        <f aca="false">IF(I1932=1,(MIN(30,(C1932-D1932)))*(M1932/(M1932+N1932))*(Q1932/(Q1932+R1932)),(MAX(-30,(C1932-D1932)))*(N1932/(M1932+N1932))*(R1932/(R1932+Q1932)))</f>
        <v>0.946236559139785</v>
      </c>
      <c r="T1932" s="0" t="n">
        <f aca="false">IF(J1932=1,(MIN(30,(D1932-C1932)))*(K1932/(K1932+L1932))*(O1932/(O1932+P1932)),(MAX(-30,(D1932-C1932)))*(L1932/(K1932+L1932))*(P1932/(P1932+O1932)))</f>
        <v>-1.56664246447464</v>
      </c>
      <c r="U1932" s="7" t="n">
        <v>43085</v>
      </c>
    </row>
    <row r="1933" customFormat="false" ht="15" hidden="false" customHeight="false" outlineLevel="0" collapsed="false">
      <c r="A1933" s="0" t="s">
        <v>655</v>
      </c>
      <c r="B1933" s="0" t="s">
        <v>57</v>
      </c>
      <c r="C1933" s="0" t="n">
        <v>70</v>
      </c>
      <c r="D1933" s="0" t="n">
        <v>83</v>
      </c>
      <c r="E1933" s="0" t="n">
        <v>33</v>
      </c>
      <c r="F1933" s="0" t="n">
        <v>48</v>
      </c>
      <c r="G1933" s="0" t="n">
        <v>12</v>
      </c>
      <c r="H1933" s="0" t="n">
        <v>16</v>
      </c>
      <c r="I1933" s="0" t="n">
        <v>0</v>
      </c>
      <c r="J1933" s="0" t="n">
        <v>1</v>
      </c>
      <c r="K1933" s="0" t="n">
        <f aca="false">VLOOKUP(A1933,'Team Data'!$A$1:$E$659,2,FALSE())</f>
        <v>0</v>
      </c>
      <c r="L1933" s="0" t="n">
        <f aca="false">VLOOKUP(A1933,'Team Data'!$A$1:$E$659,3,FALSE())</f>
        <v>2</v>
      </c>
      <c r="M1933" s="0" t="n">
        <f aca="false">VLOOKUP(B1933,'Team Data'!$A$1:$E$659,2,FALSE())</f>
        <v>14</v>
      </c>
      <c r="N1933" s="0" t="n">
        <f aca="false">VLOOKUP(B1933,'Team Data'!$A$1:$E$659,3,FALSE())</f>
        <v>18</v>
      </c>
      <c r="O1933" s="0" t="n">
        <f aca="false">VLOOKUP(A1933,'Team Data'!$A$1:$E$659,4,FALSE())</f>
        <v>37</v>
      </c>
      <c r="P1933" s="0" t="n">
        <f aca="false">VLOOKUP(A1933,'Team Data'!$A$1:$E$659,5,FALSE())</f>
        <v>27</v>
      </c>
      <c r="Q1933" s="0" t="n">
        <f aca="false">VLOOKUP(B1933,'Team Data'!$A$1:$E$659,4,FALSE())</f>
        <v>500</v>
      </c>
      <c r="R1933" s="0" t="n">
        <f aca="false">VLOOKUP(B1933,'Team Data'!$A$1:$E$659,5,FALSE())</f>
        <v>464</v>
      </c>
      <c r="S1933" s="0" t="n">
        <f aca="false">IF(I1933=1,(MIN(30,(C1933-D1933)))*(M1933/(M1933+N1933))*(Q1933/(Q1933+R1933)),(MAX(-30,(C1933-D1933)))*(N1933/(M1933+N1933))*(R1933/(R1933+Q1933)))</f>
        <v>-3.51970954356846</v>
      </c>
      <c r="T1933" s="0" t="n">
        <f aca="false">IF(J1933=1,(MIN(30,(D1933-C1933)))*(K1933/(K1933+L1933))*(O1933/(O1933+P1933)),(MAX(-30,(D1933-C1933)))*(L1933/(K1933+L1933))*(P1933/(P1933+O1933)))</f>
        <v>0</v>
      </c>
      <c r="U1933" s="7" t="n">
        <v>43085</v>
      </c>
    </row>
    <row r="1934" customFormat="false" ht="15" hidden="false" customHeight="false" outlineLevel="0" collapsed="false">
      <c r="A1934" s="0" t="s">
        <v>48</v>
      </c>
      <c r="B1934" s="0" t="s">
        <v>276</v>
      </c>
      <c r="C1934" s="0" t="n">
        <v>80</v>
      </c>
      <c r="D1934" s="0" t="n">
        <v>86</v>
      </c>
      <c r="E1934" s="0" t="n">
        <v>41</v>
      </c>
      <c r="F1934" s="0" t="n">
        <v>28</v>
      </c>
      <c r="G1934" s="0" t="n">
        <v>14</v>
      </c>
      <c r="H1934" s="0" t="n">
        <v>13</v>
      </c>
      <c r="I1934" s="0" t="n">
        <v>0</v>
      </c>
      <c r="J1934" s="0" t="n">
        <v>1</v>
      </c>
      <c r="K1934" s="0" t="n">
        <f aca="false">VLOOKUP(A1934,'Team Data'!$A$1:$E$659,2,FALSE())</f>
        <v>21</v>
      </c>
      <c r="L1934" s="0" t="n">
        <f aca="false">VLOOKUP(A1934,'Team Data'!$A$1:$E$659,3,FALSE())</f>
        <v>15</v>
      </c>
      <c r="M1934" s="0" t="n">
        <f aca="false">VLOOKUP(B1934,'Team Data'!$A$1:$E$659,2,FALSE())</f>
        <v>13</v>
      </c>
      <c r="N1934" s="0" t="n">
        <f aca="false">VLOOKUP(B1934,'Team Data'!$A$1:$E$659,3,FALSE())</f>
        <v>19</v>
      </c>
      <c r="O1934" s="0" t="n">
        <f aca="false">VLOOKUP(A1934,'Team Data'!$A$1:$E$659,4,FALSE())</f>
        <v>577</v>
      </c>
      <c r="P1934" s="0" t="n">
        <f aca="false">VLOOKUP(A1934,'Team Data'!$A$1:$E$659,5,FALSE())</f>
        <v>521</v>
      </c>
      <c r="Q1934" s="0" t="n">
        <f aca="false">VLOOKUP(B1934,'Team Data'!$A$1:$E$659,4,FALSE())</f>
        <v>507</v>
      </c>
      <c r="R1934" s="0" t="n">
        <f aca="false">VLOOKUP(B1934,'Team Data'!$A$1:$E$659,5,FALSE())</f>
        <v>473</v>
      </c>
      <c r="S1934" s="0" t="n">
        <f aca="false">IF(I1934=1,(MIN(30,(C1934-D1934)))*(M1934/(M1934+N1934))*(Q1934/(Q1934+R1934)),(MAX(-30,(C1934-D1934)))*(N1934/(M1934+N1934))*(R1934/(R1934+Q1934)))</f>
        <v>-1.71945153061224</v>
      </c>
      <c r="T1934" s="0" t="n">
        <f aca="false">IF(J1934=1,(MIN(30,(D1934-C1934)))*(K1934/(K1934+L1934))*(O1934/(O1934+P1934)),(MAX(-30,(D1934-C1934)))*(L1934/(K1934+L1934))*(P1934/(P1934+O1934)))</f>
        <v>1.83925318761384</v>
      </c>
      <c r="U1934" s="7" t="n">
        <v>43085</v>
      </c>
    </row>
    <row r="1935" customFormat="false" ht="15" hidden="false" customHeight="false" outlineLevel="0" collapsed="false">
      <c r="A1935" s="0" t="s">
        <v>124</v>
      </c>
      <c r="B1935" s="0" t="s">
        <v>212</v>
      </c>
      <c r="C1935" s="0" t="n">
        <v>80</v>
      </c>
      <c r="D1935" s="0" t="n">
        <v>77</v>
      </c>
      <c r="E1935" s="0" t="n">
        <v>41</v>
      </c>
      <c r="F1935" s="0" t="n">
        <v>32</v>
      </c>
      <c r="G1935" s="0" t="n">
        <v>16</v>
      </c>
      <c r="H1935" s="0" t="n">
        <v>9</v>
      </c>
      <c r="I1935" s="0" t="n">
        <v>1</v>
      </c>
      <c r="J1935" s="0" t="n">
        <v>0</v>
      </c>
      <c r="K1935" s="0" t="n">
        <f aca="false">VLOOKUP(A1935,'Team Data'!$A$1:$E$659,2,FALSE())</f>
        <v>16</v>
      </c>
      <c r="L1935" s="0" t="n">
        <f aca="false">VLOOKUP(A1935,'Team Data'!$A$1:$E$659,3,FALSE())</f>
        <v>15</v>
      </c>
      <c r="M1935" s="0" t="n">
        <f aca="false">VLOOKUP(B1935,'Team Data'!$A$1:$E$659,2,FALSE())</f>
        <v>18</v>
      </c>
      <c r="N1935" s="0" t="n">
        <f aca="false">VLOOKUP(B1935,'Team Data'!$A$1:$E$659,3,FALSE())</f>
        <v>15</v>
      </c>
      <c r="O1935" s="0" t="n">
        <f aca="false">VLOOKUP(A1935,'Team Data'!$A$1:$E$659,4,FALSE())</f>
        <v>582</v>
      </c>
      <c r="P1935" s="0" t="n">
        <f aca="false">VLOOKUP(A1935,'Team Data'!$A$1:$E$659,5,FALSE())</f>
        <v>456</v>
      </c>
      <c r="Q1935" s="0" t="n">
        <f aca="false">VLOOKUP(B1935,'Team Data'!$A$1:$E$659,4,FALSE())</f>
        <v>628</v>
      </c>
      <c r="R1935" s="0" t="n">
        <f aca="false">VLOOKUP(B1935,'Team Data'!$A$1:$E$659,5,FALSE())</f>
        <v>469</v>
      </c>
      <c r="S1935" s="0" t="n">
        <f aca="false">IF(I1935=1,(MIN(30,(C1935-D1935)))*(M1935/(M1935+N1935))*(Q1935/(Q1935+R1935)),(MAX(-30,(C1935-D1935)))*(N1935/(M1935+N1935))*(R1935/(R1935+Q1935)))</f>
        <v>0.936769702494406</v>
      </c>
      <c r="T1935" s="0" t="n">
        <f aca="false">IF(J1935=1,(MIN(30,(D1935-C1935)))*(K1935/(K1935+L1935))*(O1935/(O1935+P1935)),(MAX(-30,(D1935-C1935)))*(L1935/(K1935+L1935))*(P1935/(P1935+O1935)))</f>
        <v>-0.63770277829573</v>
      </c>
      <c r="U1935" s="7" t="n">
        <v>43085</v>
      </c>
    </row>
    <row r="1936" customFormat="false" ht="15" hidden="false" customHeight="false" outlineLevel="0" collapsed="false">
      <c r="A1936" s="0" t="s">
        <v>227</v>
      </c>
      <c r="B1936" s="0" t="s">
        <v>26</v>
      </c>
      <c r="C1936" s="0" t="n">
        <v>62</v>
      </c>
      <c r="D1936" s="0" t="n">
        <v>79</v>
      </c>
      <c r="E1936" s="0" t="n">
        <v>19</v>
      </c>
      <c r="F1936" s="0" t="n">
        <v>26</v>
      </c>
      <c r="G1936" s="0" t="n">
        <v>14</v>
      </c>
      <c r="H1936" s="0" t="n">
        <v>14</v>
      </c>
      <c r="I1936" s="0" t="n">
        <v>0</v>
      </c>
      <c r="J1936" s="0" t="n">
        <v>1</v>
      </c>
      <c r="K1936" s="0" t="n">
        <f aca="false">VLOOKUP(A1936,'Team Data'!$A$1:$E$659,2,FALSE())</f>
        <v>6</v>
      </c>
      <c r="L1936" s="0" t="n">
        <f aca="false">VLOOKUP(A1936,'Team Data'!$A$1:$E$659,3,FALSE())</f>
        <v>26</v>
      </c>
      <c r="M1936" s="0" t="n">
        <f aca="false">VLOOKUP(B1936,'Team Data'!$A$1:$E$659,2,FALSE())</f>
        <v>24</v>
      </c>
      <c r="N1936" s="0" t="n">
        <f aca="false">VLOOKUP(B1936,'Team Data'!$A$1:$E$659,3,FALSE())</f>
        <v>9</v>
      </c>
      <c r="O1936" s="0" t="n">
        <f aca="false">VLOOKUP(A1936,'Team Data'!$A$1:$E$659,4,FALSE())</f>
        <v>578</v>
      </c>
      <c r="P1936" s="0" t="n">
        <f aca="false">VLOOKUP(A1936,'Team Data'!$A$1:$E$659,5,FALSE())</f>
        <v>464</v>
      </c>
      <c r="Q1936" s="0" t="n">
        <f aca="false">VLOOKUP(B1936,'Team Data'!$A$1:$E$659,4,FALSE())</f>
        <v>540</v>
      </c>
      <c r="R1936" s="0" t="n">
        <f aca="false">VLOOKUP(B1936,'Team Data'!$A$1:$E$659,5,FALSE())</f>
        <v>523</v>
      </c>
      <c r="S1936" s="0" t="n">
        <f aca="false">IF(I1936=1,(MIN(30,(C1936-D1936)))*(M1936/(M1936+N1936))*(Q1936/(Q1936+R1936)),(MAX(-30,(C1936-D1936)))*(N1936/(M1936+N1936))*(R1936/(R1936+Q1936)))</f>
        <v>-2.28110835542632</v>
      </c>
      <c r="T1936" s="0" t="n">
        <f aca="false">IF(J1936=1,(MIN(30,(D1936-C1936)))*(K1936/(K1936+L1936))*(O1936/(O1936+P1936)),(MAX(-30,(D1936-C1936)))*(L1936/(K1936+L1936))*(P1936/(P1936+O1936)))</f>
        <v>1.76811420345489</v>
      </c>
      <c r="U1936" s="7" t="n">
        <v>43085</v>
      </c>
    </row>
    <row r="1937" customFormat="false" ht="15" hidden="false" customHeight="false" outlineLevel="0" collapsed="false">
      <c r="A1937" s="0" t="s">
        <v>660</v>
      </c>
      <c r="B1937" s="0" t="s">
        <v>190</v>
      </c>
      <c r="C1937" s="0" t="n">
        <v>31</v>
      </c>
      <c r="D1937" s="0" t="n">
        <v>111</v>
      </c>
      <c r="E1937" s="0" t="n">
        <v>12</v>
      </c>
      <c r="F1937" s="0" t="n">
        <v>66</v>
      </c>
      <c r="G1937" s="0" t="n">
        <v>29</v>
      </c>
      <c r="H1937" s="0" t="n">
        <v>16</v>
      </c>
      <c r="I1937" s="0" t="n">
        <v>0</v>
      </c>
      <c r="J1937" s="0" t="n">
        <v>1</v>
      </c>
      <c r="K1937" s="0" t="n">
        <f aca="false">VLOOKUP(A1937,'Team Data'!$A$1:$E$659,2,FALSE())</f>
        <v>0</v>
      </c>
      <c r="L1937" s="0" t="n">
        <f aca="false">VLOOKUP(A1937,'Team Data'!$A$1:$E$659,3,FALSE())</f>
        <v>1</v>
      </c>
      <c r="M1937" s="0" t="n">
        <f aca="false">VLOOKUP(B1937,'Team Data'!$A$1:$E$659,2,FALSE())</f>
        <v>10</v>
      </c>
      <c r="N1937" s="0" t="n">
        <f aca="false">VLOOKUP(B1937,'Team Data'!$A$1:$E$659,3,FALSE())</f>
        <v>21</v>
      </c>
      <c r="O1937" s="0" t="n">
        <f aca="false">VLOOKUP(A1937,'Team Data'!$A$1:$E$659,4,FALSE())</f>
        <v>10</v>
      </c>
      <c r="P1937" s="0" t="n">
        <f aca="false">VLOOKUP(A1937,'Team Data'!$A$1:$E$659,5,FALSE())</f>
        <v>21</v>
      </c>
      <c r="Q1937" s="0" t="n">
        <f aca="false">VLOOKUP(B1937,'Team Data'!$A$1:$E$659,4,FALSE())</f>
        <v>463</v>
      </c>
      <c r="R1937" s="0" t="n">
        <f aca="false">VLOOKUP(B1937,'Team Data'!$A$1:$E$659,5,FALSE())</f>
        <v>473</v>
      </c>
      <c r="S1937" s="0" t="n">
        <f aca="false">IF(I1937=1,(MIN(30,(C1937-D1937)))*(M1937/(M1937+N1937))*(Q1937/(Q1937+R1937)),(MAX(-30,(C1937-D1937)))*(N1937/(M1937+N1937))*(R1937/(R1937+Q1937)))</f>
        <v>-10.2698511166253</v>
      </c>
      <c r="T1937" s="0" t="n">
        <f aca="false">IF(J1937=1,(MIN(30,(D1937-C1937)))*(K1937/(K1937+L1937))*(O1937/(O1937+P1937)),(MAX(-30,(D1937-C1937)))*(L1937/(K1937+L1937))*(P1937/(P1937+O1937)))</f>
        <v>0</v>
      </c>
      <c r="U1937" s="7" t="n">
        <v>43085</v>
      </c>
    </row>
    <row r="1938" customFormat="false" ht="15" hidden="false" customHeight="false" outlineLevel="0" collapsed="false">
      <c r="A1938" s="0" t="s">
        <v>100</v>
      </c>
      <c r="B1938" s="0" t="s">
        <v>163</v>
      </c>
      <c r="C1938" s="0" t="n">
        <v>62</v>
      </c>
      <c r="D1938" s="0" t="n">
        <v>72</v>
      </c>
      <c r="E1938" s="0" t="n">
        <v>29</v>
      </c>
      <c r="F1938" s="0" t="n">
        <v>39</v>
      </c>
      <c r="G1938" s="0" t="n">
        <v>6</v>
      </c>
      <c r="H1938" s="0" t="n">
        <v>14</v>
      </c>
      <c r="I1938" s="0" t="n">
        <v>0</v>
      </c>
      <c r="J1938" s="0" t="n">
        <v>1</v>
      </c>
      <c r="K1938" s="0" t="n">
        <f aca="false">VLOOKUP(A1938,'Team Data'!$A$1:$E$659,2,FALSE())</f>
        <v>18</v>
      </c>
      <c r="L1938" s="0" t="n">
        <f aca="false">VLOOKUP(A1938,'Team Data'!$A$1:$E$659,3,FALSE())</f>
        <v>15</v>
      </c>
      <c r="M1938" s="0" t="n">
        <f aca="false">VLOOKUP(B1938,'Team Data'!$A$1:$E$659,2,FALSE())</f>
        <v>13</v>
      </c>
      <c r="N1938" s="0" t="n">
        <f aca="false">VLOOKUP(B1938,'Team Data'!$A$1:$E$659,3,FALSE())</f>
        <v>20</v>
      </c>
      <c r="O1938" s="0" t="n">
        <f aca="false">VLOOKUP(A1938,'Team Data'!$A$1:$E$659,4,FALSE())</f>
        <v>621</v>
      </c>
      <c r="P1938" s="0" t="n">
        <f aca="false">VLOOKUP(A1938,'Team Data'!$A$1:$E$659,5,FALSE())</f>
        <v>469</v>
      </c>
      <c r="Q1938" s="0" t="n">
        <f aca="false">VLOOKUP(B1938,'Team Data'!$A$1:$E$659,4,FALSE())</f>
        <v>540</v>
      </c>
      <c r="R1938" s="0" t="n">
        <f aca="false">VLOOKUP(B1938,'Team Data'!$A$1:$E$659,5,FALSE())</f>
        <v>528</v>
      </c>
      <c r="S1938" s="0" t="n">
        <f aca="false">IF(I1938=1,(MIN(30,(C1938-D1938)))*(M1938/(M1938+N1938))*(Q1938/(Q1938+R1938)),(MAX(-30,(C1938-D1938)))*(N1938/(M1938+N1938))*(R1938/(R1938+Q1938)))</f>
        <v>-2.99625468164794</v>
      </c>
      <c r="T1938" s="0" t="n">
        <f aca="false">IF(J1938=1,(MIN(30,(D1938-C1938)))*(K1938/(K1938+L1938))*(O1938/(O1938+P1938)),(MAX(-30,(D1938-C1938)))*(L1938/(K1938+L1938))*(P1938/(P1938+O1938)))</f>
        <v>3.10758965804837</v>
      </c>
      <c r="U1938" s="7" t="n">
        <v>43085</v>
      </c>
    </row>
    <row r="1939" customFormat="false" ht="15" hidden="false" customHeight="false" outlineLevel="0" collapsed="false">
      <c r="A1939" s="0" t="s">
        <v>105</v>
      </c>
      <c r="B1939" s="0" t="s">
        <v>245</v>
      </c>
      <c r="C1939" s="0" t="n">
        <v>68</v>
      </c>
      <c r="D1939" s="0" t="n">
        <v>67</v>
      </c>
      <c r="E1939" s="0" t="n">
        <v>41</v>
      </c>
      <c r="F1939" s="0" t="n">
        <v>29</v>
      </c>
      <c r="G1939" s="0" t="n">
        <v>21</v>
      </c>
      <c r="H1939" s="0" t="n">
        <v>18</v>
      </c>
      <c r="I1939" s="0" t="n">
        <v>1</v>
      </c>
      <c r="J1939" s="0" t="n">
        <v>0</v>
      </c>
      <c r="K1939" s="0" t="n">
        <f aca="false">VLOOKUP(A1939,'Team Data'!$A$1:$E$659,2,FALSE())</f>
        <v>17</v>
      </c>
      <c r="L1939" s="0" t="n">
        <f aca="false">VLOOKUP(A1939,'Team Data'!$A$1:$E$659,3,FALSE())</f>
        <v>14</v>
      </c>
      <c r="M1939" s="0" t="n">
        <f aca="false">VLOOKUP(B1939,'Team Data'!$A$1:$E$659,2,FALSE())</f>
        <v>22</v>
      </c>
      <c r="N1939" s="0" t="n">
        <f aca="false">VLOOKUP(B1939,'Team Data'!$A$1:$E$659,3,FALSE())</f>
        <v>12</v>
      </c>
      <c r="O1939" s="0" t="n">
        <f aca="false">VLOOKUP(A1939,'Team Data'!$A$1:$E$659,4,FALSE())</f>
        <v>412</v>
      </c>
      <c r="P1939" s="0" t="n">
        <f aca="false">VLOOKUP(A1939,'Team Data'!$A$1:$E$659,5,FALSE())</f>
        <v>578</v>
      </c>
      <c r="Q1939" s="0" t="n">
        <f aca="false">VLOOKUP(B1939,'Team Data'!$A$1:$E$659,4,FALSE())</f>
        <v>500</v>
      </c>
      <c r="R1939" s="0" t="n">
        <f aca="false">VLOOKUP(B1939,'Team Data'!$A$1:$E$659,5,FALSE())</f>
        <v>508</v>
      </c>
      <c r="S1939" s="0" t="n">
        <f aca="false">IF(I1939=1,(MIN(30,(C1939-D1939)))*(M1939/(M1939+N1939))*(Q1939/(Q1939+R1939)),(MAX(-30,(C1939-D1939)))*(N1939/(M1939+N1939))*(R1939/(R1939+Q1939)))</f>
        <v>0.320961718020542</v>
      </c>
      <c r="T1939" s="0" t="n">
        <f aca="false">IF(J1939=1,(MIN(30,(D1939-C1939)))*(K1939/(K1939+L1939))*(O1939/(O1939+P1939)),(MAX(-30,(D1939-C1939)))*(L1939/(K1939+L1939))*(P1939/(P1939+O1939)))</f>
        <v>-0.263668947539915</v>
      </c>
      <c r="U1939" s="7" t="n">
        <v>43085</v>
      </c>
    </row>
    <row r="1940" customFormat="false" ht="15" hidden="false" customHeight="false" outlineLevel="0" collapsed="false">
      <c r="A1940" s="0" t="s">
        <v>33</v>
      </c>
      <c r="B1940" s="0" t="s">
        <v>53</v>
      </c>
      <c r="C1940" s="0" t="n">
        <v>84</v>
      </c>
      <c r="D1940" s="0" t="n">
        <v>58</v>
      </c>
      <c r="E1940" s="0" t="n">
        <v>26</v>
      </c>
      <c r="F1940" s="0" t="n">
        <v>28</v>
      </c>
      <c r="G1940" s="0" t="n">
        <v>15</v>
      </c>
      <c r="H1940" s="0" t="n">
        <v>19</v>
      </c>
      <c r="I1940" s="0" t="n">
        <v>1</v>
      </c>
      <c r="J1940" s="0" t="n">
        <v>0</v>
      </c>
      <c r="K1940" s="0" t="n">
        <f aca="false">VLOOKUP(A1940,'Team Data'!$A$1:$E$659,2,FALSE())</f>
        <v>20</v>
      </c>
      <c r="L1940" s="0" t="n">
        <f aca="false">VLOOKUP(A1940,'Team Data'!$A$1:$E$659,3,FALSE())</f>
        <v>13</v>
      </c>
      <c r="M1940" s="0" t="n">
        <f aca="false">VLOOKUP(B1940,'Team Data'!$A$1:$E$659,2,FALSE())</f>
        <v>3</v>
      </c>
      <c r="N1940" s="0" t="n">
        <f aca="false">VLOOKUP(B1940,'Team Data'!$A$1:$E$659,3,FALSE())</f>
        <v>29</v>
      </c>
      <c r="O1940" s="0" t="n">
        <f aca="false">VLOOKUP(A1940,'Team Data'!$A$1:$E$659,4,FALSE())</f>
        <v>562</v>
      </c>
      <c r="P1940" s="0" t="n">
        <f aca="false">VLOOKUP(A1940,'Team Data'!$A$1:$E$659,5,FALSE())</f>
        <v>491</v>
      </c>
      <c r="Q1940" s="0" t="n">
        <f aca="false">VLOOKUP(B1940,'Team Data'!$A$1:$E$659,4,FALSE())</f>
        <v>547</v>
      </c>
      <c r="R1940" s="0" t="n">
        <f aca="false">VLOOKUP(B1940,'Team Data'!$A$1:$E$659,5,FALSE())</f>
        <v>441</v>
      </c>
      <c r="S1940" s="0" t="n">
        <f aca="false">IF(I1940=1,(MIN(30,(C1940-D1940)))*(M1940/(M1940+N1940))*(Q1940/(Q1940+R1940)),(MAX(-30,(C1940-D1940)))*(N1940/(M1940+N1940))*(R1940/(R1940+Q1940)))</f>
        <v>1.34950657894737</v>
      </c>
      <c r="T1940" s="0" t="n">
        <f aca="false">IF(J1940=1,(MIN(30,(D1940-C1940)))*(K1940/(K1940+L1940))*(O1940/(O1940+P1940)),(MAX(-30,(D1940-C1940)))*(L1940/(K1940+L1940))*(P1940/(P1940+O1940)))</f>
        <v>-4.77590722035167</v>
      </c>
      <c r="U1940" s="7" t="n">
        <v>43085</v>
      </c>
    </row>
    <row r="1941" customFormat="false" ht="15" hidden="false" customHeight="false" outlineLevel="0" collapsed="false">
      <c r="A1941" s="0" t="s">
        <v>10</v>
      </c>
      <c r="B1941" s="0" t="s">
        <v>303</v>
      </c>
      <c r="C1941" s="0" t="n">
        <v>58</v>
      </c>
      <c r="D1941" s="0" t="n">
        <v>90</v>
      </c>
      <c r="E1941" s="0" t="n">
        <v>21</v>
      </c>
      <c r="F1941" s="0" t="n">
        <v>41</v>
      </c>
      <c r="G1941" s="0" t="n">
        <v>15</v>
      </c>
      <c r="H1941" s="0" t="n">
        <v>15</v>
      </c>
      <c r="I1941" s="0" t="n">
        <v>0</v>
      </c>
      <c r="J1941" s="0" t="n">
        <v>1</v>
      </c>
      <c r="K1941" s="0" t="n">
        <f aca="false">VLOOKUP(A1941,'Team Data'!$A$1:$E$659,2,FALSE())</f>
        <v>3</v>
      </c>
      <c r="L1941" s="0" t="n">
        <f aca="false">VLOOKUP(A1941,'Team Data'!$A$1:$E$659,3,FALSE())</f>
        <v>28</v>
      </c>
      <c r="M1941" s="0" t="n">
        <f aca="false">VLOOKUP(B1941,'Team Data'!$A$1:$E$659,2,FALSE())</f>
        <v>20</v>
      </c>
      <c r="N1941" s="0" t="n">
        <f aca="false">VLOOKUP(B1941,'Team Data'!$A$1:$E$659,3,FALSE())</f>
        <v>13</v>
      </c>
      <c r="O1941" s="0" t="n">
        <f aca="false">VLOOKUP(A1941,'Team Data'!$A$1:$E$659,4,FALSE())</f>
        <v>453</v>
      </c>
      <c r="P1941" s="0" t="n">
        <f aca="false">VLOOKUP(A1941,'Team Data'!$A$1:$E$659,5,FALSE())</f>
        <v>567</v>
      </c>
      <c r="Q1941" s="0" t="n">
        <f aca="false">VLOOKUP(B1941,'Team Data'!$A$1:$E$659,4,FALSE())</f>
        <v>538</v>
      </c>
      <c r="R1941" s="0" t="n">
        <f aca="false">VLOOKUP(B1941,'Team Data'!$A$1:$E$659,5,FALSE())</f>
        <v>501</v>
      </c>
      <c r="S1941" s="0" t="n">
        <f aca="false">IF(I1941=1,(MIN(30,(C1941-D1941)))*(M1941/(M1941+N1941))*(Q1941/(Q1941+R1941)),(MAX(-30,(C1941-D1941)))*(N1941/(M1941+N1941))*(R1941/(R1941+Q1941)))</f>
        <v>-5.69866130020124</v>
      </c>
      <c r="T1941" s="0" t="n">
        <f aca="false">IF(J1941=1,(MIN(30,(D1941-C1941)))*(K1941/(K1941+L1941))*(O1941/(O1941+P1941)),(MAX(-30,(D1941-C1941)))*(L1941/(K1941+L1941))*(P1941/(P1941+O1941)))</f>
        <v>1.28937381404175</v>
      </c>
      <c r="U1941" s="7" t="n">
        <v>43085</v>
      </c>
    </row>
    <row r="1942" customFormat="false" ht="15" hidden="false" customHeight="false" outlineLevel="0" collapsed="false">
      <c r="A1942" s="0" t="s">
        <v>122</v>
      </c>
      <c r="B1942" s="0" t="s">
        <v>219</v>
      </c>
      <c r="C1942" s="0" t="n">
        <v>101</v>
      </c>
      <c r="D1942" s="0" t="n">
        <v>97</v>
      </c>
      <c r="E1942" s="0" t="n">
        <v>49</v>
      </c>
      <c r="F1942" s="0" t="n">
        <v>41</v>
      </c>
      <c r="G1942" s="0" t="n">
        <v>15</v>
      </c>
      <c r="H1942" s="0" t="n">
        <v>9</v>
      </c>
      <c r="I1942" s="0" t="n">
        <v>1</v>
      </c>
      <c r="J1942" s="0" t="n">
        <v>0</v>
      </c>
      <c r="K1942" s="0" t="n">
        <f aca="false">VLOOKUP(A1942,'Team Data'!$A$1:$E$659,2,FALSE())</f>
        <v>17</v>
      </c>
      <c r="L1942" s="0" t="n">
        <f aca="false">VLOOKUP(A1942,'Team Data'!$A$1:$E$659,3,FALSE())</f>
        <v>14</v>
      </c>
      <c r="M1942" s="0" t="n">
        <f aca="false">VLOOKUP(B1942,'Team Data'!$A$1:$E$659,2,FALSE())</f>
        <v>12</v>
      </c>
      <c r="N1942" s="0" t="n">
        <f aca="false">VLOOKUP(B1942,'Team Data'!$A$1:$E$659,3,FALSE())</f>
        <v>20</v>
      </c>
      <c r="O1942" s="0" t="n">
        <f aca="false">VLOOKUP(A1942,'Team Data'!$A$1:$E$659,4,FALSE())</f>
        <v>588</v>
      </c>
      <c r="P1942" s="0" t="n">
        <f aca="false">VLOOKUP(A1942,'Team Data'!$A$1:$E$659,5,FALSE())</f>
        <v>411</v>
      </c>
      <c r="Q1942" s="0" t="n">
        <f aca="false">VLOOKUP(B1942,'Team Data'!$A$1:$E$659,4,FALSE())</f>
        <v>657</v>
      </c>
      <c r="R1942" s="0" t="n">
        <f aca="false">VLOOKUP(B1942,'Team Data'!$A$1:$E$659,5,FALSE())</f>
        <v>413</v>
      </c>
      <c r="S1942" s="0" t="n">
        <f aca="false">IF(I1942=1,(MIN(30,(C1942-D1942)))*(M1942/(M1942+N1942))*(Q1942/(Q1942+R1942)),(MAX(-30,(C1942-D1942)))*(N1942/(M1942+N1942))*(R1942/(R1942+Q1942)))</f>
        <v>0.921028037383178</v>
      </c>
      <c r="T1942" s="0" t="n">
        <f aca="false">IF(J1942=1,(MIN(30,(D1942-C1942)))*(K1942/(K1942+L1942))*(O1942/(O1942+P1942)),(MAX(-30,(D1942-C1942)))*(L1942/(K1942+L1942))*(P1942/(P1942+O1942)))</f>
        <v>-0.743194807710937</v>
      </c>
      <c r="U1942" s="7" t="n">
        <v>43085</v>
      </c>
    </row>
    <row r="1943" customFormat="false" ht="15" hidden="false" customHeight="false" outlineLevel="0" collapsed="false">
      <c r="A1943" s="0" t="s">
        <v>54</v>
      </c>
      <c r="B1943" s="0" t="s">
        <v>310</v>
      </c>
      <c r="C1943" s="0" t="n">
        <v>77</v>
      </c>
      <c r="D1943" s="0" t="n">
        <v>63</v>
      </c>
      <c r="E1943" s="0" t="n">
        <v>35</v>
      </c>
      <c r="F1943" s="0" t="n">
        <v>35</v>
      </c>
      <c r="G1943" s="0" t="n">
        <v>9</v>
      </c>
      <c r="H1943" s="0" t="n">
        <v>18</v>
      </c>
      <c r="I1943" s="0" t="n">
        <v>1</v>
      </c>
      <c r="J1943" s="0" t="n">
        <v>0</v>
      </c>
      <c r="K1943" s="0" t="n">
        <f aca="false">VLOOKUP(A1943,'Team Data'!$A$1:$E$659,2,FALSE())</f>
        <v>30</v>
      </c>
      <c r="L1943" s="0" t="n">
        <f aca="false">VLOOKUP(A1943,'Team Data'!$A$1:$E$659,3,FALSE())</f>
        <v>5</v>
      </c>
      <c r="M1943" s="0" t="n">
        <f aca="false">VLOOKUP(B1943,'Team Data'!$A$1:$E$659,2,FALSE())</f>
        <v>21</v>
      </c>
      <c r="N1943" s="0" t="n">
        <f aca="false">VLOOKUP(B1943,'Team Data'!$A$1:$E$659,3,FALSE())</f>
        <v>12</v>
      </c>
      <c r="O1943" s="0" t="n">
        <f aca="false">VLOOKUP(A1943,'Team Data'!$A$1:$E$659,4,FALSE())</f>
        <v>649</v>
      </c>
      <c r="P1943" s="0" t="n">
        <f aca="false">VLOOKUP(A1943,'Team Data'!$A$1:$E$659,5,FALSE())</f>
        <v>509</v>
      </c>
      <c r="Q1943" s="0" t="n">
        <f aca="false">VLOOKUP(B1943,'Team Data'!$A$1:$E$659,4,FALSE())</f>
        <v>636</v>
      </c>
      <c r="R1943" s="0" t="n">
        <f aca="false">VLOOKUP(B1943,'Team Data'!$A$1:$E$659,5,FALSE())</f>
        <v>474</v>
      </c>
      <c r="S1943" s="0" t="n">
        <f aca="false">IF(I1943=1,(MIN(30,(C1943-D1943)))*(M1943/(M1943+N1943))*(Q1943/(Q1943+R1943)),(MAX(-30,(C1943-D1943)))*(N1943/(M1943+N1943))*(R1943/(R1943+Q1943)))</f>
        <v>5.1046683046683</v>
      </c>
      <c r="T1943" s="0" t="n">
        <f aca="false">IF(J1943=1,(MIN(30,(D1943-C1943)))*(K1943/(K1943+L1943))*(O1943/(O1943+P1943)),(MAX(-30,(D1943-C1943)))*(L1943/(K1943+L1943))*(P1943/(P1943+O1943)))</f>
        <v>-0.879101899827289</v>
      </c>
      <c r="U1943" s="7" t="n">
        <v>43085</v>
      </c>
    </row>
    <row r="1944" customFormat="false" ht="15" hidden="false" customHeight="false" outlineLevel="0" collapsed="false">
      <c r="A1944" s="0" t="s">
        <v>49</v>
      </c>
      <c r="B1944" s="0" t="s">
        <v>239</v>
      </c>
      <c r="C1944" s="0" t="n">
        <v>62</v>
      </c>
      <c r="D1944" s="0" t="n">
        <v>68</v>
      </c>
      <c r="E1944" s="0" t="n">
        <v>28</v>
      </c>
      <c r="F1944" s="0" t="n">
        <v>39</v>
      </c>
      <c r="G1944" s="0" t="n">
        <v>10</v>
      </c>
      <c r="H1944" s="0" t="n">
        <v>9</v>
      </c>
      <c r="I1944" s="0" t="n">
        <v>0</v>
      </c>
      <c r="J1944" s="0" t="n">
        <v>1</v>
      </c>
      <c r="K1944" s="0" t="n">
        <f aca="false">VLOOKUP(A1944,'Team Data'!$A$1:$E$659,2,FALSE())</f>
        <v>26</v>
      </c>
      <c r="L1944" s="0" t="n">
        <f aca="false">VLOOKUP(A1944,'Team Data'!$A$1:$E$659,3,FALSE())</f>
        <v>8</v>
      </c>
      <c r="M1944" s="0" t="n">
        <f aca="false">VLOOKUP(B1944,'Team Data'!$A$1:$E$659,2,FALSE())</f>
        <v>26</v>
      </c>
      <c r="N1944" s="0" t="n">
        <f aca="false">VLOOKUP(B1944,'Team Data'!$A$1:$E$659,3,FALSE())</f>
        <v>8</v>
      </c>
      <c r="O1944" s="0" t="n">
        <f aca="false">VLOOKUP(A1944,'Team Data'!$A$1:$E$659,4,FALSE())</f>
        <v>508</v>
      </c>
      <c r="P1944" s="0" t="n">
        <f aca="false">VLOOKUP(A1944,'Team Data'!$A$1:$E$659,5,FALSE())</f>
        <v>524</v>
      </c>
      <c r="Q1944" s="0" t="n">
        <f aca="false">VLOOKUP(B1944,'Team Data'!$A$1:$E$659,4,FALSE())</f>
        <v>627</v>
      </c>
      <c r="R1944" s="0" t="n">
        <f aca="false">VLOOKUP(B1944,'Team Data'!$A$1:$E$659,5,FALSE())</f>
        <v>488</v>
      </c>
      <c r="S1944" s="0" t="n">
        <f aca="false">IF(I1944=1,(MIN(30,(C1944-D1944)))*(M1944/(M1944+N1944))*(Q1944/(Q1944+R1944)),(MAX(-30,(C1944-D1944)))*(N1944/(M1944+N1944))*(R1944/(R1944+Q1944)))</f>
        <v>-0.617884463202321</v>
      </c>
      <c r="T1944" s="0" t="n">
        <f aca="false">IF(J1944=1,(MIN(30,(D1944-C1944)))*(K1944/(K1944+L1944))*(O1944/(O1944+P1944)),(MAX(-30,(D1944-C1944)))*(L1944/(K1944+L1944))*(P1944/(P1944+O1944)))</f>
        <v>2.25854993160055</v>
      </c>
      <c r="U1944" s="7" t="n">
        <v>43085</v>
      </c>
    </row>
    <row r="1945" customFormat="false" ht="15" hidden="false" customHeight="false" outlineLevel="0" collapsed="false">
      <c r="A1945" s="0" t="s">
        <v>86</v>
      </c>
      <c r="B1945" s="0" t="s">
        <v>186</v>
      </c>
      <c r="C1945" s="0" t="n">
        <v>68</v>
      </c>
      <c r="D1945" s="0" t="n">
        <v>71</v>
      </c>
      <c r="E1945" s="0" t="n">
        <v>29</v>
      </c>
      <c r="F1945" s="0" t="n">
        <v>40</v>
      </c>
      <c r="G1945" s="0" t="n">
        <v>12</v>
      </c>
      <c r="H1945" s="0" t="n">
        <v>15</v>
      </c>
      <c r="I1945" s="0" t="n">
        <v>0</v>
      </c>
      <c r="J1945" s="0" t="n">
        <v>1</v>
      </c>
      <c r="K1945" s="0" t="n">
        <f aca="false">VLOOKUP(A1945,'Team Data'!$A$1:$E$659,2,FALSE())</f>
        <v>13</v>
      </c>
      <c r="L1945" s="0" t="n">
        <f aca="false">VLOOKUP(A1945,'Team Data'!$A$1:$E$659,3,FALSE())</f>
        <v>18</v>
      </c>
      <c r="M1945" s="0" t="n">
        <f aca="false">VLOOKUP(B1945,'Team Data'!$A$1:$E$659,2,FALSE())</f>
        <v>14</v>
      </c>
      <c r="N1945" s="0" t="n">
        <f aca="false">VLOOKUP(B1945,'Team Data'!$A$1:$E$659,3,FALSE())</f>
        <v>16</v>
      </c>
      <c r="O1945" s="0" t="n">
        <f aca="false">VLOOKUP(A1945,'Team Data'!$A$1:$E$659,4,FALSE())</f>
        <v>457</v>
      </c>
      <c r="P1945" s="0" t="n">
        <f aca="false">VLOOKUP(A1945,'Team Data'!$A$1:$E$659,5,FALSE())</f>
        <v>482</v>
      </c>
      <c r="Q1945" s="0" t="n">
        <f aca="false">VLOOKUP(B1945,'Team Data'!$A$1:$E$659,4,FALSE())</f>
        <v>451</v>
      </c>
      <c r="R1945" s="0" t="n">
        <f aca="false">VLOOKUP(B1945,'Team Data'!$A$1:$E$659,5,FALSE())</f>
        <v>468</v>
      </c>
      <c r="S1945" s="0" t="n">
        <f aca="false">IF(I1945=1,(MIN(30,(C1945-D1945)))*(M1945/(M1945+N1945))*(Q1945/(Q1945+R1945)),(MAX(-30,(C1945-D1945)))*(N1945/(M1945+N1945))*(R1945/(R1945+Q1945)))</f>
        <v>-0.814798694232862</v>
      </c>
      <c r="T1945" s="0" t="n">
        <f aca="false">IF(J1945=1,(MIN(30,(D1945-C1945)))*(K1945/(K1945+L1945))*(O1945/(O1945+P1945)),(MAX(-30,(D1945-C1945)))*(L1945/(K1945+L1945))*(P1945/(P1945+O1945)))</f>
        <v>0.612284860352468</v>
      </c>
      <c r="U1945" s="7" t="n">
        <v>43085</v>
      </c>
    </row>
    <row r="1946" customFormat="false" ht="15" hidden="false" customHeight="false" outlineLevel="0" collapsed="false">
      <c r="A1946" s="0" t="s">
        <v>661</v>
      </c>
      <c r="B1946" s="0" t="s">
        <v>279</v>
      </c>
      <c r="C1946" s="0" t="n">
        <v>67</v>
      </c>
      <c r="D1946" s="0" t="n">
        <v>88</v>
      </c>
      <c r="E1946" s="0" t="n">
        <v>37</v>
      </c>
      <c r="F1946" s="0" t="n">
        <v>50</v>
      </c>
      <c r="G1946" s="0" t="n">
        <v>19</v>
      </c>
      <c r="H1946" s="0" t="n">
        <v>15</v>
      </c>
      <c r="I1946" s="0" t="n">
        <v>0</v>
      </c>
      <c r="J1946" s="0" t="n">
        <v>1</v>
      </c>
      <c r="K1946" s="0" t="n">
        <f aca="false">VLOOKUP(A1946,'Team Data'!$A$1:$E$659,2,FALSE())</f>
        <v>0</v>
      </c>
      <c r="L1946" s="0" t="n">
        <f aca="false">VLOOKUP(A1946,'Team Data'!$A$1:$E$659,3,FALSE())</f>
        <v>1</v>
      </c>
      <c r="M1946" s="0" t="n">
        <f aca="false">VLOOKUP(B1946,'Team Data'!$A$1:$E$659,2,FALSE())</f>
        <v>13</v>
      </c>
      <c r="N1946" s="0" t="n">
        <f aca="false">VLOOKUP(B1946,'Team Data'!$A$1:$E$659,3,FALSE())</f>
        <v>18</v>
      </c>
      <c r="O1946" s="0" t="n">
        <f aca="false">VLOOKUP(A1946,'Team Data'!$A$1:$E$659,4,FALSE())</f>
        <v>13</v>
      </c>
      <c r="P1946" s="0" t="n">
        <f aca="false">VLOOKUP(A1946,'Team Data'!$A$1:$E$659,5,FALSE())</f>
        <v>18</v>
      </c>
      <c r="Q1946" s="0" t="n">
        <f aca="false">VLOOKUP(B1946,'Team Data'!$A$1:$E$659,4,FALSE())</f>
        <v>437</v>
      </c>
      <c r="R1946" s="0" t="n">
        <f aca="false">VLOOKUP(B1946,'Team Data'!$A$1:$E$659,5,FALSE())</f>
        <v>490</v>
      </c>
      <c r="S1946" s="0" t="n">
        <f aca="false">IF(I1946=1,(MIN(30,(C1946-D1946)))*(M1946/(M1946+N1946))*(Q1946/(Q1946+R1946)),(MAX(-30,(C1946-D1946)))*(N1946/(M1946+N1946))*(R1946/(R1946+Q1946)))</f>
        <v>-6.44534920137802</v>
      </c>
      <c r="T1946" s="0" t="n">
        <f aca="false">IF(J1946=1,(MIN(30,(D1946-C1946)))*(K1946/(K1946+L1946))*(O1946/(O1946+P1946)),(MAX(-30,(D1946-C1946)))*(L1946/(K1946+L1946))*(P1946/(P1946+O1946)))</f>
        <v>0</v>
      </c>
      <c r="U1946" s="7" t="n">
        <v>43085</v>
      </c>
    </row>
    <row r="1947" customFormat="false" ht="15" hidden="false" customHeight="false" outlineLevel="0" collapsed="false">
      <c r="A1947" s="0" t="s">
        <v>337</v>
      </c>
      <c r="B1947" s="0" t="s">
        <v>242</v>
      </c>
      <c r="C1947" s="0" t="n">
        <v>84</v>
      </c>
      <c r="D1947" s="0" t="n">
        <v>90</v>
      </c>
      <c r="E1947" s="0" t="n">
        <v>47</v>
      </c>
      <c r="F1947" s="0" t="n">
        <v>39</v>
      </c>
      <c r="G1947" s="0" t="n">
        <v>18</v>
      </c>
      <c r="H1947" s="0" t="n">
        <v>11</v>
      </c>
      <c r="I1947" s="0" t="n">
        <v>0</v>
      </c>
      <c r="J1947" s="0" t="n">
        <v>1</v>
      </c>
      <c r="K1947" s="0" t="n">
        <f aca="false">VLOOKUP(A1947,'Team Data'!$A$1:$E$659,2,FALSE())</f>
        <v>23</v>
      </c>
      <c r="L1947" s="0" t="n">
        <f aca="false">VLOOKUP(A1947,'Team Data'!$A$1:$E$659,3,FALSE())</f>
        <v>10</v>
      </c>
      <c r="M1947" s="0" t="n">
        <f aca="false">VLOOKUP(B1947,'Team Data'!$A$1:$E$659,2,FALSE())</f>
        <v>22</v>
      </c>
      <c r="N1947" s="0" t="n">
        <f aca="false">VLOOKUP(B1947,'Team Data'!$A$1:$E$659,3,FALSE())</f>
        <v>9</v>
      </c>
      <c r="O1947" s="0" t="n">
        <f aca="false">VLOOKUP(A1947,'Team Data'!$A$1:$E$659,4,FALSE())</f>
        <v>458</v>
      </c>
      <c r="P1947" s="0" t="n">
        <f aca="false">VLOOKUP(A1947,'Team Data'!$A$1:$E$659,5,FALSE())</f>
        <v>534</v>
      </c>
      <c r="Q1947" s="0" t="n">
        <f aca="false">VLOOKUP(B1947,'Team Data'!$A$1:$E$659,4,FALSE())</f>
        <v>500</v>
      </c>
      <c r="R1947" s="0" t="n">
        <f aca="false">VLOOKUP(B1947,'Team Data'!$A$1:$E$659,5,FALSE())</f>
        <v>520</v>
      </c>
      <c r="S1947" s="0" t="n">
        <f aca="false">IF(I1947=1,(MIN(30,(C1947-D1947)))*(M1947/(M1947+N1947))*(Q1947/(Q1947+R1947)),(MAX(-30,(C1947-D1947)))*(N1947/(M1947+N1947))*(R1947/(R1947+Q1947)))</f>
        <v>-0.888045540796964</v>
      </c>
      <c r="T1947" s="0" t="n">
        <f aca="false">IF(J1947=1,(MIN(30,(D1947-C1947)))*(K1947/(K1947+L1947))*(O1947/(O1947+P1947)),(MAX(-30,(D1947-C1947)))*(L1947/(K1947+L1947))*(P1947/(P1947+O1947)))</f>
        <v>1.93071847507331</v>
      </c>
      <c r="U1947" s="7" t="n">
        <v>43085</v>
      </c>
    </row>
    <row r="1948" customFormat="false" ht="15" hidden="false" customHeight="false" outlineLevel="0" collapsed="false">
      <c r="A1948" s="0" t="s">
        <v>268</v>
      </c>
      <c r="B1948" s="0" t="s">
        <v>131</v>
      </c>
      <c r="C1948" s="0" t="n">
        <v>61</v>
      </c>
      <c r="D1948" s="0" t="n">
        <v>77</v>
      </c>
      <c r="E1948" s="0" t="n">
        <v>25</v>
      </c>
      <c r="F1948" s="0" t="n">
        <v>43</v>
      </c>
      <c r="G1948" s="0" t="n">
        <v>12</v>
      </c>
      <c r="H1948" s="0" t="n">
        <v>9</v>
      </c>
      <c r="I1948" s="0" t="n">
        <v>0</v>
      </c>
      <c r="J1948" s="0" t="n">
        <v>1</v>
      </c>
      <c r="K1948" s="0" t="n">
        <f aca="false">VLOOKUP(A1948,'Team Data'!$A$1:$E$659,2,FALSE())</f>
        <v>7</v>
      </c>
      <c r="L1948" s="0" t="n">
        <f aca="false">VLOOKUP(A1948,'Team Data'!$A$1:$E$659,3,FALSE())</f>
        <v>25</v>
      </c>
      <c r="M1948" s="0" t="n">
        <f aca="false">VLOOKUP(B1948,'Team Data'!$A$1:$E$659,2,FALSE())</f>
        <v>23</v>
      </c>
      <c r="N1948" s="0" t="n">
        <f aca="false">VLOOKUP(B1948,'Team Data'!$A$1:$E$659,3,FALSE())</f>
        <v>13</v>
      </c>
      <c r="O1948" s="0" t="n">
        <f aca="false">VLOOKUP(A1948,'Team Data'!$A$1:$E$659,4,FALSE())</f>
        <v>471</v>
      </c>
      <c r="P1948" s="0" t="n">
        <f aca="false">VLOOKUP(A1948,'Team Data'!$A$1:$E$659,5,FALSE())</f>
        <v>449</v>
      </c>
      <c r="Q1948" s="0" t="n">
        <f aca="false">VLOOKUP(B1948,'Team Data'!$A$1:$E$659,4,FALSE())</f>
        <v>559</v>
      </c>
      <c r="R1948" s="0" t="n">
        <f aca="false">VLOOKUP(B1948,'Team Data'!$A$1:$E$659,5,FALSE())</f>
        <v>576</v>
      </c>
      <c r="S1948" s="0" t="n">
        <f aca="false">IF(I1948=1,(MIN(30,(C1948-D1948)))*(M1948/(M1948+N1948))*(Q1948/(Q1948+R1948)),(MAX(-30,(C1948-D1948)))*(N1948/(M1948+N1948))*(R1948/(R1948+Q1948)))</f>
        <v>-2.93215859030837</v>
      </c>
      <c r="T1948" s="0" t="n">
        <f aca="false">IF(J1948=1,(MIN(30,(D1948-C1948)))*(K1948/(K1948+L1948))*(O1948/(O1948+P1948)),(MAX(-30,(D1948-C1948)))*(L1948/(K1948+L1948))*(P1948/(P1948+O1948)))</f>
        <v>1.79184782608696</v>
      </c>
      <c r="U1948" s="7" t="n">
        <v>43085</v>
      </c>
    </row>
    <row r="1949" customFormat="false" ht="15" hidden="false" customHeight="false" outlineLevel="0" collapsed="false">
      <c r="A1949" s="0" t="s">
        <v>194</v>
      </c>
      <c r="B1949" s="0" t="s">
        <v>196</v>
      </c>
      <c r="C1949" s="0" t="n">
        <v>85</v>
      </c>
      <c r="D1949" s="0" t="n">
        <v>82</v>
      </c>
      <c r="E1949" s="0" t="n">
        <v>33</v>
      </c>
      <c r="F1949" s="0" t="n">
        <v>38</v>
      </c>
      <c r="G1949" s="0" t="n">
        <v>15</v>
      </c>
      <c r="H1949" s="0" t="n">
        <v>18</v>
      </c>
      <c r="I1949" s="0" t="n">
        <v>1</v>
      </c>
      <c r="J1949" s="0" t="n">
        <v>0</v>
      </c>
      <c r="K1949" s="0" t="n">
        <f aca="false">VLOOKUP(A1949,'Team Data'!$A$1:$E$659,2,FALSE())</f>
        <v>19</v>
      </c>
      <c r="L1949" s="0" t="n">
        <f aca="false">VLOOKUP(A1949,'Team Data'!$A$1:$E$659,3,FALSE())</f>
        <v>14</v>
      </c>
      <c r="M1949" s="0" t="n">
        <f aca="false">VLOOKUP(B1949,'Team Data'!$A$1:$E$659,2,FALSE())</f>
        <v>14</v>
      </c>
      <c r="N1949" s="0" t="n">
        <f aca="false">VLOOKUP(B1949,'Team Data'!$A$1:$E$659,3,FALSE())</f>
        <v>19</v>
      </c>
      <c r="O1949" s="0" t="n">
        <f aca="false">VLOOKUP(A1949,'Team Data'!$A$1:$E$659,4,FALSE())</f>
        <v>506</v>
      </c>
      <c r="P1949" s="0" t="n">
        <f aca="false">VLOOKUP(A1949,'Team Data'!$A$1:$E$659,5,FALSE())</f>
        <v>563</v>
      </c>
      <c r="Q1949" s="0" t="n">
        <f aca="false">VLOOKUP(B1949,'Team Data'!$A$1:$E$659,4,FALSE())</f>
        <v>464</v>
      </c>
      <c r="R1949" s="0" t="n">
        <f aca="false">VLOOKUP(B1949,'Team Data'!$A$1:$E$659,5,FALSE())</f>
        <v>530</v>
      </c>
      <c r="S1949" s="0" t="n">
        <f aca="false">IF(I1949=1,(MIN(30,(C1949-D1949)))*(M1949/(M1949+N1949))*(Q1949/(Q1949+R1949)),(MAX(-30,(C1949-D1949)))*(N1949/(M1949+N1949))*(R1949/(R1949+Q1949)))</f>
        <v>0.594110115236876</v>
      </c>
      <c r="T1949" s="0" t="n">
        <f aca="false">IF(J1949=1,(MIN(30,(D1949-C1949)))*(K1949/(K1949+L1949))*(O1949/(O1949+P1949)),(MAX(-30,(D1949-C1949)))*(L1949/(K1949+L1949))*(P1949/(P1949+O1949)))</f>
        <v>-0.670295093120163</v>
      </c>
      <c r="U1949" s="7" t="n">
        <v>43085</v>
      </c>
    </row>
    <row r="1950" customFormat="false" ht="15" hidden="false" customHeight="false" outlineLevel="0" collapsed="false">
      <c r="A1950" s="0" t="s">
        <v>216</v>
      </c>
      <c r="B1950" s="0" t="s">
        <v>347</v>
      </c>
      <c r="C1950" s="0" t="n">
        <v>91</v>
      </c>
      <c r="D1950" s="0" t="n">
        <v>83</v>
      </c>
      <c r="E1950" s="0" t="n">
        <v>43</v>
      </c>
      <c r="F1950" s="0" t="n">
        <v>43</v>
      </c>
      <c r="G1950" s="0" t="n">
        <v>8</v>
      </c>
      <c r="H1950" s="0" t="n">
        <v>10</v>
      </c>
      <c r="I1950" s="0" t="n">
        <v>1</v>
      </c>
      <c r="J1950" s="0" t="n">
        <v>0</v>
      </c>
      <c r="K1950" s="0" t="n">
        <f aca="false">VLOOKUP(A1950,'Team Data'!$A$1:$E$659,2,FALSE())</f>
        <v>18</v>
      </c>
      <c r="L1950" s="0" t="n">
        <f aca="false">VLOOKUP(A1950,'Team Data'!$A$1:$E$659,3,FALSE())</f>
        <v>14</v>
      </c>
      <c r="M1950" s="0" t="n">
        <f aca="false">VLOOKUP(B1950,'Team Data'!$A$1:$E$659,2,FALSE())</f>
        <v>23</v>
      </c>
      <c r="N1950" s="0" t="n">
        <f aca="false">VLOOKUP(B1950,'Team Data'!$A$1:$E$659,3,FALSE())</f>
        <v>8</v>
      </c>
      <c r="O1950" s="0" t="n">
        <f aca="false">VLOOKUP(A1950,'Team Data'!$A$1:$E$659,4,FALSE())</f>
        <v>650</v>
      </c>
      <c r="P1950" s="0" t="n">
        <f aca="false">VLOOKUP(A1950,'Team Data'!$A$1:$E$659,5,FALSE())</f>
        <v>442</v>
      </c>
      <c r="Q1950" s="0" t="n">
        <f aca="false">VLOOKUP(B1950,'Team Data'!$A$1:$E$659,4,FALSE())</f>
        <v>591</v>
      </c>
      <c r="R1950" s="0" t="n">
        <f aca="false">VLOOKUP(B1950,'Team Data'!$A$1:$E$659,5,FALSE())</f>
        <v>427</v>
      </c>
      <c r="S1950" s="0" t="n">
        <f aca="false">IF(I1950=1,(MIN(30,(C1950-D1950)))*(M1950/(M1950+N1950))*(Q1950/(Q1950+R1950)),(MAX(-30,(C1950-D1950)))*(N1950/(M1950+N1950))*(R1950/(R1950+Q1950)))</f>
        <v>3.44584574434375</v>
      </c>
      <c r="T1950" s="0" t="n">
        <f aca="false">IF(J1950=1,(MIN(30,(D1950-C1950)))*(K1950/(K1950+L1950))*(O1950/(O1950+P1950)),(MAX(-30,(D1950-C1950)))*(L1950/(K1950+L1950))*(P1950/(P1950+O1950)))</f>
        <v>-1.41666666666667</v>
      </c>
      <c r="U1950" s="7" t="n">
        <v>43085</v>
      </c>
    </row>
    <row r="1951" customFormat="false" ht="15" hidden="false" customHeight="false" outlineLevel="0" collapsed="false">
      <c r="A1951" s="0" t="s">
        <v>130</v>
      </c>
      <c r="B1951" s="0" t="s">
        <v>267</v>
      </c>
      <c r="C1951" s="0" t="n">
        <v>74</v>
      </c>
      <c r="D1951" s="0" t="n">
        <v>83</v>
      </c>
      <c r="E1951" s="0" t="n">
        <v>36</v>
      </c>
      <c r="F1951" s="0" t="n">
        <v>42</v>
      </c>
      <c r="G1951" s="0" t="n">
        <v>14</v>
      </c>
      <c r="H1951" s="0" t="n">
        <v>11</v>
      </c>
      <c r="I1951" s="0" t="n">
        <v>0</v>
      </c>
      <c r="J1951" s="0" t="n">
        <v>1</v>
      </c>
      <c r="K1951" s="0" t="n">
        <f aca="false">VLOOKUP(A1951,'Team Data'!$A$1:$E$659,2,FALSE())</f>
        <v>15</v>
      </c>
      <c r="L1951" s="0" t="n">
        <f aca="false">VLOOKUP(A1951,'Team Data'!$A$1:$E$659,3,FALSE())</f>
        <v>18</v>
      </c>
      <c r="M1951" s="0" t="n">
        <f aca="false">VLOOKUP(B1951,'Team Data'!$A$1:$E$659,2,FALSE())</f>
        <v>10</v>
      </c>
      <c r="N1951" s="0" t="n">
        <f aca="false">VLOOKUP(B1951,'Team Data'!$A$1:$E$659,3,FALSE())</f>
        <v>22</v>
      </c>
      <c r="O1951" s="0" t="n">
        <f aca="false">VLOOKUP(A1951,'Team Data'!$A$1:$E$659,4,FALSE())</f>
        <v>463</v>
      </c>
      <c r="P1951" s="0" t="n">
        <f aca="false">VLOOKUP(A1951,'Team Data'!$A$1:$E$659,5,FALSE())</f>
        <v>494</v>
      </c>
      <c r="Q1951" s="0" t="n">
        <f aca="false">VLOOKUP(B1951,'Team Data'!$A$1:$E$659,4,FALSE())</f>
        <v>457</v>
      </c>
      <c r="R1951" s="0" t="n">
        <f aca="false">VLOOKUP(B1951,'Team Data'!$A$1:$E$659,5,FALSE())</f>
        <v>529</v>
      </c>
      <c r="S1951" s="0" t="n">
        <f aca="false">IF(I1951=1,(MIN(30,(C1951-D1951)))*(M1951/(M1951+N1951))*(Q1951/(Q1951+R1951)),(MAX(-30,(C1951-D1951)))*(N1951/(M1951+N1951))*(R1951/(R1951+Q1951)))</f>
        <v>-3.31966277890467</v>
      </c>
      <c r="T1951" s="0" t="n">
        <f aca="false">IF(J1951=1,(MIN(30,(D1951-C1951)))*(K1951/(K1951+L1951))*(O1951/(O1951+P1951)),(MAX(-30,(D1951-C1951)))*(L1951/(K1951+L1951))*(P1951/(P1951+O1951)))</f>
        <v>1.9791963522371</v>
      </c>
      <c r="U1951" s="7" t="n">
        <v>43085</v>
      </c>
    </row>
    <row r="1952" customFormat="false" ht="15" hidden="false" customHeight="false" outlineLevel="0" collapsed="false">
      <c r="A1952" s="0" t="s">
        <v>662</v>
      </c>
      <c r="B1952" s="0" t="s">
        <v>230</v>
      </c>
      <c r="C1952" s="0" t="n">
        <v>71</v>
      </c>
      <c r="D1952" s="0" t="n">
        <v>116</v>
      </c>
      <c r="E1952" s="0" t="n">
        <v>36</v>
      </c>
      <c r="F1952" s="0" t="n">
        <v>52</v>
      </c>
      <c r="G1952" s="0" t="n">
        <v>27</v>
      </c>
      <c r="H1952" s="0" t="n">
        <v>16</v>
      </c>
      <c r="I1952" s="0" t="n">
        <v>0</v>
      </c>
      <c r="J1952" s="0" t="n">
        <v>1</v>
      </c>
      <c r="K1952" s="0" t="n">
        <f aca="false">VLOOKUP(A1952,'Team Data'!$A$1:$E$659,2,FALSE())</f>
        <v>0</v>
      </c>
      <c r="L1952" s="0" t="n">
        <f aca="false">VLOOKUP(A1952,'Team Data'!$A$1:$E$659,3,FALSE())</f>
        <v>1</v>
      </c>
      <c r="M1952" s="0" t="n">
        <f aca="false">VLOOKUP(B1952,'Team Data'!$A$1:$E$659,2,FALSE())</f>
        <v>20</v>
      </c>
      <c r="N1952" s="0" t="n">
        <f aca="false">VLOOKUP(B1952,'Team Data'!$A$1:$E$659,3,FALSE())</f>
        <v>14</v>
      </c>
      <c r="O1952" s="0" t="n">
        <f aca="false">VLOOKUP(A1952,'Team Data'!$A$1:$E$659,4,FALSE())</f>
        <v>20</v>
      </c>
      <c r="P1952" s="0" t="n">
        <f aca="false">VLOOKUP(A1952,'Team Data'!$A$1:$E$659,5,FALSE())</f>
        <v>14</v>
      </c>
      <c r="Q1952" s="0" t="n">
        <f aca="false">VLOOKUP(B1952,'Team Data'!$A$1:$E$659,4,FALSE())</f>
        <v>504</v>
      </c>
      <c r="R1952" s="0" t="n">
        <f aca="false">VLOOKUP(B1952,'Team Data'!$A$1:$E$659,5,FALSE())</f>
        <v>516</v>
      </c>
      <c r="S1952" s="0" t="n">
        <f aca="false">IF(I1952=1,(MIN(30,(C1952-D1952)))*(M1952/(M1952+N1952))*(Q1952/(Q1952+R1952)),(MAX(-30,(C1952-D1952)))*(N1952/(M1952+N1952))*(R1952/(R1952+Q1952)))</f>
        <v>-6.24913494809689</v>
      </c>
      <c r="T1952" s="0" t="n">
        <f aca="false">IF(J1952=1,(MIN(30,(D1952-C1952)))*(K1952/(K1952+L1952))*(O1952/(O1952+P1952)),(MAX(-30,(D1952-C1952)))*(L1952/(K1952+L1952))*(P1952/(P1952+O1952)))</f>
        <v>0</v>
      </c>
      <c r="U1952" s="7" t="n">
        <v>43085</v>
      </c>
    </row>
    <row r="1953" customFormat="false" ht="15" hidden="false" customHeight="false" outlineLevel="0" collapsed="false">
      <c r="A1953" s="0" t="s">
        <v>22</v>
      </c>
      <c r="B1953" s="0" t="s">
        <v>84</v>
      </c>
      <c r="C1953" s="0" t="n">
        <v>74</v>
      </c>
      <c r="D1953" s="0" t="n">
        <v>78</v>
      </c>
      <c r="E1953" s="0" t="n">
        <v>31</v>
      </c>
      <c r="F1953" s="0" t="n">
        <v>33</v>
      </c>
      <c r="G1953" s="0" t="n">
        <v>11</v>
      </c>
      <c r="H1953" s="0" t="n">
        <v>13</v>
      </c>
      <c r="I1953" s="0" t="n">
        <v>0</v>
      </c>
      <c r="J1953" s="0" t="n">
        <v>1</v>
      </c>
      <c r="K1953" s="0" t="n">
        <f aca="false">VLOOKUP(A1953,'Team Data'!$A$1:$E$659,2,FALSE())</f>
        <v>19</v>
      </c>
      <c r="L1953" s="0" t="n">
        <f aca="false">VLOOKUP(A1953,'Team Data'!$A$1:$E$659,3,FALSE())</f>
        <v>15</v>
      </c>
      <c r="M1953" s="0" t="n">
        <f aca="false">VLOOKUP(B1953,'Team Data'!$A$1:$E$659,2,FALSE())</f>
        <v>17</v>
      </c>
      <c r="N1953" s="0" t="n">
        <f aca="false">VLOOKUP(B1953,'Team Data'!$A$1:$E$659,3,FALSE())</f>
        <v>15</v>
      </c>
      <c r="O1953" s="0" t="n">
        <f aca="false">VLOOKUP(A1953,'Team Data'!$A$1:$E$659,4,FALSE())</f>
        <v>533</v>
      </c>
      <c r="P1953" s="0" t="n">
        <f aca="false">VLOOKUP(A1953,'Team Data'!$A$1:$E$659,5,FALSE())</f>
        <v>507</v>
      </c>
      <c r="Q1953" s="0" t="n">
        <f aca="false">VLOOKUP(B1953,'Team Data'!$A$1:$E$659,4,FALSE())</f>
        <v>548</v>
      </c>
      <c r="R1953" s="0" t="n">
        <f aca="false">VLOOKUP(B1953,'Team Data'!$A$1:$E$659,5,FALSE())</f>
        <v>447</v>
      </c>
      <c r="S1953" s="0" t="n">
        <f aca="false">IF(I1953=1,(MIN(30,(C1953-D1953)))*(M1953/(M1953+N1953))*(Q1953/(Q1953+R1953)),(MAX(-30,(C1953-D1953)))*(N1953/(M1953+N1953))*(R1953/(R1953+Q1953)))</f>
        <v>-0.842336683417086</v>
      </c>
      <c r="T1953" s="0" t="n">
        <f aca="false">IF(J1953=1,(MIN(30,(D1953-C1953)))*(K1953/(K1953+L1953))*(O1953/(O1953+P1953)),(MAX(-30,(D1953-C1953)))*(L1953/(K1953+L1953))*(P1953/(P1953+O1953)))</f>
        <v>1.14558823529412</v>
      </c>
      <c r="U1953" s="7" t="n">
        <v>43085</v>
      </c>
    </row>
    <row r="1954" customFormat="false" ht="15" hidden="false" customHeight="false" outlineLevel="0" collapsed="false">
      <c r="A1954" s="0" t="s">
        <v>41</v>
      </c>
      <c r="B1954" s="0" t="s">
        <v>43</v>
      </c>
      <c r="C1954" s="0" t="n">
        <v>89</v>
      </c>
      <c r="D1954" s="0" t="n">
        <v>95</v>
      </c>
      <c r="E1954" s="0" t="n">
        <v>35</v>
      </c>
      <c r="F1954" s="0" t="n">
        <v>42</v>
      </c>
      <c r="G1954" s="0" t="n">
        <v>19</v>
      </c>
      <c r="H1954" s="0" t="n">
        <v>15</v>
      </c>
      <c r="I1954" s="0" t="n">
        <v>0</v>
      </c>
      <c r="J1954" s="0" t="n">
        <v>1</v>
      </c>
      <c r="K1954" s="0" t="n">
        <f aca="false">VLOOKUP(A1954,'Team Data'!$A$1:$E$659,2,FALSE())</f>
        <v>20</v>
      </c>
      <c r="L1954" s="0" t="n">
        <f aca="false">VLOOKUP(A1954,'Team Data'!$A$1:$E$659,3,FALSE())</f>
        <v>12</v>
      </c>
      <c r="M1954" s="0" t="n">
        <f aca="false">VLOOKUP(B1954,'Team Data'!$A$1:$E$659,2,FALSE())</f>
        <v>8</v>
      </c>
      <c r="N1954" s="0" t="n">
        <f aca="false">VLOOKUP(B1954,'Team Data'!$A$1:$E$659,3,FALSE())</f>
        <v>23</v>
      </c>
      <c r="O1954" s="0" t="n">
        <f aca="false">VLOOKUP(A1954,'Team Data'!$A$1:$E$659,4,FALSE())</f>
        <v>495</v>
      </c>
      <c r="P1954" s="0" t="n">
        <f aca="false">VLOOKUP(A1954,'Team Data'!$A$1:$E$659,5,FALSE())</f>
        <v>488</v>
      </c>
      <c r="Q1954" s="0" t="n">
        <f aca="false">VLOOKUP(B1954,'Team Data'!$A$1:$E$659,4,FALSE())</f>
        <v>578</v>
      </c>
      <c r="R1954" s="0" t="n">
        <f aca="false">VLOOKUP(B1954,'Team Data'!$A$1:$E$659,5,FALSE())</f>
        <v>421</v>
      </c>
      <c r="S1954" s="0" t="n">
        <f aca="false">IF(I1954=1,(MIN(30,(C1954-D1954)))*(M1954/(M1954+N1954))*(Q1954/(Q1954+R1954)),(MAX(-30,(C1954-D1954)))*(N1954/(M1954+N1954))*(R1954/(R1954+Q1954)))</f>
        <v>-1.87600503729536</v>
      </c>
      <c r="T1954" s="0" t="n">
        <f aca="false">IF(J1954=1,(MIN(30,(D1954-C1954)))*(K1954/(K1954+L1954))*(O1954/(O1954+P1954)),(MAX(-30,(D1954-C1954)))*(L1954/(K1954+L1954))*(P1954/(P1954+O1954)))</f>
        <v>1.8883519837233</v>
      </c>
      <c r="U1954" s="7" t="n">
        <v>43085</v>
      </c>
    </row>
    <row r="1955" customFormat="false" ht="15" hidden="false" customHeight="false" outlineLevel="0" collapsed="false">
      <c r="A1955" s="0" t="s">
        <v>134</v>
      </c>
      <c r="B1955" s="0" t="s">
        <v>123</v>
      </c>
      <c r="C1955" s="0" t="n">
        <v>73</v>
      </c>
      <c r="D1955" s="0" t="n">
        <v>77</v>
      </c>
      <c r="E1955" s="0" t="n">
        <v>37</v>
      </c>
      <c r="F1955" s="0" t="n">
        <v>40</v>
      </c>
      <c r="G1955" s="0" t="n">
        <v>16</v>
      </c>
      <c r="H1955" s="0" t="n">
        <v>14</v>
      </c>
      <c r="I1955" s="0" t="n">
        <v>0</v>
      </c>
      <c r="J1955" s="0" t="n">
        <v>1</v>
      </c>
      <c r="K1955" s="0" t="n">
        <f aca="false">VLOOKUP(A1955,'Team Data'!$A$1:$E$659,2,FALSE())</f>
        <v>10</v>
      </c>
      <c r="L1955" s="0" t="n">
        <f aca="false">VLOOKUP(A1955,'Team Data'!$A$1:$E$659,3,FALSE())</f>
        <v>22</v>
      </c>
      <c r="M1955" s="0" t="n">
        <f aca="false">VLOOKUP(B1955,'Team Data'!$A$1:$E$659,2,FALSE())</f>
        <v>7</v>
      </c>
      <c r="N1955" s="0" t="n">
        <f aca="false">VLOOKUP(B1955,'Team Data'!$A$1:$E$659,3,FALSE())</f>
        <v>21</v>
      </c>
      <c r="O1955" s="0" t="n">
        <f aca="false">VLOOKUP(A1955,'Team Data'!$A$1:$E$659,4,FALSE())</f>
        <v>542</v>
      </c>
      <c r="P1955" s="0" t="n">
        <f aca="false">VLOOKUP(A1955,'Team Data'!$A$1:$E$659,5,FALSE())</f>
        <v>420</v>
      </c>
      <c r="Q1955" s="0" t="n">
        <f aca="false">VLOOKUP(B1955,'Team Data'!$A$1:$E$659,4,FALSE())</f>
        <v>401</v>
      </c>
      <c r="R1955" s="0" t="n">
        <f aca="false">VLOOKUP(B1955,'Team Data'!$A$1:$E$659,5,FALSE())</f>
        <v>384</v>
      </c>
      <c r="S1955" s="0" t="n">
        <f aca="false">IF(I1955=1,(MIN(30,(C1955-D1955)))*(M1955/(M1955+N1955))*(Q1955/(Q1955+R1955)),(MAX(-30,(C1955-D1955)))*(N1955/(M1955+N1955))*(R1955/(R1955+Q1955)))</f>
        <v>-1.46751592356688</v>
      </c>
      <c r="T1955" s="0" t="n">
        <f aca="false">IF(J1955=1,(MIN(30,(D1955-C1955)))*(K1955/(K1955+L1955))*(O1955/(O1955+P1955)),(MAX(-30,(D1955-C1955)))*(L1955/(K1955+L1955))*(P1955/(P1955+O1955)))</f>
        <v>0.704261954261954</v>
      </c>
      <c r="U1955" s="7" t="n">
        <v>43085</v>
      </c>
    </row>
    <row r="1956" customFormat="false" ht="15" hidden="false" customHeight="false" outlineLevel="0" collapsed="false">
      <c r="A1956" s="0" t="s">
        <v>333</v>
      </c>
      <c r="B1956" s="0" t="s">
        <v>277</v>
      </c>
      <c r="C1956" s="0" t="n">
        <v>79</v>
      </c>
      <c r="D1956" s="0" t="n">
        <v>81</v>
      </c>
      <c r="E1956" s="0" t="n">
        <v>27</v>
      </c>
      <c r="F1956" s="0" t="n">
        <v>22</v>
      </c>
      <c r="G1956" s="0" t="n">
        <v>10</v>
      </c>
      <c r="H1956" s="0" t="n">
        <v>12</v>
      </c>
      <c r="I1956" s="0" t="n">
        <v>0</v>
      </c>
      <c r="J1956" s="0" t="n">
        <v>1</v>
      </c>
      <c r="K1956" s="0" t="n">
        <f aca="false">VLOOKUP(A1956,'Team Data'!$A$1:$E$659,2,FALSE())</f>
        <v>27</v>
      </c>
      <c r="L1956" s="0" t="n">
        <f aca="false">VLOOKUP(A1956,'Team Data'!$A$1:$E$659,3,FALSE())</f>
        <v>8</v>
      </c>
      <c r="M1956" s="0" t="n">
        <f aca="false">VLOOKUP(B1956,'Team Data'!$A$1:$E$659,2,FALSE())</f>
        <v>26</v>
      </c>
      <c r="N1956" s="0" t="n">
        <f aca="false">VLOOKUP(B1956,'Team Data'!$A$1:$E$659,3,FALSE())</f>
        <v>8</v>
      </c>
      <c r="O1956" s="0" t="n">
        <f aca="false">VLOOKUP(A1956,'Team Data'!$A$1:$E$659,4,FALSE())</f>
        <v>551</v>
      </c>
      <c r="P1956" s="0" t="n">
        <f aca="false">VLOOKUP(A1956,'Team Data'!$A$1:$E$659,5,FALSE())</f>
        <v>544</v>
      </c>
      <c r="Q1956" s="0" t="n">
        <f aca="false">VLOOKUP(B1956,'Team Data'!$A$1:$E$659,4,FALSE())</f>
        <v>598</v>
      </c>
      <c r="R1956" s="0" t="n">
        <f aca="false">VLOOKUP(B1956,'Team Data'!$A$1:$E$659,5,FALSE())</f>
        <v>514</v>
      </c>
      <c r="S1956" s="0" t="n">
        <f aca="false">IF(I1956=1,(MIN(30,(C1956-D1956)))*(M1956/(M1956+N1956))*(Q1956/(Q1956+R1956)),(MAX(-30,(C1956-D1956)))*(N1956/(M1956+N1956))*(R1956/(R1956+Q1956)))</f>
        <v>-0.217520101565806</v>
      </c>
      <c r="T1956" s="0" t="n">
        <f aca="false">IF(J1956=1,(MIN(30,(D1956-C1956)))*(K1956/(K1956+L1956))*(O1956/(O1956+P1956)),(MAX(-30,(D1956-C1956)))*(L1956/(K1956+L1956))*(P1956/(P1956+O1956)))</f>
        <v>0.776360078277887</v>
      </c>
      <c r="U1956" s="7" t="n">
        <v>43085</v>
      </c>
    </row>
    <row r="1957" customFormat="false" ht="15" hidden="false" customHeight="false" outlineLevel="0" collapsed="false">
      <c r="A1957" s="0" t="s">
        <v>79</v>
      </c>
      <c r="B1957" s="0" t="s">
        <v>265</v>
      </c>
      <c r="C1957" s="0" t="n">
        <v>52</v>
      </c>
      <c r="D1957" s="0" t="n">
        <v>63</v>
      </c>
      <c r="E1957" s="0" t="n">
        <v>45</v>
      </c>
      <c r="F1957" s="0" t="n">
        <v>34</v>
      </c>
      <c r="G1957" s="0" t="n">
        <v>19</v>
      </c>
      <c r="H1957" s="0" t="n">
        <v>16</v>
      </c>
      <c r="I1957" s="0" t="n">
        <v>0</v>
      </c>
      <c r="J1957" s="0" t="n">
        <v>1</v>
      </c>
      <c r="K1957" s="0" t="n">
        <f aca="false">VLOOKUP(A1957,'Team Data'!$A$1:$E$659,2,FALSE())</f>
        <v>12</v>
      </c>
      <c r="L1957" s="0" t="n">
        <f aca="false">VLOOKUP(A1957,'Team Data'!$A$1:$E$659,3,FALSE())</f>
        <v>19</v>
      </c>
      <c r="M1957" s="0" t="n">
        <f aca="false">VLOOKUP(B1957,'Team Data'!$A$1:$E$659,2,FALSE())</f>
        <v>14</v>
      </c>
      <c r="N1957" s="0" t="n">
        <f aca="false">VLOOKUP(B1957,'Team Data'!$A$1:$E$659,3,FALSE())</f>
        <v>18</v>
      </c>
      <c r="O1957" s="0" t="n">
        <f aca="false">VLOOKUP(A1957,'Team Data'!$A$1:$E$659,4,FALSE())</f>
        <v>475</v>
      </c>
      <c r="P1957" s="0" t="n">
        <f aca="false">VLOOKUP(A1957,'Team Data'!$A$1:$E$659,5,FALSE())</f>
        <v>446</v>
      </c>
      <c r="Q1957" s="0" t="n">
        <f aca="false">VLOOKUP(B1957,'Team Data'!$A$1:$E$659,4,FALSE())</f>
        <v>488</v>
      </c>
      <c r="R1957" s="0" t="n">
        <f aca="false">VLOOKUP(B1957,'Team Data'!$A$1:$E$659,5,FALSE())</f>
        <v>498</v>
      </c>
      <c r="S1957" s="0" t="n">
        <f aca="false">IF(I1957=1,(MIN(30,(C1957-D1957)))*(M1957/(M1957+N1957))*(Q1957/(Q1957+R1957)),(MAX(-30,(C1957-D1957)))*(N1957/(M1957+N1957))*(R1957/(R1957+Q1957)))</f>
        <v>-3.12512677484787</v>
      </c>
      <c r="T1957" s="0" t="n">
        <f aca="false">IF(J1957=1,(MIN(30,(D1957-C1957)))*(K1957/(K1957+L1957))*(O1957/(O1957+P1957)),(MAX(-30,(D1957-C1957)))*(L1957/(K1957+L1957))*(P1957/(P1957+O1957)))</f>
        <v>2.19607019018598</v>
      </c>
      <c r="U1957" s="7" t="n">
        <v>43085</v>
      </c>
    </row>
    <row r="1958" customFormat="false" ht="15" hidden="false" customHeight="false" outlineLevel="0" collapsed="false">
      <c r="A1958" s="0" t="s">
        <v>55</v>
      </c>
      <c r="B1958" s="0" t="s">
        <v>87</v>
      </c>
      <c r="C1958" s="0" t="n">
        <v>71</v>
      </c>
      <c r="D1958" s="0" t="n">
        <v>69</v>
      </c>
      <c r="E1958" s="0" t="n">
        <v>33</v>
      </c>
      <c r="F1958" s="0" t="n">
        <v>35</v>
      </c>
      <c r="G1958" s="0" t="n">
        <v>15</v>
      </c>
      <c r="H1958" s="0" t="n">
        <v>11</v>
      </c>
      <c r="I1958" s="0" t="n">
        <v>1</v>
      </c>
      <c r="J1958" s="0" t="n">
        <v>0</v>
      </c>
      <c r="K1958" s="0" t="n">
        <f aca="false">VLOOKUP(A1958,'Team Data'!$A$1:$E$659,2,FALSE())</f>
        <v>24</v>
      </c>
      <c r="L1958" s="0" t="n">
        <f aca="false">VLOOKUP(A1958,'Team Data'!$A$1:$E$659,3,FALSE())</f>
        <v>9</v>
      </c>
      <c r="M1958" s="0" t="n">
        <f aca="false">VLOOKUP(B1958,'Team Data'!$A$1:$E$659,2,FALSE())</f>
        <v>21</v>
      </c>
      <c r="N1958" s="0" t="n">
        <f aca="false">VLOOKUP(B1958,'Team Data'!$A$1:$E$659,3,FALSE())</f>
        <v>13</v>
      </c>
      <c r="O1958" s="0" t="n">
        <f aca="false">VLOOKUP(A1958,'Team Data'!$A$1:$E$659,4,FALSE())</f>
        <v>691</v>
      </c>
      <c r="P1958" s="0" t="n">
        <f aca="false">VLOOKUP(A1958,'Team Data'!$A$1:$E$659,5,FALSE())</f>
        <v>426</v>
      </c>
      <c r="Q1958" s="0" t="n">
        <f aca="false">VLOOKUP(B1958,'Team Data'!$A$1:$E$659,4,FALSE())</f>
        <v>684</v>
      </c>
      <c r="R1958" s="0" t="n">
        <f aca="false">VLOOKUP(B1958,'Team Data'!$A$1:$E$659,5,FALSE())</f>
        <v>461</v>
      </c>
      <c r="S1958" s="0" t="n">
        <f aca="false">IF(I1958=1,(MIN(30,(C1958-D1958)))*(M1958/(M1958+N1958))*(Q1958/(Q1958+R1958)),(MAX(-30,(C1958-D1958)))*(N1958/(M1958+N1958))*(R1958/(R1958+Q1958)))</f>
        <v>0.737939892114051</v>
      </c>
      <c r="T1958" s="0" t="n">
        <f aca="false">IF(J1958=1,(MIN(30,(D1958-C1958)))*(K1958/(K1958+L1958))*(O1958/(O1958+P1958)),(MAX(-30,(D1958-C1958)))*(L1958/(K1958+L1958))*(P1958/(P1958+O1958)))</f>
        <v>-0.20802474159681</v>
      </c>
      <c r="U1958" s="7" t="n">
        <v>43085</v>
      </c>
    </row>
    <row r="1959" customFormat="false" ht="15" hidden="false" customHeight="false" outlineLevel="0" collapsed="false">
      <c r="A1959" s="0" t="s">
        <v>128</v>
      </c>
      <c r="B1959" s="0" t="s">
        <v>208</v>
      </c>
      <c r="C1959" s="0" t="n">
        <v>76</v>
      </c>
      <c r="D1959" s="0" t="n">
        <v>65</v>
      </c>
      <c r="E1959" s="0" t="n">
        <v>42</v>
      </c>
      <c r="F1959" s="0" t="n">
        <v>35</v>
      </c>
      <c r="G1959" s="0" t="n">
        <v>9</v>
      </c>
      <c r="H1959" s="0" t="n">
        <v>9</v>
      </c>
      <c r="I1959" s="0" t="n">
        <v>1</v>
      </c>
      <c r="J1959" s="0" t="n">
        <v>0</v>
      </c>
      <c r="K1959" s="0" t="n">
        <f aca="false">VLOOKUP(A1959,'Team Data'!$A$1:$E$659,2,FALSE())</f>
        <v>12</v>
      </c>
      <c r="L1959" s="0" t="n">
        <f aca="false">VLOOKUP(A1959,'Team Data'!$A$1:$E$659,3,FALSE())</f>
        <v>18</v>
      </c>
      <c r="M1959" s="0" t="n">
        <f aca="false">VLOOKUP(B1959,'Team Data'!$A$1:$E$659,2,FALSE())</f>
        <v>16</v>
      </c>
      <c r="N1959" s="0" t="n">
        <f aca="false">VLOOKUP(B1959,'Team Data'!$A$1:$E$659,3,FALSE())</f>
        <v>16</v>
      </c>
      <c r="O1959" s="0" t="n">
        <f aca="false">VLOOKUP(A1959,'Team Data'!$A$1:$E$659,4,FALSE())</f>
        <v>594</v>
      </c>
      <c r="P1959" s="0" t="n">
        <f aca="false">VLOOKUP(A1959,'Team Data'!$A$1:$E$659,5,FALSE())</f>
        <v>420</v>
      </c>
      <c r="Q1959" s="0" t="n">
        <f aca="false">VLOOKUP(B1959,'Team Data'!$A$1:$E$659,4,FALSE())</f>
        <v>582</v>
      </c>
      <c r="R1959" s="0" t="n">
        <f aca="false">VLOOKUP(B1959,'Team Data'!$A$1:$E$659,5,FALSE())</f>
        <v>422</v>
      </c>
      <c r="S1959" s="0" t="n">
        <f aca="false">IF(I1959=1,(MIN(30,(C1959-D1959)))*(M1959/(M1959+N1959))*(Q1959/(Q1959+R1959)),(MAX(-30,(C1959-D1959)))*(N1959/(M1959+N1959))*(R1959/(R1959+Q1959)))</f>
        <v>3.18824701195219</v>
      </c>
      <c r="T1959" s="0" t="n">
        <f aca="false">IF(J1959=1,(MIN(30,(D1959-C1959)))*(K1959/(K1959+L1959))*(O1959/(O1959+P1959)),(MAX(-30,(D1959-C1959)))*(L1959/(K1959+L1959))*(P1959/(P1959+O1959)))</f>
        <v>-2.73372781065089</v>
      </c>
      <c r="U1959" s="7" t="n">
        <v>43085</v>
      </c>
    </row>
    <row r="1960" customFormat="false" ht="15" hidden="false" customHeight="false" outlineLevel="0" collapsed="false">
      <c r="A1960" s="0" t="s">
        <v>663</v>
      </c>
      <c r="B1960" s="0" t="s">
        <v>275</v>
      </c>
      <c r="C1960" s="0" t="n">
        <v>58</v>
      </c>
      <c r="D1960" s="0" t="n">
        <v>75</v>
      </c>
      <c r="E1960" s="0" t="n">
        <v>41</v>
      </c>
      <c r="F1960" s="0" t="n">
        <v>37</v>
      </c>
      <c r="G1960" s="0" t="n">
        <v>18</v>
      </c>
      <c r="H1960" s="0" t="n">
        <v>7</v>
      </c>
      <c r="I1960" s="0" t="n">
        <v>0</v>
      </c>
      <c r="J1960" s="0" t="n">
        <v>1</v>
      </c>
      <c r="K1960" s="0" t="n">
        <f aca="false">VLOOKUP(A1960,'Team Data'!$A$1:$E$659,2,FALSE())</f>
        <v>0</v>
      </c>
      <c r="L1960" s="0" t="n">
        <f aca="false">VLOOKUP(A1960,'Team Data'!$A$1:$E$659,3,FALSE())</f>
        <v>1</v>
      </c>
      <c r="M1960" s="0" t="n">
        <f aca="false">VLOOKUP(B1960,'Team Data'!$A$1:$E$659,2,FALSE())</f>
        <v>16</v>
      </c>
      <c r="N1960" s="0" t="n">
        <f aca="false">VLOOKUP(B1960,'Team Data'!$A$1:$E$659,3,FALSE())</f>
        <v>18</v>
      </c>
      <c r="O1960" s="0" t="n">
        <f aca="false">VLOOKUP(A1960,'Team Data'!$A$1:$E$659,4,FALSE())</f>
        <v>16</v>
      </c>
      <c r="P1960" s="0" t="n">
        <f aca="false">VLOOKUP(A1960,'Team Data'!$A$1:$E$659,5,FALSE())</f>
        <v>18</v>
      </c>
      <c r="Q1960" s="0" t="n">
        <f aca="false">VLOOKUP(B1960,'Team Data'!$A$1:$E$659,4,FALSE())</f>
        <v>559</v>
      </c>
      <c r="R1960" s="0" t="n">
        <f aca="false">VLOOKUP(B1960,'Team Data'!$A$1:$E$659,5,FALSE())</f>
        <v>460</v>
      </c>
      <c r="S1960" s="0" t="n">
        <f aca="false">IF(I1960=1,(MIN(30,(C1960-D1960)))*(M1960/(M1960+N1960))*(Q1960/(Q1960+R1960)),(MAX(-30,(C1960-D1960)))*(N1960/(M1960+N1960))*(R1960/(R1960+Q1960)))</f>
        <v>-4.06280667320903</v>
      </c>
      <c r="T1960" s="0" t="n">
        <f aca="false">IF(J1960=1,(MIN(30,(D1960-C1960)))*(K1960/(K1960+L1960))*(O1960/(O1960+P1960)),(MAX(-30,(D1960-C1960)))*(L1960/(K1960+L1960))*(P1960/(P1960+O1960)))</f>
        <v>0</v>
      </c>
      <c r="U1960" s="7" t="n">
        <v>43085</v>
      </c>
    </row>
    <row r="1961" customFormat="false" ht="15" hidden="false" customHeight="false" outlineLevel="0" collapsed="false">
      <c r="A1961" s="0" t="s">
        <v>101</v>
      </c>
      <c r="B1961" s="0" t="s">
        <v>40</v>
      </c>
      <c r="C1961" s="0" t="n">
        <v>53</v>
      </c>
      <c r="D1961" s="0" t="n">
        <v>55</v>
      </c>
      <c r="E1961" s="0" t="n">
        <v>38</v>
      </c>
      <c r="F1961" s="0" t="n">
        <v>41</v>
      </c>
      <c r="G1961" s="0" t="n">
        <v>9</v>
      </c>
      <c r="H1961" s="0" t="n">
        <v>8</v>
      </c>
      <c r="I1961" s="0" t="n">
        <v>0</v>
      </c>
      <c r="J1961" s="0" t="n">
        <v>1</v>
      </c>
      <c r="K1961" s="0" t="n">
        <f aca="false">VLOOKUP(A1961,'Team Data'!$A$1:$E$659,2,FALSE())</f>
        <v>21</v>
      </c>
      <c r="L1961" s="0" t="n">
        <f aca="false">VLOOKUP(A1961,'Team Data'!$A$1:$E$659,3,FALSE())</f>
        <v>12</v>
      </c>
      <c r="M1961" s="0" t="n">
        <f aca="false">VLOOKUP(B1961,'Team Data'!$A$1:$E$659,2,FALSE())</f>
        <v>12</v>
      </c>
      <c r="N1961" s="0" t="n">
        <f aca="false">VLOOKUP(B1961,'Team Data'!$A$1:$E$659,3,FALSE())</f>
        <v>18</v>
      </c>
      <c r="O1961" s="0" t="n">
        <f aca="false">VLOOKUP(A1961,'Team Data'!$A$1:$E$659,4,FALSE())</f>
        <v>495</v>
      </c>
      <c r="P1961" s="0" t="n">
        <f aca="false">VLOOKUP(A1961,'Team Data'!$A$1:$E$659,5,FALSE())</f>
        <v>516</v>
      </c>
      <c r="Q1961" s="0" t="n">
        <f aca="false">VLOOKUP(B1961,'Team Data'!$A$1:$E$659,4,FALSE())</f>
        <v>502</v>
      </c>
      <c r="R1961" s="0" t="n">
        <f aca="false">VLOOKUP(B1961,'Team Data'!$A$1:$E$659,5,FALSE())</f>
        <v>400</v>
      </c>
      <c r="S1961" s="0" t="n">
        <f aca="false">IF(I1961=1,(MIN(30,(C1961-D1961)))*(M1961/(M1961+N1961))*(Q1961/(Q1961+R1961)),(MAX(-30,(C1961-D1961)))*(N1961/(M1961+N1961))*(R1961/(R1961+Q1961)))</f>
        <v>-0.532150776053215</v>
      </c>
      <c r="T1961" s="0" t="n">
        <f aca="false">IF(J1961=1,(MIN(30,(D1961-C1961)))*(K1961/(K1961+L1961))*(O1961/(O1961+P1961)),(MAX(-30,(D1961-C1961)))*(L1961/(K1961+L1961))*(P1961/(P1961+O1961)))</f>
        <v>0.623145400593472</v>
      </c>
      <c r="U1961" s="7" t="n">
        <v>43085</v>
      </c>
    </row>
    <row r="1962" customFormat="false" ht="15" hidden="false" customHeight="false" outlineLevel="0" collapsed="false">
      <c r="A1962" s="0" t="s">
        <v>74</v>
      </c>
      <c r="B1962" s="0" t="s">
        <v>287</v>
      </c>
      <c r="C1962" s="0" t="n">
        <v>60</v>
      </c>
      <c r="D1962" s="0" t="n">
        <v>63</v>
      </c>
      <c r="E1962" s="0" t="n">
        <v>43</v>
      </c>
      <c r="F1962" s="0" t="n">
        <v>32</v>
      </c>
      <c r="G1962" s="0" t="n">
        <v>15</v>
      </c>
      <c r="H1962" s="0" t="n">
        <v>11</v>
      </c>
      <c r="I1962" s="0" t="n">
        <v>0</v>
      </c>
      <c r="J1962" s="0" t="n">
        <v>1</v>
      </c>
      <c r="K1962" s="0" t="n">
        <f aca="false">VLOOKUP(A1962,'Team Data'!$A$1:$E$659,2,FALSE())</f>
        <v>13</v>
      </c>
      <c r="L1962" s="0" t="n">
        <f aca="false">VLOOKUP(A1962,'Team Data'!$A$1:$E$659,3,FALSE())</f>
        <v>20</v>
      </c>
      <c r="M1962" s="0" t="n">
        <f aca="false">VLOOKUP(B1962,'Team Data'!$A$1:$E$659,2,FALSE())</f>
        <v>15</v>
      </c>
      <c r="N1962" s="0" t="n">
        <f aca="false">VLOOKUP(B1962,'Team Data'!$A$1:$E$659,3,FALSE())</f>
        <v>16</v>
      </c>
      <c r="O1962" s="0" t="n">
        <f aca="false">VLOOKUP(A1962,'Team Data'!$A$1:$E$659,4,FALSE())</f>
        <v>534</v>
      </c>
      <c r="P1962" s="0" t="n">
        <f aca="false">VLOOKUP(A1962,'Team Data'!$A$1:$E$659,5,FALSE())</f>
        <v>500</v>
      </c>
      <c r="Q1962" s="0" t="n">
        <f aca="false">VLOOKUP(B1962,'Team Data'!$A$1:$E$659,4,FALSE())</f>
        <v>605</v>
      </c>
      <c r="R1962" s="0" t="n">
        <f aca="false">VLOOKUP(B1962,'Team Data'!$A$1:$E$659,5,FALSE())</f>
        <v>410</v>
      </c>
      <c r="S1962" s="0" t="n">
        <f aca="false">IF(I1962=1,(MIN(30,(C1962-D1962)))*(M1962/(M1962+N1962))*(Q1962/(Q1962+R1962)),(MAX(-30,(C1962-D1962)))*(N1962/(M1962+N1962))*(R1962/(R1962+Q1962)))</f>
        <v>-0.625456856825044</v>
      </c>
      <c r="T1962" s="0" t="n">
        <f aca="false">IF(J1962=1,(MIN(30,(D1962-C1962)))*(K1962/(K1962+L1962))*(O1962/(O1962+P1962)),(MAX(-30,(D1962-C1962)))*(L1962/(K1962+L1962))*(P1962/(P1962+O1962)))</f>
        <v>0.610339370494109</v>
      </c>
      <c r="U1962" s="7" t="n">
        <v>43085</v>
      </c>
    </row>
    <row r="1963" customFormat="false" ht="15" hidden="false" customHeight="false" outlineLevel="0" collapsed="false">
      <c r="A1963" s="0" t="s">
        <v>222</v>
      </c>
      <c r="B1963" s="0" t="s">
        <v>94</v>
      </c>
      <c r="C1963" s="0" t="n">
        <v>68</v>
      </c>
      <c r="D1963" s="0" t="n">
        <v>61</v>
      </c>
      <c r="E1963" s="0" t="n">
        <v>44</v>
      </c>
      <c r="F1963" s="0" t="n">
        <v>33</v>
      </c>
      <c r="G1963" s="0" t="n">
        <v>10</v>
      </c>
      <c r="H1963" s="0" t="n">
        <v>14</v>
      </c>
      <c r="I1963" s="0" t="n">
        <v>1</v>
      </c>
      <c r="J1963" s="0" t="n">
        <v>0</v>
      </c>
      <c r="K1963" s="0" t="n">
        <f aca="false">VLOOKUP(A1963,'Team Data'!$A$1:$E$659,2,FALSE())</f>
        <v>23</v>
      </c>
      <c r="L1963" s="0" t="n">
        <f aca="false">VLOOKUP(A1963,'Team Data'!$A$1:$E$659,3,FALSE())</f>
        <v>13</v>
      </c>
      <c r="M1963" s="0" t="n">
        <f aca="false">VLOOKUP(B1963,'Team Data'!$A$1:$E$659,2,FALSE())</f>
        <v>21</v>
      </c>
      <c r="N1963" s="0" t="n">
        <f aca="false">VLOOKUP(B1963,'Team Data'!$A$1:$E$659,3,FALSE())</f>
        <v>11</v>
      </c>
      <c r="O1963" s="0" t="n">
        <f aca="false">VLOOKUP(A1963,'Team Data'!$A$1:$E$659,4,FALSE())</f>
        <v>646</v>
      </c>
      <c r="P1963" s="0" t="n">
        <f aca="false">VLOOKUP(A1963,'Team Data'!$A$1:$E$659,5,FALSE())</f>
        <v>534</v>
      </c>
      <c r="Q1963" s="0" t="n">
        <f aca="false">VLOOKUP(B1963,'Team Data'!$A$1:$E$659,4,FALSE())</f>
        <v>515</v>
      </c>
      <c r="R1963" s="0" t="n">
        <f aca="false">VLOOKUP(B1963,'Team Data'!$A$1:$E$659,5,FALSE())</f>
        <v>471</v>
      </c>
      <c r="S1963" s="0" t="n">
        <f aca="false">IF(I1963=1,(MIN(30,(C1963-D1963)))*(M1963/(M1963+N1963))*(Q1963/(Q1963+R1963)),(MAX(-30,(C1963-D1963)))*(N1963/(M1963+N1963))*(R1963/(R1963+Q1963)))</f>
        <v>2.39937246450304</v>
      </c>
      <c r="T1963" s="0" t="n">
        <f aca="false">IF(J1963=1,(MIN(30,(D1963-C1963)))*(K1963/(K1963+L1963))*(O1963/(O1963+P1963)),(MAX(-30,(D1963-C1963)))*(L1963/(K1963+L1963))*(P1963/(P1963+O1963)))</f>
        <v>-1.14392655367232</v>
      </c>
      <c r="U1963" s="7" t="n">
        <v>43085</v>
      </c>
    </row>
    <row r="1964" customFormat="false" ht="15" hidden="false" customHeight="false" outlineLevel="0" collapsed="false">
      <c r="A1964" s="0" t="s">
        <v>171</v>
      </c>
      <c r="B1964" s="0" t="s">
        <v>21</v>
      </c>
      <c r="C1964" s="0" t="n">
        <v>70</v>
      </c>
      <c r="D1964" s="0" t="n">
        <v>76</v>
      </c>
      <c r="E1964" s="0" t="n">
        <v>29</v>
      </c>
      <c r="F1964" s="0" t="n">
        <v>34</v>
      </c>
      <c r="G1964" s="0" t="n">
        <v>24</v>
      </c>
      <c r="H1964" s="0" t="n">
        <v>21</v>
      </c>
      <c r="I1964" s="0" t="n">
        <v>0</v>
      </c>
      <c r="J1964" s="0" t="n">
        <v>1</v>
      </c>
      <c r="K1964" s="0" t="n">
        <f aca="false">VLOOKUP(A1964,'Team Data'!$A$1:$E$659,2,FALSE())</f>
        <v>25</v>
      </c>
      <c r="L1964" s="0" t="n">
        <f aca="false">VLOOKUP(A1964,'Team Data'!$A$1:$E$659,3,FALSE())</f>
        <v>8</v>
      </c>
      <c r="M1964" s="0" t="n">
        <f aca="false">VLOOKUP(B1964,'Team Data'!$A$1:$E$659,2,FALSE())</f>
        <v>26</v>
      </c>
      <c r="N1964" s="0" t="n">
        <f aca="false">VLOOKUP(B1964,'Team Data'!$A$1:$E$659,3,FALSE())</f>
        <v>7</v>
      </c>
      <c r="O1964" s="0" t="n">
        <f aca="false">VLOOKUP(A1964,'Team Data'!$A$1:$E$659,4,FALSE())</f>
        <v>610</v>
      </c>
      <c r="P1964" s="0" t="n">
        <f aca="false">VLOOKUP(A1964,'Team Data'!$A$1:$E$659,5,FALSE())</f>
        <v>461</v>
      </c>
      <c r="Q1964" s="0" t="n">
        <f aca="false">VLOOKUP(B1964,'Team Data'!$A$1:$E$659,4,FALSE())</f>
        <v>619</v>
      </c>
      <c r="R1964" s="0" t="n">
        <f aca="false">VLOOKUP(B1964,'Team Data'!$A$1:$E$659,5,FALSE())</f>
        <v>468</v>
      </c>
      <c r="S1964" s="0" t="n">
        <f aca="false">IF(I1964=1,(MIN(30,(C1964-D1964)))*(M1964/(M1964+N1964))*(Q1964/(Q1964+R1964)),(MAX(-30,(C1964-D1964)))*(N1964/(M1964+N1964))*(R1964/(R1964+Q1964)))</f>
        <v>-0.547963536004014</v>
      </c>
      <c r="T1964" s="0" t="n">
        <f aca="false">IF(J1964=1,(MIN(30,(D1964-C1964)))*(K1964/(K1964+L1964))*(O1964/(O1964+P1964)),(MAX(-30,(D1964-C1964)))*(L1964/(K1964+L1964))*(P1964/(P1964+O1964)))</f>
        <v>2.58891435362024</v>
      </c>
      <c r="U1964" s="7" t="n">
        <v>43085</v>
      </c>
    </row>
    <row r="1965" customFormat="false" ht="15" hidden="false" customHeight="false" outlineLevel="0" collapsed="false">
      <c r="A1965" s="0" t="s">
        <v>14</v>
      </c>
      <c r="B1965" s="0" t="s">
        <v>215</v>
      </c>
      <c r="C1965" s="0" t="n">
        <v>67</v>
      </c>
      <c r="D1965" s="0" t="n">
        <v>80</v>
      </c>
      <c r="E1965" s="0" t="n">
        <v>34</v>
      </c>
      <c r="F1965" s="0" t="n">
        <v>30</v>
      </c>
      <c r="G1965" s="0" t="n">
        <v>18</v>
      </c>
      <c r="H1965" s="0" t="n">
        <v>11</v>
      </c>
      <c r="I1965" s="0" t="n">
        <v>0</v>
      </c>
      <c r="J1965" s="0" t="n">
        <v>1</v>
      </c>
      <c r="K1965" s="0" t="n">
        <f aca="false">VLOOKUP(A1965,'Team Data'!$A$1:$E$659,2,FALSE())</f>
        <v>15</v>
      </c>
      <c r="L1965" s="0" t="n">
        <f aca="false">VLOOKUP(A1965,'Team Data'!$A$1:$E$659,3,FALSE())</f>
        <v>18</v>
      </c>
      <c r="M1965" s="0" t="n">
        <f aca="false">VLOOKUP(B1965,'Team Data'!$A$1:$E$659,2,FALSE())</f>
        <v>25</v>
      </c>
      <c r="N1965" s="0" t="n">
        <f aca="false">VLOOKUP(B1965,'Team Data'!$A$1:$E$659,3,FALSE())</f>
        <v>9</v>
      </c>
      <c r="O1965" s="0" t="n">
        <f aca="false">VLOOKUP(A1965,'Team Data'!$A$1:$E$659,4,FALSE())</f>
        <v>482</v>
      </c>
      <c r="P1965" s="0" t="n">
        <f aca="false">VLOOKUP(A1965,'Team Data'!$A$1:$E$659,5,FALSE())</f>
        <v>535</v>
      </c>
      <c r="Q1965" s="0" t="n">
        <f aca="false">VLOOKUP(B1965,'Team Data'!$A$1:$E$659,4,FALSE())</f>
        <v>711</v>
      </c>
      <c r="R1965" s="0" t="n">
        <f aca="false">VLOOKUP(B1965,'Team Data'!$A$1:$E$659,5,FALSE())</f>
        <v>455</v>
      </c>
      <c r="S1965" s="0" t="n">
        <f aca="false">IF(I1965=1,(MIN(30,(C1965-D1965)))*(M1965/(M1965+N1965))*(Q1965/(Q1965+R1965)),(MAX(-30,(C1965-D1965)))*(N1965/(M1965+N1965))*(R1965/(R1965+Q1965)))</f>
        <v>-1.34282615275956</v>
      </c>
      <c r="T1965" s="0" t="n">
        <f aca="false">IF(J1965=1,(MIN(30,(D1965-C1965)))*(K1965/(K1965+L1965))*(O1965/(O1965+P1965)),(MAX(-30,(D1965-C1965)))*(L1965/(K1965+L1965))*(P1965/(P1965+O1965)))</f>
        <v>2.80057209260749</v>
      </c>
      <c r="U1965" s="7" t="n">
        <v>43085</v>
      </c>
    </row>
    <row r="1966" customFormat="false" ht="15" hidden="false" customHeight="false" outlineLevel="0" collapsed="false">
      <c r="A1966" s="0" t="s">
        <v>36</v>
      </c>
      <c r="B1966" s="0" t="s">
        <v>329</v>
      </c>
      <c r="C1966" s="0" t="n">
        <v>79</v>
      </c>
      <c r="D1966" s="0" t="n">
        <v>85</v>
      </c>
      <c r="E1966" s="0" t="n">
        <v>33</v>
      </c>
      <c r="F1966" s="0" t="n">
        <v>29</v>
      </c>
      <c r="G1966" s="0" t="n">
        <v>17</v>
      </c>
      <c r="H1966" s="0" t="n">
        <v>11</v>
      </c>
      <c r="I1966" s="0" t="n">
        <v>0</v>
      </c>
      <c r="J1966" s="0" t="n">
        <v>1</v>
      </c>
      <c r="K1966" s="0" t="n">
        <f aca="false">VLOOKUP(A1966,'Team Data'!$A$1:$E$659,2,FALSE())</f>
        <v>25</v>
      </c>
      <c r="L1966" s="0" t="n">
        <f aca="false">VLOOKUP(A1966,'Team Data'!$A$1:$E$659,3,FALSE())</f>
        <v>10</v>
      </c>
      <c r="M1966" s="0" t="n">
        <f aca="false">VLOOKUP(B1966,'Team Data'!$A$1:$E$659,2,FALSE())</f>
        <v>18</v>
      </c>
      <c r="N1966" s="0" t="n">
        <f aca="false">VLOOKUP(B1966,'Team Data'!$A$1:$E$659,3,FALSE())</f>
        <v>14</v>
      </c>
      <c r="O1966" s="0" t="n">
        <f aca="false">VLOOKUP(A1966,'Team Data'!$A$1:$E$659,4,FALSE())</f>
        <v>540</v>
      </c>
      <c r="P1966" s="0" t="n">
        <f aca="false">VLOOKUP(A1966,'Team Data'!$A$1:$E$659,5,FALSE())</f>
        <v>573</v>
      </c>
      <c r="Q1966" s="0" t="n">
        <f aca="false">VLOOKUP(B1966,'Team Data'!$A$1:$E$659,4,FALSE())</f>
        <v>555</v>
      </c>
      <c r="R1966" s="0" t="n">
        <f aca="false">VLOOKUP(B1966,'Team Data'!$A$1:$E$659,5,FALSE())</f>
        <v>488</v>
      </c>
      <c r="S1966" s="0" t="n">
        <f aca="false">IF(I1966=1,(MIN(30,(C1966-D1966)))*(M1966/(M1966+N1966))*(Q1966/(Q1966+R1966)),(MAX(-30,(C1966-D1966)))*(N1966/(M1966+N1966))*(R1966/(R1966+Q1966)))</f>
        <v>-1.22818791946309</v>
      </c>
      <c r="T1966" s="0" t="n">
        <f aca="false">IF(J1966=1,(MIN(30,(D1966-C1966)))*(K1966/(K1966+L1966))*(O1966/(O1966+P1966)),(MAX(-30,(D1966-C1966)))*(L1966/(K1966+L1966))*(P1966/(P1966+O1966)))</f>
        <v>2.07932229495572</v>
      </c>
      <c r="U1966" s="7" t="n">
        <v>43085</v>
      </c>
    </row>
    <row r="1967" customFormat="false" ht="15" hidden="false" customHeight="false" outlineLevel="0" collapsed="false">
      <c r="A1967" s="0" t="s">
        <v>118</v>
      </c>
      <c r="B1967" s="0" t="s">
        <v>340</v>
      </c>
      <c r="C1967" s="0" t="n">
        <v>59</v>
      </c>
      <c r="D1967" s="0" t="n">
        <v>72</v>
      </c>
      <c r="E1967" s="0" t="n">
        <v>33</v>
      </c>
      <c r="F1967" s="0" t="n">
        <v>36</v>
      </c>
      <c r="G1967" s="0" t="n">
        <v>9</v>
      </c>
      <c r="H1967" s="0" t="n">
        <v>14</v>
      </c>
      <c r="I1967" s="0" t="n">
        <v>0</v>
      </c>
      <c r="J1967" s="0" t="n">
        <v>1</v>
      </c>
      <c r="K1967" s="0" t="n">
        <f aca="false">VLOOKUP(A1967,'Team Data'!$A$1:$E$659,2,FALSE())</f>
        <v>11</v>
      </c>
      <c r="L1967" s="0" t="n">
        <f aca="false">VLOOKUP(A1967,'Team Data'!$A$1:$E$659,3,FALSE())</f>
        <v>19</v>
      </c>
      <c r="M1967" s="0" t="n">
        <f aca="false">VLOOKUP(B1967,'Team Data'!$A$1:$E$659,2,FALSE())</f>
        <v>12</v>
      </c>
      <c r="N1967" s="0" t="n">
        <f aca="false">VLOOKUP(B1967,'Team Data'!$A$1:$E$659,3,FALSE())</f>
        <v>19</v>
      </c>
      <c r="O1967" s="0" t="n">
        <f aca="false">VLOOKUP(A1967,'Team Data'!$A$1:$E$659,4,FALSE())</f>
        <v>459</v>
      </c>
      <c r="P1967" s="0" t="n">
        <f aca="false">VLOOKUP(A1967,'Team Data'!$A$1:$E$659,5,FALSE())</f>
        <v>467</v>
      </c>
      <c r="Q1967" s="0" t="n">
        <f aca="false">VLOOKUP(B1967,'Team Data'!$A$1:$E$659,4,FALSE())</f>
        <v>595</v>
      </c>
      <c r="R1967" s="0" t="n">
        <f aca="false">VLOOKUP(B1967,'Team Data'!$A$1:$E$659,5,FALSE())</f>
        <v>435</v>
      </c>
      <c r="S1967" s="0" t="n">
        <f aca="false">IF(I1967=1,(MIN(30,(C1967-D1967)))*(M1967/(M1967+N1967))*(Q1967/(Q1967+R1967)),(MAX(-30,(C1967-D1967)))*(N1967/(M1967+N1967))*(R1967/(R1967+Q1967)))</f>
        <v>-3.36501722518008</v>
      </c>
      <c r="T1967" s="0" t="n">
        <f aca="false">IF(J1967=1,(MIN(30,(D1967-C1967)))*(K1967/(K1967+L1967))*(O1967/(O1967+P1967)),(MAX(-30,(D1967-C1967)))*(L1967/(K1967+L1967))*(P1967/(P1967+O1967)))</f>
        <v>2.36274298056156</v>
      </c>
      <c r="U1967" s="7" t="n">
        <v>43085</v>
      </c>
    </row>
    <row r="1968" customFormat="false" ht="15" hidden="false" customHeight="false" outlineLevel="0" collapsed="false">
      <c r="A1968" s="0" t="s">
        <v>664</v>
      </c>
      <c r="B1968" s="0" t="s">
        <v>211</v>
      </c>
      <c r="C1968" s="0" t="n">
        <v>85</v>
      </c>
      <c r="D1968" s="0" t="n">
        <v>84</v>
      </c>
      <c r="E1968" s="0" t="n">
        <v>46</v>
      </c>
      <c r="F1968" s="0" t="n">
        <v>43</v>
      </c>
      <c r="G1968" s="0" t="n">
        <v>11</v>
      </c>
      <c r="H1968" s="0" t="n">
        <v>7</v>
      </c>
      <c r="I1968" s="0" t="n">
        <v>1</v>
      </c>
      <c r="J1968" s="0" t="n">
        <v>0</v>
      </c>
      <c r="K1968" s="0" t="n">
        <f aca="false">VLOOKUP(A1968,'Team Data'!$A$1:$E$659,2,FALSE())</f>
        <v>1</v>
      </c>
      <c r="L1968" s="0" t="n">
        <f aca="false">VLOOKUP(A1968,'Team Data'!$A$1:$E$659,3,FALSE())</f>
        <v>0</v>
      </c>
      <c r="M1968" s="0" t="n">
        <f aca="false">VLOOKUP(B1968,'Team Data'!$A$1:$E$659,2,FALSE())</f>
        <v>4</v>
      </c>
      <c r="N1968" s="0" t="n">
        <f aca="false">VLOOKUP(B1968,'Team Data'!$A$1:$E$659,3,FALSE())</f>
        <v>25</v>
      </c>
      <c r="O1968" s="0" t="n">
        <f aca="false">VLOOKUP(A1968,'Team Data'!$A$1:$E$659,4,FALSE())</f>
        <v>4</v>
      </c>
      <c r="P1968" s="0" t="n">
        <f aca="false">VLOOKUP(A1968,'Team Data'!$A$1:$E$659,5,FALSE())</f>
        <v>25</v>
      </c>
      <c r="Q1968" s="0" t="n">
        <f aca="false">VLOOKUP(B1968,'Team Data'!$A$1:$E$659,4,FALSE())</f>
        <v>425</v>
      </c>
      <c r="R1968" s="0" t="n">
        <f aca="false">VLOOKUP(B1968,'Team Data'!$A$1:$E$659,5,FALSE())</f>
        <v>394</v>
      </c>
      <c r="S1968" s="0" t="n">
        <f aca="false">IF(I1968=1,(MIN(30,(C1968-D1968)))*(M1968/(M1968+N1968))*(Q1968/(Q1968+R1968)),(MAX(-30,(C1968-D1968)))*(N1968/(M1968+N1968))*(R1968/(R1968+Q1968)))</f>
        <v>0.0715759336448992</v>
      </c>
      <c r="T1968" s="0" t="n">
        <f aca="false">IF(J1968=1,(MIN(30,(D1968-C1968)))*(K1968/(K1968+L1968))*(O1968/(O1968+P1968)),(MAX(-30,(D1968-C1968)))*(L1968/(K1968+L1968))*(P1968/(P1968+O1968)))</f>
        <v>-0</v>
      </c>
      <c r="U1968" s="7" t="n">
        <v>43085</v>
      </c>
    </row>
    <row r="1969" customFormat="false" ht="15" hidden="false" customHeight="false" outlineLevel="0" collapsed="false">
      <c r="A1969" s="0" t="s">
        <v>157</v>
      </c>
      <c r="B1969" s="0" t="s">
        <v>302</v>
      </c>
      <c r="C1969" s="0" t="n">
        <v>66</v>
      </c>
      <c r="D1969" s="0" t="n">
        <v>80</v>
      </c>
      <c r="E1969" s="0" t="n">
        <v>29</v>
      </c>
      <c r="F1969" s="0" t="n">
        <v>35</v>
      </c>
      <c r="G1969" s="0" t="n">
        <v>14</v>
      </c>
      <c r="H1969" s="0" t="n">
        <v>12</v>
      </c>
      <c r="I1969" s="0" t="n">
        <v>0</v>
      </c>
      <c r="J1969" s="0" t="n">
        <v>1</v>
      </c>
      <c r="K1969" s="0" t="n">
        <f aca="false">VLOOKUP(A1969,'Team Data'!$A$1:$E$659,2,FALSE())</f>
        <v>14</v>
      </c>
      <c r="L1969" s="0" t="n">
        <f aca="false">VLOOKUP(A1969,'Team Data'!$A$1:$E$659,3,FALSE())</f>
        <v>17</v>
      </c>
      <c r="M1969" s="0" t="n">
        <f aca="false">VLOOKUP(B1969,'Team Data'!$A$1:$E$659,2,FALSE())</f>
        <v>19</v>
      </c>
      <c r="N1969" s="0" t="n">
        <f aca="false">VLOOKUP(B1969,'Team Data'!$A$1:$E$659,3,FALSE())</f>
        <v>12</v>
      </c>
      <c r="O1969" s="0" t="n">
        <f aca="false">VLOOKUP(A1969,'Team Data'!$A$1:$E$659,4,FALSE())</f>
        <v>469</v>
      </c>
      <c r="P1969" s="0" t="n">
        <f aca="false">VLOOKUP(A1969,'Team Data'!$A$1:$E$659,5,FALSE())</f>
        <v>528</v>
      </c>
      <c r="Q1969" s="0" t="n">
        <f aca="false">VLOOKUP(B1969,'Team Data'!$A$1:$E$659,4,FALSE())</f>
        <v>534</v>
      </c>
      <c r="R1969" s="0" t="n">
        <f aca="false">VLOOKUP(B1969,'Team Data'!$A$1:$E$659,5,FALSE())</f>
        <v>472</v>
      </c>
      <c r="S1969" s="0" t="n">
        <f aca="false">IF(I1969=1,(MIN(30,(C1969-D1969)))*(M1969/(M1969+N1969))*(Q1969/(Q1969+R1969)),(MAX(-30,(C1969-D1969)))*(N1969/(M1969+N1969))*(R1969/(R1969+Q1969)))</f>
        <v>-2.54267940742641</v>
      </c>
      <c r="T1969" s="0" t="n">
        <f aca="false">IF(J1969=1,(MIN(30,(D1969-C1969)))*(K1969/(K1969+L1969))*(O1969/(O1969+P1969)),(MAX(-30,(D1969-C1969)))*(L1969/(K1969+L1969))*(P1969/(P1969+O1969)))</f>
        <v>2.97421296146504</v>
      </c>
      <c r="U1969" s="7" t="n">
        <v>43086</v>
      </c>
    </row>
    <row r="1970" customFormat="false" ht="15" hidden="false" customHeight="false" outlineLevel="0" collapsed="false">
      <c r="A1970" s="0" t="s">
        <v>45</v>
      </c>
      <c r="B1970" s="0" t="s">
        <v>304</v>
      </c>
      <c r="C1970" s="0" t="n">
        <v>65</v>
      </c>
      <c r="D1970" s="0" t="n">
        <v>68</v>
      </c>
      <c r="E1970" s="0" t="n">
        <v>29</v>
      </c>
      <c r="F1970" s="0" t="n">
        <v>33</v>
      </c>
      <c r="G1970" s="0" t="n">
        <v>10</v>
      </c>
      <c r="H1970" s="0" t="n">
        <v>12</v>
      </c>
      <c r="I1970" s="0" t="n">
        <v>0</v>
      </c>
      <c r="J1970" s="0" t="n">
        <v>1</v>
      </c>
      <c r="K1970" s="0" t="n">
        <f aca="false">VLOOKUP(A1970,'Team Data'!$A$1:$E$659,2,FALSE())</f>
        <v>21</v>
      </c>
      <c r="L1970" s="0" t="n">
        <f aca="false">VLOOKUP(A1970,'Team Data'!$A$1:$E$659,3,FALSE())</f>
        <v>12</v>
      </c>
      <c r="M1970" s="0" t="n">
        <f aca="false">VLOOKUP(B1970,'Team Data'!$A$1:$E$659,2,FALSE())</f>
        <v>22</v>
      </c>
      <c r="N1970" s="0" t="n">
        <f aca="false">VLOOKUP(B1970,'Team Data'!$A$1:$E$659,3,FALSE())</f>
        <v>10</v>
      </c>
      <c r="O1970" s="0" t="n">
        <f aca="false">VLOOKUP(A1970,'Team Data'!$A$1:$E$659,4,FALSE())</f>
        <v>497</v>
      </c>
      <c r="P1970" s="0" t="n">
        <f aca="false">VLOOKUP(A1970,'Team Data'!$A$1:$E$659,5,FALSE())</f>
        <v>569</v>
      </c>
      <c r="Q1970" s="0" t="n">
        <f aca="false">VLOOKUP(B1970,'Team Data'!$A$1:$E$659,4,FALSE())</f>
        <v>459</v>
      </c>
      <c r="R1970" s="0" t="n">
        <f aca="false">VLOOKUP(B1970,'Team Data'!$A$1:$E$659,5,FALSE())</f>
        <v>534</v>
      </c>
      <c r="S1970" s="0" t="n">
        <f aca="false">IF(I1970=1,(MIN(30,(C1970-D1970)))*(M1970/(M1970+N1970))*(Q1970/(Q1970+R1970)),(MAX(-30,(C1970-D1970)))*(N1970/(M1970+N1970))*(R1970/(R1970+Q1970)))</f>
        <v>-0.504154078549849</v>
      </c>
      <c r="T1970" s="0" t="n">
        <f aca="false">IF(J1970=1,(MIN(30,(D1970-C1970)))*(K1970/(K1970+L1970))*(O1970/(O1970+P1970)),(MAX(-30,(D1970-C1970)))*(L1970/(K1970+L1970))*(P1970/(P1970+O1970)))</f>
        <v>0.890073341292854</v>
      </c>
      <c r="U1970" s="7" t="n">
        <v>43086</v>
      </c>
    </row>
    <row r="1971" customFormat="false" ht="15" hidden="false" customHeight="false" outlineLevel="0" collapsed="false">
      <c r="A1971" s="0" t="s">
        <v>102</v>
      </c>
      <c r="B1971" s="0" t="s">
        <v>67</v>
      </c>
      <c r="C1971" s="0" t="n">
        <v>83</v>
      </c>
      <c r="D1971" s="0" t="n">
        <v>88</v>
      </c>
      <c r="E1971" s="0" t="n">
        <v>30</v>
      </c>
      <c r="F1971" s="0" t="n">
        <v>40</v>
      </c>
      <c r="G1971" s="0" t="n">
        <v>13</v>
      </c>
      <c r="H1971" s="0" t="n">
        <v>16</v>
      </c>
      <c r="I1971" s="0" t="n">
        <v>0</v>
      </c>
      <c r="J1971" s="0" t="n">
        <v>1</v>
      </c>
      <c r="K1971" s="0" t="n">
        <f aca="false">VLOOKUP(A1971,'Team Data'!$A$1:$E$659,2,FALSE())</f>
        <v>24</v>
      </c>
      <c r="L1971" s="0" t="n">
        <f aca="false">VLOOKUP(A1971,'Team Data'!$A$1:$E$659,3,FALSE())</f>
        <v>11</v>
      </c>
      <c r="M1971" s="0" t="n">
        <f aca="false">VLOOKUP(B1971,'Team Data'!$A$1:$E$659,2,FALSE())</f>
        <v>14</v>
      </c>
      <c r="N1971" s="0" t="n">
        <f aca="false">VLOOKUP(B1971,'Team Data'!$A$1:$E$659,3,FALSE())</f>
        <v>17</v>
      </c>
      <c r="O1971" s="0" t="n">
        <f aca="false">VLOOKUP(A1971,'Team Data'!$A$1:$E$659,4,FALSE())</f>
        <v>527</v>
      </c>
      <c r="P1971" s="0" t="n">
        <f aca="false">VLOOKUP(A1971,'Team Data'!$A$1:$E$659,5,FALSE())</f>
        <v>561</v>
      </c>
      <c r="Q1971" s="0" t="n">
        <f aca="false">VLOOKUP(B1971,'Team Data'!$A$1:$E$659,4,FALSE())</f>
        <v>586</v>
      </c>
      <c r="R1971" s="0" t="n">
        <f aca="false">VLOOKUP(B1971,'Team Data'!$A$1:$E$659,5,FALSE())</f>
        <v>427</v>
      </c>
      <c r="S1971" s="0" t="n">
        <f aca="false">IF(I1971=1,(MIN(30,(C1971-D1971)))*(M1971/(M1971+N1971))*(Q1971/(Q1971+R1971)),(MAX(-30,(C1971-D1971)))*(N1971/(M1971+N1971))*(R1971/(R1971+Q1971)))</f>
        <v>-1.15578129478075</v>
      </c>
      <c r="T1971" s="0" t="n">
        <f aca="false">IF(J1971=1,(MIN(30,(D1971-C1971)))*(K1971/(K1971+L1971))*(O1971/(O1971+P1971)),(MAX(-30,(D1971-C1971)))*(L1971/(K1971+L1971))*(P1971/(P1971+O1971)))</f>
        <v>1.66071428571429</v>
      </c>
      <c r="U1971" s="7" t="n">
        <v>43086</v>
      </c>
    </row>
    <row r="1972" customFormat="false" ht="15" hidden="false" customHeight="false" outlineLevel="0" collapsed="false">
      <c r="A1972" s="0" t="s">
        <v>81</v>
      </c>
      <c r="B1972" s="0" t="s">
        <v>147</v>
      </c>
      <c r="C1972" s="0" t="n">
        <v>85</v>
      </c>
      <c r="D1972" s="0" t="n">
        <v>80</v>
      </c>
      <c r="E1972" s="0" t="n">
        <v>31</v>
      </c>
      <c r="F1972" s="0" t="n">
        <v>32</v>
      </c>
      <c r="G1972" s="0" t="n">
        <v>12</v>
      </c>
      <c r="H1972" s="0" t="n">
        <v>13</v>
      </c>
      <c r="I1972" s="0" t="n">
        <v>1</v>
      </c>
      <c r="J1972" s="0" t="n">
        <v>0</v>
      </c>
      <c r="K1972" s="0" t="n">
        <f aca="false">VLOOKUP(A1972,'Team Data'!$A$1:$E$659,2,FALSE())</f>
        <v>22</v>
      </c>
      <c r="L1972" s="0" t="n">
        <f aca="false">VLOOKUP(A1972,'Team Data'!$A$1:$E$659,3,FALSE())</f>
        <v>13</v>
      </c>
      <c r="M1972" s="0" t="n">
        <f aca="false">VLOOKUP(B1972,'Team Data'!$A$1:$E$659,2,FALSE())</f>
        <v>15</v>
      </c>
      <c r="N1972" s="0" t="n">
        <f aca="false">VLOOKUP(B1972,'Team Data'!$A$1:$E$659,3,FALSE())</f>
        <v>18</v>
      </c>
      <c r="O1972" s="0" t="n">
        <f aca="false">VLOOKUP(A1972,'Team Data'!$A$1:$E$659,4,FALSE())</f>
        <v>536</v>
      </c>
      <c r="P1972" s="0" t="n">
        <f aca="false">VLOOKUP(A1972,'Team Data'!$A$1:$E$659,5,FALSE())</f>
        <v>497</v>
      </c>
      <c r="Q1972" s="0" t="n">
        <f aca="false">VLOOKUP(B1972,'Team Data'!$A$1:$E$659,4,FALSE())</f>
        <v>537</v>
      </c>
      <c r="R1972" s="0" t="n">
        <f aca="false">VLOOKUP(B1972,'Team Data'!$A$1:$E$659,5,FALSE())</f>
        <v>476</v>
      </c>
      <c r="S1972" s="0" t="n">
        <f aca="false">IF(I1972=1,(MIN(30,(C1972-D1972)))*(M1972/(M1972+N1972))*(Q1972/(Q1972+R1972)),(MAX(-30,(C1972-D1972)))*(N1972/(M1972+N1972))*(R1972/(R1972+Q1972)))</f>
        <v>1.20479224625325</v>
      </c>
      <c r="T1972" s="0" t="n">
        <f aca="false">IF(J1972=1,(MIN(30,(D1972-C1972)))*(K1972/(K1972+L1972))*(O1972/(O1972+P1972)),(MAX(-30,(D1972-C1972)))*(L1972/(K1972+L1972))*(P1972/(P1972+O1972)))</f>
        <v>-0.89351403678606</v>
      </c>
      <c r="U1972" s="7" t="n">
        <v>43086</v>
      </c>
    </row>
    <row r="1973" customFormat="false" ht="15" hidden="false" customHeight="false" outlineLevel="0" collapsed="false">
      <c r="A1973" s="0" t="s">
        <v>18</v>
      </c>
      <c r="B1973" s="0" t="s">
        <v>89</v>
      </c>
      <c r="C1973" s="0" t="n">
        <v>64</v>
      </c>
      <c r="D1973" s="0" t="n">
        <v>63</v>
      </c>
      <c r="E1973" s="0" t="n">
        <v>35</v>
      </c>
      <c r="F1973" s="0" t="n">
        <v>35</v>
      </c>
      <c r="G1973" s="0" t="n">
        <v>14</v>
      </c>
      <c r="H1973" s="0" t="n">
        <v>17</v>
      </c>
      <c r="I1973" s="0" t="n">
        <v>1</v>
      </c>
      <c r="J1973" s="0" t="n">
        <v>0</v>
      </c>
      <c r="K1973" s="0" t="n">
        <f aca="false">VLOOKUP(A1973,'Team Data'!$A$1:$E$659,2,FALSE())</f>
        <v>11</v>
      </c>
      <c r="L1973" s="0" t="n">
        <f aca="false">VLOOKUP(A1973,'Team Data'!$A$1:$E$659,3,FALSE())</f>
        <v>21</v>
      </c>
      <c r="M1973" s="0" t="n">
        <f aca="false">VLOOKUP(B1973,'Team Data'!$A$1:$E$659,2,FALSE())</f>
        <v>12</v>
      </c>
      <c r="N1973" s="0" t="n">
        <f aca="false">VLOOKUP(B1973,'Team Data'!$A$1:$E$659,3,FALSE())</f>
        <v>19</v>
      </c>
      <c r="O1973" s="0" t="n">
        <f aca="false">VLOOKUP(A1973,'Team Data'!$A$1:$E$659,4,FALSE())</f>
        <v>487</v>
      </c>
      <c r="P1973" s="0" t="n">
        <f aca="false">VLOOKUP(A1973,'Team Data'!$A$1:$E$659,5,FALSE())</f>
        <v>495</v>
      </c>
      <c r="Q1973" s="0" t="n">
        <f aca="false">VLOOKUP(B1973,'Team Data'!$A$1:$E$659,4,FALSE())</f>
        <v>476</v>
      </c>
      <c r="R1973" s="0" t="n">
        <f aca="false">VLOOKUP(B1973,'Team Data'!$A$1:$E$659,5,FALSE())</f>
        <v>457</v>
      </c>
      <c r="S1973" s="0" t="n">
        <f aca="false">IF(I1973=1,(MIN(30,(C1973-D1973)))*(M1973/(M1973+N1973))*(Q1973/(Q1973+R1973)),(MAX(-30,(C1973-D1973)))*(N1973/(M1973+N1973))*(R1973/(R1973+Q1973)))</f>
        <v>0.197489886941189</v>
      </c>
      <c r="T1973" s="0" t="n">
        <f aca="false">IF(J1973=1,(MIN(30,(D1973-C1973)))*(K1973/(K1973+L1973))*(O1973/(O1973+P1973)),(MAX(-30,(D1973-C1973)))*(L1973/(K1973+L1973))*(P1973/(P1973+O1973)))</f>
        <v>-0.330798116089613</v>
      </c>
      <c r="U1973" s="7" t="n">
        <v>43086</v>
      </c>
    </row>
    <row r="1974" customFormat="false" ht="15" hidden="false" customHeight="false" outlineLevel="0" collapsed="false">
      <c r="A1974" s="0" t="s">
        <v>628</v>
      </c>
      <c r="B1974" s="0" t="s">
        <v>107</v>
      </c>
      <c r="C1974" s="0" t="n">
        <v>50</v>
      </c>
      <c r="D1974" s="0" t="n">
        <v>86</v>
      </c>
      <c r="E1974" s="0" t="n">
        <v>29</v>
      </c>
      <c r="F1974" s="0" t="n">
        <v>39</v>
      </c>
      <c r="G1974" s="0" t="n">
        <v>17</v>
      </c>
      <c r="H1974" s="0" t="n">
        <v>10</v>
      </c>
      <c r="I1974" s="0" t="n">
        <v>0</v>
      </c>
      <c r="J1974" s="0" t="n">
        <v>1</v>
      </c>
      <c r="K1974" s="0" t="n">
        <f aca="false">VLOOKUP(A1974,'Team Data'!$A$1:$E$659,2,FALSE())</f>
        <v>0</v>
      </c>
      <c r="L1974" s="0" t="n">
        <f aca="false">VLOOKUP(A1974,'Team Data'!$A$1:$E$659,3,FALSE())</f>
        <v>2</v>
      </c>
      <c r="M1974" s="0" t="n">
        <f aca="false">VLOOKUP(B1974,'Team Data'!$A$1:$E$659,2,FALSE())</f>
        <v>13</v>
      </c>
      <c r="N1974" s="0" t="n">
        <f aca="false">VLOOKUP(B1974,'Team Data'!$A$1:$E$659,3,FALSE())</f>
        <v>20</v>
      </c>
      <c r="O1974" s="0" t="n">
        <f aca="false">VLOOKUP(A1974,'Team Data'!$A$1:$E$659,4,FALSE())</f>
        <v>33</v>
      </c>
      <c r="P1974" s="0" t="n">
        <f aca="false">VLOOKUP(A1974,'Team Data'!$A$1:$E$659,5,FALSE())</f>
        <v>36</v>
      </c>
      <c r="Q1974" s="0" t="n">
        <f aca="false">VLOOKUP(B1974,'Team Data'!$A$1:$E$659,4,FALSE())</f>
        <v>474</v>
      </c>
      <c r="R1974" s="0" t="n">
        <f aca="false">VLOOKUP(B1974,'Team Data'!$A$1:$E$659,5,FALSE())</f>
        <v>521</v>
      </c>
      <c r="S1974" s="0" t="n">
        <f aca="false">IF(I1974=1,(MIN(30,(C1974-D1974)))*(M1974/(M1974+N1974))*(Q1974/(Q1974+R1974)),(MAX(-30,(C1974-D1974)))*(N1974/(M1974+N1974))*(R1974/(R1974+Q1974)))</f>
        <v>-9.52032891731384</v>
      </c>
      <c r="T1974" s="0" t="n">
        <f aca="false">IF(J1974=1,(MIN(30,(D1974-C1974)))*(K1974/(K1974+L1974))*(O1974/(O1974+P1974)),(MAX(-30,(D1974-C1974)))*(L1974/(K1974+L1974))*(P1974/(P1974+O1974)))</f>
        <v>0</v>
      </c>
      <c r="U1974" s="7" t="n">
        <v>43086</v>
      </c>
    </row>
    <row r="1975" customFormat="false" ht="15" hidden="false" customHeight="false" outlineLevel="0" collapsed="false">
      <c r="A1975" s="0" t="s">
        <v>665</v>
      </c>
      <c r="B1975" s="0" t="s">
        <v>195</v>
      </c>
      <c r="C1975" s="0" t="n">
        <v>51</v>
      </c>
      <c r="D1975" s="0" t="n">
        <v>92</v>
      </c>
      <c r="E1975" s="0" t="n">
        <v>35</v>
      </c>
      <c r="F1975" s="0" t="n">
        <v>46</v>
      </c>
      <c r="G1975" s="0" t="n">
        <v>29</v>
      </c>
      <c r="H1975" s="0" t="n">
        <v>14</v>
      </c>
      <c r="I1975" s="0" t="n">
        <v>0</v>
      </c>
      <c r="J1975" s="0" t="n">
        <v>1</v>
      </c>
      <c r="K1975" s="0" t="n">
        <f aca="false">VLOOKUP(A1975,'Team Data'!$A$1:$E$659,2,FALSE())</f>
        <v>0</v>
      </c>
      <c r="L1975" s="0" t="n">
        <f aca="false">VLOOKUP(A1975,'Team Data'!$A$1:$E$659,3,FALSE())</f>
        <v>2</v>
      </c>
      <c r="M1975" s="0" t="n">
        <f aca="false">VLOOKUP(B1975,'Team Data'!$A$1:$E$659,2,FALSE())</f>
        <v>21</v>
      </c>
      <c r="N1975" s="0" t="n">
        <f aca="false">VLOOKUP(B1975,'Team Data'!$A$1:$E$659,3,FALSE())</f>
        <v>11</v>
      </c>
      <c r="O1975" s="0" t="n">
        <f aca="false">VLOOKUP(A1975,'Team Data'!$A$1:$E$659,4,FALSE())</f>
        <v>32</v>
      </c>
      <c r="P1975" s="0" t="n">
        <f aca="false">VLOOKUP(A1975,'Team Data'!$A$1:$E$659,5,FALSE())</f>
        <v>32</v>
      </c>
      <c r="Q1975" s="0" t="n">
        <f aca="false">VLOOKUP(B1975,'Team Data'!$A$1:$E$659,4,FALSE())</f>
        <v>481</v>
      </c>
      <c r="R1975" s="0" t="n">
        <f aca="false">VLOOKUP(B1975,'Team Data'!$A$1:$E$659,5,FALSE())</f>
        <v>445</v>
      </c>
      <c r="S1975" s="0" t="n">
        <f aca="false">IF(I1975=1,(MIN(30,(C1975-D1975)))*(M1975/(M1975+N1975))*(Q1975/(Q1975+R1975)),(MAX(-30,(C1975-D1975)))*(N1975/(M1975+N1975))*(R1975/(R1975+Q1975)))</f>
        <v>-4.95579103671706</v>
      </c>
      <c r="T1975" s="0" t="n">
        <f aca="false">IF(J1975=1,(MIN(30,(D1975-C1975)))*(K1975/(K1975+L1975))*(O1975/(O1975+P1975)),(MAX(-30,(D1975-C1975)))*(L1975/(K1975+L1975))*(P1975/(P1975+O1975)))</f>
        <v>0</v>
      </c>
      <c r="U1975" s="7" t="n">
        <v>43086</v>
      </c>
    </row>
    <row r="1976" customFormat="false" ht="15" hidden="false" customHeight="false" outlineLevel="0" collapsed="false">
      <c r="A1976" s="0" t="s">
        <v>27</v>
      </c>
      <c r="B1976" s="0" t="s">
        <v>136</v>
      </c>
      <c r="C1976" s="0" t="n">
        <v>74</v>
      </c>
      <c r="D1976" s="0" t="n">
        <v>81</v>
      </c>
      <c r="E1976" s="0" t="n">
        <v>36</v>
      </c>
      <c r="F1976" s="0" t="n">
        <v>48</v>
      </c>
      <c r="G1976" s="0" t="n">
        <v>14</v>
      </c>
      <c r="H1976" s="0" t="n">
        <v>16</v>
      </c>
      <c r="I1976" s="0" t="n">
        <v>0</v>
      </c>
      <c r="J1976" s="0" t="n">
        <v>1</v>
      </c>
      <c r="K1976" s="0" t="n">
        <f aca="false">VLOOKUP(A1976,'Team Data'!$A$1:$E$659,2,FALSE())</f>
        <v>18</v>
      </c>
      <c r="L1976" s="0" t="n">
        <f aca="false">VLOOKUP(A1976,'Team Data'!$A$1:$E$659,3,FALSE())</f>
        <v>14</v>
      </c>
      <c r="M1976" s="0" t="n">
        <f aca="false">VLOOKUP(B1976,'Team Data'!$A$1:$E$659,2,FALSE())</f>
        <v>10</v>
      </c>
      <c r="N1976" s="0" t="n">
        <f aca="false">VLOOKUP(B1976,'Team Data'!$A$1:$E$659,3,FALSE())</f>
        <v>20</v>
      </c>
      <c r="O1976" s="0" t="n">
        <f aca="false">VLOOKUP(A1976,'Team Data'!$A$1:$E$659,4,FALSE())</f>
        <v>374</v>
      </c>
      <c r="P1976" s="0" t="n">
        <f aca="false">VLOOKUP(A1976,'Team Data'!$A$1:$E$659,5,FALSE())</f>
        <v>605</v>
      </c>
      <c r="Q1976" s="0" t="n">
        <f aca="false">VLOOKUP(B1976,'Team Data'!$A$1:$E$659,4,FALSE())</f>
        <v>479</v>
      </c>
      <c r="R1976" s="0" t="n">
        <f aca="false">VLOOKUP(B1976,'Team Data'!$A$1:$E$659,5,FALSE())</f>
        <v>443</v>
      </c>
      <c r="S1976" s="0" t="n">
        <f aca="false">IF(I1976=1,(MIN(30,(C1976-D1976)))*(M1976/(M1976+N1976))*(Q1976/(Q1976+R1976)),(MAX(-30,(C1976-D1976)))*(N1976/(M1976+N1976))*(R1976/(R1976+Q1976)))</f>
        <v>-2.24222704266088</v>
      </c>
      <c r="T1976" s="0" t="n">
        <f aca="false">IF(J1976=1,(MIN(30,(D1976-C1976)))*(K1976/(K1976+L1976))*(O1976/(O1976+P1976)),(MAX(-30,(D1976-C1976)))*(L1976/(K1976+L1976))*(P1976/(P1976+O1976)))</f>
        <v>1.50421348314607</v>
      </c>
      <c r="U1976" s="7" t="n">
        <v>43086</v>
      </c>
    </row>
    <row r="1977" customFormat="false" ht="15" hidden="false" customHeight="false" outlineLevel="0" collapsed="false">
      <c r="A1977" s="0" t="s">
        <v>132</v>
      </c>
      <c r="B1977" s="0" t="s">
        <v>91</v>
      </c>
      <c r="C1977" s="0" t="n">
        <v>76</v>
      </c>
      <c r="D1977" s="0" t="n">
        <v>67</v>
      </c>
      <c r="E1977" s="0" t="n">
        <v>33</v>
      </c>
      <c r="F1977" s="0" t="n">
        <v>34</v>
      </c>
      <c r="G1977" s="0" t="n">
        <v>16</v>
      </c>
      <c r="H1977" s="0" t="n">
        <v>18</v>
      </c>
      <c r="I1977" s="0" t="n">
        <v>1</v>
      </c>
      <c r="J1977" s="0" t="n">
        <v>0</v>
      </c>
      <c r="K1977" s="0" t="n">
        <f aca="false">VLOOKUP(A1977,'Team Data'!$A$1:$E$659,2,FALSE())</f>
        <v>10</v>
      </c>
      <c r="L1977" s="0" t="n">
        <f aca="false">VLOOKUP(A1977,'Team Data'!$A$1:$E$659,3,FALSE())</f>
        <v>22</v>
      </c>
      <c r="M1977" s="0" t="n">
        <f aca="false">VLOOKUP(B1977,'Team Data'!$A$1:$E$659,2,FALSE())</f>
        <v>14</v>
      </c>
      <c r="N1977" s="0" t="n">
        <f aca="false">VLOOKUP(B1977,'Team Data'!$A$1:$E$659,3,FALSE())</f>
        <v>18</v>
      </c>
      <c r="O1977" s="0" t="n">
        <f aca="false">VLOOKUP(A1977,'Team Data'!$A$1:$E$659,4,FALSE())</f>
        <v>532</v>
      </c>
      <c r="P1977" s="0" t="n">
        <f aca="false">VLOOKUP(A1977,'Team Data'!$A$1:$E$659,5,FALSE())</f>
        <v>476</v>
      </c>
      <c r="Q1977" s="0" t="n">
        <f aca="false">VLOOKUP(B1977,'Team Data'!$A$1:$E$659,4,FALSE())</f>
        <v>467</v>
      </c>
      <c r="R1977" s="0" t="n">
        <f aca="false">VLOOKUP(B1977,'Team Data'!$A$1:$E$659,5,FALSE())</f>
        <v>496</v>
      </c>
      <c r="S1977" s="0" t="n">
        <f aca="false">IF(I1977=1,(MIN(30,(C1977-D1977)))*(M1977/(M1977+N1977))*(Q1977/(Q1977+R1977)),(MAX(-30,(C1977-D1977)))*(N1977/(M1977+N1977))*(R1977/(R1977+Q1977)))</f>
        <v>1.90946261682243</v>
      </c>
      <c r="T1977" s="0" t="n">
        <f aca="false">IF(J1977=1,(MIN(30,(D1977-C1977)))*(K1977/(K1977+L1977))*(O1977/(O1977+P1977)),(MAX(-30,(D1977-C1977)))*(L1977/(K1977+L1977))*(P1977/(P1977+O1977)))</f>
        <v>-2.921875</v>
      </c>
      <c r="U1977" s="7" t="n">
        <v>43086</v>
      </c>
    </row>
    <row r="1978" customFormat="false" ht="15" hidden="false" customHeight="false" outlineLevel="0" collapsed="false">
      <c r="A1978" s="0" t="s">
        <v>200</v>
      </c>
      <c r="B1978" s="0" t="s">
        <v>104</v>
      </c>
      <c r="C1978" s="0" t="n">
        <v>83</v>
      </c>
      <c r="D1978" s="0" t="n">
        <v>89</v>
      </c>
      <c r="E1978" s="0" t="n">
        <v>27</v>
      </c>
      <c r="F1978" s="0" t="n">
        <v>44</v>
      </c>
      <c r="G1978" s="0" t="n">
        <v>19</v>
      </c>
      <c r="H1978" s="0" t="n">
        <v>17</v>
      </c>
      <c r="I1978" s="0" t="n">
        <v>0</v>
      </c>
      <c r="J1978" s="0" t="n">
        <v>1</v>
      </c>
      <c r="K1978" s="0" t="n">
        <f aca="false">VLOOKUP(A1978,'Team Data'!$A$1:$E$659,2,FALSE())</f>
        <v>12</v>
      </c>
      <c r="L1978" s="0" t="n">
        <f aca="false">VLOOKUP(A1978,'Team Data'!$A$1:$E$659,3,FALSE())</f>
        <v>20</v>
      </c>
      <c r="M1978" s="0" t="n">
        <f aca="false">VLOOKUP(B1978,'Team Data'!$A$1:$E$659,2,FALSE())</f>
        <v>32</v>
      </c>
      <c r="N1978" s="0" t="n">
        <f aca="false">VLOOKUP(B1978,'Team Data'!$A$1:$E$659,3,FALSE())</f>
        <v>5</v>
      </c>
      <c r="O1978" s="0" t="n">
        <f aca="false">VLOOKUP(A1978,'Team Data'!$A$1:$E$659,4,FALSE())</f>
        <v>569</v>
      </c>
      <c r="P1978" s="0" t="n">
        <f aca="false">VLOOKUP(A1978,'Team Data'!$A$1:$E$659,5,FALSE())</f>
        <v>426</v>
      </c>
      <c r="Q1978" s="0" t="n">
        <f aca="false">VLOOKUP(B1978,'Team Data'!$A$1:$E$659,4,FALSE())</f>
        <v>666</v>
      </c>
      <c r="R1978" s="0" t="n">
        <f aca="false">VLOOKUP(B1978,'Team Data'!$A$1:$E$659,5,FALSE())</f>
        <v>579</v>
      </c>
      <c r="S1978" s="0" t="n">
        <f aca="false">IF(I1978=1,(MIN(30,(C1978-D1978)))*(M1978/(M1978+N1978))*(Q1978/(Q1978+R1978)),(MAX(-30,(C1978-D1978)))*(N1978/(M1978+N1978))*(R1978/(R1978+Q1978)))</f>
        <v>-0.377075871051775</v>
      </c>
      <c r="T1978" s="0" t="n">
        <f aca="false">IF(J1978=1,(MIN(30,(D1978-C1978)))*(K1978/(K1978+L1978))*(O1978/(O1978+P1978)),(MAX(-30,(D1978-C1978)))*(L1978/(K1978+L1978))*(P1978/(P1978+O1978)))</f>
        <v>1.28668341708543</v>
      </c>
      <c r="U1978" s="7" t="n">
        <v>43086</v>
      </c>
    </row>
    <row r="1979" customFormat="false" ht="15" hidden="false" customHeight="false" outlineLevel="0" collapsed="false">
      <c r="A1979" s="0" t="s">
        <v>214</v>
      </c>
      <c r="B1979" s="0" t="s">
        <v>160</v>
      </c>
      <c r="C1979" s="0" t="n">
        <v>96</v>
      </c>
      <c r="D1979" s="0" t="n">
        <v>99</v>
      </c>
      <c r="E1979" s="0" t="n">
        <v>43</v>
      </c>
      <c r="F1979" s="0" t="n">
        <v>40</v>
      </c>
      <c r="G1979" s="0" t="n">
        <v>13</v>
      </c>
      <c r="H1979" s="0" t="n">
        <v>17</v>
      </c>
      <c r="I1979" s="0" t="n">
        <v>0</v>
      </c>
      <c r="J1979" s="0" t="n">
        <v>1</v>
      </c>
      <c r="K1979" s="0" t="n">
        <f aca="false">VLOOKUP(A1979,'Team Data'!$A$1:$E$659,2,FALSE())</f>
        <v>14</v>
      </c>
      <c r="L1979" s="0" t="n">
        <f aca="false">VLOOKUP(A1979,'Team Data'!$A$1:$E$659,3,FALSE())</f>
        <v>16</v>
      </c>
      <c r="M1979" s="0" t="n">
        <f aca="false">VLOOKUP(B1979,'Team Data'!$A$1:$E$659,2,FALSE())</f>
        <v>25</v>
      </c>
      <c r="N1979" s="0" t="n">
        <f aca="false">VLOOKUP(B1979,'Team Data'!$A$1:$E$659,3,FALSE())</f>
        <v>11</v>
      </c>
      <c r="O1979" s="0" t="n">
        <f aca="false">VLOOKUP(A1979,'Team Data'!$A$1:$E$659,4,FALSE())</f>
        <v>515</v>
      </c>
      <c r="P1979" s="0" t="n">
        <f aca="false">VLOOKUP(A1979,'Team Data'!$A$1:$E$659,5,FALSE())</f>
        <v>457</v>
      </c>
      <c r="Q1979" s="0" t="n">
        <f aca="false">VLOOKUP(B1979,'Team Data'!$A$1:$E$659,4,FALSE())</f>
        <v>620</v>
      </c>
      <c r="R1979" s="0" t="n">
        <f aca="false">VLOOKUP(B1979,'Team Data'!$A$1:$E$659,5,FALSE())</f>
        <v>535</v>
      </c>
      <c r="S1979" s="0" t="n">
        <f aca="false">IF(I1979=1,(MIN(30,(C1979-D1979)))*(M1979/(M1979+N1979))*(Q1979/(Q1979+R1979)),(MAX(-30,(C1979-D1979)))*(N1979/(M1979+N1979))*(R1979/(R1979+Q1979)))</f>
        <v>-0.424603174603175</v>
      </c>
      <c r="T1979" s="0" t="n">
        <f aca="false">IF(J1979=1,(MIN(30,(D1979-C1979)))*(K1979/(K1979+L1979))*(O1979/(O1979+P1979)),(MAX(-30,(D1979-C1979)))*(L1979/(K1979+L1979))*(P1979/(P1979+O1979)))</f>
        <v>0.741769547325103</v>
      </c>
      <c r="U1979" s="7" t="n">
        <v>43086</v>
      </c>
    </row>
    <row r="1980" customFormat="false" ht="15" hidden="false" customHeight="false" outlineLevel="0" collapsed="false">
      <c r="A1980" s="0" t="s">
        <v>192</v>
      </c>
      <c r="B1980" s="0" t="s">
        <v>121</v>
      </c>
      <c r="C1980" s="0" t="n">
        <v>74</v>
      </c>
      <c r="D1980" s="0" t="n">
        <v>69</v>
      </c>
      <c r="E1980" s="0" t="n">
        <v>32</v>
      </c>
      <c r="F1980" s="0" t="n">
        <v>36</v>
      </c>
      <c r="G1980" s="0" t="n">
        <v>11</v>
      </c>
      <c r="H1980" s="0" t="n">
        <v>13</v>
      </c>
      <c r="I1980" s="0" t="n">
        <v>1</v>
      </c>
      <c r="J1980" s="0" t="n">
        <v>0</v>
      </c>
      <c r="K1980" s="0" t="n">
        <f aca="false">VLOOKUP(A1980,'Team Data'!$A$1:$E$659,2,FALSE())</f>
        <v>28</v>
      </c>
      <c r="L1980" s="0" t="n">
        <f aca="false">VLOOKUP(A1980,'Team Data'!$A$1:$E$659,3,FALSE())</f>
        <v>6</v>
      </c>
      <c r="M1980" s="0" t="n">
        <f aca="false">VLOOKUP(B1980,'Team Data'!$A$1:$E$659,2,FALSE())</f>
        <v>14</v>
      </c>
      <c r="N1980" s="0" t="n">
        <f aca="false">VLOOKUP(B1980,'Team Data'!$A$1:$E$659,3,FALSE())</f>
        <v>18</v>
      </c>
      <c r="O1980" s="0" t="n">
        <f aca="false">VLOOKUP(A1980,'Team Data'!$A$1:$E$659,4,FALSE())</f>
        <v>515</v>
      </c>
      <c r="P1980" s="0" t="n">
        <f aca="false">VLOOKUP(A1980,'Team Data'!$A$1:$E$659,5,FALSE())</f>
        <v>512</v>
      </c>
      <c r="Q1980" s="0" t="n">
        <f aca="false">VLOOKUP(B1980,'Team Data'!$A$1:$E$659,4,FALSE())</f>
        <v>590</v>
      </c>
      <c r="R1980" s="0" t="n">
        <f aca="false">VLOOKUP(B1980,'Team Data'!$A$1:$E$659,5,FALSE())</f>
        <v>445</v>
      </c>
      <c r="S1980" s="0" t="n">
        <f aca="false">IF(I1980=1,(MIN(30,(C1980-D1980)))*(M1980/(M1980+N1980))*(Q1980/(Q1980+R1980)),(MAX(-30,(C1980-D1980)))*(N1980/(M1980+N1980))*(R1980/(R1980+Q1980)))</f>
        <v>1.2469806763285</v>
      </c>
      <c r="T1980" s="0" t="n">
        <f aca="false">IF(J1980=1,(MIN(30,(D1980-C1980)))*(K1980/(K1980+L1980))*(O1980/(O1980+P1980)),(MAX(-30,(D1980-C1980)))*(L1980/(K1980+L1980))*(P1980/(P1980+O1980)))</f>
        <v>-0.439887736983791</v>
      </c>
      <c r="U1980" s="7" t="n">
        <v>43086</v>
      </c>
    </row>
    <row r="1981" customFormat="false" ht="15" hidden="false" customHeight="false" outlineLevel="0" collapsed="false">
      <c r="A1981" s="0" t="s">
        <v>15</v>
      </c>
      <c r="B1981" s="0" t="s">
        <v>191</v>
      </c>
      <c r="C1981" s="0" t="n">
        <v>89</v>
      </c>
      <c r="D1981" s="0" t="n">
        <v>73</v>
      </c>
      <c r="E1981" s="0" t="n">
        <v>35</v>
      </c>
      <c r="F1981" s="0" t="n">
        <v>23</v>
      </c>
      <c r="G1981" s="0" t="n">
        <v>10</v>
      </c>
      <c r="H1981" s="0" t="n">
        <v>7</v>
      </c>
      <c r="I1981" s="0" t="n">
        <v>1</v>
      </c>
      <c r="J1981" s="0" t="n">
        <v>0</v>
      </c>
      <c r="K1981" s="0" t="n">
        <f aca="false">VLOOKUP(A1981,'Team Data'!$A$1:$E$659,2,FALSE())</f>
        <v>26</v>
      </c>
      <c r="L1981" s="0" t="n">
        <f aca="false">VLOOKUP(A1981,'Team Data'!$A$1:$E$659,3,FALSE())</f>
        <v>8</v>
      </c>
      <c r="M1981" s="0" t="n">
        <f aca="false">VLOOKUP(B1981,'Team Data'!$A$1:$E$659,2,FALSE())</f>
        <v>19</v>
      </c>
      <c r="N1981" s="0" t="n">
        <f aca="false">VLOOKUP(B1981,'Team Data'!$A$1:$E$659,3,FALSE())</f>
        <v>15</v>
      </c>
      <c r="O1981" s="0" t="n">
        <f aca="false">VLOOKUP(A1981,'Team Data'!$A$1:$E$659,4,FALSE())</f>
        <v>626</v>
      </c>
      <c r="P1981" s="0" t="n">
        <f aca="false">VLOOKUP(A1981,'Team Data'!$A$1:$E$659,5,FALSE())</f>
        <v>506</v>
      </c>
      <c r="Q1981" s="0" t="n">
        <f aca="false">VLOOKUP(B1981,'Team Data'!$A$1:$E$659,4,FALSE())</f>
        <v>580</v>
      </c>
      <c r="R1981" s="0" t="n">
        <f aca="false">VLOOKUP(B1981,'Team Data'!$A$1:$E$659,5,FALSE())</f>
        <v>491</v>
      </c>
      <c r="S1981" s="0" t="n">
        <f aca="false">IF(I1981=1,(MIN(30,(C1981-D1981)))*(M1981/(M1981+N1981))*(Q1981/(Q1981+R1981)),(MAX(-30,(C1981-D1981)))*(N1981/(M1981+N1981))*(R1981/(R1981+Q1981)))</f>
        <v>4.84209370022519</v>
      </c>
      <c r="T1981" s="0" t="n">
        <f aca="false">IF(J1981=1,(MIN(30,(D1981-C1981)))*(K1981/(K1981+L1981))*(O1981/(O1981+P1981)),(MAX(-30,(D1981-C1981)))*(L1981/(K1981+L1981))*(P1981/(P1981+O1981)))</f>
        <v>-1.68281022656412</v>
      </c>
      <c r="U1981" s="7" t="n">
        <v>43086</v>
      </c>
    </row>
    <row r="1982" customFormat="false" ht="15" hidden="false" customHeight="false" outlineLevel="0" collapsed="false">
      <c r="A1982" s="0" t="s">
        <v>240</v>
      </c>
      <c r="B1982" s="0" t="s">
        <v>296</v>
      </c>
      <c r="C1982" s="0" t="n">
        <v>53</v>
      </c>
      <c r="D1982" s="0" t="n">
        <v>73</v>
      </c>
      <c r="E1982" s="0" t="n">
        <v>35</v>
      </c>
      <c r="F1982" s="0" t="n">
        <v>34</v>
      </c>
      <c r="G1982" s="0" t="n">
        <v>26</v>
      </c>
      <c r="H1982" s="0" t="n">
        <v>9</v>
      </c>
      <c r="I1982" s="0" t="n">
        <v>0</v>
      </c>
      <c r="J1982" s="0" t="n">
        <v>1</v>
      </c>
      <c r="K1982" s="0" t="n">
        <f aca="false">VLOOKUP(A1982,'Team Data'!$A$1:$E$659,2,FALSE())</f>
        <v>7</v>
      </c>
      <c r="L1982" s="0" t="n">
        <f aca="false">VLOOKUP(A1982,'Team Data'!$A$1:$E$659,3,FALSE())</f>
        <v>24</v>
      </c>
      <c r="M1982" s="0" t="n">
        <f aca="false">VLOOKUP(B1982,'Team Data'!$A$1:$E$659,2,FALSE())</f>
        <v>26</v>
      </c>
      <c r="N1982" s="0" t="n">
        <f aca="false">VLOOKUP(B1982,'Team Data'!$A$1:$E$659,3,FALSE())</f>
        <v>10</v>
      </c>
      <c r="O1982" s="0" t="n">
        <f aca="false">VLOOKUP(A1982,'Team Data'!$A$1:$E$659,4,FALSE())</f>
        <v>510</v>
      </c>
      <c r="P1982" s="0" t="n">
        <f aca="false">VLOOKUP(A1982,'Team Data'!$A$1:$E$659,5,FALSE())</f>
        <v>460</v>
      </c>
      <c r="Q1982" s="0" t="n">
        <f aca="false">VLOOKUP(B1982,'Team Data'!$A$1:$E$659,4,FALSE())</f>
        <v>726</v>
      </c>
      <c r="R1982" s="0" t="n">
        <f aca="false">VLOOKUP(B1982,'Team Data'!$A$1:$E$659,5,FALSE())</f>
        <v>495</v>
      </c>
      <c r="S1982" s="0" t="n">
        <f aca="false">IF(I1982=1,(MIN(30,(C1982-D1982)))*(M1982/(M1982+N1982))*(Q1982/(Q1982+R1982)),(MAX(-30,(C1982-D1982)))*(N1982/(M1982+N1982))*(R1982/(R1982+Q1982)))</f>
        <v>-2.25225225225225</v>
      </c>
      <c r="T1982" s="0" t="n">
        <f aca="false">IF(J1982=1,(MIN(30,(D1982-C1982)))*(K1982/(K1982+L1982))*(O1982/(O1982+P1982)),(MAX(-30,(D1982-C1982)))*(L1982/(K1982+L1982))*(P1982/(P1982+O1982)))</f>
        <v>2.37445959428001</v>
      </c>
      <c r="U1982" s="7" t="n">
        <v>43086</v>
      </c>
    </row>
    <row r="1983" customFormat="false" ht="15" hidden="false" customHeight="false" outlineLevel="0" collapsed="false">
      <c r="A1983" s="0" t="s">
        <v>133</v>
      </c>
      <c r="B1983" s="0" t="s">
        <v>188</v>
      </c>
      <c r="C1983" s="0" t="n">
        <v>73</v>
      </c>
      <c r="D1983" s="0" t="n">
        <v>72</v>
      </c>
      <c r="E1983" s="0" t="n">
        <v>33</v>
      </c>
      <c r="F1983" s="0" t="n">
        <v>33</v>
      </c>
      <c r="G1983" s="0" t="n">
        <v>12</v>
      </c>
      <c r="H1983" s="0" t="n">
        <v>14</v>
      </c>
      <c r="I1983" s="0" t="n">
        <v>1</v>
      </c>
      <c r="J1983" s="0" t="n">
        <v>0</v>
      </c>
      <c r="K1983" s="0" t="n">
        <f aca="false">VLOOKUP(A1983,'Team Data'!$A$1:$E$659,2,FALSE())</f>
        <v>30</v>
      </c>
      <c r="L1983" s="0" t="n">
        <f aca="false">VLOOKUP(A1983,'Team Data'!$A$1:$E$659,3,FALSE())</f>
        <v>8</v>
      </c>
      <c r="M1983" s="0" t="n">
        <f aca="false">VLOOKUP(B1983,'Team Data'!$A$1:$E$659,2,FALSE())</f>
        <v>22</v>
      </c>
      <c r="N1983" s="0" t="n">
        <f aca="false">VLOOKUP(B1983,'Team Data'!$A$1:$E$659,3,FALSE())</f>
        <v>11</v>
      </c>
      <c r="O1983" s="0" t="n">
        <f aca="false">VLOOKUP(A1983,'Team Data'!$A$1:$E$659,4,FALSE())</f>
        <v>816</v>
      </c>
      <c r="P1983" s="0" t="n">
        <f aca="false">VLOOKUP(A1983,'Team Data'!$A$1:$E$659,5,FALSE())</f>
        <v>475</v>
      </c>
      <c r="Q1983" s="0" t="n">
        <f aca="false">VLOOKUP(B1983,'Team Data'!$A$1:$E$659,4,FALSE())</f>
        <v>611</v>
      </c>
      <c r="R1983" s="0" t="n">
        <f aca="false">VLOOKUP(B1983,'Team Data'!$A$1:$E$659,5,FALSE())</f>
        <v>505</v>
      </c>
      <c r="S1983" s="0" t="n">
        <f aca="false">IF(I1983=1,(MIN(30,(C1983-D1983)))*(M1983/(M1983+N1983))*(Q1983/(Q1983+R1983)),(MAX(-30,(C1983-D1983)))*(N1983/(M1983+N1983))*(R1983/(R1983+Q1983)))</f>
        <v>0.364994026284349</v>
      </c>
      <c r="T1983" s="0" t="n">
        <f aca="false">IF(J1983=1,(MIN(30,(D1983-C1983)))*(K1983/(K1983+L1983))*(O1983/(O1983+P1983)),(MAX(-30,(D1983-C1983)))*(L1983/(K1983+L1983))*(P1983/(P1983+O1983)))</f>
        <v>-0.0774593338497289</v>
      </c>
      <c r="U1983" s="7" t="n">
        <v>43086</v>
      </c>
    </row>
    <row r="1984" customFormat="false" ht="15" hidden="false" customHeight="false" outlineLevel="0" collapsed="false">
      <c r="A1984" s="0" t="s">
        <v>322</v>
      </c>
      <c r="B1984" s="0" t="s">
        <v>174</v>
      </c>
      <c r="C1984" s="0" t="n">
        <v>61</v>
      </c>
      <c r="D1984" s="0" t="n">
        <v>92</v>
      </c>
      <c r="E1984" s="0" t="n">
        <v>29</v>
      </c>
      <c r="F1984" s="0" t="n">
        <v>53</v>
      </c>
      <c r="G1984" s="0" t="n">
        <v>14</v>
      </c>
      <c r="H1984" s="0" t="n">
        <v>12</v>
      </c>
      <c r="I1984" s="0" t="n">
        <v>0</v>
      </c>
      <c r="J1984" s="0" t="n">
        <v>1</v>
      </c>
      <c r="K1984" s="0" t="n">
        <f aca="false">VLOOKUP(A1984,'Team Data'!$A$1:$E$659,2,FALSE())</f>
        <v>10</v>
      </c>
      <c r="L1984" s="0" t="n">
        <f aca="false">VLOOKUP(A1984,'Team Data'!$A$1:$E$659,3,FALSE())</f>
        <v>21</v>
      </c>
      <c r="M1984" s="0" t="n">
        <f aca="false">VLOOKUP(B1984,'Team Data'!$A$1:$E$659,2,FALSE())</f>
        <v>25</v>
      </c>
      <c r="N1984" s="0" t="n">
        <f aca="false">VLOOKUP(B1984,'Team Data'!$A$1:$E$659,3,FALSE())</f>
        <v>12</v>
      </c>
      <c r="O1984" s="0" t="n">
        <f aca="false">VLOOKUP(A1984,'Team Data'!$A$1:$E$659,4,FALSE())</f>
        <v>453</v>
      </c>
      <c r="P1984" s="0" t="n">
        <f aca="false">VLOOKUP(A1984,'Team Data'!$A$1:$E$659,5,FALSE())</f>
        <v>488</v>
      </c>
      <c r="Q1984" s="0" t="n">
        <f aca="false">VLOOKUP(B1984,'Team Data'!$A$1:$E$659,4,FALSE())</f>
        <v>653</v>
      </c>
      <c r="R1984" s="0" t="n">
        <f aca="false">VLOOKUP(B1984,'Team Data'!$A$1:$E$659,5,FALSE())</f>
        <v>548</v>
      </c>
      <c r="S1984" s="0" t="n">
        <f aca="false">IF(I1984=1,(MIN(30,(C1984-D1984)))*(M1984/(M1984+N1984))*(Q1984/(Q1984+R1984)),(MAX(-30,(C1984-D1984)))*(N1984/(M1984+N1984))*(R1984/(R1984+Q1984)))</f>
        <v>-4.43954362355695</v>
      </c>
      <c r="T1984" s="0" t="n">
        <f aca="false">IF(J1984=1,(MIN(30,(D1984-C1984)))*(K1984/(K1984+L1984))*(O1984/(O1984+P1984)),(MAX(-30,(D1984-C1984)))*(L1984/(K1984+L1984))*(P1984/(P1984+O1984)))</f>
        <v>4.65873641630386</v>
      </c>
      <c r="U1984" s="7" t="n">
        <v>43086</v>
      </c>
    </row>
    <row r="1985" customFormat="false" ht="15" hidden="false" customHeight="false" outlineLevel="0" collapsed="false">
      <c r="A1985" s="0" t="s">
        <v>300</v>
      </c>
      <c r="B1985" s="0" t="s">
        <v>17</v>
      </c>
      <c r="C1985" s="0" t="n">
        <v>63</v>
      </c>
      <c r="D1985" s="0" t="n">
        <v>88</v>
      </c>
      <c r="E1985" s="0" t="n">
        <v>35</v>
      </c>
      <c r="F1985" s="0" t="n">
        <v>42</v>
      </c>
      <c r="G1985" s="0" t="n">
        <v>10</v>
      </c>
      <c r="H1985" s="0" t="n">
        <v>6</v>
      </c>
      <c r="I1985" s="0" t="n">
        <v>0</v>
      </c>
      <c r="J1985" s="0" t="n">
        <v>1</v>
      </c>
      <c r="K1985" s="0" t="n">
        <f aca="false">VLOOKUP(A1985,'Team Data'!$A$1:$E$659,2,FALSE())</f>
        <v>16</v>
      </c>
      <c r="L1985" s="0" t="n">
        <f aca="false">VLOOKUP(A1985,'Team Data'!$A$1:$E$659,3,FALSE())</f>
        <v>16</v>
      </c>
      <c r="M1985" s="0" t="n">
        <f aca="false">VLOOKUP(B1985,'Team Data'!$A$1:$E$659,2,FALSE())</f>
        <v>23</v>
      </c>
      <c r="N1985" s="0" t="n">
        <f aca="false">VLOOKUP(B1985,'Team Data'!$A$1:$E$659,3,FALSE())</f>
        <v>12</v>
      </c>
      <c r="O1985" s="0" t="n">
        <f aca="false">VLOOKUP(A1985,'Team Data'!$A$1:$E$659,4,FALSE())</f>
        <v>524</v>
      </c>
      <c r="P1985" s="0" t="n">
        <f aca="false">VLOOKUP(A1985,'Team Data'!$A$1:$E$659,5,FALSE())</f>
        <v>474</v>
      </c>
      <c r="Q1985" s="0" t="n">
        <f aca="false">VLOOKUP(B1985,'Team Data'!$A$1:$E$659,4,FALSE())</f>
        <v>660</v>
      </c>
      <c r="R1985" s="0" t="n">
        <f aca="false">VLOOKUP(B1985,'Team Data'!$A$1:$E$659,5,FALSE())</f>
        <v>497</v>
      </c>
      <c r="S1985" s="0" t="n">
        <f aca="false">IF(I1985=1,(MIN(30,(C1985-D1985)))*(M1985/(M1985+N1985))*(Q1985/(Q1985+R1985)),(MAX(-30,(C1985-D1985)))*(N1985/(M1985+N1985))*(R1985/(R1985+Q1985)))</f>
        <v>-3.6819360414866</v>
      </c>
      <c r="T1985" s="0" t="n">
        <f aca="false">IF(J1985=1,(MIN(30,(D1985-C1985)))*(K1985/(K1985+L1985))*(O1985/(O1985+P1985)),(MAX(-30,(D1985-C1985)))*(L1985/(K1985+L1985))*(P1985/(P1985+O1985)))</f>
        <v>6.56312625250501</v>
      </c>
      <c r="U1985" s="7" t="n">
        <v>43086</v>
      </c>
    </row>
    <row r="1986" customFormat="false" ht="15" hidden="false" customHeight="false" outlineLevel="0" collapsed="false">
      <c r="A1986" s="0" t="s">
        <v>272</v>
      </c>
      <c r="B1986" s="0" t="s">
        <v>135</v>
      </c>
      <c r="C1986" s="0" t="n">
        <v>71</v>
      </c>
      <c r="D1986" s="0" t="n">
        <v>89</v>
      </c>
      <c r="E1986" s="0" t="n">
        <v>19</v>
      </c>
      <c r="F1986" s="0" t="n">
        <v>37</v>
      </c>
      <c r="G1986" s="0" t="n">
        <v>9</v>
      </c>
      <c r="H1986" s="0" t="n">
        <v>11</v>
      </c>
      <c r="I1986" s="0" t="n">
        <v>0</v>
      </c>
      <c r="J1986" s="0" t="n">
        <v>1</v>
      </c>
      <c r="K1986" s="0" t="n">
        <f aca="false">VLOOKUP(A1986,'Team Data'!$A$1:$E$659,2,FALSE())</f>
        <v>14</v>
      </c>
      <c r="L1986" s="0" t="n">
        <f aca="false">VLOOKUP(A1986,'Team Data'!$A$1:$E$659,3,FALSE())</f>
        <v>17</v>
      </c>
      <c r="M1986" s="0" t="n">
        <f aca="false">VLOOKUP(B1986,'Team Data'!$A$1:$E$659,2,FALSE())</f>
        <v>25</v>
      </c>
      <c r="N1986" s="0" t="n">
        <f aca="false">VLOOKUP(B1986,'Team Data'!$A$1:$E$659,3,FALSE())</f>
        <v>12</v>
      </c>
      <c r="O1986" s="0" t="n">
        <f aca="false">VLOOKUP(A1986,'Team Data'!$A$1:$E$659,4,FALSE())</f>
        <v>453</v>
      </c>
      <c r="P1986" s="0" t="n">
        <f aca="false">VLOOKUP(A1986,'Team Data'!$A$1:$E$659,5,FALSE())</f>
        <v>480</v>
      </c>
      <c r="Q1986" s="0" t="n">
        <f aca="false">VLOOKUP(B1986,'Team Data'!$A$1:$E$659,4,FALSE())</f>
        <v>699</v>
      </c>
      <c r="R1986" s="0" t="n">
        <f aca="false">VLOOKUP(B1986,'Team Data'!$A$1:$E$659,5,FALSE())</f>
        <v>540</v>
      </c>
      <c r="S1986" s="0" t="n">
        <f aca="false">IF(I1986=1,(MIN(30,(C1986-D1986)))*(M1986/(M1986+N1986))*(Q1986/(Q1986+R1986)),(MAX(-30,(C1986-D1986)))*(N1986/(M1986+N1986))*(R1986/(R1986+Q1986)))</f>
        <v>-2.54433610365814</v>
      </c>
      <c r="T1986" s="0" t="n">
        <f aca="false">IF(J1986=1,(MIN(30,(D1986-C1986)))*(K1986/(K1986+L1986))*(O1986/(O1986+P1986)),(MAX(-30,(D1986-C1986)))*(L1986/(K1986+L1986))*(P1986/(P1986+O1986)))</f>
        <v>3.94689347578052</v>
      </c>
      <c r="U1986" s="7" t="n">
        <v>43086</v>
      </c>
    </row>
    <row r="1987" customFormat="false" ht="15" hidden="false" customHeight="false" outlineLevel="0" collapsed="false">
      <c r="A1987" s="0" t="s">
        <v>321</v>
      </c>
      <c r="B1987" s="0" t="s">
        <v>323</v>
      </c>
      <c r="C1987" s="0" t="n">
        <v>86</v>
      </c>
      <c r="D1987" s="0" t="n">
        <v>65</v>
      </c>
      <c r="E1987" s="0" t="n">
        <v>53</v>
      </c>
      <c r="F1987" s="0" t="n">
        <v>38</v>
      </c>
      <c r="G1987" s="0" t="n">
        <v>14</v>
      </c>
      <c r="H1987" s="0" t="n">
        <v>17</v>
      </c>
      <c r="I1987" s="0" t="n">
        <v>1</v>
      </c>
      <c r="J1987" s="0" t="n">
        <v>0</v>
      </c>
      <c r="K1987" s="0" t="n">
        <f aca="false">VLOOKUP(A1987,'Team Data'!$A$1:$E$659,2,FALSE())</f>
        <v>21</v>
      </c>
      <c r="L1987" s="0" t="n">
        <f aca="false">VLOOKUP(A1987,'Team Data'!$A$1:$E$659,3,FALSE())</f>
        <v>13</v>
      </c>
      <c r="M1987" s="0" t="n">
        <f aca="false">VLOOKUP(B1987,'Team Data'!$A$1:$E$659,2,FALSE())</f>
        <v>15</v>
      </c>
      <c r="N1987" s="0" t="n">
        <f aca="false">VLOOKUP(B1987,'Team Data'!$A$1:$E$659,3,FALSE())</f>
        <v>18</v>
      </c>
      <c r="O1987" s="0" t="n">
        <f aca="false">VLOOKUP(A1987,'Team Data'!$A$1:$E$659,4,FALSE())</f>
        <v>576</v>
      </c>
      <c r="P1987" s="0" t="n">
        <f aca="false">VLOOKUP(A1987,'Team Data'!$A$1:$E$659,5,FALSE())</f>
        <v>519</v>
      </c>
      <c r="Q1987" s="0" t="n">
        <f aca="false">VLOOKUP(B1987,'Team Data'!$A$1:$E$659,4,FALSE())</f>
        <v>519</v>
      </c>
      <c r="R1987" s="0" t="n">
        <f aca="false">VLOOKUP(B1987,'Team Data'!$A$1:$E$659,5,FALSE())</f>
        <v>499</v>
      </c>
      <c r="S1987" s="0" t="n">
        <f aca="false">IF(I1987=1,(MIN(30,(C1987-D1987)))*(M1987/(M1987+N1987))*(Q1987/(Q1987+R1987)),(MAX(-30,(C1987-D1987)))*(N1987/(M1987+N1987))*(R1987/(R1987+Q1987)))</f>
        <v>4.86649401678871</v>
      </c>
      <c r="T1987" s="0" t="n">
        <f aca="false">IF(J1987=1,(MIN(30,(D1987-C1987)))*(K1987/(K1987+L1987))*(O1987/(O1987+P1987)),(MAX(-30,(D1987-C1987)))*(L1987/(K1987+L1987))*(P1987/(P1987+O1987)))</f>
        <v>-3.80572119258662</v>
      </c>
      <c r="U1987" s="7" t="n">
        <v>43086</v>
      </c>
    </row>
    <row r="1988" customFormat="false" ht="15" hidden="false" customHeight="false" outlineLevel="0" collapsed="false">
      <c r="A1988" s="0" t="s">
        <v>158</v>
      </c>
      <c r="B1988" s="0" t="s">
        <v>184</v>
      </c>
      <c r="C1988" s="0" t="n">
        <v>63</v>
      </c>
      <c r="D1988" s="0" t="n">
        <v>100</v>
      </c>
      <c r="E1988" s="0" t="n">
        <v>16</v>
      </c>
      <c r="F1988" s="0" t="n">
        <v>34</v>
      </c>
      <c r="G1988" s="0" t="n">
        <v>16</v>
      </c>
      <c r="H1988" s="0" t="n">
        <v>7</v>
      </c>
      <c r="I1988" s="0" t="n">
        <v>0</v>
      </c>
      <c r="J1988" s="0" t="n">
        <v>1</v>
      </c>
      <c r="K1988" s="0" t="n">
        <f aca="false">VLOOKUP(A1988,'Team Data'!$A$1:$E$659,2,FALSE())</f>
        <v>6</v>
      </c>
      <c r="L1988" s="0" t="n">
        <f aca="false">VLOOKUP(A1988,'Team Data'!$A$1:$E$659,3,FALSE())</f>
        <v>25</v>
      </c>
      <c r="M1988" s="0" t="n">
        <f aca="false">VLOOKUP(B1988,'Team Data'!$A$1:$E$659,2,FALSE())</f>
        <v>26</v>
      </c>
      <c r="N1988" s="0" t="n">
        <f aca="false">VLOOKUP(B1988,'Team Data'!$A$1:$E$659,3,FALSE())</f>
        <v>6</v>
      </c>
      <c r="O1988" s="0" t="n">
        <f aca="false">VLOOKUP(A1988,'Team Data'!$A$1:$E$659,4,FALSE())</f>
        <v>499</v>
      </c>
      <c r="P1988" s="0" t="n">
        <f aca="false">VLOOKUP(A1988,'Team Data'!$A$1:$E$659,5,FALSE())</f>
        <v>492</v>
      </c>
      <c r="Q1988" s="0" t="n">
        <f aca="false">VLOOKUP(B1988,'Team Data'!$A$1:$E$659,4,FALSE())</f>
        <v>495</v>
      </c>
      <c r="R1988" s="0" t="n">
        <f aca="false">VLOOKUP(B1988,'Team Data'!$A$1:$E$659,5,FALSE())</f>
        <v>480</v>
      </c>
      <c r="S1988" s="0" t="n">
        <f aca="false">IF(I1988=1,(MIN(30,(C1988-D1988)))*(M1988/(M1988+N1988))*(Q1988/(Q1988+R1988)),(MAX(-30,(C1988-D1988)))*(N1988/(M1988+N1988))*(R1988/(R1988+Q1988)))</f>
        <v>-2.76923076923077</v>
      </c>
      <c r="T1988" s="0" t="n">
        <f aca="false">IF(J1988=1,(MIN(30,(D1988-C1988)))*(K1988/(K1988+L1988))*(O1988/(O1988+P1988)),(MAX(-30,(D1988-C1988)))*(L1988/(K1988+L1988))*(P1988/(P1988+O1988)))</f>
        <v>2.92373295140132</v>
      </c>
      <c r="U1988" s="7" t="n">
        <v>43086</v>
      </c>
    </row>
    <row r="1989" customFormat="false" ht="15" hidden="false" customHeight="false" outlineLevel="0" collapsed="false">
      <c r="A1989" s="0" t="s">
        <v>666</v>
      </c>
      <c r="B1989" s="0" t="s">
        <v>325</v>
      </c>
      <c r="C1989" s="0" t="n">
        <v>67</v>
      </c>
      <c r="D1989" s="0" t="n">
        <v>95</v>
      </c>
      <c r="E1989" s="0" t="n">
        <v>31</v>
      </c>
      <c r="F1989" s="0" t="n">
        <v>58</v>
      </c>
      <c r="G1989" s="0" t="n">
        <v>10</v>
      </c>
      <c r="H1989" s="0" t="n">
        <v>13</v>
      </c>
      <c r="I1989" s="0" t="n">
        <v>0</v>
      </c>
      <c r="J1989" s="0" t="n">
        <v>1</v>
      </c>
      <c r="K1989" s="0" t="n">
        <f aca="false">VLOOKUP(A1989,'Team Data'!$A$1:$E$659,2,FALSE())</f>
        <v>0</v>
      </c>
      <c r="L1989" s="0" t="n">
        <f aca="false">VLOOKUP(A1989,'Team Data'!$A$1:$E$659,3,FALSE())</f>
        <v>1</v>
      </c>
      <c r="M1989" s="0" t="n">
        <f aca="false">VLOOKUP(B1989,'Team Data'!$A$1:$E$659,2,FALSE())</f>
        <v>20</v>
      </c>
      <c r="N1989" s="0" t="n">
        <f aca="false">VLOOKUP(B1989,'Team Data'!$A$1:$E$659,3,FALSE())</f>
        <v>15</v>
      </c>
      <c r="O1989" s="0" t="n">
        <f aca="false">VLOOKUP(A1989,'Team Data'!$A$1:$E$659,4,FALSE())</f>
        <v>20</v>
      </c>
      <c r="P1989" s="0" t="n">
        <f aca="false">VLOOKUP(A1989,'Team Data'!$A$1:$E$659,5,FALSE())</f>
        <v>15</v>
      </c>
      <c r="Q1989" s="0" t="n">
        <f aca="false">VLOOKUP(B1989,'Team Data'!$A$1:$E$659,4,FALSE())</f>
        <v>530</v>
      </c>
      <c r="R1989" s="0" t="n">
        <f aca="false">VLOOKUP(B1989,'Team Data'!$A$1:$E$659,5,FALSE())</f>
        <v>524</v>
      </c>
      <c r="S1989" s="0" t="n">
        <f aca="false">IF(I1989=1,(MIN(30,(C1989-D1989)))*(M1989/(M1989+N1989))*(Q1989/(Q1989+R1989)),(MAX(-30,(C1989-D1989)))*(N1989/(M1989+N1989))*(R1989/(R1989+Q1989)))</f>
        <v>-5.96584440227704</v>
      </c>
      <c r="T1989" s="0" t="n">
        <f aca="false">IF(J1989=1,(MIN(30,(D1989-C1989)))*(K1989/(K1989+L1989))*(O1989/(O1989+P1989)),(MAX(-30,(D1989-C1989)))*(L1989/(K1989+L1989))*(P1989/(P1989+O1989)))</f>
        <v>0</v>
      </c>
      <c r="U1989" s="7" t="n">
        <v>43086</v>
      </c>
    </row>
    <row r="1990" customFormat="false" ht="15" hidden="false" customHeight="false" outlineLevel="0" collapsed="false">
      <c r="A1990" s="0" t="s">
        <v>306</v>
      </c>
      <c r="B1990" s="0" t="s">
        <v>252</v>
      </c>
      <c r="C1990" s="0" t="n">
        <v>66</v>
      </c>
      <c r="D1990" s="0" t="n">
        <v>73</v>
      </c>
      <c r="E1990" s="0" t="n">
        <v>36</v>
      </c>
      <c r="F1990" s="0" t="n">
        <v>32</v>
      </c>
      <c r="G1990" s="0" t="n">
        <v>16</v>
      </c>
      <c r="H1990" s="0" t="n">
        <v>7</v>
      </c>
      <c r="I1990" s="0" t="n">
        <v>0</v>
      </c>
      <c r="J1990" s="0" t="n">
        <v>1</v>
      </c>
      <c r="K1990" s="0" t="n">
        <f aca="false">VLOOKUP(A1990,'Team Data'!$A$1:$E$659,2,FALSE())</f>
        <v>18</v>
      </c>
      <c r="L1990" s="0" t="n">
        <f aca="false">VLOOKUP(A1990,'Team Data'!$A$1:$E$659,3,FALSE())</f>
        <v>17</v>
      </c>
      <c r="M1990" s="0" t="n">
        <f aca="false">VLOOKUP(B1990,'Team Data'!$A$1:$E$659,2,FALSE())</f>
        <v>30</v>
      </c>
      <c r="N1990" s="0" t="n">
        <f aca="false">VLOOKUP(B1990,'Team Data'!$A$1:$E$659,3,FALSE())</f>
        <v>6</v>
      </c>
      <c r="O1990" s="0" t="n">
        <f aca="false">VLOOKUP(A1990,'Team Data'!$A$1:$E$659,4,FALSE())</f>
        <v>605</v>
      </c>
      <c r="P1990" s="0" t="n">
        <f aca="false">VLOOKUP(A1990,'Team Data'!$A$1:$E$659,5,FALSE())</f>
        <v>465</v>
      </c>
      <c r="Q1990" s="0" t="n">
        <f aca="false">VLOOKUP(B1990,'Team Data'!$A$1:$E$659,4,FALSE())</f>
        <v>602</v>
      </c>
      <c r="R1990" s="0" t="n">
        <f aca="false">VLOOKUP(B1990,'Team Data'!$A$1:$E$659,5,FALSE())</f>
        <v>592</v>
      </c>
      <c r="S1990" s="0" t="n">
        <f aca="false">IF(I1990=1,(MIN(30,(C1990-D1990)))*(M1990/(M1990+N1990))*(Q1990/(Q1990+R1990)),(MAX(-30,(C1990-D1990)))*(N1990/(M1990+N1990))*(R1990/(R1990+Q1990)))</f>
        <v>-0.578447794528197</v>
      </c>
      <c r="T1990" s="0" t="n">
        <f aca="false">IF(J1990=1,(MIN(30,(D1990-C1990)))*(K1990/(K1990+L1990))*(O1990/(O1990+P1990)),(MAX(-30,(D1990-C1990)))*(L1990/(K1990+L1990))*(P1990/(P1990+O1990)))</f>
        <v>2.03551401869159</v>
      </c>
      <c r="U1990" s="7" t="n">
        <v>43086</v>
      </c>
    </row>
    <row r="1991" customFormat="false" ht="15" hidden="false" customHeight="false" outlineLevel="0" collapsed="false">
      <c r="A1991" s="0" t="s">
        <v>193</v>
      </c>
      <c r="B1991" s="0" t="s">
        <v>150</v>
      </c>
      <c r="C1991" s="0" t="n">
        <v>65</v>
      </c>
      <c r="D1991" s="0" t="n">
        <v>87</v>
      </c>
      <c r="E1991" s="0" t="n">
        <v>24</v>
      </c>
      <c r="F1991" s="0" t="n">
        <v>33</v>
      </c>
      <c r="G1991" s="0" t="n">
        <v>15</v>
      </c>
      <c r="H1991" s="0" t="n">
        <v>10</v>
      </c>
      <c r="I1991" s="0" t="n">
        <v>0</v>
      </c>
      <c r="J1991" s="0" t="n">
        <v>1</v>
      </c>
      <c r="K1991" s="0" t="n">
        <f aca="false">VLOOKUP(A1991,'Team Data'!$A$1:$E$659,2,FALSE())</f>
        <v>16</v>
      </c>
      <c r="L1991" s="0" t="n">
        <f aca="false">VLOOKUP(A1991,'Team Data'!$A$1:$E$659,3,FALSE())</f>
        <v>17</v>
      </c>
      <c r="M1991" s="0" t="n">
        <f aca="false">VLOOKUP(B1991,'Team Data'!$A$1:$E$659,2,FALSE())</f>
        <v>27</v>
      </c>
      <c r="N1991" s="0" t="n">
        <f aca="false">VLOOKUP(B1991,'Team Data'!$A$1:$E$659,3,FALSE())</f>
        <v>7</v>
      </c>
      <c r="O1991" s="0" t="n">
        <f aca="false">VLOOKUP(A1991,'Team Data'!$A$1:$E$659,4,FALSE())</f>
        <v>486</v>
      </c>
      <c r="P1991" s="0" t="n">
        <f aca="false">VLOOKUP(A1991,'Team Data'!$A$1:$E$659,5,FALSE())</f>
        <v>480</v>
      </c>
      <c r="Q1991" s="0" t="n">
        <f aca="false">VLOOKUP(B1991,'Team Data'!$A$1:$E$659,4,FALSE())</f>
        <v>511</v>
      </c>
      <c r="R1991" s="0" t="n">
        <f aca="false">VLOOKUP(B1991,'Team Data'!$A$1:$E$659,5,FALSE())</f>
        <v>533</v>
      </c>
      <c r="S1991" s="0" t="n">
        <f aca="false">IF(I1991=1,(MIN(30,(C1991-D1991)))*(M1991/(M1991+N1991))*(Q1991/(Q1991+R1991)),(MAX(-30,(C1991-D1991)))*(N1991/(M1991+N1991))*(R1991/(R1991+Q1991)))</f>
        <v>-2.31242956952896</v>
      </c>
      <c r="T1991" s="0" t="n">
        <f aca="false">IF(J1991=1,(MIN(30,(D1991-C1991)))*(K1991/(K1991+L1991))*(O1991/(O1991+P1991)),(MAX(-30,(D1991-C1991)))*(L1991/(K1991+L1991))*(P1991/(P1991+O1991)))</f>
        <v>5.36645962732919</v>
      </c>
      <c r="U1991" s="7" t="n">
        <v>43086</v>
      </c>
    </row>
    <row r="1992" customFormat="false" ht="15" hidden="false" customHeight="false" outlineLevel="0" collapsed="false">
      <c r="A1992" s="0" t="s">
        <v>221</v>
      </c>
      <c r="B1992" s="0" t="s">
        <v>90</v>
      </c>
      <c r="C1992" s="0" t="n">
        <v>83</v>
      </c>
      <c r="D1992" s="0" t="n">
        <v>64</v>
      </c>
      <c r="E1992" s="0" t="n">
        <v>40</v>
      </c>
      <c r="F1992" s="0" t="n">
        <v>20</v>
      </c>
      <c r="G1992" s="0" t="n">
        <v>14</v>
      </c>
      <c r="H1992" s="0" t="n">
        <v>16</v>
      </c>
      <c r="I1992" s="0" t="n">
        <v>1</v>
      </c>
      <c r="J1992" s="0" t="n">
        <v>0</v>
      </c>
      <c r="K1992" s="0" t="n">
        <f aca="false">VLOOKUP(A1992,'Team Data'!$A$1:$E$659,2,FALSE())</f>
        <v>11</v>
      </c>
      <c r="L1992" s="0" t="n">
        <f aca="false">VLOOKUP(A1992,'Team Data'!$A$1:$E$659,3,FALSE())</f>
        <v>21</v>
      </c>
      <c r="M1992" s="0" t="n">
        <f aca="false">VLOOKUP(B1992,'Team Data'!$A$1:$E$659,2,FALSE())</f>
        <v>23</v>
      </c>
      <c r="N1992" s="0" t="n">
        <f aca="false">VLOOKUP(B1992,'Team Data'!$A$1:$E$659,3,FALSE())</f>
        <v>12</v>
      </c>
      <c r="O1992" s="0" t="n">
        <f aca="false">VLOOKUP(A1992,'Team Data'!$A$1:$E$659,4,FALSE())</f>
        <v>508</v>
      </c>
      <c r="P1992" s="0" t="n">
        <f aca="false">VLOOKUP(A1992,'Team Data'!$A$1:$E$659,5,FALSE())</f>
        <v>413</v>
      </c>
      <c r="Q1992" s="0" t="n">
        <f aca="false">VLOOKUP(B1992,'Team Data'!$A$1:$E$659,4,FALSE())</f>
        <v>500</v>
      </c>
      <c r="R1992" s="0" t="n">
        <f aca="false">VLOOKUP(B1992,'Team Data'!$A$1:$E$659,5,FALSE())</f>
        <v>533</v>
      </c>
      <c r="S1992" s="0" t="n">
        <f aca="false">IF(I1992=1,(MIN(30,(C1992-D1992)))*(M1992/(M1992+N1992))*(Q1992/(Q1992+R1992)),(MAX(-30,(C1992-D1992)))*(N1992/(M1992+N1992))*(R1992/(R1992+Q1992)))</f>
        <v>6.04342414603789</v>
      </c>
      <c r="T1992" s="0" t="n">
        <f aca="false">IF(J1992=1,(MIN(30,(D1992-C1992)))*(K1992/(K1992+L1992))*(O1992/(O1992+P1992)),(MAX(-30,(D1992-C1992)))*(L1992/(K1992+L1992))*(P1992/(P1992+O1992)))</f>
        <v>-5.59130700325733</v>
      </c>
      <c r="U1992" s="7" t="n">
        <v>43086</v>
      </c>
    </row>
    <row r="1993" customFormat="false" ht="15" hidden="false" customHeight="false" outlineLevel="0" collapsed="false">
      <c r="A1993" s="0" t="s">
        <v>202</v>
      </c>
      <c r="B1993" s="0" t="s">
        <v>176</v>
      </c>
      <c r="C1993" s="0" t="n">
        <v>51</v>
      </c>
      <c r="D1993" s="0" t="n">
        <v>85</v>
      </c>
      <c r="E1993" s="0" t="n">
        <v>31</v>
      </c>
      <c r="F1993" s="0" t="n">
        <v>52</v>
      </c>
      <c r="G1993" s="0" t="n">
        <v>10</v>
      </c>
      <c r="H1993" s="0" t="n">
        <v>12</v>
      </c>
      <c r="I1993" s="0" t="n">
        <v>0</v>
      </c>
      <c r="J1993" s="0" t="n">
        <v>1</v>
      </c>
      <c r="K1993" s="0" t="n">
        <f aca="false">VLOOKUP(A1993,'Team Data'!$A$1:$E$659,2,FALSE())</f>
        <v>14</v>
      </c>
      <c r="L1993" s="0" t="n">
        <f aca="false">VLOOKUP(A1993,'Team Data'!$A$1:$E$659,3,FALSE())</f>
        <v>19</v>
      </c>
      <c r="M1993" s="0" t="n">
        <f aca="false">VLOOKUP(B1993,'Team Data'!$A$1:$E$659,2,FALSE())</f>
        <v>20</v>
      </c>
      <c r="N1993" s="0" t="n">
        <f aca="false">VLOOKUP(B1993,'Team Data'!$A$1:$E$659,3,FALSE())</f>
        <v>13</v>
      </c>
      <c r="O1993" s="0" t="n">
        <f aca="false">VLOOKUP(A1993,'Team Data'!$A$1:$E$659,4,FALSE())</f>
        <v>532</v>
      </c>
      <c r="P1993" s="0" t="n">
        <f aca="false">VLOOKUP(A1993,'Team Data'!$A$1:$E$659,5,FALSE())</f>
        <v>464</v>
      </c>
      <c r="Q1993" s="0" t="n">
        <f aca="false">VLOOKUP(B1993,'Team Data'!$A$1:$E$659,4,FALSE())</f>
        <v>621</v>
      </c>
      <c r="R1993" s="0" t="n">
        <f aca="false">VLOOKUP(B1993,'Team Data'!$A$1:$E$659,5,FALSE())</f>
        <v>453</v>
      </c>
      <c r="S1993" s="0" t="n">
        <f aca="false">IF(I1993=1,(MIN(30,(C1993-D1993)))*(M1993/(M1993+N1993))*(Q1993/(Q1993+R1993)),(MAX(-30,(C1993-D1993)))*(N1993/(M1993+N1993))*(R1993/(R1993+Q1993)))</f>
        <v>-4.98476383951244</v>
      </c>
      <c r="T1993" s="0" t="n">
        <f aca="false">IF(J1993=1,(MIN(30,(D1993-C1993)))*(K1993/(K1993+L1993))*(O1993/(O1993+P1993)),(MAX(-30,(D1993-C1993)))*(L1993/(K1993+L1993))*(P1993/(P1993+O1993)))</f>
        <v>6.79810149689668</v>
      </c>
      <c r="U1993" s="7" t="n">
        <v>43086</v>
      </c>
    </row>
    <row r="1994" customFormat="false" ht="15" hidden="false" customHeight="false" outlineLevel="0" collapsed="false">
      <c r="A1994" s="0" t="s">
        <v>447</v>
      </c>
      <c r="B1994" s="0" t="s">
        <v>327</v>
      </c>
      <c r="C1994" s="0" t="n">
        <v>62</v>
      </c>
      <c r="D1994" s="0" t="n">
        <v>96</v>
      </c>
      <c r="E1994" s="0" t="n">
        <v>27</v>
      </c>
      <c r="F1994" s="0" t="n">
        <v>41</v>
      </c>
      <c r="G1994" s="0" t="n">
        <v>10</v>
      </c>
      <c r="H1994" s="0" t="n">
        <v>12</v>
      </c>
      <c r="I1994" s="0" t="n">
        <v>0</v>
      </c>
      <c r="J1994" s="0" t="n">
        <v>1</v>
      </c>
      <c r="K1994" s="0" t="n">
        <f aca="false">VLOOKUP(A1994,'Team Data'!$A$1:$E$659,2,FALSE())</f>
        <v>0</v>
      </c>
      <c r="L1994" s="0" t="n">
        <f aca="false">VLOOKUP(A1994,'Team Data'!$A$1:$E$659,3,FALSE())</f>
        <v>4</v>
      </c>
      <c r="M1994" s="0" t="n">
        <f aca="false">VLOOKUP(B1994,'Team Data'!$A$1:$E$659,2,FALSE())</f>
        <v>17</v>
      </c>
      <c r="N1994" s="0" t="n">
        <f aca="false">VLOOKUP(B1994,'Team Data'!$A$1:$E$659,3,FALSE())</f>
        <v>17</v>
      </c>
      <c r="O1994" s="0" t="n">
        <f aca="false">VLOOKUP(A1994,'Team Data'!$A$1:$E$659,4,FALSE())</f>
        <v>55</v>
      </c>
      <c r="P1994" s="0" t="n">
        <f aca="false">VLOOKUP(A1994,'Team Data'!$A$1:$E$659,5,FALSE())</f>
        <v>73</v>
      </c>
      <c r="Q1994" s="0" t="n">
        <f aca="false">VLOOKUP(B1994,'Team Data'!$A$1:$E$659,4,FALSE())</f>
        <v>586</v>
      </c>
      <c r="R1994" s="0" t="n">
        <f aca="false">VLOOKUP(B1994,'Team Data'!$A$1:$E$659,5,FALSE())</f>
        <v>495</v>
      </c>
      <c r="S1994" s="0" t="n">
        <f aca="false">IF(I1994=1,(MIN(30,(C1994-D1994)))*(M1994/(M1994+N1994))*(Q1994/(Q1994+R1994)),(MAX(-30,(C1994-D1994)))*(N1994/(M1994+N1994))*(R1994/(R1994+Q1994)))</f>
        <v>-6.8686401480111</v>
      </c>
      <c r="T1994" s="0" t="n">
        <f aca="false">IF(J1994=1,(MIN(30,(D1994-C1994)))*(K1994/(K1994+L1994))*(O1994/(O1994+P1994)),(MAX(-30,(D1994-C1994)))*(L1994/(K1994+L1994))*(P1994/(P1994+O1994)))</f>
        <v>0</v>
      </c>
      <c r="U1994" s="7" t="n">
        <v>43086</v>
      </c>
    </row>
    <row r="1995" customFormat="false" ht="15" hidden="false" customHeight="false" outlineLevel="0" collapsed="false">
      <c r="A1995" s="0" t="s">
        <v>19</v>
      </c>
      <c r="B1995" s="0" t="s">
        <v>341</v>
      </c>
      <c r="C1995" s="0" t="n">
        <v>74</v>
      </c>
      <c r="D1995" s="0" t="n">
        <v>96</v>
      </c>
      <c r="E1995" s="0" t="n">
        <v>31</v>
      </c>
      <c r="F1995" s="0" t="n">
        <v>36</v>
      </c>
      <c r="G1995" s="0" t="n">
        <v>10</v>
      </c>
      <c r="H1995" s="0" t="n">
        <v>11</v>
      </c>
      <c r="I1995" s="0" t="n">
        <v>0</v>
      </c>
      <c r="J1995" s="0" t="n">
        <v>1</v>
      </c>
      <c r="K1995" s="0" t="n">
        <f aca="false">VLOOKUP(A1995,'Team Data'!$A$1:$E$659,2,FALSE())</f>
        <v>14</v>
      </c>
      <c r="L1995" s="0" t="n">
        <f aca="false">VLOOKUP(A1995,'Team Data'!$A$1:$E$659,3,FALSE())</f>
        <v>21</v>
      </c>
      <c r="M1995" s="0" t="n">
        <f aca="false">VLOOKUP(B1995,'Team Data'!$A$1:$E$659,2,FALSE())</f>
        <v>20</v>
      </c>
      <c r="N1995" s="0" t="n">
        <f aca="false">VLOOKUP(B1995,'Team Data'!$A$1:$E$659,3,FALSE())</f>
        <v>11</v>
      </c>
      <c r="O1995" s="0" t="n">
        <f aca="false">VLOOKUP(A1995,'Team Data'!$A$1:$E$659,4,FALSE())</f>
        <v>471</v>
      </c>
      <c r="P1995" s="0" t="n">
        <f aca="false">VLOOKUP(A1995,'Team Data'!$A$1:$E$659,5,FALSE())</f>
        <v>659</v>
      </c>
      <c r="Q1995" s="0" t="n">
        <f aca="false">VLOOKUP(B1995,'Team Data'!$A$1:$E$659,4,FALSE())</f>
        <v>456</v>
      </c>
      <c r="R1995" s="0" t="n">
        <f aca="false">VLOOKUP(B1995,'Team Data'!$A$1:$E$659,5,FALSE())</f>
        <v>479</v>
      </c>
      <c r="S1995" s="0" t="n">
        <f aca="false">IF(I1995=1,(MIN(30,(C1995-D1995)))*(M1995/(M1995+N1995))*(Q1995/(Q1995+R1995)),(MAX(-30,(C1995-D1995)))*(N1995/(M1995+N1995))*(R1995/(R1995+Q1995)))</f>
        <v>-3.99924098671727</v>
      </c>
      <c r="T1995" s="0" t="n">
        <f aca="false">IF(J1995=1,(MIN(30,(D1995-C1995)))*(K1995/(K1995+L1995))*(O1995/(O1995+P1995)),(MAX(-30,(D1995-C1995)))*(L1995/(K1995+L1995))*(P1995/(P1995+O1995)))</f>
        <v>3.66796460176991</v>
      </c>
      <c r="U1995" s="7" t="n">
        <v>43086</v>
      </c>
    </row>
    <row r="1996" customFormat="false" ht="15" hidden="false" customHeight="false" outlineLevel="0" collapsed="false">
      <c r="A1996" s="0" t="s">
        <v>319</v>
      </c>
      <c r="B1996" s="0" t="s">
        <v>224</v>
      </c>
      <c r="C1996" s="0" t="n">
        <v>81</v>
      </c>
      <c r="D1996" s="0" t="n">
        <v>76</v>
      </c>
      <c r="E1996" s="0" t="n">
        <v>38</v>
      </c>
      <c r="F1996" s="0" t="n">
        <v>31</v>
      </c>
      <c r="G1996" s="0" t="n">
        <v>19</v>
      </c>
      <c r="H1996" s="0" t="n">
        <v>11</v>
      </c>
      <c r="I1996" s="0" t="n">
        <v>1</v>
      </c>
      <c r="J1996" s="0" t="n">
        <v>0</v>
      </c>
      <c r="K1996" s="0" t="n">
        <f aca="false">VLOOKUP(A1996,'Team Data'!$A$1:$E$659,2,FALSE())</f>
        <v>20</v>
      </c>
      <c r="L1996" s="0" t="n">
        <f aca="false">VLOOKUP(A1996,'Team Data'!$A$1:$E$659,3,FALSE())</f>
        <v>13</v>
      </c>
      <c r="M1996" s="0" t="n">
        <f aca="false">VLOOKUP(B1996,'Team Data'!$A$1:$E$659,2,FALSE())</f>
        <v>14</v>
      </c>
      <c r="N1996" s="0" t="n">
        <f aca="false">VLOOKUP(B1996,'Team Data'!$A$1:$E$659,3,FALSE())</f>
        <v>18</v>
      </c>
      <c r="O1996" s="0" t="n">
        <f aca="false">VLOOKUP(A1996,'Team Data'!$A$1:$E$659,4,FALSE())</f>
        <v>561</v>
      </c>
      <c r="P1996" s="0" t="n">
        <f aca="false">VLOOKUP(A1996,'Team Data'!$A$1:$E$659,5,FALSE())</f>
        <v>525</v>
      </c>
      <c r="Q1996" s="0" t="n">
        <f aca="false">VLOOKUP(B1996,'Team Data'!$A$1:$E$659,4,FALSE())</f>
        <v>577</v>
      </c>
      <c r="R1996" s="0" t="n">
        <f aca="false">VLOOKUP(B1996,'Team Data'!$A$1:$E$659,5,FALSE())</f>
        <v>477</v>
      </c>
      <c r="S1996" s="0" t="n">
        <f aca="false">IF(I1996=1,(MIN(30,(C1996-D1996)))*(M1996/(M1996+N1996))*(Q1996/(Q1996+R1996)),(MAX(-30,(C1996-D1996)))*(N1996/(M1996+N1996))*(R1996/(R1996+Q1996)))</f>
        <v>1.19752134724858</v>
      </c>
      <c r="T1996" s="0" t="n">
        <f aca="false">IF(J1996=1,(MIN(30,(D1996-C1996)))*(K1996/(K1996+L1996))*(O1996/(O1996+P1996)),(MAX(-30,(D1996-C1996)))*(L1996/(K1996+L1996))*(P1996/(P1996+O1996)))</f>
        <v>-0.952201573748535</v>
      </c>
      <c r="U1996" s="7" t="n">
        <v>43086</v>
      </c>
    </row>
    <row r="1997" customFormat="false" ht="15" hidden="false" customHeight="false" outlineLevel="0" collapsed="false">
      <c r="A1997" s="0" t="s">
        <v>233</v>
      </c>
      <c r="B1997" s="0" t="s">
        <v>39</v>
      </c>
      <c r="C1997" s="0" t="n">
        <v>80</v>
      </c>
      <c r="D1997" s="0" t="n">
        <v>60</v>
      </c>
      <c r="E1997" s="0" t="n">
        <v>34</v>
      </c>
      <c r="F1997" s="0" t="n">
        <v>33</v>
      </c>
      <c r="G1997" s="0" t="n">
        <v>11</v>
      </c>
      <c r="H1997" s="0" t="n">
        <v>9</v>
      </c>
      <c r="I1997" s="0" t="n">
        <v>1</v>
      </c>
      <c r="J1997" s="0" t="n">
        <v>0</v>
      </c>
      <c r="K1997" s="0" t="n">
        <f aca="false">VLOOKUP(A1997,'Team Data'!$A$1:$E$659,2,FALSE())</f>
        <v>13</v>
      </c>
      <c r="L1997" s="0" t="n">
        <f aca="false">VLOOKUP(A1997,'Team Data'!$A$1:$E$659,3,FALSE())</f>
        <v>16</v>
      </c>
      <c r="M1997" s="0" t="n">
        <f aca="false">VLOOKUP(B1997,'Team Data'!$A$1:$E$659,2,FALSE())</f>
        <v>9</v>
      </c>
      <c r="N1997" s="0" t="n">
        <f aca="false">VLOOKUP(B1997,'Team Data'!$A$1:$E$659,3,FALSE())</f>
        <v>22</v>
      </c>
      <c r="O1997" s="0" t="n">
        <f aca="false">VLOOKUP(A1997,'Team Data'!$A$1:$E$659,4,FALSE())</f>
        <v>429</v>
      </c>
      <c r="P1997" s="0" t="n">
        <f aca="false">VLOOKUP(A1997,'Team Data'!$A$1:$E$659,5,FALSE())</f>
        <v>434</v>
      </c>
      <c r="Q1997" s="0" t="n">
        <f aca="false">VLOOKUP(B1997,'Team Data'!$A$1:$E$659,4,FALSE())</f>
        <v>486</v>
      </c>
      <c r="R1997" s="0" t="n">
        <f aca="false">VLOOKUP(B1997,'Team Data'!$A$1:$E$659,5,FALSE())</f>
        <v>452</v>
      </c>
      <c r="S1997" s="0" t="n">
        <f aca="false">IF(I1997=1,(MIN(30,(C1997-D1997)))*(M1997/(M1997+N1997))*(Q1997/(Q1997+R1997)),(MAX(-30,(C1997-D1997)))*(N1997/(M1997+N1997))*(R1997/(R1997+Q1997)))</f>
        <v>3.00846000412683</v>
      </c>
      <c r="T1997" s="0" t="n">
        <f aca="false">IF(J1997=1,(MIN(30,(D1997-C1997)))*(K1997/(K1997+L1997))*(O1997/(O1997+P1997)),(MAX(-30,(D1997-C1997)))*(L1997/(K1997+L1997))*(P1997/(P1997+O1997)))</f>
        <v>-5.54920685659488</v>
      </c>
      <c r="U1997" s="7" t="n">
        <v>43086</v>
      </c>
    </row>
    <row r="1998" customFormat="false" ht="15" hidden="false" customHeight="false" outlineLevel="0" collapsed="false">
      <c r="A1998" s="0" t="s">
        <v>229</v>
      </c>
      <c r="B1998" s="0" t="s">
        <v>262</v>
      </c>
      <c r="C1998" s="0" t="n">
        <v>76</v>
      </c>
      <c r="D1998" s="0" t="n">
        <v>89</v>
      </c>
      <c r="E1998" s="0" t="n">
        <v>27</v>
      </c>
      <c r="F1998" s="0" t="n">
        <v>31</v>
      </c>
      <c r="G1998" s="0" t="n">
        <v>12</v>
      </c>
      <c r="H1998" s="0" t="n">
        <v>8</v>
      </c>
      <c r="I1998" s="0" t="n">
        <v>0</v>
      </c>
      <c r="J1998" s="0" t="n">
        <v>1</v>
      </c>
      <c r="K1998" s="0" t="n">
        <f aca="false">VLOOKUP(A1998,'Team Data'!$A$1:$E$659,2,FALSE())</f>
        <v>10</v>
      </c>
      <c r="L1998" s="0" t="n">
        <f aca="false">VLOOKUP(A1998,'Team Data'!$A$1:$E$659,3,FALSE())</f>
        <v>22</v>
      </c>
      <c r="M1998" s="0" t="n">
        <f aca="false">VLOOKUP(B1998,'Team Data'!$A$1:$E$659,2,FALSE())</f>
        <v>20</v>
      </c>
      <c r="N1998" s="0" t="n">
        <f aca="false">VLOOKUP(B1998,'Team Data'!$A$1:$E$659,3,FALSE())</f>
        <v>14</v>
      </c>
      <c r="O1998" s="0" t="n">
        <f aca="false">VLOOKUP(A1998,'Team Data'!$A$1:$E$659,4,FALSE())</f>
        <v>517</v>
      </c>
      <c r="P1998" s="0" t="n">
        <f aca="false">VLOOKUP(A1998,'Team Data'!$A$1:$E$659,5,FALSE())</f>
        <v>456</v>
      </c>
      <c r="Q1998" s="0" t="n">
        <f aca="false">VLOOKUP(B1998,'Team Data'!$A$1:$E$659,4,FALSE())</f>
        <v>507</v>
      </c>
      <c r="R1998" s="0" t="n">
        <f aca="false">VLOOKUP(B1998,'Team Data'!$A$1:$E$659,5,FALSE())</f>
        <v>501</v>
      </c>
      <c r="S1998" s="0" t="n">
        <f aca="false">IF(I1998=1,(MIN(30,(C1998-D1998)))*(M1998/(M1998+N1998))*(Q1998/(Q1998+R1998)),(MAX(-30,(C1998-D1998)))*(N1998/(M1998+N1998))*(R1998/(R1998+Q1998)))</f>
        <v>-2.66053921568627</v>
      </c>
      <c r="T1998" s="0" t="n">
        <f aca="false">IF(J1998=1,(MIN(30,(D1998-C1998)))*(K1998/(K1998+L1998))*(O1998/(O1998+P1998)),(MAX(-30,(D1998-C1998)))*(L1998/(K1998+L1998))*(P1998/(P1998+O1998)))</f>
        <v>2.15859455292909</v>
      </c>
      <c r="U1998" s="7" t="n">
        <v>43086</v>
      </c>
    </row>
    <row r="1999" customFormat="false" ht="15" hidden="false" customHeight="false" outlineLevel="0" collapsed="false">
      <c r="A1999" s="0" t="s">
        <v>294</v>
      </c>
      <c r="B1999" s="0" t="s">
        <v>353</v>
      </c>
      <c r="C1999" s="0" t="n">
        <v>66</v>
      </c>
      <c r="D1999" s="0" t="n">
        <v>72</v>
      </c>
      <c r="E1999" s="0" t="n">
        <v>37</v>
      </c>
      <c r="F1999" s="0" t="n">
        <v>47</v>
      </c>
      <c r="G1999" s="0" t="n">
        <v>13</v>
      </c>
      <c r="H1999" s="0" t="n">
        <v>18</v>
      </c>
      <c r="I1999" s="0" t="n">
        <v>0</v>
      </c>
      <c r="J1999" s="0" t="n">
        <v>1</v>
      </c>
      <c r="K1999" s="0" t="n">
        <f aca="false">VLOOKUP(A1999,'Team Data'!$A$1:$E$659,2,FALSE())</f>
        <v>16</v>
      </c>
      <c r="L1999" s="0" t="n">
        <f aca="false">VLOOKUP(A1999,'Team Data'!$A$1:$E$659,3,FALSE())</f>
        <v>19</v>
      </c>
      <c r="M1999" s="0" t="n">
        <f aca="false">VLOOKUP(B1999,'Team Data'!$A$1:$E$659,2,FALSE())</f>
        <v>20</v>
      </c>
      <c r="N1999" s="0" t="n">
        <f aca="false">VLOOKUP(B1999,'Team Data'!$A$1:$E$659,3,FALSE())</f>
        <v>13</v>
      </c>
      <c r="O1999" s="0" t="n">
        <f aca="false">VLOOKUP(A1999,'Team Data'!$A$1:$E$659,4,FALSE())</f>
        <v>549</v>
      </c>
      <c r="P1999" s="0" t="n">
        <f aca="false">VLOOKUP(A1999,'Team Data'!$A$1:$E$659,5,FALSE())</f>
        <v>611</v>
      </c>
      <c r="Q1999" s="0" t="n">
        <f aca="false">VLOOKUP(B1999,'Team Data'!$A$1:$E$659,4,FALSE())</f>
        <v>579</v>
      </c>
      <c r="R1999" s="0" t="n">
        <f aca="false">VLOOKUP(B1999,'Team Data'!$A$1:$E$659,5,FALSE())</f>
        <v>477</v>
      </c>
      <c r="S1999" s="0" t="n">
        <f aca="false">IF(I1999=1,(MIN(30,(C1999-D1999)))*(M1999/(M1999+N1999))*(Q1999/(Q1999+R1999)),(MAX(-30,(C1999-D1999)))*(N1999/(M1999+N1999))*(R1999/(R1999+Q1999)))</f>
        <v>-1.0676652892562</v>
      </c>
      <c r="T1999" s="0" t="n">
        <f aca="false">IF(J1999=1,(MIN(30,(D1999-C1999)))*(K1999/(K1999+L1999))*(O1999/(O1999+P1999)),(MAX(-30,(D1999-C1999)))*(L1999/(K1999+L1999))*(P1999/(P1999+O1999)))</f>
        <v>1.29812807881773</v>
      </c>
      <c r="U1999" s="7" t="n">
        <v>43086</v>
      </c>
    </row>
    <row r="2000" customFormat="false" ht="15" hidden="false" customHeight="false" outlineLevel="0" collapsed="false">
      <c r="A2000" s="0" t="s">
        <v>203</v>
      </c>
      <c r="B2000" s="0" t="s">
        <v>256</v>
      </c>
      <c r="C2000" s="0" t="n">
        <v>86</v>
      </c>
      <c r="D2000" s="0" t="n">
        <v>83</v>
      </c>
      <c r="E2000" s="0" t="n">
        <v>38</v>
      </c>
      <c r="F2000" s="0" t="n">
        <v>28</v>
      </c>
      <c r="G2000" s="0" t="n">
        <v>18</v>
      </c>
      <c r="H2000" s="0" t="n">
        <v>16</v>
      </c>
      <c r="I2000" s="0" t="n">
        <v>1</v>
      </c>
      <c r="J2000" s="0" t="n">
        <v>0</v>
      </c>
      <c r="K2000" s="0" t="n">
        <f aca="false">VLOOKUP(A2000,'Team Data'!$A$1:$E$659,2,FALSE())</f>
        <v>20</v>
      </c>
      <c r="L2000" s="0" t="n">
        <f aca="false">VLOOKUP(A2000,'Team Data'!$A$1:$E$659,3,FALSE())</f>
        <v>18</v>
      </c>
      <c r="M2000" s="0" t="n">
        <f aca="false">VLOOKUP(B2000,'Team Data'!$A$1:$E$659,2,FALSE())</f>
        <v>20</v>
      </c>
      <c r="N2000" s="0" t="n">
        <f aca="false">VLOOKUP(B2000,'Team Data'!$A$1:$E$659,3,FALSE())</f>
        <v>14</v>
      </c>
      <c r="O2000" s="0" t="n">
        <f aca="false">VLOOKUP(A2000,'Team Data'!$A$1:$E$659,4,FALSE())</f>
        <v>623</v>
      </c>
      <c r="P2000" s="0" t="n">
        <f aca="false">VLOOKUP(A2000,'Team Data'!$A$1:$E$659,5,FALSE())</f>
        <v>572</v>
      </c>
      <c r="Q2000" s="0" t="n">
        <f aca="false">VLOOKUP(B2000,'Team Data'!$A$1:$E$659,4,FALSE())</f>
        <v>587</v>
      </c>
      <c r="R2000" s="0" t="n">
        <f aca="false">VLOOKUP(B2000,'Team Data'!$A$1:$E$659,5,FALSE())</f>
        <v>530</v>
      </c>
      <c r="S2000" s="0" t="n">
        <f aca="false">IF(I2000=1,(MIN(30,(C2000-D2000)))*(M2000/(M2000+N2000))*(Q2000/(Q2000+R2000)),(MAX(-30,(C2000-D2000)))*(N2000/(M2000+N2000))*(R2000/(R2000+Q2000)))</f>
        <v>0.927379008899889</v>
      </c>
      <c r="T2000" s="0" t="n">
        <f aca="false">IF(J2000=1,(MIN(30,(D2000-C2000)))*(K2000/(K2000+L2000))*(O2000/(O2000+P2000)),(MAX(-30,(D2000-C2000)))*(L2000/(K2000+L2000))*(P2000/(P2000+O2000)))</f>
        <v>-0.680202598546576</v>
      </c>
      <c r="U2000" s="7" t="n">
        <v>43086</v>
      </c>
    </row>
    <row r="2001" customFormat="false" ht="15" hidden="false" customHeight="false" outlineLevel="0" collapsed="false">
      <c r="A2001" s="0" t="s">
        <v>251</v>
      </c>
      <c r="B2001" s="0" t="s">
        <v>223</v>
      </c>
      <c r="C2001" s="0" t="n">
        <v>60</v>
      </c>
      <c r="D2001" s="0" t="n">
        <v>63</v>
      </c>
      <c r="E2001" s="0" t="n">
        <v>31</v>
      </c>
      <c r="F2001" s="0" t="n">
        <v>35</v>
      </c>
      <c r="G2001" s="0" t="n">
        <v>15</v>
      </c>
      <c r="H2001" s="0" t="n">
        <v>12</v>
      </c>
      <c r="I2001" s="0" t="n">
        <v>0</v>
      </c>
      <c r="J2001" s="0" t="n">
        <v>1</v>
      </c>
      <c r="K2001" s="0" t="n">
        <f aca="false">VLOOKUP(A2001,'Team Data'!$A$1:$E$659,2,FALSE())</f>
        <v>16</v>
      </c>
      <c r="L2001" s="0" t="n">
        <f aca="false">VLOOKUP(A2001,'Team Data'!$A$1:$E$659,3,FALSE())</f>
        <v>15</v>
      </c>
      <c r="M2001" s="0" t="n">
        <f aca="false">VLOOKUP(B2001,'Team Data'!$A$1:$E$659,2,FALSE())</f>
        <v>16</v>
      </c>
      <c r="N2001" s="0" t="n">
        <f aca="false">VLOOKUP(B2001,'Team Data'!$A$1:$E$659,3,FALSE())</f>
        <v>16</v>
      </c>
      <c r="O2001" s="0" t="n">
        <f aca="false">VLOOKUP(A2001,'Team Data'!$A$1:$E$659,4,FALSE())</f>
        <v>519</v>
      </c>
      <c r="P2001" s="0" t="n">
        <f aca="false">VLOOKUP(A2001,'Team Data'!$A$1:$E$659,5,FALSE())</f>
        <v>461</v>
      </c>
      <c r="Q2001" s="0" t="n">
        <f aca="false">VLOOKUP(B2001,'Team Data'!$A$1:$E$659,4,FALSE())</f>
        <v>583</v>
      </c>
      <c r="R2001" s="0" t="n">
        <f aca="false">VLOOKUP(B2001,'Team Data'!$A$1:$E$659,5,FALSE())</f>
        <v>479</v>
      </c>
      <c r="S2001" s="0" t="n">
        <f aca="false">IF(I2001=1,(MIN(30,(C2001-D2001)))*(M2001/(M2001+N2001))*(Q2001/(Q2001+R2001)),(MAX(-30,(C2001-D2001)))*(N2001/(M2001+N2001))*(R2001/(R2001+Q2001)))</f>
        <v>-0.676553672316384</v>
      </c>
      <c r="T2001" s="0" t="n">
        <f aca="false">IF(J2001=1,(MIN(30,(D2001-C2001)))*(K2001/(K2001+L2001))*(O2001/(O2001+P2001)),(MAX(-30,(D2001-C2001)))*(L2001/(K2001+L2001))*(P2001/(P2001+O2001)))</f>
        <v>0.820013166556945</v>
      </c>
      <c r="U2001" s="7" t="n">
        <v>43086</v>
      </c>
    </row>
    <row r="2002" customFormat="false" ht="15" hidden="false" customHeight="false" outlineLevel="0" collapsed="false">
      <c r="A2002" s="0" t="s">
        <v>326</v>
      </c>
      <c r="B2002" s="0" t="s">
        <v>23</v>
      </c>
      <c r="C2002" s="0" t="n">
        <v>65</v>
      </c>
      <c r="D2002" s="0" t="n">
        <v>77</v>
      </c>
      <c r="E2002" s="0" t="n">
        <v>28</v>
      </c>
      <c r="F2002" s="0" t="n">
        <v>33</v>
      </c>
      <c r="G2002" s="0" t="n">
        <v>13</v>
      </c>
      <c r="H2002" s="0" t="n">
        <v>14</v>
      </c>
      <c r="I2002" s="0" t="n">
        <v>0</v>
      </c>
      <c r="J2002" s="0" t="n">
        <v>1</v>
      </c>
      <c r="K2002" s="0" t="n">
        <f aca="false">VLOOKUP(A2002,'Team Data'!$A$1:$E$659,2,FALSE())</f>
        <v>23</v>
      </c>
      <c r="L2002" s="0" t="n">
        <f aca="false">VLOOKUP(A2002,'Team Data'!$A$1:$E$659,3,FALSE())</f>
        <v>12</v>
      </c>
      <c r="M2002" s="0" t="n">
        <f aca="false">VLOOKUP(B2002,'Team Data'!$A$1:$E$659,2,FALSE())</f>
        <v>24</v>
      </c>
      <c r="N2002" s="0" t="n">
        <f aca="false">VLOOKUP(B2002,'Team Data'!$A$1:$E$659,3,FALSE())</f>
        <v>11</v>
      </c>
      <c r="O2002" s="0" t="n">
        <f aca="false">VLOOKUP(A2002,'Team Data'!$A$1:$E$659,4,FALSE())</f>
        <v>668</v>
      </c>
      <c r="P2002" s="0" t="n">
        <f aca="false">VLOOKUP(A2002,'Team Data'!$A$1:$E$659,5,FALSE())</f>
        <v>500</v>
      </c>
      <c r="Q2002" s="0" t="n">
        <f aca="false">VLOOKUP(B2002,'Team Data'!$A$1:$E$659,4,FALSE())</f>
        <v>633</v>
      </c>
      <c r="R2002" s="0" t="n">
        <f aca="false">VLOOKUP(B2002,'Team Data'!$A$1:$E$659,5,FALSE())</f>
        <v>543</v>
      </c>
      <c r="S2002" s="0" t="n">
        <f aca="false">IF(I2002=1,(MIN(30,(C2002-D2002)))*(M2002/(M2002+N2002))*(Q2002/(Q2002+R2002)),(MAX(-30,(C2002-D2002)))*(N2002/(M2002+N2002))*(R2002/(R2002+Q2002)))</f>
        <v>-1.74139941690962</v>
      </c>
      <c r="T2002" s="0" t="n">
        <f aca="false">IF(J2002=1,(MIN(30,(D2002-C2002)))*(K2002/(K2002+L2002))*(O2002/(O2002+P2002)),(MAX(-30,(D2002-C2002)))*(L2002/(K2002+L2002))*(P2002/(P2002+O2002)))</f>
        <v>4.50998043052838</v>
      </c>
      <c r="U2002" s="7" t="n">
        <v>43086</v>
      </c>
    </row>
    <row r="2003" customFormat="false" ht="15" hidden="false" customHeight="false" outlineLevel="0" collapsed="false">
      <c r="A2003" s="0" t="s">
        <v>209</v>
      </c>
      <c r="B2003" s="0" t="s">
        <v>314</v>
      </c>
      <c r="C2003" s="0" t="n">
        <v>75</v>
      </c>
      <c r="D2003" s="0" t="n">
        <v>76</v>
      </c>
      <c r="E2003" s="0" t="n">
        <v>34</v>
      </c>
      <c r="F2003" s="0" t="n">
        <v>34</v>
      </c>
      <c r="G2003" s="0" t="n">
        <v>12</v>
      </c>
      <c r="H2003" s="0" t="n">
        <v>9</v>
      </c>
      <c r="I2003" s="0" t="n">
        <v>0</v>
      </c>
      <c r="J2003" s="0" t="n">
        <v>1</v>
      </c>
      <c r="K2003" s="0" t="n">
        <f aca="false">VLOOKUP(A2003,'Team Data'!$A$1:$E$659,2,FALSE())</f>
        <v>22</v>
      </c>
      <c r="L2003" s="0" t="n">
        <f aca="false">VLOOKUP(A2003,'Team Data'!$A$1:$E$659,3,FALSE())</f>
        <v>10</v>
      </c>
      <c r="M2003" s="0" t="n">
        <f aca="false">VLOOKUP(B2003,'Team Data'!$A$1:$E$659,2,FALSE())</f>
        <v>25</v>
      </c>
      <c r="N2003" s="0" t="n">
        <f aca="false">VLOOKUP(B2003,'Team Data'!$A$1:$E$659,3,FALSE())</f>
        <v>10</v>
      </c>
      <c r="O2003" s="0" t="n">
        <f aca="false">VLOOKUP(A2003,'Team Data'!$A$1:$E$659,4,FALSE())</f>
        <v>489</v>
      </c>
      <c r="P2003" s="0" t="n">
        <f aca="false">VLOOKUP(A2003,'Team Data'!$A$1:$E$659,5,FALSE())</f>
        <v>510</v>
      </c>
      <c r="Q2003" s="0" t="n">
        <f aca="false">VLOOKUP(B2003,'Team Data'!$A$1:$E$659,4,FALSE())</f>
        <v>506</v>
      </c>
      <c r="R2003" s="0" t="n">
        <f aca="false">VLOOKUP(B2003,'Team Data'!$A$1:$E$659,5,FALSE())</f>
        <v>534</v>
      </c>
      <c r="S2003" s="0" t="n">
        <f aca="false">IF(I2003=1,(MIN(30,(C2003-D2003)))*(M2003/(M2003+N2003))*(Q2003/(Q2003+R2003)),(MAX(-30,(C2003-D2003)))*(N2003/(M2003+N2003))*(R2003/(R2003+Q2003)))</f>
        <v>-0.146703296703297</v>
      </c>
      <c r="T2003" s="0" t="n">
        <f aca="false">IF(J2003=1,(MIN(30,(D2003-C2003)))*(K2003/(K2003+L2003))*(O2003/(O2003+P2003)),(MAX(-30,(D2003-C2003)))*(L2003/(K2003+L2003))*(P2003/(P2003+O2003)))</f>
        <v>0.336524024024024</v>
      </c>
      <c r="U2003" s="7" t="n">
        <v>43086</v>
      </c>
    </row>
    <row r="2004" customFormat="false" ht="15" hidden="false" customHeight="false" outlineLevel="0" collapsed="false">
      <c r="A2004" s="0" t="s">
        <v>253</v>
      </c>
      <c r="B2004" s="0" t="s">
        <v>148</v>
      </c>
      <c r="C2004" s="0" t="n">
        <v>71</v>
      </c>
      <c r="D2004" s="0" t="n">
        <v>56</v>
      </c>
      <c r="E2004" s="0" t="n">
        <v>46</v>
      </c>
      <c r="F2004" s="0" t="n">
        <v>40</v>
      </c>
      <c r="G2004" s="0" t="n">
        <v>10</v>
      </c>
      <c r="H2004" s="0" t="n">
        <v>13</v>
      </c>
      <c r="I2004" s="0" t="n">
        <v>1</v>
      </c>
      <c r="J2004" s="0" t="n">
        <v>0</v>
      </c>
      <c r="K2004" s="0" t="n">
        <f aca="false">VLOOKUP(A2004,'Team Data'!$A$1:$E$659,2,FALSE())</f>
        <v>14</v>
      </c>
      <c r="L2004" s="0" t="n">
        <f aca="false">VLOOKUP(A2004,'Team Data'!$A$1:$E$659,3,FALSE())</f>
        <v>18</v>
      </c>
      <c r="M2004" s="0" t="n">
        <f aca="false">VLOOKUP(B2004,'Team Data'!$A$1:$E$659,2,FALSE())</f>
        <v>18</v>
      </c>
      <c r="N2004" s="0" t="n">
        <f aca="false">VLOOKUP(B2004,'Team Data'!$A$1:$E$659,3,FALSE())</f>
        <v>17</v>
      </c>
      <c r="O2004" s="0" t="n">
        <f aca="false">VLOOKUP(A2004,'Team Data'!$A$1:$E$659,4,FALSE())</f>
        <v>470</v>
      </c>
      <c r="P2004" s="0" t="n">
        <f aca="false">VLOOKUP(A2004,'Team Data'!$A$1:$E$659,5,FALSE())</f>
        <v>557</v>
      </c>
      <c r="Q2004" s="0" t="n">
        <f aca="false">VLOOKUP(B2004,'Team Data'!$A$1:$E$659,4,FALSE())</f>
        <v>497</v>
      </c>
      <c r="R2004" s="0" t="n">
        <f aca="false">VLOOKUP(B2004,'Team Data'!$A$1:$E$659,5,FALSE())</f>
        <v>580</v>
      </c>
      <c r="S2004" s="0" t="n">
        <f aca="false">IF(I2004=1,(MIN(30,(C2004-D2004)))*(M2004/(M2004+N2004))*(Q2004/(Q2004+R2004)),(MAX(-30,(C2004-D2004)))*(N2004/(M2004+N2004))*(R2004/(R2004+Q2004)))</f>
        <v>3.55988857938719</v>
      </c>
      <c r="T2004" s="0" t="n">
        <f aca="false">IF(J2004=1,(MIN(30,(D2004-C2004)))*(K2004/(K2004+L2004))*(O2004/(O2004+P2004)),(MAX(-30,(D2004-C2004)))*(L2004/(K2004+L2004))*(P2004/(P2004+O2004)))</f>
        <v>-4.57613193768257</v>
      </c>
      <c r="U2004" s="7" t="n">
        <v>43086</v>
      </c>
    </row>
    <row r="2005" customFormat="false" ht="15" hidden="false" customHeight="false" outlineLevel="0" collapsed="false">
      <c r="A2005" s="0" t="s">
        <v>198</v>
      </c>
      <c r="B2005" s="0" t="s">
        <v>76</v>
      </c>
      <c r="C2005" s="0" t="n">
        <v>58</v>
      </c>
      <c r="D2005" s="0" t="n">
        <v>74</v>
      </c>
      <c r="E2005" s="0" t="n">
        <v>29</v>
      </c>
      <c r="F2005" s="0" t="n">
        <v>41</v>
      </c>
      <c r="G2005" s="0" t="n">
        <v>16</v>
      </c>
      <c r="H2005" s="0" t="n">
        <v>8</v>
      </c>
      <c r="I2005" s="0" t="n">
        <v>0</v>
      </c>
      <c r="J2005" s="0" t="n">
        <v>1</v>
      </c>
      <c r="K2005" s="0" t="n">
        <f aca="false">VLOOKUP(A2005,'Team Data'!$A$1:$E$659,2,FALSE())</f>
        <v>20</v>
      </c>
      <c r="L2005" s="0" t="n">
        <f aca="false">VLOOKUP(A2005,'Team Data'!$A$1:$E$659,3,FALSE())</f>
        <v>15</v>
      </c>
      <c r="M2005" s="0" t="n">
        <f aca="false">VLOOKUP(B2005,'Team Data'!$A$1:$E$659,2,FALSE())</f>
        <v>16</v>
      </c>
      <c r="N2005" s="0" t="n">
        <f aca="false">VLOOKUP(B2005,'Team Data'!$A$1:$E$659,3,FALSE())</f>
        <v>16</v>
      </c>
      <c r="O2005" s="0" t="n">
        <f aca="false">VLOOKUP(A2005,'Team Data'!$A$1:$E$659,4,FALSE())</f>
        <v>455</v>
      </c>
      <c r="P2005" s="0" t="n">
        <f aca="false">VLOOKUP(A2005,'Team Data'!$A$1:$E$659,5,FALSE())</f>
        <v>629</v>
      </c>
      <c r="Q2005" s="0" t="n">
        <f aca="false">VLOOKUP(B2005,'Team Data'!$A$1:$E$659,4,FALSE())</f>
        <v>473</v>
      </c>
      <c r="R2005" s="0" t="n">
        <f aca="false">VLOOKUP(B2005,'Team Data'!$A$1:$E$659,5,FALSE())</f>
        <v>561</v>
      </c>
      <c r="S2005" s="0" t="n">
        <f aca="false">IF(I2005=1,(MIN(30,(C2005-D2005)))*(M2005/(M2005+N2005))*(Q2005/(Q2005+R2005)),(MAX(-30,(C2005-D2005)))*(N2005/(M2005+N2005))*(R2005/(R2005+Q2005)))</f>
        <v>-4.34042553191489</v>
      </c>
      <c r="T2005" s="0" t="n">
        <f aca="false">IF(J2005=1,(MIN(30,(D2005-C2005)))*(K2005/(K2005+L2005))*(O2005/(O2005+P2005)),(MAX(-30,(D2005-C2005)))*(L2005/(K2005+L2005))*(P2005/(P2005+O2005)))</f>
        <v>3.83763837638376</v>
      </c>
      <c r="U2005" s="7" t="n">
        <v>43086</v>
      </c>
    </row>
    <row r="2006" customFormat="false" ht="15" hidden="false" customHeight="false" outlineLevel="0" collapsed="false">
      <c r="A2006" s="0" t="s">
        <v>28</v>
      </c>
      <c r="B2006" s="0" t="s">
        <v>249</v>
      </c>
      <c r="C2006" s="0" t="n">
        <v>51</v>
      </c>
      <c r="D2006" s="0" t="n">
        <v>48</v>
      </c>
      <c r="E2006" s="0" t="n">
        <v>39</v>
      </c>
      <c r="F2006" s="0" t="n">
        <v>41</v>
      </c>
      <c r="G2006" s="0" t="n">
        <v>9</v>
      </c>
      <c r="H2006" s="0" t="n">
        <v>10</v>
      </c>
      <c r="I2006" s="0" t="n">
        <v>1</v>
      </c>
      <c r="J2006" s="0" t="n">
        <v>0</v>
      </c>
      <c r="K2006" s="0" t="n">
        <f aca="false">VLOOKUP(A2006,'Team Data'!$A$1:$E$659,2,FALSE())</f>
        <v>11</v>
      </c>
      <c r="L2006" s="0" t="n">
        <f aca="false">VLOOKUP(A2006,'Team Data'!$A$1:$E$659,3,FALSE())</f>
        <v>20</v>
      </c>
      <c r="M2006" s="0" t="n">
        <f aca="false">VLOOKUP(B2006,'Team Data'!$A$1:$E$659,2,FALSE())</f>
        <v>10</v>
      </c>
      <c r="N2006" s="0" t="n">
        <f aca="false">VLOOKUP(B2006,'Team Data'!$A$1:$E$659,3,FALSE())</f>
        <v>21</v>
      </c>
      <c r="O2006" s="0" t="n">
        <f aca="false">VLOOKUP(A2006,'Team Data'!$A$1:$E$659,4,FALSE())</f>
        <v>444</v>
      </c>
      <c r="P2006" s="0" t="n">
        <f aca="false">VLOOKUP(A2006,'Team Data'!$A$1:$E$659,5,FALSE())</f>
        <v>493</v>
      </c>
      <c r="Q2006" s="0" t="n">
        <f aca="false">VLOOKUP(B2006,'Team Data'!$A$1:$E$659,4,FALSE())</f>
        <v>432</v>
      </c>
      <c r="R2006" s="0" t="n">
        <f aca="false">VLOOKUP(B2006,'Team Data'!$A$1:$E$659,5,FALSE())</f>
        <v>523</v>
      </c>
      <c r="S2006" s="0" t="n">
        <f aca="false">IF(I2006=1,(MIN(30,(C2006-D2006)))*(M2006/(M2006+N2006))*(Q2006/(Q2006+R2006)),(MAX(-30,(C2006-D2006)))*(N2006/(M2006+N2006))*(R2006/(R2006+Q2006)))</f>
        <v>0.437763891234589</v>
      </c>
      <c r="T2006" s="0" t="n">
        <f aca="false">IF(J2006=1,(MIN(30,(D2006-C2006)))*(K2006/(K2006+L2006))*(O2006/(O2006+P2006)),(MAX(-30,(D2006-C2006)))*(L2006/(K2006+L2006))*(P2006/(P2006+O2006)))</f>
        <v>-1.01834957138431</v>
      </c>
      <c r="U2006" s="7" t="n">
        <v>43086</v>
      </c>
    </row>
    <row r="2007" customFormat="false" ht="15" hidden="false" customHeight="false" outlineLevel="0" collapsed="false">
      <c r="A2007" s="0" t="s">
        <v>264</v>
      </c>
      <c r="B2007" s="0" t="s">
        <v>35</v>
      </c>
      <c r="C2007" s="0" t="n">
        <v>87</v>
      </c>
      <c r="D2007" s="0" t="n">
        <v>68</v>
      </c>
      <c r="E2007" s="0" t="n">
        <v>42</v>
      </c>
      <c r="F2007" s="0" t="n">
        <v>21</v>
      </c>
      <c r="G2007" s="0" t="n">
        <v>14</v>
      </c>
      <c r="H2007" s="0" t="n">
        <v>11</v>
      </c>
      <c r="I2007" s="0" t="n">
        <v>1</v>
      </c>
      <c r="J2007" s="0" t="n">
        <v>0</v>
      </c>
      <c r="K2007" s="0" t="n">
        <f aca="false">VLOOKUP(A2007,'Team Data'!$A$1:$E$659,2,FALSE())</f>
        <v>8</v>
      </c>
      <c r="L2007" s="0" t="n">
        <f aca="false">VLOOKUP(A2007,'Team Data'!$A$1:$E$659,3,FALSE())</f>
        <v>24</v>
      </c>
      <c r="M2007" s="0" t="n">
        <f aca="false">VLOOKUP(B2007,'Team Data'!$A$1:$E$659,2,FALSE())</f>
        <v>3</v>
      </c>
      <c r="N2007" s="0" t="n">
        <f aca="false">VLOOKUP(B2007,'Team Data'!$A$1:$E$659,3,FALSE())</f>
        <v>28</v>
      </c>
      <c r="O2007" s="0" t="n">
        <f aca="false">VLOOKUP(A2007,'Team Data'!$A$1:$E$659,4,FALSE())</f>
        <v>541</v>
      </c>
      <c r="P2007" s="0" t="n">
        <f aca="false">VLOOKUP(A2007,'Team Data'!$A$1:$E$659,5,FALSE())</f>
        <v>503</v>
      </c>
      <c r="Q2007" s="0" t="n">
        <f aca="false">VLOOKUP(B2007,'Team Data'!$A$1:$E$659,4,FALSE())</f>
        <v>496</v>
      </c>
      <c r="R2007" s="0" t="n">
        <f aca="false">VLOOKUP(B2007,'Team Data'!$A$1:$E$659,5,FALSE())</f>
        <v>495</v>
      </c>
      <c r="S2007" s="0" t="n">
        <f aca="false">IF(I2007=1,(MIN(30,(C2007-D2007)))*(M2007/(M2007+N2007))*(Q2007/(Q2007+R2007)),(MAX(-30,(C2007-D2007)))*(N2007/(M2007+N2007))*(R2007/(R2007+Q2007)))</f>
        <v>0.920282542885974</v>
      </c>
      <c r="T2007" s="0" t="n">
        <f aca="false">IF(J2007=1,(MIN(30,(D2007-C2007)))*(K2007/(K2007+L2007))*(O2007/(O2007+P2007)),(MAX(-30,(D2007-C2007)))*(L2007/(K2007+L2007))*(P2007/(P2007+O2007)))</f>
        <v>-6.86566091954023</v>
      </c>
      <c r="U2007" s="7" t="n">
        <v>43086</v>
      </c>
    </row>
    <row r="2008" customFormat="false" ht="15" hidden="false" customHeight="false" outlineLevel="0" collapsed="false">
      <c r="A2008" s="0" t="s">
        <v>83</v>
      </c>
      <c r="B2008" s="0" t="s">
        <v>31</v>
      </c>
      <c r="C2008" s="0" t="n">
        <v>77</v>
      </c>
      <c r="D2008" s="0" t="n">
        <v>69</v>
      </c>
      <c r="E2008" s="0" t="n">
        <v>37</v>
      </c>
      <c r="F2008" s="0" t="n">
        <v>33</v>
      </c>
      <c r="G2008" s="0" t="n">
        <v>13</v>
      </c>
      <c r="H2008" s="0" t="n">
        <v>9</v>
      </c>
      <c r="I2008" s="0" t="n">
        <v>1</v>
      </c>
      <c r="J2008" s="0" t="n">
        <v>0</v>
      </c>
      <c r="K2008" s="0" t="n">
        <f aca="false">VLOOKUP(A2008,'Team Data'!$A$1:$E$659,2,FALSE())</f>
        <v>14</v>
      </c>
      <c r="L2008" s="0" t="n">
        <f aca="false">VLOOKUP(A2008,'Team Data'!$A$1:$E$659,3,FALSE())</f>
        <v>18</v>
      </c>
      <c r="M2008" s="0" t="n">
        <f aca="false">VLOOKUP(B2008,'Team Data'!$A$1:$E$659,2,FALSE())</f>
        <v>15</v>
      </c>
      <c r="N2008" s="0" t="n">
        <f aca="false">VLOOKUP(B2008,'Team Data'!$A$1:$E$659,3,FALSE())</f>
        <v>16</v>
      </c>
      <c r="O2008" s="0" t="n">
        <f aca="false">VLOOKUP(A2008,'Team Data'!$A$1:$E$659,4,FALSE())</f>
        <v>525</v>
      </c>
      <c r="P2008" s="0" t="n">
        <f aca="false">VLOOKUP(A2008,'Team Data'!$A$1:$E$659,5,FALSE())</f>
        <v>457</v>
      </c>
      <c r="Q2008" s="0" t="n">
        <f aca="false">VLOOKUP(B2008,'Team Data'!$A$1:$E$659,4,FALSE())</f>
        <v>460</v>
      </c>
      <c r="R2008" s="0" t="n">
        <f aca="false">VLOOKUP(B2008,'Team Data'!$A$1:$E$659,5,FALSE())</f>
        <v>490</v>
      </c>
      <c r="S2008" s="0" t="n">
        <f aca="false">IF(I2008=1,(MIN(30,(C2008-D2008)))*(M2008/(M2008+N2008))*(Q2008/(Q2008+R2008)),(MAX(-30,(C2008-D2008)))*(N2008/(M2008+N2008))*(R2008/(R2008+Q2008)))</f>
        <v>1.87436332767402</v>
      </c>
      <c r="T2008" s="0" t="n">
        <f aca="false">IF(J2008=1,(MIN(30,(D2008-C2008)))*(K2008/(K2008+L2008))*(O2008/(O2008+P2008)),(MAX(-30,(D2008-C2008)))*(L2008/(K2008+L2008))*(P2008/(P2008+O2008)))</f>
        <v>-2.09419551934827</v>
      </c>
      <c r="U2008" s="7" t="n">
        <v>43086</v>
      </c>
    </row>
    <row r="2009" customFormat="false" ht="15" hidden="false" customHeight="false" outlineLevel="0" collapsed="false">
      <c r="A2009" s="0" t="s">
        <v>218</v>
      </c>
      <c r="B2009" s="0" t="s">
        <v>85</v>
      </c>
      <c r="C2009" s="0" t="n">
        <v>82</v>
      </c>
      <c r="D2009" s="0" t="n">
        <v>77</v>
      </c>
      <c r="E2009" s="0" t="n">
        <v>50</v>
      </c>
      <c r="F2009" s="0" t="n">
        <v>34</v>
      </c>
      <c r="G2009" s="0" t="n">
        <v>9</v>
      </c>
      <c r="H2009" s="0" t="n">
        <v>16</v>
      </c>
      <c r="I2009" s="0" t="n">
        <v>1</v>
      </c>
      <c r="J2009" s="0" t="n">
        <v>0</v>
      </c>
      <c r="K2009" s="0" t="n">
        <f aca="false">VLOOKUP(A2009,'Team Data'!$A$1:$E$659,2,FALSE())</f>
        <v>25</v>
      </c>
      <c r="L2009" s="0" t="n">
        <f aca="false">VLOOKUP(A2009,'Team Data'!$A$1:$E$659,3,FALSE())</f>
        <v>7</v>
      </c>
      <c r="M2009" s="0" t="n">
        <f aca="false">VLOOKUP(B2009,'Team Data'!$A$1:$E$659,2,FALSE())</f>
        <v>17</v>
      </c>
      <c r="N2009" s="0" t="n">
        <f aca="false">VLOOKUP(B2009,'Team Data'!$A$1:$E$659,3,FALSE())</f>
        <v>16</v>
      </c>
      <c r="O2009" s="0" t="n">
        <f aca="false">VLOOKUP(A2009,'Team Data'!$A$1:$E$659,4,FALSE())</f>
        <v>521</v>
      </c>
      <c r="P2009" s="0" t="n">
        <f aca="false">VLOOKUP(A2009,'Team Data'!$A$1:$E$659,5,FALSE())</f>
        <v>531</v>
      </c>
      <c r="Q2009" s="0" t="n">
        <f aca="false">VLOOKUP(B2009,'Team Data'!$A$1:$E$659,4,FALSE())</f>
        <v>536</v>
      </c>
      <c r="R2009" s="0" t="n">
        <f aca="false">VLOOKUP(B2009,'Team Data'!$A$1:$E$659,5,FALSE())</f>
        <v>539</v>
      </c>
      <c r="S2009" s="0" t="n">
        <f aca="false">IF(I2009=1,(MIN(30,(C2009-D2009)))*(M2009/(M2009+N2009))*(Q2009/(Q2009+R2009)),(MAX(-30,(C2009-D2009)))*(N2009/(M2009+N2009))*(R2009/(R2009+Q2009)))</f>
        <v>1.28428470754052</v>
      </c>
      <c r="T2009" s="0" t="n">
        <f aca="false">IF(J2009=1,(MIN(30,(D2009-C2009)))*(K2009/(K2009+L2009))*(O2009/(O2009+P2009)),(MAX(-30,(D2009-C2009)))*(L2009/(K2009+L2009))*(P2009/(P2009+O2009)))</f>
        <v>-0.552073431558935</v>
      </c>
      <c r="U2009" s="7" t="n">
        <v>43086</v>
      </c>
    </row>
    <row r="2010" customFormat="false" ht="15" hidden="false" customHeight="false" outlineLevel="0" collapsed="false">
      <c r="A2010" s="0" t="s">
        <v>47</v>
      </c>
      <c r="B2010" s="0" t="s">
        <v>30</v>
      </c>
      <c r="C2010" s="0" t="n">
        <v>65</v>
      </c>
      <c r="D2010" s="0" t="n">
        <v>84</v>
      </c>
      <c r="E2010" s="0" t="n">
        <v>30</v>
      </c>
      <c r="F2010" s="0" t="n">
        <v>41</v>
      </c>
      <c r="G2010" s="0" t="n">
        <v>15</v>
      </c>
      <c r="H2010" s="0" t="n">
        <v>14</v>
      </c>
      <c r="I2010" s="0" t="n">
        <v>0</v>
      </c>
      <c r="J2010" s="0" t="n">
        <v>1</v>
      </c>
      <c r="K2010" s="0" t="n">
        <f aca="false">VLOOKUP(A2010,'Team Data'!$A$1:$E$659,2,FALSE())</f>
        <v>14</v>
      </c>
      <c r="L2010" s="0" t="n">
        <f aca="false">VLOOKUP(A2010,'Team Data'!$A$1:$E$659,3,FALSE())</f>
        <v>18</v>
      </c>
      <c r="M2010" s="0" t="n">
        <f aca="false">VLOOKUP(B2010,'Team Data'!$A$1:$E$659,2,FALSE())</f>
        <v>19</v>
      </c>
      <c r="N2010" s="0" t="n">
        <f aca="false">VLOOKUP(B2010,'Team Data'!$A$1:$E$659,3,FALSE())</f>
        <v>16</v>
      </c>
      <c r="O2010" s="0" t="n">
        <f aca="false">VLOOKUP(A2010,'Team Data'!$A$1:$E$659,4,FALSE())</f>
        <v>456</v>
      </c>
      <c r="P2010" s="0" t="n">
        <f aca="false">VLOOKUP(A2010,'Team Data'!$A$1:$E$659,5,FALSE())</f>
        <v>570</v>
      </c>
      <c r="Q2010" s="0" t="n">
        <f aca="false">VLOOKUP(B2010,'Team Data'!$A$1:$E$659,4,FALSE())</f>
        <v>646</v>
      </c>
      <c r="R2010" s="0" t="n">
        <f aca="false">VLOOKUP(B2010,'Team Data'!$A$1:$E$659,5,FALSE())</f>
        <v>510</v>
      </c>
      <c r="S2010" s="0" t="n">
        <f aca="false">IF(I2010=1,(MIN(30,(C2010-D2010)))*(M2010/(M2010+N2010))*(Q2010/(Q2010+R2010)),(MAX(-30,(C2010-D2010)))*(N2010/(M2010+N2010))*(R2010/(R2010+Q2010)))</f>
        <v>-3.83193277310924</v>
      </c>
      <c r="T2010" s="0" t="n">
        <f aca="false">IF(J2010=1,(MIN(30,(D2010-C2010)))*(K2010/(K2010+L2010))*(O2010/(O2010+P2010)),(MAX(-30,(D2010-C2010)))*(L2010/(K2010+L2010))*(P2010/(P2010+O2010)))</f>
        <v>3.69444444444444</v>
      </c>
      <c r="U2010" s="7" t="n">
        <v>43086</v>
      </c>
    </row>
    <row r="2011" customFormat="false" ht="15" hidden="false" customHeight="false" outlineLevel="0" collapsed="false">
      <c r="A2011" s="0" t="s">
        <v>7</v>
      </c>
      <c r="B2011" s="0" t="s">
        <v>20</v>
      </c>
      <c r="C2011" s="0" t="n">
        <v>54</v>
      </c>
      <c r="D2011" s="0" t="n">
        <v>79</v>
      </c>
      <c r="E2011" s="0" t="n">
        <v>46</v>
      </c>
      <c r="F2011" s="0" t="n">
        <v>37</v>
      </c>
      <c r="G2011" s="0" t="n">
        <v>21</v>
      </c>
      <c r="H2011" s="0" t="n">
        <v>13</v>
      </c>
      <c r="I2011" s="0" t="n">
        <v>0</v>
      </c>
      <c r="J2011" s="0" t="n">
        <v>1</v>
      </c>
      <c r="K2011" s="0" t="n">
        <f aca="false">VLOOKUP(A2011,'Team Data'!$A$1:$E$659,2,FALSE())</f>
        <v>12</v>
      </c>
      <c r="L2011" s="0" t="n">
        <f aca="false">VLOOKUP(A2011,'Team Data'!$A$1:$E$659,3,FALSE())</f>
        <v>19</v>
      </c>
      <c r="M2011" s="0" t="n">
        <f aca="false">VLOOKUP(B2011,'Team Data'!$A$1:$E$659,2,FALSE())</f>
        <v>13</v>
      </c>
      <c r="N2011" s="0" t="n">
        <f aca="false">VLOOKUP(B2011,'Team Data'!$A$1:$E$659,3,FALSE())</f>
        <v>17</v>
      </c>
      <c r="O2011" s="0" t="n">
        <f aca="false">VLOOKUP(A2011,'Team Data'!$A$1:$E$659,4,FALSE())</f>
        <v>486</v>
      </c>
      <c r="P2011" s="0" t="n">
        <f aca="false">VLOOKUP(A2011,'Team Data'!$A$1:$E$659,5,FALSE())</f>
        <v>454</v>
      </c>
      <c r="Q2011" s="0" t="n">
        <f aca="false">VLOOKUP(B2011,'Team Data'!$A$1:$E$659,4,FALSE())</f>
        <v>403</v>
      </c>
      <c r="R2011" s="0" t="n">
        <f aca="false">VLOOKUP(B2011,'Team Data'!$A$1:$E$659,5,FALSE())</f>
        <v>509</v>
      </c>
      <c r="S2011" s="0" t="n">
        <f aca="false">IF(I2011=1,(MIN(30,(C2011-D2011)))*(M2011/(M2011+N2011))*(Q2011/(Q2011+R2011)),(MAX(-30,(C2011-D2011)))*(N2011/(M2011+N2011))*(R2011/(R2011+Q2011)))</f>
        <v>-7.90661549707602</v>
      </c>
      <c r="T2011" s="0" t="n">
        <f aca="false">IF(J2011=1,(MIN(30,(D2011-C2011)))*(K2011/(K2011+L2011))*(O2011/(O2011+P2011)),(MAX(-30,(D2011-C2011)))*(L2011/(K2011+L2011))*(P2011/(P2011+O2011)))</f>
        <v>5.00343170899108</v>
      </c>
      <c r="U2011" s="7" t="n">
        <v>43086</v>
      </c>
    </row>
    <row r="2012" customFormat="false" ht="15" hidden="false" customHeight="false" outlineLevel="0" collapsed="false">
      <c r="A2012" s="0" t="s">
        <v>667</v>
      </c>
      <c r="B2012" s="0" t="s">
        <v>168</v>
      </c>
      <c r="C2012" s="0" t="n">
        <v>70</v>
      </c>
      <c r="D2012" s="0" t="n">
        <v>109</v>
      </c>
      <c r="E2012" s="0" t="n">
        <v>28</v>
      </c>
      <c r="F2012" s="0" t="n">
        <v>46</v>
      </c>
      <c r="G2012" s="0" t="n">
        <v>13</v>
      </c>
      <c r="H2012" s="0" t="n">
        <v>12</v>
      </c>
      <c r="I2012" s="0" t="n">
        <v>0</v>
      </c>
      <c r="J2012" s="0" t="n">
        <v>1</v>
      </c>
      <c r="K2012" s="0" t="n">
        <f aca="false">VLOOKUP(A2012,'Team Data'!$A$1:$E$659,2,FALSE())</f>
        <v>0</v>
      </c>
      <c r="L2012" s="0" t="n">
        <f aca="false">VLOOKUP(A2012,'Team Data'!$A$1:$E$659,3,FALSE())</f>
        <v>1</v>
      </c>
      <c r="M2012" s="0" t="n">
        <f aca="false">VLOOKUP(B2012,'Team Data'!$A$1:$E$659,2,FALSE())</f>
        <v>16</v>
      </c>
      <c r="N2012" s="0" t="n">
        <f aca="false">VLOOKUP(B2012,'Team Data'!$A$1:$E$659,3,FALSE())</f>
        <v>18</v>
      </c>
      <c r="O2012" s="0" t="n">
        <f aca="false">VLOOKUP(A2012,'Team Data'!$A$1:$E$659,4,FALSE())</f>
        <v>16</v>
      </c>
      <c r="P2012" s="0" t="n">
        <f aca="false">VLOOKUP(A2012,'Team Data'!$A$1:$E$659,5,FALSE())</f>
        <v>18</v>
      </c>
      <c r="Q2012" s="0" t="n">
        <f aca="false">VLOOKUP(B2012,'Team Data'!$A$1:$E$659,4,FALSE())</f>
        <v>575</v>
      </c>
      <c r="R2012" s="0" t="n">
        <f aca="false">VLOOKUP(B2012,'Team Data'!$A$1:$E$659,5,FALSE())</f>
        <v>481</v>
      </c>
      <c r="S2012" s="0" t="n">
        <f aca="false">IF(I2012=1,(MIN(30,(C2012-D2012)))*(M2012/(M2012+N2012))*(Q2012/(Q2012+R2012)),(MAX(-30,(C2012-D2012)))*(N2012/(M2012+N2012))*(R2012/(R2012+Q2012)))</f>
        <v>-7.23429144385027</v>
      </c>
      <c r="T2012" s="0" t="n">
        <f aca="false">IF(J2012=1,(MIN(30,(D2012-C2012)))*(K2012/(K2012+L2012))*(O2012/(O2012+P2012)),(MAX(-30,(D2012-C2012)))*(L2012/(K2012+L2012))*(P2012/(P2012+O2012)))</f>
        <v>0</v>
      </c>
      <c r="U2012" s="7" t="n">
        <v>43086</v>
      </c>
    </row>
    <row r="2013" customFormat="false" ht="15" hidden="false" customHeight="false" outlineLevel="0" collapsed="false">
      <c r="A2013" s="0" t="s">
        <v>6</v>
      </c>
      <c r="B2013" s="0" t="s">
        <v>145</v>
      </c>
      <c r="C2013" s="0" t="n">
        <v>65</v>
      </c>
      <c r="D2013" s="0" t="n">
        <v>67</v>
      </c>
      <c r="E2013" s="0" t="n">
        <v>29</v>
      </c>
      <c r="F2013" s="0" t="n">
        <v>42</v>
      </c>
      <c r="G2013" s="0" t="n">
        <v>25</v>
      </c>
      <c r="H2013" s="0" t="n">
        <v>30</v>
      </c>
      <c r="I2013" s="0" t="n">
        <v>0</v>
      </c>
      <c r="J2013" s="0" t="n">
        <v>1</v>
      </c>
      <c r="K2013" s="0" t="n">
        <f aca="false">VLOOKUP(A2013,'Team Data'!$A$1:$E$659,2,FALSE())</f>
        <v>16</v>
      </c>
      <c r="L2013" s="0" t="n">
        <f aca="false">VLOOKUP(A2013,'Team Data'!$A$1:$E$659,3,FALSE())</f>
        <v>16</v>
      </c>
      <c r="M2013" s="0" t="n">
        <f aca="false">VLOOKUP(B2013,'Team Data'!$A$1:$E$659,2,FALSE())</f>
        <v>23</v>
      </c>
      <c r="N2013" s="0" t="n">
        <f aca="false">VLOOKUP(B2013,'Team Data'!$A$1:$E$659,3,FALSE())</f>
        <v>10</v>
      </c>
      <c r="O2013" s="0" t="n">
        <f aca="false">VLOOKUP(A2013,'Team Data'!$A$1:$E$659,4,FALSE())</f>
        <v>459</v>
      </c>
      <c r="P2013" s="0" t="n">
        <f aca="false">VLOOKUP(A2013,'Team Data'!$A$1:$E$659,5,FALSE())</f>
        <v>461</v>
      </c>
      <c r="Q2013" s="0" t="n">
        <f aca="false">VLOOKUP(B2013,'Team Data'!$A$1:$E$659,4,FALSE())</f>
        <v>503</v>
      </c>
      <c r="R2013" s="0" t="n">
        <f aca="false">VLOOKUP(B2013,'Team Data'!$A$1:$E$659,5,FALSE())</f>
        <v>487</v>
      </c>
      <c r="S2013" s="0" t="n">
        <f aca="false">IF(I2013=1,(MIN(30,(C2013-D2013)))*(M2013/(M2013+N2013))*(Q2013/(Q2013+R2013)),(MAX(-30,(C2013-D2013)))*(N2013/(M2013+N2013))*(R2013/(R2013+Q2013)))</f>
        <v>-0.298132843587389</v>
      </c>
      <c r="T2013" s="0" t="n">
        <f aca="false">IF(J2013=1,(MIN(30,(D2013-C2013)))*(K2013/(K2013+L2013))*(O2013/(O2013+P2013)),(MAX(-30,(D2013-C2013)))*(L2013/(K2013+L2013))*(P2013/(P2013+O2013)))</f>
        <v>0.498913043478261</v>
      </c>
      <c r="U2013" s="7" t="n">
        <v>43086</v>
      </c>
    </row>
    <row r="2014" customFormat="false" ht="15" hidden="false" customHeight="false" outlineLevel="0" collapsed="false">
      <c r="A2014" s="0" t="s">
        <v>643</v>
      </c>
      <c r="B2014" s="0" t="s">
        <v>348</v>
      </c>
      <c r="C2014" s="0" t="n">
        <v>69</v>
      </c>
      <c r="D2014" s="0" t="n">
        <v>126</v>
      </c>
      <c r="E2014" s="0" t="n">
        <v>26</v>
      </c>
      <c r="F2014" s="0" t="n">
        <v>42</v>
      </c>
      <c r="G2014" s="0" t="n">
        <v>17</v>
      </c>
      <c r="H2014" s="0" t="n">
        <v>10</v>
      </c>
      <c r="I2014" s="0" t="n">
        <v>0</v>
      </c>
      <c r="J2014" s="0" t="n">
        <v>1</v>
      </c>
      <c r="K2014" s="0" t="n">
        <f aca="false">VLOOKUP(A2014,'Team Data'!$A$1:$E$659,2,FALSE())</f>
        <v>0</v>
      </c>
      <c r="L2014" s="0" t="n">
        <f aca="false">VLOOKUP(A2014,'Team Data'!$A$1:$E$659,3,FALSE())</f>
        <v>3</v>
      </c>
      <c r="M2014" s="0" t="n">
        <f aca="false">VLOOKUP(B2014,'Team Data'!$A$1:$E$659,2,FALSE())</f>
        <v>19</v>
      </c>
      <c r="N2014" s="0" t="n">
        <f aca="false">VLOOKUP(B2014,'Team Data'!$A$1:$E$659,3,FALSE())</f>
        <v>12</v>
      </c>
      <c r="O2014" s="0" t="n">
        <f aca="false">VLOOKUP(A2014,'Team Data'!$A$1:$E$659,4,FALSE())</f>
        <v>56</v>
      </c>
      <c r="P2014" s="0" t="n">
        <f aca="false">VLOOKUP(A2014,'Team Data'!$A$1:$E$659,5,FALSE())</f>
        <v>41</v>
      </c>
      <c r="Q2014" s="0" t="n">
        <f aca="false">VLOOKUP(B2014,'Team Data'!$A$1:$E$659,4,FALSE())</f>
        <v>519</v>
      </c>
      <c r="R2014" s="0" t="n">
        <f aca="false">VLOOKUP(B2014,'Team Data'!$A$1:$E$659,5,FALSE())</f>
        <v>432</v>
      </c>
      <c r="S2014" s="0" t="n">
        <f aca="false">IF(I2014=1,(MIN(30,(C2014-D2014)))*(M2014/(M2014+N2014))*(Q2014/(Q2014+R2014)),(MAX(-30,(C2014-D2014)))*(N2014/(M2014+N2014))*(R2014/(R2014+Q2014)))</f>
        <v>-5.27526203317391</v>
      </c>
      <c r="T2014" s="0" t="n">
        <f aca="false">IF(J2014=1,(MIN(30,(D2014-C2014)))*(K2014/(K2014+L2014))*(O2014/(O2014+P2014)),(MAX(-30,(D2014-C2014)))*(L2014/(K2014+L2014))*(P2014/(P2014+O2014)))</f>
        <v>0</v>
      </c>
      <c r="U2014" s="7" t="n">
        <v>43086</v>
      </c>
    </row>
    <row r="2015" customFormat="false" ht="15" hidden="false" customHeight="false" outlineLevel="0" collapsed="false">
      <c r="A2015" s="0" t="s">
        <v>96</v>
      </c>
      <c r="B2015" s="0" t="s">
        <v>108</v>
      </c>
      <c r="C2015" s="0" t="n">
        <v>80</v>
      </c>
      <c r="D2015" s="0" t="n">
        <v>79</v>
      </c>
      <c r="E2015" s="0" t="n">
        <v>38</v>
      </c>
      <c r="F2015" s="0" t="n">
        <v>35</v>
      </c>
      <c r="G2015" s="0" t="n">
        <v>14</v>
      </c>
      <c r="H2015" s="0" t="n">
        <v>13</v>
      </c>
      <c r="I2015" s="0" t="n">
        <v>1</v>
      </c>
      <c r="J2015" s="0" t="n">
        <v>0</v>
      </c>
      <c r="K2015" s="0" t="n">
        <f aca="false">VLOOKUP(A2015,'Team Data'!$A$1:$E$659,2,FALSE())</f>
        <v>14</v>
      </c>
      <c r="L2015" s="0" t="n">
        <f aca="false">VLOOKUP(A2015,'Team Data'!$A$1:$E$659,3,FALSE())</f>
        <v>18</v>
      </c>
      <c r="M2015" s="0" t="n">
        <f aca="false">VLOOKUP(B2015,'Team Data'!$A$1:$E$659,2,FALSE())</f>
        <v>19</v>
      </c>
      <c r="N2015" s="0" t="n">
        <f aca="false">VLOOKUP(B2015,'Team Data'!$A$1:$E$659,3,FALSE())</f>
        <v>16</v>
      </c>
      <c r="O2015" s="0" t="n">
        <f aca="false">VLOOKUP(A2015,'Team Data'!$A$1:$E$659,4,FALSE())</f>
        <v>509</v>
      </c>
      <c r="P2015" s="0" t="n">
        <f aca="false">VLOOKUP(A2015,'Team Data'!$A$1:$E$659,5,FALSE())</f>
        <v>460</v>
      </c>
      <c r="Q2015" s="0" t="n">
        <f aca="false">VLOOKUP(B2015,'Team Data'!$A$1:$E$659,4,FALSE())</f>
        <v>472</v>
      </c>
      <c r="R2015" s="0" t="n">
        <f aca="false">VLOOKUP(B2015,'Team Data'!$A$1:$E$659,5,FALSE())</f>
        <v>580</v>
      </c>
      <c r="S2015" s="0" t="n">
        <f aca="false">IF(I2015=1,(MIN(30,(C2015-D2015)))*(M2015/(M2015+N2015))*(Q2015/(Q2015+R2015)),(MAX(-30,(C2015-D2015)))*(N2015/(M2015+N2015))*(R2015/(R2015+Q2015)))</f>
        <v>0.243563280825638</v>
      </c>
      <c r="T2015" s="0" t="n">
        <f aca="false">IF(J2015=1,(MIN(30,(D2015-C2015)))*(K2015/(K2015+L2015))*(O2015/(O2015+P2015)),(MAX(-30,(D2015-C2015)))*(L2015/(K2015+L2015))*(P2015/(P2015+O2015)))</f>
        <v>-0.26702786377709</v>
      </c>
      <c r="U2015" s="7" t="n">
        <v>43086</v>
      </c>
    </row>
    <row r="2016" customFormat="false" ht="15" hidden="false" customHeight="false" outlineLevel="0" collapsed="false">
      <c r="A2016" s="0" t="s">
        <v>46</v>
      </c>
      <c r="B2016" s="0" t="s">
        <v>181</v>
      </c>
      <c r="C2016" s="0" t="n">
        <v>94</v>
      </c>
      <c r="D2016" s="0" t="n">
        <v>98</v>
      </c>
      <c r="E2016" s="0" t="n">
        <v>33</v>
      </c>
      <c r="F2016" s="0" t="n">
        <v>47</v>
      </c>
      <c r="G2016" s="0" t="n">
        <v>19</v>
      </c>
      <c r="H2016" s="0" t="n">
        <v>28</v>
      </c>
      <c r="I2016" s="0" t="n">
        <v>0</v>
      </c>
      <c r="J2016" s="0" t="n">
        <v>1</v>
      </c>
      <c r="K2016" s="0" t="n">
        <f aca="false">VLOOKUP(A2016,'Team Data'!$A$1:$E$659,2,FALSE())</f>
        <v>18</v>
      </c>
      <c r="L2016" s="0" t="n">
        <f aca="false">VLOOKUP(A2016,'Team Data'!$A$1:$E$659,3,FALSE())</f>
        <v>17</v>
      </c>
      <c r="M2016" s="0" t="n">
        <f aca="false">VLOOKUP(B2016,'Team Data'!$A$1:$E$659,2,FALSE())</f>
        <v>8</v>
      </c>
      <c r="N2016" s="0" t="n">
        <f aca="false">VLOOKUP(B2016,'Team Data'!$A$1:$E$659,3,FALSE())</f>
        <v>21</v>
      </c>
      <c r="O2016" s="0" t="n">
        <f aca="false">VLOOKUP(A2016,'Team Data'!$A$1:$E$659,4,FALSE())</f>
        <v>546</v>
      </c>
      <c r="P2016" s="0" t="n">
        <f aca="false">VLOOKUP(A2016,'Team Data'!$A$1:$E$659,5,FALSE())</f>
        <v>561</v>
      </c>
      <c r="Q2016" s="0" t="n">
        <f aca="false">VLOOKUP(B2016,'Team Data'!$A$1:$E$659,4,FALSE())</f>
        <v>484</v>
      </c>
      <c r="R2016" s="0" t="n">
        <f aca="false">VLOOKUP(B2016,'Team Data'!$A$1:$E$659,5,FALSE())</f>
        <v>397</v>
      </c>
      <c r="S2016" s="0" t="n">
        <f aca="false">IF(I2016=1,(MIN(30,(C2016-D2016)))*(M2016/(M2016+N2016))*(Q2016/(Q2016+R2016)),(MAX(-30,(C2016-D2016)))*(N2016/(M2016+N2016))*(R2016/(R2016+Q2016)))</f>
        <v>-1.30525656581471</v>
      </c>
      <c r="T2016" s="0" t="n">
        <f aca="false">IF(J2016=1,(MIN(30,(D2016-C2016)))*(K2016/(K2016+L2016))*(O2016/(O2016+P2016)),(MAX(-30,(D2016-C2016)))*(L2016/(K2016+L2016))*(P2016/(P2016+O2016)))</f>
        <v>1.01463414634146</v>
      </c>
      <c r="U2016" s="7" t="n">
        <v>43086</v>
      </c>
    </row>
    <row r="2017" customFormat="false" ht="15" hidden="false" customHeight="false" outlineLevel="0" collapsed="false">
      <c r="A2017" s="0" t="s">
        <v>351</v>
      </c>
      <c r="B2017" s="0" t="s">
        <v>112</v>
      </c>
      <c r="C2017" s="0" t="n">
        <v>70</v>
      </c>
      <c r="D2017" s="0" t="n">
        <v>57</v>
      </c>
      <c r="E2017" s="0" t="n">
        <v>35</v>
      </c>
      <c r="F2017" s="0" t="n">
        <v>22</v>
      </c>
      <c r="G2017" s="0" t="n">
        <v>11</v>
      </c>
      <c r="H2017" s="0" t="n">
        <v>10</v>
      </c>
      <c r="I2017" s="0" t="n">
        <v>1</v>
      </c>
      <c r="J2017" s="0" t="n">
        <v>0</v>
      </c>
      <c r="K2017" s="0" t="n">
        <f aca="false">VLOOKUP(A2017,'Team Data'!$A$1:$E$659,2,FALSE())</f>
        <v>21</v>
      </c>
      <c r="L2017" s="0" t="n">
        <f aca="false">VLOOKUP(A2017,'Team Data'!$A$1:$E$659,3,FALSE())</f>
        <v>13</v>
      </c>
      <c r="M2017" s="0" t="n">
        <f aca="false">VLOOKUP(B2017,'Team Data'!$A$1:$E$659,2,FALSE())</f>
        <v>14</v>
      </c>
      <c r="N2017" s="0" t="n">
        <f aca="false">VLOOKUP(B2017,'Team Data'!$A$1:$E$659,3,FALSE())</f>
        <v>16</v>
      </c>
      <c r="O2017" s="0" t="n">
        <f aca="false">VLOOKUP(A2017,'Team Data'!$A$1:$E$659,4,FALSE())</f>
        <v>532</v>
      </c>
      <c r="P2017" s="0" t="n">
        <f aca="false">VLOOKUP(A2017,'Team Data'!$A$1:$E$659,5,FALSE())</f>
        <v>495</v>
      </c>
      <c r="Q2017" s="0" t="n">
        <f aca="false">VLOOKUP(B2017,'Team Data'!$A$1:$E$659,4,FALSE())</f>
        <v>437</v>
      </c>
      <c r="R2017" s="0" t="n">
        <f aca="false">VLOOKUP(B2017,'Team Data'!$A$1:$E$659,5,FALSE())</f>
        <v>467</v>
      </c>
      <c r="S2017" s="0" t="n">
        <f aca="false">IF(I2017=1,(MIN(30,(C2017-D2017)))*(M2017/(M2017+N2017))*(Q2017/(Q2017+R2017)),(MAX(-30,(C2017-D2017)))*(N2017/(M2017+N2017))*(R2017/(R2017+Q2017)))</f>
        <v>2.93266961651917</v>
      </c>
      <c r="T2017" s="0" t="n">
        <f aca="false">IF(J2017=1,(MIN(30,(D2017-C2017)))*(K2017/(K2017+L2017))*(O2017/(O2017+P2017)),(MAX(-30,(D2017-C2017)))*(L2017/(K2017+L2017))*(P2017/(P2017+O2017)))</f>
        <v>-2.3957557706627</v>
      </c>
      <c r="U2017" s="7" t="n">
        <v>43086</v>
      </c>
    </row>
    <row r="2018" customFormat="false" ht="15" hidden="false" customHeight="false" outlineLevel="0" collapsed="false">
      <c r="A2018" s="0" t="s">
        <v>95</v>
      </c>
      <c r="B2018" s="0" t="s">
        <v>318</v>
      </c>
      <c r="C2018" s="0" t="n">
        <v>90</v>
      </c>
      <c r="D2018" s="0" t="n">
        <v>84</v>
      </c>
      <c r="E2018" s="0" t="n">
        <v>29</v>
      </c>
      <c r="F2018" s="0" t="n">
        <v>40</v>
      </c>
      <c r="G2018" s="0" t="n">
        <v>14</v>
      </c>
      <c r="H2018" s="0" t="n">
        <v>13</v>
      </c>
      <c r="I2018" s="0" t="n">
        <v>1</v>
      </c>
      <c r="J2018" s="0" t="n">
        <v>0</v>
      </c>
      <c r="K2018" s="0" t="n">
        <f aca="false">VLOOKUP(A2018,'Team Data'!$A$1:$E$659,2,FALSE())</f>
        <v>23</v>
      </c>
      <c r="L2018" s="0" t="n">
        <f aca="false">VLOOKUP(A2018,'Team Data'!$A$1:$E$659,3,FALSE())</f>
        <v>9</v>
      </c>
      <c r="M2018" s="0" t="n">
        <f aca="false">VLOOKUP(B2018,'Team Data'!$A$1:$E$659,2,FALSE())</f>
        <v>11</v>
      </c>
      <c r="N2018" s="0" t="n">
        <f aca="false">VLOOKUP(B2018,'Team Data'!$A$1:$E$659,3,FALSE())</f>
        <v>21</v>
      </c>
      <c r="O2018" s="0" t="n">
        <f aca="false">VLOOKUP(A2018,'Team Data'!$A$1:$E$659,4,FALSE())</f>
        <v>502</v>
      </c>
      <c r="P2018" s="0" t="n">
        <f aca="false">VLOOKUP(A2018,'Team Data'!$A$1:$E$659,5,FALSE())</f>
        <v>485</v>
      </c>
      <c r="Q2018" s="0" t="n">
        <f aca="false">VLOOKUP(B2018,'Team Data'!$A$1:$E$659,4,FALSE())</f>
        <v>542</v>
      </c>
      <c r="R2018" s="0" t="n">
        <f aca="false">VLOOKUP(B2018,'Team Data'!$A$1:$E$659,5,FALSE())</f>
        <v>440</v>
      </c>
      <c r="S2018" s="0" t="n">
        <f aca="false">IF(I2018=1,(MIN(30,(C2018-D2018)))*(M2018/(M2018+N2018))*(Q2018/(Q2018+R2018)),(MAX(-30,(C2018-D2018)))*(N2018/(M2018+N2018))*(R2018/(R2018+Q2018)))</f>
        <v>1.13836558044807</v>
      </c>
      <c r="T2018" s="0" t="n">
        <f aca="false">IF(J2018=1,(MIN(30,(D2018-C2018)))*(K2018/(K2018+L2018))*(O2018/(O2018+P2018)),(MAX(-30,(D2018-C2018)))*(L2018/(K2018+L2018))*(P2018/(P2018+O2018)))</f>
        <v>-0.829217325227964</v>
      </c>
      <c r="U2018" s="7" t="n">
        <v>43086</v>
      </c>
    </row>
    <row r="2019" customFormat="false" ht="15" hidden="false" customHeight="false" outlineLevel="0" collapsed="false">
      <c r="A2019" s="0" t="s">
        <v>332</v>
      </c>
      <c r="B2019" s="0" t="s">
        <v>16</v>
      </c>
      <c r="C2019" s="0" t="n">
        <v>64</v>
      </c>
      <c r="D2019" s="0" t="n">
        <v>76</v>
      </c>
      <c r="E2019" s="0" t="n">
        <v>37</v>
      </c>
      <c r="F2019" s="0" t="n">
        <v>47</v>
      </c>
      <c r="G2019" s="0" t="n">
        <v>15</v>
      </c>
      <c r="H2019" s="0" t="n">
        <v>17</v>
      </c>
      <c r="I2019" s="0" t="n">
        <v>0</v>
      </c>
      <c r="J2019" s="0" t="n">
        <v>1</v>
      </c>
      <c r="K2019" s="0" t="n">
        <f aca="false">VLOOKUP(A2019,'Team Data'!$A$1:$E$659,2,FALSE())</f>
        <v>12</v>
      </c>
      <c r="L2019" s="0" t="n">
        <f aca="false">VLOOKUP(A2019,'Team Data'!$A$1:$E$659,3,FALSE())</f>
        <v>20</v>
      </c>
      <c r="M2019" s="0" t="n">
        <f aca="false">VLOOKUP(B2019,'Team Data'!$A$1:$E$659,2,FALSE())</f>
        <v>20</v>
      </c>
      <c r="N2019" s="0" t="n">
        <f aca="false">VLOOKUP(B2019,'Team Data'!$A$1:$E$659,3,FALSE())</f>
        <v>12</v>
      </c>
      <c r="O2019" s="0" t="n">
        <f aca="false">VLOOKUP(A2019,'Team Data'!$A$1:$E$659,4,FALSE())</f>
        <v>669</v>
      </c>
      <c r="P2019" s="0" t="n">
        <f aca="false">VLOOKUP(A2019,'Team Data'!$A$1:$E$659,5,FALSE())</f>
        <v>411</v>
      </c>
      <c r="Q2019" s="0" t="n">
        <f aca="false">VLOOKUP(B2019,'Team Data'!$A$1:$E$659,4,FALSE())</f>
        <v>595</v>
      </c>
      <c r="R2019" s="0" t="n">
        <f aca="false">VLOOKUP(B2019,'Team Data'!$A$1:$E$659,5,FALSE())</f>
        <v>484</v>
      </c>
      <c r="S2019" s="0" t="n">
        <f aca="false">IF(I2019=1,(MIN(30,(C2019-D2019)))*(M2019/(M2019+N2019))*(Q2019/(Q2019+R2019)),(MAX(-30,(C2019-D2019)))*(N2019/(M2019+N2019))*(R2019/(R2019+Q2019)))</f>
        <v>-2.01853568118628</v>
      </c>
      <c r="T2019" s="0" t="n">
        <f aca="false">IF(J2019=1,(MIN(30,(D2019-C2019)))*(K2019/(K2019+L2019))*(O2019/(O2019+P2019)),(MAX(-30,(D2019-C2019)))*(L2019/(K2019+L2019))*(P2019/(P2019+O2019)))</f>
        <v>2.7875</v>
      </c>
      <c r="U2019" s="7" t="n">
        <v>43086</v>
      </c>
    </row>
    <row r="2020" customFormat="false" ht="15" hidden="false" customHeight="false" outlineLevel="0" collapsed="false">
      <c r="A2020" s="0" t="s">
        <v>668</v>
      </c>
      <c r="B2020" s="0" t="s">
        <v>220</v>
      </c>
      <c r="C2020" s="0" t="n">
        <v>58</v>
      </c>
      <c r="D2020" s="0" t="n">
        <v>99</v>
      </c>
      <c r="E2020" s="0" t="n">
        <v>23</v>
      </c>
      <c r="F2020" s="0" t="n">
        <v>45</v>
      </c>
      <c r="G2020" s="0" t="n">
        <v>17</v>
      </c>
      <c r="H2020" s="0" t="n">
        <v>14</v>
      </c>
      <c r="I2020" s="0" t="n">
        <v>0</v>
      </c>
      <c r="J2020" s="0" t="n">
        <v>1</v>
      </c>
      <c r="K2020" s="0" t="n">
        <f aca="false">VLOOKUP(A2020,'Team Data'!$A$1:$E$659,2,FALSE())</f>
        <v>0</v>
      </c>
      <c r="L2020" s="0" t="n">
        <f aca="false">VLOOKUP(A2020,'Team Data'!$A$1:$E$659,3,FALSE())</f>
        <v>1</v>
      </c>
      <c r="M2020" s="0" t="n">
        <f aca="false">VLOOKUP(B2020,'Team Data'!$A$1:$E$659,2,FALSE())</f>
        <v>9</v>
      </c>
      <c r="N2020" s="0" t="n">
        <f aca="false">VLOOKUP(B2020,'Team Data'!$A$1:$E$659,3,FALSE())</f>
        <v>22</v>
      </c>
      <c r="O2020" s="0" t="n">
        <f aca="false">VLOOKUP(A2020,'Team Data'!$A$1:$E$659,4,FALSE())</f>
        <v>9</v>
      </c>
      <c r="P2020" s="0" t="n">
        <f aca="false">VLOOKUP(A2020,'Team Data'!$A$1:$E$659,5,FALSE())</f>
        <v>22</v>
      </c>
      <c r="Q2020" s="0" t="n">
        <f aca="false">VLOOKUP(B2020,'Team Data'!$A$1:$E$659,4,FALSE())</f>
        <v>532</v>
      </c>
      <c r="R2020" s="0" t="n">
        <f aca="false">VLOOKUP(B2020,'Team Data'!$A$1:$E$659,5,FALSE())</f>
        <v>421</v>
      </c>
      <c r="S2020" s="0" t="n">
        <f aca="false">IF(I2020=1,(MIN(30,(C2020-D2020)))*(M2020/(M2020+N2020))*(Q2020/(Q2020+R2020)),(MAX(-30,(C2020-D2020)))*(N2020/(M2020+N2020))*(R2020/(R2020+Q2020)))</f>
        <v>-9.40527366888942</v>
      </c>
      <c r="T2020" s="0" t="n">
        <f aca="false">IF(J2020=1,(MIN(30,(D2020-C2020)))*(K2020/(K2020+L2020))*(O2020/(O2020+P2020)),(MAX(-30,(D2020-C2020)))*(L2020/(K2020+L2020))*(P2020/(P2020+O2020)))</f>
        <v>0</v>
      </c>
      <c r="U2020" s="7" t="n">
        <v>43086</v>
      </c>
    </row>
    <row r="2021" customFormat="false" ht="15" hidden="false" customHeight="false" outlineLevel="0" collapsed="false">
      <c r="A2021" s="0" t="s">
        <v>284</v>
      </c>
      <c r="B2021" s="0" t="s">
        <v>234</v>
      </c>
      <c r="C2021" s="0" t="n">
        <v>60</v>
      </c>
      <c r="D2021" s="0" t="n">
        <v>62</v>
      </c>
      <c r="E2021" s="0" t="n">
        <v>35</v>
      </c>
      <c r="F2021" s="0" t="n">
        <v>38</v>
      </c>
      <c r="G2021" s="0" t="n">
        <v>14</v>
      </c>
      <c r="H2021" s="0" t="n">
        <v>13</v>
      </c>
      <c r="I2021" s="0" t="n">
        <v>0</v>
      </c>
      <c r="J2021" s="0" t="n">
        <v>1</v>
      </c>
      <c r="K2021" s="0" t="n">
        <f aca="false">VLOOKUP(A2021,'Team Data'!$A$1:$E$659,2,FALSE())</f>
        <v>13</v>
      </c>
      <c r="L2021" s="0" t="n">
        <f aca="false">VLOOKUP(A2021,'Team Data'!$A$1:$E$659,3,FALSE())</f>
        <v>18</v>
      </c>
      <c r="M2021" s="0" t="n">
        <f aca="false">VLOOKUP(B2021,'Team Data'!$A$1:$E$659,2,FALSE())</f>
        <v>19</v>
      </c>
      <c r="N2021" s="0" t="n">
        <f aca="false">VLOOKUP(B2021,'Team Data'!$A$1:$E$659,3,FALSE())</f>
        <v>13</v>
      </c>
      <c r="O2021" s="0" t="n">
        <f aca="false">VLOOKUP(A2021,'Team Data'!$A$1:$E$659,4,FALSE())</f>
        <v>512</v>
      </c>
      <c r="P2021" s="0" t="n">
        <f aca="false">VLOOKUP(A2021,'Team Data'!$A$1:$E$659,5,FALSE())</f>
        <v>455</v>
      </c>
      <c r="Q2021" s="0" t="n">
        <f aca="false">VLOOKUP(B2021,'Team Data'!$A$1:$E$659,4,FALSE())</f>
        <v>655</v>
      </c>
      <c r="R2021" s="0" t="n">
        <f aca="false">VLOOKUP(B2021,'Team Data'!$A$1:$E$659,5,FALSE())</f>
        <v>411</v>
      </c>
      <c r="S2021" s="0" t="n">
        <f aca="false">IF(I2021=1,(MIN(30,(C2021-D2021)))*(M2021/(M2021+N2021))*(Q2021/(Q2021+R2021)),(MAX(-30,(C2021-D2021)))*(N2021/(M2021+N2021))*(R2021/(R2021+Q2021)))</f>
        <v>-0.313262195121951</v>
      </c>
      <c r="T2021" s="0" t="n">
        <f aca="false">IF(J2021=1,(MIN(30,(D2021-C2021)))*(K2021/(K2021+L2021))*(O2021/(O2021+P2021)),(MAX(-30,(D2021-C2021)))*(L2021/(K2021+L2021))*(P2021/(P2021+O2021)))</f>
        <v>0.444073789905594</v>
      </c>
      <c r="U2021" s="7" t="n">
        <v>43086</v>
      </c>
    </row>
    <row r="2022" customFormat="false" ht="15" hidden="false" customHeight="false" outlineLevel="0" collapsed="false">
      <c r="A2022" s="0" t="s">
        <v>307</v>
      </c>
      <c r="B2022" s="0" t="s">
        <v>179</v>
      </c>
      <c r="C2022" s="0" t="n">
        <v>61</v>
      </c>
      <c r="D2022" s="0" t="n">
        <v>77</v>
      </c>
      <c r="E2022" s="0" t="n">
        <v>23</v>
      </c>
      <c r="F2022" s="0" t="n">
        <v>40</v>
      </c>
      <c r="G2022" s="0" t="n">
        <v>16</v>
      </c>
      <c r="H2022" s="0" t="n">
        <v>20</v>
      </c>
      <c r="I2022" s="0" t="n">
        <v>0</v>
      </c>
      <c r="J2022" s="0" t="n">
        <v>1</v>
      </c>
      <c r="K2022" s="0" t="n">
        <f aca="false">VLOOKUP(A2022,'Team Data'!$A$1:$E$659,2,FALSE())</f>
        <v>9</v>
      </c>
      <c r="L2022" s="0" t="n">
        <f aca="false">VLOOKUP(A2022,'Team Data'!$A$1:$E$659,3,FALSE())</f>
        <v>22</v>
      </c>
      <c r="M2022" s="0" t="n">
        <f aca="false">VLOOKUP(B2022,'Team Data'!$A$1:$E$659,2,FALSE())</f>
        <v>26</v>
      </c>
      <c r="N2022" s="0" t="n">
        <f aca="false">VLOOKUP(B2022,'Team Data'!$A$1:$E$659,3,FALSE())</f>
        <v>8</v>
      </c>
      <c r="O2022" s="0" t="n">
        <f aca="false">VLOOKUP(A2022,'Team Data'!$A$1:$E$659,4,FALSE())</f>
        <v>491</v>
      </c>
      <c r="P2022" s="0" t="n">
        <f aca="false">VLOOKUP(A2022,'Team Data'!$A$1:$E$659,5,FALSE())</f>
        <v>453</v>
      </c>
      <c r="Q2022" s="0" t="n">
        <f aca="false">VLOOKUP(B2022,'Team Data'!$A$1:$E$659,4,FALSE())</f>
        <v>523</v>
      </c>
      <c r="R2022" s="0" t="n">
        <f aca="false">VLOOKUP(B2022,'Team Data'!$A$1:$E$659,5,FALSE())</f>
        <v>545</v>
      </c>
      <c r="S2022" s="0" t="n">
        <f aca="false">IF(I2022=1,(MIN(30,(C2022-D2022)))*(M2022/(M2022+N2022))*(Q2022/(Q2022+R2022)),(MAX(-30,(C2022-D2022)))*(N2022/(M2022+N2022))*(R2022/(R2022+Q2022)))</f>
        <v>-1.9211280017625</v>
      </c>
      <c r="T2022" s="0" t="n">
        <f aca="false">IF(J2022=1,(MIN(30,(D2022-C2022)))*(K2022/(K2022+L2022))*(O2022/(O2022+P2022)),(MAX(-30,(D2022-C2022)))*(L2022/(K2022+L2022))*(P2022/(P2022+O2022)))</f>
        <v>2.41607435757244</v>
      </c>
      <c r="U2022" s="7" t="n">
        <v>43086</v>
      </c>
    </row>
    <row r="2023" customFormat="false" ht="15" hidden="false" customHeight="false" outlineLevel="0" collapsed="false">
      <c r="A2023" s="0" t="s">
        <v>52</v>
      </c>
      <c r="B2023" s="0" t="s">
        <v>290</v>
      </c>
      <c r="C2023" s="0" t="n">
        <v>76</v>
      </c>
      <c r="D2023" s="0" t="n">
        <v>82</v>
      </c>
      <c r="E2023" s="0" t="n">
        <v>33</v>
      </c>
      <c r="F2023" s="0" t="n">
        <v>37</v>
      </c>
      <c r="G2023" s="0" t="n">
        <v>19</v>
      </c>
      <c r="H2023" s="0" t="n">
        <v>15</v>
      </c>
      <c r="I2023" s="0" t="n">
        <v>0</v>
      </c>
      <c r="J2023" s="0" t="n">
        <v>1</v>
      </c>
      <c r="K2023" s="0" t="n">
        <f aca="false">VLOOKUP(A2023,'Team Data'!$A$1:$E$659,2,FALSE())</f>
        <v>10</v>
      </c>
      <c r="L2023" s="0" t="n">
        <f aca="false">VLOOKUP(A2023,'Team Data'!$A$1:$E$659,3,FALSE())</f>
        <v>23</v>
      </c>
      <c r="M2023" s="0" t="n">
        <f aca="false">VLOOKUP(B2023,'Team Data'!$A$1:$E$659,2,FALSE())</f>
        <v>19</v>
      </c>
      <c r="N2023" s="0" t="n">
        <f aca="false">VLOOKUP(B2023,'Team Data'!$A$1:$E$659,3,FALSE())</f>
        <v>14</v>
      </c>
      <c r="O2023" s="0" t="n">
        <f aca="false">VLOOKUP(A2023,'Team Data'!$A$1:$E$659,4,FALSE())</f>
        <v>543</v>
      </c>
      <c r="P2023" s="0" t="n">
        <f aca="false">VLOOKUP(A2023,'Team Data'!$A$1:$E$659,5,FALSE())</f>
        <v>482</v>
      </c>
      <c r="Q2023" s="0" t="n">
        <f aca="false">VLOOKUP(B2023,'Team Data'!$A$1:$E$659,4,FALSE())</f>
        <v>502</v>
      </c>
      <c r="R2023" s="0" t="n">
        <f aca="false">VLOOKUP(B2023,'Team Data'!$A$1:$E$659,5,FALSE())</f>
        <v>497</v>
      </c>
      <c r="S2023" s="0" t="n">
        <f aca="false">IF(I2023=1,(MIN(30,(C2023-D2023)))*(M2023/(M2023+N2023))*(Q2023/(Q2023+R2023)),(MAX(-30,(C2023-D2023)))*(N2023/(M2023+N2023))*(R2023/(R2023+Q2023)))</f>
        <v>-1.26635726635727</v>
      </c>
      <c r="T2023" s="0" t="n">
        <f aca="false">IF(J2023=1,(MIN(30,(D2023-C2023)))*(K2023/(K2023+L2023))*(O2023/(O2023+P2023)),(MAX(-30,(D2023-C2023)))*(L2023/(K2023+L2023))*(P2023/(P2023+O2023)))</f>
        <v>0.96319290465632</v>
      </c>
      <c r="U2023" s="7" t="n">
        <v>43086</v>
      </c>
    </row>
    <row r="2024" customFormat="false" ht="15" hidden="false" customHeight="false" outlineLevel="0" collapsed="false">
      <c r="A2024" s="0" t="s">
        <v>197</v>
      </c>
      <c r="B2024" s="0" t="s">
        <v>288</v>
      </c>
      <c r="C2024" s="0" t="n">
        <v>78</v>
      </c>
      <c r="D2024" s="0" t="n">
        <v>73</v>
      </c>
      <c r="E2024" s="0" t="n">
        <v>44</v>
      </c>
      <c r="F2024" s="0" t="n">
        <v>39</v>
      </c>
      <c r="G2024" s="0" t="n">
        <v>16</v>
      </c>
      <c r="H2024" s="0" t="n">
        <v>13</v>
      </c>
      <c r="I2024" s="0" t="n">
        <v>1</v>
      </c>
      <c r="J2024" s="0" t="n">
        <v>0</v>
      </c>
      <c r="K2024" s="0" t="n">
        <f aca="false">VLOOKUP(A2024,'Team Data'!$A$1:$E$659,2,FALSE())</f>
        <v>26</v>
      </c>
      <c r="L2024" s="0" t="n">
        <f aca="false">VLOOKUP(A2024,'Team Data'!$A$1:$E$659,3,FALSE())</f>
        <v>11</v>
      </c>
      <c r="M2024" s="0" t="n">
        <f aca="false">VLOOKUP(B2024,'Team Data'!$A$1:$E$659,2,FALSE())</f>
        <v>26</v>
      </c>
      <c r="N2024" s="0" t="n">
        <f aca="false">VLOOKUP(B2024,'Team Data'!$A$1:$E$659,3,FALSE())</f>
        <v>9</v>
      </c>
      <c r="O2024" s="0" t="n">
        <f aca="false">VLOOKUP(A2024,'Team Data'!$A$1:$E$659,4,FALSE())</f>
        <v>794</v>
      </c>
      <c r="P2024" s="0" t="n">
        <f aca="false">VLOOKUP(A2024,'Team Data'!$A$1:$E$659,5,FALSE())</f>
        <v>455</v>
      </c>
      <c r="Q2024" s="0" t="n">
        <f aca="false">VLOOKUP(B2024,'Team Data'!$A$1:$E$659,4,FALSE())</f>
        <v>702</v>
      </c>
      <c r="R2024" s="0" t="n">
        <f aca="false">VLOOKUP(B2024,'Team Data'!$A$1:$E$659,5,FALSE())</f>
        <v>475</v>
      </c>
      <c r="S2024" s="0" t="n">
        <f aca="false">IF(I2024=1,(MIN(30,(C2024-D2024)))*(M2024/(M2024+N2024))*(Q2024/(Q2024+R2024)),(MAX(-30,(C2024-D2024)))*(N2024/(M2024+N2024))*(R2024/(R2024+Q2024)))</f>
        <v>2.21531739288749</v>
      </c>
      <c r="T2024" s="0" t="n">
        <f aca="false">IF(J2024=1,(MIN(30,(D2024-C2024)))*(K2024/(K2024+L2024))*(O2024/(O2024+P2024)),(MAX(-30,(D2024-C2024)))*(L2024/(K2024+L2024))*(P2024/(P2024+O2024)))</f>
        <v>-0.541514292515093</v>
      </c>
      <c r="U2024" s="7" t="n">
        <v>43086</v>
      </c>
    </row>
    <row r="2025" customFormat="false" ht="15" hidden="false" customHeight="false" outlineLevel="0" collapsed="false">
      <c r="A2025" s="0" t="s">
        <v>261</v>
      </c>
      <c r="B2025" s="0" t="s">
        <v>25</v>
      </c>
      <c r="C2025" s="0" t="n">
        <v>86</v>
      </c>
      <c r="D2025" s="0" t="n">
        <v>118</v>
      </c>
      <c r="E2025" s="0" t="n">
        <v>26</v>
      </c>
      <c r="F2025" s="0" t="n">
        <v>58</v>
      </c>
      <c r="G2025" s="0" t="n">
        <v>10</v>
      </c>
      <c r="H2025" s="0" t="n">
        <v>18</v>
      </c>
      <c r="I2025" s="0" t="n">
        <v>0</v>
      </c>
      <c r="J2025" s="0" t="n">
        <v>1</v>
      </c>
      <c r="K2025" s="0" t="n">
        <f aca="false">VLOOKUP(A2025,'Team Data'!$A$1:$E$659,2,FALSE())</f>
        <v>15</v>
      </c>
      <c r="L2025" s="0" t="n">
        <f aca="false">VLOOKUP(A2025,'Team Data'!$A$1:$E$659,3,FALSE())</f>
        <v>16</v>
      </c>
      <c r="M2025" s="0" t="n">
        <f aca="false">VLOOKUP(B2025,'Team Data'!$A$1:$E$659,2,FALSE())</f>
        <v>18</v>
      </c>
      <c r="N2025" s="0" t="n">
        <f aca="false">VLOOKUP(B2025,'Team Data'!$A$1:$E$659,3,FALSE())</f>
        <v>15</v>
      </c>
      <c r="O2025" s="0" t="n">
        <f aca="false">VLOOKUP(A2025,'Team Data'!$A$1:$E$659,4,FALSE())</f>
        <v>492</v>
      </c>
      <c r="P2025" s="0" t="n">
        <f aca="false">VLOOKUP(A2025,'Team Data'!$A$1:$E$659,5,FALSE())</f>
        <v>475</v>
      </c>
      <c r="Q2025" s="0" t="n">
        <f aca="false">VLOOKUP(B2025,'Team Data'!$A$1:$E$659,4,FALSE())</f>
        <v>668</v>
      </c>
      <c r="R2025" s="0" t="n">
        <f aca="false">VLOOKUP(B2025,'Team Data'!$A$1:$E$659,5,FALSE())</f>
        <v>423</v>
      </c>
      <c r="S2025" s="0" t="n">
        <f aca="false">IF(I2025=1,(MIN(30,(C2025-D2025)))*(M2025/(M2025+N2025))*(Q2025/(Q2025+R2025)),(MAX(-30,(C2025-D2025)))*(N2025/(M2025+N2025))*(R2025/(R2025+Q2025)))</f>
        <v>-5.28705941171569</v>
      </c>
      <c r="T2025" s="0" t="n">
        <f aca="false">IF(J2025=1,(MIN(30,(D2025-C2025)))*(K2025/(K2025+L2025))*(O2025/(O2025+P2025)),(MAX(-30,(D2025-C2025)))*(L2025/(K2025+L2025))*(P2025/(P2025+O2025)))</f>
        <v>7.3856623411282</v>
      </c>
      <c r="U2025" s="7" t="n">
        <v>43086</v>
      </c>
    </row>
    <row r="2026" customFormat="false" ht="15" hidden="false" customHeight="false" outlineLevel="0" collapsed="false">
      <c r="A2026" s="0" t="s">
        <v>88</v>
      </c>
      <c r="B2026" s="0" t="s">
        <v>103</v>
      </c>
      <c r="C2026" s="0" t="n">
        <v>54</v>
      </c>
      <c r="D2026" s="0" t="n">
        <v>79</v>
      </c>
      <c r="E2026" s="0" t="n">
        <v>34</v>
      </c>
      <c r="F2026" s="0" t="n">
        <v>45</v>
      </c>
      <c r="G2026" s="0" t="n">
        <v>18</v>
      </c>
      <c r="H2026" s="0" t="n">
        <v>14</v>
      </c>
      <c r="I2026" s="0" t="n">
        <v>0</v>
      </c>
      <c r="J2026" s="0" t="n">
        <v>1</v>
      </c>
      <c r="K2026" s="0" t="n">
        <f aca="false">VLOOKUP(A2026,'Team Data'!$A$1:$E$659,2,FALSE())</f>
        <v>9</v>
      </c>
      <c r="L2026" s="0" t="n">
        <f aca="false">VLOOKUP(A2026,'Team Data'!$A$1:$E$659,3,FALSE())</f>
        <v>25</v>
      </c>
      <c r="M2026" s="0" t="n">
        <f aca="false">VLOOKUP(B2026,'Team Data'!$A$1:$E$659,2,FALSE())</f>
        <v>13</v>
      </c>
      <c r="N2026" s="0" t="n">
        <f aca="false">VLOOKUP(B2026,'Team Data'!$A$1:$E$659,3,FALSE())</f>
        <v>19</v>
      </c>
      <c r="O2026" s="0" t="n">
        <f aca="false">VLOOKUP(A2026,'Team Data'!$A$1:$E$659,4,FALSE())</f>
        <v>507</v>
      </c>
      <c r="P2026" s="0" t="n">
        <f aca="false">VLOOKUP(A2026,'Team Data'!$A$1:$E$659,5,FALSE())</f>
        <v>582</v>
      </c>
      <c r="Q2026" s="0" t="n">
        <f aca="false">VLOOKUP(B2026,'Team Data'!$A$1:$E$659,4,FALSE())</f>
        <v>625</v>
      </c>
      <c r="R2026" s="0" t="n">
        <f aca="false">VLOOKUP(B2026,'Team Data'!$A$1:$E$659,5,FALSE())</f>
        <v>447</v>
      </c>
      <c r="S2026" s="0" t="n">
        <f aca="false">IF(I2026=1,(MIN(30,(C2026-D2026)))*(M2026/(M2026+N2026))*(Q2026/(Q2026+R2026)),(MAX(-30,(C2026-D2026)))*(N2026/(M2026+N2026))*(R2026/(R2026+Q2026)))</f>
        <v>-6.18951142723881</v>
      </c>
      <c r="T2026" s="0" t="n">
        <f aca="false">IF(J2026=1,(MIN(30,(D2026-C2026)))*(K2026/(K2026+L2026))*(O2026/(O2026+P2026)),(MAX(-30,(D2026-C2026)))*(L2026/(K2026+L2026))*(P2026/(P2026+O2026)))</f>
        <v>3.08094312105007</v>
      </c>
      <c r="U2026" s="7" t="n">
        <v>43086</v>
      </c>
    </row>
    <row r="2027" customFormat="false" ht="15" hidden="false" customHeight="false" outlineLevel="0" collapsed="false">
      <c r="A2027" s="0" t="s">
        <v>142</v>
      </c>
      <c r="B2027" s="0" t="s">
        <v>274</v>
      </c>
      <c r="C2027" s="0" t="n">
        <v>61</v>
      </c>
      <c r="D2027" s="0" t="n">
        <v>71</v>
      </c>
      <c r="E2027" s="0" t="n">
        <v>39</v>
      </c>
      <c r="F2027" s="0" t="n">
        <v>35</v>
      </c>
      <c r="G2027" s="0" t="n">
        <v>14</v>
      </c>
      <c r="H2027" s="0" t="n">
        <v>14</v>
      </c>
      <c r="I2027" s="0" t="n">
        <v>0</v>
      </c>
      <c r="J2027" s="0" t="n">
        <v>1</v>
      </c>
      <c r="K2027" s="0" t="n">
        <f aca="false">VLOOKUP(A2027,'Team Data'!$A$1:$E$659,2,FALSE())</f>
        <v>19</v>
      </c>
      <c r="L2027" s="0" t="n">
        <f aca="false">VLOOKUP(A2027,'Team Data'!$A$1:$E$659,3,FALSE())</f>
        <v>14</v>
      </c>
      <c r="M2027" s="0" t="n">
        <f aca="false">VLOOKUP(B2027,'Team Data'!$A$1:$E$659,2,FALSE())</f>
        <v>20</v>
      </c>
      <c r="N2027" s="0" t="n">
        <f aca="false">VLOOKUP(B2027,'Team Data'!$A$1:$E$659,3,FALSE())</f>
        <v>13</v>
      </c>
      <c r="O2027" s="0" t="n">
        <f aca="false">VLOOKUP(A2027,'Team Data'!$A$1:$E$659,4,FALSE())</f>
        <v>451</v>
      </c>
      <c r="P2027" s="0" t="n">
        <f aca="false">VLOOKUP(A2027,'Team Data'!$A$1:$E$659,5,FALSE())</f>
        <v>488</v>
      </c>
      <c r="Q2027" s="0" t="n">
        <f aca="false">VLOOKUP(B2027,'Team Data'!$A$1:$E$659,4,FALSE())</f>
        <v>571</v>
      </c>
      <c r="R2027" s="0" t="n">
        <f aca="false">VLOOKUP(B2027,'Team Data'!$A$1:$E$659,5,FALSE())</f>
        <v>476</v>
      </c>
      <c r="S2027" s="0" t="n">
        <f aca="false">IF(I2027=1,(MIN(30,(C2027-D2027)))*(M2027/(M2027+N2027))*(Q2027/(Q2027+R2027)),(MAX(-30,(C2027-D2027)))*(N2027/(M2027+N2027))*(R2027/(R2027+Q2027)))</f>
        <v>-1.7909756591705</v>
      </c>
      <c r="T2027" s="0" t="n">
        <f aca="false">IF(J2027=1,(MIN(30,(D2027-C2027)))*(K2027/(K2027+L2027))*(O2027/(O2027+P2027)),(MAX(-30,(D2027-C2027)))*(L2027/(K2027+L2027))*(P2027/(P2027+O2027)))</f>
        <v>2.76535321263756</v>
      </c>
      <c r="U2027" s="7" t="n">
        <v>43086</v>
      </c>
    </row>
    <row r="2028" customFormat="false" ht="15" hidden="false" customHeight="false" outlineLevel="0" collapsed="false">
      <c r="A2028" s="0" t="s">
        <v>436</v>
      </c>
      <c r="B2028" s="0" t="s">
        <v>84</v>
      </c>
      <c r="C2028" s="0" t="n">
        <v>52</v>
      </c>
      <c r="D2028" s="0" t="n">
        <v>79</v>
      </c>
      <c r="E2028" s="0" t="n">
        <v>27</v>
      </c>
      <c r="F2028" s="0" t="n">
        <v>45</v>
      </c>
      <c r="G2028" s="0" t="n">
        <v>11</v>
      </c>
      <c r="H2028" s="0" t="n">
        <v>6</v>
      </c>
      <c r="I2028" s="0" t="n">
        <v>0</v>
      </c>
      <c r="J2028" s="0" t="n">
        <v>1</v>
      </c>
      <c r="K2028" s="0" t="n">
        <f aca="false">VLOOKUP(A2028,'Team Data'!$A$1:$E$659,2,FALSE())</f>
        <v>0</v>
      </c>
      <c r="L2028" s="0" t="n">
        <f aca="false">VLOOKUP(A2028,'Team Data'!$A$1:$E$659,3,FALSE())</f>
        <v>3</v>
      </c>
      <c r="M2028" s="0" t="n">
        <f aca="false">VLOOKUP(B2028,'Team Data'!$A$1:$E$659,2,FALSE())</f>
        <v>17</v>
      </c>
      <c r="N2028" s="0" t="n">
        <f aca="false">VLOOKUP(B2028,'Team Data'!$A$1:$E$659,3,FALSE())</f>
        <v>15</v>
      </c>
      <c r="O2028" s="0" t="n">
        <f aca="false">VLOOKUP(A2028,'Team Data'!$A$1:$E$659,4,FALSE())</f>
        <v>52</v>
      </c>
      <c r="P2028" s="0" t="n">
        <f aca="false">VLOOKUP(A2028,'Team Data'!$A$1:$E$659,5,FALSE())</f>
        <v>47</v>
      </c>
      <c r="Q2028" s="0" t="n">
        <f aca="false">VLOOKUP(B2028,'Team Data'!$A$1:$E$659,4,FALSE())</f>
        <v>548</v>
      </c>
      <c r="R2028" s="0" t="n">
        <f aca="false">VLOOKUP(B2028,'Team Data'!$A$1:$E$659,5,FALSE())</f>
        <v>447</v>
      </c>
      <c r="S2028" s="0" t="n">
        <f aca="false">IF(I2028=1,(MIN(30,(C2028-D2028)))*(M2028/(M2028+N2028))*(Q2028/(Q2028+R2028)),(MAX(-30,(C2028-D2028)))*(N2028/(M2028+N2028))*(R2028/(R2028+Q2028)))</f>
        <v>-5.68577261306533</v>
      </c>
      <c r="T2028" s="0" t="n">
        <f aca="false">IF(J2028=1,(MIN(30,(D2028-C2028)))*(K2028/(K2028+L2028))*(O2028/(O2028+P2028)),(MAX(-30,(D2028-C2028)))*(L2028/(K2028+L2028))*(P2028/(P2028+O2028)))</f>
        <v>0</v>
      </c>
      <c r="U2028" s="7" t="n">
        <v>43086</v>
      </c>
    </row>
    <row r="2029" customFormat="false" ht="15" hidden="false" customHeight="false" outlineLevel="0" collapsed="false">
      <c r="A2029" s="0" t="s">
        <v>225</v>
      </c>
      <c r="B2029" s="0" t="s">
        <v>97</v>
      </c>
      <c r="C2029" s="0" t="n">
        <v>72</v>
      </c>
      <c r="D2029" s="0" t="n">
        <v>54</v>
      </c>
      <c r="E2029" s="0" t="n">
        <v>36</v>
      </c>
      <c r="F2029" s="0" t="n">
        <v>32</v>
      </c>
      <c r="G2029" s="0" t="n">
        <v>12</v>
      </c>
      <c r="H2029" s="0" t="n">
        <v>15</v>
      </c>
      <c r="I2029" s="0" t="n">
        <v>1</v>
      </c>
      <c r="J2029" s="0" t="n">
        <v>0</v>
      </c>
      <c r="K2029" s="0" t="n">
        <f aca="false">VLOOKUP(A2029,'Team Data'!$A$1:$E$659,2,FALSE())</f>
        <v>26</v>
      </c>
      <c r="L2029" s="0" t="n">
        <f aca="false">VLOOKUP(A2029,'Team Data'!$A$1:$E$659,3,FALSE())</f>
        <v>12</v>
      </c>
      <c r="M2029" s="0" t="n">
        <f aca="false">VLOOKUP(B2029,'Team Data'!$A$1:$E$659,2,FALSE())</f>
        <v>16</v>
      </c>
      <c r="N2029" s="0" t="n">
        <f aca="false">VLOOKUP(B2029,'Team Data'!$A$1:$E$659,3,FALSE())</f>
        <v>17</v>
      </c>
      <c r="O2029" s="0" t="n">
        <f aca="false">VLOOKUP(A2029,'Team Data'!$A$1:$E$659,4,FALSE())</f>
        <v>700</v>
      </c>
      <c r="P2029" s="0" t="n">
        <f aca="false">VLOOKUP(A2029,'Team Data'!$A$1:$E$659,5,FALSE())</f>
        <v>549</v>
      </c>
      <c r="Q2029" s="0" t="n">
        <f aca="false">VLOOKUP(B2029,'Team Data'!$A$1:$E$659,4,FALSE())</f>
        <v>539</v>
      </c>
      <c r="R2029" s="0" t="n">
        <f aca="false">VLOOKUP(B2029,'Team Data'!$A$1:$E$659,5,FALSE())</f>
        <v>535</v>
      </c>
      <c r="S2029" s="0" t="n">
        <f aca="false">IF(I2029=1,(MIN(30,(C2029-D2029)))*(M2029/(M2029+N2029))*(Q2029/(Q2029+R2029)),(MAX(-30,(C2029-D2029)))*(N2029/(M2029+N2029))*(R2029/(R2029+Q2029)))</f>
        <v>4.37988826815642</v>
      </c>
      <c r="T2029" s="0" t="n">
        <f aca="false">IF(J2029=1,(MIN(30,(D2029-C2029)))*(K2029/(K2029+L2029))*(O2029/(O2029+P2029)),(MAX(-30,(D2029-C2029)))*(L2029/(K2029+L2029))*(P2029/(P2029+O2029)))</f>
        <v>-2.49850406641102</v>
      </c>
      <c r="U2029" s="7" t="n">
        <v>43086</v>
      </c>
    </row>
    <row r="2030" customFormat="false" ht="15" hidden="false" customHeight="false" outlineLevel="0" collapsed="false">
      <c r="A2030" s="0" t="s">
        <v>231</v>
      </c>
      <c r="B2030" s="0" t="s">
        <v>115</v>
      </c>
      <c r="C2030" s="0" t="n">
        <v>72</v>
      </c>
      <c r="D2030" s="0" t="n">
        <v>92</v>
      </c>
      <c r="E2030" s="0" t="n">
        <v>29</v>
      </c>
      <c r="F2030" s="0" t="n">
        <v>39</v>
      </c>
      <c r="G2030" s="0" t="n">
        <v>15</v>
      </c>
      <c r="H2030" s="0" t="n">
        <v>19</v>
      </c>
      <c r="I2030" s="0" t="n">
        <v>0</v>
      </c>
      <c r="J2030" s="0" t="n">
        <v>1</v>
      </c>
      <c r="K2030" s="0" t="n">
        <f aca="false">VLOOKUP(A2030,'Team Data'!$A$1:$E$659,2,FALSE())</f>
        <v>16</v>
      </c>
      <c r="L2030" s="0" t="n">
        <f aca="false">VLOOKUP(A2030,'Team Data'!$A$1:$E$659,3,FALSE())</f>
        <v>18</v>
      </c>
      <c r="M2030" s="0" t="n">
        <f aca="false">VLOOKUP(B2030,'Team Data'!$A$1:$E$659,2,FALSE())</f>
        <v>27</v>
      </c>
      <c r="N2030" s="0" t="n">
        <f aca="false">VLOOKUP(B2030,'Team Data'!$A$1:$E$659,3,FALSE())</f>
        <v>8</v>
      </c>
      <c r="O2030" s="0" t="n">
        <f aca="false">VLOOKUP(A2030,'Team Data'!$A$1:$E$659,4,FALSE())</f>
        <v>494</v>
      </c>
      <c r="P2030" s="0" t="n">
        <f aca="false">VLOOKUP(A2030,'Team Data'!$A$1:$E$659,5,FALSE())</f>
        <v>587</v>
      </c>
      <c r="Q2030" s="0" t="n">
        <f aca="false">VLOOKUP(B2030,'Team Data'!$A$1:$E$659,4,FALSE())</f>
        <v>625</v>
      </c>
      <c r="R2030" s="0" t="n">
        <f aca="false">VLOOKUP(B2030,'Team Data'!$A$1:$E$659,5,FALSE())</f>
        <v>506</v>
      </c>
      <c r="S2030" s="0" t="n">
        <f aca="false">IF(I2030=1,(MIN(30,(C2030-D2030)))*(M2030/(M2030+N2030))*(Q2030/(Q2030+R2030)),(MAX(-30,(C2030-D2030)))*(N2030/(M2030+N2030))*(R2030/(R2030+Q2030)))</f>
        <v>-2.04521914866742</v>
      </c>
      <c r="T2030" s="0" t="n">
        <f aca="false">IF(J2030=1,(MIN(30,(D2030-C2030)))*(K2030/(K2030+L2030))*(O2030/(O2030+P2030)),(MAX(-30,(D2030-C2030)))*(L2030/(K2030+L2030))*(P2030/(P2030+O2030)))</f>
        <v>4.3010284594874</v>
      </c>
      <c r="U2030" s="7" t="n">
        <v>43086</v>
      </c>
    </row>
    <row r="2031" customFormat="false" ht="15" hidden="false" customHeight="false" outlineLevel="0" collapsed="false">
      <c r="A2031" s="0" t="s">
        <v>42</v>
      </c>
      <c r="B2031" s="0" t="s">
        <v>82</v>
      </c>
      <c r="C2031" s="0" t="n">
        <v>58</v>
      </c>
      <c r="D2031" s="0" t="n">
        <v>86</v>
      </c>
      <c r="E2031" s="0" t="n">
        <v>32</v>
      </c>
      <c r="F2031" s="0" t="n">
        <v>41</v>
      </c>
      <c r="G2031" s="0" t="n">
        <v>9</v>
      </c>
      <c r="H2031" s="0" t="n">
        <v>9</v>
      </c>
      <c r="I2031" s="0" t="n">
        <v>0</v>
      </c>
      <c r="J2031" s="0" t="n">
        <v>1</v>
      </c>
      <c r="K2031" s="0" t="n">
        <f aca="false">VLOOKUP(A2031,'Team Data'!$A$1:$E$659,2,FALSE())</f>
        <v>6</v>
      </c>
      <c r="L2031" s="0" t="n">
        <f aca="false">VLOOKUP(A2031,'Team Data'!$A$1:$E$659,3,FALSE())</f>
        <v>24</v>
      </c>
      <c r="M2031" s="0" t="n">
        <f aca="false">VLOOKUP(B2031,'Team Data'!$A$1:$E$659,2,FALSE())</f>
        <v>20</v>
      </c>
      <c r="N2031" s="0" t="n">
        <f aca="false">VLOOKUP(B2031,'Team Data'!$A$1:$E$659,3,FALSE())</f>
        <v>15</v>
      </c>
      <c r="O2031" s="0" t="n">
        <f aca="false">VLOOKUP(A2031,'Team Data'!$A$1:$E$659,4,FALSE())</f>
        <v>441</v>
      </c>
      <c r="P2031" s="0" t="n">
        <f aca="false">VLOOKUP(A2031,'Team Data'!$A$1:$E$659,5,FALSE())</f>
        <v>464</v>
      </c>
      <c r="Q2031" s="0" t="n">
        <f aca="false">VLOOKUP(B2031,'Team Data'!$A$1:$E$659,4,FALSE())</f>
        <v>577</v>
      </c>
      <c r="R2031" s="0" t="n">
        <f aca="false">VLOOKUP(B2031,'Team Data'!$A$1:$E$659,5,FALSE())</f>
        <v>520</v>
      </c>
      <c r="S2031" s="0" t="n">
        <f aca="false">IF(I2031=1,(MIN(30,(C2031-D2031)))*(M2031/(M2031+N2031))*(Q2031/(Q2031+R2031)),(MAX(-30,(C2031-D2031)))*(N2031/(M2031+N2031))*(R2031/(R2031+Q2031)))</f>
        <v>-5.68824065633546</v>
      </c>
      <c r="T2031" s="0" t="n">
        <f aca="false">IF(J2031=1,(MIN(30,(D2031-C2031)))*(K2031/(K2031+L2031))*(O2031/(O2031+P2031)),(MAX(-30,(D2031-C2031)))*(L2031/(K2031+L2031))*(P2031/(P2031+O2031)))</f>
        <v>2.72883977900553</v>
      </c>
      <c r="U2031" s="7" t="n">
        <v>43086</v>
      </c>
    </row>
    <row r="2032" customFormat="false" ht="15" hidden="false" customHeight="false" outlineLevel="0" collapsed="false">
      <c r="A2032" s="0" t="s">
        <v>343</v>
      </c>
      <c r="B2032" s="0" t="s">
        <v>316</v>
      </c>
      <c r="C2032" s="0" t="n">
        <v>76</v>
      </c>
      <c r="D2032" s="0" t="n">
        <v>72</v>
      </c>
      <c r="E2032" s="0" t="n">
        <v>35</v>
      </c>
      <c r="F2032" s="0" t="n">
        <v>35</v>
      </c>
      <c r="G2032" s="0" t="n">
        <v>16</v>
      </c>
      <c r="H2032" s="0" t="n">
        <v>13</v>
      </c>
      <c r="I2032" s="0" t="n">
        <v>1</v>
      </c>
      <c r="J2032" s="0" t="n">
        <v>0</v>
      </c>
      <c r="K2032" s="0" t="n">
        <f aca="false">VLOOKUP(A2032,'Team Data'!$A$1:$E$659,2,FALSE())</f>
        <v>13</v>
      </c>
      <c r="L2032" s="0" t="n">
        <f aca="false">VLOOKUP(A2032,'Team Data'!$A$1:$E$659,3,FALSE())</f>
        <v>19</v>
      </c>
      <c r="M2032" s="0" t="n">
        <f aca="false">VLOOKUP(B2032,'Team Data'!$A$1:$E$659,2,FALSE())</f>
        <v>21</v>
      </c>
      <c r="N2032" s="0" t="n">
        <f aca="false">VLOOKUP(B2032,'Team Data'!$A$1:$E$659,3,FALSE())</f>
        <v>13</v>
      </c>
      <c r="O2032" s="0" t="n">
        <f aca="false">VLOOKUP(A2032,'Team Data'!$A$1:$E$659,4,FALSE())</f>
        <v>540</v>
      </c>
      <c r="P2032" s="0" t="n">
        <f aca="false">VLOOKUP(A2032,'Team Data'!$A$1:$E$659,5,FALSE())</f>
        <v>453</v>
      </c>
      <c r="Q2032" s="0" t="n">
        <f aca="false">VLOOKUP(B2032,'Team Data'!$A$1:$E$659,4,FALSE())</f>
        <v>560</v>
      </c>
      <c r="R2032" s="0" t="n">
        <f aca="false">VLOOKUP(B2032,'Team Data'!$A$1:$E$659,5,FALSE())</f>
        <v>505</v>
      </c>
      <c r="S2032" s="0" t="n">
        <f aca="false">IF(I2032=1,(MIN(30,(C2032-D2032)))*(M2032/(M2032+N2032))*(Q2032/(Q2032+R2032)),(MAX(-30,(C2032-D2032)))*(N2032/(M2032+N2032))*(R2032/(R2032+Q2032)))</f>
        <v>1.29908864954433</v>
      </c>
      <c r="T2032" s="0" t="n">
        <f aca="false">IF(J2032=1,(MIN(30,(D2032-C2032)))*(K2032/(K2032+L2032))*(O2032/(O2032+P2032)),(MAX(-30,(D2032-C2032)))*(L2032/(K2032+L2032))*(P2032/(P2032+O2032)))</f>
        <v>-1.08345921450151</v>
      </c>
      <c r="U2032" s="7" t="n">
        <v>43086</v>
      </c>
    </row>
    <row r="2033" customFormat="false" ht="15" hidden="false" customHeight="false" outlineLevel="0" collapsed="false">
      <c r="A2033" s="0" t="s">
        <v>126</v>
      </c>
      <c r="B2033" s="0" t="s">
        <v>280</v>
      </c>
      <c r="C2033" s="0" t="n">
        <v>59</v>
      </c>
      <c r="D2033" s="0" t="n">
        <v>69</v>
      </c>
      <c r="E2033" s="0" t="n">
        <v>46</v>
      </c>
      <c r="F2033" s="0" t="n">
        <v>39</v>
      </c>
      <c r="G2033" s="0" t="n">
        <v>16</v>
      </c>
      <c r="H2033" s="0" t="n">
        <v>9</v>
      </c>
      <c r="I2033" s="0" t="n">
        <v>0</v>
      </c>
      <c r="J2033" s="0" t="n">
        <v>1</v>
      </c>
      <c r="K2033" s="0" t="n">
        <f aca="false">VLOOKUP(A2033,'Team Data'!$A$1:$E$659,2,FALSE())</f>
        <v>20</v>
      </c>
      <c r="L2033" s="0" t="n">
        <f aca="false">VLOOKUP(A2033,'Team Data'!$A$1:$E$659,3,FALSE())</f>
        <v>14</v>
      </c>
      <c r="M2033" s="0" t="n">
        <f aca="false">VLOOKUP(B2033,'Team Data'!$A$1:$E$659,2,FALSE())</f>
        <v>16</v>
      </c>
      <c r="N2033" s="0" t="n">
        <f aca="false">VLOOKUP(B2033,'Team Data'!$A$1:$E$659,3,FALSE())</f>
        <v>17</v>
      </c>
      <c r="O2033" s="0" t="n">
        <f aca="false">VLOOKUP(A2033,'Team Data'!$A$1:$E$659,4,FALSE())</f>
        <v>555</v>
      </c>
      <c r="P2033" s="0" t="n">
        <f aca="false">VLOOKUP(A2033,'Team Data'!$A$1:$E$659,5,FALSE())</f>
        <v>537</v>
      </c>
      <c r="Q2033" s="0" t="n">
        <f aca="false">VLOOKUP(B2033,'Team Data'!$A$1:$E$659,4,FALSE())</f>
        <v>652</v>
      </c>
      <c r="R2033" s="0" t="n">
        <f aca="false">VLOOKUP(B2033,'Team Data'!$A$1:$E$659,5,FALSE())</f>
        <v>412</v>
      </c>
      <c r="S2033" s="0" t="n">
        <f aca="false">IF(I2033=1,(MIN(30,(C2033-D2033)))*(M2033/(M2033+N2033))*(Q2033/(Q2033+R2033)),(MAX(-30,(C2033-D2033)))*(N2033/(M2033+N2033))*(R2033/(R2033+Q2033)))</f>
        <v>-1.99475962633857</v>
      </c>
      <c r="T2033" s="0" t="n">
        <f aca="false">IF(J2033=1,(MIN(30,(D2033-C2033)))*(K2033/(K2033+L2033))*(O2033/(O2033+P2033)),(MAX(-30,(D2033-C2033)))*(L2033/(K2033+L2033))*(P2033/(P2033+O2033)))</f>
        <v>2.98965740142211</v>
      </c>
      <c r="U2033" s="7" t="n">
        <v>43086</v>
      </c>
    </row>
    <row r="2034" customFormat="false" ht="15" hidden="false" customHeight="false" outlineLevel="0" collapsed="false">
      <c r="A2034" s="0" t="s">
        <v>156</v>
      </c>
      <c r="B2034" s="0" t="s">
        <v>250</v>
      </c>
      <c r="C2034" s="0" t="n">
        <v>59</v>
      </c>
      <c r="D2034" s="0" t="n">
        <v>72</v>
      </c>
      <c r="E2034" s="0" t="n">
        <v>47</v>
      </c>
      <c r="F2034" s="0" t="n">
        <v>43</v>
      </c>
      <c r="G2034" s="0" t="n">
        <v>17</v>
      </c>
      <c r="H2034" s="0" t="n">
        <v>3</v>
      </c>
      <c r="I2034" s="0" t="n">
        <v>0</v>
      </c>
      <c r="J2034" s="0" t="n">
        <v>1</v>
      </c>
      <c r="K2034" s="0" t="n">
        <f aca="false">VLOOKUP(A2034,'Team Data'!$A$1:$E$659,2,FALSE())</f>
        <v>6</v>
      </c>
      <c r="L2034" s="0" t="n">
        <f aca="false">VLOOKUP(A2034,'Team Data'!$A$1:$E$659,3,FALSE())</f>
        <v>26</v>
      </c>
      <c r="M2034" s="0" t="n">
        <f aca="false">VLOOKUP(B2034,'Team Data'!$A$1:$E$659,2,FALSE())</f>
        <v>16</v>
      </c>
      <c r="N2034" s="0" t="n">
        <f aca="false">VLOOKUP(B2034,'Team Data'!$A$1:$E$659,3,FALSE())</f>
        <v>16</v>
      </c>
      <c r="O2034" s="0" t="n">
        <f aca="false">VLOOKUP(A2034,'Team Data'!$A$1:$E$659,4,FALSE())</f>
        <v>483</v>
      </c>
      <c r="P2034" s="0" t="n">
        <f aca="false">VLOOKUP(A2034,'Team Data'!$A$1:$E$659,5,FALSE())</f>
        <v>480</v>
      </c>
      <c r="Q2034" s="0" t="n">
        <f aca="false">VLOOKUP(B2034,'Team Data'!$A$1:$E$659,4,FALSE())</f>
        <v>549</v>
      </c>
      <c r="R2034" s="0" t="n">
        <f aca="false">VLOOKUP(B2034,'Team Data'!$A$1:$E$659,5,FALSE())</f>
        <v>500</v>
      </c>
      <c r="S2034" s="0" t="n">
        <f aca="false">IF(I2034=1,(MIN(30,(C2034-D2034)))*(M2034/(M2034+N2034))*(Q2034/(Q2034+R2034)),(MAX(-30,(C2034-D2034)))*(N2034/(M2034+N2034))*(R2034/(R2034+Q2034)))</f>
        <v>-3.09818875119161</v>
      </c>
      <c r="T2034" s="0" t="n">
        <f aca="false">IF(J2034=1,(MIN(30,(D2034-C2034)))*(K2034/(K2034+L2034))*(O2034/(O2034+P2034)),(MAX(-30,(D2034-C2034)))*(L2034/(K2034+L2034))*(P2034/(P2034+O2034)))</f>
        <v>1.22254672897196</v>
      </c>
      <c r="U2034" s="7" t="n">
        <v>43086</v>
      </c>
    </row>
    <row r="2035" customFormat="false" ht="15" hidden="false" customHeight="false" outlineLevel="0" collapsed="false">
      <c r="A2035" s="0" t="s">
        <v>166</v>
      </c>
      <c r="B2035" s="0" t="s">
        <v>140</v>
      </c>
      <c r="C2035" s="0" t="n">
        <v>85</v>
      </c>
      <c r="D2035" s="0" t="n">
        <v>95</v>
      </c>
      <c r="E2035" s="0" t="n">
        <v>28</v>
      </c>
      <c r="F2035" s="0" t="n">
        <v>35</v>
      </c>
      <c r="G2035" s="0" t="n">
        <v>10</v>
      </c>
      <c r="H2035" s="0" t="n">
        <v>12</v>
      </c>
      <c r="I2035" s="0" t="n">
        <v>0</v>
      </c>
      <c r="J2035" s="0" t="n">
        <v>1</v>
      </c>
      <c r="K2035" s="0" t="n">
        <f aca="false">VLOOKUP(A2035,'Team Data'!$A$1:$E$659,2,FALSE())</f>
        <v>19</v>
      </c>
      <c r="L2035" s="0" t="n">
        <f aca="false">VLOOKUP(A2035,'Team Data'!$A$1:$E$659,3,FALSE())</f>
        <v>15</v>
      </c>
      <c r="M2035" s="0" t="n">
        <f aca="false">VLOOKUP(B2035,'Team Data'!$A$1:$E$659,2,FALSE())</f>
        <v>13</v>
      </c>
      <c r="N2035" s="0" t="n">
        <f aca="false">VLOOKUP(B2035,'Team Data'!$A$1:$E$659,3,FALSE())</f>
        <v>19</v>
      </c>
      <c r="O2035" s="0" t="n">
        <f aca="false">VLOOKUP(A2035,'Team Data'!$A$1:$E$659,4,FALSE())</f>
        <v>543</v>
      </c>
      <c r="P2035" s="0" t="n">
        <f aca="false">VLOOKUP(A2035,'Team Data'!$A$1:$E$659,5,FALSE())</f>
        <v>527</v>
      </c>
      <c r="Q2035" s="0" t="n">
        <f aca="false">VLOOKUP(B2035,'Team Data'!$A$1:$E$659,4,FALSE())</f>
        <v>557</v>
      </c>
      <c r="R2035" s="0" t="n">
        <f aca="false">VLOOKUP(B2035,'Team Data'!$A$1:$E$659,5,FALSE())</f>
        <v>489</v>
      </c>
      <c r="S2035" s="0" t="n">
        <f aca="false">IF(I2035=1,(MIN(30,(C2035-D2035)))*(M2035/(M2035+N2035))*(Q2035/(Q2035+R2035)),(MAX(-30,(C2035-D2035)))*(N2035/(M2035+N2035))*(R2035/(R2035+Q2035)))</f>
        <v>-2.77575286806883</v>
      </c>
      <c r="T2035" s="0" t="n">
        <f aca="false">IF(J2035=1,(MIN(30,(D2035-C2035)))*(K2035/(K2035+L2035))*(O2035/(O2035+P2035)),(MAX(-30,(D2035-C2035)))*(L2035/(K2035+L2035))*(P2035/(P2035+O2035)))</f>
        <v>2.83589884551952</v>
      </c>
      <c r="U2035" s="7" t="n">
        <v>43086</v>
      </c>
    </row>
    <row r="2036" customFormat="false" ht="15" hidden="false" customHeight="false" outlineLevel="0" collapsed="false">
      <c r="A2036" s="0" t="s">
        <v>295</v>
      </c>
      <c r="B2036" s="0" t="s">
        <v>60</v>
      </c>
      <c r="C2036" s="0" t="n">
        <v>58</v>
      </c>
      <c r="D2036" s="0" t="n">
        <v>66</v>
      </c>
      <c r="E2036" s="0" t="n">
        <v>32</v>
      </c>
      <c r="F2036" s="0" t="n">
        <v>30</v>
      </c>
      <c r="G2036" s="0" t="n">
        <v>15</v>
      </c>
      <c r="H2036" s="0" t="n">
        <v>12</v>
      </c>
      <c r="I2036" s="0" t="n">
        <v>0</v>
      </c>
      <c r="J2036" s="0" t="n">
        <v>1</v>
      </c>
      <c r="K2036" s="0" t="n">
        <f aca="false">VLOOKUP(A2036,'Team Data'!$A$1:$E$659,2,FALSE())</f>
        <v>15</v>
      </c>
      <c r="L2036" s="0" t="n">
        <f aca="false">VLOOKUP(A2036,'Team Data'!$A$1:$E$659,3,FALSE())</f>
        <v>18</v>
      </c>
      <c r="M2036" s="0" t="n">
        <f aca="false">VLOOKUP(B2036,'Team Data'!$A$1:$E$659,2,FALSE())</f>
        <v>11</v>
      </c>
      <c r="N2036" s="0" t="n">
        <f aca="false">VLOOKUP(B2036,'Team Data'!$A$1:$E$659,3,FALSE())</f>
        <v>21</v>
      </c>
      <c r="O2036" s="0" t="n">
        <f aca="false">VLOOKUP(A2036,'Team Data'!$A$1:$E$659,4,FALSE())</f>
        <v>512</v>
      </c>
      <c r="P2036" s="0" t="n">
        <f aca="false">VLOOKUP(A2036,'Team Data'!$A$1:$E$659,5,FALSE())</f>
        <v>507</v>
      </c>
      <c r="Q2036" s="0" t="n">
        <f aca="false">VLOOKUP(B2036,'Team Data'!$A$1:$E$659,4,FALSE())</f>
        <v>556</v>
      </c>
      <c r="R2036" s="0" t="n">
        <f aca="false">VLOOKUP(B2036,'Team Data'!$A$1:$E$659,5,FALSE())</f>
        <v>459</v>
      </c>
      <c r="S2036" s="0" t="n">
        <f aca="false">IF(I2036=1,(MIN(30,(C2036-D2036)))*(M2036/(M2036+N2036))*(Q2036/(Q2036+R2036)),(MAX(-30,(C2036-D2036)))*(N2036/(M2036+N2036))*(R2036/(R2036+Q2036)))</f>
        <v>-2.37413793103448</v>
      </c>
      <c r="T2036" s="0" t="n">
        <f aca="false">IF(J2036=1,(MIN(30,(D2036-C2036)))*(K2036/(K2036+L2036))*(O2036/(O2036+P2036)),(MAX(-30,(D2036-C2036)))*(L2036/(K2036+L2036))*(P2036/(P2036+O2036)))</f>
        <v>1.82710322062628</v>
      </c>
      <c r="U2036" s="7" t="n">
        <v>43086</v>
      </c>
    </row>
    <row r="2037" customFormat="false" ht="15" hidden="false" customHeight="false" outlineLevel="0" collapsed="false">
      <c r="A2037" s="0" t="s">
        <v>238</v>
      </c>
      <c r="B2037" s="0" t="s">
        <v>189</v>
      </c>
      <c r="C2037" s="0" t="n">
        <v>62</v>
      </c>
      <c r="D2037" s="0" t="n">
        <v>77</v>
      </c>
      <c r="E2037" s="0" t="n">
        <v>33</v>
      </c>
      <c r="F2037" s="0" t="n">
        <v>45</v>
      </c>
      <c r="G2037" s="0" t="n">
        <v>9</v>
      </c>
      <c r="H2037" s="0" t="n">
        <v>9</v>
      </c>
      <c r="I2037" s="0" t="n">
        <v>0</v>
      </c>
      <c r="J2037" s="0" t="n">
        <v>1</v>
      </c>
      <c r="K2037" s="0" t="n">
        <f aca="false">VLOOKUP(A2037,'Team Data'!$A$1:$E$659,2,FALSE())</f>
        <v>23</v>
      </c>
      <c r="L2037" s="0" t="n">
        <f aca="false">VLOOKUP(A2037,'Team Data'!$A$1:$E$659,3,FALSE())</f>
        <v>13</v>
      </c>
      <c r="M2037" s="0" t="n">
        <f aca="false">VLOOKUP(B2037,'Team Data'!$A$1:$E$659,2,FALSE())</f>
        <v>29</v>
      </c>
      <c r="N2037" s="0" t="n">
        <f aca="false">VLOOKUP(B2037,'Team Data'!$A$1:$E$659,3,FALSE())</f>
        <v>8</v>
      </c>
      <c r="O2037" s="0" t="n">
        <f aca="false">VLOOKUP(A2037,'Team Data'!$A$1:$E$659,4,FALSE())</f>
        <v>577</v>
      </c>
      <c r="P2037" s="0" t="n">
        <f aca="false">VLOOKUP(A2037,'Team Data'!$A$1:$E$659,5,FALSE())</f>
        <v>554</v>
      </c>
      <c r="Q2037" s="0" t="n">
        <f aca="false">VLOOKUP(B2037,'Team Data'!$A$1:$E$659,4,FALSE())</f>
        <v>706</v>
      </c>
      <c r="R2037" s="0" t="n">
        <f aca="false">VLOOKUP(B2037,'Team Data'!$A$1:$E$659,5,FALSE())</f>
        <v>511</v>
      </c>
      <c r="S2037" s="0" t="n">
        <f aca="false">IF(I2037=1,(MIN(30,(C2037-D2037)))*(M2037/(M2037+N2037))*(Q2037/(Q2037+R2037)),(MAX(-30,(C2037-D2037)))*(N2037/(M2037+N2037))*(R2037/(R2037+Q2037)))</f>
        <v>-1.36178906926647</v>
      </c>
      <c r="T2037" s="0" t="n">
        <f aca="false">IF(J2037=1,(MIN(30,(D2037-C2037)))*(K2037/(K2037+L2037))*(O2037/(O2037+P2037)),(MAX(-30,(D2037-C2037)))*(L2037/(K2037+L2037))*(P2037/(P2037+O2037)))</f>
        <v>4.88910993221338</v>
      </c>
      <c r="U2037" s="7" t="n">
        <v>43086</v>
      </c>
    </row>
    <row r="2038" customFormat="false" ht="15" hidden="false" customHeight="false" outlineLevel="0" collapsed="false">
      <c r="A2038" s="0" t="s">
        <v>269</v>
      </c>
      <c r="B2038" s="0" t="s">
        <v>259</v>
      </c>
      <c r="C2038" s="0" t="n">
        <v>76</v>
      </c>
      <c r="D2038" s="0" t="n">
        <v>62</v>
      </c>
      <c r="E2038" s="0" t="n">
        <v>30</v>
      </c>
      <c r="F2038" s="0" t="n">
        <v>35</v>
      </c>
      <c r="G2038" s="0" t="n">
        <v>17</v>
      </c>
      <c r="H2038" s="0" t="n">
        <v>22</v>
      </c>
      <c r="I2038" s="0" t="n">
        <v>1</v>
      </c>
      <c r="J2038" s="0" t="n">
        <v>0</v>
      </c>
      <c r="K2038" s="0" t="n">
        <f aca="false">VLOOKUP(A2038,'Team Data'!$A$1:$E$659,2,FALSE())</f>
        <v>26</v>
      </c>
      <c r="L2038" s="0" t="n">
        <f aca="false">VLOOKUP(A2038,'Team Data'!$A$1:$E$659,3,FALSE())</f>
        <v>9</v>
      </c>
      <c r="M2038" s="0" t="n">
        <f aca="false">VLOOKUP(B2038,'Team Data'!$A$1:$E$659,2,FALSE())</f>
        <v>4</v>
      </c>
      <c r="N2038" s="0" t="n">
        <f aca="false">VLOOKUP(B2038,'Team Data'!$A$1:$E$659,3,FALSE())</f>
        <v>26</v>
      </c>
      <c r="O2038" s="0" t="n">
        <f aca="false">VLOOKUP(A2038,'Team Data'!$A$1:$E$659,4,FALSE())</f>
        <v>497</v>
      </c>
      <c r="P2038" s="0" t="n">
        <f aca="false">VLOOKUP(A2038,'Team Data'!$A$1:$E$659,5,FALSE())</f>
        <v>517</v>
      </c>
      <c r="Q2038" s="0" t="n">
        <f aca="false">VLOOKUP(B2038,'Team Data'!$A$1:$E$659,4,FALSE())</f>
        <v>537</v>
      </c>
      <c r="R2038" s="0" t="n">
        <f aca="false">VLOOKUP(B2038,'Team Data'!$A$1:$E$659,5,FALSE())</f>
        <v>418</v>
      </c>
      <c r="S2038" s="0" t="n">
        <f aca="false">IF(I2038=1,(MIN(30,(C2038-D2038)))*(M2038/(M2038+N2038))*(Q2038/(Q2038+R2038)),(MAX(-30,(C2038-D2038)))*(N2038/(M2038+N2038))*(R2038/(R2038+Q2038)))</f>
        <v>1.0496335078534</v>
      </c>
      <c r="T2038" s="0" t="n">
        <f aca="false">IF(J2038=1,(MIN(30,(D2038-C2038)))*(K2038/(K2038+L2038))*(O2038/(O2038+P2038)),(MAX(-30,(D2038-C2038)))*(L2038/(K2038+L2038))*(P2038/(P2038+O2038)))</f>
        <v>-1.83550295857988</v>
      </c>
      <c r="U2038" s="7" t="n">
        <v>43086</v>
      </c>
    </row>
    <row r="2039" customFormat="false" ht="15" hidden="false" customHeight="false" outlineLevel="0" collapsed="false">
      <c r="A2039" s="0" t="s">
        <v>155</v>
      </c>
      <c r="B2039" s="0" t="s">
        <v>339</v>
      </c>
      <c r="C2039" s="0" t="n">
        <v>78</v>
      </c>
      <c r="D2039" s="0" t="n">
        <v>80</v>
      </c>
      <c r="E2039" s="0" t="n">
        <v>40</v>
      </c>
      <c r="F2039" s="0" t="n">
        <v>35</v>
      </c>
      <c r="G2039" s="0" t="n">
        <v>16</v>
      </c>
      <c r="H2039" s="0" t="n">
        <v>11</v>
      </c>
      <c r="I2039" s="0" t="n">
        <v>0</v>
      </c>
      <c r="J2039" s="0" t="n">
        <v>1</v>
      </c>
      <c r="K2039" s="0" t="n">
        <f aca="false">VLOOKUP(A2039,'Team Data'!$A$1:$E$659,2,FALSE())</f>
        <v>11</v>
      </c>
      <c r="L2039" s="0" t="n">
        <f aca="false">VLOOKUP(A2039,'Team Data'!$A$1:$E$659,3,FALSE())</f>
        <v>20</v>
      </c>
      <c r="M2039" s="0" t="n">
        <f aca="false">VLOOKUP(B2039,'Team Data'!$A$1:$E$659,2,FALSE())</f>
        <v>21</v>
      </c>
      <c r="N2039" s="0" t="n">
        <f aca="false">VLOOKUP(B2039,'Team Data'!$A$1:$E$659,3,FALSE())</f>
        <v>11</v>
      </c>
      <c r="O2039" s="0" t="n">
        <f aca="false">VLOOKUP(A2039,'Team Data'!$A$1:$E$659,4,FALSE())</f>
        <v>532</v>
      </c>
      <c r="P2039" s="0" t="n">
        <f aca="false">VLOOKUP(A2039,'Team Data'!$A$1:$E$659,5,FALSE())</f>
        <v>464</v>
      </c>
      <c r="Q2039" s="0" t="n">
        <f aca="false">VLOOKUP(B2039,'Team Data'!$A$1:$E$659,4,FALSE())</f>
        <v>616</v>
      </c>
      <c r="R2039" s="0" t="n">
        <f aca="false">VLOOKUP(B2039,'Team Data'!$A$1:$E$659,5,FALSE())</f>
        <v>448</v>
      </c>
      <c r="S2039" s="0" t="n">
        <f aca="false">IF(I2039=1,(MIN(30,(C2039-D2039)))*(M2039/(M2039+N2039))*(Q2039/(Q2039+R2039)),(MAX(-30,(C2039-D2039)))*(N2039/(M2039+N2039))*(R2039/(R2039+Q2039)))</f>
        <v>-0.289473684210526</v>
      </c>
      <c r="T2039" s="0" t="n">
        <f aca="false">IF(J2039=1,(MIN(30,(D2039-C2039)))*(K2039/(K2039+L2039))*(O2039/(O2039+P2039)),(MAX(-30,(D2039-C2039)))*(L2039/(K2039+L2039))*(P2039/(P2039+O2039)))</f>
        <v>0.379064645679492</v>
      </c>
      <c r="U2039" s="7" t="n">
        <v>43086</v>
      </c>
    </row>
    <row r="2040" customFormat="false" ht="15" hidden="false" customHeight="false" outlineLevel="0" collapsed="false">
      <c r="A2040" s="0" t="s">
        <v>258</v>
      </c>
      <c r="B2040" s="0" t="s">
        <v>281</v>
      </c>
      <c r="C2040" s="0" t="n">
        <v>59</v>
      </c>
      <c r="D2040" s="0" t="n">
        <v>71</v>
      </c>
      <c r="E2040" s="0" t="n">
        <v>27</v>
      </c>
      <c r="F2040" s="0" t="n">
        <v>41</v>
      </c>
      <c r="G2040" s="0" t="n">
        <v>9</v>
      </c>
      <c r="H2040" s="0" t="n">
        <v>20</v>
      </c>
      <c r="I2040" s="0" t="n">
        <v>0</v>
      </c>
      <c r="J2040" s="0" t="n">
        <v>1</v>
      </c>
      <c r="K2040" s="0" t="n">
        <f aca="false">VLOOKUP(A2040,'Team Data'!$A$1:$E$659,2,FALSE())</f>
        <v>22</v>
      </c>
      <c r="L2040" s="0" t="n">
        <f aca="false">VLOOKUP(A2040,'Team Data'!$A$1:$E$659,3,FALSE())</f>
        <v>17</v>
      </c>
      <c r="M2040" s="0" t="n">
        <f aca="false">VLOOKUP(B2040,'Team Data'!$A$1:$E$659,2,FALSE())</f>
        <v>19</v>
      </c>
      <c r="N2040" s="0" t="n">
        <f aca="false">VLOOKUP(B2040,'Team Data'!$A$1:$E$659,3,FALSE())</f>
        <v>16</v>
      </c>
      <c r="O2040" s="0" t="n">
        <f aca="false">VLOOKUP(A2040,'Team Data'!$A$1:$E$659,4,FALSE())</f>
        <v>712</v>
      </c>
      <c r="P2040" s="0" t="n">
        <f aca="false">VLOOKUP(A2040,'Team Data'!$A$1:$E$659,5,FALSE())</f>
        <v>575</v>
      </c>
      <c r="Q2040" s="0" t="n">
        <f aca="false">VLOOKUP(B2040,'Team Data'!$A$1:$E$659,4,FALSE())</f>
        <v>682</v>
      </c>
      <c r="R2040" s="0" t="n">
        <f aca="false">VLOOKUP(B2040,'Team Data'!$A$1:$E$659,5,FALSE())</f>
        <v>488</v>
      </c>
      <c r="S2040" s="0" t="n">
        <f aca="false">IF(I2040=1,(MIN(30,(C2040-D2040)))*(M2040/(M2040+N2040))*(Q2040/(Q2040+R2040)),(MAX(-30,(C2040-D2040)))*(N2040/(M2040+N2040))*(R2040/(R2040+Q2040)))</f>
        <v>-2.28805860805861</v>
      </c>
      <c r="T2040" s="0" t="n">
        <f aca="false">IF(J2040=1,(MIN(30,(D2040-C2040)))*(K2040/(K2040+L2040))*(O2040/(O2040+P2040)),(MAX(-30,(D2040-C2040)))*(L2040/(K2040+L2040))*(P2040/(P2040+O2040)))</f>
        <v>3.74490466798159</v>
      </c>
      <c r="U2040" s="7" t="n">
        <v>43086</v>
      </c>
    </row>
    <row r="2041" customFormat="false" ht="15" hidden="false" customHeight="false" outlineLevel="0" collapsed="false">
      <c r="A2041" s="0" t="s">
        <v>69</v>
      </c>
      <c r="B2041" s="0" t="s">
        <v>70</v>
      </c>
      <c r="C2041" s="0" t="n">
        <v>68</v>
      </c>
      <c r="D2041" s="0" t="n">
        <v>59</v>
      </c>
      <c r="E2041" s="0" t="n">
        <v>42</v>
      </c>
      <c r="F2041" s="0" t="n">
        <v>33</v>
      </c>
      <c r="G2041" s="0" t="n">
        <v>13</v>
      </c>
      <c r="H2041" s="0" t="n">
        <v>14</v>
      </c>
      <c r="I2041" s="0" t="n">
        <v>1</v>
      </c>
      <c r="J2041" s="0" t="n">
        <v>0</v>
      </c>
      <c r="K2041" s="0" t="n">
        <f aca="false">VLOOKUP(A2041,'Team Data'!$A$1:$E$659,2,FALSE())</f>
        <v>14</v>
      </c>
      <c r="L2041" s="0" t="n">
        <f aca="false">VLOOKUP(A2041,'Team Data'!$A$1:$E$659,3,FALSE())</f>
        <v>19</v>
      </c>
      <c r="M2041" s="0" t="n">
        <f aca="false">VLOOKUP(B2041,'Team Data'!$A$1:$E$659,2,FALSE())</f>
        <v>4</v>
      </c>
      <c r="N2041" s="0" t="n">
        <f aca="false">VLOOKUP(B2041,'Team Data'!$A$1:$E$659,3,FALSE())</f>
        <v>28</v>
      </c>
      <c r="O2041" s="0" t="n">
        <f aca="false">VLOOKUP(A2041,'Team Data'!$A$1:$E$659,4,FALSE())</f>
        <v>518</v>
      </c>
      <c r="P2041" s="0" t="n">
        <f aca="false">VLOOKUP(A2041,'Team Data'!$A$1:$E$659,5,FALSE())</f>
        <v>487</v>
      </c>
      <c r="Q2041" s="0" t="n">
        <f aca="false">VLOOKUP(B2041,'Team Data'!$A$1:$E$659,4,FALSE())</f>
        <v>460</v>
      </c>
      <c r="R2041" s="0" t="n">
        <f aca="false">VLOOKUP(B2041,'Team Data'!$A$1:$E$659,5,FALSE())</f>
        <v>532</v>
      </c>
      <c r="S2041" s="0" t="n">
        <f aca="false">IF(I2041=1,(MIN(30,(C2041-D2041)))*(M2041/(M2041+N2041))*(Q2041/(Q2041+R2041)),(MAX(-30,(C2041-D2041)))*(N2041/(M2041+N2041))*(R2041/(R2041+Q2041)))</f>
        <v>0.521673387096774</v>
      </c>
      <c r="T2041" s="0" t="n">
        <f aca="false">IF(J2041=1,(MIN(30,(D2041-C2041)))*(K2041/(K2041+L2041))*(O2041/(O2041+P2041)),(MAX(-30,(D2041-C2041)))*(L2041/(K2041+L2041))*(P2041/(P2041+O2041)))</f>
        <v>-2.51099050203528</v>
      </c>
      <c r="U2041" s="7" t="n">
        <v>43087</v>
      </c>
    </row>
    <row r="2042" customFormat="false" ht="15" hidden="false" customHeight="false" outlineLevel="0" collapsed="false">
      <c r="A2042" s="0" t="s">
        <v>308</v>
      </c>
      <c r="B2042" s="0" t="s">
        <v>320</v>
      </c>
      <c r="C2042" s="0" t="n">
        <v>87</v>
      </c>
      <c r="D2042" s="0" t="n">
        <v>98</v>
      </c>
      <c r="E2042" s="0" t="n">
        <v>25</v>
      </c>
      <c r="F2042" s="0" t="n">
        <v>40</v>
      </c>
      <c r="G2042" s="0" t="n">
        <v>7</v>
      </c>
      <c r="H2042" s="0" t="n">
        <v>10</v>
      </c>
      <c r="I2042" s="0" t="n">
        <v>0</v>
      </c>
      <c r="J2042" s="0" t="n">
        <v>1</v>
      </c>
      <c r="K2042" s="0" t="n">
        <f aca="false">VLOOKUP(A2042,'Team Data'!$A$1:$E$659,2,FALSE())</f>
        <v>23</v>
      </c>
      <c r="L2042" s="0" t="n">
        <f aca="false">VLOOKUP(A2042,'Team Data'!$A$1:$E$659,3,FALSE())</f>
        <v>9</v>
      </c>
      <c r="M2042" s="0" t="n">
        <f aca="false">VLOOKUP(B2042,'Team Data'!$A$1:$E$659,2,FALSE())</f>
        <v>24</v>
      </c>
      <c r="N2042" s="0" t="n">
        <f aca="false">VLOOKUP(B2042,'Team Data'!$A$1:$E$659,3,FALSE())</f>
        <v>12</v>
      </c>
      <c r="O2042" s="0" t="n">
        <f aca="false">VLOOKUP(A2042,'Team Data'!$A$1:$E$659,4,FALSE())</f>
        <v>444</v>
      </c>
      <c r="P2042" s="0" t="n">
        <f aca="false">VLOOKUP(A2042,'Team Data'!$A$1:$E$659,5,FALSE())</f>
        <v>537</v>
      </c>
      <c r="Q2042" s="0" t="n">
        <f aca="false">VLOOKUP(B2042,'Team Data'!$A$1:$E$659,4,FALSE())</f>
        <v>677</v>
      </c>
      <c r="R2042" s="0" t="n">
        <f aca="false">VLOOKUP(B2042,'Team Data'!$A$1:$E$659,5,FALSE())</f>
        <v>508</v>
      </c>
      <c r="S2042" s="0" t="n">
        <f aca="false">IF(I2042=1,(MIN(30,(C2042-D2042)))*(M2042/(M2042+N2042))*(Q2042/(Q2042+R2042)),(MAX(-30,(C2042-D2042)))*(N2042/(M2042+N2042))*(R2042/(R2042+Q2042)))</f>
        <v>-1.571870604782</v>
      </c>
      <c r="T2042" s="0" t="n">
        <f aca="false">IF(J2042=1,(MIN(30,(D2042-C2042)))*(K2042/(K2042+L2042))*(O2042/(O2042+P2042)),(MAX(-30,(D2042-C2042)))*(L2042/(K2042+L2042))*(P2042/(P2042+O2042)))</f>
        <v>3.57836391437309</v>
      </c>
      <c r="U2042" s="7" t="n">
        <v>43087</v>
      </c>
    </row>
    <row r="2043" customFormat="false" ht="15" hidden="false" customHeight="false" outlineLevel="0" collapsed="false">
      <c r="A2043" s="0" t="s">
        <v>328</v>
      </c>
      <c r="B2043" s="0" t="s">
        <v>111</v>
      </c>
      <c r="C2043" s="0" t="n">
        <v>69</v>
      </c>
      <c r="D2043" s="0" t="n">
        <v>70</v>
      </c>
      <c r="E2043" s="0" t="n">
        <v>34</v>
      </c>
      <c r="F2043" s="0" t="n">
        <v>30</v>
      </c>
      <c r="G2043" s="0" t="n">
        <v>17</v>
      </c>
      <c r="H2043" s="0" t="n">
        <v>16</v>
      </c>
      <c r="I2043" s="0" t="n">
        <v>0</v>
      </c>
      <c r="J2043" s="0" t="n">
        <v>1</v>
      </c>
      <c r="K2043" s="0" t="n">
        <f aca="false">VLOOKUP(A2043,'Team Data'!$A$1:$E$659,2,FALSE())</f>
        <v>23</v>
      </c>
      <c r="L2043" s="0" t="n">
        <f aca="false">VLOOKUP(A2043,'Team Data'!$A$1:$E$659,3,FALSE())</f>
        <v>10</v>
      </c>
      <c r="M2043" s="0" t="n">
        <f aca="false">VLOOKUP(B2043,'Team Data'!$A$1:$E$659,2,FALSE())</f>
        <v>17</v>
      </c>
      <c r="N2043" s="0" t="n">
        <f aca="false">VLOOKUP(B2043,'Team Data'!$A$1:$E$659,3,FALSE())</f>
        <v>13</v>
      </c>
      <c r="O2043" s="0" t="n">
        <f aca="false">VLOOKUP(A2043,'Team Data'!$A$1:$E$659,4,FALSE())</f>
        <v>523</v>
      </c>
      <c r="P2043" s="0" t="n">
        <f aca="false">VLOOKUP(A2043,'Team Data'!$A$1:$E$659,5,FALSE())</f>
        <v>473</v>
      </c>
      <c r="Q2043" s="0" t="n">
        <f aca="false">VLOOKUP(B2043,'Team Data'!$A$1:$E$659,4,FALSE())</f>
        <v>461</v>
      </c>
      <c r="R2043" s="0" t="n">
        <f aca="false">VLOOKUP(B2043,'Team Data'!$A$1:$E$659,5,FALSE())</f>
        <v>455</v>
      </c>
      <c r="S2043" s="0" t="n">
        <f aca="false">IF(I2043=1,(MIN(30,(C2043-D2043)))*(M2043/(M2043+N2043))*(Q2043/(Q2043+R2043)),(MAX(-30,(C2043-D2043)))*(N2043/(M2043+N2043))*(R2043/(R2043+Q2043)))</f>
        <v>-0.215247452692868</v>
      </c>
      <c r="T2043" s="0" t="n">
        <f aca="false">IF(J2043=1,(MIN(30,(D2043-C2043)))*(K2043/(K2043+L2043))*(O2043/(O2043+P2043)),(MAX(-30,(D2043-C2043)))*(L2043/(K2043+L2043))*(P2043/(P2043+O2043)))</f>
        <v>0.365979067786297</v>
      </c>
      <c r="U2043" s="7" t="n">
        <v>43087</v>
      </c>
    </row>
    <row r="2044" customFormat="false" ht="15" hidden="false" customHeight="false" outlineLevel="0" collapsed="false">
      <c r="A2044" s="0" t="s">
        <v>669</v>
      </c>
      <c r="B2044" s="0" t="s">
        <v>268</v>
      </c>
      <c r="C2044" s="0" t="n">
        <v>75</v>
      </c>
      <c r="D2044" s="0" t="n">
        <v>83</v>
      </c>
      <c r="E2044" s="0" t="n">
        <v>36</v>
      </c>
      <c r="F2044" s="0" t="n">
        <v>27</v>
      </c>
      <c r="G2044" s="0" t="n">
        <v>16</v>
      </c>
      <c r="H2044" s="0" t="n">
        <v>13</v>
      </c>
      <c r="I2044" s="0" t="n">
        <v>0</v>
      </c>
      <c r="J2044" s="0" t="n">
        <v>1</v>
      </c>
      <c r="K2044" s="0" t="n">
        <f aca="false">VLOOKUP(A2044,'Team Data'!$A$1:$E$659,2,FALSE())</f>
        <v>0</v>
      </c>
      <c r="L2044" s="0" t="n">
        <f aca="false">VLOOKUP(A2044,'Team Data'!$A$1:$E$659,3,FALSE())</f>
        <v>1</v>
      </c>
      <c r="M2044" s="0" t="n">
        <f aca="false">VLOOKUP(B2044,'Team Data'!$A$1:$E$659,2,FALSE())</f>
        <v>7</v>
      </c>
      <c r="N2044" s="0" t="n">
        <f aca="false">VLOOKUP(B2044,'Team Data'!$A$1:$E$659,3,FALSE())</f>
        <v>25</v>
      </c>
      <c r="O2044" s="0" t="n">
        <f aca="false">VLOOKUP(A2044,'Team Data'!$A$1:$E$659,4,FALSE())</f>
        <v>7</v>
      </c>
      <c r="P2044" s="0" t="n">
        <f aca="false">VLOOKUP(A2044,'Team Data'!$A$1:$E$659,5,FALSE())</f>
        <v>25</v>
      </c>
      <c r="Q2044" s="0" t="n">
        <f aca="false">VLOOKUP(B2044,'Team Data'!$A$1:$E$659,4,FALSE())</f>
        <v>471</v>
      </c>
      <c r="R2044" s="0" t="n">
        <f aca="false">VLOOKUP(B2044,'Team Data'!$A$1:$E$659,5,FALSE())</f>
        <v>449</v>
      </c>
      <c r="S2044" s="0" t="n">
        <f aca="false">IF(I2044=1,(MIN(30,(C2044-D2044)))*(M2044/(M2044+N2044))*(Q2044/(Q2044+R2044)),(MAX(-30,(C2044-D2044)))*(N2044/(M2044+N2044))*(R2044/(R2044+Q2044)))</f>
        <v>-3.05027173913044</v>
      </c>
      <c r="T2044" s="0" t="n">
        <f aca="false">IF(J2044=1,(MIN(30,(D2044-C2044)))*(K2044/(K2044+L2044))*(O2044/(O2044+P2044)),(MAX(-30,(D2044-C2044)))*(L2044/(K2044+L2044))*(P2044/(P2044+O2044)))</f>
        <v>0</v>
      </c>
      <c r="U2044" s="7" t="n">
        <v>43087</v>
      </c>
    </row>
    <row r="2045" customFormat="false" ht="15" hidden="false" customHeight="false" outlineLevel="0" collapsed="false">
      <c r="A2045" s="0" t="s">
        <v>116</v>
      </c>
      <c r="B2045" s="0" t="s">
        <v>170</v>
      </c>
      <c r="C2045" s="0" t="n">
        <v>62</v>
      </c>
      <c r="D2045" s="0" t="n">
        <v>107</v>
      </c>
      <c r="E2045" s="0" t="n">
        <v>39</v>
      </c>
      <c r="F2045" s="0" t="n">
        <v>43</v>
      </c>
      <c r="G2045" s="0" t="n">
        <v>14</v>
      </c>
      <c r="H2045" s="0" t="n">
        <v>14</v>
      </c>
      <c r="I2045" s="0" t="n">
        <v>0</v>
      </c>
      <c r="J2045" s="0" t="n">
        <v>1</v>
      </c>
      <c r="K2045" s="0" t="n">
        <f aca="false">VLOOKUP(A2045,'Team Data'!$A$1:$E$659,2,FALSE())</f>
        <v>6</v>
      </c>
      <c r="L2045" s="0" t="n">
        <f aca="false">VLOOKUP(A2045,'Team Data'!$A$1:$E$659,3,FALSE())</f>
        <v>25</v>
      </c>
      <c r="M2045" s="0" t="n">
        <f aca="false">VLOOKUP(B2045,'Team Data'!$A$1:$E$659,2,FALSE())</f>
        <v>29</v>
      </c>
      <c r="N2045" s="0" t="n">
        <f aca="false">VLOOKUP(B2045,'Team Data'!$A$1:$E$659,3,FALSE())</f>
        <v>5</v>
      </c>
      <c r="O2045" s="0" t="n">
        <f aca="false">VLOOKUP(A2045,'Team Data'!$A$1:$E$659,4,FALSE())</f>
        <v>465</v>
      </c>
      <c r="P2045" s="0" t="n">
        <f aca="false">VLOOKUP(A2045,'Team Data'!$A$1:$E$659,5,FALSE())</f>
        <v>438</v>
      </c>
      <c r="Q2045" s="0" t="n">
        <f aca="false">VLOOKUP(B2045,'Team Data'!$A$1:$E$659,4,FALSE())</f>
        <v>622</v>
      </c>
      <c r="R2045" s="0" t="n">
        <f aca="false">VLOOKUP(B2045,'Team Data'!$A$1:$E$659,5,FALSE())</f>
        <v>516</v>
      </c>
      <c r="S2045" s="0" t="n">
        <f aca="false">IF(I2045=1,(MIN(30,(C2045-D2045)))*(M2045/(M2045+N2045))*(Q2045/(Q2045+R2045)),(MAX(-30,(C2045-D2045)))*(N2045/(M2045+N2045))*(R2045/(R2045+Q2045)))</f>
        <v>-2.00041352217513</v>
      </c>
      <c r="T2045" s="0" t="n">
        <f aca="false">IF(J2045=1,(MIN(30,(D2045-C2045)))*(K2045/(K2045+L2045))*(O2045/(O2045+P2045)),(MAX(-30,(D2045-C2045)))*(L2045/(K2045+L2045))*(P2045/(P2045+O2045)))</f>
        <v>2.99003322259136</v>
      </c>
      <c r="U2045" s="7" t="n">
        <v>43087</v>
      </c>
    </row>
    <row r="2046" customFormat="false" ht="15" hidden="false" customHeight="false" outlineLevel="0" collapsed="false">
      <c r="A2046" s="0" t="s">
        <v>183</v>
      </c>
      <c r="B2046" s="0" t="s">
        <v>13</v>
      </c>
      <c r="C2046" s="0" t="n">
        <v>59</v>
      </c>
      <c r="D2046" s="0" t="n">
        <v>56</v>
      </c>
      <c r="E2046" s="0" t="n">
        <v>35</v>
      </c>
      <c r="F2046" s="0" t="n">
        <v>41</v>
      </c>
      <c r="G2046" s="0" t="n">
        <v>9</v>
      </c>
      <c r="H2046" s="0" t="n">
        <v>14</v>
      </c>
      <c r="I2046" s="0" t="n">
        <v>1</v>
      </c>
      <c r="J2046" s="0" t="n">
        <v>0</v>
      </c>
      <c r="K2046" s="0" t="n">
        <f aca="false">VLOOKUP(A2046,'Team Data'!$A$1:$E$659,2,FALSE())</f>
        <v>18</v>
      </c>
      <c r="L2046" s="0" t="n">
        <f aca="false">VLOOKUP(A2046,'Team Data'!$A$1:$E$659,3,FALSE())</f>
        <v>13</v>
      </c>
      <c r="M2046" s="0" t="n">
        <f aca="false">VLOOKUP(B2046,'Team Data'!$A$1:$E$659,2,FALSE())</f>
        <v>6</v>
      </c>
      <c r="N2046" s="0" t="n">
        <f aca="false">VLOOKUP(B2046,'Team Data'!$A$1:$E$659,3,FALSE())</f>
        <v>24</v>
      </c>
      <c r="O2046" s="0" t="n">
        <f aca="false">VLOOKUP(A2046,'Team Data'!$A$1:$E$659,4,FALSE())</f>
        <v>392</v>
      </c>
      <c r="P2046" s="0" t="n">
        <f aca="false">VLOOKUP(A2046,'Team Data'!$A$1:$E$659,5,FALSE())</f>
        <v>532</v>
      </c>
      <c r="Q2046" s="0" t="n">
        <f aca="false">VLOOKUP(B2046,'Team Data'!$A$1:$E$659,4,FALSE())</f>
        <v>466</v>
      </c>
      <c r="R2046" s="0" t="n">
        <f aca="false">VLOOKUP(B2046,'Team Data'!$A$1:$E$659,5,FALSE())</f>
        <v>488</v>
      </c>
      <c r="S2046" s="0" t="n">
        <f aca="false">IF(I2046=1,(MIN(30,(C2046-D2046)))*(M2046/(M2046+N2046))*(Q2046/(Q2046+R2046)),(MAX(-30,(C2046-D2046)))*(N2046/(M2046+N2046))*(R2046/(R2046+Q2046)))</f>
        <v>0.293081761006289</v>
      </c>
      <c r="T2046" s="0" t="n">
        <f aca="false">IF(J2046=1,(MIN(30,(D2046-C2046)))*(K2046/(K2046+L2046))*(O2046/(O2046+P2046)),(MAX(-30,(D2046-C2046)))*(L2046/(K2046+L2046))*(P2046/(P2046+O2046)))</f>
        <v>-0.724340175953079</v>
      </c>
      <c r="U2046" s="7" t="n">
        <v>43088</v>
      </c>
    </row>
    <row r="2047" customFormat="false" ht="15" hidden="false" customHeight="false" outlineLevel="0" collapsed="false">
      <c r="A2047" s="0" t="s">
        <v>50</v>
      </c>
      <c r="B2047" s="0" t="s">
        <v>92</v>
      </c>
      <c r="C2047" s="0" t="n">
        <v>58</v>
      </c>
      <c r="D2047" s="0" t="n">
        <v>69</v>
      </c>
      <c r="E2047" s="0" t="n">
        <v>39</v>
      </c>
      <c r="F2047" s="0" t="n">
        <v>26</v>
      </c>
      <c r="G2047" s="0" t="n">
        <v>20</v>
      </c>
      <c r="H2047" s="0" t="n">
        <v>11</v>
      </c>
      <c r="I2047" s="0" t="n">
        <v>0</v>
      </c>
      <c r="J2047" s="0" t="n">
        <v>1</v>
      </c>
      <c r="K2047" s="0" t="n">
        <f aca="false">VLOOKUP(A2047,'Team Data'!$A$1:$E$659,2,FALSE())</f>
        <v>15</v>
      </c>
      <c r="L2047" s="0" t="n">
        <f aca="false">VLOOKUP(A2047,'Team Data'!$A$1:$E$659,3,FALSE())</f>
        <v>16</v>
      </c>
      <c r="M2047" s="0" t="n">
        <f aca="false">VLOOKUP(B2047,'Team Data'!$A$1:$E$659,2,FALSE())</f>
        <v>23</v>
      </c>
      <c r="N2047" s="0" t="n">
        <f aca="false">VLOOKUP(B2047,'Team Data'!$A$1:$E$659,3,FALSE())</f>
        <v>12</v>
      </c>
      <c r="O2047" s="0" t="n">
        <f aca="false">VLOOKUP(A2047,'Team Data'!$A$1:$E$659,4,FALSE())</f>
        <v>449</v>
      </c>
      <c r="P2047" s="0" t="n">
        <f aca="false">VLOOKUP(A2047,'Team Data'!$A$1:$E$659,5,FALSE())</f>
        <v>485</v>
      </c>
      <c r="Q2047" s="0" t="n">
        <f aca="false">VLOOKUP(B2047,'Team Data'!$A$1:$E$659,4,FALSE())</f>
        <v>673</v>
      </c>
      <c r="R2047" s="0" t="n">
        <f aca="false">VLOOKUP(B2047,'Team Data'!$A$1:$E$659,5,FALSE())</f>
        <v>500</v>
      </c>
      <c r="S2047" s="0" t="n">
        <f aca="false">IF(I2047=1,(MIN(30,(C2047-D2047)))*(M2047/(M2047+N2047))*(Q2047/(Q2047+R2047)),(MAX(-30,(C2047-D2047)))*(N2047/(M2047+N2047))*(R2047/(R2047+Q2047)))</f>
        <v>-1.60759956156376</v>
      </c>
      <c r="T2047" s="0" t="n">
        <f aca="false">IF(J2047=1,(MIN(30,(D2047-C2047)))*(K2047/(K2047+L2047))*(O2047/(O2047+P2047)),(MAX(-30,(D2047-C2047)))*(L2047/(K2047+L2047))*(P2047/(P2047+O2047)))</f>
        <v>2.55871382192443</v>
      </c>
      <c r="U2047" s="7" t="n">
        <v>43088</v>
      </c>
    </row>
    <row r="2048" customFormat="false" ht="15" hidden="false" customHeight="false" outlineLevel="0" collapsed="false">
      <c r="A2048" s="0" t="s">
        <v>670</v>
      </c>
      <c r="B2048" s="0" t="s">
        <v>141</v>
      </c>
      <c r="C2048" s="0" t="n">
        <v>70</v>
      </c>
      <c r="D2048" s="0" t="n">
        <v>82</v>
      </c>
      <c r="E2048" s="0" t="n">
        <v>38</v>
      </c>
      <c r="F2048" s="0" t="n">
        <v>37</v>
      </c>
      <c r="G2048" s="0" t="n">
        <v>14</v>
      </c>
      <c r="H2048" s="0" t="n">
        <v>12</v>
      </c>
      <c r="I2048" s="0" t="n">
        <v>0</v>
      </c>
      <c r="J2048" s="0" t="n">
        <v>1</v>
      </c>
      <c r="K2048" s="0" t="n">
        <f aca="false">VLOOKUP(A2048,'Team Data'!$A$1:$E$659,2,FALSE())</f>
        <v>0</v>
      </c>
      <c r="L2048" s="0" t="n">
        <f aca="false">VLOOKUP(A2048,'Team Data'!$A$1:$E$659,3,FALSE())</f>
        <v>1</v>
      </c>
      <c r="M2048" s="0" t="n">
        <f aca="false">VLOOKUP(B2048,'Team Data'!$A$1:$E$659,2,FALSE())</f>
        <v>10</v>
      </c>
      <c r="N2048" s="0" t="n">
        <f aca="false">VLOOKUP(B2048,'Team Data'!$A$1:$E$659,3,FALSE())</f>
        <v>21</v>
      </c>
      <c r="O2048" s="0" t="n">
        <f aca="false">VLOOKUP(A2048,'Team Data'!$A$1:$E$659,4,FALSE())</f>
        <v>10</v>
      </c>
      <c r="P2048" s="0" t="n">
        <f aca="false">VLOOKUP(A2048,'Team Data'!$A$1:$E$659,5,FALSE())</f>
        <v>21</v>
      </c>
      <c r="Q2048" s="0" t="n">
        <f aca="false">VLOOKUP(B2048,'Team Data'!$A$1:$E$659,4,FALSE())</f>
        <v>459</v>
      </c>
      <c r="R2048" s="0" t="n">
        <f aca="false">VLOOKUP(B2048,'Team Data'!$A$1:$E$659,5,FALSE())</f>
        <v>493</v>
      </c>
      <c r="S2048" s="0" t="n">
        <f aca="false">IF(I2048=1,(MIN(30,(C2048-D2048)))*(M2048/(M2048+N2048))*(Q2048/(Q2048+R2048)),(MAX(-30,(C2048-D2048)))*(N2048/(M2048+N2048))*(R2048/(R2048+Q2048)))</f>
        <v>-4.20967741935484</v>
      </c>
      <c r="T2048" s="0" t="n">
        <f aca="false">IF(J2048=1,(MIN(30,(D2048-C2048)))*(K2048/(K2048+L2048))*(O2048/(O2048+P2048)),(MAX(-30,(D2048-C2048)))*(L2048/(K2048+L2048))*(P2048/(P2048+O2048)))</f>
        <v>0</v>
      </c>
      <c r="U2048" s="7" t="n">
        <v>43088</v>
      </c>
    </row>
    <row r="2049" customFormat="false" ht="15" hidden="false" customHeight="false" outlineLevel="0" collapsed="false">
      <c r="A2049" s="0" t="s">
        <v>207</v>
      </c>
      <c r="B2049" s="0" t="s">
        <v>159</v>
      </c>
      <c r="C2049" s="0" t="n">
        <v>70</v>
      </c>
      <c r="D2049" s="0" t="n">
        <v>79</v>
      </c>
      <c r="E2049" s="0" t="n">
        <v>44</v>
      </c>
      <c r="F2049" s="0" t="n">
        <v>34</v>
      </c>
      <c r="G2049" s="0" t="n">
        <v>18</v>
      </c>
      <c r="H2049" s="0" t="n">
        <v>11</v>
      </c>
      <c r="I2049" s="0" t="n">
        <v>0</v>
      </c>
      <c r="J2049" s="0" t="n">
        <v>1</v>
      </c>
      <c r="K2049" s="0" t="n">
        <f aca="false">VLOOKUP(A2049,'Team Data'!$A$1:$E$659,2,FALSE())</f>
        <v>13</v>
      </c>
      <c r="L2049" s="0" t="n">
        <f aca="false">VLOOKUP(A2049,'Team Data'!$A$1:$E$659,3,FALSE())</f>
        <v>19</v>
      </c>
      <c r="M2049" s="0" t="n">
        <f aca="false">VLOOKUP(B2049,'Team Data'!$A$1:$E$659,2,FALSE())</f>
        <v>20</v>
      </c>
      <c r="N2049" s="0" t="n">
        <f aca="false">VLOOKUP(B2049,'Team Data'!$A$1:$E$659,3,FALSE())</f>
        <v>13</v>
      </c>
      <c r="O2049" s="0" t="n">
        <f aca="false">VLOOKUP(A2049,'Team Data'!$A$1:$E$659,4,FALSE())</f>
        <v>530</v>
      </c>
      <c r="P2049" s="0" t="n">
        <f aca="false">VLOOKUP(A2049,'Team Data'!$A$1:$E$659,5,FALSE())</f>
        <v>469</v>
      </c>
      <c r="Q2049" s="0" t="n">
        <f aca="false">VLOOKUP(B2049,'Team Data'!$A$1:$E$659,4,FALSE())</f>
        <v>651</v>
      </c>
      <c r="R2049" s="0" t="n">
        <f aca="false">VLOOKUP(B2049,'Team Data'!$A$1:$E$659,5,FALSE())</f>
        <v>454</v>
      </c>
      <c r="S2049" s="0" t="n">
        <f aca="false">IF(I2049=1,(MIN(30,(C2049-D2049)))*(M2049/(M2049+N2049))*(Q2049/(Q2049+R2049)),(MAX(-30,(C2049-D2049)))*(N2049/(M2049+N2049))*(R2049/(R2049+Q2049)))</f>
        <v>-1.45668449197861</v>
      </c>
      <c r="T2049" s="0" t="n">
        <f aca="false">IF(J2049=1,(MIN(30,(D2049-C2049)))*(K2049/(K2049+L2049))*(O2049/(O2049+P2049)),(MAX(-30,(D2049-C2049)))*(L2049/(K2049+L2049))*(P2049/(P2049+O2049)))</f>
        <v>1.93975225225225</v>
      </c>
      <c r="U2049" s="7" t="n">
        <v>43088</v>
      </c>
    </row>
    <row r="2050" customFormat="false" ht="15" hidden="false" customHeight="false" outlineLevel="0" collapsed="false">
      <c r="A2050" s="0" t="s">
        <v>204</v>
      </c>
      <c r="B2050" s="0" t="s">
        <v>137</v>
      </c>
      <c r="C2050" s="0" t="n">
        <v>81</v>
      </c>
      <c r="D2050" s="0" t="n">
        <v>69</v>
      </c>
      <c r="E2050" s="0" t="n">
        <v>27</v>
      </c>
      <c r="F2050" s="0" t="n">
        <v>21</v>
      </c>
      <c r="G2050" s="0" t="n">
        <v>19</v>
      </c>
      <c r="H2050" s="0" t="n">
        <v>18</v>
      </c>
      <c r="I2050" s="0" t="n">
        <v>1</v>
      </c>
      <c r="J2050" s="0" t="n">
        <v>0</v>
      </c>
      <c r="K2050" s="0" t="n">
        <f aca="false">VLOOKUP(A2050,'Team Data'!$A$1:$E$659,2,FALSE())</f>
        <v>23</v>
      </c>
      <c r="L2050" s="0" t="n">
        <f aca="false">VLOOKUP(A2050,'Team Data'!$A$1:$E$659,3,FALSE())</f>
        <v>10</v>
      </c>
      <c r="M2050" s="0" t="n">
        <f aca="false">VLOOKUP(B2050,'Team Data'!$A$1:$E$659,2,FALSE())</f>
        <v>17</v>
      </c>
      <c r="N2050" s="0" t="n">
        <f aca="false">VLOOKUP(B2050,'Team Data'!$A$1:$E$659,3,FALSE())</f>
        <v>17</v>
      </c>
      <c r="O2050" s="0" t="n">
        <f aca="false">VLOOKUP(A2050,'Team Data'!$A$1:$E$659,4,FALSE())</f>
        <v>563</v>
      </c>
      <c r="P2050" s="0" t="n">
        <f aca="false">VLOOKUP(A2050,'Team Data'!$A$1:$E$659,5,FALSE())</f>
        <v>481</v>
      </c>
      <c r="Q2050" s="0" t="n">
        <f aca="false">VLOOKUP(B2050,'Team Data'!$A$1:$E$659,4,FALSE())</f>
        <v>609</v>
      </c>
      <c r="R2050" s="0" t="n">
        <f aca="false">VLOOKUP(B2050,'Team Data'!$A$1:$E$659,5,FALSE())</f>
        <v>491</v>
      </c>
      <c r="S2050" s="0" t="n">
        <f aca="false">IF(I2050=1,(MIN(30,(C2050-D2050)))*(M2050/(M2050+N2050))*(Q2050/(Q2050+R2050)),(MAX(-30,(C2050-D2050)))*(N2050/(M2050+N2050))*(R2050/(R2050+Q2050)))</f>
        <v>3.32181818181818</v>
      </c>
      <c r="T2050" s="0" t="n">
        <f aca="false">IF(J2050=1,(MIN(30,(D2050-C2050)))*(K2050/(K2050+L2050))*(O2050/(O2050+P2050)),(MAX(-30,(D2050-C2050)))*(L2050/(K2050+L2050))*(P2050/(P2050+O2050)))</f>
        <v>-1.67537443399512</v>
      </c>
      <c r="U2050" s="7" t="n">
        <v>43088</v>
      </c>
    </row>
    <row r="2051" customFormat="false" ht="15" hidden="false" customHeight="false" outlineLevel="0" collapsed="false">
      <c r="A2051" s="0" t="s">
        <v>119</v>
      </c>
      <c r="B2051" s="0" t="s">
        <v>346</v>
      </c>
      <c r="C2051" s="0" t="n">
        <v>82</v>
      </c>
      <c r="D2051" s="0" t="n">
        <v>52</v>
      </c>
      <c r="E2051" s="0" t="n">
        <v>45</v>
      </c>
      <c r="F2051" s="0" t="n">
        <v>29</v>
      </c>
      <c r="G2051" s="0" t="n">
        <v>15</v>
      </c>
      <c r="H2051" s="0" t="n">
        <v>11</v>
      </c>
      <c r="I2051" s="0" t="n">
        <v>1</v>
      </c>
      <c r="J2051" s="0" t="n">
        <v>0</v>
      </c>
      <c r="K2051" s="0" t="n">
        <f aca="false">VLOOKUP(A2051,'Team Data'!$A$1:$E$659,2,FALSE())</f>
        <v>22</v>
      </c>
      <c r="L2051" s="0" t="n">
        <f aca="false">VLOOKUP(A2051,'Team Data'!$A$1:$E$659,3,FALSE())</f>
        <v>9</v>
      </c>
      <c r="M2051" s="0" t="n">
        <f aca="false">VLOOKUP(B2051,'Team Data'!$A$1:$E$659,2,FALSE())</f>
        <v>17</v>
      </c>
      <c r="N2051" s="0" t="n">
        <f aca="false">VLOOKUP(B2051,'Team Data'!$A$1:$E$659,3,FALSE())</f>
        <v>15</v>
      </c>
      <c r="O2051" s="0" t="n">
        <f aca="false">VLOOKUP(A2051,'Team Data'!$A$1:$E$659,4,FALSE())</f>
        <v>454</v>
      </c>
      <c r="P2051" s="0" t="n">
        <f aca="false">VLOOKUP(A2051,'Team Data'!$A$1:$E$659,5,FALSE())</f>
        <v>502</v>
      </c>
      <c r="Q2051" s="0" t="n">
        <f aca="false">VLOOKUP(B2051,'Team Data'!$A$1:$E$659,4,FALSE())</f>
        <v>521</v>
      </c>
      <c r="R2051" s="0" t="n">
        <f aca="false">VLOOKUP(B2051,'Team Data'!$A$1:$E$659,5,FALSE())</f>
        <v>476</v>
      </c>
      <c r="S2051" s="0" t="n">
        <f aca="false">IF(I2051=1,(MIN(30,(C2051-D2051)))*(M2051/(M2051+N2051))*(Q2051/(Q2051+R2051)),(MAX(-30,(C2051-D2051)))*(N2051/(M2051+N2051))*(R2051/(R2051+Q2051)))</f>
        <v>8.32842276830492</v>
      </c>
      <c r="T2051" s="0" t="n">
        <f aca="false">IF(J2051=1,(MIN(30,(D2051-C2051)))*(K2051/(K2051+L2051))*(O2051/(O2051+P2051)),(MAX(-30,(D2051-C2051)))*(L2051/(K2051+L2051))*(P2051/(P2051+O2051)))</f>
        <v>-4.57349169928465</v>
      </c>
      <c r="U2051" s="7" t="n">
        <v>43088</v>
      </c>
    </row>
    <row r="2052" customFormat="false" ht="15" hidden="false" customHeight="false" outlineLevel="0" collapsed="false">
      <c r="A2052" s="0" t="s">
        <v>220</v>
      </c>
      <c r="B2052" s="0" t="s">
        <v>133</v>
      </c>
      <c r="C2052" s="0" t="n">
        <v>64</v>
      </c>
      <c r="D2052" s="0" t="n">
        <v>109</v>
      </c>
      <c r="E2052" s="0" t="n">
        <v>26</v>
      </c>
      <c r="F2052" s="0" t="n">
        <v>49</v>
      </c>
      <c r="G2052" s="0" t="n">
        <v>9</v>
      </c>
      <c r="H2052" s="0" t="n">
        <v>11</v>
      </c>
      <c r="I2052" s="0" t="n">
        <v>0</v>
      </c>
      <c r="J2052" s="0" t="n">
        <v>1</v>
      </c>
      <c r="K2052" s="0" t="n">
        <f aca="false">VLOOKUP(A2052,'Team Data'!$A$1:$E$659,2,FALSE())</f>
        <v>9</v>
      </c>
      <c r="L2052" s="0" t="n">
        <f aca="false">VLOOKUP(A2052,'Team Data'!$A$1:$E$659,3,FALSE())</f>
        <v>22</v>
      </c>
      <c r="M2052" s="0" t="n">
        <f aca="false">VLOOKUP(B2052,'Team Data'!$A$1:$E$659,2,FALSE())</f>
        <v>30</v>
      </c>
      <c r="N2052" s="0" t="n">
        <f aca="false">VLOOKUP(B2052,'Team Data'!$A$1:$E$659,3,FALSE())</f>
        <v>8</v>
      </c>
      <c r="O2052" s="0" t="n">
        <f aca="false">VLOOKUP(A2052,'Team Data'!$A$1:$E$659,4,FALSE())</f>
        <v>532</v>
      </c>
      <c r="P2052" s="0" t="n">
        <f aca="false">VLOOKUP(A2052,'Team Data'!$A$1:$E$659,5,FALSE())</f>
        <v>421</v>
      </c>
      <c r="Q2052" s="0" t="n">
        <f aca="false">VLOOKUP(B2052,'Team Data'!$A$1:$E$659,4,FALSE())</f>
        <v>816</v>
      </c>
      <c r="R2052" s="0" t="n">
        <f aca="false">VLOOKUP(B2052,'Team Data'!$A$1:$E$659,5,FALSE())</f>
        <v>475</v>
      </c>
      <c r="S2052" s="0" t="n">
        <f aca="false">IF(I2052=1,(MIN(30,(C2052-D2052)))*(M2052/(M2052+N2052))*(Q2052/(Q2052+R2052)),(MAX(-30,(C2052-D2052)))*(N2052/(M2052+N2052))*(R2052/(R2052+Q2052)))</f>
        <v>-2.32378001549187</v>
      </c>
      <c r="T2052" s="0" t="n">
        <f aca="false">IF(J2052=1,(MIN(30,(D2052-C2052)))*(K2052/(K2052+L2052))*(O2052/(O2052+P2052)),(MAX(-30,(D2052-C2052)))*(L2052/(K2052+L2052))*(P2052/(P2052+O2052)))</f>
        <v>4.86206546390008</v>
      </c>
      <c r="U2052" s="7" t="n">
        <v>43088</v>
      </c>
    </row>
    <row r="2053" customFormat="false" ht="15" hidden="false" customHeight="false" outlineLevel="0" collapsed="false">
      <c r="A2053" s="0" t="s">
        <v>205</v>
      </c>
      <c r="B2053" s="0" t="s">
        <v>271</v>
      </c>
      <c r="C2053" s="0" t="n">
        <v>56</v>
      </c>
      <c r="D2053" s="0" t="n">
        <v>70</v>
      </c>
      <c r="E2053" s="0" t="n">
        <v>34</v>
      </c>
      <c r="F2053" s="0" t="n">
        <v>40</v>
      </c>
      <c r="G2053" s="0" t="n">
        <v>14</v>
      </c>
      <c r="H2053" s="0" t="n">
        <v>18</v>
      </c>
      <c r="I2053" s="0" t="n">
        <v>0</v>
      </c>
      <c r="J2053" s="0" t="n">
        <v>1</v>
      </c>
      <c r="K2053" s="0" t="n">
        <f aca="false">VLOOKUP(A2053,'Team Data'!$A$1:$E$659,2,FALSE())</f>
        <v>5</v>
      </c>
      <c r="L2053" s="0" t="n">
        <f aca="false">VLOOKUP(A2053,'Team Data'!$A$1:$E$659,3,FALSE())</f>
        <v>27</v>
      </c>
      <c r="M2053" s="0" t="n">
        <f aca="false">VLOOKUP(B2053,'Team Data'!$A$1:$E$659,2,FALSE())</f>
        <v>10</v>
      </c>
      <c r="N2053" s="0" t="n">
        <f aca="false">VLOOKUP(B2053,'Team Data'!$A$1:$E$659,3,FALSE())</f>
        <v>22</v>
      </c>
      <c r="O2053" s="0" t="n">
        <f aca="false">VLOOKUP(A2053,'Team Data'!$A$1:$E$659,4,FALSE())</f>
        <v>550</v>
      </c>
      <c r="P2053" s="0" t="n">
        <f aca="false">VLOOKUP(A2053,'Team Data'!$A$1:$E$659,5,FALSE())</f>
        <v>448</v>
      </c>
      <c r="Q2053" s="0" t="n">
        <f aca="false">VLOOKUP(B2053,'Team Data'!$A$1:$E$659,4,FALSE())</f>
        <v>525</v>
      </c>
      <c r="R2053" s="0" t="n">
        <f aca="false">VLOOKUP(B2053,'Team Data'!$A$1:$E$659,5,FALSE())</f>
        <v>506</v>
      </c>
      <c r="S2053" s="0" t="n">
        <f aca="false">IF(I2053=1,(MIN(30,(C2053-D2053)))*(M2053/(M2053+N2053))*(Q2053/(Q2053+R2053)),(MAX(-30,(C2053-D2053)))*(N2053/(M2053+N2053))*(R2053/(R2053+Q2053)))</f>
        <v>-4.72381183317168</v>
      </c>
      <c r="T2053" s="0" t="n">
        <f aca="false">IF(J2053=1,(MIN(30,(D2053-C2053)))*(K2053/(K2053+L2053))*(O2053/(O2053+P2053)),(MAX(-30,(D2053-C2053)))*(L2053/(K2053+L2053))*(P2053/(P2053+O2053)))</f>
        <v>1.20553607214429</v>
      </c>
      <c r="U2053" s="7" t="n">
        <v>43088</v>
      </c>
    </row>
    <row r="2054" customFormat="false" ht="15" hidden="false" customHeight="false" outlineLevel="0" collapsed="false">
      <c r="A2054" s="0" t="s">
        <v>51</v>
      </c>
      <c r="B2054" s="0" t="s">
        <v>77</v>
      </c>
      <c r="C2054" s="0" t="n">
        <v>69</v>
      </c>
      <c r="D2054" s="0" t="n">
        <v>50</v>
      </c>
      <c r="E2054" s="0" t="n">
        <v>46</v>
      </c>
      <c r="F2054" s="0" t="n">
        <v>39</v>
      </c>
      <c r="G2054" s="0" t="n">
        <v>15</v>
      </c>
      <c r="H2054" s="0" t="n">
        <v>18</v>
      </c>
      <c r="I2054" s="0" t="n">
        <v>1</v>
      </c>
      <c r="J2054" s="0" t="n">
        <v>0</v>
      </c>
      <c r="K2054" s="0" t="n">
        <f aca="false">VLOOKUP(A2054,'Team Data'!$A$1:$E$659,2,FALSE())</f>
        <v>6</v>
      </c>
      <c r="L2054" s="0" t="n">
        <f aca="false">VLOOKUP(A2054,'Team Data'!$A$1:$E$659,3,FALSE())</f>
        <v>23</v>
      </c>
      <c r="M2054" s="0" t="n">
        <f aca="false">VLOOKUP(B2054,'Team Data'!$A$1:$E$659,2,FALSE())</f>
        <v>10</v>
      </c>
      <c r="N2054" s="0" t="n">
        <f aca="false">VLOOKUP(B2054,'Team Data'!$A$1:$E$659,3,FALSE())</f>
        <v>20</v>
      </c>
      <c r="O2054" s="0" t="n">
        <f aca="false">VLOOKUP(A2054,'Team Data'!$A$1:$E$659,4,FALSE())</f>
        <v>485</v>
      </c>
      <c r="P2054" s="0" t="n">
        <f aca="false">VLOOKUP(A2054,'Team Data'!$A$1:$E$659,5,FALSE())</f>
        <v>443</v>
      </c>
      <c r="Q2054" s="0" t="n">
        <f aca="false">VLOOKUP(B2054,'Team Data'!$A$1:$E$659,4,FALSE())</f>
        <v>495</v>
      </c>
      <c r="R2054" s="0" t="n">
        <f aca="false">VLOOKUP(B2054,'Team Data'!$A$1:$E$659,5,FALSE())</f>
        <v>484</v>
      </c>
      <c r="S2054" s="0" t="n">
        <f aca="false">IF(I2054=1,(MIN(30,(C2054-D2054)))*(M2054/(M2054+N2054))*(Q2054/(Q2054+R2054)),(MAX(-30,(C2054-D2054)))*(N2054/(M2054+N2054))*(R2054/(R2054+Q2054)))</f>
        <v>3.20224719101124</v>
      </c>
      <c r="T2054" s="0" t="n">
        <f aca="false">IF(J2054=1,(MIN(30,(D2054-C2054)))*(K2054/(K2054+L2054))*(O2054/(O2054+P2054)),(MAX(-30,(D2054-C2054)))*(L2054/(K2054+L2054))*(P2054/(P2054+O2054)))</f>
        <v>-7.19348246135553</v>
      </c>
      <c r="U2054" s="7" t="n">
        <v>43088</v>
      </c>
    </row>
    <row r="2055" customFormat="false" ht="15" hidden="false" customHeight="false" outlineLevel="0" collapsed="false">
      <c r="A2055" s="0" t="s">
        <v>338</v>
      </c>
      <c r="B2055" s="0" t="s">
        <v>57</v>
      </c>
      <c r="C2055" s="0" t="n">
        <v>84</v>
      </c>
      <c r="D2055" s="0" t="n">
        <v>80</v>
      </c>
      <c r="E2055" s="0" t="n">
        <v>36</v>
      </c>
      <c r="F2055" s="0" t="n">
        <v>27</v>
      </c>
      <c r="G2055" s="0" t="n">
        <v>17</v>
      </c>
      <c r="H2055" s="0" t="n">
        <v>16</v>
      </c>
      <c r="I2055" s="0" t="n">
        <v>1</v>
      </c>
      <c r="J2055" s="0" t="n">
        <v>0</v>
      </c>
      <c r="K2055" s="0" t="n">
        <f aca="false">VLOOKUP(A2055,'Team Data'!$A$1:$E$659,2,FALSE())</f>
        <v>11</v>
      </c>
      <c r="L2055" s="0" t="n">
        <f aca="false">VLOOKUP(A2055,'Team Data'!$A$1:$E$659,3,FALSE())</f>
        <v>20</v>
      </c>
      <c r="M2055" s="0" t="n">
        <f aca="false">VLOOKUP(B2055,'Team Data'!$A$1:$E$659,2,FALSE())</f>
        <v>14</v>
      </c>
      <c r="N2055" s="0" t="n">
        <f aca="false">VLOOKUP(B2055,'Team Data'!$A$1:$E$659,3,FALSE())</f>
        <v>18</v>
      </c>
      <c r="O2055" s="0" t="n">
        <f aca="false">VLOOKUP(A2055,'Team Data'!$A$1:$E$659,4,FALSE())</f>
        <v>617</v>
      </c>
      <c r="P2055" s="0" t="n">
        <f aca="false">VLOOKUP(A2055,'Team Data'!$A$1:$E$659,5,FALSE())</f>
        <v>430</v>
      </c>
      <c r="Q2055" s="0" t="n">
        <f aca="false">VLOOKUP(B2055,'Team Data'!$A$1:$E$659,4,FALSE())</f>
        <v>500</v>
      </c>
      <c r="R2055" s="0" t="n">
        <f aca="false">VLOOKUP(B2055,'Team Data'!$A$1:$E$659,5,FALSE())</f>
        <v>464</v>
      </c>
      <c r="S2055" s="0" t="n">
        <f aca="false">IF(I2055=1,(MIN(30,(C2055-D2055)))*(M2055/(M2055+N2055))*(Q2055/(Q2055+R2055)),(MAX(-30,(C2055-D2055)))*(N2055/(M2055+N2055))*(R2055/(R2055+Q2055)))</f>
        <v>0.907676348547718</v>
      </c>
      <c r="T2055" s="0" t="n">
        <f aca="false">IF(J2055=1,(MIN(30,(D2055-C2055)))*(K2055/(K2055+L2055))*(O2055/(O2055+P2055)),(MAX(-30,(D2055-C2055)))*(L2055/(K2055+L2055))*(P2055/(P2055+O2055)))</f>
        <v>-1.05986381982315</v>
      </c>
      <c r="U2055" s="7" t="n">
        <v>43088</v>
      </c>
    </row>
    <row r="2056" customFormat="false" ht="15" hidden="false" customHeight="false" outlineLevel="0" collapsed="false">
      <c r="A2056" s="0" t="s">
        <v>671</v>
      </c>
      <c r="B2056" s="0" t="s">
        <v>278</v>
      </c>
      <c r="C2056" s="0" t="n">
        <v>77</v>
      </c>
      <c r="D2056" s="0" t="n">
        <v>113</v>
      </c>
      <c r="E2056" s="0" t="n">
        <v>35</v>
      </c>
      <c r="F2056" s="0" t="n">
        <v>49</v>
      </c>
      <c r="G2056" s="0" t="n">
        <v>16</v>
      </c>
      <c r="H2056" s="0" t="n">
        <v>9</v>
      </c>
      <c r="I2056" s="0" t="n">
        <v>0</v>
      </c>
      <c r="J2056" s="0" t="n">
        <v>1</v>
      </c>
      <c r="K2056" s="0" t="n">
        <f aca="false">VLOOKUP(A2056,'Team Data'!$A$1:$E$659,2,FALSE())</f>
        <v>0</v>
      </c>
      <c r="L2056" s="0" t="n">
        <f aca="false">VLOOKUP(A2056,'Team Data'!$A$1:$E$659,3,FALSE())</f>
        <v>1</v>
      </c>
      <c r="M2056" s="0" t="n">
        <f aca="false">VLOOKUP(B2056,'Team Data'!$A$1:$E$659,2,FALSE())</f>
        <v>18</v>
      </c>
      <c r="N2056" s="0" t="n">
        <f aca="false">VLOOKUP(B2056,'Team Data'!$A$1:$E$659,3,FALSE())</f>
        <v>13</v>
      </c>
      <c r="O2056" s="0" t="n">
        <f aca="false">VLOOKUP(A2056,'Team Data'!$A$1:$E$659,4,FALSE())</f>
        <v>18</v>
      </c>
      <c r="P2056" s="0" t="n">
        <f aca="false">VLOOKUP(A2056,'Team Data'!$A$1:$E$659,5,FALSE())</f>
        <v>13</v>
      </c>
      <c r="Q2056" s="0" t="n">
        <f aca="false">VLOOKUP(B2056,'Team Data'!$A$1:$E$659,4,FALSE())</f>
        <v>452</v>
      </c>
      <c r="R2056" s="0" t="n">
        <f aca="false">VLOOKUP(B2056,'Team Data'!$A$1:$E$659,5,FALSE())</f>
        <v>498</v>
      </c>
      <c r="S2056" s="0" t="n">
        <f aca="false">IF(I2056=1,(MIN(30,(C2056-D2056)))*(M2056/(M2056+N2056))*(Q2056/(Q2056+R2056)),(MAX(-30,(C2056-D2056)))*(N2056/(M2056+N2056))*(R2056/(R2056+Q2056)))</f>
        <v>-6.59490662139219</v>
      </c>
      <c r="T2056" s="0" t="n">
        <f aca="false">IF(J2056=1,(MIN(30,(D2056-C2056)))*(K2056/(K2056+L2056))*(O2056/(O2056+P2056)),(MAX(-30,(D2056-C2056)))*(L2056/(K2056+L2056))*(P2056/(P2056+O2056)))</f>
        <v>0</v>
      </c>
      <c r="U2056" s="7" t="n">
        <v>43088</v>
      </c>
    </row>
    <row r="2057" customFormat="false" ht="15" hidden="false" customHeight="false" outlineLevel="0" collapsed="false">
      <c r="A2057" s="0" t="s">
        <v>237</v>
      </c>
      <c r="B2057" s="0" t="s">
        <v>74</v>
      </c>
      <c r="C2057" s="0" t="n">
        <v>71</v>
      </c>
      <c r="D2057" s="0" t="n">
        <v>72</v>
      </c>
      <c r="E2057" s="0" t="n">
        <v>28</v>
      </c>
      <c r="F2057" s="0" t="n">
        <v>46</v>
      </c>
      <c r="G2057" s="0" t="n">
        <v>8</v>
      </c>
      <c r="H2057" s="0" t="n">
        <v>12</v>
      </c>
      <c r="I2057" s="0" t="n">
        <v>0</v>
      </c>
      <c r="J2057" s="0" t="n">
        <v>1</v>
      </c>
      <c r="K2057" s="0" t="n">
        <f aca="false">VLOOKUP(A2057,'Team Data'!$A$1:$E$659,2,FALSE())</f>
        <v>12</v>
      </c>
      <c r="L2057" s="0" t="n">
        <f aca="false">VLOOKUP(A2057,'Team Data'!$A$1:$E$659,3,FALSE())</f>
        <v>21</v>
      </c>
      <c r="M2057" s="0" t="n">
        <f aca="false">VLOOKUP(B2057,'Team Data'!$A$1:$E$659,2,FALSE())</f>
        <v>13</v>
      </c>
      <c r="N2057" s="0" t="n">
        <f aca="false">VLOOKUP(B2057,'Team Data'!$A$1:$E$659,3,FALSE())</f>
        <v>20</v>
      </c>
      <c r="O2057" s="0" t="n">
        <f aca="false">VLOOKUP(A2057,'Team Data'!$A$1:$E$659,4,FALSE())</f>
        <v>483</v>
      </c>
      <c r="P2057" s="0" t="n">
        <f aca="false">VLOOKUP(A2057,'Team Data'!$A$1:$E$659,5,FALSE())</f>
        <v>570</v>
      </c>
      <c r="Q2057" s="0" t="n">
        <f aca="false">VLOOKUP(B2057,'Team Data'!$A$1:$E$659,4,FALSE())</f>
        <v>534</v>
      </c>
      <c r="R2057" s="0" t="n">
        <f aca="false">VLOOKUP(B2057,'Team Data'!$A$1:$E$659,5,FALSE())</f>
        <v>500</v>
      </c>
      <c r="S2057" s="0" t="n">
        <f aca="false">IF(I2057=1,(MIN(30,(C2057-D2057)))*(M2057/(M2057+N2057))*(Q2057/(Q2057+R2057)),(MAX(-30,(C2057-D2057)))*(N2057/(M2057+N2057))*(R2057/(R2057+Q2057)))</f>
        <v>-0.293066057089268</v>
      </c>
      <c r="T2057" s="0" t="n">
        <f aca="false">IF(J2057=1,(MIN(30,(D2057-C2057)))*(K2057/(K2057+L2057))*(O2057/(O2057+P2057)),(MAX(-30,(D2057-C2057)))*(L2057/(K2057+L2057))*(P2057/(P2057+O2057)))</f>
        <v>0.166796166796167</v>
      </c>
      <c r="U2057" s="7" t="n">
        <v>43088</v>
      </c>
    </row>
    <row r="2058" customFormat="false" ht="15" hidden="false" customHeight="false" outlineLevel="0" collapsed="false">
      <c r="A2058" s="0" t="s">
        <v>468</v>
      </c>
      <c r="B2058" s="0" t="s">
        <v>146</v>
      </c>
      <c r="C2058" s="0" t="n">
        <v>49</v>
      </c>
      <c r="D2058" s="0" t="n">
        <v>94</v>
      </c>
      <c r="E2058" s="0" t="n">
        <v>25</v>
      </c>
      <c r="F2058" s="0" t="n">
        <v>44</v>
      </c>
      <c r="G2058" s="0" t="n">
        <v>19</v>
      </c>
      <c r="H2058" s="0" t="n">
        <v>8</v>
      </c>
      <c r="I2058" s="0" t="n">
        <v>0</v>
      </c>
      <c r="J2058" s="0" t="n">
        <v>1</v>
      </c>
      <c r="K2058" s="0" t="n">
        <f aca="false">VLOOKUP(A2058,'Team Data'!$A$1:$E$659,2,FALSE())</f>
        <v>0</v>
      </c>
      <c r="L2058" s="0" t="n">
        <f aca="false">VLOOKUP(A2058,'Team Data'!$A$1:$E$659,3,FALSE())</f>
        <v>2</v>
      </c>
      <c r="M2058" s="0" t="n">
        <f aca="false">VLOOKUP(B2058,'Team Data'!$A$1:$E$659,2,FALSE())</f>
        <v>7</v>
      </c>
      <c r="N2058" s="0" t="n">
        <f aca="false">VLOOKUP(B2058,'Team Data'!$A$1:$E$659,3,FALSE())</f>
        <v>25</v>
      </c>
      <c r="O2058" s="0" t="n">
        <f aca="false">VLOOKUP(A2058,'Team Data'!$A$1:$E$659,4,FALSE())</f>
        <v>25</v>
      </c>
      <c r="P2058" s="0" t="n">
        <f aca="false">VLOOKUP(A2058,'Team Data'!$A$1:$E$659,5,FALSE())</f>
        <v>42</v>
      </c>
      <c r="Q2058" s="0" t="n">
        <f aca="false">VLOOKUP(B2058,'Team Data'!$A$1:$E$659,4,FALSE())</f>
        <v>544</v>
      </c>
      <c r="R2058" s="0" t="n">
        <f aca="false">VLOOKUP(B2058,'Team Data'!$A$1:$E$659,5,FALSE())</f>
        <v>461</v>
      </c>
      <c r="S2058" s="0" t="n">
        <f aca="false">IF(I2058=1,(MIN(30,(C2058-D2058)))*(M2058/(M2058+N2058))*(Q2058/(Q2058+R2058)),(MAX(-30,(C2058-D2058)))*(N2058/(M2058+N2058))*(R2058/(R2058+Q2058)))</f>
        <v>-10.7509328358209</v>
      </c>
      <c r="T2058" s="0" t="n">
        <f aca="false">IF(J2058=1,(MIN(30,(D2058-C2058)))*(K2058/(K2058+L2058))*(O2058/(O2058+P2058)),(MAX(-30,(D2058-C2058)))*(L2058/(K2058+L2058))*(P2058/(P2058+O2058)))</f>
        <v>0</v>
      </c>
      <c r="U2058" s="7" t="n">
        <v>43088</v>
      </c>
    </row>
    <row r="2059" customFormat="false" ht="15" hidden="false" customHeight="false" outlineLevel="0" collapsed="false">
      <c r="A2059" s="0" t="s">
        <v>117</v>
      </c>
      <c r="B2059" s="0" t="s">
        <v>131</v>
      </c>
      <c r="C2059" s="0" t="n">
        <v>60</v>
      </c>
      <c r="D2059" s="0" t="n">
        <v>62</v>
      </c>
      <c r="E2059" s="0" t="n">
        <v>37</v>
      </c>
      <c r="F2059" s="0" t="n">
        <v>31</v>
      </c>
      <c r="G2059" s="0" t="n">
        <v>16</v>
      </c>
      <c r="H2059" s="0" t="n">
        <v>11</v>
      </c>
      <c r="I2059" s="0" t="n">
        <v>0</v>
      </c>
      <c r="J2059" s="0" t="n">
        <v>1</v>
      </c>
      <c r="K2059" s="0" t="n">
        <f aca="false">VLOOKUP(A2059,'Team Data'!$A$1:$E$659,2,FALSE())</f>
        <v>10</v>
      </c>
      <c r="L2059" s="0" t="n">
        <f aca="false">VLOOKUP(A2059,'Team Data'!$A$1:$E$659,3,FALSE())</f>
        <v>23</v>
      </c>
      <c r="M2059" s="0" t="n">
        <f aca="false">VLOOKUP(B2059,'Team Data'!$A$1:$E$659,2,FALSE())</f>
        <v>23</v>
      </c>
      <c r="N2059" s="0" t="n">
        <f aca="false">VLOOKUP(B2059,'Team Data'!$A$1:$E$659,3,FALSE())</f>
        <v>13</v>
      </c>
      <c r="O2059" s="0" t="n">
        <f aca="false">VLOOKUP(A2059,'Team Data'!$A$1:$E$659,4,FALSE())</f>
        <v>452</v>
      </c>
      <c r="P2059" s="0" t="n">
        <f aca="false">VLOOKUP(A2059,'Team Data'!$A$1:$E$659,5,FALSE())</f>
        <v>578</v>
      </c>
      <c r="Q2059" s="0" t="n">
        <f aca="false">VLOOKUP(B2059,'Team Data'!$A$1:$E$659,4,FALSE())</f>
        <v>559</v>
      </c>
      <c r="R2059" s="0" t="n">
        <f aca="false">VLOOKUP(B2059,'Team Data'!$A$1:$E$659,5,FALSE())</f>
        <v>576</v>
      </c>
      <c r="S2059" s="0" t="n">
        <f aca="false">IF(I2059=1,(MIN(30,(C2059-D2059)))*(M2059/(M2059+N2059))*(Q2059/(Q2059+R2059)),(MAX(-30,(C2059-D2059)))*(N2059/(M2059+N2059))*(R2059/(R2059+Q2059)))</f>
        <v>-0.366519823788546</v>
      </c>
      <c r="T2059" s="0" t="n">
        <f aca="false">IF(J2059=1,(MIN(30,(D2059-C2059)))*(K2059/(K2059+L2059))*(O2059/(O2059+P2059)),(MAX(-30,(D2059-C2059)))*(L2059/(K2059+L2059))*(P2059/(P2059+O2059)))</f>
        <v>0.265960576640188</v>
      </c>
      <c r="U2059" s="7" t="n">
        <v>43088</v>
      </c>
    </row>
    <row r="2060" customFormat="false" ht="15" hidden="false" customHeight="false" outlineLevel="0" collapsed="false">
      <c r="A2060" s="0" t="s">
        <v>405</v>
      </c>
      <c r="B2060" s="0" t="s">
        <v>313</v>
      </c>
      <c r="C2060" s="0" t="n">
        <v>44</v>
      </c>
      <c r="D2060" s="0" t="n">
        <v>97</v>
      </c>
      <c r="E2060" s="0" t="n">
        <v>25</v>
      </c>
      <c r="F2060" s="0" t="n">
        <v>41</v>
      </c>
      <c r="G2060" s="0" t="n">
        <v>22</v>
      </c>
      <c r="H2060" s="0" t="n">
        <v>9</v>
      </c>
      <c r="I2060" s="0" t="n">
        <v>0</v>
      </c>
      <c r="J2060" s="0" t="n">
        <v>1</v>
      </c>
      <c r="K2060" s="0" t="n">
        <f aca="false">VLOOKUP(A2060,'Team Data'!$A$1:$E$659,2,FALSE())</f>
        <v>0</v>
      </c>
      <c r="L2060" s="0" t="n">
        <f aca="false">VLOOKUP(A2060,'Team Data'!$A$1:$E$659,3,FALSE())</f>
        <v>2</v>
      </c>
      <c r="M2060" s="0" t="n">
        <f aca="false">VLOOKUP(B2060,'Team Data'!$A$1:$E$659,2,FALSE())</f>
        <v>16</v>
      </c>
      <c r="N2060" s="0" t="n">
        <f aca="false">VLOOKUP(B2060,'Team Data'!$A$1:$E$659,3,FALSE())</f>
        <v>16</v>
      </c>
      <c r="O2060" s="0" t="n">
        <f aca="false">VLOOKUP(A2060,'Team Data'!$A$1:$E$659,4,FALSE())</f>
        <v>28</v>
      </c>
      <c r="P2060" s="0" t="n">
        <f aca="false">VLOOKUP(A2060,'Team Data'!$A$1:$E$659,5,FALSE())</f>
        <v>36</v>
      </c>
      <c r="Q2060" s="0" t="n">
        <f aca="false">VLOOKUP(B2060,'Team Data'!$A$1:$E$659,4,FALSE())</f>
        <v>491</v>
      </c>
      <c r="R2060" s="0" t="n">
        <f aca="false">VLOOKUP(B2060,'Team Data'!$A$1:$E$659,5,FALSE())</f>
        <v>469</v>
      </c>
      <c r="S2060" s="0" t="n">
        <f aca="false">IF(I2060=1,(MIN(30,(C2060-D2060)))*(M2060/(M2060+N2060))*(Q2060/(Q2060+R2060)),(MAX(-30,(C2060-D2060)))*(N2060/(M2060+N2060))*(R2060/(R2060+Q2060)))</f>
        <v>-7.328125</v>
      </c>
      <c r="T2060" s="0" t="n">
        <f aca="false">IF(J2060=1,(MIN(30,(D2060-C2060)))*(K2060/(K2060+L2060))*(O2060/(O2060+P2060)),(MAX(-30,(D2060-C2060)))*(L2060/(K2060+L2060))*(P2060/(P2060+O2060)))</f>
        <v>0</v>
      </c>
      <c r="U2060" s="7" t="n">
        <v>43088</v>
      </c>
    </row>
    <row r="2061" customFormat="false" ht="15" hidden="false" customHeight="false" outlineLevel="0" collapsed="false">
      <c r="A2061" s="0" t="s">
        <v>195</v>
      </c>
      <c r="B2061" s="0" t="s">
        <v>301</v>
      </c>
      <c r="C2061" s="0" t="n">
        <v>69</v>
      </c>
      <c r="D2061" s="0" t="n">
        <v>76</v>
      </c>
      <c r="E2061" s="0" t="n">
        <v>31</v>
      </c>
      <c r="F2061" s="0" t="n">
        <v>35</v>
      </c>
      <c r="G2061" s="0" t="n">
        <v>19</v>
      </c>
      <c r="H2061" s="0" t="n">
        <v>22</v>
      </c>
      <c r="I2061" s="0" t="n">
        <v>0</v>
      </c>
      <c r="J2061" s="0" t="n">
        <v>1</v>
      </c>
      <c r="K2061" s="0" t="n">
        <f aca="false">VLOOKUP(A2061,'Team Data'!$A$1:$E$659,2,FALSE())</f>
        <v>21</v>
      </c>
      <c r="L2061" s="0" t="n">
        <f aca="false">VLOOKUP(A2061,'Team Data'!$A$1:$E$659,3,FALSE())</f>
        <v>11</v>
      </c>
      <c r="M2061" s="0" t="n">
        <f aca="false">VLOOKUP(B2061,'Team Data'!$A$1:$E$659,2,FALSE())</f>
        <v>14</v>
      </c>
      <c r="N2061" s="0" t="n">
        <f aca="false">VLOOKUP(B2061,'Team Data'!$A$1:$E$659,3,FALSE())</f>
        <v>17</v>
      </c>
      <c r="O2061" s="0" t="n">
        <f aca="false">VLOOKUP(A2061,'Team Data'!$A$1:$E$659,4,FALSE())</f>
        <v>481</v>
      </c>
      <c r="P2061" s="0" t="n">
        <f aca="false">VLOOKUP(A2061,'Team Data'!$A$1:$E$659,5,FALSE())</f>
        <v>445</v>
      </c>
      <c r="Q2061" s="0" t="n">
        <f aca="false">VLOOKUP(B2061,'Team Data'!$A$1:$E$659,4,FALSE())</f>
        <v>549</v>
      </c>
      <c r="R2061" s="0" t="n">
        <f aca="false">VLOOKUP(B2061,'Team Data'!$A$1:$E$659,5,FALSE())</f>
        <v>466</v>
      </c>
      <c r="S2061" s="0" t="n">
        <f aca="false">IF(I2061=1,(MIN(30,(C2061-D2061)))*(M2061/(M2061+N2061))*(Q2061/(Q2061+R2061)),(MAX(-30,(C2061-D2061)))*(N2061/(M2061+N2061))*(R2061/(R2061+Q2061)))</f>
        <v>-1.76240266963293</v>
      </c>
      <c r="T2061" s="0" t="n">
        <f aca="false">IF(J2061=1,(MIN(30,(D2061-C2061)))*(K2061/(K2061+L2061))*(O2061/(O2061+P2061)),(MAX(-30,(D2061-C2061)))*(L2061/(K2061+L2061))*(P2061/(P2061+O2061)))</f>
        <v>2.38617035637149</v>
      </c>
      <c r="U2061" s="7" t="n">
        <v>43088</v>
      </c>
    </row>
    <row r="2062" customFormat="false" ht="15" hidden="false" customHeight="false" outlineLevel="0" collapsed="false">
      <c r="A2062" s="0" t="s">
        <v>646</v>
      </c>
      <c r="B2062" s="0" t="s">
        <v>193</v>
      </c>
      <c r="C2062" s="0" t="n">
        <v>59</v>
      </c>
      <c r="D2062" s="0" t="n">
        <v>107</v>
      </c>
      <c r="E2062" s="0" t="n">
        <v>25</v>
      </c>
      <c r="F2062" s="0" t="n">
        <v>54</v>
      </c>
      <c r="G2062" s="0" t="n">
        <v>19</v>
      </c>
      <c r="H2062" s="0" t="n">
        <v>13</v>
      </c>
      <c r="I2062" s="0" t="n">
        <v>0</v>
      </c>
      <c r="J2062" s="0" t="n">
        <v>1</v>
      </c>
      <c r="K2062" s="0" t="n">
        <f aca="false">VLOOKUP(A2062,'Team Data'!$A$1:$E$659,2,FALSE())</f>
        <v>0</v>
      </c>
      <c r="L2062" s="0" t="n">
        <f aca="false">VLOOKUP(A2062,'Team Data'!$A$1:$E$659,3,FALSE())</f>
        <v>2</v>
      </c>
      <c r="M2062" s="0" t="n">
        <f aca="false">VLOOKUP(B2062,'Team Data'!$A$1:$E$659,2,FALSE())</f>
        <v>16</v>
      </c>
      <c r="N2062" s="0" t="n">
        <f aca="false">VLOOKUP(B2062,'Team Data'!$A$1:$E$659,3,FALSE())</f>
        <v>17</v>
      </c>
      <c r="O2062" s="0" t="n">
        <f aca="false">VLOOKUP(A2062,'Team Data'!$A$1:$E$659,4,FALSE())</f>
        <v>42</v>
      </c>
      <c r="P2062" s="0" t="n">
        <f aca="false">VLOOKUP(A2062,'Team Data'!$A$1:$E$659,5,FALSE())</f>
        <v>29</v>
      </c>
      <c r="Q2062" s="0" t="n">
        <f aca="false">VLOOKUP(B2062,'Team Data'!$A$1:$E$659,4,FALSE())</f>
        <v>486</v>
      </c>
      <c r="R2062" s="0" t="n">
        <f aca="false">VLOOKUP(B2062,'Team Data'!$A$1:$E$659,5,FALSE())</f>
        <v>480</v>
      </c>
      <c r="S2062" s="0" t="n">
        <f aca="false">IF(I2062=1,(MIN(30,(C2062-D2062)))*(M2062/(M2062+N2062))*(Q2062/(Q2062+R2062)),(MAX(-30,(C2062-D2062)))*(N2062/(M2062+N2062))*(R2062/(R2062+Q2062)))</f>
        <v>-7.67927724449464</v>
      </c>
      <c r="T2062" s="0" t="n">
        <f aca="false">IF(J2062=1,(MIN(30,(D2062-C2062)))*(K2062/(K2062+L2062))*(O2062/(O2062+P2062)),(MAX(-30,(D2062-C2062)))*(L2062/(K2062+L2062))*(P2062/(P2062+O2062)))</f>
        <v>0</v>
      </c>
      <c r="U2062" s="7" t="n">
        <v>43088</v>
      </c>
    </row>
    <row r="2063" customFormat="false" ht="15" hidden="false" customHeight="false" outlineLevel="0" collapsed="false">
      <c r="A2063" s="0" t="s">
        <v>582</v>
      </c>
      <c r="B2063" s="0" t="s">
        <v>255</v>
      </c>
      <c r="C2063" s="0" t="n">
        <v>70</v>
      </c>
      <c r="D2063" s="0" t="n">
        <v>99</v>
      </c>
      <c r="E2063" s="0" t="n">
        <v>28</v>
      </c>
      <c r="F2063" s="0" t="n">
        <v>38</v>
      </c>
      <c r="G2063" s="0" t="n">
        <v>21</v>
      </c>
      <c r="H2063" s="0" t="n">
        <v>12</v>
      </c>
      <c r="I2063" s="0" t="n">
        <v>0</v>
      </c>
      <c r="J2063" s="0" t="n">
        <v>1</v>
      </c>
      <c r="K2063" s="0" t="n">
        <f aca="false">VLOOKUP(A2063,'Team Data'!$A$1:$E$659,2,FALSE())</f>
        <v>0</v>
      </c>
      <c r="L2063" s="0" t="n">
        <f aca="false">VLOOKUP(A2063,'Team Data'!$A$1:$E$659,3,FALSE())</f>
        <v>2</v>
      </c>
      <c r="M2063" s="0" t="n">
        <f aca="false">VLOOKUP(B2063,'Team Data'!$A$1:$E$659,2,FALSE())</f>
        <v>10</v>
      </c>
      <c r="N2063" s="0" t="n">
        <f aca="false">VLOOKUP(B2063,'Team Data'!$A$1:$E$659,3,FALSE())</f>
        <v>22</v>
      </c>
      <c r="O2063" s="0" t="n">
        <f aca="false">VLOOKUP(A2063,'Team Data'!$A$1:$E$659,4,FALSE())</f>
        <v>21</v>
      </c>
      <c r="P2063" s="0" t="n">
        <f aca="false">VLOOKUP(A2063,'Team Data'!$A$1:$E$659,5,FALSE())</f>
        <v>42</v>
      </c>
      <c r="Q2063" s="0" t="n">
        <f aca="false">VLOOKUP(B2063,'Team Data'!$A$1:$E$659,4,FALSE())</f>
        <v>520</v>
      </c>
      <c r="R2063" s="0" t="n">
        <f aca="false">VLOOKUP(B2063,'Team Data'!$A$1:$E$659,5,FALSE())</f>
        <v>472</v>
      </c>
      <c r="S2063" s="0" t="n">
        <f aca="false">IF(I2063=1,(MIN(30,(C2063-D2063)))*(M2063/(M2063+N2063))*(Q2063/(Q2063+R2063)),(MAX(-30,(C2063-D2063)))*(N2063/(M2063+N2063))*(R2063/(R2063+Q2063)))</f>
        <v>-9.48639112903226</v>
      </c>
      <c r="T2063" s="0" t="n">
        <f aca="false">IF(J2063=1,(MIN(30,(D2063-C2063)))*(K2063/(K2063+L2063))*(O2063/(O2063+P2063)),(MAX(-30,(D2063-C2063)))*(L2063/(K2063+L2063))*(P2063/(P2063+O2063)))</f>
        <v>0</v>
      </c>
      <c r="U2063" s="7" t="n">
        <v>43088</v>
      </c>
    </row>
    <row r="2064" customFormat="false" ht="15" hidden="false" customHeight="false" outlineLevel="0" collapsed="false">
      <c r="A2064" s="0" t="s">
        <v>236</v>
      </c>
      <c r="B2064" s="0" t="s">
        <v>124</v>
      </c>
      <c r="C2064" s="0" t="n">
        <v>92</v>
      </c>
      <c r="D2064" s="0" t="n">
        <v>72</v>
      </c>
      <c r="E2064" s="0" t="n">
        <v>31</v>
      </c>
      <c r="F2064" s="0" t="n">
        <v>46</v>
      </c>
      <c r="G2064" s="0" t="n">
        <v>12</v>
      </c>
      <c r="H2064" s="0" t="n">
        <v>18</v>
      </c>
      <c r="I2064" s="0" t="n">
        <v>1</v>
      </c>
      <c r="J2064" s="0" t="n">
        <v>0</v>
      </c>
      <c r="K2064" s="0" t="n">
        <f aca="false">VLOOKUP(A2064,'Team Data'!$A$1:$E$659,2,FALSE())</f>
        <v>18</v>
      </c>
      <c r="L2064" s="0" t="n">
        <f aca="false">VLOOKUP(A2064,'Team Data'!$A$1:$E$659,3,FALSE())</f>
        <v>15</v>
      </c>
      <c r="M2064" s="0" t="n">
        <f aca="false">VLOOKUP(B2064,'Team Data'!$A$1:$E$659,2,FALSE())</f>
        <v>16</v>
      </c>
      <c r="N2064" s="0" t="n">
        <f aca="false">VLOOKUP(B2064,'Team Data'!$A$1:$E$659,3,FALSE())</f>
        <v>15</v>
      </c>
      <c r="O2064" s="0" t="n">
        <f aca="false">VLOOKUP(A2064,'Team Data'!$A$1:$E$659,4,FALSE())</f>
        <v>473</v>
      </c>
      <c r="P2064" s="0" t="n">
        <f aca="false">VLOOKUP(A2064,'Team Data'!$A$1:$E$659,5,FALSE())</f>
        <v>475</v>
      </c>
      <c r="Q2064" s="0" t="n">
        <f aca="false">VLOOKUP(B2064,'Team Data'!$A$1:$E$659,4,FALSE())</f>
        <v>582</v>
      </c>
      <c r="R2064" s="0" t="n">
        <f aca="false">VLOOKUP(B2064,'Team Data'!$A$1:$E$659,5,FALSE())</f>
        <v>456</v>
      </c>
      <c r="S2064" s="0" t="n">
        <f aca="false">IF(I2064=1,(MIN(30,(C2064-D2064)))*(M2064/(M2064+N2064))*(Q2064/(Q2064+R2064)),(MAX(-30,(C2064-D2064)))*(N2064/(M2064+N2064))*(R2064/(R2064+Q2064)))</f>
        <v>5.7878053328361</v>
      </c>
      <c r="T2064" s="0" t="n">
        <f aca="false">IF(J2064=1,(MIN(30,(D2064-C2064)))*(K2064/(K2064+L2064))*(O2064/(O2064+P2064)),(MAX(-30,(D2064-C2064)))*(L2064/(K2064+L2064))*(P2064/(P2064+O2064)))</f>
        <v>-4.55504411200614</v>
      </c>
      <c r="U2064" s="7" t="n">
        <v>43088</v>
      </c>
    </row>
    <row r="2065" customFormat="false" ht="15" hidden="false" customHeight="false" outlineLevel="0" collapsed="false">
      <c r="A2065" s="0" t="s">
        <v>547</v>
      </c>
      <c r="B2065" s="0" t="s">
        <v>12</v>
      </c>
      <c r="C2065" s="0" t="n">
        <v>56</v>
      </c>
      <c r="D2065" s="0" t="n">
        <v>83</v>
      </c>
      <c r="E2065" s="0" t="n">
        <v>35</v>
      </c>
      <c r="F2065" s="0" t="n">
        <v>45</v>
      </c>
      <c r="G2065" s="0" t="n">
        <v>14</v>
      </c>
      <c r="H2065" s="0" t="n">
        <v>9</v>
      </c>
      <c r="I2065" s="0" t="n">
        <v>0</v>
      </c>
      <c r="J2065" s="0" t="n">
        <v>1</v>
      </c>
      <c r="K2065" s="0" t="n">
        <f aca="false">VLOOKUP(A2065,'Team Data'!$A$1:$E$659,2,FALSE())</f>
        <v>0</v>
      </c>
      <c r="L2065" s="0" t="n">
        <f aca="false">VLOOKUP(A2065,'Team Data'!$A$1:$E$659,3,FALSE())</f>
        <v>4</v>
      </c>
      <c r="M2065" s="0" t="n">
        <f aca="false">VLOOKUP(B2065,'Team Data'!$A$1:$E$659,2,FALSE())</f>
        <v>11</v>
      </c>
      <c r="N2065" s="0" t="n">
        <f aca="false">VLOOKUP(B2065,'Team Data'!$A$1:$E$659,3,FALSE())</f>
        <v>21</v>
      </c>
      <c r="O2065" s="0" t="n">
        <f aca="false">VLOOKUP(A2065,'Team Data'!$A$1:$E$659,4,FALSE())</f>
        <v>58</v>
      </c>
      <c r="P2065" s="0" t="n">
        <f aca="false">VLOOKUP(A2065,'Team Data'!$A$1:$E$659,5,FALSE())</f>
        <v>71</v>
      </c>
      <c r="Q2065" s="0" t="n">
        <f aca="false">VLOOKUP(B2065,'Team Data'!$A$1:$E$659,4,FALSE())</f>
        <v>370</v>
      </c>
      <c r="R2065" s="0" t="n">
        <f aca="false">VLOOKUP(B2065,'Team Data'!$A$1:$E$659,5,FALSE())</f>
        <v>552</v>
      </c>
      <c r="S2065" s="0" t="n">
        <f aca="false">IF(I2065=1,(MIN(30,(C2065-D2065)))*(M2065/(M2065+N2065))*(Q2065/(Q2065+R2065)),(MAX(-30,(C2065-D2065)))*(N2065/(M2065+N2065))*(R2065/(R2065+Q2065)))</f>
        <v>-10.6081887201735</v>
      </c>
      <c r="T2065" s="0" t="n">
        <f aca="false">IF(J2065=1,(MIN(30,(D2065-C2065)))*(K2065/(K2065+L2065))*(O2065/(O2065+P2065)),(MAX(-30,(D2065-C2065)))*(L2065/(K2065+L2065))*(P2065/(P2065+O2065)))</f>
        <v>0</v>
      </c>
      <c r="U2065" s="7" t="n">
        <v>43088</v>
      </c>
    </row>
    <row r="2066" customFormat="false" ht="15" hidden="false" customHeight="false" outlineLevel="0" collapsed="false">
      <c r="A2066" s="0" t="s">
        <v>196</v>
      </c>
      <c r="B2066" s="0" t="s">
        <v>80</v>
      </c>
      <c r="C2066" s="0" t="n">
        <v>66</v>
      </c>
      <c r="D2066" s="0" t="n">
        <v>83</v>
      </c>
      <c r="E2066" s="0" t="n">
        <v>23</v>
      </c>
      <c r="F2066" s="0" t="n">
        <v>33</v>
      </c>
      <c r="G2066" s="0" t="n">
        <v>16</v>
      </c>
      <c r="H2066" s="0" t="n">
        <v>11</v>
      </c>
      <c r="I2066" s="0" t="n">
        <v>0</v>
      </c>
      <c r="J2066" s="0" t="n">
        <v>1</v>
      </c>
      <c r="K2066" s="0" t="n">
        <f aca="false">VLOOKUP(A2066,'Team Data'!$A$1:$E$659,2,FALSE())</f>
        <v>14</v>
      </c>
      <c r="L2066" s="0" t="n">
        <f aca="false">VLOOKUP(A2066,'Team Data'!$A$1:$E$659,3,FALSE())</f>
        <v>19</v>
      </c>
      <c r="M2066" s="0" t="n">
        <f aca="false">VLOOKUP(B2066,'Team Data'!$A$1:$E$659,2,FALSE())</f>
        <v>11</v>
      </c>
      <c r="N2066" s="0" t="n">
        <f aca="false">VLOOKUP(B2066,'Team Data'!$A$1:$E$659,3,FALSE())</f>
        <v>20</v>
      </c>
      <c r="O2066" s="0" t="n">
        <f aca="false">VLOOKUP(A2066,'Team Data'!$A$1:$E$659,4,FALSE())</f>
        <v>464</v>
      </c>
      <c r="P2066" s="0" t="n">
        <f aca="false">VLOOKUP(A2066,'Team Data'!$A$1:$E$659,5,FALSE())</f>
        <v>530</v>
      </c>
      <c r="Q2066" s="0" t="n">
        <f aca="false">VLOOKUP(B2066,'Team Data'!$A$1:$E$659,4,FALSE())</f>
        <v>481</v>
      </c>
      <c r="R2066" s="0" t="n">
        <f aca="false">VLOOKUP(B2066,'Team Data'!$A$1:$E$659,5,FALSE())</f>
        <v>462</v>
      </c>
      <c r="S2066" s="0" t="n">
        <f aca="false">IF(I2066=1,(MIN(30,(C2066-D2066)))*(M2066/(M2066+N2066))*(Q2066/(Q2066+R2066)),(MAX(-30,(C2066-D2066)))*(N2066/(M2066+N2066))*(R2066/(R2066+Q2066)))</f>
        <v>-5.37337939999316</v>
      </c>
      <c r="T2066" s="0" t="n">
        <f aca="false">IF(J2066=1,(MIN(30,(D2066-C2066)))*(K2066/(K2066+L2066))*(O2066/(O2066+P2066)),(MAX(-30,(D2066-C2066)))*(L2066/(K2066+L2066))*(P2066/(P2066+O2066)))</f>
        <v>3.3666239863423</v>
      </c>
      <c r="U2066" s="7" t="n">
        <v>43088</v>
      </c>
    </row>
    <row r="2067" customFormat="false" ht="15" hidden="false" customHeight="false" outlineLevel="0" collapsed="false">
      <c r="A2067" s="0" t="s">
        <v>592</v>
      </c>
      <c r="B2067" s="0" t="s">
        <v>107</v>
      </c>
      <c r="C2067" s="0" t="n">
        <v>64</v>
      </c>
      <c r="D2067" s="0" t="n">
        <v>108</v>
      </c>
      <c r="E2067" s="0" t="n">
        <v>29</v>
      </c>
      <c r="F2067" s="0" t="n">
        <v>44</v>
      </c>
      <c r="G2067" s="0" t="n">
        <v>29</v>
      </c>
      <c r="H2067" s="0" t="n">
        <v>16</v>
      </c>
      <c r="I2067" s="0" t="n">
        <v>0</v>
      </c>
      <c r="J2067" s="0" t="n">
        <v>1</v>
      </c>
      <c r="K2067" s="0" t="n">
        <f aca="false">VLOOKUP(A2067,'Team Data'!$A$1:$E$659,2,FALSE())</f>
        <v>0</v>
      </c>
      <c r="L2067" s="0" t="n">
        <f aca="false">VLOOKUP(A2067,'Team Data'!$A$1:$E$659,3,FALSE())</f>
        <v>2</v>
      </c>
      <c r="M2067" s="0" t="n">
        <f aca="false">VLOOKUP(B2067,'Team Data'!$A$1:$E$659,2,FALSE())</f>
        <v>13</v>
      </c>
      <c r="N2067" s="0" t="n">
        <f aca="false">VLOOKUP(B2067,'Team Data'!$A$1:$E$659,3,FALSE())</f>
        <v>20</v>
      </c>
      <c r="O2067" s="0" t="n">
        <f aca="false">VLOOKUP(A2067,'Team Data'!$A$1:$E$659,4,FALSE())</f>
        <v>26</v>
      </c>
      <c r="P2067" s="0" t="n">
        <f aca="false">VLOOKUP(A2067,'Team Data'!$A$1:$E$659,5,FALSE())</f>
        <v>39</v>
      </c>
      <c r="Q2067" s="0" t="n">
        <f aca="false">VLOOKUP(B2067,'Team Data'!$A$1:$E$659,4,FALSE())</f>
        <v>474</v>
      </c>
      <c r="R2067" s="0" t="n">
        <f aca="false">VLOOKUP(B2067,'Team Data'!$A$1:$E$659,5,FALSE())</f>
        <v>521</v>
      </c>
      <c r="S2067" s="0" t="n">
        <f aca="false">IF(I2067=1,(MIN(30,(C2067-D2067)))*(M2067/(M2067+N2067))*(Q2067/(Q2067+R2067)),(MAX(-30,(C2067-D2067)))*(N2067/(M2067+N2067))*(R2067/(R2067+Q2067)))</f>
        <v>-9.52032891731384</v>
      </c>
      <c r="T2067" s="0" t="n">
        <f aca="false">IF(J2067=1,(MIN(30,(D2067-C2067)))*(K2067/(K2067+L2067))*(O2067/(O2067+P2067)),(MAX(-30,(D2067-C2067)))*(L2067/(K2067+L2067))*(P2067/(P2067+O2067)))</f>
        <v>0</v>
      </c>
      <c r="U2067" s="7" t="n">
        <v>43088</v>
      </c>
    </row>
    <row r="2068" customFormat="false" ht="15" hidden="false" customHeight="false" outlineLevel="0" collapsed="false">
      <c r="A2068" s="0" t="s">
        <v>71</v>
      </c>
      <c r="B2068" s="0" t="s">
        <v>180</v>
      </c>
      <c r="C2068" s="0" t="n">
        <v>65</v>
      </c>
      <c r="D2068" s="0" t="n">
        <v>79</v>
      </c>
      <c r="E2068" s="0" t="n">
        <v>42</v>
      </c>
      <c r="F2068" s="0" t="n">
        <v>30</v>
      </c>
      <c r="G2068" s="0" t="n">
        <v>28</v>
      </c>
      <c r="H2068" s="0" t="n">
        <v>11</v>
      </c>
      <c r="I2068" s="0" t="n">
        <v>0</v>
      </c>
      <c r="J2068" s="0" t="n">
        <v>1</v>
      </c>
      <c r="K2068" s="0" t="n">
        <f aca="false">VLOOKUP(A2068,'Team Data'!$A$1:$E$659,2,FALSE())</f>
        <v>15</v>
      </c>
      <c r="L2068" s="0" t="n">
        <f aca="false">VLOOKUP(A2068,'Team Data'!$A$1:$E$659,3,FALSE())</f>
        <v>15</v>
      </c>
      <c r="M2068" s="0" t="n">
        <f aca="false">VLOOKUP(B2068,'Team Data'!$A$1:$E$659,2,FALSE())</f>
        <v>13</v>
      </c>
      <c r="N2068" s="0" t="n">
        <f aca="false">VLOOKUP(B2068,'Team Data'!$A$1:$E$659,3,FALSE())</f>
        <v>19</v>
      </c>
      <c r="O2068" s="0" t="n">
        <f aca="false">VLOOKUP(A2068,'Team Data'!$A$1:$E$659,4,FALSE())</f>
        <v>467</v>
      </c>
      <c r="P2068" s="0" t="n">
        <f aca="false">VLOOKUP(A2068,'Team Data'!$A$1:$E$659,5,FALSE())</f>
        <v>451</v>
      </c>
      <c r="Q2068" s="0" t="n">
        <f aca="false">VLOOKUP(B2068,'Team Data'!$A$1:$E$659,4,FALSE())</f>
        <v>479</v>
      </c>
      <c r="R2068" s="0" t="n">
        <f aca="false">VLOOKUP(B2068,'Team Data'!$A$1:$E$659,5,FALSE())</f>
        <v>507</v>
      </c>
      <c r="S2068" s="0" t="n">
        <f aca="false">IF(I2068=1,(MIN(30,(C2068-D2068)))*(M2068/(M2068+N2068))*(Q2068/(Q2068+R2068)),(MAX(-30,(C2068-D2068)))*(N2068/(M2068+N2068))*(R2068/(R2068+Q2068)))</f>
        <v>-4.27427738336714</v>
      </c>
      <c r="T2068" s="0" t="n">
        <f aca="false">IF(J2068=1,(MIN(30,(D2068-C2068)))*(K2068/(K2068+L2068))*(O2068/(O2068+P2068)),(MAX(-30,(D2068-C2068)))*(L2068/(K2068+L2068))*(P2068/(P2068+O2068)))</f>
        <v>3.56100217864924</v>
      </c>
      <c r="U2068" s="7" t="n">
        <v>43088</v>
      </c>
    </row>
    <row r="2069" customFormat="false" ht="15" hidden="false" customHeight="false" outlineLevel="0" collapsed="false">
      <c r="A2069" s="0" t="s">
        <v>289</v>
      </c>
      <c r="B2069" s="0" t="s">
        <v>291</v>
      </c>
      <c r="C2069" s="0" t="n">
        <v>46</v>
      </c>
      <c r="D2069" s="0" t="n">
        <v>47</v>
      </c>
      <c r="E2069" s="0" t="n">
        <v>30</v>
      </c>
      <c r="F2069" s="0" t="n">
        <v>29</v>
      </c>
      <c r="G2069" s="0" t="n">
        <v>25</v>
      </c>
      <c r="H2069" s="0" t="n">
        <v>17</v>
      </c>
      <c r="I2069" s="0" t="n">
        <v>0</v>
      </c>
      <c r="J2069" s="0" t="n">
        <v>1</v>
      </c>
      <c r="K2069" s="0" t="n">
        <f aca="false">VLOOKUP(A2069,'Team Data'!$A$1:$E$659,2,FALSE())</f>
        <v>15</v>
      </c>
      <c r="L2069" s="0" t="n">
        <f aca="false">VLOOKUP(A2069,'Team Data'!$A$1:$E$659,3,FALSE())</f>
        <v>15</v>
      </c>
      <c r="M2069" s="0" t="n">
        <f aca="false">VLOOKUP(B2069,'Team Data'!$A$1:$E$659,2,FALSE())</f>
        <v>19</v>
      </c>
      <c r="N2069" s="0" t="n">
        <f aca="false">VLOOKUP(B2069,'Team Data'!$A$1:$E$659,3,FALSE())</f>
        <v>15</v>
      </c>
      <c r="O2069" s="0" t="n">
        <f aca="false">VLOOKUP(A2069,'Team Data'!$A$1:$E$659,4,FALSE())</f>
        <v>479</v>
      </c>
      <c r="P2069" s="0" t="n">
        <f aca="false">VLOOKUP(A2069,'Team Data'!$A$1:$E$659,5,FALSE())</f>
        <v>436</v>
      </c>
      <c r="Q2069" s="0" t="n">
        <f aca="false">VLOOKUP(B2069,'Team Data'!$A$1:$E$659,4,FALSE())</f>
        <v>700</v>
      </c>
      <c r="R2069" s="0" t="n">
        <f aca="false">VLOOKUP(B2069,'Team Data'!$A$1:$E$659,5,FALSE())</f>
        <v>458</v>
      </c>
      <c r="S2069" s="0" t="n">
        <f aca="false">IF(I2069=1,(MIN(30,(C2069-D2069)))*(M2069/(M2069+N2069))*(Q2069/(Q2069+R2069)),(MAX(-30,(C2069-D2069)))*(N2069/(M2069+N2069))*(R2069/(R2069+Q2069)))</f>
        <v>-0.174489484913136</v>
      </c>
      <c r="T2069" s="0" t="n">
        <f aca="false">IF(J2069=1,(MIN(30,(D2069-C2069)))*(K2069/(K2069+L2069))*(O2069/(O2069+P2069)),(MAX(-30,(D2069-C2069)))*(L2069/(K2069+L2069))*(P2069/(P2069+O2069)))</f>
        <v>0.261748633879781</v>
      </c>
      <c r="U2069" s="7" t="n">
        <v>43088</v>
      </c>
    </row>
    <row r="2070" customFormat="false" ht="15" hidden="false" customHeight="false" outlineLevel="0" collapsed="false">
      <c r="A2070" s="0" t="s">
        <v>29</v>
      </c>
      <c r="B2070" s="0" t="s">
        <v>247</v>
      </c>
      <c r="C2070" s="0" t="n">
        <v>63</v>
      </c>
      <c r="D2070" s="0" t="n">
        <v>86</v>
      </c>
      <c r="E2070" s="0" t="n">
        <v>30</v>
      </c>
      <c r="F2070" s="0" t="n">
        <v>37</v>
      </c>
      <c r="G2070" s="0" t="n">
        <v>11</v>
      </c>
      <c r="H2070" s="0" t="n">
        <v>12</v>
      </c>
      <c r="I2070" s="0" t="n">
        <v>0</v>
      </c>
      <c r="J2070" s="0" t="n">
        <v>1</v>
      </c>
      <c r="K2070" s="0" t="n">
        <f aca="false">VLOOKUP(A2070,'Team Data'!$A$1:$E$659,2,FALSE())</f>
        <v>21</v>
      </c>
      <c r="L2070" s="0" t="n">
        <f aca="false">VLOOKUP(A2070,'Team Data'!$A$1:$E$659,3,FALSE())</f>
        <v>8</v>
      </c>
      <c r="M2070" s="0" t="n">
        <f aca="false">VLOOKUP(B2070,'Team Data'!$A$1:$E$659,2,FALSE())</f>
        <v>17</v>
      </c>
      <c r="N2070" s="0" t="n">
        <f aca="false">VLOOKUP(B2070,'Team Data'!$A$1:$E$659,3,FALSE())</f>
        <v>16</v>
      </c>
      <c r="O2070" s="0" t="n">
        <f aca="false">VLOOKUP(A2070,'Team Data'!$A$1:$E$659,4,FALSE())</f>
        <v>498</v>
      </c>
      <c r="P2070" s="0" t="n">
        <f aca="false">VLOOKUP(A2070,'Team Data'!$A$1:$E$659,5,FALSE())</f>
        <v>434</v>
      </c>
      <c r="Q2070" s="0" t="n">
        <f aca="false">VLOOKUP(B2070,'Team Data'!$A$1:$E$659,4,FALSE())</f>
        <v>613</v>
      </c>
      <c r="R2070" s="0" t="n">
        <f aca="false">VLOOKUP(B2070,'Team Data'!$A$1:$E$659,5,FALSE())</f>
        <v>464</v>
      </c>
      <c r="S2070" s="0" t="n">
        <f aca="false">IF(I2070=1,(MIN(30,(C2070-D2070)))*(M2070/(M2070+N2070))*(Q2070/(Q2070+R2070)),(MAX(-30,(C2070-D2070)))*(N2070/(M2070+N2070))*(R2070/(R2070+Q2070)))</f>
        <v>-4.8043667876537</v>
      </c>
      <c r="T2070" s="0" t="n">
        <f aca="false">IF(J2070=1,(MIN(30,(D2070-C2070)))*(K2070/(K2070+L2070))*(O2070/(O2070+P2070)),(MAX(-30,(D2070-C2070)))*(L2070/(K2070+L2070))*(P2070/(P2070+O2070)))</f>
        <v>8.89943762024567</v>
      </c>
      <c r="U2070" s="7" t="n">
        <v>43088</v>
      </c>
    </row>
    <row r="2071" customFormat="false" ht="15" hidden="false" customHeight="false" outlineLevel="0" collapsed="false">
      <c r="A2071" s="0" t="s">
        <v>175</v>
      </c>
      <c r="B2071" s="0" t="s">
        <v>106</v>
      </c>
      <c r="C2071" s="0" t="n">
        <v>38</v>
      </c>
      <c r="D2071" s="0" t="n">
        <v>71</v>
      </c>
      <c r="E2071" s="0" t="n">
        <v>30</v>
      </c>
      <c r="F2071" s="0" t="n">
        <v>49</v>
      </c>
      <c r="G2071" s="0" t="n">
        <v>14</v>
      </c>
      <c r="H2071" s="0" t="n">
        <v>12</v>
      </c>
      <c r="I2071" s="0" t="n">
        <v>0</v>
      </c>
      <c r="J2071" s="0" t="n">
        <v>1</v>
      </c>
      <c r="K2071" s="0" t="n">
        <f aca="false">VLOOKUP(A2071,'Team Data'!$A$1:$E$659,2,FALSE())</f>
        <v>4</v>
      </c>
      <c r="L2071" s="0" t="n">
        <f aca="false">VLOOKUP(A2071,'Team Data'!$A$1:$E$659,3,FALSE())</f>
        <v>28</v>
      </c>
      <c r="M2071" s="0" t="n">
        <f aca="false">VLOOKUP(B2071,'Team Data'!$A$1:$E$659,2,FALSE())</f>
        <v>22</v>
      </c>
      <c r="N2071" s="0" t="n">
        <f aca="false">VLOOKUP(B2071,'Team Data'!$A$1:$E$659,3,FALSE())</f>
        <v>12</v>
      </c>
      <c r="O2071" s="0" t="n">
        <f aca="false">VLOOKUP(A2071,'Team Data'!$A$1:$E$659,4,FALSE())</f>
        <v>495</v>
      </c>
      <c r="P2071" s="0" t="n">
        <f aca="false">VLOOKUP(A2071,'Team Data'!$A$1:$E$659,5,FALSE())</f>
        <v>568</v>
      </c>
      <c r="Q2071" s="0" t="n">
        <f aca="false">VLOOKUP(B2071,'Team Data'!$A$1:$E$659,4,FALSE())</f>
        <v>510</v>
      </c>
      <c r="R2071" s="0" t="n">
        <f aca="false">VLOOKUP(B2071,'Team Data'!$A$1:$E$659,5,FALSE())</f>
        <v>571</v>
      </c>
      <c r="S2071" s="0" t="n">
        <f aca="false">IF(I2071=1,(MIN(30,(C2071-D2071)))*(M2071/(M2071+N2071))*(Q2071/(Q2071+R2071)),(MAX(-30,(C2071-D2071)))*(N2071/(M2071+N2071))*(R2071/(R2071+Q2071)))</f>
        <v>-5.59286064101867</v>
      </c>
      <c r="T2071" s="0" t="n">
        <f aca="false">IF(J2071=1,(MIN(30,(D2071-C2071)))*(K2071/(K2071+L2071))*(O2071/(O2071+P2071)),(MAX(-30,(D2071-C2071)))*(L2071/(K2071+L2071))*(P2071/(P2071+O2071)))</f>
        <v>1.74623706491063</v>
      </c>
      <c r="U2071" s="7" t="n">
        <v>43088</v>
      </c>
    </row>
    <row r="2072" customFormat="false" ht="15" hidden="false" customHeight="false" outlineLevel="0" collapsed="false">
      <c r="A2072" s="0" t="s">
        <v>356</v>
      </c>
      <c r="B2072" s="0" t="s">
        <v>120</v>
      </c>
      <c r="C2072" s="0" t="n">
        <v>62</v>
      </c>
      <c r="D2072" s="0" t="n">
        <v>86</v>
      </c>
      <c r="E2072" s="0" t="n">
        <v>30</v>
      </c>
      <c r="F2072" s="0" t="n">
        <v>37</v>
      </c>
      <c r="G2072" s="0" t="n">
        <v>15</v>
      </c>
      <c r="H2072" s="0" t="n">
        <v>18</v>
      </c>
      <c r="I2072" s="0" t="n">
        <v>0</v>
      </c>
      <c r="J2072" s="0" t="n">
        <v>1</v>
      </c>
      <c r="K2072" s="0" t="n">
        <f aca="false">VLOOKUP(A2072,'Team Data'!$A$1:$E$659,2,FALSE())</f>
        <v>8</v>
      </c>
      <c r="L2072" s="0" t="n">
        <f aca="false">VLOOKUP(A2072,'Team Data'!$A$1:$E$659,3,FALSE())</f>
        <v>24</v>
      </c>
      <c r="M2072" s="0" t="n">
        <f aca="false">VLOOKUP(B2072,'Team Data'!$A$1:$E$659,2,FALSE())</f>
        <v>14</v>
      </c>
      <c r="N2072" s="0" t="n">
        <f aca="false">VLOOKUP(B2072,'Team Data'!$A$1:$E$659,3,FALSE())</f>
        <v>16</v>
      </c>
      <c r="O2072" s="0" t="n">
        <f aca="false">VLOOKUP(A2072,'Team Data'!$A$1:$E$659,4,FALSE())</f>
        <v>505</v>
      </c>
      <c r="P2072" s="0" t="n">
        <f aca="false">VLOOKUP(A2072,'Team Data'!$A$1:$E$659,5,FALSE())</f>
        <v>499</v>
      </c>
      <c r="Q2072" s="0" t="n">
        <f aca="false">VLOOKUP(B2072,'Team Data'!$A$1:$E$659,4,FALSE())</f>
        <v>423</v>
      </c>
      <c r="R2072" s="0" t="n">
        <f aca="false">VLOOKUP(B2072,'Team Data'!$A$1:$E$659,5,FALSE())</f>
        <v>495</v>
      </c>
      <c r="S2072" s="0" t="n">
        <f aca="false">IF(I2072=1,(MIN(30,(C2072-D2072)))*(M2072/(M2072+N2072))*(Q2072/(Q2072+R2072)),(MAX(-30,(C2072-D2072)))*(N2072/(M2072+N2072))*(R2072/(R2072+Q2072)))</f>
        <v>-6.90196078431373</v>
      </c>
      <c r="T2072" s="0" t="n">
        <f aca="false">IF(J2072=1,(MIN(30,(D2072-C2072)))*(K2072/(K2072+L2072))*(O2072/(O2072+P2072)),(MAX(-30,(D2072-C2072)))*(L2072/(K2072+L2072))*(P2072/(P2072+O2072)))</f>
        <v>3.01792828685259</v>
      </c>
      <c r="U2072" s="7" t="n">
        <v>43088</v>
      </c>
    </row>
    <row r="2073" customFormat="false" ht="15" hidden="false" customHeight="false" outlineLevel="0" collapsed="false">
      <c r="A2073" s="0" t="s">
        <v>294</v>
      </c>
      <c r="B2073" s="0" t="s">
        <v>286</v>
      </c>
      <c r="C2073" s="0" t="n">
        <v>72</v>
      </c>
      <c r="D2073" s="0" t="n">
        <v>91</v>
      </c>
      <c r="E2073" s="0" t="n">
        <v>29</v>
      </c>
      <c r="F2073" s="0" t="n">
        <v>51</v>
      </c>
      <c r="G2073" s="0" t="n">
        <v>11</v>
      </c>
      <c r="H2073" s="0" t="n">
        <v>8</v>
      </c>
      <c r="I2073" s="0" t="n">
        <v>0</v>
      </c>
      <c r="J2073" s="0" t="n">
        <v>1</v>
      </c>
      <c r="K2073" s="0" t="n">
        <f aca="false">VLOOKUP(A2073,'Team Data'!$A$1:$E$659,2,FALSE())</f>
        <v>16</v>
      </c>
      <c r="L2073" s="0" t="n">
        <f aca="false">VLOOKUP(A2073,'Team Data'!$A$1:$E$659,3,FALSE())</f>
        <v>19</v>
      </c>
      <c r="M2073" s="0" t="n">
        <f aca="false">VLOOKUP(B2073,'Team Data'!$A$1:$E$659,2,FALSE())</f>
        <v>21</v>
      </c>
      <c r="N2073" s="0" t="n">
        <f aca="false">VLOOKUP(B2073,'Team Data'!$A$1:$E$659,3,FALSE())</f>
        <v>12</v>
      </c>
      <c r="O2073" s="0" t="n">
        <f aca="false">VLOOKUP(A2073,'Team Data'!$A$1:$E$659,4,FALSE())</f>
        <v>549</v>
      </c>
      <c r="P2073" s="0" t="n">
        <f aca="false">VLOOKUP(A2073,'Team Data'!$A$1:$E$659,5,FALSE())</f>
        <v>611</v>
      </c>
      <c r="Q2073" s="0" t="n">
        <f aca="false">VLOOKUP(B2073,'Team Data'!$A$1:$E$659,4,FALSE())</f>
        <v>684</v>
      </c>
      <c r="R2073" s="0" t="n">
        <f aca="false">VLOOKUP(B2073,'Team Data'!$A$1:$E$659,5,FALSE())</f>
        <v>441</v>
      </c>
      <c r="S2073" s="0" t="n">
        <f aca="false">IF(I2073=1,(MIN(30,(C2073-D2073)))*(M2073/(M2073+N2073))*(Q2073/(Q2073+R2073)),(MAX(-30,(C2073-D2073)))*(N2073/(M2073+N2073))*(R2073/(R2073+Q2073)))</f>
        <v>-2.70836363636364</v>
      </c>
      <c r="T2073" s="0" t="n">
        <f aca="false">IF(J2073=1,(MIN(30,(D2073-C2073)))*(K2073/(K2073+L2073))*(O2073/(O2073+P2073)),(MAX(-30,(D2073-C2073)))*(L2073/(K2073+L2073))*(P2073/(P2073+O2073)))</f>
        <v>4.11073891625616</v>
      </c>
      <c r="U2073" s="7" t="n">
        <v>43088</v>
      </c>
    </row>
    <row r="2074" customFormat="false" ht="15" hidden="false" customHeight="false" outlineLevel="0" collapsed="false">
      <c r="A2074" s="0" t="s">
        <v>201</v>
      </c>
      <c r="B2074" s="0" t="s">
        <v>15</v>
      </c>
      <c r="C2074" s="0" t="n">
        <v>53</v>
      </c>
      <c r="D2074" s="0" t="n">
        <v>83</v>
      </c>
      <c r="E2074" s="0" t="n">
        <v>29</v>
      </c>
      <c r="F2074" s="0" t="n">
        <v>41</v>
      </c>
      <c r="G2074" s="0" t="n">
        <v>13</v>
      </c>
      <c r="H2074" s="0" t="n">
        <v>5</v>
      </c>
      <c r="I2074" s="0" t="n">
        <v>0</v>
      </c>
      <c r="J2074" s="0" t="n">
        <v>1</v>
      </c>
      <c r="K2074" s="0" t="n">
        <f aca="false">VLOOKUP(A2074,'Team Data'!$A$1:$E$659,2,FALSE())</f>
        <v>15</v>
      </c>
      <c r="L2074" s="0" t="n">
        <f aca="false">VLOOKUP(A2074,'Team Data'!$A$1:$E$659,3,FALSE())</f>
        <v>17</v>
      </c>
      <c r="M2074" s="0" t="n">
        <f aca="false">VLOOKUP(B2074,'Team Data'!$A$1:$E$659,2,FALSE())</f>
        <v>26</v>
      </c>
      <c r="N2074" s="0" t="n">
        <f aca="false">VLOOKUP(B2074,'Team Data'!$A$1:$E$659,3,FALSE())</f>
        <v>8</v>
      </c>
      <c r="O2074" s="0" t="n">
        <f aca="false">VLOOKUP(A2074,'Team Data'!$A$1:$E$659,4,FALSE())</f>
        <v>513</v>
      </c>
      <c r="P2074" s="0" t="n">
        <f aca="false">VLOOKUP(A2074,'Team Data'!$A$1:$E$659,5,FALSE())</f>
        <v>439</v>
      </c>
      <c r="Q2074" s="0" t="n">
        <f aca="false">VLOOKUP(B2074,'Team Data'!$A$1:$E$659,4,FALSE())</f>
        <v>626</v>
      </c>
      <c r="R2074" s="0" t="n">
        <f aca="false">VLOOKUP(B2074,'Team Data'!$A$1:$E$659,5,FALSE())</f>
        <v>506</v>
      </c>
      <c r="S2074" s="0" t="n">
        <f aca="false">IF(I2074=1,(MIN(30,(C2074-D2074)))*(M2074/(M2074+N2074))*(Q2074/(Q2074+R2074)),(MAX(-30,(C2074-D2074)))*(N2074/(M2074+N2074))*(R2074/(R2074+Q2074)))</f>
        <v>-3.15526917480773</v>
      </c>
      <c r="T2074" s="0" t="n">
        <f aca="false">IF(J2074=1,(MIN(30,(D2074-C2074)))*(K2074/(K2074+L2074))*(O2074/(O2074+P2074)),(MAX(-30,(D2074-C2074)))*(L2074/(K2074+L2074))*(P2074/(P2074+O2074)))</f>
        <v>7.57779674369748</v>
      </c>
      <c r="U2074" s="7" t="n">
        <v>43088</v>
      </c>
    </row>
    <row r="2075" customFormat="false" ht="15" hidden="false" customHeight="false" outlineLevel="0" collapsed="false">
      <c r="A2075" s="0" t="s">
        <v>321</v>
      </c>
      <c r="B2075" s="0" t="s">
        <v>64</v>
      </c>
      <c r="C2075" s="0" t="n">
        <v>81</v>
      </c>
      <c r="D2075" s="0" t="n">
        <v>90</v>
      </c>
      <c r="E2075" s="0" t="n">
        <v>39</v>
      </c>
      <c r="F2075" s="0" t="n">
        <v>43</v>
      </c>
      <c r="G2075" s="0" t="n">
        <v>15</v>
      </c>
      <c r="H2075" s="0" t="n">
        <v>15</v>
      </c>
      <c r="I2075" s="0" t="n">
        <v>0</v>
      </c>
      <c r="J2075" s="0" t="n">
        <v>1</v>
      </c>
      <c r="K2075" s="0" t="n">
        <f aca="false">VLOOKUP(A2075,'Team Data'!$A$1:$E$659,2,FALSE())</f>
        <v>21</v>
      </c>
      <c r="L2075" s="0" t="n">
        <f aca="false">VLOOKUP(A2075,'Team Data'!$A$1:$E$659,3,FALSE())</f>
        <v>13</v>
      </c>
      <c r="M2075" s="0" t="n">
        <f aca="false">VLOOKUP(B2075,'Team Data'!$A$1:$E$659,2,FALSE())</f>
        <v>21</v>
      </c>
      <c r="N2075" s="0" t="n">
        <f aca="false">VLOOKUP(B2075,'Team Data'!$A$1:$E$659,3,FALSE())</f>
        <v>12</v>
      </c>
      <c r="O2075" s="0" t="n">
        <f aca="false">VLOOKUP(A2075,'Team Data'!$A$1:$E$659,4,FALSE())</f>
        <v>576</v>
      </c>
      <c r="P2075" s="0" t="n">
        <f aca="false">VLOOKUP(A2075,'Team Data'!$A$1:$E$659,5,FALSE())</f>
        <v>519</v>
      </c>
      <c r="Q2075" s="0" t="n">
        <f aca="false">VLOOKUP(B2075,'Team Data'!$A$1:$E$659,4,FALSE())</f>
        <v>611</v>
      </c>
      <c r="R2075" s="0" t="n">
        <f aca="false">VLOOKUP(B2075,'Team Data'!$A$1:$E$659,5,FALSE())</f>
        <v>453</v>
      </c>
      <c r="S2075" s="0" t="n">
        <f aca="false">IF(I2075=1,(MIN(30,(C2075-D2075)))*(M2075/(M2075+N2075))*(Q2075/(Q2075+R2075)),(MAX(-30,(C2075-D2075)))*(N2075/(M2075+N2075))*(R2075/(R2075+Q2075)))</f>
        <v>-1.39336978810663</v>
      </c>
      <c r="T2075" s="0" t="n">
        <f aca="false">IF(J2075=1,(MIN(30,(D2075-C2075)))*(K2075/(K2075+L2075))*(O2075/(O2075+P2075)),(MAX(-30,(D2075-C2075)))*(L2075/(K2075+L2075))*(P2075/(P2075+O2075)))</f>
        <v>2.92409347300564</v>
      </c>
      <c r="U2075" s="7" t="n">
        <v>43088</v>
      </c>
    </row>
    <row r="2076" customFormat="false" ht="15" hidden="false" customHeight="false" outlineLevel="0" collapsed="false">
      <c r="A2076" s="0" t="s">
        <v>118</v>
      </c>
      <c r="B2076" s="0" t="s">
        <v>104</v>
      </c>
      <c r="C2076" s="0" t="n">
        <v>71</v>
      </c>
      <c r="D2076" s="0" t="n">
        <v>101</v>
      </c>
      <c r="E2076" s="0" t="n">
        <v>24</v>
      </c>
      <c r="F2076" s="0" t="n">
        <v>38</v>
      </c>
      <c r="G2076" s="0" t="n">
        <v>10</v>
      </c>
      <c r="H2076" s="0" t="n">
        <v>17</v>
      </c>
      <c r="I2076" s="0" t="n">
        <v>0</v>
      </c>
      <c r="J2076" s="0" t="n">
        <v>1</v>
      </c>
      <c r="K2076" s="0" t="n">
        <f aca="false">VLOOKUP(A2076,'Team Data'!$A$1:$E$659,2,FALSE())</f>
        <v>11</v>
      </c>
      <c r="L2076" s="0" t="n">
        <f aca="false">VLOOKUP(A2076,'Team Data'!$A$1:$E$659,3,FALSE())</f>
        <v>19</v>
      </c>
      <c r="M2076" s="0" t="n">
        <f aca="false">VLOOKUP(B2076,'Team Data'!$A$1:$E$659,2,FALSE())</f>
        <v>32</v>
      </c>
      <c r="N2076" s="0" t="n">
        <f aca="false">VLOOKUP(B2076,'Team Data'!$A$1:$E$659,3,FALSE())</f>
        <v>5</v>
      </c>
      <c r="O2076" s="0" t="n">
        <f aca="false">VLOOKUP(A2076,'Team Data'!$A$1:$E$659,4,FALSE())</f>
        <v>459</v>
      </c>
      <c r="P2076" s="0" t="n">
        <f aca="false">VLOOKUP(A2076,'Team Data'!$A$1:$E$659,5,FALSE())</f>
        <v>467</v>
      </c>
      <c r="Q2076" s="0" t="n">
        <f aca="false">VLOOKUP(B2076,'Team Data'!$A$1:$E$659,4,FALSE())</f>
        <v>666</v>
      </c>
      <c r="R2076" s="0" t="n">
        <f aca="false">VLOOKUP(B2076,'Team Data'!$A$1:$E$659,5,FALSE())</f>
        <v>579</v>
      </c>
      <c r="S2076" s="0" t="n">
        <f aca="false">IF(I2076=1,(MIN(30,(C2076-D2076)))*(M2076/(M2076+N2076))*(Q2076/(Q2076+R2076)),(MAX(-30,(C2076-D2076)))*(N2076/(M2076+N2076))*(R2076/(R2076+Q2076)))</f>
        <v>-1.88537935525887</v>
      </c>
      <c r="T2076" s="0" t="n">
        <f aca="false">IF(J2076=1,(MIN(30,(D2076-C2076)))*(K2076/(K2076+L2076))*(O2076/(O2076+P2076)),(MAX(-30,(D2076-C2076)))*(L2076/(K2076+L2076))*(P2076/(P2076+O2076)))</f>
        <v>5.4524838012959</v>
      </c>
      <c r="U2076" s="7" t="n">
        <v>43088</v>
      </c>
    </row>
    <row r="2077" customFormat="false" ht="15" hidden="false" customHeight="false" outlineLevel="0" collapsed="false">
      <c r="A2077" s="0" t="s">
        <v>672</v>
      </c>
      <c r="B2077" s="0" t="s">
        <v>94</v>
      </c>
      <c r="C2077" s="0" t="n">
        <v>56</v>
      </c>
      <c r="D2077" s="0" t="n">
        <v>93</v>
      </c>
      <c r="E2077" s="0" t="n">
        <v>21</v>
      </c>
      <c r="F2077" s="0" t="n">
        <v>49</v>
      </c>
      <c r="G2077" s="0" t="n">
        <v>17</v>
      </c>
      <c r="H2077" s="0" t="n">
        <v>16</v>
      </c>
      <c r="I2077" s="0" t="n">
        <v>0</v>
      </c>
      <c r="J2077" s="0" t="n">
        <v>1</v>
      </c>
      <c r="K2077" s="0" t="n">
        <f aca="false">VLOOKUP(A2077,'Team Data'!$A$1:$E$659,2,FALSE())</f>
        <v>0</v>
      </c>
      <c r="L2077" s="0" t="n">
        <f aca="false">VLOOKUP(A2077,'Team Data'!$A$1:$E$659,3,FALSE())</f>
        <v>1</v>
      </c>
      <c r="M2077" s="0" t="n">
        <f aca="false">VLOOKUP(B2077,'Team Data'!$A$1:$E$659,2,FALSE())</f>
        <v>21</v>
      </c>
      <c r="N2077" s="0" t="n">
        <f aca="false">VLOOKUP(B2077,'Team Data'!$A$1:$E$659,3,FALSE())</f>
        <v>11</v>
      </c>
      <c r="O2077" s="0" t="n">
        <f aca="false">VLOOKUP(A2077,'Team Data'!$A$1:$E$659,4,FALSE())</f>
        <v>21</v>
      </c>
      <c r="P2077" s="0" t="n">
        <f aca="false">VLOOKUP(A2077,'Team Data'!$A$1:$E$659,5,FALSE())</f>
        <v>11</v>
      </c>
      <c r="Q2077" s="0" t="n">
        <f aca="false">VLOOKUP(B2077,'Team Data'!$A$1:$E$659,4,FALSE())</f>
        <v>515</v>
      </c>
      <c r="R2077" s="0" t="n">
        <f aca="false">VLOOKUP(B2077,'Team Data'!$A$1:$E$659,5,FALSE())</f>
        <v>471</v>
      </c>
      <c r="S2077" s="0" t="n">
        <f aca="false">IF(I2077=1,(MIN(30,(C2077-D2077)))*(M2077/(M2077+N2077))*(Q2077/(Q2077+R2077)),(MAX(-30,(C2077-D2077)))*(N2077/(M2077+N2077))*(R2077/(R2077+Q2077)))</f>
        <v>-4.92615365111562</v>
      </c>
      <c r="T2077" s="0" t="n">
        <f aca="false">IF(J2077=1,(MIN(30,(D2077-C2077)))*(K2077/(K2077+L2077))*(O2077/(O2077+P2077)),(MAX(-30,(D2077-C2077)))*(L2077/(K2077+L2077))*(P2077/(P2077+O2077)))</f>
        <v>0</v>
      </c>
      <c r="U2077" s="7" t="n">
        <v>43088</v>
      </c>
    </row>
    <row r="2078" customFormat="false" ht="15" hidden="false" customHeight="false" outlineLevel="0" collapsed="false">
      <c r="A2078" s="0" t="s">
        <v>331</v>
      </c>
      <c r="B2078" s="0" t="s">
        <v>260</v>
      </c>
      <c r="C2078" s="0" t="n">
        <v>76</v>
      </c>
      <c r="D2078" s="0" t="n">
        <v>68</v>
      </c>
      <c r="E2078" s="0" t="n">
        <v>33</v>
      </c>
      <c r="F2078" s="0" t="n">
        <v>25</v>
      </c>
      <c r="G2078" s="0" t="n">
        <v>14</v>
      </c>
      <c r="H2078" s="0" t="n">
        <v>13</v>
      </c>
      <c r="I2078" s="0" t="n">
        <v>1</v>
      </c>
      <c r="J2078" s="0" t="n">
        <v>0</v>
      </c>
      <c r="K2078" s="0" t="n">
        <f aca="false">VLOOKUP(A2078,'Team Data'!$A$1:$E$659,2,FALSE())</f>
        <v>15</v>
      </c>
      <c r="L2078" s="0" t="n">
        <f aca="false">VLOOKUP(A2078,'Team Data'!$A$1:$E$659,3,FALSE())</f>
        <v>17</v>
      </c>
      <c r="M2078" s="0" t="n">
        <f aca="false">VLOOKUP(B2078,'Team Data'!$A$1:$E$659,2,FALSE())</f>
        <v>11</v>
      </c>
      <c r="N2078" s="0" t="n">
        <f aca="false">VLOOKUP(B2078,'Team Data'!$A$1:$E$659,3,FALSE())</f>
        <v>20</v>
      </c>
      <c r="O2078" s="0" t="n">
        <f aca="false">VLOOKUP(A2078,'Team Data'!$A$1:$E$659,4,FALSE())</f>
        <v>528</v>
      </c>
      <c r="P2078" s="0" t="n">
        <f aca="false">VLOOKUP(A2078,'Team Data'!$A$1:$E$659,5,FALSE())</f>
        <v>460</v>
      </c>
      <c r="Q2078" s="0" t="n">
        <f aca="false">VLOOKUP(B2078,'Team Data'!$A$1:$E$659,4,FALSE())</f>
        <v>508</v>
      </c>
      <c r="R2078" s="0" t="n">
        <f aca="false">VLOOKUP(B2078,'Team Data'!$A$1:$E$659,5,FALSE())</f>
        <v>478</v>
      </c>
      <c r="S2078" s="0" t="n">
        <f aca="false">IF(I2078=1,(MIN(30,(C2078-D2078)))*(M2078/(M2078+N2078))*(Q2078/(Q2078+R2078)),(MAX(-30,(C2078-D2078)))*(N2078/(M2078+N2078))*(R2078/(R2078+Q2078)))</f>
        <v>1.46254007720997</v>
      </c>
      <c r="T2078" s="0" t="n">
        <f aca="false">IF(J2078=1,(MIN(30,(D2078-C2078)))*(K2078/(K2078+L2078))*(O2078/(O2078+P2078)),(MAX(-30,(D2078-C2078)))*(L2078/(K2078+L2078))*(P2078/(P2078+O2078)))</f>
        <v>-1.97874493927126</v>
      </c>
      <c r="U2078" s="7" t="n">
        <v>43088</v>
      </c>
    </row>
    <row r="2079" customFormat="false" ht="15" hidden="false" customHeight="false" outlineLevel="0" collapsed="false">
      <c r="A2079" s="0" t="s">
        <v>309</v>
      </c>
      <c r="B2079" s="0" t="s">
        <v>283</v>
      </c>
      <c r="C2079" s="0" t="n">
        <v>74</v>
      </c>
      <c r="D2079" s="0" t="n">
        <v>55</v>
      </c>
      <c r="E2079" s="0" t="n">
        <v>46</v>
      </c>
      <c r="F2079" s="0" t="n">
        <v>28</v>
      </c>
      <c r="G2079" s="0" t="n">
        <v>12</v>
      </c>
      <c r="H2079" s="0" t="n">
        <v>4</v>
      </c>
      <c r="I2079" s="0" t="n">
        <v>1</v>
      </c>
      <c r="J2079" s="0" t="n">
        <v>0</v>
      </c>
      <c r="K2079" s="0" t="n">
        <f aca="false">VLOOKUP(A2079,'Team Data'!$A$1:$E$659,2,FALSE())</f>
        <v>19</v>
      </c>
      <c r="L2079" s="0" t="n">
        <f aca="false">VLOOKUP(A2079,'Team Data'!$A$1:$E$659,3,FALSE())</f>
        <v>13</v>
      </c>
      <c r="M2079" s="0" t="n">
        <f aca="false">VLOOKUP(B2079,'Team Data'!$A$1:$E$659,2,FALSE())</f>
        <v>12</v>
      </c>
      <c r="N2079" s="0" t="n">
        <f aca="false">VLOOKUP(B2079,'Team Data'!$A$1:$E$659,3,FALSE())</f>
        <v>20</v>
      </c>
      <c r="O2079" s="0" t="n">
        <f aca="false">VLOOKUP(A2079,'Team Data'!$A$1:$E$659,4,FALSE())</f>
        <v>582</v>
      </c>
      <c r="P2079" s="0" t="n">
        <f aca="false">VLOOKUP(A2079,'Team Data'!$A$1:$E$659,5,FALSE())</f>
        <v>465</v>
      </c>
      <c r="Q2079" s="0" t="n">
        <f aca="false">VLOOKUP(B2079,'Team Data'!$A$1:$E$659,4,FALSE())</f>
        <v>427</v>
      </c>
      <c r="R2079" s="0" t="n">
        <f aca="false">VLOOKUP(B2079,'Team Data'!$A$1:$E$659,5,FALSE())</f>
        <v>489</v>
      </c>
      <c r="S2079" s="0" t="n">
        <f aca="false">IF(I2079=1,(MIN(30,(C2079-D2079)))*(M2079/(M2079+N2079))*(Q2079/(Q2079+R2079)),(MAX(-30,(C2079-D2079)))*(N2079/(M2079+N2079))*(R2079/(R2079+Q2079)))</f>
        <v>3.32137008733624</v>
      </c>
      <c r="T2079" s="0" t="n">
        <f aca="false">IF(J2079=1,(MIN(30,(D2079-C2079)))*(K2079/(K2079+L2079))*(O2079/(O2079+P2079)),(MAX(-30,(D2079-C2079)))*(L2079/(K2079+L2079))*(P2079/(P2079+O2079)))</f>
        <v>-3.42809813753582</v>
      </c>
      <c r="U2079" s="7" t="n">
        <v>43088</v>
      </c>
    </row>
    <row r="2080" customFormat="false" ht="15" hidden="false" customHeight="false" outlineLevel="0" collapsed="false">
      <c r="A2080" s="0" t="s">
        <v>160</v>
      </c>
      <c r="B2080" s="0" t="s">
        <v>354</v>
      </c>
      <c r="C2080" s="0" t="n">
        <v>77</v>
      </c>
      <c r="D2080" s="0" t="n">
        <v>81</v>
      </c>
      <c r="E2080" s="0" t="n">
        <v>31</v>
      </c>
      <c r="F2080" s="0" t="n">
        <v>46</v>
      </c>
      <c r="G2080" s="0" t="n">
        <v>13</v>
      </c>
      <c r="H2080" s="0" t="n">
        <v>18</v>
      </c>
      <c r="I2080" s="0" t="n">
        <v>0</v>
      </c>
      <c r="J2080" s="0" t="n">
        <v>1</v>
      </c>
      <c r="K2080" s="0" t="n">
        <f aca="false">VLOOKUP(A2080,'Team Data'!$A$1:$E$659,2,FALSE())</f>
        <v>25</v>
      </c>
      <c r="L2080" s="0" t="n">
        <f aca="false">VLOOKUP(A2080,'Team Data'!$A$1:$E$659,3,FALSE())</f>
        <v>11</v>
      </c>
      <c r="M2080" s="0" t="n">
        <f aca="false">VLOOKUP(B2080,'Team Data'!$A$1:$E$659,2,FALSE())</f>
        <v>28</v>
      </c>
      <c r="N2080" s="0" t="n">
        <f aca="false">VLOOKUP(B2080,'Team Data'!$A$1:$E$659,3,FALSE())</f>
        <v>6</v>
      </c>
      <c r="O2080" s="0" t="n">
        <f aca="false">VLOOKUP(A2080,'Team Data'!$A$1:$E$659,4,FALSE())</f>
        <v>620</v>
      </c>
      <c r="P2080" s="0" t="n">
        <f aca="false">VLOOKUP(A2080,'Team Data'!$A$1:$E$659,5,FALSE())</f>
        <v>535</v>
      </c>
      <c r="Q2080" s="0" t="n">
        <f aca="false">VLOOKUP(B2080,'Team Data'!$A$1:$E$659,4,FALSE())</f>
        <v>661</v>
      </c>
      <c r="R2080" s="0" t="n">
        <f aca="false">VLOOKUP(B2080,'Team Data'!$A$1:$E$659,5,FALSE())</f>
        <v>472</v>
      </c>
      <c r="S2080" s="0" t="n">
        <f aca="false">IF(I2080=1,(MIN(30,(C2080-D2080)))*(M2080/(M2080+N2080))*(Q2080/(Q2080+R2080)),(MAX(-30,(C2080-D2080)))*(N2080/(M2080+N2080))*(R2080/(R2080+Q2080)))</f>
        <v>-0.294065728674524</v>
      </c>
      <c r="T2080" s="0" t="n">
        <f aca="false">IF(J2080=1,(MIN(30,(D2080-C2080)))*(K2080/(K2080+L2080))*(O2080/(O2080+P2080)),(MAX(-30,(D2080-C2080)))*(L2080/(K2080+L2080))*(P2080/(P2080+O2080)))</f>
        <v>1.49110149110149</v>
      </c>
      <c r="U2080" s="7" t="n">
        <v>43088</v>
      </c>
    </row>
    <row r="2081" customFormat="false" ht="15" hidden="false" customHeight="false" outlineLevel="0" collapsed="false">
      <c r="A2081" s="0" t="s">
        <v>293</v>
      </c>
      <c r="B2081" s="0" t="s">
        <v>219</v>
      </c>
      <c r="C2081" s="0" t="n">
        <v>63</v>
      </c>
      <c r="D2081" s="0" t="n">
        <v>85</v>
      </c>
      <c r="E2081" s="0" t="n">
        <v>28</v>
      </c>
      <c r="F2081" s="0" t="n">
        <v>34</v>
      </c>
      <c r="G2081" s="0" t="n">
        <v>14</v>
      </c>
      <c r="H2081" s="0" t="n">
        <v>15</v>
      </c>
      <c r="I2081" s="0" t="n">
        <v>0</v>
      </c>
      <c r="J2081" s="0" t="n">
        <v>1</v>
      </c>
      <c r="K2081" s="0" t="n">
        <f aca="false">VLOOKUP(A2081,'Team Data'!$A$1:$E$659,2,FALSE())</f>
        <v>11</v>
      </c>
      <c r="L2081" s="0" t="n">
        <f aca="false">VLOOKUP(A2081,'Team Data'!$A$1:$E$659,3,FALSE())</f>
        <v>18</v>
      </c>
      <c r="M2081" s="0" t="n">
        <f aca="false">VLOOKUP(B2081,'Team Data'!$A$1:$E$659,2,FALSE())</f>
        <v>12</v>
      </c>
      <c r="N2081" s="0" t="n">
        <f aca="false">VLOOKUP(B2081,'Team Data'!$A$1:$E$659,3,FALSE())</f>
        <v>20</v>
      </c>
      <c r="O2081" s="0" t="n">
        <f aca="false">VLOOKUP(A2081,'Team Data'!$A$1:$E$659,4,FALSE())</f>
        <v>403</v>
      </c>
      <c r="P2081" s="0" t="n">
        <f aca="false">VLOOKUP(A2081,'Team Data'!$A$1:$E$659,5,FALSE())</f>
        <v>446</v>
      </c>
      <c r="Q2081" s="0" t="n">
        <f aca="false">VLOOKUP(B2081,'Team Data'!$A$1:$E$659,4,FALSE())</f>
        <v>657</v>
      </c>
      <c r="R2081" s="0" t="n">
        <f aca="false">VLOOKUP(B2081,'Team Data'!$A$1:$E$659,5,FALSE())</f>
        <v>413</v>
      </c>
      <c r="S2081" s="0" t="n">
        <f aca="false">IF(I2081=1,(MIN(30,(C2081-D2081)))*(M2081/(M2081+N2081))*(Q2081/(Q2081+R2081)),(MAX(-30,(C2081-D2081)))*(N2081/(M2081+N2081))*(R2081/(R2081+Q2081)))</f>
        <v>-5.30724299065421</v>
      </c>
      <c r="T2081" s="0" t="n">
        <f aca="false">IF(J2081=1,(MIN(30,(D2081-C2081)))*(K2081/(K2081+L2081))*(O2081/(O2081+P2081)),(MAX(-30,(D2081-C2081)))*(L2081/(K2081+L2081))*(P2081/(P2081+O2081)))</f>
        <v>3.96109012631493</v>
      </c>
      <c r="U2081" s="7" t="n">
        <v>43089</v>
      </c>
    </row>
    <row r="2082" customFormat="false" ht="15" hidden="false" customHeight="false" outlineLevel="0" collapsed="false">
      <c r="A2082" s="0" t="s">
        <v>70</v>
      </c>
      <c r="B2082" s="0" t="s">
        <v>228</v>
      </c>
      <c r="C2082" s="0" t="n">
        <v>68</v>
      </c>
      <c r="D2082" s="0" t="n">
        <v>74</v>
      </c>
      <c r="E2082" s="0" t="n">
        <v>37</v>
      </c>
      <c r="F2082" s="0" t="n">
        <v>27</v>
      </c>
      <c r="G2082" s="0" t="n">
        <v>16</v>
      </c>
      <c r="H2082" s="0" t="n">
        <v>12</v>
      </c>
      <c r="I2082" s="0" t="n">
        <v>0</v>
      </c>
      <c r="J2082" s="0" t="n">
        <v>1</v>
      </c>
      <c r="K2082" s="0" t="n">
        <f aca="false">VLOOKUP(A2082,'Team Data'!$A$1:$E$659,2,FALSE())</f>
        <v>4</v>
      </c>
      <c r="L2082" s="0" t="n">
        <f aca="false">VLOOKUP(A2082,'Team Data'!$A$1:$E$659,3,FALSE())</f>
        <v>28</v>
      </c>
      <c r="M2082" s="0" t="n">
        <f aca="false">VLOOKUP(B2082,'Team Data'!$A$1:$E$659,2,FALSE())</f>
        <v>8</v>
      </c>
      <c r="N2082" s="0" t="n">
        <f aca="false">VLOOKUP(B2082,'Team Data'!$A$1:$E$659,3,FALSE())</f>
        <v>23</v>
      </c>
      <c r="O2082" s="0" t="n">
        <f aca="false">VLOOKUP(A2082,'Team Data'!$A$1:$E$659,4,FALSE())</f>
        <v>460</v>
      </c>
      <c r="P2082" s="0" t="n">
        <f aca="false">VLOOKUP(A2082,'Team Data'!$A$1:$E$659,5,FALSE())</f>
        <v>532</v>
      </c>
      <c r="Q2082" s="0" t="n">
        <f aca="false">VLOOKUP(B2082,'Team Data'!$A$1:$E$659,4,FALSE())</f>
        <v>632</v>
      </c>
      <c r="R2082" s="0" t="n">
        <f aca="false">VLOOKUP(B2082,'Team Data'!$A$1:$E$659,5,FALSE())</f>
        <v>404</v>
      </c>
      <c r="S2082" s="0" t="n">
        <f aca="false">IF(I2082=1,(MIN(30,(C2082-D2082)))*(M2082/(M2082+N2082))*(Q2082/(Q2082+R2082)),(MAX(-30,(C2082-D2082)))*(N2082/(M2082+N2082))*(R2082/(R2082+Q2082)))</f>
        <v>-1.73595715531199</v>
      </c>
      <c r="T2082" s="0" t="n">
        <f aca="false">IF(J2082=1,(MIN(30,(D2082-C2082)))*(K2082/(K2082+L2082))*(O2082/(O2082+P2082)),(MAX(-30,(D2082-C2082)))*(L2082/(K2082+L2082))*(P2082/(P2082+O2082)))</f>
        <v>0.347782258064516</v>
      </c>
      <c r="U2082" s="7" t="n">
        <v>43089</v>
      </c>
    </row>
    <row r="2083" customFormat="false" ht="15" hidden="false" customHeight="false" outlineLevel="0" collapsed="false">
      <c r="A2083" s="0" t="s">
        <v>232</v>
      </c>
      <c r="B2083" s="0" t="s">
        <v>336</v>
      </c>
      <c r="C2083" s="0" t="n">
        <v>55</v>
      </c>
      <c r="D2083" s="0" t="n">
        <v>63</v>
      </c>
      <c r="E2083" s="0" t="n">
        <v>27</v>
      </c>
      <c r="F2083" s="0" t="n">
        <v>39</v>
      </c>
      <c r="G2083" s="0" t="n">
        <v>9</v>
      </c>
      <c r="H2083" s="0" t="n">
        <v>12</v>
      </c>
      <c r="I2083" s="0" t="n">
        <v>0</v>
      </c>
      <c r="J2083" s="0" t="n">
        <v>1</v>
      </c>
      <c r="K2083" s="0" t="n">
        <f aca="false">VLOOKUP(A2083,'Team Data'!$A$1:$E$659,2,FALSE())</f>
        <v>11</v>
      </c>
      <c r="L2083" s="0" t="n">
        <f aca="false">VLOOKUP(A2083,'Team Data'!$A$1:$E$659,3,FALSE())</f>
        <v>21</v>
      </c>
      <c r="M2083" s="0" t="n">
        <f aca="false">VLOOKUP(B2083,'Team Data'!$A$1:$E$659,2,FALSE())</f>
        <v>20</v>
      </c>
      <c r="N2083" s="0" t="n">
        <f aca="false">VLOOKUP(B2083,'Team Data'!$A$1:$E$659,3,FALSE())</f>
        <v>11</v>
      </c>
      <c r="O2083" s="0" t="n">
        <f aca="false">VLOOKUP(A2083,'Team Data'!$A$1:$E$659,4,FALSE())</f>
        <v>484</v>
      </c>
      <c r="P2083" s="0" t="n">
        <f aca="false">VLOOKUP(A2083,'Team Data'!$A$1:$E$659,5,FALSE())</f>
        <v>477</v>
      </c>
      <c r="Q2083" s="0" t="n">
        <f aca="false">VLOOKUP(B2083,'Team Data'!$A$1:$E$659,4,FALSE())</f>
        <v>573</v>
      </c>
      <c r="R2083" s="0" t="n">
        <f aca="false">VLOOKUP(B2083,'Team Data'!$A$1:$E$659,5,FALSE())</f>
        <v>467</v>
      </c>
      <c r="S2083" s="0" t="n">
        <f aca="false">IF(I2083=1,(MIN(30,(C2083-D2083)))*(M2083/(M2083+N2083))*(Q2083/(Q2083+R2083)),(MAX(-30,(C2083-D2083)))*(N2083/(M2083+N2083))*(R2083/(R2083+Q2083)))</f>
        <v>-1.27468982630273</v>
      </c>
      <c r="T2083" s="0" t="n">
        <f aca="false">IF(J2083=1,(MIN(30,(D2083-C2083)))*(K2083/(K2083+L2083))*(O2083/(O2083+P2083)),(MAX(-30,(D2083-C2083)))*(L2083/(K2083+L2083))*(P2083/(P2083+O2083)))</f>
        <v>1.3850156087409</v>
      </c>
      <c r="U2083" s="7" t="n">
        <v>43089</v>
      </c>
    </row>
    <row r="2084" customFormat="false" ht="15" hidden="false" customHeight="false" outlineLevel="0" collapsed="false">
      <c r="A2084" s="0" t="s">
        <v>297</v>
      </c>
      <c r="B2084" s="0" t="s">
        <v>215</v>
      </c>
      <c r="C2084" s="0" t="n">
        <v>65</v>
      </c>
      <c r="D2084" s="0" t="n">
        <v>94</v>
      </c>
      <c r="E2084" s="0" t="n">
        <v>39</v>
      </c>
      <c r="F2084" s="0" t="n">
        <v>47</v>
      </c>
      <c r="G2084" s="0" t="n">
        <v>16</v>
      </c>
      <c r="H2084" s="0" t="n">
        <v>12</v>
      </c>
      <c r="I2084" s="0" t="n">
        <v>0</v>
      </c>
      <c r="J2084" s="0" t="n">
        <v>1</v>
      </c>
      <c r="K2084" s="0" t="n">
        <f aca="false">VLOOKUP(A2084,'Team Data'!$A$1:$E$659,2,FALSE())</f>
        <v>11</v>
      </c>
      <c r="L2084" s="0" t="n">
        <f aca="false">VLOOKUP(A2084,'Team Data'!$A$1:$E$659,3,FALSE())</f>
        <v>21</v>
      </c>
      <c r="M2084" s="0" t="n">
        <f aca="false">VLOOKUP(B2084,'Team Data'!$A$1:$E$659,2,FALSE())</f>
        <v>25</v>
      </c>
      <c r="N2084" s="0" t="n">
        <f aca="false">VLOOKUP(B2084,'Team Data'!$A$1:$E$659,3,FALSE())</f>
        <v>9</v>
      </c>
      <c r="O2084" s="0" t="n">
        <f aca="false">VLOOKUP(A2084,'Team Data'!$A$1:$E$659,4,FALSE())</f>
        <v>511</v>
      </c>
      <c r="P2084" s="0" t="n">
        <f aca="false">VLOOKUP(A2084,'Team Data'!$A$1:$E$659,5,FALSE())</f>
        <v>448</v>
      </c>
      <c r="Q2084" s="0" t="n">
        <f aca="false">VLOOKUP(B2084,'Team Data'!$A$1:$E$659,4,FALSE())</f>
        <v>711</v>
      </c>
      <c r="R2084" s="0" t="n">
        <f aca="false">VLOOKUP(B2084,'Team Data'!$A$1:$E$659,5,FALSE())</f>
        <v>455</v>
      </c>
      <c r="S2084" s="0" t="n">
        <f aca="false">IF(I2084=1,(MIN(30,(C2084-D2084)))*(M2084/(M2084+N2084))*(Q2084/(Q2084+R2084)),(MAX(-30,(C2084-D2084)))*(N2084/(M2084+N2084))*(R2084/(R2084+Q2084)))</f>
        <v>-2.99553526384825</v>
      </c>
      <c r="T2084" s="0" t="n">
        <f aca="false">IF(J2084=1,(MIN(30,(D2084-C2084)))*(K2084/(K2084+L2084))*(O2084/(O2084+P2084)),(MAX(-30,(D2084-C2084)))*(L2084/(K2084+L2084))*(P2084/(P2084+O2084)))</f>
        <v>5.31181569343066</v>
      </c>
      <c r="U2084" s="7" t="n">
        <v>43089</v>
      </c>
    </row>
    <row r="2085" customFormat="false" ht="15" hidden="false" customHeight="false" outlineLevel="0" collapsed="false">
      <c r="A2085" s="0" t="s">
        <v>37</v>
      </c>
      <c r="B2085" s="0" t="s">
        <v>285</v>
      </c>
      <c r="C2085" s="0" t="n">
        <v>74</v>
      </c>
      <c r="D2085" s="0" t="n">
        <v>81</v>
      </c>
      <c r="E2085" s="0" t="n">
        <v>35</v>
      </c>
      <c r="F2085" s="0" t="n">
        <v>37</v>
      </c>
      <c r="G2085" s="0" t="n">
        <v>13</v>
      </c>
      <c r="H2085" s="0" t="n">
        <v>15</v>
      </c>
      <c r="I2085" s="0" t="n">
        <v>0</v>
      </c>
      <c r="J2085" s="0" t="n">
        <v>1</v>
      </c>
      <c r="K2085" s="0" t="n">
        <f aca="false">VLOOKUP(A2085,'Team Data'!$A$1:$E$659,2,FALSE())</f>
        <v>27</v>
      </c>
      <c r="L2085" s="0" t="n">
        <f aca="false">VLOOKUP(A2085,'Team Data'!$A$1:$E$659,3,FALSE())</f>
        <v>9</v>
      </c>
      <c r="M2085" s="0" t="n">
        <f aca="false">VLOOKUP(B2085,'Team Data'!$A$1:$E$659,2,FALSE())</f>
        <v>23</v>
      </c>
      <c r="N2085" s="0" t="n">
        <f aca="false">VLOOKUP(B2085,'Team Data'!$A$1:$E$659,3,FALSE())</f>
        <v>14</v>
      </c>
      <c r="O2085" s="0" t="n">
        <f aca="false">VLOOKUP(A2085,'Team Data'!$A$1:$E$659,4,FALSE())</f>
        <v>662</v>
      </c>
      <c r="P2085" s="0" t="n">
        <f aca="false">VLOOKUP(A2085,'Team Data'!$A$1:$E$659,5,FALSE())</f>
        <v>509</v>
      </c>
      <c r="Q2085" s="0" t="n">
        <f aca="false">VLOOKUP(B2085,'Team Data'!$A$1:$E$659,4,FALSE())</f>
        <v>752</v>
      </c>
      <c r="R2085" s="0" t="n">
        <f aca="false">VLOOKUP(B2085,'Team Data'!$A$1:$E$659,5,FALSE())</f>
        <v>485</v>
      </c>
      <c r="S2085" s="0" t="n">
        <f aca="false">IF(I2085=1,(MIN(30,(C2085-D2085)))*(M2085/(M2085+N2085))*(Q2085/(Q2085+R2085)),(MAX(-30,(C2085-D2085)))*(N2085/(M2085+N2085))*(R2085/(R2085+Q2085)))</f>
        <v>-1.03847582424785</v>
      </c>
      <c r="T2085" s="0" t="n">
        <f aca="false">IF(J2085=1,(MIN(30,(D2085-C2085)))*(K2085/(K2085+L2085))*(O2085/(O2085+P2085)),(MAX(-30,(D2085-C2085)))*(L2085/(K2085+L2085))*(P2085/(P2085+O2085)))</f>
        <v>2.96797608881298</v>
      </c>
      <c r="U2085" s="7" t="n">
        <v>43089</v>
      </c>
    </row>
    <row r="2086" customFormat="false" ht="15" hidden="false" customHeight="false" outlineLevel="0" collapsed="false">
      <c r="A2086" s="0" t="s">
        <v>142</v>
      </c>
      <c r="B2086" s="0" t="s">
        <v>76</v>
      </c>
      <c r="C2086" s="0" t="n">
        <v>64</v>
      </c>
      <c r="D2086" s="0" t="n">
        <v>65</v>
      </c>
      <c r="E2086" s="0" t="n">
        <v>32</v>
      </c>
      <c r="F2086" s="0" t="n">
        <v>40</v>
      </c>
      <c r="G2086" s="0" t="n">
        <v>10</v>
      </c>
      <c r="H2086" s="0" t="n">
        <v>13</v>
      </c>
      <c r="I2086" s="0" t="n">
        <v>0</v>
      </c>
      <c r="J2086" s="0" t="n">
        <v>1</v>
      </c>
      <c r="K2086" s="0" t="n">
        <f aca="false">VLOOKUP(A2086,'Team Data'!$A$1:$E$659,2,FALSE())</f>
        <v>19</v>
      </c>
      <c r="L2086" s="0" t="n">
        <f aca="false">VLOOKUP(A2086,'Team Data'!$A$1:$E$659,3,FALSE())</f>
        <v>14</v>
      </c>
      <c r="M2086" s="0" t="n">
        <f aca="false">VLOOKUP(B2086,'Team Data'!$A$1:$E$659,2,FALSE())</f>
        <v>16</v>
      </c>
      <c r="N2086" s="0" t="n">
        <f aca="false">VLOOKUP(B2086,'Team Data'!$A$1:$E$659,3,FALSE())</f>
        <v>16</v>
      </c>
      <c r="O2086" s="0" t="n">
        <f aca="false">VLOOKUP(A2086,'Team Data'!$A$1:$E$659,4,FALSE())</f>
        <v>451</v>
      </c>
      <c r="P2086" s="0" t="n">
        <f aca="false">VLOOKUP(A2086,'Team Data'!$A$1:$E$659,5,FALSE())</f>
        <v>488</v>
      </c>
      <c r="Q2086" s="0" t="n">
        <f aca="false">VLOOKUP(B2086,'Team Data'!$A$1:$E$659,4,FALSE())</f>
        <v>473</v>
      </c>
      <c r="R2086" s="0" t="n">
        <f aca="false">VLOOKUP(B2086,'Team Data'!$A$1:$E$659,5,FALSE())</f>
        <v>561</v>
      </c>
      <c r="S2086" s="0" t="n">
        <f aca="false">IF(I2086=1,(MIN(30,(C2086-D2086)))*(M2086/(M2086+N2086))*(Q2086/(Q2086+R2086)),(MAX(-30,(C2086-D2086)))*(N2086/(M2086+N2086))*(R2086/(R2086+Q2086)))</f>
        <v>-0.271276595744681</v>
      </c>
      <c r="T2086" s="0" t="n">
        <f aca="false">IF(J2086=1,(MIN(30,(D2086-C2086)))*(K2086/(K2086+L2086))*(O2086/(O2086+P2086)),(MAX(-30,(D2086-C2086)))*(L2086/(K2086+L2086))*(P2086/(P2086+O2086)))</f>
        <v>0.276535321263756</v>
      </c>
      <c r="U2086" s="7" t="n">
        <v>43089</v>
      </c>
    </row>
    <row r="2087" customFormat="false" ht="15" hidden="false" customHeight="false" outlineLevel="0" collapsed="false">
      <c r="A2087" s="0" t="s">
        <v>267</v>
      </c>
      <c r="B2087" s="0" t="s">
        <v>49</v>
      </c>
      <c r="C2087" s="0" t="n">
        <v>64</v>
      </c>
      <c r="D2087" s="0" t="n">
        <v>80</v>
      </c>
      <c r="E2087" s="0" t="n">
        <v>35</v>
      </c>
      <c r="F2087" s="0" t="n">
        <v>44</v>
      </c>
      <c r="G2087" s="0" t="n">
        <v>13</v>
      </c>
      <c r="H2087" s="0" t="n">
        <v>14</v>
      </c>
      <c r="I2087" s="0" t="n">
        <v>0</v>
      </c>
      <c r="J2087" s="0" t="n">
        <v>1</v>
      </c>
      <c r="K2087" s="0" t="n">
        <f aca="false">VLOOKUP(A2087,'Team Data'!$A$1:$E$659,2,FALSE())</f>
        <v>10</v>
      </c>
      <c r="L2087" s="0" t="n">
        <f aca="false">VLOOKUP(A2087,'Team Data'!$A$1:$E$659,3,FALSE())</f>
        <v>22</v>
      </c>
      <c r="M2087" s="0" t="n">
        <f aca="false">VLOOKUP(B2087,'Team Data'!$A$1:$E$659,2,FALSE())</f>
        <v>26</v>
      </c>
      <c r="N2087" s="0" t="n">
        <f aca="false">VLOOKUP(B2087,'Team Data'!$A$1:$E$659,3,FALSE())</f>
        <v>8</v>
      </c>
      <c r="O2087" s="0" t="n">
        <f aca="false">VLOOKUP(A2087,'Team Data'!$A$1:$E$659,4,FALSE())</f>
        <v>457</v>
      </c>
      <c r="P2087" s="0" t="n">
        <f aca="false">VLOOKUP(A2087,'Team Data'!$A$1:$E$659,5,FALSE())</f>
        <v>529</v>
      </c>
      <c r="Q2087" s="0" t="n">
        <f aca="false">VLOOKUP(B2087,'Team Data'!$A$1:$E$659,4,FALSE())</f>
        <v>508</v>
      </c>
      <c r="R2087" s="0" t="n">
        <f aca="false">VLOOKUP(B2087,'Team Data'!$A$1:$E$659,5,FALSE())</f>
        <v>524</v>
      </c>
      <c r="S2087" s="0" t="n">
        <f aca="false">IF(I2087=1,(MIN(30,(C2087-D2087)))*(M2087/(M2087+N2087))*(Q2087/(Q2087+R2087)),(MAX(-30,(C2087-D2087)))*(N2087/(M2087+N2087))*(R2087/(R2087+Q2087)))</f>
        <v>-1.91153670770634</v>
      </c>
      <c r="T2087" s="0" t="n">
        <f aca="false">IF(J2087=1,(MIN(30,(D2087-C2087)))*(K2087/(K2087+L2087))*(O2087/(O2087+P2087)),(MAX(-30,(D2087-C2087)))*(L2087/(K2087+L2087))*(P2087/(P2087+O2087)))</f>
        <v>2.31744421906694</v>
      </c>
      <c r="U2087" s="7" t="n">
        <v>43089</v>
      </c>
    </row>
    <row r="2088" customFormat="false" ht="15" hidden="false" customHeight="false" outlineLevel="0" collapsed="false">
      <c r="A2088" s="0" t="s">
        <v>78</v>
      </c>
      <c r="B2088" s="0" t="s">
        <v>72</v>
      </c>
      <c r="C2088" s="0" t="n">
        <v>81</v>
      </c>
      <c r="D2088" s="0" t="n">
        <v>73</v>
      </c>
      <c r="E2088" s="0" t="n">
        <v>31</v>
      </c>
      <c r="F2088" s="0" t="n">
        <v>33</v>
      </c>
      <c r="G2088" s="0" t="n">
        <v>7</v>
      </c>
      <c r="H2088" s="0" t="n">
        <v>16</v>
      </c>
      <c r="I2088" s="0" t="n">
        <v>1</v>
      </c>
      <c r="J2088" s="0" t="n">
        <v>0</v>
      </c>
      <c r="K2088" s="0" t="n">
        <f aca="false">VLOOKUP(A2088,'Team Data'!$A$1:$E$659,2,FALSE())</f>
        <v>25</v>
      </c>
      <c r="L2088" s="0" t="n">
        <f aca="false">VLOOKUP(A2088,'Team Data'!$A$1:$E$659,3,FALSE())</f>
        <v>8</v>
      </c>
      <c r="M2088" s="0" t="n">
        <f aca="false">VLOOKUP(B2088,'Team Data'!$A$1:$E$659,2,FALSE())</f>
        <v>8</v>
      </c>
      <c r="N2088" s="0" t="n">
        <f aca="false">VLOOKUP(B2088,'Team Data'!$A$1:$E$659,3,FALSE())</f>
        <v>24</v>
      </c>
      <c r="O2088" s="0" t="n">
        <f aca="false">VLOOKUP(A2088,'Team Data'!$A$1:$E$659,4,FALSE())</f>
        <v>509</v>
      </c>
      <c r="P2088" s="0" t="n">
        <f aca="false">VLOOKUP(A2088,'Team Data'!$A$1:$E$659,5,FALSE())</f>
        <v>506</v>
      </c>
      <c r="Q2088" s="0" t="n">
        <f aca="false">VLOOKUP(B2088,'Team Data'!$A$1:$E$659,4,FALSE())</f>
        <v>529</v>
      </c>
      <c r="R2088" s="0" t="n">
        <f aca="false">VLOOKUP(B2088,'Team Data'!$A$1:$E$659,5,FALSE())</f>
        <v>470</v>
      </c>
      <c r="S2088" s="0" t="n">
        <f aca="false">IF(I2088=1,(MIN(30,(C2088-D2088)))*(M2088/(M2088+N2088))*(Q2088/(Q2088+R2088)),(MAX(-30,(C2088-D2088)))*(N2088/(M2088+N2088))*(R2088/(R2088+Q2088)))</f>
        <v>1.05905905905906</v>
      </c>
      <c r="T2088" s="0" t="n">
        <f aca="false">IF(J2088=1,(MIN(30,(D2088-C2088)))*(K2088/(K2088+L2088))*(O2088/(O2088+P2088)),(MAX(-30,(D2088-C2088)))*(L2088/(K2088+L2088))*(P2088/(P2088+O2088)))</f>
        <v>-0.966830870279146</v>
      </c>
      <c r="U2088" s="7" t="n">
        <v>43089</v>
      </c>
    </row>
    <row r="2089" customFormat="false" ht="15" hidden="false" customHeight="false" outlineLevel="0" collapsed="false">
      <c r="A2089" s="0" t="s">
        <v>28</v>
      </c>
      <c r="B2089" s="0" t="s">
        <v>225</v>
      </c>
      <c r="C2089" s="0" t="n">
        <v>65</v>
      </c>
      <c r="D2089" s="0" t="n">
        <v>80</v>
      </c>
      <c r="E2089" s="0" t="n">
        <v>31</v>
      </c>
      <c r="F2089" s="0" t="n">
        <v>36</v>
      </c>
      <c r="G2089" s="0" t="n">
        <v>15</v>
      </c>
      <c r="H2089" s="0" t="n">
        <v>17</v>
      </c>
      <c r="I2089" s="0" t="n">
        <v>0</v>
      </c>
      <c r="J2089" s="0" t="n">
        <v>1</v>
      </c>
      <c r="K2089" s="0" t="n">
        <f aca="false">VLOOKUP(A2089,'Team Data'!$A$1:$E$659,2,FALSE())</f>
        <v>11</v>
      </c>
      <c r="L2089" s="0" t="n">
        <f aca="false">VLOOKUP(A2089,'Team Data'!$A$1:$E$659,3,FALSE())</f>
        <v>20</v>
      </c>
      <c r="M2089" s="0" t="n">
        <f aca="false">VLOOKUP(B2089,'Team Data'!$A$1:$E$659,2,FALSE())</f>
        <v>26</v>
      </c>
      <c r="N2089" s="0" t="n">
        <f aca="false">VLOOKUP(B2089,'Team Data'!$A$1:$E$659,3,FALSE())</f>
        <v>12</v>
      </c>
      <c r="O2089" s="0" t="n">
        <f aca="false">VLOOKUP(A2089,'Team Data'!$A$1:$E$659,4,FALSE())</f>
        <v>444</v>
      </c>
      <c r="P2089" s="0" t="n">
        <f aca="false">VLOOKUP(A2089,'Team Data'!$A$1:$E$659,5,FALSE())</f>
        <v>493</v>
      </c>
      <c r="Q2089" s="0" t="n">
        <f aca="false">VLOOKUP(B2089,'Team Data'!$A$1:$E$659,4,FALSE())</f>
        <v>700</v>
      </c>
      <c r="R2089" s="0" t="n">
        <f aca="false">VLOOKUP(B2089,'Team Data'!$A$1:$E$659,5,FALSE())</f>
        <v>549</v>
      </c>
      <c r="S2089" s="0" t="n">
        <f aca="false">IF(I2089=1,(MIN(30,(C2089-D2089)))*(M2089/(M2089+N2089))*(Q2089/(Q2089+R2089)),(MAX(-30,(C2089-D2089)))*(N2089/(M2089+N2089))*(R2089/(R2089+Q2089)))</f>
        <v>-2.08208672200919</v>
      </c>
      <c r="T2089" s="0" t="n">
        <f aca="false">IF(J2089=1,(MIN(30,(D2089-C2089)))*(K2089/(K2089+L2089))*(O2089/(O2089+P2089)),(MAX(-30,(D2089-C2089)))*(L2089/(K2089+L2089))*(P2089/(P2089+O2089)))</f>
        <v>2.52211932385444</v>
      </c>
      <c r="U2089" s="7" t="n">
        <v>43089</v>
      </c>
    </row>
    <row r="2090" customFormat="false" ht="15" hidden="false" customHeight="false" outlineLevel="0" collapsed="false">
      <c r="A2090" s="0" t="s">
        <v>261</v>
      </c>
      <c r="B2090" s="0" t="s">
        <v>335</v>
      </c>
      <c r="C2090" s="0" t="n">
        <v>47</v>
      </c>
      <c r="D2090" s="0" t="n">
        <v>78</v>
      </c>
      <c r="E2090" s="0" t="n">
        <v>31</v>
      </c>
      <c r="F2090" s="0" t="n">
        <v>42</v>
      </c>
      <c r="G2090" s="0" t="n">
        <v>19</v>
      </c>
      <c r="H2090" s="0" t="n">
        <v>12</v>
      </c>
      <c r="I2090" s="0" t="n">
        <v>0</v>
      </c>
      <c r="J2090" s="0" t="n">
        <v>1</v>
      </c>
      <c r="K2090" s="0" t="n">
        <f aca="false">VLOOKUP(A2090,'Team Data'!$A$1:$E$659,2,FALSE())</f>
        <v>15</v>
      </c>
      <c r="L2090" s="0" t="n">
        <f aca="false">VLOOKUP(A2090,'Team Data'!$A$1:$E$659,3,FALSE())</f>
        <v>16</v>
      </c>
      <c r="M2090" s="0" t="n">
        <f aca="false">VLOOKUP(B2090,'Team Data'!$A$1:$E$659,2,FALSE())</f>
        <v>31</v>
      </c>
      <c r="N2090" s="0" t="n">
        <f aca="false">VLOOKUP(B2090,'Team Data'!$A$1:$E$659,3,FALSE())</f>
        <v>3</v>
      </c>
      <c r="O2090" s="0" t="n">
        <f aca="false">VLOOKUP(A2090,'Team Data'!$A$1:$E$659,4,FALSE())</f>
        <v>492</v>
      </c>
      <c r="P2090" s="0" t="n">
        <f aca="false">VLOOKUP(A2090,'Team Data'!$A$1:$E$659,5,FALSE())</f>
        <v>475</v>
      </c>
      <c r="Q2090" s="0" t="n">
        <f aca="false">VLOOKUP(B2090,'Team Data'!$A$1:$E$659,4,FALSE())</f>
        <v>678</v>
      </c>
      <c r="R2090" s="0" t="n">
        <f aca="false">VLOOKUP(B2090,'Team Data'!$A$1:$E$659,5,FALSE())</f>
        <v>466</v>
      </c>
      <c r="S2090" s="0" t="n">
        <f aca="false">IF(I2090=1,(MIN(30,(C2090-D2090)))*(M2090/(M2090+N2090))*(Q2090/(Q2090+R2090)),(MAX(-30,(C2090-D2090)))*(N2090/(M2090+N2090))*(R2090/(R2090+Q2090)))</f>
        <v>-1.0782599753188</v>
      </c>
      <c r="T2090" s="0" t="n">
        <f aca="false">IF(J2090=1,(MIN(30,(D2090-C2090)))*(K2090/(K2090+L2090))*(O2090/(O2090+P2090)),(MAX(-30,(D2090-C2090)))*(L2090/(K2090+L2090))*(P2090/(P2090+O2090)))</f>
        <v>7.3856623411282</v>
      </c>
      <c r="U2090" s="7" t="n">
        <v>43089</v>
      </c>
    </row>
    <row r="2091" customFormat="false" ht="15" hidden="false" customHeight="false" outlineLevel="0" collapsed="false">
      <c r="A2091" s="0" t="s">
        <v>202</v>
      </c>
      <c r="B2091" s="0" t="s">
        <v>24</v>
      </c>
      <c r="C2091" s="0" t="n">
        <v>65</v>
      </c>
      <c r="D2091" s="0" t="n">
        <v>79</v>
      </c>
      <c r="E2091" s="0" t="n">
        <v>33</v>
      </c>
      <c r="F2091" s="0" t="n">
        <v>47</v>
      </c>
      <c r="G2091" s="0" t="n">
        <v>6</v>
      </c>
      <c r="H2091" s="0" t="n">
        <v>8</v>
      </c>
      <c r="I2091" s="0" t="n">
        <v>0</v>
      </c>
      <c r="J2091" s="0" t="n">
        <v>1</v>
      </c>
      <c r="K2091" s="0" t="n">
        <f aca="false">VLOOKUP(A2091,'Team Data'!$A$1:$E$659,2,FALSE())</f>
        <v>14</v>
      </c>
      <c r="L2091" s="0" t="n">
        <f aca="false">VLOOKUP(A2091,'Team Data'!$A$1:$E$659,3,FALSE())</f>
        <v>19</v>
      </c>
      <c r="M2091" s="0" t="n">
        <f aca="false">VLOOKUP(B2091,'Team Data'!$A$1:$E$659,2,FALSE())</f>
        <v>19</v>
      </c>
      <c r="N2091" s="0" t="n">
        <f aca="false">VLOOKUP(B2091,'Team Data'!$A$1:$E$659,3,FALSE())</f>
        <v>13</v>
      </c>
      <c r="O2091" s="0" t="n">
        <f aca="false">VLOOKUP(A2091,'Team Data'!$A$1:$E$659,4,FALSE())</f>
        <v>532</v>
      </c>
      <c r="P2091" s="0" t="n">
        <f aca="false">VLOOKUP(A2091,'Team Data'!$A$1:$E$659,5,FALSE())</f>
        <v>464</v>
      </c>
      <c r="Q2091" s="0" t="n">
        <f aca="false">VLOOKUP(B2091,'Team Data'!$A$1:$E$659,4,FALSE())</f>
        <v>529</v>
      </c>
      <c r="R2091" s="0" t="n">
        <f aca="false">VLOOKUP(B2091,'Team Data'!$A$1:$E$659,5,FALSE())</f>
        <v>500</v>
      </c>
      <c r="S2091" s="0" t="n">
        <f aca="false">IF(I2091=1,(MIN(30,(C2091-D2091)))*(M2091/(M2091+N2091))*(Q2091/(Q2091+R2091)),(MAX(-30,(C2091-D2091)))*(N2091/(M2091+N2091))*(R2091/(R2091+Q2091)))</f>
        <v>-2.76360544217687</v>
      </c>
      <c r="T2091" s="0" t="n">
        <f aca="false">IF(J2091=1,(MIN(30,(D2091-C2091)))*(K2091/(K2091+L2091))*(O2091/(O2091+P2091)),(MAX(-30,(D2091-C2091)))*(L2091/(K2091+L2091))*(P2091/(P2091+O2091)))</f>
        <v>3.17244736521845</v>
      </c>
      <c r="U2091" s="7" t="n">
        <v>43089</v>
      </c>
    </row>
    <row r="2092" customFormat="false" ht="15" hidden="false" customHeight="false" outlineLevel="0" collapsed="false">
      <c r="A2092" s="0" t="s">
        <v>36</v>
      </c>
      <c r="B2092" s="0" t="s">
        <v>241</v>
      </c>
      <c r="C2092" s="0" t="n">
        <v>86</v>
      </c>
      <c r="D2092" s="0" t="n">
        <v>78</v>
      </c>
      <c r="E2092" s="0" t="n">
        <v>36</v>
      </c>
      <c r="F2092" s="0" t="n">
        <v>33</v>
      </c>
      <c r="G2092" s="0" t="n">
        <v>11</v>
      </c>
      <c r="H2092" s="0" t="n">
        <v>11</v>
      </c>
      <c r="I2092" s="0" t="n">
        <v>1</v>
      </c>
      <c r="J2092" s="0" t="n">
        <v>0</v>
      </c>
      <c r="K2092" s="0" t="n">
        <f aca="false">VLOOKUP(A2092,'Team Data'!$A$1:$E$659,2,FALSE())</f>
        <v>25</v>
      </c>
      <c r="L2092" s="0" t="n">
        <f aca="false">VLOOKUP(A2092,'Team Data'!$A$1:$E$659,3,FALSE())</f>
        <v>10</v>
      </c>
      <c r="M2092" s="0" t="n">
        <f aca="false">VLOOKUP(B2092,'Team Data'!$A$1:$E$659,2,FALSE())</f>
        <v>12</v>
      </c>
      <c r="N2092" s="0" t="n">
        <f aca="false">VLOOKUP(B2092,'Team Data'!$A$1:$E$659,3,FALSE())</f>
        <v>20</v>
      </c>
      <c r="O2092" s="0" t="n">
        <f aca="false">VLOOKUP(A2092,'Team Data'!$A$1:$E$659,4,FALSE())</f>
        <v>540</v>
      </c>
      <c r="P2092" s="0" t="n">
        <f aca="false">VLOOKUP(A2092,'Team Data'!$A$1:$E$659,5,FALSE())</f>
        <v>573</v>
      </c>
      <c r="Q2092" s="0" t="n">
        <f aca="false">VLOOKUP(B2092,'Team Data'!$A$1:$E$659,4,FALSE())</f>
        <v>593</v>
      </c>
      <c r="R2092" s="0" t="n">
        <f aca="false">VLOOKUP(B2092,'Team Data'!$A$1:$E$659,5,FALSE())</f>
        <v>457</v>
      </c>
      <c r="S2092" s="0" t="n">
        <f aca="false">IF(I2092=1,(MIN(30,(C2092-D2092)))*(M2092/(M2092+N2092))*(Q2092/(Q2092+R2092)),(MAX(-30,(C2092-D2092)))*(N2092/(M2092+N2092))*(R2092/(R2092+Q2092)))</f>
        <v>1.69428571428571</v>
      </c>
      <c r="T2092" s="0" t="n">
        <f aca="false">IF(J2092=1,(MIN(30,(D2092-C2092)))*(K2092/(K2092+L2092))*(O2092/(O2092+P2092)),(MAX(-30,(D2092-C2092)))*(L2092/(K2092+L2092))*(P2092/(P2092+O2092)))</f>
        <v>-1.17674239507124</v>
      </c>
      <c r="U2092" s="7" t="n">
        <v>43089</v>
      </c>
    </row>
    <row r="2093" customFormat="false" ht="15" hidden="false" customHeight="false" outlineLevel="0" collapsed="false">
      <c r="A2093" s="0" t="s">
        <v>112</v>
      </c>
      <c r="B2093" s="0" t="s">
        <v>343</v>
      </c>
      <c r="C2093" s="0" t="n">
        <v>72</v>
      </c>
      <c r="D2093" s="0" t="n">
        <v>61</v>
      </c>
      <c r="E2093" s="0" t="n">
        <v>42</v>
      </c>
      <c r="F2093" s="0" t="n">
        <v>36</v>
      </c>
      <c r="G2093" s="0" t="n">
        <v>14</v>
      </c>
      <c r="H2093" s="0" t="n">
        <v>10</v>
      </c>
      <c r="I2093" s="0" t="n">
        <v>1</v>
      </c>
      <c r="J2093" s="0" t="n">
        <v>0</v>
      </c>
      <c r="K2093" s="0" t="n">
        <f aca="false">VLOOKUP(A2093,'Team Data'!$A$1:$E$659,2,FALSE())</f>
        <v>14</v>
      </c>
      <c r="L2093" s="0" t="n">
        <f aca="false">VLOOKUP(A2093,'Team Data'!$A$1:$E$659,3,FALSE())</f>
        <v>16</v>
      </c>
      <c r="M2093" s="0" t="n">
        <f aca="false">VLOOKUP(B2093,'Team Data'!$A$1:$E$659,2,FALSE())</f>
        <v>13</v>
      </c>
      <c r="N2093" s="0" t="n">
        <f aca="false">VLOOKUP(B2093,'Team Data'!$A$1:$E$659,3,FALSE())</f>
        <v>19</v>
      </c>
      <c r="O2093" s="0" t="n">
        <f aca="false">VLOOKUP(A2093,'Team Data'!$A$1:$E$659,4,FALSE())</f>
        <v>437</v>
      </c>
      <c r="P2093" s="0" t="n">
        <f aca="false">VLOOKUP(A2093,'Team Data'!$A$1:$E$659,5,FALSE())</f>
        <v>467</v>
      </c>
      <c r="Q2093" s="0" t="n">
        <f aca="false">VLOOKUP(B2093,'Team Data'!$A$1:$E$659,4,FALSE())</f>
        <v>540</v>
      </c>
      <c r="R2093" s="0" t="n">
        <f aca="false">VLOOKUP(B2093,'Team Data'!$A$1:$E$659,5,FALSE())</f>
        <v>453</v>
      </c>
      <c r="S2093" s="0" t="n">
        <f aca="false">IF(I2093=1,(MIN(30,(C2093-D2093)))*(M2093/(M2093+N2093))*(Q2093/(Q2093+R2093)),(MAX(-30,(C2093-D2093)))*(N2093/(M2093+N2093))*(R2093/(R2093+Q2093)))</f>
        <v>2.43013595166163</v>
      </c>
      <c r="T2093" s="0" t="n">
        <f aca="false">IF(J2093=1,(MIN(30,(D2093-C2093)))*(K2093/(K2093+L2093))*(O2093/(O2093+P2093)),(MAX(-30,(D2093-C2093)))*(L2093/(K2093+L2093))*(P2093/(P2093+O2093)))</f>
        <v>-3.0306784660767</v>
      </c>
      <c r="U2093" s="7" t="n">
        <v>43089</v>
      </c>
    </row>
    <row r="2094" customFormat="false" ht="15" hidden="false" customHeight="false" outlineLevel="0" collapsed="false">
      <c r="A2094" s="0" t="s">
        <v>266</v>
      </c>
      <c r="B2094" s="0" t="s">
        <v>55</v>
      </c>
      <c r="C2094" s="0" t="n">
        <v>48</v>
      </c>
      <c r="D2094" s="0" t="n">
        <v>64</v>
      </c>
      <c r="E2094" s="0" t="n">
        <v>31</v>
      </c>
      <c r="F2094" s="0" t="n">
        <v>34</v>
      </c>
      <c r="G2094" s="0" t="n">
        <v>14</v>
      </c>
      <c r="H2094" s="0" t="n">
        <v>15</v>
      </c>
      <c r="I2094" s="0" t="n">
        <v>0</v>
      </c>
      <c r="J2094" s="0" t="n">
        <v>1</v>
      </c>
      <c r="K2094" s="0" t="n">
        <f aca="false">VLOOKUP(A2094,'Team Data'!$A$1:$E$659,2,FALSE())</f>
        <v>17</v>
      </c>
      <c r="L2094" s="0" t="n">
        <f aca="false">VLOOKUP(A2094,'Team Data'!$A$1:$E$659,3,FALSE())</f>
        <v>15</v>
      </c>
      <c r="M2094" s="0" t="n">
        <f aca="false">VLOOKUP(B2094,'Team Data'!$A$1:$E$659,2,FALSE())</f>
        <v>24</v>
      </c>
      <c r="N2094" s="0" t="n">
        <f aca="false">VLOOKUP(B2094,'Team Data'!$A$1:$E$659,3,FALSE())</f>
        <v>9</v>
      </c>
      <c r="O2094" s="0" t="n">
        <f aca="false">VLOOKUP(A2094,'Team Data'!$A$1:$E$659,4,FALSE())</f>
        <v>605</v>
      </c>
      <c r="P2094" s="0" t="n">
        <f aca="false">VLOOKUP(A2094,'Team Data'!$A$1:$E$659,5,FALSE())</f>
        <v>430</v>
      </c>
      <c r="Q2094" s="0" t="n">
        <f aca="false">VLOOKUP(B2094,'Team Data'!$A$1:$E$659,4,FALSE())</f>
        <v>691</v>
      </c>
      <c r="R2094" s="0" t="n">
        <f aca="false">VLOOKUP(B2094,'Team Data'!$A$1:$E$659,5,FALSE())</f>
        <v>426</v>
      </c>
      <c r="S2094" s="0" t="n">
        <f aca="false">IF(I2094=1,(MIN(30,(C2094-D2094)))*(M2094/(M2094+N2094))*(Q2094/(Q2094+R2094)),(MAX(-30,(C2094-D2094)))*(N2094/(M2094+N2094))*(R2094/(R2094+Q2094)))</f>
        <v>-1.66419793277448</v>
      </c>
      <c r="T2094" s="0" t="n">
        <f aca="false">IF(J2094=1,(MIN(30,(D2094-C2094)))*(K2094/(K2094+L2094))*(O2094/(O2094+P2094)),(MAX(-30,(D2094-C2094)))*(L2094/(K2094+L2094))*(P2094/(P2094+O2094)))</f>
        <v>4.96859903381643</v>
      </c>
      <c r="U2094" s="7" t="n">
        <v>43089</v>
      </c>
    </row>
    <row r="2095" customFormat="false" ht="15" hidden="false" customHeight="false" outlineLevel="0" collapsed="false">
      <c r="A2095" s="0" t="s">
        <v>349</v>
      </c>
      <c r="B2095" s="0" t="s">
        <v>329</v>
      </c>
      <c r="C2095" s="0" t="n">
        <v>55</v>
      </c>
      <c r="D2095" s="0" t="n">
        <v>69</v>
      </c>
      <c r="E2095" s="0" t="n">
        <v>39</v>
      </c>
      <c r="F2095" s="0" t="n">
        <v>45</v>
      </c>
      <c r="G2095" s="0" t="n">
        <v>15</v>
      </c>
      <c r="H2095" s="0" t="n">
        <v>17</v>
      </c>
      <c r="I2095" s="0" t="n">
        <v>0</v>
      </c>
      <c r="J2095" s="0" t="n">
        <v>1</v>
      </c>
      <c r="K2095" s="0" t="n">
        <f aca="false">VLOOKUP(A2095,'Team Data'!$A$1:$E$659,2,FALSE())</f>
        <v>19</v>
      </c>
      <c r="L2095" s="0" t="n">
        <f aca="false">VLOOKUP(A2095,'Team Data'!$A$1:$E$659,3,FALSE())</f>
        <v>12</v>
      </c>
      <c r="M2095" s="0" t="n">
        <f aca="false">VLOOKUP(B2095,'Team Data'!$A$1:$E$659,2,FALSE())</f>
        <v>18</v>
      </c>
      <c r="N2095" s="0" t="n">
        <f aca="false">VLOOKUP(B2095,'Team Data'!$A$1:$E$659,3,FALSE())</f>
        <v>14</v>
      </c>
      <c r="O2095" s="0" t="n">
        <f aca="false">VLOOKUP(A2095,'Team Data'!$A$1:$E$659,4,FALSE())</f>
        <v>461</v>
      </c>
      <c r="P2095" s="0" t="n">
        <f aca="false">VLOOKUP(A2095,'Team Data'!$A$1:$E$659,5,FALSE())</f>
        <v>472</v>
      </c>
      <c r="Q2095" s="0" t="n">
        <f aca="false">VLOOKUP(B2095,'Team Data'!$A$1:$E$659,4,FALSE())</f>
        <v>555</v>
      </c>
      <c r="R2095" s="0" t="n">
        <f aca="false">VLOOKUP(B2095,'Team Data'!$A$1:$E$659,5,FALSE())</f>
        <v>488</v>
      </c>
      <c r="S2095" s="0" t="n">
        <f aca="false">IF(I2095=1,(MIN(30,(C2095-D2095)))*(M2095/(M2095+N2095))*(Q2095/(Q2095+R2095)),(MAX(-30,(C2095-D2095)))*(N2095/(M2095+N2095))*(R2095/(R2095+Q2095)))</f>
        <v>-2.86577181208054</v>
      </c>
      <c r="T2095" s="0" t="n">
        <f aca="false">IF(J2095=1,(MIN(30,(D2095-C2095)))*(K2095/(K2095+L2095))*(O2095/(O2095+P2095)),(MAX(-30,(D2095-C2095)))*(L2095/(K2095+L2095))*(P2095/(P2095+O2095)))</f>
        <v>4.23973999930851</v>
      </c>
      <c r="U2095" s="7" t="n">
        <v>43089</v>
      </c>
    </row>
    <row r="2096" customFormat="false" ht="15" hidden="false" customHeight="false" outlineLevel="0" collapsed="false">
      <c r="A2096" s="0" t="s">
        <v>65</v>
      </c>
      <c r="B2096" s="0" t="s">
        <v>212</v>
      </c>
      <c r="C2096" s="0" t="n">
        <v>87</v>
      </c>
      <c r="D2096" s="0" t="n">
        <v>97</v>
      </c>
      <c r="E2096" s="0" t="n">
        <v>25</v>
      </c>
      <c r="F2096" s="0" t="n">
        <v>35</v>
      </c>
      <c r="G2096" s="0" t="n">
        <v>16</v>
      </c>
      <c r="H2096" s="0" t="n">
        <v>15</v>
      </c>
      <c r="I2096" s="0" t="n">
        <v>0</v>
      </c>
      <c r="J2096" s="0" t="n">
        <v>1</v>
      </c>
      <c r="K2096" s="0" t="n">
        <f aca="false">VLOOKUP(A2096,'Team Data'!$A$1:$E$659,2,FALSE())</f>
        <v>7</v>
      </c>
      <c r="L2096" s="0" t="n">
        <f aca="false">VLOOKUP(A2096,'Team Data'!$A$1:$E$659,3,FALSE())</f>
        <v>20</v>
      </c>
      <c r="M2096" s="0" t="n">
        <f aca="false">VLOOKUP(B2096,'Team Data'!$A$1:$E$659,2,FALSE())</f>
        <v>18</v>
      </c>
      <c r="N2096" s="0" t="n">
        <f aca="false">VLOOKUP(B2096,'Team Data'!$A$1:$E$659,3,FALSE())</f>
        <v>15</v>
      </c>
      <c r="O2096" s="0" t="n">
        <f aca="false">VLOOKUP(A2096,'Team Data'!$A$1:$E$659,4,FALSE())</f>
        <v>381</v>
      </c>
      <c r="P2096" s="0" t="n">
        <f aca="false">VLOOKUP(A2096,'Team Data'!$A$1:$E$659,5,FALSE())</f>
        <v>427</v>
      </c>
      <c r="Q2096" s="0" t="n">
        <f aca="false">VLOOKUP(B2096,'Team Data'!$A$1:$E$659,4,FALSE())</f>
        <v>628</v>
      </c>
      <c r="R2096" s="0" t="n">
        <f aca="false">VLOOKUP(B2096,'Team Data'!$A$1:$E$659,5,FALSE())</f>
        <v>469</v>
      </c>
      <c r="S2096" s="0" t="n">
        <f aca="false">IF(I2096=1,(MIN(30,(C2096-D2096)))*(M2096/(M2096+N2096))*(Q2096/(Q2096+R2096)),(MAX(-30,(C2096-D2096)))*(N2096/(M2096+N2096))*(R2096/(R2096+Q2096)))</f>
        <v>-1.94331648297008</v>
      </c>
      <c r="T2096" s="0" t="n">
        <f aca="false">IF(J2096=1,(MIN(30,(D2096-C2096)))*(K2096/(K2096+L2096))*(O2096/(O2096+P2096)),(MAX(-30,(D2096-C2096)))*(L2096/(K2096+L2096))*(P2096/(P2096+O2096)))</f>
        <v>1.22249724972497</v>
      </c>
      <c r="U2096" s="7" t="n">
        <v>43089</v>
      </c>
    </row>
    <row r="2097" customFormat="false" ht="15" hidden="false" customHeight="false" outlineLevel="0" collapsed="false">
      <c r="A2097" s="0" t="s">
        <v>90</v>
      </c>
      <c r="B2097" s="0" t="s">
        <v>91</v>
      </c>
      <c r="C2097" s="0" t="n">
        <v>88</v>
      </c>
      <c r="D2097" s="0" t="n">
        <v>91</v>
      </c>
      <c r="E2097" s="0" t="n">
        <v>43</v>
      </c>
      <c r="F2097" s="0" t="n">
        <v>28</v>
      </c>
      <c r="G2097" s="0" t="n">
        <v>19</v>
      </c>
      <c r="H2097" s="0" t="n">
        <v>11</v>
      </c>
      <c r="I2097" s="0" t="n">
        <v>0</v>
      </c>
      <c r="J2097" s="0" t="n">
        <v>1</v>
      </c>
      <c r="K2097" s="0" t="n">
        <f aca="false">VLOOKUP(A2097,'Team Data'!$A$1:$E$659,2,FALSE())</f>
        <v>23</v>
      </c>
      <c r="L2097" s="0" t="n">
        <f aca="false">VLOOKUP(A2097,'Team Data'!$A$1:$E$659,3,FALSE())</f>
        <v>12</v>
      </c>
      <c r="M2097" s="0" t="n">
        <f aca="false">VLOOKUP(B2097,'Team Data'!$A$1:$E$659,2,FALSE())</f>
        <v>14</v>
      </c>
      <c r="N2097" s="0" t="n">
        <f aca="false">VLOOKUP(B2097,'Team Data'!$A$1:$E$659,3,FALSE())</f>
        <v>18</v>
      </c>
      <c r="O2097" s="0" t="n">
        <f aca="false">VLOOKUP(A2097,'Team Data'!$A$1:$E$659,4,FALSE())</f>
        <v>500</v>
      </c>
      <c r="P2097" s="0" t="n">
        <f aca="false">VLOOKUP(A2097,'Team Data'!$A$1:$E$659,5,FALSE())</f>
        <v>533</v>
      </c>
      <c r="Q2097" s="0" t="n">
        <f aca="false">VLOOKUP(B2097,'Team Data'!$A$1:$E$659,4,FALSE())</f>
        <v>467</v>
      </c>
      <c r="R2097" s="0" t="n">
        <f aca="false">VLOOKUP(B2097,'Team Data'!$A$1:$E$659,5,FALSE())</f>
        <v>496</v>
      </c>
      <c r="S2097" s="0" t="n">
        <f aca="false">IF(I2097=1,(MIN(30,(C2097-D2097)))*(M2097/(M2097+N2097))*(Q2097/(Q2097+R2097)),(MAX(-30,(C2097-D2097)))*(N2097/(M2097+N2097))*(R2097/(R2097+Q2097)))</f>
        <v>-0.869158878504673</v>
      </c>
      <c r="T2097" s="0" t="n">
        <f aca="false">IF(J2097=1,(MIN(30,(D2097-C2097)))*(K2097/(K2097+L2097))*(O2097/(O2097+P2097)),(MAX(-30,(D2097-C2097)))*(L2097/(K2097+L2097))*(P2097/(P2097+O2097)))</f>
        <v>0.954224865163878</v>
      </c>
      <c r="U2097" s="7" t="n">
        <v>43089</v>
      </c>
    </row>
    <row r="2098" customFormat="false" ht="15" hidden="false" customHeight="false" outlineLevel="0" collapsed="false">
      <c r="A2098" s="0" t="s">
        <v>211</v>
      </c>
      <c r="B2098" s="0" t="s">
        <v>216</v>
      </c>
      <c r="C2098" s="0" t="n">
        <v>68</v>
      </c>
      <c r="D2098" s="0" t="n">
        <v>105</v>
      </c>
      <c r="E2098" s="0" t="n">
        <v>31</v>
      </c>
      <c r="F2098" s="0" t="n">
        <v>40</v>
      </c>
      <c r="G2098" s="0" t="n">
        <v>23</v>
      </c>
      <c r="H2098" s="0" t="n">
        <v>14</v>
      </c>
      <c r="I2098" s="0" t="n">
        <v>0</v>
      </c>
      <c r="J2098" s="0" t="n">
        <v>1</v>
      </c>
      <c r="K2098" s="0" t="n">
        <f aca="false">VLOOKUP(A2098,'Team Data'!$A$1:$E$659,2,FALSE())</f>
        <v>4</v>
      </c>
      <c r="L2098" s="0" t="n">
        <f aca="false">VLOOKUP(A2098,'Team Data'!$A$1:$E$659,3,FALSE())</f>
        <v>25</v>
      </c>
      <c r="M2098" s="0" t="n">
        <f aca="false">VLOOKUP(B2098,'Team Data'!$A$1:$E$659,2,FALSE())</f>
        <v>18</v>
      </c>
      <c r="N2098" s="0" t="n">
        <f aca="false">VLOOKUP(B2098,'Team Data'!$A$1:$E$659,3,FALSE())</f>
        <v>14</v>
      </c>
      <c r="O2098" s="0" t="n">
        <f aca="false">VLOOKUP(A2098,'Team Data'!$A$1:$E$659,4,FALSE())</f>
        <v>425</v>
      </c>
      <c r="P2098" s="0" t="n">
        <f aca="false">VLOOKUP(A2098,'Team Data'!$A$1:$E$659,5,FALSE())</f>
        <v>394</v>
      </c>
      <c r="Q2098" s="0" t="n">
        <f aca="false">VLOOKUP(B2098,'Team Data'!$A$1:$E$659,4,FALSE())</f>
        <v>650</v>
      </c>
      <c r="R2098" s="0" t="n">
        <f aca="false">VLOOKUP(B2098,'Team Data'!$A$1:$E$659,5,FALSE())</f>
        <v>442</v>
      </c>
      <c r="S2098" s="0" t="n">
        <f aca="false">IF(I2098=1,(MIN(30,(C2098-D2098)))*(M2098/(M2098+N2098))*(Q2098/(Q2098+R2098)),(MAX(-30,(C2098-D2098)))*(N2098/(M2098+N2098))*(R2098/(R2098+Q2098)))</f>
        <v>-5.3125</v>
      </c>
      <c r="T2098" s="0" t="n">
        <f aca="false">IF(J2098=1,(MIN(30,(D2098-C2098)))*(K2098/(K2098+L2098))*(O2098/(O2098+P2098)),(MAX(-30,(D2098-C2098)))*(L2098/(K2098+L2098))*(P2098/(P2098+O2098)))</f>
        <v>2.14727800934698</v>
      </c>
      <c r="U2098" s="7" t="n">
        <v>43089</v>
      </c>
    </row>
    <row r="2099" customFormat="false" ht="15" hidden="false" customHeight="false" outlineLevel="0" collapsed="false">
      <c r="A2099" s="0" t="s">
        <v>56</v>
      </c>
      <c r="B2099" s="0" t="s">
        <v>194</v>
      </c>
      <c r="C2099" s="0" t="n">
        <v>77</v>
      </c>
      <c r="D2099" s="0" t="n">
        <v>79</v>
      </c>
      <c r="E2099" s="0" t="n">
        <v>30</v>
      </c>
      <c r="F2099" s="0" t="n">
        <v>40</v>
      </c>
      <c r="G2099" s="0" t="n">
        <v>12</v>
      </c>
      <c r="H2099" s="0" t="n">
        <v>15</v>
      </c>
      <c r="I2099" s="0" t="n">
        <v>0</v>
      </c>
      <c r="J2099" s="0" t="n">
        <v>1</v>
      </c>
      <c r="K2099" s="0" t="n">
        <f aca="false">VLOOKUP(A2099,'Team Data'!$A$1:$E$659,2,FALSE())</f>
        <v>12</v>
      </c>
      <c r="L2099" s="0" t="n">
        <f aca="false">VLOOKUP(A2099,'Team Data'!$A$1:$E$659,3,FALSE())</f>
        <v>23</v>
      </c>
      <c r="M2099" s="0" t="n">
        <f aca="false">VLOOKUP(B2099,'Team Data'!$A$1:$E$659,2,FALSE())</f>
        <v>19</v>
      </c>
      <c r="N2099" s="0" t="n">
        <f aca="false">VLOOKUP(B2099,'Team Data'!$A$1:$E$659,3,FALSE())</f>
        <v>14</v>
      </c>
      <c r="O2099" s="0" t="n">
        <f aca="false">VLOOKUP(A2099,'Team Data'!$A$1:$E$659,4,FALSE())</f>
        <v>562</v>
      </c>
      <c r="P2099" s="0" t="n">
        <f aca="false">VLOOKUP(A2099,'Team Data'!$A$1:$E$659,5,FALSE())</f>
        <v>557</v>
      </c>
      <c r="Q2099" s="0" t="n">
        <f aca="false">VLOOKUP(B2099,'Team Data'!$A$1:$E$659,4,FALSE())</f>
        <v>506</v>
      </c>
      <c r="R2099" s="0" t="n">
        <f aca="false">VLOOKUP(B2099,'Team Data'!$A$1:$E$659,5,FALSE())</f>
        <v>563</v>
      </c>
      <c r="S2099" s="0" t="n">
        <f aca="false">IF(I2099=1,(MIN(30,(C2099-D2099)))*(M2099/(M2099+N2099))*(Q2099/(Q2099+R2099)),(MAX(-30,(C2099-D2099)))*(N2099/(M2099+N2099))*(R2099/(R2099+Q2099)))</f>
        <v>-0.446863395413442</v>
      </c>
      <c r="T2099" s="0" t="n">
        <f aca="false">IF(J2099=1,(MIN(30,(D2099-C2099)))*(K2099/(K2099+L2099))*(O2099/(O2099+P2099)),(MAX(-30,(D2099-C2099)))*(L2099/(K2099+L2099))*(P2099/(P2099+O2099)))</f>
        <v>0.344389122941402</v>
      </c>
      <c r="U2099" s="7" t="n">
        <v>43089</v>
      </c>
    </row>
    <row r="2100" customFormat="false" ht="15" hidden="false" customHeight="false" outlineLevel="0" collapsed="false">
      <c r="A2100" s="0" t="s">
        <v>101</v>
      </c>
      <c r="B2100" s="0" t="s">
        <v>136</v>
      </c>
      <c r="C2100" s="0" t="n">
        <v>78</v>
      </c>
      <c r="D2100" s="0" t="n">
        <v>69</v>
      </c>
      <c r="E2100" s="0" t="n">
        <v>36</v>
      </c>
      <c r="F2100" s="0" t="n">
        <v>25</v>
      </c>
      <c r="G2100" s="0" t="n">
        <v>12</v>
      </c>
      <c r="H2100" s="0" t="n">
        <v>14</v>
      </c>
      <c r="I2100" s="0" t="n">
        <v>1</v>
      </c>
      <c r="J2100" s="0" t="n">
        <v>0</v>
      </c>
      <c r="K2100" s="0" t="n">
        <f aca="false">VLOOKUP(A2100,'Team Data'!$A$1:$E$659,2,FALSE())</f>
        <v>21</v>
      </c>
      <c r="L2100" s="0" t="n">
        <f aca="false">VLOOKUP(A2100,'Team Data'!$A$1:$E$659,3,FALSE())</f>
        <v>12</v>
      </c>
      <c r="M2100" s="0" t="n">
        <f aca="false">VLOOKUP(B2100,'Team Data'!$A$1:$E$659,2,FALSE())</f>
        <v>10</v>
      </c>
      <c r="N2100" s="0" t="n">
        <f aca="false">VLOOKUP(B2100,'Team Data'!$A$1:$E$659,3,FALSE())</f>
        <v>20</v>
      </c>
      <c r="O2100" s="0" t="n">
        <f aca="false">VLOOKUP(A2100,'Team Data'!$A$1:$E$659,4,FALSE())</f>
        <v>495</v>
      </c>
      <c r="P2100" s="0" t="n">
        <f aca="false">VLOOKUP(A2100,'Team Data'!$A$1:$E$659,5,FALSE())</f>
        <v>516</v>
      </c>
      <c r="Q2100" s="0" t="n">
        <f aca="false">VLOOKUP(B2100,'Team Data'!$A$1:$E$659,4,FALSE())</f>
        <v>479</v>
      </c>
      <c r="R2100" s="0" t="n">
        <f aca="false">VLOOKUP(B2100,'Team Data'!$A$1:$E$659,5,FALSE())</f>
        <v>443</v>
      </c>
      <c r="S2100" s="0" t="n">
        <f aca="false">IF(I2100=1,(MIN(30,(C2100-D2100)))*(M2100/(M2100+N2100))*(Q2100/(Q2100+R2100)),(MAX(-30,(C2100-D2100)))*(N2100/(M2100+N2100))*(R2100/(R2100+Q2100)))</f>
        <v>1.558568329718</v>
      </c>
      <c r="T2100" s="0" t="n">
        <f aca="false">IF(J2100=1,(MIN(30,(D2100-C2100)))*(K2100/(K2100+L2100))*(O2100/(O2100+P2100)),(MAX(-30,(D2100-C2100)))*(L2100/(K2100+L2100))*(P2100/(P2100+O2100)))</f>
        <v>-1.67035338548692</v>
      </c>
      <c r="U2100" s="7" t="n">
        <v>43089</v>
      </c>
    </row>
    <row r="2101" customFormat="false" ht="15" hidden="false" customHeight="false" outlineLevel="0" collapsed="false">
      <c r="A2101" s="0" t="s">
        <v>316</v>
      </c>
      <c r="B2101" s="0" t="s">
        <v>317</v>
      </c>
      <c r="C2101" s="0" t="n">
        <v>67</v>
      </c>
      <c r="D2101" s="0" t="n">
        <v>60</v>
      </c>
      <c r="E2101" s="0" t="n">
        <v>31</v>
      </c>
      <c r="F2101" s="0" t="n">
        <v>29</v>
      </c>
      <c r="G2101" s="0" t="n">
        <v>18</v>
      </c>
      <c r="H2101" s="0" t="n">
        <v>20</v>
      </c>
      <c r="I2101" s="0" t="n">
        <v>1</v>
      </c>
      <c r="J2101" s="0" t="n">
        <v>0</v>
      </c>
      <c r="K2101" s="0" t="n">
        <f aca="false">VLOOKUP(A2101,'Team Data'!$A$1:$E$659,2,FALSE())</f>
        <v>21</v>
      </c>
      <c r="L2101" s="0" t="n">
        <f aca="false">VLOOKUP(A2101,'Team Data'!$A$1:$E$659,3,FALSE())</f>
        <v>13</v>
      </c>
      <c r="M2101" s="0" t="n">
        <f aca="false">VLOOKUP(B2101,'Team Data'!$A$1:$E$659,2,FALSE())</f>
        <v>27</v>
      </c>
      <c r="N2101" s="0" t="n">
        <f aca="false">VLOOKUP(B2101,'Team Data'!$A$1:$E$659,3,FALSE())</f>
        <v>8</v>
      </c>
      <c r="O2101" s="0" t="n">
        <f aca="false">VLOOKUP(A2101,'Team Data'!$A$1:$E$659,4,FALSE())</f>
        <v>560</v>
      </c>
      <c r="P2101" s="0" t="n">
        <f aca="false">VLOOKUP(A2101,'Team Data'!$A$1:$E$659,5,FALSE())</f>
        <v>505</v>
      </c>
      <c r="Q2101" s="0" t="n">
        <f aca="false">VLOOKUP(B2101,'Team Data'!$A$1:$E$659,4,FALSE())</f>
        <v>534</v>
      </c>
      <c r="R2101" s="0" t="n">
        <f aca="false">VLOOKUP(B2101,'Team Data'!$A$1:$E$659,5,FALSE())</f>
        <v>523</v>
      </c>
      <c r="S2101" s="0" t="n">
        <f aca="false">IF(I2101=1,(MIN(30,(C2101-D2101)))*(M2101/(M2101+N2101))*(Q2101/(Q2101+R2101)),(MAX(-30,(C2101-D2101)))*(N2101/(M2101+N2101))*(R2101/(R2101+Q2101)))</f>
        <v>2.72809839167455</v>
      </c>
      <c r="T2101" s="0" t="n">
        <f aca="false">IF(J2101=1,(MIN(30,(D2101-C2101)))*(K2101/(K2101+L2101))*(O2101/(O2101+P2101)),(MAX(-30,(D2101-C2101)))*(L2101/(K2101+L2101))*(P2101/(P2101+O2101)))</f>
        <v>-1.26912455122894</v>
      </c>
      <c r="U2101" s="7" t="n">
        <v>43089</v>
      </c>
    </row>
    <row r="2102" customFormat="false" ht="15" hidden="false" customHeight="false" outlineLevel="0" collapsed="false">
      <c r="A2102" s="0" t="s">
        <v>83</v>
      </c>
      <c r="B2102" s="0" t="s">
        <v>45</v>
      </c>
      <c r="C2102" s="0" t="n">
        <v>51</v>
      </c>
      <c r="D2102" s="0" t="n">
        <v>67</v>
      </c>
      <c r="E2102" s="0" t="n">
        <v>32</v>
      </c>
      <c r="F2102" s="0" t="n">
        <v>37</v>
      </c>
      <c r="G2102" s="0" t="n">
        <v>14</v>
      </c>
      <c r="H2102" s="0" t="n">
        <v>11</v>
      </c>
      <c r="I2102" s="0" t="n">
        <v>0</v>
      </c>
      <c r="J2102" s="0" t="n">
        <v>1</v>
      </c>
      <c r="K2102" s="0" t="n">
        <f aca="false">VLOOKUP(A2102,'Team Data'!$A$1:$E$659,2,FALSE())</f>
        <v>14</v>
      </c>
      <c r="L2102" s="0" t="n">
        <f aca="false">VLOOKUP(A2102,'Team Data'!$A$1:$E$659,3,FALSE())</f>
        <v>18</v>
      </c>
      <c r="M2102" s="0" t="n">
        <f aca="false">VLOOKUP(B2102,'Team Data'!$A$1:$E$659,2,FALSE())</f>
        <v>21</v>
      </c>
      <c r="N2102" s="0" t="n">
        <f aca="false">VLOOKUP(B2102,'Team Data'!$A$1:$E$659,3,FALSE())</f>
        <v>12</v>
      </c>
      <c r="O2102" s="0" t="n">
        <f aca="false">VLOOKUP(A2102,'Team Data'!$A$1:$E$659,4,FALSE())</f>
        <v>525</v>
      </c>
      <c r="P2102" s="0" t="n">
        <f aca="false">VLOOKUP(A2102,'Team Data'!$A$1:$E$659,5,FALSE())</f>
        <v>457</v>
      </c>
      <c r="Q2102" s="0" t="n">
        <f aca="false">VLOOKUP(B2102,'Team Data'!$A$1:$E$659,4,FALSE())</f>
        <v>497</v>
      </c>
      <c r="R2102" s="0" t="n">
        <f aca="false">VLOOKUP(B2102,'Team Data'!$A$1:$E$659,5,FALSE())</f>
        <v>569</v>
      </c>
      <c r="S2102" s="0" t="n">
        <f aca="false">IF(I2102=1,(MIN(30,(C2102-D2102)))*(M2102/(M2102+N2102))*(Q2102/(Q2102+R2102)),(MAX(-30,(C2102-D2102)))*(N2102/(M2102+N2102))*(R2102/(R2102+Q2102)))</f>
        <v>-3.10557734947979</v>
      </c>
      <c r="T2102" s="0" t="n">
        <f aca="false">IF(J2102=1,(MIN(30,(D2102-C2102)))*(K2102/(K2102+L2102))*(O2102/(O2102+P2102)),(MAX(-30,(D2102-C2102)))*(L2102/(K2102+L2102))*(P2102/(P2102+O2102)))</f>
        <v>3.74236252545825</v>
      </c>
      <c r="U2102" s="7" t="n">
        <v>43089</v>
      </c>
    </row>
    <row r="2103" customFormat="false" ht="15" hidden="false" customHeight="false" outlineLevel="0" collapsed="false">
      <c r="A2103" s="0" t="s">
        <v>243</v>
      </c>
      <c r="B2103" s="0" t="s">
        <v>185</v>
      </c>
      <c r="C2103" s="0" t="n">
        <v>69</v>
      </c>
      <c r="D2103" s="0" t="n">
        <v>81</v>
      </c>
      <c r="E2103" s="0" t="n">
        <v>38</v>
      </c>
      <c r="F2103" s="0" t="n">
        <v>48</v>
      </c>
      <c r="G2103" s="0" t="n">
        <v>13</v>
      </c>
      <c r="H2103" s="0" t="n">
        <v>12</v>
      </c>
      <c r="I2103" s="0" t="n">
        <v>0</v>
      </c>
      <c r="J2103" s="0" t="n">
        <v>1</v>
      </c>
      <c r="K2103" s="0" t="n">
        <f aca="false">VLOOKUP(A2103,'Team Data'!$A$1:$E$659,2,FALSE())</f>
        <v>16</v>
      </c>
      <c r="L2103" s="0" t="n">
        <f aca="false">VLOOKUP(A2103,'Team Data'!$A$1:$E$659,3,FALSE())</f>
        <v>17</v>
      </c>
      <c r="M2103" s="0" t="n">
        <f aca="false">VLOOKUP(B2103,'Team Data'!$A$1:$E$659,2,FALSE())</f>
        <v>21</v>
      </c>
      <c r="N2103" s="0" t="n">
        <f aca="false">VLOOKUP(B2103,'Team Data'!$A$1:$E$659,3,FALSE())</f>
        <v>12</v>
      </c>
      <c r="O2103" s="0" t="n">
        <f aca="false">VLOOKUP(A2103,'Team Data'!$A$1:$E$659,4,FALSE())</f>
        <v>525</v>
      </c>
      <c r="P2103" s="0" t="n">
        <f aca="false">VLOOKUP(A2103,'Team Data'!$A$1:$E$659,5,FALSE())</f>
        <v>540</v>
      </c>
      <c r="Q2103" s="0" t="n">
        <f aca="false">VLOOKUP(B2103,'Team Data'!$A$1:$E$659,4,FALSE())</f>
        <v>618</v>
      </c>
      <c r="R2103" s="0" t="n">
        <f aca="false">VLOOKUP(B2103,'Team Data'!$A$1:$E$659,5,FALSE())</f>
        <v>486</v>
      </c>
      <c r="S2103" s="0" t="n">
        <f aca="false">IF(I2103=1,(MIN(30,(C2103-D2103)))*(M2103/(M2103+N2103))*(Q2103/(Q2103+R2103)),(MAX(-30,(C2103-D2103)))*(N2103/(M2103+N2103))*(R2103/(R2103+Q2103)))</f>
        <v>-1.92094861660079</v>
      </c>
      <c r="T2103" s="0" t="n">
        <f aca="false">IF(J2103=1,(MIN(30,(D2103-C2103)))*(K2103/(K2103+L2103))*(O2103/(O2103+P2103)),(MAX(-30,(D2103-C2103)))*(L2103/(K2103+L2103))*(P2103/(P2103+O2103)))</f>
        <v>2.86811779769526</v>
      </c>
      <c r="U2103" s="7" t="n">
        <v>43089</v>
      </c>
    </row>
    <row r="2104" customFormat="false" ht="15" hidden="false" customHeight="false" outlineLevel="0" collapsed="false">
      <c r="A2104" s="0" t="s">
        <v>19</v>
      </c>
      <c r="B2104" s="0" t="s">
        <v>54</v>
      </c>
      <c r="C2104" s="0" t="n">
        <v>49</v>
      </c>
      <c r="D2104" s="0" t="n">
        <v>77</v>
      </c>
      <c r="E2104" s="0" t="n">
        <v>28</v>
      </c>
      <c r="F2104" s="0" t="n">
        <v>42</v>
      </c>
      <c r="G2104" s="0" t="n">
        <v>22</v>
      </c>
      <c r="H2104" s="0" t="n">
        <v>15</v>
      </c>
      <c r="I2104" s="0" t="n">
        <v>0</v>
      </c>
      <c r="J2104" s="0" t="n">
        <v>1</v>
      </c>
      <c r="K2104" s="0" t="n">
        <f aca="false">VLOOKUP(A2104,'Team Data'!$A$1:$E$659,2,FALSE())</f>
        <v>14</v>
      </c>
      <c r="L2104" s="0" t="n">
        <f aca="false">VLOOKUP(A2104,'Team Data'!$A$1:$E$659,3,FALSE())</f>
        <v>21</v>
      </c>
      <c r="M2104" s="0" t="n">
        <f aca="false">VLOOKUP(B2104,'Team Data'!$A$1:$E$659,2,FALSE())</f>
        <v>30</v>
      </c>
      <c r="N2104" s="0" t="n">
        <f aca="false">VLOOKUP(B2104,'Team Data'!$A$1:$E$659,3,FALSE())</f>
        <v>5</v>
      </c>
      <c r="O2104" s="0" t="n">
        <f aca="false">VLOOKUP(A2104,'Team Data'!$A$1:$E$659,4,FALSE())</f>
        <v>471</v>
      </c>
      <c r="P2104" s="0" t="n">
        <f aca="false">VLOOKUP(A2104,'Team Data'!$A$1:$E$659,5,FALSE())</f>
        <v>659</v>
      </c>
      <c r="Q2104" s="0" t="n">
        <f aca="false">VLOOKUP(B2104,'Team Data'!$A$1:$E$659,4,FALSE())</f>
        <v>649</v>
      </c>
      <c r="R2104" s="0" t="n">
        <f aca="false">VLOOKUP(B2104,'Team Data'!$A$1:$E$659,5,FALSE())</f>
        <v>509</v>
      </c>
      <c r="S2104" s="0" t="n">
        <f aca="false">IF(I2104=1,(MIN(30,(C2104-D2104)))*(M2104/(M2104+N2104))*(Q2104/(Q2104+R2104)),(MAX(-30,(C2104-D2104)))*(N2104/(M2104+N2104))*(R2104/(R2104+Q2104)))</f>
        <v>-1.75820379965458</v>
      </c>
      <c r="T2104" s="0" t="n">
        <f aca="false">IF(J2104=1,(MIN(30,(D2104-C2104)))*(K2104/(K2104+L2104))*(O2104/(O2104+P2104)),(MAX(-30,(D2104-C2104)))*(L2104/(K2104+L2104))*(P2104/(P2104+O2104)))</f>
        <v>4.6683185840708</v>
      </c>
      <c r="U2104" s="7" t="n">
        <v>43089</v>
      </c>
    </row>
    <row r="2105" customFormat="false" ht="15" hidden="false" customHeight="false" outlineLevel="0" collapsed="false">
      <c r="A2105" s="0" t="s">
        <v>126</v>
      </c>
      <c r="B2105" s="0" t="s">
        <v>114</v>
      </c>
      <c r="C2105" s="0" t="n">
        <v>82</v>
      </c>
      <c r="D2105" s="0" t="n">
        <v>68</v>
      </c>
      <c r="E2105" s="0" t="n">
        <v>31</v>
      </c>
      <c r="F2105" s="0" t="n">
        <v>26</v>
      </c>
      <c r="G2105" s="0" t="n">
        <v>13</v>
      </c>
      <c r="H2105" s="0" t="n">
        <v>12</v>
      </c>
      <c r="I2105" s="0" t="n">
        <v>1</v>
      </c>
      <c r="J2105" s="0" t="n">
        <v>0</v>
      </c>
      <c r="K2105" s="0" t="n">
        <f aca="false">VLOOKUP(A2105,'Team Data'!$A$1:$E$659,2,FALSE())</f>
        <v>20</v>
      </c>
      <c r="L2105" s="0" t="n">
        <f aca="false">VLOOKUP(A2105,'Team Data'!$A$1:$E$659,3,FALSE())</f>
        <v>14</v>
      </c>
      <c r="M2105" s="0" t="n">
        <f aca="false">VLOOKUP(B2105,'Team Data'!$A$1:$E$659,2,FALSE())</f>
        <v>12</v>
      </c>
      <c r="N2105" s="0" t="n">
        <f aca="false">VLOOKUP(B2105,'Team Data'!$A$1:$E$659,3,FALSE())</f>
        <v>19</v>
      </c>
      <c r="O2105" s="0" t="n">
        <f aca="false">VLOOKUP(A2105,'Team Data'!$A$1:$E$659,4,FALSE())</f>
        <v>555</v>
      </c>
      <c r="P2105" s="0" t="n">
        <f aca="false">VLOOKUP(A2105,'Team Data'!$A$1:$E$659,5,FALSE())</f>
        <v>537</v>
      </c>
      <c r="Q2105" s="0" t="n">
        <f aca="false">VLOOKUP(B2105,'Team Data'!$A$1:$E$659,4,FALSE())</f>
        <v>472</v>
      </c>
      <c r="R2105" s="0" t="n">
        <f aca="false">VLOOKUP(B2105,'Team Data'!$A$1:$E$659,5,FALSE())</f>
        <v>512</v>
      </c>
      <c r="S2105" s="0" t="n">
        <f aca="false">IF(I2105=1,(MIN(30,(C2105-D2105)))*(M2105/(M2105+N2105))*(Q2105/(Q2105+R2105)),(MAX(-30,(C2105-D2105)))*(N2105/(M2105+N2105))*(R2105/(R2105+Q2105)))</f>
        <v>2.59952793076318</v>
      </c>
      <c r="T2105" s="0" t="n">
        <f aca="false">IF(J2105=1,(MIN(30,(D2105-C2105)))*(K2105/(K2105+L2105))*(O2105/(O2105+P2105)),(MAX(-30,(D2105-C2105)))*(L2105/(K2105+L2105))*(P2105/(P2105+O2105)))</f>
        <v>-2.83484162895928</v>
      </c>
      <c r="U2105" s="7" t="n">
        <v>43089</v>
      </c>
    </row>
    <row r="2106" customFormat="false" ht="15" hidden="false" customHeight="false" outlineLevel="0" collapsed="false">
      <c r="A2106" s="0" t="s">
        <v>352</v>
      </c>
      <c r="B2106" s="0" t="s">
        <v>177</v>
      </c>
      <c r="C2106" s="0" t="n">
        <v>50</v>
      </c>
      <c r="D2106" s="0" t="n">
        <v>66</v>
      </c>
      <c r="E2106" s="0" t="n">
        <v>40</v>
      </c>
      <c r="F2106" s="0" t="n">
        <v>42</v>
      </c>
      <c r="G2106" s="0" t="n">
        <v>11</v>
      </c>
      <c r="H2106" s="0" t="n">
        <v>11</v>
      </c>
      <c r="I2106" s="0" t="n">
        <v>0</v>
      </c>
      <c r="J2106" s="0" t="n">
        <v>1</v>
      </c>
      <c r="K2106" s="0" t="n">
        <f aca="false">VLOOKUP(A2106,'Team Data'!$A$1:$E$659,2,FALSE())</f>
        <v>25</v>
      </c>
      <c r="L2106" s="0" t="n">
        <f aca="false">VLOOKUP(A2106,'Team Data'!$A$1:$E$659,3,FALSE())</f>
        <v>10</v>
      </c>
      <c r="M2106" s="0" t="n">
        <f aca="false">VLOOKUP(B2106,'Team Data'!$A$1:$E$659,2,FALSE())</f>
        <v>18</v>
      </c>
      <c r="N2106" s="0" t="n">
        <f aca="false">VLOOKUP(B2106,'Team Data'!$A$1:$E$659,3,FALSE())</f>
        <v>15</v>
      </c>
      <c r="O2106" s="0" t="n">
        <f aca="false">VLOOKUP(A2106,'Team Data'!$A$1:$E$659,4,FALSE())</f>
        <v>543</v>
      </c>
      <c r="P2106" s="0" t="n">
        <f aca="false">VLOOKUP(A2106,'Team Data'!$A$1:$E$659,5,FALSE())</f>
        <v>561</v>
      </c>
      <c r="Q2106" s="0" t="n">
        <f aca="false">VLOOKUP(B2106,'Team Data'!$A$1:$E$659,4,FALSE())</f>
        <v>582</v>
      </c>
      <c r="R2106" s="0" t="n">
        <f aca="false">VLOOKUP(B2106,'Team Data'!$A$1:$E$659,5,FALSE())</f>
        <v>475</v>
      </c>
      <c r="S2106" s="0" t="n">
        <f aca="false">IF(I2106=1,(MIN(30,(C2106-D2106)))*(M2106/(M2106+N2106))*(Q2106/(Q2106+R2106)),(MAX(-30,(C2106-D2106)))*(N2106/(M2106+N2106))*(R2106/(R2106+Q2106)))</f>
        <v>-3.26825492388406</v>
      </c>
      <c r="T2106" s="0" t="n">
        <f aca="false">IF(J2106=1,(MIN(30,(D2106-C2106)))*(K2106/(K2106+L2106))*(O2106/(O2106+P2106)),(MAX(-30,(D2106-C2106)))*(L2106/(K2106+L2106))*(P2106/(P2106+O2106)))</f>
        <v>5.62111801242236</v>
      </c>
      <c r="U2106" s="7" t="n">
        <v>43089</v>
      </c>
    </row>
    <row r="2107" customFormat="false" ht="15" hidden="false" customHeight="false" outlineLevel="0" collapsed="false">
      <c r="A2107" s="0" t="s">
        <v>209</v>
      </c>
      <c r="B2107" s="0" t="s">
        <v>292</v>
      </c>
      <c r="C2107" s="0" t="n">
        <v>58</v>
      </c>
      <c r="D2107" s="0" t="n">
        <v>64</v>
      </c>
      <c r="E2107" s="0" t="n">
        <v>39</v>
      </c>
      <c r="F2107" s="0" t="n">
        <v>48</v>
      </c>
      <c r="G2107" s="0" t="n">
        <v>9</v>
      </c>
      <c r="H2107" s="0" t="n">
        <v>12</v>
      </c>
      <c r="I2107" s="0" t="n">
        <v>0</v>
      </c>
      <c r="J2107" s="0" t="n">
        <v>1</v>
      </c>
      <c r="K2107" s="0" t="n">
        <f aca="false">VLOOKUP(A2107,'Team Data'!$A$1:$E$659,2,FALSE())</f>
        <v>22</v>
      </c>
      <c r="L2107" s="0" t="n">
        <f aca="false">VLOOKUP(A2107,'Team Data'!$A$1:$E$659,3,FALSE())</f>
        <v>10</v>
      </c>
      <c r="M2107" s="0" t="n">
        <f aca="false">VLOOKUP(B2107,'Team Data'!$A$1:$E$659,2,FALSE())</f>
        <v>19</v>
      </c>
      <c r="N2107" s="0" t="n">
        <f aca="false">VLOOKUP(B2107,'Team Data'!$A$1:$E$659,3,FALSE())</f>
        <v>13</v>
      </c>
      <c r="O2107" s="0" t="n">
        <f aca="false">VLOOKUP(A2107,'Team Data'!$A$1:$E$659,4,FALSE())</f>
        <v>489</v>
      </c>
      <c r="P2107" s="0" t="n">
        <f aca="false">VLOOKUP(A2107,'Team Data'!$A$1:$E$659,5,FALSE())</f>
        <v>510</v>
      </c>
      <c r="Q2107" s="0" t="n">
        <f aca="false">VLOOKUP(B2107,'Team Data'!$A$1:$E$659,4,FALSE())</f>
        <v>664</v>
      </c>
      <c r="R2107" s="0" t="n">
        <f aca="false">VLOOKUP(B2107,'Team Data'!$A$1:$E$659,5,FALSE())</f>
        <v>424</v>
      </c>
      <c r="S2107" s="0" t="n">
        <f aca="false">IF(I2107=1,(MIN(30,(C2107-D2107)))*(M2107/(M2107+N2107))*(Q2107/(Q2107+R2107)),(MAX(-30,(C2107-D2107)))*(N2107/(M2107+N2107))*(R2107/(R2107+Q2107)))</f>
        <v>-0.949908088235294</v>
      </c>
      <c r="T2107" s="0" t="n">
        <f aca="false">IF(J2107=1,(MIN(30,(D2107-C2107)))*(K2107/(K2107+L2107))*(O2107/(O2107+P2107)),(MAX(-30,(D2107-C2107)))*(L2107/(K2107+L2107))*(P2107/(P2107+O2107)))</f>
        <v>2.01914414414414</v>
      </c>
      <c r="U2107" s="7" t="n">
        <v>43089</v>
      </c>
    </row>
    <row r="2108" customFormat="false" ht="15" hidden="false" customHeight="false" outlineLevel="0" collapsed="false">
      <c r="A2108" s="0" t="s">
        <v>89</v>
      </c>
      <c r="B2108" s="0" t="s">
        <v>296</v>
      </c>
      <c r="C2108" s="0" t="n">
        <v>54</v>
      </c>
      <c r="D2108" s="0" t="n">
        <v>90</v>
      </c>
      <c r="E2108" s="0" t="n">
        <v>33</v>
      </c>
      <c r="F2108" s="0" t="n">
        <v>40</v>
      </c>
      <c r="G2108" s="0" t="n">
        <v>19</v>
      </c>
      <c r="H2108" s="0" t="n">
        <v>8</v>
      </c>
      <c r="I2108" s="0" t="n">
        <v>0</v>
      </c>
      <c r="J2108" s="0" t="n">
        <v>1</v>
      </c>
      <c r="K2108" s="0" t="n">
        <f aca="false">VLOOKUP(A2108,'Team Data'!$A$1:$E$659,2,FALSE())</f>
        <v>12</v>
      </c>
      <c r="L2108" s="0" t="n">
        <f aca="false">VLOOKUP(A2108,'Team Data'!$A$1:$E$659,3,FALSE())</f>
        <v>19</v>
      </c>
      <c r="M2108" s="0" t="n">
        <f aca="false">VLOOKUP(B2108,'Team Data'!$A$1:$E$659,2,FALSE())</f>
        <v>26</v>
      </c>
      <c r="N2108" s="0" t="n">
        <f aca="false">VLOOKUP(B2108,'Team Data'!$A$1:$E$659,3,FALSE())</f>
        <v>10</v>
      </c>
      <c r="O2108" s="0" t="n">
        <f aca="false">VLOOKUP(A2108,'Team Data'!$A$1:$E$659,4,FALSE())</f>
        <v>476</v>
      </c>
      <c r="P2108" s="0" t="n">
        <f aca="false">VLOOKUP(A2108,'Team Data'!$A$1:$E$659,5,FALSE())</f>
        <v>457</v>
      </c>
      <c r="Q2108" s="0" t="n">
        <f aca="false">VLOOKUP(B2108,'Team Data'!$A$1:$E$659,4,FALSE())</f>
        <v>726</v>
      </c>
      <c r="R2108" s="0" t="n">
        <f aca="false">VLOOKUP(B2108,'Team Data'!$A$1:$E$659,5,FALSE())</f>
        <v>495</v>
      </c>
      <c r="S2108" s="0" t="n">
        <f aca="false">IF(I2108=1,(MIN(30,(C2108-D2108)))*(M2108/(M2108+N2108))*(Q2108/(Q2108+R2108)),(MAX(-30,(C2108-D2108)))*(N2108/(M2108+N2108))*(R2108/(R2108+Q2108)))</f>
        <v>-3.37837837837838</v>
      </c>
      <c r="T2108" s="0" t="n">
        <f aca="false">IF(J2108=1,(MIN(30,(D2108-C2108)))*(K2108/(K2108+L2108))*(O2108/(O2108+P2108)),(MAX(-30,(D2108-C2108)))*(L2108/(K2108+L2108))*(P2108/(P2108+O2108)))</f>
        <v>5.92469660823566</v>
      </c>
      <c r="U2108" s="7" t="n">
        <v>43089</v>
      </c>
    </row>
    <row r="2109" customFormat="false" ht="15" hidden="false" customHeight="false" outlineLevel="0" collapsed="false">
      <c r="A2109" s="0" t="s">
        <v>300</v>
      </c>
      <c r="B2109" s="0" t="s">
        <v>22</v>
      </c>
      <c r="C2109" s="0" t="n">
        <v>73</v>
      </c>
      <c r="D2109" s="0" t="n">
        <v>75</v>
      </c>
      <c r="E2109" s="0" t="n">
        <v>25</v>
      </c>
      <c r="F2109" s="0" t="n">
        <v>32</v>
      </c>
      <c r="G2109" s="0" t="n">
        <v>20</v>
      </c>
      <c r="H2109" s="0" t="n">
        <v>16</v>
      </c>
      <c r="I2109" s="0" t="n">
        <v>0</v>
      </c>
      <c r="J2109" s="0" t="n">
        <v>1</v>
      </c>
      <c r="K2109" s="0" t="n">
        <f aca="false">VLOOKUP(A2109,'Team Data'!$A$1:$E$659,2,FALSE())</f>
        <v>16</v>
      </c>
      <c r="L2109" s="0" t="n">
        <f aca="false">VLOOKUP(A2109,'Team Data'!$A$1:$E$659,3,FALSE())</f>
        <v>16</v>
      </c>
      <c r="M2109" s="0" t="n">
        <f aca="false">VLOOKUP(B2109,'Team Data'!$A$1:$E$659,2,FALSE())</f>
        <v>19</v>
      </c>
      <c r="N2109" s="0" t="n">
        <f aca="false">VLOOKUP(B2109,'Team Data'!$A$1:$E$659,3,FALSE())</f>
        <v>15</v>
      </c>
      <c r="O2109" s="0" t="n">
        <f aca="false">VLOOKUP(A2109,'Team Data'!$A$1:$E$659,4,FALSE())</f>
        <v>524</v>
      </c>
      <c r="P2109" s="0" t="n">
        <f aca="false">VLOOKUP(A2109,'Team Data'!$A$1:$E$659,5,FALSE())</f>
        <v>474</v>
      </c>
      <c r="Q2109" s="0" t="n">
        <f aca="false">VLOOKUP(B2109,'Team Data'!$A$1:$E$659,4,FALSE())</f>
        <v>533</v>
      </c>
      <c r="R2109" s="0" t="n">
        <f aca="false">VLOOKUP(B2109,'Team Data'!$A$1:$E$659,5,FALSE())</f>
        <v>507</v>
      </c>
      <c r="S2109" s="0" t="n">
        <f aca="false">IF(I2109=1,(MIN(30,(C2109-D2109)))*(M2109/(M2109+N2109))*(Q2109/(Q2109+R2109)),(MAX(-30,(C2109-D2109)))*(N2109/(M2109+N2109))*(R2109/(R2109+Q2109)))</f>
        <v>-0.430147058823529</v>
      </c>
      <c r="T2109" s="0" t="n">
        <f aca="false">IF(J2109=1,(MIN(30,(D2109-C2109)))*(K2109/(K2109+L2109))*(O2109/(O2109+P2109)),(MAX(-30,(D2109-C2109)))*(L2109/(K2109+L2109))*(P2109/(P2109+O2109)))</f>
        <v>0.525050100200401</v>
      </c>
      <c r="U2109" s="7" t="n">
        <v>43089</v>
      </c>
    </row>
    <row r="2110" customFormat="false" ht="15" hidden="false" customHeight="false" outlineLevel="0" collapsed="false">
      <c r="A2110" s="0" t="s">
        <v>479</v>
      </c>
      <c r="B2110" s="0" t="s">
        <v>295</v>
      </c>
      <c r="C2110" s="0" t="n">
        <v>43</v>
      </c>
      <c r="D2110" s="0" t="n">
        <v>85</v>
      </c>
      <c r="E2110" s="0" t="n">
        <v>35</v>
      </c>
      <c r="F2110" s="0" t="n">
        <v>64</v>
      </c>
      <c r="G2110" s="0" t="n">
        <v>14</v>
      </c>
      <c r="H2110" s="0" t="n">
        <v>10</v>
      </c>
      <c r="I2110" s="0" t="n">
        <v>0</v>
      </c>
      <c r="J2110" s="0" t="n">
        <v>1</v>
      </c>
      <c r="K2110" s="0" t="n">
        <f aca="false">VLOOKUP(A2110,'Team Data'!$A$1:$E$659,2,FALSE())</f>
        <v>0</v>
      </c>
      <c r="L2110" s="0" t="n">
        <f aca="false">VLOOKUP(A2110,'Team Data'!$A$1:$E$659,3,FALSE())</f>
        <v>3</v>
      </c>
      <c r="M2110" s="0" t="n">
        <f aca="false">VLOOKUP(B2110,'Team Data'!$A$1:$E$659,2,FALSE())</f>
        <v>15</v>
      </c>
      <c r="N2110" s="0" t="n">
        <f aca="false">VLOOKUP(B2110,'Team Data'!$A$1:$E$659,3,FALSE())</f>
        <v>18</v>
      </c>
      <c r="O2110" s="0" t="n">
        <f aca="false">VLOOKUP(A2110,'Team Data'!$A$1:$E$659,4,FALSE())</f>
        <v>41</v>
      </c>
      <c r="P2110" s="0" t="n">
        <f aca="false">VLOOKUP(A2110,'Team Data'!$A$1:$E$659,5,FALSE())</f>
        <v>53</v>
      </c>
      <c r="Q2110" s="0" t="n">
        <f aca="false">VLOOKUP(B2110,'Team Data'!$A$1:$E$659,4,FALSE())</f>
        <v>512</v>
      </c>
      <c r="R2110" s="0" t="n">
        <f aca="false">VLOOKUP(B2110,'Team Data'!$A$1:$E$659,5,FALSE())</f>
        <v>507</v>
      </c>
      <c r="S2110" s="0" t="n">
        <f aca="false">IF(I2110=1,(MIN(30,(C2110-D2110)))*(M2110/(M2110+N2110))*(Q2110/(Q2110+R2110)),(MAX(-30,(C2110-D2110)))*(N2110/(M2110+N2110))*(R2110/(R2110+Q2110)))</f>
        <v>-8.14167187081809</v>
      </c>
      <c r="T2110" s="0" t="n">
        <f aca="false">IF(J2110=1,(MIN(30,(D2110-C2110)))*(K2110/(K2110+L2110))*(O2110/(O2110+P2110)),(MAX(-30,(D2110-C2110)))*(L2110/(K2110+L2110))*(P2110/(P2110+O2110)))</f>
        <v>0</v>
      </c>
      <c r="U2110" s="7" t="n">
        <v>43089</v>
      </c>
    </row>
    <row r="2111" customFormat="false" ht="15" hidden="false" customHeight="false" outlineLevel="0" collapsed="false">
      <c r="A2111" s="0" t="s">
        <v>198</v>
      </c>
      <c r="B2111" s="0" t="s">
        <v>274</v>
      </c>
      <c r="C2111" s="0" t="n">
        <v>64</v>
      </c>
      <c r="D2111" s="0" t="n">
        <v>102</v>
      </c>
      <c r="E2111" s="0" t="n">
        <v>27</v>
      </c>
      <c r="F2111" s="0" t="n">
        <v>34</v>
      </c>
      <c r="G2111" s="0" t="n">
        <v>17</v>
      </c>
      <c r="H2111" s="0" t="n">
        <v>6</v>
      </c>
      <c r="I2111" s="0" t="n">
        <v>0</v>
      </c>
      <c r="J2111" s="0" t="n">
        <v>1</v>
      </c>
      <c r="K2111" s="0" t="n">
        <f aca="false">VLOOKUP(A2111,'Team Data'!$A$1:$E$659,2,FALSE())</f>
        <v>20</v>
      </c>
      <c r="L2111" s="0" t="n">
        <f aca="false">VLOOKUP(A2111,'Team Data'!$A$1:$E$659,3,FALSE())</f>
        <v>15</v>
      </c>
      <c r="M2111" s="0" t="n">
        <f aca="false">VLOOKUP(B2111,'Team Data'!$A$1:$E$659,2,FALSE())</f>
        <v>20</v>
      </c>
      <c r="N2111" s="0" t="n">
        <f aca="false">VLOOKUP(B2111,'Team Data'!$A$1:$E$659,3,FALSE())</f>
        <v>13</v>
      </c>
      <c r="O2111" s="0" t="n">
        <f aca="false">VLOOKUP(A2111,'Team Data'!$A$1:$E$659,4,FALSE())</f>
        <v>455</v>
      </c>
      <c r="P2111" s="0" t="n">
        <f aca="false">VLOOKUP(A2111,'Team Data'!$A$1:$E$659,5,FALSE())</f>
        <v>629</v>
      </c>
      <c r="Q2111" s="0" t="n">
        <f aca="false">VLOOKUP(B2111,'Team Data'!$A$1:$E$659,4,FALSE())</f>
        <v>571</v>
      </c>
      <c r="R2111" s="0" t="n">
        <f aca="false">VLOOKUP(B2111,'Team Data'!$A$1:$E$659,5,FALSE())</f>
        <v>476</v>
      </c>
      <c r="S2111" s="0" t="n">
        <f aca="false">IF(I2111=1,(MIN(30,(C2111-D2111)))*(M2111/(M2111+N2111))*(Q2111/(Q2111+R2111)),(MAX(-30,(C2111-D2111)))*(N2111/(M2111+N2111))*(R2111/(R2111+Q2111)))</f>
        <v>-5.37292697751151</v>
      </c>
      <c r="T2111" s="0" t="n">
        <f aca="false">IF(J2111=1,(MIN(30,(D2111-C2111)))*(K2111/(K2111+L2111))*(O2111/(O2111+P2111)),(MAX(-30,(D2111-C2111)))*(L2111/(K2111+L2111))*(P2111/(P2111+O2111)))</f>
        <v>7.19557195571956</v>
      </c>
      <c r="U2111" s="7" t="n">
        <v>43089</v>
      </c>
    </row>
    <row r="2112" customFormat="false" ht="15" hidden="false" customHeight="false" outlineLevel="0" collapsed="false">
      <c r="A2112" s="0" t="s">
        <v>673</v>
      </c>
      <c r="B2112" s="0" t="s">
        <v>164</v>
      </c>
      <c r="C2112" s="0" t="n">
        <v>68</v>
      </c>
      <c r="D2112" s="0" t="n">
        <v>84</v>
      </c>
      <c r="E2112" s="0" t="n">
        <v>39</v>
      </c>
      <c r="F2112" s="0" t="n">
        <v>54</v>
      </c>
      <c r="G2112" s="0" t="n">
        <v>16</v>
      </c>
      <c r="H2112" s="0" t="n">
        <v>19</v>
      </c>
      <c r="I2112" s="0" t="n">
        <v>0</v>
      </c>
      <c r="J2112" s="0" t="n">
        <v>1</v>
      </c>
      <c r="K2112" s="0" t="n">
        <f aca="false">VLOOKUP(A2112,'Team Data'!$A$1:$E$659,2,FALSE())</f>
        <v>0</v>
      </c>
      <c r="L2112" s="0" t="n">
        <f aca="false">VLOOKUP(A2112,'Team Data'!$A$1:$E$659,3,FALSE())</f>
        <v>1</v>
      </c>
      <c r="M2112" s="0" t="n">
        <f aca="false">VLOOKUP(B2112,'Team Data'!$A$1:$E$659,2,FALSE())</f>
        <v>11</v>
      </c>
      <c r="N2112" s="0" t="n">
        <f aca="false">VLOOKUP(B2112,'Team Data'!$A$1:$E$659,3,FALSE())</f>
        <v>17</v>
      </c>
      <c r="O2112" s="0" t="n">
        <f aca="false">VLOOKUP(A2112,'Team Data'!$A$1:$E$659,4,FALSE())</f>
        <v>11</v>
      </c>
      <c r="P2112" s="0" t="n">
        <f aca="false">VLOOKUP(A2112,'Team Data'!$A$1:$E$659,5,FALSE())</f>
        <v>17</v>
      </c>
      <c r="Q2112" s="0" t="n">
        <f aca="false">VLOOKUP(B2112,'Team Data'!$A$1:$E$659,4,FALSE())</f>
        <v>411</v>
      </c>
      <c r="R2112" s="0" t="n">
        <f aca="false">VLOOKUP(B2112,'Team Data'!$A$1:$E$659,5,FALSE())</f>
        <v>413</v>
      </c>
      <c r="S2112" s="0" t="n">
        <f aca="false">IF(I2112=1,(MIN(30,(C2112-D2112)))*(M2112/(M2112+N2112))*(Q2112/(Q2112+R2112)),(MAX(-30,(C2112-D2112)))*(N2112/(M2112+N2112))*(R2112/(R2112+Q2112)))</f>
        <v>-4.86893203883495</v>
      </c>
      <c r="T2112" s="0" t="n">
        <f aca="false">IF(J2112=1,(MIN(30,(D2112-C2112)))*(K2112/(K2112+L2112))*(O2112/(O2112+P2112)),(MAX(-30,(D2112-C2112)))*(L2112/(K2112+L2112))*(P2112/(P2112+O2112)))</f>
        <v>0</v>
      </c>
      <c r="U2112" s="7" t="n">
        <v>43089</v>
      </c>
    </row>
    <row r="2113" customFormat="false" ht="15" hidden="false" customHeight="false" outlineLevel="0" collapsed="false">
      <c r="A2113" s="0" t="s">
        <v>21</v>
      </c>
      <c r="B2113" s="0" t="s">
        <v>184</v>
      </c>
      <c r="C2113" s="0" t="n">
        <v>81</v>
      </c>
      <c r="D2113" s="0" t="n">
        <v>77</v>
      </c>
      <c r="E2113" s="0" t="n">
        <v>41</v>
      </c>
      <c r="F2113" s="0" t="n">
        <v>45</v>
      </c>
      <c r="G2113" s="0" t="n">
        <v>12</v>
      </c>
      <c r="H2113" s="0" t="n">
        <v>11</v>
      </c>
      <c r="I2113" s="0" t="n">
        <v>1</v>
      </c>
      <c r="J2113" s="0" t="n">
        <v>0</v>
      </c>
      <c r="K2113" s="0" t="n">
        <f aca="false">VLOOKUP(A2113,'Team Data'!$A$1:$E$659,2,FALSE())</f>
        <v>26</v>
      </c>
      <c r="L2113" s="0" t="n">
        <f aca="false">VLOOKUP(A2113,'Team Data'!$A$1:$E$659,3,FALSE())</f>
        <v>7</v>
      </c>
      <c r="M2113" s="0" t="n">
        <f aca="false">VLOOKUP(B2113,'Team Data'!$A$1:$E$659,2,FALSE())</f>
        <v>26</v>
      </c>
      <c r="N2113" s="0" t="n">
        <f aca="false">VLOOKUP(B2113,'Team Data'!$A$1:$E$659,3,FALSE())</f>
        <v>6</v>
      </c>
      <c r="O2113" s="0" t="n">
        <f aca="false">VLOOKUP(A2113,'Team Data'!$A$1:$E$659,4,FALSE())</f>
        <v>619</v>
      </c>
      <c r="P2113" s="0" t="n">
        <f aca="false">VLOOKUP(A2113,'Team Data'!$A$1:$E$659,5,FALSE())</f>
        <v>468</v>
      </c>
      <c r="Q2113" s="0" t="n">
        <f aca="false">VLOOKUP(B2113,'Team Data'!$A$1:$E$659,4,FALSE())</f>
        <v>495</v>
      </c>
      <c r="R2113" s="0" t="n">
        <f aca="false">VLOOKUP(B2113,'Team Data'!$A$1:$E$659,5,FALSE())</f>
        <v>480</v>
      </c>
      <c r="S2113" s="0" t="n">
        <f aca="false">IF(I2113=1,(MIN(30,(C2113-D2113)))*(M2113/(M2113+N2113))*(Q2113/(Q2113+R2113)),(MAX(-30,(C2113-D2113)))*(N2113/(M2113+N2113))*(R2113/(R2113+Q2113)))</f>
        <v>1.65</v>
      </c>
      <c r="T2113" s="0" t="n">
        <f aca="false">IF(J2113=1,(MIN(30,(D2113-C2113)))*(K2113/(K2113+L2113))*(O2113/(O2113+P2113)),(MAX(-30,(D2113-C2113)))*(L2113/(K2113+L2113))*(P2113/(P2113+O2113)))</f>
        <v>-0.365309024002676</v>
      </c>
      <c r="U2113" s="7" t="n">
        <v>43089</v>
      </c>
    </row>
    <row r="2114" customFormat="false" ht="15" hidden="false" customHeight="false" outlineLevel="0" collapsed="false">
      <c r="A2114" s="0" t="s">
        <v>18</v>
      </c>
      <c r="B2114" s="0" t="s">
        <v>347</v>
      </c>
      <c r="C2114" s="0" t="n">
        <v>80</v>
      </c>
      <c r="D2114" s="0" t="n">
        <v>89</v>
      </c>
      <c r="E2114" s="0" t="n">
        <v>30</v>
      </c>
      <c r="F2114" s="0" t="n">
        <v>33</v>
      </c>
      <c r="G2114" s="0" t="n">
        <v>13</v>
      </c>
      <c r="H2114" s="0" t="n">
        <v>8</v>
      </c>
      <c r="I2114" s="0" t="n">
        <v>0</v>
      </c>
      <c r="J2114" s="0" t="n">
        <v>1</v>
      </c>
      <c r="K2114" s="0" t="n">
        <f aca="false">VLOOKUP(A2114,'Team Data'!$A$1:$E$659,2,FALSE())</f>
        <v>11</v>
      </c>
      <c r="L2114" s="0" t="n">
        <f aca="false">VLOOKUP(A2114,'Team Data'!$A$1:$E$659,3,FALSE())</f>
        <v>21</v>
      </c>
      <c r="M2114" s="0" t="n">
        <f aca="false">VLOOKUP(B2114,'Team Data'!$A$1:$E$659,2,FALSE())</f>
        <v>23</v>
      </c>
      <c r="N2114" s="0" t="n">
        <f aca="false">VLOOKUP(B2114,'Team Data'!$A$1:$E$659,3,FALSE())</f>
        <v>8</v>
      </c>
      <c r="O2114" s="0" t="n">
        <f aca="false">VLOOKUP(A2114,'Team Data'!$A$1:$E$659,4,FALSE())</f>
        <v>487</v>
      </c>
      <c r="P2114" s="0" t="n">
        <f aca="false">VLOOKUP(A2114,'Team Data'!$A$1:$E$659,5,FALSE())</f>
        <v>495</v>
      </c>
      <c r="Q2114" s="0" t="n">
        <f aca="false">VLOOKUP(B2114,'Team Data'!$A$1:$E$659,4,FALSE())</f>
        <v>591</v>
      </c>
      <c r="R2114" s="0" t="n">
        <f aca="false">VLOOKUP(B2114,'Team Data'!$A$1:$E$659,5,FALSE())</f>
        <v>427</v>
      </c>
      <c r="S2114" s="0" t="n">
        <f aca="false">IF(I2114=1,(MIN(30,(C2114-D2114)))*(M2114/(M2114+N2114))*(Q2114/(Q2114+R2114)),(MAX(-30,(C2114-D2114)))*(N2114/(M2114+N2114))*(R2114/(R2114+Q2114)))</f>
        <v>-0.974206223461563</v>
      </c>
      <c r="T2114" s="0" t="n">
        <f aca="false">IF(J2114=1,(MIN(30,(D2114-C2114)))*(K2114/(K2114+L2114))*(O2114/(O2114+P2114)),(MAX(-30,(D2114-C2114)))*(L2114/(K2114+L2114))*(P2114/(P2114+O2114)))</f>
        <v>1.53427316700611</v>
      </c>
      <c r="U2114" s="7" t="n">
        <v>43089</v>
      </c>
    </row>
    <row r="2115" customFormat="false" ht="15" hidden="false" customHeight="false" outlineLevel="0" collapsed="false">
      <c r="A2115" s="0" t="s">
        <v>53</v>
      </c>
      <c r="B2115" s="0" t="s">
        <v>246</v>
      </c>
      <c r="C2115" s="0" t="n">
        <v>76</v>
      </c>
      <c r="D2115" s="0" t="n">
        <v>88</v>
      </c>
      <c r="E2115" s="0" t="n">
        <v>27</v>
      </c>
      <c r="F2115" s="0" t="n">
        <v>28</v>
      </c>
      <c r="G2115" s="0" t="n">
        <v>18</v>
      </c>
      <c r="H2115" s="0" t="n">
        <v>17</v>
      </c>
      <c r="I2115" s="0" t="n">
        <v>0</v>
      </c>
      <c r="J2115" s="0" t="n">
        <v>1</v>
      </c>
      <c r="K2115" s="0" t="n">
        <f aca="false">VLOOKUP(A2115,'Team Data'!$A$1:$E$659,2,FALSE())</f>
        <v>3</v>
      </c>
      <c r="L2115" s="0" t="n">
        <f aca="false">VLOOKUP(A2115,'Team Data'!$A$1:$E$659,3,FALSE())</f>
        <v>29</v>
      </c>
      <c r="M2115" s="0" t="n">
        <f aca="false">VLOOKUP(B2115,'Team Data'!$A$1:$E$659,2,FALSE())</f>
        <v>9</v>
      </c>
      <c r="N2115" s="0" t="n">
        <f aca="false">VLOOKUP(B2115,'Team Data'!$A$1:$E$659,3,FALSE())</f>
        <v>21</v>
      </c>
      <c r="O2115" s="0" t="n">
        <f aca="false">VLOOKUP(A2115,'Team Data'!$A$1:$E$659,4,FALSE())</f>
        <v>547</v>
      </c>
      <c r="P2115" s="0" t="n">
        <f aca="false">VLOOKUP(A2115,'Team Data'!$A$1:$E$659,5,FALSE())</f>
        <v>441</v>
      </c>
      <c r="Q2115" s="0" t="n">
        <f aca="false">VLOOKUP(B2115,'Team Data'!$A$1:$E$659,4,FALSE())</f>
        <v>497</v>
      </c>
      <c r="R2115" s="0" t="n">
        <f aca="false">VLOOKUP(B2115,'Team Data'!$A$1:$E$659,5,FALSE())</f>
        <v>467</v>
      </c>
      <c r="S2115" s="0" t="n">
        <f aca="false">IF(I2115=1,(MIN(30,(C2115-D2115)))*(M2115/(M2115+N2115))*(Q2115/(Q2115+R2115)),(MAX(-30,(C2115-D2115)))*(N2115/(M2115+N2115))*(R2115/(R2115+Q2115)))</f>
        <v>-4.06929460580913</v>
      </c>
      <c r="T2115" s="0" t="n">
        <f aca="false">IF(J2115=1,(MIN(30,(D2115-C2115)))*(K2115/(K2115+L2115))*(O2115/(O2115+P2115)),(MAX(-30,(D2115-C2115)))*(L2115/(K2115+L2115))*(P2115/(P2115+O2115)))</f>
        <v>0.622849190283401</v>
      </c>
      <c r="U2115" s="7" t="n">
        <v>43089</v>
      </c>
    </row>
    <row r="2116" customFormat="false" ht="15" hidden="false" customHeight="false" outlineLevel="0" collapsed="false">
      <c r="A2116" s="0" t="s">
        <v>312</v>
      </c>
      <c r="B2116" s="0" t="s">
        <v>122</v>
      </c>
      <c r="C2116" s="0" t="n">
        <v>70</v>
      </c>
      <c r="D2116" s="0" t="n">
        <v>71</v>
      </c>
      <c r="E2116" s="0" t="n">
        <v>44</v>
      </c>
      <c r="F2116" s="0" t="n">
        <v>35</v>
      </c>
      <c r="G2116" s="0" t="n">
        <v>20</v>
      </c>
      <c r="H2116" s="0" t="n">
        <v>7</v>
      </c>
      <c r="I2116" s="0" t="n">
        <v>0</v>
      </c>
      <c r="J2116" s="0" t="n">
        <v>1</v>
      </c>
      <c r="K2116" s="0" t="n">
        <f aca="false">VLOOKUP(A2116,'Team Data'!$A$1:$E$659,2,FALSE())</f>
        <v>20</v>
      </c>
      <c r="L2116" s="0" t="n">
        <f aca="false">VLOOKUP(A2116,'Team Data'!$A$1:$E$659,3,FALSE())</f>
        <v>16</v>
      </c>
      <c r="M2116" s="0" t="n">
        <f aca="false">VLOOKUP(B2116,'Team Data'!$A$1:$E$659,2,FALSE())</f>
        <v>17</v>
      </c>
      <c r="N2116" s="0" t="n">
        <f aca="false">VLOOKUP(B2116,'Team Data'!$A$1:$E$659,3,FALSE())</f>
        <v>14</v>
      </c>
      <c r="O2116" s="0" t="n">
        <f aca="false">VLOOKUP(A2116,'Team Data'!$A$1:$E$659,4,FALSE())</f>
        <v>545</v>
      </c>
      <c r="P2116" s="0" t="n">
        <f aca="false">VLOOKUP(A2116,'Team Data'!$A$1:$E$659,5,FALSE())</f>
        <v>579</v>
      </c>
      <c r="Q2116" s="0" t="n">
        <f aca="false">VLOOKUP(B2116,'Team Data'!$A$1:$E$659,4,FALSE())</f>
        <v>588</v>
      </c>
      <c r="R2116" s="0" t="n">
        <f aca="false">VLOOKUP(B2116,'Team Data'!$A$1:$E$659,5,FALSE())</f>
        <v>411</v>
      </c>
      <c r="S2116" s="0" t="n">
        <f aca="false">IF(I2116=1,(MIN(30,(C2116-D2116)))*(M2116/(M2116+N2116))*(Q2116/(Q2116+R2116)),(MAX(-30,(C2116-D2116)))*(N2116/(M2116+N2116))*(R2116/(R2116+Q2116)))</f>
        <v>-0.185798701927734</v>
      </c>
      <c r="T2116" s="0" t="n">
        <f aca="false">IF(J2116=1,(MIN(30,(D2116-C2116)))*(K2116/(K2116+L2116))*(O2116/(O2116+P2116)),(MAX(-30,(D2116-C2116)))*(L2116/(K2116+L2116))*(P2116/(P2116+O2116)))</f>
        <v>0.269375247133254</v>
      </c>
      <c r="U2116" s="7" t="n">
        <v>43089</v>
      </c>
    </row>
    <row r="2117" customFormat="false" ht="15" hidden="false" customHeight="false" outlineLevel="0" collapsed="false">
      <c r="A2117" s="0" t="s">
        <v>491</v>
      </c>
      <c r="B2117" s="0" t="s">
        <v>6</v>
      </c>
      <c r="C2117" s="0" t="n">
        <v>60</v>
      </c>
      <c r="D2117" s="0" t="n">
        <v>109</v>
      </c>
      <c r="E2117" s="0" t="n">
        <v>27</v>
      </c>
      <c r="F2117" s="0" t="n">
        <v>43</v>
      </c>
      <c r="G2117" s="0" t="n">
        <v>21</v>
      </c>
      <c r="H2117" s="0" t="n">
        <v>15</v>
      </c>
      <c r="I2117" s="0" t="n">
        <v>0</v>
      </c>
      <c r="J2117" s="0" t="n">
        <v>1</v>
      </c>
      <c r="K2117" s="0" t="n">
        <f aca="false">VLOOKUP(A2117,'Team Data'!$A$1:$E$659,2,FALSE())</f>
        <v>0</v>
      </c>
      <c r="L2117" s="0" t="n">
        <f aca="false">VLOOKUP(A2117,'Team Data'!$A$1:$E$659,3,FALSE())</f>
        <v>3</v>
      </c>
      <c r="M2117" s="0" t="n">
        <f aca="false">VLOOKUP(B2117,'Team Data'!$A$1:$E$659,2,FALSE())</f>
        <v>16</v>
      </c>
      <c r="N2117" s="0" t="n">
        <f aca="false">VLOOKUP(B2117,'Team Data'!$A$1:$E$659,3,FALSE())</f>
        <v>16</v>
      </c>
      <c r="O2117" s="0" t="n">
        <f aca="false">VLOOKUP(A2117,'Team Data'!$A$1:$E$659,4,FALSE())</f>
        <v>50</v>
      </c>
      <c r="P2117" s="0" t="n">
        <f aca="false">VLOOKUP(A2117,'Team Data'!$A$1:$E$659,5,FALSE())</f>
        <v>48</v>
      </c>
      <c r="Q2117" s="0" t="n">
        <f aca="false">VLOOKUP(B2117,'Team Data'!$A$1:$E$659,4,FALSE())</f>
        <v>459</v>
      </c>
      <c r="R2117" s="0" t="n">
        <f aca="false">VLOOKUP(B2117,'Team Data'!$A$1:$E$659,5,FALSE())</f>
        <v>461</v>
      </c>
      <c r="S2117" s="0" t="n">
        <f aca="false">IF(I2117=1,(MIN(30,(C2117-D2117)))*(M2117/(M2117+N2117))*(Q2117/(Q2117+R2117)),(MAX(-30,(C2117-D2117)))*(N2117/(M2117+N2117))*(R2117/(R2117+Q2117)))</f>
        <v>-7.51630434782609</v>
      </c>
      <c r="T2117" s="0" t="n">
        <f aca="false">IF(J2117=1,(MIN(30,(D2117-C2117)))*(K2117/(K2117+L2117))*(O2117/(O2117+P2117)),(MAX(-30,(D2117-C2117)))*(L2117/(K2117+L2117))*(P2117/(P2117+O2117)))</f>
        <v>0</v>
      </c>
      <c r="U2117" s="7" t="n">
        <v>43089</v>
      </c>
    </row>
    <row r="2118" customFormat="false" ht="15" hidden="false" customHeight="false" outlineLevel="0" collapsed="false">
      <c r="A2118" s="0" t="s">
        <v>254</v>
      </c>
      <c r="B2118" s="0" t="s">
        <v>139</v>
      </c>
      <c r="C2118" s="0" t="n">
        <v>58</v>
      </c>
      <c r="D2118" s="0" t="n">
        <v>80</v>
      </c>
      <c r="E2118" s="0" t="n">
        <v>38</v>
      </c>
      <c r="F2118" s="0" t="n">
        <v>44</v>
      </c>
      <c r="G2118" s="0" t="n">
        <v>11</v>
      </c>
      <c r="H2118" s="0" t="n">
        <v>8</v>
      </c>
      <c r="I2118" s="0" t="n">
        <v>0</v>
      </c>
      <c r="J2118" s="0" t="n">
        <v>1</v>
      </c>
      <c r="K2118" s="0" t="n">
        <f aca="false">VLOOKUP(A2118,'Team Data'!$A$1:$E$659,2,FALSE())</f>
        <v>21</v>
      </c>
      <c r="L2118" s="0" t="n">
        <f aca="false">VLOOKUP(A2118,'Team Data'!$A$1:$E$659,3,FALSE())</f>
        <v>15</v>
      </c>
      <c r="M2118" s="0" t="n">
        <f aca="false">VLOOKUP(B2118,'Team Data'!$A$1:$E$659,2,FALSE())</f>
        <v>17</v>
      </c>
      <c r="N2118" s="0" t="n">
        <f aca="false">VLOOKUP(B2118,'Team Data'!$A$1:$E$659,3,FALSE())</f>
        <v>14</v>
      </c>
      <c r="O2118" s="0" t="n">
        <f aca="false">VLOOKUP(A2118,'Team Data'!$A$1:$E$659,4,FALSE())</f>
        <v>540</v>
      </c>
      <c r="P2118" s="0" t="n">
        <f aca="false">VLOOKUP(A2118,'Team Data'!$A$1:$E$659,5,FALSE())</f>
        <v>510</v>
      </c>
      <c r="Q2118" s="0" t="n">
        <f aca="false">VLOOKUP(B2118,'Team Data'!$A$1:$E$659,4,FALSE())</f>
        <v>602</v>
      </c>
      <c r="R2118" s="0" t="n">
        <f aca="false">VLOOKUP(B2118,'Team Data'!$A$1:$E$659,5,FALSE())</f>
        <v>443</v>
      </c>
      <c r="S2118" s="0" t="n">
        <f aca="false">IF(I2118=1,(MIN(30,(C2118-D2118)))*(M2118/(M2118+N2118))*(Q2118/(Q2118+R2118)),(MAX(-30,(C2118-D2118)))*(N2118/(M2118+N2118))*(R2118/(R2118+Q2118)))</f>
        <v>-4.21188455008489</v>
      </c>
      <c r="T2118" s="0" t="n">
        <f aca="false">IF(J2118=1,(MIN(30,(D2118-C2118)))*(K2118/(K2118+L2118))*(O2118/(O2118+P2118)),(MAX(-30,(D2118-C2118)))*(L2118/(K2118+L2118))*(P2118/(P2118+O2118)))</f>
        <v>6.6</v>
      </c>
      <c r="U2118" s="7" t="n">
        <v>43089</v>
      </c>
    </row>
    <row r="2119" customFormat="false" ht="15" hidden="false" customHeight="false" outlineLevel="0" collapsed="false">
      <c r="A2119" s="0" t="s">
        <v>26</v>
      </c>
      <c r="B2119" s="0" t="s">
        <v>345</v>
      </c>
      <c r="C2119" s="0" t="n">
        <v>75</v>
      </c>
      <c r="D2119" s="0" t="n">
        <v>72</v>
      </c>
      <c r="E2119" s="0" t="n">
        <v>35</v>
      </c>
      <c r="F2119" s="0" t="n">
        <v>33</v>
      </c>
      <c r="G2119" s="0" t="n">
        <v>11</v>
      </c>
      <c r="H2119" s="0" t="n">
        <v>5</v>
      </c>
      <c r="I2119" s="0" t="n">
        <v>1</v>
      </c>
      <c r="J2119" s="0" t="n">
        <v>0</v>
      </c>
      <c r="K2119" s="0" t="n">
        <f aca="false">VLOOKUP(A2119,'Team Data'!$A$1:$E$659,2,FALSE())</f>
        <v>24</v>
      </c>
      <c r="L2119" s="0" t="n">
        <f aca="false">VLOOKUP(A2119,'Team Data'!$A$1:$E$659,3,FALSE())</f>
        <v>9</v>
      </c>
      <c r="M2119" s="0" t="n">
        <f aca="false">VLOOKUP(B2119,'Team Data'!$A$1:$E$659,2,FALSE())</f>
        <v>27</v>
      </c>
      <c r="N2119" s="0" t="n">
        <f aca="false">VLOOKUP(B2119,'Team Data'!$A$1:$E$659,3,FALSE())</f>
        <v>11</v>
      </c>
      <c r="O2119" s="0" t="n">
        <f aca="false">VLOOKUP(A2119,'Team Data'!$A$1:$E$659,4,FALSE())</f>
        <v>540</v>
      </c>
      <c r="P2119" s="0" t="n">
        <f aca="false">VLOOKUP(A2119,'Team Data'!$A$1:$E$659,5,FALSE())</f>
        <v>523</v>
      </c>
      <c r="Q2119" s="0" t="n">
        <f aca="false">VLOOKUP(B2119,'Team Data'!$A$1:$E$659,4,FALSE())</f>
        <v>718</v>
      </c>
      <c r="R2119" s="0" t="n">
        <f aca="false">VLOOKUP(B2119,'Team Data'!$A$1:$E$659,5,FALSE())</f>
        <v>515</v>
      </c>
      <c r="S2119" s="0" t="n">
        <f aca="false">IF(I2119=1,(MIN(30,(C2119-D2119)))*(M2119/(M2119+N2119))*(Q2119/(Q2119+R2119)),(MAX(-30,(C2119-D2119)))*(N2119/(M2119+N2119))*(R2119/(R2119+Q2119)))</f>
        <v>1.24126008451786</v>
      </c>
      <c r="T2119" s="0" t="n">
        <f aca="false">IF(J2119=1,(MIN(30,(D2119-C2119)))*(K2119/(K2119+L2119))*(O2119/(O2119+P2119)),(MAX(-30,(D2119-C2119)))*(L2119/(K2119+L2119))*(P2119/(P2119+O2119)))</f>
        <v>-0.402548533310528</v>
      </c>
      <c r="U2119" s="7" t="n">
        <v>43089</v>
      </c>
    </row>
    <row r="2120" customFormat="false" ht="15" hidden="false" customHeight="false" outlineLevel="0" collapsed="false">
      <c r="A2120" s="0" t="s">
        <v>39</v>
      </c>
      <c r="B2120" s="0" t="s">
        <v>247</v>
      </c>
      <c r="C2120" s="0" t="n">
        <v>64</v>
      </c>
      <c r="D2120" s="0" t="n">
        <v>84</v>
      </c>
      <c r="E2120" s="0" t="n">
        <v>30</v>
      </c>
      <c r="F2120" s="0" t="n">
        <v>39</v>
      </c>
      <c r="G2120" s="0" t="n">
        <v>9</v>
      </c>
      <c r="H2120" s="0" t="n">
        <v>10</v>
      </c>
      <c r="I2120" s="0" t="n">
        <v>0</v>
      </c>
      <c r="J2120" s="0" t="n">
        <v>1</v>
      </c>
      <c r="K2120" s="0" t="n">
        <f aca="false">VLOOKUP(A2120,'Team Data'!$A$1:$E$659,2,FALSE())</f>
        <v>9</v>
      </c>
      <c r="L2120" s="0" t="n">
        <f aca="false">VLOOKUP(A2120,'Team Data'!$A$1:$E$659,3,FALSE())</f>
        <v>22</v>
      </c>
      <c r="M2120" s="0" t="n">
        <f aca="false">VLOOKUP(B2120,'Team Data'!$A$1:$E$659,2,FALSE())</f>
        <v>17</v>
      </c>
      <c r="N2120" s="0" t="n">
        <f aca="false">VLOOKUP(B2120,'Team Data'!$A$1:$E$659,3,FALSE())</f>
        <v>16</v>
      </c>
      <c r="O2120" s="0" t="n">
        <f aca="false">VLOOKUP(A2120,'Team Data'!$A$1:$E$659,4,FALSE())</f>
        <v>486</v>
      </c>
      <c r="P2120" s="0" t="n">
        <f aca="false">VLOOKUP(A2120,'Team Data'!$A$1:$E$659,5,FALSE())</f>
        <v>452</v>
      </c>
      <c r="Q2120" s="0" t="n">
        <f aca="false">VLOOKUP(B2120,'Team Data'!$A$1:$E$659,4,FALSE())</f>
        <v>613</v>
      </c>
      <c r="R2120" s="0" t="n">
        <f aca="false">VLOOKUP(B2120,'Team Data'!$A$1:$E$659,5,FALSE())</f>
        <v>464</v>
      </c>
      <c r="S2120" s="0" t="n">
        <f aca="false">IF(I2120=1,(MIN(30,(C2120-D2120)))*(M2120/(M2120+N2120))*(Q2120/(Q2120+R2120)),(MAX(-30,(C2120-D2120)))*(N2120/(M2120+N2120))*(R2120/(R2120+Q2120)))</f>
        <v>-4.17771025013365</v>
      </c>
      <c r="T2120" s="0" t="n">
        <f aca="false">IF(J2120=1,(MIN(30,(D2120-C2120)))*(K2120/(K2120+L2120))*(O2120/(O2120+P2120)),(MAX(-30,(D2120-C2120)))*(L2120/(K2120+L2120))*(P2120/(P2120+O2120)))</f>
        <v>3.00846000412683</v>
      </c>
      <c r="U2120" s="7" t="n">
        <v>43089</v>
      </c>
    </row>
    <row r="2121" customFormat="false" ht="15" hidden="false" customHeight="false" outlineLevel="0" collapsed="false">
      <c r="A2121" s="0" t="s">
        <v>221</v>
      </c>
      <c r="B2121" s="0" t="s">
        <v>17</v>
      </c>
      <c r="C2121" s="0" t="n">
        <v>69</v>
      </c>
      <c r="D2121" s="0" t="n">
        <v>104</v>
      </c>
      <c r="E2121" s="0" t="n">
        <v>34</v>
      </c>
      <c r="F2121" s="0" t="n">
        <v>25</v>
      </c>
      <c r="G2121" s="0" t="n">
        <v>27</v>
      </c>
      <c r="H2121" s="0" t="n">
        <v>9</v>
      </c>
      <c r="I2121" s="0" t="n">
        <v>0</v>
      </c>
      <c r="J2121" s="0" t="n">
        <v>1</v>
      </c>
      <c r="K2121" s="0" t="n">
        <f aca="false">VLOOKUP(A2121,'Team Data'!$A$1:$E$659,2,FALSE())</f>
        <v>11</v>
      </c>
      <c r="L2121" s="0" t="n">
        <f aca="false">VLOOKUP(A2121,'Team Data'!$A$1:$E$659,3,FALSE())</f>
        <v>21</v>
      </c>
      <c r="M2121" s="0" t="n">
        <f aca="false">VLOOKUP(B2121,'Team Data'!$A$1:$E$659,2,FALSE())</f>
        <v>23</v>
      </c>
      <c r="N2121" s="0" t="n">
        <f aca="false">VLOOKUP(B2121,'Team Data'!$A$1:$E$659,3,FALSE())</f>
        <v>12</v>
      </c>
      <c r="O2121" s="0" t="n">
        <f aca="false">VLOOKUP(A2121,'Team Data'!$A$1:$E$659,4,FALSE())</f>
        <v>508</v>
      </c>
      <c r="P2121" s="0" t="n">
        <f aca="false">VLOOKUP(A2121,'Team Data'!$A$1:$E$659,5,FALSE())</f>
        <v>413</v>
      </c>
      <c r="Q2121" s="0" t="n">
        <f aca="false">VLOOKUP(B2121,'Team Data'!$A$1:$E$659,4,FALSE())</f>
        <v>660</v>
      </c>
      <c r="R2121" s="0" t="n">
        <f aca="false">VLOOKUP(B2121,'Team Data'!$A$1:$E$659,5,FALSE())</f>
        <v>497</v>
      </c>
      <c r="S2121" s="0" t="n">
        <f aca="false">IF(I2121=1,(MIN(30,(C2121-D2121)))*(M2121/(M2121+N2121))*(Q2121/(Q2121+R2121)),(MAX(-30,(C2121-D2121)))*(N2121/(M2121+N2121))*(R2121/(R2121+Q2121)))</f>
        <v>-4.41832324978392</v>
      </c>
      <c r="T2121" s="0" t="n">
        <f aca="false">IF(J2121=1,(MIN(30,(D2121-C2121)))*(K2121/(K2121+L2121))*(O2121/(O2121+P2121)),(MAX(-30,(D2121-C2121)))*(L2121/(K2121+L2121))*(P2121/(P2121+O2121)))</f>
        <v>5.68811074918567</v>
      </c>
      <c r="U2121" s="7" t="n">
        <v>43089</v>
      </c>
    </row>
    <row r="2122" customFormat="false" ht="15" hidden="false" customHeight="false" outlineLevel="0" collapsed="false">
      <c r="A2122" s="0" t="s">
        <v>48</v>
      </c>
      <c r="B2122" s="0" t="s">
        <v>134</v>
      </c>
      <c r="C2122" s="0" t="n">
        <v>92</v>
      </c>
      <c r="D2122" s="0" t="n">
        <v>86</v>
      </c>
      <c r="E2122" s="0" t="n">
        <v>48</v>
      </c>
      <c r="F2122" s="0" t="n">
        <v>41</v>
      </c>
      <c r="G2122" s="0" t="n">
        <v>15</v>
      </c>
      <c r="H2122" s="0" t="n">
        <v>13</v>
      </c>
      <c r="I2122" s="0" t="n">
        <v>1</v>
      </c>
      <c r="J2122" s="0" t="n">
        <v>0</v>
      </c>
      <c r="K2122" s="0" t="n">
        <f aca="false">VLOOKUP(A2122,'Team Data'!$A$1:$E$659,2,FALSE())</f>
        <v>21</v>
      </c>
      <c r="L2122" s="0" t="n">
        <f aca="false">VLOOKUP(A2122,'Team Data'!$A$1:$E$659,3,FALSE())</f>
        <v>15</v>
      </c>
      <c r="M2122" s="0" t="n">
        <f aca="false">VLOOKUP(B2122,'Team Data'!$A$1:$E$659,2,FALSE())</f>
        <v>10</v>
      </c>
      <c r="N2122" s="0" t="n">
        <f aca="false">VLOOKUP(B2122,'Team Data'!$A$1:$E$659,3,FALSE())</f>
        <v>22</v>
      </c>
      <c r="O2122" s="0" t="n">
        <f aca="false">VLOOKUP(A2122,'Team Data'!$A$1:$E$659,4,FALSE())</f>
        <v>577</v>
      </c>
      <c r="P2122" s="0" t="n">
        <f aca="false">VLOOKUP(A2122,'Team Data'!$A$1:$E$659,5,FALSE())</f>
        <v>521</v>
      </c>
      <c r="Q2122" s="0" t="n">
        <f aca="false">VLOOKUP(B2122,'Team Data'!$A$1:$E$659,4,FALSE())</f>
        <v>542</v>
      </c>
      <c r="R2122" s="0" t="n">
        <f aca="false">VLOOKUP(B2122,'Team Data'!$A$1:$E$659,5,FALSE())</f>
        <v>420</v>
      </c>
      <c r="S2122" s="0" t="n">
        <f aca="false">IF(I2122=1,(MIN(30,(C2122-D2122)))*(M2122/(M2122+N2122))*(Q2122/(Q2122+R2122)),(MAX(-30,(C2122-D2122)))*(N2122/(M2122+N2122))*(R2122/(R2122+Q2122)))</f>
        <v>1.05639293139293</v>
      </c>
      <c r="T2122" s="0" t="n">
        <f aca="false">IF(J2122=1,(MIN(30,(D2122-C2122)))*(K2122/(K2122+L2122))*(O2122/(O2122+P2122)),(MAX(-30,(D2122-C2122)))*(L2122/(K2122+L2122))*(P2122/(P2122+O2122)))</f>
        <v>-1.18624772313297</v>
      </c>
      <c r="U2122" s="7" t="n">
        <v>43089</v>
      </c>
    </row>
    <row r="2123" customFormat="false" ht="15" hidden="false" customHeight="false" outlineLevel="0" collapsed="false">
      <c r="A2123" s="0" t="s">
        <v>73</v>
      </c>
      <c r="B2123" s="0" t="s">
        <v>270</v>
      </c>
      <c r="C2123" s="0" t="n">
        <v>74</v>
      </c>
      <c r="D2123" s="0" t="n">
        <v>87</v>
      </c>
      <c r="E2123" s="0" t="n">
        <v>24</v>
      </c>
      <c r="F2123" s="0" t="n">
        <v>42</v>
      </c>
      <c r="G2123" s="0" t="n">
        <v>7</v>
      </c>
      <c r="H2123" s="0" t="n">
        <v>11</v>
      </c>
      <c r="I2123" s="0" t="n">
        <v>0</v>
      </c>
      <c r="J2123" s="0" t="n">
        <v>1</v>
      </c>
      <c r="K2123" s="0" t="n">
        <f aca="false">VLOOKUP(A2123,'Team Data'!$A$1:$E$659,2,FALSE())</f>
        <v>17</v>
      </c>
      <c r="L2123" s="0" t="n">
        <f aca="false">VLOOKUP(A2123,'Team Data'!$A$1:$E$659,3,FALSE())</f>
        <v>17</v>
      </c>
      <c r="M2123" s="0" t="n">
        <f aca="false">VLOOKUP(B2123,'Team Data'!$A$1:$E$659,2,FALSE())</f>
        <v>28</v>
      </c>
      <c r="N2123" s="0" t="n">
        <f aca="false">VLOOKUP(B2123,'Team Data'!$A$1:$E$659,3,FALSE())</f>
        <v>7</v>
      </c>
      <c r="O2123" s="0" t="n">
        <f aca="false">VLOOKUP(A2123,'Team Data'!$A$1:$E$659,4,FALSE())</f>
        <v>569</v>
      </c>
      <c r="P2123" s="0" t="n">
        <f aca="false">VLOOKUP(A2123,'Team Data'!$A$1:$E$659,5,FALSE())</f>
        <v>514</v>
      </c>
      <c r="Q2123" s="0" t="n">
        <f aca="false">VLOOKUP(B2123,'Team Data'!$A$1:$E$659,4,FALSE())</f>
        <v>516</v>
      </c>
      <c r="R2123" s="0" t="n">
        <f aca="false">VLOOKUP(B2123,'Team Data'!$A$1:$E$659,5,FALSE())</f>
        <v>493</v>
      </c>
      <c r="S2123" s="0" t="n">
        <f aca="false">IF(I2123=1,(MIN(30,(C2123-D2123)))*(M2123/(M2123+N2123))*(Q2123/(Q2123+R2123)),(MAX(-30,(C2123-D2123)))*(N2123/(M2123+N2123))*(R2123/(R2123+Q2123)))</f>
        <v>-1.27036669970268</v>
      </c>
      <c r="T2123" s="0" t="n">
        <f aca="false">IF(J2123=1,(MIN(30,(D2123-C2123)))*(K2123/(K2123+L2123))*(O2123/(O2123+P2123)),(MAX(-30,(D2123-C2123)))*(L2123/(K2123+L2123))*(P2123/(P2123+O2123)))</f>
        <v>3.41505078485688</v>
      </c>
      <c r="U2123" s="7" t="n">
        <v>43089</v>
      </c>
    </row>
    <row r="2124" customFormat="false" ht="15" hidden="false" customHeight="false" outlineLevel="0" collapsed="false">
      <c r="A2124" s="0" t="s">
        <v>245</v>
      </c>
      <c r="B2124" s="0" t="s">
        <v>150</v>
      </c>
      <c r="C2124" s="0" t="n">
        <v>74</v>
      </c>
      <c r="D2124" s="0" t="n">
        <v>82</v>
      </c>
      <c r="E2124" s="0" t="n">
        <v>26</v>
      </c>
      <c r="F2124" s="0" t="n">
        <v>39</v>
      </c>
      <c r="G2124" s="0" t="n">
        <v>9</v>
      </c>
      <c r="H2124" s="0" t="n">
        <v>12</v>
      </c>
      <c r="I2124" s="0" t="n">
        <v>0</v>
      </c>
      <c r="J2124" s="0" t="n">
        <v>1</v>
      </c>
      <c r="K2124" s="0" t="n">
        <f aca="false">VLOOKUP(A2124,'Team Data'!$A$1:$E$659,2,FALSE())</f>
        <v>22</v>
      </c>
      <c r="L2124" s="0" t="n">
        <f aca="false">VLOOKUP(A2124,'Team Data'!$A$1:$E$659,3,FALSE())</f>
        <v>12</v>
      </c>
      <c r="M2124" s="0" t="n">
        <f aca="false">VLOOKUP(B2124,'Team Data'!$A$1:$E$659,2,FALSE())</f>
        <v>27</v>
      </c>
      <c r="N2124" s="0" t="n">
        <f aca="false">VLOOKUP(B2124,'Team Data'!$A$1:$E$659,3,FALSE())</f>
        <v>7</v>
      </c>
      <c r="O2124" s="0" t="n">
        <f aca="false">VLOOKUP(A2124,'Team Data'!$A$1:$E$659,4,FALSE())</f>
        <v>500</v>
      </c>
      <c r="P2124" s="0" t="n">
        <f aca="false">VLOOKUP(A2124,'Team Data'!$A$1:$E$659,5,FALSE())</f>
        <v>508</v>
      </c>
      <c r="Q2124" s="0" t="n">
        <f aca="false">VLOOKUP(B2124,'Team Data'!$A$1:$E$659,4,FALSE())</f>
        <v>511</v>
      </c>
      <c r="R2124" s="0" t="n">
        <f aca="false">VLOOKUP(B2124,'Team Data'!$A$1:$E$659,5,FALSE())</f>
        <v>533</v>
      </c>
      <c r="S2124" s="0" t="n">
        <f aca="false">IF(I2124=1,(MIN(30,(C2124-D2124)))*(M2124/(M2124+N2124))*(Q2124/(Q2124+R2124)),(MAX(-30,(C2124-D2124)))*(N2124/(M2124+N2124))*(R2124/(R2124+Q2124)))</f>
        <v>-0.840883479828713</v>
      </c>
      <c r="T2124" s="0" t="n">
        <f aca="false">IF(J2124=1,(MIN(30,(D2124-C2124)))*(K2124/(K2124+L2124))*(O2124/(O2124+P2124)),(MAX(-30,(D2124-C2124)))*(L2124/(K2124+L2124))*(P2124/(P2124+O2124)))</f>
        <v>2.56769374416433</v>
      </c>
      <c r="U2124" s="7" t="n">
        <v>43089</v>
      </c>
    </row>
    <row r="2125" customFormat="false" ht="15" hidden="false" customHeight="false" outlineLevel="0" collapsed="false">
      <c r="A2125" s="0" t="s">
        <v>674</v>
      </c>
      <c r="B2125" s="0" t="s">
        <v>210</v>
      </c>
      <c r="C2125" s="0" t="n">
        <v>48</v>
      </c>
      <c r="D2125" s="0" t="n">
        <v>85</v>
      </c>
      <c r="E2125" s="0" t="n">
        <v>29</v>
      </c>
      <c r="F2125" s="0" t="n">
        <v>39</v>
      </c>
      <c r="G2125" s="0" t="n">
        <v>17</v>
      </c>
      <c r="H2125" s="0" t="n">
        <v>11</v>
      </c>
      <c r="I2125" s="0" t="n">
        <v>0</v>
      </c>
      <c r="J2125" s="0" t="n">
        <v>1</v>
      </c>
      <c r="K2125" s="0" t="n">
        <f aca="false">VLOOKUP(A2125,'Team Data'!$A$1:$E$659,2,FALSE())</f>
        <v>0</v>
      </c>
      <c r="L2125" s="0" t="n">
        <f aca="false">VLOOKUP(A2125,'Team Data'!$A$1:$E$659,3,FALSE())</f>
        <v>1</v>
      </c>
      <c r="M2125" s="0" t="n">
        <f aca="false">VLOOKUP(B2125,'Team Data'!$A$1:$E$659,2,FALSE())</f>
        <v>15</v>
      </c>
      <c r="N2125" s="0" t="n">
        <f aca="false">VLOOKUP(B2125,'Team Data'!$A$1:$E$659,3,FALSE())</f>
        <v>16</v>
      </c>
      <c r="O2125" s="0" t="n">
        <f aca="false">VLOOKUP(A2125,'Team Data'!$A$1:$E$659,4,FALSE())</f>
        <v>15</v>
      </c>
      <c r="P2125" s="0" t="n">
        <f aca="false">VLOOKUP(A2125,'Team Data'!$A$1:$E$659,5,FALSE())</f>
        <v>16</v>
      </c>
      <c r="Q2125" s="0" t="n">
        <f aca="false">VLOOKUP(B2125,'Team Data'!$A$1:$E$659,4,FALSE())</f>
        <v>541</v>
      </c>
      <c r="R2125" s="0" t="n">
        <f aca="false">VLOOKUP(B2125,'Team Data'!$A$1:$E$659,5,FALSE())</f>
        <v>455</v>
      </c>
      <c r="S2125" s="0" t="n">
        <f aca="false">IF(I2125=1,(MIN(30,(C2125-D2125)))*(M2125/(M2125+N2125))*(Q2125/(Q2125+R2125)),(MAX(-30,(C2125-D2125)))*(N2125/(M2125+N2125))*(R2125/(R2125+Q2125)))</f>
        <v>-7.07345511076564</v>
      </c>
      <c r="T2125" s="0" t="n">
        <f aca="false">IF(J2125=1,(MIN(30,(D2125-C2125)))*(K2125/(K2125+L2125))*(O2125/(O2125+P2125)),(MAX(-30,(D2125-C2125)))*(L2125/(K2125+L2125))*(P2125/(P2125+O2125)))</f>
        <v>0</v>
      </c>
      <c r="U2125" s="7" t="n">
        <v>43089</v>
      </c>
    </row>
    <row r="2126" customFormat="false" ht="15" hidden="false" customHeight="false" outlineLevel="0" collapsed="false">
      <c r="A2126" s="0" t="s">
        <v>181</v>
      </c>
      <c r="B2126" s="0" t="s">
        <v>38</v>
      </c>
      <c r="C2126" s="0" t="n">
        <v>69</v>
      </c>
      <c r="D2126" s="0" t="n">
        <v>85</v>
      </c>
      <c r="E2126" s="0" t="n">
        <v>24</v>
      </c>
      <c r="F2126" s="0" t="n">
        <v>42</v>
      </c>
      <c r="G2126" s="0" t="n">
        <v>12</v>
      </c>
      <c r="H2126" s="0" t="n">
        <v>14</v>
      </c>
      <c r="I2126" s="0" t="n">
        <v>0</v>
      </c>
      <c r="J2126" s="0" t="n">
        <v>1</v>
      </c>
      <c r="K2126" s="0" t="n">
        <f aca="false">VLOOKUP(A2126,'Team Data'!$A$1:$E$659,2,FALSE())</f>
        <v>8</v>
      </c>
      <c r="L2126" s="0" t="n">
        <f aca="false">VLOOKUP(A2126,'Team Data'!$A$1:$E$659,3,FALSE())</f>
        <v>21</v>
      </c>
      <c r="M2126" s="0" t="n">
        <f aca="false">VLOOKUP(B2126,'Team Data'!$A$1:$E$659,2,FALSE())</f>
        <v>21</v>
      </c>
      <c r="N2126" s="0" t="n">
        <f aca="false">VLOOKUP(B2126,'Team Data'!$A$1:$E$659,3,FALSE())</f>
        <v>14</v>
      </c>
      <c r="O2126" s="0" t="n">
        <f aca="false">VLOOKUP(A2126,'Team Data'!$A$1:$E$659,4,FALSE())</f>
        <v>484</v>
      </c>
      <c r="P2126" s="0" t="n">
        <f aca="false">VLOOKUP(A2126,'Team Data'!$A$1:$E$659,5,FALSE())</f>
        <v>397</v>
      </c>
      <c r="Q2126" s="0" t="n">
        <f aca="false">VLOOKUP(B2126,'Team Data'!$A$1:$E$659,4,FALSE())</f>
        <v>713</v>
      </c>
      <c r="R2126" s="0" t="n">
        <f aca="false">VLOOKUP(B2126,'Team Data'!$A$1:$E$659,5,FALSE())</f>
        <v>450</v>
      </c>
      <c r="S2126" s="0" t="n">
        <f aca="false">IF(I2126=1,(MIN(30,(C2126-D2126)))*(M2126/(M2126+N2126))*(Q2126/(Q2126+R2126)),(MAX(-30,(C2126-D2126)))*(N2126/(M2126+N2126))*(R2126/(R2126+Q2126)))</f>
        <v>-2.47635425623388</v>
      </c>
      <c r="T2126" s="0" t="n">
        <f aca="false">IF(J2126=1,(MIN(30,(D2126-C2126)))*(K2126/(K2126+L2126))*(O2126/(O2126+P2126)),(MAX(-30,(D2126-C2126)))*(L2126/(K2126+L2126))*(P2126/(P2126+O2126)))</f>
        <v>2.42483071744491</v>
      </c>
      <c r="U2126" s="7" t="n">
        <v>43089</v>
      </c>
    </row>
    <row r="2127" customFormat="false" ht="15" hidden="false" customHeight="false" outlineLevel="0" collapsed="false">
      <c r="A2127" s="0" t="s">
        <v>44</v>
      </c>
      <c r="B2127" s="0" t="s">
        <v>251</v>
      </c>
      <c r="C2127" s="0" t="n">
        <v>66</v>
      </c>
      <c r="D2127" s="0" t="n">
        <v>74</v>
      </c>
      <c r="E2127" s="0" t="n">
        <v>28</v>
      </c>
      <c r="F2127" s="0" t="n">
        <v>40</v>
      </c>
      <c r="G2127" s="0" t="n">
        <v>12</v>
      </c>
      <c r="H2127" s="0" t="n">
        <v>13</v>
      </c>
      <c r="I2127" s="0" t="n">
        <v>0</v>
      </c>
      <c r="J2127" s="0" t="n">
        <v>1</v>
      </c>
      <c r="K2127" s="0" t="n">
        <f aca="false">VLOOKUP(A2127,'Team Data'!$A$1:$E$659,2,FALSE())</f>
        <v>18</v>
      </c>
      <c r="L2127" s="0" t="n">
        <f aca="false">VLOOKUP(A2127,'Team Data'!$A$1:$E$659,3,FALSE())</f>
        <v>16</v>
      </c>
      <c r="M2127" s="0" t="n">
        <f aca="false">VLOOKUP(B2127,'Team Data'!$A$1:$E$659,2,FALSE())</f>
        <v>16</v>
      </c>
      <c r="N2127" s="0" t="n">
        <f aca="false">VLOOKUP(B2127,'Team Data'!$A$1:$E$659,3,FALSE())</f>
        <v>15</v>
      </c>
      <c r="O2127" s="0" t="n">
        <f aca="false">VLOOKUP(A2127,'Team Data'!$A$1:$E$659,4,FALSE())</f>
        <v>493</v>
      </c>
      <c r="P2127" s="0" t="n">
        <f aca="false">VLOOKUP(A2127,'Team Data'!$A$1:$E$659,5,FALSE())</f>
        <v>541</v>
      </c>
      <c r="Q2127" s="0" t="n">
        <f aca="false">VLOOKUP(B2127,'Team Data'!$A$1:$E$659,4,FALSE())</f>
        <v>519</v>
      </c>
      <c r="R2127" s="0" t="n">
        <f aca="false">VLOOKUP(B2127,'Team Data'!$A$1:$E$659,5,FALSE())</f>
        <v>461</v>
      </c>
      <c r="S2127" s="0" t="n">
        <f aca="false">IF(I2127=1,(MIN(30,(C2127-D2127)))*(M2127/(M2127+N2127))*(Q2127/(Q2127+R2127)),(MAX(-30,(C2127-D2127)))*(N2127/(M2127+N2127))*(R2127/(R2127+Q2127)))</f>
        <v>-1.82093482554312</v>
      </c>
      <c r="T2127" s="0" t="n">
        <f aca="false">IF(J2127=1,(MIN(30,(D2127-C2127)))*(K2127/(K2127+L2127))*(O2127/(O2127+P2127)),(MAX(-30,(D2127-C2127)))*(L2127/(K2127+L2127))*(P2127/(P2127+O2127)))</f>
        <v>2.01934235976789</v>
      </c>
      <c r="U2127" s="7" t="n">
        <v>43089</v>
      </c>
    </row>
    <row r="2128" customFormat="false" ht="15" hidden="false" customHeight="false" outlineLevel="0" collapsed="false">
      <c r="A2128" s="0" t="s">
        <v>344</v>
      </c>
      <c r="B2128" s="0" t="s">
        <v>79</v>
      </c>
      <c r="C2128" s="0" t="n">
        <v>77</v>
      </c>
      <c r="D2128" s="0" t="n">
        <v>78</v>
      </c>
      <c r="E2128" s="0" t="n">
        <v>32</v>
      </c>
      <c r="F2128" s="0" t="n">
        <v>25</v>
      </c>
      <c r="G2128" s="0" t="n">
        <v>17</v>
      </c>
      <c r="H2128" s="0" t="n">
        <v>8</v>
      </c>
      <c r="I2128" s="0" t="n">
        <v>0</v>
      </c>
      <c r="J2128" s="0" t="n">
        <v>1</v>
      </c>
      <c r="K2128" s="0" t="n">
        <f aca="false">VLOOKUP(A2128,'Team Data'!$A$1:$E$659,2,FALSE())</f>
        <v>12</v>
      </c>
      <c r="L2128" s="0" t="n">
        <f aca="false">VLOOKUP(A2128,'Team Data'!$A$1:$E$659,3,FALSE())</f>
        <v>16</v>
      </c>
      <c r="M2128" s="0" t="n">
        <f aca="false">VLOOKUP(B2128,'Team Data'!$A$1:$E$659,2,FALSE())</f>
        <v>12</v>
      </c>
      <c r="N2128" s="0" t="n">
        <f aca="false">VLOOKUP(B2128,'Team Data'!$A$1:$E$659,3,FALSE())</f>
        <v>19</v>
      </c>
      <c r="O2128" s="0" t="n">
        <f aca="false">VLOOKUP(A2128,'Team Data'!$A$1:$E$659,4,FALSE())</f>
        <v>387</v>
      </c>
      <c r="P2128" s="0" t="n">
        <f aca="false">VLOOKUP(A2128,'Team Data'!$A$1:$E$659,5,FALSE())</f>
        <v>392</v>
      </c>
      <c r="Q2128" s="0" t="n">
        <f aca="false">VLOOKUP(B2128,'Team Data'!$A$1:$E$659,4,FALSE())</f>
        <v>475</v>
      </c>
      <c r="R2128" s="0" t="n">
        <f aca="false">VLOOKUP(B2128,'Team Data'!$A$1:$E$659,5,FALSE())</f>
        <v>446</v>
      </c>
      <c r="S2128" s="0" t="n">
        <f aca="false">IF(I2128=1,(MIN(30,(C2128-D2128)))*(M2128/(M2128+N2128))*(Q2128/(Q2128+R2128)),(MAX(-30,(C2128-D2128)))*(N2128/(M2128+N2128))*(R2128/(R2128+Q2128)))</f>
        <v>-0.296802213582712</v>
      </c>
      <c r="T2128" s="0" t="n">
        <f aca="false">IF(J2128=1,(MIN(30,(D2128-C2128)))*(K2128/(K2128+L2128))*(O2128/(O2128+P2128)),(MAX(-30,(D2128-C2128)))*(L2128/(K2128+L2128))*(P2128/(P2128+O2128)))</f>
        <v>0.212910324591968</v>
      </c>
      <c r="U2128" s="7" t="n">
        <v>43089</v>
      </c>
    </row>
    <row r="2129" customFormat="false" ht="15" hidden="false" customHeight="false" outlineLevel="0" collapsed="false">
      <c r="A2129" s="0" t="s">
        <v>166</v>
      </c>
      <c r="B2129" s="0" t="s">
        <v>9</v>
      </c>
      <c r="C2129" s="0" t="n">
        <v>79</v>
      </c>
      <c r="D2129" s="0" t="n">
        <v>80</v>
      </c>
      <c r="E2129" s="0" t="n">
        <v>32</v>
      </c>
      <c r="F2129" s="0" t="n">
        <v>37</v>
      </c>
      <c r="G2129" s="0" t="n">
        <v>16</v>
      </c>
      <c r="H2129" s="0" t="n">
        <v>13</v>
      </c>
      <c r="I2129" s="0" t="n">
        <v>0</v>
      </c>
      <c r="J2129" s="0" t="n">
        <v>1</v>
      </c>
      <c r="K2129" s="0" t="n">
        <f aca="false">VLOOKUP(A2129,'Team Data'!$A$1:$E$659,2,FALSE())</f>
        <v>19</v>
      </c>
      <c r="L2129" s="0" t="n">
        <f aca="false">VLOOKUP(A2129,'Team Data'!$A$1:$E$659,3,FALSE())</f>
        <v>15</v>
      </c>
      <c r="M2129" s="0" t="n">
        <f aca="false">VLOOKUP(B2129,'Team Data'!$A$1:$E$659,2,FALSE())</f>
        <v>20</v>
      </c>
      <c r="N2129" s="0" t="n">
        <f aca="false">VLOOKUP(B2129,'Team Data'!$A$1:$E$659,3,FALSE())</f>
        <v>16</v>
      </c>
      <c r="O2129" s="0" t="n">
        <f aca="false">VLOOKUP(A2129,'Team Data'!$A$1:$E$659,4,FALSE())</f>
        <v>543</v>
      </c>
      <c r="P2129" s="0" t="n">
        <f aca="false">VLOOKUP(A2129,'Team Data'!$A$1:$E$659,5,FALSE())</f>
        <v>527</v>
      </c>
      <c r="Q2129" s="0" t="n">
        <f aca="false">VLOOKUP(B2129,'Team Data'!$A$1:$E$659,4,FALSE())</f>
        <v>741</v>
      </c>
      <c r="R2129" s="0" t="n">
        <f aca="false">VLOOKUP(B2129,'Team Data'!$A$1:$E$659,5,FALSE())</f>
        <v>460</v>
      </c>
      <c r="S2129" s="0" t="n">
        <f aca="false">IF(I2129=1,(MIN(30,(C2129-D2129)))*(M2129/(M2129+N2129))*(Q2129/(Q2129+R2129)),(MAX(-30,(C2129-D2129)))*(N2129/(M2129+N2129))*(R2129/(R2129+Q2129)))</f>
        <v>-0.170228513275974</v>
      </c>
      <c r="T2129" s="0" t="n">
        <f aca="false">IF(J2129=1,(MIN(30,(D2129-C2129)))*(K2129/(K2129+L2129))*(O2129/(O2129+P2129)),(MAX(-30,(D2129-C2129)))*(L2129/(K2129+L2129))*(P2129/(P2129+O2129)))</f>
        <v>0.283589884551952</v>
      </c>
      <c r="U2129" s="7" t="n">
        <v>43089</v>
      </c>
    </row>
    <row r="2130" customFormat="false" ht="15" hidden="false" customHeight="false" outlineLevel="0" collapsed="false">
      <c r="A2130" s="0" t="s">
        <v>227</v>
      </c>
      <c r="B2130" s="0" t="s">
        <v>341</v>
      </c>
      <c r="C2130" s="0" t="n">
        <v>67</v>
      </c>
      <c r="D2130" s="0" t="n">
        <v>72</v>
      </c>
      <c r="E2130" s="0" t="n">
        <v>37</v>
      </c>
      <c r="F2130" s="0" t="n">
        <v>26</v>
      </c>
      <c r="G2130" s="0" t="n">
        <v>10</v>
      </c>
      <c r="H2130" s="0" t="n">
        <v>8</v>
      </c>
      <c r="I2130" s="0" t="n">
        <v>0</v>
      </c>
      <c r="J2130" s="0" t="n">
        <v>1</v>
      </c>
      <c r="K2130" s="0" t="n">
        <f aca="false">VLOOKUP(A2130,'Team Data'!$A$1:$E$659,2,FALSE())</f>
        <v>6</v>
      </c>
      <c r="L2130" s="0" t="n">
        <f aca="false">VLOOKUP(A2130,'Team Data'!$A$1:$E$659,3,FALSE())</f>
        <v>26</v>
      </c>
      <c r="M2130" s="0" t="n">
        <f aca="false">VLOOKUP(B2130,'Team Data'!$A$1:$E$659,2,FALSE())</f>
        <v>20</v>
      </c>
      <c r="N2130" s="0" t="n">
        <f aca="false">VLOOKUP(B2130,'Team Data'!$A$1:$E$659,3,FALSE())</f>
        <v>11</v>
      </c>
      <c r="O2130" s="0" t="n">
        <f aca="false">VLOOKUP(A2130,'Team Data'!$A$1:$E$659,4,FALSE())</f>
        <v>578</v>
      </c>
      <c r="P2130" s="0" t="n">
        <f aca="false">VLOOKUP(A2130,'Team Data'!$A$1:$E$659,5,FALSE())</f>
        <v>464</v>
      </c>
      <c r="Q2130" s="0" t="n">
        <f aca="false">VLOOKUP(B2130,'Team Data'!$A$1:$E$659,4,FALSE())</f>
        <v>456</v>
      </c>
      <c r="R2130" s="0" t="n">
        <f aca="false">VLOOKUP(B2130,'Team Data'!$A$1:$E$659,5,FALSE())</f>
        <v>479</v>
      </c>
      <c r="S2130" s="0" t="n">
        <f aca="false">IF(I2130=1,(MIN(30,(C2130-D2130)))*(M2130/(M2130+N2130))*(Q2130/(Q2130+R2130)),(MAX(-30,(C2130-D2130)))*(N2130/(M2130+N2130))*(R2130/(R2130+Q2130)))</f>
        <v>-0.908918406072106</v>
      </c>
      <c r="T2130" s="0" t="n">
        <f aca="false">IF(J2130=1,(MIN(30,(D2130-C2130)))*(K2130/(K2130+L2130))*(O2130/(O2130+P2130)),(MAX(-30,(D2130-C2130)))*(L2130/(K2130+L2130))*(P2130/(P2130+O2130)))</f>
        <v>0.52003358925144</v>
      </c>
      <c r="U2130" s="7" t="n">
        <v>43089</v>
      </c>
    </row>
    <row r="2131" customFormat="false" ht="15" hidden="false" customHeight="false" outlineLevel="0" collapsed="false">
      <c r="A2131" s="0" t="s">
        <v>282</v>
      </c>
      <c r="B2131" s="0" t="s">
        <v>176</v>
      </c>
      <c r="C2131" s="0" t="n">
        <v>81</v>
      </c>
      <c r="D2131" s="0" t="n">
        <v>82</v>
      </c>
      <c r="E2131" s="0" t="n">
        <v>26</v>
      </c>
      <c r="F2131" s="0" t="n">
        <v>28</v>
      </c>
      <c r="G2131" s="0" t="n">
        <v>13</v>
      </c>
      <c r="H2131" s="0" t="n">
        <v>21</v>
      </c>
      <c r="I2131" s="0" t="n">
        <v>0</v>
      </c>
      <c r="J2131" s="0" t="n">
        <v>1</v>
      </c>
      <c r="K2131" s="0" t="n">
        <f aca="false">VLOOKUP(A2131,'Team Data'!$A$1:$E$659,2,FALSE())</f>
        <v>28</v>
      </c>
      <c r="L2131" s="0" t="n">
        <f aca="false">VLOOKUP(A2131,'Team Data'!$A$1:$E$659,3,FALSE())</f>
        <v>7</v>
      </c>
      <c r="M2131" s="0" t="n">
        <f aca="false">VLOOKUP(B2131,'Team Data'!$A$1:$E$659,2,FALSE())</f>
        <v>20</v>
      </c>
      <c r="N2131" s="0" t="n">
        <f aca="false">VLOOKUP(B2131,'Team Data'!$A$1:$E$659,3,FALSE())</f>
        <v>13</v>
      </c>
      <c r="O2131" s="0" t="n">
        <f aca="false">VLOOKUP(A2131,'Team Data'!$A$1:$E$659,4,FALSE())</f>
        <v>478</v>
      </c>
      <c r="P2131" s="0" t="n">
        <f aca="false">VLOOKUP(A2131,'Team Data'!$A$1:$E$659,5,FALSE())</f>
        <v>538</v>
      </c>
      <c r="Q2131" s="0" t="n">
        <f aca="false">VLOOKUP(B2131,'Team Data'!$A$1:$E$659,4,FALSE())</f>
        <v>621</v>
      </c>
      <c r="R2131" s="0" t="n">
        <f aca="false">VLOOKUP(B2131,'Team Data'!$A$1:$E$659,5,FALSE())</f>
        <v>453</v>
      </c>
      <c r="S2131" s="0" t="n">
        <f aca="false">IF(I2131=1,(MIN(30,(C2131-D2131)))*(M2131/(M2131+N2131))*(Q2131/(Q2131+R2131)),(MAX(-30,(C2131-D2131)))*(N2131/(M2131+N2131))*(R2131/(R2131+Q2131)))</f>
        <v>-0.166158794650415</v>
      </c>
      <c r="T2131" s="0" t="n">
        <f aca="false">IF(J2131=1,(MIN(30,(D2131-C2131)))*(K2131/(K2131+L2131))*(O2131/(O2131+P2131)),(MAX(-30,(D2131-C2131)))*(L2131/(K2131+L2131))*(P2131/(P2131+O2131)))</f>
        <v>0.376377952755906</v>
      </c>
      <c r="U2131" s="7" t="n">
        <v>43089</v>
      </c>
    </row>
    <row r="2132" customFormat="false" ht="15" hidden="false" customHeight="false" outlineLevel="0" collapsed="false">
      <c r="A2132" s="0" t="s">
        <v>306</v>
      </c>
      <c r="B2132" s="0" t="s">
        <v>179</v>
      </c>
      <c r="C2132" s="0" t="n">
        <v>68</v>
      </c>
      <c r="D2132" s="0" t="n">
        <v>86</v>
      </c>
      <c r="E2132" s="0" t="n">
        <v>29</v>
      </c>
      <c r="F2132" s="0" t="n">
        <v>37</v>
      </c>
      <c r="G2132" s="0" t="n">
        <v>15</v>
      </c>
      <c r="H2132" s="0" t="n">
        <v>11</v>
      </c>
      <c r="I2132" s="0" t="n">
        <v>0</v>
      </c>
      <c r="J2132" s="0" t="n">
        <v>1</v>
      </c>
      <c r="K2132" s="0" t="n">
        <f aca="false">VLOOKUP(A2132,'Team Data'!$A$1:$E$659,2,FALSE())</f>
        <v>18</v>
      </c>
      <c r="L2132" s="0" t="n">
        <f aca="false">VLOOKUP(A2132,'Team Data'!$A$1:$E$659,3,FALSE())</f>
        <v>17</v>
      </c>
      <c r="M2132" s="0" t="n">
        <f aca="false">VLOOKUP(B2132,'Team Data'!$A$1:$E$659,2,FALSE())</f>
        <v>26</v>
      </c>
      <c r="N2132" s="0" t="n">
        <f aca="false">VLOOKUP(B2132,'Team Data'!$A$1:$E$659,3,FALSE())</f>
        <v>8</v>
      </c>
      <c r="O2132" s="0" t="n">
        <f aca="false">VLOOKUP(A2132,'Team Data'!$A$1:$E$659,4,FALSE())</f>
        <v>605</v>
      </c>
      <c r="P2132" s="0" t="n">
        <f aca="false">VLOOKUP(A2132,'Team Data'!$A$1:$E$659,5,FALSE())</f>
        <v>465</v>
      </c>
      <c r="Q2132" s="0" t="n">
        <f aca="false">VLOOKUP(B2132,'Team Data'!$A$1:$E$659,4,FALSE())</f>
        <v>523</v>
      </c>
      <c r="R2132" s="0" t="n">
        <f aca="false">VLOOKUP(B2132,'Team Data'!$A$1:$E$659,5,FALSE())</f>
        <v>545</v>
      </c>
      <c r="S2132" s="0" t="n">
        <f aca="false">IF(I2132=1,(MIN(30,(C2132-D2132)))*(M2132/(M2132+N2132))*(Q2132/(Q2132+R2132)),(MAX(-30,(C2132-D2132)))*(N2132/(M2132+N2132))*(R2132/(R2132+Q2132)))</f>
        <v>-2.16126900198282</v>
      </c>
      <c r="T2132" s="0" t="n">
        <f aca="false">IF(J2132=1,(MIN(30,(D2132-C2132)))*(K2132/(K2132+L2132))*(O2132/(O2132+P2132)),(MAX(-30,(D2132-C2132)))*(L2132/(K2132+L2132))*(P2132/(P2132+O2132)))</f>
        <v>5.23417890520694</v>
      </c>
      <c r="U2132" s="7" t="n">
        <v>43089</v>
      </c>
    </row>
    <row r="2133" customFormat="false" ht="15" hidden="false" customHeight="false" outlineLevel="0" collapsed="false">
      <c r="A2133" s="0" t="s">
        <v>149</v>
      </c>
      <c r="B2133" s="0" t="s">
        <v>16</v>
      </c>
      <c r="C2133" s="0" t="n">
        <v>61</v>
      </c>
      <c r="D2133" s="0" t="n">
        <v>95</v>
      </c>
      <c r="E2133" s="0" t="n">
        <v>40</v>
      </c>
      <c r="F2133" s="0" t="n">
        <v>45</v>
      </c>
      <c r="G2133" s="0" t="n">
        <v>26</v>
      </c>
      <c r="H2133" s="0" t="n">
        <v>11</v>
      </c>
      <c r="I2133" s="0" t="n">
        <v>0</v>
      </c>
      <c r="J2133" s="0" t="n">
        <v>1</v>
      </c>
      <c r="K2133" s="0" t="n">
        <f aca="false">VLOOKUP(A2133,'Team Data'!$A$1:$E$659,2,FALSE())</f>
        <v>7</v>
      </c>
      <c r="L2133" s="0" t="n">
        <f aca="false">VLOOKUP(A2133,'Team Data'!$A$1:$E$659,3,FALSE())</f>
        <v>26</v>
      </c>
      <c r="M2133" s="0" t="n">
        <f aca="false">VLOOKUP(B2133,'Team Data'!$A$1:$E$659,2,FALSE())</f>
        <v>20</v>
      </c>
      <c r="N2133" s="0" t="n">
        <f aca="false">VLOOKUP(B2133,'Team Data'!$A$1:$E$659,3,FALSE())</f>
        <v>12</v>
      </c>
      <c r="O2133" s="0" t="n">
        <f aca="false">VLOOKUP(A2133,'Team Data'!$A$1:$E$659,4,FALSE())</f>
        <v>523</v>
      </c>
      <c r="P2133" s="0" t="n">
        <f aca="false">VLOOKUP(A2133,'Team Data'!$A$1:$E$659,5,FALSE())</f>
        <v>461</v>
      </c>
      <c r="Q2133" s="0" t="n">
        <f aca="false">VLOOKUP(B2133,'Team Data'!$A$1:$E$659,4,FALSE())</f>
        <v>595</v>
      </c>
      <c r="R2133" s="0" t="n">
        <f aca="false">VLOOKUP(B2133,'Team Data'!$A$1:$E$659,5,FALSE())</f>
        <v>484</v>
      </c>
      <c r="S2133" s="0" t="n">
        <f aca="false">IF(I2133=1,(MIN(30,(C2133-D2133)))*(M2133/(M2133+N2133))*(Q2133/(Q2133+R2133)),(MAX(-30,(C2133-D2133)))*(N2133/(M2133+N2133))*(R2133/(R2133+Q2133)))</f>
        <v>-5.04633920296571</v>
      </c>
      <c r="T2133" s="0" t="n">
        <f aca="false">IF(J2133=1,(MIN(30,(D2133-C2133)))*(K2133/(K2133+L2133))*(O2133/(O2133+P2133)),(MAX(-30,(D2133-C2133)))*(L2133/(K2133+L2133))*(P2133/(P2133+O2133)))</f>
        <v>3.38229859571323</v>
      </c>
      <c r="U2133" s="7" t="n">
        <v>43089</v>
      </c>
    </row>
    <row r="2134" customFormat="false" ht="15" hidden="false" customHeight="false" outlineLevel="0" collapsed="false">
      <c r="A2134" s="0" t="s">
        <v>623</v>
      </c>
      <c r="B2134" s="0" t="s">
        <v>60</v>
      </c>
      <c r="C2134" s="0" t="n">
        <v>73</v>
      </c>
      <c r="D2134" s="0" t="n">
        <v>87</v>
      </c>
      <c r="E2134" s="0" t="n">
        <v>39</v>
      </c>
      <c r="F2134" s="0" t="n">
        <v>41</v>
      </c>
      <c r="G2134" s="0" t="n">
        <v>17</v>
      </c>
      <c r="H2134" s="0" t="n">
        <v>6</v>
      </c>
      <c r="I2134" s="0" t="n">
        <v>0</v>
      </c>
      <c r="J2134" s="0" t="n">
        <v>1</v>
      </c>
      <c r="K2134" s="0" t="n">
        <f aca="false">VLOOKUP(A2134,'Team Data'!$A$1:$E$659,2,FALSE())</f>
        <v>0</v>
      </c>
      <c r="L2134" s="0" t="n">
        <f aca="false">VLOOKUP(A2134,'Team Data'!$A$1:$E$659,3,FALSE())</f>
        <v>2</v>
      </c>
      <c r="M2134" s="0" t="n">
        <f aca="false">VLOOKUP(B2134,'Team Data'!$A$1:$E$659,2,FALSE())</f>
        <v>11</v>
      </c>
      <c r="N2134" s="0" t="n">
        <f aca="false">VLOOKUP(B2134,'Team Data'!$A$1:$E$659,3,FALSE())</f>
        <v>21</v>
      </c>
      <c r="O2134" s="0" t="n">
        <f aca="false">VLOOKUP(A2134,'Team Data'!$A$1:$E$659,4,FALSE())</f>
        <v>25</v>
      </c>
      <c r="P2134" s="0" t="n">
        <f aca="false">VLOOKUP(A2134,'Team Data'!$A$1:$E$659,5,FALSE())</f>
        <v>39</v>
      </c>
      <c r="Q2134" s="0" t="n">
        <f aca="false">VLOOKUP(B2134,'Team Data'!$A$1:$E$659,4,FALSE())</f>
        <v>556</v>
      </c>
      <c r="R2134" s="0" t="n">
        <f aca="false">VLOOKUP(B2134,'Team Data'!$A$1:$E$659,5,FALSE())</f>
        <v>459</v>
      </c>
      <c r="S2134" s="0" t="n">
        <f aca="false">IF(I2134=1,(MIN(30,(C2134-D2134)))*(M2134/(M2134+N2134))*(Q2134/(Q2134+R2134)),(MAX(-30,(C2134-D2134)))*(N2134/(M2134+N2134))*(R2134/(R2134+Q2134)))</f>
        <v>-4.15474137931034</v>
      </c>
      <c r="T2134" s="0" t="n">
        <f aca="false">IF(J2134=1,(MIN(30,(D2134-C2134)))*(K2134/(K2134+L2134))*(O2134/(O2134+P2134)),(MAX(-30,(D2134-C2134)))*(L2134/(K2134+L2134))*(P2134/(P2134+O2134)))</f>
        <v>0</v>
      </c>
      <c r="U2134" s="7" t="n">
        <v>43089</v>
      </c>
    </row>
    <row r="2135" customFormat="false" ht="15" hidden="false" customHeight="false" outlineLevel="0" collapsed="false">
      <c r="A2135" s="0" t="s">
        <v>206</v>
      </c>
      <c r="B2135" s="0" t="s">
        <v>353</v>
      </c>
      <c r="C2135" s="0" t="n">
        <v>91</v>
      </c>
      <c r="D2135" s="0" t="n">
        <v>84</v>
      </c>
      <c r="E2135" s="0" t="n">
        <v>35</v>
      </c>
      <c r="F2135" s="0" t="n">
        <v>33</v>
      </c>
      <c r="G2135" s="0" t="n">
        <v>11</v>
      </c>
      <c r="H2135" s="0" t="n">
        <v>14</v>
      </c>
      <c r="I2135" s="0" t="n">
        <v>1</v>
      </c>
      <c r="J2135" s="0" t="n">
        <v>0</v>
      </c>
      <c r="K2135" s="0" t="n">
        <f aca="false">VLOOKUP(A2135,'Team Data'!$A$1:$E$659,2,FALSE())</f>
        <v>26</v>
      </c>
      <c r="L2135" s="0" t="n">
        <f aca="false">VLOOKUP(A2135,'Team Data'!$A$1:$E$659,3,FALSE())</f>
        <v>12</v>
      </c>
      <c r="M2135" s="0" t="n">
        <f aca="false">VLOOKUP(B2135,'Team Data'!$A$1:$E$659,2,FALSE())</f>
        <v>20</v>
      </c>
      <c r="N2135" s="0" t="n">
        <f aca="false">VLOOKUP(B2135,'Team Data'!$A$1:$E$659,3,FALSE())</f>
        <v>13</v>
      </c>
      <c r="O2135" s="0" t="n">
        <f aca="false">VLOOKUP(A2135,'Team Data'!$A$1:$E$659,4,FALSE())</f>
        <v>600</v>
      </c>
      <c r="P2135" s="0" t="n">
        <f aca="false">VLOOKUP(A2135,'Team Data'!$A$1:$E$659,5,FALSE())</f>
        <v>551</v>
      </c>
      <c r="Q2135" s="0" t="n">
        <f aca="false">VLOOKUP(B2135,'Team Data'!$A$1:$E$659,4,FALSE())</f>
        <v>579</v>
      </c>
      <c r="R2135" s="0" t="n">
        <f aca="false">VLOOKUP(B2135,'Team Data'!$A$1:$E$659,5,FALSE())</f>
        <v>477</v>
      </c>
      <c r="S2135" s="0" t="n">
        <f aca="false">IF(I2135=1,(MIN(30,(C2135-D2135)))*(M2135/(M2135+N2135))*(Q2135/(Q2135+R2135)),(MAX(-30,(C2135-D2135)))*(N2135/(M2135+N2135))*(R2135/(R2135+Q2135)))</f>
        <v>2.32610192837466</v>
      </c>
      <c r="T2135" s="0" t="n">
        <f aca="false">IF(J2135=1,(MIN(30,(D2135-C2135)))*(K2135/(K2135+L2135))*(O2135/(O2135+P2135)),(MAX(-30,(D2135-C2135)))*(L2135/(K2135+L2135))*(P2135/(P2135+O2135)))</f>
        <v>-1.05821025195482</v>
      </c>
      <c r="U2135" s="7" t="n">
        <v>43089</v>
      </c>
    </row>
    <row r="2136" customFormat="false" ht="15" hidden="false" customHeight="false" outlineLevel="0" collapsed="false">
      <c r="A2136" s="0" t="s">
        <v>123</v>
      </c>
      <c r="B2136" s="0" t="s">
        <v>324</v>
      </c>
      <c r="C2136" s="0" t="n">
        <v>66</v>
      </c>
      <c r="D2136" s="0" t="n">
        <v>72</v>
      </c>
      <c r="E2136" s="0" t="n">
        <v>33</v>
      </c>
      <c r="F2136" s="0" t="n">
        <v>30</v>
      </c>
      <c r="G2136" s="0" t="n">
        <v>25</v>
      </c>
      <c r="H2136" s="0" t="n">
        <v>18</v>
      </c>
      <c r="I2136" s="0" t="n">
        <v>0</v>
      </c>
      <c r="J2136" s="0" t="n">
        <v>1</v>
      </c>
      <c r="K2136" s="0" t="n">
        <f aca="false">VLOOKUP(A2136,'Team Data'!$A$1:$E$659,2,FALSE())</f>
        <v>7</v>
      </c>
      <c r="L2136" s="0" t="n">
        <f aca="false">VLOOKUP(A2136,'Team Data'!$A$1:$E$659,3,FALSE())</f>
        <v>21</v>
      </c>
      <c r="M2136" s="0" t="n">
        <f aca="false">VLOOKUP(B2136,'Team Data'!$A$1:$E$659,2,FALSE())</f>
        <v>11</v>
      </c>
      <c r="N2136" s="0" t="n">
        <f aca="false">VLOOKUP(B2136,'Team Data'!$A$1:$E$659,3,FALSE())</f>
        <v>19</v>
      </c>
      <c r="O2136" s="0" t="n">
        <f aca="false">VLOOKUP(A2136,'Team Data'!$A$1:$E$659,4,FALSE())</f>
        <v>401</v>
      </c>
      <c r="P2136" s="0" t="n">
        <f aca="false">VLOOKUP(A2136,'Team Data'!$A$1:$E$659,5,FALSE())</f>
        <v>384</v>
      </c>
      <c r="Q2136" s="0" t="n">
        <f aca="false">VLOOKUP(B2136,'Team Data'!$A$1:$E$659,4,FALSE())</f>
        <v>504</v>
      </c>
      <c r="R2136" s="0" t="n">
        <f aca="false">VLOOKUP(B2136,'Team Data'!$A$1:$E$659,5,FALSE())</f>
        <v>464</v>
      </c>
      <c r="S2136" s="0" t="n">
        <f aca="false">IF(I2136=1,(MIN(30,(C2136-D2136)))*(M2136/(M2136+N2136))*(Q2136/(Q2136+R2136)),(MAX(-30,(C2136-D2136)))*(N2136/(M2136+N2136))*(R2136/(R2136+Q2136)))</f>
        <v>-1.82148760330579</v>
      </c>
      <c r="T2136" s="0" t="n">
        <f aca="false">IF(J2136=1,(MIN(30,(D2136-C2136)))*(K2136/(K2136+L2136))*(O2136/(O2136+P2136)),(MAX(-30,(D2136-C2136)))*(L2136/(K2136+L2136))*(P2136/(P2136+O2136)))</f>
        <v>0.766242038216561</v>
      </c>
      <c r="U2136" s="7" t="n">
        <v>43089</v>
      </c>
    </row>
    <row r="2137" customFormat="false" ht="15" hidden="false" customHeight="false" outlineLevel="0" collapsed="false">
      <c r="A2137" s="0" t="s">
        <v>269</v>
      </c>
      <c r="B2137" s="0" t="s">
        <v>310</v>
      </c>
      <c r="C2137" s="0" t="n">
        <v>82</v>
      </c>
      <c r="D2137" s="0" t="n">
        <v>85</v>
      </c>
      <c r="E2137" s="0" t="n">
        <v>45</v>
      </c>
      <c r="F2137" s="0" t="n">
        <v>37</v>
      </c>
      <c r="G2137" s="0" t="n">
        <v>15</v>
      </c>
      <c r="H2137" s="0" t="n">
        <v>13</v>
      </c>
      <c r="I2137" s="0" t="n">
        <v>0</v>
      </c>
      <c r="J2137" s="0" t="n">
        <v>1</v>
      </c>
      <c r="K2137" s="0" t="n">
        <f aca="false">VLOOKUP(A2137,'Team Data'!$A$1:$E$659,2,FALSE())</f>
        <v>26</v>
      </c>
      <c r="L2137" s="0" t="n">
        <f aca="false">VLOOKUP(A2137,'Team Data'!$A$1:$E$659,3,FALSE())</f>
        <v>9</v>
      </c>
      <c r="M2137" s="0" t="n">
        <f aca="false">VLOOKUP(B2137,'Team Data'!$A$1:$E$659,2,FALSE())</f>
        <v>21</v>
      </c>
      <c r="N2137" s="0" t="n">
        <f aca="false">VLOOKUP(B2137,'Team Data'!$A$1:$E$659,3,FALSE())</f>
        <v>12</v>
      </c>
      <c r="O2137" s="0" t="n">
        <f aca="false">VLOOKUP(A2137,'Team Data'!$A$1:$E$659,4,FALSE())</f>
        <v>497</v>
      </c>
      <c r="P2137" s="0" t="n">
        <f aca="false">VLOOKUP(A2137,'Team Data'!$A$1:$E$659,5,FALSE())</f>
        <v>517</v>
      </c>
      <c r="Q2137" s="0" t="n">
        <f aca="false">VLOOKUP(B2137,'Team Data'!$A$1:$E$659,4,FALSE())</f>
        <v>636</v>
      </c>
      <c r="R2137" s="0" t="n">
        <f aca="false">VLOOKUP(B2137,'Team Data'!$A$1:$E$659,5,FALSE())</f>
        <v>474</v>
      </c>
      <c r="S2137" s="0" t="n">
        <f aca="false">IF(I2137=1,(MIN(30,(C2137-D2137)))*(M2137/(M2137+N2137))*(Q2137/(Q2137+R2137)),(MAX(-30,(C2137-D2137)))*(N2137/(M2137+N2137))*(R2137/(R2137+Q2137)))</f>
        <v>-0.465847665847666</v>
      </c>
      <c r="T2137" s="0" t="n">
        <f aca="false">IF(J2137=1,(MIN(30,(D2137-C2137)))*(K2137/(K2137+L2137))*(O2137/(O2137+P2137)),(MAX(-30,(D2137-C2137)))*(L2137/(K2137+L2137))*(P2137/(P2137+O2137)))</f>
        <v>1.09230769230769</v>
      </c>
      <c r="U2137" s="7" t="n">
        <v>43089</v>
      </c>
    </row>
    <row r="2138" customFormat="false" ht="15" hidden="false" customHeight="false" outlineLevel="0" collapsed="false">
      <c r="A2138" s="0" t="s">
        <v>302</v>
      </c>
      <c r="B2138" s="0" t="s">
        <v>217</v>
      </c>
      <c r="C2138" s="0" t="n">
        <v>59</v>
      </c>
      <c r="D2138" s="0" t="n">
        <v>71</v>
      </c>
      <c r="E2138" s="0" t="n">
        <v>32</v>
      </c>
      <c r="F2138" s="0" t="n">
        <v>39</v>
      </c>
      <c r="G2138" s="0" t="n">
        <v>12</v>
      </c>
      <c r="H2138" s="0" t="n">
        <v>9</v>
      </c>
      <c r="I2138" s="0" t="n">
        <v>0</v>
      </c>
      <c r="J2138" s="0" t="n">
        <v>1</v>
      </c>
      <c r="K2138" s="0" t="n">
        <f aca="false">VLOOKUP(A2138,'Team Data'!$A$1:$E$659,2,FALSE())</f>
        <v>19</v>
      </c>
      <c r="L2138" s="0" t="n">
        <f aca="false">VLOOKUP(A2138,'Team Data'!$A$1:$E$659,3,FALSE())</f>
        <v>12</v>
      </c>
      <c r="M2138" s="0" t="n">
        <f aca="false">VLOOKUP(B2138,'Team Data'!$A$1:$E$659,2,FALSE())</f>
        <v>20</v>
      </c>
      <c r="N2138" s="0" t="n">
        <f aca="false">VLOOKUP(B2138,'Team Data'!$A$1:$E$659,3,FALSE())</f>
        <v>14</v>
      </c>
      <c r="O2138" s="0" t="n">
        <f aca="false">VLOOKUP(A2138,'Team Data'!$A$1:$E$659,4,FALSE())</f>
        <v>534</v>
      </c>
      <c r="P2138" s="0" t="n">
        <f aca="false">VLOOKUP(A2138,'Team Data'!$A$1:$E$659,5,FALSE())</f>
        <v>472</v>
      </c>
      <c r="Q2138" s="0" t="n">
        <f aca="false">VLOOKUP(B2138,'Team Data'!$A$1:$E$659,4,FALSE())</f>
        <v>662</v>
      </c>
      <c r="R2138" s="0" t="n">
        <f aca="false">VLOOKUP(B2138,'Team Data'!$A$1:$E$659,5,FALSE())</f>
        <v>489</v>
      </c>
      <c r="S2138" s="0" t="n">
        <f aca="false">IF(I2138=1,(MIN(30,(C2138-D2138)))*(M2138/(M2138+N2138))*(Q2138/(Q2138+R2138)),(MAX(-30,(C2138-D2138)))*(N2138/(M2138+N2138))*(R2138/(R2138+Q2138)))</f>
        <v>-2.09924873511525</v>
      </c>
      <c r="T2138" s="0" t="n">
        <f aca="false">IF(J2138=1,(MIN(30,(D2138-C2138)))*(K2138/(K2138+L2138))*(O2138/(O2138+P2138)),(MAX(-30,(D2138-C2138)))*(L2138/(K2138+L2138))*(P2138/(P2138+O2138)))</f>
        <v>3.90405951388444</v>
      </c>
      <c r="U2138" s="7" t="n">
        <v>43089</v>
      </c>
    </row>
    <row r="2139" customFormat="false" ht="15" hidden="false" customHeight="false" outlineLevel="0" collapsed="false">
      <c r="A2139" s="0" t="s">
        <v>276</v>
      </c>
      <c r="B2139" s="0" t="s">
        <v>127</v>
      </c>
      <c r="C2139" s="0" t="n">
        <v>64</v>
      </c>
      <c r="D2139" s="0" t="n">
        <v>92</v>
      </c>
      <c r="E2139" s="0" t="n">
        <v>29</v>
      </c>
      <c r="F2139" s="0" t="n">
        <v>48</v>
      </c>
      <c r="G2139" s="0" t="n">
        <v>12</v>
      </c>
      <c r="H2139" s="0" t="n">
        <v>12</v>
      </c>
      <c r="I2139" s="0" t="n">
        <v>0</v>
      </c>
      <c r="J2139" s="0" t="n">
        <v>1</v>
      </c>
      <c r="K2139" s="0" t="n">
        <f aca="false">VLOOKUP(A2139,'Team Data'!$A$1:$E$659,2,FALSE())</f>
        <v>13</v>
      </c>
      <c r="L2139" s="0" t="n">
        <f aca="false">VLOOKUP(A2139,'Team Data'!$A$1:$E$659,3,FALSE())</f>
        <v>19</v>
      </c>
      <c r="M2139" s="0" t="n">
        <f aca="false">VLOOKUP(B2139,'Team Data'!$A$1:$E$659,2,FALSE())</f>
        <v>14</v>
      </c>
      <c r="N2139" s="0" t="n">
        <f aca="false">VLOOKUP(B2139,'Team Data'!$A$1:$E$659,3,FALSE())</f>
        <v>19</v>
      </c>
      <c r="O2139" s="0" t="n">
        <f aca="false">VLOOKUP(A2139,'Team Data'!$A$1:$E$659,4,FALSE())</f>
        <v>507</v>
      </c>
      <c r="P2139" s="0" t="n">
        <f aca="false">VLOOKUP(A2139,'Team Data'!$A$1:$E$659,5,FALSE())</f>
        <v>473</v>
      </c>
      <c r="Q2139" s="0" t="n">
        <f aca="false">VLOOKUP(B2139,'Team Data'!$A$1:$E$659,4,FALSE())</f>
        <v>641</v>
      </c>
      <c r="R2139" s="0" t="n">
        <f aca="false">VLOOKUP(B2139,'Team Data'!$A$1:$E$659,5,FALSE())</f>
        <v>461</v>
      </c>
      <c r="S2139" s="0" t="n">
        <f aca="false">IF(I2139=1,(MIN(30,(C2139-D2139)))*(M2139/(M2139+N2139))*(Q2139/(Q2139+R2139)),(MAX(-30,(C2139-D2139)))*(N2139/(M2139+N2139))*(R2139/(R2139+Q2139)))</f>
        <v>-6.74399164054337</v>
      </c>
      <c r="T2139" s="0" t="n">
        <f aca="false">IF(J2139=1,(MIN(30,(D2139-C2139)))*(K2139/(K2139+L2139))*(O2139/(O2139+P2139)),(MAX(-30,(D2139-C2139)))*(L2139/(K2139+L2139))*(P2139/(P2139+O2139)))</f>
        <v>5.88482142857143</v>
      </c>
      <c r="U2139" s="7" t="n">
        <v>43089</v>
      </c>
    </row>
    <row r="2140" customFormat="false" ht="15" hidden="false" customHeight="false" outlineLevel="0" collapsed="false">
      <c r="A2140" s="0" t="s">
        <v>103</v>
      </c>
      <c r="B2140" s="0" t="s">
        <v>100</v>
      </c>
      <c r="C2140" s="0" t="n">
        <v>59</v>
      </c>
      <c r="D2140" s="0" t="n">
        <v>80</v>
      </c>
      <c r="E2140" s="0" t="n">
        <v>28</v>
      </c>
      <c r="F2140" s="0" t="n">
        <v>35</v>
      </c>
      <c r="G2140" s="0" t="n">
        <v>11</v>
      </c>
      <c r="H2140" s="0" t="n">
        <v>16</v>
      </c>
      <c r="I2140" s="0" t="n">
        <v>0</v>
      </c>
      <c r="J2140" s="0" t="n">
        <v>1</v>
      </c>
      <c r="K2140" s="0" t="n">
        <f aca="false">VLOOKUP(A2140,'Team Data'!$A$1:$E$659,2,FALSE())</f>
        <v>13</v>
      </c>
      <c r="L2140" s="0" t="n">
        <f aca="false">VLOOKUP(A2140,'Team Data'!$A$1:$E$659,3,FALSE())</f>
        <v>19</v>
      </c>
      <c r="M2140" s="0" t="n">
        <f aca="false">VLOOKUP(B2140,'Team Data'!$A$1:$E$659,2,FALSE())</f>
        <v>18</v>
      </c>
      <c r="N2140" s="0" t="n">
        <f aca="false">VLOOKUP(B2140,'Team Data'!$A$1:$E$659,3,FALSE())</f>
        <v>15</v>
      </c>
      <c r="O2140" s="0" t="n">
        <f aca="false">VLOOKUP(A2140,'Team Data'!$A$1:$E$659,4,FALSE())</f>
        <v>625</v>
      </c>
      <c r="P2140" s="0" t="n">
        <f aca="false">VLOOKUP(A2140,'Team Data'!$A$1:$E$659,5,FALSE())</f>
        <v>447</v>
      </c>
      <c r="Q2140" s="0" t="n">
        <f aca="false">VLOOKUP(B2140,'Team Data'!$A$1:$E$659,4,FALSE())</f>
        <v>621</v>
      </c>
      <c r="R2140" s="0" t="n">
        <f aca="false">VLOOKUP(B2140,'Team Data'!$A$1:$E$659,5,FALSE())</f>
        <v>469</v>
      </c>
      <c r="S2140" s="0" t="n">
        <f aca="false">IF(I2140=1,(MIN(30,(C2140-D2140)))*(M2140/(M2140+N2140))*(Q2140/(Q2140+R2140)),(MAX(-30,(C2140-D2140)))*(N2140/(M2140+N2140))*(R2140/(R2140+Q2140)))</f>
        <v>-4.10717264386989</v>
      </c>
      <c r="T2140" s="0" t="n">
        <f aca="false">IF(J2140=1,(MIN(30,(D2140-C2140)))*(K2140/(K2140+L2140))*(O2140/(O2140+P2140)),(MAX(-30,(D2140-C2140)))*(L2140/(K2140+L2140))*(P2140/(P2140+O2140)))</f>
        <v>4.97390974813433</v>
      </c>
      <c r="U2140" s="7" t="n">
        <v>43089</v>
      </c>
    </row>
    <row r="2141" customFormat="false" ht="15" hidden="false" customHeight="false" outlineLevel="0" collapsed="false">
      <c r="A2141" s="0" t="s">
        <v>240</v>
      </c>
      <c r="B2141" s="0" t="s">
        <v>191</v>
      </c>
      <c r="C2141" s="0" t="n">
        <v>69</v>
      </c>
      <c r="D2141" s="0" t="n">
        <v>78</v>
      </c>
      <c r="E2141" s="0" t="n">
        <v>36</v>
      </c>
      <c r="F2141" s="0" t="n">
        <v>40</v>
      </c>
      <c r="G2141" s="0" t="n">
        <v>13</v>
      </c>
      <c r="H2141" s="0" t="n">
        <v>12</v>
      </c>
      <c r="I2141" s="0" t="n">
        <v>0</v>
      </c>
      <c r="J2141" s="0" t="n">
        <v>1</v>
      </c>
      <c r="K2141" s="0" t="n">
        <f aca="false">VLOOKUP(A2141,'Team Data'!$A$1:$E$659,2,FALSE())</f>
        <v>7</v>
      </c>
      <c r="L2141" s="0" t="n">
        <f aca="false">VLOOKUP(A2141,'Team Data'!$A$1:$E$659,3,FALSE())</f>
        <v>24</v>
      </c>
      <c r="M2141" s="0" t="n">
        <f aca="false">VLOOKUP(B2141,'Team Data'!$A$1:$E$659,2,FALSE())</f>
        <v>19</v>
      </c>
      <c r="N2141" s="0" t="n">
        <f aca="false">VLOOKUP(B2141,'Team Data'!$A$1:$E$659,3,FALSE())</f>
        <v>15</v>
      </c>
      <c r="O2141" s="0" t="n">
        <f aca="false">VLOOKUP(A2141,'Team Data'!$A$1:$E$659,4,FALSE())</f>
        <v>510</v>
      </c>
      <c r="P2141" s="0" t="n">
        <f aca="false">VLOOKUP(A2141,'Team Data'!$A$1:$E$659,5,FALSE())</f>
        <v>460</v>
      </c>
      <c r="Q2141" s="0" t="n">
        <f aca="false">VLOOKUP(B2141,'Team Data'!$A$1:$E$659,4,FALSE())</f>
        <v>580</v>
      </c>
      <c r="R2141" s="0" t="n">
        <f aca="false">VLOOKUP(B2141,'Team Data'!$A$1:$E$659,5,FALSE())</f>
        <v>491</v>
      </c>
      <c r="S2141" s="0" t="n">
        <f aca="false">IF(I2141=1,(MIN(30,(C2141-D2141)))*(M2141/(M2141+N2141))*(Q2141/(Q2141+R2141)),(MAX(-30,(C2141-D2141)))*(N2141/(M2141+N2141))*(R2141/(R2141+Q2141)))</f>
        <v>-1.82031636183885</v>
      </c>
      <c r="T2141" s="0" t="n">
        <f aca="false">IF(J2141=1,(MIN(30,(D2141-C2141)))*(K2141/(K2141+L2141))*(O2141/(O2141+P2141)),(MAX(-30,(D2141-C2141)))*(L2141/(K2141+L2141))*(P2141/(P2141+O2141)))</f>
        <v>1.06850681742601</v>
      </c>
      <c r="U2141" s="7" t="n">
        <v>43089</v>
      </c>
    </row>
    <row r="2142" customFormat="false" ht="15" hidden="false" customHeight="false" outlineLevel="0" collapsed="false">
      <c r="A2142" s="0" t="s">
        <v>305</v>
      </c>
      <c r="B2142" s="0" t="s">
        <v>189</v>
      </c>
      <c r="C2142" s="0" t="n">
        <v>73</v>
      </c>
      <c r="D2142" s="0" t="n">
        <v>88</v>
      </c>
      <c r="E2142" s="0" t="n">
        <v>36</v>
      </c>
      <c r="F2142" s="0" t="n">
        <v>30</v>
      </c>
      <c r="G2142" s="0" t="n">
        <v>16</v>
      </c>
      <c r="H2142" s="0" t="n">
        <v>9</v>
      </c>
      <c r="I2142" s="0" t="n">
        <v>0</v>
      </c>
      <c r="J2142" s="0" t="n">
        <v>1</v>
      </c>
      <c r="K2142" s="0" t="n">
        <f aca="false">VLOOKUP(A2142,'Team Data'!$A$1:$E$659,2,FALSE())</f>
        <v>22</v>
      </c>
      <c r="L2142" s="0" t="n">
        <f aca="false">VLOOKUP(A2142,'Team Data'!$A$1:$E$659,3,FALSE())</f>
        <v>11</v>
      </c>
      <c r="M2142" s="0" t="n">
        <f aca="false">VLOOKUP(B2142,'Team Data'!$A$1:$E$659,2,FALSE())</f>
        <v>29</v>
      </c>
      <c r="N2142" s="0" t="n">
        <f aca="false">VLOOKUP(B2142,'Team Data'!$A$1:$E$659,3,FALSE())</f>
        <v>8</v>
      </c>
      <c r="O2142" s="0" t="n">
        <f aca="false">VLOOKUP(A2142,'Team Data'!$A$1:$E$659,4,FALSE())</f>
        <v>522</v>
      </c>
      <c r="P2142" s="0" t="n">
        <f aca="false">VLOOKUP(A2142,'Team Data'!$A$1:$E$659,5,FALSE())</f>
        <v>501</v>
      </c>
      <c r="Q2142" s="0" t="n">
        <f aca="false">VLOOKUP(B2142,'Team Data'!$A$1:$E$659,4,FALSE())</f>
        <v>706</v>
      </c>
      <c r="R2142" s="0" t="n">
        <f aca="false">VLOOKUP(B2142,'Team Data'!$A$1:$E$659,5,FALSE())</f>
        <v>511</v>
      </c>
      <c r="S2142" s="0" t="n">
        <f aca="false">IF(I2142=1,(MIN(30,(C2142-D2142)))*(M2142/(M2142+N2142))*(Q2142/(Q2142+R2142)),(MAX(-30,(C2142-D2142)))*(N2142/(M2142+N2142))*(R2142/(R2142+Q2142)))</f>
        <v>-1.36178906926647</v>
      </c>
      <c r="T2142" s="0" t="n">
        <f aca="false">IF(J2142=1,(MIN(30,(D2142-C2142)))*(K2142/(K2142+L2142))*(O2142/(O2142+P2142)),(MAX(-30,(D2142-C2142)))*(L2142/(K2142+L2142))*(P2142/(P2142+O2142)))</f>
        <v>5.10263929618768</v>
      </c>
      <c r="U2142" s="7" t="n">
        <v>43089</v>
      </c>
    </row>
    <row r="2143" customFormat="false" ht="15" hidden="false" customHeight="false" outlineLevel="0" collapsed="false">
      <c r="A2143" s="0" t="s">
        <v>445</v>
      </c>
      <c r="B2143" s="0" t="s">
        <v>308</v>
      </c>
      <c r="C2143" s="0" t="n">
        <v>69</v>
      </c>
      <c r="D2143" s="0" t="n">
        <v>87</v>
      </c>
      <c r="E2143" s="0" t="n">
        <v>22</v>
      </c>
      <c r="F2143" s="0" t="n">
        <v>46</v>
      </c>
      <c r="G2143" s="0" t="n">
        <v>13</v>
      </c>
      <c r="H2143" s="0" t="n">
        <v>17</v>
      </c>
      <c r="I2143" s="0" t="n">
        <v>0</v>
      </c>
      <c r="J2143" s="0" t="n">
        <v>1</v>
      </c>
      <c r="K2143" s="0" t="n">
        <f aca="false">VLOOKUP(A2143,'Team Data'!$A$1:$E$659,2,FALSE())</f>
        <v>0</v>
      </c>
      <c r="L2143" s="0" t="n">
        <f aca="false">VLOOKUP(A2143,'Team Data'!$A$1:$E$659,3,FALSE())</f>
        <v>5</v>
      </c>
      <c r="M2143" s="0" t="n">
        <f aca="false">VLOOKUP(B2143,'Team Data'!$A$1:$E$659,2,FALSE())</f>
        <v>23</v>
      </c>
      <c r="N2143" s="0" t="n">
        <f aca="false">VLOOKUP(B2143,'Team Data'!$A$1:$E$659,3,FALSE())</f>
        <v>9</v>
      </c>
      <c r="O2143" s="0" t="n">
        <f aca="false">VLOOKUP(A2143,'Team Data'!$A$1:$E$659,4,FALSE())</f>
        <v>69</v>
      </c>
      <c r="P2143" s="0" t="n">
        <f aca="false">VLOOKUP(A2143,'Team Data'!$A$1:$E$659,5,FALSE())</f>
        <v>90</v>
      </c>
      <c r="Q2143" s="0" t="n">
        <f aca="false">VLOOKUP(B2143,'Team Data'!$A$1:$E$659,4,FALSE())</f>
        <v>444</v>
      </c>
      <c r="R2143" s="0" t="n">
        <f aca="false">VLOOKUP(B2143,'Team Data'!$A$1:$E$659,5,FALSE())</f>
        <v>537</v>
      </c>
      <c r="S2143" s="0" t="n">
        <f aca="false">IF(I2143=1,(MIN(30,(C2143-D2143)))*(M2143/(M2143+N2143))*(Q2143/(Q2143+R2143)),(MAX(-30,(C2143-D2143)))*(N2143/(M2143+N2143))*(R2143/(R2143+Q2143)))</f>
        <v>-2.77121559633028</v>
      </c>
      <c r="T2143" s="0" t="n">
        <f aca="false">IF(J2143=1,(MIN(30,(D2143-C2143)))*(K2143/(K2143+L2143))*(O2143/(O2143+P2143)),(MAX(-30,(D2143-C2143)))*(L2143/(K2143+L2143))*(P2143/(P2143+O2143)))</f>
        <v>0</v>
      </c>
      <c r="U2143" s="7" t="n">
        <v>43089</v>
      </c>
    </row>
    <row r="2144" customFormat="false" ht="15" hidden="false" customHeight="false" outlineLevel="0" collapsed="false">
      <c r="A2144" s="0" t="s">
        <v>109</v>
      </c>
      <c r="B2144" s="0" t="s">
        <v>229</v>
      </c>
      <c r="C2144" s="0" t="n">
        <v>67</v>
      </c>
      <c r="D2144" s="0" t="n">
        <v>78</v>
      </c>
      <c r="E2144" s="0" t="n">
        <v>31</v>
      </c>
      <c r="F2144" s="0" t="n">
        <v>33</v>
      </c>
      <c r="G2144" s="0" t="n">
        <v>8</v>
      </c>
      <c r="H2144" s="0" t="n">
        <v>12</v>
      </c>
      <c r="I2144" s="0" t="n">
        <v>0</v>
      </c>
      <c r="J2144" s="0" t="n">
        <v>1</v>
      </c>
      <c r="K2144" s="0" t="n">
        <f aca="false">VLOOKUP(A2144,'Team Data'!$A$1:$E$659,2,FALSE())</f>
        <v>19</v>
      </c>
      <c r="L2144" s="0" t="n">
        <f aca="false">VLOOKUP(A2144,'Team Data'!$A$1:$E$659,3,FALSE())</f>
        <v>14</v>
      </c>
      <c r="M2144" s="0" t="n">
        <f aca="false">VLOOKUP(B2144,'Team Data'!$A$1:$E$659,2,FALSE())</f>
        <v>10</v>
      </c>
      <c r="N2144" s="0" t="n">
        <f aca="false">VLOOKUP(B2144,'Team Data'!$A$1:$E$659,3,FALSE())</f>
        <v>22</v>
      </c>
      <c r="O2144" s="0" t="n">
        <f aca="false">VLOOKUP(A2144,'Team Data'!$A$1:$E$659,4,FALSE())</f>
        <v>501</v>
      </c>
      <c r="P2144" s="0" t="n">
        <f aca="false">VLOOKUP(A2144,'Team Data'!$A$1:$E$659,5,FALSE())</f>
        <v>542</v>
      </c>
      <c r="Q2144" s="0" t="n">
        <f aca="false">VLOOKUP(B2144,'Team Data'!$A$1:$E$659,4,FALSE())</f>
        <v>517</v>
      </c>
      <c r="R2144" s="0" t="n">
        <f aca="false">VLOOKUP(B2144,'Team Data'!$A$1:$E$659,5,FALSE())</f>
        <v>456</v>
      </c>
      <c r="S2144" s="0" t="n">
        <f aca="false">IF(I2144=1,(MIN(30,(C2144-D2144)))*(M2144/(M2144+N2144))*(Q2144/(Q2144+R2144)),(MAX(-30,(C2144-D2144)))*(N2144/(M2144+N2144))*(R2144/(R2144+Q2144)))</f>
        <v>-3.54419321685509</v>
      </c>
      <c r="T2144" s="0" t="n">
        <f aca="false">IF(J2144=1,(MIN(30,(D2144-C2144)))*(K2144/(K2144+L2144))*(O2144/(O2144+P2144)),(MAX(-30,(D2144-C2144)))*(L2144/(K2144+L2144))*(P2144/(P2144+O2144)))</f>
        <v>3.04218600191755</v>
      </c>
      <c r="U2144" s="7" t="n">
        <v>43089</v>
      </c>
    </row>
    <row r="2145" customFormat="false" ht="15" hidden="false" customHeight="false" outlineLevel="0" collapsed="false">
      <c r="A2145" s="0" t="s">
        <v>43</v>
      </c>
      <c r="B2145" s="0" t="s">
        <v>262</v>
      </c>
      <c r="C2145" s="0" t="n">
        <v>81</v>
      </c>
      <c r="D2145" s="0" t="n">
        <v>59</v>
      </c>
      <c r="E2145" s="0" t="n">
        <v>39</v>
      </c>
      <c r="F2145" s="0" t="n">
        <v>38</v>
      </c>
      <c r="G2145" s="0" t="n">
        <v>6</v>
      </c>
      <c r="H2145" s="0" t="n">
        <v>16</v>
      </c>
      <c r="I2145" s="0" t="n">
        <v>1</v>
      </c>
      <c r="J2145" s="0" t="n">
        <v>0</v>
      </c>
      <c r="K2145" s="0" t="n">
        <f aca="false">VLOOKUP(A2145,'Team Data'!$A$1:$E$659,2,FALSE())</f>
        <v>8</v>
      </c>
      <c r="L2145" s="0" t="n">
        <f aca="false">VLOOKUP(A2145,'Team Data'!$A$1:$E$659,3,FALSE())</f>
        <v>23</v>
      </c>
      <c r="M2145" s="0" t="n">
        <f aca="false">VLOOKUP(B2145,'Team Data'!$A$1:$E$659,2,FALSE())</f>
        <v>20</v>
      </c>
      <c r="N2145" s="0" t="n">
        <f aca="false">VLOOKUP(B2145,'Team Data'!$A$1:$E$659,3,FALSE())</f>
        <v>14</v>
      </c>
      <c r="O2145" s="0" t="n">
        <f aca="false">VLOOKUP(A2145,'Team Data'!$A$1:$E$659,4,FALSE())</f>
        <v>578</v>
      </c>
      <c r="P2145" s="0" t="n">
        <f aca="false">VLOOKUP(A2145,'Team Data'!$A$1:$E$659,5,FALSE())</f>
        <v>421</v>
      </c>
      <c r="Q2145" s="0" t="n">
        <f aca="false">VLOOKUP(B2145,'Team Data'!$A$1:$E$659,4,FALSE())</f>
        <v>507</v>
      </c>
      <c r="R2145" s="0" t="n">
        <f aca="false">VLOOKUP(B2145,'Team Data'!$A$1:$E$659,5,FALSE())</f>
        <v>501</v>
      </c>
      <c r="S2145" s="0" t="n">
        <f aca="false">IF(I2145=1,(MIN(30,(C2145-D2145)))*(M2145/(M2145+N2145))*(Q2145/(Q2145+R2145)),(MAX(-30,(C2145-D2145)))*(N2145/(M2145+N2145))*(R2145/(R2145+Q2145)))</f>
        <v>6.50910364145658</v>
      </c>
      <c r="T2145" s="0" t="n">
        <f aca="false">IF(J2145=1,(MIN(30,(D2145-C2145)))*(K2145/(K2145+L2145))*(O2145/(O2145+P2145)),(MAX(-30,(D2145-C2145)))*(L2145/(K2145+L2145))*(P2145/(P2145+O2145)))</f>
        <v>-6.87868513674965</v>
      </c>
      <c r="U2145" s="7" t="n">
        <v>43089</v>
      </c>
    </row>
    <row r="2146" customFormat="false" ht="15" hidden="false" customHeight="false" outlineLevel="0" collapsed="false">
      <c r="A2146" s="0" t="s">
        <v>27</v>
      </c>
      <c r="B2146" s="0" t="s">
        <v>339</v>
      </c>
      <c r="C2146" s="0" t="n">
        <v>55</v>
      </c>
      <c r="D2146" s="0" t="n">
        <v>106</v>
      </c>
      <c r="E2146" s="0" t="n">
        <v>39</v>
      </c>
      <c r="F2146" s="0" t="n">
        <v>35</v>
      </c>
      <c r="G2146" s="0" t="n">
        <v>24</v>
      </c>
      <c r="H2146" s="0" t="n">
        <v>11</v>
      </c>
      <c r="I2146" s="0" t="n">
        <v>0</v>
      </c>
      <c r="J2146" s="0" t="n">
        <v>1</v>
      </c>
      <c r="K2146" s="0" t="n">
        <f aca="false">VLOOKUP(A2146,'Team Data'!$A$1:$E$659,2,FALSE())</f>
        <v>18</v>
      </c>
      <c r="L2146" s="0" t="n">
        <f aca="false">VLOOKUP(A2146,'Team Data'!$A$1:$E$659,3,FALSE())</f>
        <v>14</v>
      </c>
      <c r="M2146" s="0" t="n">
        <f aca="false">VLOOKUP(B2146,'Team Data'!$A$1:$E$659,2,FALSE())</f>
        <v>21</v>
      </c>
      <c r="N2146" s="0" t="n">
        <f aca="false">VLOOKUP(B2146,'Team Data'!$A$1:$E$659,3,FALSE())</f>
        <v>11</v>
      </c>
      <c r="O2146" s="0" t="n">
        <f aca="false">VLOOKUP(A2146,'Team Data'!$A$1:$E$659,4,FALSE())</f>
        <v>374</v>
      </c>
      <c r="P2146" s="0" t="n">
        <f aca="false">VLOOKUP(A2146,'Team Data'!$A$1:$E$659,5,FALSE())</f>
        <v>605</v>
      </c>
      <c r="Q2146" s="0" t="n">
        <f aca="false">VLOOKUP(B2146,'Team Data'!$A$1:$E$659,4,FALSE())</f>
        <v>616</v>
      </c>
      <c r="R2146" s="0" t="n">
        <f aca="false">VLOOKUP(B2146,'Team Data'!$A$1:$E$659,5,FALSE())</f>
        <v>448</v>
      </c>
      <c r="S2146" s="0" t="n">
        <f aca="false">IF(I2146=1,(MIN(30,(C2146-D2146)))*(M2146/(M2146+N2146))*(Q2146/(Q2146+R2146)),(MAX(-30,(C2146-D2146)))*(N2146/(M2146+N2146))*(R2146/(R2146+Q2146)))</f>
        <v>-4.3421052631579</v>
      </c>
      <c r="T2146" s="0" t="n">
        <f aca="false">IF(J2146=1,(MIN(30,(D2146-C2146)))*(K2146/(K2146+L2146))*(O2146/(O2146+P2146)),(MAX(-30,(D2146-C2146)))*(L2146/(K2146+L2146))*(P2146/(P2146+O2146)))</f>
        <v>6.44662921348315</v>
      </c>
      <c r="U2146" s="7" t="n">
        <v>43089</v>
      </c>
    </row>
    <row r="2147" customFormat="false" ht="15" hidden="false" customHeight="false" outlineLevel="0" collapsed="false">
      <c r="A2147" s="0" t="s">
        <v>67</v>
      </c>
      <c r="B2147" s="0" t="s">
        <v>252</v>
      </c>
      <c r="C2147" s="0" t="n">
        <v>54</v>
      </c>
      <c r="D2147" s="0" t="n">
        <v>69</v>
      </c>
      <c r="E2147" s="0" t="n">
        <v>24</v>
      </c>
      <c r="F2147" s="0" t="n">
        <v>41</v>
      </c>
      <c r="G2147" s="0" t="n">
        <v>6</v>
      </c>
      <c r="H2147" s="0" t="n">
        <v>13</v>
      </c>
      <c r="I2147" s="0" t="n">
        <v>0</v>
      </c>
      <c r="J2147" s="0" t="n">
        <v>1</v>
      </c>
      <c r="K2147" s="0" t="n">
        <f aca="false">VLOOKUP(A2147,'Team Data'!$A$1:$E$659,2,FALSE())</f>
        <v>14</v>
      </c>
      <c r="L2147" s="0" t="n">
        <f aca="false">VLOOKUP(A2147,'Team Data'!$A$1:$E$659,3,FALSE())</f>
        <v>17</v>
      </c>
      <c r="M2147" s="0" t="n">
        <f aca="false">VLOOKUP(B2147,'Team Data'!$A$1:$E$659,2,FALSE())</f>
        <v>30</v>
      </c>
      <c r="N2147" s="0" t="n">
        <f aca="false">VLOOKUP(B2147,'Team Data'!$A$1:$E$659,3,FALSE())</f>
        <v>6</v>
      </c>
      <c r="O2147" s="0" t="n">
        <f aca="false">VLOOKUP(A2147,'Team Data'!$A$1:$E$659,4,FALSE())</f>
        <v>586</v>
      </c>
      <c r="P2147" s="0" t="n">
        <f aca="false">VLOOKUP(A2147,'Team Data'!$A$1:$E$659,5,FALSE())</f>
        <v>427</v>
      </c>
      <c r="Q2147" s="0" t="n">
        <f aca="false">VLOOKUP(B2147,'Team Data'!$A$1:$E$659,4,FALSE())</f>
        <v>602</v>
      </c>
      <c r="R2147" s="0" t="n">
        <f aca="false">VLOOKUP(B2147,'Team Data'!$A$1:$E$659,5,FALSE())</f>
        <v>592</v>
      </c>
      <c r="S2147" s="0" t="n">
        <f aca="false">IF(I2147=1,(MIN(30,(C2147-D2147)))*(M2147/(M2147+N2147))*(Q2147/(Q2147+R2147)),(MAX(-30,(C2147-D2147)))*(N2147/(M2147+N2147))*(R2147/(R2147+Q2147)))</f>
        <v>-1.23953098827471</v>
      </c>
      <c r="T2147" s="0" t="n">
        <f aca="false">IF(J2147=1,(MIN(30,(D2147-C2147)))*(K2147/(K2147+L2147))*(O2147/(O2147+P2147)),(MAX(-30,(D2147-C2147)))*(L2147/(K2147+L2147))*(P2147/(P2147+O2147)))</f>
        <v>3.91873387892877</v>
      </c>
      <c r="U2147" s="7" t="n">
        <v>43089</v>
      </c>
    </row>
    <row r="2148" customFormat="false" ht="15" hidden="false" customHeight="false" outlineLevel="0" collapsed="false">
      <c r="A2148" s="0" t="s">
        <v>238</v>
      </c>
      <c r="B2148" s="0" t="s">
        <v>258</v>
      </c>
      <c r="C2148" s="0" t="n">
        <v>41</v>
      </c>
      <c r="D2148" s="0" t="n">
        <v>52</v>
      </c>
      <c r="E2148" s="0" t="n">
        <v>37</v>
      </c>
      <c r="F2148" s="0" t="n">
        <v>40</v>
      </c>
      <c r="G2148" s="0" t="n">
        <v>10</v>
      </c>
      <c r="H2148" s="0" t="n">
        <v>19</v>
      </c>
      <c r="I2148" s="0" t="n">
        <v>0</v>
      </c>
      <c r="J2148" s="0" t="n">
        <v>1</v>
      </c>
      <c r="K2148" s="0" t="n">
        <f aca="false">VLOOKUP(A2148,'Team Data'!$A$1:$E$659,2,FALSE())</f>
        <v>23</v>
      </c>
      <c r="L2148" s="0" t="n">
        <f aca="false">VLOOKUP(A2148,'Team Data'!$A$1:$E$659,3,FALSE())</f>
        <v>13</v>
      </c>
      <c r="M2148" s="0" t="n">
        <f aca="false">VLOOKUP(B2148,'Team Data'!$A$1:$E$659,2,FALSE())</f>
        <v>22</v>
      </c>
      <c r="N2148" s="0" t="n">
        <f aca="false">VLOOKUP(B2148,'Team Data'!$A$1:$E$659,3,FALSE())</f>
        <v>17</v>
      </c>
      <c r="O2148" s="0" t="n">
        <f aca="false">VLOOKUP(A2148,'Team Data'!$A$1:$E$659,4,FALSE())</f>
        <v>577</v>
      </c>
      <c r="P2148" s="0" t="n">
        <f aca="false">VLOOKUP(A2148,'Team Data'!$A$1:$E$659,5,FALSE())</f>
        <v>554</v>
      </c>
      <c r="Q2148" s="0" t="n">
        <f aca="false">VLOOKUP(B2148,'Team Data'!$A$1:$E$659,4,FALSE())</f>
        <v>712</v>
      </c>
      <c r="R2148" s="0" t="n">
        <f aca="false">VLOOKUP(B2148,'Team Data'!$A$1:$E$659,5,FALSE())</f>
        <v>575</v>
      </c>
      <c r="S2148" s="0" t="n">
        <f aca="false">IF(I2148=1,(MIN(30,(C2148-D2148)))*(M2148/(M2148+N2148))*(Q2148/(Q2148+R2148)),(MAX(-30,(C2148-D2148)))*(N2148/(M2148+N2148))*(R2148/(R2148+Q2148)))</f>
        <v>-2.14223098838483</v>
      </c>
      <c r="T2148" s="0" t="n">
        <f aca="false">IF(J2148=1,(MIN(30,(D2148-C2148)))*(K2148/(K2148+L2148))*(O2148/(O2148+P2148)),(MAX(-30,(D2148-C2148)))*(L2148/(K2148+L2148))*(P2148/(P2148+O2148)))</f>
        <v>3.58534728362315</v>
      </c>
      <c r="U2148" s="7" t="n">
        <v>43089</v>
      </c>
    </row>
    <row r="2149" customFormat="false" ht="15" hidden="false" customHeight="false" outlineLevel="0" collapsed="false">
      <c r="A2149" s="0" t="s">
        <v>42</v>
      </c>
      <c r="B2149" s="0" t="s">
        <v>248</v>
      </c>
      <c r="C2149" s="0" t="n">
        <v>61</v>
      </c>
      <c r="D2149" s="0" t="n">
        <v>66</v>
      </c>
      <c r="E2149" s="0" t="n">
        <v>35</v>
      </c>
      <c r="F2149" s="0" t="n">
        <v>40</v>
      </c>
      <c r="G2149" s="0" t="n">
        <v>11</v>
      </c>
      <c r="H2149" s="0" t="n">
        <v>7</v>
      </c>
      <c r="I2149" s="0" t="n">
        <v>0</v>
      </c>
      <c r="J2149" s="0" t="n">
        <v>1</v>
      </c>
      <c r="K2149" s="0" t="n">
        <f aca="false">VLOOKUP(A2149,'Team Data'!$A$1:$E$659,2,FALSE())</f>
        <v>6</v>
      </c>
      <c r="L2149" s="0" t="n">
        <f aca="false">VLOOKUP(A2149,'Team Data'!$A$1:$E$659,3,FALSE())</f>
        <v>24</v>
      </c>
      <c r="M2149" s="0" t="n">
        <f aca="false">VLOOKUP(B2149,'Team Data'!$A$1:$E$659,2,FALSE())</f>
        <v>7</v>
      </c>
      <c r="N2149" s="0" t="n">
        <f aca="false">VLOOKUP(B2149,'Team Data'!$A$1:$E$659,3,FALSE())</f>
        <v>25</v>
      </c>
      <c r="O2149" s="0" t="n">
        <f aca="false">VLOOKUP(A2149,'Team Data'!$A$1:$E$659,4,FALSE())</f>
        <v>441</v>
      </c>
      <c r="P2149" s="0" t="n">
        <f aca="false">VLOOKUP(A2149,'Team Data'!$A$1:$E$659,5,FALSE())</f>
        <v>464</v>
      </c>
      <c r="Q2149" s="0" t="n">
        <f aca="false">VLOOKUP(B2149,'Team Data'!$A$1:$E$659,4,FALSE())</f>
        <v>549</v>
      </c>
      <c r="R2149" s="0" t="n">
        <f aca="false">VLOOKUP(B2149,'Team Data'!$A$1:$E$659,5,FALSE())</f>
        <v>437</v>
      </c>
      <c r="S2149" s="0" t="n">
        <f aca="false">IF(I2149=1,(MIN(30,(C2149-D2149)))*(M2149/(M2149+N2149))*(Q2149/(Q2149+R2149)),(MAX(-30,(C2149-D2149)))*(N2149/(M2149+N2149))*(R2149/(R2149+Q2149)))</f>
        <v>-1.73126901622718</v>
      </c>
      <c r="T2149" s="0" t="n">
        <f aca="false">IF(J2149=1,(MIN(30,(D2149-C2149)))*(K2149/(K2149+L2149))*(O2149/(O2149+P2149)),(MAX(-30,(D2149-C2149)))*(L2149/(K2149+L2149))*(P2149/(P2149+O2149)))</f>
        <v>0.487292817679558</v>
      </c>
      <c r="U2149" s="7" t="n">
        <v>43089</v>
      </c>
    </row>
    <row r="2150" customFormat="false" ht="15" hidden="false" customHeight="false" outlineLevel="0" collapsed="false">
      <c r="A2150" s="0" t="s">
        <v>233</v>
      </c>
      <c r="B2150" s="0" t="s">
        <v>320</v>
      </c>
      <c r="C2150" s="0" t="n">
        <v>103</v>
      </c>
      <c r="D2150" s="0" t="n">
        <v>93</v>
      </c>
      <c r="E2150" s="0" t="n">
        <v>35</v>
      </c>
      <c r="F2150" s="0" t="n">
        <v>34</v>
      </c>
      <c r="G2150" s="0" t="n">
        <v>10</v>
      </c>
      <c r="H2150" s="0" t="n">
        <v>12</v>
      </c>
      <c r="I2150" s="0" t="n">
        <v>1</v>
      </c>
      <c r="J2150" s="0" t="n">
        <v>0</v>
      </c>
      <c r="K2150" s="0" t="n">
        <f aca="false">VLOOKUP(A2150,'Team Data'!$A$1:$E$659,2,FALSE())</f>
        <v>13</v>
      </c>
      <c r="L2150" s="0" t="n">
        <f aca="false">VLOOKUP(A2150,'Team Data'!$A$1:$E$659,3,FALSE())</f>
        <v>16</v>
      </c>
      <c r="M2150" s="0" t="n">
        <f aca="false">VLOOKUP(B2150,'Team Data'!$A$1:$E$659,2,FALSE())</f>
        <v>24</v>
      </c>
      <c r="N2150" s="0" t="n">
        <f aca="false">VLOOKUP(B2150,'Team Data'!$A$1:$E$659,3,FALSE())</f>
        <v>12</v>
      </c>
      <c r="O2150" s="0" t="n">
        <f aca="false">VLOOKUP(A2150,'Team Data'!$A$1:$E$659,4,FALSE())</f>
        <v>429</v>
      </c>
      <c r="P2150" s="0" t="n">
        <f aca="false">VLOOKUP(A2150,'Team Data'!$A$1:$E$659,5,FALSE())</f>
        <v>434</v>
      </c>
      <c r="Q2150" s="0" t="n">
        <f aca="false">VLOOKUP(B2150,'Team Data'!$A$1:$E$659,4,FALSE())</f>
        <v>677</v>
      </c>
      <c r="R2150" s="0" t="n">
        <f aca="false">VLOOKUP(B2150,'Team Data'!$A$1:$E$659,5,FALSE())</f>
        <v>508</v>
      </c>
      <c r="S2150" s="0" t="n">
        <f aca="false">IF(I2150=1,(MIN(30,(C2150-D2150)))*(M2150/(M2150+N2150))*(Q2150/(Q2150+R2150)),(MAX(-30,(C2150-D2150)))*(N2150/(M2150+N2150))*(R2150/(R2150+Q2150)))</f>
        <v>3.80872011251758</v>
      </c>
      <c r="T2150" s="0" t="n">
        <f aca="false">IF(J2150=1,(MIN(30,(D2150-C2150)))*(K2150/(K2150+L2150))*(O2150/(O2150+P2150)),(MAX(-30,(D2150-C2150)))*(L2150/(K2150+L2150))*(P2150/(P2150+O2150)))</f>
        <v>-2.77460342829744</v>
      </c>
      <c r="U2150" s="7" t="n">
        <v>43089</v>
      </c>
    </row>
    <row r="2151" customFormat="false" ht="15" hidden="false" customHeight="false" outlineLevel="0" collapsed="false">
      <c r="A2151" s="0" t="s">
        <v>450</v>
      </c>
      <c r="B2151" s="0" t="s">
        <v>96</v>
      </c>
      <c r="C2151" s="0" t="n">
        <v>41</v>
      </c>
      <c r="D2151" s="0" t="n">
        <v>102</v>
      </c>
      <c r="E2151" s="0" t="n">
        <v>28</v>
      </c>
      <c r="F2151" s="0" t="n">
        <v>50</v>
      </c>
      <c r="G2151" s="0" t="n">
        <v>27</v>
      </c>
      <c r="H2151" s="0" t="n">
        <v>5</v>
      </c>
      <c r="I2151" s="0" t="n">
        <v>0</v>
      </c>
      <c r="J2151" s="0" t="n">
        <v>1</v>
      </c>
      <c r="K2151" s="0" t="n">
        <f aca="false">VLOOKUP(A2151,'Team Data'!$A$1:$E$659,2,FALSE())</f>
        <v>0</v>
      </c>
      <c r="L2151" s="0" t="n">
        <f aca="false">VLOOKUP(A2151,'Team Data'!$A$1:$E$659,3,FALSE())</f>
        <v>7</v>
      </c>
      <c r="M2151" s="0" t="n">
        <f aca="false">VLOOKUP(B2151,'Team Data'!$A$1:$E$659,2,FALSE())</f>
        <v>14</v>
      </c>
      <c r="N2151" s="0" t="n">
        <f aca="false">VLOOKUP(B2151,'Team Data'!$A$1:$E$659,3,FALSE())</f>
        <v>18</v>
      </c>
      <c r="O2151" s="0" t="n">
        <f aca="false">VLOOKUP(A2151,'Team Data'!$A$1:$E$659,4,FALSE())</f>
        <v>110</v>
      </c>
      <c r="P2151" s="0" t="n">
        <f aca="false">VLOOKUP(A2151,'Team Data'!$A$1:$E$659,5,FALSE())</f>
        <v>119</v>
      </c>
      <c r="Q2151" s="0" t="n">
        <f aca="false">VLOOKUP(B2151,'Team Data'!$A$1:$E$659,4,FALSE())</f>
        <v>509</v>
      </c>
      <c r="R2151" s="0" t="n">
        <f aca="false">VLOOKUP(B2151,'Team Data'!$A$1:$E$659,5,FALSE())</f>
        <v>460</v>
      </c>
      <c r="S2151" s="0" t="n">
        <f aca="false">IF(I2151=1,(MIN(30,(C2151-D2151)))*(M2151/(M2151+N2151))*(Q2151/(Q2151+R2151)),(MAX(-30,(C2151-D2151)))*(N2151/(M2151+N2151))*(R2151/(R2151+Q2151)))</f>
        <v>-8.01083591331269</v>
      </c>
      <c r="T2151" s="0" t="n">
        <f aca="false">IF(J2151=1,(MIN(30,(D2151-C2151)))*(K2151/(K2151+L2151))*(O2151/(O2151+P2151)),(MAX(-30,(D2151-C2151)))*(L2151/(K2151+L2151))*(P2151/(P2151+O2151)))</f>
        <v>0</v>
      </c>
      <c r="U2151" s="7" t="n">
        <v>43089</v>
      </c>
    </row>
    <row r="2152" customFormat="false" ht="15" hidden="false" customHeight="false" outlineLevel="0" collapsed="false">
      <c r="A2152" s="0" t="s">
        <v>33</v>
      </c>
      <c r="B2152" s="0" t="s">
        <v>272</v>
      </c>
      <c r="C2152" s="0" t="n">
        <v>75</v>
      </c>
      <c r="D2152" s="0" t="n">
        <v>67</v>
      </c>
      <c r="E2152" s="0" t="n">
        <v>36</v>
      </c>
      <c r="F2152" s="0" t="n">
        <v>35</v>
      </c>
      <c r="G2152" s="0" t="n">
        <v>10</v>
      </c>
      <c r="H2152" s="0" t="n">
        <v>12</v>
      </c>
      <c r="I2152" s="0" t="n">
        <v>1</v>
      </c>
      <c r="J2152" s="0" t="n">
        <v>0</v>
      </c>
      <c r="K2152" s="0" t="n">
        <f aca="false">VLOOKUP(A2152,'Team Data'!$A$1:$E$659,2,FALSE())</f>
        <v>20</v>
      </c>
      <c r="L2152" s="0" t="n">
        <f aca="false">VLOOKUP(A2152,'Team Data'!$A$1:$E$659,3,FALSE())</f>
        <v>13</v>
      </c>
      <c r="M2152" s="0" t="n">
        <f aca="false">VLOOKUP(B2152,'Team Data'!$A$1:$E$659,2,FALSE())</f>
        <v>14</v>
      </c>
      <c r="N2152" s="0" t="n">
        <f aca="false">VLOOKUP(B2152,'Team Data'!$A$1:$E$659,3,FALSE())</f>
        <v>17</v>
      </c>
      <c r="O2152" s="0" t="n">
        <f aca="false">VLOOKUP(A2152,'Team Data'!$A$1:$E$659,4,FALSE())</f>
        <v>562</v>
      </c>
      <c r="P2152" s="0" t="n">
        <f aca="false">VLOOKUP(A2152,'Team Data'!$A$1:$E$659,5,FALSE())</f>
        <v>491</v>
      </c>
      <c r="Q2152" s="0" t="n">
        <f aca="false">VLOOKUP(B2152,'Team Data'!$A$1:$E$659,4,FALSE())</f>
        <v>453</v>
      </c>
      <c r="R2152" s="0" t="n">
        <f aca="false">VLOOKUP(B2152,'Team Data'!$A$1:$E$659,5,FALSE())</f>
        <v>480</v>
      </c>
      <c r="S2152" s="0" t="n">
        <f aca="false">IF(I2152=1,(MIN(30,(C2152-D2152)))*(M2152/(M2152+N2152))*(Q2152/(Q2152+R2152)),(MAX(-30,(C2152-D2152)))*(N2152/(M2152+N2152))*(R2152/(R2152+Q2152)))</f>
        <v>1.75417487812468</v>
      </c>
      <c r="T2152" s="0" t="n">
        <f aca="false">IF(J2152=1,(MIN(30,(D2152-C2152)))*(K2152/(K2152+L2152))*(O2152/(O2152+P2152)),(MAX(-30,(D2152-C2152)))*(L2152/(K2152+L2152))*(P2152/(P2152+O2152)))</f>
        <v>-1.46950991395436</v>
      </c>
      <c r="U2152" s="7" t="n">
        <v>43089</v>
      </c>
    </row>
    <row r="2153" customFormat="false" ht="15" hidden="false" customHeight="false" outlineLevel="0" collapsed="false">
      <c r="A2153" s="0" t="s">
        <v>280</v>
      </c>
      <c r="B2153" s="0" t="s">
        <v>250</v>
      </c>
      <c r="C2153" s="0" t="n">
        <v>77</v>
      </c>
      <c r="D2153" s="0" t="n">
        <v>73</v>
      </c>
      <c r="E2153" s="0" t="n">
        <v>36</v>
      </c>
      <c r="F2153" s="0" t="n">
        <v>48</v>
      </c>
      <c r="G2153" s="0" t="n">
        <v>13</v>
      </c>
      <c r="H2153" s="0" t="n">
        <v>19</v>
      </c>
      <c r="I2153" s="0" t="n">
        <v>1</v>
      </c>
      <c r="J2153" s="0" t="n">
        <v>0</v>
      </c>
      <c r="K2153" s="0" t="n">
        <f aca="false">VLOOKUP(A2153,'Team Data'!$A$1:$E$659,2,FALSE())</f>
        <v>16</v>
      </c>
      <c r="L2153" s="0" t="n">
        <f aca="false">VLOOKUP(A2153,'Team Data'!$A$1:$E$659,3,FALSE())</f>
        <v>17</v>
      </c>
      <c r="M2153" s="0" t="n">
        <f aca="false">VLOOKUP(B2153,'Team Data'!$A$1:$E$659,2,FALSE())</f>
        <v>16</v>
      </c>
      <c r="N2153" s="0" t="n">
        <f aca="false">VLOOKUP(B2153,'Team Data'!$A$1:$E$659,3,FALSE())</f>
        <v>16</v>
      </c>
      <c r="O2153" s="0" t="n">
        <f aca="false">VLOOKUP(A2153,'Team Data'!$A$1:$E$659,4,FALSE())</f>
        <v>652</v>
      </c>
      <c r="P2153" s="0" t="n">
        <f aca="false">VLOOKUP(A2153,'Team Data'!$A$1:$E$659,5,FALSE())</f>
        <v>412</v>
      </c>
      <c r="Q2153" s="0" t="n">
        <f aca="false">VLOOKUP(B2153,'Team Data'!$A$1:$E$659,4,FALSE())</f>
        <v>549</v>
      </c>
      <c r="R2153" s="0" t="n">
        <f aca="false">VLOOKUP(B2153,'Team Data'!$A$1:$E$659,5,FALSE())</f>
        <v>500</v>
      </c>
      <c r="S2153" s="0" t="n">
        <f aca="false">IF(I2153=1,(MIN(30,(C2153-D2153)))*(M2153/(M2153+N2153))*(Q2153/(Q2153+R2153)),(MAX(-30,(C2153-D2153)))*(N2153/(M2153+N2153))*(R2153/(R2153+Q2153)))</f>
        <v>1.0467111534795</v>
      </c>
      <c r="T2153" s="0" t="n">
        <f aca="false">IF(J2153=1,(MIN(30,(D2153-C2153)))*(K2153/(K2153+L2153))*(O2153/(O2153+P2153)),(MAX(-30,(D2153-C2153)))*(L2153/(K2153+L2153))*(P2153/(P2153+O2153)))</f>
        <v>-0.797903850535429</v>
      </c>
      <c r="U2153" s="7" t="n">
        <v>43089</v>
      </c>
    </row>
    <row r="2154" customFormat="false" ht="15" hidden="false" customHeight="false" outlineLevel="0" collapsed="false">
      <c r="A2154" s="0" t="s">
        <v>115</v>
      </c>
      <c r="B2154" s="0" t="s">
        <v>234</v>
      </c>
      <c r="C2154" s="0" t="n">
        <v>70</v>
      </c>
      <c r="D2154" s="0" t="n">
        <v>59</v>
      </c>
      <c r="E2154" s="0" t="n">
        <v>42</v>
      </c>
      <c r="F2154" s="0" t="n">
        <v>35</v>
      </c>
      <c r="G2154" s="0" t="n">
        <v>10</v>
      </c>
      <c r="H2154" s="0" t="n">
        <v>12</v>
      </c>
      <c r="I2154" s="0" t="n">
        <v>1</v>
      </c>
      <c r="J2154" s="0" t="n">
        <v>0</v>
      </c>
      <c r="K2154" s="0" t="n">
        <f aca="false">VLOOKUP(A2154,'Team Data'!$A$1:$E$659,2,FALSE())</f>
        <v>27</v>
      </c>
      <c r="L2154" s="0" t="n">
        <f aca="false">VLOOKUP(A2154,'Team Data'!$A$1:$E$659,3,FALSE())</f>
        <v>8</v>
      </c>
      <c r="M2154" s="0" t="n">
        <f aca="false">VLOOKUP(B2154,'Team Data'!$A$1:$E$659,2,FALSE())</f>
        <v>19</v>
      </c>
      <c r="N2154" s="0" t="n">
        <f aca="false">VLOOKUP(B2154,'Team Data'!$A$1:$E$659,3,FALSE())</f>
        <v>13</v>
      </c>
      <c r="O2154" s="0" t="n">
        <f aca="false">VLOOKUP(A2154,'Team Data'!$A$1:$E$659,4,FALSE())</f>
        <v>625</v>
      </c>
      <c r="P2154" s="0" t="n">
        <f aca="false">VLOOKUP(A2154,'Team Data'!$A$1:$E$659,5,FALSE())</f>
        <v>506</v>
      </c>
      <c r="Q2154" s="0" t="n">
        <f aca="false">VLOOKUP(B2154,'Team Data'!$A$1:$E$659,4,FALSE())</f>
        <v>655</v>
      </c>
      <c r="R2154" s="0" t="n">
        <f aca="false">VLOOKUP(B2154,'Team Data'!$A$1:$E$659,5,FALSE())</f>
        <v>411</v>
      </c>
      <c r="S2154" s="0" t="n">
        <f aca="false">IF(I2154=1,(MIN(30,(C2154-D2154)))*(M2154/(M2154+N2154))*(Q2154/(Q2154+R2154)),(MAX(-30,(C2154-D2154)))*(N2154/(M2154+N2154))*(R2154/(R2154+Q2154)))</f>
        <v>4.01310389305816</v>
      </c>
      <c r="T2154" s="0" t="n">
        <f aca="false">IF(J2154=1,(MIN(30,(D2154-C2154)))*(K2154/(K2154+L2154))*(O2154/(O2154+P2154)),(MAX(-30,(D2154-C2154)))*(L2154/(K2154+L2154))*(P2154/(P2154+O2154)))</f>
        <v>-1.12487053176708</v>
      </c>
      <c r="U2154" s="7" t="n">
        <v>43089</v>
      </c>
    </row>
    <row r="2155" customFormat="false" ht="15" hidden="false" customHeight="false" outlineLevel="0" collapsed="false">
      <c r="A2155" s="0" t="s">
        <v>62</v>
      </c>
      <c r="B2155" s="0" t="s">
        <v>342</v>
      </c>
      <c r="C2155" s="0" t="n">
        <v>38</v>
      </c>
      <c r="D2155" s="0" t="n">
        <v>77</v>
      </c>
      <c r="E2155" s="0" t="n">
        <v>41</v>
      </c>
      <c r="F2155" s="0" t="n">
        <v>56</v>
      </c>
      <c r="G2155" s="0" t="n">
        <v>28</v>
      </c>
      <c r="H2155" s="0" t="n">
        <v>8</v>
      </c>
      <c r="I2155" s="0" t="n">
        <v>0</v>
      </c>
      <c r="J2155" s="0" t="n">
        <v>1</v>
      </c>
      <c r="K2155" s="0" t="n">
        <f aca="false">VLOOKUP(A2155,'Team Data'!$A$1:$E$659,2,FALSE())</f>
        <v>5</v>
      </c>
      <c r="L2155" s="0" t="n">
        <f aca="false">VLOOKUP(A2155,'Team Data'!$A$1:$E$659,3,FALSE())</f>
        <v>27</v>
      </c>
      <c r="M2155" s="0" t="n">
        <f aca="false">VLOOKUP(B2155,'Team Data'!$A$1:$E$659,2,FALSE())</f>
        <v>26</v>
      </c>
      <c r="N2155" s="0" t="n">
        <f aca="false">VLOOKUP(B2155,'Team Data'!$A$1:$E$659,3,FALSE())</f>
        <v>10</v>
      </c>
      <c r="O2155" s="0" t="n">
        <f aca="false">VLOOKUP(A2155,'Team Data'!$A$1:$E$659,4,FALSE())</f>
        <v>512</v>
      </c>
      <c r="P2155" s="0" t="n">
        <f aca="false">VLOOKUP(A2155,'Team Data'!$A$1:$E$659,5,FALSE())</f>
        <v>548</v>
      </c>
      <c r="Q2155" s="0" t="n">
        <f aca="false">VLOOKUP(B2155,'Team Data'!$A$1:$E$659,4,FALSE())</f>
        <v>708</v>
      </c>
      <c r="R2155" s="0" t="n">
        <f aca="false">VLOOKUP(B2155,'Team Data'!$A$1:$E$659,5,FALSE())</f>
        <v>504</v>
      </c>
      <c r="S2155" s="0" t="n">
        <f aca="false">IF(I2155=1,(MIN(30,(C2155-D2155)))*(M2155/(M2155+N2155))*(Q2155/(Q2155+R2155)),(MAX(-30,(C2155-D2155)))*(N2155/(M2155+N2155))*(R2155/(R2155+Q2155)))</f>
        <v>-3.46534653465347</v>
      </c>
      <c r="T2155" s="0" t="n">
        <f aca="false">IF(J2155=1,(MIN(30,(D2155-C2155)))*(K2155/(K2155+L2155))*(O2155/(O2155+P2155)),(MAX(-30,(D2155-C2155)))*(L2155/(K2155+L2155))*(P2155/(P2155+O2155)))</f>
        <v>2.26415094339623</v>
      </c>
      <c r="U2155" s="7" t="n">
        <v>43090</v>
      </c>
    </row>
    <row r="2156" customFormat="false" ht="15" hidden="false" customHeight="false" outlineLevel="0" collapsed="false">
      <c r="A2156" s="0" t="s">
        <v>337</v>
      </c>
      <c r="B2156" s="0" t="s">
        <v>263</v>
      </c>
      <c r="C2156" s="0" t="n">
        <v>68</v>
      </c>
      <c r="D2156" s="0" t="n">
        <v>89</v>
      </c>
      <c r="E2156" s="0" t="n">
        <v>38</v>
      </c>
      <c r="F2156" s="0" t="n">
        <v>45</v>
      </c>
      <c r="G2156" s="0" t="n">
        <v>15</v>
      </c>
      <c r="H2156" s="0" t="n">
        <v>16</v>
      </c>
      <c r="I2156" s="0" t="n">
        <v>0</v>
      </c>
      <c r="J2156" s="0" t="n">
        <v>1</v>
      </c>
      <c r="K2156" s="0" t="n">
        <f aca="false">VLOOKUP(A2156,'Team Data'!$A$1:$E$659,2,FALSE())</f>
        <v>23</v>
      </c>
      <c r="L2156" s="0" t="n">
        <f aca="false">VLOOKUP(A2156,'Team Data'!$A$1:$E$659,3,FALSE())</f>
        <v>10</v>
      </c>
      <c r="M2156" s="0" t="n">
        <f aca="false">VLOOKUP(B2156,'Team Data'!$A$1:$E$659,2,FALSE())</f>
        <v>22</v>
      </c>
      <c r="N2156" s="0" t="n">
        <f aca="false">VLOOKUP(B2156,'Team Data'!$A$1:$E$659,3,FALSE())</f>
        <v>12</v>
      </c>
      <c r="O2156" s="0" t="n">
        <f aca="false">VLOOKUP(A2156,'Team Data'!$A$1:$E$659,4,FALSE())</f>
        <v>458</v>
      </c>
      <c r="P2156" s="0" t="n">
        <f aca="false">VLOOKUP(A2156,'Team Data'!$A$1:$E$659,5,FALSE())</f>
        <v>534</v>
      </c>
      <c r="Q2156" s="0" t="n">
        <f aca="false">VLOOKUP(B2156,'Team Data'!$A$1:$E$659,4,FALSE())</f>
        <v>670</v>
      </c>
      <c r="R2156" s="0" t="n">
        <f aca="false">VLOOKUP(B2156,'Team Data'!$A$1:$E$659,5,FALSE())</f>
        <v>461</v>
      </c>
      <c r="S2156" s="0" t="n">
        <f aca="false">IF(I2156=1,(MIN(30,(C2156-D2156)))*(M2156/(M2156+N2156))*(Q2156/(Q2156+R2156)),(MAX(-30,(C2156-D2156)))*(N2156/(M2156+N2156))*(R2156/(R2156+Q2156)))</f>
        <v>-3.0210641285692</v>
      </c>
      <c r="T2156" s="0" t="n">
        <f aca="false">IF(J2156=1,(MIN(30,(D2156-C2156)))*(K2156/(K2156+L2156))*(O2156/(O2156+P2156)),(MAX(-30,(D2156-C2156)))*(L2156/(K2156+L2156))*(P2156/(P2156+O2156)))</f>
        <v>6.7575146627566</v>
      </c>
      <c r="U2156" s="7" t="n">
        <v>43090</v>
      </c>
    </row>
    <row r="2157" customFormat="false" ht="15" hidden="false" customHeight="false" outlineLevel="0" collapsed="false">
      <c r="A2157" s="0" t="s">
        <v>141</v>
      </c>
      <c r="B2157" s="0" t="s">
        <v>63</v>
      </c>
      <c r="C2157" s="0" t="n">
        <v>71</v>
      </c>
      <c r="D2157" s="0" t="n">
        <v>80</v>
      </c>
      <c r="E2157" s="0" t="n">
        <v>36</v>
      </c>
      <c r="F2157" s="0" t="n">
        <v>38</v>
      </c>
      <c r="G2157" s="0" t="n">
        <v>13</v>
      </c>
      <c r="H2157" s="0" t="n">
        <v>9</v>
      </c>
      <c r="I2157" s="0" t="n">
        <v>0</v>
      </c>
      <c r="J2157" s="0" t="n">
        <v>1</v>
      </c>
      <c r="K2157" s="0" t="n">
        <f aca="false">VLOOKUP(A2157,'Team Data'!$A$1:$E$659,2,FALSE())</f>
        <v>10</v>
      </c>
      <c r="L2157" s="0" t="n">
        <f aca="false">VLOOKUP(A2157,'Team Data'!$A$1:$E$659,3,FALSE())</f>
        <v>21</v>
      </c>
      <c r="M2157" s="0" t="n">
        <f aca="false">VLOOKUP(B2157,'Team Data'!$A$1:$E$659,2,FALSE())</f>
        <v>12</v>
      </c>
      <c r="N2157" s="0" t="n">
        <f aca="false">VLOOKUP(B2157,'Team Data'!$A$1:$E$659,3,FALSE())</f>
        <v>16</v>
      </c>
      <c r="O2157" s="0" t="n">
        <f aca="false">VLOOKUP(A2157,'Team Data'!$A$1:$E$659,4,FALSE())</f>
        <v>459</v>
      </c>
      <c r="P2157" s="0" t="n">
        <f aca="false">VLOOKUP(A2157,'Team Data'!$A$1:$E$659,5,FALSE())</f>
        <v>493</v>
      </c>
      <c r="Q2157" s="0" t="n">
        <f aca="false">VLOOKUP(B2157,'Team Data'!$A$1:$E$659,4,FALSE())</f>
        <v>415</v>
      </c>
      <c r="R2157" s="0" t="n">
        <f aca="false">VLOOKUP(B2157,'Team Data'!$A$1:$E$659,5,FALSE())</f>
        <v>428</v>
      </c>
      <c r="S2157" s="0" t="n">
        <f aca="false">IF(I2157=1,(MIN(30,(C2157-D2157)))*(M2157/(M2157+N2157))*(Q2157/(Q2157+R2157)),(MAX(-30,(C2157-D2157)))*(N2157/(M2157+N2157))*(R2157/(R2157+Q2157)))</f>
        <v>-2.61108286731063</v>
      </c>
      <c r="T2157" s="0" t="n">
        <f aca="false">IF(J2157=1,(MIN(30,(D2157-C2157)))*(K2157/(K2157+L2157))*(O2157/(O2157+P2157)),(MAX(-30,(D2157-C2157)))*(L2157/(K2157+L2157))*(P2157/(P2157+O2157)))</f>
        <v>1.39976958525346</v>
      </c>
      <c r="U2157" s="7" t="n">
        <v>43090</v>
      </c>
    </row>
    <row r="2158" customFormat="false" ht="15" hidden="false" customHeight="false" outlineLevel="0" collapsed="false">
      <c r="A2158" s="0" t="s">
        <v>205</v>
      </c>
      <c r="B2158" s="0" t="s">
        <v>130</v>
      </c>
      <c r="C2158" s="0" t="n">
        <v>83</v>
      </c>
      <c r="D2158" s="0" t="n">
        <v>72</v>
      </c>
      <c r="E2158" s="0" t="n">
        <v>36</v>
      </c>
      <c r="F2158" s="0" t="n">
        <v>30</v>
      </c>
      <c r="G2158" s="0" t="n">
        <v>17</v>
      </c>
      <c r="H2158" s="0" t="n">
        <v>10</v>
      </c>
      <c r="I2158" s="0" t="n">
        <v>1</v>
      </c>
      <c r="J2158" s="0" t="n">
        <v>0</v>
      </c>
      <c r="K2158" s="0" t="n">
        <f aca="false">VLOOKUP(A2158,'Team Data'!$A$1:$E$659,2,FALSE())</f>
        <v>5</v>
      </c>
      <c r="L2158" s="0" t="n">
        <f aca="false">VLOOKUP(A2158,'Team Data'!$A$1:$E$659,3,FALSE())</f>
        <v>27</v>
      </c>
      <c r="M2158" s="0" t="n">
        <f aca="false">VLOOKUP(B2158,'Team Data'!$A$1:$E$659,2,FALSE())</f>
        <v>15</v>
      </c>
      <c r="N2158" s="0" t="n">
        <f aca="false">VLOOKUP(B2158,'Team Data'!$A$1:$E$659,3,FALSE())</f>
        <v>18</v>
      </c>
      <c r="O2158" s="0" t="n">
        <f aca="false">VLOOKUP(A2158,'Team Data'!$A$1:$E$659,4,FALSE())</f>
        <v>550</v>
      </c>
      <c r="P2158" s="0" t="n">
        <f aca="false">VLOOKUP(A2158,'Team Data'!$A$1:$E$659,5,FALSE())</f>
        <v>448</v>
      </c>
      <c r="Q2158" s="0" t="n">
        <f aca="false">VLOOKUP(B2158,'Team Data'!$A$1:$E$659,4,FALSE())</f>
        <v>463</v>
      </c>
      <c r="R2158" s="0" t="n">
        <f aca="false">VLOOKUP(B2158,'Team Data'!$A$1:$E$659,5,FALSE())</f>
        <v>494</v>
      </c>
      <c r="S2158" s="0" t="n">
        <f aca="false">IF(I2158=1,(MIN(30,(C2158-D2158)))*(M2158/(M2158+N2158))*(Q2158/(Q2158+R2158)),(MAX(-30,(C2158-D2158)))*(N2158/(M2158+N2158))*(R2158/(R2158+Q2158)))</f>
        <v>2.41901776384535</v>
      </c>
      <c r="T2158" s="0" t="n">
        <f aca="false">IF(J2158=1,(MIN(30,(D2158-C2158)))*(K2158/(K2158+L2158))*(O2158/(O2158+P2158)),(MAX(-30,(D2158-C2158)))*(L2158/(K2158+L2158))*(P2158/(P2158+O2158)))</f>
        <v>-4.16633266533066</v>
      </c>
      <c r="U2158" s="7" t="n">
        <v>43090</v>
      </c>
    </row>
    <row r="2159" customFormat="false" ht="15" hidden="false" customHeight="false" outlineLevel="0" collapsed="false">
      <c r="A2159" s="0" t="s">
        <v>40</v>
      </c>
      <c r="B2159" s="0" t="s">
        <v>69</v>
      </c>
      <c r="C2159" s="0" t="n">
        <v>62</v>
      </c>
      <c r="D2159" s="0" t="n">
        <v>76</v>
      </c>
      <c r="E2159" s="0" t="n">
        <v>24</v>
      </c>
      <c r="F2159" s="0" t="n">
        <v>39</v>
      </c>
      <c r="G2159" s="0" t="n">
        <v>11</v>
      </c>
      <c r="H2159" s="0" t="n">
        <v>12</v>
      </c>
      <c r="I2159" s="0" t="n">
        <v>0</v>
      </c>
      <c r="J2159" s="0" t="n">
        <v>1</v>
      </c>
      <c r="K2159" s="0" t="n">
        <f aca="false">VLOOKUP(A2159,'Team Data'!$A$1:$E$659,2,FALSE())</f>
        <v>12</v>
      </c>
      <c r="L2159" s="0" t="n">
        <f aca="false">VLOOKUP(A2159,'Team Data'!$A$1:$E$659,3,FALSE())</f>
        <v>18</v>
      </c>
      <c r="M2159" s="0" t="n">
        <f aca="false">VLOOKUP(B2159,'Team Data'!$A$1:$E$659,2,FALSE())</f>
        <v>14</v>
      </c>
      <c r="N2159" s="0" t="n">
        <f aca="false">VLOOKUP(B2159,'Team Data'!$A$1:$E$659,3,FALSE())</f>
        <v>19</v>
      </c>
      <c r="O2159" s="0" t="n">
        <f aca="false">VLOOKUP(A2159,'Team Data'!$A$1:$E$659,4,FALSE())</f>
        <v>502</v>
      </c>
      <c r="P2159" s="0" t="n">
        <f aca="false">VLOOKUP(A2159,'Team Data'!$A$1:$E$659,5,FALSE())</f>
        <v>400</v>
      </c>
      <c r="Q2159" s="0" t="n">
        <f aca="false">VLOOKUP(B2159,'Team Data'!$A$1:$E$659,4,FALSE())</f>
        <v>518</v>
      </c>
      <c r="R2159" s="0" t="n">
        <f aca="false">VLOOKUP(B2159,'Team Data'!$A$1:$E$659,5,FALSE())</f>
        <v>487</v>
      </c>
      <c r="S2159" s="0" t="n">
        <f aca="false">IF(I2159=1,(MIN(30,(C2159-D2159)))*(M2159/(M2159+N2159))*(Q2159/(Q2159+R2159)),(MAX(-30,(C2159-D2159)))*(N2159/(M2159+N2159))*(R2159/(R2159+Q2159)))</f>
        <v>-3.90598522538821</v>
      </c>
      <c r="T2159" s="0" t="n">
        <f aca="false">IF(J2159=1,(MIN(30,(D2159-C2159)))*(K2159/(K2159+L2159))*(O2159/(O2159+P2159)),(MAX(-30,(D2159-C2159)))*(L2159/(K2159+L2159))*(P2159/(P2159+O2159)))</f>
        <v>3.11662971175166</v>
      </c>
      <c r="U2159" s="7" t="n">
        <v>43090</v>
      </c>
    </row>
    <row r="2160" customFormat="false" ht="15" hidden="false" customHeight="false" outlineLevel="0" collapsed="false">
      <c r="A2160" s="0" t="s">
        <v>14</v>
      </c>
      <c r="B2160" s="0" t="s">
        <v>108</v>
      </c>
      <c r="C2160" s="0" t="n">
        <v>53</v>
      </c>
      <c r="D2160" s="0" t="n">
        <v>86</v>
      </c>
      <c r="E2160" s="0" t="n">
        <v>32</v>
      </c>
      <c r="F2160" s="0" t="n">
        <v>45</v>
      </c>
      <c r="G2160" s="0" t="n">
        <v>24</v>
      </c>
      <c r="H2160" s="0" t="n">
        <v>23</v>
      </c>
      <c r="I2160" s="0" t="n">
        <v>0</v>
      </c>
      <c r="J2160" s="0" t="n">
        <v>1</v>
      </c>
      <c r="K2160" s="0" t="n">
        <f aca="false">VLOOKUP(A2160,'Team Data'!$A$1:$E$659,2,FALSE())</f>
        <v>15</v>
      </c>
      <c r="L2160" s="0" t="n">
        <f aca="false">VLOOKUP(A2160,'Team Data'!$A$1:$E$659,3,FALSE())</f>
        <v>18</v>
      </c>
      <c r="M2160" s="0" t="n">
        <f aca="false">VLOOKUP(B2160,'Team Data'!$A$1:$E$659,2,FALSE())</f>
        <v>19</v>
      </c>
      <c r="N2160" s="0" t="n">
        <f aca="false">VLOOKUP(B2160,'Team Data'!$A$1:$E$659,3,FALSE())</f>
        <v>16</v>
      </c>
      <c r="O2160" s="0" t="n">
        <f aca="false">VLOOKUP(A2160,'Team Data'!$A$1:$E$659,4,FALSE())</f>
        <v>482</v>
      </c>
      <c r="P2160" s="0" t="n">
        <f aca="false">VLOOKUP(A2160,'Team Data'!$A$1:$E$659,5,FALSE())</f>
        <v>535</v>
      </c>
      <c r="Q2160" s="0" t="n">
        <f aca="false">VLOOKUP(B2160,'Team Data'!$A$1:$E$659,4,FALSE())</f>
        <v>472</v>
      </c>
      <c r="R2160" s="0" t="n">
        <f aca="false">VLOOKUP(B2160,'Team Data'!$A$1:$E$659,5,FALSE())</f>
        <v>580</v>
      </c>
      <c r="S2160" s="0" t="n">
        <f aca="false">IF(I2160=1,(MIN(30,(C2160-D2160)))*(M2160/(M2160+N2160))*(Q2160/(Q2160+R2160)),(MAX(-30,(C2160-D2160)))*(N2160/(M2160+N2160))*(R2160/(R2160+Q2160)))</f>
        <v>-7.56110809342749</v>
      </c>
      <c r="T2160" s="0" t="n">
        <f aca="false">IF(J2160=1,(MIN(30,(D2160-C2160)))*(K2160/(K2160+L2160))*(O2160/(O2160+P2160)),(MAX(-30,(D2160-C2160)))*(L2160/(K2160+L2160))*(P2160/(P2160+O2160)))</f>
        <v>6.46285867524806</v>
      </c>
      <c r="U2160" s="7" t="n">
        <v>43090</v>
      </c>
    </row>
    <row r="2161" customFormat="false" ht="15" hidden="false" customHeight="false" outlineLevel="0" collapsed="false">
      <c r="A2161" s="0" t="s">
        <v>102</v>
      </c>
      <c r="B2161" s="0" t="s">
        <v>163</v>
      </c>
      <c r="C2161" s="0" t="n">
        <v>71</v>
      </c>
      <c r="D2161" s="0" t="n">
        <v>63</v>
      </c>
      <c r="E2161" s="0" t="n">
        <v>31</v>
      </c>
      <c r="F2161" s="0" t="n">
        <v>34</v>
      </c>
      <c r="G2161" s="0" t="n">
        <v>12</v>
      </c>
      <c r="H2161" s="0" t="n">
        <v>15</v>
      </c>
      <c r="I2161" s="0" t="n">
        <v>1</v>
      </c>
      <c r="J2161" s="0" t="n">
        <v>0</v>
      </c>
      <c r="K2161" s="0" t="n">
        <f aca="false">VLOOKUP(A2161,'Team Data'!$A$1:$E$659,2,FALSE())</f>
        <v>24</v>
      </c>
      <c r="L2161" s="0" t="n">
        <f aca="false">VLOOKUP(A2161,'Team Data'!$A$1:$E$659,3,FALSE())</f>
        <v>11</v>
      </c>
      <c r="M2161" s="0" t="n">
        <f aca="false">VLOOKUP(B2161,'Team Data'!$A$1:$E$659,2,FALSE())</f>
        <v>13</v>
      </c>
      <c r="N2161" s="0" t="n">
        <f aca="false">VLOOKUP(B2161,'Team Data'!$A$1:$E$659,3,FALSE())</f>
        <v>20</v>
      </c>
      <c r="O2161" s="0" t="n">
        <f aca="false">VLOOKUP(A2161,'Team Data'!$A$1:$E$659,4,FALSE())</f>
        <v>527</v>
      </c>
      <c r="P2161" s="0" t="n">
        <f aca="false">VLOOKUP(A2161,'Team Data'!$A$1:$E$659,5,FALSE())</f>
        <v>561</v>
      </c>
      <c r="Q2161" s="0" t="n">
        <f aca="false">VLOOKUP(B2161,'Team Data'!$A$1:$E$659,4,FALSE())</f>
        <v>540</v>
      </c>
      <c r="R2161" s="0" t="n">
        <f aca="false">VLOOKUP(B2161,'Team Data'!$A$1:$E$659,5,FALSE())</f>
        <v>528</v>
      </c>
      <c r="S2161" s="0" t="n">
        <f aca="false">IF(I2161=1,(MIN(30,(C2161-D2161)))*(M2161/(M2161+N2161))*(Q2161/(Q2161+R2161)),(MAX(-30,(C2161-D2161)))*(N2161/(M2161+N2161))*(R2161/(R2161+Q2161)))</f>
        <v>1.59346271705822</v>
      </c>
      <c r="T2161" s="0" t="n">
        <f aca="false">IF(J2161=1,(MIN(30,(D2161-C2161)))*(K2161/(K2161+L2161))*(O2161/(O2161+P2161)),(MAX(-30,(D2161-C2161)))*(L2161/(K2161+L2161))*(P2161/(P2161+O2161)))</f>
        <v>-1.29642857142857</v>
      </c>
      <c r="U2161" s="7" t="n">
        <v>43090</v>
      </c>
    </row>
    <row r="2162" customFormat="false" ht="15" hidden="false" customHeight="false" outlineLevel="0" collapsed="false">
      <c r="A2162" s="0" t="s">
        <v>204</v>
      </c>
      <c r="B2162" s="0" t="s">
        <v>277</v>
      </c>
      <c r="C2162" s="0" t="n">
        <v>65</v>
      </c>
      <c r="D2162" s="0" t="n">
        <v>84</v>
      </c>
      <c r="E2162" s="0" t="n">
        <v>35</v>
      </c>
      <c r="F2162" s="0" t="n">
        <v>35</v>
      </c>
      <c r="G2162" s="0" t="n">
        <v>18</v>
      </c>
      <c r="H2162" s="0" t="n">
        <v>11</v>
      </c>
      <c r="I2162" s="0" t="n">
        <v>0</v>
      </c>
      <c r="J2162" s="0" t="n">
        <v>1</v>
      </c>
      <c r="K2162" s="0" t="n">
        <f aca="false">VLOOKUP(A2162,'Team Data'!$A$1:$E$659,2,FALSE())</f>
        <v>23</v>
      </c>
      <c r="L2162" s="0" t="n">
        <f aca="false">VLOOKUP(A2162,'Team Data'!$A$1:$E$659,3,FALSE())</f>
        <v>10</v>
      </c>
      <c r="M2162" s="0" t="n">
        <f aca="false">VLOOKUP(B2162,'Team Data'!$A$1:$E$659,2,FALSE())</f>
        <v>26</v>
      </c>
      <c r="N2162" s="0" t="n">
        <f aca="false">VLOOKUP(B2162,'Team Data'!$A$1:$E$659,3,FALSE())</f>
        <v>8</v>
      </c>
      <c r="O2162" s="0" t="n">
        <f aca="false">VLOOKUP(A2162,'Team Data'!$A$1:$E$659,4,FALSE())</f>
        <v>563</v>
      </c>
      <c r="P2162" s="0" t="n">
        <f aca="false">VLOOKUP(A2162,'Team Data'!$A$1:$E$659,5,FALSE())</f>
        <v>481</v>
      </c>
      <c r="Q2162" s="0" t="n">
        <f aca="false">VLOOKUP(B2162,'Team Data'!$A$1:$E$659,4,FALSE())</f>
        <v>598</v>
      </c>
      <c r="R2162" s="0" t="n">
        <f aca="false">VLOOKUP(B2162,'Team Data'!$A$1:$E$659,5,FALSE())</f>
        <v>514</v>
      </c>
      <c r="S2162" s="0" t="n">
        <f aca="false">IF(I2162=1,(MIN(30,(C2162-D2162)))*(M2162/(M2162+N2162))*(Q2162/(Q2162+R2162)),(MAX(-30,(C2162-D2162)))*(N2162/(M2162+N2162))*(R2162/(R2162+Q2162)))</f>
        <v>-2.06644096487516</v>
      </c>
      <c r="T2162" s="0" t="n">
        <f aca="false">IF(J2162=1,(MIN(30,(D2162-C2162)))*(K2162/(K2162+L2162))*(O2162/(O2162+P2162)),(MAX(-30,(D2162-C2162)))*(L2162/(K2162+L2162))*(P2162/(P2162+O2162)))</f>
        <v>7.14126901195867</v>
      </c>
      <c r="U2162" s="7" t="n">
        <v>43090</v>
      </c>
    </row>
    <row r="2163" customFormat="false" ht="15" hidden="false" customHeight="false" outlineLevel="0" collapsed="false">
      <c r="A2163" s="0" t="s">
        <v>162</v>
      </c>
      <c r="B2163" s="0" t="s">
        <v>128</v>
      </c>
      <c r="C2163" s="0" t="n">
        <v>49</v>
      </c>
      <c r="D2163" s="0" t="n">
        <v>55</v>
      </c>
      <c r="E2163" s="0" t="n">
        <v>37</v>
      </c>
      <c r="F2163" s="0" t="n">
        <v>40</v>
      </c>
      <c r="G2163" s="0" t="n">
        <v>12</v>
      </c>
      <c r="H2163" s="0" t="n">
        <v>17</v>
      </c>
      <c r="I2163" s="0" t="n">
        <v>0</v>
      </c>
      <c r="J2163" s="0" t="n">
        <v>1</v>
      </c>
      <c r="K2163" s="0" t="n">
        <f aca="false">VLOOKUP(A2163,'Team Data'!$A$1:$E$659,2,FALSE())</f>
        <v>7</v>
      </c>
      <c r="L2163" s="0" t="n">
        <f aca="false">VLOOKUP(A2163,'Team Data'!$A$1:$E$659,3,FALSE())</f>
        <v>25</v>
      </c>
      <c r="M2163" s="0" t="n">
        <f aca="false">VLOOKUP(B2163,'Team Data'!$A$1:$E$659,2,FALSE())</f>
        <v>12</v>
      </c>
      <c r="N2163" s="0" t="n">
        <f aca="false">VLOOKUP(B2163,'Team Data'!$A$1:$E$659,3,FALSE())</f>
        <v>18</v>
      </c>
      <c r="O2163" s="0" t="n">
        <f aca="false">VLOOKUP(A2163,'Team Data'!$A$1:$E$659,4,FALSE())</f>
        <v>467</v>
      </c>
      <c r="P2163" s="0" t="n">
        <f aca="false">VLOOKUP(A2163,'Team Data'!$A$1:$E$659,5,FALSE())</f>
        <v>524</v>
      </c>
      <c r="Q2163" s="0" t="n">
        <f aca="false">VLOOKUP(B2163,'Team Data'!$A$1:$E$659,4,FALSE())</f>
        <v>594</v>
      </c>
      <c r="R2163" s="0" t="n">
        <f aca="false">VLOOKUP(B2163,'Team Data'!$A$1:$E$659,5,FALSE())</f>
        <v>420</v>
      </c>
      <c r="S2163" s="0" t="n">
        <f aca="false">IF(I2163=1,(MIN(30,(C2163-D2163)))*(M2163/(M2163+N2163))*(Q2163/(Q2163+R2163)),(MAX(-30,(C2163-D2163)))*(N2163/(M2163+N2163))*(R2163/(R2163+Q2163)))</f>
        <v>-1.49112426035503</v>
      </c>
      <c r="T2163" s="0" t="n">
        <f aca="false">IF(J2163=1,(MIN(30,(D2163-C2163)))*(K2163/(K2163+L2163))*(O2163/(O2163+P2163)),(MAX(-30,(D2163-C2163)))*(L2163/(K2163+L2163))*(P2163/(P2163+O2163)))</f>
        <v>0.618504036326943</v>
      </c>
      <c r="U2163" s="7" t="n">
        <v>43090</v>
      </c>
    </row>
    <row r="2164" customFormat="false" ht="15" hidden="false" customHeight="false" outlineLevel="0" collapsed="false">
      <c r="A2164" s="0" t="s">
        <v>116</v>
      </c>
      <c r="B2164" s="0" t="s">
        <v>332</v>
      </c>
      <c r="C2164" s="0" t="n">
        <v>48</v>
      </c>
      <c r="D2164" s="0" t="n">
        <v>81</v>
      </c>
      <c r="E2164" s="0" t="n">
        <v>38</v>
      </c>
      <c r="F2164" s="0" t="n">
        <v>45</v>
      </c>
      <c r="G2164" s="0" t="n">
        <v>14</v>
      </c>
      <c r="H2164" s="0" t="n">
        <v>14</v>
      </c>
      <c r="I2164" s="0" t="n">
        <v>0</v>
      </c>
      <c r="J2164" s="0" t="n">
        <v>1</v>
      </c>
      <c r="K2164" s="0" t="n">
        <f aca="false">VLOOKUP(A2164,'Team Data'!$A$1:$E$659,2,FALSE())</f>
        <v>6</v>
      </c>
      <c r="L2164" s="0" t="n">
        <f aca="false">VLOOKUP(A2164,'Team Data'!$A$1:$E$659,3,FALSE())</f>
        <v>25</v>
      </c>
      <c r="M2164" s="0" t="n">
        <f aca="false">VLOOKUP(B2164,'Team Data'!$A$1:$E$659,2,FALSE())</f>
        <v>12</v>
      </c>
      <c r="N2164" s="0" t="n">
        <f aca="false">VLOOKUP(B2164,'Team Data'!$A$1:$E$659,3,FALSE())</f>
        <v>20</v>
      </c>
      <c r="O2164" s="0" t="n">
        <f aca="false">VLOOKUP(A2164,'Team Data'!$A$1:$E$659,4,FALSE())</f>
        <v>465</v>
      </c>
      <c r="P2164" s="0" t="n">
        <f aca="false">VLOOKUP(A2164,'Team Data'!$A$1:$E$659,5,FALSE())</f>
        <v>438</v>
      </c>
      <c r="Q2164" s="0" t="n">
        <f aca="false">VLOOKUP(B2164,'Team Data'!$A$1:$E$659,4,FALSE())</f>
        <v>669</v>
      </c>
      <c r="R2164" s="0" t="n">
        <f aca="false">VLOOKUP(B2164,'Team Data'!$A$1:$E$659,5,FALSE())</f>
        <v>411</v>
      </c>
      <c r="S2164" s="0" t="n">
        <f aca="false">IF(I2164=1,(MIN(30,(C2164-D2164)))*(M2164/(M2164+N2164))*(Q2164/(Q2164+R2164)),(MAX(-30,(C2164-D2164)))*(N2164/(M2164+N2164))*(R2164/(R2164+Q2164)))</f>
        <v>-7.13541666666667</v>
      </c>
      <c r="T2164" s="0" t="n">
        <f aca="false">IF(J2164=1,(MIN(30,(D2164-C2164)))*(K2164/(K2164+L2164))*(O2164/(O2164+P2164)),(MAX(-30,(D2164-C2164)))*(L2164/(K2164+L2164))*(P2164/(P2164+O2164)))</f>
        <v>2.99003322259136</v>
      </c>
      <c r="U2164" s="7" t="n">
        <v>43090</v>
      </c>
    </row>
    <row r="2165" customFormat="false" ht="15" hidden="false" customHeight="false" outlineLevel="0" collapsed="false">
      <c r="A2165" s="0" t="s">
        <v>132</v>
      </c>
      <c r="B2165" s="0" t="s">
        <v>87</v>
      </c>
      <c r="C2165" s="0" t="n">
        <v>63</v>
      </c>
      <c r="D2165" s="0" t="n">
        <v>72</v>
      </c>
      <c r="E2165" s="0" t="n">
        <v>39</v>
      </c>
      <c r="F2165" s="0" t="n">
        <v>35</v>
      </c>
      <c r="G2165" s="0" t="n">
        <v>18</v>
      </c>
      <c r="H2165" s="0" t="n">
        <v>12</v>
      </c>
      <c r="I2165" s="0" t="n">
        <v>0</v>
      </c>
      <c r="J2165" s="0" t="n">
        <v>1</v>
      </c>
      <c r="K2165" s="0" t="n">
        <f aca="false">VLOOKUP(A2165,'Team Data'!$A$1:$E$659,2,FALSE())</f>
        <v>10</v>
      </c>
      <c r="L2165" s="0" t="n">
        <f aca="false">VLOOKUP(A2165,'Team Data'!$A$1:$E$659,3,FALSE())</f>
        <v>22</v>
      </c>
      <c r="M2165" s="0" t="n">
        <f aca="false">VLOOKUP(B2165,'Team Data'!$A$1:$E$659,2,FALSE())</f>
        <v>21</v>
      </c>
      <c r="N2165" s="0" t="n">
        <f aca="false">VLOOKUP(B2165,'Team Data'!$A$1:$E$659,3,FALSE())</f>
        <v>13</v>
      </c>
      <c r="O2165" s="0" t="n">
        <f aca="false">VLOOKUP(A2165,'Team Data'!$A$1:$E$659,4,FALSE())</f>
        <v>532</v>
      </c>
      <c r="P2165" s="0" t="n">
        <f aca="false">VLOOKUP(A2165,'Team Data'!$A$1:$E$659,5,FALSE())</f>
        <v>476</v>
      </c>
      <c r="Q2165" s="0" t="n">
        <f aca="false">VLOOKUP(B2165,'Team Data'!$A$1:$E$659,4,FALSE())</f>
        <v>684</v>
      </c>
      <c r="R2165" s="0" t="n">
        <f aca="false">VLOOKUP(B2165,'Team Data'!$A$1:$E$659,5,FALSE())</f>
        <v>461</v>
      </c>
      <c r="S2165" s="0" t="n">
        <f aca="false">IF(I2165=1,(MIN(30,(C2165-D2165)))*(M2165/(M2165+N2165))*(Q2165/(Q2165+R2165)),(MAX(-30,(C2165-D2165)))*(N2165/(M2165+N2165))*(R2165/(R2165+Q2165)))</f>
        <v>-1.38548677112767</v>
      </c>
      <c r="T2165" s="0" t="n">
        <f aca="false">IF(J2165=1,(MIN(30,(D2165-C2165)))*(K2165/(K2165+L2165))*(O2165/(O2165+P2165)),(MAX(-30,(D2165-C2165)))*(L2165/(K2165+L2165))*(P2165/(P2165+O2165)))</f>
        <v>1.484375</v>
      </c>
      <c r="U2165" s="7" t="n">
        <v>43090</v>
      </c>
    </row>
    <row r="2166" customFormat="false" ht="15" hidden="false" customHeight="false" outlineLevel="0" collapsed="false">
      <c r="A2166" s="0" t="s">
        <v>157</v>
      </c>
      <c r="B2166" s="0" t="s">
        <v>113</v>
      </c>
      <c r="C2166" s="0" t="n">
        <v>63</v>
      </c>
      <c r="D2166" s="0" t="n">
        <v>61</v>
      </c>
      <c r="E2166" s="0" t="n">
        <v>35</v>
      </c>
      <c r="F2166" s="0" t="n">
        <v>42</v>
      </c>
      <c r="G2166" s="0" t="n">
        <v>16</v>
      </c>
      <c r="H2166" s="0" t="n">
        <v>15</v>
      </c>
      <c r="I2166" s="0" t="n">
        <v>1</v>
      </c>
      <c r="J2166" s="0" t="n">
        <v>0</v>
      </c>
      <c r="K2166" s="0" t="n">
        <f aca="false">VLOOKUP(A2166,'Team Data'!$A$1:$E$659,2,FALSE())</f>
        <v>14</v>
      </c>
      <c r="L2166" s="0" t="n">
        <f aca="false">VLOOKUP(A2166,'Team Data'!$A$1:$E$659,3,FALSE())</f>
        <v>17</v>
      </c>
      <c r="M2166" s="0" t="n">
        <f aca="false">VLOOKUP(B2166,'Team Data'!$A$1:$E$659,2,FALSE())</f>
        <v>19</v>
      </c>
      <c r="N2166" s="0" t="n">
        <f aca="false">VLOOKUP(B2166,'Team Data'!$A$1:$E$659,3,FALSE())</f>
        <v>12</v>
      </c>
      <c r="O2166" s="0" t="n">
        <f aca="false">VLOOKUP(A2166,'Team Data'!$A$1:$E$659,4,FALSE())</f>
        <v>469</v>
      </c>
      <c r="P2166" s="0" t="n">
        <f aca="false">VLOOKUP(A2166,'Team Data'!$A$1:$E$659,5,FALSE())</f>
        <v>528</v>
      </c>
      <c r="Q2166" s="0" t="n">
        <f aca="false">VLOOKUP(B2166,'Team Data'!$A$1:$E$659,4,FALSE())</f>
        <v>498</v>
      </c>
      <c r="R2166" s="0" t="n">
        <f aca="false">VLOOKUP(B2166,'Team Data'!$A$1:$E$659,5,FALSE())</f>
        <v>473</v>
      </c>
      <c r="S2166" s="0" t="n">
        <f aca="false">IF(I2166=1,(MIN(30,(C2166-D2166)))*(M2166/(M2166+N2166))*(Q2166/(Q2166+R2166)),(MAX(-30,(C2166-D2166)))*(N2166/(M2166+N2166))*(R2166/(R2166+Q2166)))</f>
        <v>0.628683432444105</v>
      </c>
      <c r="T2166" s="0" t="n">
        <f aca="false">IF(J2166=1,(MIN(30,(D2166-C2166)))*(K2166/(K2166+L2166))*(O2166/(O2166+P2166)),(MAX(-30,(D2166-C2166)))*(L2166/(K2166+L2166))*(P2166/(P2166+O2166)))</f>
        <v>-0.580839292069758</v>
      </c>
      <c r="U2166" s="7" t="n">
        <v>43090</v>
      </c>
    </row>
    <row r="2167" customFormat="false" ht="15" hidden="false" customHeight="false" outlineLevel="0" collapsed="false">
      <c r="A2167" s="0" t="s">
        <v>299</v>
      </c>
      <c r="B2167" s="0" t="s">
        <v>213</v>
      </c>
      <c r="C2167" s="0" t="n">
        <v>86</v>
      </c>
      <c r="D2167" s="0" t="n">
        <v>97</v>
      </c>
      <c r="E2167" s="0" t="n">
        <v>31</v>
      </c>
      <c r="F2167" s="0" t="n">
        <v>34</v>
      </c>
      <c r="G2167" s="0" t="n">
        <v>12</v>
      </c>
      <c r="H2167" s="0" t="n">
        <v>17</v>
      </c>
      <c r="I2167" s="0" t="n">
        <v>0</v>
      </c>
      <c r="J2167" s="0" t="n">
        <v>1</v>
      </c>
      <c r="K2167" s="0" t="n">
        <f aca="false">VLOOKUP(A2167,'Team Data'!$A$1:$E$659,2,FALSE())</f>
        <v>18</v>
      </c>
      <c r="L2167" s="0" t="n">
        <f aca="false">VLOOKUP(A2167,'Team Data'!$A$1:$E$659,3,FALSE())</f>
        <v>14</v>
      </c>
      <c r="M2167" s="0" t="n">
        <f aca="false">VLOOKUP(B2167,'Team Data'!$A$1:$E$659,2,FALSE())</f>
        <v>19</v>
      </c>
      <c r="N2167" s="0" t="n">
        <f aca="false">VLOOKUP(B2167,'Team Data'!$A$1:$E$659,3,FALSE())</f>
        <v>14</v>
      </c>
      <c r="O2167" s="0" t="n">
        <f aca="false">VLOOKUP(A2167,'Team Data'!$A$1:$E$659,4,FALSE())</f>
        <v>500</v>
      </c>
      <c r="P2167" s="0" t="n">
        <f aca="false">VLOOKUP(A2167,'Team Data'!$A$1:$E$659,5,FALSE())</f>
        <v>469</v>
      </c>
      <c r="Q2167" s="0" t="n">
        <f aca="false">VLOOKUP(B2167,'Team Data'!$A$1:$E$659,4,FALSE())</f>
        <v>541</v>
      </c>
      <c r="R2167" s="0" t="n">
        <f aca="false">VLOOKUP(B2167,'Team Data'!$A$1:$E$659,5,FALSE())</f>
        <v>562</v>
      </c>
      <c r="S2167" s="0" t="n">
        <f aca="false">IF(I2167=1,(MIN(30,(C2167-D2167)))*(M2167/(M2167+N2167))*(Q2167/(Q2167+R2167)),(MAX(-30,(C2167-D2167)))*(N2167/(M2167+N2167))*(R2167/(R2167+Q2167)))</f>
        <v>-2.37775763070414</v>
      </c>
      <c r="T2167" s="0" t="n">
        <f aca="false">IF(J2167=1,(MIN(30,(D2167-C2167)))*(K2167/(K2167+L2167))*(O2167/(O2167+P2167)),(MAX(-30,(D2167-C2167)))*(L2167/(K2167+L2167))*(P2167/(P2167+O2167)))</f>
        <v>3.19272445820433</v>
      </c>
      <c r="U2167" s="7" t="n">
        <v>43090</v>
      </c>
    </row>
    <row r="2168" customFormat="false" ht="15" hidden="false" customHeight="false" outlineLevel="0" collapsed="false">
      <c r="A2168" s="0" t="s">
        <v>156</v>
      </c>
      <c r="B2168" s="0" t="s">
        <v>47</v>
      </c>
      <c r="C2168" s="0" t="n">
        <v>57</v>
      </c>
      <c r="D2168" s="0" t="n">
        <v>84</v>
      </c>
      <c r="E2168" s="0" t="n">
        <v>36</v>
      </c>
      <c r="F2168" s="0" t="n">
        <v>44</v>
      </c>
      <c r="G2168" s="0" t="n">
        <v>8</v>
      </c>
      <c r="H2168" s="0" t="n">
        <v>11</v>
      </c>
      <c r="I2168" s="0" t="n">
        <v>0</v>
      </c>
      <c r="J2168" s="0" t="n">
        <v>1</v>
      </c>
      <c r="K2168" s="0" t="n">
        <f aca="false">VLOOKUP(A2168,'Team Data'!$A$1:$E$659,2,FALSE())</f>
        <v>6</v>
      </c>
      <c r="L2168" s="0" t="n">
        <f aca="false">VLOOKUP(A2168,'Team Data'!$A$1:$E$659,3,FALSE())</f>
        <v>26</v>
      </c>
      <c r="M2168" s="0" t="n">
        <f aca="false">VLOOKUP(B2168,'Team Data'!$A$1:$E$659,2,FALSE())</f>
        <v>14</v>
      </c>
      <c r="N2168" s="0" t="n">
        <f aca="false">VLOOKUP(B2168,'Team Data'!$A$1:$E$659,3,FALSE())</f>
        <v>18</v>
      </c>
      <c r="O2168" s="0" t="n">
        <f aca="false">VLOOKUP(A2168,'Team Data'!$A$1:$E$659,4,FALSE())</f>
        <v>483</v>
      </c>
      <c r="P2168" s="0" t="n">
        <f aca="false">VLOOKUP(A2168,'Team Data'!$A$1:$E$659,5,FALSE())</f>
        <v>480</v>
      </c>
      <c r="Q2168" s="0" t="n">
        <f aca="false">VLOOKUP(B2168,'Team Data'!$A$1:$E$659,4,FALSE())</f>
        <v>456</v>
      </c>
      <c r="R2168" s="0" t="n">
        <f aca="false">VLOOKUP(B2168,'Team Data'!$A$1:$E$659,5,FALSE())</f>
        <v>570</v>
      </c>
      <c r="S2168" s="0" t="n">
        <f aca="false">IF(I2168=1,(MIN(30,(C2168-D2168)))*(M2168/(M2168+N2168))*(Q2168/(Q2168+R2168)),(MAX(-30,(C2168-D2168)))*(N2168/(M2168+N2168))*(R2168/(R2168+Q2168)))</f>
        <v>-8.4375</v>
      </c>
      <c r="T2168" s="0" t="n">
        <f aca="false">IF(J2168=1,(MIN(30,(D2168-C2168)))*(K2168/(K2168+L2168))*(O2168/(O2168+P2168)),(MAX(-30,(D2168-C2168)))*(L2168/(K2168+L2168))*(P2168/(P2168+O2168)))</f>
        <v>2.53913551401869</v>
      </c>
      <c r="U2168" s="7" t="n">
        <v>43090</v>
      </c>
    </row>
    <row r="2169" customFormat="false" ht="15" hidden="false" customHeight="false" outlineLevel="0" collapsed="false">
      <c r="A2169" s="0" t="s">
        <v>231</v>
      </c>
      <c r="B2169" s="0" t="s">
        <v>214</v>
      </c>
      <c r="C2169" s="0" t="n">
        <v>65</v>
      </c>
      <c r="D2169" s="0" t="n">
        <v>84</v>
      </c>
      <c r="E2169" s="0" t="n">
        <v>33</v>
      </c>
      <c r="F2169" s="0" t="n">
        <v>38</v>
      </c>
      <c r="G2169" s="0" t="n">
        <v>18</v>
      </c>
      <c r="H2169" s="0" t="n">
        <v>16</v>
      </c>
      <c r="I2169" s="0" t="n">
        <v>0</v>
      </c>
      <c r="J2169" s="0" t="n">
        <v>1</v>
      </c>
      <c r="K2169" s="0" t="n">
        <f aca="false">VLOOKUP(A2169,'Team Data'!$A$1:$E$659,2,FALSE())</f>
        <v>16</v>
      </c>
      <c r="L2169" s="0" t="n">
        <f aca="false">VLOOKUP(A2169,'Team Data'!$A$1:$E$659,3,FALSE())</f>
        <v>18</v>
      </c>
      <c r="M2169" s="0" t="n">
        <f aca="false">VLOOKUP(B2169,'Team Data'!$A$1:$E$659,2,FALSE())</f>
        <v>14</v>
      </c>
      <c r="N2169" s="0" t="n">
        <f aca="false">VLOOKUP(B2169,'Team Data'!$A$1:$E$659,3,FALSE())</f>
        <v>16</v>
      </c>
      <c r="O2169" s="0" t="n">
        <f aca="false">VLOOKUP(A2169,'Team Data'!$A$1:$E$659,4,FALSE())</f>
        <v>494</v>
      </c>
      <c r="P2169" s="0" t="n">
        <f aca="false">VLOOKUP(A2169,'Team Data'!$A$1:$E$659,5,FALSE())</f>
        <v>587</v>
      </c>
      <c r="Q2169" s="0" t="n">
        <f aca="false">VLOOKUP(B2169,'Team Data'!$A$1:$E$659,4,FALSE())</f>
        <v>515</v>
      </c>
      <c r="R2169" s="0" t="n">
        <f aca="false">VLOOKUP(B2169,'Team Data'!$A$1:$E$659,5,FALSE())</f>
        <v>457</v>
      </c>
      <c r="S2169" s="0" t="n">
        <f aca="false">IF(I2169=1,(MIN(30,(C2169-D2169)))*(M2169/(M2169+N2169))*(Q2169/(Q2169+R2169)),(MAX(-30,(C2169-D2169)))*(N2169/(M2169+N2169))*(R2169/(R2169+Q2169)))</f>
        <v>-4.76433470507545</v>
      </c>
      <c r="T2169" s="0" t="n">
        <f aca="false">IF(J2169=1,(MIN(30,(D2169-C2169)))*(K2169/(K2169+L2169))*(O2169/(O2169+P2169)),(MAX(-30,(D2169-C2169)))*(L2169/(K2169+L2169))*(P2169/(P2169+O2169)))</f>
        <v>4.08597703651303</v>
      </c>
      <c r="U2169" s="7" t="n">
        <v>43090</v>
      </c>
    </row>
    <row r="2170" customFormat="false" ht="15" hidden="false" customHeight="false" outlineLevel="0" collapsed="false">
      <c r="A2170" s="0" t="s">
        <v>129</v>
      </c>
      <c r="B2170" s="0" t="s">
        <v>298</v>
      </c>
      <c r="C2170" s="0" t="n">
        <v>57</v>
      </c>
      <c r="D2170" s="0" t="n">
        <v>83</v>
      </c>
      <c r="E2170" s="0" t="n">
        <v>31</v>
      </c>
      <c r="F2170" s="0" t="n">
        <v>42</v>
      </c>
      <c r="G2170" s="0" t="n">
        <v>12</v>
      </c>
      <c r="H2170" s="0" t="n">
        <v>9</v>
      </c>
      <c r="I2170" s="0" t="n">
        <v>0</v>
      </c>
      <c r="J2170" s="0" t="n">
        <v>1</v>
      </c>
      <c r="K2170" s="0" t="n">
        <f aca="false">VLOOKUP(A2170,'Team Data'!$A$1:$E$659,2,FALSE())</f>
        <v>12</v>
      </c>
      <c r="L2170" s="0" t="n">
        <f aca="false">VLOOKUP(A2170,'Team Data'!$A$1:$E$659,3,FALSE())</f>
        <v>20</v>
      </c>
      <c r="M2170" s="0" t="n">
        <f aca="false">VLOOKUP(B2170,'Team Data'!$A$1:$E$659,2,FALSE())</f>
        <v>23</v>
      </c>
      <c r="N2170" s="0" t="n">
        <f aca="false">VLOOKUP(B2170,'Team Data'!$A$1:$E$659,3,FALSE())</f>
        <v>11</v>
      </c>
      <c r="O2170" s="0" t="n">
        <f aca="false">VLOOKUP(A2170,'Team Data'!$A$1:$E$659,4,FALSE())</f>
        <v>419</v>
      </c>
      <c r="P2170" s="0" t="n">
        <f aca="false">VLOOKUP(A2170,'Team Data'!$A$1:$E$659,5,FALSE())</f>
        <v>571</v>
      </c>
      <c r="Q2170" s="0" t="n">
        <f aca="false">VLOOKUP(B2170,'Team Data'!$A$1:$E$659,4,FALSE())</f>
        <v>603</v>
      </c>
      <c r="R2170" s="0" t="n">
        <f aca="false">VLOOKUP(B2170,'Team Data'!$A$1:$E$659,5,FALSE())</f>
        <v>503</v>
      </c>
      <c r="S2170" s="0" t="n">
        <f aca="false">IF(I2170=1,(MIN(30,(C2170-D2170)))*(M2170/(M2170+N2170))*(Q2170/(Q2170+R2170)),(MAX(-30,(C2170-D2170)))*(N2170/(M2170+N2170))*(R2170/(R2170+Q2170)))</f>
        <v>-3.82560365918519</v>
      </c>
      <c r="T2170" s="0" t="n">
        <f aca="false">IF(J2170=1,(MIN(30,(D2170-C2170)))*(K2170/(K2170+L2170))*(O2170/(O2170+P2170)),(MAX(-30,(D2170-C2170)))*(L2170/(K2170+L2170))*(P2170/(P2170+O2170)))</f>
        <v>4.12651515151515</v>
      </c>
      <c r="U2170" s="7" t="n">
        <v>43090</v>
      </c>
    </row>
    <row r="2171" customFormat="false" ht="15" hidden="false" customHeight="false" outlineLevel="0" collapsed="false">
      <c r="A2171" s="0" t="s">
        <v>190</v>
      </c>
      <c r="B2171" s="0" t="s">
        <v>98</v>
      </c>
      <c r="C2171" s="0" t="n">
        <v>64</v>
      </c>
      <c r="D2171" s="0" t="n">
        <v>68</v>
      </c>
      <c r="E2171" s="0" t="n">
        <v>29</v>
      </c>
      <c r="F2171" s="0" t="n">
        <v>29</v>
      </c>
      <c r="G2171" s="0" t="n">
        <v>17</v>
      </c>
      <c r="H2171" s="0" t="n">
        <v>9</v>
      </c>
      <c r="I2171" s="0" t="n">
        <v>0</v>
      </c>
      <c r="J2171" s="0" t="n">
        <v>1</v>
      </c>
      <c r="K2171" s="0" t="n">
        <f aca="false">VLOOKUP(A2171,'Team Data'!$A$1:$E$659,2,FALSE())</f>
        <v>10</v>
      </c>
      <c r="L2171" s="0" t="n">
        <f aca="false">VLOOKUP(A2171,'Team Data'!$A$1:$E$659,3,FALSE())</f>
        <v>21</v>
      </c>
      <c r="M2171" s="0" t="n">
        <f aca="false">VLOOKUP(B2171,'Team Data'!$A$1:$E$659,2,FALSE())</f>
        <v>15</v>
      </c>
      <c r="N2171" s="0" t="n">
        <f aca="false">VLOOKUP(B2171,'Team Data'!$A$1:$E$659,3,FALSE())</f>
        <v>18</v>
      </c>
      <c r="O2171" s="0" t="n">
        <f aca="false">VLOOKUP(A2171,'Team Data'!$A$1:$E$659,4,FALSE())</f>
        <v>463</v>
      </c>
      <c r="P2171" s="0" t="n">
        <f aca="false">VLOOKUP(A2171,'Team Data'!$A$1:$E$659,5,FALSE())</f>
        <v>473</v>
      </c>
      <c r="Q2171" s="0" t="n">
        <f aca="false">VLOOKUP(B2171,'Team Data'!$A$1:$E$659,4,FALSE())</f>
        <v>568</v>
      </c>
      <c r="R2171" s="0" t="n">
        <f aca="false">VLOOKUP(B2171,'Team Data'!$A$1:$E$659,5,FALSE())</f>
        <v>506</v>
      </c>
      <c r="S2171" s="0" t="n">
        <f aca="false">IF(I2171=1,(MIN(30,(C2171-D2171)))*(M2171/(M2171+N2171))*(Q2171/(Q2171+R2171)),(MAX(-30,(C2171-D2171)))*(N2171/(M2171+N2171))*(R2171/(R2171+Q2171)))</f>
        <v>-1.02793296089385</v>
      </c>
      <c r="T2171" s="0" t="n">
        <f aca="false">IF(J2171=1,(MIN(30,(D2171-C2171)))*(K2171/(K2171+L2171))*(O2171/(O2171+P2171)),(MAX(-30,(D2171-C2171)))*(L2171/(K2171+L2171))*(P2171/(P2171+O2171)))</f>
        <v>0.638268541494348</v>
      </c>
      <c r="U2171" s="7" t="n">
        <v>43090</v>
      </c>
    </row>
    <row r="2172" customFormat="false" ht="15" hidden="false" customHeight="false" outlineLevel="0" collapsed="false">
      <c r="A2172" s="0" t="s">
        <v>203</v>
      </c>
      <c r="B2172" s="0" t="s">
        <v>99</v>
      </c>
      <c r="C2172" s="0" t="n">
        <v>63</v>
      </c>
      <c r="D2172" s="0" t="n">
        <v>75</v>
      </c>
      <c r="E2172" s="0" t="n">
        <v>38</v>
      </c>
      <c r="F2172" s="0" t="n">
        <v>46</v>
      </c>
      <c r="G2172" s="0" t="n">
        <v>15</v>
      </c>
      <c r="H2172" s="0" t="n">
        <v>14</v>
      </c>
      <c r="I2172" s="0" t="n">
        <v>0</v>
      </c>
      <c r="J2172" s="0" t="n">
        <v>1</v>
      </c>
      <c r="K2172" s="0" t="n">
        <f aca="false">VLOOKUP(A2172,'Team Data'!$A$1:$E$659,2,FALSE())</f>
        <v>20</v>
      </c>
      <c r="L2172" s="0" t="n">
        <f aca="false">VLOOKUP(A2172,'Team Data'!$A$1:$E$659,3,FALSE())</f>
        <v>18</v>
      </c>
      <c r="M2172" s="0" t="n">
        <f aca="false">VLOOKUP(B2172,'Team Data'!$A$1:$E$659,2,FALSE())</f>
        <v>15</v>
      </c>
      <c r="N2172" s="0" t="n">
        <f aca="false">VLOOKUP(B2172,'Team Data'!$A$1:$E$659,3,FALSE())</f>
        <v>15</v>
      </c>
      <c r="O2172" s="0" t="n">
        <f aca="false">VLOOKUP(A2172,'Team Data'!$A$1:$E$659,4,FALSE())</f>
        <v>623</v>
      </c>
      <c r="P2172" s="0" t="n">
        <f aca="false">VLOOKUP(A2172,'Team Data'!$A$1:$E$659,5,FALSE())</f>
        <v>572</v>
      </c>
      <c r="Q2172" s="0" t="n">
        <f aca="false">VLOOKUP(B2172,'Team Data'!$A$1:$E$659,4,FALSE())</f>
        <v>543</v>
      </c>
      <c r="R2172" s="0" t="n">
        <f aca="false">VLOOKUP(B2172,'Team Data'!$A$1:$E$659,5,FALSE())</f>
        <v>466</v>
      </c>
      <c r="S2172" s="0" t="n">
        <f aca="false">IF(I2172=1,(MIN(30,(C2172-D2172)))*(M2172/(M2172+N2172))*(Q2172/(Q2172+R2172)),(MAX(-30,(C2172-D2172)))*(N2172/(M2172+N2172))*(R2172/(R2172+Q2172)))</f>
        <v>-2.77106045589693</v>
      </c>
      <c r="T2172" s="0" t="n">
        <f aca="false">IF(J2172=1,(MIN(30,(D2172-C2172)))*(K2172/(K2172+L2172))*(O2172/(O2172+P2172)),(MAX(-30,(D2172-C2172)))*(L2172/(K2172+L2172))*(P2172/(P2172+O2172)))</f>
        <v>3.29266681347721</v>
      </c>
      <c r="U2172" s="7" t="n">
        <v>43090</v>
      </c>
    </row>
    <row r="2173" customFormat="false" ht="15" hidden="false" customHeight="false" outlineLevel="0" collapsed="false">
      <c r="A2173" s="0" t="s">
        <v>84</v>
      </c>
      <c r="B2173" s="0" t="s">
        <v>75</v>
      </c>
      <c r="C2173" s="0" t="n">
        <v>40</v>
      </c>
      <c r="D2173" s="0" t="n">
        <v>104</v>
      </c>
      <c r="E2173" s="0" t="n">
        <v>24</v>
      </c>
      <c r="F2173" s="0" t="n">
        <v>36</v>
      </c>
      <c r="G2173" s="0" t="n">
        <v>21</v>
      </c>
      <c r="H2173" s="0" t="n">
        <v>5</v>
      </c>
      <c r="I2173" s="0" t="n">
        <v>0</v>
      </c>
      <c r="J2173" s="0" t="n">
        <v>1</v>
      </c>
      <c r="K2173" s="0" t="n">
        <f aca="false">VLOOKUP(A2173,'Team Data'!$A$1:$E$659,2,FALSE())</f>
        <v>17</v>
      </c>
      <c r="L2173" s="0" t="n">
        <f aca="false">VLOOKUP(A2173,'Team Data'!$A$1:$E$659,3,FALSE())</f>
        <v>15</v>
      </c>
      <c r="M2173" s="0" t="n">
        <f aca="false">VLOOKUP(B2173,'Team Data'!$A$1:$E$659,2,FALSE())</f>
        <v>28</v>
      </c>
      <c r="N2173" s="0" t="n">
        <f aca="false">VLOOKUP(B2173,'Team Data'!$A$1:$E$659,3,FALSE())</f>
        <v>8</v>
      </c>
      <c r="O2173" s="0" t="n">
        <f aca="false">VLOOKUP(A2173,'Team Data'!$A$1:$E$659,4,FALSE())</f>
        <v>548</v>
      </c>
      <c r="P2173" s="0" t="n">
        <f aca="false">VLOOKUP(A2173,'Team Data'!$A$1:$E$659,5,FALSE())</f>
        <v>447</v>
      </c>
      <c r="Q2173" s="0" t="n">
        <f aca="false">VLOOKUP(B2173,'Team Data'!$A$1:$E$659,4,FALSE())</f>
        <v>723</v>
      </c>
      <c r="R2173" s="0" t="n">
        <f aca="false">VLOOKUP(B2173,'Team Data'!$A$1:$E$659,5,FALSE())</f>
        <v>486</v>
      </c>
      <c r="S2173" s="0" t="n">
        <f aca="false">IF(I2173=1,(MIN(30,(C2173-D2173)))*(M2173/(M2173+N2173))*(Q2173/(Q2173+R2173)),(MAX(-30,(C2173-D2173)))*(N2173/(M2173+N2173))*(R2173/(R2173+Q2173)))</f>
        <v>-2.67990074441687</v>
      </c>
      <c r="T2173" s="0" t="n">
        <f aca="false">IF(J2173=1,(MIN(30,(D2173-C2173)))*(K2173/(K2173+L2173))*(O2173/(O2173+P2173)),(MAX(-30,(D2173-C2173)))*(L2173/(K2173+L2173))*(P2173/(P2173+O2173)))</f>
        <v>8.77763819095477</v>
      </c>
      <c r="U2173" s="7" t="n">
        <v>43090</v>
      </c>
    </row>
    <row r="2174" customFormat="false" ht="15" hidden="false" customHeight="false" outlineLevel="0" collapsed="false">
      <c r="A2174" s="0" t="s">
        <v>325</v>
      </c>
      <c r="B2174" s="0" t="s">
        <v>188</v>
      </c>
      <c r="C2174" s="0" t="n">
        <v>94</v>
      </c>
      <c r="D2174" s="0" t="n">
        <v>104</v>
      </c>
      <c r="E2174" s="0" t="n">
        <v>34</v>
      </c>
      <c r="F2174" s="0" t="n">
        <v>44</v>
      </c>
      <c r="G2174" s="0" t="n">
        <v>6</v>
      </c>
      <c r="H2174" s="0" t="n">
        <v>7</v>
      </c>
      <c r="I2174" s="0" t="n">
        <v>0</v>
      </c>
      <c r="J2174" s="0" t="n">
        <v>1</v>
      </c>
      <c r="K2174" s="0" t="n">
        <f aca="false">VLOOKUP(A2174,'Team Data'!$A$1:$E$659,2,FALSE())</f>
        <v>20</v>
      </c>
      <c r="L2174" s="0" t="n">
        <f aca="false">VLOOKUP(A2174,'Team Data'!$A$1:$E$659,3,FALSE())</f>
        <v>15</v>
      </c>
      <c r="M2174" s="0" t="n">
        <f aca="false">VLOOKUP(B2174,'Team Data'!$A$1:$E$659,2,FALSE())</f>
        <v>22</v>
      </c>
      <c r="N2174" s="0" t="n">
        <f aca="false">VLOOKUP(B2174,'Team Data'!$A$1:$E$659,3,FALSE())</f>
        <v>11</v>
      </c>
      <c r="O2174" s="0" t="n">
        <f aca="false">VLOOKUP(A2174,'Team Data'!$A$1:$E$659,4,FALSE())</f>
        <v>530</v>
      </c>
      <c r="P2174" s="0" t="n">
        <f aca="false">VLOOKUP(A2174,'Team Data'!$A$1:$E$659,5,FALSE())</f>
        <v>524</v>
      </c>
      <c r="Q2174" s="0" t="n">
        <f aca="false">VLOOKUP(B2174,'Team Data'!$A$1:$E$659,4,FALSE())</f>
        <v>611</v>
      </c>
      <c r="R2174" s="0" t="n">
        <f aca="false">VLOOKUP(B2174,'Team Data'!$A$1:$E$659,5,FALSE())</f>
        <v>505</v>
      </c>
      <c r="S2174" s="0" t="n">
        <f aca="false">IF(I2174=1,(MIN(30,(C2174-D2174)))*(M2174/(M2174+N2174))*(Q2174/(Q2174+R2174)),(MAX(-30,(C2174-D2174)))*(N2174/(M2174+N2174))*(R2174/(R2174+Q2174)))</f>
        <v>-1.50836320191159</v>
      </c>
      <c r="T2174" s="0" t="n">
        <f aca="false">IF(J2174=1,(MIN(30,(D2174-C2174)))*(K2174/(K2174+L2174))*(O2174/(O2174+P2174)),(MAX(-30,(D2174-C2174)))*(L2174/(K2174+L2174))*(P2174/(P2174+O2174)))</f>
        <v>2.87340742748712</v>
      </c>
      <c r="U2174" s="7" t="n">
        <v>43090</v>
      </c>
    </row>
    <row r="2175" customFormat="false" ht="15" hidden="false" customHeight="false" outlineLevel="0" collapsed="false">
      <c r="A2175" s="0" t="s">
        <v>146</v>
      </c>
      <c r="B2175" s="0" t="s">
        <v>174</v>
      </c>
      <c r="C2175" s="0" t="n">
        <v>48</v>
      </c>
      <c r="D2175" s="0" t="n">
        <v>64</v>
      </c>
      <c r="E2175" s="0" t="n">
        <v>35</v>
      </c>
      <c r="F2175" s="0" t="n">
        <v>40</v>
      </c>
      <c r="G2175" s="0" t="n">
        <v>21</v>
      </c>
      <c r="H2175" s="0" t="n">
        <v>12</v>
      </c>
      <c r="I2175" s="0" t="n">
        <v>0</v>
      </c>
      <c r="J2175" s="0" t="n">
        <v>1</v>
      </c>
      <c r="K2175" s="0" t="n">
        <f aca="false">VLOOKUP(A2175,'Team Data'!$A$1:$E$659,2,FALSE())</f>
        <v>7</v>
      </c>
      <c r="L2175" s="0" t="n">
        <f aca="false">VLOOKUP(A2175,'Team Data'!$A$1:$E$659,3,FALSE())</f>
        <v>25</v>
      </c>
      <c r="M2175" s="0" t="n">
        <f aca="false">VLOOKUP(B2175,'Team Data'!$A$1:$E$659,2,FALSE())</f>
        <v>25</v>
      </c>
      <c r="N2175" s="0" t="n">
        <f aca="false">VLOOKUP(B2175,'Team Data'!$A$1:$E$659,3,FALSE())</f>
        <v>12</v>
      </c>
      <c r="O2175" s="0" t="n">
        <f aca="false">VLOOKUP(A2175,'Team Data'!$A$1:$E$659,4,FALSE())</f>
        <v>544</v>
      </c>
      <c r="P2175" s="0" t="n">
        <f aca="false">VLOOKUP(A2175,'Team Data'!$A$1:$E$659,5,FALSE())</f>
        <v>461</v>
      </c>
      <c r="Q2175" s="0" t="n">
        <f aca="false">VLOOKUP(B2175,'Team Data'!$A$1:$E$659,4,FALSE())</f>
        <v>653</v>
      </c>
      <c r="R2175" s="0" t="n">
        <f aca="false">VLOOKUP(B2175,'Team Data'!$A$1:$E$659,5,FALSE())</f>
        <v>548</v>
      </c>
      <c r="S2175" s="0" t="n">
        <f aca="false">IF(I2175=1,(MIN(30,(C2175-D2175)))*(M2175/(M2175+N2175))*(Q2175/(Q2175+R2175)),(MAX(-30,(C2175-D2175)))*(N2175/(M2175+N2175))*(R2175/(R2175+Q2175)))</f>
        <v>-2.36775659923037</v>
      </c>
      <c r="T2175" s="0" t="n">
        <f aca="false">IF(J2175=1,(MIN(30,(D2175-C2175)))*(K2175/(K2175+L2175))*(O2175/(O2175+P2175)),(MAX(-30,(D2175-C2175)))*(L2175/(K2175+L2175))*(P2175/(P2175+O2175)))</f>
        <v>1.89452736318408</v>
      </c>
      <c r="U2175" s="7" t="n">
        <v>43090</v>
      </c>
    </row>
    <row r="2176" customFormat="false" ht="15" hidden="false" customHeight="false" outlineLevel="0" collapsed="false">
      <c r="A2176" s="0" t="s">
        <v>193</v>
      </c>
      <c r="B2176" s="0" t="s">
        <v>303</v>
      </c>
      <c r="C2176" s="0" t="n">
        <v>67</v>
      </c>
      <c r="D2176" s="0" t="n">
        <v>74</v>
      </c>
      <c r="E2176" s="0" t="n">
        <v>35</v>
      </c>
      <c r="F2176" s="0" t="n">
        <v>27</v>
      </c>
      <c r="G2176" s="0" t="n">
        <v>16</v>
      </c>
      <c r="H2176" s="0" t="n">
        <v>16</v>
      </c>
      <c r="I2176" s="0" t="n">
        <v>0</v>
      </c>
      <c r="J2176" s="0" t="n">
        <v>1</v>
      </c>
      <c r="K2176" s="0" t="n">
        <f aca="false">VLOOKUP(A2176,'Team Data'!$A$1:$E$659,2,FALSE())</f>
        <v>16</v>
      </c>
      <c r="L2176" s="0" t="n">
        <f aca="false">VLOOKUP(A2176,'Team Data'!$A$1:$E$659,3,FALSE())</f>
        <v>17</v>
      </c>
      <c r="M2176" s="0" t="n">
        <f aca="false">VLOOKUP(B2176,'Team Data'!$A$1:$E$659,2,FALSE())</f>
        <v>20</v>
      </c>
      <c r="N2176" s="0" t="n">
        <f aca="false">VLOOKUP(B2176,'Team Data'!$A$1:$E$659,3,FALSE())</f>
        <v>13</v>
      </c>
      <c r="O2176" s="0" t="n">
        <f aca="false">VLOOKUP(A2176,'Team Data'!$A$1:$E$659,4,FALSE())</f>
        <v>486</v>
      </c>
      <c r="P2176" s="0" t="n">
        <f aca="false">VLOOKUP(A2176,'Team Data'!$A$1:$E$659,5,FALSE())</f>
        <v>480</v>
      </c>
      <c r="Q2176" s="0" t="n">
        <f aca="false">VLOOKUP(B2176,'Team Data'!$A$1:$E$659,4,FALSE())</f>
        <v>538</v>
      </c>
      <c r="R2176" s="0" t="n">
        <f aca="false">VLOOKUP(B2176,'Team Data'!$A$1:$E$659,5,FALSE())</f>
        <v>501</v>
      </c>
      <c r="S2176" s="0" t="n">
        <f aca="false">IF(I2176=1,(MIN(30,(C2176-D2176)))*(M2176/(M2176+N2176))*(Q2176/(Q2176+R2176)),(MAX(-30,(C2176-D2176)))*(N2176/(M2176+N2176))*(R2176/(R2176+Q2176)))</f>
        <v>-1.32968763671362</v>
      </c>
      <c r="T2176" s="0" t="n">
        <f aca="false">IF(J2176=1,(MIN(30,(D2176-C2176)))*(K2176/(K2176+L2176))*(O2176/(O2176+P2176)),(MAX(-30,(D2176-C2176)))*(L2176/(K2176+L2176))*(P2176/(P2176+O2176)))</f>
        <v>1.70750988142292</v>
      </c>
      <c r="U2176" s="7" t="n">
        <v>43090</v>
      </c>
    </row>
    <row r="2177" customFormat="false" ht="15" hidden="false" customHeight="false" outlineLevel="0" collapsed="false">
      <c r="A2177" s="0" t="s">
        <v>547</v>
      </c>
      <c r="B2177" s="0" t="s">
        <v>322</v>
      </c>
      <c r="C2177" s="0" t="n">
        <v>76</v>
      </c>
      <c r="D2177" s="0" t="n">
        <v>84</v>
      </c>
      <c r="E2177" s="0" t="n">
        <v>38</v>
      </c>
      <c r="F2177" s="0" t="n">
        <v>38</v>
      </c>
      <c r="G2177" s="0" t="n">
        <v>22</v>
      </c>
      <c r="H2177" s="0" t="n">
        <v>12</v>
      </c>
      <c r="I2177" s="0" t="n">
        <v>0</v>
      </c>
      <c r="J2177" s="0" t="n">
        <v>1</v>
      </c>
      <c r="K2177" s="0" t="n">
        <f aca="false">VLOOKUP(A2177,'Team Data'!$A$1:$E$659,2,FALSE())</f>
        <v>0</v>
      </c>
      <c r="L2177" s="0" t="n">
        <f aca="false">VLOOKUP(A2177,'Team Data'!$A$1:$E$659,3,FALSE())</f>
        <v>4</v>
      </c>
      <c r="M2177" s="0" t="n">
        <f aca="false">VLOOKUP(B2177,'Team Data'!$A$1:$E$659,2,FALSE())</f>
        <v>10</v>
      </c>
      <c r="N2177" s="0" t="n">
        <f aca="false">VLOOKUP(B2177,'Team Data'!$A$1:$E$659,3,FALSE())</f>
        <v>21</v>
      </c>
      <c r="O2177" s="0" t="n">
        <f aca="false">VLOOKUP(A2177,'Team Data'!$A$1:$E$659,4,FALSE())</f>
        <v>58</v>
      </c>
      <c r="P2177" s="0" t="n">
        <f aca="false">VLOOKUP(A2177,'Team Data'!$A$1:$E$659,5,FALSE())</f>
        <v>71</v>
      </c>
      <c r="Q2177" s="0" t="n">
        <f aca="false">VLOOKUP(B2177,'Team Data'!$A$1:$E$659,4,FALSE())</f>
        <v>453</v>
      </c>
      <c r="R2177" s="0" t="n">
        <f aca="false">VLOOKUP(B2177,'Team Data'!$A$1:$E$659,5,FALSE())</f>
        <v>488</v>
      </c>
      <c r="S2177" s="0" t="n">
        <f aca="false">IF(I2177=1,(MIN(30,(C2177-D2177)))*(M2177/(M2177+N2177))*(Q2177/(Q2177+R2177)),(MAX(-30,(C2177-D2177)))*(N2177/(M2177+N2177))*(R2177/(R2177+Q2177)))</f>
        <v>-2.81046244557951</v>
      </c>
      <c r="T2177" s="0" t="n">
        <f aca="false">IF(J2177=1,(MIN(30,(D2177-C2177)))*(K2177/(K2177+L2177))*(O2177/(O2177+P2177)),(MAX(-30,(D2177-C2177)))*(L2177/(K2177+L2177))*(P2177/(P2177+O2177)))</f>
        <v>0</v>
      </c>
      <c r="U2177" s="7" t="n">
        <v>43090</v>
      </c>
    </row>
    <row r="2178" customFormat="false" ht="15" hidden="false" customHeight="false" outlineLevel="0" collapsed="false">
      <c r="A2178" s="0" t="s">
        <v>482</v>
      </c>
      <c r="B2178" s="0" t="s">
        <v>195</v>
      </c>
      <c r="C2178" s="0" t="n">
        <v>52</v>
      </c>
      <c r="D2178" s="0" t="n">
        <v>96</v>
      </c>
      <c r="E2178" s="0" t="n">
        <v>31</v>
      </c>
      <c r="F2178" s="0" t="n">
        <v>32</v>
      </c>
      <c r="G2178" s="0" t="n">
        <v>21</v>
      </c>
      <c r="H2178" s="0" t="n">
        <v>10</v>
      </c>
      <c r="I2178" s="0" t="n">
        <v>0</v>
      </c>
      <c r="J2178" s="0" t="n">
        <v>1</v>
      </c>
      <c r="K2178" s="0" t="n">
        <f aca="false">VLOOKUP(A2178,'Team Data'!$A$1:$E$659,2,FALSE())</f>
        <v>0</v>
      </c>
      <c r="L2178" s="0" t="n">
        <f aca="false">VLOOKUP(A2178,'Team Data'!$A$1:$E$659,3,FALSE())</f>
        <v>2</v>
      </c>
      <c r="M2178" s="0" t="n">
        <f aca="false">VLOOKUP(B2178,'Team Data'!$A$1:$E$659,2,FALSE())</f>
        <v>21</v>
      </c>
      <c r="N2178" s="0" t="n">
        <f aca="false">VLOOKUP(B2178,'Team Data'!$A$1:$E$659,3,FALSE())</f>
        <v>11</v>
      </c>
      <c r="O2178" s="0" t="n">
        <f aca="false">VLOOKUP(A2178,'Team Data'!$A$1:$E$659,4,FALSE())</f>
        <v>35</v>
      </c>
      <c r="P2178" s="0" t="n">
        <f aca="false">VLOOKUP(A2178,'Team Data'!$A$1:$E$659,5,FALSE())</f>
        <v>29</v>
      </c>
      <c r="Q2178" s="0" t="n">
        <f aca="false">VLOOKUP(B2178,'Team Data'!$A$1:$E$659,4,FALSE())</f>
        <v>481</v>
      </c>
      <c r="R2178" s="0" t="n">
        <f aca="false">VLOOKUP(B2178,'Team Data'!$A$1:$E$659,5,FALSE())</f>
        <v>445</v>
      </c>
      <c r="S2178" s="0" t="n">
        <f aca="false">IF(I2178=1,(MIN(30,(C2178-D2178)))*(M2178/(M2178+N2178))*(Q2178/(Q2178+R2178)),(MAX(-30,(C2178-D2178)))*(N2178/(M2178+N2178))*(R2178/(R2178+Q2178)))</f>
        <v>-4.95579103671706</v>
      </c>
      <c r="T2178" s="0" t="n">
        <f aca="false">IF(J2178=1,(MIN(30,(D2178-C2178)))*(K2178/(K2178+L2178))*(O2178/(O2178+P2178)),(MAX(-30,(D2178-C2178)))*(L2178/(K2178+L2178))*(P2178/(P2178+O2178)))</f>
        <v>0</v>
      </c>
      <c r="U2178" s="7" t="n">
        <v>43090</v>
      </c>
    </row>
    <row r="2179" customFormat="false" ht="15" hidden="false" customHeight="false" outlineLevel="0" collapsed="false">
      <c r="A2179" s="0" t="s">
        <v>264</v>
      </c>
      <c r="B2179" s="0" t="s">
        <v>165</v>
      </c>
      <c r="C2179" s="0" t="n">
        <v>66</v>
      </c>
      <c r="D2179" s="0" t="n">
        <v>70</v>
      </c>
      <c r="E2179" s="0" t="n">
        <v>27</v>
      </c>
      <c r="F2179" s="0" t="n">
        <v>30</v>
      </c>
      <c r="G2179" s="0" t="n">
        <v>18</v>
      </c>
      <c r="H2179" s="0" t="n">
        <v>12</v>
      </c>
      <c r="I2179" s="0" t="n">
        <v>0</v>
      </c>
      <c r="J2179" s="0" t="n">
        <v>1</v>
      </c>
      <c r="K2179" s="0" t="n">
        <f aca="false">VLOOKUP(A2179,'Team Data'!$A$1:$E$659,2,FALSE())</f>
        <v>8</v>
      </c>
      <c r="L2179" s="0" t="n">
        <f aca="false">VLOOKUP(A2179,'Team Data'!$A$1:$E$659,3,FALSE())</f>
        <v>24</v>
      </c>
      <c r="M2179" s="0" t="n">
        <f aca="false">VLOOKUP(B2179,'Team Data'!$A$1:$E$659,2,FALSE())</f>
        <v>21</v>
      </c>
      <c r="N2179" s="0" t="n">
        <f aca="false">VLOOKUP(B2179,'Team Data'!$A$1:$E$659,3,FALSE())</f>
        <v>13</v>
      </c>
      <c r="O2179" s="0" t="n">
        <f aca="false">VLOOKUP(A2179,'Team Data'!$A$1:$E$659,4,FALSE())</f>
        <v>541</v>
      </c>
      <c r="P2179" s="0" t="n">
        <f aca="false">VLOOKUP(A2179,'Team Data'!$A$1:$E$659,5,FALSE())</f>
        <v>503</v>
      </c>
      <c r="Q2179" s="0" t="n">
        <f aca="false">VLOOKUP(B2179,'Team Data'!$A$1:$E$659,4,FALSE())</f>
        <v>568</v>
      </c>
      <c r="R2179" s="0" t="n">
        <f aca="false">VLOOKUP(B2179,'Team Data'!$A$1:$E$659,5,FALSE())</f>
        <v>531</v>
      </c>
      <c r="S2179" s="0" t="n">
        <f aca="false">IF(I2179=1,(MIN(30,(C2179-D2179)))*(M2179/(M2179+N2179))*(Q2179/(Q2179+R2179)),(MAX(-30,(C2179-D2179)))*(N2179/(M2179+N2179))*(R2179/(R2179+Q2179)))</f>
        <v>-0.738960552373816</v>
      </c>
      <c r="T2179" s="0" t="n">
        <f aca="false">IF(J2179=1,(MIN(30,(D2179-C2179)))*(K2179/(K2179+L2179))*(O2179/(O2179+P2179)),(MAX(-30,(D2179-C2179)))*(L2179/(K2179+L2179))*(P2179/(P2179+O2179)))</f>
        <v>0.518199233716475</v>
      </c>
      <c r="U2179" s="7" t="n">
        <v>43090</v>
      </c>
    </row>
    <row r="2180" customFormat="false" ht="15" hidden="false" customHeight="false" outlineLevel="0" collapsed="false">
      <c r="A2180" s="0" t="s">
        <v>273</v>
      </c>
      <c r="B2180" s="0" t="s">
        <v>25</v>
      </c>
      <c r="C2180" s="0" t="n">
        <v>60</v>
      </c>
      <c r="D2180" s="0" t="n">
        <v>80</v>
      </c>
      <c r="E2180" s="0" t="n">
        <v>26</v>
      </c>
      <c r="F2180" s="0" t="n">
        <v>41</v>
      </c>
      <c r="G2180" s="0" t="n">
        <v>6</v>
      </c>
      <c r="H2180" s="0" t="n">
        <v>21</v>
      </c>
      <c r="I2180" s="0" t="n">
        <v>0</v>
      </c>
      <c r="J2180" s="0" t="n">
        <v>1</v>
      </c>
      <c r="K2180" s="0" t="n">
        <f aca="false">VLOOKUP(A2180,'Team Data'!$A$1:$E$659,2,FALSE())</f>
        <v>15</v>
      </c>
      <c r="L2180" s="0" t="n">
        <f aca="false">VLOOKUP(A2180,'Team Data'!$A$1:$E$659,3,FALSE())</f>
        <v>18</v>
      </c>
      <c r="M2180" s="0" t="n">
        <f aca="false">VLOOKUP(B2180,'Team Data'!$A$1:$E$659,2,FALSE())</f>
        <v>18</v>
      </c>
      <c r="N2180" s="0" t="n">
        <f aca="false">VLOOKUP(B2180,'Team Data'!$A$1:$E$659,3,FALSE())</f>
        <v>15</v>
      </c>
      <c r="O2180" s="0" t="n">
        <f aca="false">VLOOKUP(A2180,'Team Data'!$A$1:$E$659,4,FALSE())</f>
        <v>416</v>
      </c>
      <c r="P2180" s="0" t="n">
        <f aca="false">VLOOKUP(A2180,'Team Data'!$A$1:$E$659,5,FALSE())</f>
        <v>607</v>
      </c>
      <c r="Q2180" s="0" t="n">
        <f aca="false">VLOOKUP(B2180,'Team Data'!$A$1:$E$659,4,FALSE())</f>
        <v>668</v>
      </c>
      <c r="R2180" s="0" t="n">
        <f aca="false">VLOOKUP(B2180,'Team Data'!$A$1:$E$659,5,FALSE())</f>
        <v>423</v>
      </c>
      <c r="S2180" s="0" t="n">
        <f aca="false">IF(I2180=1,(MIN(30,(C2180-D2180)))*(M2180/(M2180+N2180))*(Q2180/(Q2180+R2180)),(MAX(-30,(C2180-D2180)))*(N2180/(M2180+N2180))*(R2180/(R2180+Q2180)))</f>
        <v>-3.52470627447713</v>
      </c>
      <c r="T2180" s="0" t="n">
        <f aca="false">IF(J2180=1,(MIN(30,(D2180-C2180)))*(K2180/(K2180+L2180))*(O2180/(O2180+P2180)),(MAX(-30,(D2180-C2180)))*(L2180/(K2180+L2180))*(P2180/(P2180+O2180)))</f>
        <v>3.69679196658669</v>
      </c>
      <c r="U2180" s="7" t="n">
        <v>43090</v>
      </c>
    </row>
    <row r="2181" customFormat="false" ht="15" hidden="false" customHeight="false" outlineLevel="0" collapsed="false">
      <c r="A2181" s="0" t="s">
        <v>438</v>
      </c>
      <c r="B2181" s="0" t="s">
        <v>313</v>
      </c>
      <c r="C2181" s="0" t="n">
        <v>51</v>
      </c>
      <c r="D2181" s="0" t="n">
        <v>74</v>
      </c>
      <c r="E2181" s="0" t="n">
        <v>27</v>
      </c>
      <c r="F2181" s="0" t="n">
        <v>39</v>
      </c>
      <c r="G2181" s="0" t="n">
        <v>9</v>
      </c>
      <c r="H2181" s="0" t="n">
        <v>10</v>
      </c>
      <c r="I2181" s="0" t="n">
        <v>0</v>
      </c>
      <c r="J2181" s="0" t="n">
        <v>1</v>
      </c>
      <c r="K2181" s="0" t="n">
        <f aca="false">VLOOKUP(A2181,'Team Data'!$A$1:$E$659,2,FALSE())</f>
        <v>0</v>
      </c>
      <c r="L2181" s="0" t="n">
        <f aca="false">VLOOKUP(A2181,'Team Data'!$A$1:$E$659,3,FALSE())</f>
        <v>2</v>
      </c>
      <c r="M2181" s="0" t="n">
        <f aca="false">VLOOKUP(B2181,'Team Data'!$A$1:$E$659,2,FALSE())</f>
        <v>16</v>
      </c>
      <c r="N2181" s="0" t="n">
        <f aca="false">VLOOKUP(B2181,'Team Data'!$A$1:$E$659,3,FALSE())</f>
        <v>16</v>
      </c>
      <c r="O2181" s="0" t="n">
        <f aca="false">VLOOKUP(A2181,'Team Data'!$A$1:$E$659,4,FALSE())</f>
        <v>38</v>
      </c>
      <c r="P2181" s="0" t="n">
        <f aca="false">VLOOKUP(A2181,'Team Data'!$A$1:$E$659,5,FALSE())</f>
        <v>28</v>
      </c>
      <c r="Q2181" s="0" t="n">
        <f aca="false">VLOOKUP(B2181,'Team Data'!$A$1:$E$659,4,FALSE())</f>
        <v>491</v>
      </c>
      <c r="R2181" s="0" t="n">
        <f aca="false">VLOOKUP(B2181,'Team Data'!$A$1:$E$659,5,FALSE())</f>
        <v>469</v>
      </c>
      <c r="S2181" s="0" t="n">
        <f aca="false">IF(I2181=1,(MIN(30,(C2181-D2181)))*(M2181/(M2181+N2181))*(Q2181/(Q2181+R2181)),(MAX(-30,(C2181-D2181)))*(N2181/(M2181+N2181))*(R2181/(R2181+Q2181)))</f>
        <v>-5.61822916666667</v>
      </c>
      <c r="T2181" s="0" t="n">
        <f aca="false">IF(J2181=1,(MIN(30,(D2181-C2181)))*(K2181/(K2181+L2181))*(O2181/(O2181+P2181)),(MAX(-30,(D2181-C2181)))*(L2181/(K2181+L2181))*(P2181/(P2181+O2181)))</f>
        <v>0</v>
      </c>
      <c r="U2181" s="7" t="n">
        <v>43090</v>
      </c>
    </row>
    <row r="2182" customFormat="false" ht="15" hidden="false" customHeight="false" outlineLevel="0" collapsed="false">
      <c r="A2182" s="0" t="s">
        <v>268</v>
      </c>
      <c r="B2182" s="0" t="s">
        <v>64</v>
      </c>
      <c r="C2182" s="0" t="n">
        <v>62</v>
      </c>
      <c r="D2182" s="0" t="n">
        <v>116</v>
      </c>
      <c r="E2182" s="0" t="n">
        <v>30</v>
      </c>
      <c r="F2182" s="0" t="n">
        <v>43</v>
      </c>
      <c r="G2182" s="0" t="n">
        <v>9</v>
      </c>
      <c r="H2182" s="0" t="n">
        <v>7</v>
      </c>
      <c r="I2182" s="0" t="n">
        <v>0</v>
      </c>
      <c r="J2182" s="0" t="n">
        <v>1</v>
      </c>
      <c r="K2182" s="0" t="n">
        <f aca="false">VLOOKUP(A2182,'Team Data'!$A$1:$E$659,2,FALSE())</f>
        <v>7</v>
      </c>
      <c r="L2182" s="0" t="n">
        <f aca="false">VLOOKUP(A2182,'Team Data'!$A$1:$E$659,3,FALSE())</f>
        <v>25</v>
      </c>
      <c r="M2182" s="0" t="n">
        <f aca="false">VLOOKUP(B2182,'Team Data'!$A$1:$E$659,2,FALSE())</f>
        <v>21</v>
      </c>
      <c r="N2182" s="0" t="n">
        <f aca="false">VLOOKUP(B2182,'Team Data'!$A$1:$E$659,3,FALSE())</f>
        <v>12</v>
      </c>
      <c r="O2182" s="0" t="n">
        <f aca="false">VLOOKUP(A2182,'Team Data'!$A$1:$E$659,4,FALSE())</f>
        <v>471</v>
      </c>
      <c r="P2182" s="0" t="n">
        <f aca="false">VLOOKUP(A2182,'Team Data'!$A$1:$E$659,5,FALSE())</f>
        <v>449</v>
      </c>
      <c r="Q2182" s="0" t="n">
        <f aca="false">VLOOKUP(B2182,'Team Data'!$A$1:$E$659,4,FALSE())</f>
        <v>611</v>
      </c>
      <c r="R2182" s="0" t="n">
        <f aca="false">VLOOKUP(B2182,'Team Data'!$A$1:$E$659,5,FALSE())</f>
        <v>453</v>
      </c>
      <c r="S2182" s="0" t="n">
        <f aca="false">IF(I2182=1,(MIN(30,(C2182-D2182)))*(M2182/(M2182+N2182))*(Q2182/(Q2182+R2182)),(MAX(-30,(C2182-D2182)))*(N2182/(M2182+N2182))*(R2182/(R2182+Q2182)))</f>
        <v>-4.64456596035543</v>
      </c>
      <c r="T2182" s="0" t="n">
        <f aca="false">IF(J2182=1,(MIN(30,(D2182-C2182)))*(K2182/(K2182+L2182))*(O2182/(O2182+P2182)),(MAX(-30,(D2182-C2182)))*(L2182/(K2182+L2182))*(P2182/(P2182+O2182)))</f>
        <v>3.35971467391304</v>
      </c>
      <c r="U2182" s="7" t="n">
        <v>43090</v>
      </c>
    </row>
    <row r="2183" customFormat="false" ht="15" hidden="false" customHeight="false" outlineLevel="0" collapsed="false">
      <c r="A2183" s="0" t="s">
        <v>211</v>
      </c>
      <c r="B2183" s="0" t="s">
        <v>326</v>
      </c>
      <c r="C2183" s="0" t="n">
        <v>62</v>
      </c>
      <c r="D2183" s="0" t="n">
        <v>84</v>
      </c>
      <c r="E2183" s="0" t="n">
        <v>42</v>
      </c>
      <c r="F2183" s="0" t="n">
        <v>46</v>
      </c>
      <c r="G2183" s="0" t="n">
        <v>15</v>
      </c>
      <c r="H2183" s="0" t="n">
        <v>13</v>
      </c>
      <c r="I2183" s="0" t="n">
        <v>0</v>
      </c>
      <c r="J2183" s="0" t="n">
        <v>1</v>
      </c>
      <c r="K2183" s="0" t="n">
        <f aca="false">VLOOKUP(A2183,'Team Data'!$A$1:$E$659,2,FALSE())</f>
        <v>4</v>
      </c>
      <c r="L2183" s="0" t="n">
        <f aca="false">VLOOKUP(A2183,'Team Data'!$A$1:$E$659,3,FALSE())</f>
        <v>25</v>
      </c>
      <c r="M2183" s="0" t="n">
        <f aca="false">VLOOKUP(B2183,'Team Data'!$A$1:$E$659,2,FALSE())</f>
        <v>23</v>
      </c>
      <c r="N2183" s="0" t="n">
        <f aca="false">VLOOKUP(B2183,'Team Data'!$A$1:$E$659,3,FALSE())</f>
        <v>12</v>
      </c>
      <c r="O2183" s="0" t="n">
        <f aca="false">VLOOKUP(A2183,'Team Data'!$A$1:$E$659,4,FALSE())</f>
        <v>425</v>
      </c>
      <c r="P2183" s="0" t="n">
        <f aca="false">VLOOKUP(A2183,'Team Data'!$A$1:$E$659,5,FALSE())</f>
        <v>394</v>
      </c>
      <c r="Q2183" s="0" t="n">
        <f aca="false">VLOOKUP(B2183,'Team Data'!$A$1:$E$659,4,FALSE())</f>
        <v>668</v>
      </c>
      <c r="R2183" s="0" t="n">
        <f aca="false">VLOOKUP(B2183,'Team Data'!$A$1:$E$659,5,FALSE())</f>
        <v>500</v>
      </c>
      <c r="S2183" s="0" t="n">
        <f aca="false">IF(I2183=1,(MIN(30,(C2183-D2183)))*(M2183/(M2183+N2183))*(Q2183/(Q2183+R2183)),(MAX(-30,(C2183-D2183)))*(N2183/(M2183+N2183))*(R2183/(R2183+Q2183)))</f>
        <v>-3.22896281800391</v>
      </c>
      <c r="T2183" s="0" t="n">
        <f aca="false">IF(J2183=1,(MIN(30,(D2183-C2183)))*(K2183/(K2183+L2183))*(O2183/(O2183+P2183)),(MAX(-30,(D2183-C2183)))*(L2183/(K2183+L2183))*(P2183/(P2183+O2183)))</f>
        <v>1.57467054018778</v>
      </c>
      <c r="U2183" s="7" t="n">
        <v>43090</v>
      </c>
    </row>
    <row r="2184" customFormat="false" ht="15" hidden="false" customHeight="false" outlineLevel="0" collapsed="false">
      <c r="A2184" s="0" t="s">
        <v>356</v>
      </c>
      <c r="B2184" s="0" t="s">
        <v>327</v>
      </c>
      <c r="C2184" s="0" t="n">
        <v>74</v>
      </c>
      <c r="D2184" s="0" t="n">
        <v>91</v>
      </c>
      <c r="E2184" s="0" t="n">
        <v>36</v>
      </c>
      <c r="F2184" s="0" t="n">
        <v>29</v>
      </c>
      <c r="G2184" s="0" t="n">
        <v>14</v>
      </c>
      <c r="H2184" s="0" t="n">
        <v>11</v>
      </c>
      <c r="I2184" s="0" t="n">
        <v>0</v>
      </c>
      <c r="J2184" s="0" t="n">
        <v>1</v>
      </c>
      <c r="K2184" s="0" t="n">
        <f aca="false">VLOOKUP(A2184,'Team Data'!$A$1:$E$659,2,FALSE())</f>
        <v>8</v>
      </c>
      <c r="L2184" s="0" t="n">
        <f aca="false">VLOOKUP(A2184,'Team Data'!$A$1:$E$659,3,FALSE())</f>
        <v>24</v>
      </c>
      <c r="M2184" s="0" t="n">
        <f aca="false">VLOOKUP(B2184,'Team Data'!$A$1:$E$659,2,FALSE())</f>
        <v>17</v>
      </c>
      <c r="N2184" s="0" t="n">
        <f aca="false">VLOOKUP(B2184,'Team Data'!$A$1:$E$659,3,FALSE())</f>
        <v>17</v>
      </c>
      <c r="O2184" s="0" t="n">
        <f aca="false">VLOOKUP(A2184,'Team Data'!$A$1:$E$659,4,FALSE())</f>
        <v>505</v>
      </c>
      <c r="P2184" s="0" t="n">
        <f aca="false">VLOOKUP(A2184,'Team Data'!$A$1:$E$659,5,FALSE())</f>
        <v>499</v>
      </c>
      <c r="Q2184" s="0" t="n">
        <f aca="false">VLOOKUP(B2184,'Team Data'!$A$1:$E$659,4,FALSE())</f>
        <v>586</v>
      </c>
      <c r="R2184" s="0" t="n">
        <f aca="false">VLOOKUP(B2184,'Team Data'!$A$1:$E$659,5,FALSE())</f>
        <v>495</v>
      </c>
      <c r="S2184" s="0" t="n">
        <f aca="false">IF(I2184=1,(MIN(30,(C2184-D2184)))*(M2184/(M2184+N2184))*(Q2184/(Q2184+R2184)),(MAX(-30,(C2184-D2184)))*(N2184/(M2184+N2184))*(R2184/(R2184+Q2184)))</f>
        <v>-3.89222941720629</v>
      </c>
      <c r="T2184" s="0" t="n">
        <f aca="false">IF(J2184=1,(MIN(30,(D2184-C2184)))*(K2184/(K2184+L2184))*(O2184/(O2184+P2184)),(MAX(-30,(D2184-C2184)))*(L2184/(K2184+L2184))*(P2184/(P2184+O2184)))</f>
        <v>2.13769920318725</v>
      </c>
      <c r="U2184" s="7" t="n">
        <v>43090</v>
      </c>
    </row>
    <row r="2185" customFormat="false" ht="15" hidden="false" customHeight="false" outlineLevel="0" collapsed="false">
      <c r="A2185" s="0" t="s">
        <v>304</v>
      </c>
      <c r="B2185" s="0" t="s">
        <v>152</v>
      </c>
      <c r="C2185" s="0" t="n">
        <v>68</v>
      </c>
      <c r="D2185" s="0" t="n">
        <v>70</v>
      </c>
      <c r="E2185" s="0" t="n">
        <v>52</v>
      </c>
      <c r="F2185" s="0" t="n">
        <v>37</v>
      </c>
      <c r="G2185" s="0" t="n">
        <v>10</v>
      </c>
      <c r="H2185" s="0" t="n">
        <v>7</v>
      </c>
      <c r="I2185" s="0" t="n">
        <v>0</v>
      </c>
      <c r="J2185" s="0" t="n">
        <v>1</v>
      </c>
      <c r="K2185" s="0" t="n">
        <f aca="false">VLOOKUP(A2185,'Team Data'!$A$1:$E$659,2,FALSE())</f>
        <v>22</v>
      </c>
      <c r="L2185" s="0" t="n">
        <f aca="false">VLOOKUP(A2185,'Team Data'!$A$1:$E$659,3,FALSE())</f>
        <v>10</v>
      </c>
      <c r="M2185" s="0" t="n">
        <f aca="false">VLOOKUP(B2185,'Team Data'!$A$1:$E$659,2,FALSE())</f>
        <v>22</v>
      </c>
      <c r="N2185" s="0" t="n">
        <f aca="false">VLOOKUP(B2185,'Team Data'!$A$1:$E$659,3,FALSE())</f>
        <v>14</v>
      </c>
      <c r="O2185" s="0" t="n">
        <f aca="false">VLOOKUP(A2185,'Team Data'!$A$1:$E$659,4,FALSE())</f>
        <v>459</v>
      </c>
      <c r="P2185" s="0" t="n">
        <f aca="false">VLOOKUP(A2185,'Team Data'!$A$1:$E$659,5,FALSE())</f>
        <v>534</v>
      </c>
      <c r="Q2185" s="0" t="n">
        <f aca="false">VLOOKUP(B2185,'Team Data'!$A$1:$E$659,4,FALSE())</f>
        <v>725</v>
      </c>
      <c r="R2185" s="0" t="n">
        <f aca="false">VLOOKUP(B2185,'Team Data'!$A$1:$E$659,5,FALSE())</f>
        <v>474</v>
      </c>
      <c r="S2185" s="0" t="n">
        <f aca="false">IF(I2185=1,(MIN(30,(C2185-D2185)))*(M2185/(M2185+N2185))*(Q2185/(Q2185+R2185)),(MAX(-30,(C2185-D2185)))*(N2185/(M2185+N2185))*(R2185/(R2185+Q2185)))</f>
        <v>-0.307478454267445</v>
      </c>
      <c r="T2185" s="0" t="n">
        <f aca="false">IF(J2185=1,(MIN(30,(D2185-C2185)))*(K2185/(K2185+L2185))*(O2185/(O2185+P2185)),(MAX(-30,(D2185-C2185)))*(L2185/(K2185+L2185))*(P2185/(P2185+O2185)))</f>
        <v>0.635574018126888</v>
      </c>
      <c r="U2185" s="7" t="n">
        <v>43090</v>
      </c>
    </row>
    <row r="2186" customFormat="false" ht="15" hidden="false" customHeight="false" outlineLevel="0" collapsed="false">
      <c r="A2186" s="0" t="s">
        <v>351</v>
      </c>
      <c r="B2186" s="0" t="s">
        <v>197</v>
      </c>
      <c r="C2186" s="0" t="n">
        <v>79</v>
      </c>
      <c r="D2186" s="0" t="n">
        <v>75</v>
      </c>
      <c r="E2186" s="0" t="n">
        <v>34</v>
      </c>
      <c r="F2186" s="0" t="n">
        <v>38</v>
      </c>
      <c r="G2186" s="0" t="n">
        <v>10</v>
      </c>
      <c r="H2186" s="0" t="n">
        <v>14</v>
      </c>
      <c r="I2186" s="0" t="n">
        <v>1</v>
      </c>
      <c r="J2186" s="0" t="n">
        <v>0</v>
      </c>
      <c r="K2186" s="0" t="n">
        <f aca="false">VLOOKUP(A2186,'Team Data'!$A$1:$E$659,2,FALSE())</f>
        <v>21</v>
      </c>
      <c r="L2186" s="0" t="n">
        <f aca="false">VLOOKUP(A2186,'Team Data'!$A$1:$E$659,3,FALSE())</f>
        <v>13</v>
      </c>
      <c r="M2186" s="0" t="n">
        <f aca="false">VLOOKUP(B2186,'Team Data'!$A$1:$E$659,2,FALSE())</f>
        <v>26</v>
      </c>
      <c r="N2186" s="0" t="n">
        <f aca="false">VLOOKUP(B2186,'Team Data'!$A$1:$E$659,3,FALSE())</f>
        <v>11</v>
      </c>
      <c r="O2186" s="0" t="n">
        <f aca="false">VLOOKUP(A2186,'Team Data'!$A$1:$E$659,4,FALSE())</f>
        <v>532</v>
      </c>
      <c r="P2186" s="0" t="n">
        <f aca="false">VLOOKUP(A2186,'Team Data'!$A$1:$E$659,5,FALSE())</f>
        <v>495</v>
      </c>
      <c r="Q2186" s="0" t="n">
        <f aca="false">VLOOKUP(B2186,'Team Data'!$A$1:$E$659,4,FALSE())</f>
        <v>794</v>
      </c>
      <c r="R2186" s="0" t="n">
        <f aca="false">VLOOKUP(B2186,'Team Data'!$A$1:$E$659,5,FALSE())</f>
        <v>455</v>
      </c>
      <c r="S2186" s="0" t="n">
        <f aca="false">IF(I2186=1,(MIN(30,(C2186-D2186)))*(M2186/(M2186+N2186))*(Q2186/(Q2186+R2186)),(MAX(-30,(C2186-D2186)))*(N2186/(M2186+N2186))*(R2186/(R2186+Q2186)))</f>
        <v>1.78685651223682</v>
      </c>
      <c r="T2186" s="0" t="n">
        <f aca="false">IF(J2186=1,(MIN(30,(D2186-C2186)))*(K2186/(K2186+L2186))*(O2186/(O2186+P2186)),(MAX(-30,(D2186-C2186)))*(L2186/(K2186+L2186))*(P2186/(P2186+O2186)))</f>
        <v>-0.737155621742368</v>
      </c>
      <c r="U2186" s="7" t="n">
        <v>43090</v>
      </c>
    </row>
    <row r="2187" customFormat="false" ht="15" hidden="false" customHeight="false" outlineLevel="0" collapsed="false">
      <c r="A2187" s="0" t="s">
        <v>675</v>
      </c>
      <c r="B2187" s="0" t="s">
        <v>328</v>
      </c>
      <c r="C2187" s="0" t="n">
        <v>56</v>
      </c>
      <c r="D2187" s="0" t="n">
        <v>84</v>
      </c>
      <c r="E2187" s="0" t="n">
        <v>22</v>
      </c>
      <c r="F2187" s="0" t="n">
        <v>47</v>
      </c>
      <c r="G2187" s="0" t="n">
        <v>14</v>
      </c>
      <c r="H2187" s="0" t="n">
        <v>17</v>
      </c>
      <c r="I2187" s="0" t="n">
        <v>0</v>
      </c>
      <c r="J2187" s="0" t="n">
        <v>1</v>
      </c>
      <c r="K2187" s="0" t="n">
        <f aca="false">VLOOKUP(A2187,'Team Data'!$A$1:$E$659,2,FALSE())</f>
        <v>0</v>
      </c>
      <c r="L2187" s="0" t="n">
        <f aca="false">VLOOKUP(A2187,'Team Data'!$A$1:$E$659,3,FALSE())</f>
        <v>1</v>
      </c>
      <c r="M2187" s="0" t="n">
        <f aca="false">VLOOKUP(B2187,'Team Data'!$A$1:$E$659,2,FALSE())</f>
        <v>23</v>
      </c>
      <c r="N2187" s="0" t="n">
        <f aca="false">VLOOKUP(B2187,'Team Data'!$A$1:$E$659,3,FALSE())</f>
        <v>10</v>
      </c>
      <c r="O2187" s="0" t="n">
        <f aca="false">VLOOKUP(A2187,'Team Data'!$A$1:$E$659,4,FALSE())</f>
        <v>23</v>
      </c>
      <c r="P2187" s="0" t="n">
        <f aca="false">VLOOKUP(A2187,'Team Data'!$A$1:$E$659,5,FALSE())</f>
        <v>10</v>
      </c>
      <c r="Q2187" s="0" t="n">
        <f aca="false">VLOOKUP(B2187,'Team Data'!$A$1:$E$659,4,FALSE())</f>
        <v>523</v>
      </c>
      <c r="R2187" s="0" t="n">
        <f aca="false">VLOOKUP(B2187,'Team Data'!$A$1:$E$659,5,FALSE())</f>
        <v>473</v>
      </c>
      <c r="S2187" s="0" t="n">
        <f aca="false">IF(I2187=1,(MIN(30,(C2187-D2187)))*(M2187/(M2187+N2187))*(Q2187/(Q2187+R2187)),(MAX(-30,(C2187-D2187)))*(N2187/(M2187+N2187))*(R2187/(R2187+Q2187)))</f>
        <v>-4.02945113788487</v>
      </c>
      <c r="T2187" s="0" t="n">
        <f aca="false">IF(J2187=1,(MIN(30,(D2187-C2187)))*(K2187/(K2187+L2187))*(O2187/(O2187+P2187)),(MAX(-30,(D2187-C2187)))*(L2187/(K2187+L2187))*(P2187/(P2187+O2187)))</f>
        <v>0</v>
      </c>
      <c r="U2187" s="7" t="n">
        <v>43090</v>
      </c>
    </row>
    <row r="2188" customFormat="false" ht="15" hidden="false" customHeight="false" outlineLevel="0" collapsed="false">
      <c r="A2188" s="0" t="s">
        <v>95</v>
      </c>
      <c r="B2188" s="0" t="s">
        <v>288</v>
      </c>
      <c r="C2188" s="0" t="n">
        <v>61</v>
      </c>
      <c r="D2188" s="0" t="n">
        <v>66</v>
      </c>
      <c r="E2188" s="0" t="n">
        <v>33</v>
      </c>
      <c r="F2188" s="0" t="n">
        <v>47</v>
      </c>
      <c r="G2188" s="0" t="n">
        <v>13</v>
      </c>
      <c r="H2188" s="0" t="n">
        <v>10</v>
      </c>
      <c r="I2188" s="0" t="n">
        <v>0</v>
      </c>
      <c r="J2188" s="0" t="n">
        <v>1</v>
      </c>
      <c r="K2188" s="0" t="n">
        <f aca="false">VLOOKUP(A2188,'Team Data'!$A$1:$E$659,2,FALSE())</f>
        <v>23</v>
      </c>
      <c r="L2188" s="0" t="n">
        <f aca="false">VLOOKUP(A2188,'Team Data'!$A$1:$E$659,3,FALSE())</f>
        <v>9</v>
      </c>
      <c r="M2188" s="0" t="n">
        <f aca="false">VLOOKUP(B2188,'Team Data'!$A$1:$E$659,2,FALSE())</f>
        <v>26</v>
      </c>
      <c r="N2188" s="0" t="n">
        <f aca="false">VLOOKUP(B2188,'Team Data'!$A$1:$E$659,3,FALSE())</f>
        <v>9</v>
      </c>
      <c r="O2188" s="0" t="n">
        <f aca="false">VLOOKUP(A2188,'Team Data'!$A$1:$E$659,4,FALSE())</f>
        <v>502</v>
      </c>
      <c r="P2188" s="0" t="n">
        <f aca="false">VLOOKUP(A2188,'Team Data'!$A$1:$E$659,5,FALSE())</f>
        <v>485</v>
      </c>
      <c r="Q2188" s="0" t="n">
        <f aca="false">VLOOKUP(B2188,'Team Data'!$A$1:$E$659,4,FALSE())</f>
        <v>702</v>
      </c>
      <c r="R2188" s="0" t="n">
        <f aca="false">VLOOKUP(B2188,'Team Data'!$A$1:$E$659,5,FALSE())</f>
        <v>475</v>
      </c>
      <c r="S2188" s="0" t="n">
        <f aca="false">IF(I2188=1,(MIN(30,(C2188-D2188)))*(M2188/(M2188+N2188))*(Q2188/(Q2188+R2188)),(MAX(-30,(C2188-D2188)))*(N2188/(M2188+N2188))*(R2188/(R2188+Q2188)))</f>
        <v>-0.518873649714771</v>
      </c>
      <c r="T2188" s="0" t="n">
        <f aca="false">IF(J2188=1,(MIN(30,(D2188-C2188)))*(K2188/(K2188+L2188))*(O2188/(O2188+P2188)),(MAX(-30,(D2188-C2188)))*(L2188/(K2188+L2188))*(P2188/(P2188+O2188)))</f>
        <v>1.8278242147923</v>
      </c>
      <c r="U2188" s="7" t="n">
        <v>43090</v>
      </c>
    </row>
    <row r="2189" customFormat="false" ht="15" hidden="false" customHeight="false" outlineLevel="0" collapsed="false">
      <c r="A2189" s="0" t="s">
        <v>676</v>
      </c>
      <c r="B2189" s="0" t="s">
        <v>82</v>
      </c>
      <c r="C2189" s="0" t="n">
        <v>66</v>
      </c>
      <c r="D2189" s="0" t="n">
        <v>94</v>
      </c>
      <c r="E2189" s="0" t="n">
        <v>27</v>
      </c>
      <c r="F2189" s="0" t="n">
        <v>42</v>
      </c>
      <c r="G2189" s="0" t="n">
        <v>9</v>
      </c>
      <c r="H2189" s="0" t="n">
        <v>6</v>
      </c>
      <c r="I2189" s="0" t="n">
        <v>0</v>
      </c>
      <c r="J2189" s="0" t="n">
        <v>1</v>
      </c>
      <c r="K2189" s="0" t="n">
        <f aca="false">VLOOKUP(A2189,'Team Data'!$A$1:$E$659,2,FALSE())</f>
        <v>0</v>
      </c>
      <c r="L2189" s="0" t="n">
        <f aca="false">VLOOKUP(A2189,'Team Data'!$A$1:$E$659,3,FALSE())</f>
        <v>1</v>
      </c>
      <c r="M2189" s="0" t="n">
        <f aca="false">VLOOKUP(B2189,'Team Data'!$A$1:$E$659,2,FALSE())</f>
        <v>20</v>
      </c>
      <c r="N2189" s="0" t="n">
        <f aca="false">VLOOKUP(B2189,'Team Data'!$A$1:$E$659,3,FALSE())</f>
        <v>15</v>
      </c>
      <c r="O2189" s="0" t="n">
        <f aca="false">VLOOKUP(A2189,'Team Data'!$A$1:$E$659,4,FALSE())</f>
        <v>20</v>
      </c>
      <c r="P2189" s="0" t="n">
        <f aca="false">VLOOKUP(A2189,'Team Data'!$A$1:$E$659,5,FALSE())</f>
        <v>15</v>
      </c>
      <c r="Q2189" s="0" t="n">
        <f aca="false">VLOOKUP(B2189,'Team Data'!$A$1:$E$659,4,FALSE())</f>
        <v>577</v>
      </c>
      <c r="R2189" s="0" t="n">
        <f aca="false">VLOOKUP(B2189,'Team Data'!$A$1:$E$659,5,FALSE())</f>
        <v>520</v>
      </c>
      <c r="S2189" s="0" t="n">
        <f aca="false">IF(I2189=1,(MIN(30,(C2189-D2189)))*(M2189/(M2189+N2189))*(Q2189/(Q2189+R2189)),(MAX(-30,(C2189-D2189)))*(N2189/(M2189+N2189))*(R2189/(R2189+Q2189)))</f>
        <v>-5.68824065633546</v>
      </c>
      <c r="T2189" s="0" t="n">
        <f aca="false">IF(J2189=1,(MIN(30,(D2189-C2189)))*(K2189/(K2189+L2189))*(O2189/(O2189+P2189)),(MAX(-30,(D2189-C2189)))*(L2189/(K2189+L2189))*(P2189/(P2189+O2189)))</f>
        <v>0</v>
      </c>
      <c r="U2189" s="7" t="n">
        <v>43090</v>
      </c>
    </row>
    <row r="2190" customFormat="false" ht="15" hidden="false" customHeight="false" outlineLevel="0" collapsed="false">
      <c r="A2190" s="0" t="s">
        <v>331</v>
      </c>
      <c r="B2190" s="0" t="s">
        <v>307</v>
      </c>
      <c r="C2190" s="0" t="n">
        <v>60</v>
      </c>
      <c r="D2190" s="0" t="n">
        <v>73</v>
      </c>
      <c r="E2190" s="0" t="n">
        <v>39</v>
      </c>
      <c r="F2190" s="0" t="n">
        <v>31</v>
      </c>
      <c r="G2190" s="0" t="n">
        <v>18</v>
      </c>
      <c r="H2190" s="0" t="n">
        <v>19</v>
      </c>
      <c r="I2190" s="0" t="n">
        <v>0</v>
      </c>
      <c r="J2190" s="0" t="n">
        <v>1</v>
      </c>
      <c r="K2190" s="0" t="n">
        <f aca="false">VLOOKUP(A2190,'Team Data'!$A$1:$E$659,2,FALSE())</f>
        <v>15</v>
      </c>
      <c r="L2190" s="0" t="n">
        <f aca="false">VLOOKUP(A2190,'Team Data'!$A$1:$E$659,3,FALSE())</f>
        <v>17</v>
      </c>
      <c r="M2190" s="0" t="n">
        <f aca="false">VLOOKUP(B2190,'Team Data'!$A$1:$E$659,2,FALSE())</f>
        <v>9</v>
      </c>
      <c r="N2190" s="0" t="n">
        <f aca="false">VLOOKUP(B2190,'Team Data'!$A$1:$E$659,3,FALSE())</f>
        <v>22</v>
      </c>
      <c r="O2190" s="0" t="n">
        <f aca="false">VLOOKUP(A2190,'Team Data'!$A$1:$E$659,4,FALSE())</f>
        <v>528</v>
      </c>
      <c r="P2190" s="0" t="n">
        <f aca="false">VLOOKUP(A2190,'Team Data'!$A$1:$E$659,5,FALSE())</f>
        <v>460</v>
      </c>
      <c r="Q2190" s="0" t="n">
        <f aca="false">VLOOKUP(B2190,'Team Data'!$A$1:$E$659,4,FALSE())</f>
        <v>491</v>
      </c>
      <c r="R2190" s="0" t="n">
        <f aca="false">VLOOKUP(B2190,'Team Data'!$A$1:$E$659,5,FALSE())</f>
        <v>453</v>
      </c>
      <c r="S2190" s="0" t="n">
        <f aca="false">IF(I2190=1,(MIN(30,(C2190-D2190)))*(M2190/(M2190+N2190))*(Q2190/(Q2190+R2190)),(MAX(-30,(C2190-D2190)))*(N2190/(M2190+N2190))*(R2190/(R2190+Q2190)))</f>
        <v>-4.42721432476763</v>
      </c>
      <c r="T2190" s="0" t="n">
        <f aca="false">IF(J2190=1,(MIN(30,(D2190-C2190)))*(K2190/(K2190+L2190))*(O2190/(O2190+P2190)),(MAX(-30,(D2190-C2190)))*(L2190/(K2190+L2190))*(P2190/(P2190+O2190)))</f>
        <v>3.25657894736842</v>
      </c>
      <c r="U2190" s="7" t="n">
        <v>43090</v>
      </c>
    </row>
    <row r="2191" customFormat="false" ht="15" hidden="false" customHeight="false" outlineLevel="0" collapsed="false">
      <c r="A2191" s="0" t="s">
        <v>175</v>
      </c>
      <c r="B2191" s="0" t="s">
        <v>319</v>
      </c>
      <c r="C2191" s="0" t="n">
        <v>63</v>
      </c>
      <c r="D2191" s="0" t="n">
        <v>95</v>
      </c>
      <c r="E2191" s="0" t="n">
        <v>27</v>
      </c>
      <c r="F2191" s="0" t="n">
        <v>41</v>
      </c>
      <c r="G2191" s="0" t="n">
        <v>14</v>
      </c>
      <c r="H2191" s="0" t="n">
        <v>17</v>
      </c>
      <c r="I2191" s="0" t="n">
        <v>0</v>
      </c>
      <c r="J2191" s="0" t="n">
        <v>1</v>
      </c>
      <c r="K2191" s="0" t="n">
        <f aca="false">VLOOKUP(A2191,'Team Data'!$A$1:$E$659,2,FALSE())</f>
        <v>4</v>
      </c>
      <c r="L2191" s="0" t="n">
        <f aca="false">VLOOKUP(A2191,'Team Data'!$A$1:$E$659,3,FALSE())</f>
        <v>28</v>
      </c>
      <c r="M2191" s="0" t="n">
        <f aca="false">VLOOKUP(B2191,'Team Data'!$A$1:$E$659,2,FALSE())</f>
        <v>20</v>
      </c>
      <c r="N2191" s="0" t="n">
        <f aca="false">VLOOKUP(B2191,'Team Data'!$A$1:$E$659,3,FALSE())</f>
        <v>13</v>
      </c>
      <c r="O2191" s="0" t="n">
        <f aca="false">VLOOKUP(A2191,'Team Data'!$A$1:$E$659,4,FALSE())</f>
        <v>495</v>
      </c>
      <c r="P2191" s="0" t="n">
        <f aca="false">VLOOKUP(A2191,'Team Data'!$A$1:$E$659,5,FALSE())</f>
        <v>568</v>
      </c>
      <c r="Q2191" s="0" t="n">
        <f aca="false">VLOOKUP(B2191,'Team Data'!$A$1:$E$659,4,FALSE())</f>
        <v>561</v>
      </c>
      <c r="R2191" s="0" t="n">
        <f aca="false">VLOOKUP(B2191,'Team Data'!$A$1:$E$659,5,FALSE())</f>
        <v>525</v>
      </c>
      <c r="S2191" s="0" t="n">
        <f aca="false">IF(I2191=1,(MIN(30,(C2191-D2191)))*(M2191/(M2191+N2191))*(Q2191/(Q2191+R2191)),(MAX(-30,(C2191-D2191)))*(N2191/(M2191+N2191))*(R2191/(R2191+Q2191)))</f>
        <v>-5.71320944249121</v>
      </c>
      <c r="T2191" s="0" t="n">
        <f aca="false">IF(J2191=1,(MIN(30,(D2191-C2191)))*(K2191/(K2191+L2191))*(O2191/(O2191+P2191)),(MAX(-30,(D2191-C2191)))*(L2191/(K2191+L2191))*(P2191/(P2191+O2191)))</f>
        <v>1.74623706491063</v>
      </c>
      <c r="U2191" s="7" t="n">
        <v>43090</v>
      </c>
    </row>
    <row r="2192" customFormat="false" ht="15" hidden="false" customHeight="false" outlineLevel="0" collapsed="false">
      <c r="A2192" s="0" t="s">
        <v>46</v>
      </c>
      <c r="B2192" s="0" t="s">
        <v>222</v>
      </c>
      <c r="C2192" s="0" t="n">
        <v>82</v>
      </c>
      <c r="D2192" s="0" t="n">
        <v>96</v>
      </c>
      <c r="E2192" s="0" t="n">
        <v>25</v>
      </c>
      <c r="F2192" s="0" t="n">
        <v>34</v>
      </c>
      <c r="G2192" s="0" t="n">
        <v>12</v>
      </c>
      <c r="H2192" s="0" t="n">
        <v>11</v>
      </c>
      <c r="I2192" s="0" t="n">
        <v>0</v>
      </c>
      <c r="J2192" s="0" t="n">
        <v>1</v>
      </c>
      <c r="K2192" s="0" t="n">
        <f aca="false">VLOOKUP(A2192,'Team Data'!$A$1:$E$659,2,FALSE())</f>
        <v>18</v>
      </c>
      <c r="L2192" s="0" t="n">
        <f aca="false">VLOOKUP(A2192,'Team Data'!$A$1:$E$659,3,FALSE())</f>
        <v>17</v>
      </c>
      <c r="M2192" s="0" t="n">
        <f aca="false">VLOOKUP(B2192,'Team Data'!$A$1:$E$659,2,FALSE())</f>
        <v>23</v>
      </c>
      <c r="N2192" s="0" t="n">
        <f aca="false">VLOOKUP(B2192,'Team Data'!$A$1:$E$659,3,FALSE())</f>
        <v>13</v>
      </c>
      <c r="O2192" s="0" t="n">
        <f aca="false">VLOOKUP(A2192,'Team Data'!$A$1:$E$659,4,FALSE())</f>
        <v>546</v>
      </c>
      <c r="P2192" s="0" t="n">
        <f aca="false">VLOOKUP(A2192,'Team Data'!$A$1:$E$659,5,FALSE())</f>
        <v>561</v>
      </c>
      <c r="Q2192" s="0" t="n">
        <f aca="false">VLOOKUP(B2192,'Team Data'!$A$1:$E$659,4,FALSE())</f>
        <v>646</v>
      </c>
      <c r="R2192" s="0" t="n">
        <f aca="false">VLOOKUP(B2192,'Team Data'!$A$1:$E$659,5,FALSE())</f>
        <v>534</v>
      </c>
      <c r="S2192" s="0" t="n">
        <f aca="false">IF(I2192=1,(MIN(30,(C2192-D2192)))*(M2192/(M2192+N2192))*(Q2192/(Q2192+R2192)),(MAX(-30,(C2192-D2192)))*(N2192/(M2192+N2192))*(R2192/(R2192+Q2192)))</f>
        <v>-2.28785310734463</v>
      </c>
      <c r="T2192" s="0" t="n">
        <f aca="false">IF(J2192=1,(MIN(30,(D2192-C2192)))*(K2192/(K2192+L2192))*(O2192/(O2192+P2192)),(MAX(-30,(D2192-C2192)))*(L2192/(K2192+L2192))*(P2192/(P2192+O2192)))</f>
        <v>3.55121951219512</v>
      </c>
      <c r="U2192" s="7" t="n">
        <v>43090</v>
      </c>
    </row>
    <row r="2193" customFormat="false" ht="15" hidden="false" customHeight="false" outlineLevel="0" collapsed="false">
      <c r="A2193" s="0" t="s">
        <v>135</v>
      </c>
      <c r="B2193" s="0" t="s">
        <v>340</v>
      </c>
      <c r="C2193" s="0" t="n">
        <v>68</v>
      </c>
      <c r="D2193" s="0" t="n">
        <v>65</v>
      </c>
      <c r="E2193" s="0" t="n">
        <v>43</v>
      </c>
      <c r="F2193" s="0" t="n">
        <v>37</v>
      </c>
      <c r="G2193" s="0" t="n">
        <v>8</v>
      </c>
      <c r="H2193" s="0" t="n">
        <v>10</v>
      </c>
      <c r="I2193" s="0" t="n">
        <v>1</v>
      </c>
      <c r="J2193" s="0" t="n">
        <v>0</v>
      </c>
      <c r="K2193" s="0" t="n">
        <f aca="false">VLOOKUP(A2193,'Team Data'!$A$1:$E$659,2,FALSE())</f>
        <v>25</v>
      </c>
      <c r="L2193" s="0" t="n">
        <f aca="false">VLOOKUP(A2193,'Team Data'!$A$1:$E$659,3,FALSE())</f>
        <v>12</v>
      </c>
      <c r="M2193" s="0" t="n">
        <f aca="false">VLOOKUP(B2193,'Team Data'!$A$1:$E$659,2,FALSE())</f>
        <v>12</v>
      </c>
      <c r="N2193" s="0" t="n">
        <f aca="false">VLOOKUP(B2193,'Team Data'!$A$1:$E$659,3,FALSE())</f>
        <v>19</v>
      </c>
      <c r="O2193" s="0" t="n">
        <f aca="false">VLOOKUP(A2193,'Team Data'!$A$1:$E$659,4,FALSE())</f>
        <v>699</v>
      </c>
      <c r="P2193" s="0" t="n">
        <f aca="false">VLOOKUP(A2193,'Team Data'!$A$1:$E$659,5,FALSE())</f>
        <v>540</v>
      </c>
      <c r="Q2193" s="0" t="n">
        <f aca="false">VLOOKUP(B2193,'Team Data'!$A$1:$E$659,4,FALSE())</f>
        <v>595</v>
      </c>
      <c r="R2193" s="0" t="n">
        <f aca="false">VLOOKUP(B2193,'Team Data'!$A$1:$E$659,5,FALSE())</f>
        <v>435</v>
      </c>
      <c r="S2193" s="0" t="n">
        <f aca="false">IF(I2193=1,(MIN(30,(C2193-D2193)))*(M2193/(M2193+N2193))*(Q2193/(Q2193+R2193)),(MAX(-30,(C2193-D2193)))*(N2193/(M2193+N2193))*(R2193/(R2193+Q2193)))</f>
        <v>0.670842467898528</v>
      </c>
      <c r="T2193" s="0" t="n">
        <f aca="false">IF(J2193=1,(MIN(30,(D2193-C2193)))*(K2193/(K2193+L2193))*(O2193/(O2193+P2193)),(MAX(-30,(D2193-C2193)))*(L2193/(K2193+L2193))*(P2193/(P2193+O2193)))</f>
        <v>-0.424056017276356</v>
      </c>
      <c r="U2193" s="7" t="n">
        <v>43090</v>
      </c>
    </row>
    <row r="2194" customFormat="false" ht="15" hidden="false" customHeight="false" outlineLevel="0" collapsed="false">
      <c r="A2194" s="0" t="s">
        <v>52</v>
      </c>
      <c r="B2194" s="0" t="s">
        <v>131</v>
      </c>
      <c r="C2194" s="0" t="n">
        <v>70</v>
      </c>
      <c r="D2194" s="0" t="n">
        <v>67</v>
      </c>
      <c r="E2194" s="0" t="n">
        <v>36</v>
      </c>
      <c r="F2194" s="0" t="n">
        <v>40</v>
      </c>
      <c r="G2194" s="0" t="n">
        <v>9</v>
      </c>
      <c r="H2194" s="0" t="n">
        <v>9</v>
      </c>
      <c r="I2194" s="0" t="n">
        <v>1</v>
      </c>
      <c r="J2194" s="0" t="n">
        <v>0</v>
      </c>
      <c r="K2194" s="0" t="n">
        <f aca="false">VLOOKUP(A2194,'Team Data'!$A$1:$E$659,2,FALSE())</f>
        <v>10</v>
      </c>
      <c r="L2194" s="0" t="n">
        <f aca="false">VLOOKUP(A2194,'Team Data'!$A$1:$E$659,3,FALSE())</f>
        <v>23</v>
      </c>
      <c r="M2194" s="0" t="n">
        <f aca="false">VLOOKUP(B2194,'Team Data'!$A$1:$E$659,2,FALSE())</f>
        <v>23</v>
      </c>
      <c r="N2194" s="0" t="n">
        <f aca="false">VLOOKUP(B2194,'Team Data'!$A$1:$E$659,3,FALSE())</f>
        <v>13</v>
      </c>
      <c r="O2194" s="0" t="n">
        <f aca="false">VLOOKUP(A2194,'Team Data'!$A$1:$E$659,4,FALSE())</f>
        <v>543</v>
      </c>
      <c r="P2194" s="0" t="n">
        <f aca="false">VLOOKUP(A2194,'Team Data'!$A$1:$E$659,5,FALSE())</f>
        <v>482</v>
      </c>
      <c r="Q2194" s="0" t="n">
        <f aca="false">VLOOKUP(B2194,'Team Data'!$A$1:$E$659,4,FALSE())</f>
        <v>559</v>
      </c>
      <c r="R2194" s="0" t="n">
        <f aca="false">VLOOKUP(B2194,'Team Data'!$A$1:$E$659,5,FALSE())</f>
        <v>576</v>
      </c>
      <c r="S2194" s="0" t="n">
        <f aca="false">IF(I2194=1,(MIN(30,(C2194-D2194)))*(M2194/(M2194+N2194))*(Q2194/(Q2194+R2194)),(MAX(-30,(C2194-D2194)))*(N2194/(M2194+N2194))*(R2194/(R2194+Q2194)))</f>
        <v>0.943979441997063</v>
      </c>
      <c r="T2194" s="0" t="n">
        <f aca="false">IF(J2194=1,(MIN(30,(D2194-C2194)))*(K2194/(K2194+L2194))*(O2194/(O2194+P2194)),(MAX(-30,(D2194-C2194)))*(L2194/(K2194+L2194))*(P2194/(P2194+O2194)))</f>
        <v>-0.983237250554324</v>
      </c>
      <c r="U2194" s="7" t="n">
        <v>43090</v>
      </c>
    </row>
    <row r="2195" customFormat="false" ht="15" hidden="false" customHeight="false" outlineLevel="0" collapsed="false">
      <c r="A2195" s="0" t="s">
        <v>236</v>
      </c>
      <c r="B2195" s="0" t="s">
        <v>144</v>
      </c>
      <c r="C2195" s="0" t="n">
        <v>75</v>
      </c>
      <c r="D2195" s="0" t="n">
        <v>64</v>
      </c>
      <c r="E2195" s="0" t="n">
        <v>27</v>
      </c>
      <c r="F2195" s="0" t="n">
        <v>26</v>
      </c>
      <c r="G2195" s="0" t="n">
        <v>17</v>
      </c>
      <c r="H2195" s="0" t="n">
        <v>18</v>
      </c>
      <c r="I2195" s="0" t="n">
        <v>1</v>
      </c>
      <c r="J2195" s="0" t="n">
        <v>0</v>
      </c>
      <c r="K2195" s="0" t="n">
        <f aca="false">VLOOKUP(A2195,'Team Data'!$A$1:$E$659,2,FALSE())</f>
        <v>18</v>
      </c>
      <c r="L2195" s="0" t="n">
        <f aca="false">VLOOKUP(A2195,'Team Data'!$A$1:$E$659,3,FALSE())</f>
        <v>15</v>
      </c>
      <c r="M2195" s="0" t="n">
        <f aca="false">VLOOKUP(B2195,'Team Data'!$A$1:$E$659,2,FALSE())</f>
        <v>22</v>
      </c>
      <c r="N2195" s="0" t="n">
        <f aca="false">VLOOKUP(B2195,'Team Data'!$A$1:$E$659,3,FALSE())</f>
        <v>15</v>
      </c>
      <c r="O2195" s="0" t="n">
        <f aca="false">VLOOKUP(A2195,'Team Data'!$A$1:$E$659,4,FALSE())</f>
        <v>473</v>
      </c>
      <c r="P2195" s="0" t="n">
        <f aca="false">VLOOKUP(A2195,'Team Data'!$A$1:$E$659,5,FALSE())</f>
        <v>475</v>
      </c>
      <c r="Q2195" s="0" t="n">
        <f aca="false">VLOOKUP(B2195,'Team Data'!$A$1:$E$659,4,FALSE())</f>
        <v>570</v>
      </c>
      <c r="R2195" s="0" t="n">
        <f aca="false">VLOOKUP(B2195,'Team Data'!$A$1:$E$659,5,FALSE())</f>
        <v>569</v>
      </c>
      <c r="S2195" s="0" t="n">
        <f aca="false">IF(I2195=1,(MIN(30,(C2195-D2195)))*(M2195/(M2195+N2195))*(Q2195/(Q2195+R2195)),(MAX(-30,(C2195-D2195)))*(N2195/(M2195+N2195))*(R2195/(R2195+Q2195)))</f>
        <v>3.27314144697815</v>
      </c>
      <c r="T2195" s="0" t="n">
        <f aca="false">IF(J2195=1,(MIN(30,(D2195-C2195)))*(K2195/(K2195+L2195))*(O2195/(O2195+P2195)),(MAX(-30,(D2195-C2195)))*(L2195/(K2195+L2195))*(P2195/(P2195+O2195)))</f>
        <v>-2.50527426160338</v>
      </c>
      <c r="U2195" s="7" t="n">
        <v>43090</v>
      </c>
    </row>
    <row r="2196" customFormat="false" ht="15" hidden="false" customHeight="false" outlineLevel="0" collapsed="false">
      <c r="A2196" s="0" t="s">
        <v>265</v>
      </c>
      <c r="B2196" s="0" t="s">
        <v>301</v>
      </c>
      <c r="C2196" s="0" t="n">
        <v>73</v>
      </c>
      <c r="D2196" s="0" t="n">
        <v>77</v>
      </c>
      <c r="E2196" s="0" t="n">
        <v>35</v>
      </c>
      <c r="F2196" s="0" t="n">
        <v>44</v>
      </c>
      <c r="G2196" s="0" t="n">
        <v>8</v>
      </c>
      <c r="H2196" s="0" t="n">
        <v>15</v>
      </c>
      <c r="I2196" s="0" t="n">
        <v>0</v>
      </c>
      <c r="J2196" s="0" t="n">
        <v>1</v>
      </c>
      <c r="K2196" s="0" t="n">
        <f aca="false">VLOOKUP(A2196,'Team Data'!$A$1:$E$659,2,FALSE())</f>
        <v>14</v>
      </c>
      <c r="L2196" s="0" t="n">
        <f aca="false">VLOOKUP(A2196,'Team Data'!$A$1:$E$659,3,FALSE())</f>
        <v>18</v>
      </c>
      <c r="M2196" s="0" t="n">
        <f aca="false">VLOOKUP(B2196,'Team Data'!$A$1:$E$659,2,FALSE())</f>
        <v>14</v>
      </c>
      <c r="N2196" s="0" t="n">
        <f aca="false">VLOOKUP(B2196,'Team Data'!$A$1:$E$659,3,FALSE())</f>
        <v>17</v>
      </c>
      <c r="O2196" s="0" t="n">
        <f aca="false">VLOOKUP(A2196,'Team Data'!$A$1:$E$659,4,FALSE())</f>
        <v>488</v>
      </c>
      <c r="P2196" s="0" t="n">
        <f aca="false">VLOOKUP(A2196,'Team Data'!$A$1:$E$659,5,FALSE())</f>
        <v>498</v>
      </c>
      <c r="Q2196" s="0" t="n">
        <f aca="false">VLOOKUP(B2196,'Team Data'!$A$1:$E$659,4,FALSE())</f>
        <v>549</v>
      </c>
      <c r="R2196" s="0" t="n">
        <f aca="false">VLOOKUP(B2196,'Team Data'!$A$1:$E$659,5,FALSE())</f>
        <v>466</v>
      </c>
      <c r="S2196" s="0" t="n">
        <f aca="false">IF(I2196=1,(MIN(30,(C2196-D2196)))*(M2196/(M2196+N2196))*(Q2196/(Q2196+R2196)),(MAX(-30,(C2196-D2196)))*(N2196/(M2196+N2196))*(R2196/(R2196+Q2196)))</f>
        <v>-1.00708723979024</v>
      </c>
      <c r="T2196" s="0" t="n">
        <f aca="false">IF(J2196=1,(MIN(30,(D2196-C2196)))*(K2196/(K2196+L2196))*(O2196/(O2196+P2196)),(MAX(-30,(D2196-C2196)))*(L2196/(K2196+L2196))*(P2196/(P2196+O2196)))</f>
        <v>0.866125760649087</v>
      </c>
      <c r="U2196" s="7" t="n">
        <v>43090</v>
      </c>
    </row>
    <row r="2197" customFormat="false" ht="15" hidden="false" customHeight="false" outlineLevel="0" collapsed="false">
      <c r="A2197" s="0" t="s">
        <v>275</v>
      </c>
      <c r="B2197" s="0" t="s">
        <v>92</v>
      </c>
      <c r="C2197" s="0" t="n">
        <v>45</v>
      </c>
      <c r="D2197" s="0" t="n">
        <v>98</v>
      </c>
      <c r="E2197" s="0" t="n">
        <v>28</v>
      </c>
      <c r="F2197" s="0" t="n">
        <v>42</v>
      </c>
      <c r="G2197" s="0" t="n">
        <v>20</v>
      </c>
      <c r="H2197" s="0" t="n">
        <v>16</v>
      </c>
      <c r="I2197" s="0" t="n">
        <v>0</v>
      </c>
      <c r="J2197" s="0" t="n">
        <v>1</v>
      </c>
      <c r="K2197" s="0" t="n">
        <f aca="false">VLOOKUP(A2197,'Team Data'!$A$1:$E$659,2,FALSE())</f>
        <v>16</v>
      </c>
      <c r="L2197" s="0" t="n">
        <f aca="false">VLOOKUP(A2197,'Team Data'!$A$1:$E$659,3,FALSE())</f>
        <v>18</v>
      </c>
      <c r="M2197" s="0" t="n">
        <f aca="false">VLOOKUP(B2197,'Team Data'!$A$1:$E$659,2,FALSE())</f>
        <v>23</v>
      </c>
      <c r="N2197" s="0" t="n">
        <f aca="false">VLOOKUP(B2197,'Team Data'!$A$1:$E$659,3,FALSE())</f>
        <v>12</v>
      </c>
      <c r="O2197" s="0" t="n">
        <f aca="false">VLOOKUP(A2197,'Team Data'!$A$1:$E$659,4,FALSE())</f>
        <v>559</v>
      </c>
      <c r="P2197" s="0" t="n">
        <f aca="false">VLOOKUP(A2197,'Team Data'!$A$1:$E$659,5,FALSE())</f>
        <v>460</v>
      </c>
      <c r="Q2197" s="0" t="n">
        <f aca="false">VLOOKUP(B2197,'Team Data'!$A$1:$E$659,4,FALSE())</f>
        <v>673</v>
      </c>
      <c r="R2197" s="0" t="n">
        <f aca="false">VLOOKUP(B2197,'Team Data'!$A$1:$E$659,5,FALSE())</f>
        <v>500</v>
      </c>
      <c r="S2197" s="0" t="n">
        <f aca="false">IF(I2197=1,(MIN(30,(C2197-D2197)))*(M2197/(M2197+N2197))*(Q2197/(Q2197+R2197)),(MAX(-30,(C2197-D2197)))*(N2197/(M2197+N2197))*(R2197/(R2197+Q2197)))</f>
        <v>-4.38436244062843</v>
      </c>
      <c r="T2197" s="0" t="n">
        <f aca="false">IF(J2197=1,(MIN(30,(D2197-C2197)))*(K2197/(K2197+L2197))*(O2197/(O2197+P2197)),(MAX(-30,(D2197-C2197)))*(L2197/(K2197+L2197))*(P2197/(P2197+O2197)))</f>
        <v>7.74461698320152</v>
      </c>
      <c r="U2197" s="7" t="n">
        <v>43090</v>
      </c>
    </row>
    <row r="2198" customFormat="false" ht="15" hidden="false" customHeight="false" outlineLevel="0" collapsed="false">
      <c r="A2198" s="0" t="s">
        <v>515</v>
      </c>
      <c r="B2198" s="0" t="s">
        <v>232</v>
      </c>
      <c r="C2198" s="0" t="n">
        <v>60</v>
      </c>
      <c r="D2198" s="0" t="n">
        <v>77</v>
      </c>
      <c r="E2198" s="0" t="n">
        <v>39</v>
      </c>
      <c r="F2198" s="0" t="n">
        <v>41</v>
      </c>
      <c r="G2198" s="0" t="n">
        <v>13</v>
      </c>
      <c r="H2198" s="0" t="n">
        <v>11</v>
      </c>
      <c r="I2198" s="0" t="n">
        <v>0</v>
      </c>
      <c r="J2198" s="0" t="n">
        <v>1</v>
      </c>
      <c r="K2198" s="0" t="n">
        <f aca="false">VLOOKUP(A2198,'Team Data'!$A$1:$E$659,2,FALSE())</f>
        <v>0</v>
      </c>
      <c r="L2198" s="0" t="n">
        <f aca="false">VLOOKUP(A2198,'Team Data'!$A$1:$E$659,3,FALSE())</f>
        <v>2</v>
      </c>
      <c r="M2198" s="0" t="n">
        <f aca="false">VLOOKUP(B2198,'Team Data'!$A$1:$E$659,2,FALSE())</f>
        <v>11</v>
      </c>
      <c r="N2198" s="0" t="n">
        <f aca="false">VLOOKUP(B2198,'Team Data'!$A$1:$E$659,3,FALSE())</f>
        <v>21</v>
      </c>
      <c r="O2198" s="0" t="n">
        <f aca="false">VLOOKUP(A2198,'Team Data'!$A$1:$E$659,4,FALSE())</f>
        <v>21</v>
      </c>
      <c r="P2198" s="0" t="n">
        <f aca="false">VLOOKUP(A2198,'Team Data'!$A$1:$E$659,5,FALSE())</f>
        <v>41</v>
      </c>
      <c r="Q2198" s="0" t="n">
        <f aca="false">VLOOKUP(B2198,'Team Data'!$A$1:$E$659,4,FALSE())</f>
        <v>484</v>
      </c>
      <c r="R2198" s="0" t="n">
        <f aca="false">VLOOKUP(B2198,'Team Data'!$A$1:$E$659,5,FALSE())</f>
        <v>477</v>
      </c>
      <c r="S2198" s="0" t="n">
        <f aca="false">IF(I2198=1,(MIN(30,(C2198-D2198)))*(M2198/(M2198+N2198))*(Q2198/(Q2198+R2198)),(MAX(-30,(C2198-D2198)))*(N2198/(M2198+N2198))*(R2198/(R2198+Q2198)))</f>
        <v>-5.53749349635796</v>
      </c>
      <c r="T2198" s="0" t="n">
        <f aca="false">IF(J2198=1,(MIN(30,(D2198-C2198)))*(K2198/(K2198+L2198))*(O2198/(O2198+P2198)),(MAX(-30,(D2198-C2198)))*(L2198/(K2198+L2198))*(P2198/(P2198+O2198)))</f>
        <v>0</v>
      </c>
      <c r="U2198" s="7" t="n">
        <v>43090</v>
      </c>
    </row>
    <row r="2199" customFormat="false" ht="15" hidden="false" customHeight="false" outlineLevel="0" collapsed="false">
      <c r="A2199" s="0" t="s">
        <v>521</v>
      </c>
      <c r="B2199" s="0" t="s">
        <v>79</v>
      </c>
      <c r="C2199" s="0" t="n">
        <v>38</v>
      </c>
      <c r="D2199" s="0" t="n">
        <v>74</v>
      </c>
      <c r="E2199" s="0" t="n">
        <v>26</v>
      </c>
      <c r="F2199" s="0" t="n">
        <v>42</v>
      </c>
      <c r="G2199" s="0" t="n">
        <v>16</v>
      </c>
      <c r="H2199" s="0" t="n">
        <v>18</v>
      </c>
      <c r="I2199" s="0" t="n">
        <v>0</v>
      </c>
      <c r="J2199" s="0" t="n">
        <v>1</v>
      </c>
      <c r="K2199" s="0" t="n">
        <f aca="false">VLOOKUP(A2199,'Team Data'!$A$1:$E$659,2,FALSE())</f>
        <v>0</v>
      </c>
      <c r="L2199" s="0" t="n">
        <f aca="false">VLOOKUP(A2199,'Team Data'!$A$1:$E$659,3,FALSE())</f>
        <v>2</v>
      </c>
      <c r="M2199" s="0" t="n">
        <f aca="false">VLOOKUP(B2199,'Team Data'!$A$1:$E$659,2,FALSE())</f>
        <v>12</v>
      </c>
      <c r="N2199" s="0" t="n">
        <f aca="false">VLOOKUP(B2199,'Team Data'!$A$1:$E$659,3,FALSE())</f>
        <v>19</v>
      </c>
      <c r="O2199" s="0" t="n">
        <f aca="false">VLOOKUP(A2199,'Team Data'!$A$1:$E$659,4,FALSE())</f>
        <v>25</v>
      </c>
      <c r="P2199" s="0" t="n">
        <f aca="false">VLOOKUP(A2199,'Team Data'!$A$1:$E$659,5,FALSE())</f>
        <v>38</v>
      </c>
      <c r="Q2199" s="0" t="n">
        <f aca="false">VLOOKUP(B2199,'Team Data'!$A$1:$E$659,4,FALSE())</f>
        <v>475</v>
      </c>
      <c r="R2199" s="0" t="n">
        <f aca="false">VLOOKUP(B2199,'Team Data'!$A$1:$E$659,5,FALSE())</f>
        <v>446</v>
      </c>
      <c r="S2199" s="0" t="n">
        <f aca="false">IF(I2199=1,(MIN(30,(C2199-D2199)))*(M2199/(M2199+N2199))*(Q2199/(Q2199+R2199)),(MAX(-30,(C2199-D2199)))*(N2199/(M2199+N2199))*(R2199/(R2199+Q2199)))</f>
        <v>-8.90406640748135</v>
      </c>
      <c r="T2199" s="0" t="n">
        <f aca="false">IF(J2199=1,(MIN(30,(D2199-C2199)))*(K2199/(K2199+L2199))*(O2199/(O2199+P2199)),(MAX(-30,(D2199-C2199)))*(L2199/(K2199+L2199))*(P2199/(P2199+O2199)))</f>
        <v>0</v>
      </c>
      <c r="U2199" s="7" t="n">
        <v>43090</v>
      </c>
    </row>
    <row r="2200" customFormat="false" ht="15" hidden="false" customHeight="false" outlineLevel="0" collapsed="false">
      <c r="A2200" s="0" t="s">
        <v>11</v>
      </c>
      <c r="B2200" s="0" t="s">
        <v>151</v>
      </c>
      <c r="C2200" s="0" t="n">
        <v>62</v>
      </c>
      <c r="D2200" s="0" t="n">
        <v>74</v>
      </c>
      <c r="E2200" s="0" t="n">
        <v>32</v>
      </c>
      <c r="F2200" s="0" t="n">
        <v>28</v>
      </c>
      <c r="G2200" s="0" t="n">
        <v>18</v>
      </c>
      <c r="H2200" s="0" t="n">
        <v>13</v>
      </c>
      <c r="I2200" s="0" t="n">
        <v>0</v>
      </c>
      <c r="J2200" s="0" t="n">
        <v>1</v>
      </c>
      <c r="K2200" s="0" t="n">
        <f aca="false">VLOOKUP(A2200,'Team Data'!$A$1:$E$659,2,FALSE())</f>
        <v>8</v>
      </c>
      <c r="L2200" s="0" t="n">
        <f aca="false">VLOOKUP(A2200,'Team Data'!$A$1:$E$659,3,FALSE())</f>
        <v>23</v>
      </c>
      <c r="M2200" s="0" t="n">
        <f aca="false">VLOOKUP(B2200,'Team Data'!$A$1:$E$659,2,FALSE())</f>
        <v>17</v>
      </c>
      <c r="N2200" s="0" t="n">
        <f aca="false">VLOOKUP(B2200,'Team Data'!$A$1:$E$659,3,FALSE())</f>
        <v>16</v>
      </c>
      <c r="O2200" s="0" t="n">
        <f aca="false">VLOOKUP(A2200,'Team Data'!$A$1:$E$659,4,FALSE())</f>
        <v>473</v>
      </c>
      <c r="P2200" s="0" t="n">
        <f aca="false">VLOOKUP(A2200,'Team Data'!$A$1:$E$659,5,FALSE())</f>
        <v>559</v>
      </c>
      <c r="Q2200" s="0" t="n">
        <f aca="false">VLOOKUP(B2200,'Team Data'!$A$1:$E$659,4,FALSE())</f>
        <v>557</v>
      </c>
      <c r="R2200" s="0" t="n">
        <f aca="false">VLOOKUP(B2200,'Team Data'!$A$1:$E$659,5,FALSE())</f>
        <v>476</v>
      </c>
      <c r="S2200" s="0" t="n">
        <f aca="false">IF(I2200=1,(MIN(30,(C2200-D2200)))*(M2200/(M2200+N2200))*(Q2200/(Q2200+R2200)),(MAX(-30,(C2200-D2200)))*(N2200/(M2200+N2200))*(R2200/(R2200+Q2200)))</f>
        <v>-2.68098213499956</v>
      </c>
      <c r="T2200" s="0" t="n">
        <f aca="false">IF(J2200=1,(MIN(30,(D2200-C2200)))*(K2200/(K2200+L2200))*(O2200/(O2200+P2200)),(MAX(-30,(D2200-C2200)))*(L2200/(K2200+L2200))*(P2200/(P2200+O2200)))</f>
        <v>1.41935483870968</v>
      </c>
      <c r="U2200" s="7" t="n">
        <v>43090</v>
      </c>
    </row>
    <row r="2201" customFormat="false" ht="15" hidden="false" customHeight="false" outlineLevel="0" collapsed="false">
      <c r="A2201" s="0" t="s">
        <v>677</v>
      </c>
      <c r="B2201" s="0" t="s">
        <v>317</v>
      </c>
      <c r="C2201" s="0" t="n">
        <v>67</v>
      </c>
      <c r="D2201" s="0" t="n">
        <v>85</v>
      </c>
      <c r="E2201" s="0" t="n">
        <v>22</v>
      </c>
      <c r="F2201" s="0" t="n">
        <v>38</v>
      </c>
      <c r="G2201" s="0" t="n">
        <v>16</v>
      </c>
      <c r="H2201" s="0" t="n">
        <v>18</v>
      </c>
      <c r="I2201" s="0" t="n">
        <v>0</v>
      </c>
      <c r="J2201" s="0" t="n">
        <v>1</v>
      </c>
      <c r="K2201" s="0" t="n">
        <f aca="false">VLOOKUP(A2201,'Team Data'!$A$1:$E$659,2,FALSE())</f>
        <v>0</v>
      </c>
      <c r="L2201" s="0" t="n">
        <f aca="false">VLOOKUP(A2201,'Team Data'!$A$1:$E$659,3,FALSE())</f>
        <v>1</v>
      </c>
      <c r="M2201" s="0" t="n">
        <f aca="false">VLOOKUP(B2201,'Team Data'!$A$1:$E$659,2,FALSE())</f>
        <v>27</v>
      </c>
      <c r="N2201" s="0" t="n">
        <f aca="false">VLOOKUP(B2201,'Team Data'!$A$1:$E$659,3,FALSE())</f>
        <v>8</v>
      </c>
      <c r="O2201" s="0" t="n">
        <f aca="false">VLOOKUP(A2201,'Team Data'!$A$1:$E$659,4,FALSE())</f>
        <v>27</v>
      </c>
      <c r="P2201" s="0" t="n">
        <f aca="false">VLOOKUP(A2201,'Team Data'!$A$1:$E$659,5,FALSE())</f>
        <v>8</v>
      </c>
      <c r="Q2201" s="0" t="n">
        <f aca="false">VLOOKUP(B2201,'Team Data'!$A$1:$E$659,4,FALSE())</f>
        <v>534</v>
      </c>
      <c r="R2201" s="0" t="n">
        <f aca="false">VLOOKUP(B2201,'Team Data'!$A$1:$E$659,5,FALSE())</f>
        <v>523</v>
      </c>
      <c r="S2201" s="0" t="n">
        <f aca="false">IF(I2201=1,(MIN(30,(C2201-D2201)))*(M2201/(M2201+N2201))*(Q2201/(Q2201+R2201)),(MAX(-30,(C2201-D2201)))*(N2201/(M2201+N2201))*(R2201/(R2201+Q2201)))</f>
        <v>-2.03573455872415</v>
      </c>
      <c r="T2201" s="0" t="n">
        <f aca="false">IF(J2201=1,(MIN(30,(D2201-C2201)))*(K2201/(K2201+L2201))*(O2201/(O2201+P2201)),(MAX(-30,(D2201-C2201)))*(L2201/(K2201+L2201))*(P2201/(P2201+O2201)))</f>
        <v>0</v>
      </c>
      <c r="U2201" s="7" t="n">
        <v>43090</v>
      </c>
    </row>
    <row r="2202" customFormat="false" ht="15" hidden="false" customHeight="false" outlineLevel="0" collapsed="false">
      <c r="A2202" s="0" t="s">
        <v>289</v>
      </c>
      <c r="B2202" s="0" t="s">
        <v>235</v>
      </c>
      <c r="C2202" s="0" t="n">
        <v>48</v>
      </c>
      <c r="D2202" s="0" t="n">
        <v>97</v>
      </c>
      <c r="E2202" s="0" t="n">
        <v>27</v>
      </c>
      <c r="F2202" s="0" t="n">
        <v>38</v>
      </c>
      <c r="G2202" s="0" t="n">
        <v>17</v>
      </c>
      <c r="H2202" s="0" t="n">
        <v>9</v>
      </c>
      <c r="I2202" s="0" t="n">
        <v>0</v>
      </c>
      <c r="J2202" s="0" t="n">
        <v>1</v>
      </c>
      <c r="K2202" s="0" t="n">
        <f aca="false">VLOOKUP(A2202,'Team Data'!$A$1:$E$659,2,FALSE())</f>
        <v>15</v>
      </c>
      <c r="L2202" s="0" t="n">
        <f aca="false">VLOOKUP(A2202,'Team Data'!$A$1:$E$659,3,FALSE())</f>
        <v>15</v>
      </c>
      <c r="M2202" s="0" t="n">
        <f aca="false">VLOOKUP(B2202,'Team Data'!$A$1:$E$659,2,FALSE())</f>
        <v>30</v>
      </c>
      <c r="N2202" s="0" t="n">
        <f aca="false">VLOOKUP(B2202,'Team Data'!$A$1:$E$659,3,FALSE())</f>
        <v>7</v>
      </c>
      <c r="O2202" s="0" t="n">
        <f aca="false">VLOOKUP(A2202,'Team Data'!$A$1:$E$659,4,FALSE())</f>
        <v>479</v>
      </c>
      <c r="P2202" s="0" t="n">
        <f aca="false">VLOOKUP(A2202,'Team Data'!$A$1:$E$659,5,FALSE())</f>
        <v>436</v>
      </c>
      <c r="Q2202" s="0" t="n">
        <f aca="false">VLOOKUP(B2202,'Team Data'!$A$1:$E$659,4,FALSE())</f>
        <v>726</v>
      </c>
      <c r="R2202" s="0" t="n">
        <f aca="false">VLOOKUP(B2202,'Team Data'!$A$1:$E$659,5,FALSE())</f>
        <v>521</v>
      </c>
      <c r="S2202" s="0" t="n">
        <f aca="false">IF(I2202=1,(MIN(30,(C2202-D2202)))*(M2202/(M2202+N2202))*(Q2202/(Q2202+R2202)),(MAX(-30,(C2202-D2202)))*(N2202/(M2202+N2202))*(R2202/(R2202+Q2202)))</f>
        <v>-2.37131277227508</v>
      </c>
      <c r="T2202" s="0" t="n">
        <f aca="false">IF(J2202=1,(MIN(30,(D2202-C2202)))*(K2202/(K2202+L2202))*(O2202/(O2202+P2202)),(MAX(-30,(D2202-C2202)))*(L2202/(K2202+L2202))*(P2202/(P2202+O2202)))</f>
        <v>7.85245901639344</v>
      </c>
      <c r="U2202" s="7" t="n">
        <v>43090</v>
      </c>
    </row>
    <row r="2203" customFormat="false" ht="15" hidden="false" customHeight="false" outlineLevel="0" collapsed="false">
      <c r="A2203" s="0" t="s">
        <v>126</v>
      </c>
      <c r="B2203" s="0" t="s">
        <v>239</v>
      </c>
      <c r="C2203" s="0" t="n">
        <v>74</v>
      </c>
      <c r="D2203" s="0" t="n">
        <v>80</v>
      </c>
      <c r="E2203" s="0" t="n">
        <v>33</v>
      </c>
      <c r="F2203" s="0" t="n">
        <v>40</v>
      </c>
      <c r="G2203" s="0" t="n">
        <v>14</v>
      </c>
      <c r="H2203" s="0" t="n">
        <v>9</v>
      </c>
      <c r="I2203" s="0" t="n">
        <v>0</v>
      </c>
      <c r="J2203" s="0" t="n">
        <v>1</v>
      </c>
      <c r="K2203" s="0" t="n">
        <f aca="false">VLOOKUP(A2203,'Team Data'!$A$1:$E$659,2,FALSE())</f>
        <v>20</v>
      </c>
      <c r="L2203" s="0" t="n">
        <f aca="false">VLOOKUP(A2203,'Team Data'!$A$1:$E$659,3,FALSE())</f>
        <v>14</v>
      </c>
      <c r="M2203" s="0" t="n">
        <f aca="false">VLOOKUP(B2203,'Team Data'!$A$1:$E$659,2,FALSE())</f>
        <v>26</v>
      </c>
      <c r="N2203" s="0" t="n">
        <f aca="false">VLOOKUP(B2203,'Team Data'!$A$1:$E$659,3,FALSE())</f>
        <v>8</v>
      </c>
      <c r="O2203" s="0" t="n">
        <f aca="false">VLOOKUP(A2203,'Team Data'!$A$1:$E$659,4,FALSE())</f>
        <v>555</v>
      </c>
      <c r="P2203" s="0" t="n">
        <f aca="false">VLOOKUP(A2203,'Team Data'!$A$1:$E$659,5,FALSE())</f>
        <v>537</v>
      </c>
      <c r="Q2203" s="0" t="n">
        <f aca="false">VLOOKUP(B2203,'Team Data'!$A$1:$E$659,4,FALSE())</f>
        <v>627</v>
      </c>
      <c r="R2203" s="0" t="n">
        <f aca="false">VLOOKUP(B2203,'Team Data'!$A$1:$E$659,5,FALSE())</f>
        <v>488</v>
      </c>
      <c r="S2203" s="0" t="n">
        <f aca="false">IF(I2203=1,(MIN(30,(C2203-D2203)))*(M2203/(M2203+N2203))*(Q2203/(Q2203+R2203)),(MAX(-30,(C2203-D2203)))*(N2203/(M2203+N2203))*(R2203/(R2203+Q2203)))</f>
        <v>-0.617884463202321</v>
      </c>
      <c r="T2203" s="0" t="n">
        <f aca="false">IF(J2203=1,(MIN(30,(D2203-C2203)))*(K2203/(K2203+L2203))*(O2203/(O2203+P2203)),(MAX(-30,(D2203-C2203)))*(L2203/(K2203+L2203))*(P2203/(P2203+O2203)))</f>
        <v>1.79379444085326</v>
      </c>
      <c r="U2203" s="7" t="n">
        <v>43091</v>
      </c>
    </row>
    <row r="2204" customFormat="false" ht="15" hidden="false" customHeight="false" outlineLevel="0" collapsed="false">
      <c r="A2204" s="0" t="s">
        <v>56</v>
      </c>
      <c r="B2204" s="0" t="s">
        <v>54</v>
      </c>
      <c r="C2204" s="0" t="n">
        <v>62</v>
      </c>
      <c r="D2204" s="0" t="n">
        <v>81</v>
      </c>
      <c r="E2204" s="0" t="n">
        <v>18</v>
      </c>
      <c r="F2204" s="0" t="n">
        <v>34</v>
      </c>
      <c r="G2204" s="0" t="n">
        <v>17</v>
      </c>
      <c r="H2204" s="0" t="n">
        <v>11</v>
      </c>
      <c r="I2204" s="0" t="n">
        <v>0</v>
      </c>
      <c r="J2204" s="0" t="n">
        <v>1</v>
      </c>
      <c r="K2204" s="0" t="n">
        <f aca="false">VLOOKUP(A2204,'Team Data'!$A$1:$E$659,2,FALSE())</f>
        <v>12</v>
      </c>
      <c r="L2204" s="0" t="n">
        <f aca="false">VLOOKUP(A2204,'Team Data'!$A$1:$E$659,3,FALSE())</f>
        <v>23</v>
      </c>
      <c r="M2204" s="0" t="n">
        <f aca="false">VLOOKUP(B2204,'Team Data'!$A$1:$E$659,2,FALSE())</f>
        <v>30</v>
      </c>
      <c r="N2204" s="0" t="n">
        <f aca="false">VLOOKUP(B2204,'Team Data'!$A$1:$E$659,3,FALSE())</f>
        <v>5</v>
      </c>
      <c r="O2204" s="0" t="n">
        <f aca="false">VLOOKUP(A2204,'Team Data'!$A$1:$E$659,4,FALSE())</f>
        <v>562</v>
      </c>
      <c r="P2204" s="0" t="n">
        <f aca="false">VLOOKUP(A2204,'Team Data'!$A$1:$E$659,5,FALSE())</f>
        <v>557</v>
      </c>
      <c r="Q2204" s="0" t="n">
        <f aca="false">VLOOKUP(B2204,'Team Data'!$A$1:$E$659,4,FALSE())</f>
        <v>649</v>
      </c>
      <c r="R2204" s="0" t="n">
        <f aca="false">VLOOKUP(B2204,'Team Data'!$A$1:$E$659,5,FALSE())</f>
        <v>509</v>
      </c>
      <c r="S2204" s="0" t="n">
        <f aca="false">IF(I2204=1,(MIN(30,(C2204-D2204)))*(M2204/(M2204+N2204))*(Q2204/(Q2204+R2204)),(MAX(-30,(C2204-D2204)))*(N2204/(M2204+N2204))*(R2204/(R2204+Q2204)))</f>
        <v>-1.19306686405132</v>
      </c>
      <c r="T2204" s="0" t="n">
        <f aca="false">IF(J2204=1,(MIN(30,(D2204-C2204)))*(K2204/(K2204+L2204))*(O2204/(O2204+P2204)),(MAX(-30,(D2204-C2204)))*(L2204/(K2204+L2204))*(P2204/(P2204+O2204)))</f>
        <v>3.27169666794332</v>
      </c>
      <c r="U2204" s="7" t="n">
        <v>43091</v>
      </c>
    </row>
    <row r="2205" customFormat="false" ht="15" hidden="false" customHeight="false" outlineLevel="0" collapsed="false">
      <c r="A2205" s="0" t="s">
        <v>31</v>
      </c>
      <c r="B2205" s="0" t="s">
        <v>110</v>
      </c>
      <c r="C2205" s="0" t="n">
        <v>63</v>
      </c>
      <c r="D2205" s="0" t="n">
        <v>74</v>
      </c>
      <c r="E2205" s="0" t="n">
        <v>26</v>
      </c>
      <c r="F2205" s="0" t="n">
        <v>32</v>
      </c>
      <c r="G2205" s="0" t="n">
        <v>16</v>
      </c>
      <c r="H2205" s="0" t="n">
        <v>19</v>
      </c>
      <c r="I2205" s="0" t="n">
        <v>0</v>
      </c>
      <c r="J2205" s="0" t="n">
        <v>1</v>
      </c>
      <c r="K2205" s="0" t="n">
        <f aca="false">VLOOKUP(A2205,'Team Data'!$A$1:$E$659,2,FALSE())</f>
        <v>15</v>
      </c>
      <c r="L2205" s="0" t="n">
        <f aca="false">VLOOKUP(A2205,'Team Data'!$A$1:$E$659,3,FALSE())</f>
        <v>16</v>
      </c>
      <c r="M2205" s="0" t="n">
        <f aca="false">VLOOKUP(B2205,'Team Data'!$A$1:$E$659,2,FALSE())</f>
        <v>18</v>
      </c>
      <c r="N2205" s="0" t="n">
        <f aca="false">VLOOKUP(B2205,'Team Data'!$A$1:$E$659,3,FALSE())</f>
        <v>14</v>
      </c>
      <c r="O2205" s="0" t="n">
        <f aca="false">VLOOKUP(A2205,'Team Data'!$A$1:$E$659,4,FALSE())</f>
        <v>460</v>
      </c>
      <c r="P2205" s="0" t="n">
        <f aca="false">VLOOKUP(A2205,'Team Data'!$A$1:$E$659,5,FALSE())</f>
        <v>490</v>
      </c>
      <c r="Q2205" s="0" t="n">
        <f aca="false">VLOOKUP(B2205,'Team Data'!$A$1:$E$659,4,FALSE())</f>
        <v>490</v>
      </c>
      <c r="R2205" s="0" t="n">
        <f aca="false">VLOOKUP(B2205,'Team Data'!$A$1:$E$659,5,FALSE())</f>
        <v>466</v>
      </c>
      <c r="S2205" s="0" t="n">
        <f aca="false">IF(I2205=1,(MIN(30,(C2205-D2205)))*(M2205/(M2205+N2205))*(Q2205/(Q2205+R2205)),(MAX(-30,(C2205-D2205)))*(N2205/(M2205+N2205))*(R2205/(R2205+Q2205)))</f>
        <v>-2.34584205020921</v>
      </c>
      <c r="T2205" s="0" t="n">
        <f aca="false">IF(J2205=1,(MIN(30,(D2205-C2205)))*(K2205/(K2205+L2205))*(O2205/(O2205+P2205)),(MAX(-30,(D2205-C2205)))*(L2205/(K2205+L2205))*(P2205/(P2205+O2205)))</f>
        <v>2.57724957555178</v>
      </c>
      <c r="U2205" s="7" t="n">
        <v>43091</v>
      </c>
    </row>
    <row r="2206" customFormat="false" ht="15" hidden="false" customHeight="false" outlineLevel="0" collapsed="false">
      <c r="A2206" s="0" t="s">
        <v>643</v>
      </c>
      <c r="B2206" s="0" t="s">
        <v>300</v>
      </c>
      <c r="C2206" s="0" t="n">
        <v>67</v>
      </c>
      <c r="D2206" s="0" t="n">
        <v>80</v>
      </c>
      <c r="E2206" s="0" t="n">
        <v>35</v>
      </c>
      <c r="F2206" s="0" t="n">
        <v>42</v>
      </c>
      <c r="G2206" s="0" t="n">
        <v>13</v>
      </c>
      <c r="H2206" s="0" t="n">
        <v>9</v>
      </c>
      <c r="I2206" s="0" t="n">
        <v>0</v>
      </c>
      <c r="J2206" s="0" t="n">
        <v>1</v>
      </c>
      <c r="K2206" s="0" t="n">
        <f aca="false">VLOOKUP(A2206,'Team Data'!$A$1:$E$659,2,FALSE())</f>
        <v>0</v>
      </c>
      <c r="L2206" s="0" t="n">
        <f aca="false">VLOOKUP(A2206,'Team Data'!$A$1:$E$659,3,FALSE())</f>
        <v>3</v>
      </c>
      <c r="M2206" s="0" t="n">
        <f aca="false">VLOOKUP(B2206,'Team Data'!$A$1:$E$659,2,FALSE())</f>
        <v>16</v>
      </c>
      <c r="N2206" s="0" t="n">
        <f aca="false">VLOOKUP(B2206,'Team Data'!$A$1:$E$659,3,FALSE())</f>
        <v>16</v>
      </c>
      <c r="O2206" s="0" t="n">
        <f aca="false">VLOOKUP(A2206,'Team Data'!$A$1:$E$659,4,FALSE())</f>
        <v>56</v>
      </c>
      <c r="P2206" s="0" t="n">
        <f aca="false">VLOOKUP(A2206,'Team Data'!$A$1:$E$659,5,FALSE())</f>
        <v>41</v>
      </c>
      <c r="Q2206" s="0" t="n">
        <f aca="false">VLOOKUP(B2206,'Team Data'!$A$1:$E$659,4,FALSE())</f>
        <v>524</v>
      </c>
      <c r="R2206" s="0" t="n">
        <f aca="false">VLOOKUP(B2206,'Team Data'!$A$1:$E$659,5,FALSE())</f>
        <v>474</v>
      </c>
      <c r="S2206" s="0" t="n">
        <f aca="false">IF(I2206=1,(MIN(30,(C2206-D2206)))*(M2206/(M2206+N2206))*(Q2206/(Q2206+R2206)),(MAX(-30,(C2206-D2206)))*(N2206/(M2206+N2206))*(R2206/(R2206+Q2206)))</f>
        <v>-3.08717434869739</v>
      </c>
      <c r="T2206" s="0" t="n">
        <f aca="false">IF(J2206=1,(MIN(30,(D2206-C2206)))*(K2206/(K2206+L2206))*(O2206/(O2206+P2206)),(MAX(-30,(D2206-C2206)))*(L2206/(K2206+L2206))*(P2206/(P2206+O2206)))</f>
        <v>0</v>
      </c>
      <c r="U2206" s="7" t="n">
        <v>43091</v>
      </c>
    </row>
    <row r="2207" customFormat="false" ht="15" hidden="false" customHeight="false" outlineLevel="0" collapsed="false">
      <c r="A2207" s="0" t="s">
        <v>245</v>
      </c>
      <c r="B2207" s="0" t="s">
        <v>212</v>
      </c>
      <c r="C2207" s="0" t="n">
        <v>50</v>
      </c>
      <c r="D2207" s="0" t="n">
        <v>86</v>
      </c>
      <c r="E2207" s="0" t="n">
        <v>43</v>
      </c>
      <c r="F2207" s="0" t="n">
        <v>47</v>
      </c>
      <c r="G2207" s="0" t="n">
        <v>16</v>
      </c>
      <c r="H2207" s="0" t="n">
        <v>6</v>
      </c>
      <c r="I2207" s="0" t="n">
        <v>0</v>
      </c>
      <c r="J2207" s="0" t="n">
        <v>1</v>
      </c>
      <c r="K2207" s="0" t="n">
        <f aca="false">VLOOKUP(A2207,'Team Data'!$A$1:$E$659,2,FALSE())</f>
        <v>22</v>
      </c>
      <c r="L2207" s="0" t="n">
        <f aca="false">VLOOKUP(A2207,'Team Data'!$A$1:$E$659,3,FALSE())</f>
        <v>12</v>
      </c>
      <c r="M2207" s="0" t="n">
        <f aca="false">VLOOKUP(B2207,'Team Data'!$A$1:$E$659,2,FALSE())</f>
        <v>18</v>
      </c>
      <c r="N2207" s="0" t="n">
        <f aca="false">VLOOKUP(B2207,'Team Data'!$A$1:$E$659,3,FALSE())</f>
        <v>15</v>
      </c>
      <c r="O2207" s="0" t="n">
        <f aca="false">VLOOKUP(A2207,'Team Data'!$A$1:$E$659,4,FALSE())</f>
        <v>500</v>
      </c>
      <c r="P2207" s="0" t="n">
        <f aca="false">VLOOKUP(A2207,'Team Data'!$A$1:$E$659,5,FALSE())</f>
        <v>508</v>
      </c>
      <c r="Q2207" s="0" t="n">
        <f aca="false">VLOOKUP(B2207,'Team Data'!$A$1:$E$659,4,FALSE())</f>
        <v>628</v>
      </c>
      <c r="R2207" s="0" t="n">
        <f aca="false">VLOOKUP(B2207,'Team Data'!$A$1:$E$659,5,FALSE())</f>
        <v>469</v>
      </c>
      <c r="S2207" s="0" t="n">
        <f aca="false">IF(I2207=1,(MIN(30,(C2207-D2207)))*(M2207/(M2207+N2207))*(Q2207/(Q2207+R2207)),(MAX(-30,(C2207-D2207)))*(N2207/(M2207+N2207))*(R2207/(R2207+Q2207)))</f>
        <v>-5.82994944891025</v>
      </c>
      <c r="T2207" s="0" t="n">
        <f aca="false">IF(J2207=1,(MIN(30,(D2207-C2207)))*(K2207/(K2207+L2207))*(O2207/(O2207+P2207)),(MAX(-30,(D2207-C2207)))*(L2207/(K2207+L2207))*(P2207/(P2207+O2207)))</f>
        <v>9.62885154061625</v>
      </c>
      <c r="U2207" s="7" t="n">
        <v>43091</v>
      </c>
    </row>
    <row r="2208" customFormat="false" ht="15" hidden="false" customHeight="false" outlineLevel="0" collapsed="false">
      <c r="A2208" s="0" t="s">
        <v>318</v>
      </c>
      <c r="B2208" s="0" t="s">
        <v>201</v>
      </c>
      <c r="C2208" s="0" t="n">
        <v>63</v>
      </c>
      <c r="D2208" s="0" t="n">
        <v>100</v>
      </c>
      <c r="E2208" s="0" t="n">
        <v>32</v>
      </c>
      <c r="F2208" s="0" t="n">
        <v>34</v>
      </c>
      <c r="G2208" s="0" t="n">
        <v>14</v>
      </c>
      <c r="H2208" s="0" t="n">
        <v>12</v>
      </c>
      <c r="I2208" s="0" t="n">
        <v>0</v>
      </c>
      <c r="J2208" s="0" t="n">
        <v>1</v>
      </c>
      <c r="K2208" s="0" t="n">
        <f aca="false">VLOOKUP(A2208,'Team Data'!$A$1:$E$659,2,FALSE())</f>
        <v>11</v>
      </c>
      <c r="L2208" s="0" t="n">
        <f aca="false">VLOOKUP(A2208,'Team Data'!$A$1:$E$659,3,FALSE())</f>
        <v>21</v>
      </c>
      <c r="M2208" s="0" t="n">
        <f aca="false">VLOOKUP(B2208,'Team Data'!$A$1:$E$659,2,FALSE())</f>
        <v>15</v>
      </c>
      <c r="N2208" s="0" t="n">
        <f aca="false">VLOOKUP(B2208,'Team Data'!$A$1:$E$659,3,FALSE())</f>
        <v>17</v>
      </c>
      <c r="O2208" s="0" t="n">
        <f aca="false">VLOOKUP(A2208,'Team Data'!$A$1:$E$659,4,FALSE())</f>
        <v>542</v>
      </c>
      <c r="P2208" s="0" t="n">
        <f aca="false">VLOOKUP(A2208,'Team Data'!$A$1:$E$659,5,FALSE())</f>
        <v>440</v>
      </c>
      <c r="Q2208" s="0" t="n">
        <f aca="false">VLOOKUP(B2208,'Team Data'!$A$1:$E$659,4,FALSE())</f>
        <v>513</v>
      </c>
      <c r="R2208" s="0" t="n">
        <f aca="false">VLOOKUP(B2208,'Team Data'!$A$1:$E$659,5,FALSE())</f>
        <v>439</v>
      </c>
      <c r="S2208" s="0" t="n">
        <f aca="false">IF(I2208=1,(MIN(30,(C2208-D2208)))*(M2208/(M2208+N2208))*(Q2208/(Q2208+R2208)),(MAX(-30,(C2208-D2208)))*(N2208/(M2208+N2208))*(R2208/(R2208+Q2208)))</f>
        <v>-7.34933035714286</v>
      </c>
      <c r="T2208" s="0" t="n">
        <f aca="false">IF(J2208=1,(MIN(30,(D2208-C2208)))*(K2208/(K2208+L2208))*(O2208/(O2208+P2208)),(MAX(-30,(D2208-C2208)))*(L2208/(K2208+L2208))*(P2208/(P2208+O2208)))</f>
        <v>5.69182790224033</v>
      </c>
      <c r="U2208" s="7" t="n">
        <v>43091</v>
      </c>
    </row>
    <row r="2209" customFormat="false" ht="15" hidden="false" customHeight="false" outlineLevel="0" collapsed="false">
      <c r="A2209" s="0" t="s">
        <v>86</v>
      </c>
      <c r="B2209" s="0" t="s">
        <v>161</v>
      </c>
      <c r="C2209" s="0" t="n">
        <v>50</v>
      </c>
      <c r="D2209" s="0" t="n">
        <v>75</v>
      </c>
      <c r="E2209" s="0" t="n">
        <v>36</v>
      </c>
      <c r="F2209" s="0" t="n">
        <v>47</v>
      </c>
      <c r="G2209" s="0" t="n">
        <v>10</v>
      </c>
      <c r="H2209" s="0" t="n">
        <v>17</v>
      </c>
      <c r="I2209" s="0" t="n">
        <v>0</v>
      </c>
      <c r="J2209" s="0" t="n">
        <v>1</v>
      </c>
      <c r="K2209" s="0" t="n">
        <f aca="false">VLOOKUP(A2209,'Team Data'!$A$1:$E$659,2,FALSE())</f>
        <v>13</v>
      </c>
      <c r="L2209" s="0" t="n">
        <f aca="false">VLOOKUP(A2209,'Team Data'!$A$1:$E$659,3,FALSE())</f>
        <v>18</v>
      </c>
      <c r="M2209" s="0" t="n">
        <f aca="false">VLOOKUP(B2209,'Team Data'!$A$1:$E$659,2,FALSE())</f>
        <v>19</v>
      </c>
      <c r="N2209" s="0" t="n">
        <f aca="false">VLOOKUP(B2209,'Team Data'!$A$1:$E$659,3,FALSE())</f>
        <v>13</v>
      </c>
      <c r="O2209" s="0" t="n">
        <f aca="false">VLOOKUP(A2209,'Team Data'!$A$1:$E$659,4,FALSE())</f>
        <v>457</v>
      </c>
      <c r="P2209" s="0" t="n">
        <f aca="false">VLOOKUP(A2209,'Team Data'!$A$1:$E$659,5,FALSE())</f>
        <v>482</v>
      </c>
      <c r="Q2209" s="0" t="n">
        <f aca="false">VLOOKUP(B2209,'Team Data'!$A$1:$E$659,4,FALSE())</f>
        <v>626</v>
      </c>
      <c r="R2209" s="0" t="n">
        <f aca="false">VLOOKUP(B2209,'Team Data'!$A$1:$E$659,5,FALSE())</f>
        <v>423</v>
      </c>
      <c r="S2209" s="0" t="n">
        <f aca="false">IF(I2209=1,(MIN(30,(C2209-D2209)))*(M2209/(M2209+N2209))*(Q2209/(Q2209+R2209)),(MAX(-30,(C2209-D2209)))*(N2209/(M2209+N2209))*(R2209/(R2209+Q2209)))</f>
        <v>-4.09541825548141</v>
      </c>
      <c r="T2209" s="0" t="n">
        <f aca="false">IF(J2209=1,(MIN(30,(D2209-C2209)))*(K2209/(K2209+L2209))*(O2209/(O2209+P2209)),(MAX(-30,(D2209-C2209)))*(L2209/(K2209+L2209))*(P2209/(P2209+O2209)))</f>
        <v>5.10237383627057</v>
      </c>
      <c r="U2209" s="7" t="n">
        <v>43091</v>
      </c>
    </row>
    <row r="2210" customFormat="false" ht="15" hidden="false" customHeight="false" outlineLevel="0" collapsed="false">
      <c r="A2210" s="0" t="s">
        <v>51</v>
      </c>
      <c r="B2210" s="0" t="s">
        <v>271</v>
      </c>
      <c r="C2210" s="0" t="n">
        <v>76</v>
      </c>
      <c r="D2210" s="0" t="n">
        <v>78</v>
      </c>
      <c r="E2210" s="0" t="n">
        <v>31</v>
      </c>
      <c r="F2210" s="0" t="n">
        <v>41</v>
      </c>
      <c r="G2210" s="0" t="n">
        <v>9</v>
      </c>
      <c r="H2210" s="0" t="n">
        <v>11</v>
      </c>
      <c r="I2210" s="0" t="n">
        <v>0</v>
      </c>
      <c r="J2210" s="0" t="n">
        <v>1</v>
      </c>
      <c r="K2210" s="0" t="n">
        <f aca="false">VLOOKUP(A2210,'Team Data'!$A$1:$E$659,2,FALSE())</f>
        <v>6</v>
      </c>
      <c r="L2210" s="0" t="n">
        <f aca="false">VLOOKUP(A2210,'Team Data'!$A$1:$E$659,3,FALSE())</f>
        <v>23</v>
      </c>
      <c r="M2210" s="0" t="n">
        <f aca="false">VLOOKUP(B2210,'Team Data'!$A$1:$E$659,2,FALSE())</f>
        <v>10</v>
      </c>
      <c r="N2210" s="0" t="n">
        <f aca="false">VLOOKUP(B2210,'Team Data'!$A$1:$E$659,3,FALSE())</f>
        <v>22</v>
      </c>
      <c r="O2210" s="0" t="n">
        <f aca="false">VLOOKUP(A2210,'Team Data'!$A$1:$E$659,4,FALSE())</f>
        <v>485</v>
      </c>
      <c r="P2210" s="0" t="n">
        <f aca="false">VLOOKUP(A2210,'Team Data'!$A$1:$E$659,5,FALSE())</f>
        <v>443</v>
      </c>
      <c r="Q2210" s="0" t="n">
        <f aca="false">VLOOKUP(B2210,'Team Data'!$A$1:$E$659,4,FALSE())</f>
        <v>525</v>
      </c>
      <c r="R2210" s="0" t="n">
        <f aca="false">VLOOKUP(B2210,'Team Data'!$A$1:$E$659,5,FALSE())</f>
        <v>506</v>
      </c>
      <c r="S2210" s="0" t="n">
        <f aca="false">IF(I2210=1,(MIN(30,(C2210-D2210)))*(M2210/(M2210+N2210))*(Q2210/(Q2210+R2210)),(MAX(-30,(C2210-D2210)))*(N2210/(M2210+N2210))*(R2210/(R2210+Q2210)))</f>
        <v>-0.674830261881668</v>
      </c>
      <c r="T2210" s="0" t="n">
        <f aca="false">IF(J2210=1,(MIN(30,(D2210-C2210)))*(K2210/(K2210+L2210))*(O2210/(O2210+P2210)),(MAX(-30,(D2210-C2210)))*(L2210/(K2210+L2210))*(P2210/(P2210+O2210)))</f>
        <v>0.216260404280618</v>
      </c>
      <c r="U2210" s="7" t="n">
        <v>43091</v>
      </c>
    </row>
    <row r="2211" customFormat="false" ht="15" hidden="false" customHeight="false" outlineLevel="0" collapsed="false">
      <c r="A2211" s="0" t="s">
        <v>105</v>
      </c>
      <c r="B2211" s="0" t="s">
        <v>77</v>
      </c>
      <c r="C2211" s="0" t="n">
        <v>68</v>
      </c>
      <c r="D2211" s="0" t="n">
        <v>76</v>
      </c>
      <c r="E2211" s="0" t="n">
        <v>34</v>
      </c>
      <c r="F2211" s="0" t="n">
        <v>41</v>
      </c>
      <c r="G2211" s="0" t="n">
        <v>18</v>
      </c>
      <c r="H2211" s="0" t="n">
        <v>16</v>
      </c>
      <c r="I2211" s="0" t="n">
        <v>0</v>
      </c>
      <c r="J2211" s="0" t="n">
        <v>1</v>
      </c>
      <c r="K2211" s="0" t="n">
        <f aca="false">VLOOKUP(A2211,'Team Data'!$A$1:$E$659,2,FALSE())</f>
        <v>17</v>
      </c>
      <c r="L2211" s="0" t="n">
        <f aca="false">VLOOKUP(A2211,'Team Data'!$A$1:$E$659,3,FALSE())</f>
        <v>14</v>
      </c>
      <c r="M2211" s="0" t="n">
        <f aca="false">VLOOKUP(B2211,'Team Data'!$A$1:$E$659,2,FALSE())</f>
        <v>10</v>
      </c>
      <c r="N2211" s="0" t="n">
        <f aca="false">VLOOKUP(B2211,'Team Data'!$A$1:$E$659,3,FALSE())</f>
        <v>20</v>
      </c>
      <c r="O2211" s="0" t="n">
        <f aca="false">VLOOKUP(A2211,'Team Data'!$A$1:$E$659,4,FALSE())</f>
        <v>412</v>
      </c>
      <c r="P2211" s="0" t="n">
        <f aca="false">VLOOKUP(A2211,'Team Data'!$A$1:$E$659,5,FALSE())</f>
        <v>578</v>
      </c>
      <c r="Q2211" s="0" t="n">
        <f aca="false">VLOOKUP(B2211,'Team Data'!$A$1:$E$659,4,FALSE())</f>
        <v>495</v>
      </c>
      <c r="R2211" s="0" t="n">
        <f aca="false">VLOOKUP(B2211,'Team Data'!$A$1:$E$659,5,FALSE())</f>
        <v>484</v>
      </c>
      <c r="S2211" s="0" t="n">
        <f aca="false">IF(I2211=1,(MIN(30,(C2211-D2211)))*(M2211/(M2211+N2211))*(Q2211/(Q2211+R2211)),(MAX(-30,(C2211-D2211)))*(N2211/(M2211+N2211))*(R2211/(R2211+Q2211)))</f>
        <v>-2.63670411985019</v>
      </c>
      <c r="T2211" s="0" t="n">
        <f aca="false">IF(J2211=1,(MIN(30,(D2211-C2211)))*(K2211/(K2211+L2211))*(O2211/(O2211+P2211)),(MAX(-30,(D2211-C2211)))*(L2211/(K2211+L2211))*(P2211/(P2211+O2211)))</f>
        <v>1.8257412838058</v>
      </c>
      <c r="U2211" s="7" t="n">
        <v>43091</v>
      </c>
    </row>
    <row r="2212" customFormat="false" ht="15" hidden="false" customHeight="false" outlineLevel="0" collapsed="false">
      <c r="A2212" s="0" t="s">
        <v>223</v>
      </c>
      <c r="B2212" s="0" t="s">
        <v>137</v>
      </c>
      <c r="C2212" s="0" t="n">
        <v>78</v>
      </c>
      <c r="D2212" s="0" t="n">
        <v>79</v>
      </c>
      <c r="E2212" s="0" t="n">
        <v>36</v>
      </c>
      <c r="F2212" s="0" t="n">
        <v>36</v>
      </c>
      <c r="G2212" s="0" t="n">
        <v>19</v>
      </c>
      <c r="H2212" s="0" t="n">
        <v>16</v>
      </c>
      <c r="I2212" s="0" t="n">
        <v>0</v>
      </c>
      <c r="J2212" s="0" t="n">
        <v>1</v>
      </c>
      <c r="K2212" s="0" t="n">
        <f aca="false">VLOOKUP(A2212,'Team Data'!$A$1:$E$659,2,FALSE())</f>
        <v>16</v>
      </c>
      <c r="L2212" s="0" t="n">
        <f aca="false">VLOOKUP(A2212,'Team Data'!$A$1:$E$659,3,FALSE())</f>
        <v>16</v>
      </c>
      <c r="M2212" s="0" t="n">
        <f aca="false">VLOOKUP(B2212,'Team Data'!$A$1:$E$659,2,FALSE())</f>
        <v>17</v>
      </c>
      <c r="N2212" s="0" t="n">
        <f aca="false">VLOOKUP(B2212,'Team Data'!$A$1:$E$659,3,FALSE())</f>
        <v>17</v>
      </c>
      <c r="O2212" s="0" t="n">
        <f aca="false">VLOOKUP(A2212,'Team Data'!$A$1:$E$659,4,FALSE())</f>
        <v>583</v>
      </c>
      <c r="P2212" s="0" t="n">
        <f aca="false">VLOOKUP(A2212,'Team Data'!$A$1:$E$659,5,FALSE())</f>
        <v>479</v>
      </c>
      <c r="Q2212" s="0" t="n">
        <f aca="false">VLOOKUP(B2212,'Team Data'!$A$1:$E$659,4,FALSE())</f>
        <v>609</v>
      </c>
      <c r="R2212" s="0" t="n">
        <f aca="false">VLOOKUP(B2212,'Team Data'!$A$1:$E$659,5,FALSE())</f>
        <v>491</v>
      </c>
      <c r="S2212" s="0" t="n">
        <f aca="false">IF(I2212=1,(MIN(30,(C2212-D2212)))*(M2212/(M2212+N2212))*(Q2212/(Q2212+R2212)),(MAX(-30,(C2212-D2212)))*(N2212/(M2212+N2212))*(R2212/(R2212+Q2212)))</f>
        <v>-0.223181818181818</v>
      </c>
      <c r="T2212" s="0" t="n">
        <f aca="false">IF(J2212=1,(MIN(30,(D2212-C2212)))*(K2212/(K2212+L2212))*(O2212/(O2212+P2212)),(MAX(-30,(D2212-C2212)))*(L2212/(K2212+L2212))*(P2212/(P2212+O2212)))</f>
        <v>0.274482109227872</v>
      </c>
      <c r="U2212" s="7" t="n">
        <v>43091</v>
      </c>
    </row>
    <row r="2213" customFormat="false" ht="15" hidden="false" customHeight="false" outlineLevel="0" collapsed="false">
      <c r="A2213" s="0" t="s">
        <v>344</v>
      </c>
      <c r="B2213" s="0" t="s">
        <v>38</v>
      </c>
      <c r="C2213" s="0" t="n">
        <v>46</v>
      </c>
      <c r="D2213" s="0" t="n">
        <v>107</v>
      </c>
      <c r="E2213" s="0" t="n">
        <v>28</v>
      </c>
      <c r="F2213" s="0" t="n">
        <v>41</v>
      </c>
      <c r="G2213" s="0" t="n">
        <v>19</v>
      </c>
      <c r="H2213" s="0" t="n">
        <v>8</v>
      </c>
      <c r="I2213" s="0" t="n">
        <v>0</v>
      </c>
      <c r="J2213" s="0" t="n">
        <v>1</v>
      </c>
      <c r="K2213" s="0" t="n">
        <f aca="false">VLOOKUP(A2213,'Team Data'!$A$1:$E$659,2,FALSE())</f>
        <v>12</v>
      </c>
      <c r="L2213" s="0" t="n">
        <f aca="false">VLOOKUP(A2213,'Team Data'!$A$1:$E$659,3,FALSE())</f>
        <v>16</v>
      </c>
      <c r="M2213" s="0" t="n">
        <f aca="false">VLOOKUP(B2213,'Team Data'!$A$1:$E$659,2,FALSE())</f>
        <v>21</v>
      </c>
      <c r="N2213" s="0" t="n">
        <f aca="false">VLOOKUP(B2213,'Team Data'!$A$1:$E$659,3,FALSE())</f>
        <v>14</v>
      </c>
      <c r="O2213" s="0" t="n">
        <f aca="false">VLOOKUP(A2213,'Team Data'!$A$1:$E$659,4,FALSE())</f>
        <v>387</v>
      </c>
      <c r="P2213" s="0" t="n">
        <f aca="false">VLOOKUP(A2213,'Team Data'!$A$1:$E$659,5,FALSE())</f>
        <v>392</v>
      </c>
      <c r="Q2213" s="0" t="n">
        <f aca="false">VLOOKUP(B2213,'Team Data'!$A$1:$E$659,4,FALSE())</f>
        <v>713</v>
      </c>
      <c r="R2213" s="0" t="n">
        <f aca="false">VLOOKUP(B2213,'Team Data'!$A$1:$E$659,5,FALSE())</f>
        <v>450</v>
      </c>
      <c r="S2213" s="0" t="n">
        <f aca="false">IF(I2213=1,(MIN(30,(C2213-D2213)))*(M2213/(M2213+N2213))*(Q2213/(Q2213+R2213)),(MAX(-30,(C2213-D2213)))*(N2213/(M2213+N2213))*(R2213/(R2213+Q2213)))</f>
        <v>-4.64316423043852</v>
      </c>
      <c r="T2213" s="0" t="n">
        <f aca="false">IF(J2213=1,(MIN(30,(D2213-C2213)))*(K2213/(K2213+L2213))*(O2213/(O2213+P2213)),(MAX(-30,(D2213-C2213)))*(L2213/(K2213+L2213))*(P2213/(P2213+O2213)))</f>
        <v>6.38730973775903</v>
      </c>
      <c r="U2213" s="7" t="n">
        <v>43091</v>
      </c>
    </row>
    <row r="2214" customFormat="false" ht="15" hidden="false" customHeight="false" outlineLevel="0" collapsed="false">
      <c r="A2214" s="0" t="s">
        <v>255</v>
      </c>
      <c r="B2214" s="0" t="s">
        <v>136</v>
      </c>
      <c r="C2214" s="0" t="n">
        <v>66</v>
      </c>
      <c r="D2214" s="0" t="n">
        <v>71</v>
      </c>
      <c r="E2214" s="0" t="n">
        <v>26</v>
      </c>
      <c r="F2214" s="0" t="n">
        <v>36</v>
      </c>
      <c r="G2214" s="0" t="n">
        <v>6</v>
      </c>
      <c r="H2214" s="0" t="n">
        <v>12</v>
      </c>
      <c r="I2214" s="0" t="n">
        <v>0</v>
      </c>
      <c r="J2214" s="0" t="n">
        <v>1</v>
      </c>
      <c r="K2214" s="0" t="n">
        <f aca="false">VLOOKUP(A2214,'Team Data'!$A$1:$E$659,2,FALSE())</f>
        <v>10</v>
      </c>
      <c r="L2214" s="0" t="n">
        <f aca="false">VLOOKUP(A2214,'Team Data'!$A$1:$E$659,3,FALSE())</f>
        <v>22</v>
      </c>
      <c r="M2214" s="0" t="n">
        <f aca="false">VLOOKUP(B2214,'Team Data'!$A$1:$E$659,2,FALSE())</f>
        <v>10</v>
      </c>
      <c r="N2214" s="0" t="n">
        <f aca="false">VLOOKUP(B2214,'Team Data'!$A$1:$E$659,3,FALSE())</f>
        <v>20</v>
      </c>
      <c r="O2214" s="0" t="n">
        <f aca="false">VLOOKUP(A2214,'Team Data'!$A$1:$E$659,4,FALSE())</f>
        <v>520</v>
      </c>
      <c r="P2214" s="0" t="n">
        <f aca="false">VLOOKUP(A2214,'Team Data'!$A$1:$E$659,5,FALSE())</f>
        <v>472</v>
      </c>
      <c r="Q2214" s="0" t="n">
        <f aca="false">VLOOKUP(B2214,'Team Data'!$A$1:$E$659,4,FALSE())</f>
        <v>479</v>
      </c>
      <c r="R2214" s="0" t="n">
        <f aca="false">VLOOKUP(B2214,'Team Data'!$A$1:$E$659,5,FALSE())</f>
        <v>443</v>
      </c>
      <c r="S2214" s="0" t="n">
        <f aca="false">IF(I2214=1,(MIN(30,(C2214-D2214)))*(M2214/(M2214+N2214))*(Q2214/(Q2214+R2214)),(MAX(-30,(C2214-D2214)))*(N2214/(M2214+N2214))*(R2214/(R2214+Q2214)))</f>
        <v>-1.60159074475777</v>
      </c>
      <c r="T2214" s="0" t="n">
        <f aca="false">IF(J2214=1,(MIN(30,(D2214-C2214)))*(K2214/(K2214+L2214))*(O2214/(O2214+P2214)),(MAX(-30,(D2214-C2214)))*(L2214/(K2214+L2214))*(P2214/(P2214+O2214)))</f>
        <v>0.819052419354839</v>
      </c>
      <c r="U2214" s="7" t="n">
        <v>43091</v>
      </c>
    </row>
    <row r="2215" customFormat="false" ht="15" hidden="false" customHeight="false" outlineLevel="0" collapsed="false">
      <c r="A2215" s="0" t="s">
        <v>491</v>
      </c>
      <c r="B2215" s="0" t="s">
        <v>282</v>
      </c>
      <c r="C2215" s="0" t="n">
        <v>66</v>
      </c>
      <c r="D2215" s="0" t="n">
        <v>116</v>
      </c>
      <c r="E2215" s="0" t="n">
        <v>23</v>
      </c>
      <c r="F2215" s="0" t="n">
        <v>43</v>
      </c>
      <c r="G2215" s="0" t="n">
        <v>23</v>
      </c>
      <c r="H2215" s="0" t="n">
        <v>12</v>
      </c>
      <c r="I2215" s="0" t="n">
        <v>0</v>
      </c>
      <c r="J2215" s="0" t="n">
        <v>1</v>
      </c>
      <c r="K2215" s="0" t="n">
        <f aca="false">VLOOKUP(A2215,'Team Data'!$A$1:$E$659,2,FALSE())</f>
        <v>0</v>
      </c>
      <c r="L2215" s="0" t="n">
        <f aca="false">VLOOKUP(A2215,'Team Data'!$A$1:$E$659,3,FALSE())</f>
        <v>3</v>
      </c>
      <c r="M2215" s="0" t="n">
        <f aca="false">VLOOKUP(B2215,'Team Data'!$A$1:$E$659,2,FALSE())</f>
        <v>28</v>
      </c>
      <c r="N2215" s="0" t="n">
        <f aca="false">VLOOKUP(B2215,'Team Data'!$A$1:$E$659,3,FALSE())</f>
        <v>7</v>
      </c>
      <c r="O2215" s="0" t="n">
        <f aca="false">VLOOKUP(A2215,'Team Data'!$A$1:$E$659,4,FALSE())</f>
        <v>50</v>
      </c>
      <c r="P2215" s="0" t="n">
        <f aca="false">VLOOKUP(A2215,'Team Data'!$A$1:$E$659,5,FALSE())</f>
        <v>48</v>
      </c>
      <c r="Q2215" s="0" t="n">
        <f aca="false">VLOOKUP(B2215,'Team Data'!$A$1:$E$659,4,FALSE())</f>
        <v>478</v>
      </c>
      <c r="R2215" s="0" t="n">
        <f aca="false">VLOOKUP(B2215,'Team Data'!$A$1:$E$659,5,FALSE())</f>
        <v>538</v>
      </c>
      <c r="S2215" s="0" t="n">
        <f aca="false">IF(I2215=1,(MIN(30,(C2215-D2215)))*(M2215/(M2215+N2215))*(Q2215/(Q2215+R2215)),(MAX(-30,(C2215-D2215)))*(N2215/(M2215+N2215))*(R2215/(R2215+Q2215)))</f>
        <v>-3.17716535433071</v>
      </c>
      <c r="T2215" s="0" t="n">
        <f aca="false">IF(J2215=1,(MIN(30,(D2215-C2215)))*(K2215/(K2215+L2215))*(O2215/(O2215+P2215)),(MAX(-30,(D2215-C2215)))*(L2215/(K2215+L2215))*(P2215/(P2215+O2215)))</f>
        <v>0</v>
      </c>
      <c r="U2215" s="7" t="n">
        <v>43091</v>
      </c>
    </row>
    <row r="2216" customFormat="false" ht="15" hidden="false" customHeight="false" outlineLevel="0" collapsed="false">
      <c r="A2216" s="0" t="s">
        <v>145</v>
      </c>
      <c r="B2216" s="0" t="s">
        <v>187</v>
      </c>
      <c r="C2216" s="0" t="n">
        <v>73</v>
      </c>
      <c r="D2216" s="0" t="n">
        <v>64</v>
      </c>
      <c r="E2216" s="0" t="n">
        <v>33</v>
      </c>
      <c r="F2216" s="0" t="n">
        <v>39</v>
      </c>
      <c r="G2216" s="0" t="n">
        <v>13</v>
      </c>
      <c r="H2216" s="0" t="n">
        <v>17</v>
      </c>
      <c r="I2216" s="0" t="n">
        <v>1</v>
      </c>
      <c r="J2216" s="0" t="n">
        <v>0</v>
      </c>
      <c r="K2216" s="0" t="n">
        <f aca="false">VLOOKUP(A2216,'Team Data'!$A$1:$E$659,2,FALSE())</f>
        <v>23</v>
      </c>
      <c r="L2216" s="0" t="n">
        <f aca="false">VLOOKUP(A2216,'Team Data'!$A$1:$E$659,3,FALSE())</f>
        <v>10</v>
      </c>
      <c r="M2216" s="0" t="n">
        <f aca="false">VLOOKUP(B2216,'Team Data'!$A$1:$E$659,2,FALSE())</f>
        <v>20</v>
      </c>
      <c r="N2216" s="0" t="n">
        <f aca="false">VLOOKUP(B2216,'Team Data'!$A$1:$E$659,3,FALSE())</f>
        <v>12</v>
      </c>
      <c r="O2216" s="0" t="n">
        <f aca="false">VLOOKUP(A2216,'Team Data'!$A$1:$E$659,4,FALSE())</f>
        <v>503</v>
      </c>
      <c r="P2216" s="0" t="n">
        <f aca="false">VLOOKUP(A2216,'Team Data'!$A$1:$E$659,5,FALSE())</f>
        <v>487</v>
      </c>
      <c r="Q2216" s="0" t="n">
        <f aca="false">VLOOKUP(B2216,'Team Data'!$A$1:$E$659,4,FALSE())</f>
        <v>433</v>
      </c>
      <c r="R2216" s="0" t="n">
        <f aca="false">VLOOKUP(B2216,'Team Data'!$A$1:$E$659,5,FALSE())</f>
        <v>544</v>
      </c>
      <c r="S2216" s="0" t="n">
        <f aca="false">IF(I2216=1,(MIN(30,(C2216-D2216)))*(M2216/(M2216+N2216))*(Q2216/(Q2216+R2216)),(MAX(-30,(C2216-D2216)))*(N2216/(M2216+N2216))*(R2216/(R2216+Q2216)))</f>
        <v>2.49296315250768</v>
      </c>
      <c r="T2216" s="0" t="n">
        <f aca="false">IF(J2216=1,(MIN(30,(D2216-C2216)))*(K2216/(K2216+L2216))*(O2216/(O2216+P2216)),(MAX(-30,(D2216-C2216)))*(L2216/(K2216+L2216))*(P2216/(P2216+O2216)))</f>
        <v>-1.34159779614325</v>
      </c>
      <c r="U2216" s="7" t="n">
        <v>43091</v>
      </c>
    </row>
    <row r="2217" customFormat="false" ht="15" hidden="false" customHeight="false" outlineLevel="0" collapsed="false">
      <c r="A2217" s="0" t="s">
        <v>267</v>
      </c>
      <c r="B2217" s="0" t="s">
        <v>309</v>
      </c>
      <c r="C2217" s="0" t="n">
        <v>64</v>
      </c>
      <c r="D2217" s="0" t="n">
        <v>89</v>
      </c>
      <c r="E2217" s="0" t="n">
        <v>29</v>
      </c>
      <c r="F2217" s="0" t="n">
        <v>38</v>
      </c>
      <c r="G2217" s="0" t="n">
        <v>11</v>
      </c>
      <c r="H2217" s="0" t="n">
        <v>10</v>
      </c>
      <c r="I2217" s="0" t="n">
        <v>0</v>
      </c>
      <c r="J2217" s="0" t="n">
        <v>1</v>
      </c>
      <c r="K2217" s="0" t="n">
        <f aca="false">VLOOKUP(A2217,'Team Data'!$A$1:$E$659,2,FALSE())</f>
        <v>10</v>
      </c>
      <c r="L2217" s="0" t="n">
        <f aca="false">VLOOKUP(A2217,'Team Data'!$A$1:$E$659,3,FALSE())</f>
        <v>22</v>
      </c>
      <c r="M2217" s="0" t="n">
        <f aca="false">VLOOKUP(B2217,'Team Data'!$A$1:$E$659,2,FALSE())</f>
        <v>19</v>
      </c>
      <c r="N2217" s="0" t="n">
        <f aca="false">VLOOKUP(B2217,'Team Data'!$A$1:$E$659,3,FALSE())</f>
        <v>13</v>
      </c>
      <c r="O2217" s="0" t="n">
        <f aca="false">VLOOKUP(A2217,'Team Data'!$A$1:$E$659,4,FALSE())</f>
        <v>457</v>
      </c>
      <c r="P2217" s="0" t="n">
        <f aca="false">VLOOKUP(A2217,'Team Data'!$A$1:$E$659,5,FALSE())</f>
        <v>529</v>
      </c>
      <c r="Q2217" s="0" t="n">
        <f aca="false">VLOOKUP(B2217,'Team Data'!$A$1:$E$659,4,FALSE())</f>
        <v>582</v>
      </c>
      <c r="R2217" s="0" t="n">
        <f aca="false">VLOOKUP(B2217,'Team Data'!$A$1:$E$659,5,FALSE())</f>
        <v>465</v>
      </c>
      <c r="S2217" s="0" t="n">
        <f aca="false">IF(I2217=1,(MIN(30,(C2217-D2217)))*(M2217/(M2217+N2217))*(Q2217/(Q2217+R2217)),(MAX(-30,(C2217-D2217)))*(N2217/(M2217+N2217))*(R2217/(R2217+Q2217)))</f>
        <v>-4.51065544412607</v>
      </c>
      <c r="T2217" s="0" t="n">
        <f aca="false">IF(J2217=1,(MIN(30,(D2217-C2217)))*(K2217/(K2217+L2217))*(O2217/(O2217+P2217)),(MAX(-30,(D2217-C2217)))*(L2217/(K2217+L2217))*(P2217/(P2217+O2217)))</f>
        <v>3.62100659229209</v>
      </c>
      <c r="U2217" s="7" t="n">
        <v>43091</v>
      </c>
    </row>
    <row r="2218" customFormat="false" ht="15" hidden="false" customHeight="false" outlineLevel="0" collapsed="false">
      <c r="A2218" s="0" t="s">
        <v>13</v>
      </c>
      <c r="B2218" s="0" t="s">
        <v>159</v>
      </c>
      <c r="C2218" s="0" t="n">
        <v>51</v>
      </c>
      <c r="D2218" s="0" t="n">
        <v>92</v>
      </c>
      <c r="E2218" s="0" t="n">
        <v>20</v>
      </c>
      <c r="F2218" s="0" t="n">
        <v>36</v>
      </c>
      <c r="G2218" s="0" t="n">
        <v>18</v>
      </c>
      <c r="H2218" s="0" t="n">
        <v>12</v>
      </c>
      <c r="I2218" s="0" t="n">
        <v>0</v>
      </c>
      <c r="J2218" s="0" t="n">
        <v>1</v>
      </c>
      <c r="K2218" s="0" t="n">
        <f aca="false">VLOOKUP(A2218,'Team Data'!$A$1:$E$659,2,FALSE())</f>
        <v>6</v>
      </c>
      <c r="L2218" s="0" t="n">
        <f aca="false">VLOOKUP(A2218,'Team Data'!$A$1:$E$659,3,FALSE())</f>
        <v>24</v>
      </c>
      <c r="M2218" s="0" t="n">
        <f aca="false">VLOOKUP(B2218,'Team Data'!$A$1:$E$659,2,FALSE())</f>
        <v>20</v>
      </c>
      <c r="N2218" s="0" t="n">
        <f aca="false">VLOOKUP(B2218,'Team Data'!$A$1:$E$659,3,FALSE())</f>
        <v>13</v>
      </c>
      <c r="O2218" s="0" t="n">
        <f aca="false">VLOOKUP(A2218,'Team Data'!$A$1:$E$659,4,FALSE())</f>
        <v>466</v>
      </c>
      <c r="P2218" s="0" t="n">
        <f aca="false">VLOOKUP(A2218,'Team Data'!$A$1:$E$659,5,FALSE())</f>
        <v>488</v>
      </c>
      <c r="Q2218" s="0" t="n">
        <f aca="false">VLOOKUP(B2218,'Team Data'!$A$1:$E$659,4,FALSE())</f>
        <v>651</v>
      </c>
      <c r="R2218" s="0" t="n">
        <f aca="false">VLOOKUP(B2218,'Team Data'!$A$1:$E$659,5,FALSE())</f>
        <v>454</v>
      </c>
      <c r="S2218" s="0" t="n">
        <f aca="false">IF(I2218=1,(MIN(30,(C2218-D2218)))*(M2218/(M2218+N2218))*(Q2218/(Q2218+R2218)),(MAX(-30,(C2218-D2218)))*(N2218/(M2218+N2218))*(R2218/(R2218+Q2218)))</f>
        <v>-4.85561497326203</v>
      </c>
      <c r="T2218" s="0" t="n">
        <f aca="false">IF(J2218=1,(MIN(30,(D2218-C2218)))*(K2218/(K2218+L2218))*(O2218/(O2218+P2218)),(MAX(-30,(D2218-C2218)))*(L2218/(K2218+L2218))*(P2218/(P2218+O2218)))</f>
        <v>2.93081761006289</v>
      </c>
      <c r="U2218" s="7" t="n">
        <v>43091</v>
      </c>
    </row>
    <row r="2219" customFormat="false" ht="15" hidden="false" customHeight="false" outlineLevel="0" collapsed="false">
      <c r="A2219" s="0" t="s">
        <v>88</v>
      </c>
      <c r="B2219" s="0" t="s">
        <v>93</v>
      </c>
      <c r="C2219" s="0" t="n">
        <v>69</v>
      </c>
      <c r="D2219" s="0" t="n">
        <v>79</v>
      </c>
      <c r="E2219" s="0" t="n">
        <v>28</v>
      </c>
      <c r="F2219" s="0" t="n">
        <v>28</v>
      </c>
      <c r="G2219" s="0" t="n">
        <v>14</v>
      </c>
      <c r="H2219" s="0" t="n">
        <v>11</v>
      </c>
      <c r="I2219" s="0" t="n">
        <v>0</v>
      </c>
      <c r="J2219" s="0" t="n">
        <v>1</v>
      </c>
      <c r="K2219" s="0" t="n">
        <f aca="false">VLOOKUP(A2219,'Team Data'!$A$1:$E$659,2,FALSE())</f>
        <v>9</v>
      </c>
      <c r="L2219" s="0" t="n">
        <f aca="false">VLOOKUP(A2219,'Team Data'!$A$1:$E$659,3,FALSE())</f>
        <v>25</v>
      </c>
      <c r="M2219" s="0" t="n">
        <f aca="false">VLOOKUP(B2219,'Team Data'!$A$1:$E$659,2,FALSE())</f>
        <v>9</v>
      </c>
      <c r="N2219" s="0" t="n">
        <f aca="false">VLOOKUP(B2219,'Team Data'!$A$1:$E$659,3,FALSE())</f>
        <v>22</v>
      </c>
      <c r="O2219" s="0" t="n">
        <f aca="false">VLOOKUP(A2219,'Team Data'!$A$1:$E$659,4,FALSE())</f>
        <v>507</v>
      </c>
      <c r="P2219" s="0" t="n">
        <f aca="false">VLOOKUP(A2219,'Team Data'!$A$1:$E$659,5,FALSE())</f>
        <v>582</v>
      </c>
      <c r="Q2219" s="0" t="n">
        <f aca="false">VLOOKUP(B2219,'Team Data'!$A$1:$E$659,4,FALSE())</f>
        <v>518</v>
      </c>
      <c r="R2219" s="0" t="n">
        <f aca="false">VLOOKUP(B2219,'Team Data'!$A$1:$E$659,5,FALSE())</f>
        <v>496</v>
      </c>
      <c r="S2219" s="0" t="n">
        <f aca="false">IF(I2219=1,(MIN(30,(C2219-D2219)))*(M2219/(M2219+N2219))*(Q2219/(Q2219+R2219)),(MAX(-30,(C2219-D2219)))*(N2219/(M2219+N2219))*(R2219/(R2219+Q2219)))</f>
        <v>-3.47140039447732</v>
      </c>
      <c r="T2219" s="0" t="n">
        <f aca="false">IF(J2219=1,(MIN(30,(D2219-C2219)))*(K2219/(K2219+L2219))*(O2219/(O2219+P2219)),(MAX(-30,(D2219-C2219)))*(L2219/(K2219+L2219))*(P2219/(P2219+O2219)))</f>
        <v>1.23237724842003</v>
      </c>
      <c r="U2219" s="7" t="n">
        <v>43091</v>
      </c>
    </row>
    <row r="2220" customFormat="false" ht="15" hidden="false" customHeight="false" outlineLevel="0" collapsed="false">
      <c r="A2220" s="0" t="s">
        <v>32</v>
      </c>
      <c r="B2220" s="0" t="s">
        <v>107</v>
      </c>
      <c r="C2220" s="0" t="n">
        <v>81</v>
      </c>
      <c r="D2220" s="0" t="n">
        <v>78</v>
      </c>
      <c r="E2220" s="0" t="n">
        <v>57</v>
      </c>
      <c r="F2220" s="0" t="n">
        <v>55</v>
      </c>
      <c r="G2220" s="0" t="n">
        <v>16</v>
      </c>
      <c r="H2220" s="0" t="n">
        <v>12</v>
      </c>
      <c r="I2220" s="0" t="n">
        <v>1</v>
      </c>
      <c r="J2220" s="0" t="n">
        <v>0</v>
      </c>
      <c r="K2220" s="0" t="n">
        <f aca="false">VLOOKUP(A2220,'Team Data'!$A$1:$E$659,2,FALSE())</f>
        <v>16</v>
      </c>
      <c r="L2220" s="0" t="n">
        <f aca="false">VLOOKUP(A2220,'Team Data'!$A$1:$E$659,3,FALSE())</f>
        <v>16</v>
      </c>
      <c r="M2220" s="0" t="n">
        <f aca="false">VLOOKUP(B2220,'Team Data'!$A$1:$E$659,2,FALSE())</f>
        <v>13</v>
      </c>
      <c r="N2220" s="0" t="n">
        <f aca="false">VLOOKUP(B2220,'Team Data'!$A$1:$E$659,3,FALSE())</f>
        <v>20</v>
      </c>
      <c r="O2220" s="0" t="n">
        <f aca="false">VLOOKUP(A2220,'Team Data'!$A$1:$E$659,4,FALSE())</f>
        <v>523</v>
      </c>
      <c r="P2220" s="0" t="n">
        <f aca="false">VLOOKUP(A2220,'Team Data'!$A$1:$E$659,5,FALSE())</f>
        <v>476</v>
      </c>
      <c r="Q2220" s="0" t="n">
        <f aca="false">VLOOKUP(B2220,'Team Data'!$A$1:$E$659,4,FALSE())</f>
        <v>474</v>
      </c>
      <c r="R2220" s="0" t="n">
        <f aca="false">VLOOKUP(B2220,'Team Data'!$A$1:$E$659,5,FALSE())</f>
        <v>521</v>
      </c>
      <c r="S2220" s="0" t="n">
        <f aca="false">IF(I2220=1,(MIN(30,(C2220-D2220)))*(M2220/(M2220+N2220))*(Q2220/(Q2220+R2220)),(MAX(-30,(C2220-D2220)))*(N2220/(M2220+N2220))*(R2220/(R2220+Q2220)))</f>
        <v>0.562996802192782</v>
      </c>
      <c r="T2220" s="0" t="n">
        <f aca="false">IF(J2220=1,(MIN(30,(D2220-C2220)))*(K2220/(K2220+L2220))*(O2220/(O2220+P2220)),(MAX(-30,(D2220-C2220)))*(L2220/(K2220+L2220))*(P2220/(P2220+O2220)))</f>
        <v>-0.714714714714715</v>
      </c>
      <c r="U2220" s="7" t="n">
        <v>43091</v>
      </c>
    </row>
    <row r="2221" customFormat="false" ht="15" hidden="false" customHeight="false" outlineLevel="0" collapsed="false">
      <c r="A2221" s="0" t="s">
        <v>143</v>
      </c>
      <c r="B2221" s="0" t="s">
        <v>278</v>
      </c>
      <c r="C2221" s="0" t="n">
        <v>70</v>
      </c>
      <c r="D2221" s="0" t="n">
        <v>84</v>
      </c>
      <c r="E2221" s="0" t="n">
        <v>40</v>
      </c>
      <c r="F2221" s="0" t="n">
        <v>38</v>
      </c>
      <c r="G2221" s="0" t="n">
        <v>15</v>
      </c>
      <c r="H2221" s="0" t="n">
        <v>12</v>
      </c>
      <c r="I2221" s="0" t="n">
        <v>0</v>
      </c>
      <c r="J2221" s="0" t="n">
        <v>1</v>
      </c>
      <c r="K2221" s="0" t="n">
        <f aca="false">VLOOKUP(A2221,'Team Data'!$A$1:$E$659,2,FALSE())</f>
        <v>16</v>
      </c>
      <c r="L2221" s="0" t="n">
        <f aca="false">VLOOKUP(A2221,'Team Data'!$A$1:$E$659,3,FALSE())</f>
        <v>14</v>
      </c>
      <c r="M2221" s="0" t="n">
        <f aca="false">VLOOKUP(B2221,'Team Data'!$A$1:$E$659,2,FALSE())</f>
        <v>18</v>
      </c>
      <c r="N2221" s="0" t="n">
        <f aca="false">VLOOKUP(B2221,'Team Data'!$A$1:$E$659,3,FALSE())</f>
        <v>13</v>
      </c>
      <c r="O2221" s="0" t="n">
        <f aca="false">VLOOKUP(A2221,'Team Data'!$A$1:$E$659,4,FALSE())</f>
        <v>426</v>
      </c>
      <c r="P2221" s="0" t="n">
        <f aca="false">VLOOKUP(A2221,'Team Data'!$A$1:$E$659,5,FALSE())</f>
        <v>491</v>
      </c>
      <c r="Q2221" s="0" t="n">
        <f aca="false">VLOOKUP(B2221,'Team Data'!$A$1:$E$659,4,FALSE())</f>
        <v>452</v>
      </c>
      <c r="R2221" s="0" t="n">
        <f aca="false">VLOOKUP(B2221,'Team Data'!$A$1:$E$659,5,FALSE())</f>
        <v>498</v>
      </c>
      <c r="S2221" s="0" t="n">
        <f aca="false">IF(I2221=1,(MIN(30,(C2221-D2221)))*(M2221/(M2221+N2221))*(Q2221/(Q2221+R2221)),(MAX(-30,(C2221-D2221)))*(N2221/(M2221+N2221))*(R2221/(R2221+Q2221)))</f>
        <v>-3.07762308998302</v>
      </c>
      <c r="T2221" s="0" t="n">
        <f aca="false">IF(J2221=1,(MIN(30,(D2221-C2221)))*(K2221/(K2221+L2221))*(O2221/(O2221+P2221)),(MAX(-30,(D2221-C2221)))*(L2221/(K2221+L2221))*(P2221/(P2221+O2221)))</f>
        <v>3.46870229007634</v>
      </c>
      <c r="U2221" s="7" t="n">
        <v>43091</v>
      </c>
    </row>
    <row r="2222" customFormat="false" ht="15" hidden="false" customHeight="false" outlineLevel="0" collapsed="false">
      <c r="A2222" s="0" t="s">
        <v>237</v>
      </c>
      <c r="B2222" s="0" t="s">
        <v>333</v>
      </c>
      <c r="C2222" s="0" t="n">
        <v>73</v>
      </c>
      <c r="D2222" s="0" t="n">
        <v>80</v>
      </c>
      <c r="E2222" s="0" t="n">
        <v>26</v>
      </c>
      <c r="F2222" s="0" t="n">
        <v>32</v>
      </c>
      <c r="G2222" s="0" t="n">
        <v>8</v>
      </c>
      <c r="H2222" s="0" t="n">
        <v>7</v>
      </c>
      <c r="I2222" s="0" t="n">
        <v>0</v>
      </c>
      <c r="J2222" s="0" t="n">
        <v>1</v>
      </c>
      <c r="K2222" s="0" t="n">
        <f aca="false">VLOOKUP(A2222,'Team Data'!$A$1:$E$659,2,FALSE())</f>
        <v>12</v>
      </c>
      <c r="L2222" s="0" t="n">
        <f aca="false">VLOOKUP(A2222,'Team Data'!$A$1:$E$659,3,FALSE())</f>
        <v>21</v>
      </c>
      <c r="M2222" s="0" t="n">
        <f aca="false">VLOOKUP(B2222,'Team Data'!$A$1:$E$659,2,FALSE())</f>
        <v>27</v>
      </c>
      <c r="N2222" s="0" t="n">
        <f aca="false">VLOOKUP(B2222,'Team Data'!$A$1:$E$659,3,FALSE())</f>
        <v>8</v>
      </c>
      <c r="O2222" s="0" t="n">
        <f aca="false">VLOOKUP(A2222,'Team Data'!$A$1:$E$659,4,FALSE())</f>
        <v>483</v>
      </c>
      <c r="P2222" s="0" t="n">
        <f aca="false">VLOOKUP(A2222,'Team Data'!$A$1:$E$659,5,FALSE())</f>
        <v>570</v>
      </c>
      <c r="Q2222" s="0" t="n">
        <f aca="false">VLOOKUP(B2222,'Team Data'!$A$1:$E$659,4,FALSE())</f>
        <v>551</v>
      </c>
      <c r="R2222" s="0" t="n">
        <f aca="false">VLOOKUP(B2222,'Team Data'!$A$1:$E$659,5,FALSE())</f>
        <v>544</v>
      </c>
      <c r="S2222" s="0" t="n">
        <f aca="false">IF(I2222=1,(MIN(30,(C2222-D2222)))*(M2222/(M2222+N2222))*(Q2222/(Q2222+R2222)),(MAX(-30,(C2222-D2222)))*(N2222/(M2222+N2222))*(R2222/(R2222+Q2222)))</f>
        <v>-0.794885844748858</v>
      </c>
      <c r="T2222" s="0" t="n">
        <f aca="false">IF(J2222=1,(MIN(30,(D2222-C2222)))*(K2222/(K2222+L2222))*(O2222/(O2222+P2222)),(MAX(-30,(D2222-C2222)))*(L2222/(K2222+L2222))*(P2222/(P2222+O2222)))</f>
        <v>1.16757316757317</v>
      </c>
      <c r="U2222" s="7" t="n">
        <v>43091</v>
      </c>
    </row>
    <row r="2223" customFormat="false" ht="15" hidden="false" customHeight="false" outlineLevel="0" collapsed="false">
      <c r="A2223" s="0" t="s">
        <v>74</v>
      </c>
      <c r="B2223" s="0" t="s">
        <v>154</v>
      </c>
      <c r="C2223" s="0" t="n">
        <v>62</v>
      </c>
      <c r="D2223" s="0" t="n">
        <v>66</v>
      </c>
      <c r="E2223" s="0" t="n">
        <v>41</v>
      </c>
      <c r="F2223" s="0" t="n">
        <v>41</v>
      </c>
      <c r="G2223" s="0" t="n">
        <v>9</v>
      </c>
      <c r="H2223" s="0" t="n">
        <v>15</v>
      </c>
      <c r="I2223" s="0" t="n">
        <v>0</v>
      </c>
      <c r="J2223" s="0" t="n">
        <v>1</v>
      </c>
      <c r="K2223" s="0" t="n">
        <f aca="false">VLOOKUP(A2223,'Team Data'!$A$1:$E$659,2,FALSE())</f>
        <v>13</v>
      </c>
      <c r="L2223" s="0" t="n">
        <f aca="false">VLOOKUP(A2223,'Team Data'!$A$1:$E$659,3,FALSE())</f>
        <v>20</v>
      </c>
      <c r="M2223" s="0" t="n">
        <f aca="false">VLOOKUP(B2223,'Team Data'!$A$1:$E$659,2,FALSE())</f>
        <v>9</v>
      </c>
      <c r="N2223" s="0" t="n">
        <f aca="false">VLOOKUP(B2223,'Team Data'!$A$1:$E$659,3,FALSE())</f>
        <v>22</v>
      </c>
      <c r="O2223" s="0" t="n">
        <f aca="false">VLOOKUP(A2223,'Team Data'!$A$1:$E$659,4,FALSE())</f>
        <v>534</v>
      </c>
      <c r="P2223" s="0" t="n">
        <f aca="false">VLOOKUP(A2223,'Team Data'!$A$1:$E$659,5,FALSE())</f>
        <v>500</v>
      </c>
      <c r="Q2223" s="0" t="n">
        <f aca="false">VLOOKUP(B2223,'Team Data'!$A$1:$E$659,4,FALSE())</f>
        <v>465</v>
      </c>
      <c r="R2223" s="0" t="n">
        <f aca="false">VLOOKUP(B2223,'Team Data'!$A$1:$E$659,5,FALSE())</f>
        <v>484</v>
      </c>
      <c r="S2223" s="0" t="n">
        <f aca="false">IF(I2223=1,(MIN(30,(C2223-D2223)))*(M2223/(M2223+N2223))*(Q2223/(Q2223+R2223)),(MAX(-30,(C2223-D2223)))*(N2223/(M2223+N2223))*(R2223/(R2223+Q2223)))</f>
        <v>-1.44777184812536</v>
      </c>
      <c r="T2223" s="0" t="n">
        <f aca="false">IF(J2223=1,(MIN(30,(D2223-C2223)))*(K2223/(K2223+L2223))*(O2223/(O2223+P2223)),(MAX(-30,(D2223-C2223)))*(L2223/(K2223+L2223))*(P2223/(P2223+O2223)))</f>
        <v>0.813785827325479</v>
      </c>
      <c r="U2223" s="7" t="n">
        <v>43091</v>
      </c>
    </row>
    <row r="2224" customFormat="false" ht="15" hidden="false" customHeight="false" outlineLevel="0" collapsed="false">
      <c r="A2224" s="0" t="s">
        <v>147</v>
      </c>
      <c r="B2224" s="0" t="s">
        <v>170</v>
      </c>
      <c r="C2224" s="0" t="n">
        <v>60</v>
      </c>
      <c r="D2224" s="0" t="n">
        <v>102</v>
      </c>
      <c r="E2224" s="0" t="n">
        <v>25</v>
      </c>
      <c r="F2224" s="0" t="n">
        <v>36</v>
      </c>
      <c r="G2224" s="0" t="n">
        <v>17</v>
      </c>
      <c r="H2224" s="0" t="n">
        <v>12</v>
      </c>
      <c r="I2224" s="0" t="n">
        <v>0</v>
      </c>
      <c r="J2224" s="0" t="n">
        <v>1</v>
      </c>
      <c r="K2224" s="0" t="n">
        <f aca="false">VLOOKUP(A2224,'Team Data'!$A$1:$E$659,2,FALSE())</f>
        <v>15</v>
      </c>
      <c r="L2224" s="0" t="n">
        <f aca="false">VLOOKUP(A2224,'Team Data'!$A$1:$E$659,3,FALSE())</f>
        <v>18</v>
      </c>
      <c r="M2224" s="0" t="n">
        <f aca="false">VLOOKUP(B2224,'Team Data'!$A$1:$E$659,2,FALSE())</f>
        <v>29</v>
      </c>
      <c r="N2224" s="0" t="n">
        <f aca="false">VLOOKUP(B2224,'Team Data'!$A$1:$E$659,3,FALSE())</f>
        <v>5</v>
      </c>
      <c r="O2224" s="0" t="n">
        <f aca="false">VLOOKUP(A2224,'Team Data'!$A$1:$E$659,4,FALSE())</f>
        <v>537</v>
      </c>
      <c r="P2224" s="0" t="n">
        <f aca="false">VLOOKUP(A2224,'Team Data'!$A$1:$E$659,5,FALSE())</f>
        <v>476</v>
      </c>
      <c r="Q2224" s="0" t="n">
        <f aca="false">VLOOKUP(B2224,'Team Data'!$A$1:$E$659,4,FALSE())</f>
        <v>622</v>
      </c>
      <c r="R2224" s="0" t="n">
        <f aca="false">VLOOKUP(B2224,'Team Data'!$A$1:$E$659,5,FALSE())</f>
        <v>516</v>
      </c>
      <c r="S2224" s="0" t="n">
        <f aca="false">IF(I2224=1,(MIN(30,(C2224-D2224)))*(M2224/(M2224+N2224))*(Q2224/(Q2224+R2224)),(MAX(-30,(C2224-D2224)))*(N2224/(M2224+N2224))*(R2224/(R2224+Q2224)))</f>
        <v>-2.00041352217513</v>
      </c>
      <c r="T2224" s="0" t="n">
        <f aca="false">IF(J2224=1,(MIN(30,(D2224-C2224)))*(K2224/(K2224+L2224))*(O2224/(O2224+P2224)),(MAX(-30,(D2224-C2224)))*(L2224/(K2224+L2224))*(P2224/(P2224+O2224)))</f>
        <v>7.22875347751952</v>
      </c>
      <c r="U2224" s="7" t="n">
        <v>43091</v>
      </c>
    </row>
    <row r="2225" customFormat="false" ht="15" hidden="false" customHeight="false" outlineLevel="0" collapsed="false">
      <c r="A2225" s="0" t="s">
        <v>543</v>
      </c>
      <c r="B2225" s="0" t="s">
        <v>50</v>
      </c>
      <c r="C2225" s="0" t="n">
        <v>58</v>
      </c>
      <c r="D2225" s="0" t="n">
        <v>102</v>
      </c>
      <c r="E2225" s="0" t="n">
        <v>18</v>
      </c>
      <c r="F2225" s="0" t="n">
        <v>47</v>
      </c>
      <c r="G2225" s="0" t="n">
        <v>11</v>
      </c>
      <c r="H2225" s="0" t="n">
        <v>17</v>
      </c>
      <c r="I2225" s="0" t="n">
        <v>0</v>
      </c>
      <c r="J2225" s="0" t="n">
        <v>1</v>
      </c>
      <c r="K2225" s="0" t="n">
        <f aca="false">VLOOKUP(A2225,'Team Data'!$A$1:$E$659,2,FALSE())</f>
        <v>0</v>
      </c>
      <c r="L2225" s="0" t="n">
        <f aca="false">VLOOKUP(A2225,'Team Data'!$A$1:$E$659,3,FALSE())</f>
        <v>4</v>
      </c>
      <c r="M2225" s="0" t="n">
        <f aca="false">VLOOKUP(B2225,'Team Data'!$A$1:$E$659,2,FALSE())</f>
        <v>15</v>
      </c>
      <c r="N2225" s="0" t="n">
        <f aca="false">VLOOKUP(B2225,'Team Data'!$A$1:$E$659,3,FALSE())</f>
        <v>16</v>
      </c>
      <c r="O2225" s="0" t="n">
        <f aca="false">VLOOKUP(A2225,'Team Data'!$A$1:$E$659,4,FALSE())</f>
        <v>68</v>
      </c>
      <c r="P2225" s="0" t="n">
        <f aca="false">VLOOKUP(A2225,'Team Data'!$A$1:$E$659,5,FALSE())</f>
        <v>61</v>
      </c>
      <c r="Q2225" s="0" t="n">
        <f aca="false">VLOOKUP(B2225,'Team Data'!$A$1:$E$659,4,FALSE())</f>
        <v>449</v>
      </c>
      <c r="R2225" s="0" t="n">
        <f aca="false">VLOOKUP(B2225,'Team Data'!$A$1:$E$659,5,FALSE())</f>
        <v>485</v>
      </c>
      <c r="S2225" s="0" t="n">
        <f aca="false">IF(I2225=1,(MIN(30,(C2225-D2225)))*(M2225/(M2225+N2225))*(Q2225/(Q2225+R2225)),(MAX(-30,(C2225-D2225)))*(N2225/(M2225+N2225))*(R2225/(R2225+Q2225)))</f>
        <v>-8.04033984941632</v>
      </c>
      <c r="T2225" s="0" t="n">
        <f aca="false">IF(J2225=1,(MIN(30,(D2225-C2225)))*(K2225/(K2225+L2225))*(O2225/(O2225+P2225)),(MAX(-30,(D2225-C2225)))*(L2225/(K2225+L2225))*(P2225/(P2225+O2225)))</f>
        <v>0</v>
      </c>
      <c r="U2225" s="7" t="n">
        <v>43091</v>
      </c>
    </row>
    <row r="2226" customFormat="false" ht="15" hidden="false" customHeight="false" outlineLevel="0" collapsed="false">
      <c r="A2226" s="0" t="s">
        <v>39</v>
      </c>
      <c r="B2226" s="0" t="s">
        <v>321</v>
      </c>
      <c r="C2226" s="0" t="n">
        <v>56</v>
      </c>
      <c r="D2226" s="0" t="n">
        <v>77</v>
      </c>
      <c r="E2226" s="0" t="n">
        <v>36</v>
      </c>
      <c r="F2226" s="0" t="n">
        <v>39</v>
      </c>
      <c r="G2226" s="0" t="n">
        <v>19</v>
      </c>
      <c r="H2226" s="0" t="n">
        <v>14</v>
      </c>
      <c r="I2226" s="0" t="n">
        <v>0</v>
      </c>
      <c r="J2226" s="0" t="n">
        <v>1</v>
      </c>
      <c r="K2226" s="0" t="n">
        <f aca="false">VLOOKUP(A2226,'Team Data'!$A$1:$E$659,2,FALSE())</f>
        <v>9</v>
      </c>
      <c r="L2226" s="0" t="n">
        <f aca="false">VLOOKUP(A2226,'Team Data'!$A$1:$E$659,3,FALSE())</f>
        <v>22</v>
      </c>
      <c r="M2226" s="0" t="n">
        <f aca="false">VLOOKUP(B2226,'Team Data'!$A$1:$E$659,2,FALSE())</f>
        <v>21</v>
      </c>
      <c r="N2226" s="0" t="n">
        <f aca="false">VLOOKUP(B2226,'Team Data'!$A$1:$E$659,3,FALSE())</f>
        <v>13</v>
      </c>
      <c r="O2226" s="0" t="n">
        <f aca="false">VLOOKUP(A2226,'Team Data'!$A$1:$E$659,4,FALSE())</f>
        <v>486</v>
      </c>
      <c r="P2226" s="0" t="n">
        <f aca="false">VLOOKUP(A2226,'Team Data'!$A$1:$E$659,5,FALSE())</f>
        <v>452</v>
      </c>
      <c r="Q2226" s="0" t="n">
        <f aca="false">VLOOKUP(B2226,'Team Data'!$A$1:$E$659,4,FALSE())</f>
        <v>576</v>
      </c>
      <c r="R2226" s="0" t="n">
        <f aca="false">VLOOKUP(B2226,'Team Data'!$A$1:$E$659,5,FALSE())</f>
        <v>519</v>
      </c>
      <c r="S2226" s="0" t="n">
        <f aca="false">IF(I2226=1,(MIN(30,(C2226-D2226)))*(M2226/(M2226+N2226))*(Q2226/(Q2226+R2226)),(MAX(-30,(C2226-D2226)))*(N2226/(M2226+N2226))*(R2226/(R2226+Q2226)))</f>
        <v>-3.80572119258662</v>
      </c>
      <c r="T2226" s="0" t="n">
        <f aca="false">IF(J2226=1,(MIN(30,(D2226-C2226)))*(K2226/(K2226+L2226))*(O2226/(O2226+P2226)),(MAX(-30,(D2226-C2226)))*(L2226/(K2226+L2226))*(P2226/(P2226+O2226)))</f>
        <v>3.15888300433317</v>
      </c>
      <c r="U2226" s="7" t="n">
        <v>43091</v>
      </c>
    </row>
    <row r="2227" customFormat="false" ht="15" hidden="false" customHeight="false" outlineLevel="0" collapsed="false">
      <c r="A2227" s="0" t="s">
        <v>180</v>
      </c>
      <c r="B2227" s="0" t="s">
        <v>220</v>
      </c>
      <c r="C2227" s="0" t="n">
        <v>71</v>
      </c>
      <c r="D2227" s="0" t="n">
        <v>84</v>
      </c>
      <c r="E2227" s="0" t="n">
        <v>40</v>
      </c>
      <c r="F2227" s="0" t="n">
        <v>37</v>
      </c>
      <c r="G2227" s="0" t="n">
        <v>14</v>
      </c>
      <c r="H2227" s="0" t="n">
        <v>15</v>
      </c>
      <c r="I2227" s="0" t="n">
        <v>0</v>
      </c>
      <c r="J2227" s="0" t="n">
        <v>1</v>
      </c>
      <c r="K2227" s="0" t="n">
        <f aca="false">VLOOKUP(A2227,'Team Data'!$A$1:$E$659,2,FALSE())</f>
        <v>13</v>
      </c>
      <c r="L2227" s="0" t="n">
        <f aca="false">VLOOKUP(A2227,'Team Data'!$A$1:$E$659,3,FALSE())</f>
        <v>19</v>
      </c>
      <c r="M2227" s="0" t="n">
        <f aca="false">VLOOKUP(B2227,'Team Data'!$A$1:$E$659,2,FALSE())</f>
        <v>9</v>
      </c>
      <c r="N2227" s="0" t="n">
        <f aca="false">VLOOKUP(B2227,'Team Data'!$A$1:$E$659,3,FALSE())</f>
        <v>22</v>
      </c>
      <c r="O2227" s="0" t="n">
        <f aca="false">VLOOKUP(A2227,'Team Data'!$A$1:$E$659,4,FALSE())</f>
        <v>479</v>
      </c>
      <c r="P2227" s="0" t="n">
        <f aca="false">VLOOKUP(A2227,'Team Data'!$A$1:$E$659,5,FALSE())</f>
        <v>507</v>
      </c>
      <c r="Q2227" s="0" t="n">
        <f aca="false">VLOOKUP(B2227,'Team Data'!$A$1:$E$659,4,FALSE())</f>
        <v>532</v>
      </c>
      <c r="R2227" s="0" t="n">
        <f aca="false">VLOOKUP(B2227,'Team Data'!$A$1:$E$659,5,FALSE())</f>
        <v>421</v>
      </c>
      <c r="S2227" s="0" t="n">
        <f aca="false">IF(I2227=1,(MIN(30,(C2227-D2227)))*(M2227/(M2227+N2227))*(Q2227/(Q2227+R2227)),(MAX(-30,(C2227-D2227)))*(N2227/(M2227+N2227))*(R2227/(R2227+Q2227)))</f>
        <v>-4.07561858985208</v>
      </c>
      <c r="T2227" s="0" t="n">
        <f aca="false">IF(J2227=1,(MIN(30,(D2227-C2227)))*(K2227/(K2227+L2227))*(O2227/(O2227+P2227)),(MAX(-30,(D2227-C2227)))*(L2227/(K2227+L2227))*(P2227/(P2227+O2227)))</f>
        <v>2.56563767748479</v>
      </c>
      <c r="U2227" s="7" t="n">
        <v>43091</v>
      </c>
    </row>
    <row r="2228" customFormat="false" ht="15" hidden="false" customHeight="false" outlineLevel="0" collapsed="false">
      <c r="A2228" s="0" t="s">
        <v>149</v>
      </c>
      <c r="B2228" s="0" t="s">
        <v>106</v>
      </c>
      <c r="C2228" s="0" t="n">
        <v>56</v>
      </c>
      <c r="D2228" s="0" t="n">
        <v>86</v>
      </c>
      <c r="E2228" s="0" t="n">
        <v>26</v>
      </c>
      <c r="F2228" s="0" t="n">
        <v>42</v>
      </c>
      <c r="G2228" s="0" t="n">
        <v>16</v>
      </c>
      <c r="H2228" s="0" t="n">
        <v>11</v>
      </c>
      <c r="I2228" s="0" t="n">
        <v>0</v>
      </c>
      <c r="J2228" s="0" t="n">
        <v>1</v>
      </c>
      <c r="K2228" s="0" t="n">
        <f aca="false">VLOOKUP(A2228,'Team Data'!$A$1:$E$659,2,FALSE())</f>
        <v>7</v>
      </c>
      <c r="L2228" s="0" t="n">
        <f aca="false">VLOOKUP(A2228,'Team Data'!$A$1:$E$659,3,FALSE())</f>
        <v>26</v>
      </c>
      <c r="M2228" s="0" t="n">
        <f aca="false">VLOOKUP(B2228,'Team Data'!$A$1:$E$659,2,FALSE())</f>
        <v>22</v>
      </c>
      <c r="N2228" s="0" t="n">
        <f aca="false">VLOOKUP(B2228,'Team Data'!$A$1:$E$659,3,FALSE())</f>
        <v>12</v>
      </c>
      <c r="O2228" s="0" t="n">
        <f aca="false">VLOOKUP(A2228,'Team Data'!$A$1:$E$659,4,FALSE())</f>
        <v>523</v>
      </c>
      <c r="P2228" s="0" t="n">
        <f aca="false">VLOOKUP(A2228,'Team Data'!$A$1:$E$659,5,FALSE())</f>
        <v>461</v>
      </c>
      <c r="Q2228" s="0" t="n">
        <f aca="false">VLOOKUP(B2228,'Team Data'!$A$1:$E$659,4,FALSE())</f>
        <v>510</v>
      </c>
      <c r="R2228" s="0" t="n">
        <f aca="false">VLOOKUP(B2228,'Team Data'!$A$1:$E$659,5,FALSE())</f>
        <v>571</v>
      </c>
      <c r="S2228" s="0" t="n">
        <f aca="false">IF(I2228=1,(MIN(30,(C2228-D2228)))*(M2228/(M2228+N2228))*(Q2228/(Q2228+R2228)),(MAX(-30,(C2228-D2228)))*(N2228/(M2228+N2228))*(R2228/(R2228+Q2228)))</f>
        <v>-5.59286064101867</v>
      </c>
      <c r="T2228" s="0" t="n">
        <f aca="false">IF(J2228=1,(MIN(30,(D2228-C2228)))*(K2228/(K2228+L2228))*(O2228/(O2228+P2228)),(MAX(-30,(D2228-C2228)))*(L2228/(K2228+L2228))*(P2228/(P2228+O2228)))</f>
        <v>3.38229859571323</v>
      </c>
      <c r="U2228" s="7" t="n">
        <v>43091</v>
      </c>
    </row>
    <row r="2229" customFormat="false" ht="15" hidden="false" customHeight="false" outlineLevel="0" collapsed="false">
      <c r="A2229" s="0" t="s">
        <v>221</v>
      </c>
      <c r="B2229" s="0" t="s">
        <v>173</v>
      </c>
      <c r="C2229" s="0" t="n">
        <v>63</v>
      </c>
      <c r="D2229" s="0" t="n">
        <v>77</v>
      </c>
      <c r="E2229" s="0" t="n">
        <v>45</v>
      </c>
      <c r="F2229" s="0" t="n">
        <v>41</v>
      </c>
      <c r="G2229" s="0" t="n">
        <v>14</v>
      </c>
      <c r="H2229" s="0" t="n">
        <v>9</v>
      </c>
      <c r="I2229" s="0" t="n">
        <v>0</v>
      </c>
      <c r="J2229" s="0" t="n">
        <v>1</v>
      </c>
      <c r="K2229" s="0" t="n">
        <f aca="false">VLOOKUP(A2229,'Team Data'!$A$1:$E$659,2,FALSE())</f>
        <v>11</v>
      </c>
      <c r="L2229" s="0" t="n">
        <f aca="false">VLOOKUP(A2229,'Team Data'!$A$1:$E$659,3,FALSE())</f>
        <v>21</v>
      </c>
      <c r="M2229" s="0" t="n">
        <f aca="false">VLOOKUP(B2229,'Team Data'!$A$1:$E$659,2,FALSE())</f>
        <v>14</v>
      </c>
      <c r="N2229" s="0" t="n">
        <f aca="false">VLOOKUP(B2229,'Team Data'!$A$1:$E$659,3,FALSE())</f>
        <v>17</v>
      </c>
      <c r="O2229" s="0" t="n">
        <f aca="false">VLOOKUP(A2229,'Team Data'!$A$1:$E$659,4,FALSE())</f>
        <v>508</v>
      </c>
      <c r="P2229" s="0" t="n">
        <f aca="false">VLOOKUP(A2229,'Team Data'!$A$1:$E$659,5,FALSE())</f>
        <v>413</v>
      </c>
      <c r="Q2229" s="0" t="n">
        <f aca="false">VLOOKUP(B2229,'Team Data'!$A$1:$E$659,4,FALSE())</f>
        <v>562</v>
      </c>
      <c r="R2229" s="0" t="n">
        <f aca="false">VLOOKUP(B2229,'Team Data'!$A$1:$E$659,5,FALSE())</f>
        <v>470</v>
      </c>
      <c r="S2229" s="0" t="n">
        <f aca="false">IF(I2229=1,(MIN(30,(C2229-D2229)))*(M2229/(M2229+N2229))*(Q2229/(Q2229+R2229)),(MAX(-30,(C2229-D2229)))*(N2229/(M2229+N2229))*(R2229/(R2229+Q2229)))</f>
        <v>-3.49649912478119</v>
      </c>
      <c r="T2229" s="0" t="n">
        <f aca="false">IF(J2229=1,(MIN(30,(D2229-C2229)))*(K2229/(K2229+L2229))*(O2229/(O2229+P2229)),(MAX(-30,(D2229-C2229)))*(L2229/(K2229+L2229))*(P2229/(P2229+O2229)))</f>
        <v>2.65445168295331</v>
      </c>
      <c r="U2229" s="7" t="n">
        <v>43091</v>
      </c>
    </row>
    <row r="2230" customFormat="false" ht="15" hidden="false" customHeight="false" outlineLevel="0" collapsed="false">
      <c r="A2230" s="0" t="s">
        <v>290</v>
      </c>
      <c r="B2230" s="0" t="s">
        <v>124</v>
      </c>
      <c r="C2230" s="0" t="n">
        <v>59</v>
      </c>
      <c r="D2230" s="0" t="n">
        <v>87</v>
      </c>
      <c r="E2230" s="0" t="n">
        <v>40</v>
      </c>
      <c r="F2230" s="0" t="n">
        <v>46</v>
      </c>
      <c r="G2230" s="0" t="n">
        <v>16</v>
      </c>
      <c r="H2230" s="0" t="n">
        <v>10</v>
      </c>
      <c r="I2230" s="0" t="n">
        <v>0</v>
      </c>
      <c r="J2230" s="0" t="n">
        <v>1</v>
      </c>
      <c r="K2230" s="0" t="n">
        <f aca="false">VLOOKUP(A2230,'Team Data'!$A$1:$E$659,2,FALSE())</f>
        <v>19</v>
      </c>
      <c r="L2230" s="0" t="n">
        <f aca="false">VLOOKUP(A2230,'Team Data'!$A$1:$E$659,3,FALSE())</f>
        <v>14</v>
      </c>
      <c r="M2230" s="0" t="n">
        <f aca="false">VLOOKUP(B2230,'Team Data'!$A$1:$E$659,2,FALSE())</f>
        <v>16</v>
      </c>
      <c r="N2230" s="0" t="n">
        <f aca="false">VLOOKUP(B2230,'Team Data'!$A$1:$E$659,3,FALSE())</f>
        <v>15</v>
      </c>
      <c r="O2230" s="0" t="n">
        <f aca="false">VLOOKUP(A2230,'Team Data'!$A$1:$E$659,4,FALSE())</f>
        <v>502</v>
      </c>
      <c r="P2230" s="0" t="n">
        <f aca="false">VLOOKUP(A2230,'Team Data'!$A$1:$E$659,5,FALSE())</f>
        <v>497</v>
      </c>
      <c r="Q2230" s="0" t="n">
        <f aca="false">VLOOKUP(B2230,'Team Data'!$A$1:$E$659,4,FALSE())</f>
        <v>582</v>
      </c>
      <c r="R2230" s="0" t="n">
        <f aca="false">VLOOKUP(B2230,'Team Data'!$A$1:$E$659,5,FALSE())</f>
        <v>456</v>
      </c>
      <c r="S2230" s="0" t="n">
        <f aca="false">IF(I2230=1,(MIN(30,(C2230-D2230)))*(M2230/(M2230+N2230))*(Q2230/(Q2230+R2230)),(MAX(-30,(C2230-D2230)))*(N2230/(M2230+N2230))*(R2230/(R2230+Q2230)))</f>
        <v>-5.95189259742681</v>
      </c>
      <c r="T2230" s="0" t="n">
        <f aca="false">IF(J2230=1,(MIN(30,(D2230-C2230)))*(K2230/(K2230+L2230))*(O2230/(O2230+P2230)),(MAX(-30,(D2230-C2230)))*(L2230/(K2230+L2230))*(P2230/(P2230+O2230)))</f>
        <v>8.10094943428277</v>
      </c>
      <c r="U2230" s="7" t="n">
        <v>43091</v>
      </c>
    </row>
    <row r="2231" customFormat="false" ht="15" hidden="false" customHeight="false" outlineLevel="0" collapsed="false">
      <c r="A2231" s="0" t="s">
        <v>312</v>
      </c>
      <c r="B2231" s="0" t="s">
        <v>207</v>
      </c>
      <c r="C2231" s="0" t="n">
        <v>63</v>
      </c>
      <c r="D2231" s="0" t="n">
        <v>69</v>
      </c>
      <c r="E2231" s="0" t="n">
        <v>41</v>
      </c>
      <c r="F2231" s="0" t="n">
        <v>36</v>
      </c>
      <c r="G2231" s="0" t="n">
        <v>17</v>
      </c>
      <c r="H2231" s="0" t="n">
        <v>9</v>
      </c>
      <c r="I2231" s="0" t="n">
        <v>0</v>
      </c>
      <c r="J2231" s="0" t="n">
        <v>1</v>
      </c>
      <c r="K2231" s="0" t="n">
        <f aca="false">VLOOKUP(A2231,'Team Data'!$A$1:$E$659,2,FALSE())</f>
        <v>20</v>
      </c>
      <c r="L2231" s="0" t="n">
        <f aca="false">VLOOKUP(A2231,'Team Data'!$A$1:$E$659,3,FALSE())</f>
        <v>16</v>
      </c>
      <c r="M2231" s="0" t="n">
        <f aca="false">VLOOKUP(B2231,'Team Data'!$A$1:$E$659,2,FALSE())</f>
        <v>13</v>
      </c>
      <c r="N2231" s="0" t="n">
        <f aca="false">VLOOKUP(B2231,'Team Data'!$A$1:$E$659,3,FALSE())</f>
        <v>19</v>
      </c>
      <c r="O2231" s="0" t="n">
        <f aca="false">VLOOKUP(A2231,'Team Data'!$A$1:$E$659,4,FALSE())</f>
        <v>545</v>
      </c>
      <c r="P2231" s="0" t="n">
        <f aca="false">VLOOKUP(A2231,'Team Data'!$A$1:$E$659,5,FALSE())</f>
        <v>579</v>
      </c>
      <c r="Q2231" s="0" t="n">
        <f aca="false">VLOOKUP(B2231,'Team Data'!$A$1:$E$659,4,FALSE())</f>
        <v>530</v>
      </c>
      <c r="R2231" s="0" t="n">
        <f aca="false">VLOOKUP(B2231,'Team Data'!$A$1:$E$659,5,FALSE())</f>
        <v>469</v>
      </c>
      <c r="S2231" s="0" t="n">
        <f aca="false">IF(I2231=1,(MIN(30,(C2231-D2231)))*(M2231/(M2231+N2231))*(Q2231/(Q2231+R2231)),(MAX(-30,(C2231-D2231)))*(N2231/(M2231+N2231))*(R2231/(R2231+Q2231)))</f>
        <v>-1.67248498498499</v>
      </c>
      <c r="T2231" s="0" t="n">
        <f aca="false">IF(J2231=1,(MIN(30,(D2231-C2231)))*(K2231/(K2231+L2231))*(O2231/(O2231+P2231)),(MAX(-30,(D2231-C2231)))*(L2231/(K2231+L2231))*(P2231/(P2231+O2231)))</f>
        <v>1.61625148279953</v>
      </c>
      <c r="U2231" s="7" t="n">
        <v>43091</v>
      </c>
    </row>
    <row r="2232" customFormat="false" ht="15" hidden="false" customHeight="false" outlineLevel="0" collapsed="false">
      <c r="A2232" s="0" t="s">
        <v>560</v>
      </c>
      <c r="B2232" s="0" t="s">
        <v>269</v>
      </c>
      <c r="C2232" s="0" t="n">
        <v>42</v>
      </c>
      <c r="D2232" s="0" t="n">
        <v>88</v>
      </c>
      <c r="E2232" s="0" t="n">
        <v>27</v>
      </c>
      <c r="F2232" s="0" t="n">
        <v>38</v>
      </c>
      <c r="G2232" s="0" t="n">
        <v>15</v>
      </c>
      <c r="H2232" s="0" t="n">
        <v>10</v>
      </c>
      <c r="I2232" s="0" t="n">
        <v>0</v>
      </c>
      <c r="J2232" s="0" t="n">
        <v>1</v>
      </c>
      <c r="K2232" s="0" t="n">
        <f aca="false">VLOOKUP(A2232,'Team Data'!$A$1:$E$659,2,FALSE())</f>
        <v>0</v>
      </c>
      <c r="L2232" s="0" t="n">
        <f aca="false">VLOOKUP(A2232,'Team Data'!$A$1:$E$659,3,FALSE())</f>
        <v>2</v>
      </c>
      <c r="M2232" s="0" t="n">
        <f aca="false">VLOOKUP(B2232,'Team Data'!$A$1:$E$659,2,FALSE())</f>
        <v>26</v>
      </c>
      <c r="N2232" s="0" t="n">
        <f aca="false">VLOOKUP(B2232,'Team Data'!$A$1:$E$659,3,FALSE())</f>
        <v>9</v>
      </c>
      <c r="O2232" s="0" t="n">
        <f aca="false">VLOOKUP(A2232,'Team Data'!$A$1:$E$659,4,FALSE())</f>
        <v>38</v>
      </c>
      <c r="P2232" s="0" t="n">
        <f aca="false">VLOOKUP(A2232,'Team Data'!$A$1:$E$659,5,FALSE())</f>
        <v>29</v>
      </c>
      <c r="Q2232" s="0" t="n">
        <f aca="false">VLOOKUP(B2232,'Team Data'!$A$1:$E$659,4,FALSE())</f>
        <v>497</v>
      </c>
      <c r="R2232" s="0" t="n">
        <f aca="false">VLOOKUP(B2232,'Team Data'!$A$1:$E$659,5,FALSE())</f>
        <v>517</v>
      </c>
      <c r="S2232" s="0" t="n">
        <f aca="false">IF(I2232=1,(MIN(30,(C2232-D2232)))*(M2232/(M2232+N2232))*(Q2232/(Q2232+R2232)),(MAX(-30,(C2232-D2232)))*(N2232/(M2232+N2232))*(R2232/(R2232+Q2232)))</f>
        <v>-3.93322062552832</v>
      </c>
      <c r="T2232" s="0" t="n">
        <f aca="false">IF(J2232=1,(MIN(30,(D2232-C2232)))*(K2232/(K2232+L2232))*(O2232/(O2232+P2232)),(MAX(-30,(D2232-C2232)))*(L2232/(K2232+L2232))*(P2232/(P2232+O2232)))</f>
        <v>0</v>
      </c>
      <c r="U2232" s="7" t="n">
        <v>43091</v>
      </c>
    </row>
    <row r="2233" customFormat="false" ht="15" hidden="false" customHeight="false" outlineLevel="0" collapsed="false">
      <c r="A2233" s="0" t="s">
        <v>229</v>
      </c>
      <c r="B2233" s="0" t="s">
        <v>248</v>
      </c>
      <c r="C2233" s="0" t="n">
        <v>80</v>
      </c>
      <c r="D2233" s="0" t="n">
        <v>75</v>
      </c>
      <c r="E2233" s="0" t="n">
        <v>31</v>
      </c>
      <c r="F2233" s="0" t="n">
        <v>34</v>
      </c>
      <c r="G2233" s="0" t="n">
        <v>7</v>
      </c>
      <c r="H2233" s="0" t="n">
        <v>12</v>
      </c>
      <c r="I2233" s="0" t="n">
        <v>1</v>
      </c>
      <c r="J2233" s="0" t="n">
        <v>0</v>
      </c>
      <c r="K2233" s="0" t="n">
        <f aca="false">VLOOKUP(A2233,'Team Data'!$A$1:$E$659,2,FALSE())</f>
        <v>10</v>
      </c>
      <c r="L2233" s="0" t="n">
        <f aca="false">VLOOKUP(A2233,'Team Data'!$A$1:$E$659,3,FALSE())</f>
        <v>22</v>
      </c>
      <c r="M2233" s="0" t="n">
        <f aca="false">VLOOKUP(B2233,'Team Data'!$A$1:$E$659,2,FALSE())</f>
        <v>7</v>
      </c>
      <c r="N2233" s="0" t="n">
        <f aca="false">VLOOKUP(B2233,'Team Data'!$A$1:$E$659,3,FALSE())</f>
        <v>25</v>
      </c>
      <c r="O2233" s="0" t="n">
        <f aca="false">VLOOKUP(A2233,'Team Data'!$A$1:$E$659,4,FALSE())</f>
        <v>517</v>
      </c>
      <c r="P2233" s="0" t="n">
        <f aca="false">VLOOKUP(A2233,'Team Data'!$A$1:$E$659,5,FALSE())</f>
        <v>456</v>
      </c>
      <c r="Q2233" s="0" t="n">
        <f aca="false">VLOOKUP(B2233,'Team Data'!$A$1:$E$659,4,FALSE())</f>
        <v>549</v>
      </c>
      <c r="R2233" s="0" t="n">
        <f aca="false">VLOOKUP(B2233,'Team Data'!$A$1:$E$659,5,FALSE())</f>
        <v>437</v>
      </c>
      <c r="S2233" s="0" t="n">
        <f aca="false">IF(I2233=1,(MIN(30,(C2233-D2233)))*(M2233/(M2233+N2233))*(Q2233/(Q2233+R2233)),(MAX(-30,(C2233-D2233)))*(N2233/(M2233+N2233))*(R2233/(R2233+Q2233)))</f>
        <v>0.60899467545639</v>
      </c>
      <c r="T2233" s="0" t="n">
        <f aca="false">IF(J2233=1,(MIN(30,(D2233-C2233)))*(K2233/(K2233+L2233))*(O2233/(O2233+P2233)),(MAX(-30,(D2233-C2233)))*(L2233/(K2233+L2233))*(P2233/(P2233+O2233)))</f>
        <v>-1.61099691675231</v>
      </c>
      <c r="U2233" s="7" t="n">
        <v>43091</v>
      </c>
    </row>
    <row r="2234" customFormat="false" ht="15" hidden="false" customHeight="false" outlineLevel="0" collapsed="false">
      <c r="A2234" s="0" t="s">
        <v>120</v>
      </c>
      <c r="B2234" s="0" t="s">
        <v>23</v>
      </c>
      <c r="C2234" s="0" t="n">
        <v>71</v>
      </c>
      <c r="D2234" s="0" t="n">
        <v>85</v>
      </c>
      <c r="E2234" s="0" t="n">
        <v>26</v>
      </c>
      <c r="F2234" s="0" t="n">
        <v>29</v>
      </c>
      <c r="G2234" s="0" t="n">
        <v>12</v>
      </c>
      <c r="H2234" s="0" t="n">
        <v>9</v>
      </c>
      <c r="I2234" s="0" t="n">
        <v>0</v>
      </c>
      <c r="J2234" s="0" t="n">
        <v>1</v>
      </c>
      <c r="K2234" s="0" t="n">
        <f aca="false">VLOOKUP(A2234,'Team Data'!$A$1:$E$659,2,FALSE())</f>
        <v>14</v>
      </c>
      <c r="L2234" s="0" t="n">
        <f aca="false">VLOOKUP(A2234,'Team Data'!$A$1:$E$659,3,FALSE())</f>
        <v>16</v>
      </c>
      <c r="M2234" s="0" t="n">
        <f aca="false">VLOOKUP(B2234,'Team Data'!$A$1:$E$659,2,FALSE())</f>
        <v>24</v>
      </c>
      <c r="N2234" s="0" t="n">
        <f aca="false">VLOOKUP(B2234,'Team Data'!$A$1:$E$659,3,FALSE())</f>
        <v>11</v>
      </c>
      <c r="O2234" s="0" t="n">
        <f aca="false">VLOOKUP(A2234,'Team Data'!$A$1:$E$659,4,FALSE())</f>
        <v>423</v>
      </c>
      <c r="P2234" s="0" t="n">
        <f aca="false">VLOOKUP(A2234,'Team Data'!$A$1:$E$659,5,FALSE())</f>
        <v>495</v>
      </c>
      <c r="Q2234" s="0" t="n">
        <f aca="false">VLOOKUP(B2234,'Team Data'!$A$1:$E$659,4,FALSE())</f>
        <v>633</v>
      </c>
      <c r="R2234" s="0" t="n">
        <f aca="false">VLOOKUP(B2234,'Team Data'!$A$1:$E$659,5,FALSE())</f>
        <v>543</v>
      </c>
      <c r="S2234" s="0" t="n">
        <f aca="false">IF(I2234=1,(MIN(30,(C2234-D2234)))*(M2234/(M2234+N2234))*(Q2234/(Q2234+R2234)),(MAX(-30,(C2234-D2234)))*(N2234/(M2234+N2234))*(R2234/(R2234+Q2234)))</f>
        <v>-2.03163265306122</v>
      </c>
      <c r="T2234" s="0" t="n">
        <f aca="false">IF(J2234=1,(MIN(30,(D2234-C2234)))*(K2234/(K2234+L2234))*(O2234/(O2234+P2234)),(MAX(-30,(D2234-C2234)))*(L2234/(K2234+L2234))*(P2234/(P2234+O2234)))</f>
        <v>3.01045751633987</v>
      </c>
      <c r="U2234" s="7" t="n">
        <v>43091</v>
      </c>
    </row>
    <row r="2235" customFormat="false" ht="15" hidden="false" customHeight="false" outlineLevel="0" collapsed="false">
      <c r="A2235" s="0" t="s">
        <v>10</v>
      </c>
      <c r="B2235" s="0" t="s">
        <v>169</v>
      </c>
      <c r="C2235" s="0" t="n">
        <v>47</v>
      </c>
      <c r="D2235" s="0" t="n">
        <v>97</v>
      </c>
      <c r="E2235" s="0" t="n">
        <v>28</v>
      </c>
      <c r="F2235" s="0" t="n">
        <v>31</v>
      </c>
      <c r="G2235" s="0" t="n">
        <v>23</v>
      </c>
      <c r="H2235" s="0" t="n">
        <v>12</v>
      </c>
      <c r="I2235" s="0" t="n">
        <v>0</v>
      </c>
      <c r="J2235" s="0" t="n">
        <v>1</v>
      </c>
      <c r="K2235" s="0" t="n">
        <f aca="false">VLOOKUP(A2235,'Team Data'!$A$1:$E$659,2,FALSE())</f>
        <v>3</v>
      </c>
      <c r="L2235" s="0" t="n">
        <f aca="false">VLOOKUP(A2235,'Team Data'!$A$1:$E$659,3,FALSE())</f>
        <v>28</v>
      </c>
      <c r="M2235" s="0" t="n">
        <f aca="false">VLOOKUP(B2235,'Team Data'!$A$1:$E$659,2,FALSE())</f>
        <v>32</v>
      </c>
      <c r="N2235" s="0" t="n">
        <f aca="false">VLOOKUP(B2235,'Team Data'!$A$1:$E$659,3,FALSE())</f>
        <v>7</v>
      </c>
      <c r="O2235" s="0" t="n">
        <f aca="false">VLOOKUP(A2235,'Team Data'!$A$1:$E$659,4,FALSE())</f>
        <v>453</v>
      </c>
      <c r="P2235" s="0" t="n">
        <f aca="false">VLOOKUP(A2235,'Team Data'!$A$1:$E$659,5,FALSE())</f>
        <v>567</v>
      </c>
      <c r="Q2235" s="0" t="n">
        <f aca="false">VLOOKUP(B2235,'Team Data'!$A$1:$E$659,4,FALSE())</f>
        <v>785</v>
      </c>
      <c r="R2235" s="0" t="n">
        <f aca="false">VLOOKUP(B2235,'Team Data'!$A$1:$E$659,5,FALSE())</f>
        <v>531</v>
      </c>
      <c r="S2235" s="0" t="n">
        <f aca="false">IF(I2235=1,(MIN(30,(C2235-D2235)))*(M2235/(M2235+N2235))*(Q2235/(Q2235+R2235)),(MAX(-30,(C2235-D2235)))*(N2235/(M2235+N2235))*(R2235/(R2235+Q2235)))</f>
        <v>-2.17266775777414</v>
      </c>
      <c r="T2235" s="0" t="n">
        <f aca="false">IF(J2235=1,(MIN(30,(D2235-C2235)))*(K2235/(K2235+L2235))*(O2235/(O2235+P2235)),(MAX(-30,(D2235-C2235)))*(L2235/(K2235+L2235))*(P2235/(P2235+O2235)))</f>
        <v>1.28937381404175</v>
      </c>
      <c r="U2235" s="7" t="n">
        <v>43091</v>
      </c>
    </row>
    <row r="2236" customFormat="false" ht="15" hidden="false" customHeight="false" outlineLevel="0" collapsed="false">
      <c r="A2236" s="0" t="s">
        <v>37</v>
      </c>
      <c r="B2236" s="0" t="s">
        <v>292</v>
      </c>
      <c r="C2236" s="0" t="n">
        <v>73</v>
      </c>
      <c r="D2236" s="0" t="n">
        <v>89</v>
      </c>
      <c r="E2236" s="0" t="n">
        <v>34</v>
      </c>
      <c r="F2236" s="0" t="n">
        <v>44</v>
      </c>
      <c r="G2236" s="0" t="n">
        <v>18</v>
      </c>
      <c r="H2236" s="0" t="n">
        <v>18</v>
      </c>
      <c r="I2236" s="0" t="n">
        <v>0</v>
      </c>
      <c r="J2236" s="0" t="n">
        <v>1</v>
      </c>
      <c r="K2236" s="0" t="n">
        <f aca="false">VLOOKUP(A2236,'Team Data'!$A$1:$E$659,2,FALSE())</f>
        <v>27</v>
      </c>
      <c r="L2236" s="0" t="n">
        <f aca="false">VLOOKUP(A2236,'Team Data'!$A$1:$E$659,3,FALSE())</f>
        <v>9</v>
      </c>
      <c r="M2236" s="0" t="n">
        <f aca="false">VLOOKUP(B2236,'Team Data'!$A$1:$E$659,2,FALSE())</f>
        <v>19</v>
      </c>
      <c r="N2236" s="0" t="n">
        <f aca="false">VLOOKUP(B2236,'Team Data'!$A$1:$E$659,3,FALSE())</f>
        <v>13</v>
      </c>
      <c r="O2236" s="0" t="n">
        <f aca="false">VLOOKUP(A2236,'Team Data'!$A$1:$E$659,4,FALSE())</f>
        <v>662</v>
      </c>
      <c r="P2236" s="0" t="n">
        <f aca="false">VLOOKUP(A2236,'Team Data'!$A$1:$E$659,5,FALSE())</f>
        <v>509</v>
      </c>
      <c r="Q2236" s="0" t="n">
        <f aca="false">VLOOKUP(B2236,'Team Data'!$A$1:$E$659,4,FALSE())</f>
        <v>664</v>
      </c>
      <c r="R2236" s="0" t="n">
        <f aca="false">VLOOKUP(B2236,'Team Data'!$A$1:$E$659,5,FALSE())</f>
        <v>424</v>
      </c>
      <c r="S2236" s="0" t="n">
        <f aca="false">IF(I2236=1,(MIN(30,(C2236-D2236)))*(M2236/(M2236+N2236))*(Q2236/(Q2236+R2236)),(MAX(-30,(C2236-D2236)))*(N2236/(M2236+N2236))*(R2236/(R2236+Q2236)))</f>
        <v>-2.53308823529412</v>
      </c>
      <c r="T2236" s="0" t="n">
        <f aca="false">IF(J2236=1,(MIN(30,(D2236-C2236)))*(K2236/(K2236+L2236))*(O2236/(O2236+P2236)),(MAX(-30,(D2236-C2236)))*(L2236/(K2236+L2236))*(P2236/(P2236+O2236)))</f>
        <v>6.78394534585824</v>
      </c>
      <c r="U2236" s="7" t="n">
        <v>43091</v>
      </c>
    </row>
    <row r="2237" customFormat="false" ht="15" hidden="false" customHeight="false" outlineLevel="0" collapsed="false">
      <c r="A2237" s="0" t="s">
        <v>311</v>
      </c>
      <c r="B2237" s="0" t="s">
        <v>15</v>
      </c>
      <c r="C2237" s="0" t="n">
        <v>58</v>
      </c>
      <c r="D2237" s="0" t="n">
        <v>73</v>
      </c>
      <c r="E2237" s="0" t="n">
        <v>33</v>
      </c>
      <c r="F2237" s="0" t="n">
        <v>29</v>
      </c>
      <c r="G2237" s="0" t="n">
        <v>18</v>
      </c>
      <c r="H2237" s="0" t="n">
        <v>13</v>
      </c>
      <c r="I2237" s="0" t="n">
        <v>0</v>
      </c>
      <c r="J2237" s="0" t="n">
        <v>1</v>
      </c>
      <c r="K2237" s="0" t="n">
        <f aca="false">VLOOKUP(A2237,'Team Data'!$A$1:$E$659,2,FALSE())</f>
        <v>14</v>
      </c>
      <c r="L2237" s="0" t="n">
        <f aca="false">VLOOKUP(A2237,'Team Data'!$A$1:$E$659,3,FALSE())</f>
        <v>18</v>
      </c>
      <c r="M2237" s="0" t="n">
        <f aca="false">VLOOKUP(B2237,'Team Data'!$A$1:$E$659,2,FALSE())</f>
        <v>26</v>
      </c>
      <c r="N2237" s="0" t="n">
        <f aca="false">VLOOKUP(B2237,'Team Data'!$A$1:$E$659,3,FALSE())</f>
        <v>8</v>
      </c>
      <c r="O2237" s="0" t="n">
        <f aca="false">VLOOKUP(A2237,'Team Data'!$A$1:$E$659,4,FALSE())</f>
        <v>616</v>
      </c>
      <c r="P2237" s="0" t="n">
        <f aca="false">VLOOKUP(A2237,'Team Data'!$A$1:$E$659,5,FALSE())</f>
        <v>430</v>
      </c>
      <c r="Q2237" s="0" t="n">
        <f aca="false">VLOOKUP(B2237,'Team Data'!$A$1:$E$659,4,FALSE())</f>
        <v>626</v>
      </c>
      <c r="R2237" s="0" t="n">
        <f aca="false">VLOOKUP(B2237,'Team Data'!$A$1:$E$659,5,FALSE())</f>
        <v>506</v>
      </c>
      <c r="S2237" s="0" t="n">
        <f aca="false">IF(I2237=1,(MIN(30,(C2237-D2237)))*(M2237/(M2237+N2237))*(Q2237/(Q2237+R2237)),(MAX(-30,(C2237-D2237)))*(N2237/(M2237+N2237))*(R2237/(R2237+Q2237)))</f>
        <v>-1.57763458740387</v>
      </c>
      <c r="T2237" s="0" t="n">
        <f aca="false">IF(J2237=1,(MIN(30,(D2237-C2237)))*(K2237/(K2237+L2237))*(O2237/(O2237+P2237)),(MAX(-30,(D2237-C2237)))*(L2237/(K2237+L2237))*(P2237/(P2237+O2237)))</f>
        <v>3.86472275334608</v>
      </c>
      <c r="U2237" s="7" t="n">
        <v>43091</v>
      </c>
    </row>
    <row r="2238" customFormat="false" ht="15" hidden="false" customHeight="false" outlineLevel="0" collapsed="false">
      <c r="A2238" s="0" t="s">
        <v>117</v>
      </c>
      <c r="B2238" s="0" t="s">
        <v>324</v>
      </c>
      <c r="C2238" s="0" t="n">
        <v>56</v>
      </c>
      <c r="D2238" s="0" t="n">
        <v>69</v>
      </c>
      <c r="E2238" s="0" t="n">
        <v>44</v>
      </c>
      <c r="F2238" s="0" t="n">
        <v>40</v>
      </c>
      <c r="G2238" s="0" t="n">
        <v>12</v>
      </c>
      <c r="H2238" s="0" t="n">
        <v>6</v>
      </c>
      <c r="I2238" s="0" t="n">
        <v>0</v>
      </c>
      <c r="J2238" s="0" t="n">
        <v>1</v>
      </c>
      <c r="K2238" s="0" t="n">
        <f aca="false">VLOOKUP(A2238,'Team Data'!$A$1:$E$659,2,FALSE())</f>
        <v>10</v>
      </c>
      <c r="L2238" s="0" t="n">
        <f aca="false">VLOOKUP(A2238,'Team Data'!$A$1:$E$659,3,FALSE())</f>
        <v>23</v>
      </c>
      <c r="M2238" s="0" t="n">
        <f aca="false">VLOOKUP(B2238,'Team Data'!$A$1:$E$659,2,FALSE())</f>
        <v>11</v>
      </c>
      <c r="N2238" s="0" t="n">
        <f aca="false">VLOOKUP(B2238,'Team Data'!$A$1:$E$659,3,FALSE())</f>
        <v>19</v>
      </c>
      <c r="O2238" s="0" t="n">
        <f aca="false">VLOOKUP(A2238,'Team Data'!$A$1:$E$659,4,FALSE())</f>
        <v>452</v>
      </c>
      <c r="P2238" s="0" t="n">
        <f aca="false">VLOOKUP(A2238,'Team Data'!$A$1:$E$659,5,FALSE())</f>
        <v>578</v>
      </c>
      <c r="Q2238" s="0" t="n">
        <f aca="false">VLOOKUP(B2238,'Team Data'!$A$1:$E$659,4,FALSE())</f>
        <v>504</v>
      </c>
      <c r="R2238" s="0" t="n">
        <f aca="false">VLOOKUP(B2238,'Team Data'!$A$1:$E$659,5,FALSE())</f>
        <v>464</v>
      </c>
      <c r="S2238" s="0" t="n">
        <f aca="false">IF(I2238=1,(MIN(30,(C2238-D2238)))*(M2238/(M2238+N2238))*(Q2238/(Q2238+R2238)),(MAX(-30,(C2238-D2238)))*(N2238/(M2238+N2238))*(R2238/(R2238+Q2238)))</f>
        <v>-3.9465564738292</v>
      </c>
      <c r="T2238" s="0" t="n">
        <f aca="false">IF(J2238=1,(MIN(30,(D2238-C2238)))*(K2238/(K2238+L2238))*(O2238/(O2238+P2238)),(MAX(-30,(D2238-C2238)))*(L2238/(K2238+L2238))*(P2238/(P2238+O2238)))</f>
        <v>1.72874374816122</v>
      </c>
      <c r="U2238" s="7" t="n">
        <v>43091</v>
      </c>
    </row>
    <row r="2239" customFormat="false" ht="15" hidden="false" customHeight="false" outlineLevel="0" collapsed="false">
      <c r="A2239" s="0" t="s">
        <v>168</v>
      </c>
      <c r="B2239" s="0" t="s">
        <v>68</v>
      </c>
      <c r="C2239" s="0" t="n">
        <v>66</v>
      </c>
      <c r="D2239" s="0" t="n">
        <v>83</v>
      </c>
      <c r="E2239" s="0" t="n">
        <v>39</v>
      </c>
      <c r="F2239" s="0" t="n">
        <v>28</v>
      </c>
      <c r="G2239" s="0" t="n">
        <v>25</v>
      </c>
      <c r="H2239" s="0" t="n">
        <v>11</v>
      </c>
      <c r="I2239" s="0" t="n">
        <v>0</v>
      </c>
      <c r="J2239" s="0" t="n">
        <v>1</v>
      </c>
      <c r="K2239" s="0" t="n">
        <f aca="false">VLOOKUP(A2239,'Team Data'!$A$1:$E$659,2,FALSE())</f>
        <v>16</v>
      </c>
      <c r="L2239" s="0" t="n">
        <f aca="false">VLOOKUP(A2239,'Team Data'!$A$1:$E$659,3,FALSE())</f>
        <v>18</v>
      </c>
      <c r="M2239" s="0" t="n">
        <f aca="false">VLOOKUP(B2239,'Team Data'!$A$1:$E$659,2,FALSE())</f>
        <v>11</v>
      </c>
      <c r="N2239" s="0" t="n">
        <f aca="false">VLOOKUP(B2239,'Team Data'!$A$1:$E$659,3,FALSE())</f>
        <v>20</v>
      </c>
      <c r="O2239" s="0" t="n">
        <f aca="false">VLOOKUP(A2239,'Team Data'!$A$1:$E$659,4,FALSE())</f>
        <v>575</v>
      </c>
      <c r="P2239" s="0" t="n">
        <f aca="false">VLOOKUP(A2239,'Team Data'!$A$1:$E$659,5,FALSE())</f>
        <v>481</v>
      </c>
      <c r="Q2239" s="0" t="n">
        <f aca="false">VLOOKUP(B2239,'Team Data'!$A$1:$E$659,4,FALSE())</f>
        <v>590</v>
      </c>
      <c r="R2239" s="0" t="n">
        <f aca="false">VLOOKUP(B2239,'Team Data'!$A$1:$E$659,5,FALSE())</f>
        <v>446</v>
      </c>
      <c r="S2239" s="0" t="n">
        <f aca="false">IF(I2239=1,(MIN(30,(C2239-D2239)))*(M2239/(M2239+N2239))*(Q2239/(Q2239+R2239)),(MAX(-30,(C2239-D2239)))*(N2239/(M2239+N2239))*(R2239/(R2239+Q2239)))</f>
        <v>-4.72163407647279</v>
      </c>
      <c r="T2239" s="0" t="n">
        <f aca="false">IF(J2239=1,(MIN(30,(D2239-C2239)))*(K2239/(K2239+L2239))*(O2239/(O2239+P2239)),(MAX(-30,(D2239-C2239)))*(L2239/(K2239+L2239))*(P2239/(P2239+O2239)))</f>
        <v>4.35606060606061</v>
      </c>
      <c r="U2239" s="7" t="n">
        <v>43091</v>
      </c>
    </row>
    <row r="2240" customFormat="false" ht="15" hidden="false" customHeight="false" outlineLevel="0" collapsed="false">
      <c r="A2240" s="0" t="s">
        <v>306</v>
      </c>
      <c r="B2240" s="0" t="s">
        <v>119</v>
      </c>
      <c r="C2240" s="0" t="n">
        <v>67</v>
      </c>
      <c r="D2240" s="0" t="n">
        <v>59</v>
      </c>
      <c r="E2240" s="0" t="n">
        <v>42</v>
      </c>
      <c r="F2240" s="0" t="n">
        <v>39</v>
      </c>
      <c r="G2240" s="0" t="n">
        <v>9</v>
      </c>
      <c r="H2240" s="0" t="n">
        <v>11</v>
      </c>
      <c r="I2240" s="0" t="n">
        <v>1</v>
      </c>
      <c r="J2240" s="0" t="n">
        <v>0</v>
      </c>
      <c r="K2240" s="0" t="n">
        <f aca="false">VLOOKUP(A2240,'Team Data'!$A$1:$E$659,2,FALSE())</f>
        <v>18</v>
      </c>
      <c r="L2240" s="0" t="n">
        <f aca="false">VLOOKUP(A2240,'Team Data'!$A$1:$E$659,3,FALSE())</f>
        <v>17</v>
      </c>
      <c r="M2240" s="0" t="n">
        <f aca="false">VLOOKUP(B2240,'Team Data'!$A$1:$E$659,2,FALSE())</f>
        <v>22</v>
      </c>
      <c r="N2240" s="0" t="n">
        <f aca="false">VLOOKUP(B2240,'Team Data'!$A$1:$E$659,3,FALSE())</f>
        <v>9</v>
      </c>
      <c r="O2240" s="0" t="n">
        <f aca="false">VLOOKUP(A2240,'Team Data'!$A$1:$E$659,4,FALSE())</f>
        <v>605</v>
      </c>
      <c r="P2240" s="0" t="n">
        <f aca="false">VLOOKUP(A2240,'Team Data'!$A$1:$E$659,5,FALSE())</f>
        <v>465</v>
      </c>
      <c r="Q2240" s="0" t="n">
        <f aca="false">VLOOKUP(B2240,'Team Data'!$A$1:$E$659,4,FALSE())</f>
        <v>454</v>
      </c>
      <c r="R2240" s="0" t="n">
        <f aca="false">VLOOKUP(B2240,'Team Data'!$A$1:$E$659,5,FALSE())</f>
        <v>502</v>
      </c>
      <c r="S2240" s="0" t="n">
        <f aca="false">IF(I2240=1,(MIN(30,(C2240-D2240)))*(M2240/(M2240+N2240))*(Q2240/(Q2240+R2240)),(MAX(-30,(C2240-D2240)))*(N2240/(M2240+N2240))*(R2240/(R2240+Q2240)))</f>
        <v>2.69618032123094</v>
      </c>
      <c r="T2240" s="0" t="n">
        <f aca="false">IF(J2240=1,(MIN(30,(D2240-C2240)))*(K2240/(K2240+L2240))*(O2240/(O2240+P2240)),(MAX(-30,(D2240-C2240)))*(L2240/(K2240+L2240))*(P2240/(P2240+O2240)))</f>
        <v>-1.68865153538051</v>
      </c>
      <c r="U2240" s="7" t="n">
        <v>43091</v>
      </c>
    </row>
    <row r="2241" customFormat="false" ht="15" hidden="false" customHeight="false" outlineLevel="0" collapsed="false">
      <c r="A2241" s="0" t="s">
        <v>259</v>
      </c>
      <c r="B2241" s="0" t="s">
        <v>260</v>
      </c>
      <c r="C2241" s="0" t="n">
        <v>75</v>
      </c>
      <c r="D2241" s="0" t="n">
        <v>63</v>
      </c>
      <c r="E2241" s="0" t="n">
        <v>44</v>
      </c>
      <c r="F2241" s="0" t="n">
        <v>35</v>
      </c>
      <c r="G2241" s="0" t="n">
        <v>20</v>
      </c>
      <c r="H2241" s="0" t="n">
        <v>7</v>
      </c>
      <c r="I2241" s="0" t="n">
        <v>1</v>
      </c>
      <c r="J2241" s="0" t="n">
        <v>0</v>
      </c>
      <c r="K2241" s="0" t="n">
        <f aca="false">VLOOKUP(A2241,'Team Data'!$A$1:$E$659,2,FALSE())</f>
        <v>4</v>
      </c>
      <c r="L2241" s="0" t="n">
        <f aca="false">VLOOKUP(A2241,'Team Data'!$A$1:$E$659,3,FALSE())</f>
        <v>26</v>
      </c>
      <c r="M2241" s="0" t="n">
        <f aca="false">VLOOKUP(B2241,'Team Data'!$A$1:$E$659,2,FALSE())</f>
        <v>11</v>
      </c>
      <c r="N2241" s="0" t="n">
        <f aca="false">VLOOKUP(B2241,'Team Data'!$A$1:$E$659,3,FALSE())</f>
        <v>20</v>
      </c>
      <c r="O2241" s="0" t="n">
        <f aca="false">VLOOKUP(A2241,'Team Data'!$A$1:$E$659,4,FALSE())</f>
        <v>537</v>
      </c>
      <c r="P2241" s="0" t="n">
        <f aca="false">VLOOKUP(A2241,'Team Data'!$A$1:$E$659,5,FALSE())</f>
        <v>418</v>
      </c>
      <c r="Q2241" s="0" t="n">
        <f aca="false">VLOOKUP(B2241,'Team Data'!$A$1:$E$659,4,FALSE())</f>
        <v>508</v>
      </c>
      <c r="R2241" s="0" t="n">
        <f aca="false">VLOOKUP(B2241,'Team Data'!$A$1:$E$659,5,FALSE())</f>
        <v>478</v>
      </c>
      <c r="S2241" s="0" t="n">
        <f aca="false">IF(I2241=1,(MIN(30,(C2241-D2241)))*(M2241/(M2241+N2241))*(Q2241/(Q2241+R2241)),(MAX(-30,(C2241-D2241)))*(N2241/(M2241+N2241))*(R2241/(R2241+Q2241)))</f>
        <v>2.19381011581496</v>
      </c>
      <c r="T2241" s="0" t="n">
        <f aca="false">IF(J2241=1,(MIN(30,(D2241-C2241)))*(K2241/(K2241+L2241))*(O2241/(O2241+P2241)),(MAX(-30,(D2241-C2241)))*(L2241/(K2241+L2241))*(P2241/(P2241+O2241)))</f>
        <v>-4.55204188481675</v>
      </c>
      <c r="U2241" s="7" t="n">
        <v>43091</v>
      </c>
    </row>
    <row r="2242" customFormat="false" ht="15" hidden="false" customHeight="false" outlineLevel="0" collapsed="false">
      <c r="A2242" s="0" t="s">
        <v>104</v>
      </c>
      <c r="B2242" s="0" t="s">
        <v>257</v>
      </c>
      <c r="C2242" s="0" t="n">
        <v>70</v>
      </c>
      <c r="D2242" s="0" t="n">
        <v>72</v>
      </c>
      <c r="E2242" s="0" t="n">
        <v>41</v>
      </c>
      <c r="F2242" s="0" t="n">
        <v>38</v>
      </c>
      <c r="G2242" s="0" t="n">
        <v>16</v>
      </c>
      <c r="H2242" s="0" t="n">
        <v>9</v>
      </c>
      <c r="I2242" s="0" t="n">
        <v>0</v>
      </c>
      <c r="J2242" s="0" t="n">
        <v>1</v>
      </c>
      <c r="K2242" s="0" t="n">
        <f aca="false">VLOOKUP(A2242,'Team Data'!$A$1:$E$659,2,FALSE())</f>
        <v>32</v>
      </c>
      <c r="L2242" s="0" t="n">
        <f aca="false">VLOOKUP(A2242,'Team Data'!$A$1:$E$659,3,FALSE())</f>
        <v>5</v>
      </c>
      <c r="M2242" s="0" t="n">
        <f aca="false">VLOOKUP(B2242,'Team Data'!$A$1:$E$659,2,FALSE())</f>
        <v>22</v>
      </c>
      <c r="N2242" s="0" t="n">
        <f aca="false">VLOOKUP(B2242,'Team Data'!$A$1:$E$659,3,FALSE())</f>
        <v>11</v>
      </c>
      <c r="O2242" s="0" t="n">
        <f aca="false">VLOOKUP(A2242,'Team Data'!$A$1:$E$659,4,FALSE())</f>
        <v>666</v>
      </c>
      <c r="P2242" s="0" t="n">
        <f aca="false">VLOOKUP(A2242,'Team Data'!$A$1:$E$659,5,FALSE())</f>
        <v>579</v>
      </c>
      <c r="Q2242" s="0" t="n">
        <f aca="false">VLOOKUP(B2242,'Team Data'!$A$1:$E$659,4,FALSE())</f>
        <v>568</v>
      </c>
      <c r="R2242" s="0" t="n">
        <f aca="false">VLOOKUP(B2242,'Team Data'!$A$1:$E$659,5,FALSE())</f>
        <v>479</v>
      </c>
      <c r="S2242" s="0" t="n">
        <f aca="false">IF(I2242=1,(MIN(30,(C2242-D2242)))*(M2242/(M2242+N2242))*(Q2242/(Q2242+R2242)),(MAX(-30,(C2242-D2242)))*(N2242/(M2242+N2242))*(R2242/(R2242+Q2242)))</f>
        <v>-0.304998408150271</v>
      </c>
      <c r="T2242" s="0" t="n">
        <f aca="false">IF(J2242=1,(MIN(30,(D2242-C2242)))*(K2242/(K2242+L2242))*(O2242/(O2242+P2242)),(MAX(-30,(D2242-C2242)))*(L2242/(K2242+L2242))*(P2242/(P2242+O2242)))</f>
        <v>0.925301204819277</v>
      </c>
      <c r="U2242" s="7" t="n">
        <v>43091</v>
      </c>
    </row>
    <row r="2243" customFormat="false" ht="15" hidden="false" customHeight="false" outlineLevel="0" collapsed="false">
      <c r="A2243" s="0" t="s">
        <v>230</v>
      </c>
      <c r="B2243" s="0" t="s">
        <v>43</v>
      </c>
      <c r="C2243" s="0" t="n">
        <v>106</v>
      </c>
      <c r="D2243" s="0" t="n">
        <v>81</v>
      </c>
      <c r="E2243" s="0" t="n">
        <v>32</v>
      </c>
      <c r="F2243" s="0" t="n">
        <v>44</v>
      </c>
      <c r="G2243" s="0" t="n">
        <v>10</v>
      </c>
      <c r="H2243" s="0" t="n">
        <v>26</v>
      </c>
      <c r="I2243" s="0" t="n">
        <v>1</v>
      </c>
      <c r="J2243" s="0" t="n">
        <v>0</v>
      </c>
      <c r="K2243" s="0" t="n">
        <f aca="false">VLOOKUP(A2243,'Team Data'!$A$1:$E$659,2,FALSE())</f>
        <v>20</v>
      </c>
      <c r="L2243" s="0" t="n">
        <f aca="false">VLOOKUP(A2243,'Team Data'!$A$1:$E$659,3,FALSE())</f>
        <v>14</v>
      </c>
      <c r="M2243" s="0" t="n">
        <f aca="false">VLOOKUP(B2243,'Team Data'!$A$1:$E$659,2,FALSE())</f>
        <v>8</v>
      </c>
      <c r="N2243" s="0" t="n">
        <f aca="false">VLOOKUP(B2243,'Team Data'!$A$1:$E$659,3,FALSE())</f>
        <v>23</v>
      </c>
      <c r="O2243" s="0" t="n">
        <f aca="false">VLOOKUP(A2243,'Team Data'!$A$1:$E$659,4,FALSE())</f>
        <v>504</v>
      </c>
      <c r="P2243" s="0" t="n">
        <f aca="false">VLOOKUP(A2243,'Team Data'!$A$1:$E$659,5,FALSE())</f>
        <v>516</v>
      </c>
      <c r="Q2243" s="0" t="n">
        <f aca="false">VLOOKUP(B2243,'Team Data'!$A$1:$E$659,4,FALSE())</f>
        <v>578</v>
      </c>
      <c r="R2243" s="0" t="n">
        <f aca="false">VLOOKUP(B2243,'Team Data'!$A$1:$E$659,5,FALSE())</f>
        <v>421</v>
      </c>
      <c r="S2243" s="0" t="n">
        <f aca="false">IF(I2243=1,(MIN(30,(C2243-D2243)))*(M2243/(M2243+N2243))*(Q2243/(Q2243+R2243)),(MAX(-30,(C2243-D2243)))*(N2243/(M2243+N2243))*(R2243/(R2243+Q2243)))</f>
        <v>3.7327650230876</v>
      </c>
      <c r="T2243" s="0" t="n">
        <f aca="false">IF(J2243=1,(MIN(30,(D2243-C2243)))*(K2243/(K2243+L2243))*(O2243/(O2243+P2243)),(MAX(-30,(D2243-C2243)))*(L2243/(K2243+L2243))*(P2243/(P2243+O2243)))</f>
        <v>-5.2076124567474</v>
      </c>
      <c r="U2243" s="7" t="n">
        <v>43091</v>
      </c>
    </row>
    <row r="2244" customFormat="false" ht="15" hidden="false" customHeight="false" outlineLevel="0" collapsed="false">
      <c r="A2244" s="0" t="s">
        <v>133</v>
      </c>
      <c r="B2244" s="0" t="s">
        <v>281</v>
      </c>
      <c r="C2244" s="0" t="n">
        <v>75</v>
      </c>
      <c r="D2244" s="0" t="n">
        <v>54</v>
      </c>
      <c r="E2244" s="0" t="n">
        <v>37</v>
      </c>
      <c r="F2244" s="0" t="n">
        <v>39</v>
      </c>
      <c r="G2244" s="0" t="n">
        <v>11</v>
      </c>
      <c r="H2244" s="0" t="n">
        <v>14</v>
      </c>
      <c r="I2244" s="0" t="n">
        <v>1</v>
      </c>
      <c r="J2244" s="0" t="n">
        <v>0</v>
      </c>
      <c r="K2244" s="0" t="n">
        <f aca="false">VLOOKUP(A2244,'Team Data'!$A$1:$E$659,2,FALSE())</f>
        <v>30</v>
      </c>
      <c r="L2244" s="0" t="n">
        <f aca="false">VLOOKUP(A2244,'Team Data'!$A$1:$E$659,3,FALSE())</f>
        <v>8</v>
      </c>
      <c r="M2244" s="0" t="n">
        <f aca="false">VLOOKUP(B2244,'Team Data'!$A$1:$E$659,2,FALSE())</f>
        <v>19</v>
      </c>
      <c r="N2244" s="0" t="n">
        <f aca="false">VLOOKUP(B2244,'Team Data'!$A$1:$E$659,3,FALSE())</f>
        <v>16</v>
      </c>
      <c r="O2244" s="0" t="n">
        <f aca="false">VLOOKUP(A2244,'Team Data'!$A$1:$E$659,4,FALSE())</f>
        <v>816</v>
      </c>
      <c r="P2244" s="0" t="n">
        <f aca="false">VLOOKUP(A2244,'Team Data'!$A$1:$E$659,5,FALSE())</f>
        <v>475</v>
      </c>
      <c r="Q2244" s="0" t="n">
        <f aca="false">VLOOKUP(B2244,'Team Data'!$A$1:$E$659,4,FALSE())</f>
        <v>682</v>
      </c>
      <c r="R2244" s="0" t="n">
        <f aca="false">VLOOKUP(B2244,'Team Data'!$A$1:$E$659,5,FALSE())</f>
        <v>488</v>
      </c>
      <c r="S2244" s="0" t="n">
        <f aca="false">IF(I2244=1,(MIN(30,(C2244-D2244)))*(M2244/(M2244+N2244))*(Q2244/(Q2244+R2244)),(MAX(-30,(C2244-D2244)))*(N2244/(M2244+N2244))*(R2244/(R2244+Q2244)))</f>
        <v>6.64512820512821</v>
      </c>
      <c r="T2244" s="0" t="n">
        <f aca="false">IF(J2244=1,(MIN(30,(D2244-C2244)))*(K2244/(K2244+L2244))*(O2244/(O2244+P2244)),(MAX(-30,(D2244-C2244)))*(L2244/(K2244+L2244))*(P2244/(P2244+O2244)))</f>
        <v>-1.62664601084431</v>
      </c>
      <c r="U2244" s="7" t="n">
        <v>43091</v>
      </c>
    </row>
    <row r="2245" customFormat="false" ht="15" hidden="false" customHeight="false" outlineLevel="0" collapsed="false">
      <c r="A2245" s="0" t="s">
        <v>614</v>
      </c>
      <c r="B2245" s="0" t="s">
        <v>118</v>
      </c>
      <c r="C2245" s="0" t="n">
        <v>76</v>
      </c>
      <c r="D2245" s="0" t="n">
        <v>87</v>
      </c>
      <c r="E2245" s="0" t="n">
        <v>40</v>
      </c>
      <c r="F2245" s="0" t="n">
        <v>43</v>
      </c>
      <c r="G2245" s="0" t="n">
        <v>12</v>
      </c>
      <c r="H2245" s="0" t="n">
        <v>14</v>
      </c>
      <c r="I2245" s="0" t="n">
        <v>0</v>
      </c>
      <c r="J2245" s="0" t="n">
        <v>1</v>
      </c>
      <c r="K2245" s="0" t="n">
        <f aca="false">VLOOKUP(A2245,'Team Data'!$A$1:$E$659,2,FALSE())</f>
        <v>0</v>
      </c>
      <c r="L2245" s="0" t="n">
        <f aca="false">VLOOKUP(A2245,'Team Data'!$A$1:$E$659,3,FALSE())</f>
        <v>2</v>
      </c>
      <c r="M2245" s="0" t="n">
        <f aca="false">VLOOKUP(B2245,'Team Data'!$A$1:$E$659,2,FALSE())</f>
        <v>11</v>
      </c>
      <c r="N2245" s="0" t="n">
        <f aca="false">VLOOKUP(B2245,'Team Data'!$A$1:$E$659,3,FALSE())</f>
        <v>19</v>
      </c>
      <c r="O2245" s="0" t="n">
        <f aca="false">VLOOKUP(A2245,'Team Data'!$A$1:$E$659,4,FALSE())</f>
        <v>29</v>
      </c>
      <c r="P2245" s="0" t="n">
        <f aca="false">VLOOKUP(A2245,'Team Data'!$A$1:$E$659,5,FALSE())</f>
        <v>34</v>
      </c>
      <c r="Q2245" s="0" t="n">
        <f aca="false">VLOOKUP(B2245,'Team Data'!$A$1:$E$659,4,FALSE())</f>
        <v>459</v>
      </c>
      <c r="R2245" s="0" t="n">
        <f aca="false">VLOOKUP(B2245,'Team Data'!$A$1:$E$659,5,FALSE())</f>
        <v>467</v>
      </c>
      <c r="S2245" s="0" t="n">
        <f aca="false">IF(I2245=1,(MIN(30,(C2245-D2245)))*(M2245/(M2245+N2245))*(Q2245/(Q2245+R2245)),(MAX(-30,(C2245-D2245)))*(N2245/(M2245+N2245))*(R2245/(R2245+Q2245)))</f>
        <v>-3.51342692584593</v>
      </c>
      <c r="T2245" s="0" t="n">
        <f aca="false">IF(J2245=1,(MIN(30,(D2245-C2245)))*(K2245/(K2245+L2245))*(O2245/(O2245+P2245)),(MAX(-30,(D2245-C2245)))*(L2245/(K2245+L2245))*(P2245/(P2245+O2245)))</f>
        <v>0</v>
      </c>
      <c r="U2245" s="7" t="n">
        <v>43091</v>
      </c>
    </row>
    <row r="2246" customFormat="false" ht="15" hidden="false" customHeight="false" outlineLevel="0" collapsed="false">
      <c r="A2246" s="0" t="s">
        <v>35</v>
      </c>
      <c r="B2246" s="0" t="s">
        <v>65</v>
      </c>
      <c r="C2246" s="0" t="n">
        <v>58</v>
      </c>
      <c r="D2246" s="0" t="n">
        <v>75</v>
      </c>
      <c r="E2246" s="0" t="n">
        <v>29</v>
      </c>
      <c r="F2246" s="0" t="n">
        <v>45</v>
      </c>
      <c r="G2246" s="0" t="n">
        <v>8</v>
      </c>
      <c r="H2246" s="0" t="n">
        <v>18</v>
      </c>
      <c r="I2246" s="0" t="n">
        <v>0</v>
      </c>
      <c r="J2246" s="0" t="n">
        <v>1</v>
      </c>
      <c r="K2246" s="0" t="n">
        <f aca="false">VLOOKUP(A2246,'Team Data'!$A$1:$E$659,2,FALSE())</f>
        <v>3</v>
      </c>
      <c r="L2246" s="0" t="n">
        <f aca="false">VLOOKUP(A2246,'Team Data'!$A$1:$E$659,3,FALSE())</f>
        <v>28</v>
      </c>
      <c r="M2246" s="0" t="n">
        <f aca="false">VLOOKUP(B2246,'Team Data'!$A$1:$E$659,2,FALSE())</f>
        <v>7</v>
      </c>
      <c r="N2246" s="0" t="n">
        <f aca="false">VLOOKUP(B2246,'Team Data'!$A$1:$E$659,3,FALSE())</f>
        <v>20</v>
      </c>
      <c r="O2246" s="0" t="n">
        <f aca="false">VLOOKUP(A2246,'Team Data'!$A$1:$E$659,4,FALSE())</f>
        <v>496</v>
      </c>
      <c r="P2246" s="0" t="n">
        <f aca="false">VLOOKUP(A2246,'Team Data'!$A$1:$E$659,5,FALSE())</f>
        <v>495</v>
      </c>
      <c r="Q2246" s="0" t="n">
        <f aca="false">VLOOKUP(B2246,'Team Data'!$A$1:$E$659,4,FALSE())</f>
        <v>381</v>
      </c>
      <c r="R2246" s="0" t="n">
        <f aca="false">VLOOKUP(B2246,'Team Data'!$A$1:$E$659,5,FALSE())</f>
        <v>427</v>
      </c>
      <c r="S2246" s="0" t="n">
        <f aca="false">IF(I2246=1,(MIN(30,(C2246-D2246)))*(M2246/(M2246+N2246))*(Q2246/(Q2246+R2246)),(MAX(-30,(C2246-D2246)))*(N2246/(M2246+N2246))*(R2246/(R2246+Q2246)))</f>
        <v>-6.65474880821416</v>
      </c>
      <c r="T2246" s="0" t="n">
        <f aca="false">IF(J2246=1,(MIN(30,(D2246-C2246)))*(K2246/(K2246+L2246))*(O2246/(O2246+P2246)),(MAX(-30,(D2246-C2246)))*(L2246/(K2246+L2246))*(P2246/(P2246+O2246)))</f>
        <v>0.823410696266398</v>
      </c>
      <c r="U2246" s="7" t="n">
        <v>43091</v>
      </c>
    </row>
    <row r="2247" customFormat="false" ht="15" hidden="false" customHeight="false" outlineLevel="0" collapsed="false">
      <c r="A2247" s="0" t="s">
        <v>323</v>
      </c>
      <c r="B2247" s="0" t="s">
        <v>217</v>
      </c>
      <c r="C2247" s="0" t="n">
        <v>83</v>
      </c>
      <c r="D2247" s="0" t="n">
        <v>102</v>
      </c>
      <c r="E2247" s="0" t="n">
        <v>36</v>
      </c>
      <c r="F2247" s="0" t="n">
        <v>41</v>
      </c>
      <c r="G2247" s="0" t="n">
        <v>19</v>
      </c>
      <c r="H2247" s="0" t="n">
        <v>18</v>
      </c>
      <c r="I2247" s="0" t="n">
        <v>0</v>
      </c>
      <c r="J2247" s="0" t="n">
        <v>1</v>
      </c>
      <c r="K2247" s="0" t="n">
        <f aca="false">VLOOKUP(A2247,'Team Data'!$A$1:$E$659,2,FALSE())</f>
        <v>15</v>
      </c>
      <c r="L2247" s="0" t="n">
        <f aca="false">VLOOKUP(A2247,'Team Data'!$A$1:$E$659,3,FALSE())</f>
        <v>18</v>
      </c>
      <c r="M2247" s="0" t="n">
        <f aca="false">VLOOKUP(B2247,'Team Data'!$A$1:$E$659,2,FALSE())</f>
        <v>20</v>
      </c>
      <c r="N2247" s="0" t="n">
        <f aca="false">VLOOKUP(B2247,'Team Data'!$A$1:$E$659,3,FALSE())</f>
        <v>14</v>
      </c>
      <c r="O2247" s="0" t="n">
        <f aca="false">VLOOKUP(A2247,'Team Data'!$A$1:$E$659,4,FALSE())</f>
        <v>519</v>
      </c>
      <c r="P2247" s="0" t="n">
        <f aca="false">VLOOKUP(A2247,'Team Data'!$A$1:$E$659,5,FALSE())</f>
        <v>499</v>
      </c>
      <c r="Q2247" s="0" t="n">
        <f aca="false">VLOOKUP(B2247,'Team Data'!$A$1:$E$659,4,FALSE())</f>
        <v>662</v>
      </c>
      <c r="R2247" s="0" t="n">
        <f aca="false">VLOOKUP(B2247,'Team Data'!$A$1:$E$659,5,FALSE())</f>
        <v>489</v>
      </c>
      <c r="S2247" s="0" t="n">
        <f aca="false">IF(I2247=1,(MIN(30,(C2247-D2247)))*(M2247/(M2247+N2247))*(Q2247/(Q2247+R2247)),(MAX(-30,(C2247-D2247)))*(N2247/(M2247+N2247))*(R2247/(R2247+Q2247)))</f>
        <v>-3.32381049726581</v>
      </c>
      <c r="T2247" s="0" t="n">
        <f aca="false">IF(J2247=1,(MIN(30,(D2247-C2247)))*(K2247/(K2247+L2247))*(O2247/(O2247+P2247)),(MAX(-30,(D2247-C2247)))*(L2247/(K2247+L2247))*(P2247/(P2247+O2247)))</f>
        <v>4.40301839614217</v>
      </c>
      <c r="U2247" s="7" t="n">
        <v>43091</v>
      </c>
    </row>
    <row r="2248" customFormat="false" ht="15" hidden="false" customHeight="false" outlineLevel="0" collapsed="false">
      <c r="A2248" s="0" t="s">
        <v>11</v>
      </c>
      <c r="B2248" s="0" t="s">
        <v>144</v>
      </c>
      <c r="C2248" s="0" t="n">
        <v>70</v>
      </c>
      <c r="D2248" s="0" t="n">
        <v>87</v>
      </c>
      <c r="E2248" s="0" t="n">
        <v>27</v>
      </c>
      <c r="F2248" s="0" t="n">
        <v>42</v>
      </c>
      <c r="G2248" s="0" t="n">
        <v>6</v>
      </c>
      <c r="H2248" s="0" t="n">
        <v>12</v>
      </c>
      <c r="I2248" s="0" t="n">
        <v>0</v>
      </c>
      <c r="J2248" s="0" t="n">
        <v>1</v>
      </c>
      <c r="K2248" s="0" t="n">
        <f aca="false">VLOOKUP(A2248,'Team Data'!$A$1:$E$659,2,FALSE())</f>
        <v>8</v>
      </c>
      <c r="L2248" s="0" t="n">
        <f aca="false">VLOOKUP(A2248,'Team Data'!$A$1:$E$659,3,FALSE())</f>
        <v>23</v>
      </c>
      <c r="M2248" s="0" t="n">
        <f aca="false">VLOOKUP(B2248,'Team Data'!$A$1:$E$659,2,FALSE())</f>
        <v>22</v>
      </c>
      <c r="N2248" s="0" t="n">
        <f aca="false">VLOOKUP(B2248,'Team Data'!$A$1:$E$659,3,FALSE())</f>
        <v>15</v>
      </c>
      <c r="O2248" s="0" t="n">
        <f aca="false">VLOOKUP(A2248,'Team Data'!$A$1:$E$659,4,FALSE())</f>
        <v>473</v>
      </c>
      <c r="P2248" s="0" t="n">
        <f aca="false">VLOOKUP(A2248,'Team Data'!$A$1:$E$659,5,FALSE())</f>
        <v>559</v>
      </c>
      <c r="Q2248" s="0" t="n">
        <f aca="false">VLOOKUP(B2248,'Team Data'!$A$1:$E$659,4,FALSE())</f>
        <v>570</v>
      </c>
      <c r="R2248" s="0" t="n">
        <f aca="false">VLOOKUP(B2248,'Team Data'!$A$1:$E$659,5,FALSE())</f>
        <v>569</v>
      </c>
      <c r="S2248" s="0" t="n">
        <f aca="false">IF(I2248=1,(MIN(30,(C2248-D2248)))*(M2248/(M2248+N2248))*(Q2248/(Q2248+R2248)),(MAX(-30,(C2248-D2248)))*(N2248/(M2248+N2248))*(R2248/(R2248+Q2248)))</f>
        <v>-3.44292053247277</v>
      </c>
      <c r="T2248" s="0" t="n">
        <f aca="false">IF(J2248=1,(MIN(30,(D2248-C2248)))*(K2248/(K2248+L2248))*(O2248/(O2248+P2248)),(MAX(-30,(D2248-C2248)))*(L2248/(K2248+L2248))*(P2248/(P2248+O2248)))</f>
        <v>2.01075268817204</v>
      </c>
      <c r="U2248" s="7" t="n">
        <v>43091</v>
      </c>
    </row>
    <row r="2249" customFormat="false" ht="15" hidden="false" customHeight="false" outlineLevel="0" collapsed="false">
      <c r="A2249" s="0" t="s">
        <v>287</v>
      </c>
      <c r="B2249" s="0" t="s">
        <v>100</v>
      </c>
      <c r="C2249" s="0" t="n">
        <v>66</v>
      </c>
      <c r="D2249" s="0" t="n">
        <v>84</v>
      </c>
      <c r="E2249" s="0" t="n">
        <v>30</v>
      </c>
      <c r="F2249" s="0" t="n">
        <v>48</v>
      </c>
      <c r="G2249" s="0" t="n">
        <v>10</v>
      </c>
      <c r="H2249" s="0" t="n">
        <v>9</v>
      </c>
      <c r="I2249" s="0" t="n">
        <v>0</v>
      </c>
      <c r="J2249" s="0" t="n">
        <v>1</v>
      </c>
      <c r="K2249" s="0" t="n">
        <f aca="false">VLOOKUP(A2249,'Team Data'!$A$1:$E$659,2,FALSE())</f>
        <v>15</v>
      </c>
      <c r="L2249" s="0" t="n">
        <f aca="false">VLOOKUP(A2249,'Team Data'!$A$1:$E$659,3,FALSE())</f>
        <v>16</v>
      </c>
      <c r="M2249" s="0" t="n">
        <f aca="false">VLOOKUP(B2249,'Team Data'!$A$1:$E$659,2,FALSE())</f>
        <v>18</v>
      </c>
      <c r="N2249" s="0" t="n">
        <f aca="false">VLOOKUP(B2249,'Team Data'!$A$1:$E$659,3,FALSE())</f>
        <v>15</v>
      </c>
      <c r="O2249" s="0" t="n">
        <f aca="false">VLOOKUP(A2249,'Team Data'!$A$1:$E$659,4,FALSE())</f>
        <v>605</v>
      </c>
      <c r="P2249" s="0" t="n">
        <f aca="false">VLOOKUP(A2249,'Team Data'!$A$1:$E$659,5,FALSE())</f>
        <v>410</v>
      </c>
      <c r="Q2249" s="0" t="n">
        <f aca="false">VLOOKUP(B2249,'Team Data'!$A$1:$E$659,4,FALSE())</f>
        <v>621</v>
      </c>
      <c r="R2249" s="0" t="n">
        <f aca="false">VLOOKUP(B2249,'Team Data'!$A$1:$E$659,5,FALSE())</f>
        <v>469</v>
      </c>
      <c r="S2249" s="0" t="n">
        <f aca="false">IF(I2249=1,(MIN(30,(C2249-D2249)))*(M2249/(M2249+N2249))*(Q2249/(Q2249+R2249)),(MAX(-30,(C2249-D2249)))*(N2249/(M2249+N2249))*(R2249/(R2249+Q2249)))</f>
        <v>-3.52043369474562</v>
      </c>
      <c r="T2249" s="0" t="n">
        <f aca="false">IF(J2249=1,(MIN(30,(D2249-C2249)))*(K2249/(K2249+L2249))*(O2249/(O2249+P2249)),(MAX(-30,(D2249-C2249)))*(L2249/(K2249+L2249))*(P2249/(P2249+O2249)))</f>
        <v>5.19148259971397</v>
      </c>
      <c r="U2249" s="7" t="n">
        <v>43091</v>
      </c>
    </row>
    <row r="2250" customFormat="false" ht="15" hidden="false" customHeight="false" outlineLevel="0" collapsed="false">
      <c r="A2250" s="0" t="s">
        <v>328</v>
      </c>
      <c r="B2250" s="0" t="s">
        <v>254</v>
      </c>
      <c r="C2250" s="0" t="n">
        <v>75</v>
      </c>
      <c r="D2250" s="0" t="n">
        <v>64</v>
      </c>
      <c r="E2250" s="0" t="n">
        <v>36</v>
      </c>
      <c r="F2250" s="0" t="n">
        <v>38</v>
      </c>
      <c r="G2250" s="0" t="n">
        <v>10</v>
      </c>
      <c r="H2250" s="0" t="n">
        <v>7</v>
      </c>
      <c r="I2250" s="0" t="n">
        <v>1</v>
      </c>
      <c r="J2250" s="0" t="n">
        <v>0</v>
      </c>
      <c r="K2250" s="0" t="n">
        <f aca="false">VLOOKUP(A2250,'Team Data'!$A$1:$E$659,2,FALSE())</f>
        <v>23</v>
      </c>
      <c r="L2250" s="0" t="n">
        <f aca="false">VLOOKUP(A2250,'Team Data'!$A$1:$E$659,3,FALSE())</f>
        <v>10</v>
      </c>
      <c r="M2250" s="0" t="n">
        <f aca="false">VLOOKUP(B2250,'Team Data'!$A$1:$E$659,2,FALSE())</f>
        <v>21</v>
      </c>
      <c r="N2250" s="0" t="n">
        <f aca="false">VLOOKUP(B2250,'Team Data'!$A$1:$E$659,3,FALSE())</f>
        <v>15</v>
      </c>
      <c r="O2250" s="0" t="n">
        <f aca="false">VLOOKUP(A2250,'Team Data'!$A$1:$E$659,4,FALSE())</f>
        <v>523</v>
      </c>
      <c r="P2250" s="0" t="n">
        <f aca="false">VLOOKUP(A2250,'Team Data'!$A$1:$E$659,5,FALSE())</f>
        <v>473</v>
      </c>
      <c r="Q2250" s="0" t="n">
        <f aca="false">VLOOKUP(B2250,'Team Data'!$A$1:$E$659,4,FALSE())</f>
        <v>540</v>
      </c>
      <c r="R2250" s="0" t="n">
        <f aca="false">VLOOKUP(B2250,'Team Data'!$A$1:$E$659,5,FALSE())</f>
        <v>510</v>
      </c>
      <c r="S2250" s="0" t="n">
        <f aca="false">IF(I2250=1,(MIN(30,(C2250-D2250)))*(M2250/(M2250+N2250))*(Q2250/(Q2250+R2250)),(MAX(-30,(C2250-D2250)))*(N2250/(M2250+N2250))*(R2250/(R2250+Q2250)))</f>
        <v>3.3</v>
      </c>
      <c r="T2250" s="0" t="n">
        <f aca="false">IF(J2250=1,(MIN(30,(D2250-C2250)))*(K2250/(K2250+L2250))*(O2250/(O2250+P2250)),(MAX(-30,(D2250-C2250)))*(L2250/(K2250+L2250))*(P2250/(P2250+O2250)))</f>
        <v>-1.58299866131191</v>
      </c>
      <c r="U2250" s="7" t="n">
        <v>43091</v>
      </c>
    </row>
    <row r="2251" customFormat="false" ht="15" hidden="false" customHeight="false" outlineLevel="0" collapsed="false">
      <c r="A2251" s="0" t="s">
        <v>678</v>
      </c>
      <c r="B2251" s="0" t="s">
        <v>58</v>
      </c>
      <c r="C2251" s="0" t="n">
        <v>52</v>
      </c>
      <c r="D2251" s="0" t="n">
        <v>103</v>
      </c>
      <c r="E2251" s="0" t="n">
        <v>24</v>
      </c>
      <c r="F2251" s="0" t="n">
        <v>55</v>
      </c>
      <c r="G2251" s="0" t="n">
        <v>13</v>
      </c>
      <c r="H2251" s="0" t="n">
        <v>11</v>
      </c>
      <c r="I2251" s="0" t="n">
        <v>0</v>
      </c>
      <c r="J2251" s="0" t="n">
        <v>1</v>
      </c>
      <c r="K2251" s="0" t="n">
        <f aca="false">VLOOKUP(A2251,'Team Data'!$A$1:$E$659,2,FALSE())</f>
        <v>0</v>
      </c>
      <c r="L2251" s="0" t="n">
        <f aca="false">VLOOKUP(A2251,'Team Data'!$A$1:$E$659,3,FALSE())</f>
        <v>1</v>
      </c>
      <c r="M2251" s="0" t="n">
        <f aca="false">VLOOKUP(B2251,'Team Data'!$A$1:$E$659,2,FALSE())</f>
        <v>19</v>
      </c>
      <c r="N2251" s="0" t="n">
        <f aca="false">VLOOKUP(B2251,'Team Data'!$A$1:$E$659,3,FALSE())</f>
        <v>14</v>
      </c>
      <c r="O2251" s="0" t="n">
        <f aca="false">VLOOKUP(A2251,'Team Data'!$A$1:$E$659,4,FALSE())</f>
        <v>19</v>
      </c>
      <c r="P2251" s="0" t="n">
        <f aca="false">VLOOKUP(A2251,'Team Data'!$A$1:$E$659,5,FALSE())</f>
        <v>14</v>
      </c>
      <c r="Q2251" s="0" t="n">
        <f aca="false">VLOOKUP(B2251,'Team Data'!$A$1:$E$659,4,FALSE())</f>
        <v>475</v>
      </c>
      <c r="R2251" s="0" t="n">
        <f aca="false">VLOOKUP(B2251,'Team Data'!$A$1:$E$659,5,FALSE())</f>
        <v>542</v>
      </c>
      <c r="S2251" s="0" t="n">
        <f aca="false">IF(I2251=1,(MIN(30,(C2251-D2251)))*(M2251/(M2251+N2251))*(Q2251/(Q2251+R2251)),(MAX(-30,(C2251-D2251)))*(N2251/(M2251+N2251))*(R2251/(R2251+Q2251)))</f>
        <v>-6.78287297756324</v>
      </c>
      <c r="T2251" s="0" t="n">
        <f aca="false">IF(J2251=1,(MIN(30,(D2251-C2251)))*(K2251/(K2251+L2251))*(O2251/(O2251+P2251)),(MAX(-30,(D2251-C2251)))*(L2251/(K2251+L2251))*(P2251/(P2251+O2251)))</f>
        <v>0</v>
      </c>
      <c r="U2251" s="7" t="n">
        <v>43091</v>
      </c>
    </row>
    <row r="2252" customFormat="false" ht="15" hidden="false" customHeight="false" outlineLevel="0" collapsed="false">
      <c r="A2252" s="0" t="s">
        <v>679</v>
      </c>
      <c r="B2252" s="0" t="s">
        <v>186</v>
      </c>
      <c r="C2252" s="0" t="n">
        <v>53</v>
      </c>
      <c r="D2252" s="0" t="n">
        <v>99</v>
      </c>
      <c r="E2252" s="0" t="n">
        <v>28</v>
      </c>
      <c r="F2252" s="0" t="n">
        <v>53</v>
      </c>
      <c r="G2252" s="0" t="n">
        <v>15</v>
      </c>
      <c r="H2252" s="0" t="n">
        <v>17</v>
      </c>
      <c r="I2252" s="0" t="n">
        <v>0</v>
      </c>
      <c r="J2252" s="0" t="n">
        <v>1</v>
      </c>
      <c r="K2252" s="0" t="n">
        <f aca="false">VLOOKUP(A2252,'Team Data'!$A$1:$E$659,2,FALSE())</f>
        <v>0</v>
      </c>
      <c r="L2252" s="0" t="n">
        <f aca="false">VLOOKUP(A2252,'Team Data'!$A$1:$E$659,3,FALSE())</f>
        <v>1</v>
      </c>
      <c r="M2252" s="0" t="n">
        <f aca="false">VLOOKUP(B2252,'Team Data'!$A$1:$E$659,2,FALSE())</f>
        <v>14</v>
      </c>
      <c r="N2252" s="0" t="n">
        <f aca="false">VLOOKUP(B2252,'Team Data'!$A$1:$E$659,3,FALSE())</f>
        <v>16</v>
      </c>
      <c r="O2252" s="0" t="n">
        <f aca="false">VLOOKUP(A2252,'Team Data'!$A$1:$E$659,4,FALSE())</f>
        <v>14</v>
      </c>
      <c r="P2252" s="0" t="n">
        <f aca="false">VLOOKUP(A2252,'Team Data'!$A$1:$E$659,5,FALSE())</f>
        <v>16</v>
      </c>
      <c r="Q2252" s="0" t="n">
        <f aca="false">VLOOKUP(B2252,'Team Data'!$A$1:$E$659,4,FALSE())</f>
        <v>451</v>
      </c>
      <c r="R2252" s="0" t="n">
        <f aca="false">VLOOKUP(B2252,'Team Data'!$A$1:$E$659,5,FALSE())</f>
        <v>468</v>
      </c>
      <c r="S2252" s="0" t="n">
        <f aca="false">IF(I2252=1,(MIN(30,(C2252-D2252)))*(M2252/(M2252+N2252))*(Q2252/(Q2252+R2252)),(MAX(-30,(C2252-D2252)))*(N2252/(M2252+N2252))*(R2252/(R2252+Q2252)))</f>
        <v>-8.14798694232862</v>
      </c>
      <c r="T2252" s="0" t="n">
        <f aca="false">IF(J2252=1,(MIN(30,(D2252-C2252)))*(K2252/(K2252+L2252))*(O2252/(O2252+P2252)),(MAX(-30,(D2252-C2252)))*(L2252/(K2252+L2252))*(P2252/(P2252+O2252)))</f>
        <v>0</v>
      </c>
      <c r="U2252" s="7" t="n">
        <v>43091</v>
      </c>
    </row>
    <row r="2253" customFormat="false" ht="15" hidden="false" customHeight="false" outlineLevel="0" collapsed="false">
      <c r="A2253" s="0" t="s">
        <v>462</v>
      </c>
      <c r="B2253" s="0" t="s">
        <v>44</v>
      </c>
      <c r="C2253" s="0" t="n">
        <v>62</v>
      </c>
      <c r="D2253" s="0" t="n">
        <v>91</v>
      </c>
      <c r="E2253" s="0" t="n">
        <v>43</v>
      </c>
      <c r="F2253" s="0" t="n">
        <v>33</v>
      </c>
      <c r="G2253" s="0" t="n">
        <v>20</v>
      </c>
      <c r="H2253" s="0" t="n">
        <v>12</v>
      </c>
      <c r="I2253" s="0" t="n">
        <v>0</v>
      </c>
      <c r="J2253" s="0" t="n">
        <v>1</v>
      </c>
      <c r="K2253" s="0" t="n">
        <f aca="false">VLOOKUP(A2253,'Team Data'!$A$1:$E$659,2,FALSE())</f>
        <v>0</v>
      </c>
      <c r="L2253" s="0" t="n">
        <f aca="false">VLOOKUP(A2253,'Team Data'!$A$1:$E$659,3,FALSE())</f>
        <v>2</v>
      </c>
      <c r="M2253" s="0" t="n">
        <f aca="false">VLOOKUP(B2253,'Team Data'!$A$1:$E$659,2,FALSE())</f>
        <v>18</v>
      </c>
      <c r="N2253" s="0" t="n">
        <f aca="false">VLOOKUP(B2253,'Team Data'!$A$1:$E$659,3,FALSE())</f>
        <v>16</v>
      </c>
      <c r="O2253" s="0" t="n">
        <f aca="false">VLOOKUP(A2253,'Team Data'!$A$1:$E$659,4,FALSE())</f>
        <v>25</v>
      </c>
      <c r="P2253" s="0" t="n">
        <f aca="false">VLOOKUP(A2253,'Team Data'!$A$1:$E$659,5,FALSE())</f>
        <v>41</v>
      </c>
      <c r="Q2253" s="0" t="n">
        <f aca="false">VLOOKUP(B2253,'Team Data'!$A$1:$E$659,4,FALSE())</f>
        <v>493</v>
      </c>
      <c r="R2253" s="0" t="n">
        <f aca="false">VLOOKUP(B2253,'Team Data'!$A$1:$E$659,5,FALSE())</f>
        <v>541</v>
      </c>
      <c r="S2253" s="0" t="n">
        <f aca="false">IF(I2253=1,(MIN(30,(C2253-D2253)))*(M2253/(M2253+N2253))*(Q2253/(Q2253+R2253)),(MAX(-30,(C2253-D2253)))*(N2253/(M2253+N2253))*(R2253/(R2253+Q2253)))</f>
        <v>-7.14028899761065</v>
      </c>
      <c r="T2253" s="0" t="n">
        <f aca="false">IF(J2253=1,(MIN(30,(D2253-C2253)))*(K2253/(K2253+L2253))*(O2253/(O2253+P2253)),(MAX(-30,(D2253-C2253)))*(L2253/(K2253+L2253))*(P2253/(P2253+O2253)))</f>
        <v>0</v>
      </c>
      <c r="U2253" s="7" t="n">
        <v>43091</v>
      </c>
    </row>
    <row r="2254" customFormat="false" ht="15" hidden="false" customHeight="false" outlineLevel="0" collapsed="false">
      <c r="A2254" s="0" t="s">
        <v>224</v>
      </c>
      <c r="B2254" s="0" t="s">
        <v>16</v>
      </c>
      <c r="C2254" s="0" t="n">
        <v>65</v>
      </c>
      <c r="D2254" s="0" t="n">
        <v>104</v>
      </c>
      <c r="E2254" s="0" t="n">
        <v>41</v>
      </c>
      <c r="F2254" s="0" t="n">
        <v>40</v>
      </c>
      <c r="G2254" s="0" t="n">
        <v>14</v>
      </c>
      <c r="H2254" s="0" t="n">
        <v>9</v>
      </c>
      <c r="I2254" s="0" t="n">
        <v>0</v>
      </c>
      <c r="J2254" s="0" t="n">
        <v>1</v>
      </c>
      <c r="K2254" s="0" t="n">
        <f aca="false">VLOOKUP(A2254,'Team Data'!$A$1:$E$659,2,FALSE())</f>
        <v>14</v>
      </c>
      <c r="L2254" s="0" t="n">
        <f aca="false">VLOOKUP(A2254,'Team Data'!$A$1:$E$659,3,FALSE())</f>
        <v>18</v>
      </c>
      <c r="M2254" s="0" t="n">
        <f aca="false">VLOOKUP(B2254,'Team Data'!$A$1:$E$659,2,FALSE())</f>
        <v>20</v>
      </c>
      <c r="N2254" s="0" t="n">
        <f aca="false">VLOOKUP(B2254,'Team Data'!$A$1:$E$659,3,FALSE())</f>
        <v>12</v>
      </c>
      <c r="O2254" s="0" t="n">
        <f aca="false">VLOOKUP(A2254,'Team Data'!$A$1:$E$659,4,FALSE())</f>
        <v>577</v>
      </c>
      <c r="P2254" s="0" t="n">
        <f aca="false">VLOOKUP(A2254,'Team Data'!$A$1:$E$659,5,FALSE())</f>
        <v>477</v>
      </c>
      <c r="Q2254" s="0" t="n">
        <f aca="false">VLOOKUP(B2254,'Team Data'!$A$1:$E$659,4,FALSE())</f>
        <v>595</v>
      </c>
      <c r="R2254" s="0" t="n">
        <f aca="false">VLOOKUP(B2254,'Team Data'!$A$1:$E$659,5,FALSE())</f>
        <v>484</v>
      </c>
      <c r="S2254" s="0" t="n">
        <f aca="false">IF(I2254=1,(MIN(30,(C2254-D2254)))*(M2254/(M2254+N2254))*(Q2254/(Q2254+R2254)),(MAX(-30,(C2254-D2254)))*(N2254/(M2254+N2254))*(R2254/(R2254+Q2254)))</f>
        <v>-5.04633920296571</v>
      </c>
      <c r="T2254" s="0" t="n">
        <f aca="false">IF(J2254=1,(MIN(30,(D2254-C2254)))*(K2254/(K2254+L2254))*(O2254/(O2254+P2254)),(MAX(-30,(D2254-C2254)))*(L2254/(K2254+L2254))*(P2254/(P2254+O2254)))</f>
        <v>7.18512808349146</v>
      </c>
      <c r="U2254" s="7" t="n">
        <v>43091</v>
      </c>
    </row>
    <row r="2255" customFormat="false" ht="15" hidden="false" customHeight="false" outlineLevel="0" collapsed="false">
      <c r="A2255" s="0" t="s">
        <v>150</v>
      </c>
      <c r="B2255" s="0" t="s">
        <v>55</v>
      </c>
      <c r="C2255" s="0" t="n">
        <v>60</v>
      </c>
      <c r="D2255" s="0" t="n">
        <v>89</v>
      </c>
      <c r="E2255" s="0" t="n">
        <v>29</v>
      </c>
      <c r="F2255" s="0" t="n">
        <v>38</v>
      </c>
      <c r="G2255" s="0" t="n">
        <v>10</v>
      </c>
      <c r="H2255" s="0" t="n">
        <v>13</v>
      </c>
      <c r="I2255" s="0" t="n">
        <v>0</v>
      </c>
      <c r="J2255" s="0" t="n">
        <v>1</v>
      </c>
      <c r="K2255" s="0" t="n">
        <f aca="false">VLOOKUP(A2255,'Team Data'!$A$1:$E$659,2,FALSE())</f>
        <v>27</v>
      </c>
      <c r="L2255" s="0" t="n">
        <f aca="false">VLOOKUP(A2255,'Team Data'!$A$1:$E$659,3,FALSE())</f>
        <v>7</v>
      </c>
      <c r="M2255" s="0" t="n">
        <f aca="false">VLOOKUP(B2255,'Team Data'!$A$1:$E$659,2,FALSE())</f>
        <v>24</v>
      </c>
      <c r="N2255" s="0" t="n">
        <f aca="false">VLOOKUP(B2255,'Team Data'!$A$1:$E$659,3,FALSE())</f>
        <v>9</v>
      </c>
      <c r="O2255" s="0" t="n">
        <f aca="false">VLOOKUP(A2255,'Team Data'!$A$1:$E$659,4,FALSE())</f>
        <v>511</v>
      </c>
      <c r="P2255" s="0" t="n">
        <f aca="false">VLOOKUP(A2255,'Team Data'!$A$1:$E$659,5,FALSE())</f>
        <v>533</v>
      </c>
      <c r="Q2255" s="0" t="n">
        <f aca="false">VLOOKUP(B2255,'Team Data'!$A$1:$E$659,4,FALSE())</f>
        <v>691</v>
      </c>
      <c r="R2255" s="0" t="n">
        <f aca="false">VLOOKUP(B2255,'Team Data'!$A$1:$E$659,5,FALSE())</f>
        <v>426</v>
      </c>
      <c r="S2255" s="0" t="n">
        <f aca="false">IF(I2255=1,(MIN(30,(C2255-D2255)))*(M2255/(M2255+N2255))*(Q2255/(Q2255+R2255)),(MAX(-30,(C2255-D2255)))*(N2255/(M2255+N2255))*(R2255/(R2255+Q2255)))</f>
        <v>-3.01635875315374</v>
      </c>
      <c r="T2255" s="0" t="n">
        <f aca="false">IF(J2255=1,(MIN(30,(D2255-C2255)))*(K2255/(K2255+L2255))*(O2255/(O2255+P2255)),(MAX(-30,(D2255-C2255)))*(L2255/(K2255+L2255))*(P2255/(P2255+O2255)))</f>
        <v>11.2720588235294</v>
      </c>
      <c r="U2255" s="7" t="n">
        <v>43091</v>
      </c>
    </row>
    <row r="2256" customFormat="false" ht="15" hidden="false" customHeight="false" outlineLevel="0" collapsed="false">
      <c r="A2256" s="0" t="s">
        <v>198</v>
      </c>
      <c r="B2256" s="0" t="s">
        <v>238</v>
      </c>
      <c r="C2256" s="0" t="n">
        <v>60</v>
      </c>
      <c r="D2256" s="0" t="n">
        <v>66</v>
      </c>
      <c r="E2256" s="0" t="n">
        <v>30</v>
      </c>
      <c r="F2256" s="0" t="n">
        <v>32</v>
      </c>
      <c r="G2256" s="0" t="n">
        <v>14</v>
      </c>
      <c r="H2256" s="0" t="n">
        <v>14</v>
      </c>
      <c r="I2256" s="0" t="n">
        <v>0</v>
      </c>
      <c r="J2256" s="0" t="n">
        <v>1</v>
      </c>
      <c r="K2256" s="0" t="n">
        <f aca="false">VLOOKUP(A2256,'Team Data'!$A$1:$E$659,2,FALSE())</f>
        <v>20</v>
      </c>
      <c r="L2256" s="0" t="n">
        <f aca="false">VLOOKUP(A2256,'Team Data'!$A$1:$E$659,3,FALSE())</f>
        <v>15</v>
      </c>
      <c r="M2256" s="0" t="n">
        <f aca="false">VLOOKUP(B2256,'Team Data'!$A$1:$E$659,2,FALSE())</f>
        <v>23</v>
      </c>
      <c r="N2256" s="0" t="n">
        <f aca="false">VLOOKUP(B2256,'Team Data'!$A$1:$E$659,3,FALSE())</f>
        <v>13</v>
      </c>
      <c r="O2256" s="0" t="n">
        <f aca="false">VLOOKUP(A2256,'Team Data'!$A$1:$E$659,4,FALSE())</f>
        <v>455</v>
      </c>
      <c r="P2256" s="0" t="n">
        <f aca="false">VLOOKUP(A2256,'Team Data'!$A$1:$E$659,5,FALSE())</f>
        <v>629</v>
      </c>
      <c r="Q2256" s="0" t="n">
        <f aca="false">VLOOKUP(B2256,'Team Data'!$A$1:$E$659,4,FALSE())</f>
        <v>577</v>
      </c>
      <c r="R2256" s="0" t="n">
        <f aca="false">VLOOKUP(B2256,'Team Data'!$A$1:$E$659,5,FALSE())</f>
        <v>554</v>
      </c>
      <c r="S2256" s="0" t="n">
        <f aca="false">IF(I2256=1,(MIN(30,(C2256-D2256)))*(M2256/(M2256+N2256))*(Q2256/(Q2256+R2256)),(MAX(-30,(C2256-D2256)))*(N2256/(M2256+N2256))*(R2256/(R2256+Q2256)))</f>
        <v>-1.06130268199234</v>
      </c>
      <c r="T2256" s="0" t="n">
        <f aca="false">IF(J2256=1,(MIN(30,(D2256-C2256)))*(K2256/(K2256+L2256))*(O2256/(O2256+P2256)),(MAX(-30,(D2256-C2256)))*(L2256/(K2256+L2256))*(P2256/(P2256+O2256)))</f>
        <v>1.43911439114391</v>
      </c>
      <c r="U2256" s="7" t="n">
        <v>43091</v>
      </c>
    </row>
    <row r="2257" customFormat="false" ht="15" hidden="false" customHeight="false" outlineLevel="0" collapsed="false">
      <c r="A2257" s="0" t="s">
        <v>6</v>
      </c>
      <c r="B2257" s="0" t="s">
        <v>296</v>
      </c>
      <c r="C2257" s="0" t="n">
        <v>47</v>
      </c>
      <c r="D2257" s="0" t="n">
        <v>74</v>
      </c>
      <c r="E2257" s="0" t="n">
        <v>32</v>
      </c>
      <c r="F2257" s="0" t="n">
        <v>44</v>
      </c>
      <c r="G2257" s="0" t="n">
        <v>11</v>
      </c>
      <c r="H2257" s="0" t="n">
        <v>13</v>
      </c>
      <c r="I2257" s="0" t="n">
        <v>0</v>
      </c>
      <c r="J2257" s="0" t="n">
        <v>1</v>
      </c>
      <c r="K2257" s="0" t="n">
        <f aca="false">VLOOKUP(A2257,'Team Data'!$A$1:$E$659,2,FALSE())</f>
        <v>16</v>
      </c>
      <c r="L2257" s="0" t="n">
        <f aca="false">VLOOKUP(A2257,'Team Data'!$A$1:$E$659,3,FALSE())</f>
        <v>16</v>
      </c>
      <c r="M2257" s="0" t="n">
        <f aca="false">VLOOKUP(B2257,'Team Data'!$A$1:$E$659,2,FALSE())</f>
        <v>26</v>
      </c>
      <c r="N2257" s="0" t="n">
        <f aca="false">VLOOKUP(B2257,'Team Data'!$A$1:$E$659,3,FALSE())</f>
        <v>10</v>
      </c>
      <c r="O2257" s="0" t="n">
        <f aca="false">VLOOKUP(A2257,'Team Data'!$A$1:$E$659,4,FALSE())</f>
        <v>459</v>
      </c>
      <c r="P2257" s="0" t="n">
        <f aca="false">VLOOKUP(A2257,'Team Data'!$A$1:$E$659,5,FALSE())</f>
        <v>461</v>
      </c>
      <c r="Q2257" s="0" t="n">
        <f aca="false">VLOOKUP(B2257,'Team Data'!$A$1:$E$659,4,FALSE())</f>
        <v>726</v>
      </c>
      <c r="R2257" s="0" t="n">
        <f aca="false">VLOOKUP(B2257,'Team Data'!$A$1:$E$659,5,FALSE())</f>
        <v>495</v>
      </c>
      <c r="S2257" s="0" t="n">
        <f aca="false">IF(I2257=1,(MIN(30,(C2257-D2257)))*(M2257/(M2257+N2257))*(Q2257/(Q2257+R2257)),(MAX(-30,(C2257-D2257)))*(N2257/(M2257+N2257))*(R2257/(R2257+Q2257)))</f>
        <v>-3.04054054054054</v>
      </c>
      <c r="T2257" s="0" t="n">
        <f aca="false">IF(J2257=1,(MIN(30,(D2257-C2257)))*(K2257/(K2257+L2257))*(O2257/(O2257+P2257)),(MAX(-30,(D2257-C2257)))*(L2257/(K2257+L2257))*(P2257/(P2257+O2257)))</f>
        <v>6.73532608695652</v>
      </c>
      <c r="U2257" s="7" t="n">
        <v>43091</v>
      </c>
    </row>
    <row r="2258" customFormat="false" ht="15" hidden="false" customHeight="false" outlineLevel="0" collapsed="false">
      <c r="A2258" s="0" t="s">
        <v>158</v>
      </c>
      <c r="B2258" s="0" t="s">
        <v>34</v>
      </c>
      <c r="C2258" s="0" t="n">
        <v>69</v>
      </c>
      <c r="D2258" s="0" t="n">
        <v>90</v>
      </c>
      <c r="E2258" s="0" t="n">
        <v>33</v>
      </c>
      <c r="F2258" s="0" t="n">
        <v>35</v>
      </c>
      <c r="G2258" s="0" t="n">
        <v>15</v>
      </c>
      <c r="H2258" s="0" t="n">
        <v>7</v>
      </c>
      <c r="I2258" s="0" t="n">
        <v>0</v>
      </c>
      <c r="J2258" s="0" t="n">
        <v>1</v>
      </c>
      <c r="K2258" s="0" t="n">
        <f aca="false">VLOOKUP(A2258,'Team Data'!$A$1:$E$659,2,FALSE())</f>
        <v>6</v>
      </c>
      <c r="L2258" s="0" t="n">
        <f aca="false">VLOOKUP(A2258,'Team Data'!$A$1:$E$659,3,FALSE())</f>
        <v>25</v>
      </c>
      <c r="M2258" s="0" t="n">
        <f aca="false">VLOOKUP(B2258,'Team Data'!$A$1:$E$659,2,FALSE())</f>
        <v>11</v>
      </c>
      <c r="N2258" s="0" t="n">
        <f aca="false">VLOOKUP(B2258,'Team Data'!$A$1:$E$659,3,FALSE())</f>
        <v>16</v>
      </c>
      <c r="O2258" s="0" t="n">
        <f aca="false">VLOOKUP(A2258,'Team Data'!$A$1:$E$659,4,FALSE())</f>
        <v>499</v>
      </c>
      <c r="P2258" s="0" t="n">
        <f aca="false">VLOOKUP(A2258,'Team Data'!$A$1:$E$659,5,FALSE())</f>
        <v>492</v>
      </c>
      <c r="Q2258" s="0" t="n">
        <f aca="false">VLOOKUP(B2258,'Team Data'!$A$1:$E$659,4,FALSE())</f>
        <v>361</v>
      </c>
      <c r="R2258" s="0" t="n">
        <f aca="false">VLOOKUP(B2258,'Team Data'!$A$1:$E$659,5,FALSE())</f>
        <v>435</v>
      </c>
      <c r="S2258" s="0" t="n">
        <f aca="false">IF(I2258=1,(MIN(30,(C2258-D2258)))*(M2258/(M2258+N2258))*(Q2258/(Q2258+R2258)),(MAX(-30,(C2258-D2258)))*(N2258/(M2258+N2258))*(R2258/(R2258+Q2258)))</f>
        <v>-6.80067001675042</v>
      </c>
      <c r="T2258" s="0" t="n">
        <f aca="false">IF(J2258=1,(MIN(30,(D2258-C2258)))*(K2258/(K2258+L2258))*(O2258/(O2258+P2258)),(MAX(-30,(D2258-C2258)))*(L2258/(K2258+L2258))*(P2258/(P2258+O2258)))</f>
        <v>2.04661306598093</v>
      </c>
      <c r="U2258" s="7" t="n">
        <v>43091</v>
      </c>
    </row>
    <row r="2259" customFormat="false" ht="15" hidden="false" customHeight="false" outlineLevel="0" collapsed="false">
      <c r="A2259" s="0" t="s">
        <v>151</v>
      </c>
      <c r="B2259" s="0" t="s">
        <v>236</v>
      </c>
      <c r="C2259" s="0" t="n">
        <v>85</v>
      </c>
      <c r="D2259" s="0" t="n">
        <v>76</v>
      </c>
      <c r="E2259" s="0" t="n">
        <v>35</v>
      </c>
      <c r="F2259" s="0" t="n">
        <v>25</v>
      </c>
      <c r="G2259" s="0" t="n">
        <v>12</v>
      </c>
      <c r="H2259" s="0" t="n">
        <v>11</v>
      </c>
      <c r="I2259" s="0" t="n">
        <v>1</v>
      </c>
      <c r="J2259" s="0" t="n">
        <v>0</v>
      </c>
      <c r="K2259" s="0" t="n">
        <f aca="false">VLOOKUP(A2259,'Team Data'!$A$1:$E$659,2,FALSE())</f>
        <v>17</v>
      </c>
      <c r="L2259" s="0" t="n">
        <f aca="false">VLOOKUP(A2259,'Team Data'!$A$1:$E$659,3,FALSE())</f>
        <v>16</v>
      </c>
      <c r="M2259" s="0" t="n">
        <f aca="false">VLOOKUP(B2259,'Team Data'!$A$1:$E$659,2,FALSE())</f>
        <v>18</v>
      </c>
      <c r="N2259" s="0" t="n">
        <f aca="false">VLOOKUP(B2259,'Team Data'!$A$1:$E$659,3,FALSE())</f>
        <v>15</v>
      </c>
      <c r="O2259" s="0" t="n">
        <f aca="false">VLOOKUP(A2259,'Team Data'!$A$1:$E$659,4,FALSE())</f>
        <v>557</v>
      </c>
      <c r="P2259" s="0" t="n">
        <f aca="false">VLOOKUP(A2259,'Team Data'!$A$1:$E$659,5,FALSE())</f>
        <v>476</v>
      </c>
      <c r="Q2259" s="0" t="n">
        <f aca="false">VLOOKUP(B2259,'Team Data'!$A$1:$E$659,4,FALSE())</f>
        <v>473</v>
      </c>
      <c r="R2259" s="0" t="n">
        <f aca="false">VLOOKUP(B2259,'Team Data'!$A$1:$E$659,5,FALSE())</f>
        <v>475</v>
      </c>
      <c r="S2259" s="0" t="n">
        <f aca="false">IF(I2259=1,(MIN(30,(C2259-D2259)))*(M2259/(M2259+N2259))*(Q2259/(Q2259+R2259)),(MAX(-30,(C2259-D2259)))*(N2259/(M2259+N2259))*(R2259/(R2259+Q2259)))</f>
        <v>2.44936708860759</v>
      </c>
      <c r="T2259" s="0" t="n">
        <f aca="false">IF(J2259=1,(MIN(30,(D2259-C2259)))*(K2259/(K2259+L2259))*(O2259/(O2259+P2259)),(MAX(-30,(D2259-C2259)))*(L2259/(K2259+L2259))*(P2259/(P2259+O2259)))</f>
        <v>-2.01073660124967</v>
      </c>
      <c r="U2259" s="7" t="n">
        <v>43091</v>
      </c>
    </row>
    <row r="2260" customFormat="false" ht="15" hidden="false" customHeight="false" outlineLevel="0" collapsed="false">
      <c r="A2260" s="0" t="s">
        <v>156</v>
      </c>
      <c r="B2260" s="0" t="s">
        <v>163</v>
      </c>
      <c r="C2260" s="0" t="n">
        <v>63</v>
      </c>
      <c r="D2260" s="0" t="n">
        <v>74</v>
      </c>
      <c r="E2260" s="0" t="n">
        <v>27</v>
      </c>
      <c r="F2260" s="0" t="n">
        <v>31</v>
      </c>
      <c r="G2260" s="0" t="n">
        <v>12</v>
      </c>
      <c r="H2260" s="0" t="n">
        <v>13</v>
      </c>
      <c r="I2260" s="0" t="n">
        <v>0</v>
      </c>
      <c r="J2260" s="0" t="n">
        <v>1</v>
      </c>
      <c r="K2260" s="0" t="n">
        <f aca="false">VLOOKUP(A2260,'Team Data'!$A$1:$E$659,2,FALSE())</f>
        <v>6</v>
      </c>
      <c r="L2260" s="0" t="n">
        <f aca="false">VLOOKUP(A2260,'Team Data'!$A$1:$E$659,3,FALSE())</f>
        <v>26</v>
      </c>
      <c r="M2260" s="0" t="n">
        <f aca="false">VLOOKUP(B2260,'Team Data'!$A$1:$E$659,2,FALSE())</f>
        <v>13</v>
      </c>
      <c r="N2260" s="0" t="n">
        <f aca="false">VLOOKUP(B2260,'Team Data'!$A$1:$E$659,3,FALSE())</f>
        <v>20</v>
      </c>
      <c r="O2260" s="0" t="n">
        <f aca="false">VLOOKUP(A2260,'Team Data'!$A$1:$E$659,4,FALSE())</f>
        <v>483</v>
      </c>
      <c r="P2260" s="0" t="n">
        <f aca="false">VLOOKUP(A2260,'Team Data'!$A$1:$E$659,5,FALSE())</f>
        <v>480</v>
      </c>
      <c r="Q2260" s="0" t="n">
        <f aca="false">VLOOKUP(B2260,'Team Data'!$A$1:$E$659,4,FALSE())</f>
        <v>540</v>
      </c>
      <c r="R2260" s="0" t="n">
        <f aca="false">VLOOKUP(B2260,'Team Data'!$A$1:$E$659,5,FALSE())</f>
        <v>528</v>
      </c>
      <c r="S2260" s="0" t="n">
        <f aca="false">IF(I2260=1,(MIN(30,(C2260-D2260)))*(M2260/(M2260+N2260))*(Q2260/(Q2260+R2260)),(MAX(-30,(C2260-D2260)))*(N2260/(M2260+N2260))*(R2260/(R2260+Q2260)))</f>
        <v>-3.29588014981273</v>
      </c>
      <c r="T2260" s="0" t="n">
        <f aca="false">IF(J2260=1,(MIN(30,(D2260-C2260)))*(K2260/(K2260+L2260))*(O2260/(O2260+P2260)),(MAX(-30,(D2260-C2260)))*(L2260/(K2260+L2260))*(P2260/(P2260+O2260)))</f>
        <v>1.03446261682243</v>
      </c>
      <c r="U2260" s="7" t="n">
        <v>43091</v>
      </c>
    </row>
    <row r="2261" customFormat="false" ht="15" hidden="false" customHeight="false" outlineLevel="0" collapsed="false">
      <c r="A2261" s="0" t="s">
        <v>511</v>
      </c>
      <c r="B2261" s="0" t="s">
        <v>7</v>
      </c>
      <c r="C2261" s="0" t="n">
        <v>68</v>
      </c>
      <c r="D2261" s="0" t="n">
        <v>111</v>
      </c>
      <c r="E2261" s="0" t="n">
        <v>21</v>
      </c>
      <c r="F2261" s="0" t="n">
        <v>46</v>
      </c>
      <c r="G2261" s="0" t="n">
        <v>12</v>
      </c>
      <c r="H2261" s="0" t="n">
        <v>8</v>
      </c>
      <c r="I2261" s="0" t="n">
        <v>0</v>
      </c>
      <c r="J2261" s="0" t="n">
        <v>1</v>
      </c>
      <c r="K2261" s="0" t="n">
        <f aca="false">VLOOKUP(A2261,'Team Data'!$A$1:$E$659,2,FALSE())</f>
        <v>0</v>
      </c>
      <c r="L2261" s="0" t="n">
        <f aca="false">VLOOKUP(A2261,'Team Data'!$A$1:$E$659,3,FALSE())</f>
        <v>2</v>
      </c>
      <c r="M2261" s="0" t="n">
        <f aca="false">VLOOKUP(B2261,'Team Data'!$A$1:$E$659,2,FALSE())</f>
        <v>12</v>
      </c>
      <c r="N2261" s="0" t="n">
        <f aca="false">VLOOKUP(B2261,'Team Data'!$A$1:$E$659,3,FALSE())</f>
        <v>19</v>
      </c>
      <c r="O2261" s="0" t="n">
        <f aca="false">VLOOKUP(A2261,'Team Data'!$A$1:$E$659,4,FALSE())</f>
        <v>27</v>
      </c>
      <c r="P2261" s="0" t="n">
        <f aca="false">VLOOKUP(A2261,'Team Data'!$A$1:$E$659,5,FALSE())</f>
        <v>34</v>
      </c>
      <c r="Q2261" s="0" t="n">
        <f aca="false">VLOOKUP(B2261,'Team Data'!$A$1:$E$659,4,FALSE())</f>
        <v>486</v>
      </c>
      <c r="R2261" s="0" t="n">
        <f aca="false">VLOOKUP(B2261,'Team Data'!$A$1:$E$659,5,FALSE())</f>
        <v>454</v>
      </c>
      <c r="S2261" s="0" t="n">
        <f aca="false">IF(I2261=1,(MIN(30,(C2261-D2261)))*(M2261/(M2261+N2261))*(Q2261/(Q2261+R2261)),(MAX(-30,(C2261-D2261)))*(N2261/(M2261+N2261))*(R2261/(R2261+Q2261)))</f>
        <v>-8.8805765271105</v>
      </c>
      <c r="T2261" s="0" t="n">
        <f aca="false">IF(J2261=1,(MIN(30,(D2261-C2261)))*(K2261/(K2261+L2261))*(O2261/(O2261+P2261)),(MAX(-30,(D2261-C2261)))*(L2261/(K2261+L2261))*(P2261/(P2261+O2261)))</f>
        <v>0</v>
      </c>
      <c r="U2261" s="7" t="n">
        <v>43091</v>
      </c>
    </row>
    <row r="2262" customFormat="false" ht="15" hidden="false" customHeight="false" outlineLevel="0" collapsed="false">
      <c r="A2262" s="0" t="s">
        <v>171</v>
      </c>
      <c r="B2262" s="0" t="s">
        <v>233</v>
      </c>
      <c r="C2262" s="0" t="n">
        <v>69</v>
      </c>
      <c r="D2262" s="0" t="n">
        <v>67</v>
      </c>
      <c r="E2262" s="0" t="n">
        <v>34</v>
      </c>
      <c r="F2262" s="0" t="n">
        <v>33</v>
      </c>
      <c r="G2262" s="0" t="n">
        <v>8</v>
      </c>
      <c r="H2262" s="0" t="n">
        <v>11</v>
      </c>
      <c r="I2262" s="0" t="n">
        <v>1</v>
      </c>
      <c r="J2262" s="0" t="n">
        <v>0</v>
      </c>
      <c r="K2262" s="0" t="n">
        <f aca="false">VLOOKUP(A2262,'Team Data'!$A$1:$E$659,2,FALSE())</f>
        <v>25</v>
      </c>
      <c r="L2262" s="0" t="n">
        <f aca="false">VLOOKUP(A2262,'Team Data'!$A$1:$E$659,3,FALSE())</f>
        <v>8</v>
      </c>
      <c r="M2262" s="0" t="n">
        <f aca="false">VLOOKUP(B2262,'Team Data'!$A$1:$E$659,2,FALSE())</f>
        <v>13</v>
      </c>
      <c r="N2262" s="0" t="n">
        <f aca="false">VLOOKUP(B2262,'Team Data'!$A$1:$E$659,3,FALSE())</f>
        <v>16</v>
      </c>
      <c r="O2262" s="0" t="n">
        <f aca="false">VLOOKUP(A2262,'Team Data'!$A$1:$E$659,4,FALSE())</f>
        <v>610</v>
      </c>
      <c r="P2262" s="0" t="n">
        <f aca="false">VLOOKUP(A2262,'Team Data'!$A$1:$E$659,5,FALSE())</f>
        <v>461</v>
      </c>
      <c r="Q2262" s="0" t="n">
        <f aca="false">VLOOKUP(B2262,'Team Data'!$A$1:$E$659,4,FALSE())</f>
        <v>429</v>
      </c>
      <c r="R2262" s="0" t="n">
        <f aca="false">VLOOKUP(B2262,'Team Data'!$A$1:$E$659,5,FALSE())</f>
        <v>434</v>
      </c>
      <c r="S2262" s="0" t="n">
        <f aca="false">IF(I2262=1,(MIN(30,(C2262-D2262)))*(M2262/(M2262+N2262))*(Q2262/(Q2262+R2262)),(MAX(-30,(C2262-D2262)))*(N2262/(M2262+N2262))*(R2262/(R2262+Q2262)))</f>
        <v>0.445678667039597</v>
      </c>
      <c r="T2262" s="0" t="n">
        <f aca="false">IF(J2262=1,(MIN(30,(D2262-C2262)))*(K2262/(K2262+L2262))*(O2262/(O2262+P2262)),(MAX(-30,(D2262-C2262)))*(L2262/(K2262+L2262))*(P2262/(P2262+O2262)))</f>
        <v>-0.208697620462326</v>
      </c>
      <c r="U2262" s="7" t="n">
        <v>43091</v>
      </c>
    </row>
    <row r="2263" customFormat="false" ht="15" hidden="false" customHeight="false" outlineLevel="0" collapsed="false">
      <c r="A2263" s="0" t="s">
        <v>142</v>
      </c>
      <c r="B2263" s="0" t="s">
        <v>305</v>
      </c>
      <c r="C2263" s="0" t="n">
        <v>68</v>
      </c>
      <c r="D2263" s="0" t="n">
        <v>77</v>
      </c>
      <c r="E2263" s="0" t="n">
        <v>29</v>
      </c>
      <c r="F2263" s="0" t="n">
        <v>28</v>
      </c>
      <c r="G2263" s="0" t="n">
        <v>17</v>
      </c>
      <c r="H2263" s="0" t="n">
        <v>15</v>
      </c>
      <c r="I2263" s="0" t="n">
        <v>0</v>
      </c>
      <c r="J2263" s="0" t="n">
        <v>1</v>
      </c>
      <c r="K2263" s="0" t="n">
        <f aca="false">VLOOKUP(A2263,'Team Data'!$A$1:$E$659,2,FALSE())</f>
        <v>19</v>
      </c>
      <c r="L2263" s="0" t="n">
        <f aca="false">VLOOKUP(A2263,'Team Data'!$A$1:$E$659,3,FALSE())</f>
        <v>14</v>
      </c>
      <c r="M2263" s="0" t="n">
        <f aca="false">VLOOKUP(B2263,'Team Data'!$A$1:$E$659,2,FALSE())</f>
        <v>22</v>
      </c>
      <c r="N2263" s="0" t="n">
        <f aca="false">VLOOKUP(B2263,'Team Data'!$A$1:$E$659,3,FALSE())</f>
        <v>11</v>
      </c>
      <c r="O2263" s="0" t="n">
        <f aca="false">VLOOKUP(A2263,'Team Data'!$A$1:$E$659,4,FALSE())</f>
        <v>451</v>
      </c>
      <c r="P2263" s="0" t="n">
        <f aca="false">VLOOKUP(A2263,'Team Data'!$A$1:$E$659,5,FALSE())</f>
        <v>488</v>
      </c>
      <c r="Q2263" s="0" t="n">
        <f aca="false">VLOOKUP(B2263,'Team Data'!$A$1:$E$659,4,FALSE())</f>
        <v>522</v>
      </c>
      <c r="R2263" s="0" t="n">
        <f aca="false">VLOOKUP(B2263,'Team Data'!$A$1:$E$659,5,FALSE())</f>
        <v>501</v>
      </c>
      <c r="S2263" s="0" t="n">
        <f aca="false">IF(I2263=1,(MIN(30,(C2263-D2263)))*(M2263/(M2263+N2263))*(Q2263/(Q2263+R2263)),(MAX(-30,(C2263-D2263)))*(N2263/(M2263+N2263))*(R2263/(R2263+Q2263)))</f>
        <v>-1.4692082111437</v>
      </c>
      <c r="T2263" s="0" t="n">
        <f aca="false">IF(J2263=1,(MIN(30,(D2263-C2263)))*(K2263/(K2263+L2263))*(O2263/(O2263+P2263)),(MAX(-30,(D2263-C2263)))*(L2263/(K2263+L2263))*(P2263/(P2263+O2263)))</f>
        <v>2.4888178913738</v>
      </c>
      <c r="U2263" s="7" t="n">
        <v>43091</v>
      </c>
    </row>
    <row r="2264" customFormat="false" ht="15" hidden="false" customHeight="false" outlineLevel="0" collapsed="false">
      <c r="A2264" s="0" t="s">
        <v>83</v>
      </c>
      <c r="B2264" s="0" t="s">
        <v>125</v>
      </c>
      <c r="C2264" s="0" t="n">
        <v>73</v>
      </c>
      <c r="D2264" s="0" t="n">
        <v>68</v>
      </c>
      <c r="E2264" s="0" t="n">
        <v>42</v>
      </c>
      <c r="F2264" s="0" t="n">
        <v>42</v>
      </c>
      <c r="G2264" s="0" t="n">
        <v>12</v>
      </c>
      <c r="H2264" s="0" t="n">
        <v>9</v>
      </c>
      <c r="I2264" s="0" t="n">
        <v>1</v>
      </c>
      <c r="J2264" s="0" t="n">
        <v>0</v>
      </c>
      <c r="K2264" s="0" t="n">
        <f aca="false">VLOOKUP(A2264,'Team Data'!$A$1:$E$659,2,FALSE())</f>
        <v>14</v>
      </c>
      <c r="L2264" s="0" t="n">
        <f aca="false">VLOOKUP(A2264,'Team Data'!$A$1:$E$659,3,FALSE())</f>
        <v>18</v>
      </c>
      <c r="M2264" s="0" t="n">
        <f aca="false">VLOOKUP(B2264,'Team Data'!$A$1:$E$659,2,FALSE())</f>
        <v>13</v>
      </c>
      <c r="N2264" s="0" t="n">
        <f aca="false">VLOOKUP(B2264,'Team Data'!$A$1:$E$659,3,FALSE())</f>
        <v>18</v>
      </c>
      <c r="O2264" s="0" t="n">
        <f aca="false">VLOOKUP(A2264,'Team Data'!$A$1:$E$659,4,FALSE())</f>
        <v>525</v>
      </c>
      <c r="P2264" s="0" t="n">
        <f aca="false">VLOOKUP(A2264,'Team Data'!$A$1:$E$659,5,FALSE())</f>
        <v>457</v>
      </c>
      <c r="Q2264" s="0" t="n">
        <f aca="false">VLOOKUP(B2264,'Team Data'!$A$1:$E$659,4,FALSE())</f>
        <v>547</v>
      </c>
      <c r="R2264" s="0" t="n">
        <f aca="false">VLOOKUP(B2264,'Team Data'!$A$1:$E$659,5,FALSE())</f>
        <v>412</v>
      </c>
      <c r="S2264" s="0" t="n">
        <f aca="false">IF(I2264=1,(MIN(30,(C2264-D2264)))*(M2264/(M2264+N2264))*(Q2264/(Q2264+R2264)),(MAX(-30,(C2264-D2264)))*(N2264/(M2264+N2264))*(R2264/(R2264+Q2264)))</f>
        <v>1.19597026472468</v>
      </c>
      <c r="T2264" s="0" t="n">
        <f aca="false">IF(J2264=1,(MIN(30,(D2264-C2264)))*(K2264/(K2264+L2264))*(O2264/(O2264+P2264)),(MAX(-30,(D2264-C2264)))*(L2264/(K2264+L2264))*(P2264/(P2264+O2264)))</f>
        <v>-1.30887219959267</v>
      </c>
      <c r="U2264" s="7" t="n">
        <v>43091</v>
      </c>
    </row>
    <row r="2265" customFormat="false" ht="15" hidden="false" customHeight="false" outlineLevel="0" collapsed="false">
      <c r="A2265" s="0" t="s">
        <v>249</v>
      </c>
      <c r="B2265" s="0" t="s">
        <v>234</v>
      </c>
      <c r="C2265" s="0" t="n">
        <v>75</v>
      </c>
      <c r="D2265" s="0" t="n">
        <v>89</v>
      </c>
      <c r="E2265" s="0" t="n">
        <v>40</v>
      </c>
      <c r="F2265" s="0" t="n">
        <v>39</v>
      </c>
      <c r="G2265" s="0" t="n">
        <v>15</v>
      </c>
      <c r="H2265" s="0" t="n">
        <v>9</v>
      </c>
      <c r="I2265" s="0" t="n">
        <v>0</v>
      </c>
      <c r="J2265" s="0" t="n">
        <v>1</v>
      </c>
      <c r="K2265" s="0" t="n">
        <f aca="false">VLOOKUP(A2265,'Team Data'!$A$1:$E$659,2,FALSE())</f>
        <v>10</v>
      </c>
      <c r="L2265" s="0" t="n">
        <f aca="false">VLOOKUP(A2265,'Team Data'!$A$1:$E$659,3,FALSE())</f>
        <v>21</v>
      </c>
      <c r="M2265" s="0" t="n">
        <f aca="false">VLOOKUP(B2265,'Team Data'!$A$1:$E$659,2,FALSE())</f>
        <v>19</v>
      </c>
      <c r="N2265" s="0" t="n">
        <f aca="false">VLOOKUP(B2265,'Team Data'!$A$1:$E$659,3,FALSE())</f>
        <v>13</v>
      </c>
      <c r="O2265" s="0" t="n">
        <f aca="false">VLOOKUP(A2265,'Team Data'!$A$1:$E$659,4,FALSE())</f>
        <v>432</v>
      </c>
      <c r="P2265" s="0" t="n">
        <f aca="false">VLOOKUP(A2265,'Team Data'!$A$1:$E$659,5,FALSE())</f>
        <v>523</v>
      </c>
      <c r="Q2265" s="0" t="n">
        <f aca="false">VLOOKUP(B2265,'Team Data'!$A$1:$E$659,4,FALSE())</f>
        <v>655</v>
      </c>
      <c r="R2265" s="0" t="n">
        <f aca="false">VLOOKUP(B2265,'Team Data'!$A$1:$E$659,5,FALSE())</f>
        <v>411</v>
      </c>
      <c r="S2265" s="0" t="n">
        <f aca="false">IF(I2265=1,(MIN(30,(C2265-D2265)))*(M2265/(M2265+N2265))*(Q2265/(Q2265+R2265)),(MAX(-30,(C2265-D2265)))*(N2265/(M2265+N2265))*(R2265/(R2265+Q2265)))</f>
        <v>-2.19283536585366</v>
      </c>
      <c r="T2265" s="0" t="n">
        <f aca="false">IF(J2265=1,(MIN(30,(D2265-C2265)))*(K2265/(K2265+L2265))*(O2265/(O2265+P2265)),(MAX(-30,(D2265-C2265)))*(L2265/(K2265+L2265))*(P2265/(P2265+O2265)))</f>
        <v>2.04289815909475</v>
      </c>
      <c r="U2265" s="7" t="n">
        <v>43091</v>
      </c>
    </row>
    <row r="2266" customFormat="false" ht="15" hidden="false" customHeight="false" outlineLevel="0" collapsed="false">
      <c r="A2266" s="0" t="s">
        <v>12</v>
      </c>
      <c r="B2266" s="0" t="s">
        <v>332</v>
      </c>
      <c r="C2266" s="0" t="n">
        <v>51</v>
      </c>
      <c r="D2266" s="0" t="n">
        <v>92</v>
      </c>
      <c r="E2266" s="0" t="n">
        <v>24</v>
      </c>
      <c r="F2266" s="0" t="n">
        <v>39</v>
      </c>
      <c r="G2266" s="0" t="n">
        <v>13</v>
      </c>
      <c r="H2266" s="0" t="n">
        <v>7</v>
      </c>
      <c r="I2266" s="0" t="n">
        <v>0</v>
      </c>
      <c r="J2266" s="0" t="n">
        <v>1</v>
      </c>
      <c r="K2266" s="0" t="n">
        <f aca="false">VLOOKUP(A2266,'Team Data'!$A$1:$E$659,2,FALSE())</f>
        <v>11</v>
      </c>
      <c r="L2266" s="0" t="n">
        <f aca="false">VLOOKUP(A2266,'Team Data'!$A$1:$E$659,3,FALSE())</f>
        <v>21</v>
      </c>
      <c r="M2266" s="0" t="n">
        <f aca="false">VLOOKUP(B2266,'Team Data'!$A$1:$E$659,2,FALSE())</f>
        <v>12</v>
      </c>
      <c r="N2266" s="0" t="n">
        <f aca="false">VLOOKUP(B2266,'Team Data'!$A$1:$E$659,3,FALSE())</f>
        <v>20</v>
      </c>
      <c r="O2266" s="0" t="n">
        <f aca="false">VLOOKUP(A2266,'Team Data'!$A$1:$E$659,4,FALSE())</f>
        <v>370</v>
      </c>
      <c r="P2266" s="0" t="n">
        <f aca="false">VLOOKUP(A2266,'Team Data'!$A$1:$E$659,5,FALSE())</f>
        <v>552</v>
      </c>
      <c r="Q2266" s="0" t="n">
        <f aca="false">VLOOKUP(B2266,'Team Data'!$A$1:$E$659,4,FALSE())</f>
        <v>669</v>
      </c>
      <c r="R2266" s="0" t="n">
        <f aca="false">VLOOKUP(B2266,'Team Data'!$A$1:$E$659,5,FALSE())</f>
        <v>411</v>
      </c>
      <c r="S2266" s="0" t="n">
        <f aca="false">IF(I2266=1,(MIN(30,(C2266-D2266)))*(M2266/(M2266+N2266))*(Q2266/(Q2266+R2266)),(MAX(-30,(C2266-D2266)))*(N2266/(M2266+N2266))*(R2266/(R2266+Q2266)))</f>
        <v>-7.13541666666667</v>
      </c>
      <c r="T2266" s="0" t="n">
        <f aca="false">IF(J2266=1,(MIN(30,(D2266-C2266)))*(K2266/(K2266+L2266))*(O2266/(O2266+P2266)),(MAX(-30,(D2266-C2266)))*(L2266/(K2266+L2266))*(P2266/(P2266+O2266)))</f>
        <v>4.13842190889371</v>
      </c>
      <c r="U2266" s="7" t="n">
        <v>43092</v>
      </c>
    </row>
    <row r="2267" customFormat="false" ht="15" hidden="false" customHeight="false" outlineLevel="0" collapsed="false">
      <c r="A2267" s="0" t="s">
        <v>101</v>
      </c>
      <c r="B2267" s="0" t="s">
        <v>78</v>
      </c>
      <c r="C2267" s="0" t="n">
        <v>59</v>
      </c>
      <c r="D2267" s="0" t="n">
        <v>79</v>
      </c>
      <c r="E2267" s="0" t="n">
        <v>30</v>
      </c>
      <c r="F2267" s="0" t="n">
        <v>41</v>
      </c>
      <c r="G2267" s="0" t="n">
        <v>15</v>
      </c>
      <c r="H2267" s="0" t="n">
        <v>13</v>
      </c>
      <c r="I2267" s="0" t="n">
        <v>0</v>
      </c>
      <c r="J2267" s="0" t="n">
        <v>1</v>
      </c>
      <c r="K2267" s="0" t="n">
        <f aca="false">VLOOKUP(A2267,'Team Data'!$A$1:$E$659,2,FALSE())</f>
        <v>21</v>
      </c>
      <c r="L2267" s="0" t="n">
        <f aca="false">VLOOKUP(A2267,'Team Data'!$A$1:$E$659,3,FALSE())</f>
        <v>12</v>
      </c>
      <c r="M2267" s="0" t="n">
        <f aca="false">VLOOKUP(B2267,'Team Data'!$A$1:$E$659,2,FALSE())</f>
        <v>25</v>
      </c>
      <c r="N2267" s="0" t="n">
        <f aca="false">VLOOKUP(B2267,'Team Data'!$A$1:$E$659,3,FALSE())</f>
        <v>8</v>
      </c>
      <c r="O2267" s="0" t="n">
        <f aca="false">VLOOKUP(A2267,'Team Data'!$A$1:$E$659,4,FALSE())</f>
        <v>495</v>
      </c>
      <c r="P2267" s="0" t="n">
        <f aca="false">VLOOKUP(A2267,'Team Data'!$A$1:$E$659,5,FALSE())</f>
        <v>516</v>
      </c>
      <c r="Q2267" s="0" t="n">
        <f aca="false">VLOOKUP(B2267,'Team Data'!$A$1:$E$659,4,FALSE())</f>
        <v>509</v>
      </c>
      <c r="R2267" s="0" t="n">
        <f aca="false">VLOOKUP(B2267,'Team Data'!$A$1:$E$659,5,FALSE())</f>
        <v>506</v>
      </c>
      <c r="S2267" s="0" t="n">
        <f aca="false">IF(I2267=1,(MIN(30,(C2267-D2267)))*(M2267/(M2267+N2267))*(Q2267/(Q2267+R2267)),(MAX(-30,(C2267-D2267)))*(N2267/(M2267+N2267))*(R2267/(R2267+Q2267)))</f>
        <v>-2.41707717569787</v>
      </c>
      <c r="T2267" s="0" t="n">
        <f aca="false">IF(J2267=1,(MIN(30,(D2267-C2267)))*(K2267/(K2267+L2267))*(O2267/(O2267+P2267)),(MAX(-30,(D2267-C2267)))*(L2267/(K2267+L2267))*(P2267/(P2267+O2267)))</f>
        <v>6.23145400593472</v>
      </c>
      <c r="U2267" s="7" t="n">
        <v>43092</v>
      </c>
    </row>
    <row r="2268" customFormat="false" ht="15" hidden="false" customHeight="false" outlineLevel="0" collapsed="false">
      <c r="A2268" s="0" t="s">
        <v>129</v>
      </c>
      <c r="B2268" s="0" t="s">
        <v>24</v>
      </c>
      <c r="C2268" s="0" t="n">
        <v>54</v>
      </c>
      <c r="D2268" s="0" t="n">
        <v>70</v>
      </c>
      <c r="E2268" s="0" t="n">
        <v>26</v>
      </c>
      <c r="F2268" s="0" t="n">
        <v>39</v>
      </c>
      <c r="G2268" s="0" t="n">
        <v>12</v>
      </c>
      <c r="H2268" s="0" t="n">
        <v>16</v>
      </c>
      <c r="I2268" s="0" t="n">
        <v>0</v>
      </c>
      <c r="J2268" s="0" t="n">
        <v>1</v>
      </c>
      <c r="K2268" s="0" t="n">
        <f aca="false">VLOOKUP(A2268,'Team Data'!$A$1:$E$659,2,FALSE())</f>
        <v>12</v>
      </c>
      <c r="L2268" s="0" t="n">
        <f aca="false">VLOOKUP(A2268,'Team Data'!$A$1:$E$659,3,FALSE())</f>
        <v>20</v>
      </c>
      <c r="M2268" s="0" t="n">
        <f aca="false">VLOOKUP(B2268,'Team Data'!$A$1:$E$659,2,FALSE())</f>
        <v>19</v>
      </c>
      <c r="N2268" s="0" t="n">
        <f aca="false">VLOOKUP(B2268,'Team Data'!$A$1:$E$659,3,FALSE())</f>
        <v>13</v>
      </c>
      <c r="O2268" s="0" t="n">
        <f aca="false">VLOOKUP(A2268,'Team Data'!$A$1:$E$659,4,FALSE())</f>
        <v>419</v>
      </c>
      <c r="P2268" s="0" t="n">
        <f aca="false">VLOOKUP(A2268,'Team Data'!$A$1:$E$659,5,FALSE())</f>
        <v>571</v>
      </c>
      <c r="Q2268" s="0" t="n">
        <f aca="false">VLOOKUP(B2268,'Team Data'!$A$1:$E$659,4,FALSE())</f>
        <v>529</v>
      </c>
      <c r="R2268" s="0" t="n">
        <f aca="false">VLOOKUP(B2268,'Team Data'!$A$1:$E$659,5,FALSE())</f>
        <v>500</v>
      </c>
      <c r="S2268" s="0" t="n">
        <f aca="false">IF(I2268=1,(MIN(30,(C2268-D2268)))*(M2268/(M2268+N2268))*(Q2268/(Q2268+R2268)),(MAX(-30,(C2268-D2268)))*(N2268/(M2268+N2268))*(R2268/(R2268+Q2268)))</f>
        <v>-3.15840621963071</v>
      </c>
      <c r="T2268" s="0" t="n">
        <f aca="false">IF(J2268=1,(MIN(30,(D2268-C2268)))*(K2268/(K2268+L2268))*(O2268/(O2268+P2268)),(MAX(-30,(D2268-C2268)))*(L2268/(K2268+L2268))*(P2268/(P2268+O2268)))</f>
        <v>2.53939393939394</v>
      </c>
      <c r="U2268" s="7" t="n">
        <v>43092</v>
      </c>
    </row>
    <row r="2269" customFormat="false" ht="15" hidden="false" customHeight="false" outlineLevel="0" collapsed="false">
      <c r="A2269" s="0" t="s">
        <v>81</v>
      </c>
      <c r="B2269" s="0" t="s">
        <v>213</v>
      </c>
      <c r="C2269" s="0" t="n">
        <v>81</v>
      </c>
      <c r="D2269" s="0" t="n">
        <v>86</v>
      </c>
      <c r="E2269" s="0" t="n">
        <v>29</v>
      </c>
      <c r="F2269" s="0" t="n">
        <v>36</v>
      </c>
      <c r="G2269" s="0" t="n">
        <v>13</v>
      </c>
      <c r="H2269" s="0" t="n">
        <v>17</v>
      </c>
      <c r="I2269" s="0" t="n">
        <v>0</v>
      </c>
      <c r="J2269" s="0" t="n">
        <v>1</v>
      </c>
      <c r="K2269" s="0" t="n">
        <f aca="false">VLOOKUP(A2269,'Team Data'!$A$1:$E$659,2,FALSE())</f>
        <v>22</v>
      </c>
      <c r="L2269" s="0" t="n">
        <f aca="false">VLOOKUP(A2269,'Team Data'!$A$1:$E$659,3,FALSE())</f>
        <v>13</v>
      </c>
      <c r="M2269" s="0" t="n">
        <f aca="false">VLOOKUP(B2269,'Team Data'!$A$1:$E$659,2,FALSE())</f>
        <v>19</v>
      </c>
      <c r="N2269" s="0" t="n">
        <f aca="false">VLOOKUP(B2269,'Team Data'!$A$1:$E$659,3,FALSE())</f>
        <v>14</v>
      </c>
      <c r="O2269" s="0" t="n">
        <f aca="false">VLOOKUP(A2269,'Team Data'!$A$1:$E$659,4,FALSE())</f>
        <v>536</v>
      </c>
      <c r="P2269" s="0" t="n">
        <f aca="false">VLOOKUP(A2269,'Team Data'!$A$1:$E$659,5,FALSE())</f>
        <v>497</v>
      </c>
      <c r="Q2269" s="0" t="n">
        <f aca="false">VLOOKUP(B2269,'Team Data'!$A$1:$E$659,4,FALSE())</f>
        <v>541</v>
      </c>
      <c r="R2269" s="0" t="n">
        <f aca="false">VLOOKUP(B2269,'Team Data'!$A$1:$E$659,5,FALSE())</f>
        <v>562</v>
      </c>
      <c r="S2269" s="0" t="n">
        <f aca="false">IF(I2269=1,(MIN(30,(C2269-D2269)))*(M2269/(M2269+N2269))*(Q2269/(Q2269+R2269)),(MAX(-30,(C2269-D2269)))*(N2269/(M2269+N2269))*(R2269/(R2269+Q2269)))</f>
        <v>-1.08079892304734</v>
      </c>
      <c r="T2269" s="0" t="n">
        <f aca="false">IF(J2269=1,(MIN(30,(D2269-C2269)))*(K2269/(K2269+L2269))*(O2269/(O2269+P2269)),(MAX(-30,(D2269-C2269)))*(L2269/(K2269+L2269))*(P2269/(P2269+O2269)))</f>
        <v>1.6307564652192</v>
      </c>
      <c r="U2269" s="7" t="n">
        <v>43092</v>
      </c>
    </row>
    <row r="2270" customFormat="false" ht="15" hidden="false" customHeight="false" outlineLevel="0" collapsed="false">
      <c r="A2270" s="0" t="s">
        <v>190</v>
      </c>
      <c r="B2270" s="0" t="s">
        <v>85</v>
      </c>
      <c r="C2270" s="0" t="n">
        <v>68</v>
      </c>
      <c r="D2270" s="0" t="n">
        <v>78</v>
      </c>
      <c r="E2270" s="0" t="n">
        <v>41</v>
      </c>
      <c r="F2270" s="0" t="n">
        <v>35</v>
      </c>
      <c r="G2270" s="0" t="n">
        <v>10</v>
      </c>
      <c r="H2270" s="0" t="n">
        <v>8</v>
      </c>
      <c r="I2270" s="0" t="n">
        <v>0</v>
      </c>
      <c r="J2270" s="0" t="n">
        <v>1</v>
      </c>
      <c r="K2270" s="0" t="n">
        <f aca="false">VLOOKUP(A2270,'Team Data'!$A$1:$E$659,2,FALSE())</f>
        <v>10</v>
      </c>
      <c r="L2270" s="0" t="n">
        <f aca="false">VLOOKUP(A2270,'Team Data'!$A$1:$E$659,3,FALSE())</f>
        <v>21</v>
      </c>
      <c r="M2270" s="0" t="n">
        <f aca="false">VLOOKUP(B2270,'Team Data'!$A$1:$E$659,2,FALSE())</f>
        <v>17</v>
      </c>
      <c r="N2270" s="0" t="n">
        <f aca="false">VLOOKUP(B2270,'Team Data'!$A$1:$E$659,3,FALSE())</f>
        <v>16</v>
      </c>
      <c r="O2270" s="0" t="n">
        <f aca="false">VLOOKUP(A2270,'Team Data'!$A$1:$E$659,4,FALSE())</f>
        <v>463</v>
      </c>
      <c r="P2270" s="0" t="n">
        <f aca="false">VLOOKUP(A2270,'Team Data'!$A$1:$E$659,5,FALSE())</f>
        <v>473</v>
      </c>
      <c r="Q2270" s="0" t="n">
        <f aca="false">VLOOKUP(B2270,'Team Data'!$A$1:$E$659,4,FALSE())</f>
        <v>536</v>
      </c>
      <c r="R2270" s="0" t="n">
        <f aca="false">VLOOKUP(B2270,'Team Data'!$A$1:$E$659,5,FALSE())</f>
        <v>539</v>
      </c>
      <c r="S2270" s="0" t="n">
        <f aca="false">IF(I2270=1,(MIN(30,(C2270-D2270)))*(M2270/(M2270+N2270))*(Q2270/(Q2270+R2270)),(MAX(-30,(C2270-D2270)))*(N2270/(M2270+N2270))*(R2270/(R2270+Q2270)))</f>
        <v>-2.43100775193798</v>
      </c>
      <c r="T2270" s="0" t="n">
        <f aca="false">IF(J2270=1,(MIN(30,(D2270-C2270)))*(K2270/(K2270+L2270))*(O2270/(O2270+P2270)),(MAX(-30,(D2270-C2270)))*(L2270/(K2270+L2270))*(P2270/(P2270+O2270)))</f>
        <v>1.59567135373587</v>
      </c>
      <c r="U2270" s="7" t="n">
        <v>43092</v>
      </c>
    </row>
    <row r="2271" customFormat="false" ht="15" hidden="false" customHeight="false" outlineLevel="0" collapsed="false">
      <c r="A2271" s="0" t="s">
        <v>178</v>
      </c>
      <c r="B2271" s="0" t="s">
        <v>355</v>
      </c>
      <c r="C2271" s="0" t="n">
        <v>85</v>
      </c>
      <c r="D2271" s="0" t="n">
        <v>64</v>
      </c>
      <c r="E2271" s="0" t="n">
        <v>38</v>
      </c>
      <c r="F2271" s="0" t="n">
        <v>28</v>
      </c>
      <c r="G2271" s="0" t="n">
        <v>14</v>
      </c>
      <c r="H2271" s="0" t="n">
        <v>12</v>
      </c>
      <c r="I2271" s="0" t="n">
        <v>1</v>
      </c>
      <c r="J2271" s="0" t="n">
        <v>0</v>
      </c>
      <c r="K2271" s="0" t="n">
        <f aca="false">VLOOKUP(A2271,'Team Data'!$A$1:$E$659,2,FALSE())</f>
        <v>11</v>
      </c>
      <c r="L2271" s="0" t="n">
        <f aca="false">VLOOKUP(A2271,'Team Data'!$A$1:$E$659,3,FALSE())</f>
        <v>20</v>
      </c>
      <c r="M2271" s="0" t="n">
        <f aca="false">VLOOKUP(B2271,'Team Data'!$A$1:$E$659,2,FALSE())</f>
        <v>16</v>
      </c>
      <c r="N2271" s="0" t="n">
        <f aca="false">VLOOKUP(B2271,'Team Data'!$A$1:$E$659,3,FALSE())</f>
        <v>15</v>
      </c>
      <c r="O2271" s="0" t="n">
        <f aca="false">VLOOKUP(A2271,'Team Data'!$A$1:$E$659,4,FALSE())</f>
        <v>548</v>
      </c>
      <c r="P2271" s="0" t="n">
        <f aca="false">VLOOKUP(A2271,'Team Data'!$A$1:$E$659,5,FALSE())</f>
        <v>455</v>
      </c>
      <c r="Q2271" s="0" t="n">
        <f aca="false">VLOOKUP(B2271,'Team Data'!$A$1:$E$659,4,FALSE())</f>
        <v>450</v>
      </c>
      <c r="R2271" s="0" t="n">
        <f aca="false">VLOOKUP(B2271,'Team Data'!$A$1:$E$659,5,FALSE())</f>
        <v>474</v>
      </c>
      <c r="S2271" s="0" t="n">
        <f aca="false">IF(I2271=1,(MIN(30,(C2271-D2271)))*(M2271/(M2271+N2271))*(Q2271/(Q2271+R2271)),(MAX(-30,(C2271-D2271)))*(N2271/(M2271+N2271))*(R2271/(R2271+Q2271)))</f>
        <v>5.27859237536657</v>
      </c>
      <c r="T2271" s="0" t="n">
        <f aca="false">IF(J2271=1,(MIN(30,(D2271-C2271)))*(K2271/(K2271+L2271))*(O2271/(O2271+P2271)),(MAX(-30,(D2271-C2271)))*(L2271/(K2271+L2271))*(P2271/(P2271+O2271)))</f>
        <v>-6.14607789534622</v>
      </c>
      <c r="U2271" s="7" t="n">
        <v>43092</v>
      </c>
    </row>
    <row r="2272" customFormat="false" ht="15" hidden="false" customHeight="false" outlineLevel="0" collapsed="false">
      <c r="A2272" s="0" t="s">
        <v>114</v>
      </c>
      <c r="B2272" s="0" t="s">
        <v>264</v>
      </c>
      <c r="C2272" s="0" t="n">
        <v>65</v>
      </c>
      <c r="D2272" s="0" t="n">
        <v>71</v>
      </c>
      <c r="E2272" s="0" t="n">
        <v>28</v>
      </c>
      <c r="F2272" s="0" t="n">
        <v>36</v>
      </c>
      <c r="G2272" s="0" t="n">
        <v>16</v>
      </c>
      <c r="H2272" s="0" t="n">
        <v>12</v>
      </c>
      <c r="I2272" s="0" t="n">
        <v>0</v>
      </c>
      <c r="J2272" s="0" t="n">
        <v>1</v>
      </c>
      <c r="K2272" s="0" t="n">
        <f aca="false">VLOOKUP(A2272,'Team Data'!$A$1:$E$659,2,FALSE())</f>
        <v>12</v>
      </c>
      <c r="L2272" s="0" t="n">
        <f aca="false">VLOOKUP(A2272,'Team Data'!$A$1:$E$659,3,FALSE())</f>
        <v>19</v>
      </c>
      <c r="M2272" s="0" t="n">
        <f aca="false">VLOOKUP(B2272,'Team Data'!$A$1:$E$659,2,FALSE())</f>
        <v>8</v>
      </c>
      <c r="N2272" s="0" t="n">
        <f aca="false">VLOOKUP(B2272,'Team Data'!$A$1:$E$659,3,FALSE())</f>
        <v>24</v>
      </c>
      <c r="O2272" s="0" t="n">
        <f aca="false">VLOOKUP(A2272,'Team Data'!$A$1:$E$659,4,FALSE())</f>
        <v>472</v>
      </c>
      <c r="P2272" s="0" t="n">
        <f aca="false">VLOOKUP(A2272,'Team Data'!$A$1:$E$659,5,FALSE())</f>
        <v>512</v>
      </c>
      <c r="Q2272" s="0" t="n">
        <f aca="false">VLOOKUP(B2272,'Team Data'!$A$1:$E$659,4,FALSE())</f>
        <v>541</v>
      </c>
      <c r="R2272" s="0" t="n">
        <f aca="false">VLOOKUP(B2272,'Team Data'!$A$1:$E$659,5,FALSE())</f>
        <v>503</v>
      </c>
      <c r="S2272" s="0" t="n">
        <f aca="false">IF(I2272=1,(MIN(30,(C2272-D2272)))*(M2272/(M2272+N2272))*(Q2272/(Q2272+R2272)),(MAX(-30,(C2272-D2272)))*(N2272/(M2272+N2272))*(R2272/(R2272+Q2272)))</f>
        <v>-2.16810344827586</v>
      </c>
      <c r="T2272" s="0" t="n">
        <f aca="false">IF(J2272=1,(MIN(30,(D2272-C2272)))*(K2272/(K2272+L2272))*(O2272/(O2272+P2272)),(MAX(-30,(D2272-C2272)))*(L2272/(K2272+L2272))*(P2272/(P2272+O2272)))</f>
        <v>1.11408339889851</v>
      </c>
      <c r="U2272" s="7" t="n">
        <v>43092</v>
      </c>
    </row>
    <row r="2273" customFormat="false" ht="15" hidden="false" customHeight="false" outlineLevel="0" collapsed="false">
      <c r="A2273" s="0" t="s">
        <v>109</v>
      </c>
      <c r="B2273" s="0" t="s">
        <v>91</v>
      </c>
      <c r="C2273" s="0" t="n">
        <v>79</v>
      </c>
      <c r="D2273" s="0" t="n">
        <v>72</v>
      </c>
      <c r="E2273" s="0" t="n">
        <v>29</v>
      </c>
      <c r="F2273" s="0" t="n">
        <v>28</v>
      </c>
      <c r="G2273" s="0" t="n">
        <v>15</v>
      </c>
      <c r="H2273" s="0" t="n">
        <v>12</v>
      </c>
      <c r="I2273" s="0" t="n">
        <v>1</v>
      </c>
      <c r="J2273" s="0" t="n">
        <v>0</v>
      </c>
      <c r="K2273" s="0" t="n">
        <f aca="false">VLOOKUP(A2273,'Team Data'!$A$1:$E$659,2,FALSE())</f>
        <v>19</v>
      </c>
      <c r="L2273" s="0" t="n">
        <f aca="false">VLOOKUP(A2273,'Team Data'!$A$1:$E$659,3,FALSE())</f>
        <v>14</v>
      </c>
      <c r="M2273" s="0" t="n">
        <f aca="false">VLOOKUP(B2273,'Team Data'!$A$1:$E$659,2,FALSE())</f>
        <v>14</v>
      </c>
      <c r="N2273" s="0" t="n">
        <f aca="false">VLOOKUP(B2273,'Team Data'!$A$1:$E$659,3,FALSE())</f>
        <v>18</v>
      </c>
      <c r="O2273" s="0" t="n">
        <f aca="false">VLOOKUP(A2273,'Team Data'!$A$1:$E$659,4,FALSE())</f>
        <v>501</v>
      </c>
      <c r="P2273" s="0" t="n">
        <f aca="false">VLOOKUP(A2273,'Team Data'!$A$1:$E$659,5,FALSE())</f>
        <v>542</v>
      </c>
      <c r="Q2273" s="0" t="n">
        <f aca="false">VLOOKUP(B2273,'Team Data'!$A$1:$E$659,4,FALSE())</f>
        <v>467</v>
      </c>
      <c r="R2273" s="0" t="n">
        <f aca="false">VLOOKUP(B2273,'Team Data'!$A$1:$E$659,5,FALSE())</f>
        <v>496</v>
      </c>
      <c r="S2273" s="0" t="n">
        <f aca="false">IF(I2273=1,(MIN(30,(C2273-D2273)))*(M2273/(M2273+N2273))*(Q2273/(Q2273+R2273)),(MAX(-30,(C2273-D2273)))*(N2273/(M2273+N2273))*(R2273/(R2273+Q2273)))</f>
        <v>1.48513759086189</v>
      </c>
      <c r="T2273" s="0" t="n">
        <f aca="false">IF(J2273=1,(MIN(30,(D2273-C2273)))*(K2273/(K2273+L2273))*(O2273/(O2273+P2273)),(MAX(-30,(D2273-C2273)))*(L2273/(K2273+L2273))*(P2273/(P2273+O2273)))</f>
        <v>-1.54321740898922</v>
      </c>
      <c r="U2273" s="7" t="n">
        <v>43092</v>
      </c>
    </row>
    <row r="2274" customFormat="false" ht="15" hidden="false" customHeight="false" outlineLevel="0" collapsed="false">
      <c r="A2274" s="0" t="s">
        <v>196</v>
      </c>
      <c r="B2274" s="0" t="s">
        <v>218</v>
      </c>
      <c r="C2274" s="0" t="n">
        <v>50</v>
      </c>
      <c r="D2274" s="0" t="n">
        <v>61</v>
      </c>
      <c r="E2274" s="0" t="n">
        <v>34</v>
      </c>
      <c r="F2274" s="0" t="n">
        <v>42</v>
      </c>
      <c r="G2274" s="0" t="n">
        <v>18</v>
      </c>
      <c r="H2274" s="0" t="n">
        <v>15</v>
      </c>
      <c r="I2274" s="0" t="n">
        <v>0</v>
      </c>
      <c r="J2274" s="0" t="n">
        <v>1</v>
      </c>
      <c r="K2274" s="0" t="n">
        <f aca="false">VLOOKUP(A2274,'Team Data'!$A$1:$E$659,2,FALSE())</f>
        <v>14</v>
      </c>
      <c r="L2274" s="0" t="n">
        <f aca="false">VLOOKUP(A2274,'Team Data'!$A$1:$E$659,3,FALSE())</f>
        <v>19</v>
      </c>
      <c r="M2274" s="0" t="n">
        <f aca="false">VLOOKUP(B2274,'Team Data'!$A$1:$E$659,2,FALSE())</f>
        <v>25</v>
      </c>
      <c r="N2274" s="0" t="n">
        <f aca="false">VLOOKUP(B2274,'Team Data'!$A$1:$E$659,3,FALSE())</f>
        <v>7</v>
      </c>
      <c r="O2274" s="0" t="n">
        <f aca="false">VLOOKUP(A2274,'Team Data'!$A$1:$E$659,4,FALSE())</f>
        <v>464</v>
      </c>
      <c r="P2274" s="0" t="n">
        <f aca="false">VLOOKUP(A2274,'Team Data'!$A$1:$E$659,5,FALSE())</f>
        <v>530</v>
      </c>
      <c r="Q2274" s="0" t="n">
        <f aca="false">VLOOKUP(B2274,'Team Data'!$A$1:$E$659,4,FALSE())</f>
        <v>521</v>
      </c>
      <c r="R2274" s="0" t="n">
        <f aca="false">VLOOKUP(B2274,'Team Data'!$A$1:$E$659,5,FALSE())</f>
        <v>531</v>
      </c>
      <c r="S2274" s="0" t="n">
        <f aca="false">IF(I2274=1,(MIN(30,(C2274-D2274)))*(M2274/(M2274+N2274))*(Q2274/(Q2274+R2274)),(MAX(-30,(C2274-D2274)))*(N2274/(M2274+N2274))*(R2274/(R2274+Q2274)))</f>
        <v>-1.21456154942966</v>
      </c>
      <c r="T2274" s="0" t="n">
        <f aca="false">IF(J2274=1,(MIN(30,(D2274-C2274)))*(K2274/(K2274+L2274))*(O2274/(O2274+P2274)),(MAX(-30,(D2274-C2274)))*(L2274/(K2274+L2274))*(P2274/(P2274+O2274)))</f>
        <v>2.17840375586855</v>
      </c>
      <c r="U2274" s="7" t="n">
        <v>43092</v>
      </c>
    </row>
    <row r="2275" customFormat="false" ht="15" hidden="false" customHeight="false" outlineLevel="0" collapsed="false">
      <c r="A2275" s="0" t="s">
        <v>277</v>
      </c>
      <c r="B2275" s="0" t="s">
        <v>285</v>
      </c>
      <c r="C2275" s="0" t="n">
        <v>60</v>
      </c>
      <c r="D2275" s="0" t="n">
        <v>57</v>
      </c>
      <c r="E2275" s="0" t="n">
        <v>39</v>
      </c>
      <c r="F2275" s="0" t="n">
        <v>49</v>
      </c>
      <c r="G2275" s="0" t="n">
        <v>16</v>
      </c>
      <c r="H2275" s="0" t="n">
        <v>16</v>
      </c>
      <c r="I2275" s="0" t="n">
        <v>1</v>
      </c>
      <c r="J2275" s="0" t="n">
        <v>0</v>
      </c>
      <c r="K2275" s="0" t="n">
        <f aca="false">VLOOKUP(A2275,'Team Data'!$A$1:$E$659,2,FALSE())</f>
        <v>26</v>
      </c>
      <c r="L2275" s="0" t="n">
        <f aca="false">VLOOKUP(A2275,'Team Data'!$A$1:$E$659,3,FALSE())</f>
        <v>8</v>
      </c>
      <c r="M2275" s="0" t="n">
        <f aca="false">VLOOKUP(B2275,'Team Data'!$A$1:$E$659,2,FALSE())</f>
        <v>23</v>
      </c>
      <c r="N2275" s="0" t="n">
        <f aca="false">VLOOKUP(B2275,'Team Data'!$A$1:$E$659,3,FALSE())</f>
        <v>14</v>
      </c>
      <c r="O2275" s="0" t="n">
        <f aca="false">VLOOKUP(A2275,'Team Data'!$A$1:$E$659,4,FALSE())</f>
        <v>598</v>
      </c>
      <c r="P2275" s="0" t="n">
        <f aca="false">VLOOKUP(A2275,'Team Data'!$A$1:$E$659,5,FALSE())</f>
        <v>514</v>
      </c>
      <c r="Q2275" s="0" t="n">
        <f aca="false">VLOOKUP(B2275,'Team Data'!$A$1:$E$659,4,FALSE())</f>
        <v>752</v>
      </c>
      <c r="R2275" s="0" t="n">
        <f aca="false">VLOOKUP(B2275,'Team Data'!$A$1:$E$659,5,FALSE())</f>
        <v>485</v>
      </c>
      <c r="S2275" s="0" t="n">
        <f aca="false">IF(I2275=1,(MIN(30,(C2275-D2275)))*(M2275/(M2275+N2275))*(Q2275/(Q2275+R2275)),(MAX(-30,(C2275-D2275)))*(N2275/(M2275+N2275))*(R2275/(R2275+Q2275)))</f>
        <v>1.1336931110577</v>
      </c>
      <c r="T2275" s="0" t="n">
        <f aca="false">IF(J2275=1,(MIN(30,(D2275-C2275)))*(K2275/(K2275+L2275))*(O2275/(O2275+P2275)),(MAX(-30,(D2275-C2275)))*(L2275/(K2275+L2275))*(P2275/(P2275+O2275)))</f>
        <v>-0.326280152348709</v>
      </c>
      <c r="U2275" s="7" t="n">
        <v>43092</v>
      </c>
    </row>
    <row r="2276" customFormat="false" ht="15" hidden="false" customHeight="false" outlineLevel="0" collapsed="false">
      <c r="A2276" s="0" t="s">
        <v>33</v>
      </c>
      <c r="B2276" s="0" t="s">
        <v>219</v>
      </c>
      <c r="C2276" s="0" t="n">
        <v>59</v>
      </c>
      <c r="D2276" s="0" t="n">
        <v>82</v>
      </c>
      <c r="E2276" s="0" t="n">
        <v>44</v>
      </c>
      <c r="F2276" s="0" t="n">
        <v>40</v>
      </c>
      <c r="G2276" s="0" t="n">
        <v>22</v>
      </c>
      <c r="H2276" s="0" t="n">
        <v>17</v>
      </c>
      <c r="I2276" s="0" t="n">
        <v>0</v>
      </c>
      <c r="J2276" s="0" t="n">
        <v>1</v>
      </c>
      <c r="K2276" s="0" t="n">
        <f aca="false">VLOOKUP(A2276,'Team Data'!$A$1:$E$659,2,FALSE())</f>
        <v>20</v>
      </c>
      <c r="L2276" s="0" t="n">
        <f aca="false">VLOOKUP(A2276,'Team Data'!$A$1:$E$659,3,FALSE())</f>
        <v>13</v>
      </c>
      <c r="M2276" s="0" t="n">
        <f aca="false">VLOOKUP(B2276,'Team Data'!$A$1:$E$659,2,FALSE())</f>
        <v>12</v>
      </c>
      <c r="N2276" s="0" t="n">
        <f aca="false">VLOOKUP(B2276,'Team Data'!$A$1:$E$659,3,FALSE())</f>
        <v>20</v>
      </c>
      <c r="O2276" s="0" t="n">
        <f aca="false">VLOOKUP(A2276,'Team Data'!$A$1:$E$659,4,FALSE())</f>
        <v>562</v>
      </c>
      <c r="P2276" s="0" t="n">
        <f aca="false">VLOOKUP(A2276,'Team Data'!$A$1:$E$659,5,FALSE())</f>
        <v>491</v>
      </c>
      <c r="Q2276" s="0" t="n">
        <f aca="false">VLOOKUP(B2276,'Team Data'!$A$1:$E$659,4,FALSE())</f>
        <v>657</v>
      </c>
      <c r="R2276" s="0" t="n">
        <f aca="false">VLOOKUP(B2276,'Team Data'!$A$1:$E$659,5,FALSE())</f>
        <v>413</v>
      </c>
      <c r="S2276" s="0" t="n">
        <f aca="false">IF(I2276=1,(MIN(30,(C2276-D2276)))*(M2276/(M2276+N2276))*(Q2276/(Q2276+R2276)),(MAX(-30,(C2276-D2276)))*(N2276/(M2276+N2276))*(R2276/(R2276+Q2276)))</f>
        <v>-5.54848130841122</v>
      </c>
      <c r="T2276" s="0" t="n">
        <f aca="false">IF(J2276=1,(MIN(30,(D2276-C2276)))*(K2276/(K2276+L2276))*(O2276/(O2276+P2276)),(MAX(-30,(D2276-C2276)))*(L2276/(K2276+L2276))*(P2276/(P2276+O2276)))</f>
        <v>7.43963855074966</v>
      </c>
      <c r="U2276" s="7" t="n">
        <v>43092</v>
      </c>
    </row>
    <row r="2277" customFormat="false" ht="15" hidden="false" customHeight="false" outlineLevel="0" collapsed="false">
      <c r="A2277" s="0" t="s">
        <v>270</v>
      </c>
      <c r="B2277" s="0" t="s">
        <v>134</v>
      </c>
      <c r="C2277" s="0" t="n">
        <v>85</v>
      </c>
      <c r="D2277" s="0" t="n">
        <v>60</v>
      </c>
      <c r="E2277" s="0" t="n">
        <v>41</v>
      </c>
      <c r="F2277" s="0" t="n">
        <v>35</v>
      </c>
      <c r="G2277" s="0" t="n">
        <v>11</v>
      </c>
      <c r="H2277" s="0" t="n">
        <v>15</v>
      </c>
      <c r="I2277" s="0" t="n">
        <v>1</v>
      </c>
      <c r="J2277" s="0" t="n">
        <v>0</v>
      </c>
      <c r="K2277" s="0" t="n">
        <f aca="false">VLOOKUP(A2277,'Team Data'!$A$1:$E$659,2,FALSE())</f>
        <v>28</v>
      </c>
      <c r="L2277" s="0" t="n">
        <f aca="false">VLOOKUP(A2277,'Team Data'!$A$1:$E$659,3,FALSE())</f>
        <v>7</v>
      </c>
      <c r="M2277" s="0" t="n">
        <f aca="false">VLOOKUP(B2277,'Team Data'!$A$1:$E$659,2,FALSE())</f>
        <v>10</v>
      </c>
      <c r="N2277" s="0" t="n">
        <f aca="false">VLOOKUP(B2277,'Team Data'!$A$1:$E$659,3,FALSE())</f>
        <v>22</v>
      </c>
      <c r="O2277" s="0" t="n">
        <f aca="false">VLOOKUP(A2277,'Team Data'!$A$1:$E$659,4,FALSE())</f>
        <v>516</v>
      </c>
      <c r="P2277" s="0" t="n">
        <f aca="false">VLOOKUP(A2277,'Team Data'!$A$1:$E$659,5,FALSE())</f>
        <v>493</v>
      </c>
      <c r="Q2277" s="0" t="n">
        <f aca="false">VLOOKUP(B2277,'Team Data'!$A$1:$E$659,4,FALSE())</f>
        <v>542</v>
      </c>
      <c r="R2277" s="0" t="n">
        <f aca="false">VLOOKUP(B2277,'Team Data'!$A$1:$E$659,5,FALSE())</f>
        <v>420</v>
      </c>
      <c r="S2277" s="0" t="n">
        <f aca="false">IF(I2277=1,(MIN(30,(C2277-D2277)))*(M2277/(M2277+N2277))*(Q2277/(Q2277+R2277)),(MAX(-30,(C2277-D2277)))*(N2277/(M2277+N2277))*(R2277/(R2277+Q2277)))</f>
        <v>4.40163721413721</v>
      </c>
      <c r="T2277" s="0" t="n">
        <f aca="false">IF(J2277=1,(MIN(30,(D2277-C2277)))*(K2277/(K2277+L2277))*(O2277/(O2277+P2277)),(MAX(-30,(D2277-C2277)))*(L2277/(K2277+L2277))*(P2277/(P2277+O2277)))</f>
        <v>-2.44301288404361</v>
      </c>
      <c r="U2277" s="7" t="n">
        <v>43092</v>
      </c>
    </row>
    <row r="2278" customFormat="false" ht="15" hidden="false" customHeight="false" outlineLevel="0" collapsed="false">
      <c r="A2278" s="0" t="s">
        <v>182</v>
      </c>
      <c r="B2278" s="0" t="s">
        <v>97</v>
      </c>
      <c r="C2278" s="0" t="n">
        <v>79</v>
      </c>
      <c r="D2278" s="0" t="n">
        <v>86</v>
      </c>
      <c r="E2278" s="0" t="n">
        <v>36</v>
      </c>
      <c r="F2278" s="0" t="n">
        <v>32</v>
      </c>
      <c r="G2278" s="0" t="n">
        <v>9</v>
      </c>
      <c r="H2278" s="0" t="n">
        <v>12</v>
      </c>
      <c r="I2278" s="0" t="n">
        <v>0</v>
      </c>
      <c r="J2278" s="0" t="n">
        <v>1</v>
      </c>
      <c r="K2278" s="0" t="n">
        <f aca="false">VLOOKUP(A2278,'Team Data'!$A$1:$E$659,2,FALSE())</f>
        <v>13</v>
      </c>
      <c r="L2278" s="0" t="n">
        <f aca="false">VLOOKUP(A2278,'Team Data'!$A$1:$E$659,3,FALSE())</f>
        <v>19</v>
      </c>
      <c r="M2278" s="0" t="n">
        <f aca="false">VLOOKUP(B2278,'Team Data'!$A$1:$E$659,2,FALSE())</f>
        <v>16</v>
      </c>
      <c r="N2278" s="0" t="n">
        <f aca="false">VLOOKUP(B2278,'Team Data'!$A$1:$E$659,3,FALSE())</f>
        <v>17</v>
      </c>
      <c r="O2278" s="0" t="n">
        <f aca="false">VLOOKUP(A2278,'Team Data'!$A$1:$E$659,4,FALSE())</f>
        <v>406</v>
      </c>
      <c r="P2278" s="0" t="n">
        <f aca="false">VLOOKUP(A2278,'Team Data'!$A$1:$E$659,5,FALSE())</f>
        <v>575</v>
      </c>
      <c r="Q2278" s="0" t="n">
        <f aca="false">VLOOKUP(B2278,'Team Data'!$A$1:$E$659,4,FALSE())</f>
        <v>539</v>
      </c>
      <c r="R2278" s="0" t="n">
        <f aca="false">VLOOKUP(B2278,'Team Data'!$A$1:$E$659,5,FALSE())</f>
        <v>535</v>
      </c>
      <c r="S2278" s="0" t="n">
        <f aca="false">IF(I2278=1,(MIN(30,(C2278-D2278)))*(M2278/(M2278+N2278))*(Q2278/(Q2278+R2278)),(MAX(-30,(C2278-D2278)))*(N2278/(M2278+N2278))*(R2278/(R2278+Q2278)))</f>
        <v>-1.79631510637097</v>
      </c>
      <c r="T2278" s="0" t="n">
        <f aca="false">IF(J2278=1,(MIN(30,(D2278-C2278)))*(K2278/(K2278+L2278))*(O2278/(O2278+P2278)),(MAX(-30,(D2278-C2278)))*(L2278/(K2278+L2278))*(P2278/(P2278+O2278)))</f>
        <v>1.17692405708461</v>
      </c>
      <c r="U2278" s="7" t="n">
        <v>43092</v>
      </c>
    </row>
    <row r="2279" customFormat="false" ht="15" hidden="false" customHeight="false" outlineLevel="0" collapsed="false">
      <c r="A2279" s="0" t="s">
        <v>272</v>
      </c>
      <c r="B2279" s="0" t="s">
        <v>251</v>
      </c>
      <c r="C2279" s="0" t="n">
        <v>48</v>
      </c>
      <c r="D2279" s="0" t="n">
        <v>78</v>
      </c>
      <c r="E2279" s="0" t="n">
        <v>28</v>
      </c>
      <c r="F2279" s="0" t="n">
        <v>37</v>
      </c>
      <c r="G2279" s="0" t="n">
        <v>11</v>
      </c>
      <c r="H2279" s="0" t="n">
        <v>9</v>
      </c>
      <c r="I2279" s="0" t="n">
        <v>0</v>
      </c>
      <c r="J2279" s="0" t="n">
        <v>1</v>
      </c>
      <c r="K2279" s="0" t="n">
        <f aca="false">VLOOKUP(A2279,'Team Data'!$A$1:$E$659,2,FALSE())</f>
        <v>14</v>
      </c>
      <c r="L2279" s="0" t="n">
        <f aca="false">VLOOKUP(A2279,'Team Data'!$A$1:$E$659,3,FALSE())</f>
        <v>17</v>
      </c>
      <c r="M2279" s="0" t="n">
        <f aca="false">VLOOKUP(B2279,'Team Data'!$A$1:$E$659,2,FALSE())</f>
        <v>16</v>
      </c>
      <c r="N2279" s="0" t="n">
        <f aca="false">VLOOKUP(B2279,'Team Data'!$A$1:$E$659,3,FALSE())</f>
        <v>15</v>
      </c>
      <c r="O2279" s="0" t="n">
        <f aca="false">VLOOKUP(A2279,'Team Data'!$A$1:$E$659,4,FALSE())</f>
        <v>453</v>
      </c>
      <c r="P2279" s="0" t="n">
        <f aca="false">VLOOKUP(A2279,'Team Data'!$A$1:$E$659,5,FALSE())</f>
        <v>480</v>
      </c>
      <c r="Q2279" s="0" t="n">
        <f aca="false">VLOOKUP(B2279,'Team Data'!$A$1:$E$659,4,FALSE())</f>
        <v>519</v>
      </c>
      <c r="R2279" s="0" t="n">
        <f aca="false">VLOOKUP(B2279,'Team Data'!$A$1:$E$659,5,FALSE())</f>
        <v>461</v>
      </c>
      <c r="S2279" s="0" t="n">
        <f aca="false">IF(I2279=1,(MIN(30,(C2279-D2279)))*(M2279/(M2279+N2279))*(Q2279/(Q2279+R2279)),(MAX(-30,(C2279-D2279)))*(N2279/(M2279+N2279))*(R2279/(R2279+Q2279)))</f>
        <v>-6.8285055957867</v>
      </c>
      <c r="T2279" s="0" t="n">
        <f aca="false">IF(J2279=1,(MIN(30,(D2279-C2279)))*(K2279/(K2279+L2279))*(O2279/(O2279+P2279)),(MAX(-30,(D2279-C2279)))*(L2279/(K2279+L2279))*(P2279/(P2279+O2279)))</f>
        <v>6.57815579296753</v>
      </c>
      <c r="U2279" s="7" t="n">
        <v>43092</v>
      </c>
    </row>
    <row r="2280" customFormat="false" ht="15" hidden="false" customHeight="false" outlineLevel="0" collapsed="false">
      <c r="A2280" s="0" t="s">
        <v>49</v>
      </c>
      <c r="B2280" s="0" t="s">
        <v>57</v>
      </c>
      <c r="C2280" s="0" t="n">
        <v>67</v>
      </c>
      <c r="D2280" s="0" t="n">
        <v>65</v>
      </c>
      <c r="E2280" s="0" t="n">
        <v>28</v>
      </c>
      <c r="F2280" s="0" t="n">
        <v>31</v>
      </c>
      <c r="G2280" s="0" t="n">
        <v>13</v>
      </c>
      <c r="H2280" s="0" t="n">
        <v>15</v>
      </c>
      <c r="I2280" s="0" t="n">
        <v>1</v>
      </c>
      <c r="J2280" s="0" t="n">
        <v>0</v>
      </c>
      <c r="K2280" s="0" t="n">
        <f aca="false">VLOOKUP(A2280,'Team Data'!$A$1:$E$659,2,FALSE())</f>
        <v>26</v>
      </c>
      <c r="L2280" s="0" t="n">
        <f aca="false">VLOOKUP(A2280,'Team Data'!$A$1:$E$659,3,FALSE())</f>
        <v>8</v>
      </c>
      <c r="M2280" s="0" t="n">
        <f aca="false">VLOOKUP(B2280,'Team Data'!$A$1:$E$659,2,FALSE())</f>
        <v>14</v>
      </c>
      <c r="N2280" s="0" t="n">
        <f aca="false">VLOOKUP(B2280,'Team Data'!$A$1:$E$659,3,FALSE())</f>
        <v>18</v>
      </c>
      <c r="O2280" s="0" t="n">
        <f aca="false">VLOOKUP(A2280,'Team Data'!$A$1:$E$659,4,FALSE())</f>
        <v>508</v>
      </c>
      <c r="P2280" s="0" t="n">
        <f aca="false">VLOOKUP(A2280,'Team Data'!$A$1:$E$659,5,FALSE())</f>
        <v>524</v>
      </c>
      <c r="Q2280" s="0" t="n">
        <f aca="false">VLOOKUP(B2280,'Team Data'!$A$1:$E$659,4,FALSE())</f>
        <v>500</v>
      </c>
      <c r="R2280" s="0" t="n">
        <f aca="false">VLOOKUP(B2280,'Team Data'!$A$1:$E$659,5,FALSE())</f>
        <v>464</v>
      </c>
      <c r="S2280" s="0" t="n">
        <f aca="false">IF(I2280=1,(MIN(30,(C2280-D2280)))*(M2280/(M2280+N2280))*(Q2280/(Q2280+R2280)),(MAX(-30,(C2280-D2280)))*(N2280/(M2280+N2280))*(R2280/(R2280+Q2280)))</f>
        <v>0.453838174273859</v>
      </c>
      <c r="T2280" s="0" t="n">
        <f aca="false">IF(J2280=1,(MIN(30,(D2280-C2280)))*(K2280/(K2280+L2280))*(O2280/(O2280+P2280)),(MAX(-30,(D2280-C2280)))*(L2280/(K2280+L2280))*(P2280/(P2280+O2280)))</f>
        <v>-0.238942088463292</v>
      </c>
      <c r="U2280" s="7" t="n">
        <v>43092</v>
      </c>
    </row>
    <row r="2281" customFormat="false" ht="15" hidden="false" customHeight="false" outlineLevel="0" collapsed="false">
      <c r="A2281" s="0" t="s">
        <v>45</v>
      </c>
      <c r="B2281" s="0" t="s">
        <v>243</v>
      </c>
      <c r="C2281" s="0" t="n">
        <v>76</v>
      </c>
      <c r="D2281" s="0" t="n">
        <v>62</v>
      </c>
      <c r="E2281" s="0" t="n">
        <v>37</v>
      </c>
      <c r="F2281" s="0" t="n">
        <v>32</v>
      </c>
      <c r="G2281" s="0" t="n">
        <v>18</v>
      </c>
      <c r="H2281" s="0" t="n">
        <v>15</v>
      </c>
      <c r="I2281" s="0" t="n">
        <v>1</v>
      </c>
      <c r="J2281" s="0" t="n">
        <v>0</v>
      </c>
      <c r="K2281" s="0" t="n">
        <f aca="false">VLOOKUP(A2281,'Team Data'!$A$1:$E$659,2,FALSE())</f>
        <v>21</v>
      </c>
      <c r="L2281" s="0" t="n">
        <f aca="false">VLOOKUP(A2281,'Team Data'!$A$1:$E$659,3,FALSE())</f>
        <v>12</v>
      </c>
      <c r="M2281" s="0" t="n">
        <f aca="false">VLOOKUP(B2281,'Team Data'!$A$1:$E$659,2,FALSE())</f>
        <v>16</v>
      </c>
      <c r="N2281" s="0" t="n">
        <f aca="false">VLOOKUP(B2281,'Team Data'!$A$1:$E$659,3,FALSE())</f>
        <v>17</v>
      </c>
      <c r="O2281" s="0" t="n">
        <f aca="false">VLOOKUP(A2281,'Team Data'!$A$1:$E$659,4,FALSE())</f>
        <v>497</v>
      </c>
      <c r="P2281" s="0" t="n">
        <f aca="false">VLOOKUP(A2281,'Team Data'!$A$1:$E$659,5,FALSE())</f>
        <v>569</v>
      </c>
      <c r="Q2281" s="0" t="n">
        <f aca="false">VLOOKUP(B2281,'Team Data'!$A$1:$E$659,4,FALSE())</f>
        <v>525</v>
      </c>
      <c r="R2281" s="0" t="n">
        <f aca="false">VLOOKUP(B2281,'Team Data'!$A$1:$E$659,5,FALSE())</f>
        <v>540</v>
      </c>
      <c r="S2281" s="0" t="n">
        <f aca="false">IF(I2281=1,(MIN(30,(C2281-D2281)))*(M2281/(M2281+N2281))*(Q2281/(Q2281+R2281)),(MAX(-30,(C2281-D2281)))*(N2281/(M2281+N2281))*(R2281/(R2281+Q2281)))</f>
        <v>3.34613743064447</v>
      </c>
      <c r="T2281" s="0" t="n">
        <f aca="false">IF(J2281=1,(MIN(30,(D2281-C2281)))*(K2281/(K2281+L2281))*(O2281/(O2281+P2281)),(MAX(-30,(D2281-C2281)))*(L2281/(K2281+L2281))*(P2281/(P2281+O2281)))</f>
        <v>-2.71738018079481</v>
      </c>
      <c r="U2281" s="7" t="n">
        <v>43092</v>
      </c>
    </row>
    <row r="2282" customFormat="false" ht="15" hidden="false" customHeight="false" outlineLevel="0" collapsed="false">
      <c r="A2282" s="0" t="s">
        <v>184</v>
      </c>
      <c r="B2282" s="0" t="s">
        <v>72</v>
      </c>
      <c r="C2282" s="0" t="n">
        <v>81</v>
      </c>
      <c r="D2282" s="0" t="n">
        <v>72</v>
      </c>
      <c r="E2282" s="0" t="n">
        <v>36</v>
      </c>
      <c r="F2282" s="0" t="n">
        <v>32</v>
      </c>
      <c r="G2282" s="0" t="n">
        <v>13</v>
      </c>
      <c r="H2282" s="0" t="n">
        <v>15</v>
      </c>
      <c r="I2282" s="0" t="n">
        <v>1</v>
      </c>
      <c r="J2282" s="0" t="n">
        <v>0</v>
      </c>
      <c r="K2282" s="0" t="n">
        <f aca="false">VLOOKUP(A2282,'Team Data'!$A$1:$E$659,2,FALSE())</f>
        <v>26</v>
      </c>
      <c r="L2282" s="0" t="n">
        <f aca="false">VLOOKUP(A2282,'Team Data'!$A$1:$E$659,3,FALSE())</f>
        <v>6</v>
      </c>
      <c r="M2282" s="0" t="n">
        <f aca="false">VLOOKUP(B2282,'Team Data'!$A$1:$E$659,2,FALSE())</f>
        <v>8</v>
      </c>
      <c r="N2282" s="0" t="n">
        <f aca="false">VLOOKUP(B2282,'Team Data'!$A$1:$E$659,3,FALSE())</f>
        <v>24</v>
      </c>
      <c r="O2282" s="0" t="n">
        <f aca="false">VLOOKUP(A2282,'Team Data'!$A$1:$E$659,4,FALSE())</f>
        <v>495</v>
      </c>
      <c r="P2282" s="0" t="n">
        <f aca="false">VLOOKUP(A2282,'Team Data'!$A$1:$E$659,5,FALSE())</f>
        <v>480</v>
      </c>
      <c r="Q2282" s="0" t="n">
        <f aca="false">VLOOKUP(B2282,'Team Data'!$A$1:$E$659,4,FALSE())</f>
        <v>529</v>
      </c>
      <c r="R2282" s="0" t="n">
        <f aca="false">VLOOKUP(B2282,'Team Data'!$A$1:$E$659,5,FALSE())</f>
        <v>470</v>
      </c>
      <c r="S2282" s="0" t="n">
        <f aca="false">IF(I2282=1,(MIN(30,(C2282-D2282)))*(M2282/(M2282+N2282))*(Q2282/(Q2282+R2282)),(MAX(-30,(C2282-D2282)))*(N2282/(M2282+N2282))*(R2282/(R2282+Q2282)))</f>
        <v>1.19144144144144</v>
      </c>
      <c r="T2282" s="0" t="n">
        <f aca="false">IF(J2282=1,(MIN(30,(D2282-C2282)))*(K2282/(K2282+L2282))*(O2282/(O2282+P2282)),(MAX(-30,(D2282-C2282)))*(L2282/(K2282+L2282))*(P2282/(P2282+O2282)))</f>
        <v>-0.830769230769231</v>
      </c>
      <c r="U2282" s="7" t="n">
        <v>43092</v>
      </c>
    </row>
    <row r="2283" customFormat="false" ht="15" hidden="false" customHeight="false" outlineLevel="0" collapsed="false">
      <c r="A2283" s="0" t="s">
        <v>318</v>
      </c>
      <c r="B2283" s="0" t="s">
        <v>117</v>
      </c>
      <c r="C2283" s="0" t="n">
        <v>75</v>
      </c>
      <c r="D2283" s="0" t="n">
        <v>80</v>
      </c>
      <c r="E2283" s="0" t="n">
        <v>37</v>
      </c>
      <c r="F2283" s="0" t="n">
        <v>34</v>
      </c>
      <c r="G2283" s="0" t="n">
        <v>18</v>
      </c>
      <c r="H2283" s="0" t="n">
        <v>14</v>
      </c>
      <c r="I2283" s="0" t="n">
        <v>0</v>
      </c>
      <c r="J2283" s="0" t="n">
        <v>1</v>
      </c>
      <c r="K2283" s="0" t="n">
        <f aca="false">VLOOKUP(A2283,'Team Data'!$A$1:$E$659,2,FALSE())</f>
        <v>11</v>
      </c>
      <c r="L2283" s="0" t="n">
        <f aca="false">VLOOKUP(A2283,'Team Data'!$A$1:$E$659,3,FALSE())</f>
        <v>21</v>
      </c>
      <c r="M2283" s="0" t="n">
        <f aca="false">VLOOKUP(B2283,'Team Data'!$A$1:$E$659,2,FALSE())</f>
        <v>10</v>
      </c>
      <c r="N2283" s="0" t="n">
        <f aca="false">VLOOKUP(B2283,'Team Data'!$A$1:$E$659,3,FALSE())</f>
        <v>23</v>
      </c>
      <c r="O2283" s="0" t="n">
        <f aca="false">VLOOKUP(A2283,'Team Data'!$A$1:$E$659,4,FALSE())</f>
        <v>542</v>
      </c>
      <c r="P2283" s="0" t="n">
        <f aca="false">VLOOKUP(A2283,'Team Data'!$A$1:$E$659,5,FALSE())</f>
        <v>440</v>
      </c>
      <c r="Q2283" s="0" t="n">
        <f aca="false">VLOOKUP(B2283,'Team Data'!$A$1:$E$659,4,FALSE())</f>
        <v>452</v>
      </c>
      <c r="R2283" s="0" t="n">
        <f aca="false">VLOOKUP(B2283,'Team Data'!$A$1:$E$659,5,FALSE())</f>
        <v>578</v>
      </c>
      <c r="S2283" s="0" t="n">
        <f aca="false">IF(I2283=1,(MIN(30,(C2283-D2283)))*(M2283/(M2283+N2283))*(Q2283/(Q2283+R2283)),(MAX(-30,(C2283-D2283)))*(N2283/(M2283+N2283))*(R2283/(R2283+Q2283)))</f>
        <v>-1.9555751691674</v>
      </c>
      <c r="T2283" s="0" t="n">
        <f aca="false">IF(J2283=1,(MIN(30,(D2283-C2283)))*(K2283/(K2283+L2283))*(O2283/(O2283+P2283)),(MAX(-30,(D2283-C2283)))*(L2283/(K2283+L2283))*(P2283/(P2283+O2283)))</f>
        <v>0.948637983706721</v>
      </c>
      <c r="U2283" s="7" t="n">
        <v>43092</v>
      </c>
    </row>
    <row r="2284" customFormat="false" ht="15" hidden="false" customHeight="false" outlineLevel="0" collapsed="false">
      <c r="A2284" s="0" t="s">
        <v>246</v>
      </c>
      <c r="B2284" s="0" t="s">
        <v>48</v>
      </c>
      <c r="C2284" s="0" t="n">
        <v>52</v>
      </c>
      <c r="D2284" s="0" t="n">
        <v>70</v>
      </c>
      <c r="E2284" s="0" t="n">
        <v>39</v>
      </c>
      <c r="F2284" s="0" t="n">
        <v>44</v>
      </c>
      <c r="G2284" s="0" t="n">
        <v>19</v>
      </c>
      <c r="H2284" s="0" t="n">
        <v>12</v>
      </c>
      <c r="I2284" s="0" t="n">
        <v>0</v>
      </c>
      <c r="J2284" s="0" t="n">
        <v>1</v>
      </c>
      <c r="K2284" s="0" t="n">
        <f aca="false">VLOOKUP(A2284,'Team Data'!$A$1:$E$659,2,FALSE())</f>
        <v>9</v>
      </c>
      <c r="L2284" s="0" t="n">
        <f aca="false">VLOOKUP(A2284,'Team Data'!$A$1:$E$659,3,FALSE())</f>
        <v>21</v>
      </c>
      <c r="M2284" s="0" t="n">
        <f aca="false">VLOOKUP(B2284,'Team Data'!$A$1:$E$659,2,FALSE())</f>
        <v>21</v>
      </c>
      <c r="N2284" s="0" t="n">
        <f aca="false">VLOOKUP(B2284,'Team Data'!$A$1:$E$659,3,FALSE())</f>
        <v>15</v>
      </c>
      <c r="O2284" s="0" t="n">
        <f aca="false">VLOOKUP(A2284,'Team Data'!$A$1:$E$659,4,FALSE())</f>
        <v>497</v>
      </c>
      <c r="P2284" s="0" t="n">
        <f aca="false">VLOOKUP(A2284,'Team Data'!$A$1:$E$659,5,FALSE())</f>
        <v>467</v>
      </c>
      <c r="Q2284" s="0" t="n">
        <f aca="false">VLOOKUP(B2284,'Team Data'!$A$1:$E$659,4,FALSE())</f>
        <v>577</v>
      </c>
      <c r="R2284" s="0" t="n">
        <f aca="false">VLOOKUP(B2284,'Team Data'!$A$1:$E$659,5,FALSE())</f>
        <v>521</v>
      </c>
      <c r="S2284" s="0" t="n">
        <f aca="false">IF(I2284=1,(MIN(30,(C2284-D2284)))*(M2284/(M2284+N2284))*(Q2284/(Q2284+R2284)),(MAX(-30,(C2284-D2284)))*(N2284/(M2284+N2284))*(R2284/(R2284+Q2284)))</f>
        <v>-3.55874316939891</v>
      </c>
      <c r="T2284" s="0" t="n">
        <f aca="false">IF(J2284=1,(MIN(30,(D2284-C2284)))*(K2284/(K2284+L2284))*(O2284/(O2284+P2284)),(MAX(-30,(D2284-C2284)))*(L2284/(K2284+L2284))*(P2284/(P2284+O2284)))</f>
        <v>2.78402489626556</v>
      </c>
      <c r="U2284" s="7" t="n">
        <v>43092</v>
      </c>
    </row>
    <row r="2285" customFormat="false" ht="15" hidden="false" customHeight="false" outlineLevel="0" collapsed="false">
      <c r="A2285" s="0" t="s">
        <v>183</v>
      </c>
      <c r="B2285" s="0" t="s">
        <v>62</v>
      </c>
      <c r="C2285" s="0" t="n">
        <v>66</v>
      </c>
      <c r="D2285" s="0" t="n">
        <v>53</v>
      </c>
      <c r="E2285" s="0" t="n">
        <v>36</v>
      </c>
      <c r="F2285" s="0" t="n">
        <v>38</v>
      </c>
      <c r="G2285" s="0" t="n">
        <v>12</v>
      </c>
      <c r="H2285" s="0" t="n">
        <v>14</v>
      </c>
      <c r="I2285" s="0" t="n">
        <v>1</v>
      </c>
      <c r="J2285" s="0" t="n">
        <v>0</v>
      </c>
      <c r="K2285" s="0" t="n">
        <f aca="false">VLOOKUP(A2285,'Team Data'!$A$1:$E$659,2,FALSE())</f>
        <v>18</v>
      </c>
      <c r="L2285" s="0" t="n">
        <f aca="false">VLOOKUP(A2285,'Team Data'!$A$1:$E$659,3,FALSE())</f>
        <v>13</v>
      </c>
      <c r="M2285" s="0" t="n">
        <f aca="false">VLOOKUP(B2285,'Team Data'!$A$1:$E$659,2,FALSE())</f>
        <v>5</v>
      </c>
      <c r="N2285" s="0" t="n">
        <f aca="false">VLOOKUP(B2285,'Team Data'!$A$1:$E$659,3,FALSE())</f>
        <v>27</v>
      </c>
      <c r="O2285" s="0" t="n">
        <f aca="false">VLOOKUP(A2285,'Team Data'!$A$1:$E$659,4,FALSE())</f>
        <v>392</v>
      </c>
      <c r="P2285" s="0" t="n">
        <f aca="false">VLOOKUP(A2285,'Team Data'!$A$1:$E$659,5,FALSE())</f>
        <v>532</v>
      </c>
      <c r="Q2285" s="0" t="n">
        <f aca="false">VLOOKUP(B2285,'Team Data'!$A$1:$E$659,4,FALSE())</f>
        <v>512</v>
      </c>
      <c r="R2285" s="0" t="n">
        <f aca="false">VLOOKUP(B2285,'Team Data'!$A$1:$E$659,5,FALSE())</f>
        <v>548</v>
      </c>
      <c r="S2285" s="0" t="n">
        <f aca="false">IF(I2285=1,(MIN(30,(C2285-D2285)))*(M2285/(M2285+N2285))*(Q2285/(Q2285+R2285)),(MAX(-30,(C2285-D2285)))*(N2285/(M2285+N2285))*(R2285/(R2285+Q2285)))</f>
        <v>0.981132075471698</v>
      </c>
      <c r="T2285" s="0" t="n">
        <f aca="false">IF(J2285=1,(MIN(30,(D2285-C2285)))*(K2285/(K2285+L2285))*(O2285/(O2285+P2285)),(MAX(-30,(D2285-C2285)))*(L2285/(K2285+L2285))*(P2285/(P2285+O2285)))</f>
        <v>-3.13880742913001</v>
      </c>
      <c r="U2285" s="7" t="n">
        <v>43092</v>
      </c>
    </row>
    <row r="2286" customFormat="false" ht="15" hidden="false" customHeight="false" outlineLevel="0" collapsed="false">
      <c r="A2286" s="0" t="s">
        <v>80</v>
      </c>
      <c r="B2286" s="0" t="s">
        <v>160</v>
      </c>
      <c r="C2286" s="0" t="n">
        <v>71</v>
      </c>
      <c r="D2286" s="0" t="n">
        <v>91</v>
      </c>
      <c r="E2286" s="0" t="n">
        <v>32</v>
      </c>
      <c r="F2286" s="0" t="n">
        <v>37</v>
      </c>
      <c r="G2286" s="0" t="n">
        <v>12</v>
      </c>
      <c r="H2286" s="0" t="n">
        <v>20</v>
      </c>
      <c r="I2286" s="0" t="n">
        <v>0</v>
      </c>
      <c r="J2286" s="0" t="n">
        <v>1</v>
      </c>
      <c r="K2286" s="0" t="n">
        <f aca="false">VLOOKUP(A2286,'Team Data'!$A$1:$E$659,2,FALSE())</f>
        <v>11</v>
      </c>
      <c r="L2286" s="0" t="n">
        <f aca="false">VLOOKUP(A2286,'Team Data'!$A$1:$E$659,3,FALSE())</f>
        <v>20</v>
      </c>
      <c r="M2286" s="0" t="n">
        <f aca="false">VLOOKUP(B2286,'Team Data'!$A$1:$E$659,2,FALSE())</f>
        <v>25</v>
      </c>
      <c r="N2286" s="0" t="n">
        <f aca="false">VLOOKUP(B2286,'Team Data'!$A$1:$E$659,3,FALSE())</f>
        <v>11</v>
      </c>
      <c r="O2286" s="0" t="n">
        <f aca="false">VLOOKUP(A2286,'Team Data'!$A$1:$E$659,4,FALSE())</f>
        <v>481</v>
      </c>
      <c r="P2286" s="0" t="n">
        <f aca="false">VLOOKUP(A2286,'Team Data'!$A$1:$E$659,5,FALSE())</f>
        <v>462</v>
      </c>
      <c r="Q2286" s="0" t="n">
        <f aca="false">VLOOKUP(B2286,'Team Data'!$A$1:$E$659,4,FALSE())</f>
        <v>620</v>
      </c>
      <c r="R2286" s="0" t="n">
        <f aca="false">VLOOKUP(B2286,'Team Data'!$A$1:$E$659,5,FALSE())</f>
        <v>535</v>
      </c>
      <c r="S2286" s="0" t="n">
        <f aca="false">IF(I2286=1,(MIN(30,(C2286-D2286)))*(M2286/(M2286+N2286))*(Q2286/(Q2286+R2286)),(MAX(-30,(C2286-D2286)))*(N2286/(M2286+N2286))*(R2286/(R2286+Q2286)))</f>
        <v>-2.83068783068783</v>
      </c>
      <c r="T2286" s="0" t="n">
        <f aca="false">IF(J2286=1,(MIN(30,(D2286-C2286)))*(K2286/(K2286+L2286))*(O2286/(O2286+P2286)),(MAX(-30,(D2286-C2286)))*(L2286/(K2286+L2286))*(P2286/(P2286+O2286)))</f>
        <v>3.61988164061164</v>
      </c>
      <c r="U2286" s="7" t="n">
        <v>43092</v>
      </c>
    </row>
    <row r="2287" customFormat="false" ht="15" hidden="false" customHeight="false" outlineLevel="0" collapsed="false">
      <c r="A2287" s="0" t="s">
        <v>140</v>
      </c>
      <c r="B2287" s="0" t="s">
        <v>36</v>
      </c>
      <c r="C2287" s="0" t="n">
        <v>81</v>
      </c>
      <c r="D2287" s="0" t="n">
        <v>88</v>
      </c>
      <c r="E2287" s="0" t="n">
        <v>31</v>
      </c>
      <c r="F2287" s="0" t="n">
        <v>38</v>
      </c>
      <c r="G2287" s="0" t="n">
        <v>10</v>
      </c>
      <c r="H2287" s="0" t="n">
        <v>17</v>
      </c>
      <c r="I2287" s="0" t="n">
        <v>0</v>
      </c>
      <c r="J2287" s="0" t="n">
        <v>1</v>
      </c>
      <c r="K2287" s="0" t="n">
        <f aca="false">VLOOKUP(A2287,'Team Data'!$A$1:$E$659,2,FALSE())</f>
        <v>13</v>
      </c>
      <c r="L2287" s="0" t="n">
        <f aca="false">VLOOKUP(A2287,'Team Data'!$A$1:$E$659,3,FALSE())</f>
        <v>19</v>
      </c>
      <c r="M2287" s="0" t="n">
        <f aca="false">VLOOKUP(B2287,'Team Data'!$A$1:$E$659,2,FALSE())</f>
        <v>25</v>
      </c>
      <c r="N2287" s="0" t="n">
        <f aca="false">VLOOKUP(B2287,'Team Data'!$A$1:$E$659,3,FALSE())</f>
        <v>10</v>
      </c>
      <c r="O2287" s="0" t="n">
        <f aca="false">VLOOKUP(A2287,'Team Data'!$A$1:$E$659,4,FALSE())</f>
        <v>557</v>
      </c>
      <c r="P2287" s="0" t="n">
        <f aca="false">VLOOKUP(A2287,'Team Data'!$A$1:$E$659,5,FALSE())</f>
        <v>489</v>
      </c>
      <c r="Q2287" s="0" t="n">
        <f aca="false">VLOOKUP(B2287,'Team Data'!$A$1:$E$659,4,FALSE())</f>
        <v>540</v>
      </c>
      <c r="R2287" s="0" t="n">
        <f aca="false">VLOOKUP(B2287,'Team Data'!$A$1:$E$659,5,FALSE())</f>
        <v>573</v>
      </c>
      <c r="S2287" s="0" t="n">
        <f aca="false">IF(I2287=1,(MIN(30,(C2287-D2287)))*(M2287/(M2287+N2287))*(Q2287/(Q2287+R2287)),(MAX(-30,(C2287-D2287)))*(N2287/(M2287+N2287))*(R2287/(R2287+Q2287)))</f>
        <v>-1.02964959568733</v>
      </c>
      <c r="T2287" s="0" t="n">
        <f aca="false">IF(J2287=1,(MIN(30,(D2287-C2287)))*(K2287/(K2287+L2287))*(O2287/(O2287+P2287)),(MAX(-30,(D2287-C2287)))*(L2287/(K2287+L2287))*(P2287/(P2287+O2287)))</f>
        <v>1.51431046845124</v>
      </c>
      <c r="U2287" s="7" t="n">
        <v>43092</v>
      </c>
    </row>
    <row r="2288" customFormat="false" ht="15" hidden="false" customHeight="false" outlineLevel="0" collapsed="false">
      <c r="A2288" s="0" t="s">
        <v>210</v>
      </c>
      <c r="B2288" s="0" t="s">
        <v>216</v>
      </c>
      <c r="C2288" s="0" t="n">
        <v>78</v>
      </c>
      <c r="D2288" s="0" t="n">
        <v>104</v>
      </c>
      <c r="E2288" s="0" t="n">
        <v>32</v>
      </c>
      <c r="F2288" s="0" t="n">
        <v>32</v>
      </c>
      <c r="G2288" s="0" t="n">
        <v>14</v>
      </c>
      <c r="H2288" s="0" t="n">
        <v>13</v>
      </c>
      <c r="I2288" s="0" t="n">
        <v>0</v>
      </c>
      <c r="J2288" s="0" t="n">
        <v>1</v>
      </c>
      <c r="K2288" s="0" t="n">
        <f aca="false">VLOOKUP(A2288,'Team Data'!$A$1:$E$659,2,FALSE())</f>
        <v>15</v>
      </c>
      <c r="L2288" s="0" t="n">
        <f aca="false">VLOOKUP(A2288,'Team Data'!$A$1:$E$659,3,FALSE())</f>
        <v>16</v>
      </c>
      <c r="M2288" s="0" t="n">
        <f aca="false">VLOOKUP(B2288,'Team Data'!$A$1:$E$659,2,FALSE())</f>
        <v>18</v>
      </c>
      <c r="N2288" s="0" t="n">
        <f aca="false">VLOOKUP(B2288,'Team Data'!$A$1:$E$659,3,FALSE())</f>
        <v>14</v>
      </c>
      <c r="O2288" s="0" t="n">
        <f aca="false">VLOOKUP(A2288,'Team Data'!$A$1:$E$659,4,FALSE())</f>
        <v>541</v>
      </c>
      <c r="P2288" s="0" t="n">
        <f aca="false">VLOOKUP(A2288,'Team Data'!$A$1:$E$659,5,FALSE())</f>
        <v>455</v>
      </c>
      <c r="Q2288" s="0" t="n">
        <f aca="false">VLOOKUP(B2288,'Team Data'!$A$1:$E$659,4,FALSE())</f>
        <v>650</v>
      </c>
      <c r="R2288" s="0" t="n">
        <f aca="false">VLOOKUP(B2288,'Team Data'!$A$1:$E$659,5,FALSE())</f>
        <v>442</v>
      </c>
      <c r="S2288" s="0" t="n">
        <f aca="false">IF(I2288=1,(MIN(30,(C2288-D2288)))*(M2288/(M2288+N2288))*(Q2288/(Q2288+R2288)),(MAX(-30,(C2288-D2288)))*(N2288/(M2288+N2288))*(R2288/(R2288+Q2288)))</f>
        <v>-4.60416666666667</v>
      </c>
      <c r="T2288" s="0" t="n">
        <f aca="false">IF(J2288=1,(MIN(30,(D2288-C2288)))*(K2288/(K2288+L2288))*(O2288/(O2288+P2288)),(MAX(-30,(D2288-C2288)))*(L2288/(K2288+L2288))*(P2288/(P2288+O2288)))</f>
        <v>6.83346288379324</v>
      </c>
      <c r="U2288" s="7" t="n">
        <v>43092</v>
      </c>
    </row>
    <row r="2289" customFormat="false" ht="15" hidden="false" customHeight="false" outlineLevel="0" collapsed="false">
      <c r="A2289" s="0" t="s">
        <v>108</v>
      </c>
      <c r="B2289" s="0" t="s">
        <v>335</v>
      </c>
      <c r="C2289" s="0" t="n">
        <v>48</v>
      </c>
      <c r="D2289" s="0" t="n">
        <v>82</v>
      </c>
      <c r="E2289" s="0" t="n">
        <v>32</v>
      </c>
      <c r="F2289" s="0" t="n">
        <v>46</v>
      </c>
      <c r="G2289" s="0" t="n">
        <v>14</v>
      </c>
      <c r="H2289" s="0" t="n">
        <v>8</v>
      </c>
      <c r="I2289" s="0" t="n">
        <v>0</v>
      </c>
      <c r="J2289" s="0" t="n">
        <v>1</v>
      </c>
      <c r="K2289" s="0" t="n">
        <f aca="false">VLOOKUP(A2289,'Team Data'!$A$1:$E$659,2,FALSE())</f>
        <v>19</v>
      </c>
      <c r="L2289" s="0" t="n">
        <f aca="false">VLOOKUP(A2289,'Team Data'!$A$1:$E$659,3,FALSE())</f>
        <v>16</v>
      </c>
      <c r="M2289" s="0" t="n">
        <f aca="false">VLOOKUP(B2289,'Team Data'!$A$1:$E$659,2,FALSE())</f>
        <v>31</v>
      </c>
      <c r="N2289" s="0" t="n">
        <f aca="false">VLOOKUP(B2289,'Team Data'!$A$1:$E$659,3,FALSE())</f>
        <v>3</v>
      </c>
      <c r="O2289" s="0" t="n">
        <f aca="false">VLOOKUP(A2289,'Team Data'!$A$1:$E$659,4,FALSE())</f>
        <v>472</v>
      </c>
      <c r="P2289" s="0" t="n">
        <f aca="false">VLOOKUP(A2289,'Team Data'!$A$1:$E$659,5,FALSE())</f>
        <v>580</v>
      </c>
      <c r="Q2289" s="0" t="n">
        <f aca="false">VLOOKUP(B2289,'Team Data'!$A$1:$E$659,4,FALSE())</f>
        <v>678</v>
      </c>
      <c r="R2289" s="0" t="n">
        <f aca="false">VLOOKUP(B2289,'Team Data'!$A$1:$E$659,5,FALSE())</f>
        <v>466</v>
      </c>
      <c r="S2289" s="0" t="n">
        <f aca="false">IF(I2289=1,(MIN(30,(C2289-D2289)))*(M2289/(M2289+N2289))*(Q2289/(Q2289+R2289)),(MAX(-30,(C2289-D2289)))*(N2289/(M2289+N2289))*(R2289/(R2289+Q2289)))</f>
        <v>-1.0782599753188</v>
      </c>
      <c r="T2289" s="0" t="n">
        <f aca="false">IF(J2289=1,(MIN(30,(D2289-C2289)))*(K2289/(K2289+L2289))*(O2289/(O2289+P2289)),(MAX(-30,(D2289-C2289)))*(L2289/(K2289+L2289))*(P2289/(P2289+O2289)))</f>
        <v>7.30689842476915</v>
      </c>
      <c r="U2289" s="7" t="n">
        <v>43092</v>
      </c>
    </row>
    <row r="2290" customFormat="false" ht="15" hidden="false" customHeight="false" outlineLevel="0" collapsed="false">
      <c r="A2290" s="0" t="s">
        <v>90</v>
      </c>
      <c r="B2290" s="0" t="s">
        <v>347</v>
      </c>
      <c r="C2290" s="0" t="n">
        <v>65</v>
      </c>
      <c r="D2290" s="0" t="n">
        <v>75</v>
      </c>
      <c r="E2290" s="0" t="n">
        <v>39</v>
      </c>
      <c r="F2290" s="0" t="n">
        <v>43</v>
      </c>
      <c r="G2290" s="0" t="n">
        <v>15</v>
      </c>
      <c r="H2290" s="0" t="n">
        <v>15</v>
      </c>
      <c r="I2290" s="0" t="n">
        <v>0</v>
      </c>
      <c r="J2290" s="0" t="n">
        <v>1</v>
      </c>
      <c r="K2290" s="0" t="n">
        <f aca="false">VLOOKUP(A2290,'Team Data'!$A$1:$E$659,2,FALSE())</f>
        <v>23</v>
      </c>
      <c r="L2290" s="0" t="n">
        <f aca="false">VLOOKUP(A2290,'Team Data'!$A$1:$E$659,3,FALSE())</f>
        <v>12</v>
      </c>
      <c r="M2290" s="0" t="n">
        <f aca="false">VLOOKUP(B2290,'Team Data'!$A$1:$E$659,2,FALSE())</f>
        <v>23</v>
      </c>
      <c r="N2290" s="0" t="n">
        <f aca="false">VLOOKUP(B2290,'Team Data'!$A$1:$E$659,3,FALSE())</f>
        <v>8</v>
      </c>
      <c r="O2290" s="0" t="n">
        <f aca="false">VLOOKUP(A2290,'Team Data'!$A$1:$E$659,4,FALSE())</f>
        <v>500</v>
      </c>
      <c r="P2290" s="0" t="n">
        <f aca="false">VLOOKUP(A2290,'Team Data'!$A$1:$E$659,5,FALSE())</f>
        <v>533</v>
      </c>
      <c r="Q2290" s="0" t="n">
        <f aca="false">VLOOKUP(B2290,'Team Data'!$A$1:$E$659,4,FALSE())</f>
        <v>591</v>
      </c>
      <c r="R2290" s="0" t="n">
        <f aca="false">VLOOKUP(B2290,'Team Data'!$A$1:$E$659,5,FALSE())</f>
        <v>427</v>
      </c>
      <c r="S2290" s="0" t="n">
        <f aca="false">IF(I2290=1,(MIN(30,(C2290-D2290)))*(M2290/(M2290+N2290))*(Q2290/(Q2290+R2290)),(MAX(-30,(C2290-D2290)))*(N2290/(M2290+N2290))*(R2290/(R2290+Q2290)))</f>
        <v>-1.08245135940174</v>
      </c>
      <c r="T2290" s="0" t="n">
        <f aca="false">IF(J2290=1,(MIN(30,(D2290-C2290)))*(K2290/(K2290+L2290))*(O2290/(O2290+P2290)),(MAX(-30,(D2290-C2290)))*(L2290/(K2290+L2290))*(P2290/(P2290+O2290)))</f>
        <v>3.18074955054626</v>
      </c>
      <c r="U2290" s="7" t="n">
        <v>43092</v>
      </c>
    </row>
    <row r="2291" customFormat="false" ht="15" hidden="false" customHeight="false" outlineLevel="0" collapsed="false">
      <c r="A2291" s="0" t="s">
        <v>130</v>
      </c>
      <c r="B2291" s="0" t="s">
        <v>185</v>
      </c>
      <c r="C2291" s="0" t="n">
        <v>64</v>
      </c>
      <c r="D2291" s="0" t="n">
        <v>116</v>
      </c>
      <c r="E2291" s="0" t="n">
        <v>29</v>
      </c>
      <c r="F2291" s="0" t="n">
        <v>43</v>
      </c>
      <c r="G2291" s="0" t="n">
        <v>19</v>
      </c>
      <c r="H2291" s="0" t="n">
        <v>10</v>
      </c>
      <c r="I2291" s="0" t="n">
        <v>0</v>
      </c>
      <c r="J2291" s="0" t="n">
        <v>1</v>
      </c>
      <c r="K2291" s="0" t="n">
        <f aca="false">VLOOKUP(A2291,'Team Data'!$A$1:$E$659,2,FALSE())</f>
        <v>15</v>
      </c>
      <c r="L2291" s="0" t="n">
        <f aca="false">VLOOKUP(A2291,'Team Data'!$A$1:$E$659,3,FALSE())</f>
        <v>18</v>
      </c>
      <c r="M2291" s="0" t="n">
        <f aca="false">VLOOKUP(B2291,'Team Data'!$A$1:$E$659,2,FALSE())</f>
        <v>21</v>
      </c>
      <c r="N2291" s="0" t="n">
        <f aca="false">VLOOKUP(B2291,'Team Data'!$A$1:$E$659,3,FALSE())</f>
        <v>12</v>
      </c>
      <c r="O2291" s="0" t="n">
        <f aca="false">VLOOKUP(A2291,'Team Data'!$A$1:$E$659,4,FALSE())</f>
        <v>463</v>
      </c>
      <c r="P2291" s="0" t="n">
        <f aca="false">VLOOKUP(A2291,'Team Data'!$A$1:$E$659,5,FALSE())</f>
        <v>494</v>
      </c>
      <c r="Q2291" s="0" t="n">
        <f aca="false">VLOOKUP(B2291,'Team Data'!$A$1:$E$659,4,FALSE())</f>
        <v>618</v>
      </c>
      <c r="R2291" s="0" t="n">
        <f aca="false">VLOOKUP(B2291,'Team Data'!$A$1:$E$659,5,FALSE())</f>
        <v>486</v>
      </c>
      <c r="S2291" s="0" t="n">
        <f aca="false">IF(I2291=1,(MIN(30,(C2291-D2291)))*(M2291/(M2291+N2291))*(Q2291/(Q2291+R2291)),(MAX(-30,(C2291-D2291)))*(N2291/(M2291+N2291))*(R2291/(R2291+Q2291)))</f>
        <v>-4.80237154150198</v>
      </c>
      <c r="T2291" s="0" t="n">
        <f aca="false">IF(J2291=1,(MIN(30,(D2291-C2291)))*(K2291/(K2291+L2291))*(O2291/(O2291+P2291)),(MAX(-30,(D2291-C2291)))*(L2291/(K2291+L2291))*(P2291/(P2291+O2291)))</f>
        <v>6.59732117412368</v>
      </c>
      <c r="U2291" s="7" t="n">
        <v>43092</v>
      </c>
    </row>
    <row r="2292" customFormat="false" ht="15" hidden="false" customHeight="false" outlineLevel="0" collapsed="false">
      <c r="A2292" s="0" t="s">
        <v>284</v>
      </c>
      <c r="B2292" s="0" t="s">
        <v>244</v>
      </c>
      <c r="C2292" s="0" t="n">
        <v>75</v>
      </c>
      <c r="D2292" s="0" t="n">
        <v>73</v>
      </c>
      <c r="E2292" s="0" t="n">
        <v>48</v>
      </c>
      <c r="F2292" s="0" t="n">
        <v>41</v>
      </c>
      <c r="G2292" s="0" t="n">
        <v>16</v>
      </c>
      <c r="H2292" s="0" t="n">
        <v>14</v>
      </c>
      <c r="I2292" s="0" t="n">
        <v>1</v>
      </c>
      <c r="J2292" s="0" t="n">
        <v>0</v>
      </c>
      <c r="K2292" s="0" t="n">
        <f aca="false">VLOOKUP(A2292,'Team Data'!$A$1:$E$659,2,FALSE())</f>
        <v>13</v>
      </c>
      <c r="L2292" s="0" t="n">
        <f aca="false">VLOOKUP(A2292,'Team Data'!$A$1:$E$659,3,FALSE())</f>
        <v>18</v>
      </c>
      <c r="M2292" s="0" t="n">
        <f aca="false">VLOOKUP(B2292,'Team Data'!$A$1:$E$659,2,FALSE())</f>
        <v>15</v>
      </c>
      <c r="N2292" s="0" t="n">
        <f aca="false">VLOOKUP(B2292,'Team Data'!$A$1:$E$659,3,FALSE())</f>
        <v>19</v>
      </c>
      <c r="O2292" s="0" t="n">
        <f aca="false">VLOOKUP(A2292,'Team Data'!$A$1:$E$659,4,FALSE())</f>
        <v>512</v>
      </c>
      <c r="P2292" s="0" t="n">
        <f aca="false">VLOOKUP(A2292,'Team Data'!$A$1:$E$659,5,FALSE())</f>
        <v>455</v>
      </c>
      <c r="Q2292" s="0" t="n">
        <f aca="false">VLOOKUP(B2292,'Team Data'!$A$1:$E$659,4,FALSE())</f>
        <v>608</v>
      </c>
      <c r="R2292" s="0" t="n">
        <f aca="false">VLOOKUP(B2292,'Team Data'!$A$1:$E$659,5,FALSE())</f>
        <v>484</v>
      </c>
      <c r="S2292" s="0" t="n">
        <f aca="false">IF(I2292=1,(MIN(30,(C2292-D2292)))*(M2292/(M2292+N2292))*(Q2292/(Q2292+R2292)),(MAX(-30,(C2292-D2292)))*(N2292/(M2292+N2292))*(R2292/(R2292+Q2292)))</f>
        <v>0.491273432449903</v>
      </c>
      <c r="T2292" s="0" t="n">
        <f aca="false">IF(J2292=1,(MIN(30,(D2292-C2292)))*(K2292/(K2292+L2292))*(O2292/(O2292+P2292)),(MAX(-30,(D2292-C2292)))*(L2292/(K2292+L2292))*(P2292/(P2292+O2292)))</f>
        <v>-0.546418921172899</v>
      </c>
      <c r="U2292" s="7" t="n">
        <v>43092</v>
      </c>
    </row>
    <row r="2293" customFormat="false" ht="15" hidden="false" customHeight="false" outlineLevel="0" collapsed="false">
      <c r="A2293" s="0" t="s">
        <v>242</v>
      </c>
      <c r="B2293" s="0" t="s">
        <v>225</v>
      </c>
      <c r="C2293" s="0" t="n">
        <v>71</v>
      </c>
      <c r="D2293" s="0" t="n">
        <v>70</v>
      </c>
      <c r="E2293" s="0" t="n">
        <v>40</v>
      </c>
      <c r="F2293" s="0" t="n">
        <v>42</v>
      </c>
      <c r="G2293" s="0" t="n">
        <v>12</v>
      </c>
      <c r="H2293" s="0" t="n">
        <v>13</v>
      </c>
      <c r="I2293" s="0" t="n">
        <v>1</v>
      </c>
      <c r="J2293" s="0" t="n">
        <v>0</v>
      </c>
      <c r="K2293" s="0" t="n">
        <f aca="false">VLOOKUP(A2293,'Team Data'!$A$1:$E$659,2,FALSE())</f>
        <v>22</v>
      </c>
      <c r="L2293" s="0" t="n">
        <f aca="false">VLOOKUP(A2293,'Team Data'!$A$1:$E$659,3,FALSE())</f>
        <v>9</v>
      </c>
      <c r="M2293" s="0" t="n">
        <f aca="false">VLOOKUP(B2293,'Team Data'!$A$1:$E$659,2,FALSE())</f>
        <v>26</v>
      </c>
      <c r="N2293" s="0" t="n">
        <f aca="false">VLOOKUP(B2293,'Team Data'!$A$1:$E$659,3,FALSE())</f>
        <v>12</v>
      </c>
      <c r="O2293" s="0" t="n">
        <f aca="false">VLOOKUP(A2293,'Team Data'!$A$1:$E$659,4,FALSE())</f>
        <v>500</v>
      </c>
      <c r="P2293" s="0" t="n">
        <f aca="false">VLOOKUP(A2293,'Team Data'!$A$1:$E$659,5,FALSE())</f>
        <v>520</v>
      </c>
      <c r="Q2293" s="0" t="n">
        <f aca="false">VLOOKUP(B2293,'Team Data'!$A$1:$E$659,4,FALSE())</f>
        <v>700</v>
      </c>
      <c r="R2293" s="0" t="n">
        <f aca="false">VLOOKUP(B2293,'Team Data'!$A$1:$E$659,5,FALSE())</f>
        <v>549</v>
      </c>
      <c r="S2293" s="0" t="n">
        <f aca="false">IF(I2293=1,(MIN(30,(C2293-D2293)))*(M2293/(M2293+N2293))*(Q2293/(Q2293+R2293)),(MAX(-30,(C2293-D2293)))*(N2293/(M2293+N2293))*(R2293/(R2293+Q2293)))</f>
        <v>0.383464666470018</v>
      </c>
      <c r="T2293" s="0" t="n">
        <f aca="false">IF(J2293=1,(MIN(30,(D2293-C2293)))*(K2293/(K2293+L2293))*(O2293/(O2293+P2293)),(MAX(-30,(D2293-C2293)))*(L2293/(K2293+L2293))*(P2293/(P2293+O2293)))</f>
        <v>-0.148007590132827</v>
      </c>
      <c r="U2293" s="7" t="n">
        <v>43092</v>
      </c>
    </row>
    <row r="2294" customFormat="false" ht="15" hidden="false" customHeight="false" outlineLevel="0" collapsed="false">
      <c r="A2294" s="0" t="s">
        <v>123</v>
      </c>
      <c r="B2294" s="0" t="s">
        <v>87</v>
      </c>
      <c r="C2294" s="0" t="n">
        <v>60</v>
      </c>
      <c r="D2294" s="0" t="n">
        <v>75</v>
      </c>
      <c r="E2294" s="0" t="n">
        <v>31</v>
      </c>
      <c r="F2294" s="0" t="n">
        <v>35</v>
      </c>
      <c r="G2294" s="0" t="n">
        <v>24</v>
      </c>
      <c r="H2294" s="0" t="n">
        <v>12</v>
      </c>
      <c r="I2294" s="0" t="n">
        <v>0</v>
      </c>
      <c r="J2294" s="0" t="n">
        <v>1</v>
      </c>
      <c r="K2294" s="0" t="n">
        <f aca="false">VLOOKUP(A2294,'Team Data'!$A$1:$E$659,2,FALSE())</f>
        <v>7</v>
      </c>
      <c r="L2294" s="0" t="n">
        <f aca="false">VLOOKUP(A2294,'Team Data'!$A$1:$E$659,3,FALSE())</f>
        <v>21</v>
      </c>
      <c r="M2294" s="0" t="n">
        <f aca="false">VLOOKUP(B2294,'Team Data'!$A$1:$E$659,2,FALSE())</f>
        <v>21</v>
      </c>
      <c r="N2294" s="0" t="n">
        <f aca="false">VLOOKUP(B2294,'Team Data'!$A$1:$E$659,3,FALSE())</f>
        <v>13</v>
      </c>
      <c r="O2294" s="0" t="n">
        <f aca="false">VLOOKUP(A2294,'Team Data'!$A$1:$E$659,4,FALSE())</f>
        <v>401</v>
      </c>
      <c r="P2294" s="0" t="n">
        <f aca="false">VLOOKUP(A2294,'Team Data'!$A$1:$E$659,5,FALSE())</f>
        <v>384</v>
      </c>
      <c r="Q2294" s="0" t="n">
        <f aca="false">VLOOKUP(B2294,'Team Data'!$A$1:$E$659,4,FALSE())</f>
        <v>684</v>
      </c>
      <c r="R2294" s="0" t="n">
        <f aca="false">VLOOKUP(B2294,'Team Data'!$A$1:$E$659,5,FALSE())</f>
        <v>461</v>
      </c>
      <c r="S2294" s="0" t="n">
        <f aca="false">IF(I2294=1,(MIN(30,(C2294-D2294)))*(M2294/(M2294+N2294))*(Q2294/(Q2294+R2294)),(MAX(-30,(C2294-D2294)))*(N2294/(M2294+N2294))*(R2294/(R2294+Q2294)))</f>
        <v>-2.30914461854611</v>
      </c>
      <c r="T2294" s="0" t="n">
        <f aca="false">IF(J2294=1,(MIN(30,(D2294-C2294)))*(K2294/(K2294+L2294))*(O2294/(O2294+P2294)),(MAX(-30,(D2294-C2294)))*(L2294/(K2294+L2294))*(P2294/(P2294+O2294)))</f>
        <v>1.9156050955414</v>
      </c>
      <c r="U2294" s="7" t="n">
        <v>43092</v>
      </c>
    </row>
    <row r="2295" customFormat="false" ht="15" hidden="false" customHeight="false" outlineLevel="0" collapsed="false">
      <c r="A2295" s="0" t="s">
        <v>299</v>
      </c>
      <c r="B2295" s="0" t="s">
        <v>228</v>
      </c>
      <c r="C2295" s="0" t="n">
        <v>59</v>
      </c>
      <c r="D2295" s="0" t="n">
        <v>63</v>
      </c>
      <c r="E2295" s="0" t="n">
        <v>34</v>
      </c>
      <c r="F2295" s="0" t="n">
        <v>48</v>
      </c>
      <c r="G2295" s="0" t="n">
        <v>11</v>
      </c>
      <c r="H2295" s="0" t="n">
        <v>21</v>
      </c>
      <c r="I2295" s="0" t="n">
        <v>0</v>
      </c>
      <c r="J2295" s="0" t="n">
        <v>1</v>
      </c>
      <c r="K2295" s="0" t="n">
        <f aca="false">VLOOKUP(A2295,'Team Data'!$A$1:$E$659,2,FALSE())</f>
        <v>18</v>
      </c>
      <c r="L2295" s="0" t="n">
        <f aca="false">VLOOKUP(A2295,'Team Data'!$A$1:$E$659,3,FALSE())</f>
        <v>14</v>
      </c>
      <c r="M2295" s="0" t="n">
        <f aca="false">VLOOKUP(B2295,'Team Data'!$A$1:$E$659,2,FALSE())</f>
        <v>8</v>
      </c>
      <c r="N2295" s="0" t="n">
        <f aca="false">VLOOKUP(B2295,'Team Data'!$A$1:$E$659,3,FALSE())</f>
        <v>23</v>
      </c>
      <c r="O2295" s="0" t="n">
        <f aca="false">VLOOKUP(A2295,'Team Data'!$A$1:$E$659,4,FALSE())</f>
        <v>500</v>
      </c>
      <c r="P2295" s="0" t="n">
        <f aca="false">VLOOKUP(A2295,'Team Data'!$A$1:$E$659,5,FALSE())</f>
        <v>469</v>
      </c>
      <c r="Q2295" s="0" t="n">
        <f aca="false">VLOOKUP(B2295,'Team Data'!$A$1:$E$659,4,FALSE())</f>
        <v>632</v>
      </c>
      <c r="R2295" s="0" t="n">
        <f aca="false">VLOOKUP(B2295,'Team Data'!$A$1:$E$659,5,FALSE())</f>
        <v>404</v>
      </c>
      <c r="S2295" s="0" t="n">
        <f aca="false">IF(I2295=1,(MIN(30,(C2295-D2295)))*(M2295/(M2295+N2295))*(Q2295/(Q2295+R2295)),(MAX(-30,(C2295-D2295)))*(N2295/(M2295+N2295))*(R2295/(R2295+Q2295)))</f>
        <v>-1.157304770208</v>
      </c>
      <c r="T2295" s="0" t="n">
        <f aca="false">IF(J2295=1,(MIN(30,(D2295-C2295)))*(K2295/(K2295+L2295))*(O2295/(O2295+P2295)),(MAX(-30,(D2295-C2295)))*(L2295/(K2295+L2295))*(P2295/(P2295+O2295)))</f>
        <v>1.1609907120743</v>
      </c>
      <c r="U2295" s="7" t="n">
        <v>43092</v>
      </c>
    </row>
    <row r="2296" customFormat="false" ht="15" hidden="false" customHeight="false" outlineLevel="0" collapsed="false">
      <c r="A2296" s="0" t="s">
        <v>148</v>
      </c>
      <c r="B2296" s="0" t="s">
        <v>28</v>
      </c>
      <c r="C2296" s="0" t="n">
        <v>74</v>
      </c>
      <c r="D2296" s="0" t="n">
        <v>66</v>
      </c>
      <c r="E2296" s="0" t="n">
        <v>33</v>
      </c>
      <c r="F2296" s="0" t="n">
        <v>25</v>
      </c>
      <c r="G2296" s="0" t="n">
        <v>15</v>
      </c>
      <c r="H2296" s="0" t="n">
        <v>11</v>
      </c>
      <c r="I2296" s="0" t="n">
        <v>1</v>
      </c>
      <c r="J2296" s="0" t="n">
        <v>0</v>
      </c>
      <c r="K2296" s="0" t="n">
        <f aca="false">VLOOKUP(A2296,'Team Data'!$A$1:$E$659,2,FALSE())</f>
        <v>18</v>
      </c>
      <c r="L2296" s="0" t="n">
        <f aca="false">VLOOKUP(A2296,'Team Data'!$A$1:$E$659,3,FALSE())</f>
        <v>17</v>
      </c>
      <c r="M2296" s="0" t="n">
        <f aca="false">VLOOKUP(B2296,'Team Data'!$A$1:$E$659,2,FALSE())</f>
        <v>11</v>
      </c>
      <c r="N2296" s="0" t="n">
        <f aca="false">VLOOKUP(B2296,'Team Data'!$A$1:$E$659,3,FALSE())</f>
        <v>20</v>
      </c>
      <c r="O2296" s="0" t="n">
        <f aca="false">VLOOKUP(A2296,'Team Data'!$A$1:$E$659,4,FALSE())</f>
        <v>497</v>
      </c>
      <c r="P2296" s="0" t="n">
        <f aca="false">VLOOKUP(A2296,'Team Data'!$A$1:$E$659,5,FALSE())</f>
        <v>580</v>
      </c>
      <c r="Q2296" s="0" t="n">
        <f aca="false">VLOOKUP(B2296,'Team Data'!$A$1:$E$659,4,FALSE())</f>
        <v>444</v>
      </c>
      <c r="R2296" s="0" t="n">
        <f aca="false">VLOOKUP(B2296,'Team Data'!$A$1:$E$659,5,FALSE())</f>
        <v>493</v>
      </c>
      <c r="S2296" s="0" t="n">
        <f aca="false">IF(I2296=1,(MIN(30,(C2296-D2296)))*(M2296/(M2296+N2296))*(Q2296/(Q2296+R2296)),(MAX(-30,(C2296-D2296)))*(N2296/(M2296+N2296))*(R2296/(R2296+Q2296)))</f>
        <v>1.3451303060557</v>
      </c>
      <c r="T2296" s="0" t="n">
        <f aca="false">IF(J2296=1,(MIN(30,(D2296-C2296)))*(K2296/(K2296+L2296))*(O2296/(O2296+P2296)),(MAX(-30,(D2296-C2296)))*(L2296/(K2296+L2296))*(P2296/(P2296+O2296)))</f>
        <v>-2.09258522350444</v>
      </c>
      <c r="U2296" s="7" t="n">
        <v>43092</v>
      </c>
    </row>
    <row r="2297" customFormat="false" ht="15" hidden="false" customHeight="false" outlineLevel="0" collapsed="false">
      <c r="A2297" s="0" t="s">
        <v>330</v>
      </c>
      <c r="B2297" s="0" t="s">
        <v>329</v>
      </c>
      <c r="C2297" s="0" t="n">
        <v>65</v>
      </c>
      <c r="D2297" s="0" t="n">
        <v>75</v>
      </c>
      <c r="E2297" s="0" t="n">
        <v>35</v>
      </c>
      <c r="F2297" s="0" t="n">
        <v>36</v>
      </c>
      <c r="G2297" s="0" t="n">
        <v>17</v>
      </c>
      <c r="H2297" s="0" t="n">
        <v>17</v>
      </c>
      <c r="I2297" s="0" t="n">
        <v>0</v>
      </c>
      <c r="J2297" s="0" t="n">
        <v>1</v>
      </c>
      <c r="K2297" s="0" t="n">
        <f aca="false">VLOOKUP(A2297,'Team Data'!$A$1:$E$659,2,FALSE())</f>
        <v>9</v>
      </c>
      <c r="L2297" s="0" t="n">
        <f aca="false">VLOOKUP(A2297,'Team Data'!$A$1:$E$659,3,FALSE())</f>
        <v>21</v>
      </c>
      <c r="M2297" s="0" t="n">
        <f aca="false">VLOOKUP(B2297,'Team Data'!$A$1:$E$659,2,FALSE())</f>
        <v>18</v>
      </c>
      <c r="N2297" s="0" t="n">
        <f aca="false">VLOOKUP(B2297,'Team Data'!$A$1:$E$659,3,FALSE())</f>
        <v>14</v>
      </c>
      <c r="O2297" s="0" t="n">
        <f aca="false">VLOOKUP(A2297,'Team Data'!$A$1:$E$659,4,FALSE())</f>
        <v>467</v>
      </c>
      <c r="P2297" s="0" t="n">
        <f aca="false">VLOOKUP(A2297,'Team Data'!$A$1:$E$659,5,FALSE())</f>
        <v>455</v>
      </c>
      <c r="Q2297" s="0" t="n">
        <f aca="false">VLOOKUP(B2297,'Team Data'!$A$1:$E$659,4,FALSE())</f>
        <v>555</v>
      </c>
      <c r="R2297" s="0" t="n">
        <f aca="false">VLOOKUP(B2297,'Team Data'!$A$1:$E$659,5,FALSE())</f>
        <v>488</v>
      </c>
      <c r="S2297" s="0" t="n">
        <f aca="false">IF(I2297=1,(MIN(30,(C2297-D2297)))*(M2297/(M2297+N2297))*(Q2297/(Q2297+R2297)),(MAX(-30,(C2297-D2297)))*(N2297/(M2297+N2297))*(R2297/(R2297+Q2297)))</f>
        <v>-2.04697986577181</v>
      </c>
      <c r="T2297" s="0" t="n">
        <f aca="false">IF(J2297=1,(MIN(30,(D2297-C2297)))*(K2297/(K2297+L2297))*(O2297/(O2297+P2297)),(MAX(-30,(D2297-C2297)))*(L2297/(K2297+L2297))*(P2297/(P2297+O2297)))</f>
        <v>1.51952277657267</v>
      </c>
      <c r="U2297" s="7" t="n">
        <v>43092</v>
      </c>
    </row>
    <row r="2298" customFormat="false" ht="15" hidden="false" customHeight="false" outlineLevel="0" collapsed="false">
      <c r="A2298" s="0" t="s">
        <v>665</v>
      </c>
      <c r="B2298" s="0" t="s">
        <v>18</v>
      </c>
      <c r="C2298" s="0" t="n">
        <v>68</v>
      </c>
      <c r="D2298" s="0" t="n">
        <v>99</v>
      </c>
      <c r="E2298" s="0" t="n">
        <v>28</v>
      </c>
      <c r="F2298" s="0" t="n">
        <v>35</v>
      </c>
      <c r="G2298" s="0" t="n">
        <v>20</v>
      </c>
      <c r="H2298" s="0" t="n">
        <v>7</v>
      </c>
      <c r="I2298" s="0" t="n">
        <v>0</v>
      </c>
      <c r="J2298" s="0" t="n">
        <v>1</v>
      </c>
      <c r="K2298" s="0" t="n">
        <f aca="false">VLOOKUP(A2298,'Team Data'!$A$1:$E$659,2,FALSE())</f>
        <v>0</v>
      </c>
      <c r="L2298" s="0" t="n">
        <f aca="false">VLOOKUP(A2298,'Team Data'!$A$1:$E$659,3,FALSE())</f>
        <v>2</v>
      </c>
      <c r="M2298" s="0" t="n">
        <f aca="false">VLOOKUP(B2298,'Team Data'!$A$1:$E$659,2,FALSE())</f>
        <v>11</v>
      </c>
      <c r="N2298" s="0" t="n">
        <f aca="false">VLOOKUP(B2298,'Team Data'!$A$1:$E$659,3,FALSE())</f>
        <v>21</v>
      </c>
      <c r="O2298" s="0" t="n">
        <f aca="false">VLOOKUP(A2298,'Team Data'!$A$1:$E$659,4,FALSE())</f>
        <v>32</v>
      </c>
      <c r="P2298" s="0" t="n">
        <f aca="false">VLOOKUP(A2298,'Team Data'!$A$1:$E$659,5,FALSE())</f>
        <v>32</v>
      </c>
      <c r="Q2298" s="0" t="n">
        <f aca="false">VLOOKUP(B2298,'Team Data'!$A$1:$E$659,4,FALSE())</f>
        <v>487</v>
      </c>
      <c r="R2298" s="0" t="n">
        <f aca="false">VLOOKUP(B2298,'Team Data'!$A$1:$E$659,5,FALSE())</f>
        <v>495</v>
      </c>
      <c r="S2298" s="0" t="n">
        <f aca="false">IF(I2298=1,(MIN(30,(C2298-D2298)))*(M2298/(M2298+N2298))*(Q2298/(Q2298+R2298)),(MAX(-30,(C2298-D2298)))*(N2298/(M2298+N2298))*(R2298/(R2298+Q2298)))</f>
        <v>-9.92394348268839</v>
      </c>
      <c r="T2298" s="0" t="n">
        <f aca="false">IF(J2298=1,(MIN(30,(D2298-C2298)))*(K2298/(K2298+L2298))*(O2298/(O2298+P2298)),(MAX(-30,(D2298-C2298)))*(L2298/(K2298+L2298))*(P2298/(P2298+O2298)))</f>
        <v>0</v>
      </c>
      <c r="U2298" s="7" t="n">
        <v>43092</v>
      </c>
    </row>
    <row r="2299" customFormat="false" ht="15" hidden="false" customHeight="false" outlineLevel="0" collapsed="false">
      <c r="A2299" s="0" t="s">
        <v>202</v>
      </c>
      <c r="B2299" s="0" t="s">
        <v>139</v>
      </c>
      <c r="C2299" s="0" t="n">
        <v>52</v>
      </c>
      <c r="D2299" s="0" t="n">
        <v>104</v>
      </c>
      <c r="E2299" s="0" t="n">
        <v>29</v>
      </c>
      <c r="F2299" s="0" t="n">
        <v>50</v>
      </c>
      <c r="G2299" s="0" t="n">
        <v>20</v>
      </c>
      <c r="H2299" s="0" t="n">
        <v>8</v>
      </c>
      <c r="I2299" s="0" t="n">
        <v>0</v>
      </c>
      <c r="J2299" s="0" t="n">
        <v>1</v>
      </c>
      <c r="K2299" s="0" t="n">
        <f aca="false">VLOOKUP(A2299,'Team Data'!$A$1:$E$659,2,FALSE())</f>
        <v>14</v>
      </c>
      <c r="L2299" s="0" t="n">
        <f aca="false">VLOOKUP(A2299,'Team Data'!$A$1:$E$659,3,FALSE())</f>
        <v>19</v>
      </c>
      <c r="M2299" s="0" t="n">
        <f aca="false">VLOOKUP(B2299,'Team Data'!$A$1:$E$659,2,FALSE())</f>
        <v>17</v>
      </c>
      <c r="N2299" s="0" t="n">
        <f aca="false">VLOOKUP(B2299,'Team Data'!$A$1:$E$659,3,FALSE())</f>
        <v>14</v>
      </c>
      <c r="O2299" s="0" t="n">
        <f aca="false">VLOOKUP(A2299,'Team Data'!$A$1:$E$659,4,FALSE())</f>
        <v>532</v>
      </c>
      <c r="P2299" s="0" t="n">
        <f aca="false">VLOOKUP(A2299,'Team Data'!$A$1:$E$659,5,FALSE())</f>
        <v>464</v>
      </c>
      <c r="Q2299" s="0" t="n">
        <f aca="false">VLOOKUP(B2299,'Team Data'!$A$1:$E$659,4,FALSE())</f>
        <v>602</v>
      </c>
      <c r="R2299" s="0" t="n">
        <f aca="false">VLOOKUP(B2299,'Team Data'!$A$1:$E$659,5,FALSE())</f>
        <v>443</v>
      </c>
      <c r="S2299" s="0" t="n">
        <f aca="false">IF(I2299=1,(MIN(30,(C2299-D2299)))*(M2299/(M2299+N2299))*(Q2299/(Q2299+R2299)),(MAX(-30,(C2299-D2299)))*(N2299/(M2299+N2299))*(R2299/(R2299+Q2299)))</f>
        <v>-5.74347893193394</v>
      </c>
      <c r="T2299" s="0" t="n">
        <f aca="false">IF(J2299=1,(MIN(30,(D2299-C2299)))*(K2299/(K2299+L2299))*(O2299/(O2299+P2299)),(MAX(-30,(D2299-C2299)))*(L2299/(K2299+L2299))*(P2299/(P2299+O2299)))</f>
        <v>6.79810149689668</v>
      </c>
      <c r="U2299" s="7" t="n">
        <v>43092</v>
      </c>
    </row>
    <row r="2300" customFormat="false" ht="15" hidden="false" customHeight="false" outlineLevel="0" collapsed="false">
      <c r="A2300" s="0" t="s">
        <v>162</v>
      </c>
      <c r="B2300" s="0" t="s">
        <v>73</v>
      </c>
      <c r="C2300" s="0" t="n">
        <v>57</v>
      </c>
      <c r="D2300" s="0" t="n">
        <v>81</v>
      </c>
      <c r="E2300" s="0" t="n">
        <v>31</v>
      </c>
      <c r="F2300" s="0" t="n">
        <v>41</v>
      </c>
      <c r="G2300" s="0" t="n">
        <v>17</v>
      </c>
      <c r="H2300" s="0" t="n">
        <v>14</v>
      </c>
      <c r="I2300" s="0" t="n">
        <v>0</v>
      </c>
      <c r="J2300" s="0" t="n">
        <v>1</v>
      </c>
      <c r="K2300" s="0" t="n">
        <f aca="false">VLOOKUP(A2300,'Team Data'!$A$1:$E$659,2,FALSE())</f>
        <v>7</v>
      </c>
      <c r="L2300" s="0" t="n">
        <f aca="false">VLOOKUP(A2300,'Team Data'!$A$1:$E$659,3,FALSE())</f>
        <v>25</v>
      </c>
      <c r="M2300" s="0" t="n">
        <f aca="false">VLOOKUP(B2300,'Team Data'!$A$1:$E$659,2,FALSE())</f>
        <v>17</v>
      </c>
      <c r="N2300" s="0" t="n">
        <f aca="false">VLOOKUP(B2300,'Team Data'!$A$1:$E$659,3,FALSE())</f>
        <v>17</v>
      </c>
      <c r="O2300" s="0" t="n">
        <f aca="false">VLOOKUP(A2300,'Team Data'!$A$1:$E$659,4,FALSE())</f>
        <v>467</v>
      </c>
      <c r="P2300" s="0" t="n">
        <f aca="false">VLOOKUP(A2300,'Team Data'!$A$1:$E$659,5,FALSE())</f>
        <v>524</v>
      </c>
      <c r="Q2300" s="0" t="n">
        <f aca="false">VLOOKUP(B2300,'Team Data'!$A$1:$E$659,4,FALSE())</f>
        <v>569</v>
      </c>
      <c r="R2300" s="0" t="n">
        <f aca="false">VLOOKUP(B2300,'Team Data'!$A$1:$E$659,5,FALSE())</f>
        <v>514</v>
      </c>
      <c r="S2300" s="0" t="n">
        <f aca="false">IF(I2300=1,(MIN(30,(C2300-D2300)))*(M2300/(M2300+N2300))*(Q2300/(Q2300+R2300)),(MAX(-30,(C2300-D2300)))*(N2300/(M2300+N2300))*(R2300/(R2300+Q2300)))</f>
        <v>-5.69529085872576</v>
      </c>
      <c r="T2300" s="0" t="n">
        <f aca="false">IF(J2300=1,(MIN(30,(D2300-C2300)))*(K2300/(K2300+L2300))*(O2300/(O2300+P2300)),(MAX(-30,(D2300-C2300)))*(L2300/(K2300+L2300))*(P2300/(P2300+O2300)))</f>
        <v>2.47401614530777</v>
      </c>
      <c r="U2300" s="7" t="n">
        <v>43092</v>
      </c>
    </row>
    <row r="2301" customFormat="false" ht="15" hidden="false" customHeight="false" outlineLevel="0" collapsed="false">
      <c r="A2301" s="0" t="s">
        <v>8</v>
      </c>
      <c r="B2301" s="0" t="s">
        <v>320</v>
      </c>
      <c r="C2301" s="0" t="n">
        <v>53</v>
      </c>
      <c r="D2301" s="0" t="n">
        <v>84</v>
      </c>
      <c r="E2301" s="0" t="n">
        <v>23</v>
      </c>
      <c r="F2301" s="0" t="n">
        <v>39</v>
      </c>
      <c r="G2301" s="0" t="n">
        <v>16</v>
      </c>
      <c r="H2301" s="0" t="n">
        <v>11</v>
      </c>
      <c r="I2301" s="0" t="n">
        <v>0</v>
      </c>
      <c r="J2301" s="0" t="n">
        <v>1</v>
      </c>
      <c r="K2301" s="0" t="n">
        <f aca="false">VLOOKUP(A2301,'Team Data'!$A$1:$E$659,2,FALSE())</f>
        <v>14</v>
      </c>
      <c r="L2301" s="0" t="n">
        <f aca="false">VLOOKUP(A2301,'Team Data'!$A$1:$E$659,3,FALSE())</f>
        <v>18</v>
      </c>
      <c r="M2301" s="0" t="n">
        <f aca="false">VLOOKUP(B2301,'Team Data'!$A$1:$E$659,2,FALSE())</f>
        <v>24</v>
      </c>
      <c r="N2301" s="0" t="n">
        <f aca="false">VLOOKUP(B2301,'Team Data'!$A$1:$E$659,3,FALSE())</f>
        <v>12</v>
      </c>
      <c r="O2301" s="0" t="n">
        <f aca="false">VLOOKUP(A2301,'Team Data'!$A$1:$E$659,4,FALSE())</f>
        <v>542</v>
      </c>
      <c r="P2301" s="0" t="n">
        <f aca="false">VLOOKUP(A2301,'Team Data'!$A$1:$E$659,5,FALSE())</f>
        <v>488</v>
      </c>
      <c r="Q2301" s="0" t="n">
        <f aca="false">VLOOKUP(B2301,'Team Data'!$A$1:$E$659,4,FALSE())</f>
        <v>677</v>
      </c>
      <c r="R2301" s="0" t="n">
        <f aca="false">VLOOKUP(B2301,'Team Data'!$A$1:$E$659,5,FALSE())</f>
        <v>508</v>
      </c>
      <c r="S2301" s="0" t="n">
        <f aca="false">IF(I2301=1,(MIN(30,(C2301-D2301)))*(M2301/(M2301+N2301))*(Q2301/(Q2301+R2301)),(MAX(-30,(C2301-D2301)))*(N2301/(M2301+N2301))*(R2301/(R2301+Q2301)))</f>
        <v>-4.28691983122363</v>
      </c>
      <c r="T2301" s="0" t="n">
        <f aca="false">IF(J2301=1,(MIN(30,(D2301-C2301)))*(K2301/(K2301+L2301))*(O2301/(O2301+P2301)),(MAX(-30,(D2301-C2301)))*(L2301/(K2301+L2301))*(P2301/(P2301+O2301)))</f>
        <v>6.90655339805825</v>
      </c>
      <c r="U2301" s="7" t="n">
        <v>43092</v>
      </c>
    </row>
    <row r="2302" customFormat="false" ht="15" hidden="false" customHeight="false" outlineLevel="0" collapsed="false">
      <c r="A2302" s="0" t="s">
        <v>70</v>
      </c>
      <c r="B2302" s="0" t="s">
        <v>188</v>
      </c>
      <c r="C2302" s="0" t="n">
        <v>68</v>
      </c>
      <c r="D2302" s="0" t="n">
        <v>85</v>
      </c>
      <c r="E2302" s="0" t="n">
        <v>32</v>
      </c>
      <c r="F2302" s="0" t="n">
        <v>33</v>
      </c>
      <c r="G2302" s="0" t="n">
        <v>16</v>
      </c>
      <c r="H2302" s="0" t="n">
        <v>13</v>
      </c>
      <c r="I2302" s="0" t="n">
        <v>0</v>
      </c>
      <c r="J2302" s="0" t="n">
        <v>1</v>
      </c>
      <c r="K2302" s="0" t="n">
        <f aca="false">VLOOKUP(A2302,'Team Data'!$A$1:$E$659,2,FALSE())</f>
        <v>4</v>
      </c>
      <c r="L2302" s="0" t="n">
        <f aca="false">VLOOKUP(A2302,'Team Data'!$A$1:$E$659,3,FALSE())</f>
        <v>28</v>
      </c>
      <c r="M2302" s="0" t="n">
        <f aca="false">VLOOKUP(B2302,'Team Data'!$A$1:$E$659,2,FALSE())</f>
        <v>22</v>
      </c>
      <c r="N2302" s="0" t="n">
        <f aca="false">VLOOKUP(B2302,'Team Data'!$A$1:$E$659,3,FALSE())</f>
        <v>11</v>
      </c>
      <c r="O2302" s="0" t="n">
        <f aca="false">VLOOKUP(A2302,'Team Data'!$A$1:$E$659,4,FALSE())</f>
        <v>460</v>
      </c>
      <c r="P2302" s="0" t="n">
        <f aca="false">VLOOKUP(A2302,'Team Data'!$A$1:$E$659,5,FALSE())</f>
        <v>532</v>
      </c>
      <c r="Q2302" s="0" t="n">
        <f aca="false">VLOOKUP(B2302,'Team Data'!$A$1:$E$659,4,FALSE())</f>
        <v>611</v>
      </c>
      <c r="R2302" s="0" t="n">
        <f aca="false">VLOOKUP(B2302,'Team Data'!$A$1:$E$659,5,FALSE())</f>
        <v>505</v>
      </c>
      <c r="S2302" s="0" t="n">
        <f aca="false">IF(I2302=1,(MIN(30,(C2302-D2302)))*(M2302/(M2302+N2302))*(Q2302/(Q2302+R2302)),(MAX(-30,(C2302-D2302)))*(N2302/(M2302+N2302))*(R2302/(R2302+Q2302)))</f>
        <v>-2.5642174432497</v>
      </c>
      <c r="T2302" s="0" t="n">
        <f aca="false">IF(J2302=1,(MIN(30,(D2302-C2302)))*(K2302/(K2302+L2302))*(O2302/(O2302+P2302)),(MAX(-30,(D2302-C2302)))*(L2302/(K2302+L2302))*(P2302/(P2302+O2302)))</f>
        <v>0.985383064516129</v>
      </c>
      <c r="U2302" s="7" t="n">
        <v>43092</v>
      </c>
    </row>
    <row r="2303" customFormat="false" ht="15" hidden="false" customHeight="false" outlineLevel="0" collapsed="false">
      <c r="A2303" s="0" t="s">
        <v>295</v>
      </c>
      <c r="B2303" s="0" t="s">
        <v>240</v>
      </c>
      <c r="C2303" s="0" t="n">
        <v>74</v>
      </c>
      <c r="D2303" s="0" t="n">
        <v>66</v>
      </c>
      <c r="E2303" s="0" t="n">
        <v>30</v>
      </c>
      <c r="F2303" s="0" t="n">
        <v>31</v>
      </c>
      <c r="G2303" s="0" t="n">
        <v>8</v>
      </c>
      <c r="H2303" s="0" t="n">
        <v>17</v>
      </c>
      <c r="I2303" s="0" t="n">
        <v>1</v>
      </c>
      <c r="J2303" s="0" t="n">
        <v>0</v>
      </c>
      <c r="K2303" s="0" t="n">
        <f aca="false">VLOOKUP(A2303,'Team Data'!$A$1:$E$659,2,FALSE())</f>
        <v>15</v>
      </c>
      <c r="L2303" s="0" t="n">
        <f aca="false">VLOOKUP(A2303,'Team Data'!$A$1:$E$659,3,FALSE())</f>
        <v>18</v>
      </c>
      <c r="M2303" s="0" t="n">
        <f aca="false">VLOOKUP(B2303,'Team Data'!$A$1:$E$659,2,FALSE())</f>
        <v>7</v>
      </c>
      <c r="N2303" s="0" t="n">
        <f aca="false">VLOOKUP(B2303,'Team Data'!$A$1:$E$659,3,FALSE())</f>
        <v>24</v>
      </c>
      <c r="O2303" s="0" t="n">
        <f aca="false">VLOOKUP(A2303,'Team Data'!$A$1:$E$659,4,FALSE())</f>
        <v>512</v>
      </c>
      <c r="P2303" s="0" t="n">
        <f aca="false">VLOOKUP(A2303,'Team Data'!$A$1:$E$659,5,FALSE())</f>
        <v>507</v>
      </c>
      <c r="Q2303" s="0" t="n">
        <f aca="false">VLOOKUP(B2303,'Team Data'!$A$1:$E$659,4,FALSE())</f>
        <v>510</v>
      </c>
      <c r="R2303" s="0" t="n">
        <f aca="false">VLOOKUP(B2303,'Team Data'!$A$1:$E$659,5,FALSE())</f>
        <v>460</v>
      </c>
      <c r="S2303" s="0" t="n">
        <f aca="false">IF(I2303=1,(MIN(30,(C2303-D2303)))*(M2303/(M2303+N2303))*(Q2303/(Q2303+R2303)),(MAX(-30,(C2303-D2303)))*(N2303/(M2303+N2303))*(R2303/(R2303+Q2303)))</f>
        <v>0.949783837712005</v>
      </c>
      <c r="T2303" s="0" t="n">
        <f aca="false">IF(J2303=1,(MIN(30,(D2303-C2303)))*(K2303/(K2303+L2303))*(O2303/(O2303+P2303)),(MAX(-30,(D2303-C2303)))*(L2303/(K2303+L2303))*(P2303/(P2303+O2303)))</f>
        <v>-2.17111249888482</v>
      </c>
      <c r="U2303" s="7" t="n">
        <v>43092</v>
      </c>
    </row>
    <row r="2304" customFormat="false" ht="15" hidden="false" customHeight="false" outlineLevel="0" collapsed="false">
      <c r="A2304" s="0" t="s">
        <v>346</v>
      </c>
      <c r="B2304" s="0" t="s">
        <v>172</v>
      </c>
      <c r="C2304" s="0" t="n">
        <v>66</v>
      </c>
      <c r="D2304" s="0" t="n">
        <v>63</v>
      </c>
      <c r="E2304" s="0" t="n">
        <v>30</v>
      </c>
      <c r="F2304" s="0" t="n">
        <v>28</v>
      </c>
      <c r="G2304" s="0" t="n">
        <v>9</v>
      </c>
      <c r="H2304" s="0" t="n">
        <v>11</v>
      </c>
      <c r="I2304" s="0" t="n">
        <v>1</v>
      </c>
      <c r="J2304" s="0" t="n">
        <v>0</v>
      </c>
      <c r="K2304" s="0" t="n">
        <f aca="false">VLOOKUP(A2304,'Team Data'!$A$1:$E$659,2,FALSE())</f>
        <v>17</v>
      </c>
      <c r="L2304" s="0" t="n">
        <f aca="false">VLOOKUP(A2304,'Team Data'!$A$1:$E$659,3,FALSE())</f>
        <v>15</v>
      </c>
      <c r="M2304" s="0" t="n">
        <f aca="false">VLOOKUP(B2304,'Team Data'!$A$1:$E$659,2,FALSE())</f>
        <v>16</v>
      </c>
      <c r="N2304" s="0" t="n">
        <f aca="false">VLOOKUP(B2304,'Team Data'!$A$1:$E$659,3,FALSE())</f>
        <v>17</v>
      </c>
      <c r="O2304" s="0" t="n">
        <f aca="false">VLOOKUP(A2304,'Team Data'!$A$1:$E$659,4,FALSE())</f>
        <v>521</v>
      </c>
      <c r="P2304" s="0" t="n">
        <f aca="false">VLOOKUP(A2304,'Team Data'!$A$1:$E$659,5,FALSE())</f>
        <v>476</v>
      </c>
      <c r="Q2304" s="0" t="n">
        <f aca="false">VLOOKUP(B2304,'Team Data'!$A$1:$E$659,4,FALSE())</f>
        <v>503</v>
      </c>
      <c r="R2304" s="0" t="n">
        <f aca="false">VLOOKUP(B2304,'Team Data'!$A$1:$E$659,5,FALSE())</f>
        <v>522</v>
      </c>
      <c r="S2304" s="0" t="n">
        <f aca="false">IF(I2304=1,(MIN(30,(C2304-D2304)))*(M2304/(M2304+N2304))*(Q2304/(Q2304+R2304)),(MAX(-30,(C2304-D2304)))*(N2304/(M2304+N2304))*(R2304/(R2304+Q2304)))</f>
        <v>0.713791574279379</v>
      </c>
      <c r="T2304" s="0" t="n">
        <f aca="false">IF(J2304=1,(MIN(30,(D2304-C2304)))*(K2304/(K2304+L2304))*(O2304/(O2304+P2304)),(MAX(-30,(D2304-C2304)))*(L2304/(K2304+L2304))*(P2304/(P2304+O2304)))</f>
        <v>-0.671389167502508</v>
      </c>
      <c r="U2304" s="7" t="n">
        <v>43092</v>
      </c>
    </row>
    <row r="2305" customFormat="false" ht="15" hidden="false" customHeight="false" outlineLevel="0" collapsed="false">
      <c r="A2305" s="0" t="s">
        <v>19</v>
      </c>
      <c r="B2305" s="0" t="s">
        <v>322</v>
      </c>
      <c r="C2305" s="0" t="n">
        <v>68</v>
      </c>
      <c r="D2305" s="0" t="n">
        <v>74</v>
      </c>
      <c r="E2305" s="0" t="n">
        <v>24</v>
      </c>
      <c r="F2305" s="0" t="n">
        <v>37</v>
      </c>
      <c r="G2305" s="0" t="n">
        <v>12</v>
      </c>
      <c r="H2305" s="0" t="n">
        <v>16</v>
      </c>
      <c r="I2305" s="0" t="n">
        <v>0</v>
      </c>
      <c r="J2305" s="0" t="n">
        <v>1</v>
      </c>
      <c r="K2305" s="0" t="n">
        <f aca="false">VLOOKUP(A2305,'Team Data'!$A$1:$E$659,2,FALSE())</f>
        <v>14</v>
      </c>
      <c r="L2305" s="0" t="n">
        <f aca="false">VLOOKUP(A2305,'Team Data'!$A$1:$E$659,3,FALSE())</f>
        <v>21</v>
      </c>
      <c r="M2305" s="0" t="n">
        <f aca="false">VLOOKUP(B2305,'Team Data'!$A$1:$E$659,2,FALSE())</f>
        <v>10</v>
      </c>
      <c r="N2305" s="0" t="n">
        <f aca="false">VLOOKUP(B2305,'Team Data'!$A$1:$E$659,3,FALSE())</f>
        <v>21</v>
      </c>
      <c r="O2305" s="0" t="n">
        <f aca="false">VLOOKUP(A2305,'Team Data'!$A$1:$E$659,4,FALSE())</f>
        <v>471</v>
      </c>
      <c r="P2305" s="0" t="n">
        <f aca="false">VLOOKUP(A2305,'Team Data'!$A$1:$E$659,5,FALSE())</f>
        <v>659</v>
      </c>
      <c r="Q2305" s="0" t="n">
        <f aca="false">VLOOKUP(B2305,'Team Data'!$A$1:$E$659,4,FALSE())</f>
        <v>453</v>
      </c>
      <c r="R2305" s="0" t="n">
        <f aca="false">VLOOKUP(B2305,'Team Data'!$A$1:$E$659,5,FALSE())</f>
        <v>488</v>
      </c>
      <c r="S2305" s="0" t="n">
        <f aca="false">IF(I2305=1,(MIN(30,(C2305-D2305)))*(M2305/(M2305+N2305))*(Q2305/(Q2305+R2305)),(MAX(-30,(C2305-D2305)))*(N2305/(M2305+N2305))*(R2305/(R2305+Q2305)))</f>
        <v>-2.10784683418464</v>
      </c>
      <c r="T2305" s="0" t="n">
        <f aca="false">IF(J2305=1,(MIN(30,(D2305-C2305)))*(K2305/(K2305+L2305))*(O2305/(O2305+P2305)),(MAX(-30,(D2305-C2305)))*(L2305/(K2305+L2305))*(P2305/(P2305+O2305)))</f>
        <v>1.00035398230089</v>
      </c>
      <c r="U2305" s="7" t="n">
        <v>43092</v>
      </c>
    </row>
    <row r="2306" customFormat="false" ht="15" hidden="false" customHeight="false" outlineLevel="0" collapsed="false">
      <c r="A2306" s="0" t="s">
        <v>345</v>
      </c>
      <c r="B2306" s="0" t="s">
        <v>22</v>
      </c>
      <c r="C2306" s="0" t="n">
        <v>72</v>
      </c>
      <c r="D2306" s="0" t="n">
        <v>55</v>
      </c>
      <c r="E2306" s="0" t="n">
        <v>31</v>
      </c>
      <c r="F2306" s="0" t="n">
        <v>34</v>
      </c>
      <c r="G2306" s="0" t="n">
        <v>15</v>
      </c>
      <c r="H2306" s="0" t="n">
        <v>17</v>
      </c>
      <c r="I2306" s="0" t="n">
        <v>1</v>
      </c>
      <c r="J2306" s="0" t="n">
        <v>0</v>
      </c>
      <c r="K2306" s="0" t="n">
        <f aca="false">VLOOKUP(A2306,'Team Data'!$A$1:$E$659,2,FALSE())</f>
        <v>27</v>
      </c>
      <c r="L2306" s="0" t="n">
        <f aca="false">VLOOKUP(A2306,'Team Data'!$A$1:$E$659,3,FALSE())</f>
        <v>11</v>
      </c>
      <c r="M2306" s="0" t="n">
        <f aca="false">VLOOKUP(B2306,'Team Data'!$A$1:$E$659,2,FALSE())</f>
        <v>19</v>
      </c>
      <c r="N2306" s="0" t="n">
        <f aca="false">VLOOKUP(B2306,'Team Data'!$A$1:$E$659,3,FALSE())</f>
        <v>15</v>
      </c>
      <c r="O2306" s="0" t="n">
        <f aca="false">VLOOKUP(A2306,'Team Data'!$A$1:$E$659,4,FALSE())</f>
        <v>718</v>
      </c>
      <c r="P2306" s="0" t="n">
        <f aca="false">VLOOKUP(A2306,'Team Data'!$A$1:$E$659,5,FALSE())</f>
        <v>515</v>
      </c>
      <c r="Q2306" s="0" t="n">
        <f aca="false">VLOOKUP(B2306,'Team Data'!$A$1:$E$659,4,FALSE())</f>
        <v>533</v>
      </c>
      <c r="R2306" s="0" t="n">
        <f aca="false">VLOOKUP(B2306,'Team Data'!$A$1:$E$659,5,FALSE())</f>
        <v>507</v>
      </c>
      <c r="S2306" s="0" t="n">
        <f aca="false">IF(I2306=1,(MIN(30,(C2306-D2306)))*(M2306/(M2306+N2306))*(Q2306/(Q2306+R2306)),(MAX(-30,(C2306-D2306)))*(N2306/(M2306+N2306))*(R2306/(R2306+Q2306)))</f>
        <v>4.86875</v>
      </c>
      <c r="T2306" s="0" t="n">
        <f aca="false">IF(J2306=1,(MIN(30,(D2306-C2306)))*(K2306/(K2306+L2306))*(O2306/(O2306+P2306)),(MAX(-30,(D2306-C2306)))*(L2306/(K2306+L2306))*(P2306/(P2306+O2306)))</f>
        <v>-2.05542749818585</v>
      </c>
      <c r="U2306" s="7" t="n">
        <v>43092</v>
      </c>
    </row>
    <row r="2307" customFormat="false" ht="15" hidden="false" customHeight="false" outlineLevel="0" collapsed="false">
      <c r="A2307" s="0" t="s">
        <v>113</v>
      </c>
      <c r="B2307" s="0" t="s">
        <v>334</v>
      </c>
      <c r="C2307" s="0" t="n">
        <v>71</v>
      </c>
      <c r="D2307" s="0" t="n">
        <v>95</v>
      </c>
      <c r="E2307" s="0" t="n">
        <v>34</v>
      </c>
      <c r="F2307" s="0" t="n">
        <v>34</v>
      </c>
      <c r="G2307" s="0" t="n">
        <v>15</v>
      </c>
      <c r="H2307" s="0" t="n">
        <v>7</v>
      </c>
      <c r="I2307" s="0" t="n">
        <v>0</v>
      </c>
      <c r="J2307" s="0" t="n">
        <v>1</v>
      </c>
      <c r="K2307" s="0" t="n">
        <f aca="false">VLOOKUP(A2307,'Team Data'!$A$1:$E$659,2,FALSE())</f>
        <v>19</v>
      </c>
      <c r="L2307" s="0" t="n">
        <f aca="false">VLOOKUP(A2307,'Team Data'!$A$1:$E$659,3,FALSE())</f>
        <v>12</v>
      </c>
      <c r="M2307" s="0" t="n">
        <f aca="false">VLOOKUP(B2307,'Team Data'!$A$1:$E$659,2,FALSE())</f>
        <v>36</v>
      </c>
      <c r="N2307" s="0" t="n">
        <f aca="false">VLOOKUP(B2307,'Team Data'!$A$1:$E$659,3,FALSE())</f>
        <v>4</v>
      </c>
      <c r="O2307" s="0" t="n">
        <f aca="false">VLOOKUP(A2307,'Team Data'!$A$1:$E$659,4,FALSE())</f>
        <v>498</v>
      </c>
      <c r="P2307" s="0" t="n">
        <f aca="false">VLOOKUP(A2307,'Team Data'!$A$1:$E$659,5,FALSE())</f>
        <v>473</v>
      </c>
      <c r="Q2307" s="0" t="n">
        <f aca="false">VLOOKUP(B2307,'Team Data'!$A$1:$E$659,4,FALSE())</f>
        <v>804</v>
      </c>
      <c r="R2307" s="0" t="n">
        <f aca="false">VLOOKUP(B2307,'Team Data'!$A$1:$E$659,5,FALSE())</f>
        <v>530</v>
      </c>
      <c r="S2307" s="0" t="n">
        <f aca="false">IF(I2307=1,(MIN(30,(C2307-D2307)))*(M2307/(M2307+N2307))*(Q2307/(Q2307+R2307)),(MAX(-30,(C2307-D2307)))*(N2307/(M2307+N2307))*(R2307/(R2307+Q2307)))</f>
        <v>-0.95352323838081</v>
      </c>
      <c r="T2307" s="0" t="n">
        <f aca="false">IF(J2307=1,(MIN(30,(D2307-C2307)))*(K2307/(K2307+L2307))*(O2307/(O2307+P2307)),(MAX(-30,(D2307-C2307)))*(L2307/(K2307+L2307))*(P2307/(P2307+O2307)))</f>
        <v>7.54420118932926</v>
      </c>
      <c r="U2307" s="7" t="n">
        <v>43092</v>
      </c>
    </row>
    <row r="2308" customFormat="false" ht="15" hidden="false" customHeight="false" outlineLevel="0" collapsed="false">
      <c r="A2308" s="0" t="s">
        <v>76</v>
      </c>
      <c r="B2308" s="0" t="s">
        <v>258</v>
      </c>
      <c r="C2308" s="0" t="n">
        <v>67</v>
      </c>
      <c r="D2308" s="0" t="n">
        <v>65</v>
      </c>
      <c r="E2308" s="0" t="n">
        <v>31</v>
      </c>
      <c r="F2308" s="0" t="n">
        <v>30</v>
      </c>
      <c r="G2308" s="0" t="n">
        <v>16</v>
      </c>
      <c r="H2308" s="0" t="n">
        <v>14</v>
      </c>
      <c r="I2308" s="0" t="n">
        <v>1</v>
      </c>
      <c r="J2308" s="0" t="n">
        <v>0</v>
      </c>
      <c r="K2308" s="0" t="n">
        <f aca="false">VLOOKUP(A2308,'Team Data'!$A$1:$E$659,2,FALSE())</f>
        <v>16</v>
      </c>
      <c r="L2308" s="0" t="n">
        <f aca="false">VLOOKUP(A2308,'Team Data'!$A$1:$E$659,3,FALSE())</f>
        <v>16</v>
      </c>
      <c r="M2308" s="0" t="n">
        <f aca="false">VLOOKUP(B2308,'Team Data'!$A$1:$E$659,2,FALSE())</f>
        <v>22</v>
      </c>
      <c r="N2308" s="0" t="n">
        <f aca="false">VLOOKUP(B2308,'Team Data'!$A$1:$E$659,3,FALSE())</f>
        <v>17</v>
      </c>
      <c r="O2308" s="0" t="n">
        <f aca="false">VLOOKUP(A2308,'Team Data'!$A$1:$E$659,4,FALSE())</f>
        <v>473</v>
      </c>
      <c r="P2308" s="0" t="n">
        <f aca="false">VLOOKUP(A2308,'Team Data'!$A$1:$E$659,5,FALSE())</f>
        <v>561</v>
      </c>
      <c r="Q2308" s="0" t="n">
        <f aca="false">VLOOKUP(B2308,'Team Data'!$A$1:$E$659,4,FALSE())</f>
        <v>712</v>
      </c>
      <c r="R2308" s="0" t="n">
        <f aca="false">VLOOKUP(B2308,'Team Data'!$A$1:$E$659,5,FALSE())</f>
        <v>575</v>
      </c>
      <c r="S2308" s="0" t="n">
        <f aca="false">IF(I2308=1,(MIN(30,(C2308-D2308)))*(M2308/(M2308+N2308))*(Q2308/(Q2308+R2308)),(MAX(-30,(C2308-D2308)))*(N2308/(M2308+N2308))*(R2308/(R2308+Q2308)))</f>
        <v>0.624150777996932</v>
      </c>
      <c r="T2308" s="0" t="n">
        <f aca="false">IF(J2308=1,(MIN(30,(D2308-C2308)))*(K2308/(K2308+L2308))*(O2308/(O2308+P2308)),(MAX(-30,(D2308-C2308)))*(L2308/(K2308+L2308))*(P2308/(P2308+O2308)))</f>
        <v>-0.542553191489362</v>
      </c>
      <c r="U2308" s="7" t="n">
        <v>43092</v>
      </c>
    </row>
    <row r="2309" customFormat="false" ht="15" hidden="false" customHeight="false" outlineLevel="0" collapsed="false">
      <c r="A2309" s="0" t="s">
        <v>231</v>
      </c>
      <c r="B2309" s="0" t="s">
        <v>191</v>
      </c>
      <c r="C2309" s="0" t="n">
        <v>78</v>
      </c>
      <c r="D2309" s="0" t="n">
        <v>87</v>
      </c>
      <c r="E2309" s="0" t="n">
        <v>29</v>
      </c>
      <c r="F2309" s="0" t="n">
        <v>39</v>
      </c>
      <c r="G2309" s="0" t="n">
        <v>16</v>
      </c>
      <c r="H2309" s="0" t="n">
        <v>14</v>
      </c>
      <c r="I2309" s="0" t="n">
        <v>0</v>
      </c>
      <c r="J2309" s="0" t="n">
        <v>1</v>
      </c>
      <c r="K2309" s="0" t="n">
        <f aca="false">VLOOKUP(A2309,'Team Data'!$A$1:$E$659,2,FALSE())</f>
        <v>16</v>
      </c>
      <c r="L2309" s="0" t="n">
        <f aca="false">VLOOKUP(A2309,'Team Data'!$A$1:$E$659,3,FALSE())</f>
        <v>18</v>
      </c>
      <c r="M2309" s="0" t="n">
        <f aca="false">VLOOKUP(B2309,'Team Data'!$A$1:$E$659,2,FALSE())</f>
        <v>19</v>
      </c>
      <c r="N2309" s="0" t="n">
        <f aca="false">VLOOKUP(B2309,'Team Data'!$A$1:$E$659,3,FALSE())</f>
        <v>15</v>
      </c>
      <c r="O2309" s="0" t="n">
        <f aca="false">VLOOKUP(A2309,'Team Data'!$A$1:$E$659,4,FALSE())</f>
        <v>494</v>
      </c>
      <c r="P2309" s="0" t="n">
        <f aca="false">VLOOKUP(A2309,'Team Data'!$A$1:$E$659,5,FALSE())</f>
        <v>587</v>
      </c>
      <c r="Q2309" s="0" t="n">
        <f aca="false">VLOOKUP(B2309,'Team Data'!$A$1:$E$659,4,FALSE())</f>
        <v>580</v>
      </c>
      <c r="R2309" s="0" t="n">
        <f aca="false">VLOOKUP(B2309,'Team Data'!$A$1:$E$659,5,FALSE())</f>
        <v>491</v>
      </c>
      <c r="S2309" s="0" t="n">
        <f aca="false">IF(I2309=1,(MIN(30,(C2309-D2309)))*(M2309/(M2309+N2309))*(Q2309/(Q2309+R2309)),(MAX(-30,(C2309-D2309)))*(N2309/(M2309+N2309))*(R2309/(R2309+Q2309)))</f>
        <v>-1.82031636183885</v>
      </c>
      <c r="T2309" s="0" t="n">
        <f aca="false">IF(J2309=1,(MIN(30,(D2309-C2309)))*(K2309/(K2309+L2309))*(O2309/(O2309+P2309)),(MAX(-30,(D2309-C2309)))*(L2309/(K2309+L2309))*(P2309/(P2309+O2309)))</f>
        <v>1.93546280676933</v>
      </c>
      <c r="U2309" s="7" t="n">
        <v>43092</v>
      </c>
    </row>
    <row r="2310" customFormat="false" ht="15" hidden="false" customHeight="false" outlineLevel="0" collapsed="false">
      <c r="A2310" s="0" t="s">
        <v>348</v>
      </c>
      <c r="B2310" s="0" t="s">
        <v>286</v>
      </c>
      <c r="C2310" s="0" t="n">
        <v>75</v>
      </c>
      <c r="D2310" s="0" t="n">
        <v>86</v>
      </c>
      <c r="E2310" s="0" t="n">
        <v>22</v>
      </c>
      <c r="F2310" s="0" t="n">
        <v>39</v>
      </c>
      <c r="G2310" s="0" t="n">
        <v>7</v>
      </c>
      <c r="H2310" s="0" t="n">
        <v>10</v>
      </c>
      <c r="I2310" s="0" t="n">
        <v>0</v>
      </c>
      <c r="J2310" s="0" t="n">
        <v>1</v>
      </c>
      <c r="K2310" s="0" t="n">
        <f aca="false">VLOOKUP(A2310,'Team Data'!$A$1:$E$659,2,FALSE())</f>
        <v>19</v>
      </c>
      <c r="L2310" s="0" t="n">
        <f aca="false">VLOOKUP(A2310,'Team Data'!$A$1:$E$659,3,FALSE())</f>
        <v>12</v>
      </c>
      <c r="M2310" s="0" t="n">
        <f aca="false">VLOOKUP(B2310,'Team Data'!$A$1:$E$659,2,FALSE())</f>
        <v>21</v>
      </c>
      <c r="N2310" s="0" t="n">
        <f aca="false">VLOOKUP(B2310,'Team Data'!$A$1:$E$659,3,FALSE())</f>
        <v>12</v>
      </c>
      <c r="O2310" s="0" t="n">
        <f aca="false">VLOOKUP(A2310,'Team Data'!$A$1:$E$659,4,FALSE())</f>
        <v>519</v>
      </c>
      <c r="P2310" s="0" t="n">
        <f aca="false">VLOOKUP(A2310,'Team Data'!$A$1:$E$659,5,FALSE())</f>
        <v>432</v>
      </c>
      <c r="Q2310" s="0" t="n">
        <f aca="false">VLOOKUP(B2310,'Team Data'!$A$1:$E$659,4,FALSE())</f>
        <v>684</v>
      </c>
      <c r="R2310" s="0" t="n">
        <f aca="false">VLOOKUP(B2310,'Team Data'!$A$1:$E$659,5,FALSE())</f>
        <v>441</v>
      </c>
      <c r="S2310" s="0" t="n">
        <f aca="false">IF(I2310=1,(MIN(30,(C2310-D2310)))*(M2310/(M2310+N2310))*(Q2310/(Q2310+R2310)),(MAX(-30,(C2310-D2310)))*(N2310/(M2310+N2310))*(R2310/(R2310+Q2310)))</f>
        <v>-1.568</v>
      </c>
      <c r="T2310" s="0" t="n">
        <f aca="false">IF(J2310=1,(MIN(30,(D2310-C2310)))*(K2310/(K2310+L2310))*(O2310/(O2310+P2310)),(MAX(-30,(D2310-C2310)))*(L2310/(K2310+L2310))*(P2310/(P2310+O2310)))</f>
        <v>3.67935280350056</v>
      </c>
      <c r="U2310" s="7" t="n">
        <v>43092</v>
      </c>
    </row>
    <row r="2311" customFormat="false" ht="15" hidden="false" customHeight="false" outlineLevel="0" collapsed="false">
      <c r="A2311" s="0" t="s">
        <v>59</v>
      </c>
      <c r="B2311" s="0" t="s">
        <v>127</v>
      </c>
      <c r="C2311" s="0" t="n">
        <v>73</v>
      </c>
      <c r="D2311" s="0" t="n">
        <v>80</v>
      </c>
      <c r="E2311" s="0" t="n">
        <v>31</v>
      </c>
      <c r="F2311" s="0" t="n">
        <v>43</v>
      </c>
      <c r="G2311" s="0" t="n">
        <v>11</v>
      </c>
      <c r="H2311" s="0" t="n">
        <v>19</v>
      </c>
      <c r="I2311" s="0" t="n">
        <v>0</v>
      </c>
      <c r="J2311" s="0" t="n">
        <v>1</v>
      </c>
      <c r="K2311" s="0" t="n">
        <f aca="false">VLOOKUP(A2311,'Team Data'!$A$1:$E$659,2,FALSE())</f>
        <v>17</v>
      </c>
      <c r="L2311" s="0" t="n">
        <f aca="false">VLOOKUP(A2311,'Team Data'!$A$1:$E$659,3,FALSE())</f>
        <v>15</v>
      </c>
      <c r="M2311" s="0" t="n">
        <f aca="false">VLOOKUP(B2311,'Team Data'!$A$1:$E$659,2,FALSE())</f>
        <v>14</v>
      </c>
      <c r="N2311" s="0" t="n">
        <f aca="false">VLOOKUP(B2311,'Team Data'!$A$1:$E$659,3,FALSE())</f>
        <v>19</v>
      </c>
      <c r="O2311" s="0" t="n">
        <f aca="false">VLOOKUP(A2311,'Team Data'!$A$1:$E$659,4,FALSE())</f>
        <v>627</v>
      </c>
      <c r="P2311" s="0" t="n">
        <f aca="false">VLOOKUP(A2311,'Team Data'!$A$1:$E$659,5,FALSE())</f>
        <v>441</v>
      </c>
      <c r="Q2311" s="0" t="n">
        <f aca="false">VLOOKUP(B2311,'Team Data'!$A$1:$E$659,4,FALSE())</f>
        <v>641</v>
      </c>
      <c r="R2311" s="0" t="n">
        <f aca="false">VLOOKUP(B2311,'Team Data'!$A$1:$E$659,5,FALSE())</f>
        <v>461</v>
      </c>
      <c r="S2311" s="0" t="n">
        <f aca="false">IF(I2311=1,(MIN(30,(C2311-D2311)))*(M2311/(M2311+N2311))*(Q2311/(Q2311+R2311)),(MAX(-30,(C2311-D2311)))*(N2311/(M2311+N2311))*(R2311/(R2311+Q2311)))</f>
        <v>-1.68599791013584</v>
      </c>
      <c r="T2311" s="0" t="n">
        <f aca="false">IF(J2311=1,(MIN(30,(D2311-C2311)))*(K2311/(K2311+L2311))*(O2311/(O2311+P2311)),(MAX(-30,(D2311-C2311)))*(L2311/(K2311+L2311))*(P2311/(P2311+O2311)))</f>
        <v>2.18319873595506</v>
      </c>
      <c r="U2311" s="7" t="n">
        <v>43092</v>
      </c>
    </row>
    <row r="2312" customFormat="false" ht="15" hidden="false" customHeight="false" outlineLevel="0" collapsed="false">
      <c r="A2312" s="0" t="s">
        <v>352</v>
      </c>
      <c r="B2312" s="0" t="s">
        <v>103</v>
      </c>
      <c r="C2312" s="0" t="n">
        <v>85</v>
      </c>
      <c r="D2312" s="0" t="n">
        <v>81</v>
      </c>
      <c r="E2312" s="0" t="n">
        <v>32</v>
      </c>
      <c r="F2312" s="0" t="n">
        <v>31</v>
      </c>
      <c r="G2312" s="0" t="n">
        <v>17</v>
      </c>
      <c r="H2312" s="0" t="n">
        <v>18</v>
      </c>
      <c r="I2312" s="0" t="n">
        <v>1</v>
      </c>
      <c r="J2312" s="0" t="n">
        <v>0</v>
      </c>
      <c r="K2312" s="0" t="n">
        <f aca="false">VLOOKUP(A2312,'Team Data'!$A$1:$E$659,2,FALSE())</f>
        <v>25</v>
      </c>
      <c r="L2312" s="0" t="n">
        <f aca="false">VLOOKUP(A2312,'Team Data'!$A$1:$E$659,3,FALSE())</f>
        <v>10</v>
      </c>
      <c r="M2312" s="0" t="n">
        <f aca="false">VLOOKUP(B2312,'Team Data'!$A$1:$E$659,2,FALSE())</f>
        <v>13</v>
      </c>
      <c r="N2312" s="0" t="n">
        <f aca="false">VLOOKUP(B2312,'Team Data'!$A$1:$E$659,3,FALSE())</f>
        <v>19</v>
      </c>
      <c r="O2312" s="0" t="n">
        <f aca="false">VLOOKUP(A2312,'Team Data'!$A$1:$E$659,4,FALSE())</f>
        <v>543</v>
      </c>
      <c r="P2312" s="0" t="n">
        <f aca="false">VLOOKUP(A2312,'Team Data'!$A$1:$E$659,5,FALSE())</f>
        <v>561</v>
      </c>
      <c r="Q2312" s="0" t="n">
        <f aca="false">VLOOKUP(B2312,'Team Data'!$A$1:$E$659,4,FALSE())</f>
        <v>625</v>
      </c>
      <c r="R2312" s="0" t="n">
        <f aca="false">VLOOKUP(B2312,'Team Data'!$A$1:$E$659,5,FALSE())</f>
        <v>447</v>
      </c>
      <c r="S2312" s="0" t="n">
        <f aca="false">IF(I2312=1,(MIN(30,(C2312-D2312)))*(M2312/(M2312+N2312))*(Q2312/(Q2312+R2312)),(MAX(-30,(C2312-D2312)))*(N2312/(M2312+N2312))*(R2312/(R2312+Q2312)))</f>
        <v>0.947411380597015</v>
      </c>
      <c r="T2312" s="0" t="n">
        <f aca="false">IF(J2312=1,(MIN(30,(D2312-C2312)))*(K2312/(K2312+L2312))*(O2312/(O2312+P2312)),(MAX(-30,(D2312-C2312)))*(L2312/(K2312+L2312))*(P2312/(P2312+O2312)))</f>
        <v>-0.580745341614907</v>
      </c>
      <c r="U2312" s="7" t="n">
        <v>43092</v>
      </c>
    </row>
    <row r="2313" customFormat="false" ht="15" hidden="false" customHeight="false" outlineLevel="0" collapsed="false">
      <c r="A2313" s="0" t="s">
        <v>354</v>
      </c>
      <c r="B2313" s="0" t="s">
        <v>208</v>
      </c>
      <c r="C2313" s="0" t="n">
        <v>77</v>
      </c>
      <c r="D2313" s="0" t="n">
        <v>67</v>
      </c>
      <c r="E2313" s="0" t="n">
        <v>34</v>
      </c>
      <c r="F2313" s="0" t="n">
        <v>28</v>
      </c>
      <c r="G2313" s="0" t="n">
        <v>15</v>
      </c>
      <c r="H2313" s="0" t="n">
        <v>11</v>
      </c>
      <c r="I2313" s="0" t="n">
        <v>1</v>
      </c>
      <c r="J2313" s="0" t="n">
        <v>0</v>
      </c>
      <c r="K2313" s="0" t="n">
        <f aca="false">VLOOKUP(A2313,'Team Data'!$A$1:$E$659,2,FALSE())</f>
        <v>28</v>
      </c>
      <c r="L2313" s="0" t="n">
        <f aca="false">VLOOKUP(A2313,'Team Data'!$A$1:$E$659,3,FALSE())</f>
        <v>6</v>
      </c>
      <c r="M2313" s="0" t="n">
        <f aca="false">VLOOKUP(B2313,'Team Data'!$A$1:$E$659,2,FALSE())</f>
        <v>16</v>
      </c>
      <c r="N2313" s="0" t="n">
        <f aca="false">VLOOKUP(B2313,'Team Data'!$A$1:$E$659,3,FALSE())</f>
        <v>16</v>
      </c>
      <c r="O2313" s="0" t="n">
        <f aca="false">VLOOKUP(A2313,'Team Data'!$A$1:$E$659,4,FALSE())</f>
        <v>661</v>
      </c>
      <c r="P2313" s="0" t="n">
        <f aca="false">VLOOKUP(A2313,'Team Data'!$A$1:$E$659,5,FALSE())</f>
        <v>472</v>
      </c>
      <c r="Q2313" s="0" t="n">
        <f aca="false">VLOOKUP(B2313,'Team Data'!$A$1:$E$659,4,FALSE())</f>
        <v>582</v>
      </c>
      <c r="R2313" s="0" t="n">
        <f aca="false">VLOOKUP(B2313,'Team Data'!$A$1:$E$659,5,FALSE())</f>
        <v>422</v>
      </c>
      <c r="S2313" s="0" t="n">
        <f aca="false">IF(I2313=1,(MIN(30,(C2313-D2313)))*(M2313/(M2313+N2313))*(Q2313/(Q2313+R2313)),(MAX(-30,(C2313-D2313)))*(N2313/(M2313+N2313))*(R2313/(R2313+Q2313)))</f>
        <v>2.89840637450199</v>
      </c>
      <c r="T2313" s="0" t="n">
        <f aca="false">IF(J2313=1,(MIN(30,(D2313-C2313)))*(K2313/(K2313+L2313))*(O2313/(O2313+P2313)),(MAX(-30,(D2313-C2313)))*(L2313/(K2313+L2313))*(P2313/(P2313+O2313)))</f>
        <v>-0.735164321686309</v>
      </c>
      <c r="U2313" s="7" t="n">
        <v>43092</v>
      </c>
    </row>
    <row r="2314" customFormat="false" ht="15" hidden="false" customHeight="false" outlineLevel="0" collapsed="false">
      <c r="A2314" s="0" t="s">
        <v>291</v>
      </c>
      <c r="B2314" s="0" t="s">
        <v>9</v>
      </c>
      <c r="C2314" s="0" t="n">
        <v>66</v>
      </c>
      <c r="D2314" s="0" t="n">
        <v>50</v>
      </c>
      <c r="E2314" s="0" t="n">
        <v>37</v>
      </c>
      <c r="F2314" s="0" t="n">
        <v>37</v>
      </c>
      <c r="G2314" s="0" t="n">
        <v>12</v>
      </c>
      <c r="H2314" s="0" t="n">
        <v>12</v>
      </c>
      <c r="I2314" s="0" t="n">
        <v>1</v>
      </c>
      <c r="J2314" s="0" t="n">
        <v>0</v>
      </c>
      <c r="K2314" s="0" t="n">
        <f aca="false">VLOOKUP(A2314,'Team Data'!$A$1:$E$659,2,FALSE())</f>
        <v>19</v>
      </c>
      <c r="L2314" s="0" t="n">
        <f aca="false">VLOOKUP(A2314,'Team Data'!$A$1:$E$659,3,FALSE())</f>
        <v>15</v>
      </c>
      <c r="M2314" s="0" t="n">
        <f aca="false">VLOOKUP(B2314,'Team Data'!$A$1:$E$659,2,FALSE())</f>
        <v>20</v>
      </c>
      <c r="N2314" s="0" t="n">
        <f aca="false">VLOOKUP(B2314,'Team Data'!$A$1:$E$659,3,FALSE())</f>
        <v>16</v>
      </c>
      <c r="O2314" s="0" t="n">
        <f aca="false">VLOOKUP(A2314,'Team Data'!$A$1:$E$659,4,FALSE())</f>
        <v>700</v>
      </c>
      <c r="P2314" s="0" t="n">
        <f aca="false">VLOOKUP(A2314,'Team Data'!$A$1:$E$659,5,FALSE())</f>
        <v>458</v>
      </c>
      <c r="Q2314" s="0" t="n">
        <f aca="false">VLOOKUP(B2314,'Team Data'!$A$1:$E$659,4,FALSE())</f>
        <v>741</v>
      </c>
      <c r="R2314" s="0" t="n">
        <f aca="false">VLOOKUP(B2314,'Team Data'!$A$1:$E$659,5,FALSE())</f>
        <v>460</v>
      </c>
      <c r="S2314" s="0" t="n">
        <f aca="false">IF(I2314=1,(MIN(30,(C2314-D2314)))*(M2314/(M2314+N2314))*(Q2314/(Q2314+R2314)),(MAX(-30,(C2314-D2314)))*(N2314/(M2314+N2314))*(R2314/(R2314+Q2314)))</f>
        <v>5.48431862336941</v>
      </c>
      <c r="T2314" s="0" t="n">
        <f aca="false">IF(J2314=1,(MIN(30,(D2314-C2314)))*(K2314/(K2314+L2314))*(O2314/(O2314+P2314)),(MAX(-30,(D2314-C2314)))*(L2314/(K2314+L2314))*(P2314/(P2314+O2314)))</f>
        <v>-2.79183175861018</v>
      </c>
      <c r="U2314" s="7" t="n">
        <v>43092</v>
      </c>
    </row>
    <row r="2315" customFormat="false" ht="15" hidden="false" customHeight="false" outlineLevel="0" collapsed="false">
      <c r="A2315" s="0" t="s">
        <v>27</v>
      </c>
      <c r="B2315" s="0" t="s">
        <v>340</v>
      </c>
      <c r="C2315" s="0" t="n">
        <v>58</v>
      </c>
      <c r="D2315" s="0" t="n">
        <v>86</v>
      </c>
      <c r="E2315" s="0" t="n">
        <v>42</v>
      </c>
      <c r="F2315" s="0" t="n">
        <v>46</v>
      </c>
      <c r="G2315" s="0" t="n">
        <v>15</v>
      </c>
      <c r="H2315" s="0" t="n">
        <v>18</v>
      </c>
      <c r="I2315" s="0" t="n">
        <v>0</v>
      </c>
      <c r="J2315" s="0" t="n">
        <v>1</v>
      </c>
      <c r="K2315" s="0" t="n">
        <f aca="false">VLOOKUP(A2315,'Team Data'!$A$1:$E$659,2,FALSE())</f>
        <v>18</v>
      </c>
      <c r="L2315" s="0" t="n">
        <f aca="false">VLOOKUP(A2315,'Team Data'!$A$1:$E$659,3,FALSE())</f>
        <v>14</v>
      </c>
      <c r="M2315" s="0" t="n">
        <f aca="false">VLOOKUP(B2315,'Team Data'!$A$1:$E$659,2,FALSE())</f>
        <v>12</v>
      </c>
      <c r="N2315" s="0" t="n">
        <f aca="false">VLOOKUP(B2315,'Team Data'!$A$1:$E$659,3,FALSE())</f>
        <v>19</v>
      </c>
      <c r="O2315" s="0" t="n">
        <f aca="false">VLOOKUP(A2315,'Team Data'!$A$1:$E$659,4,FALSE())</f>
        <v>374</v>
      </c>
      <c r="P2315" s="0" t="n">
        <f aca="false">VLOOKUP(A2315,'Team Data'!$A$1:$E$659,5,FALSE())</f>
        <v>605</v>
      </c>
      <c r="Q2315" s="0" t="n">
        <f aca="false">VLOOKUP(B2315,'Team Data'!$A$1:$E$659,4,FALSE())</f>
        <v>595</v>
      </c>
      <c r="R2315" s="0" t="n">
        <f aca="false">VLOOKUP(B2315,'Team Data'!$A$1:$E$659,5,FALSE())</f>
        <v>435</v>
      </c>
      <c r="S2315" s="0" t="n">
        <f aca="false">IF(I2315=1,(MIN(30,(C2315-D2315)))*(M2315/(M2315+N2315))*(Q2315/(Q2315+R2315)),(MAX(-30,(C2315-D2315)))*(N2315/(M2315+N2315))*(R2315/(R2315+Q2315)))</f>
        <v>-7.24772940808018</v>
      </c>
      <c r="T2315" s="0" t="n">
        <f aca="false">IF(J2315=1,(MIN(30,(D2315-C2315)))*(K2315/(K2315+L2315))*(O2315/(O2315+P2315)),(MAX(-30,(D2315-C2315)))*(L2315/(K2315+L2315))*(P2315/(P2315+O2315)))</f>
        <v>6.01685393258427</v>
      </c>
      <c r="U2315" s="7" t="n">
        <v>43092</v>
      </c>
    </row>
    <row r="2316" customFormat="false" ht="15" hidden="false" customHeight="false" outlineLevel="0" collapsed="false">
      <c r="A2316" s="0" t="s">
        <v>153</v>
      </c>
      <c r="B2316" s="0" t="s">
        <v>177</v>
      </c>
      <c r="C2316" s="0" t="n">
        <v>59</v>
      </c>
      <c r="D2316" s="0" t="n">
        <v>64</v>
      </c>
      <c r="E2316" s="0" t="n">
        <v>30</v>
      </c>
      <c r="F2316" s="0" t="n">
        <v>32</v>
      </c>
      <c r="G2316" s="0" t="n">
        <v>10</v>
      </c>
      <c r="H2316" s="0" t="n">
        <v>12</v>
      </c>
      <c r="I2316" s="0" t="n">
        <v>0</v>
      </c>
      <c r="J2316" s="0" t="n">
        <v>1</v>
      </c>
      <c r="K2316" s="0" t="n">
        <f aca="false">VLOOKUP(A2316,'Team Data'!$A$1:$E$659,2,FALSE())</f>
        <v>32</v>
      </c>
      <c r="L2316" s="0" t="n">
        <f aca="false">VLOOKUP(A2316,'Team Data'!$A$1:$E$659,3,FALSE())</f>
        <v>6</v>
      </c>
      <c r="M2316" s="0" t="n">
        <f aca="false">VLOOKUP(B2316,'Team Data'!$A$1:$E$659,2,FALSE())</f>
        <v>18</v>
      </c>
      <c r="N2316" s="0" t="n">
        <f aca="false">VLOOKUP(B2316,'Team Data'!$A$1:$E$659,3,FALSE())</f>
        <v>15</v>
      </c>
      <c r="O2316" s="0" t="n">
        <f aca="false">VLOOKUP(A2316,'Team Data'!$A$1:$E$659,4,FALSE())</f>
        <v>662</v>
      </c>
      <c r="P2316" s="0" t="n">
        <f aca="false">VLOOKUP(A2316,'Team Data'!$A$1:$E$659,5,FALSE())</f>
        <v>561</v>
      </c>
      <c r="Q2316" s="0" t="n">
        <f aca="false">VLOOKUP(B2316,'Team Data'!$A$1:$E$659,4,FALSE())</f>
        <v>582</v>
      </c>
      <c r="R2316" s="0" t="n">
        <f aca="false">VLOOKUP(B2316,'Team Data'!$A$1:$E$659,5,FALSE())</f>
        <v>475</v>
      </c>
      <c r="S2316" s="0" t="n">
        <f aca="false">IF(I2316=1,(MIN(30,(C2316-D2316)))*(M2316/(M2316+N2316))*(Q2316/(Q2316+R2316)),(MAX(-30,(C2316-D2316)))*(N2316/(M2316+N2316))*(R2316/(R2316+Q2316)))</f>
        <v>-1.02132966371377</v>
      </c>
      <c r="T2316" s="0" t="n">
        <f aca="false">IF(J2316=1,(MIN(30,(D2316-C2316)))*(K2316/(K2316+L2316))*(O2316/(O2316+P2316)),(MAX(-30,(D2316-C2316)))*(L2316/(K2316+L2316))*(P2316/(P2316+O2316)))</f>
        <v>2.27912381116323</v>
      </c>
      <c r="U2316" s="7" t="n">
        <v>43092</v>
      </c>
    </row>
    <row r="2317" customFormat="false" ht="15" hidden="false" customHeight="false" outlineLevel="0" collapsed="false">
      <c r="A2317" s="0" t="s">
        <v>604</v>
      </c>
      <c r="B2317" s="0" t="s">
        <v>341</v>
      </c>
      <c r="C2317" s="0" t="n">
        <v>48</v>
      </c>
      <c r="D2317" s="0" t="n">
        <v>88</v>
      </c>
      <c r="E2317" s="0" t="n">
        <v>40</v>
      </c>
      <c r="F2317" s="0" t="n">
        <v>37</v>
      </c>
      <c r="G2317" s="0" t="n">
        <v>21</v>
      </c>
      <c r="H2317" s="0" t="n">
        <v>4</v>
      </c>
      <c r="I2317" s="0" t="n">
        <v>0</v>
      </c>
      <c r="J2317" s="0" t="n">
        <v>1</v>
      </c>
      <c r="K2317" s="0" t="n">
        <f aca="false">VLOOKUP(A2317,'Team Data'!$A$1:$E$659,2,FALSE())</f>
        <v>0</v>
      </c>
      <c r="L2317" s="0" t="n">
        <f aca="false">VLOOKUP(A2317,'Team Data'!$A$1:$E$659,3,FALSE())</f>
        <v>3</v>
      </c>
      <c r="M2317" s="0" t="n">
        <f aca="false">VLOOKUP(B2317,'Team Data'!$A$1:$E$659,2,FALSE())</f>
        <v>20</v>
      </c>
      <c r="N2317" s="0" t="n">
        <f aca="false">VLOOKUP(B2317,'Team Data'!$A$1:$E$659,3,FALSE())</f>
        <v>11</v>
      </c>
      <c r="O2317" s="0" t="n">
        <f aca="false">VLOOKUP(A2317,'Team Data'!$A$1:$E$659,4,FALSE())</f>
        <v>60</v>
      </c>
      <c r="P2317" s="0" t="n">
        <f aca="false">VLOOKUP(A2317,'Team Data'!$A$1:$E$659,5,FALSE())</f>
        <v>38</v>
      </c>
      <c r="Q2317" s="0" t="n">
        <f aca="false">VLOOKUP(B2317,'Team Data'!$A$1:$E$659,4,FALSE())</f>
        <v>456</v>
      </c>
      <c r="R2317" s="0" t="n">
        <f aca="false">VLOOKUP(B2317,'Team Data'!$A$1:$E$659,5,FALSE())</f>
        <v>479</v>
      </c>
      <c r="S2317" s="0" t="n">
        <f aca="false">IF(I2317=1,(MIN(30,(C2317-D2317)))*(M2317/(M2317+N2317))*(Q2317/(Q2317+R2317)),(MAX(-30,(C2317-D2317)))*(N2317/(M2317+N2317))*(R2317/(R2317+Q2317)))</f>
        <v>-5.45351043643264</v>
      </c>
      <c r="T2317" s="0" t="n">
        <f aca="false">IF(J2317=1,(MIN(30,(D2317-C2317)))*(K2317/(K2317+L2317))*(O2317/(O2317+P2317)),(MAX(-30,(D2317-C2317)))*(L2317/(K2317+L2317))*(P2317/(P2317+O2317)))</f>
        <v>0</v>
      </c>
      <c r="U2317" s="7" t="n">
        <v>43092</v>
      </c>
    </row>
    <row r="2318" customFormat="false" ht="15" hidden="false" customHeight="false" outlineLevel="0" collapsed="false">
      <c r="A2318" s="0" t="s">
        <v>201</v>
      </c>
      <c r="B2318" s="0" t="s">
        <v>324</v>
      </c>
      <c r="C2318" s="0" t="n">
        <v>63</v>
      </c>
      <c r="D2318" s="0" t="n">
        <v>51</v>
      </c>
      <c r="E2318" s="0" t="n">
        <v>50</v>
      </c>
      <c r="F2318" s="0" t="n">
        <v>30</v>
      </c>
      <c r="G2318" s="0" t="n">
        <v>12</v>
      </c>
      <c r="H2318" s="0" t="n">
        <v>8</v>
      </c>
      <c r="I2318" s="0" t="n">
        <v>1</v>
      </c>
      <c r="J2318" s="0" t="n">
        <v>0</v>
      </c>
      <c r="K2318" s="0" t="n">
        <f aca="false">VLOOKUP(A2318,'Team Data'!$A$1:$E$659,2,FALSE())</f>
        <v>15</v>
      </c>
      <c r="L2318" s="0" t="n">
        <f aca="false">VLOOKUP(A2318,'Team Data'!$A$1:$E$659,3,FALSE())</f>
        <v>17</v>
      </c>
      <c r="M2318" s="0" t="n">
        <f aca="false">VLOOKUP(B2318,'Team Data'!$A$1:$E$659,2,FALSE())</f>
        <v>11</v>
      </c>
      <c r="N2318" s="0" t="n">
        <f aca="false">VLOOKUP(B2318,'Team Data'!$A$1:$E$659,3,FALSE())</f>
        <v>19</v>
      </c>
      <c r="O2318" s="0" t="n">
        <f aca="false">VLOOKUP(A2318,'Team Data'!$A$1:$E$659,4,FALSE())</f>
        <v>513</v>
      </c>
      <c r="P2318" s="0" t="n">
        <f aca="false">VLOOKUP(A2318,'Team Data'!$A$1:$E$659,5,FALSE())</f>
        <v>439</v>
      </c>
      <c r="Q2318" s="0" t="n">
        <f aca="false">VLOOKUP(B2318,'Team Data'!$A$1:$E$659,4,FALSE())</f>
        <v>504</v>
      </c>
      <c r="R2318" s="0" t="n">
        <f aca="false">VLOOKUP(B2318,'Team Data'!$A$1:$E$659,5,FALSE())</f>
        <v>464</v>
      </c>
      <c r="S2318" s="0" t="n">
        <f aca="false">IF(I2318=1,(MIN(30,(C2318-D2318)))*(M2318/(M2318+N2318))*(Q2318/(Q2318+R2318)),(MAX(-30,(C2318-D2318)))*(N2318/(M2318+N2318))*(R2318/(R2318+Q2318)))</f>
        <v>2.29090909090909</v>
      </c>
      <c r="T2318" s="0" t="n">
        <f aca="false">IF(J2318=1,(MIN(30,(D2318-C2318)))*(K2318/(K2318+L2318))*(O2318/(O2318+P2318)),(MAX(-30,(D2318-C2318)))*(L2318/(K2318+L2318))*(P2318/(P2318+O2318)))</f>
        <v>-2.93973214285714</v>
      </c>
      <c r="U2318" s="7" t="n">
        <v>43092</v>
      </c>
    </row>
    <row r="2319" customFormat="false" ht="15" hidden="false" customHeight="false" outlineLevel="0" collapsed="false">
      <c r="A2319" s="0" t="s">
        <v>41</v>
      </c>
      <c r="B2319" s="0" t="s">
        <v>155</v>
      </c>
      <c r="C2319" s="0" t="n">
        <v>88</v>
      </c>
      <c r="D2319" s="0" t="n">
        <v>80</v>
      </c>
      <c r="E2319" s="0" t="n">
        <v>30</v>
      </c>
      <c r="F2319" s="0" t="n">
        <v>34</v>
      </c>
      <c r="G2319" s="0" t="n">
        <v>22</v>
      </c>
      <c r="H2319" s="0" t="n">
        <v>21</v>
      </c>
      <c r="I2319" s="0" t="n">
        <v>1</v>
      </c>
      <c r="J2319" s="0" t="n">
        <v>0</v>
      </c>
      <c r="K2319" s="0" t="n">
        <f aca="false">VLOOKUP(A2319,'Team Data'!$A$1:$E$659,2,FALSE())</f>
        <v>20</v>
      </c>
      <c r="L2319" s="0" t="n">
        <f aca="false">VLOOKUP(A2319,'Team Data'!$A$1:$E$659,3,FALSE())</f>
        <v>12</v>
      </c>
      <c r="M2319" s="0" t="n">
        <f aca="false">VLOOKUP(B2319,'Team Data'!$A$1:$E$659,2,FALSE())</f>
        <v>11</v>
      </c>
      <c r="N2319" s="0" t="n">
        <f aca="false">VLOOKUP(B2319,'Team Data'!$A$1:$E$659,3,FALSE())</f>
        <v>20</v>
      </c>
      <c r="O2319" s="0" t="n">
        <f aca="false">VLOOKUP(A2319,'Team Data'!$A$1:$E$659,4,FALSE())</f>
        <v>495</v>
      </c>
      <c r="P2319" s="0" t="n">
        <f aca="false">VLOOKUP(A2319,'Team Data'!$A$1:$E$659,5,FALSE())</f>
        <v>488</v>
      </c>
      <c r="Q2319" s="0" t="n">
        <f aca="false">VLOOKUP(B2319,'Team Data'!$A$1:$E$659,4,FALSE())</f>
        <v>532</v>
      </c>
      <c r="R2319" s="0" t="n">
        <f aca="false">VLOOKUP(B2319,'Team Data'!$A$1:$E$659,5,FALSE())</f>
        <v>464</v>
      </c>
      <c r="S2319" s="0" t="n">
        <f aca="false">IF(I2319=1,(MIN(30,(C2319-D2319)))*(M2319/(M2319+N2319))*(Q2319/(Q2319+R2319)),(MAX(-30,(C2319-D2319)))*(N2319/(M2319+N2319))*(R2319/(R2319+Q2319)))</f>
        <v>1.51625858271797</v>
      </c>
      <c r="T2319" s="0" t="n">
        <f aca="false">IF(J2319=1,(MIN(30,(D2319-C2319)))*(K2319/(K2319+L2319))*(O2319/(O2319+P2319)),(MAX(-30,(D2319-C2319)))*(L2319/(K2319+L2319))*(P2319/(P2319+O2319)))</f>
        <v>-1.48931841302136</v>
      </c>
      <c r="U2319" s="7" t="n">
        <v>43092</v>
      </c>
    </row>
    <row r="2320" customFormat="false" ht="15" hidden="false" customHeight="false" outlineLevel="0" collapsed="false">
      <c r="A2320" s="0" t="s">
        <v>447</v>
      </c>
      <c r="B2320" s="0" t="s">
        <v>256</v>
      </c>
      <c r="C2320" s="0" t="n">
        <v>51</v>
      </c>
      <c r="D2320" s="0" t="n">
        <v>94</v>
      </c>
      <c r="E2320" s="0" t="n">
        <v>23</v>
      </c>
      <c r="F2320" s="0" t="n">
        <v>49</v>
      </c>
      <c r="G2320" s="0" t="n">
        <v>10</v>
      </c>
      <c r="H2320" s="0" t="n">
        <v>7</v>
      </c>
      <c r="I2320" s="0" t="n">
        <v>0</v>
      </c>
      <c r="J2320" s="0" t="n">
        <v>1</v>
      </c>
      <c r="K2320" s="0" t="n">
        <f aca="false">VLOOKUP(A2320,'Team Data'!$A$1:$E$659,2,FALSE())</f>
        <v>0</v>
      </c>
      <c r="L2320" s="0" t="n">
        <f aca="false">VLOOKUP(A2320,'Team Data'!$A$1:$E$659,3,FALSE())</f>
        <v>4</v>
      </c>
      <c r="M2320" s="0" t="n">
        <f aca="false">VLOOKUP(B2320,'Team Data'!$A$1:$E$659,2,FALSE())</f>
        <v>20</v>
      </c>
      <c r="N2320" s="0" t="n">
        <f aca="false">VLOOKUP(B2320,'Team Data'!$A$1:$E$659,3,FALSE())</f>
        <v>14</v>
      </c>
      <c r="O2320" s="0" t="n">
        <f aca="false">VLOOKUP(A2320,'Team Data'!$A$1:$E$659,4,FALSE())</f>
        <v>55</v>
      </c>
      <c r="P2320" s="0" t="n">
        <f aca="false">VLOOKUP(A2320,'Team Data'!$A$1:$E$659,5,FALSE())</f>
        <v>73</v>
      </c>
      <c r="Q2320" s="0" t="n">
        <f aca="false">VLOOKUP(B2320,'Team Data'!$A$1:$E$659,4,FALSE())</f>
        <v>587</v>
      </c>
      <c r="R2320" s="0" t="n">
        <f aca="false">VLOOKUP(B2320,'Team Data'!$A$1:$E$659,5,FALSE())</f>
        <v>530</v>
      </c>
      <c r="S2320" s="0" t="n">
        <f aca="false">IF(I2320=1,(MIN(30,(C2320-D2320)))*(M2320/(M2320+N2320))*(Q2320/(Q2320+R2320)),(MAX(-30,(C2320-D2320)))*(N2320/(M2320+N2320))*(R2320/(R2320+Q2320)))</f>
        <v>-5.86128811417136</v>
      </c>
      <c r="T2320" s="0" t="n">
        <f aca="false">IF(J2320=1,(MIN(30,(D2320-C2320)))*(K2320/(K2320+L2320))*(O2320/(O2320+P2320)),(MAX(-30,(D2320-C2320)))*(L2320/(K2320+L2320))*(P2320/(P2320+O2320)))</f>
        <v>0</v>
      </c>
      <c r="U2320" s="7" t="n">
        <v>43092</v>
      </c>
    </row>
    <row r="2321" customFormat="false" ht="15" hidden="false" customHeight="false" outlineLevel="0" collapsed="false">
      <c r="A2321" s="0" t="s">
        <v>680</v>
      </c>
      <c r="B2321" s="0" t="s">
        <v>307</v>
      </c>
      <c r="C2321" s="0" t="n">
        <v>46</v>
      </c>
      <c r="D2321" s="0" t="n">
        <v>91</v>
      </c>
      <c r="E2321" s="0" t="n">
        <v>37</v>
      </c>
      <c r="F2321" s="0" t="n">
        <v>50</v>
      </c>
      <c r="G2321" s="0" t="n">
        <v>20</v>
      </c>
      <c r="H2321" s="0" t="n">
        <v>10</v>
      </c>
      <c r="I2321" s="0" t="n">
        <v>0</v>
      </c>
      <c r="J2321" s="0" t="n">
        <v>1</v>
      </c>
      <c r="K2321" s="0" t="n">
        <f aca="false">VLOOKUP(A2321,'Team Data'!$A$1:$E$659,2,FALSE())</f>
        <v>0</v>
      </c>
      <c r="L2321" s="0" t="n">
        <f aca="false">VLOOKUP(A2321,'Team Data'!$A$1:$E$659,3,FALSE())</f>
        <v>1</v>
      </c>
      <c r="M2321" s="0" t="n">
        <f aca="false">VLOOKUP(B2321,'Team Data'!$A$1:$E$659,2,FALSE())</f>
        <v>9</v>
      </c>
      <c r="N2321" s="0" t="n">
        <f aca="false">VLOOKUP(B2321,'Team Data'!$A$1:$E$659,3,FALSE())</f>
        <v>22</v>
      </c>
      <c r="O2321" s="0" t="n">
        <f aca="false">VLOOKUP(A2321,'Team Data'!$A$1:$E$659,4,FALSE())</f>
        <v>9</v>
      </c>
      <c r="P2321" s="0" t="n">
        <f aca="false">VLOOKUP(A2321,'Team Data'!$A$1:$E$659,5,FALSE())</f>
        <v>22</v>
      </c>
      <c r="Q2321" s="0" t="n">
        <f aca="false">VLOOKUP(B2321,'Team Data'!$A$1:$E$659,4,FALSE())</f>
        <v>491</v>
      </c>
      <c r="R2321" s="0" t="n">
        <f aca="false">VLOOKUP(B2321,'Team Data'!$A$1:$E$659,5,FALSE())</f>
        <v>453</v>
      </c>
      <c r="S2321" s="0" t="n">
        <f aca="false">IF(I2321=1,(MIN(30,(C2321-D2321)))*(M2321/(M2321+N2321))*(Q2321/(Q2321+R2321)),(MAX(-30,(C2321-D2321)))*(N2321/(M2321+N2321))*(R2321/(R2321+Q2321)))</f>
        <v>-10.2166484417715</v>
      </c>
      <c r="T2321" s="0" t="n">
        <f aca="false">IF(J2321=1,(MIN(30,(D2321-C2321)))*(K2321/(K2321+L2321))*(O2321/(O2321+P2321)),(MAX(-30,(D2321-C2321)))*(L2321/(K2321+L2321))*(P2321/(P2321+O2321)))</f>
        <v>0</v>
      </c>
      <c r="U2321" s="7" t="n">
        <v>43092</v>
      </c>
    </row>
    <row r="2322" customFormat="false" ht="15" hidden="false" customHeight="false" outlineLevel="0" collapsed="false">
      <c r="A2322" s="0" t="s">
        <v>316</v>
      </c>
      <c r="B2322" s="0" t="s">
        <v>252</v>
      </c>
      <c r="C2322" s="0" t="n">
        <v>69</v>
      </c>
      <c r="D2322" s="0" t="n">
        <v>95</v>
      </c>
      <c r="E2322" s="0" t="n">
        <v>24</v>
      </c>
      <c r="F2322" s="0" t="n">
        <v>40</v>
      </c>
      <c r="G2322" s="0" t="n">
        <v>6</v>
      </c>
      <c r="H2322" s="0" t="n">
        <v>8</v>
      </c>
      <c r="I2322" s="0" t="n">
        <v>0</v>
      </c>
      <c r="J2322" s="0" t="n">
        <v>1</v>
      </c>
      <c r="K2322" s="0" t="n">
        <f aca="false">VLOOKUP(A2322,'Team Data'!$A$1:$E$659,2,FALSE())</f>
        <v>21</v>
      </c>
      <c r="L2322" s="0" t="n">
        <f aca="false">VLOOKUP(A2322,'Team Data'!$A$1:$E$659,3,FALSE())</f>
        <v>13</v>
      </c>
      <c r="M2322" s="0" t="n">
        <f aca="false">VLOOKUP(B2322,'Team Data'!$A$1:$E$659,2,FALSE())</f>
        <v>30</v>
      </c>
      <c r="N2322" s="0" t="n">
        <f aca="false">VLOOKUP(B2322,'Team Data'!$A$1:$E$659,3,FALSE())</f>
        <v>6</v>
      </c>
      <c r="O2322" s="0" t="n">
        <f aca="false">VLOOKUP(A2322,'Team Data'!$A$1:$E$659,4,FALSE())</f>
        <v>560</v>
      </c>
      <c r="P2322" s="0" t="n">
        <f aca="false">VLOOKUP(A2322,'Team Data'!$A$1:$E$659,5,FALSE())</f>
        <v>505</v>
      </c>
      <c r="Q2322" s="0" t="n">
        <f aca="false">VLOOKUP(B2322,'Team Data'!$A$1:$E$659,4,FALSE())</f>
        <v>602</v>
      </c>
      <c r="R2322" s="0" t="n">
        <f aca="false">VLOOKUP(B2322,'Team Data'!$A$1:$E$659,5,FALSE())</f>
        <v>592</v>
      </c>
      <c r="S2322" s="0" t="n">
        <f aca="false">IF(I2322=1,(MIN(30,(C2322-D2322)))*(M2322/(M2322+N2322))*(Q2322/(Q2322+R2322)),(MAX(-30,(C2322-D2322)))*(N2322/(M2322+N2322))*(R2322/(R2322+Q2322)))</f>
        <v>-2.14852037967616</v>
      </c>
      <c r="T2322" s="0" t="n">
        <f aca="false">IF(J2322=1,(MIN(30,(D2322-C2322)))*(K2322/(K2322+L2322))*(O2322/(O2322+P2322)),(MAX(-30,(D2322-C2322)))*(L2322/(K2322+L2322))*(P2322/(P2322+O2322)))</f>
        <v>8.44407622203811</v>
      </c>
      <c r="U2322" s="7" t="n">
        <v>43092</v>
      </c>
    </row>
    <row r="2323" customFormat="false" ht="15" hidden="false" customHeight="false" outlineLevel="0" collapsed="false">
      <c r="A2323" s="0" t="s">
        <v>206</v>
      </c>
      <c r="B2323" s="0" t="s">
        <v>319</v>
      </c>
      <c r="C2323" s="0" t="n">
        <v>91</v>
      </c>
      <c r="D2323" s="0" t="n">
        <v>94</v>
      </c>
      <c r="E2323" s="0" t="n">
        <v>43</v>
      </c>
      <c r="F2323" s="0" t="n">
        <v>40</v>
      </c>
      <c r="G2323" s="0" t="n">
        <v>13</v>
      </c>
      <c r="H2323" s="0" t="n">
        <v>16</v>
      </c>
      <c r="I2323" s="0" t="n">
        <v>0</v>
      </c>
      <c r="J2323" s="0" t="n">
        <v>1</v>
      </c>
      <c r="K2323" s="0" t="n">
        <f aca="false">VLOOKUP(A2323,'Team Data'!$A$1:$E$659,2,FALSE())</f>
        <v>26</v>
      </c>
      <c r="L2323" s="0" t="n">
        <f aca="false">VLOOKUP(A2323,'Team Data'!$A$1:$E$659,3,FALSE())</f>
        <v>12</v>
      </c>
      <c r="M2323" s="0" t="n">
        <f aca="false">VLOOKUP(B2323,'Team Data'!$A$1:$E$659,2,FALSE())</f>
        <v>20</v>
      </c>
      <c r="N2323" s="0" t="n">
        <f aca="false">VLOOKUP(B2323,'Team Data'!$A$1:$E$659,3,FALSE())</f>
        <v>13</v>
      </c>
      <c r="O2323" s="0" t="n">
        <f aca="false">VLOOKUP(A2323,'Team Data'!$A$1:$E$659,4,FALSE())</f>
        <v>600</v>
      </c>
      <c r="P2323" s="0" t="n">
        <f aca="false">VLOOKUP(A2323,'Team Data'!$A$1:$E$659,5,FALSE())</f>
        <v>551</v>
      </c>
      <c r="Q2323" s="0" t="n">
        <f aca="false">VLOOKUP(B2323,'Team Data'!$A$1:$E$659,4,FALSE())</f>
        <v>561</v>
      </c>
      <c r="R2323" s="0" t="n">
        <f aca="false">VLOOKUP(B2323,'Team Data'!$A$1:$E$659,5,FALSE())</f>
        <v>525</v>
      </c>
      <c r="S2323" s="0" t="n">
        <f aca="false">IF(I2323=1,(MIN(30,(C2323-D2323)))*(M2323/(M2323+N2323))*(Q2323/(Q2323+R2323)),(MAX(-30,(C2323-D2323)))*(N2323/(M2323+N2323))*(R2323/(R2323+Q2323)))</f>
        <v>-0.571320944249121</v>
      </c>
      <c r="T2323" s="0" t="n">
        <f aca="false">IF(J2323=1,(MIN(30,(D2323-C2323)))*(K2323/(K2323+L2323))*(O2323/(O2323+P2323)),(MAX(-30,(D2323-C2323)))*(L2323/(K2323+L2323))*(P2323/(P2323+O2323)))</f>
        <v>1.07000777356075</v>
      </c>
      <c r="U2323" s="7" t="n">
        <v>43092</v>
      </c>
    </row>
    <row r="2324" customFormat="false" ht="15" hidden="false" customHeight="false" outlineLevel="0" collapsed="false">
      <c r="A2324" s="0" t="s">
        <v>179</v>
      </c>
      <c r="B2324" s="0" t="s">
        <v>339</v>
      </c>
      <c r="C2324" s="0" t="n">
        <v>63</v>
      </c>
      <c r="D2324" s="0" t="n">
        <v>66</v>
      </c>
      <c r="E2324" s="0" t="n">
        <v>41</v>
      </c>
      <c r="F2324" s="0" t="n">
        <v>27</v>
      </c>
      <c r="G2324" s="0" t="n">
        <v>20</v>
      </c>
      <c r="H2324" s="0" t="n">
        <v>18</v>
      </c>
      <c r="I2324" s="0" t="n">
        <v>0</v>
      </c>
      <c r="J2324" s="0" t="n">
        <v>1</v>
      </c>
      <c r="K2324" s="0" t="n">
        <f aca="false">VLOOKUP(A2324,'Team Data'!$A$1:$E$659,2,FALSE())</f>
        <v>26</v>
      </c>
      <c r="L2324" s="0" t="n">
        <f aca="false">VLOOKUP(A2324,'Team Data'!$A$1:$E$659,3,FALSE())</f>
        <v>8</v>
      </c>
      <c r="M2324" s="0" t="n">
        <f aca="false">VLOOKUP(B2324,'Team Data'!$A$1:$E$659,2,FALSE())</f>
        <v>21</v>
      </c>
      <c r="N2324" s="0" t="n">
        <f aca="false">VLOOKUP(B2324,'Team Data'!$A$1:$E$659,3,FALSE())</f>
        <v>11</v>
      </c>
      <c r="O2324" s="0" t="n">
        <f aca="false">VLOOKUP(A2324,'Team Data'!$A$1:$E$659,4,FALSE())</f>
        <v>523</v>
      </c>
      <c r="P2324" s="0" t="n">
        <f aca="false">VLOOKUP(A2324,'Team Data'!$A$1:$E$659,5,FALSE())</f>
        <v>545</v>
      </c>
      <c r="Q2324" s="0" t="n">
        <f aca="false">VLOOKUP(B2324,'Team Data'!$A$1:$E$659,4,FALSE())</f>
        <v>616</v>
      </c>
      <c r="R2324" s="0" t="n">
        <f aca="false">VLOOKUP(B2324,'Team Data'!$A$1:$E$659,5,FALSE())</f>
        <v>448</v>
      </c>
      <c r="S2324" s="0" t="n">
        <f aca="false">IF(I2324=1,(MIN(30,(C2324-D2324)))*(M2324/(M2324+N2324))*(Q2324/(Q2324+R2324)),(MAX(-30,(C2324-D2324)))*(N2324/(M2324+N2324))*(R2324/(R2324+Q2324)))</f>
        <v>-0.434210526315789</v>
      </c>
      <c r="T2324" s="0" t="n">
        <f aca="false">IF(J2324=1,(MIN(30,(D2324-C2324)))*(K2324/(K2324+L2324))*(O2324/(O2324+P2324)),(MAX(-30,(D2324-C2324)))*(L2324/(K2324+L2324))*(P2324/(P2324+O2324)))</f>
        <v>1.1234302709848</v>
      </c>
      <c r="U2324" s="7" t="n">
        <v>43092</v>
      </c>
    </row>
    <row r="2325" customFormat="false" ht="15" hidden="false" customHeight="false" outlineLevel="0" collapsed="false">
      <c r="A2325" s="0" t="s">
        <v>274</v>
      </c>
      <c r="B2325" s="0" t="s">
        <v>189</v>
      </c>
      <c r="C2325" s="0" t="n">
        <v>64</v>
      </c>
      <c r="D2325" s="0" t="n">
        <v>86</v>
      </c>
      <c r="E2325" s="0" t="n">
        <v>23</v>
      </c>
      <c r="F2325" s="0" t="n">
        <v>41</v>
      </c>
      <c r="G2325" s="0" t="n">
        <v>9</v>
      </c>
      <c r="H2325" s="0" t="n">
        <v>14</v>
      </c>
      <c r="I2325" s="0" t="n">
        <v>0</v>
      </c>
      <c r="J2325" s="0" t="n">
        <v>1</v>
      </c>
      <c r="K2325" s="0" t="n">
        <f aca="false">VLOOKUP(A2325,'Team Data'!$A$1:$E$659,2,FALSE())</f>
        <v>20</v>
      </c>
      <c r="L2325" s="0" t="n">
        <f aca="false">VLOOKUP(A2325,'Team Data'!$A$1:$E$659,3,FALSE())</f>
        <v>13</v>
      </c>
      <c r="M2325" s="0" t="n">
        <f aca="false">VLOOKUP(B2325,'Team Data'!$A$1:$E$659,2,FALSE())</f>
        <v>29</v>
      </c>
      <c r="N2325" s="0" t="n">
        <f aca="false">VLOOKUP(B2325,'Team Data'!$A$1:$E$659,3,FALSE())</f>
        <v>8</v>
      </c>
      <c r="O2325" s="0" t="n">
        <f aca="false">VLOOKUP(A2325,'Team Data'!$A$1:$E$659,4,FALSE())</f>
        <v>571</v>
      </c>
      <c r="P2325" s="0" t="n">
        <f aca="false">VLOOKUP(A2325,'Team Data'!$A$1:$E$659,5,FALSE())</f>
        <v>476</v>
      </c>
      <c r="Q2325" s="0" t="n">
        <f aca="false">VLOOKUP(B2325,'Team Data'!$A$1:$E$659,4,FALSE())</f>
        <v>706</v>
      </c>
      <c r="R2325" s="0" t="n">
        <f aca="false">VLOOKUP(B2325,'Team Data'!$A$1:$E$659,5,FALSE())</f>
        <v>511</v>
      </c>
      <c r="S2325" s="0" t="n">
        <f aca="false">IF(I2325=1,(MIN(30,(C2325-D2325)))*(M2325/(M2325+N2325))*(Q2325/(Q2325+R2325)),(MAX(-30,(C2325-D2325)))*(N2325/(M2325+N2325))*(R2325/(R2325+Q2325)))</f>
        <v>-1.99729063492416</v>
      </c>
      <c r="T2325" s="0" t="n">
        <f aca="false">IF(J2325=1,(MIN(30,(D2325-C2325)))*(K2325/(K2325+L2325))*(O2325/(O2325+P2325)),(MAX(-30,(D2325-C2325)))*(L2325/(K2325+L2325))*(P2325/(P2325+O2325)))</f>
        <v>7.27156956383317</v>
      </c>
      <c r="U2325" s="7" t="n">
        <v>43092</v>
      </c>
    </row>
    <row r="2326" customFormat="false" ht="15" hidden="false" customHeight="false" outlineLevel="0" collapsed="false">
      <c r="A2326" s="0" t="s">
        <v>66</v>
      </c>
      <c r="B2326" s="0" t="s">
        <v>192</v>
      </c>
      <c r="C2326" s="0" t="n">
        <v>68</v>
      </c>
      <c r="D2326" s="0" t="n">
        <v>69</v>
      </c>
      <c r="E2326" s="0" t="n">
        <v>29</v>
      </c>
      <c r="F2326" s="0" t="n">
        <v>35</v>
      </c>
      <c r="G2326" s="0" t="n">
        <v>14</v>
      </c>
      <c r="H2326" s="0" t="n">
        <v>11</v>
      </c>
      <c r="I2326" s="0" t="n">
        <v>0</v>
      </c>
      <c r="J2326" s="0" t="n">
        <v>1</v>
      </c>
      <c r="K2326" s="0" t="n">
        <f aca="false">VLOOKUP(A2326,'Team Data'!$A$1:$E$659,2,FALSE())</f>
        <v>21</v>
      </c>
      <c r="L2326" s="0" t="n">
        <f aca="false">VLOOKUP(A2326,'Team Data'!$A$1:$E$659,3,FALSE())</f>
        <v>12</v>
      </c>
      <c r="M2326" s="0" t="n">
        <f aca="false">VLOOKUP(B2326,'Team Data'!$A$1:$E$659,2,FALSE())</f>
        <v>28</v>
      </c>
      <c r="N2326" s="0" t="n">
        <f aca="false">VLOOKUP(B2326,'Team Data'!$A$1:$E$659,3,FALSE())</f>
        <v>6</v>
      </c>
      <c r="O2326" s="0" t="n">
        <f aca="false">VLOOKUP(A2326,'Team Data'!$A$1:$E$659,4,FALSE())</f>
        <v>590</v>
      </c>
      <c r="P2326" s="0" t="n">
        <f aca="false">VLOOKUP(A2326,'Team Data'!$A$1:$E$659,5,FALSE())</f>
        <v>486</v>
      </c>
      <c r="Q2326" s="0" t="n">
        <f aca="false">VLOOKUP(B2326,'Team Data'!$A$1:$E$659,4,FALSE())</f>
        <v>515</v>
      </c>
      <c r="R2326" s="0" t="n">
        <f aca="false">VLOOKUP(B2326,'Team Data'!$A$1:$E$659,5,FALSE())</f>
        <v>512</v>
      </c>
      <c r="S2326" s="0" t="n">
        <f aca="false">IF(I2326=1,(MIN(30,(C2326-D2326)))*(M2326/(M2326+N2326))*(Q2326/(Q2326+R2326)),(MAX(-30,(C2326-D2326)))*(N2326/(M2326+N2326))*(R2326/(R2326+Q2326)))</f>
        <v>-0.0879775473967581</v>
      </c>
      <c r="T2326" s="0" t="n">
        <f aca="false">IF(J2326=1,(MIN(30,(D2326-C2326)))*(K2326/(K2326+L2326))*(O2326/(O2326+P2326)),(MAX(-30,(D2326-C2326)))*(L2326/(K2326+L2326))*(P2326/(P2326+O2326)))</f>
        <v>0.348935451165934</v>
      </c>
      <c r="U2326" s="7" t="n">
        <v>43092</v>
      </c>
    </row>
    <row r="2327" customFormat="false" ht="15" hidden="false" customHeight="false" outlineLevel="0" collapsed="false">
      <c r="A2327" s="0" t="s">
        <v>167</v>
      </c>
      <c r="B2327" s="0" t="s">
        <v>111</v>
      </c>
      <c r="C2327" s="0" t="n">
        <v>75</v>
      </c>
      <c r="D2327" s="0" t="n">
        <v>57</v>
      </c>
      <c r="E2327" s="0" t="n">
        <v>31</v>
      </c>
      <c r="F2327" s="0" t="n">
        <v>26</v>
      </c>
      <c r="G2327" s="0" t="n">
        <v>9</v>
      </c>
      <c r="H2327" s="0" t="n">
        <v>16</v>
      </c>
      <c r="I2327" s="0" t="n">
        <v>1</v>
      </c>
      <c r="J2327" s="0" t="n">
        <v>0</v>
      </c>
      <c r="K2327" s="0" t="n">
        <f aca="false">VLOOKUP(A2327,'Team Data'!$A$1:$E$659,2,FALSE())</f>
        <v>22</v>
      </c>
      <c r="L2327" s="0" t="n">
        <f aca="false">VLOOKUP(A2327,'Team Data'!$A$1:$E$659,3,FALSE())</f>
        <v>10</v>
      </c>
      <c r="M2327" s="0" t="n">
        <f aca="false">VLOOKUP(B2327,'Team Data'!$A$1:$E$659,2,FALSE())</f>
        <v>17</v>
      </c>
      <c r="N2327" s="0" t="n">
        <f aca="false">VLOOKUP(B2327,'Team Data'!$A$1:$E$659,3,FALSE())</f>
        <v>13</v>
      </c>
      <c r="O2327" s="0" t="n">
        <f aca="false">VLOOKUP(A2327,'Team Data'!$A$1:$E$659,4,FALSE())</f>
        <v>612</v>
      </c>
      <c r="P2327" s="0" t="n">
        <f aca="false">VLOOKUP(A2327,'Team Data'!$A$1:$E$659,5,FALSE())</f>
        <v>453</v>
      </c>
      <c r="Q2327" s="0" t="n">
        <f aca="false">VLOOKUP(B2327,'Team Data'!$A$1:$E$659,4,FALSE())</f>
        <v>461</v>
      </c>
      <c r="R2327" s="0" t="n">
        <f aca="false">VLOOKUP(B2327,'Team Data'!$A$1:$E$659,5,FALSE())</f>
        <v>455</v>
      </c>
      <c r="S2327" s="0" t="n">
        <f aca="false">IF(I2327=1,(MIN(30,(C2327-D2327)))*(M2327/(M2327+N2327))*(Q2327/(Q2327+R2327)),(MAX(-30,(C2327-D2327)))*(N2327/(M2327+N2327))*(R2327/(R2327+Q2327)))</f>
        <v>5.13340611353712</v>
      </c>
      <c r="T2327" s="0" t="n">
        <f aca="false">IF(J2327=1,(MIN(30,(D2327-C2327)))*(K2327/(K2327+L2327))*(O2327/(O2327+P2327)),(MAX(-30,(D2327-C2327)))*(L2327/(K2327+L2327))*(P2327/(P2327+O2327)))</f>
        <v>-2.39260563380282</v>
      </c>
      <c r="U2327" s="7" t="n">
        <v>43092</v>
      </c>
    </row>
    <row r="2328" customFormat="false" ht="15" hidden="false" customHeight="false" outlineLevel="0" collapsed="false">
      <c r="A2328" s="0" t="s">
        <v>93</v>
      </c>
      <c r="B2328" s="0" t="s">
        <v>342</v>
      </c>
      <c r="C2328" s="0" t="n">
        <v>69</v>
      </c>
      <c r="D2328" s="0" t="n">
        <v>86</v>
      </c>
      <c r="E2328" s="0" t="n">
        <v>28</v>
      </c>
      <c r="F2328" s="0" t="n">
        <v>44</v>
      </c>
      <c r="G2328" s="0" t="n">
        <v>17</v>
      </c>
      <c r="H2328" s="0" t="n">
        <v>14</v>
      </c>
      <c r="I2328" s="0" t="n">
        <v>0</v>
      </c>
      <c r="J2328" s="0" t="n">
        <v>1</v>
      </c>
      <c r="K2328" s="0" t="n">
        <f aca="false">VLOOKUP(A2328,'Team Data'!$A$1:$E$659,2,FALSE())</f>
        <v>9</v>
      </c>
      <c r="L2328" s="0" t="n">
        <f aca="false">VLOOKUP(A2328,'Team Data'!$A$1:$E$659,3,FALSE())</f>
        <v>22</v>
      </c>
      <c r="M2328" s="0" t="n">
        <f aca="false">VLOOKUP(B2328,'Team Data'!$A$1:$E$659,2,FALSE())</f>
        <v>26</v>
      </c>
      <c r="N2328" s="0" t="n">
        <f aca="false">VLOOKUP(B2328,'Team Data'!$A$1:$E$659,3,FALSE())</f>
        <v>10</v>
      </c>
      <c r="O2328" s="0" t="n">
        <f aca="false">VLOOKUP(A2328,'Team Data'!$A$1:$E$659,4,FALSE())</f>
        <v>518</v>
      </c>
      <c r="P2328" s="0" t="n">
        <f aca="false">VLOOKUP(A2328,'Team Data'!$A$1:$E$659,5,FALSE())</f>
        <v>496</v>
      </c>
      <c r="Q2328" s="0" t="n">
        <f aca="false">VLOOKUP(B2328,'Team Data'!$A$1:$E$659,4,FALSE())</f>
        <v>708</v>
      </c>
      <c r="R2328" s="0" t="n">
        <f aca="false">VLOOKUP(B2328,'Team Data'!$A$1:$E$659,5,FALSE())</f>
        <v>504</v>
      </c>
      <c r="S2328" s="0" t="n">
        <f aca="false">IF(I2328=1,(MIN(30,(C2328-D2328)))*(M2328/(M2328+N2328))*(Q2328/(Q2328+R2328)),(MAX(-30,(C2328-D2328)))*(N2328/(M2328+N2328))*(R2328/(R2328+Q2328)))</f>
        <v>-1.96369636963696</v>
      </c>
      <c r="T2328" s="0" t="n">
        <f aca="false">IF(J2328=1,(MIN(30,(D2328-C2328)))*(K2328/(K2328+L2328))*(O2328/(O2328+P2328)),(MAX(-30,(D2328-C2328)))*(L2328/(K2328+L2328))*(P2328/(P2328+O2328)))</f>
        <v>2.52128268753579</v>
      </c>
      <c r="U2328" s="7" t="n">
        <v>43092</v>
      </c>
    </row>
    <row r="2329" customFormat="false" ht="15" hidden="false" customHeight="false" outlineLevel="0" collapsed="false">
      <c r="A2329" s="0" t="s">
        <v>157</v>
      </c>
      <c r="B2329" s="0" t="s">
        <v>263</v>
      </c>
      <c r="C2329" s="0" t="n">
        <v>62</v>
      </c>
      <c r="D2329" s="0" t="n">
        <v>74</v>
      </c>
      <c r="E2329" s="0" t="n">
        <v>26</v>
      </c>
      <c r="F2329" s="0" t="n">
        <v>41</v>
      </c>
      <c r="G2329" s="0" t="n">
        <v>21</v>
      </c>
      <c r="H2329" s="0" t="n">
        <v>19</v>
      </c>
      <c r="I2329" s="0" t="n">
        <v>0</v>
      </c>
      <c r="J2329" s="0" t="n">
        <v>1</v>
      </c>
      <c r="K2329" s="0" t="n">
        <f aca="false">VLOOKUP(A2329,'Team Data'!$A$1:$E$659,2,FALSE())</f>
        <v>14</v>
      </c>
      <c r="L2329" s="0" t="n">
        <f aca="false">VLOOKUP(A2329,'Team Data'!$A$1:$E$659,3,FALSE())</f>
        <v>17</v>
      </c>
      <c r="M2329" s="0" t="n">
        <f aca="false">VLOOKUP(B2329,'Team Data'!$A$1:$E$659,2,FALSE())</f>
        <v>22</v>
      </c>
      <c r="N2329" s="0" t="n">
        <f aca="false">VLOOKUP(B2329,'Team Data'!$A$1:$E$659,3,FALSE())</f>
        <v>12</v>
      </c>
      <c r="O2329" s="0" t="n">
        <f aca="false">VLOOKUP(A2329,'Team Data'!$A$1:$E$659,4,FALSE())</f>
        <v>469</v>
      </c>
      <c r="P2329" s="0" t="n">
        <f aca="false">VLOOKUP(A2329,'Team Data'!$A$1:$E$659,5,FALSE())</f>
        <v>528</v>
      </c>
      <c r="Q2329" s="0" t="n">
        <f aca="false">VLOOKUP(B2329,'Team Data'!$A$1:$E$659,4,FALSE())</f>
        <v>670</v>
      </c>
      <c r="R2329" s="0" t="n">
        <f aca="false">VLOOKUP(B2329,'Team Data'!$A$1:$E$659,5,FALSE())</f>
        <v>461</v>
      </c>
      <c r="S2329" s="0" t="n">
        <f aca="false">IF(I2329=1,(MIN(30,(C2329-D2329)))*(M2329/(M2329+N2329))*(Q2329/(Q2329+R2329)),(MAX(-30,(C2329-D2329)))*(N2329/(M2329+N2329))*(R2329/(R2329+Q2329)))</f>
        <v>-1.7263223591824</v>
      </c>
      <c r="T2329" s="0" t="n">
        <f aca="false">IF(J2329=1,(MIN(30,(D2329-C2329)))*(K2329/(K2329+L2329))*(O2329/(O2329+P2329)),(MAX(-30,(D2329-C2329)))*(L2329/(K2329+L2329))*(P2329/(P2329+O2329)))</f>
        <v>2.54932539554146</v>
      </c>
      <c r="U2329" s="7" t="n">
        <v>43092</v>
      </c>
    </row>
    <row r="2330" customFormat="false" ht="15" hidden="false" customHeight="false" outlineLevel="0" collapsed="false">
      <c r="A2330" s="0" t="s">
        <v>110</v>
      </c>
      <c r="B2330" s="0" t="s">
        <v>98</v>
      </c>
      <c r="C2330" s="0" t="n">
        <v>48</v>
      </c>
      <c r="D2330" s="0" t="n">
        <v>58</v>
      </c>
      <c r="E2330" s="0" t="n">
        <v>40</v>
      </c>
      <c r="F2330" s="0" t="n">
        <v>35</v>
      </c>
      <c r="G2330" s="0" t="n">
        <v>12</v>
      </c>
      <c r="H2330" s="0" t="n">
        <v>11</v>
      </c>
      <c r="I2330" s="0" t="n">
        <v>0</v>
      </c>
      <c r="J2330" s="0" t="n">
        <v>1</v>
      </c>
      <c r="K2330" s="0" t="n">
        <f aca="false">VLOOKUP(A2330,'Team Data'!$A$1:$E$659,2,FALSE())</f>
        <v>18</v>
      </c>
      <c r="L2330" s="0" t="n">
        <f aca="false">VLOOKUP(A2330,'Team Data'!$A$1:$E$659,3,FALSE())</f>
        <v>14</v>
      </c>
      <c r="M2330" s="0" t="n">
        <f aca="false">VLOOKUP(B2330,'Team Data'!$A$1:$E$659,2,FALSE())</f>
        <v>15</v>
      </c>
      <c r="N2330" s="0" t="n">
        <f aca="false">VLOOKUP(B2330,'Team Data'!$A$1:$E$659,3,FALSE())</f>
        <v>18</v>
      </c>
      <c r="O2330" s="0" t="n">
        <f aca="false">VLOOKUP(A2330,'Team Data'!$A$1:$E$659,4,FALSE())</f>
        <v>490</v>
      </c>
      <c r="P2330" s="0" t="n">
        <f aca="false">VLOOKUP(A2330,'Team Data'!$A$1:$E$659,5,FALSE())</f>
        <v>466</v>
      </c>
      <c r="Q2330" s="0" t="n">
        <f aca="false">VLOOKUP(B2330,'Team Data'!$A$1:$E$659,4,FALSE())</f>
        <v>568</v>
      </c>
      <c r="R2330" s="0" t="n">
        <f aca="false">VLOOKUP(B2330,'Team Data'!$A$1:$E$659,5,FALSE())</f>
        <v>506</v>
      </c>
      <c r="S2330" s="0" t="n">
        <f aca="false">IF(I2330=1,(MIN(30,(C2330-D2330)))*(M2330/(M2330+N2330))*(Q2330/(Q2330+R2330)),(MAX(-30,(C2330-D2330)))*(N2330/(M2330+N2330))*(R2330/(R2330+Q2330)))</f>
        <v>-2.56983240223464</v>
      </c>
      <c r="T2330" s="0" t="n">
        <f aca="false">IF(J2330=1,(MIN(30,(D2330-C2330)))*(K2330/(K2330+L2330))*(O2330/(O2330+P2330)),(MAX(-30,(D2330-C2330)))*(L2330/(K2330+L2330))*(P2330/(P2330+O2330)))</f>
        <v>2.88310669456067</v>
      </c>
      <c r="U2330" s="7" t="n">
        <v>43092</v>
      </c>
    </row>
    <row r="2331" customFormat="false" ht="15" hidden="false" customHeight="false" outlineLevel="0" collapsed="false">
      <c r="A2331" s="0" t="s">
        <v>154</v>
      </c>
      <c r="B2331" s="0" t="s">
        <v>165</v>
      </c>
      <c r="C2331" s="0" t="n">
        <v>71</v>
      </c>
      <c r="D2331" s="0" t="n">
        <v>83</v>
      </c>
      <c r="E2331" s="0" t="n">
        <v>35</v>
      </c>
      <c r="F2331" s="0" t="n">
        <v>31</v>
      </c>
      <c r="G2331" s="0" t="n">
        <v>15</v>
      </c>
      <c r="H2331" s="0" t="n">
        <v>10</v>
      </c>
      <c r="I2331" s="0" t="n">
        <v>0</v>
      </c>
      <c r="J2331" s="0" t="n">
        <v>1</v>
      </c>
      <c r="K2331" s="0" t="n">
        <f aca="false">VLOOKUP(A2331,'Team Data'!$A$1:$E$659,2,FALSE())</f>
        <v>9</v>
      </c>
      <c r="L2331" s="0" t="n">
        <f aca="false">VLOOKUP(A2331,'Team Data'!$A$1:$E$659,3,FALSE())</f>
        <v>22</v>
      </c>
      <c r="M2331" s="0" t="n">
        <f aca="false">VLOOKUP(B2331,'Team Data'!$A$1:$E$659,2,FALSE())</f>
        <v>21</v>
      </c>
      <c r="N2331" s="0" t="n">
        <f aca="false">VLOOKUP(B2331,'Team Data'!$A$1:$E$659,3,FALSE())</f>
        <v>13</v>
      </c>
      <c r="O2331" s="0" t="n">
        <f aca="false">VLOOKUP(A2331,'Team Data'!$A$1:$E$659,4,FALSE())</f>
        <v>465</v>
      </c>
      <c r="P2331" s="0" t="n">
        <f aca="false">VLOOKUP(A2331,'Team Data'!$A$1:$E$659,5,FALSE())</f>
        <v>484</v>
      </c>
      <c r="Q2331" s="0" t="n">
        <f aca="false">VLOOKUP(B2331,'Team Data'!$A$1:$E$659,4,FALSE())</f>
        <v>568</v>
      </c>
      <c r="R2331" s="0" t="n">
        <f aca="false">VLOOKUP(B2331,'Team Data'!$A$1:$E$659,5,FALSE())</f>
        <v>531</v>
      </c>
      <c r="S2331" s="0" t="n">
        <f aca="false">IF(I2331=1,(MIN(30,(C2331-D2331)))*(M2331/(M2331+N2331))*(Q2331/(Q2331+R2331)),(MAX(-30,(C2331-D2331)))*(N2331/(M2331+N2331))*(R2331/(R2331+Q2331)))</f>
        <v>-2.21688165712145</v>
      </c>
      <c r="T2331" s="0" t="n">
        <f aca="false">IF(J2331=1,(MIN(30,(D2331-C2331)))*(K2331/(K2331+L2331))*(O2331/(O2331+P2331)),(MAX(-30,(D2331-C2331)))*(L2331/(K2331+L2331))*(P2331/(P2331+O2331)))</f>
        <v>1.70706006322445</v>
      </c>
      <c r="U2331" s="7" t="n">
        <v>43092</v>
      </c>
    </row>
    <row r="2332" customFormat="false" ht="15" hidden="false" customHeight="false" outlineLevel="0" collapsed="false">
      <c r="A2332" s="0" t="s">
        <v>10</v>
      </c>
      <c r="B2332" s="0" t="s">
        <v>99</v>
      </c>
      <c r="C2332" s="0" t="n">
        <v>49</v>
      </c>
      <c r="D2332" s="0" t="n">
        <v>89</v>
      </c>
      <c r="E2332" s="0" t="n">
        <v>30</v>
      </c>
      <c r="F2332" s="0" t="n">
        <v>38</v>
      </c>
      <c r="G2332" s="0" t="n">
        <v>18</v>
      </c>
      <c r="H2332" s="0" t="n">
        <v>11</v>
      </c>
      <c r="I2332" s="0" t="n">
        <v>0</v>
      </c>
      <c r="J2332" s="0" t="n">
        <v>1</v>
      </c>
      <c r="K2332" s="0" t="n">
        <f aca="false">VLOOKUP(A2332,'Team Data'!$A$1:$E$659,2,FALSE())</f>
        <v>3</v>
      </c>
      <c r="L2332" s="0" t="n">
        <f aca="false">VLOOKUP(A2332,'Team Data'!$A$1:$E$659,3,FALSE())</f>
        <v>28</v>
      </c>
      <c r="M2332" s="0" t="n">
        <f aca="false">VLOOKUP(B2332,'Team Data'!$A$1:$E$659,2,FALSE())</f>
        <v>15</v>
      </c>
      <c r="N2332" s="0" t="n">
        <f aca="false">VLOOKUP(B2332,'Team Data'!$A$1:$E$659,3,FALSE())</f>
        <v>15</v>
      </c>
      <c r="O2332" s="0" t="n">
        <f aca="false">VLOOKUP(A2332,'Team Data'!$A$1:$E$659,4,FALSE())</f>
        <v>453</v>
      </c>
      <c r="P2332" s="0" t="n">
        <f aca="false">VLOOKUP(A2332,'Team Data'!$A$1:$E$659,5,FALSE())</f>
        <v>567</v>
      </c>
      <c r="Q2332" s="0" t="n">
        <f aca="false">VLOOKUP(B2332,'Team Data'!$A$1:$E$659,4,FALSE())</f>
        <v>543</v>
      </c>
      <c r="R2332" s="0" t="n">
        <f aca="false">VLOOKUP(B2332,'Team Data'!$A$1:$E$659,5,FALSE())</f>
        <v>466</v>
      </c>
      <c r="S2332" s="0" t="n">
        <f aca="false">IF(I2332=1,(MIN(30,(C2332-D2332)))*(M2332/(M2332+N2332))*(Q2332/(Q2332+R2332)),(MAX(-30,(C2332-D2332)))*(N2332/(M2332+N2332))*(R2332/(R2332+Q2332)))</f>
        <v>-6.92765113974232</v>
      </c>
      <c r="T2332" s="0" t="n">
        <f aca="false">IF(J2332=1,(MIN(30,(D2332-C2332)))*(K2332/(K2332+L2332))*(O2332/(O2332+P2332)),(MAX(-30,(D2332-C2332)))*(L2332/(K2332+L2332))*(P2332/(P2332+O2332)))</f>
        <v>1.28937381404175</v>
      </c>
      <c r="U2332" s="7" t="n">
        <v>43092</v>
      </c>
    </row>
    <row r="2333" customFormat="false" ht="15" hidden="false" customHeight="false" outlineLevel="0" collapsed="false">
      <c r="A2333" s="0" t="s">
        <v>288</v>
      </c>
      <c r="B2333" s="0" t="s">
        <v>338</v>
      </c>
      <c r="C2333" s="0" t="n">
        <v>79</v>
      </c>
      <c r="D2333" s="0" t="n">
        <v>60</v>
      </c>
      <c r="E2333" s="0" t="n">
        <v>29</v>
      </c>
      <c r="F2333" s="0" t="n">
        <v>35</v>
      </c>
      <c r="G2333" s="0" t="n">
        <v>17</v>
      </c>
      <c r="H2333" s="0" t="n">
        <v>20</v>
      </c>
      <c r="I2333" s="0" t="n">
        <v>1</v>
      </c>
      <c r="J2333" s="0" t="n">
        <v>0</v>
      </c>
      <c r="K2333" s="0" t="n">
        <f aca="false">VLOOKUP(A2333,'Team Data'!$A$1:$E$659,2,FALSE())</f>
        <v>26</v>
      </c>
      <c r="L2333" s="0" t="n">
        <f aca="false">VLOOKUP(A2333,'Team Data'!$A$1:$E$659,3,FALSE())</f>
        <v>9</v>
      </c>
      <c r="M2333" s="0" t="n">
        <f aca="false">VLOOKUP(B2333,'Team Data'!$A$1:$E$659,2,FALSE())</f>
        <v>11</v>
      </c>
      <c r="N2333" s="0" t="n">
        <f aca="false">VLOOKUP(B2333,'Team Data'!$A$1:$E$659,3,FALSE())</f>
        <v>20</v>
      </c>
      <c r="O2333" s="0" t="n">
        <f aca="false">VLOOKUP(A2333,'Team Data'!$A$1:$E$659,4,FALSE())</f>
        <v>702</v>
      </c>
      <c r="P2333" s="0" t="n">
        <f aca="false">VLOOKUP(A2333,'Team Data'!$A$1:$E$659,5,FALSE())</f>
        <v>475</v>
      </c>
      <c r="Q2333" s="0" t="n">
        <f aca="false">VLOOKUP(B2333,'Team Data'!$A$1:$E$659,4,FALSE())</f>
        <v>617</v>
      </c>
      <c r="R2333" s="0" t="n">
        <f aca="false">VLOOKUP(B2333,'Team Data'!$A$1:$E$659,5,FALSE())</f>
        <v>430</v>
      </c>
      <c r="S2333" s="0" t="n">
        <f aca="false">IF(I2333=1,(MIN(30,(C2333-D2333)))*(M2333/(M2333+N2333))*(Q2333/(Q2333+R2333)),(MAX(-30,(C2333-D2333)))*(N2333/(M2333+N2333))*(R2333/(R2333+Q2333)))</f>
        <v>3.97304125458299</v>
      </c>
      <c r="T2333" s="0" t="n">
        <f aca="false">IF(J2333=1,(MIN(30,(D2333-C2333)))*(K2333/(K2333+L2333))*(O2333/(O2333+P2333)),(MAX(-30,(D2333-C2333)))*(L2333/(K2333+L2333))*(P2333/(P2333+O2333)))</f>
        <v>-1.97171986891613</v>
      </c>
      <c r="U2333" s="7" t="n">
        <v>43092</v>
      </c>
    </row>
    <row r="2334" customFormat="false" ht="15" hidden="false" customHeight="false" outlineLevel="0" collapsed="false">
      <c r="A2334" s="0" t="s">
        <v>241</v>
      </c>
      <c r="B2334" s="0" t="s">
        <v>30</v>
      </c>
      <c r="C2334" s="0" t="n">
        <v>73</v>
      </c>
      <c r="D2334" s="0" t="n">
        <v>78</v>
      </c>
      <c r="E2334" s="0" t="n">
        <v>45</v>
      </c>
      <c r="F2334" s="0" t="n">
        <v>36</v>
      </c>
      <c r="G2334" s="0" t="n">
        <v>15</v>
      </c>
      <c r="H2334" s="0" t="n">
        <v>10</v>
      </c>
      <c r="I2334" s="0" t="n">
        <v>0</v>
      </c>
      <c r="J2334" s="0" t="n">
        <v>1</v>
      </c>
      <c r="K2334" s="0" t="n">
        <f aca="false">VLOOKUP(A2334,'Team Data'!$A$1:$E$659,2,FALSE())</f>
        <v>12</v>
      </c>
      <c r="L2334" s="0" t="n">
        <f aca="false">VLOOKUP(A2334,'Team Data'!$A$1:$E$659,3,FALSE())</f>
        <v>20</v>
      </c>
      <c r="M2334" s="0" t="n">
        <f aca="false">VLOOKUP(B2334,'Team Data'!$A$1:$E$659,2,FALSE())</f>
        <v>19</v>
      </c>
      <c r="N2334" s="0" t="n">
        <f aca="false">VLOOKUP(B2334,'Team Data'!$A$1:$E$659,3,FALSE())</f>
        <v>16</v>
      </c>
      <c r="O2334" s="0" t="n">
        <f aca="false">VLOOKUP(A2334,'Team Data'!$A$1:$E$659,4,FALSE())</f>
        <v>593</v>
      </c>
      <c r="P2334" s="0" t="n">
        <f aca="false">VLOOKUP(A2334,'Team Data'!$A$1:$E$659,5,FALSE())</f>
        <v>457</v>
      </c>
      <c r="Q2334" s="0" t="n">
        <f aca="false">VLOOKUP(B2334,'Team Data'!$A$1:$E$659,4,FALSE())</f>
        <v>646</v>
      </c>
      <c r="R2334" s="0" t="n">
        <f aca="false">VLOOKUP(B2334,'Team Data'!$A$1:$E$659,5,FALSE())</f>
        <v>510</v>
      </c>
      <c r="S2334" s="0" t="n">
        <f aca="false">IF(I2334=1,(MIN(30,(C2334-D2334)))*(M2334/(M2334+N2334))*(Q2334/(Q2334+R2334)),(MAX(-30,(C2334-D2334)))*(N2334/(M2334+N2334))*(R2334/(R2334+Q2334)))</f>
        <v>-1.00840336134454</v>
      </c>
      <c r="T2334" s="0" t="n">
        <f aca="false">IF(J2334=1,(MIN(30,(D2334-C2334)))*(K2334/(K2334+L2334))*(O2334/(O2334+P2334)),(MAX(-30,(D2334-C2334)))*(L2334/(K2334+L2334))*(P2334/(P2334+O2334)))</f>
        <v>1.05892857142857</v>
      </c>
      <c r="U2334" s="7" t="n">
        <v>43092</v>
      </c>
    </row>
    <row r="2335" customFormat="false" ht="15" hidden="false" customHeight="false" outlineLevel="0" collapsed="false">
      <c r="A2335" s="0" t="s">
        <v>194</v>
      </c>
      <c r="B2335" s="0" t="s">
        <v>63</v>
      </c>
      <c r="C2335" s="0" t="n">
        <v>89</v>
      </c>
      <c r="D2335" s="0" t="n">
        <v>86</v>
      </c>
      <c r="E2335" s="0" t="n">
        <v>43</v>
      </c>
      <c r="F2335" s="0" t="n">
        <v>47</v>
      </c>
      <c r="G2335" s="0" t="n">
        <v>10</v>
      </c>
      <c r="H2335" s="0" t="n">
        <v>13</v>
      </c>
      <c r="I2335" s="0" t="n">
        <v>1</v>
      </c>
      <c r="J2335" s="0" t="n">
        <v>0</v>
      </c>
      <c r="K2335" s="0" t="n">
        <f aca="false">VLOOKUP(A2335,'Team Data'!$A$1:$E$659,2,FALSE())</f>
        <v>19</v>
      </c>
      <c r="L2335" s="0" t="n">
        <f aca="false">VLOOKUP(A2335,'Team Data'!$A$1:$E$659,3,FALSE())</f>
        <v>14</v>
      </c>
      <c r="M2335" s="0" t="n">
        <f aca="false">VLOOKUP(B2335,'Team Data'!$A$1:$E$659,2,FALSE())</f>
        <v>12</v>
      </c>
      <c r="N2335" s="0" t="n">
        <f aca="false">VLOOKUP(B2335,'Team Data'!$A$1:$E$659,3,FALSE())</f>
        <v>16</v>
      </c>
      <c r="O2335" s="0" t="n">
        <f aca="false">VLOOKUP(A2335,'Team Data'!$A$1:$E$659,4,FALSE())</f>
        <v>506</v>
      </c>
      <c r="P2335" s="0" t="n">
        <f aca="false">VLOOKUP(A2335,'Team Data'!$A$1:$E$659,5,FALSE())</f>
        <v>563</v>
      </c>
      <c r="Q2335" s="0" t="n">
        <f aca="false">VLOOKUP(B2335,'Team Data'!$A$1:$E$659,4,FALSE())</f>
        <v>415</v>
      </c>
      <c r="R2335" s="0" t="n">
        <f aca="false">VLOOKUP(B2335,'Team Data'!$A$1:$E$659,5,FALSE())</f>
        <v>428</v>
      </c>
      <c r="S2335" s="0" t="n">
        <f aca="false">IF(I2335=1,(MIN(30,(C2335-D2335)))*(M2335/(M2335+N2335))*(Q2335/(Q2335+R2335)),(MAX(-30,(C2335-D2335)))*(N2335/(M2335+N2335))*(R2335/(R2335+Q2335)))</f>
        <v>0.632943568886629</v>
      </c>
      <c r="T2335" s="0" t="n">
        <f aca="false">IF(J2335=1,(MIN(30,(D2335-C2335)))*(K2335/(K2335+L2335))*(O2335/(O2335+P2335)),(MAX(-30,(D2335-C2335)))*(L2335/(K2335+L2335))*(P2335/(P2335+O2335)))</f>
        <v>-0.670295093120163</v>
      </c>
      <c r="U2335" s="7" t="n">
        <v>43092</v>
      </c>
    </row>
    <row r="2336" customFormat="false" ht="15" hidden="false" customHeight="false" outlineLevel="0" collapsed="false">
      <c r="A2336" s="0" t="s">
        <v>102</v>
      </c>
      <c r="B2336" s="0" t="s">
        <v>52</v>
      </c>
      <c r="C2336" s="0" t="n">
        <v>71</v>
      </c>
      <c r="D2336" s="0" t="n">
        <v>48</v>
      </c>
      <c r="E2336" s="0" t="n">
        <v>35</v>
      </c>
      <c r="F2336" s="0" t="n">
        <v>29</v>
      </c>
      <c r="G2336" s="0" t="n">
        <v>11</v>
      </c>
      <c r="H2336" s="0" t="n">
        <v>10</v>
      </c>
      <c r="I2336" s="0" t="n">
        <v>1</v>
      </c>
      <c r="J2336" s="0" t="n">
        <v>0</v>
      </c>
      <c r="K2336" s="0" t="n">
        <f aca="false">VLOOKUP(A2336,'Team Data'!$A$1:$E$659,2,FALSE())</f>
        <v>24</v>
      </c>
      <c r="L2336" s="0" t="n">
        <f aca="false">VLOOKUP(A2336,'Team Data'!$A$1:$E$659,3,FALSE())</f>
        <v>11</v>
      </c>
      <c r="M2336" s="0" t="n">
        <f aca="false">VLOOKUP(B2336,'Team Data'!$A$1:$E$659,2,FALSE())</f>
        <v>10</v>
      </c>
      <c r="N2336" s="0" t="n">
        <f aca="false">VLOOKUP(B2336,'Team Data'!$A$1:$E$659,3,FALSE())</f>
        <v>23</v>
      </c>
      <c r="O2336" s="0" t="n">
        <f aca="false">VLOOKUP(A2336,'Team Data'!$A$1:$E$659,4,FALSE())</f>
        <v>527</v>
      </c>
      <c r="P2336" s="0" t="n">
        <f aca="false">VLOOKUP(A2336,'Team Data'!$A$1:$E$659,5,FALSE())</f>
        <v>561</v>
      </c>
      <c r="Q2336" s="0" t="n">
        <f aca="false">VLOOKUP(B2336,'Team Data'!$A$1:$E$659,4,FALSE())</f>
        <v>543</v>
      </c>
      <c r="R2336" s="0" t="n">
        <f aca="false">VLOOKUP(B2336,'Team Data'!$A$1:$E$659,5,FALSE())</f>
        <v>482</v>
      </c>
      <c r="S2336" s="0" t="n">
        <f aca="false">IF(I2336=1,(MIN(30,(C2336-D2336)))*(M2336/(M2336+N2336))*(Q2336/(Q2336+R2336)),(MAX(-30,(C2336-D2336)))*(N2336/(M2336+N2336))*(R2336/(R2336+Q2336)))</f>
        <v>3.69223946784922</v>
      </c>
      <c r="T2336" s="0" t="n">
        <f aca="false">IF(J2336=1,(MIN(30,(D2336-C2336)))*(K2336/(K2336+L2336))*(O2336/(O2336+P2336)),(MAX(-30,(D2336-C2336)))*(L2336/(K2336+L2336))*(P2336/(P2336+O2336)))</f>
        <v>-3.72723214285714</v>
      </c>
      <c r="U2336" s="7" t="n">
        <v>43092</v>
      </c>
    </row>
    <row r="2337" customFormat="false" ht="15" hidden="false" customHeight="false" outlineLevel="0" collapsed="false">
      <c r="A2337" s="0" t="s">
        <v>106</v>
      </c>
      <c r="B2337" s="0" t="s">
        <v>152</v>
      </c>
      <c r="C2337" s="0" t="n">
        <v>56</v>
      </c>
      <c r="D2337" s="0" t="n">
        <v>74</v>
      </c>
      <c r="E2337" s="0" t="n">
        <v>35</v>
      </c>
      <c r="F2337" s="0" t="n">
        <v>41</v>
      </c>
      <c r="G2337" s="0" t="n">
        <v>19</v>
      </c>
      <c r="H2337" s="0" t="n">
        <v>12</v>
      </c>
      <c r="I2337" s="0" t="n">
        <v>0</v>
      </c>
      <c r="J2337" s="0" t="n">
        <v>1</v>
      </c>
      <c r="K2337" s="0" t="n">
        <f aca="false">VLOOKUP(A2337,'Team Data'!$A$1:$E$659,2,FALSE())</f>
        <v>22</v>
      </c>
      <c r="L2337" s="0" t="n">
        <f aca="false">VLOOKUP(A2337,'Team Data'!$A$1:$E$659,3,FALSE())</f>
        <v>12</v>
      </c>
      <c r="M2337" s="0" t="n">
        <f aca="false">VLOOKUP(B2337,'Team Data'!$A$1:$E$659,2,FALSE())</f>
        <v>22</v>
      </c>
      <c r="N2337" s="0" t="n">
        <f aca="false">VLOOKUP(B2337,'Team Data'!$A$1:$E$659,3,FALSE())</f>
        <v>14</v>
      </c>
      <c r="O2337" s="0" t="n">
        <f aca="false">VLOOKUP(A2337,'Team Data'!$A$1:$E$659,4,FALSE())</f>
        <v>510</v>
      </c>
      <c r="P2337" s="0" t="n">
        <f aca="false">VLOOKUP(A2337,'Team Data'!$A$1:$E$659,5,FALSE())</f>
        <v>571</v>
      </c>
      <c r="Q2337" s="0" t="n">
        <f aca="false">VLOOKUP(B2337,'Team Data'!$A$1:$E$659,4,FALSE())</f>
        <v>725</v>
      </c>
      <c r="R2337" s="0" t="n">
        <f aca="false">VLOOKUP(B2337,'Team Data'!$A$1:$E$659,5,FALSE())</f>
        <v>474</v>
      </c>
      <c r="S2337" s="0" t="n">
        <f aca="false">IF(I2337=1,(MIN(30,(C2337-D2337)))*(M2337/(M2337+N2337))*(Q2337/(Q2337+R2337)),(MAX(-30,(C2337-D2337)))*(N2337/(M2337+N2337))*(R2337/(R2337+Q2337)))</f>
        <v>-2.76730608840701</v>
      </c>
      <c r="T2337" s="0" t="n">
        <f aca="false">IF(J2337=1,(MIN(30,(D2337-C2337)))*(K2337/(K2337+L2337))*(O2337/(O2337+P2337)),(MAX(-30,(D2337-C2337)))*(L2337/(K2337+L2337))*(P2337/(P2337+O2337)))</f>
        <v>5.49491211840888</v>
      </c>
      <c r="U2337" s="7" t="n">
        <v>43092</v>
      </c>
    </row>
    <row r="2338" customFormat="false" ht="15" hidden="false" customHeight="false" outlineLevel="0" collapsed="false">
      <c r="A2338" s="0" t="s">
        <v>47</v>
      </c>
      <c r="B2338" s="0" t="s">
        <v>315</v>
      </c>
      <c r="C2338" s="0" t="n">
        <v>76</v>
      </c>
      <c r="D2338" s="0" t="n">
        <v>73</v>
      </c>
      <c r="E2338" s="0" t="n">
        <v>40</v>
      </c>
      <c r="F2338" s="0" t="n">
        <v>28</v>
      </c>
      <c r="G2338" s="0" t="n">
        <v>15</v>
      </c>
      <c r="H2338" s="0" t="n">
        <v>10</v>
      </c>
      <c r="I2338" s="0" t="n">
        <v>1</v>
      </c>
      <c r="J2338" s="0" t="n">
        <v>0</v>
      </c>
      <c r="K2338" s="0" t="n">
        <f aca="false">VLOOKUP(A2338,'Team Data'!$A$1:$E$659,2,FALSE())</f>
        <v>14</v>
      </c>
      <c r="L2338" s="0" t="n">
        <f aca="false">VLOOKUP(A2338,'Team Data'!$A$1:$E$659,3,FALSE())</f>
        <v>18</v>
      </c>
      <c r="M2338" s="0" t="n">
        <f aca="false">VLOOKUP(B2338,'Team Data'!$A$1:$E$659,2,FALSE())</f>
        <v>12</v>
      </c>
      <c r="N2338" s="0" t="n">
        <f aca="false">VLOOKUP(B2338,'Team Data'!$A$1:$E$659,3,FALSE())</f>
        <v>18</v>
      </c>
      <c r="O2338" s="0" t="n">
        <f aca="false">VLOOKUP(A2338,'Team Data'!$A$1:$E$659,4,FALSE())</f>
        <v>456</v>
      </c>
      <c r="P2338" s="0" t="n">
        <f aca="false">VLOOKUP(A2338,'Team Data'!$A$1:$E$659,5,FALSE())</f>
        <v>570</v>
      </c>
      <c r="Q2338" s="0" t="n">
        <f aca="false">VLOOKUP(B2338,'Team Data'!$A$1:$E$659,4,FALSE())</f>
        <v>451</v>
      </c>
      <c r="R2338" s="0" t="n">
        <f aca="false">VLOOKUP(B2338,'Team Data'!$A$1:$E$659,5,FALSE())</f>
        <v>479</v>
      </c>
      <c r="S2338" s="0" t="n">
        <f aca="false">IF(I2338=1,(MIN(30,(C2338-D2338)))*(M2338/(M2338+N2338))*(Q2338/(Q2338+R2338)),(MAX(-30,(C2338-D2338)))*(N2338/(M2338+N2338))*(R2338/(R2338+Q2338)))</f>
        <v>0.581935483870968</v>
      </c>
      <c r="T2338" s="0" t="n">
        <f aca="false">IF(J2338=1,(MIN(30,(D2338-C2338)))*(K2338/(K2338+L2338))*(O2338/(O2338+P2338)),(MAX(-30,(D2338-C2338)))*(L2338/(K2338+L2338))*(P2338/(P2338+O2338)))</f>
        <v>-0.9375</v>
      </c>
      <c r="U2338" s="7" t="n">
        <v>43092</v>
      </c>
    </row>
    <row r="2339" customFormat="false" ht="15" hidden="false" customHeight="false" outlineLevel="0" collapsed="false">
      <c r="A2339" s="0" t="s">
        <v>215</v>
      </c>
      <c r="B2339" s="0" t="s">
        <v>197</v>
      </c>
      <c r="C2339" s="0" t="n">
        <v>72</v>
      </c>
      <c r="D2339" s="0" t="n">
        <v>86</v>
      </c>
      <c r="E2339" s="0" t="n">
        <v>25</v>
      </c>
      <c r="F2339" s="0" t="n">
        <v>39</v>
      </c>
      <c r="G2339" s="0" t="n">
        <v>14</v>
      </c>
      <c r="H2339" s="0" t="n">
        <v>17</v>
      </c>
      <c r="I2339" s="0" t="n">
        <v>0</v>
      </c>
      <c r="J2339" s="0" t="n">
        <v>1</v>
      </c>
      <c r="K2339" s="0" t="n">
        <f aca="false">VLOOKUP(A2339,'Team Data'!$A$1:$E$659,2,FALSE())</f>
        <v>25</v>
      </c>
      <c r="L2339" s="0" t="n">
        <f aca="false">VLOOKUP(A2339,'Team Data'!$A$1:$E$659,3,FALSE())</f>
        <v>9</v>
      </c>
      <c r="M2339" s="0" t="n">
        <f aca="false">VLOOKUP(B2339,'Team Data'!$A$1:$E$659,2,FALSE())</f>
        <v>26</v>
      </c>
      <c r="N2339" s="0" t="n">
        <f aca="false">VLOOKUP(B2339,'Team Data'!$A$1:$E$659,3,FALSE())</f>
        <v>11</v>
      </c>
      <c r="O2339" s="0" t="n">
        <f aca="false">VLOOKUP(A2339,'Team Data'!$A$1:$E$659,4,FALSE())</f>
        <v>711</v>
      </c>
      <c r="P2339" s="0" t="n">
        <f aca="false">VLOOKUP(A2339,'Team Data'!$A$1:$E$659,5,FALSE())</f>
        <v>455</v>
      </c>
      <c r="Q2339" s="0" t="n">
        <f aca="false">VLOOKUP(B2339,'Team Data'!$A$1:$E$659,4,FALSE())</f>
        <v>794</v>
      </c>
      <c r="R2339" s="0" t="n">
        <f aca="false">VLOOKUP(B2339,'Team Data'!$A$1:$E$659,5,FALSE())</f>
        <v>455</v>
      </c>
      <c r="S2339" s="0" t="n">
        <f aca="false">IF(I2339=1,(MIN(30,(C2339-D2339)))*(M2339/(M2339+N2339))*(Q2339/(Q2339+R2339)),(MAX(-30,(C2339-D2339)))*(N2339/(M2339+N2339))*(R2339/(R2339+Q2339)))</f>
        <v>-1.51624001904226</v>
      </c>
      <c r="T2339" s="0" t="n">
        <f aca="false">IF(J2339=1,(MIN(30,(D2339-C2339)))*(K2339/(K2339+L2339))*(O2339/(O2339+P2339)),(MAX(-30,(D2339-C2339)))*(L2339/(K2339+L2339))*(P2339/(P2339+O2339)))</f>
        <v>6.27711633538493</v>
      </c>
      <c r="U2339" s="7" t="n">
        <v>43092</v>
      </c>
    </row>
    <row r="2340" customFormat="false" ht="15" hidden="false" customHeight="false" outlineLevel="0" collapsed="false">
      <c r="A2340" s="0" t="s">
        <v>279</v>
      </c>
      <c r="B2340" s="0" t="s">
        <v>253</v>
      </c>
      <c r="C2340" s="0" t="n">
        <v>68</v>
      </c>
      <c r="D2340" s="0" t="n">
        <v>71</v>
      </c>
      <c r="E2340" s="0" t="n">
        <v>35</v>
      </c>
      <c r="F2340" s="0" t="n">
        <v>33</v>
      </c>
      <c r="G2340" s="0" t="n">
        <v>16</v>
      </c>
      <c r="H2340" s="0" t="n">
        <v>11</v>
      </c>
      <c r="I2340" s="0" t="n">
        <v>0</v>
      </c>
      <c r="J2340" s="0" t="n">
        <v>1</v>
      </c>
      <c r="K2340" s="0" t="n">
        <f aca="false">VLOOKUP(A2340,'Team Data'!$A$1:$E$659,2,FALSE())</f>
        <v>13</v>
      </c>
      <c r="L2340" s="0" t="n">
        <f aca="false">VLOOKUP(A2340,'Team Data'!$A$1:$E$659,3,FALSE())</f>
        <v>18</v>
      </c>
      <c r="M2340" s="0" t="n">
        <f aca="false">VLOOKUP(B2340,'Team Data'!$A$1:$E$659,2,FALSE())</f>
        <v>14</v>
      </c>
      <c r="N2340" s="0" t="n">
        <f aca="false">VLOOKUP(B2340,'Team Data'!$A$1:$E$659,3,FALSE())</f>
        <v>18</v>
      </c>
      <c r="O2340" s="0" t="n">
        <f aca="false">VLOOKUP(A2340,'Team Data'!$A$1:$E$659,4,FALSE())</f>
        <v>437</v>
      </c>
      <c r="P2340" s="0" t="n">
        <f aca="false">VLOOKUP(A2340,'Team Data'!$A$1:$E$659,5,FALSE())</f>
        <v>490</v>
      </c>
      <c r="Q2340" s="0" t="n">
        <f aca="false">VLOOKUP(B2340,'Team Data'!$A$1:$E$659,4,FALSE())</f>
        <v>470</v>
      </c>
      <c r="R2340" s="0" t="n">
        <f aca="false">VLOOKUP(B2340,'Team Data'!$A$1:$E$659,5,FALSE())</f>
        <v>557</v>
      </c>
      <c r="S2340" s="0" t="n">
        <f aca="false">IF(I2340=1,(MIN(30,(C2340-D2340)))*(M2340/(M2340+N2340))*(Q2340/(Q2340+R2340)),(MAX(-30,(C2340-D2340)))*(N2340/(M2340+N2340))*(R2340/(R2340+Q2340)))</f>
        <v>-0.915226387536514</v>
      </c>
      <c r="T2340" s="0" t="n">
        <f aca="false">IF(J2340=1,(MIN(30,(D2340-C2340)))*(K2340/(K2340+L2340))*(O2340/(O2340+P2340)),(MAX(-30,(D2340-C2340)))*(L2340/(K2340+L2340))*(P2340/(P2340+O2340)))</f>
        <v>0.59306816995511</v>
      </c>
      <c r="U2340" s="7" t="n">
        <v>43092</v>
      </c>
    </row>
    <row r="2341" customFormat="false" ht="15" hidden="false" customHeight="false" outlineLevel="0" collapsed="false">
      <c r="A2341" s="0" t="s">
        <v>122</v>
      </c>
      <c r="B2341" s="0" t="s">
        <v>84</v>
      </c>
      <c r="C2341" s="0" t="n">
        <v>72</v>
      </c>
      <c r="D2341" s="0" t="n">
        <v>66</v>
      </c>
      <c r="E2341" s="0" t="n">
        <v>29</v>
      </c>
      <c r="F2341" s="0" t="n">
        <v>26</v>
      </c>
      <c r="G2341" s="0" t="n">
        <v>17</v>
      </c>
      <c r="H2341" s="0" t="n">
        <v>11</v>
      </c>
      <c r="I2341" s="0" t="n">
        <v>1</v>
      </c>
      <c r="J2341" s="0" t="n">
        <v>0</v>
      </c>
      <c r="K2341" s="0" t="n">
        <f aca="false">VLOOKUP(A2341,'Team Data'!$A$1:$E$659,2,FALSE())</f>
        <v>17</v>
      </c>
      <c r="L2341" s="0" t="n">
        <f aca="false">VLOOKUP(A2341,'Team Data'!$A$1:$E$659,3,FALSE())</f>
        <v>14</v>
      </c>
      <c r="M2341" s="0" t="n">
        <f aca="false">VLOOKUP(B2341,'Team Data'!$A$1:$E$659,2,FALSE())</f>
        <v>17</v>
      </c>
      <c r="N2341" s="0" t="n">
        <f aca="false">VLOOKUP(B2341,'Team Data'!$A$1:$E$659,3,FALSE())</f>
        <v>15</v>
      </c>
      <c r="O2341" s="0" t="n">
        <f aca="false">VLOOKUP(A2341,'Team Data'!$A$1:$E$659,4,FALSE())</f>
        <v>588</v>
      </c>
      <c r="P2341" s="0" t="n">
        <f aca="false">VLOOKUP(A2341,'Team Data'!$A$1:$E$659,5,FALSE())</f>
        <v>411</v>
      </c>
      <c r="Q2341" s="0" t="n">
        <f aca="false">VLOOKUP(B2341,'Team Data'!$A$1:$E$659,4,FALSE())</f>
        <v>548</v>
      </c>
      <c r="R2341" s="0" t="n">
        <f aca="false">VLOOKUP(B2341,'Team Data'!$A$1:$E$659,5,FALSE())</f>
        <v>447</v>
      </c>
      <c r="S2341" s="0" t="n">
        <f aca="false">IF(I2341=1,(MIN(30,(C2341-D2341)))*(M2341/(M2341+N2341))*(Q2341/(Q2341+R2341)),(MAX(-30,(C2341-D2341)))*(N2341/(M2341+N2341))*(R2341/(R2341+Q2341)))</f>
        <v>1.75552763819095</v>
      </c>
      <c r="T2341" s="0" t="n">
        <f aca="false">IF(J2341=1,(MIN(30,(D2341-C2341)))*(K2341/(K2341+L2341))*(O2341/(O2341+P2341)),(MAX(-30,(D2341-C2341)))*(L2341/(K2341+L2341))*(P2341/(P2341+O2341)))</f>
        <v>-1.11479221156641</v>
      </c>
      <c r="U2341" s="7" t="n">
        <v>43092</v>
      </c>
    </row>
    <row r="2342" customFormat="false" ht="15" hidden="false" customHeight="false" outlineLevel="0" collapsed="false">
      <c r="A2342" s="0" t="s">
        <v>298</v>
      </c>
      <c r="B2342" s="0" t="s">
        <v>56</v>
      </c>
      <c r="C2342" s="0" t="n">
        <v>77</v>
      </c>
      <c r="D2342" s="0" t="n">
        <v>62</v>
      </c>
      <c r="E2342" s="0" t="n">
        <v>38</v>
      </c>
      <c r="F2342" s="0" t="n">
        <v>26</v>
      </c>
      <c r="G2342" s="0" t="n">
        <v>15</v>
      </c>
      <c r="H2342" s="0" t="n">
        <v>10</v>
      </c>
      <c r="I2342" s="0" t="n">
        <v>1</v>
      </c>
      <c r="J2342" s="0" t="n">
        <v>0</v>
      </c>
      <c r="K2342" s="0" t="n">
        <f aca="false">VLOOKUP(A2342,'Team Data'!$A$1:$E$659,2,FALSE())</f>
        <v>23</v>
      </c>
      <c r="L2342" s="0" t="n">
        <f aca="false">VLOOKUP(A2342,'Team Data'!$A$1:$E$659,3,FALSE())</f>
        <v>11</v>
      </c>
      <c r="M2342" s="0" t="n">
        <f aca="false">VLOOKUP(B2342,'Team Data'!$A$1:$E$659,2,FALSE())</f>
        <v>12</v>
      </c>
      <c r="N2342" s="0" t="n">
        <f aca="false">VLOOKUP(B2342,'Team Data'!$A$1:$E$659,3,FALSE())</f>
        <v>23</v>
      </c>
      <c r="O2342" s="0" t="n">
        <f aca="false">VLOOKUP(A2342,'Team Data'!$A$1:$E$659,4,FALSE())</f>
        <v>603</v>
      </c>
      <c r="P2342" s="0" t="n">
        <f aca="false">VLOOKUP(A2342,'Team Data'!$A$1:$E$659,5,FALSE())</f>
        <v>503</v>
      </c>
      <c r="Q2342" s="0" t="n">
        <f aca="false">VLOOKUP(B2342,'Team Data'!$A$1:$E$659,4,FALSE())</f>
        <v>562</v>
      </c>
      <c r="R2342" s="0" t="n">
        <f aca="false">VLOOKUP(B2342,'Team Data'!$A$1:$E$659,5,FALSE())</f>
        <v>557</v>
      </c>
      <c r="S2342" s="0" t="n">
        <f aca="false">IF(I2342=1,(MIN(30,(C2342-D2342)))*(M2342/(M2342+N2342))*(Q2342/(Q2342+R2342)),(MAX(-30,(C2342-D2342)))*(N2342/(M2342+N2342))*(R2342/(R2342+Q2342)))</f>
        <v>2.58291842206051</v>
      </c>
      <c r="T2342" s="0" t="n">
        <f aca="false">IF(J2342=1,(MIN(30,(D2342-C2342)))*(K2342/(K2342+L2342))*(O2342/(O2342+P2342)),(MAX(-30,(D2342-C2342)))*(L2342/(K2342+L2342))*(P2342/(P2342+O2342)))</f>
        <v>-2.2070790341453</v>
      </c>
      <c r="U2342" s="7" t="n">
        <v>43092</v>
      </c>
    </row>
    <row r="2343" customFormat="false" ht="15" hidden="false" customHeight="false" outlineLevel="0" collapsed="false">
      <c r="A2343" s="0" t="s">
        <v>311</v>
      </c>
      <c r="B2343" s="0" t="s">
        <v>21</v>
      </c>
      <c r="C2343" s="0" t="n">
        <v>64</v>
      </c>
      <c r="D2343" s="0" t="n">
        <v>89</v>
      </c>
      <c r="E2343" s="0" t="n">
        <v>44</v>
      </c>
      <c r="F2343" s="0" t="n">
        <v>45</v>
      </c>
      <c r="G2343" s="0" t="n">
        <v>13</v>
      </c>
      <c r="H2343" s="0" t="n">
        <v>8</v>
      </c>
      <c r="I2343" s="0" t="n">
        <v>0</v>
      </c>
      <c r="J2343" s="0" t="n">
        <v>1</v>
      </c>
      <c r="K2343" s="0" t="n">
        <f aca="false">VLOOKUP(A2343,'Team Data'!$A$1:$E$659,2,FALSE())</f>
        <v>14</v>
      </c>
      <c r="L2343" s="0" t="n">
        <f aca="false">VLOOKUP(A2343,'Team Data'!$A$1:$E$659,3,FALSE())</f>
        <v>18</v>
      </c>
      <c r="M2343" s="0" t="n">
        <f aca="false">VLOOKUP(B2343,'Team Data'!$A$1:$E$659,2,FALSE())</f>
        <v>26</v>
      </c>
      <c r="N2343" s="0" t="n">
        <f aca="false">VLOOKUP(B2343,'Team Data'!$A$1:$E$659,3,FALSE())</f>
        <v>7</v>
      </c>
      <c r="O2343" s="0" t="n">
        <f aca="false">VLOOKUP(A2343,'Team Data'!$A$1:$E$659,4,FALSE())</f>
        <v>616</v>
      </c>
      <c r="P2343" s="0" t="n">
        <f aca="false">VLOOKUP(A2343,'Team Data'!$A$1:$E$659,5,FALSE())</f>
        <v>430</v>
      </c>
      <c r="Q2343" s="0" t="n">
        <f aca="false">VLOOKUP(B2343,'Team Data'!$A$1:$E$659,4,FALSE())</f>
        <v>619</v>
      </c>
      <c r="R2343" s="0" t="n">
        <f aca="false">VLOOKUP(B2343,'Team Data'!$A$1:$E$659,5,FALSE())</f>
        <v>468</v>
      </c>
      <c r="S2343" s="0" t="n">
        <f aca="false">IF(I2343=1,(MIN(30,(C2343-D2343)))*(M2343/(M2343+N2343))*(Q2343/(Q2343+R2343)),(MAX(-30,(C2343-D2343)))*(N2343/(M2343+N2343))*(R2343/(R2343+Q2343)))</f>
        <v>-2.28318140001673</v>
      </c>
      <c r="T2343" s="0" t="n">
        <f aca="false">IF(J2343=1,(MIN(30,(D2343-C2343)))*(K2343/(K2343+L2343))*(O2343/(O2343+P2343)),(MAX(-30,(D2343-C2343)))*(L2343/(K2343+L2343))*(P2343/(P2343+O2343)))</f>
        <v>6.44120458891013</v>
      </c>
      <c r="U2343" s="7" t="n">
        <v>43092</v>
      </c>
    </row>
    <row r="2344" customFormat="false" ht="15" hidden="false" customHeight="false" outlineLevel="0" collapsed="false">
      <c r="A2344" s="0" t="s">
        <v>142</v>
      </c>
      <c r="B2344" s="0" t="s">
        <v>198</v>
      </c>
      <c r="C2344" s="0" t="n">
        <v>70</v>
      </c>
      <c r="D2344" s="0" t="n">
        <v>74</v>
      </c>
      <c r="E2344" s="0" t="n">
        <v>33</v>
      </c>
      <c r="F2344" s="0" t="n">
        <v>31</v>
      </c>
      <c r="G2344" s="0" t="n">
        <v>13</v>
      </c>
      <c r="H2344" s="0" t="n">
        <v>15</v>
      </c>
      <c r="I2344" s="0" t="n">
        <v>0</v>
      </c>
      <c r="J2344" s="0" t="n">
        <v>1</v>
      </c>
      <c r="K2344" s="0" t="n">
        <f aca="false">VLOOKUP(A2344,'Team Data'!$A$1:$E$659,2,FALSE())</f>
        <v>19</v>
      </c>
      <c r="L2344" s="0" t="n">
        <f aca="false">VLOOKUP(A2344,'Team Data'!$A$1:$E$659,3,FALSE())</f>
        <v>14</v>
      </c>
      <c r="M2344" s="0" t="n">
        <f aca="false">VLOOKUP(B2344,'Team Data'!$A$1:$E$659,2,FALSE())</f>
        <v>20</v>
      </c>
      <c r="N2344" s="0" t="n">
        <f aca="false">VLOOKUP(B2344,'Team Data'!$A$1:$E$659,3,FALSE())</f>
        <v>15</v>
      </c>
      <c r="O2344" s="0" t="n">
        <f aca="false">VLOOKUP(A2344,'Team Data'!$A$1:$E$659,4,FALSE())</f>
        <v>451</v>
      </c>
      <c r="P2344" s="0" t="n">
        <f aca="false">VLOOKUP(A2344,'Team Data'!$A$1:$E$659,5,FALSE())</f>
        <v>488</v>
      </c>
      <c r="Q2344" s="0" t="n">
        <f aca="false">VLOOKUP(B2344,'Team Data'!$A$1:$E$659,4,FALSE())</f>
        <v>455</v>
      </c>
      <c r="R2344" s="0" t="n">
        <f aca="false">VLOOKUP(B2344,'Team Data'!$A$1:$E$659,5,FALSE())</f>
        <v>629</v>
      </c>
      <c r="S2344" s="0" t="n">
        <f aca="false">IF(I2344=1,(MIN(30,(C2344-D2344)))*(M2344/(M2344+N2344))*(Q2344/(Q2344+R2344)),(MAX(-30,(C2344-D2344)))*(N2344/(M2344+N2344))*(R2344/(R2344+Q2344)))</f>
        <v>-0.994728518713758</v>
      </c>
      <c r="T2344" s="0" t="n">
        <f aca="false">IF(J2344=1,(MIN(30,(D2344-C2344)))*(K2344/(K2344+L2344))*(O2344/(O2344+P2344)),(MAX(-30,(D2344-C2344)))*(L2344/(K2344+L2344))*(P2344/(P2344+O2344)))</f>
        <v>1.10614128505502</v>
      </c>
      <c r="U2344" s="7" t="n">
        <v>43092</v>
      </c>
    </row>
    <row r="2345" customFormat="false" ht="15" hidden="false" customHeight="false" outlineLevel="0" collapsed="false">
      <c r="A2345" s="0" t="s">
        <v>175</v>
      </c>
      <c r="B2345" s="0" t="s">
        <v>303</v>
      </c>
      <c r="C2345" s="0" t="n">
        <v>57</v>
      </c>
      <c r="D2345" s="0" t="n">
        <v>74</v>
      </c>
      <c r="E2345" s="0" t="n">
        <v>34</v>
      </c>
      <c r="F2345" s="0" t="n">
        <v>40</v>
      </c>
      <c r="G2345" s="0" t="n">
        <v>10</v>
      </c>
      <c r="H2345" s="0" t="n">
        <v>17</v>
      </c>
      <c r="I2345" s="0" t="n">
        <v>0</v>
      </c>
      <c r="J2345" s="0" t="n">
        <v>1</v>
      </c>
      <c r="K2345" s="0" t="n">
        <f aca="false">VLOOKUP(A2345,'Team Data'!$A$1:$E$659,2,FALSE())</f>
        <v>4</v>
      </c>
      <c r="L2345" s="0" t="n">
        <f aca="false">VLOOKUP(A2345,'Team Data'!$A$1:$E$659,3,FALSE())</f>
        <v>28</v>
      </c>
      <c r="M2345" s="0" t="n">
        <f aca="false">VLOOKUP(B2345,'Team Data'!$A$1:$E$659,2,FALSE())</f>
        <v>20</v>
      </c>
      <c r="N2345" s="0" t="n">
        <f aca="false">VLOOKUP(B2345,'Team Data'!$A$1:$E$659,3,FALSE())</f>
        <v>13</v>
      </c>
      <c r="O2345" s="0" t="n">
        <f aca="false">VLOOKUP(A2345,'Team Data'!$A$1:$E$659,4,FALSE())</f>
        <v>495</v>
      </c>
      <c r="P2345" s="0" t="n">
        <f aca="false">VLOOKUP(A2345,'Team Data'!$A$1:$E$659,5,FALSE())</f>
        <v>568</v>
      </c>
      <c r="Q2345" s="0" t="n">
        <f aca="false">VLOOKUP(B2345,'Team Data'!$A$1:$E$659,4,FALSE())</f>
        <v>538</v>
      </c>
      <c r="R2345" s="0" t="n">
        <f aca="false">VLOOKUP(B2345,'Team Data'!$A$1:$E$659,5,FALSE())</f>
        <v>501</v>
      </c>
      <c r="S2345" s="0" t="n">
        <f aca="false">IF(I2345=1,(MIN(30,(C2345-D2345)))*(M2345/(M2345+N2345))*(Q2345/(Q2345+R2345)),(MAX(-30,(C2345-D2345)))*(N2345/(M2345+N2345))*(R2345/(R2345+Q2345)))</f>
        <v>-3.22924140344737</v>
      </c>
      <c r="T2345" s="0" t="n">
        <f aca="false">IF(J2345=1,(MIN(30,(D2345-C2345)))*(K2345/(K2345+L2345))*(O2345/(O2345+P2345)),(MAX(-30,(D2345-C2345)))*(L2345/(K2345+L2345))*(P2345/(P2345+O2345)))</f>
        <v>0.98953433678269</v>
      </c>
      <c r="U2345" s="7" t="n">
        <v>43092</v>
      </c>
    </row>
    <row r="2346" customFormat="false" ht="15" hidden="false" customHeight="false" outlineLevel="0" collapsed="false">
      <c r="A2346" s="0" t="s">
        <v>337</v>
      </c>
      <c r="B2346" s="0" t="s">
        <v>67</v>
      </c>
      <c r="C2346" s="0" t="n">
        <v>67</v>
      </c>
      <c r="D2346" s="0" t="n">
        <v>79</v>
      </c>
      <c r="E2346" s="0" t="n">
        <v>37</v>
      </c>
      <c r="F2346" s="0" t="n">
        <v>28</v>
      </c>
      <c r="G2346" s="0" t="n">
        <v>22</v>
      </c>
      <c r="H2346" s="0" t="n">
        <v>17</v>
      </c>
      <c r="I2346" s="0" t="n">
        <v>0</v>
      </c>
      <c r="J2346" s="0" t="n">
        <v>1</v>
      </c>
      <c r="K2346" s="0" t="n">
        <f aca="false">VLOOKUP(A2346,'Team Data'!$A$1:$E$659,2,FALSE())</f>
        <v>23</v>
      </c>
      <c r="L2346" s="0" t="n">
        <f aca="false">VLOOKUP(A2346,'Team Data'!$A$1:$E$659,3,FALSE())</f>
        <v>10</v>
      </c>
      <c r="M2346" s="0" t="n">
        <f aca="false">VLOOKUP(B2346,'Team Data'!$A$1:$E$659,2,FALSE())</f>
        <v>14</v>
      </c>
      <c r="N2346" s="0" t="n">
        <f aca="false">VLOOKUP(B2346,'Team Data'!$A$1:$E$659,3,FALSE())</f>
        <v>17</v>
      </c>
      <c r="O2346" s="0" t="n">
        <f aca="false">VLOOKUP(A2346,'Team Data'!$A$1:$E$659,4,FALSE())</f>
        <v>458</v>
      </c>
      <c r="P2346" s="0" t="n">
        <f aca="false">VLOOKUP(A2346,'Team Data'!$A$1:$E$659,5,FALSE())</f>
        <v>534</v>
      </c>
      <c r="Q2346" s="0" t="n">
        <f aca="false">VLOOKUP(B2346,'Team Data'!$A$1:$E$659,4,FALSE())</f>
        <v>586</v>
      </c>
      <c r="R2346" s="0" t="n">
        <f aca="false">VLOOKUP(B2346,'Team Data'!$A$1:$E$659,5,FALSE())</f>
        <v>427</v>
      </c>
      <c r="S2346" s="0" t="n">
        <f aca="false">IF(I2346=1,(MIN(30,(C2346-D2346)))*(M2346/(M2346+N2346))*(Q2346/(Q2346+R2346)),(MAX(-30,(C2346-D2346)))*(N2346/(M2346+N2346))*(R2346/(R2346+Q2346)))</f>
        <v>-2.77387510747381</v>
      </c>
      <c r="T2346" s="0" t="n">
        <f aca="false">IF(J2346=1,(MIN(30,(D2346-C2346)))*(K2346/(K2346+L2346))*(O2346/(O2346+P2346)),(MAX(-30,(D2346-C2346)))*(L2346/(K2346+L2346))*(P2346/(P2346+O2346)))</f>
        <v>3.86143695014663</v>
      </c>
      <c r="U2346" s="7" t="n">
        <v>43092</v>
      </c>
    </row>
    <row r="2347" customFormat="false" ht="15" hidden="false" customHeight="false" outlineLevel="0" collapsed="false">
      <c r="A2347" s="0" t="s">
        <v>89</v>
      </c>
      <c r="B2347" s="0" t="s">
        <v>173</v>
      </c>
      <c r="C2347" s="0" t="n">
        <v>60</v>
      </c>
      <c r="D2347" s="0" t="n">
        <v>95</v>
      </c>
      <c r="E2347" s="0" t="n">
        <v>31</v>
      </c>
      <c r="F2347" s="0" t="n">
        <v>45</v>
      </c>
      <c r="G2347" s="0" t="n">
        <v>10</v>
      </c>
      <c r="H2347" s="0" t="n">
        <v>8</v>
      </c>
      <c r="I2347" s="0" t="n">
        <v>0</v>
      </c>
      <c r="J2347" s="0" t="n">
        <v>1</v>
      </c>
      <c r="K2347" s="0" t="n">
        <f aca="false">VLOOKUP(A2347,'Team Data'!$A$1:$E$659,2,FALSE())</f>
        <v>12</v>
      </c>
      <c r="L2347" s="0" t="n">
        <f aca="false">VLOOKUP(A2347,'Team Data'!$A$1:$E$659,3,FALSE())</f>
        <v>19</v>
      </c>
      <c r="M2347" s="0" t="n">
        <f aca="false">VLOOKUP(B2347,'Team Data'!$A$1:$E$659,2,FALSE())</f>
        <v>14</v>
      </c>
      <c r="N2347" s="0" t="n">
        <f aca="false">VLOOKUP(B2347,'Team Data'!$A$1:$E$659,3,FALSE())</f>
        <v>17</v>
      </c>
      <c r="O2347" s="0" t="n">
        <f aca="false">VLOOKUP(A2347,'Team Data'!$A$1:$E$659,4,FALSE())</f>
        <v>476</v>
      </c>
      <c r="P2347" s="0" t="n">
        <f aca="false">VLOOKUP(A2347,'Team Data'!$A$1:$E$659,5,FALSE())</f>
        <v>457</v>
      </c>
      <c r="Q2347" s="0" t="n">
        <f aca="false">VLOOKUP(B2347,'Team Data'!$A$1:$E$659,4,FALSE())</f>
        <v>562</v>
      </c>
      <c r="R2347" s="0" t="n">
        <f aca="false">VLOOKUP(B2347,'Team Data'!$A$1:$E$659,5,FALSE())</f>
        <v>470</v>
      </c>
      <c r="S2347" s="0" t="n">
        <f aca="false">IF(I2347=1,(MIN(30,(C2347-D2347)))*(M2347/(M2347+N2347))*(Q2347/(Q2347+R2347)),(MAX(-30,(C2347-D2347)))*(N2347/(M2347+N2347))*(R2347/(R2347+Q2347)))</f>
        <v>-7.49249812453113</v>
      </c>
      <c r="T2347" s="0" t="n">
        <f aca="false">IF(J2347=1,(MIN(30,(D2347-C2347)))*(K2347/(K2347+L2347))*(O2347/(O2347+P2347)),(MAX(-30,(D2347-C2347)))*(L2347/(K2347+L2347))*(P2347/(P2347+O2347)))</f>
        <v>5.92469660823566</v>
      </c>
      <c r="U2347" s="7" t="n">
        <v>43092</v>
      </c>
    </row>
    <row r="2348" customFormat="false" ht="15" hidden="false" customHeight="false" outlineLevel="0" collapsed="false">
      <c r="A2348" s="0" t="s">
        <v>195</v>
      </c>
      <c r="B2348" s="0" t="s">
        <v>262</v>
      </c>
      <c r="C2348" s="0" t="n">
        <v>89</v>
      </c>
      <c r="D2348" s="0" t="n">
        <v>95</v>
      </c>
      <c r="E2348" s="0" t="n">
        <v>35</v>
      </c>
      <c r="F2348" s="0" t="n">
        <v>39</v>
      </c>
      <c r="G2348" s="0" t="n">
        <v>7</v>
      </c>
      <c r="H2348" s="0" t="n">
        <v>8</v>
      </c>
      <c r="I2348" s="0" t="n">
        <v>0</v>
      </c>
      <c r="J2348" s="0" t="n">
        <v>1</v>
      </c>
      <c r="K2348" s="0" t="n">
        <f aca="false">VLOOKUP(A2348,'Team Data'!$A$1:$E$659,2,FALSE())</f>
        <v>21</v>
      </c>
      <c r="L2348" s="0" t="n">
        <f aca="false">VLOOKUP(A2348,'Team Data'!$A$1:$E$659,3,FALSE())</f>
        <v>11</v>
      </c>
      <c r="M2348" s="0" t="n">
        <f aca="false">VLOOKUP(B2348,'Team Data'!$A$1:$E$659,2,FALSE())</f>
        <v>20</v>
      </c>
      <c r="N2348" s="0" t="n">
        <f aca="false">VLOOKUP(B2348,'Team Data'!$A$1:$E$659,3,FALSE())</f>
        <v>14</v>
      </c>
      <c r="O2348" s="0" t="n">
        <f aca="false">VLOOKUP(A2348,'Team Data'!$A$1:$E$659,4,FALSE())</f>
        <v>481</v>
      </c>
      <c r="P2348" s="0" t="n">
        <f aca="false">VLOOKUP(A2348,'Team Data'!$A$1:$E$659,5,FALSE())</f>
        <v>445</v>
      </c>
      <c r="Q2348" s="0" t="n">
        <f aca="false">VLOOKUP(B2348,'Team Data'!$A$1:$E$659,4,FALSE())</f>
        <v>507</v>
      </c>
      <c r="R2348" s="0" t="n">
        <f aca="false">VLOOKUP(B2348,'Team Data'!$A$1:$E$659,5,FALSE())</f>
        <v>501</v>
      </c>
      <c r="S2348" s="0" t="n">
        <f aca="false">IF(I2348=1,(MIN(30,(C2348-D2348)))*(M2348/(M2348+N2348))*(Q2348/(Q2348+R2348)),(MAX(-30,(C2348-D2348)))*(N2348/(M2348+N2348))*(R2348/(R2348+Q2348)))</f>
        <v>-1.22794117647059</v>
      </c>
      <c r="T2348" s="0" t="n">
        <f aca="false">IF(J2348=1,(MIN(30,(D2348-C2348)))*(K2348/(K2348+L2348))*(O2348/(O2348+P2348)),(MAX(-30,(D2348-C2348)))*(L2348/(K2348+L2348))*(P2348/(P2348+O2348)))</f>
        <v>2.04528887688985</v>
      </c>
      <c r="U2348" s="7" t="n">
        <v>43092</v>
      </c>
    </row>
    <row r="2349" customFormat="false" ht="15" hidden="false" customHeight="false" outlineLevel="0" collapsed="false">
      <c r="A2349" s="0" t="s">
        <v>480</v>
      </c>
      <c r="B2349" s="0" t="s">
        <v>312</v>
      </c>
      <c r="C2349" s="0" t="n">
        <v>45</v>
      </c>
      <c r="D2349" s="0" t="n">
        <v>84</v>
      </c>
      <c r="E2349" s="0" t="n">
        <v>29</v>
      </c>
      <c r="F2349" s="0" t="n">
        <v>48</v>
      </c>
      <c r="G2349" s="0" t="n">
        <v>20</v>
      </c>
      <c r="H2349" s="0" t="n">
        <v>11</v>
      </c>
      <c r="I2349" s="0" t="n">
        <v>0</v>
      </c>
      <c r="J2349" s="0" t="n">
        <v>1</v>
      </c>
      <c r="K2349" s="0" t="n">
        <f aca="false">VLOOKUP(A2349,'Team Data'!$A$1:$E$659,2,FALSE())</f>
        <v>0</v>
      </c>
      <c r="L2349" s="0" t="n">
        <f aca="false">VLOOKUP(A2349,'Team Data'!$A$1:$E$659,3,FALSE())</f>
        <v>2</v>
      </c>
      <c r="M2349" s="0" t="n">
        <f aca="false">VLOOKUP(B2349,'Team Data'!$A$1:$E$659,2,FALSE())</f>
        <v>20</v>
      </c>
      <c r="N2349" s="0" t="n">
        <f aca="false">VLOOKUP(B2349,'Team Data'!$A$1:$E$659,3,FALSE())</f>
        <v>16</v>
      </c>
      <c r="O2349" s="0" t="n">
        <f aca="false">VLOOKUP(A2349,'Team Data'!$A$1:$E$659,4,FALSE())</f>
        <v>35</v>
      </c>
      <c r="P2349" s="0" t="n">
        <f aca="false">VLOOKUP(A2349,'Team Data'!$A$1:$E$659,5,FALSE())</f>
        <v>33</v>
      </c>
      <c r="Q2349" s="0" t="n">
        <f aca="false">VLOOKUP(B2349,'Team Data'!$A$1:$E$659,4,FALSE())</f>
        <v>545</v>
      </c>
      <c r="R2349" s="0" t="n">
        <f aca="false">VLOOKUP(B2349,'Team Data'!$A$1:$E$659,5,FALSE())</f>
        <v>579</v>
      </c>
      <c r="S2349" s="0" t="n">
        <f aca="false">IF(I2349=1,(MIN(30,(C2349-D2349)))*(M2349/(M2349+N2349))*(Q2349/(Q2349+R2349)),(MAX(-30,(C2349-D2349)))*(N2349/(M2349+N2349))*(R2349/(R2349+Q2349)))</f>
        <v>-6.86832740213523</v>
      </c>
      <c r="T2349" s="0" t="n">
        <f aca="false">IF(J2349=1,(MIN(30,(D2349-C2349)))*(K2349/(K2349+L2349))*(O2349/(O2349+P2349)),(MAX(-30,(D2349-C2349)))*(L2349/(K2349+L2349))*(P2349/(P2349+O2349)))</f>
        <v>0</v>
      </c>
      <c r="U2349" s="7" t="n">
        <v>43092</v>
      </c>
    </row>
    <row r="2350" customFormat="false" ht="15" hidden="false" customHeight="false" outlineLevel="0" collapsed="false">
      <c r="A2350" s="0" t="s">
        <v>147</v>
      </c>
      <c r="B2350" s="0" t="s">
        <v>60</v>
      </c>
      <c r="C2350" s="0" t="n">
        <v>66</v>
      </c>
      <c r="D2350" s="0" t="n">
        <v>68</v>
      </c>
      <c r="E2350" s="0" t="n">
        <v>39</v>
      </c>
      <c r="F2350" s="0" t="n">
        <v>41</v>
      </c>
      <c r="G2350" s="0" t="n">
        <v>16</v>
      </c>
      <c r="H2350" s="0" t="n">
        <v>13</v>
      </c>
      <c r="I2350" s="0" t="n">
        <v>0</v>
      </c>
      <c r="J2350" s="0" t="n">
        <v>1</v>
      </c>
      <c r="K2350" s="0" t="n">
        <f aca="false">VLOOKUP(A2350,'Team Data'!$A$1:$E$659,2,FALSE())</f>
        <v>15</v>
      </c>
      <c r="L2350" s="0" t="n">
        <f aca="false">VLOOKUP(A2350,'Team Data'!$A$1:$E$659,3,FALSE())</f>
        <v>18</v>
      </c>
      <c r="M2350" s="0" t="n">
        <f aca="false">VLOOKUP(B2350,'Team Data'!$A$1:$E$659,2,FALSE())</f>
        <v>11</v>
      </c>
      <c r="N2350" s="0" t="n">
        <f aca="false">VLOOKUP(B2350,'Team Data'!$A$1:$E$659,3,FALSE())</f>
        <v>21</v>
      </c>
      <c r="O2350" s="0" t="n">
        <f aca="false">VLOOKUP(A2350,'Team Data'!$A$1:$E$659,4,FALSE())</f>
        <v>537</v>
      </c>
      <c r="P2350" s="0" t="n">
        <f aca="false">VLOOKUP(A2350,'Team Data'!$A$1:$E$659,5,FALSE())</f>
        <v>476</v>
      </c>
      <c r="Q2350" s="0" t="n">
        <f aca="false">VLOOKUP(B2350,'Team Data'!$A$1:$E$659,4,FALSE())</f>
        <v>556</v>
      </c>
      <c r="R2350" s="0" t="n">
        <f aca="false">VLOOKUP(B2350,'Team Data'!$A$1:$E$659,5,FALSE())</f>
        <v>459</v>
      </c>
      <c r="S2350" s="0" t="n">
        <f aca="false">IF(I2350=1,(MIN(30,(C2350-D2350)))*(M2350/(M2350+N2350))*(Q2350/(Q2350+R2350)),(MAX(-30,(C2350-D2350)))*(N2350/(M2350+N2350))*(R2350/(R2350+Q2350)))</f>
        <v>-0.593534482758621</v>
      </c>
      <c r="T2350" s="0" t="n">
        <f aca="false">IF(J2350=1,(MIN(30,(D2350-C2350)))*(K2350/(K2350+L2350))*(O2350/(O2350+P2350)),(MAX(-30,(D2350-C2350)))*(L2350/(K2350+L2350))*(P2350/(P2350+O2350)))</f>
        <v>0.481916898501301</v>
      </c>
      <c r="U2350" s="7" t="n">
        <v>43092</v>
      </c>
    </row>
    <row r="2351" customFormat="false" ht="15" hidden="false" customHeight="false" outlineLevel="0" collapsed="false">
      <c r="A2351" s="0" t="s">
        <v>310</v>
      </c>
      <c r="B2351" s="0" t="s">
        <v>138</v>
      </c>
      <c r="C2351" s="0" t="n">
        <v>83</v>
      </c>
      <c r="D2351" s="0" t="n">
        <v>75</v>
      </c>
      <c r="E2351" s="0" t="n">
        <v>37</v>
      </c>
      <c r="F2351" s="0" t="n">
        <v>36</v>
      </c>
      <c r="G2351" s="0" t="n">
        <v>14</v>
      </c>
      <c r="H2351" s="0" t="n">
        <v>14</v>
      </c>
      <c r="I2351" s="0" t="n">
        <v>1</v>
      </c>
      <c r="J2351" s="0" t="n">
        <v>0</v>
      </c>
      <c r="K2351" s="0" t="n">
        <f aca="false">VLOOKUP(A2351,'Team Data'!$A$1:$E$659,2,FALSE())</f>
        <v>21</v>
      </c>
      <c r="L2351" s="0" t="n">
        <f aca="false">VLOOKUP(A2351,'Team Data'!$A$1:$E$659,3,FALSE())</f>
        <v>12</v>
      </c>
      <c r="M2351" s="0" t="n">
        <f aca="false">VLOOKUP(B2351,'Team Data'!$A$1:$E$659,2,FALSE())</f>
        <v>23</v>
      </c>
      <c r="N2351" s="0" t="n">
        <f aca="false">VLOOKUP(B2351,'Team Data'!$A$1:$E$659,3,FALSE())</f>
        <v>11</v>
      </c>
      <c r="O2351" s="0" t="n">
        <f aca="false">VLOOKUP(A2351,'Team Data'!$A$1:$E$659,4,FALSE())</f>
        <v>636</v>
      </c>
      <c r="P2351" s="0" t="n">
        <f aca="false">VLOOKUP(A2351,'Team Data'!$A$1:$E$659,5,FALSE())</f>
        <v>474</v>
      </c>
      <c r="Q2351" s="0" t="n">
        <f aca="false">VLOOKUP(B2351,'Team Data'!$A$1:$E$659,4,FALSE())</f>
        <v>704</v>
      </c>
      <c r="R2351" s="0" t="n">
        <f aca="false">VLOOKUP(B2351,'Team Data'!$A$1:$E$659,5,FALSE())</f>
        <v>448</v>
      </c>
      <c r="S2351" s="0" t="n">
        <f aca="false">IF(I2351=1,(MIN(30,(C2351-D2351)))*(M2351/(M2351+N2351))*(Q2351/(Q2351+R2351)),(MAX(-30,(C2351-D2351)))*(N2351/(M2351+N2351))*(R2351/(R2351+Q2351)))</f>
        <v>3.30718954248366</v>
      </c>
      <c r="T2351" s="0" t="n">
        <f aca="false">IF(J2351=1,(MIN(30,(D2351-C2351)))*(K2351/(K2351+L2351))*(O2351/(O2351+P2351)),(MAX(-30,(D2351-C2351)))*(L2351/(K2351+L2351))*(P2351/(P2351+O2351)))</f>
        <v>-1.24226044226044</v>
      </c>
      <c r="U2351" s="7" t="n">
        <v>43092</v>
      </c>
    </row>
    <row r="2352" customFormat="false" ht="15" hidden="false" customHeight="false" outlineLevel="0" collapsed="false">
      <c r="A2352" s="0" t="s">
        <v>171</v>
      </c>
      <c r="B2352" s="0" t="s">
        <v>320</v>
      </c>
      <c r="C2352" s="0" t="n">
        <v>84</v>
      </c>
      <c r="D2352" s="0" t="n">
        <v>89</v>
      </c>
      <c r="E2352" s="0" t="n">
        <v>22</v>
      </c>
      <c r="F2352" s="0" t="n">
        <v>28</v>
      </c>
      <c r="G2352" s="0" t="n">
        <v>9</v>
      </c>
      <c r="H2352" s="0" t="n">
        <v>10</v>
      </c>
      <c r="I2352" s="0" t="n">
        <v>0</v>
      </c>
      <c r="J2352" s="0" t="n">
        <v>1</v>
      </c>
      <c r="K2352" s="0" t="n">
        <f aca="false">VLOOKUP(A2352,'Team Data'!$A$1:$E$659,2,FALSE())</f>
        <v>25</v>
      </c>
      <c r="L2352" s="0" t="n">
        <f aca="false">VLOOKUP(A2352,'Team Data'!$A$1:$E$659,3,FALSE())</f>
        <v>8</v>
      </c>
      <c r="M2352" s="0" t="n">
        <f aca="false">VLOOKUP(B2352,'Team Data'!$A$1:$E$659,2,FALSE())</f>
        <v>24</v>
      </c>
      <c r="N2352" s="0" t="n">
        <f aca="false">VLOOKUP(B2352,'Team Data'!$A$1:$E$659,3,FALSE())</f>
        <v>12</v>
      </c>
      <c r="O2352" s="0" t="n">
        <f aca="false">VLOOKUP(A2352,'Team Data'!$A$1:$E$659,4,FALSE())</f>
        <v>610</v>
      </c>
      <c r="P2352" s="0" t="n">
        <f aca="false">VLOOKUP(A2352,'Team Data'!$A$1:$E$659,5,FALSE())</f>
        <v>461</v>
      </c>
      <c r="Q2352" s="0" t="n">
        <f aca="false">VLOOKUP(B2352,'Team Data'!$A$1:$E$659,4,FALSE())</f>
        <v>677</v>
      </c>
      <c r="R2352" s="0" t="n">
        <f aca="false">VLOOKUP(B2352,'Team Data'!$A$1:$E$659,5,FALSE())</f>
        <v>508</v>
      </c>
      <c r="S2352" s="0" t="n">
        <f aca="false">IF(I2352=1,(MIN(30,(C2352-D2352)))*(M2352/(M2352+N2352))*(Q2352/(Q2352+R2352)),(MAX(-30,(C2352-D2352)))*(N2352/(M2352+N2352))*(R2352/(R2352+Q2352)))</f>
        <v>-0.714486638537272</v>
      </c>
      <c r="T2352" s="0" t="n">
        <f aca="false">IF(J2352=1,(MIN(30,(D2352-C2352)))*(K2352/(K2352+L2352))*(O2352/(O2352+P2352)),(MAX(-30,(D2352-C2352)))*(L2352/(K2352+L2352))*(P2352/(P2352+O2352)))</f>
        <v>2.15742862801686</v>
      </c>
      <c r="U2352" s="7" t="n">
        <v>43092</v>
      </c>
    </row>
    <row r="2353" customFormat="false" ht="15" hidden="false" customHeight="false" outlineLevel="0" collapsed="false">
      <c r="A2353" s="0" t="s">
        <v>305</v>
      </c>
      <c r="B2353" s="0" t="s">
        <v>238</v>
      </c>
      <c r="C2353" s="0" t="n">
        <v>62</v>
      </c>
      <c r="D2353" s="0" t="n">
        <v>72</v>
      </c>
      <c r="E2353" s="0" t="n">
        <v>33</v>
      </c>
      <c r="F2353" s="0" t="n">
        <v>40</v>
      </c>
      <c r="G2353" s="0" t="n">
        <v>16</v>
      </c>
      <c r="H2353" s="0" t="n">
        <v>18</v>
      </c>
      <c r="I2353" s="0" t="n">
        <v>0</v>
      </c>
      <c r="J2353" s="0" t="n">
        <v>1</v>
      </c>
      <c r="K2353" s="0" t="n">
        <f aca="false">VLOOKUP(A2353,'Team Data'!$A$1:$E$659,2,FALSE())</f>
        <v>22</v>
      </c>
      <c r="L2353" s="0" t="n">
        <f aca="false">VLOOKUP(A2353,'Team Data'!$A$1:$E$659,3,FALSE())</f>
        <v>11</v>
      </c>
      <c r="M2353" s="0" t="n">
        <f aca="false">VLOOKUP(B2353,'Team Data'!$A$1:$E$659,2,FALSE())</f>
        <v>23</v>
      </c>
      <c r="N2353" s="0" t="n">
        <f aca="false">VLOOKUP(B2353,'Team Data'!$A$1:$E$659,3,FALSE())</f>
        <v>13</v>
      </c>
      <c r="O2353" s="0" t="n">
        <f aca="false">VLOOKUP(A2353,'Team Data'!$A$1:$E$659,4,FALSE())</f>
        <v>522</v>
      </c>
      <c r="P2353" s="0" t="n">
        <f aca="false">VLOOKUP(A2353,'Team Data'!$A$1:$E$659,5,FALSE())</f>
        <v>501</v>
      </c>
      <c r="Q2353" s="0" t="n">
        <f aca="false">VLOOKUP(B2353,'Team Data'!$A$1:$E$659,4,FALSE())</f>
        <v>577</v>
      </c>
      <c r="R2353" s="0" t="n">
        <f aca="false">VLOOKUP(B2353,'Team Data'!$A$1:$E$659,5,FALSE())</f>
        <v>554</v>
      </c>
      <c r="S2353" s="0" t="n">
        <f aca="false">IF(I2353=1,(MIN(30,(C2353-D2353)))*(M2353/(M2353+N2353))*(Q2353/(Q2353+R2353)),(MAX(-30,(C2353-D2353)))*(N2353/(M2353+N2353))*(R2353/(R2353+Q2353)))</f>
        <v>-1.76883780332056</v>
      </c>
      <c r="T2353" s="0" t="n">
        <f aca="false">IF(J2353=1,(MIN(30,(D2353-C2353)))*(K2353/(K2353+L2353))*(O2353/(O2353+P2353)),(MAX(-30,(D2353-C2353)))*(L2353/(K2353+L2353))*(P2353/(P2353+O2353)))</f>
        <v>3.40175953079179</v>
      </c>
      <c r="U2353" s="7" t="n">
        <v>43092</v>
      </c>
    </row>
    <row r="2354" customFormat="false" ht="15" hidden="false" customHeight="false" outlineLevel="0" collapsed="false">
      <c r="A2354" s="0" t="s">
        <v>107</v>
      </c>
      <c r="B2354" s="0" t="s">
        <v>350</v>
      </c>
      <c r="C2354" s="0" t="n">
        <v>60</v>
      </c>
      <c r="D2354" s="0" t="n">
        <v>81</v>
      </c>
      <c r="E2354" s="0" t="n">
        <v>20</v>
      </c>
      <c r="F2354" s="0" t="n">
        <v>40</v>
      </c>
      <c r="G2354" s="0" t="n">
        <v>14</v>
      </c>
      <c r="H2354" s="0" t="n">
        <v>15</v>
      </c>
      <c r="I2354" s="0" t="n">
        <v>0</v>
      </c>
      <c r="J2354" s="0" t="n">
        <v>1</v>
      </c>
      <c r="K2354" s="0" t="n">
        <f aca="false">VLOOKUP(A2354,'Team Data'!$A$1:$E$659,2,FALSE())</f>
        <v>13</v>
      </c>
      <c r="L2354" s="0" t="n">
        <f aca="false">VLOOKUP(A2354,'Team Data'!$A$1:$E$659,3,FALSE())</f>
        <v>20</v>
      </c>
      <c r="M2354" s="0" t="n">
        <f aca="false">VLOOKUP(B2354,'Team Data'!$A$1:$E$659,2,FALSE())</f>
        <v>15</v>
      </c>
      <c r="N2354" s="0" t="n">
        <f aca="false">VLOOKUP(B2354,'Team Data'!$A$1:$E$659,3,FALSE())</f>
        <v>17</v>
      </c>
      <c r="O2354" s="0" t="n">
        <f aca="false">VLOOKUP(A2354,'Team Data'!$A$1:$E$659,4,FALSE())</f>
        <v>474</v>
      </c>
      <c r="P2354" s="0" t="n">
        <f aca="false">VLOOKUP(A2354,'Team Data'!$A$1:$E$659,5,FALSE())</f>
        <v>521</v>
      </c>
      <c r="Q2354" s="0" t="n">
        <f aca="false">VLOOKUP(B2354,'Team Data'!$A$1:$E$659,4,FALSE())</f>
        <v>641</v>
      </c>
      <c r="R2354" s="0" t="n">
        <f aca="false">VLOOKUP(B2354,'Team Data'!$A$1:$E$659,5,FALSE())</f>
        <v>425</v>
      </c>
      <c r="S2354" s="0" t="n">
        <f aca="false">IF(I2354=1,(MIN(30,(C2354-D2354)))*(M2354/(M2354+N2354))*(Q2354/(Q2354+R2354)),(MAX(-30,(C2354-D2354)))*(N2354/(M2354+N2354))*(R2354/(R2354+Q2354)))</f>
        <v>-4.44784826454034</v>
      </c>
      <c r="T2354" s="0" t="n">
        <f aca="false">IF(J2354=1,(MIN(30,(D2354-C2354)))*(K2354/(K2354+L2354))*(O2354/(O2354+P2354)),(MAX(-30,(D2354-C2354)))*(L2354/(K2354+L2354))*(P2354/(P2354+O2354)))</f>
        <v>3.94097761534947</v>
      </c>
      <c r="U2354" s="7" t="n">
        <v>43092</v>
      </c>
    </row>
    <row r="2355" customFormat="false" ht="15" hidden="false" customHeight="false" outlineLevel="0" collapsed="false">
      <c r="A2355" s="0" t="s">
        <v>120</v>
      </c>
      <c r="B2355" s="0" t="s">
        <v>42</v>
      </c>
      <c r="C2355" s="0" t="n">
        <v>67</v>
      </c>
      <c r="D2355" s="0" t="n">
        <v>55</v>
      </c>
      <c r="E2355" s="0" t="n">
        <v>35</v>
      </c>
      <c r="F2355" s="0" t="n">
        <v>32</v>
      </c>
      <c r="G2355" s="0" t="n">
        <v>13</v>
      </c>
      <c r="H2355" s="0" t="n">
        <v>17</v>
      </c>
      <c r="I2355" s="0" t="n">
        <v>1</v>
      </c>
      <c r="J2355" s="0" t="n">
        <v>0</v>
      </c>
      <c r="K2355" s="0" t="n">
        <f aca="false">VLOOKUP(A2355,'Team Data'!$A$1:$E$659,2,FALSE())</f>
        <v>14</v>
      </c>
      <c r="L2355" s="0" t="n">
        <f aca="false">VLOOKUP(A2355,'Team Data'!$A$1:$E$659,3,FALSE())</f>
        <v>16</v>
      </c>
      <c r="M2355" s="0" t="n">
        <f aca="false">VLOOKUP(B2355,'Team Data'!$A$1:$E$659,2,FALSE())</f>
        <v>6</v>
      </c>
      <c r="N2355" s="0" t="n">
        <f aca="false">VLOOKUP(B2355,'Team Data'!$A$1:$E$659,3,FALSE())</f>
        <v>24</v>
      </c>
      <c r="O2355" s="0" t="n">
        <f aca="false">VLOOKUP(A2355,'Team Data'!$A$1:$E$659,4,FALSE())</f>
        <v>423</v>
      </c>
      <c r="P2355" s="0" t="n">
        <f aca="false">VLOOKUP(A2355,'Team Data'!$A$1:$E$659,5,FALSE())</f>
        <v>495</v>
      </c>
      <c r="Q2355" s="0" t="n">
        <f aca="false">VLOOKUP(B2355,'Team Data'!$A$1:$E$659,4,FALSE())</f>
        <v>441</v>
      </c>
      <c r="R2355" s="0" t="n">
        <f aca="false">VLOOKUP(B2355,'Team Data'!$A$1:$E$659,5,FALSE())</f>
        <v>464</v>
      </c>
      <c r="S2355" s="0" t="n">
        <f aca="false">IF(I2355=1,(MIN(30,(C2355-D2355)))*(M2355/(M2355+N2355))*(Q2355/(Q2355+R2355)),(MAX(-30,(C2355-D2355)))*(N2355/(M2355+N2355))*(R2355/(R2355+Q2355)))</f>
        <v>1.16950276243094</v>
      </c>
      <c r="T2355" s="0" t="n">
        <f aca="false">IF(J2355=1,(MIN(30,(D2355-C2355)))*(K2355/(K2355+L2355))*(O2355/(O2355+P2355)),(MAX(-30,(D2355-C2355)))*(L2355/(K2355+L2355))*(P2355/(P2355+O2355)))</f>
        <v>-3.45098039215686</v>
      </c>
      <c r="U2355" s="7" t="n">
        <v>43092</v>
      </c>
    </row>
    <row r="2356" customFormat="false" ht="15" hidden="false" customHeight="false" outlineLevel="0" collapsed="false">
      <c r="A2356" s="0" t="s">
        <v>174</v>
      </c>
      <c r="B2356" s="0" t="s">
        <v>275</v>
      </c>
      <c r="C2356" s="0" t="n">
        <v>70</v>
      </c>
      <c r="D2356" s="0" t="n">
        <v>64</v>
      </c>
      <c r="E2356" s="0" t="n">
        <v>35</v>
      </c>
      <c r="F2356" s="0" t="n">
        <v>30</v>
      </c>
      <c r="G2356" s="0" t="n">
        <v>16</v>
      </c>
      <c r="H2356" s="0" t="n">
        <v>9</v>
      </c>
      <c r="I2356" s="0" t="n">
        <v>1</v>
      </c>
      <c r="J2356" s="0" t="n">
        <v>0</v>
      </c>
      <c r="K2356" s="0" t="n">
        <f aca="false">VLOOKUP(A2356,'Team Data'!$A$1:$E$659,2,FALSE())</f>
        <v>25</v>
      </c>
      <c r="L2356" s="0" t="n">
        <f aca="false">VLOOKUP(A2356,'Team Data'!$A$1:$E$659,3,FALSE())</f>
        <v>12</v>
      </c>
      <c r="M2356" s="0" t="n">
        <f aca="false">VLOOKUP(B2356,'Team Data'!$A$1:$E$659,2,FALSE())</f>
        <v>16</v>
      </c>
      <c r="N2356" s="0" t="n">
        <f aca="false">VLOOKUP(B2356,'Team Data'!$A$1:$E$659,3,FALSE())</f>
        <v>18</v>
      </c>
      <c r="O2356" s="0" t="n">
        <f aca="false">VLOOKUP(A2356,'Team Data'!$A$1:$E$659,4,FALSE())</f>
        <v>653</v>
      </c>
      <c r="P2356" s="0" t="n">
        <f aca="false">VLOOKUP(A2356,'Team Data'!$A$1:$E$659,5,FALSE())</f>
        <v>548</v>
      </c>
      <c r="Q2356" s="0" t="n">
        <f aca="false">VLOOKUP(B2356,'Team Data'!$A$1:$E$659,4,FALSE())</f>
        <v>559</v>
      </c>
      <c r="R2356" s="0" t="n">
        <f aca="false">VLOOKUP(B2356,'Team Data'!$A$1:$E$659,5,FALSE())</f>
        <v>460</v>
      </c>
      <c r="S2356" s="0" t="n">
        <f aca="false">IF(I2356=1,(MIN(30,(C2356-D2356)))*(M2356/(M2356+N2356))*(Q2356/(Q2356+R2356)),(MAX(-30,(C2356-D2356)))*(N2356/(M2356+N2356))*(R2356/(R2356+Q2356)))</f>
        <v>1.5489233966403</v>
      </c>
      <c r="T2356" s="0" t="n">
        <f aca="false">IF(J2356=1,(MIN(30,(D2356-C2356)))*(K2356/(K2356+L2356))*(O2356/(O2356+P2356)),(MAX(-30,(D2356-C2356)))*(L2356/(K2356+L2356))*(P2356/(P2356+O2356)))</f>
        <v>-0.887908724711389</v>
      </c>
      <c r="U2356" s="7" t="n">
        <v>43093</v>
      </c>
    </row>
    <row r="2357" customFormat="false" ht="15" hidden="false" customHeight="false" outlineLevel="0" collapsed="false">
      <c r="A2357" s="0" t="s">
        <v>233</v>
      </c>
      <c r="B2357" s="0" t="s">
        <v>8</v>
      </c>
      <c r="C2357" s="0" t="n">
        <v>64</v>
      </c>
      <c r="D2357" s="0" t="n">
        <v>62</v>
      </c>
      <c r="E2357" s="0" t="n">
        <v>36</v>
      </c>
      <c r="F2357" s="0" t="n">
        <v>31</v>
      </c>
      <c r="G2357" s="0" t="n">
        <v>13</v>
      </c>
      <c r="H2357" s="0" t="n">
        <v>11</v>
      </c>
      <c r="I2357" s="0" t="n">
        <v>1</v>
      </c>
      <c r="J2357" s="0" t="n">
        <v>0</v>
      </c>
      <c r="K2357" s="0" t="n">
        <f aca="false">VLOOKUP(A2357,'Team Data'!$A$1:$E$659,2,FALSE())</f>
        <v>13</v>
      </c>
      <c r="L2357" s="0" t="n">
        <f aca="false">VLOOKUP(A2357,'Team Data'!$A$1:$E$659,3,FALSE())</f>
        <v>16</v>
      </c>
      <c r="M2357" s="0" t="n">
        <f aca="false">VLOOKUP(B2357,'Team Data'!$A$1:$E$659,2,FALSE())</f>
        <v>14</v>
      </c>
      <c r="N2357" s="0" t="n">
        <f aca="false">VLOOKUP(B2357,'Team Data'!$A$1:$E$659,3,FALSE())</f>
        <v>18</v>
      </c>
      <c r="O2357" s="0" t="n">
        <f aca="false">VLOOKUP(A2357,'Team Data'!$A$1:$E$659,4,FALSE())</f>
        <v>429</v>
      </c>
      <c r="P2357" s="0" t="n">
        <f aca="false">VLOOKUP(A2357,'Team Data'!$A$1:$E$659,5,FALSE())</f>
        <v>434</v>
      </c>
      <c r="Q2357" s="0" t="n">
        <f aca="false">VLOOKUP(B2357,'Team Data'!$A$1:$E$659,4,FALSE())</f>
        <v>542</v>
      </c>
      <c r="R2357" s="0" t="n">
        <f aca="false">VLOOKUP(B2357,'Team Data'!$A$1:$E$659,5,FALSE())</f>
        <v>488</v>
      </c>
      <c r="S2357" s="0" t="n">
        <f aca="false">IF(I2357=1,(MIN(30,(C2357-D2357)))*(M2357/(M2357+N2357))*(Q2357/(Q2357+R2357)),(MAX(-30,(C2357-D2357)))*(N2357/(M2357+N2357))*(R2357/(R2357+Q2357)))</f>
        <v>0.460436893203884</v>
      </c>
      <c r="T2357" s="0" t="n">
        <f aca="false">IF(J2357=1,(MIN(30,(D2357-C2357)))*(K2357/(K2357+L2357))*(O2357/(O2357+P2357)),(MAX(-30,(D2357-C2357)))*(L2357/(K2357+L2357))*(P2357/(P2357+O2357)))</f>
        <v>-0.554920685659488</v>
      </c>
      <c r="U2357" s="7" t="n">
        <v>43093</v>
      </c>
    </row>
    <row r="2358" customFormat="false" ht="15" hidden="false" customHeight="false" outlineLevel="0" collapsed="false">
      <c r="A2358" s="0" t="s">
        <v>121</v>
      </c>
      <c r="B2358" s="0" t="s">
        <v>176</v>
      </c>
      <c r="C2358" s="0" t="n">
        <v>70</v>
      </c>
      <c r="D2358" s="0" t="n">
        <v>64</v>
      </c>
      <c r="E2358" s="0" t="n">
        <v>33</v>
      </c>
      <c r="F2358" s="0" t="n">
        <v>41</v>
      </c>
      <c r="G2358" s="0" t="n">
        <v>10</v>
      </c>
      <c r="H2358" s="0" t="n">
        <v>21</v>
      </c>
      <c r="I2358" s="0" t="n">
        <v>1</v>
      </c>
      <c r="J2358" s="0" t="n">
        <v>0</v>
      </c>
      <c r="K2358" s="0" t="n">
        <f aca="false">VLOOKUP(A2358,'Team Data'!$A$1:$E$659,2,FALSE())</f>
        <v>14</v>
      </c>
      <c r="L2358" s="0" t="n">
        <f aca="false">VLOOKUP(A2358,'Team Data'!$A$1:$E$659,3,FALSE())</f>
        <v>18</v>
      </c>
      <c r="M2358" s="0" t="n">
        <f aca="false">VLOOKUP(B2358,'Team Data'!$A$1:$E$659,2,FALSE())</f>
        <v>20</v>
      </c>
      <c r="N2358" s="0" t="n">
        <f aca="false">VLOOKUP(B2358,'Team Data'!$A$1:$E$659,3,FALSE())</f>
        <v>13</v>
      </c>
      <c r="O2358" s="0" t="n">
        <f aca="false">VLOOKUP(A2358,'Team Data'!$A$1:$E$659,4,FALSE())</f>
        <v>590</v>
      </c>
      <c r="P2358" s="0" t="n">
        <f aca="false">VLOOKUP(A2358,'Team Data'!$A$1:$E$659,5,FALSE())</f>
        <v>445</v>
      </c>
      <c r="Q2358" s="0" t="n">
        <f aca="false">VLOOKUP(B2358,'Team Data'!$A$1:$E$659,4,FALSE())</f>
        <v>621</v>
      </c>
      <c r="R2358" s="0" t="n">
        <f aca="false">VLOOKUP(B2358,'Team Data'!$A$1:$E$659,5,FALSE())</f>
        <v>453</v>
      </c>
      <c r="S2358" s="0" t="n">
        <f aca="false">IF(I2358=1,(MIN(30,(C2358-D2358)))*(M2358/(M2358+N2358))*(Q2358/(Q2358+R2358)),(MAX(-30,(C2358-D2358)))*(N2358/(M2358+N2358))*(R2358/(R2358+Q2358)))</f>
        <v>2.10259014728289</v>
      </c>
      <c r="T2358" s="0" t="n">
        <f aca="false">IF(J2358=1,(MIN(30,(D2358-C2358)))*(K2358/(K2358+L2358))*(O2358/(O2358+P2358)),(MAX(-30,(D2358-C2358)))*(L2358/(K2358+L2358))*(P2358/(P2358+O2358)))</f>
        <v>-1.45108695652174</v>
      </c>
      <c r="U2358" s="7" t="n">
        <v>43093</v>
      </c>
    </row>
    <row r="2359" customFormat="false" ht="15" hidden="false" customHeight="false" outlineLevel="0" collapsed="false">
      <c r="A2359" s="0" t="s">
        <v>76</v>
      </c>
      <c r="B2359" s="0" t="s">
        <v>274</v>
      </c>
      <c r="C2359" s="0" t="n">
        <v>64</v>
      </c>
      <c r="D2359" s="0" t="n">
        <v>74</v>
      </c>
      <c r="E2359" s="0" t="n">
        <v>37</v>
      </c>
      <c r="F2359" s="0" t="n">
        <v>27</v>
      </c>
      <c r="G2359" s="0" t="n">
        <v>13</v>
      </c>
      <c r="H2359" s="0" t="n">
        <v>4</v>
      </c>
      <c r="I2359" s="0" t="n">
        <v>0</v>
      </c>
      <c r="J2359" s="0" t="n">
        <v>1</v>
      </c>
      <c r="K2359" s="0" t="n">
        <f aca="false">VLOOKUP(A2359,'Team Data'!$A$1:$E$659,2,FALSE())</f>
        <v>16</v>
      </c>
      <c r="L2359" s="0" t="n">
        <f aca="false">VLOOKUP(A2359,'Team Data'!$A$1:$E$659,3,FALSE())</f>
        <v>16</v>
      </c>
      <c r="M2359" s="0" t="n">
        <f aca="false">VLOOKUP(B2359,'Team Data'!$A$1:$E$659,2,FALSE())</f>
        <v>20</v>
      </c>
      <c r="N2359" s="0" t="n">
        <f aca="false">VLOOKUP(B2359,'Team Data'!$A$1:$E$659,3,FALSE())</f>
        <v>13</v>
      </c>
      <c r="O2359" s="0" t="n">
        <f aca="false">VLOOKUP(A2359,'Team Data'!$A$1:$E$659,4,FALSE())</f>
        <v>473</v>
      </c>
      <c r="P2359" s="0" t="n">
        <f aca="false">VLOOKUP(A2359,'Team Data'!$A$1:$E$659,5,FALSE())</f>
        <v>561</v>
      </c>
      <c r="Q2359" s="0" t="n">
        <f aca="false">VLOOKUP(B2359,'Team Data'!$A$1:$E$659,4,FALSE())</f>
        <v>571</v>
      </c>
      <c r="R2359" s="0" t="n">
        <f aca="false">VLOOKUP(B2359,'Team Data'!$A$1:$E$659,5,FALSE())</f>
        <v>476</v>
      </c>
      <c r="S2359" s="0" t="n">
        <f aca="false">IF(I2359=1,(MIN(30,(C2359-D2359)))*(M2359/(M2359+N2359))*(Q2359/(Q2359+R2359)),(MAX(-30,(C2359-D2359)))*(N2359/(M2359+N2359))*(R2359/(R2359+Q2359)))</f>
        <v>-1.7909756591705</v>
      </c>
      <c r="T2359" s="0" t="n">
        <f aca="false">IF(J2359=1,(MIN(30,(D2359-C2359)))*(K2359/(K2359+L2359))*(O2359/(O2359+P2359)),(MAX(-30,(D2359-C2359)))*(L2359/(K2359+L2359))*(P2359/(P2359+O2359)))</f>
        <v>2.28723404255319</v>
      </c>
      <c r="U2359" s="7" t="n">
        <v>43093</v>
      </c>
    </row>
    <row r="2360" customFormat="false" ht="15" hidden="false" customHeight="false" outlineLevel="0" collapsed="false">
      <c r="A2360" s="0" t="s">
        <v>294</v>
      </c>
      <c r="B2360" s="0" t="s">
        <v>23</v>
      </c>
      <c r="C2360" s="0" t="n">
        <v>52</v>
      </c>
      <c r="D2360" s="0" t="n">
        <v>73</v>
      </c>
      <c r="E2360" s="0" t="n">
        <v>39</v>
      </c>
      <c r="F2360" s="0" t="n">
        <v>37</v>
      </c>
      <c r="G2360" s="0" t="n">
        <v>17</v>
      </c>
      <c r="H2360" s="0" t="n">
        <v>7</v>
      </c>
      <c r="I2360" s="0" t="n">
        <v>0</v>
      </c>
      <c r="J2360" s="0" t="n">
        <v>1</v>
      </c>
      <c r="K2360" s="0" t="n">
        <f aca="false">VLOOKUP(A2360,'Team Data'!$A$1:$E$659,2,FALSE())</f>
        <v>16</v>
      </c>
      <c r="L2360" s="0" t="n">
        <f aca="false">VLOOKUP(A2360,'Team Data'!$A$1:$E$659,3,FALSE())</f>
        <v>19</v>
      </c>
      <c r="M2360" s="0" t="n">
        <f aca="false">VLOOKUP(B2360,'Team Data'!$A$1:$E$659,2,FALSE())</f>
        <v>24</v>
      </c>
      <c r="N2360" s="0" t="n">
        <f aca="false">VLOOKUP(B2360,'Team Data'!$A$1:$E$659,3,FALSE())</f>
        <v>11</v>
      </c>
      <c r="O2360" s="0" t="n">
        <f aca="false">VLOOKUP(A2360,'Team Data'!$A$1:$E$659,4,FALSE())</f>
        <v>549</v>
      </c>
      <c r="P2360" s="0" t="n">
        <f aca="false">VLOOKUP(A2360,'Team Data'!$A$1:$E$659,5,FALSE())</f>
        <v>611</v>
      </c>
      <c r="Q2360" s="0" t="n">
        <f aca="false">VLOOKUP(B2360,'Team Data'!$A$1:$E$659,4,FALSE())</f>
        <v>633</v>
      </c>
      <c r="R2360" s="0" t="n">
        <f aca="false">VLOOKUP(B2360,'Team Data'!$A$1:$E$659,5,FALSE())</f>
        <v>543</v>
      </c>
      <c r="S2360" s="0" t="n">
        <f aca="false">IF(I2360=1,(MIN(30,(C2360-D2360)))*(M2360/(M2360+N2360))*(Q2360/(Q2360+R2360)),(MAX(-30,(C2360-D2360)))*(N2360/(M2360+N2360))*(R2360/(R2360+Q2360)))</f>
        <v>-3.04744897959184</v>
      </c>
      <c r="T2360" s="0" t="n">
        <f aca="false">IF(J2360=1,(MIN(30,(D2360-C2360)))*(K2360/(K2360+L2360))*(O2360/(O2360+P2360)),(MAX(-30,(D2360-C2360)))*(L2360/(K2360+L2360))*(P2360/(P2360+O2360)))</f>
        <v>4.54344827586207</v>
      </c>
      <c r="U2360" s="7" t="n">
        <v>43093</v>
      </c>
    </row>
    <row r="2361" customFormat="false" ht="15" hidden="false" customHeight="false" outlineLevel="0" collapsed="false">
      <c r="A2361" s="0" t="s">
        <v>192</v>
      </c>
      <c r="B2361" s="0" t="s">
        <v>167</v>
      </c>
      <c r="C2361" s="0" t="n">
        <v>63</v>
      </c>
      <c r="D2361" s="0" t="n">
        <v>54</v>
      </c>
      <c r="E2361" s="0" t="n">
        <v>43</v>
      </c>
      <c r="F2361" s="0" t="n">
        <v>38</v>
      </c>
      <c r="G2361" s="0" t="n">
        <v>8</v>
      </c>
      <c r="H2361" s="0" t="n">
        <v>14</v>
      </c>
      <c r="I2361" s="0" t="n">
        <v>1</v>
      </c>
      <c r="J2361" s="0" t="n">
        <v>0</v>
      </c>
      <c r="K2361" s="0" t="n">
        <f aca="false">VLOOKUP(A2361,'Team Data'!$A$1:$E$659,2,FALSE())</f>
        <v>28</v>
      </c>
      <c r="L2361" s="0" t="n">
        <f aca="false">VLOOKUP(A2361,'Team Data'!$A$1:$E$659,3,FALSE())</f>
        <v>6</v>
      </c>
      <c r="M2361" s="0" t="n">
        <f aca="false">VLOOKUP(B2361,'Team Data'!$A$1:$E$659,2,FALSE())</f>
        <v>22</v>
      </c>
      <c r="N2361" s="0" t="n">
        <f aca="false">VLOOKUP(B2361,'Team Data'!$A$1:$E$659,3,FALSE())</f>
        <v>10</v>
      </c>
      <c r="O2361" s="0" t="n">
        <f aca="false">VLOOKUP(A2361,'Team Data'!$A$1:$E$659,4,FALSE())</f>
        <v>515</v>
      </c>
      <c r="P2361" s="0" t="n">
        <f aca="false">VLOOKUP(A2361,'Team Data'!$A$1:$E$659,5,FALSE())</f>
        <v>512</v>
      </c>
      <c r="Q2361" s="0" t="n">
        <f aca="false">VLOOKUP(B2361,'Team Data'!$A$1:$E$659,4,FALSE())</f>
        <v>612</v>
      </c>
      <c r="R2361" s="0" t="n">
        <f aca="false">VLOOKUP(B2361,'Team Data'!$A$1:$E$659,5,FALSE())</f>
        <v>453</v>
      </c>
      <c r="S2361" s="0" t="n">
        <f aca="false">IF(I2361=1,(MIN(30,(C2361-D2361)))*(M2361/(M2361+N2361))*(Q2361/(Q2361+R2361)),(MAX(-30,(C2361-D2361)))*(N2361/(M2361+N2361))*(R2361/(R2361+Q2361)))</f>
        <v>3.5556338028169</v>
      </c>
      <c r="T2361" s="0" t="n">
        <f aca="false">IF(J2361=1,(MIN(30,(D2361-C2361)))*(K2361/(K2361+L2361))*(O2361/(O2361+P2361)),(MAX(-30,(D2361-C2361)))*(L2361/(K2361+L2361))*(P2361/(P2361+O2361)))</f>
        <v>-0.791797926570823</v>
      </c>
      <c r="U2361" s="7" t="n">
        <v>43093</v>
      </c>
    </row>
    <row r="2362" customFormat="false" ht="15" hidden="false" customHeight="false" outlineLevel="0" collapsed="false">
      <c r="A2362" s="0" t="s">
        <v>308</v>
      </c>
      <c r="B2362" s="0" t="s">
        <v>248</v>
      </c>
      <c r="C2362" s="0" t="n">
        <v>82</v>
      </c>
      <c r="D2362" s="0" t="n">
        <v>72</v>
      </c>
      <c r="E2362" s="0" t="n">
        <v>40</v>
      </c>
      <c r="F2362" s="0" t="n">
        <v>33</v>
      </c>
      <c r="G2362" s="0" t="n">
        <v>5</v>
      </c>
      <c r="H2362" s="0" t="n">
        <v>10</v>
      </c>
      <c r="I2362" s="0" t="n">
        <v>1</v>
      </c>
      <c r="J2362" s="0" t="n">
        <v>0</v>
      </c>
      <c r="K2362" s="0" t="n">
        <f aca="false">VLOOKUP(A2362,'Team Data'!$A$1:$E$659,2,FALSE())</f>
        <v>23</v>
      </c>
      <c r="L2362" s="0" t="n">
        <f aca="false">VLOOKUP(A2362,'Team Data'!$A$1:$E$659,3,FALSE())</f>
        <v>9</v>
      </c>
      <c r="M2362" s="0" t="n">
        <f aca="false">VLOOKUP(B2362,'Team Data'!$A$1:$E$659,2,FALSE())</f>
        <v>7</v>
      </c>
      <c r="N2362" s="0" t="n">
        <f aca="false">VLOOKUP(B2362,'Team Data'!$A$1:$E$659,3,FALSE())</f>
        <v>25</v>
      </c>
      <c r="O2362" s="0" t="n">
        <f aca="false">VLOOKUP(A2362,'Team Data'!$A$1:$E$659,4,FALSE())</f>
        <v>444</v>
      </c>
      <c r="P2362" s="0" t="n">
        <f aca="false">VLOOKUP(A2362,'Team Data'!$A$1:$E$659,5,FALSE())</f>
        <v>537</v>
      </c>
      <c r="Q2362" s="0" t="n">
        <f aca="false">VLOOKUP(B2362,'Team Data'!$A$1:$E$659,4,FALSE())</f>
        <v>549</v>
      </c>
      <c r="R2362" s="0" t="n">
        <f aca="false">VLOOKUP(B2362,'Team Data'!$A$1:$E$659,5,FALSE())</f>
        <v>437</v>
      </c>
      <c r="S2362" s="0" t="n">
        <f aca="false">IF(I2362=1,(MIN(30,(C2362-D2362)))*(M2362/(M2362+N2362))*(Q2362/(Q2362+R2362)),(MAX(-30,(C2362-D2362)))*(N2362/(M2362+N2362))*(R2362/(R2362+Q2362)))</f>
        <v>1.21798935091278</v>
      </c>
      <c r="T2362" s="0" t="n">
        <f aca="false">IF(J2362=1,(MIN(30,(D2362-C2362)))*(K2362/(K2362+L2362))*(O2362/(O2362+P2362)),(MAX(-30,(D2362-C2362)))*(L2362/(K2362+L2362))*(P2362/(P2362+O2362)))</f>
        <v>-1.53956422018349</v>
      </c>
      <c r="U2362" s="7" t="n">
        <v>43093</v>
      </c>
    </row>
    <row r="2363" customFormat="false" ht="15" hidden="false" customHeight="false" outlineLevel="0" collapsed="false">
      <c r="A2363" s="0" t="s">
        <v>189</v>
      </c>
      <c r="B2363" s="0" t="s">
        <v>258</v>
      </c>
      <c r="C2363" s="0" t="n">
        <v>64</v>
      </c>
      <c r="D2363" s="0" t="n">
        <v>66</v>
      </c>
      <c r="E2363" s="0" t="n">
        <v>32</v>
      </c>
      <c r="F2363" s="0" t="n">
        <v>36</v>
      </c>
      <c r="G2363" s="0" t="n">
        <v>7</v>
      </c>
      <c r="H2363" s="0" t="n">
        <v>13</v>
      </c>
      <c r="I2363" s="0" t="n">
        <v>0</v>
      </c>
      <c r="J2363" s="0" t="n">
        <v>1</v>
      </c>
      <c r="K2363" s="0" t="n">
        <f aca="false">VLOOKUP(A2363,'Team Data'!$A$1:$E$659,2,FALSE())</f>
        <v>29</v>
      </c>
      <c r="L2363" s="0" t="n">
        <f aca="false">VLOOKUP(A2363,'Team Data'!$A$1:$E$659,3,FALSE())</f>
        <v>8</v>
      </c>
      <c r="M2363" s="0" t="n">
        <f aca="false">VLOOKUP(B2363,'Team Data'!$A$1:$E$659,2,FALSE())</f>
        <v>22</v>
      </c>
      <c r="N2363" s="0" t="n">
        <f aca="false">VLOOKUP(B2363,'Team Data'!$A$1:$E$659,3,FALSE())</f>
        <v>17</v>
      </c>
      <c r="O2363" s="0" t="n">
        <f aca="false">VLOOKUP(A2363,'Team Data'!$A$1:$E$659,4,FALSE())</f>
        <v>706</v>
      </c>
      <c r="P2363" s="0" t="n">
        <f aca="false">VLOOKUP(A2363,'Team Data'!$A$1:$E$659,5,FALSE())</f>
        <v>511</v>
      </c>
      <c r="Q2363" s="0" t="n">
        <f aca="false">VLOOKUP(B2363,'Team Data'!$A$1:$E$659,4,FALSE())</f>
        <v>712</v>
      </c>
      <c r="R2363" s="0" t="n">
        <f aca="false">VLOOKUP(B2363,'Team Data'!$A$1:$E$659,5,FALSE())</f>
        <v>575</v>
      </c>
      <c r="S2363" s="0" t="n">
        <f aca="false">IF(I2363=1,(MIN(30,(C2363-D2363)))*(M2363/(M2363+N2363))*(Q2363/(Q2363+R2363)),(MAX(-30,(C2363-D2363)))*(N2363/(M2363+N2363))*(R2363/(R2363+Q2363)))</f>
        <v>-0.389496543342697</v>
      </c>
      <c r="T2363" s="0" t="n">
        <f aca="false">IF(J2363=1,(MIN(30,(D2363-C2363)))*(K2363/(K2363+L2363))*(O2363/(O2363+P2363)),(MAX(-30,(D2363-C2363)))*(L2363/(K2363+L2363))*(P2363/(P2363+O2363)))</f>
        <v>0.909369517422106</v>
      </c>
      <c r="U2363" s="7" t="n">
        <v>43093</v>
      </c>
    </row>
    <row r="2364" customFormat="false" ht="15" hidden="false" customHeight="false" outlineLevel="0" collapsed="false">
      <c r="A2364" s="0" t="s">
        <v>66</v>
      </c>
      <c r="B2364" s="0" t="s">
        <v>111</v>
      </c>
      <c r="C2364" s="0" t="n">
        <v>71</v>
      </c>
      <c r="D2364" s="0" t="n">
        <v>79</v>
      </c>
      <c r="E2364" s="0" t="n">
        <v>35</v>
      </c>
      <c r="F2364" s="0" t="n">
        <v>39</v>
      </c>
      <c r="G2364" s="0" t="n">
        <v>12</v>
      </c>
      <c r="H2364" s="0" t="n">
        <v>11</v>
      </c>
      <c r="I2364" s="0" t="n">
        <v>0</v>
      </c>
      <c r="J2364" s="0" t="n">
        <v>1</v>
      </c>
      <c r="K2364" s="0" t="n">
        <f aca="false">VLOOKUP(A2364,'Team Data'!$A$1:$E$659,2,FALSE())</f>
        <v>21</v>
      </c>
      <c r="L2364" s="0" t="n">
        <f aca="false">VLOOKUP(A2364,'Team Data'!$A$1:$E$659,3,FALSE())</f>
        <v>12</v>
      </c>
      <c r="M2364" s="0" t="n">
        <f aca="false">VLOOKUP(B2364,'Team Data'!$A$1:$E$659,2,FALSE())</f>
        <v>17</v>
      </c>
      <c r="N2364" s="0" t="n">
        <f aca="false">VLOOKUP(B2364,'Team Data'!$A$1:$E$659,3,FALSE())</f>
        <v>13</v>
      </c>
      <c r="O2364" s="0" t="n">
        <f aca="false">VLOOKUP(A2364,'Team Data'!$A$1:$E$659,4,FALSE())</f>
        <v>590</v>
      </c>
      <c r="P2364" s="0" t="n">
        <f aca="false">VLOOKUP(A2364,'Team Data'!$A$1:$E$659,5,FALSE())</f>
        <v>486</v>
      </c>
      <c r="Q2364" s="0" t="n">
        <f aca="false">VLOOKUP(B2364,'Team Data'!$A$1:$E$659,4,FALSE())</f>
        <v>461</v>
      </c>
      <c r="R2364" s="0" t="n">
        <f aca="false">VLOOKUP(B2364,'Team Data'!$A$1:$E$659,5,FALSE())</f>
        <v>455</v>
      </c>
      <c r="S2364" s="0" t="n">
        <f aca="false">IF(I2364=1,(MIN(30,(C2364-D2364)))*(M2364/(M2364+N2364))*(Q2364/(Q2364+R2364)),(MAX(-30,(C2364-D2364)))*(N2364/(M2364+N2364))*(R2364/(R2364+Q2364)))</f>
        <v>-1.72197962154294</v>
      </c>
      <c r="T2364" s="0" t="n">
        <f aca="false">IF(J2364=1,(MIN(30,(D2364-C2364)))*(K2364/(K2364+L2364))*(O2364/(O2364+P2364)),(MAX(-30,(D2364-C2364)))*(L2364/(K2364+L2364))*(P2364/(P2364+O2364)))</f>
        <v>2.79148360932748</v>
      </c>
      <c r="U2364" s="7" t="n">
        <v>43093</v>
      </c>
    </row>
    <row r="2365" customFormat="false" ht="15" hidden="false" customHeight="false" outlineLevel="0" collapsed="false">
      <c r="A2365" s="0" t="s">
        <v>8</v>
      </c>
      <c r="B2365" s="0" t="s">
        <v>66</v>
      </c>
      <c r="C2365" s="0" t="n">
        <v>78</v>
      </c>
      <c r="D2365" s="0" t="n">
        <v>91</v>
      </c>
      <c r="E2365" s="0" t="n">
        <v>28</v>
      </c>
      <c r="F2365" s="0" t="n">
        <v>29</v>
      </c>
      <c r="G2365" s="0" t="n">
        <v>15</v>
      </c>
      <c r="H2365" s="0" t="n">
        <v>6</v>
      </c>
      <c r="I2365" s="0" t="n">
        <v>0</v>
      </c>
      <c r="J2365" s="0" t="n">
        <v>1</v>
      </c>
      <c r="K2365" s="0" t="n">
        <f aca="false">VLOOKUP(A2365,'Team Data'!$A$1:$E$659,2,FALSE())</f>
        <v>14</v>
      </c>
      <c r="L2365" s="0" t="n">
        <f aca="false">VLOOKUP(A2365,'Team Data'!$A$1:$E$659,3,FALSE())</f>
        <v>18</v>
      </c>
      <c r="M2365" s="0" t="n">
        <f aca="false">VLOOKUP(B2365,'Team Data'!$A$1:$E$659,2,FALSE())</f>
        <v>21</v>
      </c>
      <c r="N2365" s="0" t="n">
        <f aca="false">VLOOKUP(B2365,'Team Data'!$A$1:$E$659,3,FALSE())</f>
        <v>12</v>
      </c>
      <c r="O2365" s="0" t="n">
        <f aca="false">VLOOKUP(A2365,'Team Data'!$A$1:$E$659,4,FALSE())</f>
        <v>542</v>
      </c>
      <c r="P2365" s="0" t="n">
        <f aca="false">VLOOKUP(A2365,'Team Data'!$A$1:$E$659,5,FALSE())</f>
        <v>488</v>
      </c>
      <c r="Q2365" s="0" t="n">
        <f aca="false">VLOOKUP(B2365,'Team Data'!$A$1:$E$659,4,FALSE())</f>
        <v>590</v>
      </c>
      <c r="R2365" s="0" t="n">
        <f aca="false">VLOOKUP(B2365,'Team Data'!$A$1:$E$659,5,FALSE())</f>
        <v>486</v>
      </c>
      <c r="S2365" s="0" t="n">
        <f aca="false">IF(I2365=1,(MIN(30,(C2365-D2365)))*(M2365/(M2365+N2365))*(Q2365/(Q2365+R2365)),(MAX(-30,(C2365-D2365)))*(N2365/(M2365+N2365))*(R2365/(R2365+Q2365)))</f>
        <v>-2.13518080432579</v>
      </c>
      <c r="T2365" s="0" t="n">
        <f aca="false">IF(J2365=1,(MIN(30,(D2365-C2365)))*(K2365/(K2365+L2365))*(O2365/(O2365+P2365)),(MAX(-30,(D2365-C2365)))*(L2365/(K2365+L2365))*(P2365/(P2365+O2365)))</f>
        <v>2.99283980582524</v>
      </c>
      <c r="U2365" s="7" t="n">
        <v>43094</v>
      </c>
    </row>
    <row r="2366" customFormat="false" ht="15" hidden="false" customHeight="false" outlineLevel="0" collapsed="false">
      <c r="A2366" s="0" t="s">
        <v>233</v>
      </c>
      <c r="B2366" s="0" t="s">
        <v>111</v>
      </c>
      <c r="C2366" s="0" t="n">
        <v>77</v>
      </c>
      <c r="D2366" s="0" t="n">
        <v>63</v>
      </c>
      <c r="E2366" s="0" t="n">
        <v>30</v>
      </c>
      <c r="F2366" s="0" t="n">
        <v>29</v>
      </c>
      <c r="G2366" s="0" t="n">
        <v>15</v>
      </c>
      <c r="H2366" s="0" t="n">
        <v>12</v>
      </c>
      <c r="I2366" s="0" t="n">
        <v>1</v>
      </c>
      <c r="J2366" s="0" t="n">
        <v>0</v>
      </c>
      <c r="K2366" s="0" t="n">
        <f aca="false">VLOOKUP(A2366,'Team Data'!$A$1:$E$659,2,FALSE())</f>
        <v>13</v>
      </c>
      <c r="L2366" s="0" t="n">
        <f aca="false">VLOOKUP(A2366,'Team Data'!$A$1:$E$659,3,FALSE())</f>
        <v>16</v>
      </c>
      <c r="M2366" s="0" t="n">
        <f aca="false">VLOOKUP(B2366,'Team Data'!$A$1:$E$659,2,FALSE())</f>
        <v>17</v>
      </c>
      <c r="N2366" s="0" t="n">
        <f aca="false">VLOOKUP(B2366,'Team Data'!$A$1:$E$659,3,FALSE())</f>
        <v>13</v>
      </c>
      <c r="O2366" s="0" t="n">
        <f aca="false">VLOOKUP(A2366,'Team Data'!$A$1:$E$659,4,FALSE())</f>
        <v>429</v>
      </c>
      <c r="P2366" s="0" t="n">
        <f aca="false">VLOOKUP(A2366,'Team Data'!$A$1:$E$659,5,FALSE())</f>
        <v>434</v>
      </c>
      <c r="Q2366" s="0" t="n">
        <f aca="false">VLOOKUP(B2366,'Team Data'!$A$1:$E$659,4,FALSE())</f>
        <v>461</v>
      </c>
      <c r="R2366" s="0" t="n">
        <f aca="false">VLOOKUP(B2366,'Team Data'!$A$1:$E$659,5,FALSE())</f>
        <v>455</v>
      </c>
      <c r="S2366" s="0" t="n">
        <f aca="false">IF(I2366=1,(MIN(30,(C2366-D2366)))*(M2366/(M2366+N2366))*(Q2366/(Q2366+R2366)),(MAX(-30,(C2366-D2366)))*(N2366/(M2366+N2366))*(R2366/(R2366+Q2366)))</f>
        <v>3.99264919941776</v>
      </c>
      <c r="T2366" s="0" t="n">
        <f aca="false">IF(J2366=1,(MIN(30,(D2366-C2366)))*(K2366/(K2366+L2366))*(O2366/(O2366+P2366)),(MAX(-30,(D2366-C2366)))*(L2366/(K2366+L2366))*(P2366/(P2366+O2366)))</f>
        <v>-3.88444479961641</v>
      </c>
      <c r="U2366" s="7" t="n">
        <v>43094</v>
      </c>
    </row>
    <row r="2367" customFormat="false" ht="15" hidden="false" customHeight="false" outlineLevel="0" collapsed="false">
      <c r="A2367" s="0" t="s">
        <v>320</v>
      </c>
      <c r="B2367" s="0" t="s">
        <v>192</v>
      </c>
      <c r="C2367" s="0" t="n">
        <v>77</v>
      </c>
      <c r="D2367" s="0" t="n">
        <v>72</v>
      </c>
      <c r="E2367" s="0" t="n">
        <v>25</v>
      </c>
      <c r="F2367" s="0" t="n">
        <v>30</v>
      </c>
      <c r="G2367" s="0" t="n">
        <v>12</v>
      </c>
      <c r="H2367" s="0" t="n">
        <v>10</v>
      </c>
      <c r="I2367" s="0" t="n">
        <v>1</v>
      </c>
      <c r="J2367" s="0" t="n">
        <v>0</v>
      </c>
      <c r="K2367" s="0" t="n">
        <f aca="false">VLOOKUP(A2367,'Team Data'!$A$1:$E$659,2,FALSE())</f>
        <v>24</v>
      </c>
      <c r="L2367" s="0" t="n">
        <f aca="false">VLOOKUP(A2367,'Team Data'!$A$1:$E$659,3,FALSE())</f>
        <v>12</v>
      </c>
      <c r="M2367" s="0" t="n">
        <f aca="false">VLOOKUP(B2367,'Team Data'!$A$1:$E$659,2,FALSE())</f>
        <v>28</v>
      </c>
      <c r="N2367" s="0" t="n">
        <f aca="false">VLOOKUP(B2367,'Team Data'!$A$1:$E$659,3,FALSE())</f>
        <v>6</v>
      </c>
      <c r="O2367" s="0" t="n">
        <f aca="false">VLOOKUP(A2367,'Team Data'!$A$1:$E$659,4,FALSE())</f>
        <v>677</v>
      </c>
      <c r="P2367" s="0" t="n">
        <f aca="false">VLOOKUP(A2367,'Team Data'!$A$1:$E$659,5,FALSE())</f>
        <v>508</v>
      </c>
      <c r="Q2367" s="0" t="n">
        <f aca="false">VLOOKUP(B2367,'Team Data'!$A$1:$E$659,4,FALSE())</f>
        <v>515</v>
      </c>
      <c r="R2367" s="0" t="n">
        <f aca="false">VLOOKUP(B2367,'Team Data'!$A$1:$E$659,5,FALSE())</f>
        <v>512</v>
      </c>
      <c r="S2367" s="0" t="n">
        <f aca="false">IF(I2367=1,(MIN(30,(C2367-D2367)))*(M2367/(M2367+N2367))*(Q2367/(Q2367+R2367)),(MAX(-30,(C2367-D2367)))*(N2367/(M2367+N2367))*(R2367/(R2367+Q2367)))</f>
        <v>2.06483761956584</v>
      </c>
      <c r="T2367" s="0" t="n">
        <f aca="false">IF(J2367=1,(MIN(30,(D2367-C2367)))*(K2367/(K2367+L2367))*(O2367/(O2367+P2367)),(MAX(-30,(D2367-C2367)))*(L2367/(K2367+L2367))*(P2367/(P2367+O2367)))</f>
        <v>-0.714486638537272</v>
      </c>
      <c r="U2367" s="7" t="n">
        <v>43094</v>
      </c>
    </row>
    <row r="2368" customFormat="false" ht="15" hidden="false" customHeight="false" outlineLevel="0" collapsed="false">
      <c r="A2368" s="0" t="s">
        <v>171</v>
      </c>
      <c r="B2368" s="0" t="s">
        <v>167</v>
      </c>
      <c r="C2368" s="0" t="n">
        <v>81</v>
      </c>
      <c r="D2368" s="0" t="n">
        <v>84</v>
      </c>
      <c r="E2368" s="0" t="n">
        <v>26</v>
      </c>
      <c r="F2368" s="0" t="n">
        <v>25</v>
      </c>
      <c r="G2368" s="0" t="n">
        <v>11</v>
      </c>
      <c r="H2368" s="0" t="n">
        <v>13</v>
      </c>
      <c r="I2368" s="0" t="n">
        <v>0</v>
      </c>
      <c r="J2368" s="0" t="n">
        <v>1</v>
      </c>
      <c r="K2368" s="0" t="n">
        <f aca="false">VLOOKUP(A2368,'Team Data'!$A$1:$E$659,2,FALSE())</f>
        <v>25</v>
      </c>
      <c r="L2368" s="0" t="n">
        <f aca="false">VLOOKUP(A2368,'Team Data'!$A$1:$E$659,3,FALSE())</f>
        <v>8</v>
      </c>
      <c r="M2368" s="0" t="n">
        <f aca="false">VLOOKUP(B2368,'Team Data'!$A$1:$E$659,2,FALSE())</f>
        <v>22</v>
      </c>
      <c r="N2368" s="0" t="n">
        <f aca="false">VLOOKUP(B2368,'Team Data'!$A$1:$E$659,3,FALSE())</f>
        <v>10</v>
      </c>
      <c r="O2368" s="0" t="n">
        <f aca="false">VLOOKUP(A2368,'Team Data'!$A$1:$E$659,4,FALSE())</f>
        <v>610</v>
      </c>
      <c r="P2368" s="0" t="n">
        <f aca="false">VLOOKUP(A2368,'Team Data'!$A$1:$E$659,5,FALSE())</f>
        <v>461</v>
      </c>
      <c r="Q2368" s="0" t="n">
        <f aca="false">VLOOKUP(B2368,'Team Data'!$A$1:$E$659,4,FALSE())</f>
        <v>612</v>
      </c>
      <c r="R2368" s="0" t="n">
        <f aca="false">VLOOKUP(B2368,'Team Data'!$A$1:$E$659,5,FALSE())</f>
        <v>453</v>
      </c>
      <c r="S2368" s="0" t="n">
        <f aca="false">IF(I2368=1,(MIN(30,(C2368-D2368)))*(M2368/(M2368+N2368))*(Q2368/(Q2368+R2368)),(MAX(-30,(C2368-D2368)))*(N2368/(M2368+N2368))*(R2368/(R2368+Q2368)))</f>
        <v>-0.398767605633803</v>
      </c>
      <c r="T2368" s="0" t="n">
        <f aca="false">IF(J2368=1,(MIN(30,(D2368-C2368)))*(K2368/(K2368+L2368))*(O2368/(O2368+P2368)),(MAX(-30,(D2368-C2368)))*(L2368/(K2368+L2368))*(P2368/(P2368+O2368)))</f>
        <v>1.29445717681012</v>
      </c>
      <c r="U2368" s="7" t="n">
        <v>43095</v>
      </c>
    </row>
    <row r="2369" customFormat="false" ht="15" hidden="false" customHeight="false" outlineLevel="0" collapsed="false">
      <c r="A2369" s="0" t="s">
        <v>681</v>
      </c>
      <c r="B2369" s="0" t="s">
        <v>266</v>
      </c>
      <c r="C2369" s="0" t="n">
        <v>45</v>
      </c>
      <c r="D2369" s="0" t="n">
        <v>74</v>
      </c>
      <c r="E2369" s="0" t="n">
        <v>38</v>
      </c>
      <c r="F2369" s="0" t="n">
        <v>52</v>
      </c>
      <c r="G2369" s="0" t="n">
        <v>17</v>
      </c>
      <c r="H2369" s="0" t="n">
        <v>12</v>
      </c>
      <c r="I2369" s="0" t="n">
        <v>0</v>
      </c>
      <c r="J2369" s="0" t="n">
        <v>1</v>
      </c>
      <c r="K2369" s="0" t="n">
        <f aca="false">VLOOKUP(A2369,'Team Data'!$A$1:$E$659,2,FALSE())</f>
        <v>0</v>
      </c>
      <c r="L2369" s="0" t="n">
        <f aca="false">VLOOKUP(A2369,'Team Data'!$A$1:$E$659,3,FALSE())</f>
        <v>1</v>
      </c>
      <c r="M2369" s="0" t="n">
        <f aca="false">VLOOKUP(B2369,'Team Data'!$A$1:$E$659,2,FALSE())</f>
        <v>17</v>
      </c>
      <c r="N2369" s="0" t="n">
        <f aca="false">VLOOKUP(B2369,'Team Data'!$A$1:$E$659,3,FALSE())</f>
        <v>15</v>
      </c>
      <c r="O2369" s="0" t="n">
        <f aca="false">VLOOKUP(A2369,'Team Data'!$A$1:$E$659,4,FALSE())</f>
        <v>17</v>
      </c>
      <c r="P2369" s="0" t="n">
        <f aca="false">VLOOKUP(A2369,'Team Data'!$A$1:$E$659,5,FALSE())</f>
        <v>15</v>
      </c>
      <c r="Q2369" s="0" t="n">
        <f aca="false">VLOOKUP(B2369,'Team Data'!$A$1:$E$659,4,FALSE())</f>
        <v>605</v>
      </c>
      <c r="R2369" s="0" t="n">
        <f aca="false">VLOOKUP(B2369,'Team Data'!$A$1:$E$659,5,FALSE())</f>
        <v>430</v>
      </c>
      <c r="S2369" s="0" t="n">
        <f aca="false">IF(I2369=1,(MIN(30,(C2369-D2369)))*(M2369/(M2369+N2369))*(Q2369/(Q2369+R2369)),(MAX(-30,(C2369-D2369)))*(N2369/(M2369+N2369))*(R2369/(R2369+Q2369)))</f>
        <v>-5.64764492753623</v>
      </c>
      <c r="T2369" s="0" t="n">
        <f aca="false">IF(J2369=1,(MIN(30,(D2369-C2369)))*(K2369/(K2369+L2369))*(O2369/(O2369+P2369)),(MAX(-30,(D2369-C2369)))*(L2369/(K2369+L2369))*(P2369/(P2369+O2369)))</f>
        <v>0</v>
      </c>
      <c r="U2369" s="7" t="n">
        <v>43096</v>
      </c>
    </row>
    <row r="2370" customFormat="false" ht="15" hidden="false" customHeight="false" outlineLevel="0" collapsed="false">
      <c r="A2370" s="0" t="s">
        <v>38</v>
      </c>
      <c r="B2370" s="0" t="s">
        <v>99</v>
      </c>
      <c r="C2370" s="0" t="n">
        <v>91</v>
      </c>
      <c r="D2370" s="0" t="n">
        <v>89</v>
      </c>
      <c r="E2370" s="0" t="n">
        <v>37</v>
      </c>
      <c r="F2370" s="0" t="n">
        <v>45</v>
      </c>
      <c r="G2370" s="0" t="n">
        <v>12</v>
      </c>
      <c r="H2370" s="0" t="n">
        <v>21</v>
      </c>
      <c r="I2370" s="0" t="n">
        <v>1</v>
      </c>
      <c r="J2370" s="0" t="n">
        <v>0</v>
      </c>
      <c r="K2370" s="0" t="n">
        <f aca="false">VLOOKUP(A2370,'Team Data'!$A$1:$E$659,2,FALSE())</f>
        <v>21</v>
      </c>
      <c r="L2370" s="0" t="n">
        <f aca="false">VLOOKUP(A2370,'Team Data'!$A$1:$E$659,3,FALSE())</f>
        <v>14</v>
      </c>
      <c r="M2370" s="0" t="n">
        <f aca="false">VLOOKUP(B2370,'Team Data'!$A$1:$E$659,2,FALSE())</f>
        <v>15</v>
      </c>
      <c r="N2370" s="0" t="n">
        <f aca="false">VLOOKUP(B2370,'Team Data'!$A$1:$E$659,3,FALSE())</f>
        <v>15</v>
      </c>
      <c r="O2370" s="0" t="n">
        <f aca="false">VLOOKUP(A2370,'Team Data'!$A$1:$E$659,4,FALSE())</f>
        <v>713</v>
      </c>
      <c r="P2370" s="0" t="n">
        <f aca="false">VLOOKUP(A2370,'Team Data'!$A$1:$E$659,5,FALSE())</f>
        <v>450</v>
      </c>
      <c r="Q2370" s="0" t="n">
        <f aca="false">VLOOKUP(B2370,'Team Data'!$A$1:$E$659,4,FALSE())</f>
        <v>543</v>
      </c>
      <c r="R2370" s="0" t="n">
        <f aca="false">VLOOKUP(B2370,'Team Data'!$A$1:$E$659,5,FALSE())</f>
        <v>466</v>
      </c>
      <c r="S2370" s="0" t="n">
        <f aca="false">IF(I2370=1,(MIN(30,(C2370-D2370)))*(M2370/(M2370+N2370))*(Q2370/(Q2370+R2370)),(MAX(-30,(C2370-D2370)))*(N2370/(M2370+N2370))*(R2370/(R2370+Q2370)))</f>
        <v>0.538156590683845</v>
      </c>
      <c r="T2370" s="0" t="n">
        <f aca="false">IF(J2370=1,(MIN(30,(D2370-C2370)))*(K2370/(K2370+L2370))*(O2370/(O2370+P2370)),(MAX(-30,(D2370-C2370)))*(L2370/(K2370+L2370))*(P2370/(P2370+O2370)))</f>
        <v>-0.309544282029235</v>
      </c>
      <c r="U2370" s="7" t="n">
        <v>43096</v>
      </c>
    </row>
    <row r="2371" customFormat="false" ht="15" hidden="false" customHeight="false" outlineLevel="0" collapsed="false">
      <c r="A2371" s="0" t="s">
        <v>81</v>
      </c>
      <c r="B2371" s="0" t="s">
        <v>285</v>
      </c>
      <c r="C2371" s="0" t="n">
        <v>47</v>
      </c>
      <c r="D2371" s="0" t="n">
        <v>62</v>
      </c>
      <c r="E2371" s="0" t="n">
        <v>30</v>
      </c>
      <c r="F2371" s="0" t="n">
        <v>38</v>
      </c>
      <c r="G2371" s="0" t="n">
        <v>14</v>
      </c>
      <c r="H2371" s="0" t="n">
        <v>11</v>
      </c>
      <c r="I2371" s="0" t="n">
        <v>0</v>
      </c>
      <c r="J2371" s="0" t="n">
        <v>1</v>
      </c>
      <c r="K2371" s="0" t="n">
        <f aca="false">VLOOKUP(A2371,'Team Data'!$A$1:$E$659,2,FALSE())</f>
        <v>22</v>
      </c>
      <c r="L2371" s="0" t="n">
        <f aca="false">VLOOKUP(A2371,'Team Data'!$A$1:$E$659,3,FALSE())</f>
        <v>13</v>
      </c>
      <c r="M2371" s="0" t="n">
        <f aca="false">VLOOKUP(B2371,'Team Data'!$A$1:$E$659,2,FALSE())</f>
        <v>23</v>
      </c>
      <c r="N2371" s="0" t="n">
        <f aca="false">VLOOKUP(B2371,'Team Data'!$A$1:$E$659,3,FALSE())</f>
        <v>14</v>
      </c>
      <c r="O2371" s="0" t="n">
        <f aca="false">VLOOKUP(A2371,'Team Data'!$A$1:$E$659,4,FALSE())</f>
        <v>536</v>
      </c>
      <c r="P2371" s="0" t="n">
        <f aca="false">VLOOKUP(A2371,'Team Data'!$A$1:$E$659,5,FALSE())</f>
        <v>497</v>
      </c>
      <c r="Q2371" s="0" t="n">
        <f aca="false">VLOOKUP(B2371,'Team Data'!$A$1:$E$659,4,FALSE())</f>
        <v>752</v>
      </c>
      <c r="R2371" s="0" t="n">
        <f aca="false">VLOOKUP(B2371,'Team Data'!$A$1:$E$659,5,FALSE())</f>
        <v>485</v>
      </c>
      <c r="S2371" s="0" t="n">
        <f aca="false">IF(I2371=1,(MIN(30,(C2371-D2371)))*(M2371/(M2371+N2371))*(Q2371/(Q2371+R2371)),(MAX(-30,(C2371-D2371)))*(N2371/(M2371+N2371))*(R2371/(R2371+Q2371)))</f>
        <v>-2.22530533767397</v>
      </c>
      <c r="T2371" s="0" t="n">
        <f aca="false">IF(J2371=1,(MIN(30,(D2371-C2371)))*(K2371/(K2371+L2371))*(O2371/(O2371+P2371)),(MAX(-30,(D2371-C2371)))*(L2371/(K2371+L2371))*(P2371/(P2371+O2371)))</f>
        <v>4.89226939565759</v>
      </c>
      <c r="U2371" s="7" t="n">
        <v>43097</v>
      </c>
    </row>
    <row r="2372" customFormat="false" ht="15" hidden="false" customHeight="false" outlineLevel="0" collapsed="false">
      <c r="A2372" s="0" t="s">
        <v>70</v>
      </c>
      <c r="B2372" s="0" t="s">
        <v>226</v>
      </c>
      <c r="C2372" s="0" t="n">
        <v>52</v>
      </c>
      <c r="D2372" s="0" t="n">
        <v>105</v>
      </c>
      <c r="E2372" s="0" t="n">
        <v>26</v>
      </c>
      <c r="F2372" s="0" t="n">
        <v>35</v>
      </c>
      <c r="G2372" s="0" t="n">
        <v>14</v>
      </c>
      <c r="H2372" s="0" t="n">
        <v>7</v>
      </c>
      <c r="I2372" s="0" t="n">
        <v>0</v>
      </c>
      <c r="J2372" s="0" t="n">
        <v>1</v>
      </c>
      <c r="K2372" s="0" t="n">
        <f aca="false">VLOOKUP(A2372,'Team Data'!$A$1:$E$659,2,FALSE())</f>
        <v>4</v>
      </c>
      <c r="L2372" s="0" t="n">
        <f aca="false">VLOOKUP(A2372,'Team Data'!$A$1:$E$659,3,FALSE())</f>
        <v>28</v>
      </c>
      <c r="M2372" s="0" t="n">
        <f aca="false">VLOOKUP(B2372,'Team Data'!$A$1:$E$659,2,FALSE())</f>
        <v>24</v>
      </c>
      <c r="N2372" s="0" t="n">
        <f aca="false">VLOOKUP(B2372,'Team Data'!$A$1:$E$659,3,FALSE())</f>
        <v>9</v>
      </c>
      <c r="O2372" s="0" t="n">
        <f aca="false">VLOOKUP(A2372,'Team Data'!$A$1:$E$659,4,FALSE())</f>
        <v>460</v>
      </c>
      <c r="P2372" s="0" t="n">
        <f aca="false">VLOOKUP(A2372,'Team Data'!$A$1:$E$659,5,FALSE())</f>
        <v>532</v>
      </c>
      <c r="Q2372" s="0" t="n">
        <f aca="false">VLOOKUP(B2372,'Team Data'!$A$1:$E$659,4,FALSE())</f>
        <v>464</v>
      </c>
      <c r="R2372" s="0" t="n">
        <f aca="false">VLOOKUP(B2372,'Team Data'!$A$1:$E$659,5,FALSE())</f>
        <v>528</v>
      </c>
      <c r="S2372" s="0" t="n">
        <f aca="false">IF(I2372=1,(MIN(30,(C2372-D2372)))*(M2372/(M2372+N2372))*(Q2372/(Q2372+R2372)),(MAX(-30,(C2372-D2372)))*(N2372/(M2372+N2372))*(R2372/(R2372+Q2372)))</f>
        <v>-4.35483870967742</v>
      </c>
      <c r="T2372" s="0" t="n">
        <f aca="false">IF(J2372=1,(MIN(30,(D2372-C2372)))*(K2372/(K2372+L2372))*(O2372/(O2372+P2372)),(MAX(-30,(D2372-C2372)))*(L2372/(K2372+L2372))*(P2372/(P2372+O2372)))</f>
        <v>1.73891129032258</v>
      </c>
      <c r="U2372" s="7" t="n">
        <v>43097</v>
      </c>
    </row>
    <row r="2373" customFormat="false" ht="15" hidden="false" customHeight="false" outlineLevel="0" collapsed="false">
      <c r="A2373" s="0" t="s">
        <v>90</v>
      </c>
      <c r="B2373" s="0" t="s">
        <v>239</v>
      </c>
      <c r="C2373" s="0" t="n">
        <v>60</v>
      </c>
      <c r="D2373" s="0" t="n">
        <v>80</v>
      </c>
      <c r="E2373" s="0" t="n">
        <v>29</v>
      </c>
      <c r="F2373" s="0" t="n">
        <v>31</v>
      </c>
      <c r="G2373" s="0" t="n">
        <v>13</v>
      </c>
      <c r="H2373" s="0" t="n">
        <v>5</v>
      </c>
      <c r="I2373" s="0" t="n">
        <v>0</v>
      </c>
      <c r="J2373" s="0" t="n">
        <v>1</v>
      </c>
      <c r="K2373" s="0" t="n">
        <f aca="false">VLOOKUP(A2373,'Team Data'!$A$1:$E$659,2,FALSE())</f>
        <v>23</v>
      </c>
      <c r="L2373" s="0" t="n">
        <f aca="false">VLOOKUP(A2373,'Team Data'!$A$1:$E$659,3,FALSE())</f>
        <v>12</v>
      </c>
      <c r="M2373" s="0" t="n">
        <f aca="false">VLOOKUP(B2373,'Team Data'!$A$1:$E$659,2,FALSE())</f>
        <v>26</v>
      </c>
      <c r="N2373" s="0" t="n">
        <f aca="false">VLOOKUP(B2373,'Team Data'!$A$1:$E$659,3,FALSE())</f>
        <v>8</v>
      </c>
      <c r="O2373" s="0" t="n">
        <f aca="false">VLOOKUP(A2373,'Team Data'!$A$1:$E$659,4,FALSE())</f>
        <v>500</v>
      </c>
      <c r="P2373" s="0" t="n">
        <f aca="false">VLOOKUP(A2373,'Team Data'!$A$1:$E$659,5,FALSE())</f>
        <v>533</v>
      </c>
      <c r="Q2373" s="0" t="n">
        <f aca="false">VLOOKUP(B2373,'Team Data'!$A$1:$E$659,4,FALSE())</f>
        <v>627</v>
      </c>
      <c r="R2373" s="0" t="n">
        <f aca="false">VLOOKUP(B2373,'Team Data'!$A$1:$E$659,5,FALSE())</f>
        <v>488</v>
      </c>
      <c r="S2373" s="0" t="n">
        <f aca="false">IF(I2373=1,(MIN(30,(C2373-D2373)))*(M2373/(M2373+N2373))*(Q2373/(Q2373+R2373)),(MAX(-30,(C2373-D2373)))*(N2373/(M2373+N2373))*(R2373/(R2373+Q2373)))</f>
        <v>-2.05961487734107</v>
      </c>
      <c r="T2373" s="0" t="n">
        <f aca="false">IF(J2373=1,(MIN(30,(D2373-C2373)))*(K2373/(K2373+L2373))*(O2373/(O2373+P2373)),(MAX(-30,(D2373-C2373)))*(L2373/(K2373+L2373))*(P2373/(P2373+O2373)))</f>
        <v>6.36149910109252</v>
      </c>
      <c r="U2373" s="7" t="n">
        <v>43097</v>
      </c>
    </row>
    <row r="2374" customFormat="false" ht="15" hidden="false" customHeight="false" outlineLevel="0" collapsed="false">
      <c r="A2374" s="0" t="s">
        <v>62</v>
      </c>
      <c r="B2374" s="0" t="s">
        <v>103</v>
      </c>
      <c r="C2374" s="0" t="n">
        <v>62</v>
      </c>
      <c r="D2374" s="0" t="n">
        <v>76</v>
      </c>
      <c r="E2374" s="0" t="n">
        <v>24</v>
      </c>
      <c r="F2374" s="0" t="n">
        <v>41</v>
      </c>
      <c r="G2374" s="0" t="n">
        <v>4</v>
      </c>
      <c r="H2374" s="0" t="n">
        <v>6</v>
      </c>
      <c r="I2374" s="0" t="n">
        <v>0</v>
      </c>
      <c r="J2374" s="0" t="n">
        <v>1</v>
      </c>
      <c r="K2374" s="0" t="n">
        <f aca="false">VLOOKUP(A2374,'Team Data'!$A$1:$E$659,2,FALSE())</f>
        <v>5</v>
      </c>
      <c r="L2374" s="0" t="n">
        <f aca="false">VLOOKUP(A2374,'Team Data'!$A$1:$E$659,3,FALSE())</f>
        <v>27</v>
      </c>
      <c r="M2374" s="0" t="n">
        <f aca="false">VLOOKUP(B2374,'Team Data'!$A$1:$E$659,2,FALSE())</f>
        <v>13</v>
      </c>
      <c r="N2374" s="0" t="n">
        <f aca="false">VLOOKUP(B2374,'Team Data'!$A$1:$E$659,3,FALSE())</f>
        <v>19</v>
      </c>
      <c r="O2374" s="0" t="n">
        <f aca="false">VLOOKUP(A2374,'Team Data'!$A$1:$E$659,4,FALSE())</f>
        <v>512</v>
      </c>
      <c r="P2374" s="0" t="n">
        <f aca="false">VLOOKUP(A2374,'Team Data'!$A$1:$E$659,5,FALSE())</f>
        <v>548</v>
      </c>
      <c r="Q2374" s="0" t="n">
        <f aca="false">VLOOKUP(B2374,'Team Data'!$A$1:$E$659,4,FALSE())</f>
        <v>625</v>
      </c>
      <c r="R2374" s="0" t="n">
        <f aca="false">VLOOKUP(B2374,'Team Data'!$A$1:$E$659,5,FALSE())</f>
        <v>447</v>
      </c>
      <c r="S2374" s="0" t="n">
        <f aca="false">IF(I2374=1,(MIN(30,(C2374-D2374)))*(M2374/(M2374+N2374))*(Q2374/(Q2374+R2374)),(MAX(-30,(C2374-D2374)))*(N2374/(M2374+N2374))*(R2374/(R2374+Q2374)))</f>
        <v>-3.46612639925373</v>
      </c>
      <c r="T2374" s="0" t="n">
        <f aca="false">IF(J2374=1,(MIN(30,(D2374-C2374)))*(K2374/(K2374+L2374))*(O2374/(O2374+P2374)),(MAX(-30,(D2374-C2374)))*(L2374/(K2374+L2374))*(P2374/(P2374+O2374)))</f>
        <v>1.05660377358491</v>
      </c>
      <c r="U2374" s="7" t="n">
        <v>43097</v>
      </c>
    </row>
    <row r="2375" customFormat="false" ht="15" hidden="false" customHeight="false" outlineLevel="0" collapsed="false">
      <c r="A2375" s="0" t="s">
        <v>334</v>
      </c>
      <c r="B2375" s="0" t="s">
        <v>68</v>
      </c>
      <c r="C2375" s="0" t="n">
        <v>103</v>
      </c>
      <c r="D2375" s="0" t="n">
        <v>85</v>
      </c>
      <c r="E2375" s="0" t="n">
        <v>32</v>
      </c>
      <c r="F2375" s="0" t="n">
        <v>50</v>
      </c>
      <c r="G2375" s="0" t="n">
        <v>9</v>
      </c>
      <c r="H2375" s="0" t="n">
        <v>17</v>
      </c>
      <c r="I2375" s="0" t="n">
        <v>1</v>
      </c>
      <c r="J2375" s="0" t="n">
        <v>0</v>
      </c>
      <c r="K2375" s="0" t="n">
        <f aca="false">VLOOKUP(A2375,'Team Data'!$A$1:$E$659,2,FALSE())</f>
        <v>36</v>
      </c>
      <c r="L2375" s="0" t="n">
        <f aca="false">VLOOKUP(A2375,'Team Data'!$A$1:$E$659,3,FALSE())</f>
        <v>4</v>
      </c>
      <c r="M2375" s="0" t="n">
        <f aca="false">VLOOKUP(B2375,'Team Data'!$A$1:$E$659,2,FALSE())</f>
        <v>11</v>
      </c>
      <c r="N2375" s="0" t="n">
        <f aca="false">VLOOKUP(B2375,'Team Data'!$A$1:$E$659,3,FALSE())</f>
        <v>20</v>
      </c>
      <c r="O2375" s="0" t="n">
        <f aca="false">VLOOKUP(A2375,'Team Data'!$A$1:$E$659,4,FALSE())</f>
        <v>804</v>
      </c>
      <c r="P2375" s="0" t="n">
        <f aca="false">VLOOKUP(A2375,'Team Data'!$A$1:$E$659,5,FALSE())</f>
        <v>530</v>
      </c>
      <c r="Q2375" s="0" t="n">
        <f aca="false">VLOOKUP(B2375,'Team Data'!$A$1:$E$659,4,FALSE())</f>
        <v>590</v>
      </c>
      <c r="R2375" s="0" t="n">
        <f aca="false">VLOOKUP(B2375,'Team Data'!$A$1:$E$659,5,FALSE())</f>
        <v>446</v>
      </c>
      <c r="S2375" s="0" t="n">
        <f aca="false">IF(I2375=1,(MIN(30,(C2375-D2375)))*(M2375/(M2375+N2375))*(Q2375/(Q2375+R2375)),(MAX(-30,(C2375-D2375)))*(N2375/(M2375+N2375))*(R2375/(R2375+Q2375)))</f>
        <v>3.63743928260057</v>
      </c>
      <c r="T2375" s="0" t="n">
        <f aca="false">IF(J2375=1,(MIN(30,(D2375-C2375)))*(K2375/(K2375+L2375))*(O2375/(O2375+P2375)),(MAX(-30,(D2375-C2375)))*(L2375/(K2375+L2375))*(P2375/(P2375+O2375)))</f>
        <v>-0.715142428785607</v>
      </c>
      <c r="U2375" s="7" t="n">
        <v>43097</v>
      </c>
    </row>
    <row r="2376" customFormat="false" ht="15" hidden="false" customHeight="false" outlineLevel="0" collapsed="false">
      <c r="A2376" s="0" t="s">
        <v>40</v>
      </c>
      <c r="B2376" s="0" t="s">
        <v>17</v>
      </c>
      <c r="C2376" s="0" t="n">
        <v>68</v>
      </c>
      <c r="D2376" s="0" t="n">
        <v>95</v>
      </c>
      <c r="E2376" s="0" t="n">
        <v>36</v>
      </c>
      <c r="F2376" s="0" t="n">
        <v>47</v>
      </c>
      <c r="G2376" s="0" t="n">
        <v>17</v>
      </c>
      <c r="H2376" s="0" t="n">
        <v>9</v>
      </c>
      <c r="I2376" s="0" t="n">
        <v>0</v>
      </c>
      <c r="J2376" s="0" t="n">
        <v>1</v>
      </c>
      <c r="K2376" s="0" t="n">
        <f aca="false">VLOOKUP(A2376,'Team Data'!$A$1:$E$659,2,FALSE())</f>
        <v>12</v>
      </c>
      <c r="L2376" s="0" t="n">
        <f aca="false">VLOOKUP(A2376,'Team Data'!$A$1:$E$659,3,FALSE())</f>
        <v>18</v>
      </c>
      <c r="M2376" s="0" t="n">
        <f aca="false">VLOOKUP(B2376,'Team Data'!$A$1:$E$659,2,FALSE())</f>
        <v>23</v>
      </c>
      <c r="N2376" s="0" t="n">
        <f aca="false">VLOOKUP(B2376,'Team Data'!$A$1:$E$659,3,FALSE())</f>
        <v>12</v>
      </c>
      <c r="O2376" s="0" t="n">
        <f aca="false">VLOOKUP(A2376,'Team Data'!$A$1:$E$659,4,FALSE())</f>
        <v>502</v>
      </c>
      <c r="P2376" s="0" t="n">
        <f aca="false">VLOOKUP(A2376,'Team Data'!$A$1:$E$659,5,FALSE())</f>
        <v>400</v>
      </c>
      <c r="Q2376" s="0" t="n">
        <f aca="false">VLOOKUP(B2376,'Team Data'!$A$1:$E$659,4,FALSE())</f>
        <v>660</v>
      </c>
      <c r="R2376" s="0" t="n">
        <f aca="false">VLOOKUP(B2376,'Team Data'!$A$1:$E$659,5,FALSE())</f>
        <v>497</v>
      </c>
      <c r="S2376" s="0" t="n">
        <f aca="false">IF(I2376=1,(MIN(30,(C2376-D2376)))*(M2376/(M2376+N2376))*(Q2376/(Q2376+R2376)),(MAX(-30,(C2376-D2376)))*(N2376/(M2376+N2376))*(R2376/(R2376+Q2376)))</f>
        <v>-3.97649092480553</v>
      </c>
      <c r="T2376" s="0" t="n">
        <f aca="false">IF(J2376=1,(MIN(30,(D2376-C2376)))*(K2376/(K2376+L2376))*(O2376/(O2376+P2376)),(MAX(-30,(D2376-C2376)))*(L2376/(K2376+L2376))*(P2376/(P2376+O2376)))</f>
        <v>6.01064301552106</v>
      </c>
      <c r="U2376" s="7" t="n">
        <v>43097</v>
      </c>
    </row>
    <row r="2377" customFormat="false" ht="15" hidden="false" customHeight="false" outlineLevel="0" collapsed="false">
      <c r="A2377" s="0" t="s">
        <v>354</v>
      </c>
      <c r="B2377" s="0" t="s">
        <v>159</v>
      </c>
      <c r="C2377" s="0" t="n">
        <v>91</v>
      </c>
      <c r="D2377" s="0" t="n">
        <v>87</v>
      </c>
      <c r="E2377" s="0" t="n">
        <v>37</v>
      </c>
      <c r="F2377" s="0" t="n">
        <v>34</v>
      </c>
      <c r="G2377" s="0" t="n">
        <v>11</v>
      </c>
      <c r="H2377" s="0" t="n">
        <v>10</v>
      </c>
      <c r="I2377" s="0" t="n">
        <v>1</v>
      </c>
      <c r="J2377" s="0" t="n">
        <v>0</v>
      </c>
      <c r="K2377" s="0" t="n">
        <f aca="false">VLOOKUP(A2377,'Team Data'!$A$1:$E$659,2,FALSE())</f>
        <v>28</v>
      </c>
      <c r="L2377" s="0" t="n">
        <f aca="false">VLOOKUP(A2377,'Team Data'!$A$1:$E$659,3,FALSE())</f>
        <v>6</v>
      </c>
      <c r="M2377" s="0" t="n">
        <f aca="false">VLOOKUP(B2377,'Team Data'!$A$1:$E$659,2,FALSE())</f>
        <v>20</v>
      </c>
      <c r="N2377" s="0" t="n">
        <f aca="false">VLOOKUP(B2377,'Team Data'!$A$1:$E$659,3,FALSE())</f>
        <v>13</v>
      </c>
      <c r="O2377" s="0" t="n">
        <f aca="false">VLOOKUP(A2377,'Team Data'!$A$1:$E$659,4,FALSE())</f>
        <v>661</v>
      </c>
      <c r="P2377" s="0" t="n">
        <f aca="false">VLOOKUP(A2377,'Team Data'!$A$1:$E$659,5,FALSE())</f>
        <v>472</v>
      </c>
      <c r="Q2377" s="0" t="n">
        <f aca="false">VLOOKUP(B2377,'Team Data'!$A$1:$E$659,4,FALSE())</f>
        <v>651</v>
      </c>
      <c r="R2377" s="0" t="n">
        <f aca="false">VLOOKUP(B2377,'Team Data'!$A$1:$E$659,5,FALSE())</f>
        <v>454</v>
      </c>
      <c r="S2377" s="0" t="n">
        <f aca="false">IF(I2377=1,(MIN(30,(C2377-D2377)))*(M2377/(M2377+N2377))*(Q2377/(Q2377+R2377)),(MAX(-30,(C2377-D2377)))*(N2377/(M2377+N2377))*(R2377/(R2377+Q2377)))</f>
        <v>1.42821883998355</v>
      </c>
      <c r="T2377" s="0" t="n">
        <f aca="false">IF(J2377=1,(MIN(30,(D2377-C2377)))*(K2377/(K2377+L2377))*(O2377/(O2377+P2377)),(MAX(-30,(D2377-C2377)))*(L2377/(K2377+L2377))*(P2377/(P2377+O2377)))</f>
        <v>-0.294065728674524</v>
      </c>
      <c r="U2377" s="7" t="n">
        <v>43097</v>
      </c>
    </row>
    <row r="2378" customFormat="false" ht="15" hidden="false" customHeight="false" outlineLevel="0" collapsed="false">
      <c r="A2378" s="0" t="s">
        <v>257</v>
      </c>
      <c r="B2378" s="0" t="s">
        <v>353</v>
      </c>
      <c r="C2378" s="0" t="n">
        <v>69</v>
      </c>
      <c r="D2378" s="0" t="n">
        <v>82</v>
      </c>
      <c r="E2378" s="0" t="n">
        <v>40</v>
      </c>
      <c r="F2378" s="0" t="n">
        <v>35</v>
      </c>
      <c r="G2378" s="0" t="n">
        <v>14</v>
      </c>
      <c r="H2378" s="0" t="n">
        <v>11</v>
      </c>
      <c r="I2378" s="0" t="n">
        <v>0</v>
      </c>
      <c r="J2378" s="0" t="n">
        <v>1</v>
      </c>
      <c r="K2378" s="0" t="n">
        <f aca="false">VLOOKUP(A2378,'Team Data'!$A$1:$E$659,2,FALSE())</f>
        <v>22</v>
      </c>
      <c r="L2378" s="0" t="n">
        <f aca="false">VLOOKUP(A2378,'Team Data'!$A$1:$E$659,3,FALSE())</f>
        <v>11</v>
      </c>
      <c r="M2378" s="0" t="n">
        <f aca="false">VLOOKUP(B2378,'Team Data'!$A$1:$E$659,2,FALSE())</f>
        <v>20</v>
      </c>
      <c r="N2378" s="0" t="n">
        <f aca="false">VLOOKUP(B2378,'Team Data'!$A$1:$E$659,3,FALSE())</f>
        <v>13</v>
      </c>
      <c r="O2378" s="0" t="n">
        <f aca="false">VLOOKUP(A2378,'Team Data'!$A$1:$E$659,4,FALSE())</f>
        <v>568</v>
      </c>
      <c r="P2378" s="0" t="n">
        <f aca="false">VLOOKUP(A2378,'Team Data'!$A$1:$E$659,5,FALSE())</f>
        <v>479</v>
      </c>
      <c r="Q2378" s="0" t="n">
        <f aca="false">VLOOKUP(B2378,'Team Data'!$A$1:$E$659,4,FALSE())</f>
        <v>579</v>
      </c>
      <c r="R2378" s="0" t="n">
        <f aca="false">VLOOKUP(B2378,'Team Data'!$A$1:$E$659,5,FALSE())</f>
        <v>477</v>
      </c>
      <c r="S2378" s="0" t="n">
        <f aca="false">IF(I2378=1,(MIN(30,(C2378-D2378)))*(M2378/(M2378+N2378))*(Q2378/(Q2378+R2378)),(MAX(-30,(C2378-D2378)))*(N2378/(M2378+N2378))*(R2378/(R2378+Q2378)))</f>
        <v>-2.31327479338843</v>
      </c>
      <c r="T2378" s="0" t="n">
        <f aca="false">IF(J2378=1,(MIN(30,(D2378-C2378)))*(K2378/(K2378+L2378))*(O2378/(O2378+P2378)),(MAX(-30,(D2378-C2378)))*(L2378/(K2378+L2378))*(P2378/(P2378+O2378)))</f>
        <v>4.70168736071315</v>
      </c>
      <c r="U2378" s="7" t="n">
        <v>43097</v>
      </c>
    </row>
    <row r="2379" customFormat="false" ht="15" hidden="false" customHeight="false" outlineLevel="0" collapsed="false">
      <c r="A2379" s="0" t="s">
        <v>53</v>
      </c>
      <c r="B2379" s="0" t="s">
        <v>350</v>
      </c>
      <c r="C2379" s="0" t="n">
        <v>70</v>
      </c>
      <c r="D2379" s="0" t="n">
        <v>82</v>
      </c>
      <c r="E2379" s="0" t="n">
        <v>27</v>
      </c>
      <c r="F2379" s="0" t="n">
        <v>29</v>
      </c>
      <c r="G2379" s="0" t="n">
        <v>10</v>
      </c>
      <c r="H2379" s="0" t="n">
        <v>8</v>
      </c>
      <c r="I2379" s="0" t="n">
        <v>0</v>
      </c>
      <c r="J2379" s="0" t="n">
        <v>1</v>
      </c>
      <c r="K2379" s="0" t="n">
        <f aca="false">VLOOKUP(A2379,'Team Data'!$A$1:$E$659,2,FALSE())</f>
        <v>3</v>
      </c>
      <c r="L2379" s="0" t="n">
        <f aca="false">VLOOKUP(A2379,'Team Data'!$A$1:$E$659,3,FALSE())</f>
        <v>29</v>
      </c>
      <c r="M2379" s="0" t="n">
        <f aca="false">VLOOKUP(B2379,'Team Data'!$A$1:$E$659,2,FALSE())</f>
        <v>15</v>
      </c>
      <c r="N2379" s="0" t="n">
        <f aca="false">VLOOKUP(B2379,'Team Data'!$A$1:$E$659,3,FALSE())</f>
        <v>17</v>
      </c>
      <c r="O2379" s="0" t="n">
        <f aca="false">VLOOKUP(A2379,'Team Data'!$A$1:$E$659,4,FALSE())</f>
        <v>547</v>
      </c>
      <c r="P2379" s="0" t="n">
        <f aca="false">VLOOKUP(A2379,'Team Data'!$A$1:$E$659,5,FALSE())</f>
        <v>441</v>
      </c>
      <c r="Q2379" s="0" t="n">
        <f aca="false">VLOOKUP(B2379,'Team Data'!$A$1:$E$659,4,FALSE())</f>
        <v>641</v>
      </c>
      <c r="R2379" s="0" t="n">
        <f aca="false">VLOOKUP(B2379,'Team Data'!$A$1:$E$659,5,FALSE())</f>
        <v>425</v>
      </c>
      <c r="S2379" s="0" t="n">
        <f aca="false">IF(I2379=1,(MIN(30,(C2379-D2379)))*(M2379/(M2379+N2379))*(Q2379/(Q2379+R2379)),(MAX(-30,(C2379-D2379)))*(N2379/(M2379+N2379))*(R2379/(R2379+Q2379)))</f>
        <v>-2.54162757973734</v>
      </c>
      <c r="T2379" s="0" t="n">
        <f aca="false">IF(J2379=1,(MIN(30,(D2379-C2379)))*(K2379/(K2379+L2379))*(O2379/(O2379+P2379)),(MAX(-30,(D2379-C2379)))*(L2379/(K2379+L2379))*(P2379/(P2379+O2379)))</f>
        <v>0.622849190283401</v>
      </c>
      <c r="U2379" s="7" t="n">
        <v>43097</v>
      </c>
    </row>
    <row r="2380" customFormat="false" ht="15" hidden="false" customHeight="false" outlineLevel="0" collapsed="false">
      <c r="A2380" s="0" t="s">
        <v>309</v>
      </c>
      <c r="B2380" s="0" t="s">
        <v>247</v>
      </c>
      <c r="C2380" s="0" t="n">
        <v>51</v>
      </c>
      <c r="D2380" s="0" t="n">
        <v>56</v>
      </c>
      <c r="E2380" s="0" t="n">
        <v>38</v>
      </c>
      <c r="F2380" s="0" t="n">
        <v>34</v>
      </c>
      <c r="G2380" s="0" t="n">
        <v>19</v>
      </c>
      <c r="H2380" s="0" t="n">
        <v>15</v>
      </c>
      <c r="I2380" s="0" t="n">
        <v>0</v>
      </c>
      <c r="J2380" s="0" t="n">
        <v>1</v>
      </c>
      <c r="K2380" s="0" t="n">
        <f aca="false">VLOOKUP(A2380,'Team Data'!$A$1:$E$659,2,FALSE())</f>
        <v>19</v>
      </c>
      <c r="L2380" s="0" t="n">
        <f aca="false">VLOOKUP(A2380,'Team Data'!$A$1:$E$659,3,FALSE())</f>
        <v>13</v>
      </c>
      <c r="M2380" s="0" t="n">
        <f aca="false">VLOOKUP(B2380,'Team Data'!$A$1:$E$659,2,FALSE())</f>
        <v>17</v>
      </c>
      <c r="N2380" s="0" t="n">
        <f aca="false">VLOOKUP(B2380,'Team Data'!$A$1:$E$659,3,FALSE())</f>
        <v>16</v>
      </c>
      <c r="O2380" s="0" t="n">
        <f aca="false">VLOOKUP(A2380,'Team Data'!$A$1:$E$659,4,FALSE())</f>
        <v>582</v>
      </c>
      <c r="P2380" s="0" t="n">
        <f aca="false">VLOOKUP(A2380,'Team Data'!$A$1:$E$659,5,FALSE())</f>
        <v>465</v>
      </c>
      <c r="Q2380" s="0" t="n">
        <f aca="false">VLOOKUP(B2380,'Team Data'!$A$1:$E$659,4,FALSE())</f>
        <v>613</v>
      </c>
      <c r="R2380" s="0" t="n">
        <f aca="false">VLOOKUP(B2380,'Team Data'!$A$1:$E$659,5,FALSE())</f>
        <v>464</v>
      </c>
      <c r="S2380" s="0" t="n">
        <f aca="false">IF(I2380=1,(MIN(30,(C2380-D2380)))*(M2380/(M2380+N2380))*(Q2380/(Q2380+R2380)),(MAX(-30,(C2380-D2380)))*(N2380/(M2380+N2380))*(R2380/(R2380+Q2380)))</f>
        <v>-1.04442756253341</v>
      </c>
      <c r="T2380" s="0" t="n">
        <f aca="false">IF(J2380=1,(MIN(30,(D2380-C2380)))*(K2380/(K2380+L2380))*(O2380/(O2380+P2380)),(MAX(-30,(D2380-C2380)))*(L2380/(K2380+L2380))*(P2380/(P2380+O2380)))</f>
        <v>1.65025071633238</v>
      </c>
      <c r="U2380" s="7" t="n">
        <v>43097</v>
      </c>
    </row>
    <row r="2381" customFormat="false" ht="15" hidden="false" customHeight="false" outlineLevel="0" collapsed="false">
      <c r="A2381" s="0" t="s">
        <v>182</v>
      </c>
      <c r="B2381" s="0" t="s">
        <v>106</v>
      </c>
      <c r="C2381" s="0" t="n">
        <v>74</v>
      </c>
      <c r="D2381" s="0" t="n">
        <v>100</v>
      </c>
      <c r="E2381" s="0" t="n">
        <v>40</v>
      </c>
      <c r="F2381" s="0" t="n">
        <v>45</v>
      </c>
      <c r="G2381" s="0" t="n">
        <v>13</v>
      </c>
      <c r="H2381" s="0" t="n">
        <v>15</v>
      </c>
      <c r="I2381" s="0" t="n">
        <v>0</v>
      </c>
      <c r="J2381" s="0" t="n">
        <v>1</v>
      </c>
      <c r="K2381" s="0" t="n">
        <f aca="false">VLOOKUP(A2381,'Team Data'!$A$1:$E$659,2,FALSE())</f>
        <v>13</v>
      </c>
      <c r="L2381" s="0" t="n">
        <f aca="false">VLOOKUP(A2381,'Team Data'!$A$1:$E$659,3,FALSE())</f>
        <v>19</v>
      </c>
      <c r="M2381" s="0" t="n">
        <f aca="false">VLOOKUP(B2381,'Team Data'!$A$1:$E$659,2,FALSE())</f>
        <v>22</v>
      </c>
      <c r="N2381" s="0" t="n">
        <f aca="false">VLOOKUP(B2381,'Team Data'!$A$1:$E$659,3,FALSE())</f>
        <v>12</v>
      </c>
      <c r="O2381" s="0" t="n">
        <f aca="false">VLOOKUP(A2381,'Team Data'!$A$1:$E$659,4,FALSE())</f>
        <v>406</v>
      </c>
      <c r="P2381" s="0" t="n">
        <f aca="false">VLOOKUP(A2381,'Team Data'!$A$1:$E$659,5,FALSE())</f>
        <v>575</v>
      </c>
      <c r="Q2381" s="0" t="n">
        <f aca="false">VLOOKUP(B2381,'Team Data'!$A$1:$E$659,4,FALSE())</f>
        <v>510</v>
      </c>
      <c r="R2381" s="0" t="n">
        <f aca="false">VLOOKUP(B2381,'Team Data'!$A$1:$E$659,5,FALSE())</f>
        <v>571</v>
      </c>
      <c r="S2381" s="0" t="n">
        <f aca="false">IF(I2381=1,(MIN(30,(C2381-D2381)))*(M2381/(M2381+N2381))*(Q2381/(Q2381+R2381)),(MAX(-30,(C2381-D2381)))*(N2381/(M2381+N2381))*(R2381/(R2381+Q2381)))</f>
        <v>-4.84714588888284</v>
      </c>
      <c r="T2381" s="0" t="n">
        <f aca="false">IF(J2381=1,(MIN(30,(D2381-C2381)))*(K2381/(K2381+L2381))*(O2381/(O2381+P2381)),(MAX(-30,(D2381-C2381)))*(L2381/(K2381+L2381))*(P2381/(P2381+O2381)))</f>
        <v>4.37143221202854</v>
      </c>
      <c r="U2381" s="7" t="n">
        <v>43097</v>
      </c>
    </row>
    <row r="2382" customFormat="false" ht="15" hidden="false" customHeight="false" outlineLevel="0" collapsed="false">
      <c r="A2382" s="0" t="s">
        <v>259</v>
      </c>
      <c r="B2382" s="0" t="s">
        <v>327</v>
      </c>
      <c r="C2382" s="0" t="n">
        <v>72</v>
      </c>
      <c r="D2382" s="0" t="n">
        <v>86</v>
      </c>
      <c r="E2382" s="0" t="n">
        <v>40</v>
      </c>
      <c r="F2382" s="0" t="n">
        <v>23</v>
      </c>
      <c r="G2382" s="0" t="n">
        <v>23</v>
      </c>
      <c r="H2382" s="0" t="n">
        <v>4</v>
      </c>
      <c r="I2382" s="0" t="n">
        <v>0</v>
      </c>
      <c r="J2382" s="0" t="n">
        <v>1</v>
      </c>
      <c r="K2382" s="0" t="n">
        <f aca="false">VLOOKUP(A2382,'Team Data'!$A$1:$E$659,2,FALSE())</f>
        <v>4</v>
      </c>
      <c r="L2382" s="0" t="n">
        <f aca="false">VLOOKUP(A2382,'Team Data'!$A$1:$E$659,3,FALSE())</f>
        <v>26</v>
      </c>
      <c r="M2382" s="0" t="n">
        <f aca="false">VLOOKUP(B2382,'Team Data'!$A$1:$E$659,2,FALSE())</f>
        <v>17</v>
      </c>
      <c r="N2382" s="0" t="n">
        <f aca="false">VLOOKUP(B2382,'Team Data'!$A$1:$E$659,3,FALSE())</f>
        <v>17</v>
      </c>
      <c r="O2382" s="0" t="n">
        <f aca="false">VLOOKUP(A2382,'Team Data'!$A$1:$E$659,4,FALSE())</f>
        <v>537</v>
      </c>
      <c r="P2382" s="0" t="n">
        <f aca="false">VLOOKUP(A2382,'Team Data'!$A$1:$E$659,5,FALSE())</f>
        <v>418</v>
      </c>
      <c r="Q2382" s="0" t="n">
        <f aca="false">VLOOKUP(B2382,'Team Data'!$A$1:$E$659,4,FALSE())</f>
        <v>586</v>
      </c>
      <c r="R2382" s="0" t="n">
        <f aca="false">VLOOKUP(B2382,'Team Data'!$A$1:$E$659,5,FALSE())</f>
        <v>495</v>
      </c>
      <c r="S2382" s="0" t="n">
        <f aca="false">IF(I2382=1,(MIN(30,(C2382-D2382)))*(M2382/(M2382+N2382))*(Q2382/(Q2382+R2382)),(MAX(-30,(C2382-D2382)))*(N2382/(M2382+N2382))*(R2382/(R2382+Q2382)))</f>
        <v>-3.20536540240518</v>
      </c>
      <c r="T2382" s="0" t="n">
        <f aca="false">IF(J2382=1,(MIN(30,(D2382-C2382)))*(K2382/(K2382+L2382))*(O2382/(O2382+P2382)),(MAX(-30,(D2382-C2382)))*(L2382/(K2382+L2382))*(P2382/(P2382+O2382)))</f>
        <v>1.0496335078534</v>
      </c>
      <c r="U2382" s="7" t="n">
        <v>43097</v>
      </c>
    </row>
    <row r="2383" customFormat="false" ht="15" hidden="false" customHeight="false" outlineLevel="0" collapsed="false">
      <c r="A2383" s="0" t="s">
        <v>7</v>
      </c>
      <c r="B2383" s="0" t="s">
        <v>191</v>
      </c>
      <c r="C2383" s="0" t="n">
        <v>58</v>
      </c>
      <c r="D2383" s="0" t="n">
        <v>87</v>
      </c>
      <c r="E2383" s="0" t="n">
        <v>39</v>
      </c>
      <c r="F2383" s="0" t="n">
        <v>34</v>
      </c>
      <c r="G2383" s="0" t="n">
        <v>17</v>
      </c>
      <c r="H2383" s="0" t="n">
        <v>8</v>
      </c>
      <c r="I2383" s="0" t="n">
        <v>0</v>
      </c>
      <c r="J2383" s="0" t="n">
        <v>1</v>
      </c>
      <c r="K2383" s="0" t="n">
        <f aca="false">VLOOKUP(A2383,'Team Data'!$A$1:$E$659,2,FALSE())</f>
        <v>12</v>
      </c>
      <c r="L2383" s="0" t="n">
        <f aca="false">VLOOKUP(A2383,'Team Data'!$A$1:$E$659,3,FALSE())</f>
        <v>19</v>
      </c>
      <c r="M2383" s="0" t="n">
        <f aca="false">VLOOKUP(B2383,'Team Data'!$A$1:$E$659,2,FALSE())</f>
        <v>19</v>
      </c>
      <c r="N2383" s="0" t="n">
        <f aca="false">VLOOKUP(B2383,'Team Data'!$A$1:$E$659,3,FALSE())</f>
        <v>15</v>
      </c>
      <c r="O2383" s="0" t="n">
        <f aca="false">VLOOKUP(A2383,'Team Data'!$A$1:$E$659,4,FALSE())</f>
        <v>486</v>
      </c>
      <c r="P2383" s="0" t="n">
        <f aca="false">VLOOKUP(A2383,'Team Data'!$A$1:$E$659,5,FALSE())</f>
        <v>454</v>
      </c>
      <c r="Q2383" s="0" t="n">
        <f aca="false">VLOOKUP(B2383,'Team Data'!$A$1:$E$659,4,FALSE())</f>
        <v>580</v>
      </c>
      <c r="R2383" s="0" t="n">
        <f aca="false">VLOOKUP(B2383,'Team Data'!$A$1:$E$659,5,FALSE())</f>
        <v>491</v>
      </c>
      <c r="S2383" s="0" t="n">
        <f aca="false">IF(I2383=1,(MIN(30,(C2383-D2383)))*(M2383/(M2383+N2383))*(Q2383/(Q2383+R2383)),(MAX(-30,(C2383-D2383)))*(N2383/(M2383+N2383))*(R2383/(R2383+Q2383)))</f>
        <v>-5.86546383259186</v>
      </c>
      <c r="T2383" s="0" t="n">
        <f aca="false">IF(J2383=1,(MIN(30,(D2383-C2383)))*(K2383/(K2383+L2383))*(O2383/(O2383+P2383)),(MAX(-30,(D2383-C2383)))*(L2383/(K2383+L2383))*(P2383/(P2383+O2383)))</f>
        <v>5.80398078242965</v>
      </c>
      <c r="U2383" s="7" t="n">
        <v>43097</v>
      </c>
    </row>
    <row r="2384" customFormat="false" ht="15" hidden="false" customHeight="false" outlineLevel="0" collapsed="false">
      <c r="A2384" s="0" t="s">
        <v>60</v>
      </c>
      <c r="B2384" s="0" t="s">
        <v>29</v>
      </c>
      <c r="C2384" s="0" t="n">
        <v>71</v>
      </c>
      <c r="D2384" s="0" t="n">
        <v>93</v>
      </c>
      <c r="E2384" s="0" t="n">
        <v>28</v>
      </c>
      <c r="F2384" s="0" t="n">
        <v>36</v>
      </c>
      <c r="G2384" s="0" t="n">
        <v>13</v>
      </c>
      <c r="H2384" s="0" t="n">
        <v>11</v>
      </c>
      <c r="I2384" s="0" t="n">
        <v>0</v>
      </c>
      <c r="J2384" s="0" t="n">
        <v>1</v>
      </c>
      <c r="K2384" s="0" t="n">
        <f aca="false">VLOOKUP(A2384,'Team Data'!$A$1:$E$659,2,FALSE())</f>
        <v>11</v>
      </c>
      <c r="L2384" s="0" t="n">
        <f aca="false">VLOOKUP(A2384,'Team Data'!$A$1:$E$659,3,FALSE())</f>
        <v>21</v>
      </c>
      <c r="M2384" s="0" t="n">
        <f aca="false">VLOOKUP(B2384,'Team Data'!$A$1:$E$659,2,FALSE())</f>
        <v>21</v>
      </c>
      <c r="N2384" s="0" t="n">
        <f aca="false">VLOOKUP(B2384,'Team Data'!$A$1:$E$659,3,FALSE())</f>
        <v>8</v>
      </c>
      <c r="O2384" s="0" t="n">
        <f aca="false">VLOOKUP(A2384,'Team Data'!$A$1:$E$659,4,FALSE())</f>
        <v>556</v>
      </c>
      <c r="P2384" s="0" t="n">
        <f aca="false">VLOOKUP(A2384,'Team Data'!$A$1:$E$659,5,FALSE())</f>
        <v>459</v>
      </c>
      <c r="Q2384" s="0" t="n">
        <f aca="false">VLOOKUP(B2384,'Team Data'!$A$1:$E$659,4,FALSE())</f>
        <v>498</v>
      </c>
      <c r="R2384" s="0" t="n">
        <f aca="false">VLOOKUP(B2384,'Team Data'!$A$1:$E$659,5,FALSE())</f>
        <v>434</v>
      </c>
      <c r="S2384" s="0" t="n">
        <f aca="false">IF(I2384=1,(MIN(30,(C2384-D2384)))*(M2384/(M2384+N2384))*(Q2384/(Q2384+R2384)),(MAX(-30,(C2384-D2384)))*(N2384/(M2384+N2384))*(R2384/(R2384+Q2384)))</f>
        <v>-2.82610626017463</v>
      </c>
      <c r="T2384" s="0" t="n">
        <f aca="false">IF(J2384=1,(MIN(30,(D2384-C2384)))*(K2384/(K2384+L2384))*(O2384/(O2384+P2384)),(MAX(-30,(D2384-C2384)))*(L2384/(K2384+L2384))*(P2384/(P2384+O2384)))</f>
        <v>4.14261083743842</v>
      </c>
      <c r="U2384" s="7" t="n">
        <v>43097</v>
      </c>
    </row>
    <row r="2385" customFormat="false" ht="15" hidden="false" customHeight="false" outlineLevel="0" collapsed="false">
      <c r="A2385" s="0" t="s">
        <v>445</v>
      </c>
      <c r="B2385" s="0" t="s">
        <v>42</v>
      </c>
      <c r="C2385" s="0" t="n">
        <v>63</v>
      </c>
      <c r="D2385" s="0" t="n">
        <v>93</v>
      </c>
      <c r="E2385" s="0" t="n">
        <v>23</v>
      </c>
      <c r="F2385" s="0" t="n">
        <v>33</v>
      </c>
      <c r="G2385" s="0" t="n">
        <v>17</v>
      </c>
      <c r="H2385" s="0" t="n">
        <v>13</v>
      </c>
      <c r="I2385" s="0" t="n">
        <v>0</v>
      </c>
      <c r="J2385" s="0" t="n">
        <v>1</v>
      </c>
      <c r="K2385" s="0" t="n">
        <f aca="false">VLOOKUP(A2385,'Team Data'!$A$1:$E$659,2,FALSE())</f>
        <v>0</v>
      </c>
      <c r="L2385" s="0" t="n">
        <f aca="false">VLOOKUP(A2385,'Team Data'!$A$1:$E$659,3,FALSE())</f>
        <v>5</v>
      </c>
      <c r="M2385" s="0" t="n">
        <f aca="false">VLOOKUP(B2385,'Team Data'!$A$1:$E$659,2,FALSE())</f>
        <v>6</v>
      </c>
      <c r="N2385" s="0" t="n">
        <f aca="false">VLOOKUP(B2385,'Team Data'!$A$1:$E$659,3,FALSE())</f>
        <v>24</v>
      </c>
      <c r="O2385" s="0" t="n">
        <f aca="false">VLOOKUP(A2385,'Team Data'!$A$1:$E$659,4,FALSE())</f>
        <v>69</v>
      </c>
      <c r="P2385" s="0" t="n">
        <f aca="false">VLOOKUP(A2385,'Team Data'!$A$1:$E$659,5,FALSE())</f>
        <v>90</v>
      </c>
      <c r="Q2385" s="0" t="n">
        <f aca="false">VLOOKUP(B2385,'Team Data'!$A$1:$E$659,4,FALSE())</f>
        <v>441</v>
      </c>
      <c r="R2385" s="0" t="n">
        <f aca="false">VLOOKUP(B2385,'Team Data'!$A$1:$E$659,5,FALSE())</f>
        <v>464</v>
      </c>
      <c r="S2385" s="0" t="n">
        <f aca="false">IF(I2385=1,(MIN(30,(C2385-D2385)))*(M2385/(M2385+N2385))*(Q2385/(Q2385+R2385)),(MAX(-30,(C2385-D2385)))*(N2385/(M2385+N2385))*(R2385/(R2385+Q2385)))</f>
        <v>-12.3049723756906</v>
      </c>
      <c r="T2385" s="0" t="n">
        <f aca="false">IF(J2385=1,(MIN(30,(D2385-C2385)))*(K2385/(K2385+L2385))*(O2385/(O2385+P2385)),(MAX(-30,(D2385-C2385)))*(L2385/(K2385+L2385))*(P2385/(P2385+O2385)))</f>
        <v>0</v>
      </c>
      <c r="U2385" s="7" t="n">
        <v>43097</v>
      </c>
    </row>
    <row r="2386" customFormat="false" ht="15" hidden="false" customHeight="false" outlineLevel="0" collapsed="false">
      <c r="A2386" s="0" t="s">
        <v>189</v>
      </c>
      <c r="B2386" s="0" t="s">
        <v>94</v>
      </c>
      <c r="C2386" s="0" t="n">
        <v>80</v>
      </c>
      <c r="D2386" s="0" t="n">
        <v>65</v>
      </c>
      <c r="E2386" s="0" t="n">
        <v>30</v>
      </c>
      <c r="F2386" s="0" t="n">
        <v>31</v>
      </c>
      <c r="G2386" s="0" t="n">
        <v>7</v>
      </c>
      <c r="H2386" s="0" t="n">
        <v>13</v>
      </c>
      <c r="I2386" s="0" t="n">
        <v>1</v>
      </c>
      <c r="J2386" s="0" t="n">
        <v>0</v>
      </c>
      <c r="K2386" s="0" t="n">
        <f aca="false">VLOOKUP(A2386,'Team Data'!$A$1:$E$659,2,FALSE())</f>
        <v>29</v>
      </c>
      <c r="L2386" s="0" t="n">
        <f aca="false">VLOOKUP(A2386,'Team Data'!$A$1:$E$659,3,FALSE())</f>
        <v>8</v>
      </c>
      <c r="M2386" s="0" t="n">
        <f aca="false">VLOOKUP(B2386,'Team Data'!$A$1:$E$659,2,FALSE())</f>
        <v>21</v>
      </c>
      <c r="N2386" s="0" t="n">
        <f aca="false">VLOOKUP(B2386,'Team Data'!$A$1:$E$659,3,FALSE())</f>
        <v>11</v>
      </c>
      <c r="O2386" s="0" t="n">
        <f aca="false">VLOOKUP(A2386,'Team Data'!$A$1:$E$659,4,FALSE())</f>
        <v>706</v>
      </c>
      <c r="P2386" s="0" t="n">
        <f aca="false">VLOOKUP(A2386,'Team Data'!$A$1:$E$659,5,FALSE())</f>
        <v>511</v>
      </c>
      <c r="Q2386" s="0" t="n">
        <f aca="false">VLOOKUP(B2386,'Team Data'!$A$1:$E$659,4,FALSE())</f>
        <v>515</v>
      </c>
      <c r="R2386" s="0" t="n">
        <f aca="false">VLOOKUP(B2386,'Team Data'!$A$1:$E$659,5,FALSE())</f>
        <v>471</v>
      </c>
      <c r="S2386" s="0" t="n">
        <f aca="false">IF(I2386=1,(MIN(30,(C2386-D2386)))*(M2386/(M2386+N2386))*(Q2386/(Q2386+R2386)),(MAX(-30,(C2386-D2386)))*(N2386/(M2386+N2386))*(R2386/(R2386+Q2386)))</f>
        <v>5.14151242393509</v>
      </c>
      <c r="T2386" s="0" t="n">
        <f aca="false">IF(J2386=1,(MIN(30,(D2386-C2386)))*(K2386/(K2386+L2386))*(O2386/(O2386+P2386)),(MAX(-30,(D2386-C2386)))*(L2386/(K2386+L2386))*(P2386/(P2386+O2386)))</f>
        <v>-1.36178906926647</v>
      </c>
      <c r="U2386" s="7" t="n">
        <v>43097</v>
      </c>
    </row>
    <row r="2387" customFormat="false" ht="15" hidden="false" customHeight="false" outlineLevel="0" collapsed="false">
      <c r="A2387" s="0" t="s">
        <v>198</v>
      </c>
      <c r="B2387" s="0" t="s">
        <v>336</v>
      </c>
      <c r="C2387" s="0" t="n">
        <v>59</v>
      </c>
      <c r="D2387" s="0" t="n">
        <v>76</v>
      </c>
      <c r="E2387" s="0" t="n">
        <v>30</v>
      </c>
      <c r="F2387" s="0" t="n">
        <v>39</v>
      </c>
      <c r="G2387" s="0" t="n">
        <v>11</v>
      </c>
      <c r="H2387" s="0" t="n">
        <v>12</v>
      </c>
      <c r="I2387" s="0" t="n">
        <v>0</v>
      </c>
      <c r="J2387" s="0" t="n">
        <v>1</v>
      </c>
      <c r="K2387" s="0" t="n">
        <f aca="false">VLOOKUP(A2387,'Team Data'!$A$1:$E$659,2,FALSE())</f>
        <v>20</v>
      </c>
      <c r="L2387" s="0" t="n">
        <f aca="false">VLOOKUP(A2387,'Team Data'!$A$1:$E$659,3,FALSE())</f>
        <v>15</v>
      </c>
      <c r="M2387" s="0" t="n">
        <f aca="false">VLOOKUP(B2387,'Team Data'!$A$1:$E$659,2,FALSE())</f>
        <v>20</v>
      </c>
      <c r="N2387" s="0" t="n">
        <f aca="false">VLOOKUP(B2387,'Team Data'!$A$1:$E$659,3,FALSE())</f>
        <v>11</v>
      </c>
      <c r="O2387" s="0" t="n">
        <f aca="false">VLOOKUP(A2387,'Team Data'!$A$1:$E$659,4,FALSE())</f>
        <v>455</v>
      </c>
      <c r="P2387" s="0" t="n">
        <f aca="false">VLOOKUP(A2387,'Team Data'!$A$1:$E$659,5,FALSE())</f>
        <v>629</v>
      </c>
      <c r="Q2387" s="0" t="n">
        <f aca="false">VLOOKUP(B2387,'Team Data'!$A$1:$E$659,4,FALSE())</f>
        <v>573</v>
      </c>
      <c r="R2387" s="0" t="n">
        <f aca="false">VLOOKUP(B2387,'Team Data'!$A$1:$E$659,5,FALSE())</f>
        <v>467</v>
      </c>
      <c r="S2387" s="0" t="n">
        <f aca="false">IF(I2387=1,(MIN(30,(C2387-D2387)))*(M2387/(M2387+N2387))*(Q2387/(Q2387+R2387)),(MAX(-30,(C2387-D2387)))*(N2387/(M2387+N2387))*(R2387/(R2387+Q2387)))</f>
        <v>-2.7087158808933</v>
      </c>
      <c r="T2387" s="0" t="n">
        <f aca="false">IF(J2387=1,(MIN(30,(D2387-C2387)))*(K2387/(K2387+L2387))*(O2387/(O2387+P2387)),(MAX(-30,(D2387-C2387)))*(L2387/(K2387+L2387))*(P2387/(P2387+O2387)))</f>
        <v>4.07749077490775</v>
      </c>
      <c r="U2387" s="7" t="n">
        <v>43097</v>
      </c>
    </row>
    <row r="2388" customFormat="false" ht="15" hidden="false" customHeight="false" outlineLevel="0" collapsed="false">
      <c r="A2388" s="0" t="s">
        <v>293</v>
      </c>
      <c r="B2388" s="0" t="s">
        <v>46</v>
      </c>
      <c r="C2388" s="0" t="n">
        <v>69</v>
      </c>
      <c r="D2388" s="0" t="n">
        <v>81</v>
      </c>
      <c r="E2388" s="0" t="n">
        <v>38</v>
      </c>
      <c r="F2388" s="0" t="n">
        <v>35</v>
      </c>
      <c r="G2388" s="0" t="n">
        <v>19</v>
      </c>
      <c r="H2388" s="0" t="n">
        <v>14</v>
      </c>
      <c r="I2388" s="0" t="n">
        <v>0</v>
      </c>
      <c r="J2388" s="0" t="n">
        <v>1</v>
      </c>
      <c r="K2388" s="0" t="n">
        <f aca="false">VLOOKUP(A2388,'Team Data'!$A$1:$E$659,2,FALSE())</f>
        <v>11</v>
      </c>
      <c r="L2388" s="0" t="n">
        <f aca="false">VLOOKUP(A2388,'Team Data'!$A$1:$E$659,3,FALSE())</f>
        <v>18</v>
      </c>
      <c r="M2388" s="0" t="n">
        <f aca="false">VLOOKUP(B2388,'Team Data'!$A$1:$E$659,2,FALSE())</f>
        <v>18</v>
      </c>
      <c r="N2388" s="0" t="n">
        <f aca="false">VLOOKUP(B2388,'Team Data'!$A$1:$E$659,3,FALSE())</f>
        <v>17</v>
      </c>
      <c r="O2388" s="0" t="n">
        <f aca="false">VLOOKUP(A2388,'Team Data'!$A$1:$E$659,4,FALSE())</f>
        <v>403</v>
      </c>
      <c r="P2388" s="0" t="n">
        <f aca="false">VLOOKUP(A2388,'Team Data'!$A$1:$E$659,5,FALSE())</f>
        <v>446</v>
      </c>
      <c r="Q2388" s="0" t="n">
        <f aca="false">VLOOKUP(B2388,'Team Data'!$A$1:$E$659,4,FALSE())</f>
        <v>546</v>
      </c>
      <c r="R2388" s="0" t="n">
        <f aca="false">VLOOKUP(B2388,'Team Data'!$A$1:$E$659,5,FALSE())</f>
        <v>561</v>
      </c>
      <c r="S2388" s="0" t="n">
        <f aca="false">IF(I2388=1,(MIN(30,(C2388-D2388)))*(M2388/(M2388+N2388))*(Q2388/(Q2388+R2388)),(MAX(-30,(C2388-D2388)))*(N2388/(M2388+N2388))*(R2388/(R2388+Q2388)))</f>
        <v>-2.95377468060395</v>
      </c>
      <c r="T2388" s="0" t="n">
        <f aca="false">IF(J2388=1,(MIN(30,(D2388-C2388)))*(K2388/(K2388+L2388))*(O2388/(O2388+P2388)),(MAX(-30,(D2388-C2388)))*(L2388/(K2388+L2388))*(P2388/(P2388+O2388)))</f>
        <v>2.1605946143536</v>
      </c>
      <c r="U2388" s="7" t="n">
        <v>43097</v>
      </c>
    </row>
    <row r="2389" customFormat="false" ht="15" hidden="false" customHeight="false" outlineLevel="0" collapsed="false">
      <c r="A2389" s="0" t="s">
        <v>63</v>
      </c>
      <c r="B2389" s="0" t="s">
        <v>69</v>
      </c>
      <c r="C2389" s="0" t="n">
        <v>96</v>
      </c>
      <c r="D2389" s="0" t="n">
        <v>97</v>
      </c>
      <c r="E2389" s="0" t="n">
        <v>35</v>
      </c>
      <c r="F2389" s="0" t="n">
        <v>39</v>
      </c>
      <c r="G2389" s="0" t="n">
        <v>15</v>
      </c>
      <c r="H2389" s="0" t="n">
        <v>11</v>
      </c>
      <c r="I2389" s="0" t="n">
        <v>0</v>
      </c>
      <c r="J2389" s="0" t="n">
        <v>1</v>
      </c>
      <c r="K2389" s="0" t="n">
        <f aca="false">VLOOKUP(A2389,'Team Data'!$A$1:$E$659,2,FALSE())</f>
        <v>12</v>
      </c>
      <c r="L2389" s="0" t="n">
        <f aca="false">VLOOKUP(A2389,'Team Data'!$A$1:$E$659,3,FALSE())</f>
        <v>16</v>
      </c>
      <c r="M2389" s="0" t="n">
        <f aca="false">VLOOKUP(B2389,'Team Data'!$A$1:$E$659,2,FALSE())</f>
        <v>14</v>
      </c>
      <c r="N2389" s="0" t="n">
        <f aca="false">VLOOKUP(B2389,'Team Data'!$A$1:$E$659,3,FALSE())</f>
        <v>19</v>
      </c>
      <c r="O2389" s="0" t="n">
        <f aca="false">VLOOKUP(A2389,'Team Data'!$A$1:$E$659,4,FALSE())</f>
        <v>415</v>
      </c>
      <c r="P2389" s="0" t="n">
        <f aca="false">VLOOKUP(A2389,'Team Data'!$A$1:$E$659,5,FALSE())</f>
        <v>428</v>
      </c>
      <c r="Q2389" s="0" t="n">
        <f aca="false">VLOOKUP(B2389,'Team Data'!$A$1:$E$659,4,FALSE())</f>
        <v>518</v>
      </c>
      <c r="R2389" s="0" t="n">
        <f aca="false">VLOOKUP(B2389,'Team Data'!$A$1:$E$659,5,FALSE())</f>
        <v>487</v>
      </c>
      <c r="S2389" s="0" t="n">
        <f aca="false">IF(I2389=1,(MIN(30,(C2389-D2389)))*(M2389/(M2389+N2389))*(Q2389/(Q2389+R2389)),(MAX(-30,(C2389-D2389)))*(N2389/(M2389+N2389))*(R2389/(R2389+Q2389)))</f>
        <v>-0.278998944670587</v>
      </c>
      <c r="T2389" s="0" t="n">
        <f aca="false">IF(J2389=1,(MIN(30,(D2389-C2389)))*(K2389/(K2389+L2389))*(O2389/(O2389+P2389)),(MAX(-30,(D2389-C2389)))*(L2389/(K2389+L2389))*(P2389/(P2389+O2389)))</f>
        <v>0.210981189628876</v>
      </c>
      <c r="U2389" s="7" t="n">
        <v>43097</v>
      </c>
    </row>
    <row r="2390" customFormat="false" ht="15" hidden="false" customHeight="false" outlineLevel="0" collapsed="false">
      <c r="A2390" s="0" t="s">
        <v>77</v>
      </c>
      <c r="B2390" s="0" t="s">
        <v>302</v>
      </c>
      <c r="C2390" s="0" t="n">
        <v>53</v>
      </c>
      <c r="D2390" s="0" t="n">
        <v>79</v>
      </c>
      <c r="E2390" s="0" t="n">
        <v>43</v>
      </c>
      <c r="F2390" s="0" t="n">
        <v>49</v>
      </c>
      <c r="G2390" s="0" t="n">
        <v>13</v>
      </c>
      <c r="H2390" s="0" t="n">
        <v>5</v>
      </c>
      <c r="I2390" s="0" t="n">
        <v>0</v>
      </c>
      <c r="J2390" s="0" t="n">
        <v>1</v>
      </c>
      <c r="K2390" s="0" t="n">
        <f aca="false">VLOOKUP(A2390,'Team Data'!$A$1:$E$659,2,FALSE())</f>
        <v>10</v>
      </c>
      <c r="L2390" s="0" t="n">
        <f aca="false">VLOOKUP(A2390,'Team Data'!$A$1:$E$659,3,FALSE())</f>
        <v>20</v>
      </c>
      <c r="M2390" s="0" t="n">
        <f aca="false">VLOOKUP(B2390,'Team Data'!$A$1:$E$659,2,FALSE())</f>
        <v>19</v>
      </c>
      <c r="N2390" s="0" t="n">
        <f aca="false">VLOOKUP(B2390,'Team Data'!$A$1:$E$659,3,FALSE())</f>
        <v>12</v>
      </c>
      <c r="O2390" s="0" t="n">
        <f aca="false">VLOOKUP(A2390,'Team Data'!$A$1:$E$659,4,FALSE())</f>
        <v>495</v>
      </c>
      <c r="P2390" s="0" t="n">
        <f aca="false">VLOOKUP(A2390,'Team Data'!$A$1:$E$659,5,FALSE())</f>
        <v>484</v>
      </c>
      <c r="Q2390" s="0" t="n">
        <f aca="false">VLOOKUP(B2390,'Team Data'!$A$1:$E$659,4,FALSE())</f>
        <v>534</v>
      </c>
      <c r="R2390" s="0" t="n">
        <f aca="false">VLOOKUP(B2390,'Team Data'!$A$1:$E$659,5,FALSE())</f>
        <v>472</v>
      </c>
      <c r="S2390" s="0" t="n">
        <f aca="false">IF(I2390=1,(MIN(30,(C2390-D2390)))*(M2390/(M2390+N2390))*(Q2390/(Q2390+R2390)),(MAX(-30,(C2390-D2390)))*(N2390/(M2390+N2390))*(R2390/(R2390+Q2390)))</f>
        <v>-4.72211889950619</v>
      </c>
      <c r="T2390" s="0" t="n">
        <f aca="false">IF(J2390=1,(MIN(30,(D2390-C2390)))*(K2390/(K2390+L2390))*(O2390/(O2390+P2390)),(MAX(-30,(D2390-C2390)))*(L2390/(K2390+L2390))*(P2390/(P2390+O2390)))</f>
        <v>4.38202247191011</v>
      </c>
      <c r="U2390" s="7" t="n">
        <v>43097</v>
      </c>
    </row>
    <row r="2391" customFormat="false" ht="15" hidden="false" customHeight="false" outlineLevel="0" collapsed="false">
      <c r="A2391" s="0" t="s">
        <v>682</v>
      </c>
      <c r="B2391" s="0" t="s">
        <v>32</v>
      </c>
      <c r="C2391" s="0" t="n">
        <v>56</v>
      </c>
      <c r="D2391" s="0" t="n">
        <v>97</v>
      </c>
      <c r="E2391" s="0" t="n">
        <v>23</v>
      </c>
      <c r="F2391" s="0" t="n">
        <v>47</v>
      </c>
      <c r="G2391" s="0" t="n">
        <v>16</v>
      </c>
      <c r="H2391" s="0" t="n">
        <v>15</v>
      </c>
      <c r="I2391" s="0" t="n">
        <v>0</v>
      </c>
      <c r="J2391" s="0" t="n">
        <v>1</v>
      </c>
      <c r="K2391" s="0" t="n">
        <f aca="false">VLOOKUP(A2391,'Team Data'!$A$1:$E$659,2,FALSE())</f>
        <v>0</v>
      </c>
      <c r="L2391" s="0" t="n">
        <f aca="false">VLOOKUP(A2391,'Team Data'!$A$1:$E$659,3,FALSE())</f>
        <v>1</v>
      </c>
      <c r="M2391" s="0" t="n">
        <f aca="false">VLOOKUP(B2391,'Team Data'!$A$1:$E$659,2,FALSE())</f>
        <v>16</v>
      </c>
      <c r="N2391" s="0" t="n">
        <f aca="false">VLOOKUP(B2391,'Team Data'!$A$1:$E$659,3,FALSE())</f>
        <v>16</v>
      </c>
      <c r="O2391" s="0" t="n">
        <f aca="false">VLOOKUP(A2391,'Team Data'!$A$1:$E$659,4,FALSE())</f>
        <v>16</v>
      </c>
      <c r="P2391" s="0" t="n">
        <f aca="false">VLOOKUP(A2391,'Team Data'!$A$1:$E$659,5,FALSE())</f>
        <v>16</v>
      </c>
      <c r="Q2391" s="0" t="n">
        <f aca="false">VLOOKUP(B2391,'Team Data'!$A$1:$E$659,4,FALSE())</f>
        <v>523</v>
      </c>
      <c r="R2391" s="0" t="n">
        <f aca="false">VLOOKUP(B2391,'Team Data'!$A$1:$E$659,5,FALSE())</f>
        <v>476</v>
      </c>
      <c r="S2391" s="0" t="n">
        <f aca="false">IF(I2391=1,(MIN(30,(C2391-D2391)))*(M2391/(M2391+N2391))*(Q2391/(Q2391+R2391)),(MAX(-30,(C2391-D2391)))*(N2391/(M2391+N2391))*(R2391/(R2391+Q2391)))</f>
        <v>-7.14714714714715</v>
      </c>
      <c r="T2391" s="0" t="n">
        <f aca="false">IF(J2391=1,(MIN(30,(D2391-C2391)))*(K2391/(K2391+L2391))*(O2391/(O2391+P2391)),(MAX(-30,(D2391-C2391)))*(L2391/(K2391+L2391))*(P2391/(P2391+O2391)))</f>
        <v>0</v>
      </c>
      <c r="U2391" s="7" t="n">
        <v>43097</v>
      </c>
    </row>
    <row r="2392" customFormat="false" ht="15" hidden="false" customHeight="false" outlineLevel="0" collapsed="false">
      <c r="A2392" s="0" t="s">
        <v>64</v>
      </c>
      <c r="B2392" s="0" t="s">
        <v>263</v>
      </c>
      <c r="C2392" s="0" t="n">
        <v>84</v>
      </c>
      <c r="D2392" s="0" t="n">
        <v>90</v>
      </c>
      <c r="E2392" s="0" t="n">
        <v>38</v>
      </c>
      <c r="F2392" s="0" t="n">
        <v>42</v>
      </c>
      <c r="G2392" s="0" t="n">
        <v>12</v>
      </c>
      <c r="H2392" s="0" t="n">
        <v>13</v>
      </c>
      <c r="I2392" s="0" t="n">
        <v>0</v>
      </c>
      <c r="J2392" s="0" t="n">
        <v>1</v>
      </c>
      <c r="K2392" s="0" t="n">
        <f aca="false">VLOOKUP(A2392,'Team Data'!$A$1:$E$659,2,FALSE())</f>
        <v>21</v>
      </c>
      <c r="L2392" s="0" t="n">
        <f aca="false">VLOOKUP(A2392,'Team Data'!$A$1:$E$659,3,FALSE())</f>
        <v>12</v>
      </c>
      <c r="M2392" s="0" t="n">
        <f aca="false">VLOOKUP(B2392,'Team Data'!$A$1:$E$659,2,FALSE())</f>
        <v>22</v>
      </c>
      <c r="N2392" s="0" t="n">
        <f aca="false">VLOOKUP(B2392,'Team Data'!$A$1:$E$659,3,FALSE())</f>
        <v>12</v>
      </c>
      <c r="O2392" s="0" t="n">
        <f aca="false">VLOOKUP(A2392,'Team Data'!$A$1:$E$659,4,FALSE())</f>
        <v>611</v>
      </c>
      <c r="P2392" s="0" t="n">
        <f aca="false">VLOOKUP(A2392,'Team Data'!$A$1:$E$659,5,FALSE())</f>
        <v>453</v>
      </c>
      <c r="Q2392" s="0" t="n">
        <f aca="false">VLOOKUP(B2392,'Team Data'!$A$1:$E$659,4,FALSE())</f>
        <v>670</v>
      </c>
      <c r="R2392" s="0" t="n">
        <f aca="false">VLOOKUP(B2392,'Team Data'!$A$1:$E$659,5,FALSE())</f>
        <v>461</v>
      </c>
      <c r="S2392" s="0" t="n">
        <f aca="false">IF(I2392=1,(MIN(30,(C2392-D2392)))*(M2392/(M2392+N2392))*(Q2392/(Q2392+R2392)),(MAX(-30,(C2392-D2392)))*(N2392/(M2392+N2392))*(R2392/(R2392+Q2392)))</f>
        <v>-0.8631611795912</v>
      </c>
      <c r="T2392" s="0" t="n">
        <f aca="false">IF(J2392=1,(MIN(30,(D2392-C2392)))*(K2392/(K2392+L2392))*(O2392/(O2392+P2392)),(MAX(-30,(D2392-C2392)))*(L2392/(K2392+L2392))*(P2392/(P2392+O2392)))</f>
        <v>2.19258373205742</v>
      </c>
      <c r="U2392" s="7" t="n">
        <v>43097</v>
      </c>
    </row>
    <row r="2393" customFormat="false" ht="15" hidden="false" customHeight="false" outlineLevel="0" collapsed="false">
      <c r="A2393" s="0" t="s">
        <v>312</v>
      </c>
      <c r="B2393" s="0" t="s">
        <v>352</v>
      </c>
      <c r="C2393" s="0" t="n">
        <v>61</v>
      </c>
      <c r="D2393" s="0" t="n">
        <v>65</v>
      </c>
      <c r="E2393" s="0" t="n">
        <v>39</v>
      </c>
      <c r="F2393" s="0" t="n">
        <v>36</v>
      </c>
      <c r="G2393" s="0" t="n">
        <v>20</v>
      </c>
      <c r="H2393" s="0" t="n">
        <v>9</v>
      </c>
      <c r="I2393" s="0" t="n">
        <v>0</v>
      </c>
      <c r="J2393" s="0" t="n">
        <v>1</v>
      </c>
      <c r="K2393" s="0" t="n">
        <f aca="false">VLOOKUP(A2393,'Team Data'!$A$1:$E$659,2,FALSE())</f>
        <v>20</v>
      </c>
      <c r="L2393" s="0" t="n">
        <f aca="false">VLOOKUP(A2393,'Team Data'!$A$1:$E$659,3,FALSE())</f>
        <v>16</v>
      </c>
      <c r="M2393" s="0" t="n">
        <f aca="false">VLOOKUP(B2393,'Team Data'!$A$1:$E$659,2,FALSE())</f>
        <v>25</v>
      </c>
      <c r="N2393" s="0" t="n">
        <f aca="false">VLOOKUP(B2393,'Team Data'!$A$1:$E$659,3,FALSE())</f>
        <v>10</v>
      </c>
      <c r="O2393" s="0" t="n">
        <f aca="false">VLOOKUP(A2393,'Team Data'!$A$1:$E$659,4,FALSE())</f>
        <v>545</v>
      </c>
      <c r="P2393" s="0" t="n">
        <f aca="false">VLOOKUP(A2393,'Team Data'!$A$1:$E$659,5,FALSE())</f>
        <v>579</v>
      </c>
      <c r="Q2393" s="0" t="n">
        <f aca="false">VLOOKUP(B2393,'Team Data'!$A$1:$E$659,4,FALSE())</f>
        <v>543</v>
      </c>
      <c r="R2393" s="0" t="n">
        <f aca="false">VLOOKUP(B2393,'Team Data'!$A$1:$E$659,5,FALSE())</f>
        <v>561</v>
      </c>
      <c r="S2393" s="0" t="n">
        <f aca="false">IF(I2393=1,(MIN(30,(C2393-D2393)))*(M2393/(M2393+N2393))*(Q2393/(Q2393+R2393)),(MAX(-30,(C2393-D2393)))*(N2393/(M2393+N2393))*(R2393/(R2393+Q2393)))</f>
        <v>-0.580745341614907</v>
      </c>
      <c r="T2393" s="0" t="n">
        <f aca="false">IF(J2393=1,(MIN(30,(D2393-C2393)))*(K2393/(K2393+L2393))*(O2393/(O2393+P2393)),(MAX(-30,(D2393-C2393)))*(L2393/(K2393+L2393))*(P2393/(P2393+O2393)))</f>
        <v>1.07750098853302</v>
      </c>
      <c r="U2393" s="7" t="n">
        <v>43098</v>
      </c>
    </row>
    <row r="2394" customFormat="false" ht="15" hidden="false" customHeight="false" outlineLevel="0" collapsed="false">
      <c r="A2394" s="0" t="s">
        <v>109</v>
      </c>
      <c r="B2394" s="0" t="s">
        <v>244</v>
      </c>
      <c r="C2394" s="0" t="n">
        <v>60</v>
      </c>
      <c r="D2394" s="0" t="n">
        <v>58</v>
      </c>
      <c r="E2394" s="0" t="n">
        <v>39</v>
      </c>
      <c r="F2394" s="0" t="n">
        <v>34</v>
      </c>
      <c r="G2394" s="0" t="n">
        <v>17</v>
      </c>
      <c r="H2394" s="0" t="n">
        <v>6</v>
      </c>
      <c r="I2394" s="0" t="n">
        <v>1</v>
      </c>
      <c r="J2394" s="0" t="n">
        <v>0</v>
      </c>
      <c r="K2394" s="0" t="n">
        <f aca="false">VLOOKUP(A2394,'Team Data'!$A$1:$E$659,2,FALSE())</f>
        <v>19</v>
      </c>
      <c r="L2394" s="0" t="n">
        <f aca="false">VLOOKUP(A2394,'Team Data'!$A$1:$E$659,3,FALSE())</f>
        <v>14</v>
      </c>
      <c r="M2394" s="0" t="n">
        <f aca="false">VLOOKUP(B2394,'Team Data'!$A$1:$E$659,2,FALSE())</f>
        <v>15</v>
      </c>
      <c r="N2394" s="0" t="n">
        <f aca="false">VLOOKUP(B2394,'Team Data'!$A$1:$E$659,3,FALSE())</f>
        <v>19</v>
      </c>
      <c r="O2394" s="0" t="n">
        <f aca="false">VLOOKUP(A2394,'Team Data'!$A$1:$E$659,4,FALSE())</f>
        <v>501</v>
      </c>
      <c r="P2394" s="0" t="n">
        <f aca="false">VLOOKUP(A2394,'Team Data'!$A$1:$E$659,5,FALSE())</f>
        <v>542</v>
      </c>
      <c r="Q2394" s="0" t="n">
        <f aca="false">VLOOKUP(B2394,'Team Data'!$A$1:$E$659,4,FALSE())</f>
        <v>608</v>
      </c>
      <c r="R2394" s="0" t="n">
        <f aca="false">VLOOKUP(B2394,'Team Data'!$A$1:$E$659,5,FALSE())</f>
        <v>484</v>
      </c>
      <c r="S2394" s="0" t="n">
        <f aca="false">IF(I2394=1,(MIN(30,(C2394-D2394)))*(M2394/(M2394+N2394))*(Q2394/(Q2394+R2394)),(MAX(-30,(C2394-D2394)))*(N2394/(M2394+N2394))*(R2394/(R2394+Q2394)))</f>
        <v>0.491273432449903</v>
      </c>
      <c r="T2394" s="0" t="n">
        <f aca="false">IF(J2394=1,(MIN(30,(D2394-C2394)))*(K2394/(K2394+L2394))*(O2394/(O2394+P2394)),(MAX(-30,(D2394-C2394)))*(L2394/(K2394+L2394))*(P2394/(P2394+O2394)))</f>
        <v>-0.440919259711206</v>
      </c>
      <c r="U2394" s="7" t="n">
        <v>43098</v>
      </c>
    </row>
    <row r="2395" customFormat="false" ht="15" hidden="false" customHeight="false" outlineLevel="0" collapsed="false">
      <c r="A2395" s="0" t="s">
        <v>136</v>
      </c>
      <c r="B2395" s="0" t="s">
        <v>166</v>
      </c>
      <c r="C2395" s="0" t="n">
        <v>56</v>
      </c>
      <c r="D2395" s="0" t="n">
        <v>89</v>
      </c>
      <c r="E2395" s="0" t="n">
        <v>27</v>
      </c>
      <c r="F2395" s="0" t="n">
        <v>31</v>
      </c>
      <c r="G2395" s="0" t="n">
        <v>17</v>
      </c>
      <c r="H2395" s="0" t="n">
        <v>11</v>
      </c>
      <c r="I2395" s="0" t="n">
        <v>0</v>
      </c>
      <c r="J2395" s="0" t="n">
        <v>1</v>
      </c>
      <c r="K2395" s="0" t="n">
        <f aca="false">VLOOKUP(A2395,'Team Data'!$A$1:$E$659,2,FALSE())</f>
        <v>10</v>
      </c>
      <c r="L2395" s="0" t="n">
        <f aca="false">VLOOKUP(A2395,'Team Data'!$A$1:$E$659,3,FALSE())</f>
        <v>20</v>
      </c>
      <c r="M2395" s="0" t="n">
        <f aca="false">VLOOKUP(B2395,'Team Data'!$A$1:$E$659,2,FALSE())</f>
        <v>19</v>
      </c>
      <c r="N2395" s="0" t="n">
        <f aca="false">VLOOKUP(B2395,'Team Data'!$A$1:$E$659,3,FALSE())</f>
        <v>15</v>
      </c>
      <c r="O2395" s="0" t="n">
        <f aca="false">VLOOKUP(A2395,'Team Data'!$A$1:$E$659,4,FALSE())</f>
        <v>479</v>
      </c>
      <c r="P2395" s="0" t="n">
        <f aca="false">VLOOKUP(A2395,'Team Data'!$A$1:$E$659,5,FALSE())</f>
        <v>443</v>
      </c>
      <c r="Q2395" s="0" t="n">
        <f aca="false">VLOOKUP(B2395,'Team Data'!$A$1:$E$659,4,FALSE())</f>
        <v>543</v>
      </c>
      <c r="R2395" s="0" t="n">
        <f aca="false">VLOOKUP(B2395,'Team Data'!$A$1:$E$659,5,FALSE())</f>
        <v>527</v>
      </c>
      <c r="S2395" s="0" t="n">
        <f aca="false">IF(I2395=1,(MIN(30,(C2395-D2395)))*(M2395/(M2395+N2395))*(Q2395/(Q2395+R2395)),(MAX(-30,(C2395-D2395)))*(N2395/(M2395+N2395))*(R2395/(R2395+Q2395)))</f>
        <v>-6.51869158878505</v>
      </c>
      <c r="T2395" s="0" t="n">
        <f aca="false">IF(J2395=1,(MIN(30,(D2395-C2395)))*(K2395/(K2395+L2395))*(O2395/(O2395+P2395)),(MAX(-30,(D2395-C2395)))*(L2395/(K2395+L2395))*(P2395/(P2395+O2395)))</f>
        <v>5.19522776572668</v>
      </c>
      <c r="U2395" s="7" t="n">
        <v>43098</v>
      </c>
    </row>
    <row r="2396" customFormat="false" ht="15" hidden="false" customHeight="false" outlineLevel="0" collapsed="false">
      <c r="A2396" s="0" t="s">
        <v>683</v>
      </c>
      <c r="B2396" s="0" t="s">
        <v>78</v>
      </c>
      <c r="C2396" s="0" t="n">
        <v>65</v>
      </c>
      <c r="D2396" s="0" t="n">
        <v>84</v>
      </c>
      <c r="E2396" s="0" t="n">
        <v>36</v>
      </c>
      <c r="F2396" s="0" t="n">
        <v>45</v>
      </c>
      <c r="G2396" s="0" t="n">
        <v>16</v>
      </c>
      <c r="H2396" s="0" t="n">
        <v>8</v>
      </c>
      <c r="I2396" s="0" t="n">
        <v>0</v>
      </c>
      <c r="J2396" s="0" t="n">
        <v>1</v>
      </c>
      <c r="K2396" s="0" t="n">
        <f aca="false">VLOOKUP(A2396,'Team Data'!$A$1:$E$659,2,FALSE())</f>
        <v>0</v>
      </c>
      <c r="L2396" s="0" t="n">
        <f aca="false">VLOOKUP(A2396,'Team Data'!$A$1:$E$659,3,FALSE())</f>
        <v>1</v>
      </c>
      <c r="M2396" s="0" t="n">
        <f aca="false">VLOOKUP(B2396,'Team Data'!$A$1:$E$659,2,FALSE())</f>
        <v>25</v>
      </c>
      <c r="N2396" s="0" t="n">
        <f aca="false">VLOOKUP(B2396,'Team Data'!$A$1:$E$659,3,FALSE())</f>
        <v>8</v>
      </c>
      <c r="O2396" s="0" t="n">
        <f aca="false">VLOOKUP(A2396,'Team Data'!$A$1:$E$659,4,FALSE())</f>
        <v>25</v>
      </c>
      <c r="P2396" s="0" t="n">
        <f aca="false">VLOOKUP(A2396,'Team Data'!$A$1:$E$659,5,FALSE())</f>
        <v>8</v>
      </c>
      <c r="Q2396" s="0" t="n">
        <f aca="false">VLOOKUP(B2396,'Team Data'!$A$1:$E$659,4,FALSE())</f>
        <v>509</v>
      </c>
      <c r="R2396" s="0" t="n">
        <f aca="false">VLOOKUP(B2396,'Team Data'!$A$1:$E$659,5,FALSE())</f>
        <v>506</v>
      </c>
      <c r="S2396" s="0" t="n">
        <f aca="false">IF(I2396=1,(MIN(30,(C2396-D2396)))*(M2396/(M2396+N2396))*(Q2396/(Q2396+R2396)),(MAX(-30,(C2396-D2396)))*(N2396/(M2396+N2396))*(R2396/(R2396+Q2396)))</f>
        <v>-2.29622331691297</v>
      </c>
      <c r="T2396" s="0" t="n">
        <f aca="false">IF(J2396=1,(MIN(30,(D2396-C2396)))*(K2396/(K2396+L2396))*(O2396/(O2396+P2396)),(MAX(-30,(D2396-C2396)))*(L2396/(K2396+L2396))*(P2396/(P2396+O2396)))</f>
        <v>0</v>
      </c>
      <c r="U2396" s="7" t="n">
        <v>43098</v>
      </c>
    </row>
    <row r="2397" customFormat="false" ht="15" hidden="false" customHeight="false" outlineLevel="0" collapsed="false">
      <c r="A2397" s="0" t="s">
        <v>331</v>
      </c>
      <c r="B2397" s="0" t="s">
        <v>125</v>
      </c>
      <c r="C2397" s="0" t="n">
        <v>64</v>
      </c>
      <c r="D2397" s="0" t="n">
        <v>73</v>
      </c>
      <c r="E2397" s="0" t="n">
        <v>25</v>
      </c>
      <c r="F2397" s="0" t="n">
        <v>29</v>
      </c>
      <c r="G2397" s="0" t="n">
        <v>22</v>
      </c>
      <c r="H2397" s="0" t="n">
        <v>20</v>
      </c>
      <c r="I2397" s="0" t="n">
        <v>0</v>
      </c>
      <c r="J2397" s="0" t="n">
        <v>1</v>
      </c>
      <c r="K2397" s="0" t="n">
        <f aca="false">VLOOKUP(A2397,'Team Data'!$A$1:$E$659,2,FALSE())</f>
        <v>15</v>
      </c>
      <c r="L2397" s="0" t="n">
        <f aca="false">VLOOKUP(A2397,'Team Data'!$A$1:$E$659,3,FALSE())</f>
        <v>17</v>
      </c>
      <c r="M2397" s="0" t="n">
        <f aca="false">VLOOKUP(B2397,'Team Data'!$A$1:$E$659,2,FALSE())</f>
        <v>13</v>
      </c>
      <c r="N2397" s="0" t="n">
        <f aca="false">VLOOKUP(B2397,'Team Data'!$A$1:$E$659,3,FALSE())</f>
        <v>18</v>
      </c>
      <c r="O2397" s="0" t="n">
        <f aca="false">VLOOKUP(A2397,'Team Data'!$A$1:$E$659,4,FALSE())</f>
        <v>528</v>
      </c>
      <c r="P2397" s="0" t="n">
        <f aca="false">VLOOKUP(A2397,'Team Data'!$A$1:$E$659,5,FALSE())</f>
        <v>460</v>
      </c>
      <c r="Q2397" s="0" t="n">
        <f aca="false">VLOOKUP(B2397,'Team Data'!$A$1:$E$659,4,FALSE())</f>
        <v>547</v>
      </c>
      <c r="R2397" s="0" t="n">
        <f aca="false">VLOOKUP(B2397,'Team Data'!$A$1:$E$659,5,FALSE())</f>
        <v>412</v>
      </c>
      <c r="S2397" s="0" t="n">
        <f aca="false">IF(I2397=1,(MIN(30,(C2397-D2397)))*(M2397/(M2397+N2397))*(Q2397/(Q2397+R2397)),(MAX(-30,(C2397-D2397)))*(N2397/(M2397+N2397))*(R2397/(R2397+Q2397)))</f>
        <v>-2.24508056106832</v>
      </c>
      <c r="T2397" s="0" t="n">
        <f aca="false">IF(J2397=1,(MIN(30,(D2397-C2397)))*(K2397/(K2397+L2397))*(O2397/(O2397+P2397)),(MAX(-30,(D2397-C2397)))*(L2397/(K2397+L2397))*(P2397/(P2397+O2397)))</f>
        <v>2.25455465587045</v>
      </c>
      <c r="U2397" s="7" t="n">
        <v>43098</v>
      </c>
    </row>
    <row r="2398" customFormat="false" ht="15" hidden="false" customHeight="false" outlineLevel="0" collapsed="false">
      <c r="A2398" s="0" t="s">
        <v>137</v>
      </c>
      <c r="B2398" s="0" t="s">
        <v>304</v>
      </c>
      <c r="C2398" s="0" t="n">
        <v>68</v>
      </c>
      <c r="D2398" s="0" t="n">
        <v>78</v>
      </c>
      <c r="E2398" s="0" t="n">
        <v>35</v>
      </c>
      <c r="F2398" s="0" t="n">
        <v>32</v>
      </c>
      <c r="G2398" s="0" t="n">
        <v>11</v>
      </c>
      <c r="H2398" s="0" t="n">
        <v>11</v>
      </c>
      <c r="I2398" s="0" t="n">
        <v>0</v>
      </c>
      <c r="J2398" s="0" t="n">
        <v>1</v>
      </c>
      <c r="K2398" s="0" t="n">
        <f aca="false">VLOOKUP(A2398,'Team Data'!$A$1:$E$659,2,FALSE())</f>
        <v>17</v>
      </c>
      <c r="L2398" s="0" t="n">
        <f aca="false">VLOOKUP(A2398,'Team Data'!$A$1:$E$659,3,FALSE())</f>
        <v>17</v>
      </c>
      <c r="M2398" s="0" t="n">
        <f aca="false">VLOOKUP(B2398,'Team Data'!$A$1:$E$659,2,FALSE())</f>
        <v>22</v>
      </c>
      <c r="N2398" s="0" t="n">
        <f aca="false">VLOOKUP(B2398,'Team Data'!$A$1:$E$659,3,FALSE())</f>
        <v>10</v>
      </c>
      <c r="O2398" s="0" t="n">
        <f aca="false">VLOOKUP(A2398,'Team Data'!$A$1:$E$659,4,FALSE())</f>
        <v>609</v>
      </c>
      <c r="P2398" s="0" t="n">
        <f aca="false">VLOOKUP(A2398,'Team Data'!$A$1:$E$659,5,FALSE())</f>
        <v>491</v>
      </c>
      <c r="Q2398" s="0" t="n">
        <f aca="false">VLOOKUP(B2398,'Team Data'!$A$1:$E$659,4,FALSE())</f>
        <v>459</v>
      </c>
      <c r="R2398" s="0" t="n">
        <f aca="false">VLOOKUP(B2398,'Team Data'!$A$1:$E$659,5,FALSE())</f>
        <v>534</v>
      </c>
      <c r="S2398" s="0" t="n">
        <f aca="false">IF(I2398=1,(MIN(30,(C2398-D2398)))*(M2398/(M2398+N2398))*(Q2398/(Q2398+R2398)),(MAX(-30,(C2398-D2398)))*(N2398/(M2398+N2398))*(R2398/(R2398+Q2398)))</f>
        <v>-1.68051359516616</v>
      </c>
      <c r="T2398" s="0" t="n">
        <f aca="false">IF(J2398=1,(MIN(30,(D2398-C2398)))*(K2398/(K2398+L2398))*(O2398/(O2398+P2398)),(MAX(-30,(D2398-C2398)))*(L2398/(K2398+L2398))*(P2398/(P2398+O2398)))</f>
        <v>2.76818181818182</v>
      </c>
      <c r="U2398" s="7" t="n">
        <v>43098</v>
      </c>
    </row>
    <row r="2399" customFormat="false" ht="15" hidden="false" customHeight="false" outlineLevel="0" collapsed="false">
      <c r="A2399" s="0" t="s">
        <v>253</v>
      </c>
      <c r="B2399" s="0" t="s">
        <v>85</v>
      </c>
      <c r="C2399" s="0" t="n">
        <v>61</v>
      </c>
      <c r="D2399" s="0" t="n">
        <v>70</v>
      </c>
      <c r="E2399" s="0" t="n">
        <v>28</v>
      </c>
      <c r="F2399" s="0" t="n">
        <v>32</v>
      </c>
      <c r="G2399" s="0" t="n">
        <v>18</v>
      </c>
      <c r="H2399" s="0" t="n">
        <v>16</v>
      </c>
      <c r="I2399" s="0" t="n">
        <v>0</v>
      </c>
      <c r="J2399" s="0" t="n">
        <v>1</v>
      </c>
      <c r="K2399" s="0" t="n">
        <f aca="false">VLOOKUP(A2399,'Team Data'!$A$1:$E$659,2,FALSE())</f>
        <v>14</v>
      </c>
      <c r="L2399" s="0" t="n">
        <f aca="false">VLOOKUP(A2399,'Team Data'!$A$1:$E$659,3,FALSE())</f>
        <v>18</v>
      </c>
      <c r="M2399" s="0" t="n">
        <f aca="false">VLOOKUP(B2399,'Team Data'!$A$1:$E$659,2,FALSE())</f>
        <v>17</v>
      </c>
      <c r="N2399" s="0" t="n">
        <f aca="false">VLOOKUP(B2399,'Team Data'!$A$1:$E$659,3,FALSE())</f>
        <v>16</v>
      </c>
      <c r="O2399" s="0" t="n">
        <f aca="false">VLOOKUP(A2399,'Team Data'!$A$1:$E$659,4,FALSE())</f>
        <v>470</v>
      </c>
      <c r="P2399" s="0" t="n">
        <f aca="false">VLOOKUP(A2399,'Team Data'!$A$1:$E$659,5,FALSE())</f>
        <v>557</v>
      </c>
      <c r="Q2399" s="0" t="n">
        <f aca="false">VLOOKUP(B2399,'Team Data'!$A$1:$E$659,4,FALSE())</f>
        <v>536</v>
      </c>
      <c r="R2399" s="0" t="n">
        <f aca="false">VLOOKUP(B2399,'Team Data'!$A$1:$E$659,5,FALSE())</f>
        <v>539</v>
      </c>
      <c r="S2399" s="0" t="n">
        <f aca="false">IF(I2399=1,(MIN(30,(C2399-D2399)))*(M2399/(M2399+N2399))*(Q2399/(Q2399+R2399)),(MAX(-30,(C2399-D2399)))*(N2399/(M2399+N2399))*(R2399/(R2399+Q2399)))</f>
        <v>-2.18790697674419</v>
      </c>
      <c r="T2399" s="0" t="n">
        <f aca="false">IF(J2399=1,(MIN(30,(D2399-C2399)))*(K2399/(K2399+L2399))*(O2399/(O2399+P2399)),(MAX(-30,(D2399-C2399)))*(L2399/(K2399+L2399))*(P2399/(P2399+O2399)))</f>
        <v>1.8019717624148</v>
      </c>
      <c r="U2399" s="7" t="n">
        <v>43098</v>
      </c>
    </row>
    <row r="2400" customFormat="false" ht="15" hidden="false" customHeight="false" outlineLevel="0" collapsed="false">
      <c r="A2400" s="0" t="s">
        <v>499</v>
      </c>
      <c r="B2400" s="0" t="s">
        <v>130</v>
      </c>
      <c r="C2400" s="0" t="n">
        <v>60</v>
      </c>
      <c r="D2400" s="0" t="n">
        <v>81</v>
      </c>
      <c r="E2400" s="0" t="n">
        <v>31</v>
      </c>
      <c r="F2400" s="0" t="n">
        <v>49</v>
      </c>
      <c r="G2400" s="0" t="n">
        <v>16</v>
      </c>
      <c r="H2400" s="0" t="n">
        <v>17</v>
      </c>
      <c r="I2400" s="0" t="n">
        <v>0</v>
      </c>
      <c r="J2400" s="0" t="n">
        <v>1</v>
      </c>
      <c r="K2400" s="0" t="n">
        <f aca="false">VLOOKUP(A2400,'Team Data'!$A$1:$E$659,2,FALSE())</f>
        <v>0</v>
      </c>
      <c r="L2400" s="0" t="n">
        <f aca="false">VLOOKUP(A2400,'Team Data'!$A$1:$E$659,3,FALSE())</f>
        <v>2</v>
      </c>
      <c r="M2400" s="0" t="n">
        <f aca="false">VLOOKUP(B2400,'Team Data'!$A$1:$E$659,2,FALSE())</f>
        <v>15</v>
      </c>
      <c r="N2400" s="0" t="n">
        <f aca="false">VLOOKUP(B2400,'Team Data'!$A$1:$E$659,3,FALSE())</f>
        <v>18</v>
      </c>
      <c r="O2400" s="0" t="n">
        <f aca="false">VLOOKUP(A2400,'Team Data'!$A$1:$E$659,4,FALSE())</f>
        <v>30</v>
      </c>
      <c r="P2400" s="0" t="n">
        <f aca="false">VLOOKUP(A2400,'Team Data'!$A$1:$E$659,5,FALSE())</f>
        <v>34</v>
      </c>
      <c r="Q2400" s="0" t="n">
        <f aca="false">VLOOKUP(B2400,'Team Data'!$A$1:$E$659,4,FALSE())</f>
        <v>463</v>
      </c>
      <c r="R2400" s="0" t="n">
        <f aca="false">VLOOKUP(B2400,'Team Data'!$A$1:$E$659,5,FALSE())</f>
        <v>494</v>
      </c>
      <c r="S2400" s="0" t="n">
        <f aca="false">IF(I2400=1,(MIN(30,(C2400-D2400)))*(M2400/(M2400+N2400))*(Q2400/(Q2400+R2400)),(MAX(-30,(C2400-D2400)))*(N2400/(M2400+N2400))*(R2400/(R2400+Q2400)))</f>
        <v>-5.91279566828156</v>
      </c>
      <c r="T2400" s="0" t="n">
        <f aca="false">IF(J2400=1,(MIN(30,(D2400-C2400)))*(K2400/(K2400+L2400))*(O2400/(O2400+P2400)),(MAX(-30,(D2400-C2400)))*(L2400/(K2400+L2400))*(P2400/(P2400+O2400)))</f>
        <v>0</v>
      </c>
      <c r="U2400" s="7" t="n">
        <v>43098</v>
      </c>
    </row>
    <row r="2401" customFormat="false" ht="15" hidden="false" customHeight="false" outlineLevel="0" collapsed="false">
      <c r="A2401" s="0" t="s">
        <v>301</v>
      </c>
      <c r="B2401" s="0" t="s">
        <v>287</v>
      </c>
      <c r="C2401" s="0" t="n">
        <v>85</v>
      </c>
      <c r="D2401" s="0" t="n">
        <v>75</v>
      </c>
      <c r="E2401" s="0" t="n">
        <v>29</v>
      </c>
      <c r="F2401" s="0" t="n">
        <v>33</v>
      </c>
      <c r="G2401" s="0" t="n">
        <v>10</v>
      </c>
      <c r="H2401" s="0" t="n">
        <v>12</v>
      </c>
      <c r="I2401" s="0" t="n">
        <v>1</v>
      </c>
      <c r="J2401" s="0" t="n">
        <v>0</v>
      </c>
      <c r="K2401" s="0" t="n">
        <f aca="false">VLOOKUP(A2401,'Team Data'!$A$1:$E$659,2,FALSE())</f>
        <v>14</v>
      </c>
      <c r="L2401" s="0" t="n">
        <f aca="false">VLOOKUP(A2401,'Team Data'!$A$1:$E$659,3,FALSE())</f>
        <v>17</v>
      </c>
      <c r="M2401" s="0" t="n">
        <f aca="false">VLOOKUP(B2401,'Team Data'!$A$1:$E$659,2,FALSE())</f>
        <v>15</v>
      </c>
      <c r="N2401" s="0" t="n">
        <f aca="false">VLOOKUP(B2401,'Team Data'!$A$1:$E$659,3,FALSE())</f>
        <v>16</v>
      </c>
      <c r="O2401" s="0" t="n">
        <f aca="false">VLOOKUP(A2401,'Team Data'!$A$1:$E$659,4,FALSE())</f>
        <v>549</v>
      </c>
      <c r="P2401" s="0" t="n">
        <f aca="false">VLOOKUP(A2401,'Team Data'!$A$1:$E$659,5,FALSE())</f>
        <v>466</v>
      </c>
      <c r="Q2401" s="0" t="n">
        <f aca="false">VLOOKUP(B2401,'Team Data'!$A$1:$E$659,4,FALSE())</f>
        <v>605</v>
      </c>
      <c r="R2401" s="0" t="n">
        <f aca="false">VLOOKUP(B2401,'Team Data'!$A$1:$E$659,5,FALSE())</f>
        <v>410</v>
      </c>
      <c r="S2401" s="0" t="n">
        <f aca="false">IF(I2401=1,(MIN(30,(C2401-D2401)))*(M2401/(M2401+N2401))*(Q2401/(Q2401+R2401)),(MAX(-30,(C2401-D2401)))*(N2401/(M2401+N2401))*(R2401/(R2401+Q2401)))</f>
        <v>2.88415699984109</v>
      </c>
      <c r="T2401" s="0" t="n">
        <f aca="false">IF(J2401=1,(MIN(30,(D2401-C2401)))*(K2401/(K2401+L2401))*(O2401/(O2401+P2401)),(MAX(-30,(D2401-C2401)))*(L2401/(K2401+L2401))*(P2401/(P2401+O2401)))</f>
        <v>-2.51771809947561</v>
      </c>
      <c r="U2401" s="7" t="n">
        <v>43098</v>
      </c>
    </row>
    <row r="2402" customFormat="false" ht="15" hidden="false" customHeight="false" outlineLevel="0" collapsed="false">
      <c r="A2402" s="0" t="s">
        <v>234</v>
      </c>
      <c r="B2402" s="0" t="s">
        <v>280</v>
      </c>
      <c r="C2402" s="0" t="n">
        <v>94</v>
      </c>
      <c r="D2402" s="0" t="n">
        <v>72</v>
      </c>
      <c r="E2402" s="0" t="n">
        <v>37</v>
      </c>
      <c r="F2402" s="0" t="n">
        <v>33</v>
      </c>
      <c r="G2402" s="0" t="n">
        <v>10</v>
      </c>
      <c r="H2402" s="0" t="n">
        <v>11</v>
      </c>
      <c r="I2402" s="0" t="n">
        <v>1</v>
      </c>
      <c r="J2402" s="0" t="n">
        <v>0</v>
      </c>
      <c r="K2402" s="0" t="n">
        <f aca="false">VLOOKUP(A2402,'Team Data'!$A$1:$E$659,2,FALSE())</f>
        <v>19</v>
      </c>
      <c r="L2402" s="0" t="n">
        <f aca="false">VLOOKUP(A2402,'Team Data'!$A$1:$E$659,3,FALSE())</f>
        <v>13</v>
      </c>
      <c r="M2402" s="0" t="n">
        <f aca="false">VLOOKUP(B2402,'Team Data'!$A$1:$E$659,2,FALSE())</f>
        <v>16</v>
      </c>
      <c r="N2402" s="0" t="n">
        <f aca="false">VLOOKUP(B2402,'Team Data'!$A$1:$E$659,3,FALSE())</f>
        <v>17</v>
      </c>
      <c r="O2402" s="0" t="n">
        <f aca="false">VLOOKUP(A2402,'Team Data'!$A$1:$E$659,4,FALSE())</f>
        <v>655</v>
      </c>
      <c r="P2402" s="0" t="n">
        <f aca="false">VLOOKUP(A2402,'Team Data'!$A$1:$E$659,5,FALSE())</f>
        <v>411</v>
      </c>
      <c r="Q2402" s="0" t="n">
        <f aca="false">VLOOKUP(B2402,'Team Data'!$A$1:$E$659,4,FALSE())</f>
        <v>652</v>
      </c>
      <c r="R2402" s="0" t="n">
        <f aca="false">VLOOKUP(B2402,'Team Data'!$A$1:$E$659,5,FALSE())</f>
        <v>412</v>
      </c>
      <c r="S2402" s="0" t="n">
        <f aca="false">IF(I2402=1,(MIN(30,(C2402-D2402)))*(M2402/(M2402+N2402))*(Q2402/(Q2402+R2402)),(MAX(-30,(C2402-D2402)))*(N2402/(M2402+N2402))*(R2402/(R2402+Q2402)))</f>
        <v>6.53634085213033</v>
      </c>
      <c r="T2402" s="0" t="n">
        <f aca="false">IF(J2402=1,(MIN(30,(D2402-C2402)))*(K2402/(K2402+L2402))*(O2402/(O2402+P2402)),(MAX(-30,(D2402-C2402)))*(L2402/(K2402+L2402))*(P2402/(P2402+O2402)))</f>
        <v>-3.44588414634146</v>
      </c>
      <c r="U2402" s="7" t="n">
        <v>43098</v>
      </c>
    </row>
    <row r="2403" customFormat="false" ht="15" hidden="false" customHeight="false" outlineLevel="0" collapsed="false">
      <c r="A2403" s="0" t="s">
        <v>275</v>
      </c>
      <c r="B2403" s="0" t="s">
        <v>160</v>
      </c>
      <c r="C2403" s="0" t="n">
        <v>66</v>
      </c>
      <c r="D2403" s="0" t="n">
        <v>85</v>
      </c>
      <c r="E2403" s="0" t="n">
        <v>26</v>
      </c>
      <c r="F2403" s="0" t="n">
        <v>47</v>
      </c>
      <c r="G2403" s="0" t="n">
        <v>15</v>
      </c>
      <c r="H2403" s="0" t="n">
        <v>16</v>
      </c>
      <c r="I2403" s="0" t="n">
        <v>0</v>
      </c>
      <c r="J2403" s="0" t="n">
        <v>1</v>
      </c>
      <c r="K2403" s="0" t="n">
        <f aca="false">VLOOKUP(A2403,'Team Data'!$A$1:$E$659,2,FALSE())</f>
        <v>16</v>
      </c>
      <c r="L2403" s="0" t="n">
        <f aca="false">VLOOKUP(A2403,'Team Data'!$A$1:$E$659,3,FALSE())</f>
        <v>18</v>
      </c>
      <c r="M2403" s="0" t="n">
        <f aca="false">VLOOKUP(B2403,'Team Data'!$A$1:$E$659,2,FALSE())</f>
        <v>25</v>
      </c>
      <c r="N2403" s="0" t="n">
        <f aca="false">VLOOKUP(B2403,'Team Data'!$A$1:$E$659,3,FALSE())</f>
        <v>11</v>
      </c>
      <c r="O2403" s="0" t="n">
        <f aca="false">VLOOKUP(A2403,'Team Data'!$A$1:$E$659,4,FALSE())</f>
        <v>559</v>
      </c>
      <c r="P2403" s="0" t="n">
        <f aca="false">VLOOKUP(A2403,'Team Data'!$A$1:$E$659,5,FALSE())</f>
        <v>460</v>
      </c>
      <c r="Q2403" s="0" t="n">
        <f aca="false">VLOOKUP(B2403,'Team Data'!$A$1:$E$659,4,FALSE())</f>
        <v>620</v>
      </c>
      <c r="R2403" s="0" t="n">
        <f aca="false">VLOOKUP(B2403,'Team Data'!$A$1:$E$659,5,FALSE())</f>
        <v>535</v>
      </c>
      <c r="S2403" s="0" t="n">
        <f aca="false">IF(I2403=1,(MIN(30,(C2403-D2403)))*(M2403/(M2403+N2403))*(Q2403/(Q2403+R2403)),(MAX(-30,(C2403-D2403)))*(N2403/(M2403+N2403))*(R2403/(R2403+Q2403)))</f>
        <v>-2.68915343915344</v>
      </c>
      <c r="T2403" s="0" t="n">
        <f aca="false">IF(J2403=1,(MIN(30,(D2403-C2403)))*(K2403/(K2403+L2403))*(O2403/(O2403+P2403)),(MAX(-30,(D2403-C2403)))*(L2403/(K2403+L2403))*(P2403/(P2403+O2403)))</f>
        <v>4.90492408936097</v>
      </c>
      <c r="U2403" s="7" t="n">
        <v>43098</v>
      </c>
    </row>
    <row r="2404" customFormat="false" ht="15" hidden="false" customHeight="false" outlineLevel="0" collapsed="false">
      <c r="A2404" s="0" t="s">
        <v>115</v>
      </c>
      <c r="B2404" s="0" t="s">
        <v>271</v>
      </c>
      <c r="C2404" s="0" t="n">
        <v>79</v>
      </c>
      <c r="D2404" s="0" t="n">
        <v>60</v>
      </c>
      <c r="E2404" s="0" t="n">
        <v>43</v>
      </c>
      <c r="F2404" s="0" t="n">
        <v>35</v>
      </c>
      <c r="G2404" s="0" t="n">
        <v>11</v>
      </c>
      <c r="H2404" s="0" t="n">
        <v>13</v>
      </c>
      <c r="I2404" s="0" t="n">
        <v>1</v>
      </c>
      <c r="J2404" s="0" t="n">
        <v>0</v>
      </c>
      <c r="K2404" s="0" t="n">
        <f aca="false">VLOOKUP(A2404,'Team Data'!$A$1:$E$659,2,FALSE())</f>
        <v>27</v>
      </c>
      <c r="L2404" s="0" t="n">
        <f aca="false">VLOOKUP(A2404,'Team Data'!$A$1:$E$659,3,FALSE())</f>
        <v>8</v>
      </c>
      <c r="M2404" s="0" t="n">
        <f aca="false">VLOOKUP(B2404,'Team Data'!$A$1:$E$659,2,FALSE())</f>
        <v>10</v>
      </c>
      <c r="N2404" s="0" t="n">
        <f aca="false">VLOOKUP(B2404,'Team Data'!$A$1:$E$659,3,FALSE())</f>
        <v>22</v>
      </c>
      <c r="O2404" s="0" t="n">
        <f aca="false">VLOOKUP(A2404,'Team Data'!$A$1:$E$659,4,FALSE())</f>
        <v>625</v>
      </c>
      <c r="P2404" s="0" t="n">
        <f aca="false">VLOOKUP(A2404,'Team Data'!$A$1:$E$659,5,FALSE())</f>
        <v>506</v>
      </c>
      <c r="Q2404" s="0" t="n">
        <f aca="false">VLOOKUP(B2404,'Team Data'!$A$1:$E$659,4,FALSE())</f>
        <v>525</v>
      </c>
      <c r="R2404" s="0" t="n">
        <f aca="false">VLOOKUP(B2404,'Team Data'!$A$1:$E$659,5,FALSE())</f>
        <v>506</v>
      </c>
      <c r="S2404" s="0" t="n">
        <f aca="false">IF(I2404=1,(MIN(30,(C2404-D2404)))*(M2404/(M2404+N2404))*(Q2404/(Q2404+R2404)),(MAX(-30,(C2404-D2404)))*(N2404/(M2404+N2404))*(R2404/(R2404+Q2404)))</f>
        <v>3.02346023278371</v>
      </c>
      <c r="T2404" s="0" t="n">
        <f aca="false">IF(J2404=1,(MIN(30,(D2404-C2404)))*(K2404/(K2404+L2404))*(O2404/(O2404+P2404)),(MAX(-30,(D2404-C2404)))*(L2404/(K2404+L2404))*(P2404/(P2404+O2404)))</f>
        <v>-1.94295819123405</v>
      </c>
      <c r="U2404" s="7" t="n">
        <v>43098</v>
      </c>
    </row>
    <row r="2405" customFormat="false" ht="15" hidden="false" customHeight="false" outlineLevel="0" collapsed="false">
      <c r="A2405" s="0" t="s">
        <v>684</v>
      </c>
      <c r="B2405" s="0" t="s">
        <v>236</v>
      </c>
      <c r="C2405" s="0" t="n">
        <v>93</v>
      </c>
      <c r="D2405" s="0" t="n">
        <v>99</v>
      </c>
      <c r="E2405" s="0" t="n">
        <v>39</v>
      </c>
      <c r="F2405" s="0" t="n">
        <v>33</v>
      </c>
      <c r="G2405" s="0" t="n">
        <v>13</v>
      </c>
      <c r="H2405" s="0" t="n">
        <v>11</v>
      </c>
      <c r="I2405" s="0" t="n">
        <v>0</v>
      </c>
      <c r="J2405" s="0" t="n">
        <v>1</v>
      </c>
      <c r="K2405" s="0" t="n">
        <f aca="false">VLOOKUP(A2405,'Team Data'!$A$1:$E$659,2,FALSE())</f>
        <v>0</v>
      </c>
      <c r="L2405" s="0" t="n">
        <f aca="false">VLOOKUP(A2405,'Team Data'!$A$1:$E$659,3,FALSE())</f>
        <v>1</v>
      </c>
      <c r="M2405" s="0" t="n">
        <f aca="false">VLOOKUP(B2405,'Team Data'!$A$1:$E$659,2,FALSE())</f>
        <v>18</v>
      </c>
      <c r="N2405" s="0" t="n">
        <f aca="false">VLOOKUP(B2405,'Team Data'!$A$1:$E$659,3,FALSE())</f>
        <v>15</v>
      </c>
      <c r="O2405" s="0" t="n">
        <f aca="false">VLOOKUP(A2405,'Team Data'!$A$1:$E$659,4,FALSE())</f>
        <v>18</v>
      </c>
      <c r="P2405" s="0" t="n">
        <f aca="false">VLOOKUP(A2405,'Team Data'!$A$1:$E$659,5,FALSE())</f>
        <v>15</v>
      </c>
      <c r="Q2405" s="0" t="n">
        <f aca="false">VLOOKUP(B2405,'Team Data'!$A$1:$E$659,4,FALSE())</f>
        <v>473</v>
      </c>
      <c r="R2405" s="0" t="n">
        <f aca="false">VLOOKUP(B2405,'Team Data'!$A$1:$E$659,5,FALSE())</f>
        <v>475</v>
      </c>
      <c r="S2405" s="0" t="n">
        <f aca="false">IF(I2405=1,(MIN(30,(C2405-D2405)))*(M2405/(M2405+N2405))*(Q2405/(Q2405+R2405)),(MAX(-30,(C2405-D2405)))*(N2405/(M2405+N2405))*(R2405/(R2405+Q2405)))</f>
        <v>-1.36651323360184</v>
      </c>
      <c r="T2405" s="0" t="n">
        <f aca="false">IF(J2405=1,(MIN(30,(D2405-C2405)))*(K2405/(K2405+L2405))*(O2405/(O2405+P2405)),(MAX(-30,(D2405-C2405)))*(L2405/(K2405+L2405))*(P2405/(P2405+O2405)))</f>
        <v>0</v>
      </c>
      <c r="U2405" s="7" t="n">
        <v>43098</v>
      </c>
    </row>
    <row r="2406" customFormat="false" ht="15" hidden="false" customHeight="false" outlineLevel="0" collapsed="false">
      <c r="A2406" s="0" t="s">
        <v>289</v>
      </c>
      <c r="B2406" s="0" t="s">
        <v>322</v>
      </c>
      <c r="C2406" s="0" t="n">
        <v>60</v>
      </c>
      <c r="D2406" s="0" t="n">
        <v>63</v>
      </c>
      <c r="E2406" s="0" t="n">
        <v>39</v>
      </c>
      <c r="F2406" s="0" t="n">
        <v>42</v>
      </c>
      <c r="G2406" s="0" t="n">
        <v>17</v>
      </c>
      <c r="H2406" s="0" t="n">
        <v>11</v>
      </c>
      <c r="I2406" s="0" t="n">
        <v>0</v>
      </c>
      <c r="J2406" s="0" t="n">
        <v>1</v>
      </c>
      <c r="K2406" s="0" t="n">
        <f aca="false">VLOOKUP(A2406,'Team Data'!$A$1:$E$659,2,FALSE())</f>
        <v>15</v>
      </c>
      <c r="L2406" s="0" t="n">
        <f aca="false">VLOOKUP(A2406,'Team Data'!$A$1:$E$659,3,FALSE())</f>
        <v>15</v>
      </c>
      <c r="M2406" s="0" t="n">
        <f aca="false">VLOOKUP(B2406,'Team Data'!$A$1:$E$659,2,FALSE())</f>
        <v>10</v>
      </c>
      <c r="N2406" s="0" t="n">
        <f aca="false">VLOOKUP(B2406,'Team Data'!$A$1:$E$659,3,FALSE())</f>
        <v>21</v>
      </c>
      <c r="O2406" s="0" t="n">
        <f aca="false">VLOOKUP(A2406,'Team Data'!$A$1:$E$659,4,FALSE())</f>
        <v>479</v>
      </c>
      <c r="P2406" s="0" t="n">
        <f aca="false">VLOOKUP(A2406,'Team Data'!$A$1:$E$659,5,FALSE())</f>
        <v>436</v>
      </c>
      <c r="Q2406" s="0" t="n">
        <f aca="false">VLOOKUP(B2406,'Team Data'!$A$1:$E$659,4,FALSE())</f>
        <v>453</v>
      </c>
      <c r="R2406" s="0" t="n">
        <f aca="false">VLOOKUP(B2406,'Team Data'!$A$1:$E$659,5,FALSE())</f>
        <v>488</v>
      </c>
      <c r="S2406" s="0" t="n">
        <f aca="false">IF(I2406=1,(MIN(30,(C2406-D2406)))*(M2406/(M2406+N2406))*(Q2406/(Q2406+R2406)),(MAX(-30,(C2406-D2406)))*(N2406/(M2406+N2406))*(R2406/(R2406+Q2406)))</f>
        <v>-1.05392341709232</v>
      </c>
      <c r="T2406" s="0" t="n">
        <f aca="false">IF(J2406=1,(MIN(30,(D2406-C2406)))*(K2406/(K2406+L2406))*(O2406/(O2406+P2406)),(MAX(-30,(D2406-C2406)))*(L2406/(K2406+L2406))*(P2406/(P2406+O2406)))</f>
        <v>0.785245901639344</v>
      </c>
      <c r="U2406" s="7" t="n">
        <v>43098</v>
      </c>
    </row>
    <row r="2407" customFormat="false" ht="15" hidden="false" customHeight="false" outlineLevel="0" collapsed="false">
      <c r="A2407" s="0" t="s">
        <v>428</v>
      </c>
      <c r="B2407" s="0" t="s">
        <v>318</v>
      </c>
      <c r="C2407" s="0" t="n">
        <v>60</v>
      </c>
      <c r="D2407" s="0" t="n">
        <v>101</v>
      </c>
      <c r="E2407" s="0" t="n">
        <v>33</v>
      </c>
      <c r="F2407" s="0" t="n">
        <v>63</v>
      </c>
      <c r="G2407" s="0" t="n">
        <v>11</v>
      </c>
      <c r="H2407" s="0" t="n">
        <v>19</v>
      </c>
      <c r="I2407" s="0" t="n">
        <v>0</v>
      </c>
      <c r="J2407" s="0" t="n">
        <v>1</v>
      </c>
      <c r="K2407" s="0" t="n">
        <f aca="false">VLOOKUP(A2407,'Team Data'!$A$1:$E$659,2,FALSE())</f>
        <v>0</v>
      </c>
      <c r="L2407" s="0" t="n">
        <f aca="false">VLOOKUP(A2407,'Team Data'!$A$1:$E$659,3,FALSE())</f>
        <v>2</v>
      </c>
      <c r="M2407" s="0" t="n">
        <f aca="false">VLOOKUP(B2407,'Team Data'!$A$1:$E$659,2,FALSE())</f>
        <v>11</v>
      </c>
      <c r="N2407" s="0" t="n">
        <f aca="false">VLOOKUP(B2407,'Team Data'!$A$1:$E$659,3,FALSE())</f>
        <v>21</v>
      </c>
      <c r="O2407" s="0" t="n">
        <f aca="false">VLOOKUP(A2407,'Team Data'!$A$1:$E$659,4,FALSE())</f>
        <v>31</v>
      </c>
      <c r="P2407" s="0" t="n">
        <f aca="false">VLOOKUP(A2407,'Team Data'!$A$1:$E$659,5,FALSE())</f>
        <v>36</v>
      </c>
      <c r="Q2407" s="0" t="n">
        <f aca="false">VLOOKUP(B2407,'Team Data'!$A$1:$E$659,4,FALSE())</f>
        <v>542</v>
      </c>
      <c r="R2407" s="0" t="n">
        <f aca="false">VLOOKUP(B2407,'Team Data'!$A$1:$E$659,5,FALSE())</f>
        <v>440</v>
      </c>
      <c r="S2407" s="0" t="n">
        <f aca="false">IF(I2407=1,(MIN(30,(C2407-D2407)))*(M2407/(M2407+N2407))*(Q2407/(Q2407+R2407)),(MAX(-30,(C2407-D2407)))*(N2407/(M2407+N2407))*(R2407/(R2407+Q2407)))</f>
        <v>-8.82128309572302</v>
      </c>
      <c r="T2407" s="0" t="n">
        <f aca="false">IF(J2407=1,(MIN(30,(D2407-C2407)))*(K2407/(K2407+L2407))*(O2407/(O2407+P2407)),(MAX(-30,(D2407-C2407)))*(L2407/(K2407+L2407))*(P2407/(P2407+O2407)))</f>
        <v>0</v>
      </c>
      <c r="U2407" s="7" t="n">
        <v>43098</v>
      </c>
    </row>
    <row r="2408" customFormat="false" ht="15" hidden="false" customHeight="false" outlineLevel="0" collapsed="false">
      <c r="A2408" s="0" t="s">
        <v>186</v>
      </c>
      <c r="B2408" s="0" t="s">
        <v>37</v>
      </c>
      <c r="C2408" s="0" t="n">
        <v>81</v>
      </c>
      <c r="D2408" s="0" t="n">
        <v>86</v>
      </c>
      <c r="E2408" s="0" t="n">
        <v>43</v>
      </c>
      <c r="F2408" s="0" t="n">
        <v>44</v>
      </c>
      <c r="G2408" s="0" t="n">
        <v>13</v>
      </c>
      <c r="H2408" s="0" t="n">
        <v>12</v>
      </c>
      <c r="I2408" s="0" t="n">
        <v>0</v>
      </c>
      <c r="J2408" s="0" t="n">
        <v>1</v>
      </c>
      <c r="K2408" s="0" t="n">
        <f aca="false">VLOOKUP(A2408,'Team Data'!$A$1:$E$659,2,FALSE())</f>
        <v>14</v>
      </c>
      <c r="L2408" s="0" t="n">
        <f aca="false">VLOOKUP(A2408,'Team Data'!$A$1:$E$659,3,FALSE())</f>
        <v>16</v>
      </c>
      <c r="M2408" s="0" t="n">
        <f aca="false">VLOOKUP(B2408,'Team Data'!$A$1:$E$659,2,FALSE())</f>
        <v>27</v>
      </c>
      <c r="N2408" s="0" t="n">
        <f aca="false">VLOOKUP(B2408,'Team Data'!$A$1:$E$659,3,FALSE())</f>
        <v>9</v>
      </c>
      <c r="O2408" s="0" t="n">
        <f aca="false">VLOOKUP(A2408,'Team Data'!$A$1:$E$659,4,FALSE())</f>
        <v>451</v>
      </c>
      <c r="P2408" s="0" t="n">
        <f aca="false">VLOOKUP(A2408,'Team Data'!$A$1:$E$659,5,FALSE())</f>
        <v>468</v>
      </c>
      <c r="Q2408" s="0" t="n">
        <f aca="false">VLOOKUP(B2408,'Team Data'!$A$1:$E$659,4,FALSE())</f>
        <v>662</v>
      </c>
      <c r="R2408" s="0" t="n">
        <f aca="false">VLOOKUP(B2408,'Team Data'!$A$1:$E$659,5,FALSE())</f>
        <v>509</v>
      </c>
      <c r="S2408" s="0" t="n">
        <f aca="false">IF(I2408=1,(MIN(30,(C2408-D2408)))*(M2408/(M2408+N2408))*(Q2408/(Q2408+R2408)),(MAX(-30,(C2408-D2408)))*(N2408/(M2408+N2408))*(R2408/(R2408+Q2408)))</f>
        <v>-0.5433390264731</v>
      </c>
      <c r="T2408" s="0" t="n">
        <f aca="false">IF(J2408=1,(MIN(30,(D2408-C2408)))*(K2408/(K2408+L2408))*(O2408/(O2408+P2408)),(MAX(-30,(D2408-C2408)))*(L2408/(K2408+L2408))*(P2408/(P2408+O2408)))</f>
        <v>1.14508523757708</v>
      </c>
      <c r="U2408" s="7" t="n">
        <v>43098</v>
      </c>
    </row>
    <row r="2409" customFormat="false" ht="15" hidden="false" customHeight="false" outlineLevel="0" collapsed="false">
      <c r="A2409" s="0" t="s">
        <v>123</v>
      </c>
      <c r="B2409" s="0" t="s">
        <v>164</v>
      </c>
      <c r="C2409" s="0" t="n">
        <v>62</v>
      </c>
      <c r="D2409" s="0" t="n">
        <v>85</v>
      </c>
      <c r="E2409" s="0" t="n">
        <v>34</v>
      </c>
      <c r="F2409" s="0" t="n">
        <v>47</v>
      </c>
      <c r="G2409" s="0" t="n">
        <v>11</v>
      </c>
      <c r="H2409" s="0" t="n">
        <v>14</v>
      </c>
      <c r="I2409" s="0" t="n">
        <v>0</v>
      </c>
      <c r="J2409" s="0" t="n">
        <v>1</v>
      </c>
      <c r="K2409" s="0" t="n">
        <f aca="false">VLOOKUP(A2409,'Team Data'!$A$1:$E$659,2,FALSE())</f>
        <v>7</v>
      </c>
      <c r="L2409" s="0" t="n">
        <f aca="false">VLOOKUP(A2409,'Team Data'!$A$1:$E$659,3,FALSE())</f>
        <v>21</v>
      </c>
      <c r="M2409" s="0" t="n">
        <f aca="false">VLOOKUP(B2409,'Team Data'!$A$1:$E$659,2,FALSE())</f>
        <v>11</v>
      </c>
      <c r="N2409" s="0" t="n">
        <f aca="false">VLOOKUP(B2409,'Team Data'!$A$1:$E$659,3,FALSE())</f>
        <v>17</v>
      </c>
      <c r="O2409" s="0" t="n">
        <f aca="false">VLOOKUP(A2409,'Team Data'!$A$1:$E$659,4,FALSE())</f>
        <v>401</v>
      </c>
      <c r="P2409" s="0" t="n">
        <f aca="false">VLOOKUP(A2409,'Team Data'!$A$1:$E$659,5,FALSE())</f>
        <v>384</v>
      </c>
      <c r="Q2409" s="0" t="n">
        <f aca="false">VLOOKUP(B2409,'Team Data'!$A$1:$E$659,4,FALSE())</f>
        <v>411</v>
      </c>
      <c r="R2409" s="0" t="n">
        <f aca="false">VLOOKUP(B2409,'Team Data'!$A$1:$E$659,5,FALSE())</f>
        <v>413</v>
      </c>
      <c r="S2409" s="0" t="n">
        <f aca="false">IF(I2409=1,(MIN(30,(C2409-D2409)))*(M2409/(M2409+N2409))*(Q2409/(Q2409+R2409)),(MAX(-30,(C2409-D2409)))*(N2409/(M2409+N2409))*(R2409/(R2409+Q2409)))</f>
        <v>-6.99908980582524</v>
      </c>
      <c r="T2409" s="0" t="n">
        <f aca="false">IF(J2409=1,(MIN(30,(D2409-C2409)))*(K2409/(K2409+L2409))*(O2409/(O2409+P2409)),(MAX(-30,(D2409-C2409)))*(L2409/(K2409+L2409))*(P2409/(P2409+O2409)))</f>
        <v>2.93726114649682</v>
      </c>
      <c r="U2409" s="7" t="n">
        <v>43098</v>
      </c>
    </row>
    <row r="2410" customFormat="false" ht="15" hidden="false" customHeight="false" outlineLevel="0" collapsed="false">
      <c r="A2410" s="0" t="s">
        <v>118</v>
      </c>
      <c r="B2410" s="0" t="s">
        <v>209</v>
      </c>
      <c r="C2410" s="0" t="n">
        <v>59</v>
      </c>
      <c r="D2410" s="0" t="n">
        <v>77</v>
      </c>
      <c r="E2410" s="0" t="n">
        <v>31</v>
      </c>
      <c r="F2410" s="0" t="n">
        <v>38</v>
      </c>
      <c r="G2410" s="0" t="n">
        <v>12</v>
      </c>
      <c r="H2410" s="0" t="n">
        <v>13</v>
      </c>
      <c r="I2410" s="0" t="n">
        <v>0</v>
      </c>
      <c r="J2410" s="0" t="n">
        <v>1</v>
      </c>
      <c r="K2410" s="0" t="n">
        <f aca="false">VLOOKUP(A2410,'Team Data'!$A$1:$E$659,2,FALSE())</f>
        <v>11</v>
      </c>
      <c r="L2410" s="0" t="n">
        <f aca="false">VLOOKUP(A2410,'Team Data'!$A$1:$E$659,3,FALSE())</f>
        <v>19</v>
      </c>
      <c r="M2410" s="0" t="n">
        <f aca="false">VLOOKUP(B2410,'Team Data'!$A$1:$E$659,2,FALSE())</f>
        <v>22</v>
      </c>
      <c r="N2410" s="0" t="n">
        <f aca="false">VLOOKUP(B2410,'Team Data'!$A$1:$E$659,3,FALSE())</f>
        <v>10</v>
      </c>
      <c r="O2410" s="0" t="n">
        <f aca="false">VLOOKUP(A2410,'Team Data'!$A$1:$E$659,4,FALSE())</f>
        <v>459</v>
      </c>
      <c r="P2410" s="0" t="n">
        <f aca="false">VLOOKUP(A2410,'Team Data'!$A$1:$E$659,5,FALSE())</f>
        <v>467</v>
      </c>
      <c r="Q2410" s="0" t="n">
        <f aca="false">VLOOKUP(B2410,'Team Data'!$A$1:$E$659,4,FALSE())</f>
        <v>489</v>
      </c>
      <c r="R2410" s="0" t="n">
        <f aca="false">VLOOKUP(B2410,'Team Data'!$A$1:$E$659,5,FALSE())</f>
        <v>510</v>
      </c>
      <c r="S2410" s="0" t="n">
        <f aca="false">IF(I2410=1,(MIN(30,(C2410-D2410)))*(M2410/(M2410+N2410))*(Q2410/(Q2410+R2410)),(MAX(-30,(C2410-D2410)))*(N2410/(M2410+N2410))*(R2410/(R2410+Q2410)))</f>
        <v>-2.87162162162162</v>
      </c>
      <c r="T2410" s="0" t="n">
        <f aca="false">IF(J2410=1,(MIN(30,(D2410-C2410)))*(K2410/(K2410+L2410))*(O2410/(O2410+P2410)),(MAX(-30,(D2410-C2410)))*(L2410/(K2410+L2410))*(P2410/(P2410+O2410)))</f>
        <v>3.27149028077754</v>
      </c>
      <c r="U2410" s="7" t="n">
        <v>43098</v>
      </c>
    </row>
    <row r="2411" customFormat="false" ht="15" hidden="false" customHeight="false" outlineLevel="0" collapsed="false">
      <c r="A2411" s="0" t="s">
        <v>178</v>
      </c>
      <c r="B2411" s="0" t="s">
        <v>237</v>
      </c>
      <c r="C2411" s="0" t="n">
        <v>76</v>
      </c>
      <c r="D2411" s="0" t="n">
        <v>78</v>
      </c>
      <c r="E2411" s="0" t="n">
        <v>35</v>
      </c>
      <c r="F2411" s="0" t="n">
        <v>32</v>
      </c>
      <c r="G2411" s="0" t="n">
        <v>9</v>
      </c>
      <c r="H2411" s="0" t="n">
        <v>10</v>
      </c>
      <c r="I2411" s="0" t="n">
        <v>0</v>
      </c>
      <c r="J2411" s="0" t="n">
        <v>1</v>
      </c>
      <c r="K2411" s="0" t="n">
        <f aca="false">VLOOKUP(A2411,'Team Data'!$A$1:$E$659,2,FALSE())</f>
        <v>11</v>
      </c>
      <c r="L2411" s="0" t="n">
        <f aca="false">VLOOKUP(A2411,'Team Data'!$A$1:$E$659,3,FALSE())</f>
        <v>20</v>
      </c>
      <c r="M2411" s="0" t="n">
        <f aca="false">VLOOKUP(B2411,'Team Data'!$A$1:$E$659,2,FALSE())</f>
        <v>12</v>
      </c>
      <c r="N2411" s="0" t="n">
        <f aca="false">VLOOKUP(B2411,'Team Data'!$A$1:$E$659,3,FALSE())</f>
        <v>21</v>
      </c>
      <c r="O2411" s="0" t="n">
        <f aca="false">VLOOKUP(A2411,'Team Data'!$A$1:$E$659,4,FALSE())</f>
        <v>548</v>
      </c>
      <c r="P2411" s="0" t="n">
        <f aca="false">VLOOKUP(A2411,'Team Data'!$A$1:$E$659,5,FALSE())</f>
        <v>455</v>
      </c>
      <c r="Q2411" s="0" t="n">
        <f aca="false">VLOOKUP(B2411,'Team Data'!$A$1:$E$659,4,FALSE())</f>
        <v>483</v>
      </c>
      <c r="R2411" s="0" t="n">
        <f aca="false">VLOOKUP(B2411,'Team Data'!$A$1:$E$659,5,FALSE())</f>
        <v>570</v>
      </c>
      <c r="S2411" s="0" t="n">
        <f aca="false">IF(I2411=1,(MIN(30,(C2411-D2411)))*(M2411/(M2411+N2411))*(Q2411/(Q2411+R2411)),(MAX(-30,(C2411-D2411)))*(N2411/(M2411+N2411))*(R2411/(R2411+Q2411)))</f>
        <v>-0.688940688940689</v>
      </c>
      <c r="T2411" s="0" t="n">
        <f aca="false">IF(J2411=1,(MIN(30,(D2411-C2411)))*(K2411/(K2411+L2411))*(O2411/(O2411+P2411)),(MAX(-30,(D2411-C2411)))*(L2411/(K2411+L2411))*(P2411/(P2411+O2411)))</f>
        <v>0.387740005789084</v>
      </c>
      <c r="U2411" s="7" t="n">
        <v>43098</v>
      </c>
    </row>
    <row r="2412" customFormat="false" ht="15" hidden="false" customHeight="false" outlineLevel="0" collapsed="false">
      <c r="A2412" s="0" t="s">
        <v>282</v>
      </c>
      <c r="B2412" s="0" t="s">
        <v>245</v>
      </c>
      <c r="C2412" s="0" t="n">
        <v>62</v>
      </c>
      <c r="D2412" s="0" t="n">
        <v>73</v>
      </c>
      <c r="E2412" s="0" t="n">
        <v>27</v>
      </c>
      <c r="F2412" s="0" t="n">
        <v>32</v>
      </c>
      <c r="G2412" s="0" t="n">
        <v>22</v>
      </c>
      <c r="H2412" s="0" t="n">
        <v>22</v>
      </c>
      <c r="I2412" s="0" t="n">
        <v>0</v>
      </c>
      <c r="J2412" s="0" t="n">
        <v>1</v>
      </c>
      <c r="K2412" s="0" t="n">
        <f aca="false">VLOOKUP(A2412,'Team Data'!$A$1:$E$659,2,FALSE())</f>
        <v>28</v>
      </c>
      <c r="L2412" s="0" t="n">
        <f aca="false">VLOOKUP(A2412,'Team Data'!$A$1:$E$659,3,FALSE())</f>
        <v>7</v>
      </c>
      <c r="M2412" s="0" t="n">
        <f aca="false">VLOOKUP(B2412,'Team Data'!$A$1:$E$659,2,FALSE())</f>
        <v>22</v>
      </c>
      <c r="N2412" s="0" t="n">
        <f aca="false">VLOOKUP(B2412,'Team Data'!$A$1:$E$659,3,FALSE())</f>
        <v>12</v>
      </c>
      <c r="O2412" s="0" t="n">
        <f aca="false">VLOOKUP(A2412,'Team Data'!$A$1:$E$659,4,FALSE())</f>
        <v>478</v>
      </c>
      <c r="P2412" s="0" t="n">
        <f aca="false">VLOOKUP(A2412,'Team Data'!$A$1:$E$659,5,FALSE())</f>
        <v>538</v>
      </c>
      <c r="Q2412" s="0" t="n">
        <f aca="false">VLOOKUP(B2412,'Team Data'!$A$1:$E$659,4,FALSE())</f>
        <v>500</v>
      </c>
      <c r="R2412" s="0" t="n">
        <f aca="false">VLOOKUP(B2412,'Team Data'!$A$1:$E$659,5,FALSE())</f>
        <v>508</v>
      </c>
      <c r="S2412" s="0" t="n">
        <f aca="false">IF(I2412=1,(MIN(30,(C2412-D2412)))*(M2412/(M2412+N2412))*(Q2412/(Q2412+R2412)),(MAX(-30,(C2412-D2412)))*(N2412/(M2412+N2412))*(R2412/(R2412+Q2412)))</f>
        <v>-1.95658263305322</v>
      </c>
      <c r="T2412" s="0" t="n">
        <f aca="false">IF(J2412=1,(MIN(30,(D2412-C2412)))*(K2412/(K2412+L2412))*(O2412/(O2412+P2412)),(MAX(-30,(D2412-C2412)))*(L2412/(K2412+L2412))*(P2412/(P2412+O2412)))</f>
        <v>4.14015748031496</v>
      </c>
      <c r="U2412" s="7" t="n">
        <v>43098</v>
      </c>
    </row>
    <row r="2413" customFormat="false" ht="15" hidden="false" customHeight="false" outlineLevel="0" collapsed="false">
      <c r="A2413" s="0" t="s">
        <v>6</v>
      </c>
      <c r="B2413" s="0" t="s">
        <v>193</v>
      </c>
      <c r="C2413" s="0" t="n">
        <v>74</v>
      </c>
      <c r="D2413" s="0" t="n">
        <v>77</v>
      </c>
      <c r="E2413" s="0" t="n">
        <v>26</v>
      </c>
      <c r="F2413" s="0" t="n">
        <v>33</v>
      </c>
      <c r="G2413" s="0" t="n">
        <v>17</v>
      </c>
      <c r="H2413" s="0" t="n">
        <v>17</v>
      </c>
      <c r="I2413" s="0" t="n">
        <v>0</v>
      </c>
      <c r="J2413" s="0" t="n">
        <v>1</v>
      </c>
      <c r="K2413" s="0" t="n">
        <f aca="false">VLOOKUP(A2413,'Team Data'!$A$1:$E$659,2,FALSE())</f>
        <v>16</v>
      </c>
      <c r="L2413" s="0" t="n">
        <f aca="false">VLOOKUP(A2413,'Team Data'!$A$1:$E$659,3,FALSE())</f>
        <v>16</v>
      </c>
      <c r="M2413" s="0" t="n">
        <f aca="false">VLOOKUP(B2413,'Team Data'!$A$1:$E$659,2,FALSE())</f>
        <v>16</v>
      </c>
      <c r="N2413" s="0" t="n">
        <f aca="false">VLOOKUP(B2413,'Team Data'!$A$1:$E$659,3,FALSE())</f>
        <v>17</v>
      </c>
      <c r="O2413" s="0" t="n">
        <f aca="false">VLOOKUP(A2413,'Team Data'!$A$1:$E$659,4,FALSE())</f>
        <v>459</v>
      </c>
      <c r="P2413" s="0" t="n">
        <f aca="false">VLOOKUP(A2413,'Team Data'!$A$1:$E$659,5,FALSE())</f>
        <v>461</v>
      </c>
      <c r="Q2413" s="0" t="n">
        <f aca="false">VLOOKUP(B2413,'Team Data'!$A$1:$E$659,4,FALSE())</f>
        <v>486</v>
      </c>
      <c r="R2413" s="0" t="n">
        <f aca="false">VLOOKUP(B2413,'Team Data'!$A$1:$E$659,5,FALSE())</f>
        <v>480</v>
      </c>
      <c r="S2413" s="0" t="n">
        <f aca="false">IF(I2413=1,(MIN(30,(C2413-D2413)))*(M2413/(M2413+N2413))*(Q2413/(Q2413+R2413)),(MAX(-30,(C2413-D2413)))*(N2413/(M2413+N2413))*(R2413/(R2413+Q2413)))</f>
        <v>-0.767927724449464</v>
      </c>
      <c r="T2413" s="0" t="n">
        <f aca="false">IF(J2413=1,(MIN(30,(D2413-C2413)))*(K2413/(K2413+L2413))*(O2413/(O2413+P2413)),(MAX(-30,(D2413-C2413)))*(L2413/(K2413+L2413))*(P2413/(P2413+O2413)))</f>
        <v>0.748369565217391</v>
      </c>
      <c r="U2413" s="7" t="n">
        <v>43098</v>
      </c>
    </row>
    <row r="2414" customFormat="false" ht="15" hidden="false" customHeight="false" outlineLevel="0" collapsed="false">
      <c r="A2414" s="0" t="s">
        <v>211</v>
      </c>
      <c r="B2414" s="0" t="s">
        <v>195</v>
      </c>
      <c r="C2414" s="0" t="n">
        <v>46</v>
      </c>
      <c r="D2414" s="0" t="n">
        <v>87</v>
      </c>
      <c r="E2414" s="0" t="n">
        <v>44</v>
      </c>
      <c r="F2414" s="0" t="n">
        <v>40</v>
      </c>
      <c r="G2414" s="0" t="n">
        <v>26</v>
      </c>
      <c r="H2414" s="0" t="n">
        <v>13</v>
      </c>
      <c r="I2414" s="0" t="n">
        <v>0</v>
      </c>
      <c r="J2414" s="0" t="n">
        <v>1</v>
      </c>
      <c r="K2414" s="0" t="n">
        <f aca="false">VLOOKUP(A2414,'Team Data'!$A$1:$E$659,2,FALSE())</f>
        <v>4</v>
      </c>
      <c r="L2414" s="0" t="n">
        <f aca="false">VLOOKUP(A2414,'Team Data'!$A$1:$E$659,3,FALSE())</f>
        <v>25</v>
      </c>
      <c r="M2414" s="0" t="n">
        <f aca="false">VLOOKUP(B2414,'Team Data'!$A$1:$E$659,2,FALSE())</f>
        <v>21</v>
      </c>
      <c r="N2414" s="0" t="n">
        <f aca="false">VLOOKUP(B2414,'Team Data'!$A$1:$E$659,3,FALSE())</f>
        <v>11</v>
      </c>
      <c r="O2414" s="0" t="n">
        <f aca="false">VLOOKUP(A2414,'Team Data'!$A$1:$E$659,4,FALSE())</f>
        <v>425</v>
      </c>
      <c r="P2414" s="0" t="n">
        <f aca="false">VLOOKUP(A2414,'Team Data'!$A$1:$E$659,5,FALSE())</f>
        <v>394</v>
      </c>
      <c r="Q2414" s="0" t="n">
        <f aca="false">VLOOKUP(B2414,'Team Data'!$A$1:$E$659,4,FALSE())</f>
        <v>481</v>
      </c>
      <c r="R2414" s="0" t="n">
        <f aca="false">VLOOKUP(B2414,'Team Data'!$A$1:$E$659,5,FALSE())</f>
        <v>445</v>
      </c>
      <c r="S2414" s="0" t="n">
        <f aca="false">IF(I2414=1,(MIN(30,(C2414-D2414)))*(M2414/(M2414+N2414))*(Q2414/(Q2414+R2414)),(MAX(-30,(C2414-D2414)))*(N2414/(M2414+N2414))*(R2414/(R2414+Q2414)))</f>
        <v>-4.95579103671706</v>
      </c>
      <c r="T2414" s="0" t="n">
        <f aca="false">IF(J2414=1,(MIN(30,(D2414-C2414)))*(K2414/(K2414+L2414))*(O2414/(O2414+P2414)),(MAX(-30,(D2414-C2414)))*(L2414/(K2414+L2414))*(P2414/(P2414+O2414)))</f>
        <v>2.14727800934698</v>
      </c>
      <c r="U2414" s="7" t="n">
        <v>43098</v>
      </c>
    </row>
    <row r="2415" customFormat="false" ht="15" hidden="false" customHeight="false" outlineLevel="0" collapsed="false">
      <c r="A2415" s="0" t="s">
        <v>274</v>
      </c>
      <c r="B2415" s="0" t="s">
        <v>208</v>
      </c>
      <c r="C2415" s="0" t="n">
        <v>56</v>
      </c>
      <c r="D2415" s="0" t="n">
        <v>53</v>
      </c>
      <c r="E2415" s="0" t="n">
        <v>34</v>
      </c>
      <c r="F2415" s="0" t="n">
        <v>36</v>
      </c>
      <c r="G2415" s="0" t="n">
        <v>9</v>
      </c>
      <c r="H2415" s="0" t="n">
        <v>10</v>
      </c>
      <c r="I2415" s="0" t="n">
        <v>1</v>
      </c>
      <c r="J2415" s="0" t="n">
        <v>0</v>
      </c>
      <c r="K2415" s="0" t="n">
        <f aca="false">VLOOKUP(A2415,'Team Data'!$A$1:$E$659,2,FALSE())</f>
        <v>20</v>
      </c>
      <c r="L2415" s="0" t="n">
        <f aca="false">VLOOKUP(A2415,'Team Data'!$A$1:$E$659,3,FALSE())</f>
        <v>13</v>
      </c>
      <c r="M2415" s="0" t="n">
        <f aca="false">VLOOKUP(B2415,'Team Data'!$A$1:$E$659,2,FALSE())</f>
        <v>16</v>
      </c>
      <c r="N2415" s="0" t="n">
        <f aca="false">VLOOKUP(B2415,'Team Data'!$A$1:$E$659,3,FALSE())</f>
        <v>16</v>
      </c>
      <c r="O2415" s="0" t="n">
        <f aca="false">VLOOKUP(A2415,'Team Data'!$A$1:$E$659,4,FALSE())</f>
        <v>571</v>
      </c>
      <c r="P2415" s="0" t="n">
        <f aca="false">VLOOKUP(A2415,'Team Data'!$A$1:$E$659,5,FALSE())</f>
        <v>476</v>
      </c>
      <c r="Q2415" s="0" t="n">
        <f aca="false">VLOOKUP(B2415,'Team Data'!$A$1:$E$659,4,FALSE())</f>
        <v>582</v>
      </c>
      <c r="R2415" s="0" t="n">
        <f aca="false">VLOOKUP(B2415,'Team Data'!$A$1:$E$659,5,FALSE())</f>
        <v>422</v>
      </c>
      <c r="S2415" s="0" t="n">
        <f aca="false">IF(I2415=1,(MIN(30,(C2415-D2415)))*(M2415/(M2415+N2415))*(Q2415/(Q2415+R2415)),(MAX(-30,(C2415-D2415)))*(N2415/(M2415+N2415))*(R2415/(R2415+Q2415)))</f>
        <v>0.869521912350598</v>
      </c>
      <c r="T2415" s="0" t="n">
        <f aca="false">IF(J2415=1,(MIN(30,(D2415-C2415)))*(K2415/(K2415+L2415))*(O2415/(O2415+P2415)),(MAX(-30,(D2415-C2415)))*(L2415/(K2415+L2415))*(P2415/(P2415+O2415)))</f>
        <v>-0.53729269775115</v>
      </c>
      <c r="U2415" s="7" t="n">
        <v>43098</v>
      </c>
    </row>
    <row r="2416" customFormat="false" ht="15" hidden="false" customHeight="false" outlineLevel="0" collapsed="false">
      <c r="A2416" s="0" t="s">
        <v>432</v>
      </c>
      <c r="B2416" s="0" t="s">
        <v>134</v>
      </c>
      <c r="C2416" s="0" t="n">
        <v>58</v>
      </c>
      <c r="D2416" s="0" t="n">
        <v>89</v>
      </c>
      <c r="E2416" s="0" t="n">
        <v>33</v>
      </c>
      <c r="F2416" s="0" t="n">
        <v>39</v>
      </c>
      <c r="G2416" s="0" t="n">
        <v>20</v>
      </c>
      <c r="H2416" s="0" t="n">
        <v>12</v>
      </c>
      <c r="I2416" s="0" t="n">
        <v>0</v>
      </c>
      <c r="J2416" s="0" t="n">
        <v>1</v>
      </c>
      <c r="K2416" s="0" t="n">
        <f aca="false">VLOOKUP(A2416,'Team Data'!$A$1:$E$659,2,FALSE())</f>
        <v>0</v>
      </c>
      <c r="L2416" s="0" t="n">
        <f aca="false">VLOOKUP(A2416,'Team Data'!$A$1:$E$659,3,FALSE())</f>
        <v>2</v>
      </c>
      <c r="M2416" s="0" t="n">
        <f aca="false">VLOOKUP(B2416,'Team Data'!$A$1:$E$659,2,FALSE())</f>
        <v>10</v>
      </c>
      <c r="N2416" s="0" t="n">
        <f aca="false">VLOOKUP(B2416,'Team Data'!$A$1:$E$659,3,FALSE())</f>
        <v>22</v>
      </c>
      <c r="O2416" s="0" t="n">
        <f aca="false">VLOOKUP(A2416,'Team Data'!$A$1:$E$659,4,FALSE())</f>
        <v>21</v>
      </c>
      <c r="P2416" s="0" t="n">
        <f aca="false">VLOOKUP(A2416,'Team Data'!$A$1:$E$659,5,FALSE())</f>
        <v>43</v>
      </c>
      <c r="Q2416" s="0" t="n">
        <f aca="false">VLOOKUP(B2416,'Team Data'!$A$1:$E$659,4,FALSE())</f>
        <v>542</v>
      </c>
      <c r="R2416" s="0" t="n">
        <f aca="false">VLOOKUP(B2416,'Team Data'!$A$1:$E$659,5,FALSE())</f>
        <v>420</v>
      </c>
      <c r="S2416" s="0" t="n">
        <f aca="false">IF(I2416=1,(MIN(30,(C2416-D2416)))*(M2416/(M2416+N2416))*(Q2416/(Q2416+R2416)),(MAX(-30,(C2416-D2416)))*(N2416/(M2416+N2416))*(R2416/(R2416+Q2416)))</f>
        <v>-9.00467775467776</v>
      </c>
      <c r="T2416" s="0" t="n">
        <f aca="false">IF(J2416=1,(MIN(30,(D2416-C2416)))*(K2416/(K2416+L2416))*(O2416/(O2416+P2416)),(MAX(-30,(D2416-C2416)))*(L2416/(K2416+L2416))*(P2416/(P2416+O2416)))</f>
        <v>0</v>
      </c>
      <c r="U2416" s="7" t="n">
        <v>43098</v>
      </c>
    </row>
    <row r="2417" customFormat="false" ht="15" hidden="false" customHeight="false" outlineLevel="0" collapsed="false">
      <c r="A2417" s="0" t="s">
        <v>246</v>
      </c>
      <c r="B2417" s="0" t="s">
        <v>22</v>
      </c>
      <c r="C2417" s="0" t="n">
        <v>58</v>
      </c>
      <c r="D2417" s="0" t="n">
        <v>78</v>
      </c>
      <c r="E2417" s="0" t="n">
        <v>34</v>
      </c>
      <c r="F2417" s="0" t="n">
        <v>42</v>
      </c>
      <c r="G2417" s="0" t="n">
        <v>13</v>
      </c>
      <c r="H2417" s="0" t="n">
        <v>10</v>
      </c>
      <c r="I2417" s="0" t="n">
        <v>0</v>
      </c>
      <c r="J2417" s="0" t="n">
        <v>1</v>
      </c>
      <c r="K2417" s="0" t="n">
        <f aca="false">VLOOKUP(A2417,'Team Data'!$A$1:$E$659,2,FALSE())</f>
        <v>9</v>
      </c>
      <c r="L2417" s="0" t="n">
        <f aca="false">VLOOKUP(A2417,'Team Data'!$A$1:$E$659,3,FALSE())</f>
        <v>21</v>
      </c>
      <c r="M2417" s="0" t="n">
        <f aca="false">VLOOKUP(B2417,'Team Data'!$A$1:$E$659,2,FALSE())</f>
        <v>19</v>
      </c>
      <c r="N2417" s="0" t="n">
        <f aca="false">VLOOKUP(B2417,'Team Data'!$A$1:$E$659,3,FALSE())</f>
        <v>15</v>
      </c>
      <c r="O2417" s="0" t="n">
        <f aca="false">VLOOKUP(A2417,'Team Data'!$A$1:$E$659,4,FALSE())</f>
        <v>497</v>
      </c>
      <c r="P2417" s="0" t="n">
        <f aca="false">VLOOKUP(A2417,'Team Data'!$A$1:$E$659,5,FALSE())</f>
        <v>467</v>
      </c>
      <c r="Q2417" s="0" t="n">
        <f aca="false">VLOOKUP(B2417,'Team Data'!$A$1:$E$659,4,FALSE())</f>
        <v>533</v>
      </c>
      <c r="R2417" s="0" t="n">
        <f aca="false">VLOOKUP(B2417,'Team Data'!$A$1:$E$659,5,FALSE())</f>
        <v>507</v>
      </c>
      <c r="S2417" s="0" t="n">
        <f aca="false">IF(I2417=1,(MIN(30,(C2417-D2417)))*(M2417/(M2417+N2417))*(Q2417/(Q2417+R2417)),(MAX(-30,(C2417-D2417)))*(N2417/(M2417+N2417))*(R2417/(R2417+Q2417)))</f>
        <v>-4.30147058823529</v>
      </c>
      <c r="T2417" s="0" t="n">
        <f aca="false">IF(J2417=1,(MIN(30,(D2417-C2417)))*(K2417/(K2417+L2417))*(O2417/(O2417+P2417)),(MAX(-30,(D2417-C2417)))*(L2417/(K2417+L2417))*(P2417/(P2417+O2417)))</f>
        <v>3.09336099585062</v>
      </c>
      <c r="U2417" s="7" t="n">
        <v>43098</v>
      </c>
    </row>
    <row r="2418" customFormat="false" ht="15" hidden="false" customHeight="false" outlineLevel="0" collapsed="false">
      <c r="A2418" s="0" t="s">
        <v>151</v>
      </c>
      <c r="B2418" s="0" t="s">
        <v>345</v>
      </c>
      <c r="C2418" s="0" t="n">
        <v>68</v>
      </c>
      <c r="D2418" s="0" t="n">
        <v>69</v>
      </c>
      <c r="E2418" s="0" t="n">
        <v>44</v>
      </c>
      <c r="F2418" s="0" t="n">
        <v>40</v>
      </c>
      <c r="G2418" s="0" t="n">
        <v>11</v>
      </c>
      <c r="H2418" s="0" t="n">
        <v>10</v>
      </c>
      <c r="I2418" s="0" t="n">
        <v>0</v>
      </c>
      <c r="J2418" s="0" t="n">
        <v>1</v>
      </c>
      <c r="K2418" s="0" t="n">
        <f aca="false">VLOOKUP(A2418,'Team Data'!$A$1:$E$659,2,FALSE())</f>
        <v>17</v>
      </c>
      <c r="L2418" s="0" t="n">
        <f aca="false">VLOOKUP(A2418,'Team Data'!$A$1:$E$659,3,FALSE())</f>
        <v>16</v>
      </c>
      <c r="M2418" s="0" t="n">
        <f aca="false">VLOOKUP(B2418,'Team Data'!$A$1:$E$659,2,FALSE())</f>
        <v>27</v>
      </c>
      <c r="N2418" s="0" t="n">
        <f aca="false">VLOOKUP(B2418,'Team Data'!$A$1:$E$659,3,FALSE())</f>
        <v>11</v>
      </c>
      <c r="O2418" s="0" t="n">
        <f aca="false">VLOOKUP(A2418,'Team Data'!$A$1:$E$659,4,FALSE())</f>
        <v>557</v>
      </c>
      <c r="P2418" s="0" t="n">
        <f aca="false">VLOOKUP(A2418,'Team Data'!$A$1:$E$659,5,FALSE())</f>
        <v>476</v>
      </c>
      <c r="Q2418" s="0" t="n">
        <f aca="false">VLOOKUP(B2418,'Team Data'!$A$1:$E$659,4,FALSE())</f>
        <v>718</v>
      </c>
      <c r="R2418" s="0" t="n">
        <f aca="false">VLOOKUP(B2418,'Team Data'!$A$1:$E$659,5,FALSE())</f>
        <v>515</v>
      </c>
      <c r="S2418" s="0" t="n">
        <f aca="false">IF(I2418=1,(MIN(30,(C2418-D2418)))*(M2418/(M2418+N2418))*(Q2418/(Q2418+R2418)),(MAX(-30,(C2418-D2418)))*(N2418/(M2418+N2418))*(R2418/(R2418+Q2418)))</f>
        <v>-0.120907499893286</v>
      </c>
      <c r="T2418" s="0" t="n">
        <f aca="false">IF(J2418=1,(MIN(30,(D2418-C2418)))*(K2418/(K2418+L2418))*(O2418/(O2418+P2418)),(MAX(-30,(D2418-C2418)))*(L2418/(K2418+L2418))*(P2418/(P2418+O2418)))</f>
        <v>0.277772888615096</v>
      </c>
      <c r="U2418" s="7" t="n">
        <v>43098</v>
      </c>
    </row>
    <row r="2419" customFormat="false" ht="15" hidden="false" customHeight="false" outlineLevel="0" collapsed="false">
      <c r="A2419" s="0" t="s">
        <v>240</v>
      </c>
      <c r="B2419" s="0" t="s">
        <v>325</v>
      </c>
      <c r="C2419" s="0" t="n">
        <v>66</v>
      </c>
      <c r="D2419" s="0" t="n">
        <v>79</v>
      </c>
      <c r="E2419" s="0" t="n">
        <v>40</v>
      </c>
      <c r="F2419" s="0" t="n">
        <v>39</v>
      </c>
      <c r="G2419" s="0" t="n">
        <v>21</v>
      </c>
      <c r="H2419" s="0" t="n">
        <v>13</v>
      </c>
      <c r="I2419" s="0" t="n">
        <v>0</v>
      </c>
      <c r="J2419" s="0" t="n">
        <v>1</v>
      </c>
      <c r="K2419" s="0" t="n">
        <f aca="false">VLOOKUP(A2419,'Team Data'!$A$1:$E$659,2,FALSE())</f>
        <v>7</v>
      </c>
      <c r="L2419" s="0" t="n">
        <f aca="false">VLOOKUP(A2419,'Team Data'!$A$1:$E$659,3,FALSE())</f>
        <v>24</v>
      </c>
      <c r="M2419" s="0" t="n">
        <f aca="false">VLOOKUP(B2419,'Team Data'!$A$1:$E$659,2,FALSE())</f>
        <v>20</v>
      </c>
      <c r="N2419" s="0" t="n">
        <f aca="false">VLOOKUP(B2419,'Team Data'!$A$1:$E$659,3,FALSE())</f>
        <v>15</v>
      </c>
      <c r="O2419" s="0" t="n">
        <f aca="false">VLOOKUP(A2419,'Team Data'!$A$1:$E$659,4,FALSE())</f>
        <v>510</v>
      </c>
      <c r="P2419" s="0" t="n">
        <f aca="false">VLOOKUP(A2419,'Team Data'!$A$1:$E$659,5,FALSE())</f>
        <v>460</v>
      </c>
      <c r="Q2419" s="0" t="n">
        <f aca="false">VLOOKUP(B2419,'Team Data'!$A$1:$E$659,4,FALSE())</f>
        <v>530</v>
      </c>
      <c r="R2419" s="0" t="n">
        <f aca="false">VLOOKUP(B2419,'Team Data'!$A$1:$E$659,5,FALSE())</f>
        <v>524</v>
      </c>
      <c r="S2419" s="0" t="n">
        <f aca="false">IF(I2419=1,(MIN(30,(C2419-D2419)))*(M2419/(M2419+N2419))*(Q2419/(Q2419+R2419)),(MAX(-30,(C2419-D2419)))*(N2419/(M2419+N2419))*(R2419/(R2419+Q2419)))</f>
        <v>-2.76985632962863</v>
      </c>
      <c r="T2419" s="0" t="n">
        <f aca="false">IF(J2419=1,(MIN(30,(D2419-C2419)))*(K2419/(K2419+L2419))*(O2419/(O2419+P2419)),(MAX(-30,(D2419-C2419)))*(L2419/(K2419+L2419))*(P2419/(P2419+O2419)))</f>
        <v>1.54339873628201</v>
      </c>
      <c r="U2419" s="7" t="n">
        <v>43098</v>
      </c>
    </row>
    <row r="2420" customFormat="false" ht="15" hidden="false" customHeight="false" outlineLevel="0" collapsed="false">
      <c r="A2420" s="0" t="s">
        <v>33</v>
      </c>
      <c r="B2420" s="0" t="s">
        <v>73</v>
      </c>
      <c r="C2420" s="0" t="n">
        <v>64</v>
      </c>
      <c r="D2420" s="0" t="n">
        <v>66</v>
      </c>
      <c r="E2420" s="0" t="n">
        <v>32</v>
      </c>
      <c r="F2420" s="0" t="n">
        <v>35</v>
      </c>
      <c r="G2420" s="0" t="n">
        <v>12</v>
      </c>
      <c r="H2420" s="0" t="n">
        <v>16</v>
      </c>
      <c r="I2420" s="0" t="n">
        <v>0</v>
      </c>
      <c r="J2420" s="0" t="n">
        <v>1</v>
      </c>
      <c r="K2420" s="0" t="n">
        <f aca="false">VLOOKUP(A2420,'Team Data'!$A$1:$E$659,2,FALSE())</f>
        <v>20</v>
      </c>
      <c r="L2420" s="0" t="n">
        <f aca="false">VLOOKUP(A2420,'Team Data'!$A$1:$E$659,3,FALSE())</f>
        <v>13</v>
      </c>
      <c r="M2420" s="0" t="n">
        <f aca="false">VLOOKUP(B2420,'Team Data'!$A$1:$E$659,2,FALSE())</f>
        <v>17</v>
      </c>
      <c r="N2420" s="0" t="n">
        <f aca="false">VLOOKUP(B2420,'Team Data'!$A$1:$E$659,3,FALSE())</f>
        <v>17</v>
      </c>
      <c r="O2420" s="0" t="n">
        <f aca="false">VLOOKUP(A2420,'Team Data'!$A$1:$E$659,4,FALSE())</f>
        <v>562</v>
      </c>
      <c r="P2420" s="0" t="n">
        <f aca="false">VLOOKUP(A2420,'Team Data'!$A$1:$E$659,5,FALSE())</f>
        <v>491</v>
      </c>
      <c r="Q2420" s="0" t="n">
        <f aca="false">VLOOKUP(B2420,'Team Data'!$A$1:$E$659,4,FALSE())</f>
        <v>569</v>
      </c>
      <c r="R2420" s="0" t="n">
        <f aca="false">VLOOKUP(B2420,'Team Data'!$A$1:$E$659,5,FALSE())</f>
        <v>514</v>
      </c>
      <c r="S2420" s="0" t="n">
        <f aca="false">IF(I2420=1,(MIN(30,(C2420-D2420)))*(M2420/(M2420+N2420))*(Q2420/(Q2420+R2420)),(MAX(-30,(C2420-D2420)))*(N2420/(M2420+N2420))*(R2420/(R2420+Q2420)))</f>
        <v>-0.47460757156048</v>
      </c>
      <c r="T2420" s="0" t="n">
        <f aca="false">IF(J2420=1,(MIN(30,(D2420-C2420)))*(K2420/(K2420+L2420))*(O2420/(O2420+P2420)),(MAX(-30,(D2420-C2420)))*(L2420/(K2420+L2420))*(P2420/(P2420+O2420)))</f>
        <v>0.646925091369536</v>
      </c>
      <c r="U2420" s="7" t="n">
        <v>43098</v>
      </c>
    </row>
    <row r="2421" customFormat="false" ht="15" hidden="false" customHeight="false" outlineLevel="0" collapsed="false">
      <c r="A2421" s="0" t="s">
        <v>79</v>
      </c>
      <c r="B2421" s="0" t="s">
        <v>184</v>
      </c>
      <c r="C2421" s="0" t="n">
        <v>52</v>
      </c>
      <c r="D2421" s="0" t="n">
        <v>80</v>
      </c>
      <c r="E2421" s="0" t="n">
        <v>32</v>
      </c>
      <c r="F2421" s="0" t="n">
        <v>52</v>
      </c>
      <c r="G2421" s="0" t="n">
        <v>8</v>
      </c>
      <c r="H2421" s="0" t="n">
        <v>8</v>
      </c>
      <c r="I2421" s="0" t="n">
        <v>0</v>
      </c>
      <c r="J2421" s="0" t="n">
        <v>1</v>
      </c>
      <c r="K2421" s="0" t="n">
        <f aca="false">VLOOKUP(A2421,'Team Data'!$A$1:$E$659,2,FALSE())</f>
        <v>12</v>
      </c>
      <c r="L2421" s="0" t="n">
        <f aca="false">VLOOKUP(A2421,'Team Data'!$A$1:$E$659,3,FALSE())</f>
        <v>19</v>
      </c>
      <c r="M2421" s="0" t="n">
        <f aca="false">VLOOKUP(B2421,'Team Data'!$A$1:$E$659,2,FALSE())</f>
        <v>26</v>
      </c>
      <c r="N2421" s="0" t="n">
        <f aca="false">VLOOKUP(B2421,'Team Data'!$A$1:$E$659,3,FALSE())</f>
        <v>6</v>
      </c>
      <c r="O2421" s="0" t="n">
        <f aca="false">VLOOKUP(A2421,'Team Data'!$A$1:$E$659,4,FALSE())</f>
        <v>475</v>
      </c>
      <c r="P2421" s="0" t="n">
        <f aca="false">VLOOKUP(A2421,'Team Data'!$A$1:$E$659,5,FALSE())</f>
        <v>446</v>
      </c>
      <c r="Q2421" s="0" t="n">
        <f aca="false">VLOOKUP(B2421,'Team Data'!$A$1:$E$659,4,FALSE())</f>
        <v>495</v>
      </c>
      <c r="R2421" s="0" t="n">
        <f aca="false">VLOOKUP(B2421,'Team Data'!$A$1:$E$659,5,FALSE())</f>
        <v>480</v>
      </c>
      <c r="S2421" s="0" t="n">
        <f aca="false">IF(I2421=1,(MIN(30,(C2421-D2421)))*(M2421/(M2421+N2421))*(Q2421/(Q2421+R2421)),(MAX(-30,(C2421-D2421)))*(N2421/(M2421+N2421))*(R2421/(R2421+Q2421)))</f>
        <v>-2.58461538461538</v>
      </c>
      <c r="T2421" s="0" t="n">
        <f aca="false">IF(J2421=1,(MIN(30,(D2421-C2421)))*(K2421/(K2421+L2421))*(O2421/(O2421+P2421)),(MAX(-30,(D2421-C2421)))*(L2421/(K2421+L2421))*(P2421/(P2421+O2421)))</f>
        <v>5.58999684774614</v>
      </c>
      <c r="U2421" s="7" t="n">
        <v>43098</v>
      </c>
    </row>
    <row r="2422" customFormat="false" ht="15" hidden="false" customHeight="false" outlineLevel="0" collapsed="false">
      <c r="A2422" s="0" t="s">
        <v>72</v>
      </c>
      <c r="B2422" s="0" t="s">
        <v>107</v>
      </c>
      <c r="C2422" s="0" t="n">
        <v>83</v>
      </c>
      <c r="D2422" s="0" t="n">
        <v>95</v>
      </c>
      <c r="E2422" s="0" t="n">
        <v>44</v>
      </c>
      <c r="F2422" s="0" t="n">
        <v>44</v>
      </c>
      <c r="G2422" s="0" t="n">
        <v>15</v>
      </c>
      <c r="H2422" s="0" t="n">
        <v>9</v>
      </c>
      <c r="I2422" s="0" t="n">
        <v>0</v>
      </c>
      <c r="J2422" s="0" t="n">
        <v>1</v>
      </c>
      <c r="K2422" s="0" t="n">
        <f aca="false">VLOOKUP(A2422,'Team Data'!$A$1:$E$659,2,FALSE())</f>
        <v>8</v>
      </c>
      <c r="L2422" s="0" t="n">
        <f aca="false">VLOOKUP(A2422,'Team Data'!$A$1:$E$659,3,FALSE())</f>
        <v>24</v>
      </c>
      <c r="M2422" s="0" t="n">
        <f aca="false">VLOOKUP(B2422,'Team Data'!$A$1:$E$659,2,FALSE())</f>
        <v>13</v>
      </c>
      <c r="N2422" s="0" t="n">
        <f aca="false">VLOOKUP(B2422,'Team Data'!$A$1:$E$659,3,FALSE())</f>
        <v>20</v>
      </c>
      <c r="O2422" s="0" t="n">
        <f aca="false">VLOOKUP(A2422,'Team Data'!$A$1:$E$659,4,FALSE())</f>
        <v>529</v>
      </c>
      <c r="P2422" s="0" t="n">
        <f aca="false">VLOOKUP(A2422,'Team Data'!$A$1:$E$659,5,FALSE())</f>
        <v>470</v>
      </c>
      <c r="Q2422" s="0" t="n">
        <f aca="false">VLOOKUP(B2422,'Team Data'!$A$1:$E$659,4,FALSE())</f>
        <v>474</v>
      </c>
      <c r="R2422" s="0" t="n">
        <f aca="false">VLOOKUP(B2422,'Team Data'!$A$1:$E$659,5,FALSE())</f>
        <v>521</v>
      </c>
      <c r="S2422" s="0" t="n">
        <f aca="false">IF(I2422=1,(MIN(30,(C2422-D2422)))*(M2422/(M2422+N2422))*(Q2422/(Q2422+R2422)),(MAX(-30,(C2422-D2422)))*(N2422/(M2422+N2422))*(R2422/(R2422+Q2422)))</f>
        <v>-3.80813156692554</v>
      </c>
      <c r="T2422" s="0" t="n">
        <f aca="false">IF(J2422=1,(MIN(30,(D2422-C2422)))*(K2422/(K2422+L2422))*(O2422/(O2422+P2422)),(MAX(-30,(D2422-C2422)))*(L2422/(K2422+L2422))*(P2422/(P2422+O2422)))</f>
        <v>1.58858858858859</v>
      </c>
      <c r="U2422" s="7" t="n">
        <v>43098</v>
      </c>
    </row>
    <row r="2423" customFormat="false" ht="15" hidden="false" customHeight="false" outlineLevel="0" collapsed="false">
      <c r="A2423" s="0" t="s">
        <v>213</v>
      </c>
      <c r="B2423" s="0" t="s">
        <v>172</v>
      </c>
      <c r="C2423" s="0" t="n">
        <v>76</v>
      </c>
      <c r="D2423" s="0" t="n">
        <v>68</v>
      </c>
      <c r="E2423" s="0" t="n">
        <v>35</v>
      </c>
      <c r="F2423" s="0" t="n">
        <v>41</v>
      </c>
      <c r="G2423" s="0" t="n">
        <v>12</v>
      </c>
      <c r="H2423" s="0" t="n">
        <v>12</v>
      </c>
      <c r="I2423" s="0" t="n">
        <v>1</v>
      </c>
      <c r="J2423" s="0" t="n">
        <v>0</v>
      </c>
      <c r="K2423" s="0" t="n">
        <f aca="false">VLOOKUP(A2423,'Team Data'!$A$1:$E$659,2,FALSE())</f>
        <v>19</v>
      </c>
      <c r="L2423" s="0" t="n">
        <f aca="false">VLOOKUP(A2423,'Team Data'!$A$1:$E$659,3,FALSE())</f>
        <v>14</v>
      </c>
      <c r="M2423" s="0" t="n">
        <f aca="false">VLOOKUP(B2423,'Team Data'!$A$1:$E$659,2,FALSE())</f>
        <v>16</v>
      </c>
      <c r="N2423" s="0" t="n">
        <f aca="false">VLOOKUP(B2423,'Team Data'!$A$1:$E$659,3,FALSE())</f>
        <v>17</v>
      </c>
      <c r="O2423" s="0" t="n">
        <f aca="false">VLOOKUP(A2423,'Team Data'!$A$1:$E$659,4,FALSE())</f>
        <v>541</v>
      </c>
      <c r="P2423" s="0" t="n">
        <f aca="false">VLOOKUP(A2423,'Team Data'!$A$1:$E$659,5,FALSE())</f>
        <v>562</v>
      </c>
      <c r="Q2423" s="0" t="n">
        <f aca="false">VLOOKUP(B2423,'Team Data'!$A$1:$E$659,4,FALSE())</f>
        <v>503</v>
      </c>
      <c r="R2423" s="0" t="n">
        <f aca="false">VLOOKUP(B2423,'Team Data'!$A$1:$E$659,5,FALSE())</f>
        <v>522</v>
      </c>
      <c r="S2423" s="0" t="n">
        <f aca="false">IF(I2423=1,(MIN(30,(C2423-D2423)))*(M2423/(M2423+N2423))*(Q2423/(Q2423+R2423)),(MAX(-30,(C2423-D2423)))*(N2423/(M2423+N2423))*(R2423/(R2423+Q2423)))</f>
        <v>1.90344419807834</v>
      </c>
      <c r="T2423" s="0" t="n">
        <f aca="false">IF(J2423=1,(MIN(30,(D2423-C2423)))*(K2423/(K2423+L2423))*(O2423/(O2423+P2423)),(MAX(-30,(D2423-C2423)))*(L2423/(K2423+L2423))*(P2423/(P2423+O2423)))</f>
        <v>-1.72927827687574</v>
      </c>
      <c r="U2423" s="7" t="n">
        <v>43098</v>
      </c>
    </row>
    <row r="2424" customFormat="false" ht="15" hidden="false" customHeight="false" outlineLevel="0" collapsed="false">
      <c r="A2424" s="0" t="s">
        <v>116</v>
      </c>
      <c r="B2424" s="0" t="s">
        <v>142</v>
      </c>
      <c r="C2424" s="0" t="n">
        <v>68</v>
      </c>
      <c r="D2424" s="0" t="n">
        <v>86</v>
      </c>
      <c r="E2424" s="0" t="n">
        <v>33</v>
      </c>
      <c r="F2424" s="0" t="n">
        <v>43</v>
      </c>
      <c r="G2424" s="0" t="n">
        <v>18</v>
      </c>
      <c r="H2424" s="0" t="n">
        <v>17</v>
      </c>
      <c r="I2424" s="0" t="n">
        <v>0</v>
      </c>
      <c r="J2424" s="0" t="n">
        <v>1</v>
      </c>
      <c r="K2424" s="0" t="n">
        <f aca="false">VLOOKUP(A2424,'Team Data'!$A$1:$E$659,2,FALSE())</f>
        <v>6</v>
      </c>
      <c r="L2424" s="0" t="n">
        <f aca="false">VLOOKUP(A2424,'Team Data'!$A$1:$E$659,3,FALSE())</f>
        <v>25</v>
      </c>
      <c r="M2424" s="0" t="n">
        <f aca="false">VLOOKUP(B2424,'Team Data'!$A$1:$E$659,2,FALSE())</f>
        <v>19</v>
      </c>
      <c r="N2424" s="0" t="n">
        <f aca="false">VLOOKUP(B2424,'Team Data'!$A$1:$E$659,3,FALSE())</f>
        <v>14</v>
      </c>
      <c r="O2424" s="0" t="n">
        <f aca="false">VLOOKUP(A2424,'Team Data'!$A$1:$E$659,4,FALSE())</f>
        <v>465</v>
      </c>
      <c r="P2424" s="0" t="n">
        <f aca="false">VLOOKUP(A2424,'Team Data'!$A$1:$E$659,5,FALSE())</f>
        <v>438</v>
      </c>
      <c r="Q2424" s="0" t="n">
        <f aca="false">VLOOKUP(B2424,'Team Data'!$A$1:$E$659,4,FALSE())</f>
        <v>451</v>
      </c>
      <c r="R2424" s="0" t="n">
        <f aca="false">VLOOKUP(B2424,'Team Data'!$A$1:$E$659,5,FALSE())</f>
        <v>488</v>
      </c>
      <c r="S2424" s="0" t="n">
        <f aca="false">IF(I2424=1,(MIN(30,(C2424-D2424)))*(M2424/(M2424+N2424))*(Q2424/(Q2424+R2424)),(MAX(-30,(C2424-D2424)))*(N2424/(M2424+N2424))*(R2424/(R2424+Q2424)))</f>
        <v>-3.96863200697067</v>
      </c>
      <c r="T2424" s="0" t="n">
        <f aca="false">IF(J2424=1,(MIN(30,(D2424-C2424)))*(K2424/(K2424+L2424))*(O2424/(O2424+P2424)),(MAX(-30,(D2424-C2424)))*(L2424/(K2424+L2424))*(P2424/(P2424+O2424)))</f>
        <v>1.79401993355482</v>
      </c>
      <c r="U2424" s="7" t="n">
        <v>43098</v>
      </c>
    </row>
    <row r="2425" customFormat="false" ht="15" hidden="false" customHeight="false" outlineLevel="0" collapsed="false">
      <c r="A2425" s="0" t="s">
        <v>80</v>
      </c>
      <c r="B2425" s="0" t="s">
        <v>131</v>
      </c>
      <c r="C2425" s="0" t="n">
        <v>58</v>
      </c>
      <c r="D2425" s="0" t="n">
        <v>76</v>
      </c>
      <c r="E2425" s="0" t="n">
        <v>23</v>
      </c>
      <c r="F2425" s="0" t="n">
        <v>57</v>
      </c>
      <c r="G2425" s="0" t="n">
        <v>11</v>
      </c>
      <c r="H2425" s="0" t="n">
        <v>19</v>
      </c>
      <c r="I2425" s="0" t="n">
        <v>0</v>
      </c>
      <c r="J2425" s="0" t="n">
        <v>1</v>
      </c>
      <c r="K2425" s="0" t="n">
        <f aca="false">VLOOKUP(A2425,'Team Data'!$A$1:$E$659,2,FALSE())</f>
        <v>11</v>
      </c>
      <c r="L2425" s="0" t="n">
        <f aca="false">VLOOKUP(A2425,'Team Data'!$A$1:$E$659,3,FALSE())</f>
        <v>20</v>
      </c>
      <c r="M2425" s="0" t="n">
        <f aca="false">VLOOKUP(B2425,'Team Data'!$A$1:$E$659,2,FALSE())</f>
        <v>23</v>
      </c>
      <c r="N2425" s="0" t="n">
        <f aca="false">VLOOKUP(B2425,'Team Data'!$A$1:$E$659,3,FALSE())</f>
        <v>13</v>
      </c>
      <c r="O2425" s="0" t="n">
        <f aca="false">VLOOKUP(A2425,'Team Data'!$A$1:$E$659,4,FALSE())</f>
        <v>481</v>
      </c>
      <c r="P2425" s="0" t="n">
        <f aca="false">VLOOKUP(A2425,'Team Data'!$A$1:$E$659,5,FALSE())</f>
        <v>462</v>
      </c>
      <c r="Q2425" s="0" t="n">
        <f aca="false">VLOOKUP(B2425,'Team Data'!$A$1:$E$659,4,FALSE())</f>
        <v>559</v>
      </c>
      <c r="R2425" s="0" t="n">
        <f aca="false">VLOOKUP(B2425,'Team Data'!$A$1:$E$659,5,FALSE())</f>
        <v>576</v>
      </c>
      <c r="S2425" s="0" t="n">
        <f aca="false">IF(I2425=1,(MIN(30,(C2425-D2425)))*(M2425/(M2425+N2425))*(Q2425/(Q2425+R2425)),(MAX(-30,(C2425-D2425)))*(N2425/(M2425+N2425))*(R2425/(R2425+Q2425)))</f>
        <v>-3.29867841409692</v>
      </c>
      <c r="T2425" s="0" t="n">
        <f aca="false">IF(J2425=1,(MIN(30,(D2425-C2425)))*(K2425/(K2425+L2425))*(O2425/(O2425+P2425)),(MAX(-30,(D2425-C2425)))*(L2425/(K2425+L2425))*(P2425/(P2425+O2425)))</f>
        <v>3.25789347655047</v>
      </c>
      <c r="U2425" s="7" t="n">
        <v>43098</v>
      </c>
    </row>
    <row r="2426" customFormat="false" ht="15" hidden="false" customHeight="false" outlineLevel="0" collapsed="false">
      <c r="A2426" s="0" t="s">
        <v>181</v>
      </c>
      <c r="B2426" s="0" t="s">
        <v>290</v>
      </c>
      <c r="C2426" s="0" t="n">
        <v>67</v>
      </c>
      <c r="D2426" s="0" t="n">
        <v>69</v>
      </c>
      <c r="E2426" s="0" t="n">
        <v>41</v>
      </c>
      <c r="F2426" s="0" t="n">
        <v>29</v>
      </c>
      <c r="G2426" s="0" t="n">
        <v>17</v>
      </c>
      <c r="H2426" s="0" t="n">
        <v>15</v>
      </c>
      <c r="I2426" s="0" t="n">
        <v>0</v>
      </c>
      <c r="J2426" s="0" t="n">
        <v>1</v>
      </c>
      <c r="K2426" s="0" t="n">
        <f aca="false">VLOOKUP(A2426,'Team Data'!$A$1:$E$659,2,FALSE())</f>
        <v>8</v>
      </c>
      <c r="L2426" s="0" t="n">
        <f aca="false">VLOOKUP(A2426,'Team Data'!$A$1:$E$659,3,FALSE())</f>
        <v>21</v>
      </c>
      <c r="M2426" s="0" t="n">
        <f aca="false">VLOOKUP(B2426,'Team Data'!$A$1:$E$659,2,FALSE())</f>
        <v>19</v>
      </c>
      <c r="N2426" s="0" t="n">
        <f aca="false">VLOOKUP(B2426,'Team Data'!$A$1:$E$659,3,FALSE())</f>
        <v>14</v>
      </c>
      <c r="O2426" s="0" t="n">
        <f aca="false">VLOOKUP(A2426,'Team Data'!$A$1:$E$659,4,FALSE())</f>
        <v>484</v>
      </c>
      <c r="P2426" s="0" t="n">
        <f aca="false">VLOOKUP(A2426,'Team Data'!$A$1:$E$659,5,FALSE())</f>
        <v>397</v>
      </c>
      <c r="Q2426" s="0" t="n">
        <f aca="false">VLOOKUP(B2426,'Team Data'!$A$1:$E$659,4,FALSE())</f>
        <v>502</v>
      </c>
      <c r="R2426" s="0" t="n">
        <f aca="false">VLOOKUP(B2426,'Team Data'!$A$1:$E$659,5,FALSE())</f>
        <v>497</v>
      </c>
      <c r="S2426" s="0" t="n">
        <f aca="false">IF(I2426=1,(MIN(30,(C2426-D2426)))*(M2426/(M2426+N2426))*(Q2426/(Q2426+R2426)),(MAX(-30,(C2426-D2426)))*(N2426/(M2426+N2426))*(R2426/(R2426+Q2426)))</f>
        <v>-0.422119088785756</v>
      </c>
      <c r="T2426" s="0" t="n">
        <f aca="false">IF(J2426=1,(MIN(30,(D2426-C2426)))*(K2426/(K2426+L2426))*(O2426/(O2426+P2426)),(MAX(-30,(D2426-C2426)))*(L2426/(K2426+L2426))*(P2426/(P2426+O2426)))</f>
        <v>0.303103839680614</v>
      </c>
      <c r="U2426" s="7" t="n">
        <v>43098</v>
      </c>
    </row>
    <row r="2427" customFormat="false" ht="15" hidden="false" customHeight="false" outlineLevel="0" collapsed="false">
      <c r="A2427" s="0" t="s">
        <v>26</v>
      </c>
      <c r="B2427" s="0" t="s">
        <v>272</v>
      </c>
      <c r="C2427" s="0" t="n">
        <v>94</v>
      </c>
      <c r="D2427" s="0" t="n">
        <v>72</v>
      </c>
      <c r="E2427" s="0" t="n">
        <v>34</v>
      </c>
      <c r="F2427" s="0" t="n">
        <v>29</v>
      </c>
      <c r="G2427" s="0" t="n">
        <v>10</v>
      </c>
      <c r="H2427" s="0" t="n">
        <v>12</v>
      </c>
      <c r="I2427" s="0" t="n">
        <v>1</v>
      </c>
      <c r="J2427" s="0" t="n">
        <v>0</v>
      </c>
      <c r="K2427" s="0" t="n">
        <f aca="false">VLOOKUP(A2427,'Team Data'!$A$1:$E$659,2,FALSE())</f>
        <v>24</v>
      </c>
      <c r="L2427" s="0" t="n">
        <f aca="false">VLOOKUP(A2427,'Team Data'!$A$1:$E$659,3,FALSE())</f>
        <v>9</v>
      </c>
      <c r="M2427" s="0" t="n">
        <f aca="false">VLOOKUP(B2427,'Team Data'!$A$1:$E$659,2,FALSE())</f>
        <v>14</v>
      </c>
      <c r="N2427" s="0" t="n">
        <f aca="false">VLOOKUP(B2427,'Team Data'!$A$1:$E$659,3,FALSE())</f>
        <v>17</v>
      </c>
      <c r="O2427" s="0" t="n">
        <f aca="false">VLOOKUP(A2427,'Team Data'!$A$1:$E$659,4,FALSE())</f>
        <v>540</v>
      </c>
      <c r="P2427" s="0" t="n">
        <f aca="false">VLOOKUP(A2427,'Team Data'!$A$1:$E$659,5,FALSE())</f>
        <v>523</v>
      </c>
      <c r="Q2427" s="0" t="n">
        <f aca="false">VLOOKUP(B2427,'Team Data'!$A$1:$E$659,4,FALSE())</f>
        <v>453</v>
      </c>
      <c r="R2427" s="0" t="n">
        <f aca="false">VLOOKUP(B2427,'Team Data'!$A$1:$E$659,5,FALSE())</f>
        <v>480</v>
      </c>
      <c r="S2427" s="0" t="n">
        <f aca="false">IF(I2427=1,(MIN(30,(C2427-D2427)))*(M2427/(M2427+N2427))*(Q2427/(Q2427+R2427)),(MAX(-30,(C2427-D2427)))*(N2427/(M2427+N2427))*(R2427/(R2427+Q2427)))</f>
        <v>4.82398091484286</v>
      </c>
      <c r="T2427" s="0" t="n">
        <f aca="false">IF(J2427=1,(MIN(30,(D2427-C2427)))*(K2427/(K2427+L2427))*(O2427/(O2427+P2427)),(MAX(-30,(D2427-C2427)))*(L2427/(K2427+L2427))*(P2427/(P2427+O2427)))</f>
        <v>-2.95202257761054</v>
      </c>
      <c r="U2427" s="7" t="n">
        <v>43098</v>
      </c>
    </row>
    <row r="2428" customFormat="false" ht="15" hidden="false" customHeight="false" outlineLevel="0" collapsed="false">
      <c r="A2428" s="0" t="s">
        <v>180</v>
      </c>
      <c r="B2428" s="0" t="s">
        <v>276</v>
      </c>
      <c r="C2428" s="0" t="n">
        <v>104</v>
      </c>
      <c r="D2428" s="0" t="n">
        <v>99</v>
      </c>
      <c r="E2428" s="0" t="n">
        <v>29</v>
      </c>
      <c r="F2428" s="0" t="n">
        <v>28</v>
      </c>
      <c r="G2428" s="0" t="n">
        <v>12</v>
      </c>
      <c r="H2428" s="0" t="n">
        <v>14</v>
      </c>
      <c r="I2428" s="0" t="n">
        <v>1</v>
      </c>
      <c r="J2428" s="0" t="n">
        <v>0</v>
      </c>
      <c r="K2428" s="0" t="n">
        <f aca="false">VLOOKUP(A2428,'Team Data'!$A$1:$E$659,2,FALSE())</f>
        <v>13</v>
      </c>
      <c r="L2428" s="0" t="n">
        <f aca="false">VLOOKUP(A2428,'Team Data'!$A$1:$E$659,3,FALSE())</f>
        <v>19</v>
      </c>
      <c r="M2428" s="0" t="n">
        <f aca="false">VLOOKUP(B2428,'Team Data'!$A$1:$E$659,2,FALSE())</f>
        <v>13</v>
      </c>
      <c r="N2428" s="0" t="n">
        <f aca="false">VLOOKUP(B2428,'Team Data'!$A$1:$E$659,3,FALSE())</f>
        <v>19</v>
      </c>
      <c r="O2428" s="0" t="n">
        <f aca="false">VLOOKUP(A2428,'Team Data'!$A$1:$E$659,4,FALSE())</f>
        <v>479</v>
      </c>
      <c r="P2428" s="0" t="n">
        <f aca="false">VLOOKUP(A2428,'Team Data'!$A$1:$E$659,5,FALSE())</f>
        <v>507</v>
      </c>
      <c r="Q2428" s="0" t="n">
        <f aca="false">VLOOKUP(B2428,'Team Data'!$A$1:$E$659,4,FALSE())</f>
        <v>507</v>
      </c>
      <c r="R2428" s="0" t="n">
        <f aca="false">VLOOKUP(B2428,'Team Data'!$A$1:$E$659,5,FALSE())</f>
        <v>473</v>
      </c>
      <c r="S2428" s="0" t="n">
        <f aca="false">IF(I2428=1,(MIN(30,(C2428-D2428)))*(M2428/(M2428+N2428))*(Q2428/(Q2428+R2428)),(MAX(-30,(C2428-D2428)))*(N2428/(M2428+N2428))*(R2428/(R2428+Q2428)))</f>
        <v>1.05086096938776</v>
      </c>
      <c r="T2428" s="0" t="n">
        <f aca="false">IF(J2428=1,(MIN(30,(D2428-C2428)))*(K2428/(K2428+L2428))*(O2428/(O2428+P2428)),(MAX(-30,(D2428-C2428)))*(L2428/(K2428+L2428))*(P2428/(P2428+O2428)))</f>
        <v>-1.52652763691684</v>
      </c>
      <c r="U2428" s="7" t="n">
        <v>43098</v>
      </c>
    </row>
    <row r="2429" customFormat="false" ht="15" hidden="false" customHeight="false" outlineLevel="0" collapsed="false">
      <c r="A2429" s="0" t="s">
        <v>179</v>
      </c>
      <c r="B2429" s="0" t="s">
        <v>205</v>
      </c>
      <c r="C2429" s="0" t="n">
        <v>87</v>
      </c>
      <c r="D2429" s="0" t="n">
        <v>69</v>
      </c>
      <c r="E2429" s="0" t="n">
        <v>42</v>
      </c>
      <c r="F2429" s="0" t="n">
        <v>33</v>
      </c>
      <c r="G2429" s="0" t="n">
        <v>11</v>
      </c>
      <c r="H2429" s="0" t="n">
        <v>19</v>
      </c>
      <c r="I2429" s="0" t="n">
        <v>1</v>
      </c>
      <c r="J2429" s="0" t="n">
        <v>0</v>
      </c>
      <c r="K2429" s="0" t="n">
        <f aca="false">VLOOKUP(A2429,'Team Data'!$A$1:$E$659,2,FALSE())</f>
        <v>26</v>
      </c>
      <c r="L2429" s="0" t="n">
        <f aca="false">VLOOKUP(A2429,'Team Data'!$A$1:$E$659,3,FALSE())</f>
        <v>8</v>
      </c>
      <c r="M2429" s="0" t="n">
        <f aca="false">VLOOKUP(B2429,'Team Data'!$A$1:$E$659,2,FALSE())</f>
        <v>5</v>
      </c>
      <c r="N2429" s="0" t="n">
        <f aca="false">VLOOKUP(B2429,'Team Data'!$A$1:$E$659,3,FALSE())</f>
        <v>27</v>
      </c>
      <c r="O2429" s="0" t="n">
        <f aca="false">VLOOKUP(A2429,'Team Data'!$A$1:$E$659,4,FALSE())</f>
        <v>523</v>
      </c>
      <c r="P2429" s="0" t="n">
        <f aca="false">VLOOKUP(A2429,'Team Data'!$A$1:$E$659,5,FALSE())</f>
        <v>545</v>
      </c>
      <c r="Q2429" s="0" t="n">
        <f aca="false">VLOOKUP(B2429,'Team Data'!$A$1:$E$659,4,FALSE())</f>
        <v>550</v>
      </c>
      <c r="R2429" s="0" t="n">
        <f aca="false">VLOOKUP(B2429,'Team Data'!$A$1:$E$659,5,FALSE())</f>
        <v>448</v>
      </c>
      <c r="S2429" s="0" t="n">
        <f aca="false">IF(I2429=1,(MIN(30,(C2429-D2429)))*(M2429/(M2429+N2429))*(Q2429/(Q2429+R2429)),(MAX(-30,(C2429-D2429)))*(N2429/(M2429+N2429))*(R2429/(R2429+Q2429)))</f>
        <v>1.5499749498998</v>
      </c>
      <c r="T2429" s="0" t="n">
        <f aca="false">IF(J2429=1,(MIN(30,(D2429-C2429)))*(K2429/(K2429+L2429))*(O2429/(O2429+P2429)),(MAX(-30,(D2429-C2429)))*(L2429/(K2429+L2429))*(P2429/(P2429+O2429)))</f>
        <v>-2.16126900198282</v>
      </c>
      <c r="U2429" s="7" t="n">
        <v>43098</v>
      </c>
    </row>
    <row r="2430" customFormat="false" ht="15" hidden="false" customHeight="false" outlineLevel="0" collapsed="false">
      <c r="A2430" s="0" t="s">
        <v>139</v>
      </c>
      <c r="B2430" s="0" t="s">
        <v>165</v>
      </c>
      <c r="C2430" s="0" t="n">
        <v>71</v>
      </c>
      <c r="D2430" s="0" t="n">
        <v>61</v>
      </c>
      <c r="E2430" s="0" t="n">
        <v>33</v>
      </c>
      <c r="F2430" s="0" t="n">
        <v>37</v>
      </c>
      <c r="G2430" s="0" t="n">
        <v>13</v>
      </c>
      <c r="H2430" s="0" t="n">
        <v>16</v>
      </c>
      <c r="I2430" s="0" t="n">
        <v>1</v>
      </c>
      <c r="J2430" s="0" t="n">
        <v>0</v>
      </c>
      <c r="K2430" s="0" t="n">
        <f aca="false">VLOOKUP(A2430,'Team Data'!$A$1:$E$659,2,FALSE())</f>
        <v>17</v>
      </c>
      <c r="L2430" s="0" t="n">
        <f aca="false">VLOOKUP(A2430,'Team Data'!$A$1:$E$659,3,FALSE())</f>
        <v>14</v>
      </c>
      <c r="M2430" s="0" t="n">
        <f aca="false">VLOOKUP(B2430,'Team Data'!$A$1:$E$659,2,FALSE())</f>
        <v>21</v>
      </c>
      <c r="N2430" s="0" t="n">
        <f aca="false">VLOOKUP(B2430,'Team Data'!$A$1:$E$659,3,FALSE())</f>
        <v>13</v>
      </c>
      <c r="O2430" s="0" t="n">
        <f aca="false">VLOOKUP(A2430,'Team Data'!$A$1:$E$659,4,FALSE())</f>
        <v>602</v>
      </c>
      <c r="P2430" s="0" t="n">
        <f aca="false">VLOOKUP(A2430,'Team Data'!$A$1:$E$659,5,FALSE())</f>
        <v>443</v>
      </c>
      <c r="Q2430" s="0" t="n">
        <f aca="false">VLOOKUP(B2430,'Team Data'!$A$1:$E$659,4,FALSE())</f>
        <v>568</v>
      </c>
      <c r="R2430" s="0" t="n">
        <f aca="false">VLOOKUP(B2430,'Team Data'!$A$1:$E$659,5,FALSE())</f>
        <v>531</v>
      </c>
      <c r="S2430" s="0" t="n">
        <f aca="false">IF(I2430=1,(MIN(30,(C2430-D2430)))*(M2430/(M2430+N2430))*(Q2430/(Q2430+R2430)),(MAX(-30,(C2430-D2430)))*(N2430/(M2430+N2430))*(R2430/(R2430+Q2430)))</f>
        <v>3.19220681903335</v>
      </c>
      <c r="T2430" s="0" t="n">
        <f aca="false">IF(J2430=1,(MIN(30,(D2430-C2430)))*(K2430/(K2430+L2430))*(O2430/(O2430+P2430)),(MAX(-30,(D2430-C2430)))*(L2430/(K2430+L2430))*(P2430/(P2430+O2430)))</f>
        <v>-1.91449297731131</v>
      </c>
      <c r="U2430" s="7" t="n">
        <v>43098</v>
      </c>
    </row>
    <row r="2431" customFormat="false" ht="15" hidden="false" customHeight="false" outlineLevel="0" collapsed="false">
      <c r="A2431" s="0" t="s">
        <v>203</v>
      </c>
      <c r="B2431" s="0" t="s">
        <v>324</v>
      </c>
      <c r="C2431" s="0" t="n">
        <v>63</v>
      </c>
      <c r="D2431" s="0" t="n">
        <v>62</v>
      </c>
      <c r="E2431" s="0" t="n">
        <v>32</v>
      </c>
      <c r="F2431" s="0" t="n">
        <v>35</v>
      </c>
      <c r="G2431" s="0" t="n">
        <v>11</v>
      </c>
      <c r="H2431" s="0" t="n">
        <v>10</v>
      </c>
      <c r="I2431" s="0" t="n">
        <v>1</v>
      </c>
      <c r="J2431" s="0" t="n">
        <v>0</v>
      </c>
      <c r="K2431" s="0" t="n">
        <f aca="false">VLOOKUP(A2431,'Team Data'!$A$1:$E$659,2,FALSE())</f>
        <v>20</v>
      </c>
      <c r="L2431" s="0" t="n">
        <f aca="false">VLOOKUP(A2431,'Team Data'!$A$1:$E$659,3,FALSE())</f>
        <v>18</v>
      </c>
      <c r="M2431" s="0" t="n">
        <f aca="false">VLOOKUP(B2431,'Team Data'!$A$1:$E$659,2,FALSE())</f>
        <v>11</v>
      </c>
      <c r="N2431" s="0" t="n">
        <f aca="false">VLOOKUP(B2431,'Team Data'!$A$1:$E$659,3,FALSE())</f>
        <v>19</v>
      </c>
      <c r="O2431" s="0" t="n">
        <f aca="false">VLOOKUP(A2431,'Team Data'!$A$1:$E$659,4,FALSE())</f>
        <v>623</v>
      </c>
      <c r="P2431" s="0" t="n">
        <f aca="false">VLOOKUP(A2431,'Team Data'!$A$1:$E$659,5,FALSE())</f>
        <v>572</v>
      </c>
      <c r="Q2431" s="0" t="n">
        <f aca="false">VLOOKUP(B2431,'Team Data'!$A$1:$E$659,4,FALSE())</f>
        <v>504</v>
      </c>
      <c r="R2431" s="0" t="n">
        <f aca="false">VLOOKUP(B2431,'Team Data'!$A$1:$E$659,5,FALSE())</f>
        <v>464</v>
      </c>
      <c r="S2431" s="0" t="n">
        <f aca="false">IF(I2431=1,(MIN(30,(C2431-D2431)))*(M2431/(M2431+N2431))*(Q2431/(Q2431+R2431)),(MAX(-30,(C2431-D2431)))*(N2431/(M2431+N2431))*(R2431/(R2431+Q2431)))</f>
        <v>0.190909090909091</v>
      </c>
      <c r="T2431" s="0" t="n">
        <f aca="false">IF(J2431=1,(MIN(30,(D2431-C2431)))*(K2431/(K2431+L2431))*(O2431/(O2431+P2431)),(MAX(-30,(D2431-C2431)))*(L2431/(K2431+L2431))*(P2431/(P2431+O2431)))</f>
        <v>-0.226734199515525</v>
      </c>
      <c r="U2431" s="7" t="n">
        <v>43098</v>
      </c>
    </row>
    <row r="2432" customFormat="false" ht="15" hidden="false" customHeight="false" outlineLevel="0" collapsed="false">
      <c r="A2432" s="0" t="s">
        <v>307</v>
      </c>
      <c r="B2432" s="0" t="s">
        <v>328</v>
      </c>
      <c r="C2432" s="0" t="n">
        <v>82</v>
      </c>
      <c r="D2432" s="0" t="n">
        <v>90</v>
      </c>
      <c r="E2432" s="0" t="n">
        <v>27</v>
      </c>
      <c r="F2432" s="0" t="n">
        <v>31</v>
      </c>
      <c r="G2432" s="0" t="n">
        <v>10</v>
      </c>
      <c r="H2432" s="0" t="n">
        <v>11</v>
      </c>
      <c r="I2432" s="0" t="n">
        <v>0</v>
      </c>
      <c r="J2432" s="0" t="n">
        <v>1</v>
      </c>
      <c r="K2432" s="0" t="n">
        <f aca="false">VLOOKUP(A2432,'Team Data'!$A$1:$E$659,2,FALSE())</f>
        <v>9</v>
      </c>
      <c r="L2432" s="0" t="n">
        <f aca="false">VLOOKUP(A2432,'Team Data'!$A$1:$E$659,3,FALSE())</f>
        <v>22</v>
      </c>
      <c r="M2432" s="0" t="n">
        <f aca="false">VLOOKUP(B2432,'Team Data'!$A$1:$E$659,2,FALSE())</f>
        <v>23</v>
      </c>
      <c r="N2432" s="0" t="n">
        <f aca="false">VLOOKUP(B2432,'Team Data'!$A$1:$E$659,3,FALSE())</f>
        <v>10</v>
      </c>
      <c r="O2432" s="0" t="n">
        <f aca="false">VLOOKUP(A2432,'Team Data'!$A$1:$E$659,4,FALSE())</f>
        <v>491</v>
      </c>
      <c r="P2432" s="0" t="n">
        <f aca="false">VLOOKUP(A2432,'Team Data'!$A$1:$E$659,5,FALSE())</f>
        <v>453</v>
      </c>
      <c r="Q2432" s="0" t="n">
        <f aca="false">VLOOKUP(B2432,'Team Data'!$A$1:$E$659,4,FALSE())</f>
        <v>523</v>
      </c>
      <c r="R2432" s="0" t="n">
        <f aca="false">VLOOKUP(B2432,'Team Data'!$A$1:$E$659,5,FALSE())</f>
        <v>473</v>
      </c>
      <c r="S2432" s="0" t="n">
        <f aca="false">IF(I2432=1,(MIN(30,(C2432-D2432)))*(M2432/(M2432+N2432))*(Q2432/(Q2432+R2432)),(MAX(-30,(C2432-D2432)))*(N2432/(M2432+N2432))*(R2432/(R2432+Q2432)))</f>
        <v>-1.15127175368139</v>
      </c>
      <c r="T2432" s="0" t="n">
        <f aca="false">IF(J2432=1,(MIN(30,(D2432-C2432)))*(K2432/(K2432+L2432))*(O2432/(O2432+P2432)),(MAX(-30,(D2432-C2432)))*(L2432/(K2432+L2432))*(P2432/(P2432+O2432)))</f>
        <v>1.20803717878622</v>
      </c>
      <c r="U2432" s="7" t="n">
        <v>43098</v>
      </c>
    </row>
    <row r="2433" customFormat="false" ht="15" hidden="false" customHeight="false" outlineLevel="0" collapsed="false">
      <c r="A2433" s="0" t="s">
        <v>229</v>
      </c>
      <c r="B2433" s="0" t="s">
        <v>23</v>
      </c>
      <c r="C2433" s="0" t="n">
        <v>45</v>
      </c>
      <c r="D2433" s="0" t="n">
        <v>69</v>
      </c>
      <c r="E2433" s="0" t="n">
        <v>28</v>
      </c>
      <c r="F2433" s="0" t="n">
        <v>46</v>
      </c>
      <c r="G2433" s="0" t="n">
        <v>9</v>
      </c>
      <c r="H2433" s="0" t="n">
        <v>10</v>
      </c>
      <c r="I2433" s="0" t="n">
        <v>0</v>
      </c>
      <c r="J2433" s="0" t="n">
        <v>1</v>
      </c>
      <c r="K2433" s="0" t="n">
        <f aca="false">VLOOKUP(A2433,'Team Data'!$A$1:$E$659,2,FALSE())</f>
        <v>10</v>
      </c>
      <c r="L2433" s="0" t="n">
        <f aca="false">VLOOKUP(A2433,'Team Data'!$A$1:$E$659,3,FALSE())</f>
        <v>22</v>
      </c>
      <c r="M2433" s="0" t="n">
        <f aca="false">VLOOKUP(B2433,'Team Data'!$A$1:$E$659,2,FALSE())</f>
        <v>24</v>
      </c>
      <c r="N2433" s="0" t="n">
        <f aca="false">VLOOKUP(B2433,'Team Data'!$A$1:$E$659,3,FALSE())</f>
        <v>11</v>
      </c>
      <c r="O2433" s="0" t="n">
        <f aca="false">VLOOKUP(A2433,'Team Data'!$A$1:$E$659,4,FALSE())</f>
        <v>517</v>
      </c>
      <c r="P2433" s="0" t="n">
        <f aca="false">VLOOKUP(A2433,'Team Data'!$A$1:$E$659,5,FALSE())</f>
        <v>456</v>
      </c>
      <c r="Q2433" s="0" t="n">
        <f aca="false">VLOOKUP(B2433,'Team Data'!$A$1:$E$659,4,FALSE())</f>
        <v>633</v>
      </c>
      <c r="R2433" s="0" t="n">
        <f aca="false">VLOOKUP(B2433,'Team Data'!$A$1:$E$659,5,FALSE())</f>
        <v>543</v>
      </c>
      <c r="S2433" s="0" t="n">
        <f aca="false">IF(I2433=1,(MIN(30,(C2433-D2433)))*(M2433/(M2433+N2433))*(Q2433/(Q2433+R2433)),(MAX(-30,(C2433-D2433)))*(N2433/(M2433+N2433))*(R2433/(R2433+Q2433)))</f>
        <v>-3.48279883381924</v>
      </c>
      <c r="T2433" s="0" t="n">
        <f aca="false">IF(J2433=1,(MIN(30,(D2433-C2433)))*(K2433/(K2433+L2433))*(O2433/(O2433+P2433)),(MAX(-30,(D2433-C2433)))*(L2433/(K2433+L2433))*(P2433/(P2433+O2433)))</f>
        <v>3.98509763617677</v>
      </c>
      <c r="U2433" s="7" t="n">
        <v>43098</v>
      </c>
    </row>
    <row r="2434" customFormat="false" ht="15" hidden="false" customHeight="false" outlineLevel="0" collapsed="false">
      <c r="A2434" s="0" t="s">
        <v>258</v>
      </c>
      <c r="B2434" s="0" t="s">
        <v>256</v>
      </c>
      <c r="C2434" s="0" t="n">
        <v>63</v>
      </c>
      <c r="D2434" s="0" t="n">
        <v>73</v>
      </c>
      <c r="E2434" s="0" t="n">
        <v>34</v>
      </c>
      <c r="F2434" s="0" t="n">
        <v>38</v>
      </c>
      <c r="G2434" s="0" t="n">
        <v>8</v>
      </c>
      <c r="H2434" s="0" t="n">
        <v>13</v>
      </c>
      <c r="I2434" s="0" t="n">
        <v>0</v>
      </c>
      <c r="J2434" s="0" t="n">
        <v>1</v>
      </c>
      <c r="K2434" s="0" t="n">
        <f aca="false">VLOOKUP(A2434,'Team Data'!$A$1:$E$659,2,FALSE())</f>
        <v>22</v>
      </c>
      <c r="L2434" s="0" t="n">
        <f aca="false">VLOOKUP(A2434,'Team Data'!$A$1:$E$659,3,FALSE())</f>
        <v>17</v>
      </c>
      <c r="M2434" s="0" t="n">
        <f aca="false">VLOOKUP(B2434,'Team Data'!$A$1:$E$659,2,FALSE())</f>
        <v>20</v>
      </c>
      <c r="N2434" s="0" t="n">
        <f aca="false">VLOOKUP(B2434,'Team Data'!$A$1:$E$659,3,FALSE())</f>
        <v>14</v>
      </c>
      <c r="O2434" s="0" t="n">
        <f aca="false">VLOOKUP(A2434,'Team Data'!$A$1:$E$659,4,FALSE())</f>
        <v>712</v>
      </c>
      <c r="P2434" s="0" t="n">
        <f aca="false">VLOOKUP(A2434,'Team Data'!$A$1:$E$659,5,FALSE())</f>
        <v>575</v>
      </c>
      <c r="Q2434" s="0" t="n">
        <f aca="false">VLOOKUP(B2434,'Team Data'!$A$1:$E$659,4,FALSE())</f>
        <v>587</v>
      </c>
      <c r="R2434" s="0" t="n">
        <f aca="false">VLOOKUP(B2434,'Team Data'!$A$1:$E$659,5,FALSE())</f>
        <v>530</v>
      </c>
      <c r="S2434" s="0" t="n">
        <f aca="false">IF(I2434=1,(MIN(30,(C2434-D2434)))*(M2434/(M2434+N2434))*(Q2434/(Q2434+R2434)),(MAX(-30,(C2434-D2434)))*(N2434/(M2434+N2434))*(R2434/(R2434+Q2434)))</f>
        <v>-1.95376270472379</v>
      </c>
      <c r="T2434" s="0" t="n">
        <f aca="false">IF(J2434=1,(MIN(30,(D2434-C2434)))*(K2434/(K2434+L2434))*(O2434/(O2434+P2434)),(MAX(-30,(D2434-C2434)))*(L2434/(K2434+L2434))*(P2434/(P2434+O2434)))</f>
        <v>3.12075388998466</v>
      </c>
      <c r="U2434" s="7" t="n">
        <v>43098</v>
      </c>
    </row>
    <row r="2435" customFormat="false" ht="15" hidden="false" customHeight="false" outlineLevel="0" collapsed="false">
      <c r="A2435" s="0" t="s">
        <v>224</v>
      </c>
      <c r="B2435" s="0" t="s">
        <v>104</v>
      </c>
      <c r="C2435" s="0" t="n">
        <v>48</v>
      </c>
      <c r="D2435" s="0" t="n">
        <v>81</v>
      </c>
      <c r="E2435" s="0" t="n">
        <v>32</v>
      </c>
      <c r="F2435" s="0" t="n">
        <v>46</v>
      </c>
      <c r="G2435" s="0" t="n">
        <v>10</v>
      </c>
      <c r="H2435" s="0" t="n">
        <v>7</v>
      </c>
      <c r="I2435" s="0" t="n">
        <v>0</v>
      </c>
      <c r="J2435" s="0" t="n">
        <v>1</v>
      </c>
      <c r="K2435" s="0" t="n">
        <f aca="false">VLOOKUP(A2435,'Team Data'!$A$1:$E$659,2,FALSE())</f>
        <v>14</v>
      </c>
      <c r="L2435" s="0" t="n">
        <f aca="false">VLOOKUP(A2435,'Team Data'!$A$1:$E$659,3,FALSE())</f>
        <v>18</v>
      </c>
      <c r="M2435" s="0" t="n">
        <f aca="false">VLOOKUP(B2435,'Team Data'!$A$1:$E$659,2,FALSE())</f>
        <v>32</v>
      </c>
      <c r="N2435" s="0" t="n">
        <f aca="false">VLOOKUP(B2435,'Team Data'!$A$1:$E$659,3,FALSE())</f>
        <v>5</v>
      </c>
      <c r="O2435" s="0" t="n">
        <f aca="false">VLOOKUP(A2435,'Team Data'!$A$1:$E$659,4,FALSE())</f>
        <v>577</v>
      </c>
      <c r="P2435" s="0" t="n">
        <f aca="false">VLOOKUP(A2435,'Team Data'!$A$1:$E$659,5,FALSE())</f>
        <v>477</v>
      </c>
      <c r="Q2435" s="0" t="n">
        <f aca="false">VLOOKUP(B2435,'Team Data'!$A$1:$E$659,4,FALSE())</f>
        <v>666</v>
      </c>
      <c r="R2435" s="0" t="n">
        <f aca="false">VLOOKUP(B2435,'Team Data'!$A$1:$E$659,5,FALSE())</f>
        <v>579</v>
      </c>
      <c r="S2435" s="0" t="n">
        <f aca="false">IF(I2435=1,(MIN(30,(C2435-D2435)))*(M2435/(M2435+N2435))*(Q2435/(Q2435+R2435)),(MAX(-30,(C2435-D2435)))*(N2435/(M2435+N2435))*(R2435/(R2435+Q2435)))</f>
        <v>-1.88537935525887</v>
      </c>
      <c r="T2435" s="0" t="n">
        <f aca="false">IF(J2435=1,(MIN(30,(D2435-C2435)))*(K2435/(K2435+L2435))*(O2435/(O2435+P2435)),(MAX(-30,(D2435-C2435)))*(L2435/(K2435+L2435))*(P2435/(P2435+O2435)))</f>
        <v>7.18512808349146</v>
      </c>
      <c r="U2435" s="7" t="n">
        <v>43098</v>
      </c>
    </row>
    <row r="2436" customFormat="false" ht="15" hidden="false" customHeight="false" outlineLevel="0" collapsed="false">
      <c r="A2436" s="0" t="s">
        <v>685</v>
      </c>
      <c r="B2436" s="0" t="s">
        <v>71</v>
      </c>
      <c r="C2436" s="0" t="n">
        <v>60</v>
      </c>
      <c r="D2436" s="0" t="n">
        <v>106</v>
      </c>
      <c r="E2436" s="0" t="n">
        <v>23</v>
      </c>
      <c r="F2436" s="0" t="n">
        <v>48</v>
      </c>
      <c r="G2436" s="0" t="n">
        <v>16</v>
      </c>
      <c r="H2436" s="0" t="n">
        <v>5</v>
      </c>
      <c r="I2436" s="0" t="n">
        <v>0</v>
      </c>
      <c r="J2436" s="0" t="n">
        <v>1</v>
      </c>
      <c r="K2436" s="0" t="n">
        <f aca="false">VLOOKUP(A2436,'Team Data'!$A$1:$E$659,2,FALSE())</f>
        <v>0</v>
      </c>
      <c r="L2436" s="0" t="n">
        <f aca="false">VLOOKUP(A2436,'Team Data'!$A$1:$E$659,3,FALSE())</f>
        <v>1</v>
      </c>
      <c r="M2436" s="0" t="n">
        <f aca="false">VLOOKUP(B2436,'Team Data'!$A$1:$E$659,2,FALSE())</f>
        <v>15</v>
      </c>
      <c r="N2436" s="0" t="n">
        <f aca="false">VLOOKUP(B2436,'Team Data'!$A$1:$E$659,3,FALSE())</f>
        <v>15</v>
      </c>
      <c r="O2436" s="0" t="n">
        <f aca="false">VLOOKUP(A2436,'Team Data'!$A$1:$E$659,4,FALSE())</f>
        <v>15</v>
      </c>
      <c r="P2436" s="0" t="n">
        <f aca="false">VLOOKUP(A2436,'Team Data'!$A$1:$E$659,5,FALSE())</f>
        <v>15</v>
      </c>
      <c r="Q2436" s="0" t="n">
        <f aca="false">VLOOKUP(B2436,'Team Data'!$A$1:$E$659,4,FALSE())</f>
        <v>467</v>
      </c>
      <c r="R2436" s="0" t="n">
        <f aca="false">VLOOKUP(B2436,'Team Data'!$A$1:$E$659,5,FALSE())</f>
        <v>451</v>
      </c>
      <c r="S2436" s="0" t="n">
        <f aca="false">IF(I2436=1,(MIN(30,(C2436-D2436)))*(M2436/(M2436+N2436))*(Q2436/(Q2436+R2436)),(MAX(-30,(C2436-D2436)))*(N2436/(M2436+N2436))*(R2436/(R2436+Q2436)))</f>
        <v>-7.36928104575163</v>
      </c>
      <c r="T2436" s="0" t="n">
        <f aca="false">IF(J2436=1,(MIN(30,(D2436-C2436)))*(K2436/(K2436+L2436))*(O2436/(O2436+P2436)),(MAX(-30,(D2436-C2436)))*(L2436/(K2436+L2436))*(P2436/(P2436+O2436)))</f>
        <v>0</v>
      </c>
      <c r="U2436" s="7" t="n">
        <v>43098</v>
      </c>
    </row>
    <row r="2437" customFormat="false" ht="15" hidden="false" customHeight="false" outlineLevel="0" collapsed="false">
      <c r="A2437" s="0" t="s">
        <v>105</v>
      </c>
      <c r="B2437" s="0" t="s">
        <v>262</v>
      </c>
      <c r="C2437" s="0" t="n">
        <v>63</v>
      </c>
      <c r="D2437" s="0" t="n">
        <v>93</v>
      </c>
      <c r="E2437" s="0" t="n">
        <v>28</v>
      </c>
      <c r="F2437" s="0" t="n">
        <v>48</v>
      </c>
      <c r="G2437" s="0" t="n">
        <v>11</v>
      </c>
      <c r="H2437" s="0" t="n">
        <v>11</v>
      </c>
      <c r="I2437" s="0" t="n">
        <v>0</v>
      </c>
      <c r="J2437" s="0" t="n">
        <v>1</v>
      </c>
      <c r="K2437" s="0" t="n">
        <f aca="false">VLOOKUP(A2437,'Team Data'!$A$1:$E$659,2,FALSE())</f>
        <v>17</v>
      </c>
      <c r="L2437" s="0" t="n">
        <f aca="false">VLOOKUP(A2437,'Team Data'!$A$1:$E$659,3,FALSE())</f>
        <v>14</v>
      </c>
      <c r="M2437" s="0" t="n">
        <f aca="false">VLOOKUP(B2437,'Team Data'!$A$1:$E$659,2,FALSE())</f>
        <v>20</v>
      </c>
      <c r="N2437" s="0" t="n">
        <f aca="false">VLOOKUP(B2437,'Team Data'!$A$1:$E$659,3,FALSE())</f>
        <v>14</v>
      </c>
      <c r="O2437" s="0" t="n">
        <f aca="false">VLOOKUP(A2437,'Team Data'!$A$1:$E$659,4,FALSE())</f>
        <v>412</v>
      </c>
      <c r="P2437" s="0" t="n">
        <f aca="false">VLOOKUP(A2437,'Team Data'!$A$1:$E$659,5,FALSE())</f>
        <v>578</v>
      </c>
      <c r="Q2437" s="0" t="n">
        <f aca="false">VLOOKUP(B2437,'Team Data'!$A$1:$E$659,4,FALSE())</f>
        <v>507</v>
      </c>
      <c r="R2437" s="0" t="n">
        <f aca="false">VLOOKUP(B2437,'Team Data'!$A$1:$E$659,5,FALSE())</f>
        <v>501</v>
      </c>
      <c r="S2437" s="0" t="n">
        <f aca="false">IF(I2437=1,(MIN(30,(C2437-D2437)))*(M2437/(M2437+N2437))*(Q2437/(Q2437+R2437)),(MAX(-30,(C2437-D2437)))*(N2437/(M2437+N2437))*(R2437/(R2437+Q2437)))</f>
        <v>-6.13970588235294</v>
      </c>
      <c r="T2437" s="0" t="n">
        <f aca="false">IF(J2437=1,(MIN(30,(D2437-C2437)))*(K2437/(K2437+L2437))*(O2437/(O2437+P2437)),(MAX(-30,(D2437-C2437)))*(L2437/(K2437+L2437))*(P2437/(P2437+O2437)))</f>
        <v>6.84652981427175</v>
      </c>
      <c r="U2437" s="7" t="n">
        <v>43098</v>
      </c>
    </row>
    <row r="2438" customFormat="false" ht="15" hidden="false" customHeight="false" outlineLevel="0" collapsed="false">
      <c r="A2438" s="0" t="s">
        <v>227</v>
      </c>
      <c r="B2438" s="0" t="s">
        <v>260</v>
      </c>
      <c r="C2438" s="0" t="n">
        <v>65</v>
      </c>
      <c r="D2438" s="0" t="n">
        <v>72</v>
      </c>
      <c r="E2438" s="0" t="n">
        <v>35</v>
      </c>
      <c r="F2438" s="0" t="n">
        <v>25</v>
      </c>
      <c r="G2438" s="0" t="n">
        <v>16</v>
      </c>
      <c r="H2438" s="0" t="n">
        <v>8</v>
      </c>
      <c r="I2438" s="0" t="n">
        <v>0</v>
      </c>
      <c r="J2438" s="0" t="n">
        <v>1</v>
      </c>
      <c r="K2438" s="0" t="n">
        <f aca="false">VLOOKUP(A2438,'Team Data'!$A$1:$E$659,2,FALSE())</f>
        <v>6</v>
      </c>
      <c r="L2438" s="0" t="n">
        <f aca="false">VLOOKUP(A2438,'Team Data'!$A$1:$E$659,3,FALSE())</f>
        <v>26</v>
      </c>
      <c r="M2438" s="0" t="n">
        <f aca="false">VLOOKUP(B2438,'Team Data'!$A$1:$E$659,2,FALSE())</f>
        <v>11</v>
      </c>
      <c r="N2438" s="0" t="n">
        <f aca="false">VLOOKUP(B2438,'Team Data'!$A$1:$E$659,3,FALSE())</f>
        <v>20</v>
      </c>
      <c r="O2438" s="0" t="n">
        <f aca="false">VLOOKUP(A2438,'Team Data'!$A$1:$E$659,4,FALSE())</f>
        <v>578</v>
      </c>
      <c r="P2438" s="0" t="n">
        <f aca="false">VLOOKUP(A2438,'Team Data'!$A$1:$E$659,5,FALSE())</f>
        <v>464</v>
      </c>
      <c r="Q2438" s="0" t="n">
        <f aca="false">VLOOKUP(B2438,'Team Data'!$A$1:$E$659,4,FALSE())</f>
        <v>508</v>
      </c>
      <c r="R2438" s="0" t="n">
        <f aca="false">VLOOKUP(B2438,'Team Data'!$A$1:$E$659,5,FALSE())</f>
        <v>478</v>
      </c>
      <c r="S2438" s="0" t="n">
        <f aca="false">IF(I2438=1,(MIN(30,(C2438-D2438)))*(M2438/(M2438+N2438))*(Q2438/(Q2438+R2438)),(MAX(-30,(C2438-D2438)))*(N2438/(M2438+N2438))*(R2438/(R2438+Q2438)))</f>
        <v>-2.18936072760584</v>
      </c>
      <c r="T2438" s="0" t="n">
        <f aca="false">IF(J2438=1,(MIN(30,(D2438-C2438)))*(K2438/(K2438+L2438))*(O2438/(O2438+P2438)),(MAX(-30,(D2438-C2438)))*(L2438/(K2438+L2438))*(P2438/(P2438+O2438)))</f>
        <v>0.728047024952015</v>
      </c>
      <c r="U2438" s="7" t="n">
        <v>43098</v>
      </c>
    </row>
    <row r="2439" customFormat="false" ht="15" hidden="false" customHeight="false" outlineLevel="0" collapsed="false">
      <c r="A2439" s="0" t="s">
        <v>192</v>
      </c>
      <c r="B2439" s="0" t="s">
        <v>306</v>
      </c>
      <c r="C2439" s="0" t="n">
        <v>65</v>
      </c>
      <c r="D2439" s="0" t="n">
        <v>60</v>
      </c>
      <c r="E2439" s="0" t="n">
        <v>34</v>
      </c>
      <c r="F2439" s="0" t="n">
        <v>44</v>
      </c>
      <c r="G2439" s="0" t="n">
        <v>6</v>
      </c>
      <c r="H2439" s="0" t="n">
        <v>15</v>
      </c>
      <c r="I2439" s="0" t="n">
        <v>1</v>
      </c>
      <c r="J2439" s="0" t="n">
        <v>0</v>
      </c>
      <c r="K2439" s="0" t="n">
        <f aca="false">VLOOKUP(A2439,'Team Data'!$A$1:$E$659,2,FALSE())</f>
        <v>28</v>
      </c>
      <c r="L2439" s="0" t="n">
        <f aca="false">VLOOKUP(A2439,'Team Data'!$A$1:$E$659,3,FALSE())</f>
        <v>6</v>
      </c>
      <c r="M2439" s="0" t="n">
        <f aca="false">VLOOKUP(B2439,'Team Data'!$A$1:$E$659,2,FALSE())</f>
        <v>18</v>
      </c>
      <c r="N2439" s="0" t="n">
        <f aca="false">VLOOKUP(B2439,'Team Data'!$A$1:$E$659,3,FALSE())</f>
        <v>17</v>
      </c>
      <c r="O2439" s="0" t="n">
        <f aca="false">VLOOKUP(A2439,'Team Data'!$A$1:$E$659,4,FALSE())</f>
        <v>515</v>
      </c>
      <c r="P2439" s="0" t="n">
        <f aca="false">VLOOKUP(A2439,'Team Data'!$A$1:$E$659,5,FALSE())</f>
        <v>512</v>
      </c>
      <c r="Q2439" s="0" t="n">
        <f aca="false">VLOOKUP(B2439,'Team Data'!$A$1:$E$659,4,FALSE())</f>
        <v>605</v>
      </c>
      <c r="R2439" s="0" t="n">
        <f aca="false">VLOOKUP(B2439,'Team Data'!$A$1:$E$659,5,FALSE())</f>
        <v>465</v>
      </c>
      <c r="S2439" s="0" t="n">
        <f aca="false">IF(I2439=1,(MIN(30,(C2439-D2439)))*(M2439/(M2439+N2439))*(Q2439/(Q2439+R2439)),(MAX(-30,(C2439-D2439)))*(N2439/(M2439+N2439))*(R2439/(R2439+Q2439)))</f>
        <v>1.45393858477971</v>
      </c>
      <c r="T2439" s="0" t="n">
        <f aca="false">IF(J2439=1,(MIN(30,(D2439-C2439)))*(K2439/(K2439+L2439))*(O2439/(O2439+P2439)),(MAX(-30,(D2439-C2439)))*(L2439/(K2439+L2439))*(P2439/(P2439+O2439)))</f>
        <v>-0.439887736983791</v>
      </c>
      <c r="U2439" s="7" t="n">
        <v>43098</v>
      </c>
    </row>
    <row r="2440" customFormat="false" ht="15" hidden="false" customHeight="false" outlineLevel="0" collapsed="false">
      <c r="A2440" s="0" t="s">
        <v>155</v>
      </c>
      <c r="B2440" s="0" t="s">
        <v>252</v>
      </c>
      <c r="C2440" s="0" t="n">
        <v>59</v>
      </c>
      <c r="D2440" s="0" t="n">
        <v>87</v>
      </c>
      <c r="E2440" s="0" t="n">
        <v>23</v>
      </c>
      <c r="F2440" s="0" t="n">
        <v>33</v>
      </c>
      <c r="G2440" s="0" t="n">
        <v>10</v>
      </c>
      <c r="H2440" s="0" t="n">
        <v>11</v>
      </c>
      <c r="I2440" s="0" t="n">
        <v>0</v>
      </c>
      <c r="J2440" s="0" t="n">
        <v>1</v>
      </c>
      <c r="K2440" s="0" t="n">
        <f aca="false">VLOOKUP(A2440,'Team Data'!$A$1:$E$659,2,FALSE())</f>
        <v>11</v>
      </c>
      <c r="L2440" s="0" t="n">
        <f aca="false">VLOOKUP(A2440,'Team Data'!$A$1:$E$659,3,FALSE())</f>
        <v>20</v>
      </c>
      <c r="M2440" s="0" t="n">
        <f aca="false">VLOOKUP(B2440,'Team Data'!$A$1:$E$659,2,FALSE())</f>
        <v>30</v>
      </c>
      <c r="N2440" s="0" t="n">
        <f aca="false">VLOOKUP(B2440,'Team Data'!$A$1:$E$659,3,FALSE())</f>
        <v>6</v>
      </c>
      <c r="O2440" s="0" t="n">
        <f aca="false">VLOOKUP(A2440,'Team Data'!$A$1:$E$659,4,FALSE())</f>
        <v>532</v>
      </c>
      <c r="P2440" s="0" t="n">
        <f aca="false">VLOOKUP(A2440,'Team Data'!$A$1:$E$659,5,FALSE())</f>
        <v>464</v>
      </c>
      <c r="Q2440" s="0" t="n">
        <f aca="false">VLOOKUP(B2440,'Team Data'!$A$1:$E$659,4,FALSE())</f>
        <v>602</v>
      </c>
      <c r="R2440" s="0" t="n">
        <f aca="false">VLOOKUP(B2440,'Team Data'!$A$1:$E$659,5,FALSE())</f>
        <v>592</v>
      </c>
      <c r="S2440" s="0" t="n">
        <f aca="false">IF(I2440=1,(MIN(30,(C2440-D2440)))*(M2440/(M2440+N2440))*(Q2440/(Q2440+R2440)),(MAX(-30,(C2440-D2440)))*(N2440/(M2440+N2440))*(R2440/(R2440+Q2440)))</f>
        <v>-2.31379117811279</v>
      </c>
      <c r="T2440" s="0" t="n">
        <f aca="false">IF(J2440=1,(MIN(30,(D2440-C2440)))*(K2440/(K2440+L2440))*(O2440/(O2440+P2440)),(MAX(-30,(D2440-C2440)))*(L2440/(K2440+L2440))*(P2440/(P2440+O2440)))</f>
        <v>5.30690503951289</v>
      </c>
      <c r="U2440" s="7" t="n">
        <v>43098</v>
      </c>
    </row>
    <row r="2441" customFormat="false" ht="15" hidden="false" customHeight="false" outlineLevel="0" collapsed="false">
      <c r="A2441" s="0" t="s">
        <v>152</v>
      </c>
      <c r="B2441" s="0" t="s">
        <v>138</v>
      </c>
      <c r="C2441" s="0" t="n">
        <v>61</v>
      </c>
      <c r="D2441" s="0" t="n">
        <v>90</v>
      </c>
      <c r="E2441" s="0" t="n">
        <v>37</v>
      </c>
      <c r="F2441" s="0" t="n">
        <v>44</v>
      </c>
      <c r="G2441" s="0" t="n">
        <v>11</v>
      </c>
      <c r="H2441" s="0" t="n">
        <v>11</v>
      </c>
      <c r="I2441" s="0" t="n">
        <v>0</v>
      </c>
      <c r="J2441" s="0" t="n">
        <v>1</v>
      </c>
      <c r="K2441" s="0" t="n">
        <f aca="false">VLOOKUP(A2441,'Team Data'!$A$1:$E$659,2,FALSE())</f>
        <v>22</v>
      </c>
      <c r="L2441" s="0" t="n">
        <f aca="false">VLOOKUP(A2441,'Team Data'!$A$1:$E$659,3,FALSE())</f>
        <v>14</v>
      </c>
      <c r="M2441" s="0" t="n">
        <f aca="false">VLOOKUP(B2441,'Team Data'!$A$1:$E$659,2,FALSE())</f>
        <v>23</v>
      </c>
      <c r="N2441" s="0" t="n">
        <f aca="false">VLOOKUP(B2441,'Team Data'!$A$1:$E$659,3,FALSE())</f>
        <v>11</v>
      </c>
      <c r="O2441" s="0" t="n">
        <f aca="false">VLOOKUP(A2441,'Team Data'!$A$1:$E$659,4,FALSE())</f>
        <v>725</v>
      </c>
      <c r="P2441" s="0" t="n">
        <f aca="false">VLOOKUP(A2441,'Team Data'!$A$1:$E$659,5,FALSE())</f>
        <v>474</v>
      </c>
      <c r="Q2441" s="0" t="n">
        <f aca="false">VLOOKUP(B2441,'Team Data'!$A$1:$E$659,4,FALSE())</f>
        <v>704</v>
      </c>
      <c r="R2441" s="0" t="n">
        <f aca="false">VLOOKUP(B2441,'Team Data'!$A$1:$E$659,5,FALSE())</f>
        <v>448</v>
      </c>
      <c r="S2441" s="0" t="n">
        <f aca="false">IF(I2441=1,(MIN(30,(C2441-D2441)))*(M2441/(M2441+N2441))*(Q2441/(Q2441+R2441)),(MAX(-30,(C2441-D2441)))*(N2441/(M2441+N2441))*(R2441/(R2441+Q2441)))</f>
        <v>-3.64869281045752</v>
      </c>
      <c r="T2441" s="0" t="n">
        <f aca="false">IF(J2441=1,(MIN(30,(D2441-C2441)))*(K2441/(K2441+L2441))*(O2441/(O2441+P2441)),(MAX(-30,(D2441-C2441)))*(L2441/(K2441+L2441))*(P2441/(P2441+O2441)))</f>
        <v>10.7161060142712</v>
      </c>
      <c r="U2441" s="7" t="n">
        <v>43098</v>
      </c>
    </row>
    <row r="2442" customFormat="false" ht="15" hidden="false" customHeight="false" outlineLevel="0" collapsed="false">
      <c r="A2442" s="0" t="s">
        <v>686</v>
      </c>
      <c r="B2442" s="0" t="s">
        <v>81</v>
      </c>
      <c r="C2442" s="0" t="n">
        <v>48</v>
      </c>
      <c r="D2442" s="0" t="n">
        <v>67</v>
      </c>
      <c r="E2442" s="0" t="n">
        <v>42</v>
      </c>
      <c r="F2442" s="0" t="n">
        <v>34</v>
      </c>
      <c r="G2442" s="0" t="n">
        <v>22</v>
      </c>
      <c r="H2442" s="0" t="n">
        <v>14</v>
      </c>
      <c r="I2442" s="0" t="n">
        <v>0</v>
      </c>
      <c r="J2442" s="0" t="n">
        <v>1</v>
      </c>
      <c r="K2442" s="0" t="n">
        <f aca="false">VLOOKUP(A2442,'Team Data'!$A$1:$E$659,2,FALSE())</f>
        <v>0</v>
      </c>
      <c r="L2442" s="0" t="n">
        <f aca="false">VLOOKUP(A2442,'Team Data'!$A$1:$E$659,3,FALSE())</f>
        <v>1</v>
      </c>
      <c r="M2442" s="0" t="n">
        <f aca="false">VLOOKUP(B2442,'Team Data'!$A$1:$E$659,2,FALSE())</f>
        <v>22</v>
      </c>
      <c r="N2442" s="0" t="n">
        <f aca="false">VLOOKUP(B2442,'Team Data'!$A$1:$E$659,3,FALSE())</f>
        <v>13</v>
      </c>
      <c r="O2442" s="0" t="n">
        <f aca="false">VLOOKUP(A2442,'Team Data'!$A$1:$E$659,4,FALSE())</f>
        <v>22</v>
      </c>
      <c r="P2442" s="0" t="n">
        <f aca="false">VLOOKUP(A2442,'Team Data'!$A$1:$E$659,5,FALSE())</f>
        <v>13</v>
      </c>
      <c r="Q2442" s="0" t="n">
        <f aca="false">VLOOKUP(B2442,'Team Data'!$A$1:$E$659,4,FALSE())</f>
        <v>536</v>
      </c>
      <c r="R2442" s="0" t="n">
        <f aca="false">VLOOKUP(B2442,'Team Data'!$A$1:$E$659,5,FALSE())</f>
        <v>497</v>
      </c>
      <c r="S2442" s="0" t="n">
        <f aca="false">IF(I2442=1,(MIN(30,(C2442-D2442)))*(M2442/(M2442+N2442))*(Q2442/(Q2442+R2442)),(MAX(-30,(C2442-D2442)))*(N2442/(M2442+N2442))*(R2442/(R2442+Q2442)))</f>
        <v>-3.39535333978703</v>
      </c>
      <c r="T2442" s="0" t="n">
        <f aca="false">IF(J2442=1,(MIN(30,(D2442-C2442)))*(K2442/(K2442+L2442))*(O2442/(O2442+P2442)),(MAX(-30,(D2442-C2442)))*(L2442/(K2442+L2442))*(P2442/(P2442+O2442)))</f>
        <v>0</v>
      </c>
      <c r="U2442" s="7" t="n">
        <v>43098</v>
      </c>
    </row>
    <row r="2443" customFormat="false" ht="15" hidden="false" customHeight="false" outlineLevel="0" collapsed="false">
      <c r="A2443" s="0" t="s">
        <v>479</v>
      </c>
      <c r="B2443" s="0" t="s">
        <v>273</v>
      </c>
      <c r="C2443" s="0" t="n">
        <v>57</v>
      </c>
      <c r="D2443" s="0" t="n">
        <v>98</v>
      </c>
      <c r="E2443" s="0" t="n">
        <v>38</v>
      </c>
      <c r="F2443" s="0" t="n">
        <v>62</v>
      </c>
      <c r="G2443" s="0" t="n">
        <v>16</v>
      </c>
      <c r="H2443" s="0" t="n">
        <v>8</v>
      </c>
      <c r="I2443" s="0" t="n">
        <v>0</v>
      </c>
      <c r="J2443" s="0" t="n">
        <v>1</v>
      </c>
      <c r="K2443" s="0" t="n">
        <f aca="false">VLOOKUP(A2443,'Team Data'!$A$1:$E$659,2,FALSE())</f>
        <v>0</v>
      </c>
      <c r="L2443" s="0" t="n">
        <f aca="false">VLOOKUP(A2443,'Team Data'!$A$1:$E$659,3,FALSE())</f>
        <v>3</v>
      </c>
      <c r="M2443" s="0" t="n">
        <f aca="false">VLOOKUP(B2443,'Team Data'!$A$1:$E$659,2,FALSE())</f>
        <v>15</v>
      </c>
      <c r="N2443" s="0" t="n">
        <f aca="false">VLOOKUP(B2443,'Team Data'!$A$1:$E$659,3,FALSE())</f>
        <v>18</v>
      </c>
      <c r="O2443" s="0" t="n">
        <f aca="false">VLOOKUP(A2443,'Team Data'!$A$1:$E$659,4,FALSE())</f>
        <v>41</v>
      </c>
      <c r="P2443" s="0" t="n">
        <f aca="false">VLOOKUP(A2443,'Team Data'!$A$1:$E$659,5,FALSE())</f>
        <v>53</v>
      </c>
      <c r="Q2443" s="0" t="n">
        <f aca="false">VLOOKUP(B2443,'Team Data'!$A$1:$E$659,4,FALSE())</f>
        <v>416</v>
      </c>
      <c r="R2443" s="0" t="n">
        <f aca="false">VLOOKUP(B2443,'Team Data'!$A$1:$E$659,5,FALSE())</f>
        <v>607</v>
      </c>
      <c r="S2443" s="0" t="n">
        <f aca="false">IF(I2443=1,(MIN(30,(C2443-D2443)))*(M2443/(M2443+N2443))*(Q2443/(Q2443+R2443)),(MAX(-30,(C2443-D2443)))*(N2443/(M2443+N2443))*(R2443/(R2443+Q2443)))</f>
        <v>-9.70941082378033</v>
      </c>
      <c r="T2443" s="0" t="n">
        <f aca="false">IF(J2443=1,(MIN(30,(D2443-C2443)))*(K2443/(K2443+L2443))*(O2443/(O2443+P2443)),(MAX(-30,(D2443-C2443)))*(L2443/(K2443+L2443))*(P2443/(P2443+O2443)))</f>
        <v>0</v>
      </c>
      <c r="U2443" s="7" t="n">
        <v>43098</v>
      </c>
    </row>
    <row r="2444" customFormat="false" ht="15" hidden="false" customHeight="false" outlineLevel="0" collapsed="false">
      <c r="A2444" s="0" t="s">
        <v>243</v>
      </c>
      <c r="B2444" s="0" t="s">
        <v>35</v>
      </c>
      <c r="C2444" s="0" t="n">
        <v>68</v>
      </c>
      <c r="D2444" s="0" t="n">
        <v>54</v>
      </c>
      <c r="E2444" s="0" t="n">
        <v>41</v>
      </c>
      <c r="F2444" s="0" t="n">
        <v>35</v>
      </c>
      <c r="G2444" s="0" t="n">
        <v>12</v>
      </c>
      <c r="H2444" s="0" t="n">
        <v>12</v>
      </c>
      <c r="I2444" s="0" t="n">
        <v>1</v>
      </c>
      <c r="J2444" s="0" t="n">
        <v>0</v>
      </c>
      <c r="K2444" s="0" t="n">
        <f aca="false">VLOOKUP(A2444,'Team Data'!$A$1:$E$659,2,FALSE())</f>
        <v>16</v>
      </c>
      <c r="L2444" s="0" t="n">
        <f aca="false">VLOOKUP(A2444,'Team Data'!$A$1:$E$659,3,FALSE())</f>
        <v>17</v>
      </c>
      <c r="M2444" s="0" t="n">
        <f aca="false">VLOOKUP(B2444,'Team Data'!$A$1:$E$659,2,FALSE())</f>
        <v>3</v>
      </c>
      <c r="N2444" s="0" t="n">
        <f aca="false">VLOOKUP(B2444,'Team Data'!$A$1:$E$659,3,FALSE())</f>
        <v>28</v>
      </c>
      <c r="O2444" s="0" t="n">
        <f aca="false">VLOOKUP(A2444,'Team Data'!$A$1:$E$659,4,FALSE())</f>
        <v>525</v>
      </c>
      <c r="P2444" s="0" t="n">
        <f aca="false">VLOOKUP(A2444,'Team Data'!$A$1:$E$659,5,FALSE())</f>
        <v>540</v>
      </c>
      <c r="Q2444" s="0" t="n">
        <f aca="false">VLOOKUP(B2444,'Team Data'!$A$1:$E$659,4,FALSE())</f>
        <v>496</v>
      </c>
      <c r="R2444" s="0" t="n">
        <f aca="false">VLOOKUP(B2444,'Team Data'!$A$1:$E$659,5,FALSE())</f>
        <v>495</v>
      </c>
      <c r="S2444" s="0" t="n">
        <f aca="false">IF(I2444=1,(MIN(30,(C2444-D2444)))*(M2444/(M2444+N2444))*(Q2444/(Q2444+R2444)),(MAX(-30,(C2444-D2444)))*(N2444/(M2444+N2444))*(R2444/(R2444+Q2444)))</f>
        <v>0.678102926337033</v>
      </c>
      <c r="T2444" s="0" t="n">
        <f aca="false">IF(J2444=1,(MIN(30,(D2444-C2444)))*(K2444/(K2444+L2444))*(O2444/(O2444+P2444)),(MAX(-30,(D2444-C2444)))*(L2444/(K2444+L2444))*(P2444/(P2444+O2444)))</f>
        <v>-3.65685019206146</v>
      </c>
      <c r="U2444" s="7" t="n">
        <v>43098</v>
      </c>
    </row>
    <row r="2445" customFormat="false" ht="15" hidden="false" customHeight="false" outlineLevel="0" collapsed="false">
      <c r="A2445" s="0" t="s">
        <v>279</v>
      </c>
      <c r="B2445" s="0" t="s">
        <v>249</v>
      </c>
      <c r="C2445" s="0" t="n">
        <v>73</v>
      </c>
      <c r="D2445" s="0" t="n">
        <v>68</v>
      </c>
      <c r="E2445" s="0" t="n">
        <v>28</v>
      </c>
      <c r="F2445" s="0" t="n">
        <v>45</v>
      </c>
      <c r="G2445" s="0" t="n">
        <v>6</v>
      </c>
      <c r="H2445" s="0" t="n">
        <v>16</v>
      </c>
      <c r="I2445" s="0" t="n">
        <v>1</v>
      </c>
      <c r="J2445" s="0" t="n">
        <v>0</v>
      </c>
      <c r="K2445" s="0" t="n">
        <f aca="false">VLOOKUP(A2445,'Team Data'!$A$1:$E$659,2,FALSE())</f>
        <v>13</v>
      </c>
      <c r="L2445" s="0" t="n">
        <f aca="false">VLOOKUP(A2445,'Team Data'!$A$1:$E$659,3,FALSE())</f>
        <v>18</v>
      </c>
      <c r="M2445" s="0" t="n">
        <f aca="false">VLOOKUP(B2445,'Team Data'!$A$1:$E$659,2,FALSE())</f>
        <v>10</v>
      </c>
      <c r="N2445" s="0" t="n">
        <f aca="false">VLOOKUP(B2445,'Team Data'!$A$1:$E$659,3,FALSE())</f>
        <v>21</v>
      </c>
      <c r="O2445" s="0" t="n">
        <f aca="false">VLOOKUP(A2445,'Team Data'!$A$1:$E$659,4,FALSE())</f>
        <v>437</v>
      </c>
      <c r="P2445" s="0" t="n">
        <f aca="false">VLOOKUP(A2445,'Team Data'!$A$1:$E$659,5,FALSE())</f>
        <v>490</v>
      </c>
      <c r="Q2445" s="0" t="n">
        <f aca="false">VLOOKUP(B2445,'Team Data'!$A$1:$E$659,4,FALSE())</f>
        <v>432</v>
      </c>
      <c r="R2445" s="0" t="n">
        <f aca="false">VLOOKUP(B2445,'Team Data'!$A$1:$E$659,5,FALSE())</f>
        <v>523</v>
      </c>
      <c r="S2445" s="0" t="n">
        <f aca="false">IF(I2445=1,(MIN(30,(C2445-D2445)))*(M2445/(M2445+N2445))*(Q2445/(Q2445+R2445)),(MAX(-30,(C2445-D2445)))*(N2445/(M2445+N2445))*(R2445/(R2445+Q2445)))</f>
        <v>0.729606485390981</v>
      </c>
      <c r="T2445" s="0" t="n">
        <f aca="false">IF(J2445=1,(MIN(30,(D2445-C2445)))*(K2445/(K2445+L2445))*(O2445/(O2445+P2445)),(MAX(-30,(D2445-C2445)))*(L2445/(K2445+L2445))*(P2445/(P2445+O2445)))</f>
        <v>-1.53460695270905</v>
      </c>
      <c r="U2445" s="7" t="n">
        <v>43098</v>
      </c>
    </row>
    <row r="2446" customFormat="false" ht="15" hidden="false" customHeight="false" outlineLevel="0" collapsed="false">
      <c r="A2446" s="0" t="s">
        <v>298</v>
      </c>
      <c r="B2446" s="0" t="s">
        <v>226</v>
      </c>
      <c r="C2446" s="0" t="n">
        <v>85</v>
      </c>
      <c r="D2446" s="0" t="n">
        <v>72</v>
      </c>
      <c r="E2446" s="0" t="n">
        <v>37</v>
      </c>
      <c r="F2446" s="0" t="n">
        <v>30</v>
      </c>
      <c r="G2446" s="0" t="n">
        <v>8</v>
      </c>
      <c r="H2446" s="0" t="n">
        <v>6</v>
      </c>
      <c r="I2446" s="0" t="n">
        <v>1</v>
      </c>
      <c r="J2446" s="0" t="n">
        <v>0</v>
      </c>
      <c r="K2446" s="0" t="n">
        <f aca="false">VLOOKUP(A2446,'Team Data'!$A$1:$E$659,2,FALSE())</f>
        <v>23</v>
      </c>
      <c r="L2446" s="0" t="n">
        <f aca="false">VLOOKUP(A2446,'Team Data'!$A$1:$E$659,3,FALSE())</f>
        <v>11</v>
      </c>
      <c r="M2446" s="0" t="n">
        <f aca="false">VLOOKUP(B2446,'Team Data'!$A$1:$E$659,2,FALSE())</f>
        <v>24</v>
      </c>
      <c r="N2446" s="0" t="n">
        <f aca="false">VLOOKUP(B2446,'Team Data'!$A$1:$E$659,3,FALSE())</f>
        <v>9</v>
      </c>
      <c r="O2446" s="0" t="n">
        <f aca="false">VLOOKUP(A2446,'Team Data'!$A$1:$E$659,4,FALSE())</f>
        <v>603</v>
      </c>
      <c r="P2446" s="0" t="n">
        <f aca="false">VLOOKUP(A2446,'Team Data'!$A$1:$E$659,5,FALSE())</f>
        <v>503</v>
      </c>
      <c r="Q2446" s="0" t="n">
        <f aca="false">VLOOKUP(B2446,'Team Data'!$A$1:$E$659,4,FALSE())</f>
        <v>464</v>
      </c>
      <c r="R2446" s="0" t="n">
        <f aca="false">VLOOKUP(B2446,'Team Data'!$A$1:$E$659,5,FALSE())</f>
        <v>528</v>
      </c>
      <c r="S2446" s="0" t="n">
        <f aca="false">IF(I2446=1,(MIN(30,(C2446-D2446)))*(M2446/(M2446+N2446))*(Q2446/(Q2446+R2446)),(MAX(-30,(C2446-D2446)))*(N2446/(M2446+N2446))*(R2446/(R2446+Q2446)))</f>
        <v>4.42228739002933</v>
      </c>
      <c r="T2446" s="0" t="n">
        <f aca="false">IF(J2446=1,(MIN(30,(D2446-C2446)))*(K2446/(K2446+L2446))*(O2446/(O2446+P2446)),(MAX(-30,(D2446-C2446)))*(L2446/(K2446+L2446))*(P2446/(P2446+O2446)))</f>
        <v>-1.9128018295926</v>
      </c>
      <c r="U2446" s="7" t="n">
        <v>43098</v>
      </c>
    </row>
    <row r="2447" customFormat="false" ht="15" hidden="false" customHeight="false" outlineLevel="0" collapsed="false">
      <c r="A2447" s="0" t="s">
        <v>522</v>
      </c>
      <c r="B2447" s="0" t="s">
        <v>231</v>
      </c>
      <c r="C2447" s="0" t="n">
        <v>80</v>
      </c>
      <c r="D2447" s="0" t="n">
        <v>110</v>
      </c>
      <c r="E2447" s="0" t="n">
        <v>25</v>
      </c>
      <c r="F2447" s="0" t="n">
        <v>36</v>
      </c>
      <c r="G2447" s="0" t="n">
        <v>21</v>
      </c>
      <c r="H2447" s="0" t="n">
        <v>15</v>
      </c>
      <c r="I2447" s="0" t="n">
        <v>0</v>
      </c>
      <c r="J2447" s="0" t="n">
        <v>1</v>
      </c>
      <c r="K2447" s="0" t="n">
        <f aca="false">VLOOKUP(A2447,'Team Data'!$A$1:$E$659,2,FALSE())</f>
        <v>0</v>
      </c>
      <c r="L2447" s="0" t="n">
        <f aca="false">VLOOKUP(A2447,'Team Data'!$A$1:$E$659,3,FALSE())</f>
        <v>2</v>
      </c>
      <c r="M2447" s="0" t="n">
        <f aca="false">VLOOKUP(B2447,'Team Data'!$A$1:$E$659,2,FALSE())</f>
        <v>16</v>
      </c>
      <c r="N2447" s="0" t="n">
        <f aca="false">VLOOKUP(B2447,'Team Data'!$A$1:$E$659,3,FALSE())</f>
        <v>18</v>
      </c>
      <c r="O2447" s="0" t="n">
        <f aca="false">VLOOKUP(A2447,'Team Data'!$A$1:$E$659,4,FALSE())</f>
        <v>35</v>
      </c>
      <c r="P2447" s="0" t="n">
        <f aca="false">VLOOKUP(A2447,'Team Data'!$A$1:$E$659,5,FALSE())</f>
        <v>32</v>
      </c>
      <c r="Q2447" s="0" t="n">
        <f aca="false">VLOOKUP(B2447,'Team Data'!$A$1:$E$659,4,FALSE())</f>
        <v>494</v>
      </c>
      <c r="R2447" s="0" t="n">
        <f aca="false">VLOOKUP(B2447,'Team Data'!$A$1:$E$659,5,FALSE())</f>
        <v>587</v>
      </c>
      <c r="S2447" s="0" t="n">
        <f aca="false">IF(I2447=1,(MIN(30,(C2447-D2447)))*(M2447/(M2447+N2447))*(Q2447/(Q2447+R2447)),(MAX(-30,(C2447-D2447)))*(N2447/(M2447+N2447))*(R2447/(R2447+Q2447)))</f>
        <v>-8.62436741579148</v>
      </c>
      <c r="T2447" s="0" t="n">
        <f aca="false">IF(J2447=1,(MIN(30,(D2447-C2447)))*(K2447/(K2447+L2447))*(O2447/(O2447+P2447)),(MAX(-30,(D2447-C2447)))*(L2447/(K2447+L2447))*(P2447/(P2447+O2447)))</f>
        <v>0</v>
      </c>
      <c r="U2447" s="7" t="n">
        <v>43098</v>
      </c>
    </row>
    <row r="2448" customFormat="false" ht="15" hidden="false" customHeight="false" outlineLevel="0" collapsed="false">
      <c r="A2448" s="0" t="s">
        <v>86</v>
      </c>
      <c r="B2448" s="0" t="s">
        <v>148</v>
      </c>
      <c r="C2448" s="0" t="n">
        <v>82</v>
      </c>
      <c r="D2448" s="0" t="n">
        <v>71</v>
      </c>
      <c r="E2448" s="0" t="n">
        <v>35</v>
      </c>
      <c r="F2448" s="0" t="n">
        <v>44</v>
      </c>
      <c r="G2448" s="0" t="n">
        <v>4</v>
      </c>
      <c r="H2448" s="0" t="n">
        <v>15</v>
      </c>
      <c r="I2448" s="0" t="n">
        <v>1</v>
      </c>
      <c r="J2448" s="0" t="n">
        <v>0</v>
      </c>
      <c r="K2448" s="0" t="n">
        <f aca="false">VLOOKUP(A2448,'Team Data'!$A$1:$E$659,2,FALSE())</f>
        <v>13</v>
      </c>
      <c r="L2448" s="0" t="n">
        <f aca="false">VLOOKUP(A2448,'Team Data'!$A$1:$E$659,3,FALSE())</f>
        <v>18</v>
      </c>
      <c r="M2448" s="0" t="n">
        <f aca="false">VLOOKUP(B2448,'Team Data'!$A$1:$E$659,2,FALSE())</f>
        <v>18</v>
      </c>
      <c r="N2448" s="0" t="n">
        <f aca="false">VLOOKUP(B2448,'Team Data'!$A$1:$E$659,3,FALSE())</f>
        <v>17</v>
      </c>
      <c r="O2448" s="0" t="n">
        <f aca="false">VLOOKUP(A2448,'Team Data'!$A$1:$E$659,4,FALSE())</f>
        <v>457</v>
      </c>
      <c r="P2448" s="0" t="n">
        <f aca="false">VLOOKUP(A2448,'Team Data'!$A$1:$E$659,5,FALSE())</f>
        <v>482</v>
      </c>
      <c r="Q2448" s="0" t="n">
        <f aca="false">VLOOKUP(B2448,'Team Data'!$A$1:$E$659,4,FALSE())</f>
        <v>497</v>
      </c>
      <c r="R2448" s="0" t="n">
        <f aca="false">VLOOKUP(B2448,'Team Data'!$A$1:$E$659,5,FALSE())</f>
        <v>580</v>
      </c>
      <c r="S2448" s="0" t="n">
        <f aca="false">IF(I2448=1,(MIN(30,(C2448-D2448)))*(M2448/(M2448+N2448))*(Q2448/(Q2448+R2448)),(MAX(-30,(C2448-D2448)))*(N2448/(M2448+N2448))*(R2448/(R2448+Q2448)))</f>
        <v>2.61058495821727</v>
      </c>
      <c r="T2448" s="0" t="n">
        <f aca="false">IF(J2448=1,(MIN(30,(D2448-C2448)))*(K2448/(K2448+L2448))*(O2448/(O2448+P2448)),(MAX(-30,(D2448-C2448)))*(L2448/(K2448+L2448))*(P2448/(P2448+O2448)))</f>
        <v>-3.27857363701948</v>
      </c>
      <c r="U2448" s="7" t="n">
        <v>43098</v>
      </c>
    </row>
    <row r="2449" customFormat="false" ht="15" hidden="false" customHeight="false" outlineLevel="0" collapsed="false">
      <c r="A2449" s="0" t="s">
        <v>242</v>
      </c>
      <c r="B2449" s="0" t="s">
        <v>45</v>
      </c>
      <c r="C2449" s="0" t="n">
        <v>76</v>
      </c>
      <c r="D2449" s="0" t="n">
        <v>77</v>
      </c>
      <c r="E2449" s="0" t="n">
        <v>42</v>
      </c>
      <c r="F2449" s="0" t="n">
        <v>36</v>
      </c>
      <c r="G2449" s="0" t="n">
        <v>10</v>
      </c>
      <c r="H2449" s="0" t="n">
        <v>13</v>
      </c>
      <c r="I2449" s="0" t="n">
        <v>0</v>
      </c>
      <c r="J2449" s="0" t="n">
        <v>1</v>
      </c>
      <c r="K2449" s="0" t="n">
        <f aca="false">VLOOKUP(A2449,'Team Data'!$A$1:$E$659,2,FALSE())</f>
        <v>22</v>
      </c>
      <c r="L2449" s="0" t="n">
        <f aca="false">VLOOKUP(A2449,'Team Data'!$A$1:$E$659,3,FALSE())</f>
        <v>9</v>
      </c>
      <c r="M2449" s="0" t="n">
        <f aca="false">VLOOKUP(B2449,'Team Data'!$A$1:$E$659,2,FALSE())</f>
        <v>21</v>
      </c>
      <c r="N2449" s="0" t="n">
        <f aca="false">VLOOKUP(B2449,'Team Data'!$A$1:$E$659,3,FALSE())</f>
        <v>12</v>
      </c>
      <c r="O2449" s="0" t="n">
        <f aca="false">VLOOKUP(A2449,'Team Data'!$A$1:$E$659,4,FALSE())</f>
        <v>500</v>
      </c>
      <c r="P2449" s="0" t="n">
        <f aca="false">VLOOKUP(A2449,'Team Data'!$A$1:$E$659,5,FALSE())</f>
        <v>520</v>
      </c>
      <c r="Q2449" s="0" t="n">
        <f aca="false">VLOOKUP(B2449,'Team Data'!$A$1:$E$659,4,FALSE())</f>
        <v>497</v>
      </c>
      <c r="R2449" s="0" t="n">
        <f aca="false">VLOOKUP(B2449,'Team Data'!$A$1:$E$659,5,FALSE())</f>
        <v>569</v>
      </c>
      <c r="S2449" s="0" t="n">
        <f aca="false">IF(I2449=1,(MIN(30,(C2449-D2449)))*(M2449/(M2449+N2449))*(Q2449/(Q2449+R2449)),(MAX(-30,(C2449-D2449)))*(N2449/(M2449+N2449))*(R2449/(R2449+Q2449)))</f>
        <v>-0.194098584342487</v>
      </c>
      <c r="T2449" s="0" t="n">
        <f aca="false">IF(J2449=1,(MIN(30,(D2449-C2449)))*(K2449/(K2449+L2449))*(O2449/(O2449+P2449)),(MAX(-30,(D2449-C2449)))*(L2449/(K2449+L2449))*(P2449/(P2449+O2449)))</f>
        <v>0.347881087919039</v>
      </c>
      <c r="U2449" s="7" t="n">
        <v>43098</v>
      </c>
    </row>
    <row r="2450" customFormat="false" ht="15" hidden="false" customHeight="false" outlineLevel="0" collapsed="false">
      <c r="A2450" s="0" t="s">
        <v>411</v>
      </c>
      <c r="B2450" s="0" t="s">
        <v>90</v>
      </c>
      <c r="C2450" s="0" t="n">
        <v>42</v>
      </c>
      <c r="D2450" s="0" t="n">
        <v>76</v>
      </c>
      <c r="E2450" s="0" t="n">
        <v>41</v>
      </c>
      <c r="F2450" s="0" t="n">
        <v>44</v>
      </c>
      <c r="G2450" s="0" t="n">
        <v>17</v>
      </c>
      <c r="H2450" s="0" t="n">
        <v>14</v>
      </c>
      <c r="I2450" s="0" t="n">
        <v>0</v>
      </c>
      <c r="J2450" s="0" t="n">
        <v>1</v>
      </c>
      <c r="K2450" s="0" t="n">
        <f aca="false">VLOOKUP(A2450,'Team Data'!$A$1:$E$659,2,FALSE())</f>
        <v>0</v>
      </c>
      <c r="L2450" s="0" t="n">
        <f aca="false">VLOOKUP(A2450,'Team Data'!$A$1:$E$659,3,FALSE())</f>
        <v>2</v>
      </c>
      <c r="M2450" s="0" t="n">
        <f aca="false">VLOOKUP(B2450,'Team Data'!$A$1:$E$659,2,FALSE())</f>
        <v>23</v>
      </c>
      <c r="N2450" s="0" t="n">
        <f aca="false">VLOOKUP(B2450,'Team Data'!$A$1:$E$659,3,FALSE())</f>
        <v>12</v>
      </c>
      <c r="O2450" s="0" t="n">
        <f aca="false">VLOOKUP(A2450,'Team Data'!$A$1:$E$659,4,FALSE())</f>
        <v>37</v>
      </c>
      <c r="P2450" s="0" t="n">
        <f aca="false">VLOOKUP(A2450,'Team Data'!$A$1:$E$659,5,FALSE())</f>
        <v>30</v>
      </c>
      <c r="Q2450" s="0" t="n">
        <f aca="false">VLOOKUP(B2450,'Team Data'!$A$1:$E$659,4,FALSE())</f>
        <v>500</v>
      </c>
      <c r="R2450" s="0" t="n">
        <f aca="false">VLOOKUP(B2450,'Team Data'!$A$1:$E$659,5,FALSE())</f>
        <v>533</v>
      </c>
      <c r="S2450" s="0" t="n">
        <f aca="false">IF(I2450=1,(MIN(30,(C2450-D2450)))*(M2450/(M2450+N2450))*(Q2450/(Q2450+R2450)),(MAX(-30,(C2450-D2450)))*(N2450/(M2450+N2450))*(R2450/(R2450+Q2450)))</f>
        <v>-5.30714977181579</v>
      </c>
      <c r="T2450" s="0" t="n">
        <f aca="false">IF(J2450=1,(MIN(30,(D2450-C2450)))*(K2450/(K2450+L2450))*(O2450/(O2450+P2450)),(MAX(-30,(D2450-C2450)))*(L2450/(K2450+L2450))*(P2450/(P2450+O2450)))</f>
        <v>0</v>
      </c>
      <c r="U2450" s="7" t="n">
        <v>43098</v>
      </c>
    </row>
    <row r="2451" customFormat="false" ht="15" hidden="false" customHeight="false" outlineLevel="0" collapsed="false">
      <c r="A2451" s="0" t="s">
        <v>56</v>
      </c>
      <c r="B2451" s="0" t="s">
        <v>170</v>
      </c>
      <c r="C2451" s="0" t="n">
        <v>61</v>
      </c>
      <c r="D2451" s="0" t="n">
        <v>111</v>
      </c>
      <c r="E2451" s="0" t="n">
        <v>16</v>
      </c>
      <c r="F2451" s="0" t="n">
        <v>48</v>
      </c>
      <c r="G2451" s="0" t="n">
        <v>9</v>
      </c>
      <c r="H2451" s="0" t="n">
        <v>11</v>
      </c>
      <c r="I2451" s="0" t="n">
        <v>0</v>
      </c>
      <c r="J2451" s="0" t="n">
        <v>1</v>
      </c>
      <c r="K2451" s="0" t="n">
        <f aca="false">VLOOKUP(A2451,'Team Data'!$A$1:$E$659,2,FALSE())</f>
        <v>12</v>
      </c>
      <c r="L2451" s="0" t="n">
        <f aca="false">VLOOKUP(A2451,'Team Data'!$A$1:$E$659,3,FALSE())</f>
        <v>23</v>
      </c>
      <c r="M2451" s="0" t="n">
        <f aca="false">VLOOKUP(B2451,'Team Data'!$A$1:$E$659,2,FALSE())</f>
        <v>29</v>
      </c>
      <c r="N2451" s="0" t="n">
        <f aca="false">VLOOKUP(B2451,'Team Data'!$A$1:$E$659,3,FALSE())</f>
        <v>5</v>
      </c>
      <c r="O2451" s="0" t="n">
        <f aca="false">VLOOKUP(A2451,'Team Data'!$A$1:$E$659,4,FALSE())</f>
        <v>562</v>
      </c>
      <c r="P2451" s="0" t="n">
        <f aca="false">VLOOKUP(A2451,'Team Data'!$A$1:$E$659,5,FALSE())</f>
        <v>557</v>
      </c>
      <c r="Q2451" s="0" t="n">
        <f aca="false">VLOOKUP(B2451,'Team Data'!$A$1:$E$659,4,FALSE())</f>
        <v>622</v>
      </c>
      <c r="R2451" s="0" t="n">
        <f aca="false">VLOOKUP(B2451,'Team Data'!$A$1:$E$659,5,FALSE())</f>
        <v>516</v>
      </c>
      <c r="S2451" s="0" t="n">
        <f aca="false">IF(I2451=1,(MIN(30,(C2451-D2451)))*(M2451/(M2451+N2451))*(Q2451/(Q2451+R2451)),(MAX(-30,(C2451-D2451)))*(N2451/(M2451+N2451))*(R2451/(R2451+Q2451)))</f>
        <v>-2.00041352217513</v>
      </c>
      <c r="T2451" s="0" t="n">
        <f aca="false">IF(J2451=1,(MIN(30,(D2451-C2451)))*(K2451/(K2451+L2451))*(O2451/(O2451+P2451)),(MAX(-30,(D2451-C2451)))*(L2451/(K2451+L2451))*(P2451/(P2451+O2451)))</f>
        <v>5.16583684412103</v>
      </c>
      <c r="U2451" s="7" t="n">
        <v>43098</v>
      </c>
    </row>
    <row r="2452" customFormat="false" ht="15" hidden="false" customHeight="false" outlineLevel="0" collapsed="false">
      <c r="A2452" s="0" t="s">
        <v>13</v>
      </c>
      <c r="B2452" s="0" t="s">
        <v>36</v>
      </c>
      <c r="C2452" s="0" t="n">
        <v>55</v>
      </c>
      <c r="D2452" s="0" t="n">
        <v>84</v>
      </c>
      <c r="E2452" s="0" t="n">
        <v>32</v>
      </c>
      <c r="F2452" s="0" t="n">
        <v>44</v>
      </c>
      <c r="G2452" s="0" t="n">
        <v>10</v>
      </c>
      <c r="H2452" s="0" t="n">
        <v>10</v>
      </c>
      <c r="I2452" s="0" t="n">
        <v>0</v>
      </c>
      <c r="J2452" s="0" t="n">
        <v>1</v>
      </c>
      <c r="K2452" s="0" t="n">
        <f aca="false">VLOOKUP(A2452,'Team Data'!$A$1:$E$659,2,FALSE())</f>
        <v>6</v>
      </c>
      <c r="L2452" s="0" t="n">
        <f aca="false">VLOOKUP(A2452,'Team Data'!$A$1:$E$659,3,FALSE())</f>
        <v>24</v>
      </c>
      <c r="M2452" s="0" t="n">
        <f aca="false">VLOOKUP(B2452,'Team Data'!$A$1:$E$659,2,FALSE())</f>
        <v>25</v>
      </c>
      <c r="N2452" s="0" t="n">
        <f aca="false">VLOOKUP(B2452,'Team Data'!$A$1:$E$659,3,FALSE())</f>
        <v>10</v>
      </c>
      <c r="O2452" s="0" t="n">
        <f aca="false">VLOOKUP(A2452,'Team Data'!$A$1:$E$659,4,FALSE())</f>
        <v>466</v>
      </c>
      <c r="P2452" s="0" t="n">
        <f aca="false">VLOOKUP(A2452,'Team Data'!$A$1:$E$659,5,FALSE())</f>
        <v>488</v>
      </c>
      <c r="Q2452" s="0" t="n">
        <f aca="false">VLOOKUP(B2452,'Team Data'!$A$1:$E$659,4,FALSE())</f>
        <v>540</v>
      </c>
      <c r="R2452" s="0" t="n">
        <f aca="false">VLOOKUP(B2452,'Team Data'!$A$1:$E$659,5,FALSE())</f>
        <v>573</v>
      </c>
      <c r="S2452" s="0" t="n">
        <f aca="false">IF(I2452=1,(MIN(30,(C2452-D2452)))*(M2452/(M2452+N2452))*(Q2452/(Q2452+R2452)),(MAX(-30,(C2452-D2452)))*(N2452/(M2452+N2452))*(R2452/(R2452+Q2452)))</f>
        <v>-4.26569118213323</v>
      </c>
      <c r="T2452" s="0" t="n">
        <f aca="false">IF(J2452=1,(MIN(30,(D2452-C2452)))*(K2452/(K2452+L2452))*(O2452/(O2452+P2452)),(MAX(-30,(D2452-C2452)))*(L2452/(K2452+L2452))*(P2452/(P2452+O2452)))</f>
        <v>2.83312368972746</v>
      </c>
      <c r="U2452" s="7" t="n">
        <v>43099</v>
      </c>
    </row>
    <row r="2453" customFormat="false" ht="15" hidden="false" customHeight="false" outlineLevel="0" collapsed="false">
      <c r="A2453" s="0" t="s">
        <v>321</v>
      </c>
      <c r="B2453" s="0" t="s">
        <v>57</v>
      </c>
      <c r="C2453" s="0" t="n">
        <v>65</v>
      </c>
      <c r="D2453" s="0" t="n">
        <v>90</v>
      </c>
      <c r="E2453" s="0" t="n">
        <v>34</v>
      </c>
      <c r="F2453" s="0" t="n">
        <v>41</v>
      </c>
      <c r="G2453" s="0" t="n">
        <v>13</v>
      </c>
      <c r="H2453" s="0" t="n">
        <v>12</v>
      </c>
      <c r="I2453" s="0" t="n">
        <v>0</v>
      </c>
      <c r="J2453" s="0" t="n">
        <v>1</v>
      </c>
      <c r="K2453" s="0" t="n">
        <f aca="false">VLOOKUP(A2453,'Team Data'!$A$1:$E$659,2,FALSE())</f>
        <v>21</v>
      </c>
      <c r="L2453" s="0" t="n">
        <f aca="false">VLOOKUP(A2453,'Team Data'!$A$1:$E$659,3,FALSE())</f>
        <v>13</v>
      </c>
      <c r="M2453" s="0" t="n">
        <f aca="false">VLOOKUP(B2453,'Team Data'!$A$1:$E$659,2,FALSE())</f>
        <v>14</v>
      </c>
      <c r="N2453" s="0" t="n">
        <f aca="false">VLOOKUP(B2453,'Team Data'!$A$1:$E$659,3,FALSE())</f>
        <v>18</v>
      </c>
      <c r="O2453" s="0" t="n">
        <f aca="false">VLOOKUP(A2453,'Team Data'!$A$1:$E$659,4,FALSE())</f>
        <v>576</v>
      </c>
      <c r="P2453" s="0" t="n">
        <f aca="false">VLOOKUP(A2453,'Team Data'!$A$1:$E$659,5,FALSE())</f>
        <v>519</v>
      </c>
      <c r="Q2453" s="0" t="n">
        <f aca="false">VLOOKUP(B2453,'Team Data'!$A$1:$E$659,4,FALSE())</f>
        <v>500</v>
      </c>
      <c r="R2453" s="0" t="n">
        <f aca="false">VLOOKUP(B2453,'Team Data'!$A$1:$E$659,5,FALSE())</f>
        <v>464</v>
      </c>
      <c r="S2453" s="0" t="n">
        <f aca="false">IF(I2453=1,(MIN(30,(C2453-D2453)))*(M2453/(M2453+N2453))*(Q2453/(Q2453+R2453)),(MAX(-30,(C2453-D2453)))*(N2453/(M2453+N2453))*(R2453/(R2453+Q2453)))</f>
        <v>-6.76867219917012</v>
      </c>
      <c r="T2453" s="0" t="n">
        <f aca="false">IF(J2453=1,(MIN(30,(D2453-C2453)))*(K2453/(K2453+L2453))*(O2453/(O2453+P2453)),(MAX(-30,(D2453-C2453)))*(L2453/(K2453+L2453))*(P2453/(P2453+O2453)))</f>
        <v>8.12248186946011</v>
      </c>
      <c r="U2453" s="7" t="n">
        <v>43099</v>
      </c>
    </row>
    <row r="2454" customFormat="false" ht="15" hidden="false" customHeight="false" outlineLevel="0" collapsed="false">
      <c r="A2454" s="0" t="s">
        <v>143</v>
      </c>
      <c r="B2454" s="0" t="s">
        <v>141</v>
      </c>
      <c r="C2454" s="0" t="n">
        <v>79</v>
      </c>
      <c r="D2454" s="0" t="n">
        <v>74</v>
      </c>
      <c r="E2454" s="0" t="n">
        <v>42</v>
      </c>
      <c r="F2454" s="0" t="n">
        <v>37</v>
      </c>
      <c r="G2454" s="0" t="n">
        <v>5</v>
      </c>
      <c r="H2454" s="0" t="n">
        <v>7</v>
      </c>
      <c r="I2454" s="0" t="n">
        <v>1</v>
      </c>
      <c r="J2454" s="0" t="n">
        <v>0</v>
      </c>
      <c r="K2454" s="0" t="n">
        <f aca="false">VLOOKUP(A2454,'Team Data'!$A$1:$E$659,2,FALSE())</f>
        <v>16</v>
      </c>
      <c r="L2454" s="0" t="n">
        <f aca="false">VLOOKUP(A2454,'Team Data'!$A$1:$E$659,3,FALSE())</f>
        <v>14</v>
      </c>
      <c r="M2454" s="0" t="n">
        <f aca="false">VLOOKUP(B2454,'Team Data'!$A$1:$E$659,2,FALSE())</f>
        <v>10</v>
      </c>
      <c r="N2454" s="0" t="n">
        <f aca="false">VLOOKUP(B2454,'Team Data'!$A$1:$E$659,3,FALSE())</f>
        <v>21</v>
      </c>
      <c r="O2454" s="0" t="n">
        <f aca="false">VLOOKUP(A2454,'Team Data'!$A$1:$E$659,4,FALSE())</f>
        <v>426</v>
      </c>
      <c r="P2454" s="0" t="n">
        <f aca="false">VLOOKUP(A2454,'Team Data'!$A$1:$E$659,5,FALSE())</f>
        <v>491</v>
      </c>
      <c r="Q2454" s="0" t="n">
        <f aca="false">VLOOKUP(B2454,'Team Data'!$A$1:$E$659,4,FALSE())</f>
        <v>459</v>
      </c>
      <c r="R2454" s="0" t="n">
        <f aca="false">VLOOKUP(B2454,'Team Data'!$A$1:$E$659,5,FALSE())</f>
        <v>493</v>
      </c>
      <c r="S2454" s="0" t="n">
        <f aca="false">IF(I2454=1,(MIN(30,(C2454-D2454)))*(M2454/(M2454+N2454))*(Q2454/(Q2454+R2454)),(MAX(-30,(C2454-D2454)))*(N2454/(M2454+N2454))*(R2454/(R2454+Q2454)))</f>
        <v>0.777649769585253</v>
      </c>
      <c r="T2454" s="0" t="n">
        <f aca="false">IF(J2454=1,(MIN(30,(D2454-C2454)))*(K2454/(K2454+L2454))*(O2454/(O2454+P2454)),(MAX(-30,(D2454-C2454)))*(L2454/(K2454+L2454))*(P2454/(P2454+O2454)))</f>
        <v>-1.24936386768448</v>
      </c>
      <c r="U2454" s="7" t="n">
        <v>43099</v>
      </c>
    </row>
    <row r="2455" customFormat="false" ht="15" hidden="false" customHeight="false" outlineLevel="0" collapsed="false">
      <c r="A2455" s="0" t="s">
        <v>20</v>
      </c>
      <c r="B2455" s="0" t="s">
        <v>31</v>
      </c>
      <c r="C2455" s="0" t="n">
        <v>82</v>
      </c>
      <c r="D2455" s="0" t="n">
        <v>90</v>
      </c>
      <c r="E2455" s="0" t="n">
        <v>32</v>
      </c>
      <c r="F2455" s="0" t="n">
        <v>37</v>
      </c>
      <c r="G2455" s="0" t="n">
        <v>13</v>
      </c>
      <c r="H2455" s="0" t="n">
        <v>14</v>
      </c>
      <c r="I2455" s="0" t="n">
        <v>0</v>
      </c>
      <c r="J2455" s="0" t="n">
        <v>1</v>
      </c>
      <c r="K2455" s="0" t="n">
        <f aca="false">VLOOKUP(A2455,'Team Data'!$A$1:$E$659,2,FALSE())</f>
        <v>13</v>
      </c>
      <c r="L2455" s="0" t="n">
        <f aca="false">VLOOKUP(A2455,'Team Data'!$A$1:$E$659,3,FALSE())</f>
        <v>17</v>
      </c>
      <c r="M2455" s="0" t="n">
        <f aca="false">VLOOKUP(B2455,'Team Data'!$A$1:$E$659,2,FALSE())</f>
        <v>15</v>
      </c>
      <c r="N2455" s="0" t="n">
        <f aca="false">VLOOKUP(B2455,'Team Data'!$A$1:$E$659,3,FALSE())</f>
        <v>16</v>
      </c>
      <c r="O2455" s="0" t="n">
        <f aca="false">VLOOKUP(A2455,'Team Data'!$A$1:$E$659,4,FALSE())</f>
        <v>403</v>
      </c>
      <c r="P2455" s="0" t="n">
        <f aca="false">VLOOKUP(A2455,'Team Data'!$A$1:$E$659,5,FALSE())</f>
        <v>509</v>
      </c>
      <c r="Q2455" s="0" t="n">
        <f aca="false">VLOOKUP(B2455,'Team Data'!$A$1:$E$659,4,FALSE())</f>
        <v>460</v>
      </c>
      <c r="R2455" s="0" t="n">
        <f aca="false">VLOOKUP(B2455,'Team Data'!$A$1:$E$659,5,FALSE())</f>
        <v>490</v>
      </c>
      <c r="S2455" s="0" t="n">
        <f aca="false">IF(I2455=1,(MIN(30,(C2455-D2455)))*(M2455/(M2455+N2455))*(Q2455/(Q2455+R2455)),(MAX(-30,(C2455-D2455)))*(N2455/(M2455+N2455))*(R2455/(R2455+Q2455)))</f>
        <v>-2.12971137521222</v>
      </c>
      <c r="T2455" s="0" t="n">
        <f aca="false">IF(J2455=1,(MIN(30,(D2455-C2455)))*(K2455/(K2455+L2455))*(O2455/(O2455+P2455)),(MAX(-30,(D2455-C2455)))*(L2455/(K2455+L2455))*(P2455/(P2455+O2455)))</f>
        <v>1.53187134502924</v>
      </c>
      <c r="U2455" s="7" t="n">
        <v>43099</v>
      </c>
    </row>
    <row r="2456" customFormat="false" ht="15" hidden="false" customHeight="false" outlineLevel="0" collapsed="false">
      <c r="A2456" s="0" t="s">
        <v>126</v>
      </c>
      <c r="B2456" s="0" t="s">
        <v>194</v>
      </c>
      <c r="C2456" s="0" t="n">
        <v>98</v>
      </c>
      <c r="D2456" s="0" t="n">
        <v>93</v>
      </c>
      <c r="E2456" s="0" t="n">
        <v>55</v>
      </c>
      <c r="F2456" s="0" t="n">
        <v>56</v>
      </c>
      <c r="G2456" s="0" t="n">
        <v>15</v>
      </c>
      <c r="H2456" s="0" t="n">
        <v>13</v>
      </c>
      <c r="I2456" s="0" t="n">
        <v>1</v>
      </c>
      <c r="J2456" s="0" t="n">
        <v>0</v>
      </c>
      <c r="K2456" s="0" t="n">
        <f aca="false">VLOOKUP(A2456,'Team Data'!$A$1:$E$659,2,FALSE())</f>
        <v>20</v>
      </c>
      <c r="L2456" s="0" t="n">
        <f aca="false">VLOOKUP(A2456,'Team Data'!$A$1:$E$659,3,FALSE())</f>
        <v>14</v>
      </c>
      <c r="M2456" s="0" t="n">
        <f aca="false">VLOOKUP(B2456,'Team Data'!$A$1:$E$659,2,FALSE())</f>
        <v>19</v>
      </c>
      <c r="N2456" s="0" t="n">
        <f aca="false">VLOOKUP(B2456,'Team Data'!$A$1:$E$659,3,FALSE())</f>
        <v>14</v>
      </c>
      <c r="O2456" s="0" t="n">
        <f aca="false">VLOOKUP(A2456,'Team Data'!$A$1:$E$659,4,FALSE())</f>
        <v>555</v>
      </c>
      <c r="P2456" s="0" t="n">
        <f aca="false">VLOOKUP(A2456,'Team Data'!$A$1:$E$659,5,FALSE())</f>
        <v>537</v>
      </c>
      <c r="Q2456" s="0" t="n">
        <f aca="false">VLOOKUP(B2456,'Team Data'!$A$1:$E$659,4,FALSE())</f>
        <v>506</v>
      </c>
      <c r="R2456" s="0" t="n">
        <f aca="false">VLOOKUP(B2456,'Team Data'!$A$1:$E$659,5,FALSE())</f>
        <v>563</v>
      </c>
      <c r="S2456" s="0" t="n">
        <f aca="false">IF(I2456=1,(MIN(30,(C2456-D2456)))*(M2456/(M2456+N2456))*(Q2456/(Q2456+R2456)),(MAX(-30,(C2456-D2456)))*(N2456/(M2456+N2456))*(R2456/(R2456+Q2456)))</f>
        <v>1.36264421577799</v>
      </c>
      <c r="T2456" s="0" t="n">
        <f aca="false">IF(J2456=1,(MIN(30,(D2456-C2456)))*(K2456/(K2456+L2456))*(O2456/(O2456+P2456)),(MAX(-30,(D2456-C2456)))*(L2456/(K2456+L2456))*(P2456/(P2456+O2456)))</f>
        <v>-1.01244343891403</v>
      </c>
      <c r="U2456" s="7" t="n">
        <v>43099</v>
      </c>
    </row>
    <row r="2457" customFormat="false" ht="15" hidden="false" customHeight="false" outlineLevel="0" collapsed="false">
      <c r="A2457" s="0" t="s">
        <v>687</v>
      </c>
      <c r="B2457" s="0" t="s">
        <v>214</v>
      </c>
      <c r="C2457" s="0" t="n">
        <v>58</v>
      </c>
      <c r="D2457" s="0" t="n">
        <v>65</v>
      </c>
      <c r="E2457" s="0" t="n">
        <v>39</v>
      </c>
      <c r="F2457" s="0" t="n">
        <v>45</v>
      </c>
      <c r="G2457" s="0" t="n">
        <v>8</v>
      </c>
      <c r="H2457" s="0" t="n">
        <v>6</v>
      </c>
      <c r="I2457" s="0" t="n">
        <v>0</v>
      </c>
      <c r="J2457" s="0" t="n">
        <v>1</v>
      </c>
      <c r="K2457" s="0" t="n">
        <f aca="false">VLOOKUP(A2457,'Team Data'!$A$1:$E$659,2,FALSE())</f>
        <v>0</v>
      </c>
      <c r="L2457" s="0" t="n">
        <f aca="false">VLOOKUP(A2457,'Team Data'!$A$1:$E$659,3,FALSE())</f>
        <v>1</v>
      </c>
      <c r="M2457" s="0" t="n">
        <f aca="false">VLOOKUP(B2457,'Team Data'!$A$1:$E$659,2,FALSE())</f>
        <v>14</v>
      </c>
      <c r="N2457" s="0" t="n">
        <f aca="false">VLOOKUP(B2457,'Team Data'!$A$1:$E$659,3,FALSE())</f>
        <v>16</v>
      </c>
      <c r="O2457" s="0" t="n">
        <f aca="false">VLOOKUP(A2457,'Team Data'!$A$1:$E$659,4,FALSE())</f>
        <v>14</v>
      </c>
      <c r="P2457" s="0" t="n">
        <f aca="false">VLOOKUP(A2457,'Team Data'!$A$1:$E$659,5,FALSE())</f>
        <v>16</v>
      </c>
      <c r="Q2457" s="0" t="n">
        <f aca="false">VLOOKUP(B2457,'Team Data'!$A$1:$E$659,4,FALSE())</f>
        <v>515</v>
      </c>
      <c r="R2457" s="0" t="n">
        <f aca="false">VLOOKUP(B2457,'Team Data'!$A$1:$E$659,5,FALSE())</f>
        <v>457</v>
      </c>
      <c r="S2457" s="0" t="n">
        <f aca="false">IF(I2457=1,(MIN(30,(C2457-D2457)))*(M2457/(M2457+N2457))*(Q2457/(Q2457+R2457)),(MAX(-30,(C2457-D2457)))*(N2457/(M2457+N2457))*(R2457/(R2457+Q2457)))</f>
        <v>-1.75528120713306</v>
      </c>
      <c r="T2457" s="0" t="n">
        <f aca="false">IF(J2457=1,(MIN(30,(D2457-C2457)))*(K2457/(K2457+L2457))*(O2457/(O2457+P2457)),(MAX(-30,(D2457-C2457)))*(L2457/(K2457+L2457))*(P2457/(P2457+O2457)))</f>
        <v>0</v>
      </c>
      <c r="U2457" s="7" t="n">
        <v>43099</v>
      </c>
    </row>
    <row r="2458" customFormat="false" ht="15" hidden="false" customHeight="false" outlineLevel="0" collapsed="false">
      <c r="A2458" s="0" t="s">
        <v>589</v>
      </c>
      <c r="B2458" s="0" t="s">
        <v>8</v>
      </c>
      <c r="C2458" s="0" t="n">
        <v>49</v>
      </c>
      <c r="D2458" s="0" t="n">
        <v>86</v>
      </c>
      <c r="E2458" s="0" t="n">
        <v>33</v>
      </c>
      <c r="F2458" s="0" t="n">
        <v>48</v>
      </c>
      <c r="G2458" s="0" t="n">
        <v>8</v>
      </c>
      <c r="H2458" s="0" t="n">
        <v>11</v>
      </c>
      <c r="I2458" s="0" t="n">
        <v>0</v>
      </c>
      <c r="J2458" s="0" t="n">
        <v>1</v>
      </c>
      <c r="K2458" s="0" t="n">
        <f aca="false">VLOOKUP(A2458,'Team Data'!$A$1:$E$659,2,FALSE())</f>
        <v>0</v>
      </c>
      <c r="L2458" s="0" t="n">
        <f aca="false">VLOOKUP(A2458,'Team Data'!$A$1:$E$659,3,FALSE())</f>
        <v>2</v>
      </c>
      <c r="M2458" s="0" t="n">
        <f aca="false">VLOOKUP(B2458,'Team Data'!$A$1:$E$659,2,FALSE())</f>
        <v>14</v>
      </c>
      <c r="N2458" s="0" t="n">
        <f aca="false">VLOOKUP(B2458,'Team Data'!$A$1:$E$659,3,FALSE())</f>
        <v>18</v>
      </c>
      <c r="O2458" s="0" t="n">
        <f aca="false">VLOOKUP(A2458,'Team Data'!$A$1:$E$659,4,FALSE())</f>
        <v>39</v>
      </c>
      <c r="P2458" s="0" t="n">
        <f aca="false">VLOOKUP(A2458,'Team Data'!$A$1:$E$659,5,FALSE())</f>
        <v>29</v>
      </c>
      <c r="Q2458" s="0" t="n">
        <f aca="false">VLOOKUP(B2458,'Team Data'!$A$1:$E$659,4,FALSE())</f>
        <v>542</v>
      </c>
      <c r="R2458" s="0" t="n">
        <f aca="false">VLOOKUP(B2458,'Team Data'!$A$1:$E$659,5,FALSE())</f>
        <v>488</v>
      </c>
      <c r="S2458" s="0" t="n">
        <f aca="false">IF(I2458=1,(MIN(30,(C2458-D2458)))*(M2458/(M2458+N2458))*(Q2458/(Q2458+R2458)),(MAX(-30,(C2458-D2458)))*(N2458/(M2458+N2458))*(R2458/(R2458+Q2458)))</f>
        <v>-7.99514563106796</v>
      </c>
      <c r="T2458" s="0" t="n">
        <f aca="false">IF(J2458=1,(MIN(30,(D2458-C2458)))*(K2458/(K2458+L2458))*(O2458/(O2458+P2458)),(MAX(-30,(D2458-C2458)))*(L2458/(K2458+L2458))*(P2458/(P2458+O2458)))</f>
        <v>0</v>
      </c>
      <c r="U2458" s="7" t="n">
        <v>43099</v>
      </c>
    </row>
    <row r="2459" customFormat="false" ht="15" hidden="false" customHeight="false" outlineLevel="0" collapsed="false">
      <c r="A2459" s="0" t="s">
        <v>187</v>
      </c>
      <c r="B2459" s="0" t="s">
        <v>154</v>
      </c>
      <c r="C2459" s="0" t="n">
        <v>63</v>
      </c>
      <c r="D2459" s="0" t="n">
        <v>72</v>
      </c>
      <c r="E2459" s="0" t="n">
        <v>21</v>
      </c>
      <c r="F2459" s="0" t="n">
        <v>25</v>
      </c>
      <c r="G2459" s="0" t="n">
        <v>14</v>
      </c>
      <c r="H2459" s="0" t="n">
        <v>14</v>
      </c>
      <c r="I2459" s="0" t="n">
        <v>0</v>
      </c>
      <c r="J2459" s="0" t="n">
        <v>1</v>
      </c>
      <c r="K2459" s="0" t="n">
        <f aca="false">VLOOKUP(A2459,'Team Data'!$A$1:$E$659,2,FALSE())</f>
        <v>20</v>
      </c>
      <c r="L2459" s="0" t="n">
        <f aca="false">VLOOKUP(A2459,'Team Data'!$A$1:$E$659,3,FALSE())</f>
        <v>12</v>
      </c>
      <c r="M2459" s="0" t="n">
        <f aca="false">VLOOKUP(B2459,'Team Data'!$A$1:$E$659,2,FALSE())</f>
        <v>9</v>
      </c>
      <c r="N2459" s="0" t="n">
        <f aca="false">VLOOKUP(B2459,'Team Data'!$A$1:$E$659,3,FALSE())</f>
        <v>22</v>
      </c>
      <c r="O2459" s="0" t="n">
        <f aca="false">VLOOKUP(A2459,'Team Data'!$A$1:$E$659,4,FALSE())</f>
        <v>433</v>
      </c>
      <c r="P2459" s="0" t="n">
        <f aca="false">VLOOKUP(A2459,'Team Data'!$A$1:$E$659,5,FALSE())</f>
        <v>544</v>
      </c>
      <c r="Q2459" s="0" t="n">
        <f aca="false">VLOOKUP(B2459,'Team Data'!$A$1:$E$659,4,FALSE())</f>
        <v>465</v>
      </c>
      <c r="R2459" s="0" t="n">
        <f aca="false">VLOOKUP(B2459,'Team Data'!$A$1:$E$659,5,FALSE())</f>
        <v>484</v>
      </c>
      <c r="S2459" s="0" t="n">
        <f aca="false">IF(I2459=1,(MIN(30,(C2459-D2459)))*(M2459/(M2459+N2459))*(Q2459/(Q2459+R2459)),(MAX(-30,(C2459-D2459)))*(N2459/(M2459+N2459))*(R2459/(R2459+Q2459)))</f>
        <v>-3.25748665828206</v>
      </c>
      <c r="T2459" s="0" t="n">
        <f aca="false">IF(J2459=1,(MIN(30,(D2459-C2459)))*(K2459/(K2459+L2459))*(O2459/(O2459+P2459)),(MAX(-30,(D2459-C2459)))*(L2459/(K2459+L2459))*(P2459/(P2459+O2459)))</f>
        <v>2.49296315250768</v>
      </c>
      <c r="U2459" s="7" t="n">
        <v>43099</v>
      </c>
    </row>
    <row r="2460" customFormat="false" ht="15" hidden="false" customHeight="false" outlineLevel="0" collapsed="false">
      <c r="A2460" s="0" t="s">
        <v>183</v>
      </c>
      <c r="B2460" s="0" t="s">
        <v>337</v>
      </c>
      <c r="C2460" s="0" t="n">
        <v>57</v>
      </c>
      <c r="D2460" s="0" t="n">
        <v>76</v>
      </c>
      <c r="E2460" s="0" t="n">
        <v>29</v>
      </c>
      <c r="F2460" s="0" t="n">
        <v>46</v>
      </c>
      <c r="G2460" s="0" t="n">
        <v>12</v>
      </c>
      <c r="H2460" s="0" t="n">
        <v>13</v>
      </c>
      <c r="I2460" s="0" t="n">
        <v>0</v>
      </c>
      <c r="J2460" s="0" t="n">
        <v>1</v>
      </c>
      <c r="K2460" s="0" t="n">
        <f aca="false">VLOOKUP(A2460,'Team Data'!$A$1:$E$659,2,FALSE())</f>
        <v>18</v>
      </c>
      <c r="L2460" s="0" t="n">
        <f aca="false">VLOOKUP(A2460,'Team Data'!$A$1:$E$659,3,FALSE())</f>
        <v>13</v>
      </c>
      <c r="M2460" s="0" t="n">
        <f aca="false">VLOOKUP(B2460,'Team Data'!$A$1:$E$659,2,FALSE())</f>
        <v>23</v>
      </c>
      <c r="N2460" s="0" t="n">
        <f aca="false">VLOOKUP(B2460,'Team Data'!$A$1:$E$659,3,FALSE())</f>
        <v>10</v>
      </c>
      <c r="O2460" s="0" t="n">
        <f aca="false">VLOOKUP(A2460,'Team Data'!$A$1:$E$659,4,FALSE())</f>
        <v>392</v>
      </c>
      <c r="P2460" s="0" t="n">
        <f aca="false">VLOOKUP(A2460,'Team Data'!$A$1:$E$659,5,FALSE())</f>
        <v>532</v>
      </c>
      <c r="Q2460" s="0" t="n">
        <f aca="false">VLOOKUP(B2460,'Team Data'!$A$1:$E$659,4,FALSE())</f>
        <v>458</v>
      </c>
      <c r="R2460" s="0" t="n">
        <f aca="false">VLOOKUP(B2460,'Team Data'!$A$1:$E$659,5,FALSE())</f>
        <v>534</v>
      </c>
      <c r="S2460" s="0" t="n">
        <f aca="false">IF(I2460=1,(MIN(30,(C2460-D2460)))*(M2460/(M2460+N2460))*(Q2460/(Q2460+R2460)),(MAX(-30,(C2460-D2460)))*(N2460/(M2460+N2460))*(R2460/(R2460+Q2460)))</f>
        <v>-3.09934017595308</v>
      </c>
      <c r="T2460" s="0" t="n">
        <f aca="false">IF(J2460=1,(MIN(30,(D2460-C2460)))*(K2460/(K2460+L2460))*(O2460/(O2460+P2460)),(MAX(-30,(D2460-C2460)))*(L2460/(K2460+L2460))*(P2460/(P2460+O2460)))</f>
        <v>4.68035190615836</v>
      </c>
      <c r="U2460" s="7" t="n">
        <v>43099</v>
      </c>
    </row>
    <row r="2461" customFormat="false" ht="15" hidden="false" customHeight="false" outlineLevel="0" collapsed="false">
      <c r="A2461" s="0" t="s">
        <v>88</v>
      </c>
      <c r="B2461" s="0" t="s">
        <v>24</v>
      </c>
      <c r="C2461" s="0" t="n">
        <v>54</v>
      </c>
      <c r="D2461" s="0" t="n">
        <v>75</v>
      </c>
      <c r="E2461" s="0" t="n">
        <v>30</v>
      </c>
      <c r="F2461" s="0" t="n">
        <v>39</v>
      </c>
      <c r="G2461" s="0" t="n">
        <v>16</v>
      </c>
      <c r="H2461" s="0" t="n">
        <v>13</v>
      </c>
      <c r="I2461" s="0" t="n">
        <v>0</v>
      </c>
      <c r="J2461" s="0" t="n">
        <v>1</v>
      </c>
      <c r="K2461" s="0" t="n">
        <f aca="false">VLOOKUP(A2461,'Team Data'!$A$1:$E$659,2,FALSE())</f>
        <v>9</v>
      </c>
      <c r="L2461" s="0" t="n">
        <f aca="false">VLOOKUP(A2461,'Team Data'!$A$1:$E$659,3,FALSE())</f>
        <v>25</v>
      </c>
      <c r="M2461" s="0" t="n">
        <f aca="false">VLOOKUP(B2461,'Team Data'!$A$1:$E$659,2,FALSE())</f>
        <v>19</v>
      </c>
      <c r="N2461" s="0" t="n">
        <f aca="false">VLOOKUP(B2461,'Team Data'!$A$1:$E$659,3,FALSE())</f>
        <v>13</v>
      </c>
      <c r="O2461" s="0" t="n">
        <f aca="false">VLOOKUP(A2461,'Team Data'!$A$1:$E$659,4,FALSE())</f>
        <v>507</v>
      </c>
      <c r="P2461" s="0" t="n">
        <f aca="false">VLOOKUP(A2461,'Team Data'!$A$1:$E$659,5,FALSE())</f>
        <v>582</v>
      </c>
      <c r="Q2461" s="0" t="n">
        <f aca="false">VLOOKUP(B2461,'Team Data'!$A$1:$E$659,4,FALSE())</f>
        <v>529</v>
      </c>
      <c r="R2461" s="0" t="n">
        <f aca="false">VLOOKUP(B2461,'Team Data'!$A$1:$E$659,5,FALSE())</f>
        <v>500</v>
      </c>
      <c r="S2461" s="0" t="n">
        <f aca="false">IF(I2461=1,(MIN(30,(C2461-D2461)))*(M2461/(M2461+N2461))*(Q2461/(Q2461+R2461)),(MAX(-30,(C2461-D2461)))*(N2461/(M2461+N2461))*(R2461/(R2461+Q2461)))</f>
        <v>-4.14540816326531</v>
      </c>
      <c r="T2461" s="0" t="n">
        <f aca="false">IF(J2461=1,(MIN(30,(D2461-C2461)))*(K2461/(K2461+L2461))*(O2461/(O2461+P2461)),(MAX(-30,(D2461-C2461)))*(L2461/(K2461+L2461))*(P2461/(P2461+O2461)))</f>
        <v>2.58799222168206</v>
      </c>
      <c r="U2461" s="7" t="n">
        <v>43099</v>
      </c>
    </row>
    <row r="2462" customFormat="false" ht="15" hidden="false" customHeight="false" outlineLevel="0" collapsed="false">
      <c r="A2462" s="0" t="s">
        <v>342</v>
      </c>
      <c r="B2462" s="0" t="s">
        <v>217</v>
      </c>
      <c r="C2462" s="0" t="n">
        <v>85</v>
      </c>
      <c r="D2462" s="0" t="n">
        <v>79</v>
      </c>
      <c r="E2462" s="0" t="n">
        <v>35</v>
      </c>
      <c r="F2462" s="0" t="n">
        <v>32</v>
      </c>
      <c r="G2462" s="0" t="n">
        <v>18</v>
      </c>
      <c r="H2462" s="0" t="n">
        <v>21</v>
      </c>
      <c r="I2462" s="0" t="n">
        <v>1</v>
      </c>
      <c r="J2462" s="0" t="n">
        <v>0</v>
      </c>
      <c r="K2462" s="0" t="n">
        <f aca="false">VLOOKUP(A2462,'Team Data'!$A$1:$E$659,2,FALSE())</f>
        <v>26</v>
      </c>
      <c r="L2462" s="0" t="n">
        <f aca="false">VLOOKUP(A2462,'Team Data'!$A$1:$E$659,3,FALSE())</f>
        <v>10</v>
      </c>
      <c r="M2462" s="0" t="n">
        <f aca="false">VLOOKUP(B2462,'Team Data'!$A$1:$E$659,2,FALSE())</f>
        <v>20</v>
      </c>
      <c r="N2462" s="0" t="n">
        <f aca="false">VLOOKUP(B2462,'Team Data'!$A$1:$E$659,3,FALSE())</f>
        <v>14</v>
      </c>
      <c r="O2462" s="0" t="n">
        <f aca="false">VLOOKUP(A2462,'Team Data'!$A$1:$E$659,4,FALSE())</f>
        <v>708</v>
      </c>
      <c r="P2462" s="0" t="n">
        <f aca="false">VLOOKUP(A2462,'Team Data'!$A$1:$E$659,5,FALSE())</f>
        <v>504</v>
      </c>
      <c r="Q2462" s="0" t="n">
        <f aca="false">VLOOKUP(B2462,'Team Data'!$A$1:$E$659,4,FALSE())</f>
        <v>662</v>
      </c>
      <c r="R2462" s="0" t="n">
        <f aca="false">VLOOKUP(B2462,'Team Data'!$A$1:$E$659,5,FALSE())</f>
        <v>489</v>
      </c>
      <c r="S2462" s="0" t="n">
        <f aca="false">IF(I2462=1,(MIN(30,(C2462-D2462)))*(M2462/(M2462+N2462))*(Q2462/(Q2462+R2462)),(MAX(-30,(C2462-D2462)))*(N2462/(M2462+N2462))*(R2462/(R2462+Q2462)))</f>
        <v>2.02994838248071</v>
      </c>
      <c r="T2462" s="0" t="n">
        <f aca="false">IF(J2462=1,(MIN(30,(D2462-C2462)))*(K2462/(K2462+L2462))*(O2462/(O2462+P2462)),(MAX(-30,(D2462-C2462)))*(L2462/(K2462+L2462))*(P2462/(P2462+O2462)))</f>
        <v>-0.693069306930693</v>
      </c>
      <c r="U2462" s="7" t="n">
        <v>43099</v>
      </c>
    </row>
    <row r="2463" customFormat="false" ht="15" hidden="false" customHeight="false" outlineLevel="0" collapsed="false">
      <c r="A2463" s="0" t="s">
        <v>688</v>
      </c>
      <c r="B2463" s="0" t="s">
        <v>48</v>
      </c>
      <c r="C2463" s="0" t="n">
        <v>73</v>
      </c>
      <c r="D2463" s="0" t="n">
        <v>91</v>
      </c>
      <c r="E2463" s="0" t="n">
        <v>31</v>
      </c>
      <c r="F2463" s="0" t="n">
        <v>39</v>
      </c>
      <c r="G2463" s="0" t="n">
        <v>17</v>
      </c>
      <c r="H2463" s="0" t="n">
        <v>7</v>
      </c>
      <c r="I2463" s="0" t="n">
        <v>0</v>
      </c>
      <c r="J2463" s="0" t="n">
        <v>1</v>
      </c>
      <c r="K2463" s="0" t="n">
        <f aca="false">VLOOKUP(A2463,'Team Data'!$A$1:$E$659,2,FALSE())</f>
        <v>0</v>
      </c>
      <c r="L2463" s="0" t="n">
        <f aca="false">VLOOKUP(A2463,'Team Data'!$A$1:$E$659,3,FALSE())</f>
        <v>1</v>
      </c>
      <c r="M2463" s="0" t="n">
        <f aca="false">VLOOKUP(B2463,'Team Data'!$A$1:$E$659,2,FALSE())</f>
        <v>21</v>
      </c>
      <c r="N2463" s="0" t="n">
        <f aca="false">VLOOKUP(B2463,'Team Data'!$A$1:$E$659,3,FALSE())</f>
        <v>15</v>
      </c>
      <c r="O2463" s="0" t="n">
        <f aca="false">VLOOKUP(A2463,'Team Data'!$A$1:$E$659,4,FALSE())</f>
        <v>21</v>
      </c>
      <c r="P2463" s="0" t="n">
        <f aca="false">VLOOKUP(A2463,'Team Data'!$A$1:$E$659,5,FALSE())</f>
        <v>15</v>
      </c>
      <c r="Q2463" s="0" t="n">
        <f aca="false">VLOOKUP(B2463,'Team Data'!$A$1:$E$659,4,FALSE())</f>
        <v>577</v>
      </c>
      <c r="R2463" s="0" t="n">
        <f aca="false">VLOOKUP(B2463,'Team Data'!$A$1:$E$659,5,FALSE())</f>
        <v>521</v>
      </c>
      <c r="S2463" s="0" t="n">
        <f aca="false">IF(I2463=1,(MIN(30,(C2463-D2463)))*(M2463/(M2463+N2463))*(Q2463/(Q2463+R2463)),(MAX(-30,(C2463-D2463)))*(N2463/(M2463+N2463))*(R2463/(R2463+Q2463)))</f>
        <v>-3.55874316939891</v>
      </c>
      <c r="T2463" s="0" t="n">
        <f aca="false">IF(J2463=1,(MIN(30,(D2463-C2463)))*(K2463/(K2463+L2463))*(O2463/(O2463+P2463)),(MAX(-30,(D2463-C2463)))*(L2463/(K2463+L2463))*(P2463/(P2463+O2463)))</f>
        <v>0</v>
      </c>
      <c r="U2463" s="7" t="n">
        <v>43099</v>
      </c>
    </row>
    <row r="2464" customFormat="false" ht="15" hidden="false" customHeight="false" outlineLevel="0" collapsed="false">
      <c r="A2464" s="0" t="s">
        <v>264</v>
      </c>
      <c r="B2464" s="0" t="s">
        <v>158</v>
      </c>
      <c r="C2464" s="0" t="n">
        <v>58</v>
      </c>
      <c r="D2464" s="0" t="n">
        <v>63</v>
      </c>
      <c r="E2464" s="0" t="n">
        <v>45</v>
      </c>
      <c r="F2464" s="0" t="n">
        <v>36</v>
      </c>
      <c r="G2464" s="0" t="n">
        <v>13</v>
      </c>
      <c r="H2464" s="0" t="n">
        <v>16</v>
      </c>
      <c r="I2464" s="0" t="n">
        <v>0</v>
      </c>
      <c r="J2464" s="0" t="n">
        <v>1</v>
      </c>
      <c r="K2464" s="0" t="n">
        <f aca="false">VLOOKUP(A2464,'Team Data'!$A$1:$E$659,2,FALSE())</f>
        <v>8</v>
      </c>
      <c r="L2464" s="0" t="n">
        <f aca="false">VLOOKUP(A2464,'Team Data'!$A$1:$E$659,3,FALSE())</f>
        <v>24</v>
      </c>
      <c r="M2464" s="0" t="n">
        <f aca="false">VLOOKUP(B2464,'Team Data'!$A$1:$E$659,2,FALSE())</f>
        <v>6</v>
      </c>
      <c r="N2464" s="0" t="n">
        <f aca="false">VLOOKUP(B2464,'Team Data'!$A$1:$E$659,3,FALSE())</f>
        <v>25</v>
      </c>
      <c r="O2464" s="0" t="n">
        <f aca="false">VLOOKUP(A2464,'Team Data'!$A$1:$E$659,4,FALSE())</f>
        <v>541</v>
      </c>
      <c r="P2464" s="0" t="n">
        <f aca="false">VLOOKUP(A2464,'Team Data'!$A$1:$E$659,5,FALSE())</f>
        <v>503</v>
      </c>
      <c r="Q2464" s="0" t="n">
        <f aca="false">VLOOKUP(B2464,'Team Data'!$A$1:$E$659,4,FALSE())</f>
        <v>499</v>
      </c>
      <c r="R2464" s="0" t="n">
        <f aca="false">VLOOKUP(B2464,'Team Data'!$A$1:$E$659,5,FALSE())</f>
        <v>492</v>
      </c>
      <c r="S2464" s="0" t="n">
        <f aca="false">IF(I2464=1,(MIN(30,(C2464-D2464)))*(M2464/(M2464+N2464))*(Q2464/(Q2464+R2464)),(MAX(-30,(C2464-D2464)))*(N2464/(M2464+N2464))*(R2464/(R2464+Q2464)))</f>
        <v>-2.00188795937632</v>
      </c>
      <c r="T2464" s="0" t="n">
        <f aca="false">IF(J2464=1,(MIN(30,(D2464-C2464)))*(K2464/(K2464+L2464))*(O2464/(O2464+P2464)),(MAX(-30,(D2464-C2464)))*(L2464/(K2464+L2464))*(P2464/(P2464+O2464)))</f>
        <v>0.647749042145594</v>
      </c>
      <c r="U2464" s="7" t="n">
        <v>43099</v>
      </c>
    </row>
    <row r="2465" customFormat="false" ht="15" hidden="false" customHeight="false" outlineLevel="0" collapsed="false">
      <c r="A2465" s="0" t="s">
        <v>58</v>
      </c>
      <c r="B2465" s="0" t="s">
        <v>114</v>
      </c>
      <c r="C2465" s="0" t="n">
        <v>79</v>
      </c>
      <c r="D2465" s="0" t="n">
        <v>74</v>
      </c>
      <c r="E2465" s="0" t="n">
        <v>37</v>
      </c>
      <c r="F2465" s="0" t="n">
        <v>27</v>
      </c>
      <c r="G2465" s="0" t="n">
        <v>13</v>
      </c>
      <c r="H2465" s="0" t="n">
        <v>9</v>
      </c>
      <c r="I2465" s="0" t="n">
        <v>1</v>
      </c>
      <c r="J2465" s="0" t="n">
        <v>0</v>
      </c>
      <c r="K2465" s="0" t="n">
        <f aca="false">VLOOKUP(A2465,'Team Data'!$A$1:$E$659,2,FALSE())</f>
        <v>19</v>
      </c>
      <c r="L2465" s="0" t="n">
        <f aca="false">VLOOKUP(A2465,'Team Data'!$A$1:$E$659,3,FALSE())</f>
        <v>14</v>
      </c>
      <c r="M2465" s="0" t="n">
        <f aca="false">VLOOKUP(B2465,'Team Data'!$A$1:$E$659,2,FALSE())</f>
        <v>12</v>
      </c>
      <c r="N2465" s="0" t="n">
        <f aca="false">VLOOKUP(B2465,'Team Data'!$A$1:$E$659,3,FALSE())</f>
        <v>19</v>
      </c>
      <c r="O2465" s="0" t="n">
        <f aca="false">VLOOKUP(A2465,'Team Data'!$A$1:$E$659,4,FALSE())</f>
        <v>475</v>
      </c>
      <c r="P2465" s="0" t="n">
        <f aca="false">VLOOKUP(A2465,'Team Data'!$A$1:$E$659,5,FALSE())</f>
        <v>542</v>
      </c>
      <c r="Q2465" s="0" t="n">
        <f aca="false">VLOOKUP(B2465,'Team Data'!$A$1:$E$659,4,FALSE())</f>
        <v>472</v>
      </c>
      <c r="R2465" s="0" t="n">
        <f aca="false">VLOOKUP(B2465,'Team Data'!$A$1:$E$659,5,FALSE())</f>
        <v>512</v>
      </c>
      <c r="S2465" s="0" t="n">
        <f aca="false">IF(I2465=1,(MIN(30,(C2465-D2465)))*(M2465/(M2465+N2465))*(Q2465/(Q2465+R2465)),(MAX(-30,(C2465-D2465)))*(N2465/(M2465+N2465))*(R2465/(R2465+Q2465)))</f>
        <v>0.928402832415421</v>
      </c>
      <c r="T2465" s="0" t="n">
        <f aca="false">IF(J2465=1,(MIN(30,(D2465-C2465)))*(K2465/(K2465+L2465))*(O2465/(O2465+P2465)),(MAX(-30,(D2465-C2465)))*(L2465/(K2465+L2465))*(P2465/(P2465+O2465)))</f>
        <v>-1.13047882959387</v>
      </c>
      <c r="U2465" s="7" t="n">
        <v>43099</v>
      </c>
    </row>
    <row r="2466" customFormat="false" ht="15" hidden="false" customHeight="false" outlineLevel="0" collapsed="false">
      <c r="A2466" s="0" t="s">
        <v>278</v>
      </c>
      <c r="B2466" s="0" t="s">
        <v>47</v>
      </c>
      <c r="C2466" s="0" t="n">
        <v>68</v>
      </c>
      <c r="D2466" s="0" t="n">
        <v>72</v>
      </c>
      <c r="E2466" s="0" t="n">
        <v>26</v>
      </c>
      <c r="F2466" s="0" t="n">
        <v>34</v>
      </c>
      <c r="G2466" s="0" t="n">
        <v>12</v>
      </c>
      <c r="H2466" s="0" t="n">
        <v>17</v>
      </c>
      <c r="I2466" s="0" t="n">
        <v>0</v>
      </c>
      <c r="J2466" s="0" t="n">
        <v>1</v>
      </c>
      <c r="K2466" s="0" t="n">
        <f aca="false">VLOOKUP(A2466,'Team Data'!$A$1:$E$659,2,FALSE())</f>
        <v>18</v>
      </c>
      <c r="L2466" s="0" t="n">
        <f aca="false">VLOOKUP(A2466,'Team Data'!$A$1:$E$659,3,FALSE())</f>
        <v>13</v>
      </c>
      <c r="M2466" s="0" t="n">
        <f aca="false">VLOOKUP(B2466,'Team Data'!$A$1:$E$659,2,FALSE())</f>
        <v>14</v>
      </c>
      <c r="N2466" s="0" t="n">
        <f aca="false">VLOOKUP(B2466,'Team Data'!$A$1:$E$659,3,FALSE())</f>
        <v>18</v>
      </c>
      <c r="O2466" s="0" t="n">
        <f aca="false">VLOOKUP(A2466,'Team Data'!$A$1:$E$659,4,FALSE())</f>
        <v>452</v>
      </c>
      <c r="P2466" s="0" t="n">
        <f aca="false">VLOOKUP(A2466,'Team Data'!$A$1:$E$659,5,FALSE())</f>
        <v>498</v>
      </c>
      <c r="Q2466" s="0" t="n">
        <f aca="false">VLOOKUP(B2466,'Team Data'!$A$1:$E$659,4,FALSE())</f>
        <v>456</v>
      </c>
      <c r="R2466" s="0" t="n">
        <f aca="false">VLOOKUP(B2466,'Team Data'!$A$1:$E$659,5,FALSE())</f>
        <v>570</v>
      </c>
      <c r="S2466" s="0" t="n">
        <f aca="false">IF(I2466=1,(MIN(30,(C2466-D2466)))*(M2466/(M2466+N2466))*(Q2466/(Q2466+R2466)),(MAX(-30,(C2466-D2466)))*(N2466/(M2466+N2466))*(R2466/(R2466+Q2466)))</f>
        <v>-1.25</v>
      </c>
      <c r="T2466" s="0" t="n">
        <f aca="false">IF(J2466=1,(MIN(30,(D2466-C2466)))*(K2466/(K2466+L2466))*(O2466/(O2466+P2466)),(MAX(-30,(D2466-C2466)))*(L2466/(K2466+L2466))*(P2466/(P2466+O2466)))</f>
        <v>1.10505942275042</v>
      </c>
      <c r="U2466" s="7" t="n">
        <v>43099</v>
      </c>
    </row>
    <row r="2467" customFormat="false" ht="15" hidden="false" customHeight="false" outlineLevel="0" collapsed="false">
      <c r="A2467" s="0" t="s">
        <v>295</v>
      </c>
      <c r="B2467" s="0" t="s">
        <v>14</v>
      </c>
      <c r="C2467" s="0" t="n">
        <v>62</v>
      </c>
      <c r="D2467" s="0" t="n">
        <v>66</v>
      </c>
      <c r="E2467" s="0" t="n">
        <v>35</v>
      </c>
      <c r="F2467" s="0" t="n">
        <v>36</v>
      </c>
      <c r="G2467" s="0" t="n">
        <v>10</v>
      </c>
      <c r="H2467" s="0" t="n">
        <v>10</v>
      </c>
      <c r="I2467" s="0" t="n">
        <v>0</v>
      </c>
      <c r="J2467" s="0" t="n">
        <v>1</v>
      </c>
      <c r="K2467" s="0" t="n">
        <f aca="false">VLOOKUP(A2467,'Team Data'!$A$1:$E$659,2,FALSE())</f>
        <v>15</v>
      </c>
      <c r="L2467" s="0" t="n">
        <f aca="false">VLOOKUP(A2467,'Team Data'!$A$1:$E$659,3,FALSE())</f>
        <v>18</v>
      </c>
      <c r="M2467" s="0" t="n">
        <f aca="false">VLOOKUP(B2467,'Team Data'!$A$1:$E$659,2,FALSE())</f>
        <v>15</v>
      </c>
      <c r="N2467" s="0" t="n">
        <f aca="false">VLOOKUP(B2467,'Team Data'!$A$1:$E$659,3,FALSE())</f>
        <v>18</v>
      </c>
      <c r="O2467" s="0" t="n">
        <f aca="false">VLOOKUP(A2467,'Team Data'!$A$1:$E$659,4,FALSE())</f>
        <v>512</v>
      </c>
      <c r="P2467" s="0" t="n">
        <f aca="false">VLOOKUP(A2467,'Team Data'!$A$1:$E$659,5,FALSE())</f>
        <v>507</v>
      </c>
      <c r="Q2467" s="0" t="n">
        <f aca="false">VLOOKUP(B2467,'Team Data'!$A$1:$E$659,4,FALSE())</f>
        <v>482</v>
      </c>
      <c r="R2467" s="0" t="n">
        <f aca="false">VLOOKUP(B2467,'Team Data'!$A$1:$E$659,5,FALSE())</f>
        <v>535</v>
      </c>
      <c r="S2467" s="0" t="n">
        <f aca="false">IF(I2467=1,(MIN(30,(C2467-D2467)))*(M2467/(M2467+N2467))*(Q2467/(Q2467+R2467)),(MAX(-30,(C2467-D2467)))*(N2467/(M2467+N2467))*(R2467/(R2467+Q2467)))</f>
        <v>-1.14776079377849</v>
      </c>
      <c r="T2467" s="0" t="n">
        <f aca="false">IF(J2467=1,(MIN(30,(D2467-C2467)))*(K2467/(K2467+L2467))*(O2467/(O2467+P2467)),(MAX(-30,(D2467-C2467)))*(L2467/(K2467+L2467))*(P2467/(P2467+O2467)))</f>
        <v>0.913551610313141</v>
      </c>
      <c r="U2467" s="7" t="n">
        <v>43099</v>
      </c>
    </row>
    <row r="2468" customFormat="false" ht="15" hidden="false" customHeight="false" outlineLevel="0" collapsed="false">
      <c r="A2468" s="0" t="s">
        <v>119</v>
      </c>
      <c r="B2468" s="0" t="s">
        <v>200</v>
      </c>
      <c r="C2468" s="0" t="n">
        <v>74</v>
      </c>
      <c r="D2468" s="0" t="n">
        <v>57</v>
      </c>
      <c r="E2468" s="0" t="n">
        <v>35</v>
      </c>
      <c r="F2468" s="0" t="n">
        <v>21</v>
      </c>
      <c r="G2468" s="0" t="n">
        <v>22</v>
      </c>
      <c r="H2468" s="0" t="n">
        <v>19</v>
      </c>
      <c r="I2468" s="0" t="n">
        <v>1</v>
      </c>
      <c r="J2468" s="0" t="n">
        <v>0</v>
      </c>
      <c r="K2468" s="0" t="n">
        <f aca="false">VLOOKUP(A2468,'Team Data'!$A$1:$E$659,2,FALSE())</f>
        <v>22</v>
      </c>
      <c r="L2468" s="0" t="n">
        <f aca="false">VLOOKUP(A2468,'Team Data'!$A$1:$E$659,3,FALSE())</f>
        <v>9</v>
      </c>
      <c r="M2468" s="0" t="n">
        <f aca="false">VLOOKUP(B2468,'Team Data'!$A$1:$E$659,2,FALSE())</f>
        <v>12</v>
      </c>
      <c r="N2468" s="0" t="n">
        <f aca="false">VLOOKUP(B2468,'Team Data'!$A$1:$E$659,3,FALSE())</f>
        <v>20</v>
      </c>
      <c r="O2468" s="0" t="n">
        <f aca="false">VLOOKUP(A2468,'Team Data'!$A$1:$E$659,4,FALSE())</f>
        <v>454</v>
      </c>
      <c r="P2468" s="0" t="n">
        <f aca="false">VLOOKUP(A2468,'Team Data'!$A$1:$E$659,5,FALSE())</f>
        <v>502</v>
      </c>
      <c r="Q2468" s="0" t="n">
        <f aca="false">VLOOKUP(B2468,'Team Data'!$A$1:$E$659,4,FALSE())</f>
        <v>569</v>
      </c>
      <c r="R2468" s="0" t="n">
        <f aca="false">VLOOKUP(B2468,'Team Data'!$A$1:$E$659,5,FALSE())</f>
        <v>426</v>
      </c>
      <c r="S2468" s="0" t="n">
        <f aca="false">IF(I2468=1,(MIN(30,(C2468-D2468)))*(M2468/(M2468+N2468))*(Q2468/(Q2468+R2468)),(MAX(-30,(C2468-D2468)))*(N2468/(M2468+N2468))*(R2468/(R2468+Q2468)))</f>
        <v>3.64560301507538</v>
      </c>
      <c r="T2468" s="0" t="n">
        <f aca="false">IF(J2468=1,(MIN(30,(D2468-C2468)))*(K2468/(K2468+L2468))*(O2468/(O2468+P2468)),(MAX(-30,(D2468-C2468)))*(L2468/(K2468+L2468))*(P2468/(P2468+O2468)))</f>
        <v>-2.5916452962613</v>
      </c>
      <c r="U2468" s="7" t="n">
        <v>43099</v>
      </c>
    </row>
    <row r="2469" customFormat="false" ht="15" hidden="false" customHeight="false" outlineLevel="0" collapsed="false">
      <c r="A2469" s="0" t="s">
        <v>356</v>
      </c>
      <c r="B2469" s="0" t="s">
        <v>124</v>
      </c>
      <c r="C2469" s="0" t="n">
        <v>51</v>
      </c>
      <c r="D2469" s="0" t="n">
        <v>79</v>
      </c>
      <c r="E2469" s="0" t="n">
        <v>40</v>
      </c>
      <c r="F2469" s="0" t="n">
        <v>44</v>
      </c>
      <c r="G2469" s="0" t="n">
        <v>18</v>
      </c>
      <c r="H2469" s="0" t="n">
        <v>15</v>
      </c>
      <c r="I2469" s="0" t="n">
        <v>0</v>
      </c>
      <c r="J2469" s="0" t="n">
        <v>1</v>
      </c>
      <c r="K2469" s="0" t="n">
        <f aca="false">VLOOKUP(A2469,'Team Data'!$A$1:$E$659,2,FALSE())</f>
        <v>8</v>
      </c>
      <c r="L2469" s="0" t="n">
        <f aca="false">VLOOKUP(A2469,'Team Data'!$A$1:$E$659,3,FALSE())</f>
        <v>24</v>
      </c>
      <c r="M2469" s="0" t="n">
        <f aca="false">VLOOKUP(B2469,'Team Data'!$A$1:$E$659,2,FALSE())</f>
        <v>16</v>
      </c>
      <c r="N2469" s="0" t="n">
        <f aca="false">VLOOKUP(B2469,'Team Data'!$A$1:$E$659,3,FALSE())</f>
        <v>15</v>
      </c>
      <c r="O2469" s="0" t="n">
        <f aca="false">VLOOKUP(A2469,'Team Data'!$A$1:$E$659,4,FALSE())</f>
        <v>505</v>
      </c>
      <c r="P2469" s="0" t="n">
        <f aca="false">VLOOKUP(A2469,'Team Data'!$A$1:$E$659,5,FALSE())</f>
        <v>499</v>
      </c>
      <c r="Q2469" s="0" t="n">
        <f aca="false">VLOOKUP(B2469,'Team Data'!$A$1:$E$659,4,FALSE())</f>
        <v>582</v>
      </c>
      <c r="R2469" s="0" t="n">
        <f aca="false">VLOOKUP(B2469,'Team Data'!$A$1:$E$659,5,FALSE())</f>
        <v>456</v>
      </c>
      <c r="S2469" s="0" t="n">
        <f aca="false">IF(I2469=1,(MIN(30,(C2469-D2469)))*(M2469/(M2469+N2469))*(Q2469/(Q2469+R2469)),(MAX(-30,(C2469-D2469)))*(N2469/(M2469+N2469))*(R2469/(R2469+Q2469)))</f>
        <v>-5.95189259742681</v>
      </c>
      <c r="T2469" s="0" t="n">
        <f aca="false">IF(J2469=1,(MIN(30,(D2469-C2469)))*(K2469/(K2469+L2469))*(O2469/(O2469+P2469)),(MAX(-30,(D2469-C2469)))*(L2469/(K2469+L2469))*(P2469/(P2469+O2469)))</f>
        <v>3.52091633466135</v>
      </c>
      <c r="U2469" s="7" t="n">
        <v>43099</v>
      </c>
    </row>
    <row r="2470" customFormat="false" ht="15" hidden="false" customHeight="false" outlineLevel="0" collapsed="false">
      <c r="A2470" s="0" t="s">
        <v>207</v>
      </c>
      <c r="B2470" s="0" t="s">
        <v>127</v>
      </c>
      <c r="C2470" s="0" t="n">
        <v>75</v>
      </c>
      <c r="D2470" s="0" t="n">
        <v>98</v>
      </c>
      <c r="E2470" s="0" t="n">
        <v>35</v>
      </c>
      <c r="F2470" s="0" t="n">
        <v>35</v>
      </c>
      <c r="G2470" s="0" t="n">
        <v>12</v>
      </c>
      <c r="H2470" s="0" t="n">
        <v>8</v>
      </c>
      <c r="I2470" s="0" t="n">
        <v>0</v>
      </c>
      <c r="J2470" s="0" t="n">
        <v>1</v>
      </c>
      <c r="K2470" s="0" t="n">
        <f aca="false">VLOOKUP(A2470,'Team Data'!$A$1:$E$659,2,FALSE())</f>
        <v>13</v>
      </c>
      <c r="L2470" s="0" t="n">
        <f aca="false">VLOOKUP(A2470,'Team Data'!$A$1:$E$659,3,FALSE())</f>
        <v>19</v>
      </c>
      <c r="M2470" s="0" t="n">
        <f aca="false">VLOOKUP(B2470,'Team Data'!$A$1:$E$659,2,FALSE())</f>
        <v>14</v>
      </c>
      <c r="N2470" s="0" t="n">
        <f aca="false">VLOOKUP(B2470,'Team Data'!$A$1:$E$659,3,FALSE())</f>
        <v>19</v>
      </c>
      <c r="O2470" s="0" t="n">
        <f aca="false">VLOOKUP(A2470,'Team Data'!$A$1:$E$659,4,FALSE())</f>
        <v>530</v>
      </c>
      <c r="P2470" s="0" t="n">
        <f aca="false">VLOOKUP(A2470,'Team Data'!$A$1:$E$659,5,FALSE())</f>
        <v>469</v>
      </c>
      <c r="Q2470" s="0" t="n">
        <f aca="false">VLOOKUP(B2470,'Team Data'!$A$1:$E$659,4,FALSE())</f>
        <v>641</v>
      </c>
      <c r="R2470" s="0" t="n">
        <f aca="false">VLOOKUP(B2470,'Team Data'!$A$1:$E$659,5,FALSE())</f>
        <v>461</v>
      </c>
      <c r="S2470" s="0" t="n">
        <f aca="false">IF(I2470=1,(MIN(30,(C2470-D2470)))*(M2470/(M2470+N2470))*(Q2470/(Q2470+R2470)),(MAX(-30,(C2470-D2470)))*(N2470/(M2470+N2470))*(R2470/(R2470+Q2470)))</f>
        <v>-5.53970741901776</v>
      </c>
      <c r="T2470" s="0" t="n">
        <f aca="false">IF(J2470=1,(MIN(30,(D2470-C2470)))*(K2470/(K2470+L2470))*(O2470/(O2470+P2470)),(MAX(-30,(D2470-C2470)))*(L2470/(K2470+L2470))*(P2470/(P2470+O2470)))</f>
        <v>4.95714464464465</v>
      </c>
      <c r="U2470" s="7" t="n">
        <v>43099</v>
      </c>
    </row>
    <row r="2471" customFormat="false" ht="15" hidden="false" customHeight="false" outlineLevel="0" collapsed="false">
      <c r="A2471" s="0" t="s">
        <v>150</v>
      </c>
      <c r="B2471" s="0" t="s">
        <v>146</v>
      </c>
      <c r="C2471" s="0" t="n">
        <v>77</v>
      </c>
      <c r="D2471" s="0" t="n">
        <v>63</v>
      </c>
      <c r="E2471" s="0" t="n">
        <v>45</v>
      </c>
      <c r="F2471" s="0" t="n">
        <v>26</v>
      </c>
      <c r="G2471" s="0" t="n">
        <v>13</v>
      </c>
      <c r="H2471" s="0" t="n">
        <v>11</v>
      </c>
      <c r="I2471" s="0" t="n">
        <v>1</v>
      </c>
      <c r="J2471" s="0" t="n">
        <v>0</v>
      </c>
      <c r="K2471" s="0" t="n">
        <f aca="false">VLOOKUP(A2471,'Team Data'!$A$1:$E$659,2,FALSE())</f>
        <v>27</v>
      </c>
      <c r="L2471" s="0" t="n">
        <f aca="false">VLOOKUP(A2471,'Team Data'!$A$1:$E$659,3,FALSE())</f>
        <v>7</v>
      </c>
      <c r="M2471" s="0" t="n">
        <f aca="false">VLOOKUP(B2471,'Team Data'!$A$1:$E$659,2,FALSE())</f>
        <v>7</v>
      </c>
      <c r="N2471" s="0" t="n">
        <f aca="false">VLOOKUP(B2471,'Team Data'!$A$1:$E$659,3,FALSE())</f>
        <v>25</v>
      </c>
      <c r="O2471" s="0" t="n">
        <f aca="false">VLOOKUP(A2471,'Team Data'!$A$1:$E$659,4,FALSE())</f>
        <v>511</v>
      </c>
      <c r="P2471" s="0" t="n">
        <f aca="false">VLOOKUP(A2471,'Team Data'!$A$1:$E$659,5,FALSE())</f>
        <v>533</v>
      </c>
      <c r="Q2471" s="0" t="n">
        <f aca="false">VLOOKUP(B2471,'Team Data'!$A$1:$E$659,4,FALSE())</f>
        <v>544</v>
      </c>
      <c r="R2471" s="0" t="n">
        <f aca="false">VLOOKUP(B2471,'Team Data'!$A$1:$E$659,5,FALSE())</f>
        <v>461</v>
      </c>
      <c r="S2471" s="0" t="n">
        <f aca="false">IF(I2471=1,(MIN(30,(C2471-D2471)))*(M2471/(M2471+N2471))*(Q2471/(Q2471+R2471)),(MAX(-30,(C2471-D2471)))*(N2471/(M2471+N2471))*(R2471/(R2471+Q2471)))</f>
        <v>1.65771144278607</v>
      </c>
      <c r="T2471" s="0" t="n">
        <f aca="false">IF(J2471=1,(MIN(30,(D2471-C2471)))*(K2471/(K2471+L2471))*(O2471/(O2471+P2471)),(MAX(-30,(D2471-C2471)))*(L2471/(K2471+L2471))*(P2471/(P2471+O2471)))</f>
        <v>-1.47154608970025</v>
      </c>
      <c r="U2471" s="7" t="n">
        <v>43099</v>
      </c>
    </row>
    <row r="2472" customFormat="false" ht="15" hidden="false" customHeight="false" outlineLevel="0" collapsed="false">
      <c r="A2472" s="0" t="s">
        <v>25</v>
      </c>
      <c r="B2472" s="0" t="s">
        <v>296</v>
      </c>
      <c r="C2472" s="0" t="n">
        <v>53</v>
      </c>
      <c r="D2472" s="0" t="n">
        <v>77</v>
      </c>
      <c r="E2472" s="0" t="n">
        <v>21</v>
      </c>
      <c r="F2472" s="0" t="n">
        <v>39</v>
      </c>
      <c r="G2472" s="0" t="n">
        <v>14</v>
      </c>
      <c r="H2472" s="0" t="n">
        <v>15</v>
      </c>
      <c r="I2472" s="0" t="n">
        <v>0</v>
      </c>
      <c r="J2472" s="0" t="n">
        <v>1</v>
      </c>
      <c r="K2472" s="0" t="n">
        <f aca="false">VLOOKUP(A2472,'Team Data'!$A$1:$E$659,2,FALSE())</f>
        <v>18</v>
      </c>
      <c r="L2472" s="0" t="n">
        <f aca="false">VLOOKUP(A2472,'Team Data'!$A$1:$E$659,3,FALSE())</f>
        <v>15</v>
      </c>
      <c r="M2472" s="0" t="n">
        <f aca="false">VLOOKUP(B2472,'Team Data'!$A$1:$E$659,2,FALSE())</f>
        <v>26</v>
      </c>
      <c r="N2472" s="0" t="n">
        <f aca="false">VLOOKUP(B2472,'Team Data'!$A$1:$E$659,3,FALSE())</f>
        <v>10</v>
      </c>
      <c r="O2472" s="0" t="n">
        <f aca="false">VLOOKUP(A2472,'Team Data'!$A$1:$E$659,4,FALSE())</f>
        <v>668</v>
      </c>
      <c r="P2472" s="0" t="n">
        <f aca="false">VLOOKUP(A2472,'Team Data'!$A$1:$E$659,5,FALSE())</f>
        <v>423</v>
      </c>
      <c r="Q2472" s="0" t="n">
        <f aca="false">VLOOKUP(B2472,'Team Data'!$A$1:$E$659,4,FALSE())</f>
        <v>726</v>
      </c>
      <c r="R2472" s="0" t="n">
        <f aca="false">VLOOKUP(B2472,'Team Data'!$A$1:$E$659,5,FALSE())</f>
        <v>495</v>
      </c>
      <c r="S2472" s="0" t="n">
        <f aca="false">IF(I2472=1,(MIN(30,(C2472-D2472)))*(M2472/(M2472+N2472))*(Q2472/(Q2472+R2472)),(MAX(-30,(C2472-D2472)))*(N2472/(M2472+N2472))*(R2472/(R2472+Q2472)))</f>
        <v>-2.7027027027027</v>
      </c>
      <c r="T2472" s="0" t="n">
        <f aca="false">IF(J2472=1,(MIN(30,(D2472-C2472)))*(K2472/(K2472+L2472))*(O2472/(O2472+P2472)),(MAX(-30,(D2472-C2472)))*(L2472/(K2472+L2472))*(P2472/(P2472+O2472)))</f>
        <v>8.01533205566203</v>
      </c>
      <c r="U2472" s="7" t="n">
        <v>43099</v>
      </c>
    </row>
    <row r="2473" customFormat="false" ht="15" hidden="false" customHeight="false" outlineLevel="0" collapsed="false">
      <c r="A2473" s="0" t="s">
        <v>314</v>
      </c>
      <c r="B2473" s="0" t="s">
        <v>161</v>
      </c>
      <c r="C2473" s="0" t="n">
        <v>45</v>
      </c>
      <c r="D2473" s="0" t="n">
        <v>66</v>
      </c>
      <c r="E2473" s="0" t="n">
        <v>37</v>
      </c>
      <c r="F2473" s="0" t="n">
        <v>45</v>
      </c>
      <c r="G2473" s="0" t="n">
        <v>14</v>
      </c>
      <c r="H2473" s="0" t="n">
        <v>15</v>
      </c>
      <c r="I2473" s="0" t="n">
        <v>0</v>
      </c>
      <c r="J2473" s="0" t="n">
        <v>1</v>
      </c>
      <c r="K2473" s="0" t="n">
        <f aca="false">VLOOKUP(A2473,'Team Data'!$A$1:$E$659,2,FALSE())</f>
        <v>25</v>
      </c>
      <c r="L2473" s="0" t="n">
        <f aca="false">VLOOKUP(A2473,'Team Data'!$A$1:$E$659,3,FALSE())</f>
        <v>10</v>
      </c>
      <c r="M2473" s="0" t="n">
        <f aca="false">VLOOKUP(B2473,'Team Data'!$A$1:$E$659,2,FALSE())</f>
        <v>19</v>
      </c>
      <c r="N2473" s="0" t="n">
        <f aca="false">VLOOKUP(B2473,'Team Data'!$A$1:$E$659,3,FALSE())</f>
        <v>13</v>
      </c>
      <c r="O2473" s="0" t="n">
        <f aca="false">VLOOKUP(A2473,'Team Data'!$A$1:$E$659,4,FALSE())</f>
        <v>506</v>
      </c>
      <c r="P2473" s="0" t="n">
        <f aca="false">VLOOKUP(A2473,'Team Data'!$A$1:$E$659,5,FALSE())</f>
        <v>534</v>
      </c>
      <c r="Q2473" s="0" t="n">
        <f aca="false">VLOOKUP(B2473,'Team Data'!$A$1:$E$659,4,FALSE())</f>
        <v>626</v>
      </c>
      <c r="R2473" s="0" t="n">
        <f aca="false">VLOOKUP(B2473,'Team Data'!$A$1:$E$659,5,FALSE())</f>
        <v>423</v>
      </c>
      <c r="S2473" s="0" t="n">
        <f aca="false">IF(I2473=1,(MIN(30,(C2473-D2473)))*(M2473/(M2473+N2473))*(Q2473/(Q2473+R2473)),(MAX(-30,(C2473-D2473)))*(N2473/(M2473+N2473))*(R2473/(R2473+Q2473)))</f>
        <v>-3.44015133460439</v>
      </c>
      <c r="T2473" s="0" t="n">
        <f aca="false">IF(J2473=1,(MIN(30,(D2473-C2473)))*(K2473/(K2473+L2473))*(O2473/(O2473+P2473)),(MAX(-30,(D2473-C2473)))*(L2473/(K2473+L2473))*(P2473/(P2473+O2473)))</f>
        <v>7.29807692307692</v>
      </c>
      <c r="U2473" s="7" t="n">
        <v>43099</v>
      </c>
    </row>
    <row r="2474" customFormat="false" ht="15" hidden="false" customHeight="false" outlineLevel="0" collapsed="false">
      <c r="A2474" s="0" t="s">
        <v>283</v>
      </c>
      <c r="B2474" s="0" t="s">
        <v>188</v>
      </c>
      <c r="C2474" s="0" t="n">
        <v>62</v>
      </c>
      <c r="D2474" s="0" t="n">
        <v>71</v>
      </c>
      <c r="E2474" s="0" t="n">
        <v>46</v>
      </c>
      <c r="F2474" s="0" t="n">
        <v>52</v>
      </c>
      <c r="G2474" s="0" t="n">
        <v>11</v>
      </c>
      <c r="H2474" s="0" t="n">
        <v>11</v>
      </c>
      <c r="I2474" s="0" t="n">
        <v>0</v>
      </c>
      <c r="J2474" s="0" t="n">
        <v>1</v>
      </c>
      <c r="K2474" s="0" t="n">
        <f aca="false">VLOOKUP(A2474,'Team Data'!$A$1:$E$659,2,FALSE())</f>
        <v>12</v>
      </c>
      <c r="L2474" s="0" t="n">
        <f aca="false">VLOOKUP(A2474,'Team Data'!$A$1:$E$659,3,FALSE())</f>
        <v>20</v>
      </c>
      <c r="M2474" s="0" t="n">
        <f aca="false">VLOOKUP(B2474,'Team Data'!$A$1:$E$659,2,FALSE())</f>
        <v>22</v>
      </c>
      <c r="N2474" s="0" t="n">
        <f aca="false">VLOOKUP(B2474,'Team Data'!$A$1:$E$659,3,FALSE())</f>
        <v>11</v>
      </c>
      <c r="O2474" s="0" t="n">
        <f aca="false">VLOOKUP(A2474,'Team Data'!$A$1:$E$659,4,FALSE())</f>
        <v>427</v>
      </c>
      <c r="P2474" s="0" t="n">
        <f aca="false">VLOOKUP(A2474,'Team Data'!$A$1:$E$659,5,FALSE())</f>
        <v>489</v>
      </c>
      <c r="Q2474" s="0" t="n">
        <f aca="false">VLOOKUP(B2474,'Team Data'!$A$1:$E$659,4,FALSE())</f>
        <v>611</v>
      </c>
      <c r="R2474" s="0" t="n">
        <f aca="false">VLOOKUP(B2474,'Team Data'!$A$1:$E$659,5,FALSE())</f>
        <v>505</v>
      </c>
      <c r="S2474" s="0" t="n">
        <f aca="false">IF(I2474=1,(MIN(30,(C2474-D2474)))*(M2474/(M2474+N2474))*(Q2474/(Q2474+R2474)),(MAX(-30,(C2474-D2474)))*(N2474/(M2474+N2474))*(R2474/(R2474+Q2474)))</f>
        <v>-1.35752688172043</v>
      </c>
      <c r="T2474" s="0" t="n">
        <f aca="false">IF(J2474=1,(MIN(30,(D2474-C2474)))*(K2474/(K2474+L2474))*(O2474/(O2474+P2474)),(MAX(-30,(D2474-C2474)))*(L2474/(K2474+L2474))*(P2474/(P2474+O2474)))</f>
        <v>1.57328056768559</v>
      </c>
      <c r="U2474" s="7" t="n">
        <v>43099</v>
      </c>
    </row>
    <row r="2475" customFormat="false" ht="15" hidden="false" customHeight="false" outlineLevel="0" collapsed="false">
      <c r="A2475" s="0" t="s">
        <v>101</v>
      </c>
      <c r="B2475" s="0" t="s">
        <v>300</v>
      </c>
      <c r="C2475" s="0" t="n">
        <v>86</v>
      </c>
      <c r="D2475" s="0" t="n">
        <v>80</v>
      </c>
      <c r="E2475" s="0" t="n">
        <v>43</v>
      </c>
      <c r="F2475" s="0" t="n">
        <v>27</v>
      </c>
      <c r="G2475" s="0" t="n">
        <v>13</v>
      </c>
      <c r="H2475" s="0" t="n">
        <v>10</v>
      </c>
      <c r="I2475" s="0" t="n">
        <v>1</v>
      </c>
      <c r="J2475" s="0" t="n">
        <v>0</v>
      </c>
      <c r="K2475" s="0" t="n">
        <f aca="false">VLOOKUP(A2475,'Team Data'!$A$1:$E$659,2,FALSE())</f>
        <v>21</v>
      </c>
      <c r="L2475" s="0" t="n">
        <f aca="false">VLOOKUP(A2475,'Team Data'!$A$1:$E$659,3,FALSE())</f>
        <v>12</v>
      </c>
      <c r="M2475" s="0" t="n">
        <f aca="false">VLOOKUP(B2475,'Team Data'!$A$1:$E$659,2,FALSE())</f>
        <v>16</v>
      </c>
      <c r="N2475" s="0" t="n">
        <f aca="false">VLOOKUP(B2475,'Team Data'!$A$1:$E$659,3,FALSE())</f>
        <v>16</v>
      </c>
      <c r="O2475" s="0" t="n">
        <f aca="false">VLOOKUP(A2475,'Team Data'!$A$1:$E$659,4,FALSE())</f>
        <v>495</v>
      </c>
      <c r="P2475" s="0" t="n">
        <f aca="false">VLOOKUP(A2475,'Team Data'!$A$1:$E$659,5,FALSE())</f>
        <v>516</v>
      </c>
      <c r="Q2475" s="0" t="n">
        <f aca="false">VLOOKUP(B2475,'Team Data'!$A$1:$E$659,4,FALSE())</f>
        <v>524</v>
      </c>
      <c r="R2475" s="0" t="n">
        <f aca="false">VLOOKUP(B2475,'Team Data'!$A$1:$E$659,5,FALSE())</f>
        <v>474</v>
      </c>
      <c r="S2475" s="0" t="n">
        <f aca="false">IF(I2475=1,(MIN(30,(C2475-D2475)))*(M2475/(M2475+N2475))*(Q2475/(Q2475+R2475)),(MAX(-30,(C2475-D2475)))*(N2475/(M2475+N2475))*(R2475/(R2475+Q2475)))</f>
        <v>1.5751503006012</v>
      </c>
      <c r="T2475" s="0" t="n">
        <f aca="false">IF(J2475=1,(MIN(30,(D2475-C2475)))*(K2475/(K2475+L2475))*(O2475/(O2475+P2475)),(MAX(-30,(D2475-C2475)))*(L2475/(K2475+L2475))*(P2475/(P2475+O2475)))</f>
        <v>-1.11356892365794</v>
      </c>
      <c r="U2475" s="7" t="n">
        <v>43099</v>
      </c>
    </row>
    <row r="2476" customFormat="false" ht="15" hidden="false" customHeight="false" outlineLevel="0" collapsed="false">
      <c r="A2476" s="0" t="s">
        <v>102</v>
      </c>
      <c r="B2476" s="0" t="s">
        <v>265</v>
      </c>
      <c r="C2476" s="0" t="n">
        <v>64</v>
      </c>
      <c r="D2476" s="0" t="n">
        <v>86</v>
      </c>
      <c r="E2476" s="0" t="n">
        <v>26</v>
      </c>
      <c r="F2476" s="0" t="n">
        <v>43</v>
      </c>
      <c r="G2476" s="0" t="n">
        <v>14</v>
      </c>
      <c r="H2476" s="0" t="n">
        <v>22</v>
      </c>
      <c r="I2476" s="0" t="n">
        <v>0</v>
      </c>
      <c r="J2476" s="0" t="n">
        <v>1</v>
      </c>
      <c r="K2476" s="0" t="n">
        <f aca="false">VLOOKUP(A2476,'Team Data'!$A$1:$E$659,2,FALSE())</f>
        <v>24</v>
      </c>
      <c r="L2476" s="0" t="n">
        <f aca="false">VLOOKUP(A2476,'Team Data'!$A$1:$E$659,3,FALSE())</f>
        <v>11</v>
      </c>
      <c r="M2476" s="0" t="n">
        <f aca="false">VLOOKUP(B2476,'Team Data'!$A$1:$E$659,2,FALSE())</f>
        <v>14</v>
      </c>
      <c r="N2476" s="0" t="n">
        <f aca="false">VLOOKUP(B2476,'Team Data'!$A$1:$E$659,3,FALSE())</f>
        <v>18</v>
      </c>
      <c r="O2476" s="0" t="n">
        <f aca="false">VLOOKUP(A2476,'Team Data'!$A$1:$E$659,4,FALSE())</f>
        <v>527</v>
      </c>
      <c r="P2476" s="0" t="n">
        <f aca="false">VLOOKUP(A2476,'Team Data'!$A$1:$E$659,5,FALSE())</f>
        <v>561</v>
      </c>
      <c r="Q2476" s="0" t="n">
        <f aca="false">VLOOKUP(B2476,'Team Data'!$A$1:$E$659,4,FALSE())</f>
        <v>488</v>
      </c>
      <c r="R2476" s="0" t="n">
        <f aca="false">VLOOKUP(B2476,'Team Data'!$A$1:$E$659,5,FALSE())</f>
        <v>498</v>
      </c>
      <c r="S2476" s="0" t="n">
        <f aca="false">IF(I2476=1,(MIN(30,(C2476-D2476)))*(M2476/(M2476+N2476))*(Q2476/(Q2476+R2476)),(MAX(-30,(C2476-D2476)))*(N2476/(M2476+N2476))*(R2476/(R2476+Q2476)))</f>
        <v>-6.25025354969574</v>
      </c>
      <c r="T2476" s="0" t="n">
        <f aca="false">IF(J2476=1,(MIN(30,(D2476-C2476)))*(K2476/(K2476+L2476))*(O2476/(O2476+P2476)),(MAX(-30,(D2476-C2476)))*(L2476/(K2476+L2476))*(P2476/(P2476+O2476)))</f>
        <v>7.30714285714286</v>
      </c>
      <c r="U2476" s="7" t="n">
        <v>43099</v>
      </c>
    </row>
    <row r="2477" customFormat="false" ht="15" hidden="false" customHeight="false" outlineLevel="0" collapsed="false">
      <c r="A2477" s="0" t="s">
        <v>313</v>
      </c>
      <c r="B2477" s="0" t="s">
        <v>18</v>
      </c>
      <c r="C2477" s="0" t="n">
        <v>64</v>
      </c>
      <c r="D2477" s="0" t="n">
        <v>75</v>
      </c>
      <c r="E2477" s="0" t="n">
        <v>38</v>
      </c>
      <c r="F2477" s="0" t="n">
        <v>27</v>
      </c>
      <c r="G2477" s="0" t="n">
        <v>15</v>
      </c>
      <c r="H2477" s="0" t="n">
        <v>5</v>
      </c>
      <c r="I2477" s="0" t="n">
        <v>0</v>
      </c>
      <c r="J2477" s="0" t="n">
        <v>1</v>
      </c>
      <c r="K2477" s="0" t="n">
        <f aca="false">VLOOKUP(A2477,'Team Data'!$A$1:$E$659,2,FALSE())</f>
        <v>16</v>
      </c>
      <c r="L2477" s="0" t="n">
        <f aca="false">VLOOKUP(A2477,'Team Data'!$A$1:$E$659,3,FALSE())</f>
        <v>16</v>
      </c>
      <c r="M2477" s="0" t="n">
        <f aca="false">VLOOKUP(B2477,'Team Data'!$A$1:$E$659,2,FALSE())</f>
        <v>11</v>
      </c>
      <c r="N2477" s="0" t="n">
        <f aca="false">VLOOKUP(B2477,'Team Data'!$A$1:$E$659,3,FALSE())</f>
        <v>21</v>
      </c>
      <c r="O2477" s="0" t="n">
        <f aca="false">VLOOKUP(A2477,'Team Data'!$A$1:$E$659,4,FALSE())</f>
        <v>491</v>
      </c>
      <c r="P2477" s="0" t="n">
        <f aca="false">VLOOKUP(A2477,'Team Data'!$A$1:$E$659,5,FALSE())</f>
        <v>469</v>
      </c>
      <c r="Q2477" s="0" t="n">
        <f aca="false">VLOOKUP(B2477,'Team Data'!$A$1:$E$659,4,FALSE())</f>
        <v>487</v>
      </c>
      <c r="R2477" s="0" t="n">
        <f aca="false">VLOOKUP(B2477,'Team Data'!$A$1:$E$659,5,FALSE())</f>
        <v>495</v>
      </c>
      <c r="S2477" s="0" t="n">
        <f aca="false">IF(I2477=1,(MIN(30,(C2477-D2477)))*(M2477/(M2477+N2477))*(Q2477/(Q2477+R2477)),(MAX(-30,(C2477-D2477)))*(N2477/(M2477+N2477))*(R2477/(R2477+Q2477)))</f>
        <v>-3.63877927698574</v>
      </c>
      <c r="T2477" s="0" t="n">
        <f aca="false">IF(J2477=1,(MIN(30,(D2477-C2477)))*(K2477/(K2477+L2477))*(O2477/(O2477+P2477)),(MAX(-30,(D2477-C2477)))*(L2477/(K2477+L2477))*(P2477/(P2477+O2477)))</f>
        <v>2.81302083333333</v>
      </c>
      <c r="U2477" s="7" t="n">
        <v>43099</v>
      </c>
    </row>
    <row r="2478" customFormat="false" ht="15" hidden="false" customHeight="false" outlineLevel="0" collapsed="false">
      <c r="A2478" s="0" t="s">
        <v>82</v>
      </c>
      <c r="B2478" s="0" t="s">
        <v>206</v>
      </c>
      <c r="C2478" s="0" t="n">
        <v>75</v>
      </c>
      <c r="D2478" s="0" t="n">
        <v>88</v>
      </c>
      <c r="E2478" s="0" t="n">
        <v>29</v>
      </c>
      <c r="F2478" s="0" t="n">
        <v>37</v>
      </c>
      <c r="G2478" s="0" t="n">
        <v>11</v>
      </c>
      <c r="H2478" s="0" t="n">
        <v>11</v>
      </c>
      <c r="I2478" s="0" t="n">
        <v>0</v>
      </c>
      <c r="J2478" s="0" t="n">
        <v>1</v>
      </c>
      <c r="K2478" s="0" t="n">
        <f aca="false">VLOOKUP(A2478,'Team Data'!$A$1:$E$659,2,FALSE())</f>
        <v>20</v>
      </c>
      <c r="L2478" s="0" t="n">
        <f aca="false">VLOOKUP(A2478,'Team Data'!$A$1:$E$659,3,FALSE())</f>
        <v>15</v>
      </c>
      <c r="M2478" s="0" t="n">
        <f aca="false">VLOOKUP(B2478,'Team Data'!$A$1:$E$659,2,FALSE())</f>
        <v>26</v>
      </c>
      <c r="N2478" s="0" t="n">
        <f aca="false">VLOOKUP(B2478,'Team Data'!$A$1:$E$659,3,FALSE())</f>
        <v>12</v>
      </c>
      <c r="O2478" s="0" t="n">
        <f aca="false">VLOOKUP(A2478,'Team Data'!$A$1:$E$659,4,FALSE())</f>
        <v>577</v>
      </c>
      <c r="P2478" s="0" t="n">
        <f aca="false">VLOOKUP(A2478,'Team Data'!$A$1:$E$659,5,FALSE())</f>
        <v>520</v>
      </c>
      <c r="Q2478" s="0" t="n">
        <f aca="false">VLOOKUP(B2478,'Team Data'!$A$1:$E$659,4,FALSE())</f>
        <v>600</v>
      </c>
      <c r="R2478" s="0" t="n">
        <f aca="false">VLOOKUP(B2478,'Team Data'!$A$1:$E$659,5,FALSE())</f>
        <v>551</v>
      </c>
      <c r="S2478" s="0" t="n">
        <f aca="false">IF(I2478=1,(MIN(30,(C2478-D2478)))*(M2478/(M2478+N2478))*(Q2478/(Q2478+R2478)),(MAX(-30,(C2478-D2478)))*(N2478/(M2478+N2478))*(R2478/(R2478+Q2478)))</f>
        <v>-1.96524761077324</v>
      </c>
      <c r="T2478" s="0" t="n">
        <f aca="false">IF(J2478=1,(MIN(30,(D2478-C2478)))*(K2478/(K2478+L2478))*(O2478/(O2478+P2478)),(MAX(-30,(D2478-C2478)))*(L2478/(K2478+L2478))*(P2478/(P2478+O2478)))</f>
        <v>3.9072795936971</v>
      </c>
      <c r="U2478" s="7" t="n">
        <v>43099</v>
      </c>
    </row>
    <row r="2479" customFormat="false" ht="15" hidden="false" customHeight="false" outlineLevel="0" collapsed="false">
      <c r="A2479" s="0" t="s">
        <v>135</v>
      </c>
      <c r="B2479" s="0" t="s">
        <v>128</v>
      </c>
      <c r="C2479" s="0" t="n">
        <v>91</v>
      </c>
      <c r="D2479" s="0" t="n">
        <v>75</v>
      </c>
      <c r="E2479" s="0" t="n">
        <v>34</v>
      </c>
      <c r="F2479" s="0" t="n">
        <v>33</v>
      </c>
      <c r="G2479" s="0" t="n">
        <v>12</v>
      </c>
      <c r="H2479" s="0" t="n">
        <v>13</v>
      </c>
      <c r="I2479" s="0" t="n">
        <v>1</v>
      </c>
      <c r="J2479" s="0" t="n">
        <v>0</v>
      </c>
      <c r="K2479" s="0" t="n">
        <f aca="false">VLOOKUP(A2479,'Team Data'!$A$1:$E$659,2,FALSE())</f>
        <v>25</v>
      </c>
      <c r="L2479" s="0" t="n">
        <f aca="false">VLOOKUP(A2479,'Team Data'!$A$1:$E$659,3,FALSE())</f>
        <v>12</v>
      </c>
      <c r="M2479" s="0" t="n">
        <f aca="false">VLOOKUP(B2479,'Team Data'!$A$1:$E$659,2,FALSE())</f>
        <v>12</v>
      </c>
      <c r="N2479" s="0" t="n">
        <f aca="false">VLOOKUP(B2479,'Team Data'!$A$1:$E$659,3,FALSE())</f>
        <v>18</v>
      </c>
      <c r="O2479" s="0" t="n">
        <f aca="false">VLOOKUP(A2479,'Team Data'!$A$1:$E$659,4,FALSE())</f>
        <v>699</v>
      </c>
      <c r="P2479" s="0" t="n">
        <f aca="false">VLOOKUP(A2479,'Team Data'!$A$1:$E$659,5,FALSE())</f>
        <v>540</v>
      </c>
      <c r="Q2479" s="0" t="n">
        <f aca="false">VLOOKUP(B2479,'Team Data'!$A$1:$E$659,4,FALSE())</f>
        <v>594</v>
      </c>
      <c r="R2479" s="0" t="n">
        <f aca="false">VLOOKUP(B2479,'Team Data'!$A$1:$E$659,5,FALSE())</f>
        <v>420</v>
      </c>
      <c r="S2479" s="0" t="n">
        <f aca="false">IF(I2479=1,(MIN(30,(C2479-D2479)))*(M2479/(M2479+N2479))*(Q2479/(Q2479+R2479)),(MAX(-30,(C2479-D2479)))*(N2479/(M2479+N2479))*(R2479/(R2479+Q2479)))</f>
        <v>3.7491124260355</v>
      </c>
      <c r="T2479" s="0" t="n">
        <f aca="false">IF(J2479=1,(MIN(30,(D2479-C2479)))*(K2479/(K2479+L2479))*(O2479/(O2479+P2479)),(MAX(-30,(D2479-C2479)))*(L2479/(K2479+L2479))*(P2479/(P2479+O2479)))</f>
        <v>-2.26163209214057</v>
      </c>
      <c r="U2479" s="7" t="n">
        <v>43099</v>
      </c>
    </row>
    <row r="2480" customFormat="false" ht="15" hidden="false" customHeight="false" outlineLevel="0" collapsed="false">
      <c r="A2480" s="0" t="s">
        <v>133</v>
      </c>
      <c r="B2480" s="0" t="s">
        <v>291</v>
      </c>
      <c r="C2480" s="0" t="n">
        <v>92</v>
      </c>
      <c r="D2480" s="0" t="n">
        <v>86</v>
      </c>
      <c r="E2480" s="0" t="n">
        <v>38</v>
      </c>
      <c r="F2480" s="0" t="n">
        <v>44</v>
      </c>
      <c r="G2480" s="0" t="n">
        <v>8</v>
      </c>
      <c r="H2480" s="0" t="n">
        <v>9</v>
      </c>
      <c r="I2480" s="0" t="n">
        <v>1</v>
      </c>
      <c r="J2480" s="0" t="n">
        <v>0</v>
      </c>
      <c r="K2480" s="0" t="n">
        <f aca="false">VLOOKUP(A2480,'Team Data'!$A$1:$E$659,2,FALSE())</f>
        <v>30</v>
      </c>
      <c r="L2480" s="0" t="n">
        <f aca="false">VLOOKUP(A2480,'Team Data'!$A$1:$E$659,3,FALSE())</f>
        <v>8</v>
      </c>
      <c r="M2480" s="0" t="n">
        <f aca="false">VLOOKUP(B2480,'Team Data'!$A$1:$E$659,2,FALSE())</f>
        <v>19</v>
      </c>
      <c r="N2480" s="0" t="n">
        <f aca="false">VLOOKUP(B2480,'Team Data'!$A$1:$E$659,3,FALSE())</f>
        <v>15</v>
      </c>
      <c r="O2480" s="0" t="n">
        <f aca="false">VLOOKUP(A2480,'Team Data'!$A$1:$E$659,4,FALSE())</f>
        <v>816</v>
      </c>
      <c r="P2480" s="0" t="n">
        <f aca="false">VLOOKUP(A2480,'Team Data'!$A$1:$E$659,5,FALSE())</f>
        <v>475</v>
      </c>
      <c r="Q2480" s="0" t="n">
        <f aca="false">VLOOKUP(B2480,'Team Data'!$A$1:$E$659,4,FALSE())</f>
        <v>700</v>
      </c>
      <c r="R2480" s="0" t="n">
        <f aca="false">VLOOKUP(B2480,'Team Data'!$A$1:$E$659,5,FALSE())</f>
        <v>458</v>
      </c>
      <c r="S2480" s="0" t="n">
        <f aca="false">IF(I2480=1,(MIN(30,(C2480-D2480)))*(M2480/(M2480+N2480))*(Q2480/(Q2480+R2480)),(MAX(-30,(C2480-D2480)))*(N2480/(M2480+N2480))*(R2480/(R2480+Q2480)))</f>
        <v>2.02682109113075</v>
      </c>
      <c r="T2480" s="0" t="n">
        <f aca="false">IF(J2480=1,(MIN(30,(D2480-C2480)))*(K2480/(K2480+L2480))*(O2480/(O2480+P2480)),(MAX(-30,(D2480-C2480)))*(L2480/(K2480+L2480))*(P2480/(P2480+O2480)))</f>
        <v>-0.464756003098373</v>
      </c>
      <c r="U2480" s="7" t="n">
        <v>43099</v>
      </c>
    </row>
    <row r="2481" customFormat="false" ht="15" hidden="false" customHeight="false" outlineLevel="0" collapsed="false">
      <c r="A2481" s="0" t="s">
        <v>326</v>
      </c>
      <c r="B2481" s="0" t="s">
        <v>222</v>
      </c>
      <c r="C2481" s="0" t="n">
        <v>66</v>
      </c>
      <c r="D2481" s="0" t="n">
        <v>56</v>
      </c>
      <c r="E2481" s="0" t="n">
        <v>30</v>
      </c>
      <c r="F2481" s="0" t="n">
        <v>33</v>
      </c>
      <c r="G2481" s="0" t="n">
        <v>3</v>
      </c>
      <c r="H2481" s="0" t="n">
        <v>11</v>
      </c>
      <c r="I2481" s="0" t="n">
        <v>1</v>
      </c>
      <c r="J2481" s="0" t="n">
        <v>0</v>
      </c>
      <c r="K2481" s="0" t="n">
        <f aca="false">VLOOKUP(A2481,'Team Data'!$A$1:$E$659,2,FALSE())</f>
        <v>23</v>
      </c>
      <c r="L2481" s="0" t="n">
        <f aca="false">VLOOKUP(A2481,'Team Data'!$A$1:$E$659,3,FALSE())</f>
        <v>12</v>
      </c>
      <c r="M2481" s="0" t="n">
        <f aca="false">VLOOKUP(B2481,'Team Data'!$A$1:$E$659,2,FALSE())</f>
        <v>23</v>
      </c>
      <c r="N2481" s="0" t="n">
        <f aca="false">VLOOKUP(B2481,'Team Data'!$A$1:$E$659,3,FALSE())</f>
        <v>13</v>
      </c>
      <c r="O2481" s="0" t="n">
        <f aca="false">VLOOKUP(A2481,'Team Data'!$A$1:$E$659,4,FALSE())</f>
        <v>668</v>
      </c>
      <c r="P2481" s="0" t="n">
        <f aca="false">VLOOKUP(A2481,'Team Data'!$A$1:$E$659,5,FALSE())</f>
        <v>500</v>
      </c>
      <c r="Q2481" s="0" t="n">
        <f aca="false">VLOOKUP(B2481,'Team Data'!$A$1:$E$659,4,FALSE())</f>
        <v>646</v>
      </c>
      <c r="R2481" s="0" t="n">
        <f aca="false">VLOOKUP(B2481,'Team Data'!$A$1:$E$659,5,FALSE())</f>
        <v>534</v>
      </c>
      <c r="S2481" s="0" t="n">
        <f aca="false">IF(I2481=1,(MIN(30,(C2481-D2481)))*(M2481/(M2481+N2481))*(Q2481/(Q2481+R2481)),(MAX(-30,(C2481-D2481)))*(N2481/(M2481+N2481))*(R2481/(R2481+Q2481)))</f>
        <v>3.49764595103578</v>
      </c>
      <c r="T2481" s="0" t="n">
        <f aca="false">IF(J2481=1,(MIN(30,(D2481-C2481)))*(K2481/(K2481+L2481))*(O2481/(O2481+P2481)),(MAX(-30,(D2481-C2481)))*(L2481/(K2481+L2481))*(P2481/(P2481+O2481)))</f>
        <v>-1.46771037181996</v>
      </c>
      <c r="U2481" s="7" t="n">
        <v>43099</v>
      </c>
    </row>
    <row r="2482" customFormat="false" ht="15" hidden="false" customHeight="false" outlineLevel="0" collapsed="false">
      <c r="A2482" s="0" t="s">
        <v>339</v>
      </c>
      <c r="B2482" s="0" t="s">
        <v>320</v>
      </c>
      <c r="C2482" s="0" t="n">
        <v>88</v>
      </c>
      <c r="D2482" s="0" t="n">
        <v>81</v>
      </c>
      <c r="E2482" s="0" t="n">
        <v>26</v>
      </c>
      <c r="F2482" s="0" t="n">
        <v>24</v>
      </c>
      <c r="G2482" s="0" t="n">
        <v>16</v>
      </c>
      <c r="H2482" s="0" t="n">
        <v>9</v>
      </c>
      <c r="I2482" s="0" t="n">
        <v>1</v>
      </c>
      <c r="J2482" s="0" t="n">
        <v>0</v>
      </c>
      <c r="K2482" s="0" t="n">
        <f aca="false">VLOOKUP(A2482,'Team Data'!$A$1:$E$659,2,FALSE())</f>
        <v>21</v>
      </c>
      <c r="L2482" s="0" t="n">
        <f aca="false">VLOOKUP(A2482,'Team Data'!$A$1:$E$659,3,FALSE())</f>
        <v>11</v>
      </c>
      <c r="M2482" s="0" t="n">
        <f aca="false">VLOOKUP(B2482,'Team Data'!$A$1:$E$659,2,FALSE())</f>
        <v>24</v>
      </c>
      <c r="N2482" s="0" t="n">
        <f aca="false">VLOOKUP(B2482,'Team Data'!$A$1:$E$659,3,FALSE())</f>
        <v>12</v>
      </c>
      <c r="O2482" s="0" t="n">
        <f aca="false">VLOOKUP(A2482,'Team Data'!$A$1:$E$659,4,FALSE())</f>
        <v>616</v>
      </c>
      <c r="P2482" s="0" t="n">
        <f aca="false">VLOOKUP(A2482,'Team Data'!$A$1:$E$659,5,FALSE())</f>
        <v>448</v>
      </c>
      <c r="Q2482" s="0" t="n">
        <f aca="false">VLOOKUP(B2482,'Team Data'!$A$1:$E$659,4,FALSE())</f>
        <v>677</v>
      </c>
      <c r="R2482" s="0" t="n">
        <f aca="false">VLOOKUP(B2482,'Team Data'!$A$1:$E$659,5,FALSE())</f>
        <v>508</v>
      </c>
      <c r="S2482" s="0" t="n">
        <f aca="false">IF(I2482=1,(MIN(30,(C2482-D2482)))*(M2482/(M2482+N2482))*(Q2482/(Q2482+R2482)),(MAX(-30,(C2482-D2482)))*(N2482/(M2482+N2482))*(R2482/(R2482+Q2482)))</f>
        <v>2.66610407876231</v>
      </c>
      <c r="T2482" s="0" t="n">
        <f aca="false">IF(J2482=1,(MIN(30,(D2482-C2482)))*(K2482/(K2482+L2482))*(O2482/(O2482+P2482)),(MAX(-30,(D2482-C2482)))*(L2482/(K2482+L2482))*(P2482/(P2482+O2482)))</f>
        <v>-1.01315789473684</v>
      </c>
      <c r="U2482" s="7" t="n">
        <v>43099</v>
      </c>
    </row>
    <row r="2483" customFormat="false" ht="15" hidden="false" customHeight="false" outlineLevel="0" collapsed="false">
      <c r="A2483" s="0" t="s">
        <v>59</v>
      </c>
      <c r="B2483" s="0" t="s">
        <v>223</v>
      </c>
      <c r="C2483" s="0" t="n">
        <v>57</v>
      </c>
      <c r="D2483" s="0" t="n">
        <v>76</v>
      </c>
      <c r="E2483" s="0" t="n">
        <v>38</v>
      </c>
      <c r="F2483" s="0" t="n">
        <v>36</v>
      </c>
      <c r="G2483" s="0" t="n">
        <v>18</v>
      </c>
      <c r="H2483" s="0" t="n">
        <v>14</v>
      </c>
      <c r="I2483" s="0" t="n">
        <v>0</v>
      </c>
      <c r="J2483" s="0" t="n">
        <v>1</v>
      </c>
      <c r="K2483" s="0" t="n">
        <f aca="false">VLOOKUP(A2483,'Team Data'!$A$1:$E$659,2,FALSE())</f>
        <v>17</v>
      </c>
      <c r="L2483" s="0" t="n">
        <f aca="false">VLOOKUP(A2483,'Team Data'!$A$1:$E$659,3,FALSE())</f>
        <v>15</v>
      </c>
      <c r="M2483" s="0" t="n">
        <f aca="false">VLOOKUP(B2483,'Team Data'!$A$1:$E$659,2,FALSE())</f>
        <v>16</v>
      </c>
      <c r="N2483" s="0" t="n">
        <f aca="false">VLOOKUP(B2483,'Team Data'!$A$1:$E$659,3,FALSE())</f>
        <v>16</v>
      </c>
      <c r="O2483" s="0" t="n">
        <f aca="false">VLOOKUP(A2483,'Team Data'!$A$1:$E$659,4,FALSE())</f>
        <v>627</v>
      </c>
      <c r="P2483" s="0" t="n">
        <f aca="false">VLOOKUP(A2483,'Team Data'!$A$1:$E$659,5,FALSE())</f>
        <v>441</v>
      </c>
      <c r="Q2483" s="0" t="n">
        <f aca="false">VLOOKUP(B2483,'Team Data'!$A$1:$E$659,4,FALSE())</f>
        <v>583</v>
      </c>
      <c r="R2483" s="0" t="n">
        <f aca="false">VLOOKUP(B2483,'Team Data'!$A$1:$E$659,5,FALSE())</f>
        <v>479</v>
      </c>
      <c r="S2483" s="0" t="n">
        <f aca="false">IF(I2483=1,(MIN(30,(C2483-D2483)))*(M2483/(M2483+N2483))*(Q2483/(Q2483+R2483)),(MAX(-30,(C2483-D2483)))*(N2483/(M2483+N2483))*(R2483/(R2483+Q2483)))</f>
        <v>-4.28483992467043</v>
      </c>
      <c r="T2483" s="0" t="n">
        <f aca="false">IF(J2483=1,(MIN(30,(D2483-C2483)))*(K2483/(K2483+L2483))*(O2483/(O2483+P2483)),(MAX(-30,(D2483-C2483)))*(L2483/(K2483+L2483))*(P2483/(P2483+O2483)))</f>
        <v>5.92582514044944</v>
      </c>
      <c r="U2483" s="7" t="n">
        <v>43099</v>
      </c>
    </row>
    <row r="2484" customFormat="false" ht="15" hidden="false" customHeight="false" outlineLevel="0" collapsed="false">
      <c r="A2484" s="0" t="s">
        <v>340</v>
      </c>
      <c r="B2484" s="0" t="s">
        <v>310</v>
      </c>
      <c r="C2484" s="0" t="n">
        <v>82</v>
      </c>
      <c r="D2484" s="0" t="n">
        <v>96</v>
      </c>
      <c r="E2484" s="0" t="n">
        <v>30</v>
      </c>
      <c r="F2484" s="0" t="n">
        <v>43</v>
      </c>
      <c r="G2484" s="0" t="n">
        <v>8</v>
      </c>
      <c r="H2484" s="0" t="n">
        <v>7</v>
      </c>
      <c r="I2484" s="0" t="n">
        <v>0</v>
      </c>
      <c r="J2484" s="0" t="n">
        <v>1</v>
      </c>
      <c r="K2484" s="0" t="n">
        <f aca="false">VLOOKUP(A2484,'Team Data'!$A$1:$E$659,2,FALSE())</f>
        <v>12</v>
      </c>
      <c r="L2484" s="0" t="n">
        <f aca="false">VLOOKUP(A2484,'Team Data'!$A$1:$E$659,3,FALSE())</f>
        <v>19</v>
      </c>
      <c r="M2484" s="0" t="n">
        <f aca="false">VLOOKUP(B2484,'Team Data'!$A$1:$E$659,2,FALSE())</f>
        <v>21</v>
      </c>
      <c r="N2484" s="0" t="n">
        <f aca="false">VLOOKUP(B2484,'Team Data'!$A$1:$E$659,3,FALSE())</f>
        <v>12</v>
      </c>
      <c r="O2484" s="0" t="n">
        <f aca="false">VLOOKUP(A2484,'Team Data'!$A$1:$E$659,4,FALSE())</f>
        <v>595</v>
      </c>
      <c r="P2484" s="0" t="n">
        <f aca="false">VLOOKUP(A2484,'Team Data'!$A$1:$E$659,5,FALSE())</f>
        <v>435</v>
      </c>
      <c r="Q2484" s="0" t="n">
        <f aca="false">VLOOKUP(B2484,'Team Data'!$A$1:$E$659,4,FALSE())</f>
        <v>636</v>
      </c>
      <c r="R2484" s="0" t="n">
        <f aca="false">VLOOKUP(B2484,'Team Data'!$A$1:$E$659,5,FALSE())</f>
        <v>474</v>
      </c>
      <c r="S2484" s="0" t="n">
        <f aca="false">IF(I2484=1,(MIN(30,(C2484-D2484)))*(M2484/(M2484+N2484))*(Q2484/(Q2484+R2484)),(MAX(-30,(C2484-D2484)))*(N2484/(M2484+N2484))*(R2484/(R2484+Q2484)))</f>
        <v>-2.17395577395577</v>
      </c>
      <c r="T2484" s="0" t="n">
        <f aca="false">IF(J2484=1,(MIN(30,(D2484-C2484)))*(K2484/(K2484+L2484))*(O2484/(O2484+P2484)),(MAX(-30,(D2484-C2484)))*(L2484/(K2484+L2484))*(P2484/(P2484+O2484)))</f>
        <v>3.13059818352646</v>
      </c>
      <c r="U2484" s="7" t="n">
        <v>43099</v>
      </c>
    </row>
    <row r="2485" customFormat="false" ht="15" hidden="false" customHeight="false" outlineLevel="0" collapsed="false">
      <c r="A2485" s="0" t="s">
        <v>117</v>
      </c>
      <c r="B2485" s="0" t="s">
        <v>111</v>
      </c>
      <c r="C2485" s="0" t="n">
        <v>59</v>
      </c>
      <c r="D2485" s="0" t="n">
        <v>84</v>
      </c>
      <c r="E2485" s="0" t="n">
        <v>23</v>
      </c>
      <c r="F2485" s="0" t="n">
        <v>34</v>
      </c>
      <c r="G2485" s="0" t="n">
        <v>17</v>
      </c>
      <c r="H2485" s="0" t="n">
        <v>12</v>
      </c>
      <c r="I2485" s="0" t="n">
        <v>0</v>
      </c>
      <c r="J2485" s="0" t="n">
        <v>1</v>
      </c>
      <c r="K2485" s="0" t="n">
        <f aca="false">VLOOKUP(A2485,'Team Data'!$A$1:$E$659,2,FALSE())</f>
        <v>10</v>
      </c>
      <c r="L2485" s="0" t="n">
        <f aca="false">VLOOKUP(A2485,'Team Data'!$A$1:$E$659,3,FALSE())</f>
        <v>23</v>
      </c>
      <c r="M2485" s="0" t="n">
        <f aca="false">VLOOKUP(B2485,'Team Data'!$A$1:$E$659,2,FALSE())</f>
        <v>17</v>
      </c>
      <c r="N2485" s="0" t="n">
        <f aca="false">VLOOKUP(B2485,'Team Data'!$A$1:$E$659,3,FALSE())</f>
        <v>13</v>
      </c>
      <c r="O2485" s="0" t="n">
        <f aca="false">VLOOKUP(A2485,'Team Data'!$A$1:$E$659,4,FALSE())</f>
        <v>452</v>
      </c>
      <c r="P2485" s="0" t="n">
        <f aca="false">VLOOKUP(A2485,'Team Data'!$A$1:$E$659,5,FALSE())</f>
        <v>578</v>
      </c>
      <c r="Q2485" s="0" t="n">
        <f aca="false">VLOOKUP(B2485,'Team Data'!$A$1:$E$659,4,FALSE())</f>
        <v>461</v>
      </c>
      <c r="R2485" s="0" t="n">
        <f aca="false">VLOOKUP(B2485,'Team Data'!$A$1:$E$659,5,FALSE())</f>
        <v>455</v>
      </c>
      <c r="S2485" s="0" t="n">
        <f aca="false">IF(I2485=1,(MIN(30,(C2485-D2485)))*(M2485/(M2485+N2485))*(Q2485/(Q2485+R2485)),(MAX(-30,(C2485-D2485)))*(N2485/(M2485+N2485))*(R2485/(R2485+Q2485)))</f>
        <v>-5.38118631732169</v>
      </c>
      <c r="T2485" s="0" t="n">
        <f aca="false">IF(J2485=1,(MIN(30,(D2485-C2485)))*(K2485/(K2485+L2485))*(O2485/(O2485+P2485)),(MAX(-30,(D2485-C2485)))*(L2485/(K2485+L2485))*(P2485/(P2485+O2485)))</f>
        <v>3.32450720800235</v>
      </c>
      <c r="U2485" s="7" t="n">
        <v>43099</v>
      </c>
    </row>
    <row r="2486" customFormat="false" ht="15" hidden="false" customHeight="false" outlineLevel="0" collapsed="false">
      <c r="A2486" s="0" t="s">
        <v>347</v>
      </c>
      <c r="B2486" s="0" t="s">
        <v>311</v>
      </c>
      <c r="C2486" s="0" t="n">
        <v>72</v>
      </c>
      <c r="D2486" s="0" t="n">
        <v>62</v>
      </c>
      <c r="E2486" s="0" t="n">
        <v>47</v>
      </c>
      <c r="F2486" s="0" t="n">
        <v>34</v>
      </c>
      <c r="G2486" s="0" t="n">
        <v>14</v>
      </c>
      <c r="H2486" s="0" t="n">
        <v>11</v>
      </c>
      <c r="I2486" s="0" t="n">
        <v>1</v>
      </c>
      <c r="J2486" s="0" t="n">
        <v>0</v>
      </c>
      <c r="K2486" s="0" t="n">
        <f aca="false">VLOOKUP(A2486,'Team Data'!$A$1:$E$659,2,FALSE())</f>
        <v>23</v>
      </c>
      <c r="L2486" s="0" t="n">
        <f aca="false">VLOOKUP(A2486,'Team Data'!$A$1:$E$659,3,FALSE())</f>
        <v>8</v>
      </c>
      <c r="M2486" s="0" t="n">
        <f aca="false">VLOOKUP(B2486,'Team Data'!$A$1:$E$659,2,FALSE())</f>
        <v>14</v>
      </c>
      <c r="N2486" s="0" t="n">
        <f aca="false">VLOOKUP(B2486,'Team Data'!$A$1:$E$659,3,FALSE())</f>
        <v>18</v>
      </c>
      <c r="O2486" s="0" t="n">
        <f aca="false">VLOOKUP(A2486,'Team Data'!$A$1:$E$659,4,FALSE())</f>
        <v>591</v>
      </c>
      <c r="P2486" s="0" t="n">
        <f aca="false">VLOOKUP(A2486,'Team Data'!$A$1:$E$659,5,FALSE())</f>
        <v>427</v>
      </c>
      <c r="Q2486" s="0" t="n">
        <f aca="false">VLOOKUP(B2486,'Team Data'!$A$1:$E$659,4,FALSE())</f>
        <v>616</v>
      </c>
      <c r="R2486" s="0" t="n">
        <f aca="false">VLOOKUP(B2486,'Team Data'!$A$1:$E$659,5,FALSE())</f>
        <v>430</v>
      </c>
      <c r="S2486" s="0" t="n">
        <f aca="false">IF(I2486=1,(MIN(30,(C2486-D2486)))*(M2486/(M2486+N2486))*(Q2486/(Q2486+R2486)),(MAX(-30,(C2486-D2486)))*(N2486/(M2486+N2486))*(R2486/(R2486+Q2486)))</f>
        <v>2.57648183556405</v>
      </c>
      <c r="T2486" s="0" t="n">
        <f aca="false">IF(J2486=1,(MIN(30,(D2486-C2486)))*(K2486/(K2486+L2486))*(O2486/(O2486+P2486)),(MAX(-30,(D2486-C2486)))*(L2486/(K2486+L2486))*(P2486/(P2486+O2486)))</f>
        <v>-1.08245135940174</v>
      </c>
      <c r="U2486" s="7" t="n">
        <v>43099</v>
      </c>
    </row>
    <row r="2487" customFormat="false" ht="15" hidden="false" customHeight="false" outlineLevel="0" collapsed="false">
      <c r="A2487" s="0" t="s">
        <v>168</v>
      </c>
      <c r="B2487" s="0" t="s">
        <v>215</v>
      </c>
      <c r="C2487" s="0" t="n">
        <v>59</v>
      </c>
      <c r="D2487" s="0" t="n">
        <v>72</v>
      </c>
      <c r="E2487" s="0" t="n">
        <v>38</v>
      </c>
      <c r="F2487" s="0" t="n">
        <v>36</v>
      </c>
      <c r="G2487" s="0" t="n">
        <v>14</v>
      </c>
      <c r="H2487" s="0" t="n">
        <v>11</v>
      </c>
      <c r="I2487" s="0" t="n">
        <v>0</v>
      </c>
      <c r="J2487" s="0" t="n">
        <v>1</v>
      </c>
      <c r="K2487" s="0" t="n">
        <f aca="false">VLOOKUP(A2487,'Team Data'!$A$1:$E$659,2,FALSE())</f>
        <v>16</v>
      </c>
      <c r="L2487" s="0" t="n">
        <f aca="false">VLOOKUP(A2487,'Team Data'!$A$1:$E$659,3,FALSE())</f>
        <v>18</v>
      </c>
      <c r="M2487" s="0" t="n">
        <f aca="false">VLOOKUP(B2487,'Team Data'!$A$1:$E$659,2,FALSE())</f>
        <v>25</v>
      </c>
      <c r="N2487" s="0" t="n">
        <f aca="false">VLOOKUP(B2487,'Team Data'!$A$1:$E$659,3,FALSE())</f>
        <v>9</v>
      </c>
      <c r="O2487" s="0" t="n">
        <f aca="false">VLOOKUP(A2487,'Team Data'!$A$1:$E$659,4,FALSE())</f>
        <v>575</v>
      </c>
      <c r="P2487" s="0" t="n">
        <f aca="false">VLOOKUP(A2487,'Team Data'!$A$1:$E$659,5,FALSE())</f>
        <v>481</v>
      </c>
      <c r="Q2487" s="0" t="n">
        <f aca="false">VLOOKUP(B2487,'Team Data'!$A$1:$E$659,4,FALSE())</f>
        <v>711</v>
      </c>
      <c r="R2487" s="0" t="n">
        <f aca="false">VLOOKUP(B2487,'Team Data'!$A$1:$E$659,5,FALSE())</f>
        <v>455</v>
      </c>
      <c r="S2487" s="0" t="n">
        <f aca="false">IF(I2487=1,(MIN(30,(C2487-D2487)))*(M2487/(M2487+N2487))*(Q2487/(Q2487+R2487)),(MAX(-30,(C2487-D2487)))*(N2487/(M2487+N2487))*(R2487/(R2487+Q2487)))</f>
        <v>-1.34282615275956</v>
      </c>
      <c r="T2487" s="0" t="n">
        <f aca="false">IF(J2487=1,(MIN(30,(D2487-C2487)))*(K2487/(K2487+L2487))*(O2487/(O2487+P2487)),(MAX(-30,(D2487-C2487)))*(L2487/(K2487+L2487))*(P2487/(P2487+O2487)))</f>
        <v>3.33110516934046</v>
      </c>
      <c r="U2487" s="7" t="n">
        <v>43099</v>
      </c>
    </row>
    <row r="2488" customFormat="false" ht="15" hidden="false" customHeight="false" outlineLevel="0" collapsed="false">
      <c r="A2488" s="0" t="s">
        <v>34</v>
      </c>
      <c r="B2488" s="0" t="s">
        <v>210</v>
      </c>
      <c r="C2488" s="0" t="n">
        <v>73</v>
      </c>
      <c r="D2488" s="0" t="n">
        <v>95</v>
      </c>
      <c r="E2488" s="0" t="n">
        <v>32</v>
      </c>
      <c r="F2488" s="0" t="n">
        <v>34</v>
      </c>
      <c r="G2488" s="0" t="n">
        <v>11</v>
      </c>
      <c r="H2488" s="0" t="n">
        <v>9</v>
      </c>
      <c r="I2488" s="0" t="n">
        <v>0</v>
      </c>
      <c r="J2488" s="0" t="n">
        <v>1</v>
      </c>
      <c r="K2488" s="0" t="n">
        <f aca="false">VLOOKUP(A2488,'Team Data'!$A$1:$E$659,2,FALSE())</f>
        <v>11</v>
      </c>
      <c r="L2488" s="0" t="n">
        <f aca="false">VLOOKUP(A2488,'Team Data'!$A$1:$E$659,3,FALSE())</f>
        <v>16</v>
      </c>
      <c r="M2488" s="0" t="n">
        <f aca="false">VLOOKUP(B2488,'Team Data'!$A$1:$E$659,2,FALSE())</f>
        <v>15</v>
      </c>
      <c r="N2488" s="0" t="n">
        <f aca="false">VLOOKUP(B2488,'Team Data'!$A$1:$E$659,3,FALSE())</f>
        <v>16</v>
      </c>
      <c r="O2488" s="0" t="n">
        <f aca="false">VLOOKUP(A2488,'Team Data'!$A$1:$E$659,4,FALSE())</f>
        <v>361</v>
      </c>
      <c r="P2488" s="0" t="n">
        <f aca="false">VLOOKUP(A2488,'Team Data'!$A$1:$E$659,5,FALSE())</f>
        <v>435</v>
      </c>
      <c r="Q2488" s="0" t="n">
        <f aca="false">VLOOKUP(B2488,'Team Data'!$A$1:$E$659,4,FALSE())</f>
        <v>541</v>
      </c>
      <c r="R2488" s="0" t="n">
        <f aca="false">VLOOKUP(B2488,'Team Data'!$A$1:$E$659,5,FALSE())</f>
        <v>455</v>
      </c>
      <c r="S2488" s="0" t="n">
        <f aca="false">IF(I2488=1,(MIN(30,(C2488-D2488)))*(M2488/(M2488+N2488))*(Q2488/(Q2488+R2488)),(MAX(-30,(C2488-D2488)))*(N2488/(M2488+N2488))*(R2488/(R2488+Q2488)))</f>
        <v>-5.18720041456147</v>
      </c>
      <c r="T2488" s="0" t="n">
        <f aca="false">IF(J2488=1,(MIN(30,(D2488-C2488)))*(K2488/(K2488+L2488))*(O2488/(O2488+P2488)),(MAX(-30,(D2488-C2488)))*(L2488/(K2488+L2488))*(P2488/(P2488+O2488)))</f>
        <v>4.06486134375582</v>
      </c>
      <c r="U2488" s="7" t="n">
        <v>43099</v>
      </c>
    </row>
    <row r="2489" customFormat="false" ht="15" hidden="false" customHeight="false" outlineLevel="0" collapsed="false">
      <c r="A2489" s="0" t="s">
        <v>338</v>
      </c>
      <c r="B2489" s="0" t="s">
        <v>197</v>
      </c>
      <c r="C2489" s="0" t="n">
        <v>69</v>
      </c>
      <c r="D2489" s="0" t="n">
        <v>73</v>
      </c>
      <c r="E2489" s="0" t="n">
        <v>34</v>
      </c>
      <c r="F2489" s="0" t="n">
        <v>49</v>
      </c>
      <c r="G2489" s="0" t="n">
        <v>7</v>
      </c>
      <c r="H2489" s="0" t="n">
        <v>12</v>
      </c>
      <c r="I2489" s="0" t="n">
        <v>0</v>
      </c>
      <c r="J2489" s="0" t="n">
        <v>1</v>
      </c>
      <c r="K2489" s="0" t="n">
        <f aca="false">VLOOKUP(A2489,'Team Data'!$A$1:$E$659,2,FALSE())</f>
        <v>11</v>
      </c>
      <c r="L2489" s="0" t="n">
        <f aca="false">VLOOKUP(A2489,'Team Data'!$A$1:$E$659,3,FALSE())</f>
        <v>20</v>
      </c>
      <c r="M2489" s="0" t="n">
        <f aca="false">VLOOKUP(B2489,'Team Data'!$A$1:$E$659,2,FALSE())</f>
        <v>26</v>
      </c>
      <c r="N2489" s="0" t="n">
        <f aca="false">VLOOKUP(B2489,'Team Data'!$A$1:$E$659,3,FALSE())</f>
        <v>11</v>
      </c>
      <c r="O2489" s="0" t="n">
        <f aca="false">VLOOKUP(A2489,'Team Data'!$A$1:$E$659,4,FALSE())</f>
        <v>617</v>
      </c>
      <c r="P2489" s="0" t="n">
        <f aca="false">VLOOKUP(A2489,'Team Data'!$A$1:$E$659,5,FALSE())</f>
        <v>430</v>
      </c>
      <c r="Q2489" s="0" t="n">
        <f aca="false">VLOOKUP(B2489,'Team Data'!$A$1:$E$659,4,FALSE())</f>
        <v>794</v>
      </c>
      <c r="R2489" s="0" t="n">
        <f aca="false">VLOOKUP(B2489,'Team Data'!$A$1:$E$659,5,FALSE())</f>
        <v>455</v>
      </c>
      <c r="S2489" s="0" t="n">
        <f aca="false">IF(I2489=1,(MIN(30,(C2489-D2489)))*(M2489/(M2489+N2489))*(Q2489/(Q2489+R2489)),(MAX(-30,(C2489-D2489)))*(N2489/(M2489+N2489))*(R2489/(R2489+Q2489)))</f>
        <v>-0.433211434012075</v>
      </c>
      <c r="T2489" s="0" t="n">
        <f aca="false">IF(J2489=1,(MIN(30,(D2489-C2489)))*(K2489/(K2489+L2489))*(O2489/(O2489+P2489)),(MAX(-30,(D2489-C2489)))*(L2489/(K2489+L2489))*(P2489/(P2489+O2489)))</f>
        <v>0.836429737806945</v>
      </c>
      <c r="U2489" s="7" t="n">
        <v>43099</v>
      </c>
    </row>
    <row r="2490" customFormat="false" ht="15" hidden="false" customHeight="false" outlineLevel="0" collapsed="false">
      <c r="A2490" s="0" t="s">
        <v>93</v>
      </c>
      <c r="B2490" s="0" t="s">
        <v>329</v>
      </c>
      <c r="C2490" s="0" t="n">
        <v>63</v>
      </c>
      <c r="D2490" s="0" t="n">
        <v>76</v>
      </c>
      <c r="E2490" s="0" t="n">
        <v>25</v>
      </c>
      <c r="F2490" s="0" t="n">
        <v>36</v>
      </c>
      <c r="G2490" s="0" t="n">
        <v>14</v>
      </c>
      <c r="H2490" s="0" t="n">
        <v>13</v>
      </c>
      <c r="I2490" s="0" t="n">
        <v>0</v>
      </c>
      <c r="J2490" s="0" t="n">
        <v>1</v>
      </c>
      <c r="K2490" s="0" t="n">
        <f aca="false">VLOOKUP(A2490,'Team Data'!$A$1:$E$659,2,FALSE())</f>
        <v>9</v>
      </c>
      <c r="L2490" s="0" t="n">
        <f aca="false">VLOOKUP(A2490,'Team Data'!$A$1:$E$659,3,FALSE())</f>
        <v>22</v>
      </c>
      <c r="M2490" s="0" t="n">
        <f aca="false">VLOOKUP(B2490,'Team Data'!$A$1:$E$659,2,FALSE())</f>
        <v>18</v>
      </c>
      <c r="N2490" s="0" t="n">
        <f aca="false">VLOOKUP(B2490,'Team Data'!$A$1:$E$659,3,FALSE())</f>
        <v>14</v>
      </c>
      <c r="O2490" s="0" t="n">
        <f aca="false">VLOOKUP(A2490,'Team Data'!$A$1:$E$659,4,FALSE())</f>
        <v>518</v>
      </c>
      <c r="P2490" s="0" t="n">
        <f aca="false">VLOOKUP(A2490,'Team Data'!$A$1:$E$659,5,FALSE())</f>
        <v>496</v>
      </c>
      <c r="Q2490" s="0" t="n">
        <f aca="false">VLOOKUP(B2490,'Team Data'!$A$1:$E$659,4,FALSE())</f>
        <v>555</v>
      </c>
      <c r="R2490" s="0" t="n">
        <f aca="false">VLOOKUP(B2490,'Team Data'!$A$1:$E$659,5,FALSE())</f>
        <v>488</v>
      </c>
      <c r="S2490" s="0" t="n">
        <f aca="false">IF(I2490=1,(MIN(30,(C2490-D2490)))*(M2490/(M2490+N2490))*(Q2490/(Q2490+R2490)),(MAX(-30,(C2490-D2490)))*(N2490/(M2490+N2490))*(R2490/(R2490+Q2490)))</f>
        <v>-2.66107382550336</v>
      </c>
      <c r="T2490" s="0" t="n">
        <f aca="false">IF(J2490=1,(MIN(30,(D2490-C2490)))*(K2490/(K2490+L2490))*(O2490/(O2490+P2490)),(MAX(-30,(D2490-C2490)))*(L2490/(K2490+L2490))*(P2490/(P2490+O2490)))</f>
        <v>1.92803970223325</v>
      </c>
      <c r="U2490" s="7" t="n">
        <v>43099</v>
      </c>
    </row>
    <row r="2491" customFormat="false" ht="15" hidden="false" customHeight="false" outlineLevel="0" collapsed="false">
      <c r="A2491" s="0" t="s">
        <v>62</v>
      </c>
      <c r="B2491" s="0" t="s">
        <v>225</v>
      </c>
      <c r="C2491" s="0" t="n">
        <v>43</v>
      </c>
      <c r="D2491" s="0" t="n">
        <v>88</v>
      </c>
      <c r="E2491" s="0" t="n">
        <v>24</v>
      </c>
      <c r="F2491" s="0" t="n">
        <v>41</v>
      </c>
      <c r="G2491" s="0" t="n">
        <v>18</v>
      </c>
      <c r="H2491" s="0" t="n">
        <v>10</v>
      </c>
      <c r="I2491" s="0" t="n">
        <v>0</v>
      </c>
      <c r="J2491" s="0" t="n">
        <v>1</v>
      </c>
      <c r="K2491" s="0" t="n">
        <f aca="false">VLOOKUP(A2491,'Team Data'!$A$1:$E$659,2,FALSE())</f>
        <v>5</v>
      </c>
      <c r="L2491" s="0" t="n">
        <f aca="false">VLOOKUP(A2491,'Team Data'!$A$1:$E$659,3,FALSE())</f>
        <v>27</v>
      </c>
      <c r="M2491" s="0" t="n">
        <f aca="false">VLOOKUP(B2491,'Team Data'!$A$1:$E$659,2,FALSE())</f>
        <v>26</v>
      </c>
      <c r="N2491" s="0" t="n">
        <f aca="false">VLOOKUP(B2491,'Team Data'!$A$1:$E$659,3,FALSE())</f>
        <v>12</v>
      </c>
      <c r="O2491" s="0" t="n">
        <f aca="false">VLOOKUP(A2491,'Team Data'!$A$1:$E$659,4,FALSE())</f>
        <v>512</v>
      </c>
      <c r="P2491" s="0" t="n">
        <f aca="false">VLOOKUP(A2491,'Team Data'!$A$1:$E$659,5,FALSE())</f>
        <v>548</v>
      </c>
      <c r="Q2491" s="0" t="n">
        <f aca="false">VLOOKUP(B2491,'Team Data'!$A$1:$E$659,4,FALSE())</f>
        <v>700</v>
      </c>
      <c r="R2491" s="0" t="n">
        <f aca="false">VLOOKUP(B2491,'Team Data'!$A$1:$E$659,5,FALSE())</f>
        <v>549</v>
      </c>
      <c r="S2491" s="0" t="n">
        <f aca="false">IF(I2491=1,(MIN(30,(C2491-D2491)))*(M2491/(M2491+N2491))*(Q2491/(Q2491+R2491)),(MAX(-30,(C2491-D2491)))*(N2491/(M2491+N2491))*(R2491/(R2491+Q2491)))</f>
        <v>-4.16417344401837</v>
      </c>
      <c r="T2491" s="0" t="n">
        <f aca="false">IF(J2491=1,(MIN(30,(D2491-C2491)))*(K2491/(K2491+L2491))*(O2491/(O2491+P2491)),(MAX(-30,(D2491-C2491)))*(L2491/(K2491+L2491))*(P2491/(P2491+O2491)))</f>
        <v>2.26415094339623</v>
      </c>
      <c r="U2491" s="7" t="n">
        <v>43099</v>
      </c>
    </row>
    <row r="2492" customFormat="false" ht="15" hidden="false" customHeight="false" outlineLevel="0" collapsed="false">
      <c r="A2492" s="0" t="s">
        <v>288</v>
      </c>
      <c r="B2492" s="0" t="s">
        <v>17</v>
      </c>
      <c r="C2492" s="0" t="n">
        <v>93</v>
      </c>
      <c r="D2492" s="0" t="n">
        <v>95</v>
      </c>
      <c r="E2492" s="0" t="n">
        <v>41</v>
      </c>
      <c r="F2492" s="0" t="n">
        <v>34</v>
      </c>
      <c r="G2492" s="0" t="n">
        <v>14</v>
      </c>
      <c r="H2492" s="0" t="n">
        <v>12</v>
      </c>
      <c r="I2492" s="0" t="n">
        <v>0</v>
      </c>
      <c r="J2492" s="0" t="n">
        <v>1</v>
      </c>
      <c r="K2492" s="0" t="n">
        <f aca="false">VLOOKUP(A2492,'Team Data'!$A$1:$E$659,2,FALSE())</f>
        <v>26</v>
      </c>
      <c r="L2492" s="0" t="n">
        <f aca="false">VLOOKUP(A2492,'Team Data'!$A$1:$E$659,3,FALSE())</f>
        <v>9</v>
      </c>
      <c r="M2492" s="0" t="n">
        <f aca="false">VLOOKUP(B2492,'Team Data'!$A$1:$E$659,2,FALSE())</f>
        <v>23</v>
      </c>
      <c r="N2492" s="0" t="n">
        <f aca="false">VLOOKUP(B2492,'Team Data'!$A$1:$E$659,3,FALSE())</f>
        <v>12</v>
      </c>
      <c r="O2492" s="0" t="n">
        <f aca="false">VLOOKUP(A2492,'Team Data'!$A$1:$E$659,4,FALSE())</f>
        <v>702</v>
      </c>
      <c r="P2492" s="0" t="n">
        <f aca="false">VLOOKUP(A2492,'Team Data'!$A$1:$E$659,5,FALSE())</f>
        <v>475</v>
      </c>
      <c r="Q2492" s="0" t="n">
        <f aca="false">VLOOKUP(B2492,'Team Data'!$A$1:$E$659,4,FALSE())</f>
        <v>660</v>
      </c>
      <c r="R2492" s="0" t="n">
        <f aca="false">VLOOKUP(B2492,'Team Data'!$A$1:$E$659,5,FALSE())</f>
        <v>497</v>
      </c>
      <c r="S2492" s="0" t="n">
        <f aca="false">IF(I2492=1,(MIN(30,(C2492-D2492)))*(M2492/(M2492+N2492))*(Q2492/(Q2492+R2492)),(MAX(-30,(C2492-D2492)))*(N2492/(M2492+N2492))*(R2492/(R2492+Q2492)))</f>
        <v>-0.294554883318928</v>
      </c>
      <c r="T2492" s="0" t="n">
        <f aca="false">IF(J2492=1,(MIN(30,(D2492-C2492)))*(K2492/(K2492+L2492))*(O2492/(O2492+P2492)),(MAX(-30,(D2492-C2492)))*(L2492/(K2492+L2492))*(P2492/(P2492+O2492)))</f>
        <v>0.886126957154995</v>
      </c>
      <c r="U2492" s="7" t="n">
        <v>43099</v>
      </c>
    </row>
    <row r="2493" customFormat="false" ht="15" hidden="false" customHeight="false" outlineLevel="0" collapsed="false">
      <c r="A2493" s="0" t="s">
        <v>95</v>
      </c>
      <c r="B2493" s="0" t="s">
        <v>330</v>
      </c>
      <c r="C2493" s="0" t="n">
        <v>87</v>
      </c>
      <c r="D2493" s="0" t="n">
        <v>57</v>
      </c>
      <c r="E2493" s="0" t="n">
        <v>37</v>
      </c>
      <c r="F2493" s="0" t="n">
        <v>36</v>
      </c>
      <c r="G2493" s="0" t="n">
        <v>12</v>
      </c>
      <c r="H2493" s="0" t="n">
        <v>20</v>
      </c>
      <c r="I2493" s="0" t="n">
        <v>1</v>
      </c>
      <c r="J2493" s="0" t="n">
        <v>0</v>
      </c>
      <c r="K2493" s="0" t="n">
        <f aca="false">VLOOKUP(A2493,'Team Data'!$A$1:$E$659,2,FALSE())</f>
        <v>23</v>
      </c>
      <c r="L2493" s="0" t="n">
        <f aca="false">VLOOKUP(A2493,'Team Data'!$A$1:$E$659,3,FALSE())</f>
        <v>9</v>
      </c>
      <c r="M2493" s="0" t="n">
        <f aca="false">VLOOKUP(B2493,'Team Data'!$A$1:$E$659,2,FALSE())</f>
        <v>9</v>
      </c>
      <c r="N2493" s="0" t="n">
        <f aca="false">VLOOKUP(B2493,'Team Data'!$A$1:$E$659,3,FALSE())</f>
        <v>21</v>
      </c>
      <c r="O2493" s="0" t="n">
        <f aca="false">VLOOKUP(A2493,'Team Data'!$A$1:$E$659,4,FALSE())</f>
        <v>502</v>
      </c>
      <c r="P2493" s="0" t="n">
        <f aca="false">VLOOKUP(A2493,'Team Data'!$A$1:$E$659,5,FALSE())</f>
        <v>485</v>
      </c>
      <c r="Q2493" s="0" t="n">
        <f aca="false">VLOOKUP(B2493,'Team Data'!$A$1:$E$659,4,FALSE())</f>
        <v>467</v>
      </c>
      <c r="R2493" s="0" t="n">
        <f aca="false">VLOOKUP(B2493,'Team Data'!$A$1:$E$659,5,FALSE())</f>
        <v>455</v>
      </c>
      <c r="S2493" s="0" t="n">
        <f aca="false">IF(I2493=1,(MIN(30,(C2493-D2493)))*(M2493/(M2493+N2493))*(Q2493/(Q2493+R2493)),(MAX(-30,(C2493-D2493)))*(N2493/(M2493+N2493))*(R2493/(R2493+Q2493)))</f>
        <v>4.558568329718</v>
      </c>
      <c r="T2493" s="0" t="n">
        <f aca="false">IF(J2493=1,(MIN(30,(D2493-C2493)))*(K2493/(K2493+L2493))*(O2493/(O2493+P2493)),(MAX(-30,(D2493-C2493)))*(L2493/(K2493+L2493))*(P2493/(P2493+O2493)))</f>
        <v>-4.14608662613982</v>
      </c>
      <c r="U2493" s="7" t="n">
        <v>43099</v>
      </c>
    </row>
    <row r="2494" customFormat="false" ht="15" hidden="false" customHeight="false" outlineLevel="0" collapsed="false">
      <c r="A2494" s="0" t="s">
        <v>343</v>
      </c>
      <c r="B2494" s="0" t="s">
        <v>297</v>
      </c>
      <c r="C2494" s="0" t="n">
        <v>81</v>
      </c>
      <c r="D2494" s="0" t="n">
        <v>79</v>
      </c>
      <c r="E2494" s="0" t="n">
        <v>56</v>
      </c>
      <c r="F2494" s="0" t="n">
        <v>50</v>
      </c>
      <c r="G2494" s="0" t="n">
        <v>18</v>
      </c>
      <c r="H2494" s="0" t="n">
        <v>22</v>
      </c>
      <c r="I2494" s="0" t="n">
        <v>1</v>
      </c>
      <c r="J2494" s="0" t="n">
        <v>0</v>
      </c>
      <c r="K2494" s="0" t="n">
        <f aca="false">VLOOKUP(A2494,'Team Data'!$A$1:$E$659,2,FALSE())</f>
        <v>13</v>
      </c>
      <c r="L2494" s="0" t="n">
        <f aca="false">VLOOKUP(A2494,'Team Data'!$A$1:$E$659,3,FALSE())</f>
        <v>19</v>
      </c>
      <c r="M2494" s="0" t="n">
        <f aca="false">VLOOKUP(B2494,'Team Data'!$A$1:$E$659,2,FALSE())</f>
        <v>11</v>
      </c>
      <c r="N2494" s="0" t="n">
        <f aca="false">VLOOKUP(B2494,'Team Data'!$A$1:$E$659,3,FALSE())</f>
        <v>21</v>
      </c>
      <c r="O2494" s="0" t="n">
        <f aca="false">VLOOKUP(A2494,'Team Data'!$A$1:$E$659,4,FALSE())</f>
        <v>540</v>
      </c>
      <c r="P2494" s="0" t="n">
        <f aca="false">VLOOKUP(A2494,'Team Data'!$A$1:$E$659,5,FALSE())</f>
        <v>453</v>
      </c>
      <c r="Q2494" s="0" t="n">
        <f aca="false">VLOOKUP(B2494,'Team Data'!$A$1:$E$659,4,FALSE())</f>
        <v>511</v>
      </c>
      <c r="R2494" s="0" t="n">
        <f aca="false">VLOOKUP(B2494,'Team Data'!$A$1:$E$659,5,FALSE())</f>
        <v>448</v>
      </c>
      <c r="S2494" s="0" t="n">
        <f aca="false">IF(I2494=1,(MIN(30,(C2494-D2494)))*(M2494/(M2494+N2494))*(Q2494/(Q2494+R2494)),(MAX(-30,(C2494-D2494)))*(N2494/(M2494+N2494))*(R2494/(R2494+Q2494)))</f>
        <v>0.366332116788321</v>
      </c>
      <c r="T2494" s="0" t="n">
        <f aca="false">IF(J2494=1,(MIN(30,(D2494-C2494)))*(K2494/(K2494+L2494))*(O2494/(O2494+P2494)),(MAX(-30,(D2494-C2494)))*(L2494/(K2494+L2494))*(P2494/(P2494+O2494)))</f>
        <v>-0.541729607250755</v>
      </c>
      <c r="U2494" s="7" t="n">
        <v>43099</v>
      </c>
    </row>
    <row r="2495" customFormat="false" ht="15" hidden="false" customHeight="false" outlineLevel="0" collapsed="false">
      <c r="A2495" s="0" t="s">
        <v>213</v>
      </c>
      <c r="B2495" s="0" t="s">
        <v>107</v>
      </c>
      <c r="C2495" s="0" t="n">
        <v>79</v>
      </c>
      <c r="D2495" s="0" t="n">
        <v>80</v>
      </c>
      <c r="E2495" s="0" t="n">
        <v>40</v>
      </c>
      <c r="F2495" s="0" t="n">
        <v>38</v>
      </c>
      <c r="G2495" s="0" t="n">
        <v>9</v>
      </c>
      <c r="H2495" s="0" t="n">
        <v>12</v>
      </c>
      <c r="I2495" s="0" t="n">
        <v>0</v>
      </c>
      <c r="J2495" s="0" t="n">
        <v>1</v>
      </c>
      <c r="K2495" s="0" t="n">
        <f aca="false">VLOOKUP(A2495,'Team Data'!$A$1:$E$659,2,FALSE())</f>
        <v>19</v>
      </c>
      <c r="L2495" s="0" t="n">
        <f aca="false">VLOOKUP(A2495,'Team Data'!$A$1:$E$659,3,FALSE())</f>
        <v>14</v>
      </c>
      <c r="M2495" s="0" t="n">
        <f aca="false">VLOOKUP(B2495,'Team Data'!$A$1:$E$659,2,FALSE())</f>
        <v>13</v>
      </c>
      <c r="N2495" s="0" t="n">
        <f aca="false">VLOOKUP(B2495,'Team Data'!$A$1:$E$659,3,FALSE())</f>
        <v>20</v>
      </c>
      <c r="O2495" s="0" t="n">
        <f aca="false">VLOOKUP(A2495,'Team Data'!$A$1:$E$659,4,FALSE())</f>
        <v>541</v>
      </c>
      <c r="P2495" s="0" t="n">
        <f aca="false">VLOOKUP(A2495,'Team Data'!$A$1:$E$659,5,FALSE())</f>
        <v>562</v>
      </c>
      <c r="Q2495" s="0" t="n">
        <f aca="false">VLOOKUP(B2495,'Team Data'!$A$1:$E$659,4,FALSE())</f>
        <v>474</v>
      </c>
      <c r="R2495" s="0" t="n">
        <f aca="false">VLOOKUP(B2495,'Team Data'!$A$1:$E$659,5,FALSE())</f>
        <v>521</v>
      </c>
      <c r="S2495" s="0" t="n">
        <f aca="false">IF(I2495=1,(MIN(30,(C2495-D2495)))*(M2495/(M2495+N2495))*(Q2495/(Q2495+R2495)),(MAX(-30,(C2495-D2495)))*(N2495/(M2495+N2495))*(R2495/(R2495+Q2495)))</f>
        <v>-0.317344297243795</v>
      </c>
      <c r="T2495" s="0" t="n">
        <f aca="false">IF(J2495=1,(MIN(30,(D2495-C2495)))*(K2495/(K2495+L2495))*(O2495/(O2495+P2495)),(MAX(-30,(D2495-C2495)))*(L2495/(K2495+L2495))*(P2495/(P2495+O2495)))</f>
        <v>0.282397868073299</v>
      </c>
      <c r="U2495" s="7" t="n">
        <v>43099</v>
      </c>
    </row>
    <row r="2496" customFormat="false" ht="15" hidden="false" customHeight="false" outlineLevel="0" collapsed="false">
      <c r="A2496" s="0" t="s">
        <v>112</v>
      </c>
      <c r="B2496" s="0" t="s">
        <v>349</v>
      </c>
      <c r="C2496" s="0" t="n">
        <v>60</v>
      </c>
      <c r="D2496" s="0" t="n">
        <v>76</v>
      </c>
      <c r="E2496" s="0" t="n">
        <v>30</v>
      </c>
      <c r="F2496" s="0" t="n">
        <v>43</v>
      </c>
      <c r="G2496" s="0" t="n">
        <v>12</v>
      </c>
      <c r="H2496" s="0" t="n">
        <v>25</v>
      </c>
      <c r="I2496" s="0" t="n">
        <v>0</v>
      </c>
      <c r="J2496" s="0" t="n">
        <v>1</v>
      </c>
      <c r="K2496" s="0" t="n">
        <f aca="false">VLOOKUP(A2496,'Team Data'!$A$1:$E$659,2,FALSE())</f>
        <v>14</v>
      </c>
      <c r="L2496" s="0" t="n">
        <f aca="false">VLOOKUP(A2496,'Team Data'!$A$1:$E$659,3,FALSE())</f>
        <v>16</v>
      </c>
      <c r="M2496" s="0" t="n">
        <f aca="false">VLOOKUP(B2496,'Team Data'!$A$1:$E$659,2,FALSE())</f>
        <v>19</v>
      </c>
      <c r="N2496" s="0" t="n">
        <f aca="false">VLOOKUP(B2496,'Team Data'!$A$1:$E$659,3,FALSE())</f>
        <v>12</v>
      </c>
      <c r="O2496" s="0" t="n">
        <f aca="false">VLOOKUP(A2496,'Team Data'!$A$1:$E$659,4,FALSE())</f>
        <v>437</v>
      </c>
      <c r="P2496" s="0" t="n">
        <f aca="false">VLOOKUP(A2496,'Team Data'!$A$1:$E$659,5,FALSE())</f>
        <v>467</v>
      </c>
      <c r="Q2496" s="0" t="n">
        <f aca="false">VLOOKUP(B2496,'Team Data'!$A$1:$E$659,4,FALSE())</f>
        <v>461</v>
      </c>
      <c r="R2496" s="0" t="n">
        <f aca="false">VLOOKUP(B2496,'Team Data'!$A$1:$E$659,5,FALSE())</f>
        <v>472</v>
      </c>
      <c r="S2496" s="0" t="n">
        <f aca="false">IF(I2496=1,(MIN(30,(C2496-D2496)))*(M2496/(M2496+N2496))*(Q2496/(Q2496+R2496)),(MAX(-30,(C2496-D2496)))*(N2496/(M2496+N2496))*(R2496/(R2496+Q2496)))</f>
        <v>-3.13328492894928</v>
      </c>
      <c r="T2496" s="0" t="n">
        <f aca="false">IF(J2496=1,(MIN(30,(D2496-C2496)))*(K2496/(K2496+L2496))*(O2496/(O2496+P2496)),(MAX(-30,(D2496-C2496)))*(L2496/(K2496+L2496))*(P2496/(P2496+O2496)))</f>
        <v>3.6094395280236</v>
      </c>
      <c r="U2496" s="7" t="n">
        <v>43099</v>
      </c>
    </row>
    <row r="2497" customFormat="false" ht="15" hidden="false" customHeight="false" outlineLevel="0" collapsed="false">
      <c r="A2497" s="0" t="s">
        <v>103</v>
      </c>
      <c r="B2497" s="0" t="s">
        <v>212</v>
      </c>
      <c r="C2497" s="0" t="n">
        <v>59</v>
      </c>
      <c r="D2497" s="0" t="n">
        <v>68</v>
      </c>
      <c r="E2497" s="0" t="n">
        <v>34</v>
      </c>
      <c r="F2497" s="0" t="n">
        <v>45</v>
      </c>
      <c r="G2497" s="0" t="n">
        <v>7</v>
      </c>
      <c r="H2497" s="0" t="n">
        <v>11</v>
      </c>
      <c r="I2497" s="0" t="n">
        <v>0</v>
      </c>
      <c r="J2497" s="0" t="n">
        <v>1</v>
      </c>
      <c r="K2497" s="0" t="n">
        <f aca="false">VLOOKUP(A2497,'Team Data'!$A$1:$E$659,2,FALSE())</f>
        <v>13</v>
      </c>
      <c r="L2497" s="0" t="n">
        <f aca="false">VLOOKUP(A2497,'Team Data'!$A$1:$E$659,3,FALSE())</f>
        <v>19</v>
      </c>
      <c r="M2497" s="0" t="n">
        <f aca="false">VLOOKUP(B2497,'Team Data'!$A$1:$E$659,2,FALSE())</f>
        <v>18</v>
      </c>
      <c r="N2497" s="0" t="n">
        <f aca="false">VLOOKUP(B2497,'Team Data'!$A$1:$E$659,3,FALSE())</f>
        <v>15</v>
      </c>
      <c r="O2497" s="0" t="n">
        <f aca="false">VLOOKUP(A2497,'Team Data'!$A$1:$E$659,4,FALSE())</f>
        <v>625</v>
      </c>
      <c r="P2497" s="0" t="n">
        <f aca="false">VLOOKUP(A2497,'Team Data'!$A$1:$E$659,5,FALSE())</f>
        <v>447</v>
      </c>
      <c r="Q2497" s="0" t="n">
        <f aca="false">VLOOKUP(B2497,'Team Data'!$A$1:$E$659,4,FALSE())</f>
        <v>628</v>
      </c>
      <c r="R2497" s="0" t="n">
        <f aca="false">VLOOKUP(B2497,'Team Data'!$A$1:$E$659,5,FALSE())</f>
        <v>469</v>
      </c>
      <c r="S2497" s="0" t="n">
        <f aca="false">IF(I2497=1,(MIN(30,(C2497-D2497)))*(M2497/(M2497+N2497))*(Q2497/(Q2497+R2497)),(MAX(-30,(C2497-D2497)))*(N2497/(M2497+N2497))*(R2497/(R2497+Q2497)))</f>
        <v>-1.74898483467308</v>
      </c>
      <c r="T2497" s="0" t="n">
        <f aca="false">IF(J2497=1,(MIN(30,(D2497-C2497)))*(K2497/(K2497+L2497))*(O2497/(O2497+P2497)),(MAX(-30,(D2497-C2497)))*(L2497/(K2497+L2497))*(P2497/(P2497+O2497)))</f>
        <v>2.13167560634328</v>
      </c>
      <c r="U2497" s="7" t="n">
        <v>43099</v>
      </c>
    </row>
    <row r="2498" customFormat="false" ht="15" hidden="false" customHeight="false" outlineLevel="0" collapsed="false">
      <c r="A2498" s="0" t="s">
        <v>68</v>
      </c>
      <c r="B2498" s="0" t="s">
        <v>354</v>
      </c>
      <c r="C2498" s="0" t="n">
        <v>72</v>
      </c>
      <c r="D2498" s="0" t="n">
        <v>77</v>
      </c>
      <c r="E2498" s="0" t="n">
        <v>40</v>
      </c>
      <c r="F2498" s="0" t="n">
        <v>41</v>
      </c>
      <c r="G2498" s="0" t="n">
        <v>23</v>
      </c>
      <c r="H2498" s="0" t="n">
        <v>14</v>
      </c>
      <c r="I2498" s="0" t="n">
        <v>0</v>
      </c>
      <c r="J2498" s="0" t="n">
        <v>1</v>
      </c>
      <c r="K2498" s="0" t="n">
        <f aca="false">VLOOKUP(A2498,'Team Data'!$A$1:$E$659,2,FALSE())</f>
        <v>11</v>
      </c>
      <c r="L2498" s="0" t="n">
        <f aca="false">VLOOKUP(A2498,'Team Data'!$A$1:$E$659,3,FALSE())</f>
        <v>20</v>
      </c>
      <c r="M2498" s="0" t="n">
        <f aca="false">VLOOKUP(B2498,'Team Data'!$A$1:$E$659,2,FALSE())</f>
        <v>28</v>
      </c>
      <c r="N2498" s="0" t="n">
        <f aca="false">VLOOKUP(B2498,'Team Data'!$A$1:$E$659,3,FALSE())</f>
        <v>6</v>
      </c>
      <c r="O2498" s="0" t="n">
        <f aca="false">VLOOKUP(A2498,'Team Data'!$A$1:$E$659,4,FALSE())</f>
        <v>590</v>
      </c>
      <c r="P2498" s="0" t="n">
        <f aca="false">VLOOKUP(A2498,'Team Data'!$A$1:$E$659,5,FALSE())</f>
        <v>446</v>
      </c>
      <c r="Q2498" s="0" t="n">
        <f aca="false">VLOOKUP(B2498,'Team Data'!$A$1:$E$659,4,FALSE())</f>
        <v>661</v>
      </c>
      <c r="R2498" s="0" t="n">
        <f aca="false">VLOOKUP(B2498,'Team Data'!$A$1:$E$659,5,FALSE())</f>
        <v>472</v>
      </c>
      <c r="S2498" s="0" t="n">
        <f aca="false">IF(I2498=1,(MIN(30,(C2498-D2498)))*(M2498/(M2498+N2498))*(Q2498/(Q2498+R2498)),(MAX(-30,(C2498-D2498)))*(N2498/(M2498+N2498))*(R2498/(R2498+Q2498)))</f>
        <v>-0.367582160843155</v>
      </c>
      <c r="T2498" s="0" t="n">
        <f aca="false">IF(J2498=1,(MIN(30,(D2498-C2498)))*(K2498/(K2498+L2498))*(O2498/(O2498+P2498)),(MAX(-30,(D2498-C2498)))*(L2498/(K2498+L2498))*(P2498/(P2498+O2498)))</f>
        <v>1.01039980072238</v>
      </c>
      <c r="U2498" s="7" t="n">
        <v>43099</v>
      </c>
    </row>
    <row r="2499" customFormat="false" ht="15" hidden="false" customHeight="false" outlineLevel="0" collapsed="false">
      <c r="A2499" s="0" t="s">
        <v>110</v>
      </c>
      <c r="B2499" s="0" t="s">
        <v>173</v>
      </c>
      <c r="C2499" s="0" t="n">
        <v>55</v>
      </c>
      <c r="D2499" s="0" t="n">
        <v>65</v>
      </c>
      <c r="E2499" s="0" t="n">
        <v>36</v>
      </c>
      <c r="F2499" s="0" t="n">
        <v>49</v>
      </c>
      <c r="G2499" s="0" t="n">
        <v>9</v>
      </c>
      <c r="H2499" s="0" t="n">
        <v>12</v>
      </c>
      <c r="I2499" s="0" t="n">
        <v>0</v>
      </c>
      <c r="J2499" s="0" t="n">
        <v>1</v>
      </c>
      <c r="K2499" s="0" t="n">
        <f aca="false">VLOOKUP(A2499,'Team Data'!$A$1:$E$659,2,FALSE())</f>
        <v>18</v>
      </c>
      <c r="L2499" s="0" t="n">
        <f aca="false">VLOOKUP(A2499,'Team Data'!$A$1:$E$659,3,FALSE())</f>
        <v>14</v>
      </c>
      <c r="M2499" s="0" t="n">
        <f aca="false">VLOOKUP(B2499,'Team Data'!$A$1:$E$659,2,FALSE())</f>
        <v>14</v>
      </c>
      <c r="N2499" s="0" t="n">
        <f aca="false">VLOOKUP(B2499,'Team Data'!$A$1:$E$659,3,FALSE())</f>
        <v>17</v>
      </c>
      <c r="O2499" s="0" t="n">
        <f aca="false">VLOOKUP(A2499,'Team Data'!$A$1:$E$659,4,FALSE())</f>
        <v>490</v>
      </c>
      <c r="P2499" s="0" t="n">
        <f aca="false">VLOOKUP(A2499,'Team Data'!$A$1:$E$659,5,FALSE())</f>
        <v>466</v>
      </c>
      <c r="Q2499" s="0" t="n">
        <f aca="false">VLOOKUP(B2499,'Team Data'!$A$1:$E$659,4,FALSE())</f>
        <v>562</v>
      </c>
      <c r="R2499" s="0" t="n">
        <f aca="false">VLOOKUP(B2499,'Team Data'!$A$1:$E$659,5,FALSE())</f>
        <v>470</v>
      </c>
      <c r="S2499" s="0" t="n">
        <f aca="false">IF(I2499=1,(MIN(30,(C2499-D2499)))*(M2499/(M2499+N2499))*(Q2499/(Q2499+R2499)),(MAX(-30,(C2499-D2499)))*(N2499/(M2499+N2499))*(R2499/(R2499+Q2499)))</f>
        <v>-2.49749937484371</v>
      </c>
      <c r="T2499" s="0" t="n">
        <f aca="false">IF(J2499=1,(MIN(30,(D2499-C2499)))*(K2499/(K2499+L2499))*(O2499/(O2499+P2499)),(MAX(-30,(D2499-C2499)))*(L2499/(K2499+L2499))*(P2499/(P2499+O2499)))</f>
        <v>2.88310669456067</v>
      </c>
      <c r="U2499" s="7" t="n">
        <v>43099</v>
      </c>
    </row>
    <row r="2500" customFormat="false" ht="15" hidden="false" customHeight="false" outlineLevel="0" collapsed="false">
      <c r="A2500" s="0" t="s">
        <v>251</v>
      </c>
      <c r="B2500" s="0" t="s">
        <v>140</v>
      </c>
      <c r="C2500" s="0" t="n">
        <v>60</v>
      </c>
      <c r="D2500" s="0" t="n">
        <v>83</v>
      </c>
      <c r="E2500" s="0" t="n">
        <v>34</v>
      </c>
      <c r="F2500" s="0" t="n">
        <v>42</v>
      </c>
      <c r="G2500" s="0" t="n">
        <v>12</v>
      </c>
      <c r="H2500" s="0" t="n">
        <v>14</v>
      </c>
      <c r="I2500" s="0" t="n">
        <v>0</v>
      </c>
      <c r="J2500" s="0" t="n">
        <v>1</v>
      </c>
      <c r="K2500" s="0" t="n">
        <f aca="false">VLOOKUP(A2500,'Team Data'!$A$1:$E$659,2,FALSE())</f>
        <v>16</v>
      </c>
      <c r="L2500" s="0" t="n">
        <f aca="false">VLOOKUP(A2500,'Team Data'!$A$1:$E$659,3,FALSE())</f>
        <v>15</v>
      </c>
      <c r="M2500" s="0" t="n">
        <f aca="false">VLOOKUP(B2500,'Team Data'!$A$1:$E$659,2,FALSE())</f>
        <v>13</v>
      </c>
      <c r="N2500" s="0" t="n">
        <f aca="false">VLOOKUP(B2500,'Team Data'!$A$1:$E$659,3,FALSE())</f>
        <v>19</v>
      </c>
      <c r="O2500" s="0" t="n">
        <f aca="false">VLOOKUP(A2500,'Team Data'!$A$1:$E$659,4,FALSE())</f>
        <v>519</v>
      </c>
      <c r="P2500" s="0" t="n">
        <f aca="false">VLOOKUP(A2500,'Team Data'!$A$1:$E$659,5,FALSE())</f>
        <v>461</v>
      </c>
      <c r="Q2500" s="0" t="n">
        <f aca="false">VLOOKUP(B2500,'Team Data'!$A$1:$E$659,4,FALSE())</f>
        <v>557</v>
      </c>
      <c r="R2500" s="0" t="n">
        <f aca="false">VLOOKUP(B2500,'Team Data'!$A$1:$E$659,5,FALSE())</f>
        <v>489</v>
      </c>
      <c r="S2500" s="0" t="n">
        <f aca="false">IF(I2500=1,(MIN(30,(C2500-D2500)))*(M2500/(M2500+N2500))*(Q2500/(Q2500+R2500)),(MAX(-30,(C2500-D2500)))*(N2500/(M2500+N2500))*(R2500/(R2500+Q2500)))</f>
        <v>-6.38423159655832</v>
      </c>
      <c r="T2500" s="0" t="n">
        <f aca="false">IF(J2500=1,(MIN(30,(D2500-C2500)))*(K2500/(K2500+L2500))*(O2500/(O2500+P2500)),(MAX(-30,(D2500-C2500)))*(L2500/(K2500+L2500))*(P2500/(P2500+O2500)))</f>
        <v>6.28676761026992</v>
      </c>
      <c r="U2500" s="7" t="n">
        <v>43099</v>
      </c>
    </row>
    <row r="2501" customFormat="false" ht="15" hidden="false" customHeight="false" outlineLevel="0" collapsed="false">
      <c r="A2501" s="0" t="s">
        <v>74</v>
      </c>
      <c r="B2501" s="0" t="s">
        <v>83</v>
      </c>
      <c r="C2501" s="0" t="n">
        <v>75</v>
      </c>
      <c r="D2501" s="0" t="n">
        <v>90</v>
      </c>
      <c r="E2501" s="0" t="n">
        <v>36</v>
      </c>
      <c r="F2501" s="0" t="n">
        <v>34</v>
      </c>
      <c r="G2501" s="0" t="n">
        <v>11</v>
      </c>
      <c r="H2501" s="0" t="n">
        <v>11</v>
      </c>
      <c r="I2501" s="0" t="n">
        <v>0</v>
      </c>
      <c r="J2501" s="0" t="n">
        <v>1</v>
      </c>
      <c r="K2501" s="0" t="n">
        <f aca="false">VLOOKUP(A2501,'Team Data'!$A$1:$E$659,2,FALSE())</f>
        <v>13</v>
      </c>
      <c r="L2501" s="0" t="n">
        <f aca="false">VLOOKUP(A2501,'Team Data'!$A$1:$E$659,3,FALSE())</f>
        <v>20</v>
      </c>
      <c r="M2501" s="0" t="n">
        <f aca="false">VLOOKUP(B2501,'Team Data'!$A$1:$E$659,2,FALSE())</f>
        <v>14</v>
      </c>
      <c r="N2501" s="0" t="n">
        <f aca="false">VLOOKUP(B2501,'Team Data'!$A$1:$E$659,3,FALSE())</f>
        <v>18</v>
      </c>
      <c r="O2501" s="0" t="n">
        <f aca="false">VLOOKUP(A2501,'Team Data'!$A$1:$E$659,4,FALSE())</f>
        <v>534</v>
      </c>
      <c r="P2501" s="0" t="n">
        <f aca="false">VLOOKUP(A2501,'Team Data'!$A$1:$E$659,5,FALSE())</f>
        <v>500</v>
      </c>
      <c r="Q2501" s="0" t="n">
        <f aca="false">VLOOKUP(B2501,'Team Data'!$A$1:$E$659,4,FALSE())</f>
        <v>525</v>
      </c>
      <c r="R2501" s="0" t="n">
        <f aca="false">VLOOKUP(B2501,'Team Data'!$A$1:$E$659,5,FALSE())</f>
        <v>457</v>
      </c>
      <c r="S2501" s="0" t="n">
        <f aca="false">IF(I2501=1,(MIN(30,(C2501-D2501)))*(M2501/(M2501+N2501))*(Q2501/(Q2501+R2501)),(MAX(-30,(C2501-D2501)))*(N2501/(M2501+N2501))*(R2501/(R2501+Q2501)))</f>
        <v>-3.926616598778</v>
      </c>
      <c r="T2501" s="0" t="n">
        <f aca="false">IF(J2501=1,(MIN(30,(D2501-C2501)))*(K2501/(K2501+L2501))*(O2501/(O2501+P2501)),(MAX(-30,(D2501-C2501)))*(L2501/(K2501+L2501))*(P2501/(P2501+O2501)))</f>
        <v>3.05169685247055</v>
      </c>
      <c r="U2501" s="7" t="n">
        <v>43099</v>
      </c>
    </row>
    <row r="2502" customFormat="false" ht="15" hidden="false" customHeight="false" outlineLevel="0" collapsed="false">
      <c r="A2502" s="0" t="s">
        <v>156</v>
      </c>
      <c r="B2502" s="0" t="s">
        <v>61</v>
      </c>
      <c r="C2502" s="0" t="n">
        <v>71</v>
      </c>
      <c r="D2502" s="0" t="n">
        <v>83</v>
      </c>
      <c r="E2502" s="0" t="n">
        <v>43</v>
      </c>
      <c r="F2502" s="0" t="n">
        <v>39</v>
      </c>
      <c r="G2502" s="0" t="n">
        <v>13</v>
      </c>
      <c r="H2502" s="0" t="n">
        <v>11</v>
      </c>
      <c r="I2502" s="0" t="n">
        <v>0</v>
      </c>
      <c r="J2502" s="0" t="n">
        <v>1</v>
      </c>
      <c r="K2502" s="0" t="n">
        <f aca="false">VLOOKUP(A2502,'Team Data'!$A$1:$E$659,2,FALSE())</f>
        <v>6</v>
      </c>
      <c r="L2502" s="0" t="n">
        <f aca="false">VLOOKUP(A2502,'Team Data'!$A$1:$E$659,3,FALSE())</f>
        <v>26</v>
      </c>
      <c r="M2502" s="0" t="n">
        <f aca="false">VLOOKUP(B2502,'Team Data'!$A$1:$E$659,2,FALSE())</f>
        <v>8</v>
      </c>
      <c r="N2502" s="0" t="n">
        <f aca="false">VLOOKUP(B2502,'Team Data'!$A$1:$E$659,3,FALSE())</f>
        <v>19</v>
      </c>
      <c r="O2502" s="0" t="n">
        <f aca="false">VLOOKUP(A2502,'Team Data'!$A$1:$E$659,4,FALSE())</f>
        <v>483</v>
      </c>
      <c r="P2502" s="0" t="n">
        <f aca="false">VLOOKUP(A2502,'Team Data'!$A$1:$E$659,5,FALSE())</f>
        <v>480</v>
      </c>
      <c r="Q2502" s="0" t="n">
        <f aca="false">VLOOKUP(B2502,'Team Data'!$A$1:$E$659,4,FALSE())</f>
        <v>409</v>
      </c>
      <c r="R2502" s="0" t="n">
        <f aca="false">VLOOKUP(B2502,'Team Data'!$A$1:$E$659,5,FALSE())</f>
        <v>407</v>
      </c>
      <c r="S2502" s="0" t="n">
        <f aca="false">IF(I2502=1,(MIN(30,(C2502-D2502)))*(M2502/(M2502+N2502))*(Q2502/(Q2502+R2502)),(MAX(-30,(C2502-D2502)))*(N2502/(M2502+N2502))*(R2502/(R2502+Q2502)))</f>
        <v>-4.21187363834423</v>
      </c>
      <c r="T2502" s="0" t="n">
        <f aca="false">IF(J2502=1,(MIN(30,(D2502-C2502)))*(K2502/(K2502+L2502))*(O2502/(O2502+P2502)),(MAX(-30,(D2502-C2502)))*(L2502/(K2502+L2502))*(P2502/(P2502+O2502)))</f>
        <v>1.1285046728972</v>
      </c>
      <c r="U2502" s="7" t="n">
        <v>43099</v>
      </c>
    </row>
    <row r="2503" customFormat="false" ht="15" hidden="false" customHeight="false" outlineLevel="0" collapsed="false">
      <c r="A2503" s="0" t="s">
        <v>92</v>
      </c>
      <c r="B2503" s="0" t="s">
        <v>75</v>
      </c>
      <c r="C2503" s="0" t="n">
        <v>93</v>
      </c>
      <c r="D2503" s="0" t="n">
        <v>100</v>
      </c>
      <c r="E2503" s="0" t="n">
        <v>35</v>
      </c>
      <c r="F2503" s="0" t="n">
        <v>53</v>
      </c>
      <c r="G2503" s="0" t="n">
        <v>11</v>
      </c>
      <c r="H2503" s="0" t="n">
        <v>9</v>
      </c>
      <c r="I2503" s="0" t="n">
        <v>0</v>
      </c>
      <c r="J2503" s="0" t="n">
        <v>1</v>
      </c>
      <c r="K2503" s="0" t="n">
        <f aca="false">VLOOKUP(A2503,'Team Data'!$A$1:$E$659,2,FALSE())</f>
        <v>23</v>
      </c>
      <c r="L2503" s="0" t="n">
        <f aca="false">VLOOKUP(A2503,'Team Data'!$A$1:$E$659,3,FALSE())</f>
        <v>12</v>
      </c>
      <c r="M2503" s="0" t="n">
        <f aca="false">VLOOKUP(B2503,'Team Data'!$A$1:$E$659,2,FALSE())</f>
        <v>28</v>
      </c>
      <c r="N2503" s="0" t="n">
        <f aca="false">VLOOKUP(B2503,'Team Data'!$A$1:$E$659,3,FALSE())</f>
        <v>8</v>
      </c>
      <c r="O2503" s="0" t="n">
        <f aca="false">VLOOKUP(A2503,'Team Data'!$A$1:$E$659,4,FALSE())</f>
        <v>673</v>
      </c>
      <c r="P2503" s="0" t="n">
        <f aca="false">VLOOKUP(A2503,'Team Data'!$A$1:$E$659,5,FALSE())</f>
        <v>500</v>
      </c>
      <c r="Q2503" s="0" t="n">
        <f aca="false">VLOOKUP(B2503,'Team Data'!$A$1:$E$659,4,FALSE())</f>
        <v>723</v>
      </c>
      <c r="R2503" s="0" t="n">
        <f aca="false">VLOOKUP(B2503,'Team Data'!$A$1:$E$659,5,FALSE())</f>
        <v>486</v>
      </c>
      <c r="S2503" s="0" t="n">
        <f aca="false">IF(I2503=1,(MIN(30,(C2503-D2503)))*(M2503/(M2503+N2503))*(Q2503/(Q2503+R2503)),(MAX(-30,(C2503-D2503)))*(N2503/(M2503+N2503))*(R2503/(R2503+Q2503)))</f>
        <v>-0.62531017369727</v>
      </c>
      <c r="T2503" s="0" t="n">
        <f aca="false">IF(J2503=1,(MIN(30,(D2503-C2503)))*(K2503/(K2503+L2503))*(O2503/(O2503+P2503)),(MAX(-30,(D2503-C2503)))*(L2503/(K2503+L2503))*(P2503/(P2503+O2503)))</f>
        <v>2.63921568627451</v>
      </c>
      <c r="U2503" s="7" t="n">
        <v>43099</v>
      </c>
    </row>
    <row r="2504" customFormat="false" ht="15" hidden="false" customHeight="false" outlineLevel="0" collapsed="false">
      <c r="A2504" s="0" t="s">
        <v>30</v>
      </c>
      <c r="B2504" s="0" t="s">
        <v>335</v>
      </c>
      <c r="C2504" s="0" t="n">
        <v>58</v>
      </c>
      <c r="D2504" s="0" t="n">
        <v>59</v>
      </c>
      <c r="E2504" s="0" t="n">
        <v>34</v>
      </c>
      <c r="F2504" s="0" t="n">
        <v>33</v>
      </c>
      <c r="G2504" s="0" t="n">
        <v>13</v>
      </c>
      <c r="H2504" s="0" t="n">
        <v>9</v>
      </c>
      <c r="I2504" s="0" t="n">
        <v>0</v>
      </c>
      <c r="J2504" s="0" t="n">
        <v>1</v>
      </c>
      <c r="K2504" s="0" t="n">
        <f aca="false">VLOOKUP(A2504,'Team Data'!$A$1:$E$659,2,FALSE())</f>
        <v>19</v>
      </c>
      <c r="L2504" s="0" t="n">
        <f aca="false">VLOOKUP(A2504,'Team Data'!$A$1:$E$659,3,FALSE())</f>
        <v>16</v>
      </c>
      <c r="M2504" s="0" t="n">
        <f aca="false">VLOOKUP(B2504,'Team Data'!$A$1:$E$659,2,FALSE())</f>
        <v>31</v>
      </c>
      <c r="N2504" s="0" t="n">
        <f aca="false">VLOOKUP(B2504,'Team Data'!$A$1:$E$659,3,FALSE())</f>
        <v>3</v>
      </c>
      <c r="O2504" s="0" t="n">
        <f aca="false">VLOOKUP(A2504,'Team Data'!$A$1:$E$659,4,FALSE())</f>
        <v>646</v>
      </c>
      <c r="P2504" s="0" t="n">
        <f aca="false">VLOOKUP(A2504,'Team Data'!$A$1:$E$659,5,FALSE())</f>
        <v>510</v>
      </c>
      <c r="Q2504" s="0" t="n">
        <f aca="false">VLOOKUP(B2504,'Team Data'!$A$1:$E$659,4,FALSE())</f>
        <v>678</v>
      </c>
      <c r="R2504" s="0" t="n">
        <f aca="false">VLOOKUP(B2504,'Team Data'!$A$1:$E$659,5,FALSE())</f>
        <v>466</v>
      </c>
      <c r="S2504" s="0" t="n">
        <f aca="false">IF(I2504=1,(MIN(30,(C2504-D2504)))*(M2504/(M2504+N2504))*(Q2504/(Q2504+R2504)),(MAX(-30,(C2504-D2504)))*(N2504/(M2504+N2504))*(R2504/(R2504+Q2504)))</f>
        <v>-0.0359419991772933</v>
      </c>
      <c r="T2504" s="0" t="n">
        <f aca="false">IF(J2504=1,(MIN(30,(D2504-C2504)))*(K2504/(K2504+L2504))*(O2504/(O2504+P2504)),(MAX(-30,(D2504-C2504)))*(L2504/(K2504+L2504))*(P2504/(P2504+O2504)))</f>
        <v>0.303361344537815</v>
      </c>
      <c r="U2504" s="7" t="n">
        <v>43099</v>
      </c>
    </row>
    <row r="2505" customFormat="false" ht="15" hidden="false" customHeight="false" outlineLevel="0" collapsed="false">
      <c r="A2505" s="0" t="s">
        <v>216</v>
      </c>
      <c r="B2505" s="0" t="s">
        <v>286</v>
      </c>
      <c r="C2505" s="0" t="n">
        <v>90</v>
      </c>
      <c r="D2505" s="0" t="n">
        <v>89</v>
      </c>
      <c r="E2505" s="0" t="n">
        <v>40</v>
      </c>
      <c r="F2505" s="0" t="n">
        <v>46</v>
      </c>
      <c r="G2505" s="0" t="n">
        <v>12</v>
      </c>
      <c r="H2505" s="0" t="n">
        <v>8</v>
      </c>
      <c r="I2505" s="0" t="n">
        <v>1</v>
      </c>
      <c r="J2505" s="0" t="n">
        <v>0</v>
      </c>
      <c r="K2505" s="0" t="n">
        <f aca="false">VLOOKUP(A2505,'Team Data'!$A$1:$E$659,2,FALSE())</f>
        <v>18</v>
      </c>
      <c r="L2505" s="0" t="n">
        <f aca="false">VLOOKUP(A2505,'Team Data'!$A$1:$E$659,3,FALSE())</f>
        <v>14</v>
      </c>
      <c r="M2505" s="0" t="n">
        <f aca="false">VLOOKUP(B2505,'Team Data'!$A$1:$E$659,2,FALSE())</f>
        <v>21</v>
      </c>
      <c r="N2505" s="0" t="n">
        <f aca="false">VLOOKUP(B2505,'Team Data'!$A$1:$E$659,3,FALSE())</f>
        <v>12</v>
      </c>
      <c r="O2505" s="0" t="n">
        <f aca="false">VLOOKUP(A2505,'Team Data'!$A$1:$E$659,4,FALSE())</f>
        <v>650</v>
      </c>
      <c r="P2505" s="0" t="n">
        <f aca="false">VLOOKUP(A2505,'Team Data'!$A$1:$E$659,5,FALSE())</f>
        <v>442</v>
      </c>
      <c r="Q2505" s="0" t="n">
        <f aca="false">VLOOKUP(B2505,'Team Data'!$A$1:$E$659,4,FALSE())</f>
        <v>684</v>
      </c>
      <c r="R2505" s="0" t="n">
        <f aca="false">VLOOKUP(B2505,'Team Data'!$A$1:$E$659,5,FALSE())</f>
        <v>441</v>
      </c>
      <c r="S2505" s="0" t="n">
        <f aca="false">IF(I2505=1,(MIN(30,(C2505-D2505)))*(M2505/(M2505+N2505))*(Q2505/(Q2505+R2505)),(MAX(-30,(C2505-D2505)))*(N2505/(M2505+N2505))*(R2505/(R2505+Q2505)))</f>
        <v>0.386909090909091</v>
      </c>
      <c r="T2505" s="0" t="n">
        <f aca="false">IF(J2505=1,(MIN(30,(D2505-C2505)))*(K2505/(K2505+L2505))*(O2505/(O2505+P2505)),(MAX(-30,(D2505-C2505)))*(L2505/(K2505+L2505))*(P2505/(P2505+O2505)))</f>
        <v>-0.177083333333333</v>
      </c>
      <c r="U2505" s="7" t="n">
        <v>43099</v>
      </c>
    </row>
    <row r="2506" customFormat="false" ht="15" hidden="false" customHeight="false" outlineLevel="0" collapsed="false">
      <c r="A2506" s="0" t="s">
        <v>566</v>
      </c>
      <c r="B2506" s="0" t="s">
        <v>199</v>
      </c>
      <c r="C2506" s="0" t="n">
        <v>55</v>
      </c>
      <c r="D2506" s="0" t="n">
        <v>75</v>
      </c>
      <c r="E2506" s="0" t="n">
        <v>30</v>
      </c>
      <c r="F2506" s="0" t="n">
        <v>34</v>
      </c>
      <c r="G2506" s="0" t="n">
        <v>20</v>
      </c>
      <c r="H2506" s="0" t="n">
        <v>20</v>
      </c>
      <c r="I2506" s="0" t="n">
        <v>0</v>
      </c>
      <c r="J2506" s="0" t="n">
        <v>1</v>
      </c>
      <c r="K2506" s="0" t="n">
        <f aca="false">VLOOKUP(A2506,'Team Data'!$A$1:$E$659,2,FALSE())</f>
        <v>0</v>
      </c>
      <c r="L2506" s="0" t="n">
        <f aca="false">VLOOKUP(A2506,'Team Data'!$A$1:$E$659,3,FALSE())</f>
        <v>2</v>
      </c>
      <c r="M2506" s="0" t="n">
        <f aca="false">VLOOKUP(B2506,'Team Data'!$A$1:$E$659,2,FALSE())</f>
        <v>19</v>
      </c>
      <c r="N2506" s="0" t="n">
        <f aca="false">VLOOKUP(B2506,'Team Data'!$A$1:$E$659,3,FALSE())</f>
        <v>16</v>
      </c>
      <c r="O2506" s="0" t="n">
        <f aca="false">VLOOKUP(A2506,'Team Data'!$A$1:$E$659,4,FALSE())</f>
        <v>33</v>
      </c>
      <c r="P2506" s="0" t="n">
        <f aca="false">VLOOKUP(A2506,'Team Data'!$A$1:$E$659,5,FALSE())</f>
        <v>34</v>
      </c>
      <c r="Q2506" s="0" t="n">
        <f aca="false">VLOOKUP(B2506,'Team Data'!$A$1:$E$659,4,FALSE())</f>
        <v>431</v>
      </c>
      <c r="R2506" s="0" t="n">
        <f aca="false">VLOOKUP(B2506,'Team Data'!$A$1:$E$659,5,FALSE())</f>
        <v>621</v>
      </c>
      <c r="S2506" s="0" t="n">
        <f aca="false">IF(I2506=1,(MIN(30,(C2506-D2506)))*(M2506/(M2506+N2506))*(Q2506/(Q2506+R2506)),(MAX(-30,(C2506-D2506)))*(N2506/(M2506+N2506))*(R2506/(R2506+Q2506)))</f>
        <v>-5.39706681151548</v>
      </c>
      <c r="T2506" s="0" t="n">
        <f aca="false">IF(J2506=1,(MIN(30,(D2506-C2506)))*(K2506/(K2506+L2506))*(O2506/(O2506+P2506)),(MAX(-30,(D2506-C2506)))*(L2506/(K2506+L2506))*(P2506/(P2506+O2506)))</f>
        <v>0</v>
      </c>
      <c r="U2506" s="7" t="n">
        <v>43099</v>
      </c>
    </row>
    <row r="2507" customFormat="false" ht="15" hidden="false" customHeight="false" outlineLevel="0" collapsed="false">
      <c r="A2507" s="0" t="s">
        <v>44</v>
      </c>
      <c r="B2507" s="0" t="s">
        <v>316</v>
      </c>
      <c r="C2507" s="0" t="n">
        <v>79</v>
      </c>
      <c r="D2507" s="0" t="n">
        <v>85</v>
      </c>
      <c r="E2507" s="0" t="n">
        <v>27</v>
      </c>
      <c r="F2507" s="0" t="n">
        <v>32</v>
      </c>
      <c r="G2507" s="0" t="n">
        <v>12</v>
      </c>
      <c r="H2507" s="0" t="n">
        <v>15</v>
      </c>
      <c r="I2507" s="0" t="n">
        <v>0</v>
      </c>
      <c r="J2507" s="0" t="n">
        <v>1</v>
      </c>
      <c r="K2507" s="0" t="n">
        <f aca="false">VLOOKUP(A2507,'Team Data'!$A$1:$E$659,2,FALSE())</f>
        <v>18</v>
      </c>
      <c r="L2507" s="0" t="n">
        <f aca="false">VLOOKUP(A2507,'Team Data'!$A$1:$E$659,3,FALSE())</f>
        <v>16</v>
      </c>
      <c r="M2507" s="0" t="n">
        <f aca="false">VLOOKUP(B2507,'Team Data'!$A$1:$E$659,2,FALSE())</f>
        <v>21</v>
      </c>
      <c r="N2507" s="0" t="n">
        <f aca="false">VLOOKUP(B2507,'Team Data'!$A$1:$E$659,3,FALSE())</f>
        <v>13</v>
      </c>
      <c r="O2507" s="0" t="n">
        <f aca="false">VLOOKUP(A2507,'Team Data'!$A$1:$E$659,4,FALSE())</f>
        <v>493</v>
      </c>
      <c r="P2507" s="0" t="n">
        <f aca="false">VLOOKUP(A2507,'Team Data'!$A$1:$E$659,5,FALSE())</f>
        <v>541</v>
      </c>
      <c r="Q2507" s="0" t="n">
        <f aca="false">VLOOKUP(B2507,'Team Data'!$A$1:$E$659,4,FALSE())</f>
        <v>560</v>
      </c>
      <c r="R2507" s="0" t="n">
        <f aca="false">VLOOKUP(B2507,'Team Data'!$A$1:$E$659,5,FALSE())</f>
        <v>505</v>
      </c>
      <c r="S2507" s="0" t="n">
        <f aca="false">IF(I2507=1,(MIN(30,(C2507-D2507)))*(M2507/(M2507+N2507))*(Q2507/(Q2507+R2507)),(MAX(-30,(C2507-D2507)))*(N2507/(M2507+N2507))*(R2507/(R2507+Q2507)))</f>
        <v>-1.08782104391052</v>
      </c>
      <c r="T2507" s="0" t="n">
        <f aca="false">IF(J2507=1,(MIN(30,(D2507-C2507)))*(K2507/(K2507+L2507))*(O2507/(O2507+P2507)),(MAX(-30,(D2507-C2507)))*(L2507/(K2507+L2507))*(P2507/(P2507+O2507)))</f>
        <v>1.51450676982592</v>
      </c>
      <c r="U2507" s="7" t="n">
        <v>43099</v>
      </c>
    </row>
    <row r="2508" customFormat="false" ht="15" hidden="false" customHeight="false" outlineLevel="0" collapsed="false">
      <c r="A2508" s="0" t="s">
        <v>640</v>
      </c>
      <c r="B2508" s="0" t="s">
        <v>268</v>
      </c>
      <c r="C2508" s="0" t="n">
        <v>59</v>
      </c>
      <c r="D2508" s="0" t="n">
        <v>80</v>
      </c>
      <c r="E2508" s="0" t="n">
        <v>42</v>
      </c>
      <c r="F2508" s="0" t="n">
        <v>37</v>
      </c>
      <c r="G2508" s="0" t="n">
        <v>13</v>
      </c>
      <c r="H2508" s="0" t="n">
        <v>10</v>
      </c>
      <c r="I2508" s="0" t="n">
        <v>0</v>
      </c>
      <c r="J2508" s="0" t="n">
        <v>1</v>
      </c>
      <c r="K2508" s="0" t="n">
        <f aca="false">VLOOKUP(A2508,'Team Data'!$A$1:$E$659,2,FALSE())</f>
        <v>0</v>
      </c>
      <c r="L2508" s="0" t="n">
        <f aca="false">VLOOKUP(A2508,'Team Data'!$A$1:$E$659,3,FALSE())</f>
        <v>2</v>
      </c>
      <c r="M2508" s="0" t="n">
        <f aca="false">VLOOKUP(B2508,'Team Data'!$A$1:$E$659,2,FALSE())</f>
        <v>7</v>
      </c>
      <c r="N2508" s="0" t="n">
        <f aca="false">VLOOKUP(B2508,'Team Data'!$A$1:$E$659,3,FALSE())</f>
        <v>25</v>
      </c>
      <c r="O2508" s="0" t="n">
        <f aca="false">VLOOKUP(A2508,'Team Data'!$A$1:$E$659,4,FALSE())</f>
        <v>33</v>
      </c>
      <c r="P2508" s="0" t="n">
        <f aca="false">VLOOKUP(A2508,'Team Data'!$A$1:$E$659,5,FALSE())</f>
        <v>33</v>
      </c>
      <c r="Q2508" s="0" t="n">
        <f aca="false">VLOOKUP(B2508,'Team Data'!$A$1:$E$659,4,FALSE())</f>
        <v>471</v>
      </c>
      <c r="R2508" s="0" t="n">
        <f aca="false">VLOOKUP(B2508,'Team Data'!$A$1:$E$659,5,FALSE())</f>
        <v>449</v>
      </c>
      <c r="S2508" s="0" t="n">
        <f aca="false">IF(I2508=1,(MIN(30,(C2508-D2508)))*(M2508/(M2508+N2508))*(Q2508/(Q2508+R2508)),(MAX(-30,(C2508-D2508)))*(N2508/(M2508+N2508))*(R2508/(R2508+Q2508)))</f>
        <v>-8.00696331521739</v>
      </c>
      <c r="T2508" s="0" t="n">
        <f aca="false">IF(J2508=1,(MIN(30,(D2508-C2508)))*(K2508/(K2508+L2508))*(O2508/(O2508+P2508)),(MAX(-30,(D2508-C2508)))*(L2508/(K2508+L2508))*(P2508/(P2508+O2508)))</f>
        <v>0</v>
      </c>
      <c r="U2508" s="7" t="n">
        <v>43099</v>
      </c>
    </row>
    <row r="2509" customFormat="false" ht="15" hidden="false" customHeight="false" outlineLevel="0" collapsed="false">
      <c r="A2509" s="0" t="s">
        <v>179</v>
      </c>
      <c r="B2509" s="0" t="s">
        <v>276</v>
      </c>
      <c r="C2509" s="0" t="n">
        <v>79</v>
      </c>
      <c r="D2509" s="0" t="n">
        <v>49</v>
      </c>
      <c r="E2509" s="0" t="n">
        <v>38</v>
      </c>
      <c r="F2509" s="0" t="n">
        <v>42</v>
      </c>
      <c r="G2509" s="0" t="n">
        <v>6</v>
      </c>
      <c r="H2509" s="0" t="n">
        <v>15</v>
      </c>
      <c r="I2509" s="0" t="n">
        <v>1</v>
      </c>
      <c r="J2509" s="0" t="n">
        <v>0</v>
      </c>
      <c r="K2509" s="0" t="n">
        <f aca="false">VLOOKUP(A2509,'Team Data'!$A$1:$E$659,2,FALSE())</f>
        <v>26</v>
      </c>
      <c r="L2509" s="0" t="n">
        <f aca="false">VLOOKUP(A2509,'Team Data'!$A$1:$E$659,3,FALSE())</f>
        <v>8</v>
      </c>
      <c r="M2509" s="0" t="n">
        <f aca="false">VLOOKUP(B2509,'Team Data'!$A$1:$E$659,2,FALSE())</f>
        <v>13</v>
      </c>
      <c r="N2509" s="0" t="n">
        <f aca="false">VLOOKUP(B2509,'Team Data'!$A$1:$E$659,3,FALSE())</f>
        <v>19</v>
      </c>
      <c r="O2509" s="0" t="n">
        <f aca="false">VLOOKUP(A2509,'Team Data'!$A$1:$E$659,4,FALSE())</f>
        <v>523</v>
      </c>
      <c r="P2509" s="0" t="n">
        <f aca="false">VLOOKUP(A2509,'Team Data'!$A$1:$E$659,5,FALSE())</f>
        <v>545</v>
      </c>
      <c r="Q2509" s="0" t="n">
        <f aca="false">VLOOKUP(B2509,'Team Data'!$A$1:$E$659,4,FALSE())</f>
        <v>507</v>
      </c>
      <c r="R2509" s="0" t="n">
        <f aca="false">VLOOKUP(B2509,'Team Data'!$A$1:$E$659,5,FALSE())</f>
        <v>473</v>
      </c>
      <c r="S2509" s="0" t="n">
        <f aca="false">IF(I2509=1,(MIN(30,(C2509-D2509)))*(M2509/(M2509+N2509))*(Q2509/(Q2509+R2509)),(MAX(-30,(C2509-D2509)))*(N2509/(M2509+N2509))*(R2509/(R2509+Q2509)))</f>
        <v>6.30516581632653</v>
      </c>
      <c r="T2509" s="0" t="n">
        <f aca="false">IF(J2509=1,(MIN(30,(D2509-C2509)))*(K2509/(K2509+L2509))*(O2509/(O2509+P2509)),(MAX(-30,(D2509-C2509)))*(L2509/(K2509+L2509))*(P2509/(P2509+O2509)))</f>
        <v>-3.60211500330469</v>
      </c>
      <c r="U2509" s="7" t="n">
        <v>43099</v>
      </c>
    </row>
    <row r="2510" customFormat="false" ht="15" hidden="false" customHeight="false" outlineLevel="0" collapsed="false">
      <c r="A2510" s="0" t="s">
        <v>163</v>
      </c>
      <c r="B2510" s="0" t="s">
        <v>277</v>
      </c>
      <c r="C2510" s="0" t="n">
        <v>78</v>
      </c>
      <c r="D2510" s="0" t="n">
        <v>98</v>
      </c>
      <c r="E2510" s="0" t="n">
        <v>33</v>
      </c>
      <c r="F2510" s="0" t="n">
        <v>40</v>
      </c>
      <c r="G2510" s="0" t="n">
        <v>11</v>
      </c>
      <c r="H2510" s="0" t="n">
        <v>8</v>
      </c>
      <c r="I2510" s="0" t="n">
        <v>0</v>
      </c>
      <c r="J2510" s="0" t="n">
        <v>1</v>
      </c>
      <c r="K2510" s="0" t="n">
        <f aca="false">VLOOKUP(A2510,'Team Data'!$A$1:$E$659,2,FALSE())</f>
        <v>13</v>
      </c>
      <c r="L2510" s="0" t="n">
        <f aca="false">VLOOKUP(A2510,'Team Data'!$A$1:$E$659,3,FALSE())</f>
        <v>20</v>
      </c>
      <c r="M2510" s="0" t="n">
        <f aca="false">VLOOKUP(B2510,'Team Data'!$A$1:$E$659,2,FALSE())</f>
        <v>26</v>
      </c>
      <c r="N2510" s="0" t="n">
        <f aca="false">VLOOKUP(B2510,'Team Data'!$A$1:$E$659,3,FALSE())</f>
        <v>8</v>
      </c>
      <c r="O2510" s="0" t="n">
        <f aca="false">VLOOKUP(A2510,'Team Data'!$A$1:$E$659,4,FALSE())</f>
        <v>540</v>
      </c>
      <c r="P2510" s="0" t="n">
        <f aca="false">VLOOKUP(A2510,'Team Data'!$A$1:$E$659,5,FALSE())</f>
        <v>528</v>
      </c>
      <c r="Q2510" s="0" t="n">
        <f aca="false">VLOOKUP(B2510,'Team Data'!$A$1:$E$659,4,FALSE())</f>
        <v>598</v>
      </c>
      <c r="R2510" s="0" t="n">
        <f aca="false">VLOOKUP(B2510,'Team Data'!$A$1:$E$659,5,FALSE())</f>
        <v>514</v>
      </c>
      <c r="S2510" s="0" t="n">
        <f aca="false">IF(I2510=1,(MIN(30,(C2510-D2510)))*(M2510/(M2510+N2510))*(Q2510/(Q2510+R2510)),(MAX(-30,(C2510-D2510)))*(N2510/(M2510+N2510))*(R2510/(R2510+Q2510)))</f>
        <v>-2.17520101565806</v>
      </c>
      <c r="T2510" s="0" t="n">
        <f aca="false">IF(J2510=1,(MIN(30,(D2510-C2510)))*(K2510/(K2510+L2510))*(O2510/(O2510+P2510)),(MAX(-30,(D2510-C2510)))*(L2510/(K2510+L2510))*(P2510/(P2510+O2510)))</f>
        <v>3.98365679264556</v>
      </c>
      <c r="U2510" s="7" t="n">
        <v>43099</v>
      </c>
    </row>
    <row r="2511" customFormat="false" ht="15" hidden="false" customHeight="false" outlineLevel="0" collapsed="false">
      <c r="A2511" s="0" t="s">
        <v>604</v>
      </c>
      <c r="B2511" s="0" t="s">
        <v>270</v>
      </c>
      <c r="C2511" s="0" t="n">
        <v>68</v>
      </c>
      <c r="D2511" s="0" t="n">
        <v>111</v>
      </c>
      <c r="E2511" s="0" t="n">
        <v>31</v>
      </c>
      <c r="F2511" s="0" t="n">
        <v>41</v>
      </c>
      <c r="G2511" s="0" t="n">
        <v>9</v>
      </c>
      <c r="H2511" s="0" t="n">
        <v>7</v>
      </c>
      <c r="I2511" s="0" t="n">
        <v>0</v>
      </c>
      <c r="J2511" s="0" t="n">
        <v>1</v>
      </c>
      <c r="K2511" s="0" t="n">
        <f aca="false">VLOOKUP(A2511,'Team Data'!$A$1:$E$659,2,FALSE())</f>
        <v>0</v>
      </c>
      <c r="L2511" s="0" t="n">
        <f aca="false">VLOOKUP(A2511,'Team Data'!$A$1:$E$659,3,FALSE())</f>
        <v>3</v>
      </c>
      <c r="M2511" s="0" t="n">
        <f aca="false">VLOOKUP(B2511,'Team Data'!$A$1:$E$659,2,FALSE())</f>
        <v>28</v>
      </c>
      <c r="N2511" s="0" t="n">
        <f aca="false">VLOOKUP(B2511,'Team Data'!$A$1:$E$659,3,FALSE())</f>
        <v>7</v>
      </c>
      <c r="O2511" s="0" t="n">
        <f aca="false">VLOOKUP(A2511,'Team Data'!$A$1:$E$659,4,FALSE())</f>
        <v>60</v>
      </c>
      <c r="P2511" s="0" t="n">
        <f aca="false">VLOOKUP(A2511,'Team Data'!$A$1:$E$659,5,FALSE())</f>
        <v>38</v>
      </c>
      <c r="Q2511" s="0" t="n">
        <f aca="false">VLOOKUP(B2511,'Team Data'!$A$1:$E$659,4,FALSE())</f>
        <v>516</v>
      </c>
      <c r="R2511" s="0" t="n">
        <f aca="false">VLOOKUP(B2511,'Team Data'!$A$1:$E$659,5,FALSE())</f>
        <v>493</v>
      </c>
      <c r="S2511" s="0" t="n">
        <f aca="false">IF(I2511=1,(MIN(30,(C2511-D2511)))*(M2511/(M2511+N2511))*(Q2511/(Q2511+R2511)),(MAX(-30,(C2511-D2511)))*(N2511/(M2511+N2511))*(R2511/(R2511+Q2511)))</f>
        <v>-2.93161546085233</v>
      </c>
      <c r="T2511" s="0" t="n">
        <f aca="false">IF(J2511=1,(MIN(30,(D2511-C2511)))*(K2511/(K2511+L2511))*(O2511/(O2511+P2511)),(MAX(-30,(D2511-C2511)))*(L2511/(K2511+L2511))*(P2511/(P2511+O2511)))</f>
        <v>0</v>
      </c>
      <c r="U2511" s="7" t="n">
        <v>43099</v>
      </c>
    </row>
    <row r="2512" customFormat="false" ht="15" hidden="false" customHeight="false" outlineLevel="0" collapsed="false">
      <c r="A2512" s="0" t="s">
        <v>275</v>
      </c>
      <c r="B2512" s="0" t="s">
        <v>345</v>
      </c>
      <c r="C2512" s="0" t="n">
        <v>66</v>
      </c>
      <c r="D2512" s="0" t="n">
        <v>82</v>
      </c>
      <c r="E2512" s="0" t="n">
        <v>34</v>
      </c>
      <c r="F2512" s="0" t="n">
        <v>38</v>
      </c>
      <c r="G2512" s="0" t="n">
        <v>5</v>
      </c>
      <c r="H2512" s="0" t="n">
        <v>12</v>
      </c>
      <c r="I2512" s="0" t="n">
        <v>0</v>
      </c>
      <c r="J2512" s="0" t="n">
        <v>1</v>
      </c>
      <c r="K2512" s="0" t="n">
        <f aca="false">VLOOKUP(A2512,'Team Data'!$A$1:$E$659,2,FALSE())</f>
        <v>16</v>
      </c>
      <c r="L2512" s="0" t="n">
        <f aca="false">VLOOKUP(A2512,'Team Data'!$A$1:$E$659,3,FALSE())</f>
        <v>18</v>
      </c>
      <c r="M2512" s="0" t="n">
        <f aca="false">VLOOKUP(B2512,'Team Data'!$A$1:$E$659,2,FALSE())</f>
        <v>27</v>
      </c>
      <c r="N2512" s="0" t="n">
        <f aca="false">VLOOKUP(B2512,'Team Data'!$A$1:$E$659,3,FALSE())</f>
        <v>11</v>
      </c>
      <c r="O2512" s="0" t="n">
        <f aca="false">VLOOKUP(A2512,'Team Data'!$A$1:$E$659,4,FALSE())</f>
        <v>559</v>
      </c>
      <c r="P2512" s="0" t="n">
        <f aca="false">VLOOKUP(A2512,'Team Data'!$A$1:$E$659,5,FALSE())</f>
        <v>460</v>
      </c>
      <c r="Q2512" s="0" t="n">
        <f aca="false">VLOOKUP(B2512,'Team Data'!$A$1:$E$659,4,FALSE())</f>
        <v>718</v>
      </c>
      <c r="R2512" s="0" t="n">
        <f aca="false">VLOOKUP(B2512,'Team Data'!$A$1:$E$659,5,FALSE())</f>
        <v>515</v>
      </c>
      <c r="S2512" s="0" t="n">
        <f aca="false">IF(I2512=1,(MIN(30,(C2512-D2512)))*(M2512/(M2512+N2512))*(Q2512/(Q2512+R2512)),(MAX(-30,(C2512-D2512)))*(N2512/(M2512+N2512))*(R2512/(R2512+Q2512)))</f>
        <v>-1.93451999829257</v>
      </c>
      <c r="T2512" s="0" t="n">
        <f aca="false">IF(J2512=1,(MIN(30,(D2512-C2512)))*(K2512/(K2512+L2512))*(O2512/(O2512+P2512)),(MAX(-30,(D2512-C2512)))*(L2512/(K2512+L2512))*(P2512/(P2512+O2512)))</f>
        <v>4.13046239104081</v>
      </c>
      <c r="U2512" s="7" t="n">
        <v>43099</v>
      </c>
    </row>
    <row r="2513" customFormat="false" ht="15" hidden="false" customHeight="false" outlineLevel="0" collapsed="false">
      <c r="A2513" s="0" t="s">
        <v>689</v>
      </c>
      <c r="B2513" s="0" t="s">
        <v>201</v>
      </c>
      <c r="C2513" s="0" t="n">
        <v>50</v>
      </c>
      <c r="D2513" s="0" t="n">
        <v>99</v>
      </c>
      <c r="E2513" s="0" t="n">
        <v>25</v>
      </c>
      <c r="F2513" s="0" t="n">
        <v>44</v>
      </c>
      <c r="G2513" s="0" t="n">
        <v>15</v>
      </c>
      <c r="H2513" s="0" t="n">
        <v>13</v>
      </c>
      <c r="I2513" s="0" t="n">
        <v>0</v>
      </c>
      <c r="J2513" s="0" t="n">
        <v>1</v>
      </c>
      <c r="K2513" s="0" t="n">
        <f aca="false">VLOOKUP(A2513,'Team Data'!$A$1:$E$659,2,FALSE())</f>
        <v>0</v>
      </c>
      <c r="L2513" s="0" t="n">
        <f aca="false">VLOOKUP(A2513,'Team Data'!$A$1:$E$659,3,FALSE())</f>
        <v>1</v>
      </c>
      <c r="M2513" s="0" t="n">
        <f aca="false">VLOOKUP(B2513,'Team Data'!$A$1:$E$659,2,FALSE())</f>
        <v>15</v>
      </c>
      <c r="N2513" s="0" t="n">
        <f aca="false">VLOOKUP(B2513,'Team Data'!$A$1:$E$659,3,FALSE())</f>
        <v>17</v>
      </c>
      <c r="O2513" s="0" t="n">
        <f aca="false">VLOOKUP(A2513,'Team Data'!$A$1:$E$659,4,FALSE())</f>
        <v>15</v>
      </c>
      <c r="P2513" s="0" t="n">
        <f aca="false">VLOOKUP(A2513,'Team Data'!$A$1:$E$659,5,FALSE())</f>
        <v>17</v>
      </c>
      <c r="Q2513" s="0" t="n">
        <f aca="false">VLOOKUP(B2513,'Team Data'!$A$1:$E$659,4,FALSE())</f>
        <v>513</v>
      </c>
      <c r="R2513" s="0" t="n">
        <f aca="false">VLOOKUP(B2513,'Team Data'!$A$1:$E$659,5,FALSE())</f>
        <v>439</v>
      </c>
      <c r="S2513" s="0" t="n">
        <f aca="false">IF(I2513=1,(MIN(30,(C2513-D2513)))*(M2513/(M2513+N2513))*(Q2513/(Q2513+R2513)),(MAX(-30,(C2513-D2513)))*(N2513/(M2513+N2513))*(R2513/(R2513+Q2513)))</f>
        <v>-7.34933035714286</v>
      </c>
      <c r="T2513" s="0" t="n">
        <f aca="false">IF(J2513=1,(MIN(30,(D2513-C2513)))*(K2513/(K2513+L2513))*(O2513/(O2513+P2513)),(MAX(-30,(D2513-C2513)))*(L2513/(K2513+L2513))*(P2513/(P2513+O2513)))</f>
        <v>0</v>
      </c>
      <c r="U2513" s="7" t="n">
        <v>43099</v>
      </c>
    </row>
    <row r="2514" customFormat="false" ht="15" hidden="false" customHeight="false" outlineLevel="0" collapsed="false">
      <c r="A2514" s="0" t="s">
        <v>63</v>
      </c>
      <c r="B2514" s="0" t="s">
        <v>21</v>
      </c>
      <c r="C2514" s="0" t="n">
        <v>77</v>
      </c>
      <c r="D2514" s="0" t="n">
        <v>98</v>
      </c>
      <c r="E2514" s="0" t="n">
        <v>30</v>
      </c>
      <c r="F2514" s="0" t="n">
        <v>47</v>
      </c>
      <c r="G2514" s="0" t="n">
        <v>14</v>
      </c>
      <c r="H2514" s="0" t="n">
        <v>13</v>
      </c>
      <c r="I2514" s="0" t="n">
        <v>0</v>
      </c>
      <c r="J2514" s="0" t="n">
        <v>1</v>
      </c>
      <c r="K2514" s="0" t="n">
        <f aca="false">VLOOKUP(A2514,'Team Data'!$A$1:$E$659,2,FALSE())</f>
        <v>12</v>
      </c>
      <c r="L2514" s="0" t="n">
        <f aca="false">VLOOKUP(A2514,'Team Data'!$A$1:$E$659,3,FALSE())</f>
        <v>16</v>
      </c>
      <c r="M2514" s="0" t="n">
        <f aca="false">VLOOKUP(B2514,'Team Data'!$A$1:$E$659,2,FALSE())</f>
        <v>26</v>
      </c>
      <c r="N2514" s="0" t="n">
        <f aca="false">VLOOKUP(B2514,'Team Data'!$A$1:$E$659,3,FALSE())</f>
        <v>7</v>
      </c>
      <c r="O2514" s="0" t="n">
        <f aca="false">VLOOKUP(A2514,'Team Data'!$A$1:$E$659,4,FALSE())</f>
        <v>415</v>
      </c>
      <c r="P2514" s="0" t="n">
        <f aca="false">VLOOKUP(A2514,'Team Data'!$A$1:$E$659,5,FALSE())</f>
        <v>428</v>
      </c>
      <c r="Q2514" s="0" t="n">
        <f aca="false">VLOOKUP(B2514,'Team Data'!$A$1:$E$659,4,FALSE())</f>
        <v>619</v>
      </c>
      <c r="R2514" s="0" t="n">
        <f aca="false">VLOOKUP(B2514,'Team Data'!$A$1:$E$659,5,FALSE())</f>
        <v>468</v>
      </c>
      <c r="S2514" s="0" t="n">
        <f aca="false">IF(I2514=1,(MIN(30,(C2514-D2514)))*(M2514/(M2514+N2514))*(Q2514/(Q2514+R2514)),(MAX(-30,(C2514-D2514)))*(N2514/(M2514+N2514))*(R2514/(R2514+Q2514)))</f>
        <v>-1.91787237601405</v>
      </c>
      <c r="T2514" s="0" t="n">
        <f aca="false">IF(J2514=1,(MIN(30,(D2514-C2514)))*(K2514/(K2514+L2514))*(O2514/(O2514+P2514)),(MAX(-30,(D2514-C2514)))*(L2514/(K2514+L2514))*(P2514/(P2514+O2514)))</f>
        <v>4.43060498220641</v>
      </c>
      <c r="U2514" s="7" t="n">
        <v>43099</v>
      </c>
    </row>
    <row r="2515" customFormat="false" ht="15" hidden="false" customHeight="false" outlineLevel="0" collapsed="false">
      <c r="A2515" s="0" t="s">
        <v>118</v>
      </c>
      <c r="B2515" s="0" t="s">
        <v>352</v>
      </c>
      <c r="C2515" s="0" t="n">
        <v>52</v>
      </c>
      <c r="D2515" s="0" t="n">
        <v>60</v>
      </c>
      <c r="E2515" s="0" t="n">
        <v>29</v>
      </c>
      <c r="F2515" s="0" t="n">
        <v>38</v>
      </c>
      <c r="G2515" s="0" t="n">
        <v>17</v>
      </c>
      <c r="H2515" s="0" t="n">
        <v>20</v>
      </c>
      <c r="I2515" s="0" t="n">
        <v>0</v>
      </c>
      <c r="J2515" s="0" t="n">
        <v>1</v>
      </c>
      <c r="K2515" s="0" t="n">
        <f aca="false">VLOOKUP(A2515,'Team Data'!$A$1:$E$659,2,FALSE())</f>
        <v>11</v>
      </c>
      <c r="L2515" s="0" t="n">
        <f aca="false">VLOOKUP(A2515,'Team Data'!$A$1:$E$659,3,FALSE())</f>
        <v>19</v>
      </c>
      <c r="M2515" s="0" t="n">
        <f aca="false">VLOOKUP(B2515,'Team Data'!$A$1:$E$659,2,FALSE())</f>
        <v>25</v>
      </c>
      <c r="N2515" s="0" t="n">
        <f aca="false">VLOOKUP(B2515,'Team Data'!$A$1:$E$659,3,FALSE())</f>
        <v>10</v>
      </c>
      <c r="O2515" s="0" t="n">
        <f aca="false">VLOOKUP(A2515,'Team Data'!$A$1:$E$659,4,FALSE())</f>
        <v>459</v>
      </c>
      <c r="P2515" s="0" t="n">
        <f aca="false">VLOOKUP(A2515,'Team Data'!$A$1:$E$659,5,FALSE())</f>
        <v>467</v>
      </c>
      <c r="Q2515" s="0" t="n">
        <f aca="false">VLOOKUP(B2515,'Team Data'!$A$1:$E$659,4,FALSE())</f>
        <v>543</v>
      </c>
      <c r="R2515" s="0" t="n">
        <f aca="false">VLOOKUP(B2515,'Team Data'!$A$1:$E$659,5,FALSE())</f>
        <v>561</v>
      </c>
      <c r="S2515" s="0" t="n">
        <f aca="false">IF(I2515=1,(MIN(30,(C2515-D2515)))*(M2515/(M2515+N2515))*(Q2515/(Q2515+R2515)),(MAX(-30,(C2515-D2515)))*(N2515/(M2515+N2515))*(R2515/(R2515+Q2515)))</f>
        <v>-1.16149068322981</v>
      </c>
      <c r="T2515" s="0" t="n">
        <f aca="false">IF(J2515=1,(MIN(30,(D2515-C2515)))*(K2515/(K2515+L2515))*(O2515/(O2515+P2515)),(MAX(-30,(D2515-C2515)))*(L2515/(K2515+L2515))*(P2515/(P2515+O2515)))</f>
        <v>1.45399568034557</v>
      </c>
      <c r="U2515" s="7" t="n">
        <v>43099</v>
      </c>
    </row>
    <row r="2516" customFormat="false" ht="15" hidden="false" customHeight="false" outlineLevel="0" collapsed="false">
      <c r="A2516" s="0" t="s">
        <v>690</v>
      </c>
      <c r="B2516" s="0" t="s">
        <v>28</v>
      </c>
      <c r="C2516" s="0" t="n">
        <v>65</v>
      </c>
      <c r="D2516" s="0" t="n">
        <v>113</v>
      </c>
      <c r="E2516" s="0" t="n">
        <v>29</v>
      </c>
      <c r="F2516" s="0" t="n">
        <v>39</v>
      </c>
      <c r="G2516" s="0" t="n">
        <v>21</v>
      </c>
      <c r="H2516" s="0" t="n">
        <v>14</v>
      </c>
      <c r="I2516" s="0" t="n">
        <v>0</v>
      </c>
      <c r="J2516" s="0" t="n">
        <v>1</v>
      </c>
      <c r="K2516" s="0" t="n">
        <f aca="false">VLOOKUP(A2516,'Team Data'!$A$1:$E$659,2,FALSE())</f>
        <v>0</v>
      </c>
      <c r="L2516" s="0" t="n">
        <f aca="false">VLOOKUP(A2516,'Team Data'!$A$1:$E$659,3,FALSE())</f>
        <v>1</v>
      </c>
      <c r="M2516" s="0" t="n">
        <f aca="false">VLOOKUP(B2516,'Team Data'!$A$1:$E$659,2,FALSE())</f>
        <v>11</v>
      </c>
      <c r="N2516" s="0" t="n">
        <f aca="false">VLOOKUP(B2516,'Team Data'!$A$1:$E$659,3,FALSE())</f>
        <v>20</v>
      </c>
      <c r="O2516" s="0" t="n">
        <f aca="false">VLOOKUP(A2516,'Team Data'!$A$1:$E$659,4,FALSE())</f>
        <v>11</v>
      </c>
      <c r="P2516" s="0" t="n">
        <f aca="false">VLOOKUP(A2516,'Team Data'!$A$1:$E$659,5,FALSE())</f>
        <v>20</v>
      </c>
      <c r="Q2516" s="0" t="n">
        <f aca="false">VLOOKUP(B2516,'Team Data'!$A$1:$E$659,4,FALSE())</f>
        <v>444</v>
      </c>
      <c r="R2516" s="0" t="n">
        <f aca="false">VLOOKUP(B2516,'Team Data'!$A$1:$E$659,5,FALSE())</f>
        <v>493</v>
      </c>
      <c r="S2516" s="0" t="n">
        <f aca="false">IF(I2516=1,(MIN(30,(C2516-D2516)))*(M2516/(M2516+N2516))*(Q2516/(Q2516+R2516)),(MAX(-30,(C2516-D2516)))*(N2516/(M2516+N2516))*(R2516/(R2516+Q2516)))</f>
        <v>-10.1834957138431</v>
      </c>
      <c r="T2516" s="0" t="n">
        <f aca="false">IF(J2516=1,(MIN(30,(D2516-C2516)))*(K2516/(K2516+L2516))*(O2516/(O2516+P2516)),(MAX(-30,(D2516-C2516)))*(L2516/(K2516+L2516))*(P2516/(P2516+O2516)))</f>
        <v>0</v>
      </c>
      <c r="U2516" s="7" t="n">
        <v>43099</v>
      </c>
    </row>
    <row r="2517" customFormat="false" ht="15" hidden="false" customHeight="false" outlineLevel="0" collapsed="false">
      <c r="A2517" s="0" t="s">
        <v>252</v>
      </c>
      <c r="B2517" s="0" t="s">
        <v>23</v>
      </c>
      <c r="C2517" s="0" t="n">
        <v>74</v>
      </c>
      <c r="D2517" s="0" t="n">
        <v>64</v>
      </c>
      <c r="E2517" s="0" t="n">
        <v>36</v>
      </c>
      <c r="F2517" s="0" t="n">
        <v>30</v>
      </c>
      <c r="G2517" s="0" t="n">
        <v>15</v>
      </c>
      <c r="H2517" s="0" t="n">
        <v>12</v>
      </c>
      <c r="I2517" s="0" t="n">
        <v>1</v>
      </c>
      <c r="J2517" s="0" t="n">
        <v>0</v>
      </c>
      <c r="K2517" s="0" t="n">
        <f aca="false">VLOOKUP(A2517,'Team Data'!$A$1:$E$659,2,FALSE())</f>
        <v>30</v>
      </c>
      <c r="L2517" s="0" t="n">
        <f aca="false">VLOOKUP(A2517,'Team Data'!$A$1:$E$659,3,FALSE())</f>
        <v>6</v>
      </c>
      <c r="M2517" s="0" t="n">
        <f aca="false">VLOOKUP(B2517,'Team Data'!$A$1:$E$659,2,FALSE())</f>
        <v>24</v>
      </c>
      <c r="N2517" s="0" t="n">
        <f aca="false">VLOOKUP(B2517,'Team Data'!$A$1:$E$659,3,FALSE())</f>
        <v>11</v>
      </c>
      <c r="O2517" s="0" t="n">
        <f aca="false">VLOOKUP(A2517,'Team Data'!$A$1:$E$659,4,FALSE())</f>
        <v>602</v>
      </c>
      <c r="P2517" s="0" t="n">
        <f aca="false">VLOOKUP(A2517,'Team Data'!$A$1:$E$659,5,FALSE())</f>
        <v>592</v>
      </c>
      <c r="Q2517" s="0" t="n">
        <f aca="false">VLOOKUP(B2517,'Team Data'!$A$1:$E$659,4,FALSE())</f>
        <v>633</v>
      </c>
      <c r="R2517" s="0" t="n">
        <f aca="false">VLOOKUP(B2517,'Team Data'!$A$1:$E$659,5,FALSE())</f>
        <v>543</v>
      </c>
      <c r="S2517" s="0" t="n">
        <f aca="false">IF(I2517=1,(MIN(30,(C2517-D2517)))*(M2517/(M2517+N2517))*(Q2517/(Q2517+R2517)),(MAX(-30,(C2517-D2517)))*(N2517/(M2517+N2517))*(R2517/(R2517+Q2517)))</f>
        <v>3.69096209912536</v>
      </c>
      <c r="T2517" s="0" t="n">
        <f aca="false">IF(J2517=1,(MIN(30,(D2517-C2517)))*(K2517/(K2517+L2517))*(O2517/(O2517+P2517)),(MAX(-30,(D2517-C2517)))*(L2517/(K2517+L2517))*(P2517/(P2517+O2517)))</f>
        <v>-0.826353992183138</v>
      </c>
      <c r="U2517" s="7" t="n">
        <v>43099</v>
      </c>
    </row>
    <row r="2518" customFormat="false" ht="15" hidden="false" customHeight="false" outlineLevel="0" collapsed="false">
      <c r="A2518" s="0" t="s">
        <v>227</v>
      </c>
      <c r="B2518" s="0" t="s">
        <v>256</v>
      </c>
      <c r="C2518" s="0" t="n">
        <v>66</v>
      </c>
      <c r="D2518" s="0" t="n">
        <v>74</v>
      </c>
      <c r="E2518" s="0" t="n">
        <v>41</v>
      </c>
      <c r="F2518" s="0" t="n">
        <v>37</v>
      </c>
      <c r="G2518" s="0" t="n">
        <v>11</v>
      </c>
      <c r="H2518" s="0" t="n">
        <v>12</v>
      </c>
      <c r="I2518" s="0" t="n">
        <v>0</v>
      </c>
      <c r="J2518" s="0" t="n">
        <v>1</v>
      </c>
      <c r="K2518" s="0" t="n">
        <f aca="false">VLOOKUP(A2518,'Team Data'!$A$1:$E$659,2,FALSE())</f>
        <v>6</v>
      </c>
      <c r="L2518" s="0" t="n">
        <f aca="false">VLOOKUP(A2518,'Team Data'!$A$1:$E$659,3,FALSE())</f>
        <v>26</v>
      </c>
      <c r="M2518" s="0" t="n">
        <f aca="false">VLOOKUP(B2518,'Team Data'!$A$1:$E$659,2,FALSE())</f>
        <v>20</v>
      </c>
      <c r="N2518" s="0" t="n">
        <f aca="false">VLOOKUP(B2518,'Team Data'!$A$1:$E$659,3,FALSE())</f>
        <v>14</v>
      </c>
      <c r="O2518" s="0" t="n">
        <f aca="false">VLOOKUP(A2518,'Team Data'!$A$1:$E$659,4,FALSE())</f>
        <v>578</v>
      </c>
      <c r="P2518" s="0" t="n">
        <f aca="false">VLOOKUP(A2518,'Team Data'!$A$1:$E$659,5,FALSE())</f>
        <v>464</v>
      </c>
      <c r="Q2518" s="0" t="n">
        <f aca="false">VLOOKUP(B2518,'Team Data'!$A$1:$E$659,4,FALSE())</f>
        <v>587</v>
      </c>
      <c r="R2518" s="0" t="n">
        <f aca="false">VLOOKUP(B2518,'Team Data'!$A$1:$E$659,5,FALSE())</f>
        <v>530</v>
      </c>
      <c r="S2518" s="0" t="n">
        <f aca="false">IF(I2518=1,(MIN(30,(C2518-D2518)))*(M2518/(M2518+N2518))*(Q2518/(Q2518+R2518)),(MAX(-30,(C2518-D2518)))*(N2518/(M2518+N2518))*(R2518/(R2518+Q2518)))</f>
        <v>-1.56301016377903</v>
      </c>
      <c r="T2518" s="0" t="n">
        <f aca="false">IF(J2518=1,(MIN(30,(D2518-C2518)))*(K2518/(K2518+L2518))*(O2518/(O2518+P2518)),(MAX(-30,(D2518-C2518)))*(L2518/(K2518+L2518))*(P2518/(P2518+O2518)))</f>
        <v>0.832053742802303</v>
      </c>
      <c r="U2518" s="7" t="n">
        <v>43099</v>
      </c>
    </row>
    <row r="2519" customFormat="false" ht="15" hidden="false" customHeight="false" outlineLevel="0" collapsed="false">
      <c r="A2519" s="0" t="s">
        <v>250</v>
      </c>
      <c r="B2519" s="0" t="s">
        <v>98</v>
      </c>
      <c r="C2519" s="0" t="n">
        <v>64</v>
      </c>
      <c r="D2519" s="0" t="n">
        <v>70</v>
      </c>
      <c r="E2519" s="0" t="n">
        <v>33</v>
      </c>
      <c r="F2519" s="0" t="n">
        <v>39</v>
      </c>
      <c r="G2519" s="0" t="n">
        <v>10</v>
      </c>
      <c r="H2519" s="0" t="n">
        <v>16</v>
      </c>
      <c r="I2519" s="0" t="n">
        <v>0</v>
      </c>
      <c r="J2519" s="0" t="n">
        <v>1</v>
      </c>
      <c r="K2519" s="0" t="n">
        <f aca="false">VLOOKUP(A2519,'Team Data'!$A$1:$E$659,2,FALSE())</f>
        <v>16</v>
      </c>
      <c r="L2519" s="0" t="n">
        <f aca="false">VLOOKUP(A2519,'Team Data'!$A$1:$E$659,3,FALSE())</f>
        <v>16</v>
      </c>
      <c r="M2519" s="0" t="n">
        <f aca="false">VLOOKUP(B2519,'Team Data'!$A$1:$E$659,2,FALSE())</f>
        <v>15</v>
      </c>
      <c r="N2519" s="0" t="n">
        <f aca="false">VLOOKUP(B2519,'Team Data'!$A$1:$E$659,3,FALSE())</f>
        <v>18</v>
      </c>
      <c r="O2519" s="0" t="n">
        <f aca="false">VLOOKUP(A2519,'Team Data'!$A$1:$E$659,4,FALSE())</f>
        <v>549</v>
      </c>
      <c r="P2519" s="0" t="n">
        <f aca="false">VLOOKUP(A2519,'Team Data'!$A$1:$E$659,5,FALSE())</f>
        <v>500</v>
      </c>
      <c r="Q2519" s="0" t="n">
        <f aca="false">VLOOKUP(B2519,'Team Data'!$A$1:$E$659,4,FALSE())</f>
        <v>568</v>
      </c>
      <c r="R2519" s="0" t="n">
        <f aca="false">VLOOKUP(B2519,'Team Data'!$A$1:$E$659,5,FALSE())</f>
        <v>506</v>
      </c>
      <c r="S2519" s="0" t="n">
        <f aca="false">IF(I2519=1,(MIN(30,(C2519-D2519)))*(M2519/(M2519+N2519))*(Q2519/(Q2519+R2519)),(MAX(-30,(C2519-D2519)))*(N2519/(M2519+N2519))*(R2519/(R2519+Q2519)))</f>
        <v>-1.54189944134078</v>
      </c>
      <c r="T2519" s="0" t="n">
        <f aca="false">IF(J2519=1,(MIN(30,(D2519-C2519)))*(K2519/(K2519+L2519))*(O2519/(O2519+P2519)),(MAX(-30,(D2519-C2519)))*(L2519/(K2519+L2519))*(P2519/(P2519+O2519)))</f>
        <v>1.57006673021926</v>
      </c>
      <c r="U2519" s="7" t="n">
        <v>43099</v>
      </c>
    </row>
    <row r="2520" customFormat="false" ht="15" hidden="false" customHeight="false" outlineLevel="0" collapsed="false">
      <c r="A2520" s="0" t="s">
        <v>299</v>
      </c>
      <c r="B2520" s="0" t="s">
        <v>49</v>
      </c>
      <c r="C2520" s="0" t="n">
        <v>62</v>
      </c>
      <c r="D2520" s="0" t="n">
        <v>73</v>
      </c>
      <c r="E2520" s="0" t="n">
        <v>30</v>
      </c>
      <c r="F2520" s="0" t="n">
        <v>28</v>
      </c>
      <c r="G2520" s="0" t="n">
        <v>11</v>
      </c>
      <c r="H2520" s="0" t="n">
        <v>11</v>
      </c>
      <c r="I2520" s="0" t="n">
        <v>0</v>
      </c>
      <c r="J2520" s="0" t="n">
        <v>1</v>
      </c>
      <c r="K2520" s="0" t="n">
        <f aca="false">VLOOKUP(A2520,'Team Data'!$A$1:$E$659,2,FALSE())</f>
        <v>18</v>
      </c>
      <c r="L2520" s="0" t="n">
        <f aca="false">VLOOKUP(A2520,'Team Data'!$A$1:$E$659,3,FALSE())</f>
        <v>14</v>
      </c>
      <c r="M2520" s="0" t="n">
        <f aca="false">VLOOKUP(B2520,'Team Data'!$A$1:$E$659,2,FALSE())</f>
        <v>26</v>
      </c>
      <c r="N2520" s="0" t="n">
        <f aca="false">VLOOKUP(B2520,'Team Data'!$A$1:$E$659,3,FALSE())</f>
        <v>8</v>
      </c>
      <c r="O2520" s="0" t="n">
        <f aca="false">VLOOKUP(A2520,'Team Data'!$A$1:$E$659,4,FALSE())</f>
        <v>500</v>
      </c>
      <c r="P2520" s="0" t="n">
        <f aca="false">VLOOKUP(A2520,'Team Data'!$A$1:$E$659,5,FALSE())</f>
        <v>469</v>
      </c>
      <c r="Q2520" s="0" t="n">
        <f aca="false">VLOOKUP(B2520,'Team Data'!$A$1:$E$659,4,FALSE())</f>
        <v>508</v>
      </c>
      <c r="R2520" s="0" t="n">
        <f aca="false">VLOOKUP(B2520,'Team Data'!$A$1:$E$659,5,FALSE())</f>
        <v>524</v>
      </c>
      <c r="S2520" s="0" t="n">
        <f aca="false">IF(I2520=1,(MIN(30,(C2520-D2520)))*(M2520/(M2520+N2520))*(Q2520/(Q2520+R2520)),(MAX(-30,(C2520-D2520)))*(N2520/(M2520+N2520))*(R2520/(R2520+Q2520)))</f>
        <v>-1.31418148654811</v>
      </c>
      <c r="T2520" s="0" t="n">
        <f aca="false">IF(J2520=1,(MIN(30,(D2520-C2520)))*(K2520/(K2520+L2520))*(O2520/(O2520+P2520)),(MAX(-30,(D2520-C2520)))*(L2520/(K2520+L2520))*(P2520/(P2520+O2520)))</f>
        <v>3.19272445820433</v>
      </c>
      <c r="U2520" s="7" t="n">
        <v>43099</v>
      </c>
    </row>
    <row r="2521" customFormat="false" ht="15" hidden="false" customHeight="false" outlineLevel="0" collapsed="false">
      <c r="A2521" s="0" t="s">
        <v>167</v>
      </c>
      <c r="B2521" s="0" t="s">
        <v>228</v>
      </c>
      <c r="C2521" s="0" t="n">
        <v>67</v>
      </c>
      <c r="D2521" s="0" t="n">
        <v>53</v>
      </c>
      <c r="E2521" s="0" t="n">
        <v>31</v>
      </c>
      <c r="F2521" s="0" t="n">
        <v>23</v>
      </c>
      <c r="G2521" s="0" t="n">
        <v>15</v>
      </c>
      <c r="H2521" s="0" t="n">
        <v>19</v>
      </c>
      <c r="I2521" s="0" t="n">
        <v>1</v>
      </c>
      <c r="J2521" s="0" t="n">
        <v>0</v>
      </c>
      <c r="K2521" s="0" t="n">
        <f aca="false">VLOOKUP(A2521,'Team Data'!$A$1:$E$659,2,FALSE())</f>
        <v>22</v>
      </c>
      <c r="L2521" s="0" t="n">
        <f aca="false">VLOOKUP(A2521,'Team Data'!$A$1:$E$659,3,FALSE())</f>
        <v>10</v>
      </c>
      <c r="M2521" s="0" t="n">
        <f aca="false">VLOOKUP(B2521,'Team Data'!$A$1:$E$659,2,FALSE())</f>
        <v>8</v>
      </c>
      <c r="N2521" s="0" t="n">
        <f aca="false">VLOOKUP(B2521,'Team Data'!$A$1:$E$659,3,FALSE())</f>
        <v>23</v>
      </c>
      <c r="O2521" s="0" t="n">
        <f aca="false">VLOOKUP(A2521,'Team Data'!$A$1:$E$659,4,FALSE())</f>
        <v>612</v>
      </c>
      <c r="P2521" s="0" t="n">
        <f aca="false">VLOOKUP(A2521,'Team Data'!$A$1:$E$659,5,FALSE())</f>
        <v>453</v>
      </c>
      <c r="Q2521" s="0" t="n">
        <f aca="false">VLOOKUP(B2521,'Team Data'!$A$1:$E$659,4,FALSE())</f>
        <v>632</v>
      </c>
      <c r="R2521" s="0" t="n">
        <f aca="false">VLOOKUP(B2521,'Team Data'!$A$1:$E$659,5,FALSE())</f>
        <v>404</v>
      </c>
      <c r="S2521" s="0" t="n">
        <f aca="false">IF(I2521=1,(MIN(30,(C2521-D2521)))*(M2521/(M2521+N2521))*(Q2521/(Q2521+R2521)),(MAX(-30,(C2521-D2521)))*(N2521/(M2521+N2521))*(R2521/(R2521+Q2521)))</f>
        <v>2.20401046207498</v>
      </c>
      <c r="T2521" s="0" t="n">
        <f aca="false">IF(J2521=1,(MIN(30,(D2521-C2521)))*(K2521/(K2521+L2521))*(O2521/(O2521+P2521)),(MAX(-30,(D2521-C2521)))*(L2521/(K2521+L2521))*(P2521/(P2521+O2521)))</f>
        <v>-1.86091549295775</v>
      </c>
      <c r="U2521" s="7" t="n">
        <v>43099</v>
      </c>
    </row>
    <row r="2522" customFormat="false" ht="15" hidden="false" customHeight="false" outlineLevel="0" collapsed="false">
      <c r="A2522" s="0" t="s">
        <v>334</v>
      </c>
      <c r="B2522" s="0" t="s">
        <v>38</v>
      </c>
      <c r="C2522" s="0" t="n">
        <v>93</v>
      </c>
      <c r="D2522" s="0" t="n">
        <v>101</v>
      </c>
      <c r="E2522" s="0" t="n">
        <v>26</v>
      </c>
      <c r="F2522" s="0" t="n">
        <v>37</v>
      </c>
      <c r="G2522" s="0" t="n">
        <v>4</v>
      </c>
      <c r="H2522" s="0" t="n">
        <v>13</v>
      </c>
      <c r="I2522" s="0" t="n">
        <v>0</v>
      </c>
      <c r="J2522" s="0" t="n">
        <v>1</v>
      </c>
      <c r="K2522" s="0" t="n">
        <f aca="false">VLOOKUP(A2522,'Team Data'!$A$1:$E$659,2,FALSE())</f>
        <v>36</v>
      </c>
      <c r="L2522" s="0" t="n">
        <f aca="false">VLOOKUP(A2522,'Team Data'!$A$1:$E$659,3,FALSE())</f>
        <v>4</v>
      </c>
      <c r="M2522" s="0" t="n">
        <f aca="false">VLOOKUP(B2522,'Team Data'!$A$1:$E$659,2,FALSE())</f>
        <v>21</v>
      </c>
      <c r="N2522" s="0" t="n">
        <f aca="false">VLOOKUP(B2522,'Team Data'!$A$1:$E$659,3,FALSE())</f>
        <v>14</v>
      </c>
      <c r="O2522" s="0" t="n">
        <f aca="false">VLOOKUP(A2522,'Team Data'!$A$1:$E$659,4,FALSE())</f>
        <v>804</v>
      </c>
      <c r="P2522" s="0" t="n">
        <f aca="false">VLOOKUP(A2522,'Team Data'!$A$1:$E$659,5,FALSE())</f>
        <v>530</v>
      </c>
      <c r="Q2522" s="0" t="n">
        <f aca="false">VLOOKUP(B2522,'Team Data'!$A$1:$E$659,4,FALSE())</f>
        <v>713</v>
      </c>
      <c r="R2522" s="0" t="n">
        <f aca="false">VLOOKUP(B2522,'Team Data'!$A$1:$E$659,5,FALSE())</f>
        <v>450</v>
      </c>
      <c r="S2522" s="0" t="n">
        <f aca="false">IF(I2522=1,(MIN(30,(C2522-D2522)))*(M2522/(M2522+N2522))*(Q2522/(Q2522+R2522)),(MAX(-30,(C2522-D2522)))*(N2522/(M2522+N2522))*(R2522/(R2522+Q2522)))</f>
        <v>-1.23817712811694</v>
      </c>
      <c r="T2522" s="0" t="n">
        <f aca="false">IF(J2522=1,(MIN(30,(D2522-C2522)))*(K2522/(K2522+L2522))*(O2522/(O2522+P2522)),(MAX(-30,(D2522-C2522)))*(L2522/(K2522+L2522))*(P2522/(P2522+O2522)))</f>
        <v>4.33943028485757</v>
      </c>
      <c r="U2522" s="7" t="n">
        <v>43099</v>
      </c>
    </row>
    <row r="2523" customFormat="false" ht="15" hidden="false" customHeight="false" outlineLevel="0" collapsed="false">
      <c r="A2523" s="0" t="s">
        <v>204</v>
      </c>
      <c r="B2523" s="0" t="s">
        <v>132</v>
      </c>
      <c r="C2523" s="0" t="n">
        <v>81</v>
      </c>
      <c r="D2523" s="0" t="n">
        <v>70</v>
      </c>
      <c r="E2523" s="0" t="n">
        <v>37</v>
      </c>
      <c r="F2523" s="0" t="n">
        <v>31</v>
      </c>
      <c r="G2523" s="0" t="n">
        <v>15</v>
      </c>
      <c r="H2523" s="0" t="n">
        <v>8</v>
      </c>
      <c r="I2523" s="0" t="n">
        <v>1</v>
      </c>
      <c r="J2523" s="0" t="n">
        <v>0</v>
      </c>
      <c r="K2523" s="0" t="n">
        <f aca="false">VLOOKUP(A2523,'Team Data'!$A$1:$E$659,2,FALSE())</f>
        <v>23</v>
      </c>
      <c r="L2523" s="0" t="n">
        <f aca="false">VLOOKUP(A2523,'Team Data'!$A$1:$E$659,3,FALSE())</f>
        <v>10</v>
      </c>
      <c r="M2523" s="0" t="n">
        <f aca="false">VLOOKUP(B2523,'Team Data'!$A$1:$E$659,2,FALSE())</f>
        <v>10</v>
      </c>
      <c r="N2523" s="0" t="n">
        <f aca="false">VLOOKUP(B2523,'Team Data'!$A$1:$E$659,3,FALSE())</f>
        <v>22</v>
      </c>
      <c r="O2523" s="0" t="n">
        <f aca="false">VLOOKUP(A2523,'Team Data'!$A$1:$E$659,4,FALSE())</f>
        <v>563</v>
      </c>
      <c r="P2523" s="0" t="n">
        <f aca="false">VLOOKUP(A2523,'Team Data'!$A$1:$E$659,5,FALSE())</f>
        <v>481</v>
      </c>
      <c r="Q2523" s="0" t="n">
        <f aca="false">VLOOKUP(B2523,'Team Data'!$A$1:$E$659,4,FALSE())</f>
        <v>532</v>
      </c>
      <c r="R2523" s="0" t="n">
        <f aca="false">VLOOKUP(B2523,'Team Data'!$A$1:$E$659,5,FALSE())</f>
        <v>476</v>
      </c>
      <c r="S2523" s="0" t="n">
        <f aca="false">IF(I2523=1,(MIN(30,(C2523-D2523)))*(M2523/(M2523+N2523))*(Q2523/(Q2523+R2523)),(MAX(-30,(C2523-D2523)))*(N2523/(M2523+N2523))*(R2523/(R2523+Q2523)))</f>
        <v>1.81423611111111</v>
      </c>
      <c r="T2523" s="0" t="n">
        <f aca="false">IF(J2523=1,(MIN(30,(D2523-C2523)))*(K2523/(K2523+L2523))*(O2523/(O2523+P2523)),(MAX(-30,(D2523-C2523)))*(L2523/(K2523+L2523))*(P2523/(P2523+O2523)))</f>
        <v>-1.53575989782886</v>
      </c>
      <c r="U2523" s="7" t="n">
        <v>43099</v>
      </c>
    </row>
    <row r="2524" customFormat="false" ht="15" hidden="false" customHeight="false" outlineLevel="0" collapsed="false">
      <c r="A2524" s="0" t="s">
        <v>307</v>
      </c>
      <c r="B2524" s="0" t="s">
        <v>262</v>
      </c>
      <c r="C2524" s="0" t="n">
        <v>71</v>
      </c>
      <c r="D2524" s="0" t="n">
        <v>95</v>
      </c>
      <c r="E2524" s="0" t="n">
        <v>36</v>
      </c>
      <c r="F2524" s="0" t="n">
        <v>35</v>
      </c>
      <c r="G2524" s="0" t="n">
        <v>15</v>
      </c>
      <c r="H2524" s="0" t="n">
        <v>12</v>
      </c>
      <c r="I2524" s="0" t="n">
        <v>0</v>
      </c>
      <c r="J2524" s="0" t="n">
        <v>1</v>
      </c>
      <c r="K2524" s="0" t="n">
        <f aca="false">VLOOKUP(A2524,'Team Data'!$A$1:$E$659,2,FALSE())</f>
        <v>9</v>
      </c>
      <c r="L2524" s="0" t="n">
        <f aca="false">VLOOKUP(A2524,'Team Data'!$A$1:$E$659,3,FALSE())</f>
        <v>22</v>
      </c>
      <c r="M2524" s="0" t="n">
        <f aca="false">VLOOKUP(B2524,'Team Data'!$A$1:$E$659,2,FALSE())</f>
        <v>20</v>
      </c>
      <c r="N2524" s="0" t="n">
        <f aca="false">VLOOKUP(B2524,'Team Data'!$A$1:$E$659,3,FALSE())</f>
        <v>14</v>
      </c>
      <c r="O2524" s="0" t="n">
        <f aca="false">VLOOKUP(A2524,'Team Data'!$A$1:$E$659,4,FALSE())</f>
        <v>491</v>
      </c>
      <c r="P2524" s="0" t="n">
        <f aca="false">VLOOKUP(A2524,'Team Data'!$A$1:$E$659,5,FALSE())</f>
        <v>453</v>
      </c>
      <c r="Q2524" s="0" t="n">
        <f aca="false">VLOOKUP(B2524,'Team Data'!$A$1:$E$659,4,FALSE())</f>
        <v>507</v>
      </c>
      <c r="R2524" s="0" t="n">
        <f aca="false">VLOOKUP(B2524,'Team Data'!$A$1:$E$659,5,FALSE())</f>
        <v>501</v>
      </c>
      <c r="S2524" s="0" t="n">
        <f aca="false">IF(I2524=1,(MIN(30,(C2524-D2524)))*(M2524/(M2524+N2524))*(Q2524/(Q2524+R2524)),(MAX(-30,(C2524-D2524)))*(N2524/(M2524+N2524))*(R2524/(R2524+Q2524)))</f>
        <v>-4.91176470588235</v>
      </c>
      <c r="T2524" s="0" t="n">
        <f aca="false">IF(J2524=1,(MIN(30,(D2524-C2524)))*(K2524/(K2524+L2524))*(O2524/(O2524+P2524)),(MAX(-30,(D2524-C2524)))*(L2524/(K2524+L2524))*(P2524/(P2524+O2524)))</f>
        <v>3.62411153635867</v>
      </c>
      <c r="U2524" s="7" t="n">
        <v>43099</v>
      </c>
    </row>
    <row r="2525" customFormat="false" ht="15" hidden="false" customHeight="false" outlineLevel="0" collapsed="false">
      <c r="A2525" s="0" t="s">
        <v>97</v>
      </c>
      <c r="B2525" s="0" t="s">
        <v>239</v>
      </c>
      <c r="C2525" s="0" t="n">
        <v>64</v>
      </c>
      <c r="D2525" s="0" t="n">
        <v>83</v>
      </c>
      <c r="E2525" s="0" t="n">
        <v>39</v>
      </c>
      <c r="F2525" s="0" t="n">
        <v>44</v>
      </c>
      <c r="G2525" s="0" t="n">
        <v>13</v>
      </c>
      <c r="H2525" s="0" t="n">
        <v>8</v>
      </c>
      <c r="I2525" s="0" t="n">
        <v>0</v>
      </c>
      <c r="J2525" s="0" t="n">
        <v>1</v>
      </c>
      <c r="K2525" s="0" t="n">
        <f aca="false">VLOOKUP(A2525,'Team Data'!$A$1:$E$659,2,FALSE())</f>
        <v>16</v>
      </c>
      <c r="L2525" s="0" t="n">
        <f aca="false">VLOOKUP(A2525,'Team Data'!$A$1:$E$659,3,FALSE())</f>
        <v>17</v>
      </c>
      <c r="M2525" s="0" t="n">
        <f aca="false">VLOOKUP(B2525,'Team Data'!$A$1:$E$659,2,FALSE())</f>
        <v>26</v>
      </c>
      <c r="N2525" s="0" t="n">
        <f aca="false">VLOOKUP(B2525,'Team Data'!$A$1:$E$659,3,FALSE())</f>
        <v>8</v>
      </c>
      <c r="O2525" s="0" t="n">
        <f aca="false">VLOOKUP(A2525,'Team Data'!$A$1:$E$659,4,FALSE())</f>
        <v>539</v>
      </c>
      <c r="P2525" s="0" t="n">
        <f aca="false">VLOOKUP(A2525,'Team Data'!$A$1:$E$659,5,FALSE())</f>
        <v>535</v>
      </c>
      <c r="Q2525" s="0" t="n">
        <f aca="false">VLOOKUP(B2525,'Team Data'!$A$1:$E$659,4,FALSE())</f>
        <v>627</v>
      </c>
      <c r="R2525" s="0" t="n">
        <f aca="false">VLOOKUP(B2525,'Team Data'!$A$1:$E$659,5,FALSE())</f>
        <v>488</v>
      </c>
      <c r="S2525" s="0" t="n">
        <f aca="false">IF(I2525=1,(MIN(30,(C2525-D2525)))*(M2525/(M2525+N2525))*(Q2525/(Q2525+R2525)),(MAX(-30,(C2525-D2525)))*(N2525/(M2525+N2525))*(R2525/(R2525+Q2525)))</f>
        <v>-1.95663413347402</v>
      </c>
      <c r="T2525" s="0" t="n">
        <f aca="false">IF(J2525=1,(MIN(30,(D2525-C2525)))*(K2525/(K2525+L2525))*(O2525/(O2525+P2525)),(MAX(-30,(D2525-C2525)))*(L2525/(K2525+L2525))*(P2525/(P2525+O2525)))</f>
        <v>4.62321539416512</v>
      </c>
      <c r="U2525" s="7" t="n">
        <v>43099</v>
      </c>
    </row>
    <row r="2526" customFormat="false" ht="15" hidden="false" customHeight="false" outlineLevel="0" collapsed="false">
      <c r="A2526" s="0" t="s">
        <v>67</v>
      </c>
      <c r="B2526" s="0" t="s">
        <v>76</v>
      </c>
      <c r="C2526" s="0" t="n">
        <v>62</v>
      </c>
      <c r="D2526" s="0" t="n">
        <v>70</v>
      </c>
      <c r="E2526" s="0" t="n">
        <v>34</v>
      </c>
      <c r="F2526" s="0" t="n">
        <v>36</v>
      </c>
      <c r="G2526" s="0" t="n">
        <v>8</v>
      </c>
      <c r="H2526" s="0" t="n">
        <v>15</v>
      </c>
      <c r="I2526" s="0" t="n">
        <v>0</v>
      </c>
      <c r="J2526" s="0" t="n">
        <v>1</v>
      </c>
      <c r="K2526" s="0" t="n">
        <f aca="false">VLOOKUP(A2526,'Team Data'!$A$1:$E$659,2,FALSE())</f>
        <v>14</v>
      </c>
      <c r="L2526" s="0" t="n">
        <f aca="false">VLOOKUP(A2526,'Team Data'!$A$1:$E$659,3,FALSE())</f>
        <v>17</v>
      </c>
      <c r="M2526" s="0" t="n">
        <f aca="false">VLOOKUP(B2526,'Team Data'!$A$1:$E$659,2,FALSE())</f>
        <v>16</v>
      </c>
      <c r="N2526" s="0" t="n">
        <f aca="false">VLOOKUP(B2526,'Team Data'!$A$1:$E$659,3,FALSE())</f>
        <v>16</v>
      </c>
      <c r="O2526" s="0" t="n">
        <f aca="false">VLOOKUP(A2526,'Team Data'!$A$1:$E$659,4,FALSE())</f>
        <v>586</v>
      </c>
      <c r="P2526" s="0" t="n">
        <f aca="false">VLOOKUP(A2526,'Team Data'!$A$1:$E$659,5,FALSE())</f>
        <v>427</v>
      </c>
      <c r="Q2526" s="0" t="n">
        <f aca="false">VLOOKUP(B2526,'Team Data'!$A$1:$E$659,4,FALSE())</f>
        <v>473</v>
      </c>
      <c r="R2526" s="0" t="n">
        <f aca="false">VLOOKUP(B2526,'Team Data'!$A$1:$E$659,5,FALSE())</f>
        <v>561</v>
      </c>
      <c r="S2526" s="0" t="n">
        <f aca="false">IF(I2526=1,(MIN(30,(C2526-D2526)))*(M2526/(M2526+N2526))*(Q2526/(Q2526+R2526)),(MAX(-30,(C2526-D2526)))*(N2526/(M2526+N2526))*(R2526/(R2526+Q2526)))</f>
        <v>-2.17021276595745</v>
      </c>
      <c r="T2526" s="0" t="n">
        <f aca="false">IF(J2526=1,(MIN(30,(D2526-C2526)))*(K2526/(K2526+L2526))*(O2526/(O2526+P2526)),(MAX(-30,(D2526-C2526)))*(L2526/(K2526+L2526))*(P2526/(P2526+O2526)))</f>
        <v>2.08999140209534</v>
      </c>
      <c r="U2526" s="7" t="n">
        <v>43099</v>
      </c>
    </row>
    <row r="2527" customFormat="false" ht="15" hidden="false" customHeight="false" outlineLevel="0" collapsed="false">
      <c r="A2527" s="0" t="s">
        <v>84</v>
      </c>
      <c r="B2527" s="0" t="s">
        <v>153</v>
      </c>
      <c r="C2527" s="0" t="n">
        <v>59</v>
      </c>
      <c r="D2527" s="0" t="n">
        <v>66</v>
      </c>
      <c r="E2527" s="0" t="n">
        <v>32</v>
      </c>
      <c r="F2527" s="0" t="n">
        <v>25</v>
      </c>
      <c r="G2527" s="0" t="n">
        <v>14</v>
      </c>
      <c r="H2527" s="0" t="n">
        <v>13</v>
      </c>
      <c r="I2527" s="0" t="n">
        <v>0</v>
      </c>
      <c r="J2527" s="0" t="n">
        <v>1</v>
      </c>
      <c r="K2527" s="0" t="n">
        <f aca="false">VLOOKUP(A2527,'Team Data'!$A$1:$E$659,2,FALSE())</f>
        <v>17</v>
      </c>
      <c r="L2527" s="0" t="n">
        <f aca="false">VLOOKUP(A2527,'Team Data'!$A$1:$E$659,3,FALSE())</f>
        <v>15</v>
      </c>
      <c r="M2527" s="0" t="n">
        <f aca="false">VLOOKUP(B2527,'Team Data'!$A$1:$E$659,2,FALSE())</f>
        <v>32</v>
      </c>
      <c r="N2527" s="0" t="n">
        <f aca="false">VLOOKUP(B2527,'Team Data'!$A$1:$E$659,3,FALSE())</f>
        <v>6</v>
      </c>
      <c r="O2527" s="0" t="n">
        <f aca="false">VLOOKUP(A2527,'Team Data'!$A$1:$E$659,4,FALSE())</f>
        <v>548</v>
      </c>
      <c r="P2527" s="0" t="n">
        <f aca="false">VLOOKUP(A2527,'Team Data'!$A$1:$E$659,5,FALSE())</f>
        <v>447</v>
      </c>
      <c r="Q2527" s="0" t="n">
        <f aca="false">VLOOKUP(B2527,'Team Data'!$A$1:$E$659,4,FALSE())</f>
        <v>662</v>
      </c>
      <c r="R2527" s="0" t="n">
        <f aca="false">VLOOKUP(B2527,'Team Data'!$A$1:$E$659,5,FALSE())</f>
        <v>561</v>
      </c>
      <c r="S2527" s="0" t="n">
        <f aca="false">IF(I2527=1,(MIN(30,(C2527-D2527)))*(M2527/(M2527+N2527))*(Q2527/(Q2527+R2527)),(MAX(-30,(C2527-D2527)))*(N2527/(M2527+N2527))*(R2527/(R2527+Q2527)))</f>
        <v>-0.506993157464389</v>
      </c>
      <c r="T2527" s="0" t="n">
        <f aca="false">IF(J2527=1,(MIN(30,(D2527-C2527)))*(K2527/(K2527+L2527))*(O2527/(O2527+P2527)),(MAX(-30,(D2527-C2527)))*(L2527/(K2527+L2527))*(P2527/(P2527+O2527)))</f>
        <v>2.04811557788945</v>
      </c>
      <c r="U2527" s="7" t="n">
        <v>43099</v>
      </c>
    </row>
    <row r="2528" customFormat="false" ht="15" hidden="false" customHeight="false" outlineLevel="0" collapsed="false">
      <c r="A2528" s="0" t="s">
        <v>315</v>
      </c>
      <c r="B2528" s="0" t="s">
        <v>350</v>
      </c>
      <c r="C2528" s="0" t="n">
        <v>53</v>
      </c>
      <c r="D2528" s="0" t="n">
        <v>82</v>
      </c>
      <c r="E2528" s="0" t="n">
        <v>19</v>
      </c>
      <c r="F2528" s="0" t="n">
        <v>36</v>
      </c>
      <c r="G2528" s="0" t="n">
        <v>12</v>
      </c>
      <c r="H2528" s="0" t="n">
        <v>10</v>
      </c>
      <c r="I2528" s="0" t="n">
        <v>0</v>
      </c>
      <c r="J2528" s="0" t="n">
        <v>1</v>
      </c>
      <c r="K2528" s="0" t="n">
        <f aca="false">VLOOKUP(A2528,'Team Data'!$A$1:$E$659,2,FALSE())</f>
        <v>12</v>
      </c>
      <c r="L2528" s="0" t="n">
        <f aca="false">VLOOKUP(A2528,'Team Data'!$A$1:$E$659,3,FALSE())</f>
        <v>18</v>
      </c>
      <c r="M2528" s="0" t="n">
        <f aca="false">VLOOKUP(B2528,'Team Data'!$A$1:$E$659,2,FALSE())</f>
        <v>15</v>
      </c>
      <c r="N2528" s="0" t="n">
        <f aca="false">VLOOKUP(B2528,'Team Data'!$A$1:$E$659,3,FALSE())</f>
        <v>17</v>
      </c>
      <c r="O2528" s="0" t="n">
        <f aca="false">VLOOKUP(A2528,'Team Data'!$A$1:$E$659,4,FALSE())</f>
        <v>451</v>
      </c>
      <c r="P2528" s="0" t="n">
        <f aca="false">VLOOKUP(A2528,'Team Data'!$A$1:$E$659,5,FALSE())</f>
        <v>479</v>
      </c>
      <c r="Q2528" s="0" t="n">
        <f aca="false">VLOOKUP(B2528,'Team Data'!$A$1:$E$659,4,FALSE())</f>
        <v>641</v>
      </c>
      <c r="R2528" s="0" t="n">
        <f aca="false">VLOOKUP(B2528,'Team Data'!$A$1:$E$659,5,FALSE())</f>
        <v>425</v>
      </c>
      <c r="S2528" s="0" t="n">
        <f aca="false">IF(I2528=1,(MIN(30,(C2528-D2528)))*(M2528/(M2528+N2528))*(Q2528/(Q2528+R2528)),(MAX(-30,(C2528-D2528)))*(N2528/(M2528+N2528))*(R2528/(R2528+Q2528)))</f>
        <v>-6.14226665103189</v>
      </c>
      <c r="T2528" s="0" t="n">
        <f aca="false">IF(J2528=1,(MIN(30,(D2528-C2528)))*(K2528/(K2528+L2528))*(O2528/(O2528+P2528)),(MAX(-30,(D2528-C2528)))*(L2528/(K2528+L2528))*(P2528/(P2528+O2528)))</f>
        <v>5.62537634408602</v>
      </c>
      <c r="U2528" s="7" t="n">
        <v>43099</v>
      </c>
    </row>
    <row r="2529" customFormat="false" ht="15" hidden="false" customHeight="false" outlineLevel="0" collapsed="false">
      <c r="A2529" s="0" t="s">
        <v>106</v>
      </c>
      <c r="B2529" s="0" t="s">
        <v>121</v>
      </c>
      <c r="C2529" s="0" t="n">
        <v>58</v>
      </c>
      <c r="D2529" s="0" t="n">
        <v>62</v>
      </c>
      <c r="E2529" s="0" t="n">
        <v>33</v>
      </c>
      <c r="F2529" s="0" t="n">
        <v>44</v>
      </c>
      <c r="G2529" s="0" t="n">
        <v>14</v>
      </c>
      <c r="H2529" s="0" t="n">
        <v>20</v>
      </c>
      <c r="I2529" s="0" t="n">
        <v>0</v>
      </c>
      <c r="J2529" s="0" t="n">
        <v>1</v>
      </c>
      <c r="K2529" s="0" t="n">
        <f aca="false">VLOOKUP(A2529,'Team Data'!$A$1:$E$659,2,FALSE())</f>
        <v>22</v>
      </c>
      <c r="L2529" s="0" t="n">
        <f aca="false">VLOOKUP(A2529,'Team Data'!$A$1:$E$659,3,FALSE())</f>
        <v>12</v>
      </c>
      <c r="M2529" s="0" t="n">
        <f aca="false">VLOOKUP(B2529,'Team Data'!$A$1:$E$659,2,FALSE())</f>
        <v>14</v>
      </c>
      <c r="N2529" s="0" t="n">
        <f aca="false">VLOOKUP(B2529,'Team Data'!$A$1:$E$659,3,FALSE())</f>
        <v>18</v>
      </c>
      <c r="O2529" s="0" t="n">
        <f aca="false">VLOOKUP(A2529,'Team Data'!$A$1:$E$659,4,FALSE())</f>
        <v>510</v>
      </c>
      <c r="P2529" s="0" t="n">
        <f aca="false">VLOOKUP(A2529,'Team Data'!$A$1:$E$659,5,FALSE())</f>
        <v>571</v>
      </c>
      <c r="Q2529" s="0" t="n">
        <f aca="false">VLOOKUP(B2529,'Team Data'!$A$1:$E$659,4,FALSE())</f>
        <v>590</v>
      </c>
      <c r="R2529" s="0" t="n">
        <f aca="false">VLOOKUP(B2529,'Team Data'!$A$1:$E$659,5,FALSE())</f>
        <v>445</v>
      </c>
      <c r="S2529" s="0" t="n">
        <f aca="false">IF(I2529=1,(MIN(30,(C2529-D2529)))*(M2529/(M2529+N2529))*(Q2529/(Q2529+R2529)),(MAX(-30,(C2529-D2529)))*(N2529/(M2529+N2529))*(R2529/(R2529+Q2529)))</f>
        <v>-0.967391304347826</v>
      </c>
      <c r="T2529" s="0" t="n">
        <f aca="false">IF(J2529=1,(MIN(30,(D2529-C2529)))*(K2529/(K2529+L2529))*(O2529/(O2529+P2529)),(MAX(-30,(D2529-C2529)))*(L2529/(K2529+L2529))*(P2529/(P2529+O2529)))</f>
        <v>1.22109158186864</v>
      </c>
      <c r="U2529" s="7" t="n">
        <v>43099</v>
      </c>
    </row>
    <row r="2530" customFormat="false" ht="15" hidden="false" customHeight="false" outlineLevel="0" collapsed="false">
      <c r="A2530" s="0" t="s">
        <v>185</v>
      </c>
      <c r="B2530" s="0" t="s">
        <v>55</v>
      </c>
      <c r="C2530" s="0" t="n">
        <v>62</v>
      </c>
      <c r="D2530" s="0" t="n">
        <v>78</v>
      </c>
      <c r="E2530" s="0" t="n">
        <v>45</v>
      </c>
      <c r="F2530" s="0" t="n">
        <v>40</v>
      </c>
      <c r="G2530" s="0" t="n">
        <v>14</v>
      </c>
      <c r="H2530" s="0" t="n">
        <v>9</v>
      </c>
      <c r="I2530" s="0" t="n">
        <v>0</v>
      </c>
      <c r="J2530" s="0" t="n">
        <v>1</v>
      </c>
      <c r="K2530" s="0" t="n">
        <f aca="false">VLOOKUP(A2530,'Team Data'!$A$1:$E$659,2,FALSE())</f>
        <v>21</v>
      </c>
      <c r="L2530" s="0" t="n">
        <f aca="false">VLOOKUP(A2530,'Team Data'!$A$1:$E$659,3,FALSE())</f>
        <v>12</v>
      </c>
      <c r="M2530" s="0" t="n">
        <f aca="false">VLOOKUP(B2530,'Team Data'!$A$1:$E$659,2,FALSE())</f>
        <v>24</v>
      </c>
      <c r="N2530" s="0" t="n">
        <f aca="false">VLOOKUP(B2530,'Team Data'!$A$1:$E$659,3,FALSE())</f>
        <v>9</v>
      </c>
      <c r="O2530" s="0" t="n">
        <f aca="false">VLOOKUP(A2530,'Team Data'!$A$1:$E$659,4,FALSE())</f>
        <v>618</v>
      </c>
      <c r="P2530" s="0" t="n">
        <f aca="false">VLOOKUP(A2530,'Team Data'!$A$1:$E$659,5,FALSE())</f>
        <v>486</v>
      </c>
      <c r="Q2530" s="0" t="n">
        <f aca="false">VLOOKUP(B2530,'Team Data'!$A$1:$E$659,4,FALSE())</f>
        <v>691</v>
      </c>
      <c r="R2530" s="0" t="n">
        <f aca="false">VLOOKUP(B2530,'Team Data'!$A$1:$E$659,5,FALSE())</f>
        <v>426</v>
      </c>
      <c r="S2530" s="0" t="n">
        <f aca="false">IF(I2530=1,(MIN(30,(C2530-D2530)))*(M2530/(M2530+N2530))*(Q2530/(Q2530+R2530)),(MAX(-30,(C2530-D2530)))*(N2530/(M2530+N2530))*(R2530/(R2530+Q2530)))</f>
        <v>-1.66419793277448</v>
      </c>
      <c r="T2530" s="0" t="n">
        <f aca="false">IF(J2530=1,(MIN(30,(D2530-C2530)))*(K2530/(K2530+L2530))*(O2530/(O2530+P2530)),(MAX(-30,(D2530-C2530)))*(L2530/(K2530+L2530))*(P2530/(P2530+O2530)))</f>
        <v>5.699604743083</v>
      </c>
      <c r="U2530" s="7" t="n">
        <v>43099</v>
      </c>
    </row>
    <row r="2531" customFormat="false" ht="15" hidden="false" customHeight="false" outlineLevel="0" collapsed="false">
      <c r="A2531" s="0" t="s">
        <v>332</v>
      </c>
      <c r="B2531" s="0" t="s">
        <v>87</v>
      </c>
      <c r="C2531" s="0" t="n">
        <v>74</v>
      </c>
      <c r="D2531" s="0" t="n">
        <v>81</v>
      </c>
      <c r="E2531" s="0" t="n">
        <v>36</v>
      </c>
      <c r="F2531" s="0" t="n">
        <v>36</v>
      </c>
      <c r="G2531" s="0" t="n">
        <v>9</v>
      </c>
      <c r="H2531" s="0" t="n">
        <v>5</v>
      </c>
      <c r="I2531" s="0" t="n">
        <v>0</v>
      </c>
      <c r="J2531" s="0" t="n">
        <v>1</v>
      </c>
      <c r="K2531" s="0" t="n">
        <f aca="false">VLOOKUP(A2531,'Team Data'!$A$1:$E$659,2,FALSE())</f>
        <v>12</v>
      </c>
      <c r="L2531" s="0" t="n">
        <f aca="false">VLOOKUP(A2531,'Team Data'!$A$1:$E$659,3,FALSE())</f>
        <v>20</v>
      </c>
      <c r="M2531" s="0" t="n">
        <f aca="false">VLOOKUP(B2531,'Team Data'!$A$1:$E$659,2,FALSE())</f>
        <v>21</v>
      </c>
      <c r="N2531" s="0" t="n">
        <f aca="false">VLOOKUP(B2531,'Team Data'!$A$1:$E$659,3,FALSE())</f>
        <v>13</v>
      </c>
      <c r="O2531" s="0" t="n">
        <f aca="false">VLOOKUP(A2531,'Team Data'!$A$1:$E$659,4,FALSE())</f>
        <v>669</v>
      </c>
      <c r="P2531" s="0" t="n">
        <f aca="false">VLOOKUP(A2531,'Team Data'!$A$1:$E$659,5,FALSE())</f>
        <v>411</v>
      </c>
      <c r="Q2531" s="0" t="n">
        <f aca="false">VLOOKUP(B2531,'Team Data'!$A$1:$E$659,4,FALSE())</f>
        <v>684</v>
      </c>
      <c r="R2531" s="0" t="n">
        <f aca="false">VLOOKUP(B2531,'Team Data'!$A$1:$E$659,5,FALSE())</f>
        <v>461</v>
      </c>
      <c r="S2531" s="0" t="n">
        <f aca="false">IF(I2531=1,(MIN(30,(C2531-D2531)))*(M2531/(M2531+N2531))*(Q2531/(Q2531+R2531)),(MAX(-30,(C2531-D2531)))*(N2531/(M2531+N2531))*(R2531/(R2531+Q2531)))</f>
        <v>-1.07760082198818</v>
      </c>
      <c r="T2531" s="0" t="n">
        <f aca="false">IF(J2531=1,(MIN(30,(D2531-C2531)))*(K2531/(K2531+L2531))*(O2531/(O2531+P2531)),(MAX(-30,(D2531-C2531)))*(L2531/(K2531+L2531))*(P2531/(P2531+O2531)))</f>
        <v>1.62604166666667</v>
      </c>
      <c r="U2531" s="7" t="n">
        <v>43099</v>
      </c>
    </row>
    <row r="2532" customFormat="false" ht="15" hidden="false" customHeight="false" outlineLevel="0" collapsed="false">
      <c r="A2532" s="0" t="s">
        <v>355</v>
      </c>
      <c r="B2532" s="0" t="s">
        <v>136</v>
      </c>
      <c r="C2532" s="0" t="n">
        <v>89</v>
      </c>
      <c r="D2532" s="0" t="n">
        <v>74</v>
      </c>
      <c r="E2532" s="0" t="n">
        <v>32</v>
      </c>
      <c r="F2532" s="0" t="n">
        <v>23</v>
      </c>
      <c r="G2532" s="0" t="n">
        <v>13</v>
      </c>
      <c r="H2532" s="0" t="n">
        <v>14</v>
      </c>
      <c r="I2532" s="0" t="n">
        <v>1</v>
      </c>
      <c r="J2532" s="0" t="n">
        <v>0</v>
      </c>
      <c r="K2532" s="0" t="n">
        <f aca="false">VLOOKUP(A2532,'Team Data'!$A$1:$E$659,2,FALSE())</f>
        <v>16</v>
      </c>
      <c r="L2532" s="0" t="n">
        <f aca="false">VLOOKUP(A2532,'Team Data'!$A$1:$E$659,3,FALSE())</f>
        <v>15</v>
      </c>
      <c r="M2532" s="0" t="n">
        <f aca="false">VLOOKUP(B2532,'Team Data'!$A$1:$E$659,2,FALSE())</f>
        <v>10</v>
      </c>
      <c r="N2532" s="0" t="n">
        <f aca="false">VLOOKUP(B2532,'Team Data'!$A$1:$E$659,3,FALSE())</f>
        <v>20</v>
      </c>
      <c r="O2532" s="0" t="n">
        <f aca="false">VLOOKUP(A2532,'Team Data'!$A$1:$E$659,4,FALSE())</f>
        <v>450</v>
      </c>
      <c r="P2532" s="0" t="n">
        <f aca="false">VLOOKUP(A2532,'Team Data'!$A$1:$E$659,5,FALSE())</f>
        <v>474</v>
      </c>
      <c r="Q2532" s="0" t="n">
        <f aca="false">VLOOKUP(B2532,'Team Data'!$A$1:$E$659,4,FALSE())</f>
        <v>479</v>
      </c>
      <c r="R2532" s="0" t="n">
        <f aca="false">VLOOKUP(B2532,'Team Data'!$A$1:$E$659,5,FALSE())</f>
        <v>443</v>
      </c>
      <c r="S2532" s="0" t="n">
        <f aca="false">IF(I2532=1,(MIN(30,(C2532-D2532)))*(M2532/(M2532+N2532))*(Q2532/(Q2532+R2532)),(MAX(-30,(C2532-D2532)))*(N2532/(M2532+N2532))*(R2532/(R2532+Q2532)))</f>
        <v>2.59761388286334</v>
      </c>
      <c r="T2532" s="0" t="n">
        <f aca="false">IF(J2532=1,(MIN(30,(D2532-C2532)))*(K2532/(K2532+L2532))*(O2532/(O2532+P2532)),(MAX(-30,(D2532-C2532)))*(L2532/(K2532+L2532))*(P2532/(P2532+O2532)))</f>
        <v>-3.72329283619606</v>
      </c>
      <c r="U2532" s="7" t="n">
        <v>43099</v>
      </c>
    </row>
    <row r="2533" customFormat="false" ht="15" hidden="false" customHeight="false" outlineLevel="0" collapsed="false">
      <c r="A2533" s="0" t="s">
        <v>113</v>
      </c>
      <c r="B2533" s="0" t="s">
        <v>348</v>
      </c>
      <c r="C2533" s="0" t="n">
        <v>87</v>
      </c>
      <c r="D2533" s="0" t="n">
        <v>90</v>
      </c>
      <c r="E2533" s="0" t="n">
        <v>34</v>
      </c>
      <c r="F2533" s="0" t="n">
        <v>36</v>
      </c>
      <c r="G2533" s="0" t="n">
        <v>8</v>
      </c>
      <c r="H2533" s="0" t="n">
        <v>13</v>
      </c>
      <c r="I2533" s="0" t="n">
        <v>0</v>
      </c>
      <c r="J2533" s="0" t="n">
        <v>1</v>
      </c>
      <c r="K2533" s="0" t="n">
        <f aca="false">VLOOKUP(A2533,'Team Data'!$A$1:$E$659,2,FALSE())</f>
        <v>19</v>
      </c>
      <c r="L2533" s="0" t="n">
        <f aca="false">VLOOKUP(A2533,'Team Data'!$A$1:$E$659,3,FALSE())</f>
        <v>12</v>
      </c>
      <c r="M2533" s="0" t="n">
        <f aca="false">VLOOKUP(B2533,'Team Data'!$A$1:$E$659,2,FALSE())</f>
        <v>19</v>
      </c>
      <c r="N2533" s="0" t="n">
        <f aca="false">VLOOKUP(B2533,'Team Data'!$A$1:$E$659,3,FALSE())</f>
        <v>12</v>
      </c>
      <c r="O2533" s="0" t="n">
        <f aca="false">VLOOKUP(A2533,'Team Data'!$A$1:$E$659,4,FALSE())</f>
        <v>498</v>
      </c>
      <c r="P2533" s="0" t="n">
        <f aca="false">VLOOKUP(A2533,'Team Data'!$A$1:$E$659,5,FALSE())</f>
        <v>473</v>
      </c>
      <c r="Q2533" s="0" t="n">
        <f aca="false">VLOOKUP(B2533,'Team Data'!$A$1:$E$659,4,FALSE())</f>
        <v>519</v>
      </c>
      <c r="R2533" s="0" t="n">
        <f aca="false">VLOOKUP(B2533,'Team Data'!$A$1:$E$659,5,FALSE())</f>
        <v>432</v>
      </c>
      <c r="S2533" s="0" t="n">
        <f aca="false">IF(I2533=1,(MIN(30,(C2533-D2533)))*(M2533/(M2533+N2533))*(Q2533/(Q2533+R2533)),(MAX(-30,(C2533-D2533)))*(N2533/(M2533+N2533))*(R2533/(R2533+Q2533)))</f>
        <v>-0.527526203317391</v>
      </c>
      <c r="T2533" s="0" t="n">
        <f aca="false">IF(J2533=1,(MIN(30,(D2533-C2533)))*(K2533/(K2533+L2533))*(O2533/(O2533+P2533)),(MAX(-30,(D2533-C2533)))*(L2533/(K2533+L2533))*(P2533/(P2533+O2533)))</f>
        <v>0.943025148666157</v>
      </c>
      <c r="U2533" s="7" t="n">
        <v>43099</v>
      </c>
    </row>
    <row r="2534" customFormat="false" ht="15" hidden="false" customHeight="false" outlineLevel="0" collapsed="false">
      <c r="A2534" s="0" t="s">
        <v>99</v>
      </c>
      <c r="B2534" s="0" t="s">
        <v>159</v>
      </c>
      <c r="C2534" s="0" t="n">
        <v>65</v>
      </c>
      <c r="D2534" s="0" t="n">
        <v>74</v>
      </c>
      <c r="E2534" s="0" t="n">
        <v>38</v>
      </c>
      <c r="F2534" s="0" t="n">
        <v>29</v>
      </c>
      <c r="G2534" s="0" t="n">
        <v>25</v>
      </c>
      <c r="H2534" s="0" t="n">
        <v>14</v>
      </c>
      <c r="I2534" s="0" t="n">
        <v>0</v>
      </c>
      <c r="J2534" s="0" t="n">
        <v>1</v>
      </c>
      <c r="K2534" s="0" t="n">
        <f aca="false">VLOOKUP(A2534,'Team Data'!$A$1:$E$659,2,FALSE())</f>
        <v>15</v>
      </c>
      <c r="L2534" s="0" t="n">
        <f aca="false">VLOOKUP(A2534,'Team Data'!$A$1:$E$659,3,FALSE())</f>
        <v>15</v>
      </c>
      <c r="M2534" s="0" t="n">
        <f aca="false">VLOOKUP(B2534,'Team Data'!$A$1:$E$659,2,FALSE())</f>
        <v>20</v>
      </c>
      <c r="N2534" s="0" t="n">
        <f aca="false">VLOOKUP(B2534,'Team Data'!$A$1:$E$659,3,FALSE())</f>
        <v>13</v>
      </c>
      <c r="O2534" s="0" t="n">
        <f aca="false">VLOOKUP(A2534,'Team Data'!$A$1:$E$659,4,FALSE())</f>
        <v>543</v>
      </c>
      <c r="P2534" s="0" t="n">
        <f aca="false">VLOOKUP(A2534,'Team Data'!$A$1:$E$659,5,FALSE())</f>
        <v>466</v>
      </c>
      <c r="Q2534" s="0" t="n">
        <f aca="false">VLOOKUP(B2534,'Team Data'!$A$1:$E$659,4,FALSE())</f>
        <v>651</v>
      </c>
      <c r="R2534" s="0" t="n">
        <f aca="false">VLOOKUP(B2534,'Team Data'!$A$1:$E$659,5,FALSE())</f>
        <v>454</v>
      </c>
      <c r="S2534" s="0" t="n">
        <f aca="false">IF(I2534=1,(MIN(30,(C2534-D2534)))*(M2534/(M2534+N2534))*(Q2534/(Q2534+R2534)),(MAX(-30,(C2534-D2534)))*(N2534/(M2534+N2534))*(R2534/(R2534+Q2534)))</f>
        <v>-1.45668449197861</v>
      </c>
      <c r="T2534" s="0" t="n">
        <f aca="false">IF(J2534=1,(MIN(30,(D2534-C2534)))*(K2534/(K2534+L2534))*(O2534/(O2534+P2534)),(MAX(-30,(D2534-C2534)))*(L2534/(K2534+L2534))*(P2534/(P2534+O2534)))</f>
        <v>2.4217046580773</v>
      </c>
      <c r="U2534" s="7" t="n">
        <v>43099</v>
      </c>
    </row>
    <row r="2535" customFormat="false" ht="15" hidden="false" customHeight="false" outlineLevel="0" collapsed="false">
      <c r="A2535" s="0" t="s">
        <v>53</v>
      </c>
      <c r="B2535" s="0" t="s">
        <v>346</v>
      </c>
      <c r="C2535" s="0" t="n">
        <v>71</v>
      </c>
      <c r="D2535" s="0" t="n">
        <v>92</v>
      </c>
      <c r="E2535" s="0" t="n">
        <v>34</v>
      </c>
      <c r="F2535" s="0" t="n">
        <v>50</v>
      </c>
      <c r="G2535" s="0" t="n">
        <v>10</v>
      </c>
      <c r="H2535" s="0" t="n">
        <v>9</v>
      </c>
      <c r="I2535" s="0" t="n">
        <v>0</v>
      </c>
      <c r="J2535" s="0" t="n">
        <v>1</v>
      </c>
      <c r="K2535" s="0" t="n">
        <f aca="false">VLOOKUP(A2535,'Team Data'!$A$1:$E$659,2,FALSE())</f>
        <v>3</v>
      </c>
      <c r="L2535" s="0" t="n">
        <f aca="false">VLOOKUP(A2535,'Team Data'!$A$1:$E$659,3,FALSE())</f>
        <v>29</v>
      </c>
      <c r="M2535" s="0" t="n">
        <f aca="false">VLOOKUP(B2535,'Team Data'!$A$1:$E$659,2,FALSE())</f>
        <v>17</v>
      </c>
      <c r="N2535" s="0" t="n">
        <f aca="false">VLOOKUP(B2535,'Team Data'!$A$1:$E$659,3,FALSE())</f>
        <v>15</v>
      </c>
      <c r="O2535" s="0" t="n">
        <f aca="false">VLOOKUP(A2535,'Team Data'!$A$1:$E$659,4,FALSE())</f>
        <v>547</v>
      </c>
      <c r="P2535" s="0" t="n">
        <f aca="false">VLOOKUP(A2535,'Team Data'!$A$1:$E$659,5,FALSE())</f>
        <v>441</v>
      </c>
      <c r="Q2535" s="0" t="n">
        <f aca="false">VLOOKUP(B2535,'Team Data'!$A$1:$E$659,4,FALSE())</f>
        <v>521</v>
      </c>
      <c r="R2535" s="0" t="n">
        <f aca="false">VLOOKUP(B2535,'Team Data'!$A$1:$E$659,5,FALSE())</f>
        <v>476</v>
      </c>
      <c r="S2535" s="0" t="n">
        <f aca="false">IF(I2535=1,(MIN(30,(C2535-D2535)))*(M2535/(M2535+N2535))*(Q2535/(Q2535+R2535)),(MAX(-30,(C2535-D2535)))*(N2535/(M2535+N2535))*(R2535/(R2535+Q2535)))</f>
        <v>-4.69972417251755</v>
      </c>
      <c r="T2535" s="0" t="n">
        <f aca="false">IF(J2535=1,(MIN(30,(D2535-C2535)))*(K2535/(K2535+L2535))*(O2535/(O2535+P2535)),(MAX(-30,(D2535-C2535)))*(L2535/(K2535+L2535))*(P2535/(P2535+O2535)))</f>
        <v>1.08998608299595</v>
      </c>
      <c r="U2535" s="7" t="n">
        <v>43099</v>
      </c>
    </row>
    <row r="2536" customFormat="false" ht="15" hidden="false" customHeight="false" outlineLevel="0" collapsed="false">
      <c r="A2536" s="0" t="s">
        <v>211</v>
      </c>
      <c r="B2536" s="0" t="s">
        <v>164</v>
      </c>
      <c r="C2536" s="0" t="n">
        <v>63</v>
      </c>
      <c r="D2536" s="0" t="n">
        <v>72</v>
      </c>
      <c r="E2536" s="0" t="n">
        <v>38</v>
      </c>
      <c r="F2536" s="0" t="n">
        <v>36</v>
      </c>
      <c r="G2536" s="0" t="n">
        <v>8</v>
      </c>
      <c r="H2536" s="0" t="n">
        <v>13</v>
      </c>
      <c r="I2536" s="0" t="n">
        <v>0</v>
      </c>
      <c r="J2536" s="0" t="n">
        <v>1</v>
      </c>
      <c r="K2536" s="0" t="n">
        <f aca="false">VLOOKUP(A2536,'Team Data'!$A$1:$E$659,2,FALSE())</f>
        <v>4</v>
      </c>
      <c r="L2536" s="0" t="n">
        <f aca="false">VLOOKUP(A2536,'Team Data'!$A$1:$E$659,3,FALSE())</f>
        <v>25</v>
      </c>
      <c r="M2536" s="0" t="n">
        <f aca="false">VLOOKUP(B2536,'Team Data'!$A$1:$E$659,2,FALSE())</f>
        <v>11</v>
      </c>
      <c r="N2536" s="0" t="n">
        <f aca="false">VLOOKUP(B2536,'Team Data'!$A$1:$E$659,3,FALSE())</f>
        <v>17</v>
      </c>
      <c r="O2536" s="0" t="n">
        <f aca="false">VLOOKUP(A2536,'Team Data'!$A$1:$E$659,4,FALSE())</f>
        <v>425</v>
      </c>
      <c r="P2536" s="0" t="n">
        <f aca="false">VLOOKUP(A2536,'Team Data'!$A$1:$E$659,5,FALSE())</f>
        <v>394</v>
      </c>
      <c r="Q2536" s="0" t="n">
        <f aca="false">VLOOKUP(B2536,'Team Data'!$A$1:$E$659,4,FALSE())</f>
        <v>411</v>
      </c>
      <c r="R2536" s="0" t="n">
        <f aca="false">VLOOKUP(B2536,'Team Data'!$A$1:$E$659,5,FALSE())</f>
        <v>413</v>
      </c>
      <c r="S2536" s="0" t="n">
        <f aca="false">IF(I2536=1,(MIN(30,(C2536-D2536)))*(M2536/(M2536+N2536))*(Q2536/(Q2536+R2536)),(MAX(-30,(C2536-D2536)))*(N2536/(M2536+N2536))*(R2536/(R2536+Q2536)))</f>
        <v>-2.73877427184466</v>
      </c>
      <c r="T2536" s="0" t="n">
        <f aca="false">IF(J2536=1,(MIN(30,(D2536-C2536)))*(K2536/(K2536+L2536))*(O2536/(O2536+P2536)),(MAX(-30,(D2536-C2536)))*(L2536/(K2536+L2536))*(P2536/(P2536+O2536)))</f>
        <v>0.644183402804093</v>
      </c>
      <c r="U2536" s="7" t="n">
        <v>43099</v>
      </c>
    </row>
    <row r="2537" customFormat="false" ht="15" hidden="false" customHeight="false" outlineLevel="0" collapsed="false">
      <c r="A2537" s="0" t="s">
        <v>691</v>
      </c>
      <c r="B2537" s="0" t="s">
        <v>236</v>
      </c>
      <c r="C2537" s="0" t="n">
        <v>59</v>
      </c>
      <c r="D2537" s="0" t="n">
        <v>92</v>
      </c>
      <c r="E2537" s="0" t="n">
        <v>28</v>
      </c>
      <c r="F2537" s="0" t="n">
        <v>44</v>
      </c>
      <c r="G2537" s="0" t="n">
        <v>15</v>
      </c>
      <c r="H2537" s="0" t="n">
        <v>12</v>
      </c>
      <c r="I2537" s="0" t="n">
        <v>0</v>
      </c>
      <c r="J2537" s="0" t="n">
        <v>1</v>
      </c>
      <c r="K2537" s="0" t="n">
        <f aca="false">VLOOKUP(A2537,'Team Data'!$A$1:$E$659,2,FALSE())</f>
        <v>0</v>
      </c>
      <c r="L2537" s="0" t="n">
        <f aca="false">VLOOKUP(A2537,'Team Data'!$A$1:$E$659,3,FALSE())</f>
        <v>1</v>
      </c>
      <c r="M2537" s="0" t="n">
        <f aca="false">VLOOKUP(B2537,'Team Data'!$A$1:$E$659,2,FALSE())</f>
        <v>18</v>
      </c>
      <c r="N2537" s="0" t="n">
        <f aca="false">VLOOKUP(B2537,'Team Data'!$A$1:$E$659,3,FALSE())</f>
        <v>15</v>
      </c>
      <c r="O2537" s="0" t="n">
        <f aca="false">VLOOKUP(A2537,'Team Data'!$A$1:$E$659,4,FALSE())</f>
        <v>18</v>
      </c>
      <c r="P2537" s="0" t="n">
        <f aca="false">VLOOKUP(A2537,'Team Data'!$A$1:$E$659,5,FALSE())</f>
        <v>15</v>
      </c>
      <c r="Q2537" s="0" t="n">
        <f aca="false">VLOOKUP(B2537,'Team Data'!$A$1:$E$659,4,FALSE())</f>
        <v>473</v>
      </c>
      <c r="R2537" s="0" t="n">
        <f aca="false">VLOOKUP(B2537,'Team Data'!$A$1:$E$659,5,FALSE())</f>
        <v>475</v>
      </c>
      <c r="S2537" s="0" t="n">
        <f aca="false">IF(I2537=1,(MIN(30,(C2537-D2537)))*(M2537/(M2537+N2537))*(Q2537/(Q2537+R2537)),(MAX(-30,(C2537-D2537)))*(N2537/(M2537+N2537))*(R2537/(R2537+Q2537)))</f>
        <v>-6.83256616800921</v>
      </c>
      <c r="T2537" s="0" t="n">
        <f aca="false">IF(J2537=1,(MIN(30,(D2537-C2537)))*(K2537/(K2537+L2537))*(O2537/(O2537+P2537)),(MAX(-30,(D2537-C2537)))*(L2537/(K2537+L2537))*(P2537/(P2537+O2537)))</f>
        <v>0</v>
      </c>
      <c r="U2537" s="7" t="n">
        <v>43099</v>
      </c>
    </row>
    <row r="2538" customFormat="false" ht="15" hidden="false" customHeight="false" outlineLevel="0" collapsed="false">
      <c r="A2538" s="0" t="s">
        <v>66</v>
      </c>
      <c r="B2538" s="0" t="s">
        <v>241</v>
      </c>
      <c r="C2538" s="0" t="n">
        <v>58</v>
      </c>
      <c r="D2538" s="0" t="n">
        <v>69</v>
      </c>
      <c r="E2538" s="0" t="n">
        <v>31</v>
      </c>
      <c r="F2538" s="0" t="n">
        <v>35</v>
      </c>
      <c r="G2538" s="0" t="n">
        <v>8</v>
      </c>
      <c r="H2538" s="0" t="n">
        <v>7</v>
      </c>
      <c r="I2538" s="0" t="n">
        <v>0</v>
      </c>
      <c r="J2538" s="0" t="n">
        <v>1</v>
      </c>
      <c r="K2538" s="0" t="n">
        <f aca="false">VLOOKUP(A2538,'Team Data'!$A$1:$E$659,2,FALSE())</f>
        <v>21</v>
      </c>
      <c r="L2538" s="0" t="n">
        <f aca="false">VLOOKUP(A2538,'Team Data'!$A$1:$E$659,3,FALSE())</f>
        <v>12</v>
      </c>
      <c r="M2538" s="0" t="n">
        <f aca="false">VLOOKUP(B2538,'Team Data'!$A$1:$E$659,2,FALSE())</f>
        <v>12</v>
      </c>
      <c r="N2538" s="0" t="n">
        <f aca="false">VLOOKUP(B2538,'Team Data'!$A$1:$E$659,3,FALSE())</f>
        <v>20</v>
      </c>
      <c r="O2538" s="0" t="n">
        <f aca="false">VLOOKUP(A2538,'Team Data'!$A$1:$E$659,4,FALSE())</f>
        <v>590</v>
      </c>
      <c r="P2538" s="0" t="n">
        <f aca="false">VLOOKUP(A2538,'Team Data'!$A$1:$E$659,5,FALSE())</f>
        <v>486</v>
      </c>
      <c r="Q2538" s="0" t="n">
        <f aca="false">VLOOKUP(B2538,'Team Data'!$A$1:$E$659,4,FALSE())</f>
        <v>593</v>
      </c>
      <c r="R2538" s="0" t="n">
        <f aca="false">VLOOKUP(B2538,'Team Data'!$A$1:$E$659,5,FALSE())</f>
        <v>457</v>
      </c>
      <c r="S2538" s="0" t="n">
        <f aca="false">IF(I2538=1,(MIN(30,(C2538-D2538)))*(M2538/(M2538+N2538))*(Q2538/(Q2538+R2538)),(MAX(-30,(C2538-D2538)))*(N2538/(M2538+N2538))*(R2538/(R2538+Q2538)))</f>
        <v>-2.99226190476191</v>
      </c>
      <c r="T2538" s="0" t="n">
        <f aca="false">IF(J2538=1,(MIN(30,(D2538-C2538)))*(K2538/(K2538+L2538))*(O2538/(O2538+P2538)),(MAX(-30,(D2538-C2538)))*(L2538/(K2538+L2538))*(P2538/(P2538+O2538)))</f>
        <v>3.83828996282528</v>
      </c>
      <c r="U2538" s="7" t="n">
        <v>43099</v>
      </c>
    </row>
    <row r="2539" customFormat="false" ht="15" hidden="false" customHeight="false" outlineLevel="0" collapsed="false">
      <c r="A2539" s="0" t="s">
        <v>71</v>
      </c>
      <c r="B2539" s="0" t="s">
        <v>269</v>
      </c>
      <c r="C2539" s="0" t="n">
        <v>71</v>
      </c>
      <c r="D2539" s="0" t="n">
        <v>82</v>
      </c>
      <c r="E2539" s="0" t="n">
        <v>29</v>
      </c>
      <c r="F2539" s="0" t="n">
        <v>33</v>
      </c>
      <c r="G2539" s="0" t="n">
        <v>16</v>
      </c>
      <c r="H2539" s="0" t="n">
        <v>11</v>
      </c>
      <c r="I2539" s="0" t="n">
        <v>0</v>
      </c>
      <c r="J2539" s="0" t="n">
        <v>1</v>
      </c>
      <c r="K2539" s="0" t="n">
        <f aca="false">VLOOKUP(A2539,'Team Data'!$A$1:$E$659,2,FALSE())</f>
        <v>15</v>
      </c>
      <c r="L2539" s="0" t="n">
        <f aca="false">VLOOKUP(A2539,'Team Data'!$A$1:$E$659,3,FALSE())</f>
        <v>15</v>
      </c>
      <c r="M2539" s="0" t="n">
        <f aca="false">VLOOKUP(B2539,'Team Data'!$A$1:$E$659,2,FALSE())</f>
        <v>26</v>
      </c>
      <c r="N2539" s="0" t="n">
        <f aca="false">VLOOKUP(B2539,'Team Data'!$A$1:$E$659,3,FALSE())</f>
        <v>9</v>
      </c>
      <c r="O2539" s="0" t="n">
        <f aca="false">VLOOKUP(A2539,'Team Data'!$A$1:$E$659,4,FALSE())</f>
        <v>467</v>
      </c>
      <c r="P2539" s="0" t="n">
        <f aca="false">VLOOKUP(A2539,'Team Data'!$A$1:$E$659,5,FALSE())</f>
        <v>451</v>
      </c>
      <c r="Q2539" s="0" t="n">
        <f aca="false">VLOOKUP(B2539,'Team Data'!$A$1:$E$659,4,FALSE())</f>
        <v>497</v>
      </c>
      <c r="R2539" s="0" t="n">
        <f aca="false">VLOOKUP(B2539,'Team Data'!$A$1:$E$659,5,FALSE())</f>
        <v>517</v>
      </c>
      <c r="S2539" s="0" t="n">
        <f aca="false">IF(I2539=1,(MIN(30,(C2539-D2539)))*(M2539/(M2539+N2539))*(Q2539/(Q2539+R2539)),(MAX(-30,(C2539-D2539)))*(N2539/(M2539+N2539))*(R2539/(R2539+Q2539)))</f>
        <v>-1.44218089602705</v>
      </c>
      <c r="T2539" s="0" t="n">
        <f aca="false">IF(J2539=1,(MIN(30,(D2539-C2539)))*(K2539/(K2539+L2539))*(O2539/(O2539+P2539)),(MAX(-30,(D2539-C2539)))*(L2539/(K2539+L2539))*(P2539/(P2539+O2539)))</f>
        <v>2.7979302832244</v>
      </c>
      <c r="U2539" s="7" t="n">
        <v>43099</v>
      </c>
    </row>
    <row r="2540" customFormat="false" ht="15" hidden="false" customHeight="false" outlineLevel="0" collapsed="false">
      <c r="A2540" s="0" t="s">
        <v>144</v>
      </c>
      <c r="B2540" s="0" t="s">
        <v>96</v>
      </c>
      <c r="C2540" s="0" t="n">
        <v>55</v>
      </c>
      <c r="D2540" s="0" t="n">
        <v>58</v>
      </c>
      <c r="E2540" s="0" t="n">
        <v>33</v>
      </c>
      <c r="F2540" s="0" t="n">
        <v>34</v>
      </c>
      <c r="G2540" s="0" t="n">
        <v>5</v>
      </c>
      <c r="H2540" s="0" t="n">
        <v>8</v>
      </c>
      <c r="I2540" s="0" t="n">
        <v>0</v>
      </c>
      <c r="J2540" s="0" t="n">
        <v>1</v>
      </c>
      <c r="K2540" s="0" t="n">
        <f aca="false">VLOOKUP(A2540,'Team Data'!$A$1:$E$659,2,FALSE())</f>
        <v>22</v>
      </c>
      <c r="L2540" s="0" t="n">
        <f aca="false">VLOOKUP(A2540,'Team Data'!$A$1:$E$659,3,FALSE())</f>
        <v>15</v>
      </c>
      <c r="M2540" s="0" t="n">
        <f aca="false">VLOOKUP(B2540,'Team Data'!$A$1:$E$659,2,FALSE())</f>
        <v>14</v>
      </c>
      <c r="N2540" s="0" t="n">
        <f aca="false">VLOOKUP(B2540,'Team Data'!$A$1:$E$659,3,FALSE())</f>
        <v>18</v>
      </c>
      <c r="O2540" s="0" t="n">
        <f aca="false">VLOOKUP(A2540,'Team Data'!$A$1:$E$659,4,FALSE())</f>
        <v>570</v>
      </c>
      <c r="P2540" s="0" t="n">
        <f aca="false">VLOOKUP(A2540,'Team Data'!$A$1:$E$659,5,FALSE())</f>
        <v>569</v>
      </c>
      <c r="Q2540" s="0" t="n">
        <f aca="false">VLOOKUP(B2540,'Team Data'!$A$1:$E$659,4,FALSE())</f>
        <v>509</v>
      </c>
      <c r="R2540" s="0" t="n">
        <f aca="false">VLOOKUP(B2540,'Team Data'!$A$1:$E$659,5,FALSE())</f>
        <v>460</v>
      </c>
      <c r="S2540" s="0" t="n">
        <f aca="false">IF(I2540=1,(MIN(30,(C2540-D2540)))*(M2540/(M2540+N2540))*(Q2540/(Q2540+R2540)),(MAX(-30,(C2540-D2540)))*(N2540/(M2540+N2540))*(R2540/(R2540+Q2540)))</f>
        <v>-0.801083591331269</v>
      </c>
      <c r="T2540" s="0" t="n">
        <f aca="false">IF(J2540=1,(MIN(30,(D2540-C2540)))*(K2540/(K2540+L2540))*(O2540/(O2540+P2540)),(MAX(-30,(D2540-C2540)))*(L2540/(K2540+L2540))*(P2540/(P2540+O2540)))</f>
        <v>0.892674940084949</v>
      </c>
      <c r="U2540" s="7" t="n">
        <v>43099</v>
      </c>
    </row>
    <row r="2541" customFormat="false" ht="15" hidden="false" customHeight="false" outlineLevel="0" collapsed="false">
      <c r="A2541" s="0" t="s">
        <v>238</v>
      </c>
      <c r="B2541" s="0" t="s">
        <v>232</v>
      </c>
      <c r="C2541" s="0" t="n">
        <v>78</v>
      </c>
      <c r="D2541" s="0" t="n">
        <v>62</v>
      </c>
      <c r="E2541" s="0" t="n">
        <v>44</v>
      </c>
      <c r="F2541" s="0" t="n">
        <v>27</v>
      </c>
      <c r="G2541" s="0" t="n">
        <v>12</v>
      </c>
      <c r="H2541" s="0" t="n">
        <v>5</v>
      </c>
      <c r="I2541" s="0" t="n">
        <v>1</v>
      </c>
      <c r="J2541" s="0" t="n">
        <v>0</v>
      </c>
      <c r="K2541" s="0" t="n">
        <f aca="false">VLOOKUP(A2541,'Team Data'!$A$1:$E$659,2,FALSE())</f>
        <v>23</v>
      </c>
      <c r="L2541" s="0" t="n">
        <f aca="false">VLOOKUP(A2541,'Team Data'!$A$1:$E$659,3,FALSE())</f>
        <v>13</v>
      </c>
      <c r="M2541" s="0" t="n">
        <f aca="false">VLOOKUP(B2541,'Team Data'!$A$1:$E$659,2,FALSE())</f>
        <v>11</v>
      </c>
      <c r="N2541" s="0" t="n">
        <f aca="false">VLOOKUP(B2541,'Team Data'!$A$1:$E$659,3,FALSE())</f>
        <v>21</v>
      </c>
      <c r="O2541" s="0" t="n">
        <f aca="false">VLOOKUP(A2541,'Team Data'!$A$1:$E$659,4,FALSE())</f>
        <v>577</v>
      </c>
      <c r="P2541" s="0" t="n">
        <f aca="false">VLOOKUP(A2541,'Team Data'!$A$1:$E$659,5,FALSE())</f>
        <v>554</v>
      </c>
      <c r="Q2541" s="0" t="n">
        <f aca="false">VLOOKUP(B2541,'Team Data'!$A$1:$E$659,4,FALSE())</f>
        <v>484</v>
      </c>
      <c r="R2541" s="0" t="n">
        <f aca="false">VLOOKUP(B2541,'Team Data'!$A$1:$E$659,5,FALSE())</f>
        <v>477</v>
      </c>
      <c r="S2541" s="0" t="n">
        <f aca="false">IF(I2541=1,(MIN(30,(C2541-D2541)))*(M2541/(M2541+N2541))*(Q2541/(Q2541+R2541)),(MAX(-30,(C2541-D2541)))*(N2541/(M2541+N2541))*(R2541/(R2541+Q2541)))</f>
        <v>2.77003121748179</v>
      </c>
      <c r="T2541" s="0" t="n">
        <f aca="false">IF(J2541=1,(MIN(30,(D2541-C2541)))*(K2541/(K2541+L2541))*(O2541/(O2541+P2541)),(MAX(-30,(D2541-C2541)))*(L2541/(K2541+L2541))*(P2541/(P2541+O2541)))</f>
        <v>-2.8301404853129</v>
      </c>
      <c r="U2541" s="7" t="n">
        <v>43099</v>
      </c>
    </row>
    <row r="2542" customFormat="false" ht="15" hidden="false" customHeight="false" outlineLevel="0" collapsed="false">
      <c r="A2542" s="0" t="s">
        <v>191</v>
      </c>
      <c r="B2542" s="0" t="s">
        <v>189</v>
      </c>
      <c r="C2542" s="0" t="n">
        <v>74</v>
      </c>
      <c r="D2542" s="0" t="n">
        <v>77</v>
      </c>
      <c r="E2542" s="0" t="n">
        <v>41</v>
      </c>
      <c r="F2542" s="0" t="n">
        <v>32</v>
      </c>
      <c r="G2542" s="0" t="n">
        <v>14</v>
      </c>
      <c r="H2542" s="0" t="n">
        <v>5</v>
      </c>
      <c r="I2542" s="0" t="n">
        <v>0</v>
      </c>
      <c r="J2542" s="0" t="n">
        <v>1</v>
      </c>
      <c r="K2542" s="0" t="n">
        <f aca="false">VLOOKUP(A2542,'Team Data'!$A$1:$E$659,2,FALSE())</f>
        <v>19</v>
      </c>
      <c r="L2542" s="0" t="n">
        <f aca="false">VLOOKUP(A2542,'Team Data'!$A$1:$E$659,3,FALSE())</f>
        <v>15</v>
      </c>
      <c r="M2542" s="0" t="n">
        <f aca="false">VLOOKUP(B2542,'Team Data'!$A$1:$E$659,2,FALSE())</f>
        <v>29</v>
      </c>
      <c r="N2542" s="0" t="n">
        <f aca="false">VLOOKUP(B2542,'Team Data'!$A$1:$E$659,3,FALSE())</f>
        <v>8</v>
      </c>
      <c r="O2542" s="0" t="n">
        <f aca="false">VLOOKUP(A2542,'Team Data'!$A$1:$E$659,4,FALSE())</f>
        <v>580</v>
      </c>
      <c r="P2542" s="0" t="n">
        <f aca="false">VLOOKUP(A2542,'Team Data'!$A$1:$E$659,5,FALSE())</f>
        <v>491</v>
      </c>
      <c r="Q2542" s="0" t="n">
        <f aca="false">VLOOKUP(B2542,'Team Data'!$A$1:$E$659,4,FALSE())</f>
        <v>706</v>
      </c>
      <c r="R2542" s="0" t="n">
        <f aca="false">VLOOKUP(B2542,'Team Data'!$A$1:$E$659,5,FALSE())</f>
        <v>511</v>
      </c>
      <c r="S2542" s="0" t="n">
        <f aca="false">IF(I2542=1,(MIN(30,(C2542-D2542)))*(M2542/(M2542+N2542))*(Q2542/(Q2542+R2542)),(MAX(-30,(C2542-D2542)))*(N2542/(M2542+N2542))*(R2542/(R2542+Q2542)))</f>
        <v>-0.272357813853295</v>
      </c>
      <c r="T2542" s="0" t="n">
        <f aca="false">IF(J2542=1,(MIN(30,(D2542-C2542)))*(K2542/(K2542+L2542))*(O2542/(O2542+P2542)),(MAX(-30,(D2542-C2542)))*(L2542/(K2542+L2542))*(P2542/(P2542+O2542)))</f>
        <v>0.907892568792223</v>
      </c>
      <c r="U2542" s="7" t="n">
        <v>43099</v>
      </c>
    </row>
    <row r="2543" customFormat="false" ht="15" hidden="false" customHeight="false" outlineLevel="0" collapsed="false">
      <c r="A2543" s="0" t="s">
        <v>202</v>
      </c>
      <c r="B2543" s="0" t="s">
        <v>174</v>
      </c>
      <c r="C2543" s="0" t="n">
        <v>81</v>
      </c>
      <c r="D2543" s="0" t="n">
        <v>109</v>
      </c>
      <c r="E2543" s="0" t="n">
        <v>21</v>
      </c>
      <c r="F2543" s="0" t="n">
        <v>46</v>
      </c>
      <c r="G2543" s="0" t="n">
        <v>14</v>
      </c>
      <c r="H2543" s="0" t="n">
        <v>14</v>
      </c>
      <c r="I2543" s="0" t="n">
        <v>0</v>
      </c>
      <c r="J2543" s="0" t="n">
        <v>1</v>
      </c>
      <c r="K2543" s="0" t="n">
        <f aca="false">VLOOKUP(A2543,'Team Data'!$A$1:$E$659,2,FALSE())</f>
        <v>14</v>
      </c>
      <c r="L2543" s="0" t="n">
        <f aca="false">VLOOKUP(A2543,'Team Data'!$A$1:$E$659,3,FALSE())</f>
        <v>19</v>
      </c>
      <c r="M2543" s="0" t="n">
        <f aca="false">VLOOKUP(B2543,'Team Data'!$A$1:$E$659,2,FALSE())</f>
        <v>25</v>
      </c>
      <c r="N2543" s="0" t="n">
        <f aca="false">VLOOKUP(B2543,'Team Data'!$A$1:$E$659,3,FALSE())</f>
        <v>12</v>
      </c>
      <c r="O2543" s="0" t="n">
        <f aca="false">VLOOKUP(A2543,'Team Data'!$A$1:$E$659,4,FALSE())</f>
        <v>532</v>
      </c>
      <c r="P2543" s="0" t="n">
        <f aca="false">VLOOKUP(A2543,'Team Data'!$A$1:$E$659,5,FALSE())</f>
        <v>464</v>
      </c>
      <c r="Q2543" s="0" t="n">
        <f aca="false">VLOOKUP(B2543,'Team Data'!$A$1:$E$659,4,FALSE())</f>
        <v>653</v>
      </c>
      <c r="R2543" s="0" t="n">
        <f aca="false">VLOOKUP(B2543,'Team Data'!$A$1:$E$659,5,FALSE())</f>
        <v>548</v>
      </c>
      <c r="S2543" s="0" t="n">
        <f aca="false">IF(I2543=1,(MIN(30,(C2543-D2543)))*(M2543/(M2543+N2543))*(Q2543/(Q2543+R2543)),(MAX(-30,(C2543-D2543)))*(N2543/(M2543+N2543))*(R2543/(R2543+Q2543)))</f>
        <v>-4.14357404865315</v>
      </c>
      <c r="T2543" s="0" t="n">
        <f aca="false">IF(J2543=1,(MIN(30,(D2543-C2543)))*(K2543/(K2543+L2543))*(O2543/(O2543+P2543)),(MAX(-30,(D2543-C2543)))*(L2543/(K2543+L2543))*(P2543/(P2543+O2543)))</f>
        <v>6.3448947304369</v>
      </c>
      <c r="U2543" s="7" t="n">
        <v>43099</v>
      </c>
    </row>
    <row r="2544" customFormat="false" ht="15" hidden="false" customHeight="false" outlineLevel="0" collapsed="false">
      <c r="A2544" s="0" t="s">
        <v>351</v>
      </c>
      <c r="B2544" s="0" t="s">
        <v>317</v>
      </c>
      <c r="C2544" s="0" t="n">
        <v>67</v>
      </c>
      <c r="D2544" s="0" t="n">
        <v>71</v>
      </c>
      <c r="E2544" s="0" t="n">
        <v>31</v>
      </c>
      <c r="F2544" s="0" t="n">
        <v>28</v>
      </c>
      <c r="G2544" s="0" t="n">
        <v>14</v>
      </c>
      <c r="H2544" s="0" t="n">
        <v>11</v>
      </c>
      <c r="I2544" s="0" t="n">
        <v>0</v>
      </c>
      <c r="J2544" s="0" t="n">
        <v>1</v>
      </c>
      <c r="K2544" s="0" t="n">
        <f aca="false">VLOOKUP(A2544,'Team Data'!$A$1:$E$659,2,FALSE())</f>
        <v>21</v>
      </c>
      <c r="L2544" s="0" t="n">
        <f aca="false">VLOOKUP(A2544,'Team Data'!$A$1:$E$659,3,FALSE())</f>
        <v>13</v>
      </c>
      <c r="M2544" s="0" t="n">
        <f aca="false">VLOOKUP(B2544,'Team Data'!$A$1:$E$659,2,FALSE())</f>
        <v>27</v>
      </c>
      <c r="N2544" s="0" t="n">
        <f aca="false">VLOOKUP(B2544,'Team Data'!$A$1:$E$659,3,FALSE())</f>
        <v>8</v>
      </c>
      <c r="O2544" s="0" t="n">
        <f aca="false">VLOOKUP(A2544,'Team Data'!$A$1:$E$659,4,FALSE())</f>
        <v>532</v>
      </c>
      <c r="P2544" s="0" t="n">
        <f aca="false">VLOOKUP(A2544,'Team Data'!$A$1:$E$659,5,FALSE())</f>
        <v>495</v>
      </c>
      <c r="Q2544" s="0" t="n">
        <f aca="false">VLOOKUP(B2544,'Team Data'!$A$1:$E$659,4,FALSE())</f>
        <v>534</v>
      </c>
      <c r="R2544" s="0" t="n">
        <f aca="false">VLOOKUP(B2544,'Team Data'!$A$1:$E$659,5,FALSE())</f>
        <v>523</v>
      </c>
      <c r="S2544" s="0" t="n">
        <f aca="false">IF(I2544=1,(MIN(30,(C2544-D2544)))*(M2544/(M2544+N2544))*(Q2544/(Q2544+R2544)),(MAX(-30,(C2544-D2544)))*(N2544/(M2544+N2544))*(R2544/(R2544+Q2544)))</f>
        <v>-0.452385457494256</v>
      </c>
      <c r="T2544" s="0" t="n">
        <f aca="false">IF(J2544=1,(MIN(30,(D2544-C2544)))*(K2544/(K2544+L2544))*(O2544/(O2544+P2544)),(MAX(-30,(D2544-C2544)))*(L2544/(K2544+L2544))*(P2544/(P2544+O2544)))</f>
        <v>1.27979838478722</v>
      </c>
      <c r="U2544" s="7" t="n">
        <v>43099</v>
      </c>
    </row>
    <row r="2545" customFormat="false" ht="15" hidden="false" customHeight="false" outlineLevel="0" collapsed="false">
      <c r="A2545" s="0" t="s">
        <v>507</v>
      </c>
      <c r="B2545" s="0" t="s">
        <v>305</v>
      </c>
      <c r="C2545" s="0" t="n">
        <v>62</v>
      </c>
      <c r="D2545" s="0" t="n">
        <v>89</v>
      </c>
      <c r="E2545" s="0" t="n">
        <v>26</v>
      </c>
      <c r="F2545" s="0" t="n">
        <v>35</v>
      </c>
      <c r="G2545" s="0" t="n">
        <v>19</v>
      </c>
      <c r="H2545" s="0" t="n">
        <v>15</v>
      </c>
      <c r="I2545" s="0" t="n">
        <v>0</v>
      </c>
      <c r="J2545" s="0" t="n">
        <v>1</v>
      </c>
      <c r="K2545" s="0" t="n">
        <f aca="false">VLOOKUP(A2545,'Team Data'!$A$1:$E$659,2,FALSE())</f>
        <v>0</v>
      </c>
      <c r="L2545" s="0" t="n">
        <f aca="false">VLOOKUP(A2545,'Team Data'!$A$1:$E$659,3,FALSE())</f>
        <v>2</v>
      </c>
      <c r="M2545" s="0" t="n">
        <f aca="false">VLOOKUP(B2545,'Team Data'!$A$1:$E$659,2,FALSE())</f>
        <v>22</v>
      </c>
      <c r="N2545" s="0" t="n">
        <f aca="false">VLOOKUP(B2545,'Team Data'!$A$1:$E$659,3,FALSE())</f>
        <v>11</v>
      </c>
      <c r="O2545" s="0" t="n">
        <f aca="false">VLOOKUP(A2545,'Team Data'!$A$1:$E$659,4,FALSE())</f>
        <v>31</v>
      </c>
      <c r="P2545" s="0" t="n">
        <f aca="false">VLOOKUP(A2545,'Team Data'!$A$1:$E$659,5,FALSE())</f>
        <v>33</v>
      </c>
      <c r="Q2545" s="0" t="n">
        <f aca="false">VLOOKUP(B2545,'Team Data'!$A$1:$E$659,4,FALSE())</f>
        <v>522</v>
      </c>
      <c r="R2545" s="0" t="n">
        <f aca="false">VLOOKUP(B2545,'Team Data'!$A$1:$E$659,5,FALSE())</f>
        <v>501</v>
      </c>
      <c r="S2545" s="0" t="n">
        <f aca="false">IF(I2545=1,(MIN(30,(C2545-D2545)))*(M2545/(M2545+N2545))*(Q2545/(Q2545+R2545)),(MAX(-30,(C2545-D2545)))*(N2545/(M2545+N2545))*(R2545/(R2545+Q2545)))</f>
        <v>-4.40762463343109</v>
      </c>
      <c r="T2545" s="0" t="n">
        <f aca="false">IF(J2545=1,(MIN(30,(D2545-C2545)))*(K2545/(K2545+L2545))*(O2545/(O2545+P2545)),(MAX(-30,(D2545-C2545)))*(L2545/(K2545+L2545))*(P2545/(P2545+O2545)))</f>
        <v>0</v>
      </c>
      <c r="U2545" s="7" t="n">
        <v>43099</v>
      </c>
    </row>
    <row r="2546" customFormat="false" ht="15" hidden="false" customHeight="false" outlineLevel="0" collapsed="false">
      <c r="A2546" s="0" t="s">
        <v>171</v>
      </c>
      <c r="B2546" s="0" t="s">
        <v>303</v>
      </c>
      <c r="C2546" s="0" t="n">
        <v>63</v>
      </c>
      <c r="D2546" s="0" t="n">
        <v>60</v>
      </c>
      <c r="E2546" s="0" t="n">
        <v>35</v>
      </c>
      <c r="F2546" s="0" t="n">
        <v>32</v>
      </c>
      <c r="G2546" s="0" t="n">
        <v>11</v>
      </c>
      <c r="H2546" s="0" t="n">
        <v>6</v>
      </c>
      <c r="I2546" s="0" t="n">
        <v>1</v>
      </c>
      <c r="J2546" s="0" t="n">
        <v>0</v>
      </c>
      <c r="K2546" s="0" t="n">
        <f aca="false">VLOOKUP(A2546,'Team Data'!$A$1:$E$659,2,FALSE())</f>
        <v>25</v>
      </c>
      <c r="L2546" s="0" t="n">
        <f aca="false">VLOOKUP(A2546,'Team Data'!$A$1:$E$659,3,FALSE())</f>
        <v>8</v>
      </c>
      <c r="M2546" s="0" t="n">
        <f aca="false">VLOOKUP(B2546,'Team Data'!$A$1:$E$659,2,FALSE())</f>
        <v>20</v>
      </c>
      <c r="N2546" s="0" t="n">
        <f aca="false">VLOOKUP(B2546,'Team Data'!$A$1:$E$659,3,FALSE())</f>
        <v>13</v>
      </c>
      <c r="O2546" s="0" t="n">
        <f aca="false">VLOOKUP(A2546,'Team Data'!$A$1:$E$659,4,FALSE())</f>
        <v>610</v>
      </c>
      <c r="P2546" s="0" t="n">
        <f aca="false">VLOOKUP(A2546,'Team Data'!$A$1:$E$659,5,FALSE())</f>
        <v>461</v>
      </c>
      <c r="Q2546" s="0" t="n">
        <f aca="false">VLOOKUP(B2546,'Team Data'!$A$1:$E$659,4,FALSE())</f>
        <v>538</v>
      </c>
      <c r="R2546" s="0" t="n">
        <f aca="false">VLOOKUP(B2546,'Team Data'!$A$1:$E$659,5,FALSE())</f>
        <v>501</v>
      </c>
      <c r="S2546" s="0" t="n">
        <f aca="false">IF(I2546=1,(MIN(30,(C2546-D2546)))*(M2546/(M2546+N2546))*(Q2546/(Q2546+R2546)),(MAX(-30,(C2546-D2546)))*(N2546/(M2546+N2546))*(R2546/(R2546+Q2546)))</f>
        <v>0.941464695073935</v>
      </c>
      <c r="T2546" s="0" t="n">
        <f aca="false">IF(J2546=1,(MIN(30,(D2546-C2546)))*(K2546/(K2546+L2546))*(O2546/(O2546+P2546)),(MAX(-30,(D2546-C2546)))*(L2546/(K2546+L2546))*(P2546/(P2546+O2546)))</f>
        <v>-0.31304643069349</v>
      </c>
      <c r="U2546" s="7" t="n">
        <v>43099</v>
      </c>
    </row>
    <row r="2547" customFormat="false" ht="15" hidden="false" customHeight="false" outlineLevel="0" collapsed="false">
      <c r="A2547" s="0" t="s">
        <v>60</v>
      </c>
      <c r="B2547" s="0" t="s">
        <v>259</v>
      </c>
      <c r="C2547" s="0" t="n">
        <v>59</v>
      </c>
      <c r="D2547" s="0" t="n">
        <v>52</v>
      </c>
      <c r="E2547" s="0" t="n">
        <v>29</v>
      </c>
      <c r="F2547" s="0" t="n">
        <v>37</v>
      </c>
      <c r="G2547" s="0" t="n">
        <v>10</v>
      </c>
      <c r="H2547" s="0" t="n">
        <v>23</v>
      </c>
      <c r="I2547" s="0" t="n">
        <v>1</v>
      </c>
      <c r="J2547" s="0" t="n">
        <v>0</v>
      </c>
      <c r="K2547" s="0" t="n">
        <f aca="false">VLOOKUP(A2547,'Team Data'!$A$1:$E$659,2,FALSE())</f>
        <v>11</v>
      </c>
      <c r="L2547" s="0" t="n">
        <f aca="false">VLOOKUP(A2547,'Team Data'!$A$1:$E$659,3,FALSE())</f>
        <v>21</v>
      </c>
      <c r="M2547" s="0" t="n">
        <f aca="false">VLOOKUP(B2547,'Team Data'!$A$1:$E$659,2,FALSE())</f>
        <v>4</v>
      </c>
      <c r="N2547" s="0" t="n">
        <f aca="false">VLOOKUP(B2547,'Team Data'!$A$1:$E$659,3,FALSE())</f>
        <v>26</v>
      </c>
      <c r="O2547" s="0" t="n">
        <f aca="false">VLOOKUP(A2547,'Team Data'!$A$1:$E$659,4,FALSE())</f>
        <v>556</v>
      </c>
      <c r="P2547" s="0" t="n">
        <f aca="false">VLOOKUP(A2547,'Team Data'!$A$1:$E$659,5,FALSE())</f>
        <v>459</v>
      </c>
      <c r="Q2547" s="0" t="n">
        <f aca="false">VLOOKUP(B2547,'Team Data'!$A$1:$E$659,4,FALSE())</f>
        <v>537</v>
      </c>
      <c r="R2547" s="0" t="n">
        <f aca="false">VLOOKUP(B2547,'Team Data'!$A$1:$E$659,5,FALSE())</f>
        <v>418</v>
      </c>
      <c r="S2547" s="0" t="n">
        <f aca="false">IF(I2547=1,(MIN(30,(C2547-D2547)))*(M2547/(M2547+N2547))*(Q2547/(Q2547+R2547)),(MAX(-30,(C2547-D2547)))*(N2547/(M2547+N2547))*(R2547/(R2547+Q2547)))</f>
        <v>0.524816753926702</v>
      </c>
      <c r="T2547" s="0" t="n">
        <f aca="false">IF(J2547=1,(MIN(30,(D2547-C2547)))*(K2547/(K2547+L2547))*(O2547/(O2547+P2547)),(MAX(-30,(D2547-C2547)))*(L2547/(K2547+L2547))*(P2547/(P2547+O2547)))</f>
        <v>-2.07737068965517</v>
      </c>
      <c r="U2547" s="7" t="n">
        <v>43099</v>
      </c>
    </row>
    <row r="2548" customFormat="false" ht="15" hidden="false" customHeight="false" outlineLevel="0" collapsed="false">
      <c r="A2548" s="0" t="s">
        <v>149</v>
      </c>
      <c r="B2548" s="0" t="s">
        <v>50</v>
      </c>
      <c r="C2548" s="0" t="n">
        <v>43</v>
      </c>
      <c r="D2548" s="0" t="n">
        <v>84</v>
      </c>
      <c r="E2548" s="0" t="n">
        <v>31</v>
      </c>
      <c r="F2548" s="0" t="n">
        <v>35</v>
      </c>
      <c r="G2548" s="0" t="n">
        <v>29</v>
      </c>
      <c r="H2548" s="0" t="n">
        <v>11</v>
      </c>
      <c r="I2548" s="0" t="n">
        <v>0</v>
      </c>
      <c r="J2548" s="0" t="n">
        <v>1</v>
      </c>
      <c r="K2548" s="0" t="n">
        <f aca="false">VLOOKUP(A2548,'Team Data'!$A$1:$E$659,2,FALSE())</f>
        <v>7</v>
      </c>
      <c r="L2548" s="0" t="n">
        <f aca="false">VLOOKUP(A2548,'Team Data'!$A$1:$E$659,3,FALSE())</f>
        <v>26</v>
      </c>
      <c r="M2548" s="0" t="n">
        <f aca="false">VLOOKUP(B2548,'Team Data'!$A$1:$E$659,2,FALSE())</f>
        <v>15</v>
      </c>
      <c r="N2548" s="0" t="n">
        <f aca="false">VLOOKUP(B2548,'Team Data'!$A$1:$E$659,3,FALSE())</f>
        <v>16</v>
      </c>
      <c r="O2548" s="0" t="n">
        <f aca="false">VLOOKUP(A2548,'Team Data'!$A$1:$E$659,4,FALSE())</f>
        <v>523</v>
      </c>
      <c r="P2548" s="0" t="n">
        <f aca="false">VLOOKUP(A2548,'Team Data'!$A$1:$E$659,5,FALSE())</f>
        <v>461</v>
      </c>
      <c r="Q2548" s="0" t="n">
        <f aca="false">VLOOKUP(B2548,'Team Data'!$A$1:$E$659,4,FALSE())</f>
        <v>449</v>
      </c>
      <c r="R2548" s="0" t="n">
        <f aca="false">VLOOKUP(B2548,'Team Data'!$A$1:$E$659,5,FALSE())</f>
        <v>485</v>
      </c>
      <c r="S2548" s="0" t="n">
        <f aca="false">IF(I2548=1,(MIN(30,(C2548-D2548)))*(M2548/(M2548+N2548))*(Q2548/(Q2548+R2548)),(MAX(-30,(C2548-D2548)))*(N2548/(M2548+N2548))*(R2548/(R2548+Q2548)))</f>
        <v>-8.04033984941632</v>
      </c>
      <c r="T2548" s="0" t="n">
        <f aca="false">IF(J2548=1,(MIN(30,(D2548-C2548)))*(K2548/(K2548+L2548))*(O2548/(O2548+P2548)),(MAX(-30,(D2548-C2548)))*(L2548/(K2548+L2548))*(P2548/(P2548+O2548)))</f>
        <v>3.38229859571323</v>
      </c>
      <c r="U2548" s="7" t="n">
        <v>43099</v>
      </c>
    </row>
    <row r="2549" customFormat="false" ht="15" hidden="false" customHeight="false" outlineLevel="0" collapsed="false">
      <c r="A2549" s="0" t="s">
        <v>181</v>
      </c>
      <c r="B2549" s="0" t="s">
        <v>131</v>
      </c>
      <c r="C2549" s="0" t="n">
        <v>69</v>
      </c>
      <c r="D2549" s="0" t="n">
        <v>76</v>
      </c>
      <c r="E2549" s="0" t="n">
        <v>33</v>
      </c>
      <c r="F2549" s="0" t="n">
        <v>45</v>
      </c>
      <c r="G2549" s="0" t="n">
        <v>7</v>
      </c>
      <c r="H2549" s="0" t="n">
        <v>9</v>
      </c>
      <c r="I2549" s="0" t="n">
        <v>0</v>
      </c>
      <c r="J2549" s="0" t="n">
        <v>1</v>
      </c>
      <c r="K2549" s="0" t="n">
        <f aca="false">VLOOKUP(A2549,'Team Data'!$A$1:$E$659,2,FALSE())</f>
        <v>8</v>
      </c>
      <c r="L2549" s="0" t="n">
        <f aca="false">VLOOKUP(A2549,'Team Data'!$A$1:$E$659,3,FALSE())</f>
        <v>21</v>
      </c>
      <c r="M2549" s="0" t="n">
        <f aca="false">VLOOKUP(B2549,'Team Data'!$A$1:$E$659,2,FALSE())</f>
        <v>23</v>
      </c>
      <c r="N2549" s="0" t="n">
        <f aca="false">VLOOKUP(B2549,'Team Data'!$A$1:$E$659,3,FALSE())</f>
        <v>13</v>
      </c>
      <c r="O2549" s="0" t="n">
        <f aca="false">VLOOKUP(A2549,'Team Data'!$A$1:$E$659,4,FALSE())</f>
        <v>484</v>
      </c>
      <c r="P2549" s="0" t="n">
        <f aca="false">VLOOKUP(A2549,'Team Data'!$A$1:$E$659,5,FALSE())</f>
        <v>397</v>
      </c>
      <c r="Q2549" s="0" t="n">
        <f aca="false">VLOOKUP(B2549,'Team Data'!$A$1:$E$659,4,FALSE())</f>
        <v>559</v>
      </c>
      <c r="R2549" s="0" t="n">
        <f aca="false">VLOOKUP(B2549,'Team Data'!$A$1:$E$659,5,FALSE())</f>
        <v>576</v>
      </c>
      <c r="S2549" s="0" t="n">
        <f aca="false">IF(I2549=1,(MIN(30,(C2549-D2549)))*(M2549/(M2549+N2549))*(Q2549/(Q2549+R2549)),(MAX(-30,(C2549-D2549)))*(N2549/(M2549+N2549))*(R2549/(R2549+Q2549)))</f>
        <v>-1.28281938325991</v>
      </c>
      <c r="T2549" s="0" t="n">
        <f aca="false">IF(J2549=1,(MIN(30,(D2549-C2549)))*(K2549/(K2549+L2549))*(O2549/(O2549+P2549)),(MAX(-30,(D2549-C2549)))*(L2549/(K2549+L2549))*(P2549/(P2549+O2549)))</f>
        <v>1.06086343888215</v>
      </c>
      <c r="U2549" s="7" t="n">
        <v>43099</v>
      </c>
    </row>
    <row r="2550" customFormat="false" ht="15" hidden="false" customHeight="false" outlineLevel="0" collapsed="false">
      <c r="A2550" s="0" t="s">
        <v>130</v>
      </c>
      <c r="B2550" s="0" t="s">
        <v>169</v>
      </c>
      <c r="C2550" s="0" t="n">
        <v>51</v>
      </c>
      <c r="D2550" s="0" t="n">
        <v>76</v>
      </c>
      <c r="E2550" s="0" t="n">
        <v>23</v>
      </c>
      <c r="F2550" s="0" t="n">
        <v>41</v>
      </c>
      <c r="G2550" s="0" t="n">
        <v>9</v>
      </c>
      <c r="H2550" s="0" t="n">
        <v>14</v>
      </c>
      <c r="I2550" s="0" t="n">
        <v>0</v>
      </c>
      <c r="J2550" s="0" t="n">
        <v>1</v>
      </c>
      <c r="K2550" s="0" t="n">
        <f aca="false">VLOOKUP(A2550,'Team Data'!$A$1:$E$659,2,FALSE())</f>
        <v>15</v>
      </c>
      <c r="L2550" s="0" t="n">
        <f aca="false">VLOOKUP(A2550,'Team Data'!$A$1:$E$659,3,FALSE())</f>
        <v>18</v>
      </c>
      <c r="M2550" s="0" t="n">
        <f aca="false">VLOOKUP(B2550,'Team Data'!$A$1:$E$659,2,FALSE())</f>
        <v>32</v>
      </c>
      <c r="N2550" s="0" t="n">
        <f aca="false">VLOOKUP(B2550,'Team Data'!$A$1:$E$659,3,FALSE())</f>
        <v>7</v>
      </c>
      <c r="O2550" s="0" t="n">
        <f aca="false">VLOOKUP(A2550,'Team Data'!$A$1:$E$659,4,FALSE())</f>
        <v>463</v>
      </c>
      <c r="P2550" s="0" t="n">
        <f aca="false">VLOOKUP(A2550,'Team Data'!$A$1:$E$659,5,FALSE())</f>
        <v>494</v>
      </c>
      <c r="Q2550" s="0" t="n">
        <f aca="false">VLOOKUP(B2550,'Team Data'!$A$1:$E$659,4,FALSE())</f>
        <v>785</v>
      </c>
      <c r="R2550" s="0" t="n">
        <f aca="false">VLOOKUP(B2550,'Team Data'!$A$1:$E$659,5,FALSE())</f>
        <v>531</v>
      </c>
      <c r="S2550" s="0" t="n">
        <f aca="false">IF(I2550=1,(MIN(30,(C2550-D2550)))*(M2550/(M2550+N2550))*(Q2550/(Q2550+R2550)),(MAX(-30,(C2550-D2550)))*(N2550/(M2550+N2550))*(R2550/(R2550+Q2550)))</f>
        <v>-1.81055646481178</v>
      </c>
      <c r="T2550" s="0" t="n">
        <f aca="false">IF(J2550=1,(MIN(30,(D2550-C2550)))*(K2550/(K2550+L2550))*(O2550/(O2550+P2550)),(MAX(-30,(D2550-C2550)))*(L2550/(K2550+L2550))*(P2550/(P2550+O2550)))</f>
        <v>5.49776764510307</v>
      </c>
      <c r="U2550" s="7" t="n">
        <v>43099</v>
      </c>
    </row>
    <row r="2551" customFormat="false" ht="15" hidden="false" customHeight="false" outlineLevel="0" collapsed="false">
      <c r="A2551" s="0" t="s">
        <v>292</v>
      </c>
      <c r="B2551" s="0" t="s">
        <v>9</v>
      </c>
      <c r="C2551" s="0" t="n">
        <v>57</v>
      </c>
      <c r="D2551" s="0" t="n">
        <v>79</v>
      </c>
      <c r="E2551" s="0" t="n">
        <v>43</v>
      </c>
      <c r="F2551" s="0" t="n">
        <v>42</v>
      </c>
      <c r="G2551" s="0" t="n">
        <v>12</v>
      </c>
      <c r="H2551" s="0" t="n">
        <v>12</v>
      </c>
      <c r="I2551" s="0" t="n">
        <v>0</v>
      </c>
      <c r="J2551" s="0" t="n">
        <v>1</v>
      </c>
      <c r="K2551" s="0" t="n">
        <f aca="false">VLOOKUP(A2551,'Team Data'!$A$1:$E$659,2,FALSE())</f>
        <v>19</v>
      </c>
      <c r="L2551" s="0" t="n">
        <f aca="false">VLOOKUP(A2551,'Team Data'!$A$1:$E$659,3,FALSE())</f>
        <v>13</v>
      </c>
      <c r="M2551" s="0" t="n">
        <f aca="false">VLOOKUP(B2551,'Team Data'!$A$1:$E$659,2,FALSE())</f>
        <v>20</v>
      </c>
      <c r="N2551" s="0" t="n">
        <f aca="false">VLOOKUP(B2551,'Team Data'!$A$1:$E$659,3,FALSE())</f>
        <v>16</v>
      </c>
      <c r="O2551" s="0" t="n">
        <f aca="false">VLOOKUP(A2551,'Team Data'!$A$1:$E$659,4,FALSE())</f>
        <v>664</v>
      </c>
      <c r="P2551" s="0" t="n">
        <f aca="false">VLOOKUP(A2551,'Team Data'!$A$1:$E$659,5,FALSE())</f>
        <v>424</v>
      </c>
      <c r="Q2551" s="0" t="n">
        <f aca="false">VLOOKUP(B2551,'Team Data'!$A$1:$E$659,4,FALSE())</f>
        <v>741</v>
      </c>
      <c r="R2551" s="0" t="n">
        <f aca="false">VLOOKUP(B2551,'Team Data'!$A$1:$E$659,5,FALSE())</f>
        <v>460</v>
      </c>
      <c r="S2551" s="0" t="n">
        <f aca="false">IF(I2551=1,(MIN(30,(C2551-D2551)))*(M2551/(M2551+N2551))*(Q2551/(Q2551+R2551)),(MAX(-30,(C2551-D2551)))*(N2551/(M2551+N2551))*(R2551/(R2551+Q2551)))</f>
        <v>-3.74502729207142</v>
      </c>
      <c r="T2551" s="0" t="n">
        <f aca="false">IF(J2551=1,(MIN(30,(D2551-C2551)))*(K2551/(K2551+L2551))*(O2551/(O2551+P2551)),(MAX(-30,(D2551-C2551)))*(L2551/(K2551+L2551))*(P2551/(P2551+O2551)))</f>
        <v>7.97196691176471</v>
      </c>
      <c r="U2551" s="7" t="n">
        <v>43099</v>
      </c>
    </row>
    <row r="2552" customFormat="false" ht="15" hidden="false" customHeight="false" outlineLevel="0" collapsed="false">
      <c r="A2552" s="0" t="s">
        <v>287</v>
      </c>
      <c r="B2552" s="0" t="s">
        <v>115</v>
      </c>
      <c r="C2552" s="0" t="n">
        <v>73</v>
      </c>
      <c r="D2552" s="0" t="n">
        <v>76</v>
      </c>
      <c r="E2552" s="0" t="n">
        <v>27</v>
      </c>
      <c r="F2552" s="0" t="n">
        <v>42</v>
      </c>
      <c r="G2552" s="0" t="n">
        <v>8</v>
      </c>
      <c r="H2552" s="0" t="n">
        <v>8</v>
      </c>
      <c r="I2552" s="0" t="n">
        <v>0</v>
      </c>
      <c r="J2552" s="0" t="n">
        <v>1</v>
      </c>
      <c r="K2552" s="0" t="n">
        <f aca="false">VLOOKUP(A2552,'Team Data'!$A$1:$E$659,2,FALSE())</f>
        <v>15</v>
      </c>
      <c r="L2552" s="0" t="n">
        <f aca="false">VLOOKUP(A2552,'Team Data'!$A$1:$E$659,3,FALSE())</f>
        <v>16</v>
      </c>
      <c r="M2552" s="0" t="n">
        <f aca="false">VLOOKUP(B2552,'Team Data'!$A$1:$E$659,2,FALSE())</f>
        <v>27</v>
      </c>
      <c r="N2552" s="0" t="n">
        <f aca="false">VLOOKUP(B2552,'Team Data'!$A$1:$E$659,3,FALSE())</f>
        <v>8</v>
      </c>
      <c r="O2552" s="0" t="n">
        <f aca="false">VLOOKUP(A2552,'Team Data'!$A$1:$E$659,4,FALSE())</f>
        <v>605</v>
      </c>
      <c r="P2552" s="0" t="n">
        <f aca="false">VLOOKUP(A2552,'Team Data'!$A$1:$E$659,5,FALSE())</f>
        <v>410</v>
      </c>
      <c r="Q2552" s="0" t="n">
        <f aca="false">VLOOKUP(B2552,'Team Data'!$A$1:$E$659,4,FALSE())</f>
        <v>625</v>
      </c>
      <c r="R2552" s="0" t="n">
        <f aca="false">VLOOKUP(B2552,'Team Data'!$A$1:$E$659,5,FALSE())</f>
        <v>506</v>
      </c>
      <c r="S2552" s="0" t="n">
        <f aca="false">IF(I2552=1,(MIN(30,(C2552-D2552)))*(M2552/(M2552+N2552))*(Q2552/(Q2552+R2552)),(MAX(-30,(C2552-D2552)))*(N2552/(M2552+N2552))*(R2552/(R2552+Q2552)))</f>
        <v>-0.306782872300114</v>
      </c>
      <c r="T2552" s="0" t="n">
        <f aca="false">IF(J2552=1,(MIN(30,(D2552-C2552)))*(K2552/(K2552+L2552))*(O2552/(O2552+P2552)),(MAX(-30,(D2552-C2552)))*(L2552/(K2552+L2552))*(P2552/(P2552+O2552)))</f>
        <v>0.865247099952328</v>
      </c>
      <c r="U2552" s="7" t="n">
        <v>43099</v>
      </c>
    </row>
    <row r="2553" customFormat="false" ht="15" hidden="false" customHeight="false" outlineLevel="0" collapsed="false">
      <c r="A2553" s="0" t="s">
        <v>692</v>
      </c>
      <c r="B2553" s="0" t="s">
        <v>147</v>
      </c>
      <c r="C2553" s="0" t="n">
        <v>59</v>
      </c>
      <c r="D2553" s="0" t="n">
        <v>77</v>
      </c>
      <c r="E2553" s="0" t="n">
        <v>28</v>
      </c>
      <c r="F2553" s="0" t="n">
        <v>40</v>
      </c>
      <c r="G2553" s="0" t="n">
        <v>13</v>
      </c>
      <c r="H2553" s="0" t="n">
        <v>11</v>
      </c>
      <c r="I2553" s="0" t="n">
        <v>0</v>
      </c>
      <c r="J2553" s="0" t="n">
        <v>1</v>
      </c>
      <c r="K2553" s="0" t="n">
        <f aca="false">VLOOKUP(A2553,'Team Data'!$A$1:$E$659,2,FALSE())</f>
        <v>0</v>
      </c>
      <c r="L2553" s="0" t="n">
        <f aca="false">VLOOKUP(A2553,'Team Data'!$A$1:$E$659,3,FALSE())</f>
        <v>1</v>
      </c>
      <c r="M2553" s="0" t="n">
        <f aca="false">VLOOKUP(B2553,'Team Data'!$A$1:$E$659,2,FALSE())</f>
        <v>15</v>
      </c>
      <c r="N2553" s="0" t="n">
        <f aca="false">VLOOKUP(B2553,'Team Data'!$A$1:$E$659,3,FALSE())</f>
        <v>18</v>
      </c>
      <c r="O2553" s="0" t="n">
        <f aca="false">VLOOKUP(A2553,'Team Data'!$A$1:$E$659,4,FALSE())</f>
        <v>15</v>
      </c>
      <c r="P2553" s="0" t="n">
        <f aca="false">VLOOKUP(A2553,'Team Data'!$A$1:$E$659,5,FALSE())</f>
        <v>18</v>
      </c>
      <c r="Q2553" s="0" t="n">
        <f aca="false">VLOOKUP(B2553,'Team Data'!$A$1:$E$659,4,FALSE())</f>
        <v>537</v>
      </c>
      <c r="R2553" s="0" t="n">
        <f aca="false">VLOOKUP(B2553,'Team Data'!$A$1:$E$659,5,FALSE())</f>
        <v>476</v>
      </c>
      <c r="S2553" s="0" t="n">
        <f aca="false">IF(I2553=1,(MIN(30,(C2553-D2553)))*(M2553/(M2553+N2553))*(Q2553/(Q2553+R2553)),(MAX(-30,(C2553-D2553)))*(N2553/(M2553+N2553))*(R2553/(R2553+Q2553)))</f>
        <v>-4.61347931436776</v>
      </c>
      <c r="T2553" s="0" t="n">
        <f aca="false">IF(J2553=1,(MIN(30,(D2553-C2553)))*(K2553/(K2553+L2553))*(O2553/(O2553+P2553)),(MAX(-30,(D2553-C2553)))*(L2553/(K2553+L2553))*(P2553/(P2553+O2553)))</f>
        <v>0</v>
      </c>
      <c r="U2553" s="7" t="n">
        <v>43100</v>
      </c>
    </row>
    <row r="2554" customFormat="false" ht="15" hidden="false" customHeight="false" outlineLevel="0" collapsed="false">
      <c r="A2554" s="0" t="s">
        <v>51</v>
      </c>
      <c r="B2554" s="0" t="s">
        <v>218</v>
      </c>
      <c r="C2554" s="0" t="n">
        <v>58</v>
      </c>
      <c r="D2554" s="0" t="n">
        <v>89</v>
      </c>
      <c r="E2554" s="0" t="n">
        <v>34</v>
      </c>
      <c r="F2554" s="0" t="n">
        <v>43</v>
      </c>
      <c r="G2554" s="0" t="n">
        <v>22</v>
      </c>
      <c r="H2554" s="0" t="n">
        <v>16</v>
      </c>
      <c r="I2554" s="0" t="n">
        <v>0</v>
      </c>
      <c r="J2554" s="0" t="n">
        <v>1</v>
      </c>
      <c r="K2554" s="0" t="n">
        <f aca="false">VLOOKUP(A2554,'Team Data'!$A$1:$E$659,2,FALSE())</f>
        <v>6</v>
      </c>
      <c r="L2554" s="0" t="n">
        <f aca="false">VLOOKUP(A2554,'Team Data'!$A$1:$E$659,3,FALSE())</f>
        <v>23</v>
      </c>
      <c r="M2554" s="0" t="n">
        <f aca="false">VLOOKUP(B2554,'Team Data'!$A$1:$E$659,2,FALSE())</f>
        <v>25</v>
      </c>
      <c r="N2554" s="0" t="n">
        <f aca="false">VLOOKUP(B2554,'Team Data'!$A$1:$E$659,3,FALSE())</f>
        <v>7</v>
      </c>
      <c r="O2554" s="0" t="n">
        <f aca="false">VLOOKUP(A2554,'Team Data'!$A$1:$E$659,4,FALSE())</f>
        <v>485</v>
      </c>
      <c r="P2554" s="0" t="n">
        <f aca="false">VLOOKUP(A2554,'Team Data'!$A$1:$E$659,5,FALSE())</f>
        <v>443</v>
      </c>
      <c r="Q2554" s="0" t="n">
        <f aca="false">VLOOKUP(B2554,'Team Data'!$A$1:$E$659,4,FALSE())</f>
        <v>521</v>
      </c>
      <c r="R2554" s="0" t="n">
        <f aca="false">VLOOKUP(B2554,'Team Data'!$A$1:$E$659,5,FALSE())</f>
        <v>531</v>
      </c>
      <c r="S2554" s="0" t="n">
        <f aca="false">IF(I2554=1,(MIN(30,(C2554-D2554)))*(M2554/(M2554+N2554))*(Q2554/(Q2554+R2554)),(MAX(-30,(C2554-D2554)))*(N2554/(M2554+N2554))*(R2554/(R2554+Q2554)))</f>
        <v>-3.31244058935361</v>
      </c>
      <c r="T2554" s="0" t="n">
        <f aca="false">IF(J2554=1,(MIN(30,(D2554-C2554)))*(K2554/(K2554+L2554))*(O2554/(O2554+P2554)),(MAX(-30,(D2554-C2554)))*(L2554/(K2554+L2554))*(P2554/(P2554+O2554)))</f>
        <v>3.24390606420927</v>
      </c>
      <c r="U2554" s="7" t="n">
        <v>43100</v>
      </c>
    </row>
    <row r="2555" customFormat="false" ht="15" hidden="false" customHeight="false" outlineLevel="0" collapsed="false">
      <c r="A2555" s="0" t="s">
        <v>89</v>
      </c>
      <c r="B2555" s="0" t="s">
        <v>91</v>
      </c>
      <c r="C2555" s="0" t="n">
        <v>57</v>
      </c>
      <c r="D2555" s="0" t="n">
        <v>58</v>
      </c>
      <c r="E2555" s="0" t="n">
        <v>43</v>
      </c>
      <c r="F2555" s="0" t="n">
        <v>46</v>
      </c>
      <c r="G2555" s="0" t="n">
        <v>14</v>
      </c>
      <c r="H2555" s="0" t="n">
        <v>13</v>
      </c>
      <c r="I2555" s="0" t="n">
        <v>0</v>
      </c>
      <c r="J2555" s="0" t="n">
        <v>1</v>
      </c>
      <c r="K2555" s="0" t="n">
        <f aca="false">VLOOKUP(A2555,'Team Data'!$A$1:$E$659,2,FALSE())</f>
        <v>12</v>
      </c>
      <c r="L2555" s="0" t="n">
        <f aca="false">VLOOKUP(A2555,'Team Data'!$A$1:$E$659,3,FALSE())</f>
        <v>19</v>
      </c>
      <c r="M2555" s="0" t="n">
        <f aca="false">VLOOKUP(B2555,'Team Data'!$A$1:$E$659,2,FALSE())</f>
        <v>14</v>
      </c>
      <c r="N2555" s="0" t="n">
        <f aca="false">VLOOKUP(B2555,'Team Data'!$A$1:$E$659,3,FALSE())</f>
        <v>18</v>
      </c>
      <c r="O2555" s="0" t="n">
        <f aca="false">VLOOKUP(A2555,'Team Data'!$A$1:$E$659,4,FALSE())</f>
        <v>476</v>
      </c>
      <c r="P2555" s="0" t="n">
        <f aca="false">VLOOKUP(A2555,'Team Data'!$A$1:$E$659,5,FALSE())</f>
        <v>457</v>
      </c>
      <c r="Q2555" s="0" t="n">
        <f aca="false">VLOOKUP(B2555,'Team Data'!$A$1:$E$659,4,FALSE())</f>
        <v>467</v>
      </c>
      <c r="R2555" s="0" t="n">
        <f aca="false">VLOOKUP(B2555,'Team Data'!$A$1:$E$659,5,FALSE())</f>
        <v>496</v>
      </c>
      <c r="S2555" s="0" t="n">
        <f aca="false">IF(I2555=1,(MIN(30,(C2555-D2555)))*(M2555/(M2555+N2555))*(Q2555/(Q2555+R2555)),(MAX(-30,(C2555-D2555)))*(N2555/(M2555+N2555))*(R2555/(R2555+Q2555)))</f>
        <v>-0.289719626168224</v>
      </c>
      <c r="T2555" s="0" t="n">
        <f aca="false">IF(J2555=1,(MIN(30,(D2555-C2555)))*(K2555/(K2555+L2555))*(O2555/(O2555+P2555)),(MAX(-30,(D2555-C2555)))*(L2555/(K2555+L2555))*(P2555/(P2555+O2555)))</f>
        <v>0.197489886941189</v>
      </c>
      <c r="U2555" s="7" t="n">
        <v>43100</v>
      </c>
    </row>
    <row r="2556" customFormat="false" ht="15" hidden="false" customHeight="false" outlineLevel="0" collapsed="false">
      <c r="A2556" s="0" t="s">
        <v>312</v>
      </c>
      <c r="B2556" s="0" t="s">
        <v>209</v>
      </c>
      <c r="C2556" s="0" t="n">
        <v>51</v>
      </c>
      <c r="D2556" s="0" t="n">
        <v>86</v>
      </c>
      <c r="E2556" s="0" t="n">
        <v>34</v>
      </c>
      <c r="F2556" s="0" t="n">
        <v>46</v>
      </c>
      <c r="G2556" s="0" t="n">
        <v>18</v>
      </c>
      <c r="H2556" s="0" t="n">
        <v>11</v>
      </c>
      <c r="I2556" s="0" t="n">
        <v>0</v>
      </c>
      <c r="J2556" s="0" t="n">
        <v>1</v>
      </c>
      <c r="K2556" s="0" t="n">
        <f aca="false">VLOOKUP(A2556,'Team Data'!$A$1:$E$659,2,FALSE())</f>
        <v>20</v>
      </c>
      <c r="L2556" s="0" t="n">
        <f aca="false">VLOOKUP(A2556,'Team Data'!$A$1:$E$659,3,FALSE())</f>
        <v>16</v>
      </c>
      <c r="M2556" s="0" t="n">
        <f aca="false">VLOOKUP(B2556,'Team Data'!$A$1:$E$659,2,FALSE())</f>
        <v>22</v>
      </c>
      <c r="N2556" s="0" t="n">
        <f aca="false">VLOOKUP(B2556,'Team Data'!$A$1:$E$659,3,FALSE())</f>
        <v>10</v>
      </c>
      <c r="O2556" s="0" t="n">
        <f aca="false">VLOOKUP(A2556,'Team Data'!$A$1:$E$659,4,FALSE())</f>
        <v>545</v>
      </c>
      <c r="P2556" s="0" t="n">
        <f aca="false">VLOOKUP(A2556,'Team Data'!$A$1:$E$659,5,FALSE())</f>
        <v>579</v>
      </c>
      <c r="Q2556" s="0" t="n">
        <f aca="false">VLOOKUP(B2556,'Team Data'!$A$1:$E$659,4,FALSE())</f>
        <v>489</v>
      </c>
      <c r="R2556" s="0" t="n">
        <f aca="false">VLOOKUP(B2556,'Team Data'!$A$1:$E$659,5,FALSE())</f>
        <v>510</v>
      </c>
      <c r="S2556" s="0" t="n">
        <f aca="false">IF(I2556=1,(MIN(30,(C2556-D2556)))*(M2556/(M2556+N2556))*(Q2556/(Q2556+R2556)),(MAX(-30,(C2556-D2556)))*(N2556/(M2556+N2556))*(R2556/(R2556+Q2556)))</f>
        <v>-4.78603603603604</v>
      </c>
      <c r="T2556" s="0" t="n">
        <f aca="false">IF(J2556=1,(MIN(30,(D2556-C2556)))*(K2556/(K2556+L2556))*(O2556/(O2556+P2556)),(MAX(-30,(D2556-C2556)))*(L2556/(K2556+L2556))*(P2556/(P2556+O2556)))</f>
        <v>8.08125741399763</v>
      </c>
      <c r="U2556" s="7" t="n">
        <v>43100</v>
      </c>
    </row>
    <row r="2557" customFormat="false" ht="15" hidden="false" customHeight="false" outlineLevel="0" collapsed="false">
      <c r="A2557" s="0" t="s">
        <v>72</v>
      </c>
      <c r="B2557" s="0" t="s">
        <v>172</v>
      </c>
      <c r="C2557" s="0" t="n">
        <v>79</v>
      </c>
      <c r="D2557" s="0" t="n">
        <v>87</v>
      </c>
      <c r="E2557" s="0" t="n">
        <v>38</v>
      </c>
      <c r="F2557" s="0" t="n">
        <v>31</v>
      </c>
      <c r="G2557" s="0" t="n">
        <v>11</v>
      </c>
      <c r="H2557" s="0" t="n">
        <v>13</v>
      </c>
      <c r="I2557" s="0" t="n">
        <v>0</v>
      </c>
      <c r="J2557" s="0" t="n">
        <v>1</v>
      </c>
      <c r="K2557" s="0" t="n">
        <f aca="false">VLOOKUP(A2557,'Team Data'!$A$1:$E$659,2,FALSE())</f>
        <v>8</v>
      </c>
      <c r="L2557" s="0" t="n">
        <f aca="false">VLOOKUP(A2557,'Team Data'!$A$1:$E$659,3,FALSE())</f>
        <v>24</v>
      </c>
      <c r="M2557" s="0" t="n">
        <f aca="false">VLOOKUP(B2557,'Team Data'!$A$1:$E$659,2,FALSE())</f>
        <v>16</v>
      </c>
      <c r="N2557" s="0" t="n">
        <f aca="false">VLOOKUP(B2557,'Team Data'!$A$1:$E$659,3,FALSE())</f>
        <v>17</v>
      </c>
      <c r="O2557" s="0" t="n">
        <f aca="false">VLOOKUP(A2557,'Team Data'!$A$1:$E$659,4,FALSE())</f>
        <v>529</v>
      </c>
      <c r="P2557" s="0" t="n">
        <f aca="false">VLOOKUP(A2557,'Team Data'!$A$1:$E$659,5,FALSE())</f>
        <v>470</v>
      </c>
      <c r="Q2557" s="0" t="n">
        <f aca="false">VLOOKUP(B2557,'Team Data'!$A$1:$E$659,4,FALSE())</f>
        <v>503</v>
      </c>
      <c r="R2557" s="0" t="n">
        <f aca="false">VLOOKUP(B2557,'Team Data'!$A$1:$E$659,5,FALSE())</f>
        <v>522</v>
      </c>
      <c r="S2557" s="0" t="n">
        <f aca="false">IF(I2557=1,(MIN(30,(C2557-D2557)))*(M2557/(M2557+N2557))*(Q2557/(Q2557+R2557)),(MAX(-30,(C2557-D2557)))*(N2557/(M2557+N2557))*(R2557/(R2557+Q2557)))</f>
        <v>-2.09880266075388</v>
      </c>
      <c r="T2557" s="0" t="n">
        <f aca="false">IF(J2557=1,(MIN(30,(D2557-C2557)))*(K2557/(K2557+L2557))*(O2557/(O2557+P2557)),(MAX(-30,(D2557-C2557)))*(L2557/(K2557+L2557))*(P2557/(P2557+O2557)))</f>
        <v>1.05905905905906</v>
      </c>
      <c r="U2557" s="7" t="n">
        <v>43100</v>
      </c>
    </row>
    <row r="2558" customFormat="false" ht="15" hidden="false" customHeight="false" outlineLevel="0" collapsed="false">
      <c r="A2558" s="0" t="s">
        <v>196</v>
      </c>
      <c r="B2558" s="0" t="s">
        <v>284</v>
      </c>
      <c r="C2558" s="0" t="n">
        <v>74</v>
      </c>
      <c r="D2558" s="0" t="n">
        <v>68</v>
      </c>
      <c r="E2558" s="0" t="n">
        <v>34</v>
      </c>
      <c r="F2558" s="0" t="n">
        <v>44</v>
      </c>
      <c r="G2558" s="0" t="n">
        <v>12</v>
      </c>
      <c r="H2558" s="0" t="n">
        <v>17</v>
      </c>
      <c r="I2558" s="0" t="n">
        <v>1</v>
      </c>
      <c r="J2558" s="0" t="n">
        <v>0</v>
      </c>
      <c r="K2558" s="0" t="n">
        <f aca="false">VLOOKUP(A2558,'Team Data'!$A$1:$E$659,2,FALSE())</f>
        <v>14</v>
      </c>
      <c r="L2558" s="0" t="n">
        <f aca="false">VLOOKUP(A2558,'Team Data'!$A$1:$E$659,3,FALSE())</f>
        <v>19</v>
      </c>
      <c r="M2558" s="0" t="n">
        <f aca="false">VLOOKUP(B2558,'Team Data'!$A$1:$E$659,2,FALSE())</f>
        <v>13</v>
      </c>
      <c r="N2558" s="0" t="n">
        <f aca="false">VLOOKUP(B2558,'Team Data'!$A$1:$E$659,3,FALSE())</f>
        <v>18</v>
      </c>
      <c r="O2558" s="0" t="n">
        <f aca="false">VLOOKUP(A2558,'Team Data'!$A$1:$E$659,4,FALSE())</f>
        <v>464</v>
      </c>
      <c r="P2558" s="0" t="n">
        <f aca="false">VLOOKUP(A2558,'Team Data'!$A$1:$E$659,5,FALSE())</f>
        <v>530</v>
      </c>
      <c r="Q2558" s="0" t="n">
        <f aca="false">VLOOKUP(B2558,'Team Data'!$A$1:$E$659,4,FALSE())</f>
        <v>512</v>
      </c>
      <c r="R2558" s="0" t="n">
        <f aca="false">VLOOKUP(B2558,'Team Data'!$A$1:$E$659,5,FALSE())</f>
        <v>455</v>
      </c>
      <c r="S2558" s="0" t="n">
        <f aca="false">IF(I2558=1,(MIN(30,(C2558-D2558)))*(M2558/(M2558+N2558))*(Q2558/(Q2558+R2558)),(MAX(-30,(C2558-D2558)))*(N2558/(M2558+N2558))*(R2558/(R2558+Q2558)))</f>
        <v>1.33222136971678</v>
      </c>
      <c r="T2558" s="0" t="n">
        <f aca="false">IF(J2558=1,(MIN(30,(D2558-C2558)))*(K2558/(K2558+L2558))*(O2558/(O2558+P2558)),(MAX(-30,(D2558-C2558)))*(L2558/(K2558+L2558))*(P2558/(P2558+O2558)))</f>
        <v>-1.84196085604536</v>
      </c>
      <c r="U2558" s="7" t="n">
        <v>43100</v>
      </c>
    </row>
    <row r="2559" customFormat="false" ht="15" hidden="false" customHeight="false" outlineLevel="0" collapsed="false">
      <c r="A2559" s="0" t="s">
        <v>69</v>
      </c>
      <c r="B2559" s="0" t="s">
        <v>318</v>
      </c>
      <c r="C2559" s="0" t="n">
        <v>58</v>
      </c>
      <c r="D2559" s="0" t="n">
        <v>56</v>
      </c>
      <c r="E2559" s="0" t="n">
        <v>39</v>
      </c>
      <c r="F2559" s="0" t="n">
        <v>48</v>
      </c>
      <c r="G2559" s="0" t="n">
        <v>7</v>
      </c>
      <c r="H2559" s="0" t="n">
        <v>10</v>
      </c>
      <c r="I2559" s="0" t="n">
        <v>1</v>
      </c>
      <c r="J2559" s="0" t="n">
        <v>0</v>
      </c>
      <c r="K2559" s="0" t="n">
        <f aca="false">VLOOKUP(A2559,'Team Data'!$A$1:$E$659,2,FALSE())</f>
        <v>14</v>
      </c>
      <c r="L2559" s="0" t="n">
        <f aca="false">VLOOKUP(A2559,'Team Data'!$A$1:$E$659,3,FALSE())</f>
        <v>19</v>
      </c>
      <c r="M2559" s="0" t="n">
        <f aca="false">VLOOKUP(B2559,'Team Data'!$A$1:$E$659,2,FALSE())</f>
        <v>11</v>
      </c>
      <c r="N2559" s="0" t="n">
        <f aca="false">VLOOKUP(B2559,'Team Data'!$A$1:$E$659,3,FALSE())</f>
        <v>21</v>
      </c>
      <c r="O2559" s="0" t="n">
        <f aca="false">VLOOKUP(A2559,'Team Data'!$A$1:$E$659,4,FALSE())</f>
        <v>518</v>
      </c>
      <c r="P2559" s="0" t="n">
        <f aca="false">VLOOKUP(A2559,'Team Data'!$A$1:$E$659,5,FALSE())</f>
        <v>487</v>
      </c>
      <c r="Q2559" s="0" t="n">
        <f aca="false">VLOOKUP(B2559,'Team Data'!$A$1:$E$659,4,FALSE())</f>
        <v>542</v>
      </c>
      <c r="R2559" s="0" t="n">
        <f aca="false">VLOOKUP(B2559,'Team Data'!$A$1:$E$659,5,FALSE())</f>
        <v>440</v>
      </c>
      <c r="S2559" s="0" t="n">
        <f aca="false">IF(I2559=1,(MIN(30,(C2559-D2559)))*(M2559/(M2559+N2559))*(Q2559/(Q2559+R2559)),(MAX(-30,(C2559-D2559)))*(N2559/(M2559+N2559))*(R2559/(R2559+Q2559)))</f>
        <v>0.379455193482688</v>
      </c>
      <c r="T2559" s="0" t="n">
        <f aca="false">IF(J2559=1,(MIN(30,(D2559-C2559)))*(K2559/(K2559+L2559))*(O2559/(O2559+P2559)),(MAX(-30,(D2559-C2559)))*(L2559/(K2559+L2559))*(P2559/(P2559+O2559)))</f>
        <v>-0.557997889341173</v>
      </c>
      <c r="U2559" s="7" t="n">
        <v>43100</v>
      </c>
    </row>
    <row r="2560" customFormat="false" ht="15" hidden="false" customHeight="false" outlineLevel="0" collapsed="false">
      <c r="A2560" s="0" t="s">
        <v>180</v>
      </c>
      <c r="B2560" s="0" t="s">
        <v>205</v>
      </c>
      <c r="C2560" s="0" t="n">
        <v>76</v>
      </c>
      <c r="D2560" s="0" t="n">
        <v>73</v>
      </c>
      <c r="E2560" s="0" t="n">
        <v>43</v>
      </c>
      <c r="F2560" s="0" t="n">
        <v>52</v>
      </c>
      <c r="G2560" s="0" t="n">
        <v>6</v>
      </c>
      <c r="H2560" s="0" t="n">
        <v>18</v>
      </c>
      <c r="I2560" s="0" t="n">
        <v>1</v>
      </c>
      <c r="J2560" s="0" t="n">
        <v>0</v>
      </c>
      <c r="K2560" s="0" t="n">
        <f aca="false">VLOOKUP(A2560,'Team Data'!$A$1:$E$659,2,FALSE())</f>
        <v>13</v>
      </c>
      <c r="L2560" s="0" t="n">
        <f aca="false">VLOOKUP(A2560,'Team Data'!$A$1:$E$659,3,FALSE())</f>
        <v>19</v>
      </c>
      <c r="M2560" s="0" t="n">
        <f aca="false">VLOOKUP(B2560,'Team Data'!$A$1:$E$659,2,FALSE())</f>
        <v>5</v>
      </c>
      <c r="N2560" s="0" t="n">
        <f aca="false">VLOOKUP(B2560,'Team Data'!$A$1:$E$659,3,FALSE())</f>
        <v>27</v>
      </c>
      <c r="O2560" s="0" t="n">
        <f aca="false">VLOOKUP(A2560,'Team Data'!$A$1:$E$659,4,FALSE())</f>
        <v>479</v>
      </c>
      <c r="P2560" s="0" t="n">
        <f aca="false">VLOOKUP(A2560,'Team Data'!$A$1:$E$659,5,FALSE())</f>
        <v>507</v>
      </c>
      <c r="Q2560" s="0" t="n">
        <f aca="false">VLOOKUP(B2560,'Team Data'!$A$1:$E$659,4,FALSE())</f>
        <v>550</v>
      </c>
      <c r="R2560" s="0" t="n">
        <f aca="false">VLOOKUP(B2560,'Team Data'!$A$1:$E$659,5,FALSE())</f>
        <v>448</v>
      </c>
      <c r="S2560" s="0" t="n">
        <f aca="false">IF(I2560=1,(MIN(30,(C2560-D2560)))*(M2560/(M2560+N2560))*(Q2560/(Q2560+R2560)),(MAX(-30,(C2560-D2560)))*(N2560/(M2560+N2560))*(R2560/(R2560+Q2560)))</f>
        <v>0.258329158316633</v>
      </c>
      <c r="T2560" s="0" t="n">
        <f aca="false">IF(J2560=1,(MIN(30,(D2560-C2560)))*(K2560/(K2560+L2560))*(O2560/(O2560+P2560)),(MAX(-30,(D2560-C2560)))*(L2560/(K2560+L2560))*(P2560/(P2560+O2560)))</f>
        <v>-0.915916582150102</v>
      </c>
      <c r="U2560" s="7" t="n">
        <v>43100</v>
      </c>
    </row>
    <row r="2561" customFormat="false" ht="15" hidden="false" customHeight="false" outlineLevel="0" collapsed="false">
      <c r="A2561" s="0" t="s">
        <v>85</v>
      </c>
      <c r="B2561" s="0" t="s">
        <v>157</v>
      </c>
      <c r="C2561" s="0" t="n">
        <v>58</v>
      </c>
      <c r="D2561" s="0" t="n">
        <v>61</v>
      </c>
      <c r="E2561" s="0" t="n">
        <v>36</v>
      </c>
      <c r="F2561" s="0" t="n">
        <v>32</v>
      </c>
      <c r="G2561" s="0" t="n">
        <v>13</v>
      </c>
      <c r="H2561" s="0" t="n">
        <v>18</v>
      </c>
      <c r="I2561" s="0" t="n">
        <v>0</v>
      </c>
      <c r="J2561" s="0" t="n">
        <v>1</v>
      </c>
      <c r="K2561" s="0" t="n">
        <f aca="false">VLOOKUP(A2561,'Team Data'!$A$1:$E$659,2,FALSE())</f>
        <v>17</v>
      </c>
      <c r="L2561" s="0" t="n">
        <f aca="false">VLOOKUP(A2561,'Team Data'!$A$1:$E$659,3,FALSE())</f>
        <v>16</v>
      </c>
      <c r="M2561" s="0" t="n">
        <f aca="false">VLOOKUP(B2561,'Team Data'!$A$1:$E$659,2,FALSE())</f>
        <v>14</v>
      </c>
      <c r="N2561" s="0" t="n">
        <f aca="false">VLOOKUP(B2561,'Team Data'!$A$1:$E$659,3,FALSE())</f>
        <v>17</v>
      </c>
      <c r="O2561" s="0" t="n">
        <f aca="false">VLOOKUP(A2561,'Team Data'!$A$1:$E$659,4,FALSE())</f>
        <v>536</v>
      </c>
      <c r="P2561" s="0" t="n">
        <f aca="false">VLOOKUP(A2561,'Team Data'!$A$1:$E$659,5,FALSE())</f>
        <v>539</v>
      </c>
      <c r="Q2561" s="0" t="n">
        <f aca="false">VLOOKUP(B2561,'Team Data'!$A$1:$E$659,4,FALSE())</f>
        <v>469</v>
      </c>
      <c r="R2561" s="0" t="n">
        <f aca="false">VLOOKUP(B2561,'Team Data'!$A$1:$E$659,5,FALSE())</f>
        <v>528</v>
      </c>
      <c r="S2561" s="0" t="n">
        <f aca="false">IF(I2561=1,(MIN(30,(C2561-D2561)))*(M2561/(M2561+N2561))*(Q2561/(Q2561+R2561)),(MAX(-30,(C2561-D2561)))*(N2561/(M2561+N2561))*(R2561/(R2561+Q2561)))</f>
        <v>-0.871258938104637</v>
      </c>
      <c r="T2561" s="0" t="n">
        <f aca="false">IF(J2561=1,(MIN(30,(D2561-C2561)))*(K2561/(K2561+L2561))*(O2561/(O2561+P2561)),(MAX(-30,(D2561-C2561)))*(L2561/(K2561+L2561))*(P2561/(P2561+O2561)))</f>
        <v>0.770570824524313</v>
      </c>
      <c r="U2561" s="7" t="n">
        <v>43100</v>
      </c>
    </row>
    <row r="2562" customFormat="false" ht="15" hidden="false" customHeight="false" outlineLevel="0" collapsed="false">
      <c r="A2562" s="0" t="s">
        <v>26</v>
      </c>
      <c r="B2562" s="0" t="s">
        <v>322</v>
      </c>
      <c r="C2562" s="0" t="n">
        <v>65</v>
      </c>
      <c r="D2562" s="0" t="n">
        <v>58</v>
      </c>
      <c r="E2562" s="0" t="n">
        <v>38</v>
      </c>
      <c r="F2562" s="0" t="n">
        <v>31</v>
      </c>
      <c r="G2562" s="0" t="n">
        <v>6</v>
      </c>
      <c r="H2562" s="0" t="n">
        <v>5</v>
      </c>
      <c r="I2562" s="0" t="n">
        <v>1</v>
      </c>
      <c r="J2562" s="0" t="n">
        <v>0</v>
      </c>
      <c r="K2562" s="0" t="n">
        <f aca="false">VLOOKUP(A2562,'Team Data'!$A$1:$E$659,2,FALSE())</f>
        <v>24</v>
      </c>
      <c r="L2562" s="0" t="n">
        <f aca="false">VLOOKUP(A2562,'Team Data'!$A$1:$E$659,3,FALSE())</f>
        <v>9</v>
      </c>
      <c r="M2562" s="0" t="n">
        <f aca="false">VLOOKUP(B2562,'Team Data'!$A$1:$E$659,2,FALSE())</f>
        <v>10</v>
      </c>
      <c r="N2562" s="0" t="n">
        <f aca="false">VLOOKUP(B2562,'Team Data'!$A$1:$E$659,3,FALSE())</f>
        <v>21</v>
      </c>
      <c r="O2562" s="0" t="n">
        <f aca="false">VLOOKUP(A2562,'Team Data'!$A$1:$E$659,4,FALSE())</f>
        <v>540</v>
      </c>
      <c r="P2562" s="0" t="n">
        <f aca="false">VLOOKUP(A2562,'Team Data'!$A$1:$E$659,5,FALSE())</f>
        <v>523</v>
      </c>
      <c r="Q2562" s="0" t="n">
        <f aca="false">VLOOKUP(B2562,'Team Data'!$A$1:$E$659,4,FALSE())</f>
        <v>453</v>
      </c>
      <c r="R2562" s="0" t="n">
        <f aca="false">VLOOKUP(B2562,'Team Data'!$A$1:$E$659,5,FALSE())</f>
        <v>488</v>
      </c>
      <c r="S2562" s="0" t="n">
        <f aca="false">IF(I2562=1,(MIN(30,(C2562-D2562)))*(M2562/(M2562+N2562))*(Q2562/(Q2562+R2562)),(MAX(-30,(C2562-D2562)))*(N2562/(M2562+N2562))*(R2562/(R2562+Q2562)))</f>
        <v>1.08703849713757</v>
      </c>
      <c r="T2562" s="0" t="n">
        <f aca="false">IF(J2562=1,(MIN(30,(D2562-C2562)))*(K2562/(K2562+L2562))*(O2562/(O2562+P2562)),(MAX(-30,(D2562-C2562)))*(L2562/(K2562+L2562))*(P2562/(P2562+O2562)))</f>
        <v>-0.939279911057898</v>
      </c>
      <c r="U2562" s="7" t="n">
        <v>43100</v>
      </c>
    </row>
    <row r="2563" customFormat="false" ht="15" hidden="false" customHeight="false" outlineLevel="0" collapsed="false">
      <c r="A2563" s="0" t="s">
        <v>80</v>
      </c>
      <c r="B2563" s="0" t="s">
        <v>290</v>
      </c>
      <c r="C2563" s="0" t="n">
        <v>69</v>
      </c>
      <c r="D2563" s="0" t="n">
        <v>77</v>
      </c>
      <c r="E2563" s="0" t="n">
        <v>33</v>
      </c>
      <c r="F2563" s="0" t="n">
        <v>43</v>
      </c>
      <c r="G2563" s="0" t="n">
        <v>12</v>
      </c>
      <c r="H2563" s="0" t="n">
        <v>18</v>
      </c>
      <c r="I2563" s="0" t="n">
        <v>0</v>
      </c>
      <c r="J2563" s="0" t="n">
        <v>1</v>
      </c>
      <c r="K2563" s="0" t="n">
        <f aca="false">VLOOKUP(A2563,'Team Data'!$A$1:$E$659,2,FALSE())</f>
        <v>11</v>
      </c>
      <c r="L2563" s="0" t="n">
        <f aca="false">VLOOKUP(A2563,'Team Data'!$A$1:$E$659,3,FALSE())</f>
        <v>20</v>
      </c>
      <c r="M2563" s="0" t="n">
        <f aca="false">VLOOKUP(B2563,'Team Data'!$A$1:$E$659,2,FALSE())</f>
        <v>19</v>
      </c>
      <c r="N2563" s="0" t="n">
        <f aca="false">VLOOKUP(B2563,'Team Data'!$A$1:$E$659,3,FALSE())</f>
        <v>14</v>
      </c>
      <c r="O2563" s="0" t="n">
        <f aca="false">VLOOKUP(A2563,'Team Data'!$A$1:$E$659,4,FALSE())</f>
        <v>481</v>
      </c>
      <c r="P2563" s="0" t="n">
        <f aca="false">VLOOKUP(A2563,'Team Data'!$A$1:$E$659,5,FALSE())</f>
        <v>462</v>
      </c>
      <c r="Q2563" s="0" t="n">
        <f aca="false">VLOOKUP(B2563,'Team Data'!$A$1:$E$659,4,FALSE())</f>
        <v>502</v>
      </c>
      <c r="R2563" s="0" t="n">
        <f aca="false">VLOOKUP(B2563,'Team Data'!$A$1:$E$659,5,FALSE())</f>
        <v>497</v>
      </c>
      <c r="S2563" s="0" t="n">
        <f aca="false">IF(I2563=1,(MIN(30,(C2563-D2563)))*(M2563/(M2563+N2563))*(Q2563/(Q2563+R2563)),(MAX(-30,(C2563-D2563)))*(N2563/(M2563+N2563))*(R2563/(R2563+Q2563)))</f>
        <v>-1.68847635514302</v>
      </c>
      <c r="T2563" s="0" t="n">
        <f aca="false">IF(J2563=1,(MIN(30,(D2563-C2563)))*(K2563/(K2563+L2563))*(O2563/(O2563+P2563)),(MAX(-30,(D2563-C2563)))*(L2563/(K2563+L2563))*(P2563/(P2563+O2563)))</f>
        <v>1.44795265624466</v>
      </c>
      <c r="U2563" s="7" t="n">
        <v>43100</v>
      </c>
    </row>
    <row r="2564" customFormat="false" ht="15" hidden="false" customHeight="false" outlineLevel="0" collapsed="false">
      <c r="A2564" s="0" t="s">
        <v>123</v>
      </c>
      <c r="B2564" s="0" t="s">
        <v>195</v>
      </c>
      <c r="C2564" s="0" t="n">
        <v>60</v>
      </c>
      <c r="D2564" s="0" t="n">
        <v>77</v>
      </c>
      <c r="E2564" s="0" t="n">
        <v>29</v>
      </c>
      <c r="F2564" s="0" t="n">
        <v>38</v>
      </c>
      <c r="G2564" s="0" t="n">
        <v>21</v>
      </c>
      <c r="H2564" s="0" t="n">
        <v>17</v>
      </c>
      <c r="I2564" s="0" t="n">
        <v>0</v>
      </c>
      <c r="J2564" s="0" t="n">
        <v>1</v>
      </c>
      <c r="K2564" s="0" t="n">
        <f aca="false">VLOOKUP(A2564,'Team Data'!$A$1:$E$659,2,FALSE())</f>
        <v>7</v>
      </c>
      <c r="L2564" s="0" t="n">
        <f aca="false">VLOOKUP(A2564,'Team Data'!$A$1:$E$659,3,FALSE())</f>
        <v>21</v>
      </c>
      <c r="M2564" s="0" t="n">
        <f aca="false">VLOOKUP(B2564,'Team Data'!$A$1:$E$659,2,FALSE())</f>
        <v>21</v>
      </c>
      <c r="N2564" s="0" t="n">
        <f aca="false">VLOOKUP(B2564,'Team Data'!$A$1:$E$659,3,FALSE())</f>
        <v>11</v>
      </c>
      <c r="O2564" s="0" t="n">
        <f aca="false">VLOOKUP(A2564,'Team Data'!$A$1:$E$659,4,FALSE())</f>
        <v>401</v>
      </c>
      <c r="P2564" s="0" t="n">
        <f aca="false">VLOOKUP(A2564,'Team Data'!$A$1:$E$659,5,FALSE())</f>
        <v>384</v>
      </c>
      <c r="Q2564" s="0" t="n">
        <f aca="false">VLOOKUP(B2564,'Team Data'!$A$1:$E$659,4,FALSE())</f>
        <v>481</v>
      </c>
      <c r="R2564" s="0" t="n">
        <f aca="false">VLOOKUP(B2564,'Team Data'!$A$1:$E$659,5,FALSE())</f>
        <v>445</v>
      </c>
      <c r="S2564" s="0" t="n">
        <f aca="false">IF(I2564=1,(MIN(30,(C2564-D2564)))*(M2564/(M2564+N2564))*(Q2564/(Q2564+R2564)),(MAX(-30,(C2564-D2564)))*(N2564/(M2564+N2564))*(R2564/(R2564+Q2564)))</f>
        <v>-2.808281587473</v>
      </c>
      <c r="T2564" s="0" t="n">
        <f aca="false">IF(J2564=1,(MIN(30,(D2564-C2564)))*(K2564/(K2564+L2564))*(O2564/(O2564+P2564)),(MAX(-30,(D2564-C2564)))*(L2564/(K2564+L2564))*(P2564/(P2564+O2564)))</f>
        <v>2.17101910828026</v>
      </c>
      <c r="U2564" s="7" t="n">
        <v>43100</v>
      </c>
    </row>
    <row r="2565" customFormat="false" ht="15" hidden="false" customHeight="false" outlineLevel="0" collapsed="false">
      <c r="A2565" s="0" t="s">
        <v>7</v>
      </c>
      <c r="B2565" s="0" t="s">
        <v>94</v>
      </c>
      <c r="C2565" s="0" t="n">
        <v>59</v>
      </c>
      <c r="D2565" s="0" t="n">
        <v>71</v>
      </c>
      <c r="E2565" s="0" t="n">
        <v>22</v>
      </c>
      <c r="F2565" s="0" t="n">
        <v>34</v>
      </c>
      <c r="G2565" s="0" t="n">
        <v>12</v>
      </c>
      <c r="H2565" s="0" t="n">
        <v>14</v>
      </c>
      <c r="I2565" s="0" t="n">
        <v>0</v>
      </c>
      <c r="J2565" s="0" t="n">
        <v>1</v>
      </c>
      <c r="K2565" s="0" t="n">
        <f aca="false">VLOOKUP(A2565,'Team Data'!$A$1:$E$659,2,FALSE())</f>
        <v>12</v>
      </c>
      <c r="L2565" s="0" t="n">
        <f aca="false">VLOOKUP(A2565,'Team Data'!$A$1:$E$659,3,FALSE())</f>
        <v>19</v>
      </c>
      <c r="M2565" s="0" t="n">
        <f aca="false">VLOOKUP(B2565,'Team Data'!$A$1:$E$659,2,FALSE())</f>
        <v>21</v>
      </c>
      <c r="N2565" s="0" t="n">
        <f aca="false">VLOOKUP(B2565,'Team Data'!$A$1:$E$659,3,FALSE())</f>
        <v>11</v>
      </c>
      <c r="O2565" s="0" t="n">
        <f aca="false">VLOOKUP(A2565,'Team Data'!$A$1:$E$659,4,FALSE())</f>
        <v>486</v>
      </c>
      <c r="P2565" s="0" t="n">
        <f aca="false">VLOOKUP(A2565,'Team Data'!$A$1:$E$659,5,FALSE())</f>
        <v>454</v>
      </c>
      <c r="Q2565" s="0" t="n">
        <f aca="false">VLOOKUP(B2565,'Team Data'!$A$1:$E$659,4,FALSE())</f>
        <v>515</v>
      </c>
      <c r="R2565" s="0" t="n">
        <f aca="false">VLOOKUP(B2565,'Team Data'!$A$1:$E$659,5,FALSE())</f>
        <v>471</v>
      </c>
      <c r="S2565" s="0" t="n">
        <f aca="false">IF(I2565=1,(MIN(30,(C2565-D2565)))*(M2565/(M2565+N2565))*(Q2565/(Q2565+R2565)),(MAX(-30,(C2565-D2565)))*(N2565/(M2565+N2565))*(R2565/(R2565+Q2565)))</f>
        <v>-1.97046146044625</v>
      </c>
      <c r="T2565" s="0" t="n">
        <f aca="false">IF(J2565=1,(MIN(30,(D2565-C2565)))*(K2565/(K2565+L2565))*(O2565/(O2565+P2565)),(MAX(-30,(D2565-C2565)))*(L2565/(K2565+L2565))*(P2565/(P2565+O2565)))</f>
        <v>2.40164722031572</v>
      </c>
      <c r="U2565" s="7" t="n">
        <v>43100</v>
      </c>
    </row>
    <row r="2566" customFormat="false" ht="15" hidden="false" customHeight="false" outlineLevel="0" collapsed="false">
      <c r="A2566" s="0" t="s">
        <v>260</v>
      </c>
      <c r="B2566" s="0" t="s">
        <v>104</v>
      </c>
      <c r="C2566" s="0" t="n">
        <v>52</v>
      </c>
      <c r="D2566" s="0" t="n">
        <v>101</v>
      </c>
      <c r="E2566" s="0" t="n">
        <v>24</v>
      </c>
      <c r="F2566" s="0" t="n">
        <v>40</v>
      </c>
      <c r="G2566" s="0" t="n">
        <v>21</v>
      </c>
      <c r="H2566" s="0" t="n">
        <v>7</v>
      </c>
      <c r="I2566" s="0" t="n">
        <v>0</v>
      </c>
      <c r="J2566" s="0" t="n">
        <v>1</v>
      </c>
      <c r="K2566" s="0" t="n">
        <f aca="false">VLOOKUP(A2566,'Team Data'!$A$1:$E$659,2,FALSE())</f>
        <v>11</v>
      </c>
      <c r="L2566" s="0" t="n">
        <f aca="false">VLOOKUP(A2566,'Team Data'!$A$1:$E$659,3,FALSE())</f>
        <v>20</v>
      </c>
      <c r="M2566" s="0" t="n">
        <f aca="false">VLOOKUP(B2566,'Team Data'!$A$1:$E$659,2,FALSE())</f>
        <v>32</v>
      </c>
      <c r="N2566" s="0" t="n">
        <f aca="false">VLOOKUP(B2566,'Team Data'!$A$1:$E$659,3,FALSE())</f>
        <v>5</v>
      </c>
      <c r="O2566" s="0" t="n">
        <f aca="false">VLOOKUP(A2566,'Team Data'!$A$1:$E$659,4,FALSE())</f>
        <v>508</v>
      </c>
      <c r="P2566" s="0" t="n">
        <f aca="false">VLOOKUP(A2566,'Team Data'!$A$1:$E$659,5,FALSE())</f>
        <v>478</v>
      </c>
      <c r="Q2566" s="0" t="n">
        <f aca="false">VLOOKUP(B2566,'Team Data'!$A$1:$E$659,4,FALSE())</f>
        <v>666</v>
      </c>
      <c r="R2566" s="0" t="n">
        <f aca="false">VLOOKUP(B2566,'Team Data'!$A$1:$E$659,5,FALSE())</f>
        <v>579</v>
      </c>
      <c r="S2566" s="0" t="n">
        <f aca="false">IF(I2566=1,(MIN(30,(C2566-D2566)))*(M2566/(M2566+N2566))*(Q2566/(Q2566+R2566)),(MAX(-30,(C2566-D2566)))*(N2566/(M2566+N2566))*(R2566/(R2566+Q2566)))</f>
        <v>-1.88537935525887</v>
      </c>
      <c r="T2566" s="0" t="n">
        <f aca="false">IF(J2566=1,(MIN(30,(D2566-C2566)))*(K2566/(K2566+L2566))*(O2566/(O2566+P2566)),(MAX(-30,(D2566-C2566)))*(L2566/(K2566+L2566))*(P2566/(P2566+O2566)))</f>
        <v>5.4845252895374</v>
      </c>
      <c r="U2566" s="7" t="n">
        <v>43100</v>
      </c>
    </row>
    <row r="2567" customFormat="false" ht="15" hidden="false" customHeight="false" outlineLevel="0" collapsed="false">
      <c r="A2567" s="0" t="s">
        <v>151</v>
      </c>
      <c r="B2567" s="0" t="s">
        <v>160</v>
      </c>
      <c r="C2567" s="0" t="n">
        <v>65</v>
      </c>
      <c r="D2567" s="0" t="n">
        <v>78</v>
      </c>
      <c r="E2567" s="0" t="n">
        <v>38</v>
      </c>
      <c r="F2567" s="0" t="n">
        <v>33</v>
      </c>
      <c r="G2567" s="0" t="n">
        <v>20</v>
      </c>
      <c r="H2567" s="0" t="n">
        <v>13</v>
      </c>
      <c r="I2567" s="0" t="n">
        <v>0</v>
      </c>
      <c r="J2567" s="0" t="n">
        <v>1</v>
      </c>
      <c r="K2567" s="0" t="n">
        <f aca="false">VLOOKUP(A2567,'Team Data'!$A$1:$E$659,2,FALSE())</f>
        <v>17</v>
      </c>
      <c r="L2567" s="0" t="n">
        <f aca="false">VLOOKUP(A2567,'Team Data'!$A$1:$E$659,3,FALSE())</f>
        <v>16</v>
      </c>
      <c r="M2567" s="0" t="n">
        <f aca="false">VLOOKUP(B2567,'Team Data'!$A$1:$E$659,2,FALSE())</f>
        <v>25</v>
      </c>
      <c r="N2567" s="0" t="n">
        <f aca="false">VLOOKUP(B2567,'Team Data'!$A$1:$E$659,3,FALSE())</f>
        <v>11</v>
      </c>
      <c r="O2567" s="0" t="n">
        <f aca="false">VLOOKUP(A2567,'Team Data'!$A$1:$E$659,4,FALSE())</f>
        <v>557</v>
      </c>
      <c r="P2567" s="0" t="n">
        <f aca="false">VLOOKUP(A2567,'Team Data'!$A$1:$E$659,5,FALSE())</f>
        <v>476</v>
      </c>
      <c r="Q2567" s="0" t="n">
        <f aca="false">VLOOKUP(B2567,'Team Data'!$A$1:$E$659,4,FALSE())</f>
        <v>620</v>
      </c>
      <c r="R2567" s="0" t="n">
        <f aca="false">VLOOKUP(B2567,'Team Data'!$A$1:$E$659,5,FALSE())</f>
        <v>535</v>
      </c>
      <c r="S2567" s="0" t="n">
        <f aca="false">IF(I2567=1,(MIN(30,(C2567-D2567)))*(M2567/(M2567+N2567))*(Q2567/(Q2567+R2567)),(MAX(-30,(C2567-D2567)))*(N2567/(M2567+N2567))*(R2567/(R2567+Q2567)))</f>
        <v>-1.83994708994709</v>
      </c>
      <c r="T2567" s="0" t="n">
        <f aca="false">IF(J2567=1,(MIN(30,(D2567-C2567)))*(K2567/(K2567+L2567))*(O2567/(O2567+P2567)),(MAX(-30,(D2567-C2567)))*(L2567/(K2567+L2567))*(P2567/(P2567+O2567)))</f>
        <v>3.61104755199625</v>
      </c>
      <c r="U2567" s="7" t="n">
        <v>43100</v>
      </c>
    </row>
    <row r="2568" customFormat="false" ht="15" hidden="false" customHeight="false" outlineLevel="0" collapsed="false">
      <c r="A2568" s="0" t="s">
        <v>65</v>
      </c>
      <c r="B2568" s="0" t="s">
        <v>190</v>
      </c>
      <c r="C2568" s="0" t="n">
        <v>66</v>
      </c>
      <c r="D2568" s="0" t="n">
        <v>83</v>
      </c>
      <c r="E2568" s="0" t="n">
        <v>26</v>
      </c>
      <c r="F2568" s="0" t="n">
        <v>35</v>
      </c>
      <c r="G2568" s="0" t="n">
        <v>10</v>
      </c>
      <c r="H2568" s="0" t="n">
        <v>12</v>
      </c>
      <c r="I2568" s="0" t="n">
        <v>0</v>
      </c>
      <c r="J2568" s="0" t="n">
        <v>1</v>
      </c>
      <c r="K2568" s="0" t="n">
        <f aca="false">VLOOKUP(A2568,'Team Data'!$A$1:$E$659,2,FALSE())</f>
        <v>7</v>
      </c>
      <c r="L2568" s="0" t="n">
        <f aca="false">VLOOKUP(A2568,'Team Data'!$A$1:$E$659,3,FALSE())</f>
        <v>20</v>
      </c>
      <c r="M2568" s="0" t="n">
        <f aca="false">VLOOKUP(B2568,'Team Data'!$A$1:$E$659,2,FALSE())</f>
        <v>10</v>
      </c>
      <c r="N2568" s="0" t="n">
        <f aca="false">VLOOKUP(B2568,'Team Data'!$A$1:$E$659,3,FALSE())</f>
        <v>21</v>
      </c>
      <c r="O2568" s="0" t="n">
        <f aca="false">VLOOKUP(A2568,'Team Data'!$A$1:$E$659,4,FALSE())</f>
        <v>381</v>
      </c>
      <c r="P2568" s="0" t="n">
        <f aca="false">VLOOKUP(A2568,'Team Data'!$A$1:$E$659,5,FALSE())</f>
        <v>427</v>
      </c>
      <c r="Q2568" s="0" t="n">
        <f aca="false">VLOOKUP(B2568,'Team Data'!$A$1:$E$659,4,FALSE())</f>
        <v>463</v>
      </c>
      <c r="R2568" s="0" t="n">
        <f aca="false">VLOOKUP(B2568,'Team Data'!$A$1:$E$659,5,FALSE())</f>
        <v>473</v>
      </c>
      <c r="S2568" s="0" t="n">
        <f aca="false">IF(I2568=1,(MIN(30,(C2568-D2568)))*(M2568/(M2568+N2568))*(Q2568/(Q2568+R2568)),(MAX(-30,(C2568-D2568)))*(N2568/(M2568+N2568))*(R2568/(R2568+Q2568)))</f>
        <v>-5.81958229942101</v>
      </c>
      <c r="T2568" s="0" t="n">
        <f aca="false">IF(J2568=1,(MIN(30,(D2568-C2568)))*(K2568/(K2568+L2568))*(O2568/(O2568+P2568)),(MAX(-30,(D2568-C2568)))*(L2568/(K2568+L2568))*(P2568/(P2568+O2568)))</f>
        <v>2.07824532453245</v>
      </c>
      <c r="U2568" s="7" t="n">
        <v>43100</v>
      </c>
    </row>
    <row r="2569" customFormat="false" ht="15" hidden="false" customHeight="false" outlineLevel="0" collapsed="false">
      <c r="A2569" s="0" t="s">
        <v>41</v>
      </c>
      <c r="B2569" s="0" t="s">
        <v>328</v>
      </c>
      <c r="C2569" s="0" t="n">
        <v>78</v>
      </c>
      <c r="D2569" s="0" t="n">
        <v>87</v>
      </c>
      <c r="E2569" s="0" t="n">
        <v>39</v>
      </c>
      <c r="F2569" s="0" t="n">
        <v>37</v>
      </c>
      <c r="G2569" s="0" t="n">
        <v>15</v>
      </c>
      <c r="H2569" s="0" t="n">
        <v>11</v>
      </c>
      <c r="I2569" s="0" t="n">
        <v>0</v>
      </c>
      <c r="J2569" s="0" t="n">
        <v>1</v>
      </c>
      <c r="K2569" s="0" t="n">
        <f aca="false">VLOOKUP(A2569,'Team Data'!$A$1:$E$659,2,FALSE())</f>
        <v>20</v>
      </c>
      <c r="L2569" s="0" t="n">
        <f aca="false">VLOOKUP(A2569,'Team Data'!$A$1:$E$659,3,FALSE())</f>
        <v>12</v>
      </c>
      <c r="M2569" s="0" t="n">
        <f aca="false">VLOOKUP(B2569,'Team Data'!$A$1:$E$659,2,FALSE())</f>
        <v>23</v>
      </c>
      <c r="N2569" s="0" t="n">
        <f aca="false">VLOOKUP(B2569,'Team Data'!$A$1:$E$659,3,FALSE())</f>
        <v>10</v>
      </c>
      <c r="O2569" s="0" t="n">
        <f aca="false">VLOOKUP(A2569,'Team Data'!$A$1:$E$659,4,FALSE())</f>
        <v>495</v>
      </c>
      <c r="P2569" s="0" t="n">
        <f aca="false">VLOOKUP(A2569,'Team Data'!$A$1:$E$659,5,FALSE())</f>
        <v>488</v>
      </c>
      <c r="Q2569" s="0" t="n">
        <f aca="false">VLOOKUP(B2569,'Team Data'!$A$1:$E$659,4,FALSE())</f>
        <v>523</v>
      </c>
      <c r="R2569" s="0" t="n">
        <f aca="false">VLOOKUP(B2569,'Team Data'!$A$1:$E$659,5,FALSE())</f>
        <v>473</v>
      </c>
      <c r="S2569" s="0" t="n">
        <f aca="false">IF(I2569=1,(MIN(30,(C2569-D2569)))*(M2569/(M2569+N2569))*(Q2569/(Q2569+R2569)),(MAX(-30,(C2569-D2569)))*(N2569/(M2569+N2569))*(R2569/(R2569+Q2569)))</f>
        <v>-1.29518072289157</v>
      </c>
      <c r="T2569" s="0" t="n">
        <f aca="false">IF(J2569=1,(MIN(30,(D2569-C2569)))*(K2569/(K2569+L2569))*(O2569/(O2569+P2569)),(MAX(-30,(D2569-C2569)))*(L2569/(K2569+L2569))*(P2569/(P2569+O2569)))</f>
        <v>2.83252797558494</v>
      </c>
      <c r="U2569" s="7" t="n">
        <v>43100</v>
      </c>
    </row>
    <row r="2570" customFormat="false" ht="15" hidden="false" customHeight="false" outlineLevel="0" collapsed="false">
      <c r="A2570" s="0" t="s">
        <v>246</v>
      </c>
      <c r="B2570" s="0" t="s">
        <v>184</v>
      </c>
      <c r="C2570" s="0" t="n">
        <v>63</v>
      </c>
      <c r="D2570" s="0" t="n">
        <v>87</v>
      </c>
      <c r="E2570" s="0" t="n">
        <v>34</v>
      </c>
      <c r="F2570" s="0" t="n">
        <v>41</v>
      </c>
      <c r="G2570" s="0" t="n">
        <v>10</v>
      </c>
      <c r="H2570" s="0" t="n">
        <v>9</v>
      </c>
      <c r="I2570" s="0" t="n">
        <v>0</v>
      </c>
      <c r="J2570" s="0" t="n">
        <v>1</v>
      </c>
      <c r="K2570" s="0" t="n">
        <f aca="false">VLOOKUP(A2570,'Team Data'!$A$1:$E$659,2,FALSE())</f>
        <v>9</v>
      </c>
      <c r="L2570" s="0" t="n">
        <f aca="false">VLOOKUP(A2570,'Team Data'!$A$1:$E$659,3,FALSE())</f>
        <v>21</v>
      </c>
      <c r="M2570" s="0" t="n">
        <f aca="false">VLOOKUP(B2570,'Team Data'!$A$1:$E$659,2,FALSE())</f>
        <v>26</v>
      </c>
      <c r="N2570" s="0" t="n">
        <f aca="false">VLOOKUP(B2570,'Team Data'!$A$1:$E$659,3,FALSE())</f>
        <v>6</v>
      </c>
      <c r="O2570" s="0" t="n">
        <f aca="false">VLOOKUP(A2570,'Team Data'!$A$1:$E$659,4,FALSE())</f>
        <v>497</v>
      </c>
      <c r="P2570" s="0" t="n">
        <f aca="false">VLOOKUP(A2570,'Team Data'!$A$1:$E$659,5,FALSE())</f>
        <v>467</v>
      </c>
      <c r="Q2570" s="0" t="n">
        <f aca="false">VLOOKUP(B2570,'Team Data'!$A$1:$E$659,4,FALSE())</f>
        <v>495</v>
      </c>
      <c r="R2570" s="0" t="n">
        <f aca="false">VLOOKUP(B2570,'Team Data'!$A$1:$E$659,5,FALSE())</f>
        <v>480</v>
      </c>
      <c r="S2570" s="0" t="n">
        <f aca="false">IF(I2570=1,(MIN(30,(C2570-D2570)))*(M2570/(M2570+N2570))*(Q2570/(Q2570+R2570)),(MAX(-30,(C2570-D2570)))*(N2570/(M2570+N2570))*(R2570/(R2570+Q2570)))</f>
        <v>-2.21538461538462</v>
      </c>
      <c r="T2570" s="0" t="n">
        <f aca="false">IF(J2570=1,(MIN(30,(D2570-C2570)))*(K2570/(K2570+L2570))*(O2570/(O2570+P2570)),(MAX(-30,(D2570-C2570)))*(L2570/(K2570+L2570))*(P2570/(P2570+O2570)))</f>
        <v>3.71203319502075</v>
      </c>
      <c r="U2570" s="7" t="n">
        <v>43100</v>
      </c>
    </row>
    <row r="2571" customFormat="false" ht="15" hidden="false" customHeight="false" outlineLevel="0" collapsed="false">
      <c r="A2571" s="0" t="s">
        <v>79</v>
      </c>
      <c r="B2571" s="0" t="s">
        <v>22</v>
      </c>
      <c r="C2571" s="0" t="n">
        <v>54</v>
      </c>
      <c r="D2571" s="0" t="n">
        <v>70</v>
      </c>
      <c r="E2571" s="0" t="n">
        <v>29</v>
      </c>
      <c r="F2571" s="0" t="n">
        <v>46</v>
      </c>
      <c r="G2571" s="0" t="n">
        <v>14</v>
      </c>
      <c r="H2571" s="0" t="n">
        <v>16</v>
      </c>
      <c r="I2571" s="0" t="n">
        <v>0</v>
      </c>
      <c r="J2571" s="0" t="n">
        <v>1</v>
      </c>
      <c r="K2571" s="0" t="n">
        <f aca="false">VLOOKUP(A2571,'Team Data'!$A$1:$E$659,2,FALSE())</f>
        <v>12</v>
      </c>
      <c r="L2571" s="0" t="n">
        <f aca="false">VLOOKUP(A2571,'Team Data'!$A$1:$E$659,3,FALSE())</f>
        <v>19</v>
      </c>
      <c r="M2571" s="0" t="n">
        <f aca="false">VLOOKUP(B2571,'Team Data'!$A$1:$E$659,2,FALSE())</f>
        <v>19</v>
      </c>
      <c r="N2571" s="0" t="n">
        <f aca="false">VLOOKUP(B2571,'Team Data'!$A$1:$E$659,3,FALSE())</f>
        <v>15</v>
      </c>
      <c r="O2571" s="0" t="n">
        <f aca="false">VLOOKUP(A2571,'Team Data'!$A$1:$E$659,4,FALSE())</f>
        <v>475</v>
      </c>
      <c r="P2571" s="0" t="n">
        <f aca="false">VLOOKUP(A2571,'Team Data'!$A$1:$E$659,5,FALSE())</f>
        <v>446</v>
      </c>
      <c r="Q2571" s="0" t="n">
        <f aca="false">VLOOKUP(B2571,'Team Data'!$A$1:$E$659,4,FALSE())</f>
        <v>533</v>
      </c>
      <c r="R2571" s="0" t="n">
        <f aca="false">VLOOKUP(B2571,'Team Data'!$A$1:$E$659,5,FALSE())</f>
        <v>507</v>
      </c>
      <c r="S2571" s="0" t="n">
        <f aca="false">IF(I2571=1,(MIN(30,(C2571-D2571)))*(M2571/(M2571+N2571))*(Q2571/(Q2571+R2571)),(MAX(-30,(C2571-D2571)))*(N2571/(M2571+N2571))*(R2571/(R2571+Q2571)))</f>
        <v>-3.44117647058824</v>
      </c>
      <c r="T2571" s="0" t="n">
        <f aca="false">IF(J2571=1,(MIN(30,(D2571-C2571)))*(K2571/(K2571+L2571))*(O2571/(O2571+P2571)),(MAX(-30,(D2571-C2571)))*(L2571/(K2571+L2571))*(P2571/(P2571+O2571)))</f>
        <v>3.19428391299779</v>
      </c>
      <c r="U2571" s="7" t="n">
        <v>43100</v>
      </c>
    </row>
    <row r="2572" customFormat="false" ht="15" hidden="false" customHeight="false" outlineLevel="0" collapsed="false">
      <c r="A2572" s="0" t="s">
        <v>108</v>
      </c>
      <c r="B2572" s="0" t="s">
        <v>323</v>
      </c>
      <c r="C2572" s="0" t="n">
        <v>69</v>
      </c>
      <c r="D2572" s="0" t="n">
        <v>80</v>
      </c>
      <c r="E2572" s="0" t="n">
        <v>42</v>
      </c>
      <c r="F2572" s="0" t="n">
        <v>49</v>
      </c>
      <c r="G2572" s="0" t="n">
        <v>17</v>
      </c>
      <c r="H2572" s="0" t="n">
        <v>13</v>
      </c>
      <c r="I2572" s="0" t="n">
        <v>0</v>
      </c>
      <c r="J2572" s="0" t="n">
        <v>1</v>
      </c>
      <c r="K2572" s="0" t="n">
        <f aca="false">VLOOKUP(A2572,'Team Data'!$A$1:$E$659,2,FALSE())</f>
        <v>19</v>
      </c>
      <c r="L2572" s="0" t="n">
        <f aca="false">VLOOKUP(A2572,'Team Data'!$A$1:$E$659,3,FALSE())</f>
        <v>16</v>
      </c>
      <c r="M2572" s="0" t="n">
        <f aca="false">VLOOKUP(B2572,'Team Data'!$A$1:$E$659,2,FALSE())</f>
        <v>15</v>
      </c>
      <c r="N2572" s="0" t="n">
        <f aca="false">VLOOKUP(B2572,'Team Data'!$A$1:$E$659,3,FALSE())</f>
        <v>18</v>
      </c>
      <c r="O2572" s="0" t="n">
        <f aca="false">VLOOKUP(A2572,'Team Data'!$A$1:$E$659,4,FALSE())</f>
        <v>472</v>
      </c>
      <c r="P2572" s="0" t="n">
        <f aca="false">VLOOKUP(A2572,'Team Data'!$A$1:$E$659,5,FALSE())</f>
        <v>580</v>
      </c>
      <c r="Q2572" s="0" t="n">
        <f aca="false">VLOOKUP(B2572,'Team Data'!$A$1:$E$659,4,FALSE())</f>
        <v>519</v>
      </c>
      <c r="R2572" s="0" t="n">
        <f aca="false">VLOOKUP(B2572,'Team Data'!$A$1:$E$659,5,FALSE())</f>
        <v>499</v>
      </c>
      <c r="S2572" s="0" t="n">
        <f aca="false">IF(I2572=1,(MIN(30,(C2572-D2572)))*(M2572/(M2572+N2572))*(Q2572/(Q2572+R2572)),(MAX(-30,(C2572-D2572)))*(N2572/(M2572+N2572))*(R2572/(R2572+Q2572)))</f>
        <v>-2.94106090373281</v>
      </c>
      <c r="T2572" s="0" t="n">
        <f aca="false">IF(J2572=1,(MIN(30,(D2572-C2572)))*(K2572/(K2572+L2572))*(O2572/(O2572+P2572)),(MAX(-30,(D2572-C2572)))*(L2572/(K2572+L2572))*(P2572/(P2572+O2572)))</f>
        <v>2.67919608908202</v>
      </c>
      <c r="U2572" s="7" t="n">
        <v>43100</v>
      </c>
    </row>
    <row r="2573" customFormat="false" ht="15" hidden="false" customHeight="false" outlineLevel="0" collapsed="false">
      <c r="A2573" s="0" t="s">
        <v>220</v>
      </c>
      <c r="B2573" s="0" t="s">
        <v>221</v>
      </c>
      <c r="C2573" s="0" t="n">
        <v>74</v>
      </c>
      <c r="D2573" s="0" t="n">
        <v>93</v>
      </c>
      <c r="E2573" s="0" t="n">
        <v>38</v>
      </c>
      <c r="F2573" s="0" t="n">
        <v>47</v>
      </c>
      <c r="G2573" s="0" t="n">
        <v>12</v>
      </c>
      <c r="H2573" s="0" t="n">
        <v>12</v>
      </c>
      <c r="I2573" s="0" t="n">
        <v>0</v>
      </c>
      <c r="J2573" s="0" t="n">
        <v>1</v>
      </c>
      <c r="K2573" s="0" t="n">
        <f aca="false">VLOOKUP(A2573,'Team Data'!$A$1:$E$659,2,FALSE())</f>
        <v>9</v>
      </c>
      <c r="L2573" s="0" t="n">
        <f aca="false">VLOOKUP(A2573,'Team Data'!$A$1:$E$659,3,FALSE())</f>
        <v>22</v>
      </c>
      <c r="M2573" s="0" t="n">
        <f aca="false">VLOOKUP(B2573,'Team Data'!$A$1:$E$659,2,FALSE())</f>
        <v>11</v>
      </c>
      <c r="N2573" s="0" t="n">
        <f aca="false">VLOOKUP(B2573,'Team Data'!$A$1:$E$659,3,FALSE())</f>
        <v>21</v>
      </c>
      <c r="O2573" s="0" t="n">
        <f aca="false">VLOOKUP(A2573,'Team Data'!$A$1:$E$659,4,FALSE())</f>
        <v>532</v>
      </c>
      <c r="P2573" s="0" t="n">
        <f aca="false">VLOOKUP(A2573,'Team Data'!$A$1:$E$659,5,FALSE())</f>
        <v>421</v>
      </c>
      <c r="Q2573" s="0" t="n">
        <f aca="false">VLOOKUP(B2573,'Team Data'!$A$1:$E$659,4,FALSE())</f>
        <v>508</v>
      </c>
      <c r="R2573" s="0" t="n">
        <f aca="false">VLOOKUP(B2573,'Team Data'!$A$1:$E$659,5,FALSE())</f>
        <v>413</v>
      </c>
      <c r="S2573" s="0" t="n">
        <f aca="false">IF(I2573=1,(MIN(30,(C2573-D2573)))*(M2573/(M2573+N2573))*(Q2573/(Q2573+R2573)),(MAX(-30,(C2573-D2573)))*(N2573/(M2573+N2573))*(R2573/(R2573+Q2573)))</f>
        <v>-5.59130700325733</v>
      </c>
      <c r="T2573" s="0" t="n">
        <f aca="false">IF(J2573=1,(MIN(30,(D2573-C2573)))*(K2573/(K2573+L2573))*(O2573/(O2573+P2573)),(MAX(-30,(D2573-C2573)))*(L2573/(K2573+L2573))*(P2573/(P2573+O2573)))</f>
        <v>3.07930812713672</v>
      </c>
      <c r="U2573" s="7" t="n">
        <v>43100</v>
      </c>
    </row>
    <row r="2574" customFormat="false" ht="15" hidden="false" customHeight="false" outlineLevel="0" collapsed="false">
      <c r="A2574" s="0" t="s">
        <v>193</v>
      </c>
      <c r="B2574" s="0" t="s">
        <v>116</v>
      </c>
      <c r="C2574" s="0" t="n">
        <v>64</v>
      </c>
      <c r="D2574" s="0" t="n">
        <v>57</v>
      </c>
      <c r="E2574" s="0" t="n">
        <v>40</v>
      </c>
      <c r="F2574" s="0" t="n">
        <v>38</v>
      </c>
      <c r="G2574" s="0" t="n">
        <v>20</v>
      </c>
      <c r="H2574" s="0" t="n">
        <v>21</v>
      </c>
      <c r="I2574" s="0" t="n">
        <v>1</v>
      </c>
      <c r="J2574" s="0" t="n">
        <v>0</v>
      </c>
      <c r="K2574" s="0" t="n">
        <f aca="false">VLOOKUP(A2574,'Team Data'!$A$1:$E$659,2,FALSE())</f>
        <v>16</v>
      </c>
      <c r="L2574" s="0" t="n">
        <f aca="false">VLOOKUP(A2574,'Team Data'!$A$1:$E$659,3,FALSE())</f>
        <v>17</v>
      </c>
      <c r="M2574" s="0" t="n">
        <f aca="false">VLOOKUP(B2574,'Team Data'!$A$1:$E$659,2,FALSE())</f>
        <v>6</v>
      </c>
      <c r="N2574" s="0" t="n">
        <f aca="false">VLOOKUP(B2574,'Team Data'!$A$1:$E$659,3,FALSE())</f>
        <v>25</v>
      </c>
      <c r="O2574" s="0" t="n">
        <f aca="false">VLOOKUP(A2574,'Team Data'!$A$1:$E$659,4,FALSE())</f>
        <v>486</v>
      </c>
      <c r="P2574" s="0" t="n">
        <f aca="false">VLOOKUP(A2574,'Team Data'!$A$1:$E$659,5,FALSE())</f>
        <v>480</v>
      </c>
      <c r="Q2574" s="0" t="n">
        <f aca="false">VLOOKUP(B2574,'Team Data'!$A$1:$E$659,4,FALSE())</f>
        <v>465</v>
      </c>
      <c r="R2574" s="0" t="n">
        <f aca="false">VLOOKUP(B2574,'Team Data'!$A$1:$E$659,5,FALSE())</f>
        <v>438</v>
      </c>
      <c r="S2574" s="0" t="n">
        <f aca="false">IF(I2574=1,(MIN(30,(C2574-D2574)))*(M2574/(M2574+N2574))*(Q2574/(Q2574+R2574)),(MAX(-30,(C2574-D2574)))*(N2574/(M2574+N2574))*(R2574/(R2574+Q2574)))</f>
        <v>0.697674418604651</v>
      </c>
      <c r="T2574" s="0" t="n">
        <f aca="false">IF(J2574=1,(MIN(30,(D2574-C2574)))*(K2574/(K2574+L2574))*(O2574/(O2574+P2574)),(MAX(-30,(D2574-C2574)))*(L2574/(K2574+L2574))*(P2574/(P2574+O2574)))</f>
        <v>-1.79183135704875</v>
      </c>
      <c r="U2574" s="7" t="n">
        <v>43100</v>
      </c>
    </row>
    <row r="2575" customFormat="false" ht="15" hidden="false" customHeight="false" outlineLevel="0" collapsed="false">
      <c r="A2575" s="0" t="s">
        <v>52</v>
      </c>
      <c r="B2575" s="0" t="s">
        <v>255</v>
      </c>
      <c r="C2575" s="0" t="n">
        <v>56</v>
      </c>
      <c r="D2575" s="0" t="n">
        <v>73</v>
      </c>
      <c r="E2575" s="0" t="n">
        <v>26</v>
      </c>
      <c r="F2575" s="0" t="n">
        <v>34</v>
      </c>
      <c r="G2575" s="0" t="n">
        <v>16</v>
      </c>
      <c r="H2575" s="0" t="n">
        <v>20</v>
      </c>
      <c r="I2575" s="0" t="n">
        <v>0</v>
      </c>
      <c r="J2575" s="0" t="n">
        <v>1</v>
      </c>
      <c r="K2575" s="0" t="n">
        <f aca="false">VLOOKUP(A2575,'Team Data'!$A$1:$E$659,2,FALSE())</f>
        <v>10</v>
      </c>
      <c r="L2575" s="0" t="n">
        <f aca="false">VLOOKUP(A2575,'Team Data'!$A$1:$E$659,3,FALSE())</f>
        <v>23</v>
      </c>
      <c r="M2575" s="0" t="n">
        <f aca="false">VLOOKUP(B2575,'Team Data'!$A$1:$E$659,2,FALSE())</f>
        <v>10</v>
      </c>
      <c r="N2575" s="0" t="n">
        <f aca="false">VLOOKUP(B2575,'Team Data'!$A$1:$E$659,3,FALSE())</f>
        <v>22</v>
      </c>
      <c r="O2575" s="0" t="n">
        <f aca="false">VLOOKUP(A2575,'Team Data'!$A$1:$E$659,4,FALSE())</f>
        <v>543</v>
      </c>
      <c r="P2575" s="0" t="n">
        <f aca="false">VLOOKUP(A2575,'Team Data'!$A$1:$E$659,5,FALSE())</f>
        <v>482</v>
      </c>
      <c r="Q2575" s="0" t="n">
        <f aca="false">VLOOKUP(B2575,'Team Data'!$A$1:$E$659,4,FALSE())</f>
        <v>520</v>
      </c>
      <c r="R2575" s="0" t="n">
        <f aca="false">VLOOKUP(B2575,'Team Data'!$A$1:$E$659,5,FALSE())</f>
        <v>472</v>
      </c>
      <c r="S2575" s="0" t="n">
        <f aca="false">IF(I2575=1,(MIN(30,(C2575-D2575)))*(M2575/(M2575+N2575))*(Q2575/(Q2575+R2575)),(MAX(-30,(C2575-D2575)))*(N2575/(M2575+N2575))*(R2575/(R2575+Q2575)))</f>
        <v>-5.56098790322581</v>
      </c>
      <c r="T2575" s="0" t="n">
        <f aca="false">IF(J2575=1,(MIN(30,(D2575-C2575)))*(K2575/(K2575+L2575))*(O2575/(O2575+P2575)),(MAX(-30,(D2575-C2575)))*(L2575/(K2575+L2575))*(P2575/(P2575+O2575)))</f>
        <v>2.7290465631929</v>
      </c>
      <c r="U2575" s="7" t="n">
        <v>43100</v>
      </c>
    </row>
    <row r="2576" customFormat="false" ht="15" hidden="false" customHeight="false" outlineLevel="0" collapsed="false">
      <c r="A2576" s="0" t="s">
        <v>203</v>
      </c>
      <c r="B2576" s="0" t="s">
        <v>325</v>
      </c>
      <c r="C2576" s="0" t="n">
        <v>72</v>
      </c>
      <c r="D2576" s="0" t="n">
        <v>71</v>
      </c>
      <c r="E2576" s="0" t="n">
        <v>32</v>
      </c>
      <c r="F2576" s="0" t="n">
        <v>40</v>
      </c>
      <c r="G2576" s="0" t="n">
        <v>10</v>
      </c>
      <c r="H2576" s="0" t="n">
        <v>15</v>
      </c>
      <c r="I2576" s="0" t="n">
        <v>1</v>
      </c>
      <c r="J2576" s="0" t="n">
        <v>0</v>
      </c>
      <c r="K2576" s="0" t="n">
        <f aca="false">VLOOKUP(A2576,'Team Data'!$A$1:$E$659,2,FALSE())</f>
        <v>20</v>
      </c>
      <c r="L2576" s="0" t="n">
        <f aca="false">VLOOKUP(A2576,'Team Data'!$A$1:$E$659,3,FALSE())</f>
        <v>18</v>
      </c>
      <c r="M2576" s="0" t="n">
        <f aca="false">VLOOKUP(B2576,'Team Data'!$A$1:$E$659,2,FALSE())</f>
        <v>20</v>
      </c>
      <c r="N2576" s="0" t="n">
        <f aca="false">VLOOKUP(B2576,'Team Data'!$A$1:$E$659,3,FALSE())</f>
        <v>15</v>
      </c>
      <c r="O2576" s="0" t="n">
        <f aca="false">VLOOKUP(A2576,'Team Data'!$A$1:$E$659,4,FALSE())</f>
        <v>623</v>
      </c>
      <c r="P2576" s="0" t="n">
        <f aca="false">VLOOKUP(A2576,'Team Data'!$A$1:$E$659,5,FALSE())</f>
        <v>572</v>
      </c>
      <c r="Q2576" s="0" t="n">
        <f aca="false">VLOOKUP(B2576,'Team Data'!$A$1:$E$659,4,FALSE())</f>
        <v>530</v>
      </c>
      <c r="R2576" s="0" t="n">
        <f aca="false">VLOOKUP(B2576,'Team Data'!$A$1:$E$659,5,FALSE())</f>
        <v>524</v>
      </c>
      <c r="S2576" s="0" t="n">
        <f aca="false">IF(I2576=1,(MIN(30,(C2576-D2576)))*(M2576/(M2576+N2576))*(Q2576/(Q2576+R2576)),(MAX(-30,(C2576-D2576)))*(N2576/(M2576+N2576))*(R2576/(R2576+Q2576)))</f>
        <v>0.287340742748712</v>
      </c>
      <c r="T2576" s="0" t="n">
        <f aca="false">IF(J2576=1,(MIN(30,(D2576-C2576)))*(K2576/(K2576+L2576))*(O2576/(O2576+P2576)),(MAX(-30,(D2576-C2576)))*(L2576/(K2576+L2576))*(P2576/(P2576+O2576)))</f>
        <v>-0.226734199515525</v>
      </c>
      <c r="U2576" s="7" t="n">
        <v>43100</v>
      </c>
    </row>
    <row r="2577" customFormat="false" ht="15" hidden="false" customHeight="false" outlineLevel="0" collapsed="false">
      <c r="A2577" s="0" t="s">
        <v>145</v>
      </c>
      <c r="B2577" s="0" t="s">
        <v>235</v>
      </c>
      <c r="C2577" s="0" t="n">
        <v>66</v>
      </c>
      <c r="D2577" s="0" t="n">
        <v>98</v>
      </c>
      <c r="E2577" s="0" t="n">
        <v>29</v>
      </c>
      <c r="F2577" s="0" t="n">
        <v>49</v>
      </c>
      <c r="G2577" s="0" t="n">
        <v>11</v>
      </c>
      <c r="H2577" s="0" t="n">
        <v>11</v>
      </c>
      <c r="I2577" s="0" t="n">
        <v>0</v>
      </c>
      <c r="J2577" s="0" t="n">
        <v>1</v>
      </c>
      <c r="K2577" s="0" t="n">
        <f aca="false">VLOOKUP(A2577,'Team Data'!$A$1:$E$659,2,FALSE())</f>
        <v>23</v>
      </c>
      <c r="L2577" s="0" t="n">
        <f aca="false">VLOOKUP(A2577,'Team Data'!$A$1:$E$659,3,FALSE())</f>
        <v>10</v>
      </c>
      <c r="M2577" s="0" t="n">
        <f aca="false">VLOOKUP(B2577,'Team Data'!$A$1:$E$659,2,FALSE())</f>
        <v>30</v>
      </c>
      <c r="N2577" s="0" t="n">
        <f aca="false">VLOOKUP(B2577,'Team Data'!$A$1:$E$659,3,FALSE())</f>
        <v>7</v>
      </c>
      <c r="O2577" s="0" t="n">
        <f aca="false">VLOOKUP(A2577,'Team Data'!$A$1:$E$659,4,FALSE())</f>
        <v>503</v>
      </c>
      <c r="P2577" s="0" t="n">
        <f aca="false">VLOOKUP(A2577,'Team Data'!$A$1:$E$659,5,FALSE())</f>
        <v>487</v>
      </c>
      <c r="Q2577" s="0" t="n">
        <f aca="false">VLOOKUP(B2577,'Team Data'!$A$1:$E$659,4,FALSE())</f>
        <v>726</v>
      </c>
      <c r="R2577" s="0" t="n">
        <f aca="false">VLOOKUP(B2577,'Team Data'!$A$1:$E$659,5,FALSE())</f>
        <v>521</v>
      </c>
      <c r="S2577" s="0" t="n">
        <f aca="false">IF(I2577=1,(MIN(30,(C2577-D2577)))*(M2577/(M2577+N2577))*(Q2577/(Q2577+R2577)),(MAX(-30,(C2577-D2577)))*(N2577/(M2577+N2577))*(R2577/(R2577+Q2577)))</f>
        <v>-2.37131277227508</v>
      </c>
      <c r="T2577" s="0" t="n">
        <f aca="false">IF(J2577=1,(MIN(30,(D2577-C2577)))*(K2577/(K2577+L2577))*(O2577/(O2577+P2577)),(MAX(-30,(D2577-C2577)))*(L2577/(K2577+L2577))*(P2577/(P2577+O2577)))</f>
        <v>10.623507805326</v>
      </c>
      <c r="U2577" s="7" t="n">
        <v>43100</v>
      </c>
    </row>
    <row r="2578" customFormat="false" ht="15" hidden="false" customHeight="false" outlineLevel="0" collapsed="false">
      <c r="A2578" s="0" t="s">
        <v>142</v>
      </c>
      <c r="B2578" s="0" t="s">
        <v>293</v>
      </c>
      <c r="C2578" s="0" t="n">
        <v>77</v>
      </c>
      <c r="D2578" s="0" t="n">
        <v>72</v>
      </c>
      <c r="E2578" s="0" t="n">
        <v>36</v>
      </c>
      <c r="F2578" s="0" t="n">
        <v>44</v>
      </c>
      <c r="G2578" s="0" t="n">
        <v>10</v>
      </c>
      <c r="H2578" s="0" t="n">
        <v>12</v>
      </c>
      <c r="I2578" s="0" t="n">
        <v>1</v>
      </c>
      <c r="J2578" s="0" t="n">
        <v>0</v>
      </c>
      <c r="K2578" s="0" t="n">
        <f aca="false">VLOOKUP(A2578,'Team Data'!$A$1:$E$659,2,FALSE())</f>
        <v>19</v>
      </c>
      <c r="L2578" s="0" t="n">
        <f aca="false">VLOOKUP(A2578,'Team Data'!$A$1:$E$659,3,FALSE())</f>
        <v>14</v>
      </c>
      <c r="M2578" s="0" t="n">
        <f aca="false">VLOOKUP(B2578,'Team Data'!$A$1:$E$659,2,FALSE())</f>
        <v>11</v>
      </c>
      <c r="N2578" s="0" t="n">
        <f aca="false">VLOOKUP(B2578,'Team Data'!$A$1:$E$659,3,FALSE())</f>
        <v>18</v>
      </c>
      <c r="O2578" s="0" t="n">
        <f aca="false">VLOOKUP(A2578,'Team Data'!$A$1:$E$659,4,FALSE())</f>
        <v>451</v>
      </c>
      <c r="P2578" s="0" t="n">
        <f aca="false">VLOOKUP(A2578,'Team Data'!$A$1:$E$659,5,FALSE())</f>
        <v>488</v>
      </c>
      <c r="Q2578" s="0" t="n">
        <f aca="false">VLOOKUP(B2578,'Team Data'!$A$1:$E$659,4,FALSE())</f>
        <v>403</v>
      </c>
      <c r="R2578" s="0" t="n">
        <f aca="false">VLOOKUP(B2578,'Team Data'!$A$1:$E$659,5,FALSE())</f>
        <v>446</v>
      </c>
      <c r="S2578" s="0" t="n">
        <f aca="false">IF(I2578=1,(MIN(30,(C2578-D2578)))*(M2578/(M2578+N2578))*(Q2578/(Q2578+R2578)),(MAX(-30,(C2578-D2578)))*(N2578/(M2578+N2578))*(R2578/(R2578+Q2578)))</f>
        <v>0.900247755980667</v>
      </c>
      <c r="T2578" s="0" t="n">
        <f aca="false">IF(J2578=1,(MIN(30,(D2578-C2578)))*(K2578/(K2578+L2578))*(O2578/(O2578+P2578)),(MAX(-30,(D2578-C2578)))*(L2578/(K2578+L2578))*(P2578/(P2578+O2578)))</f>
        <v>-1.10239777971407</v>
      </c>
      <c r="U2578" s="7" t="n">
        <v>43100</v>
      </c>
    </row>
    <row r="2579" customFormat="false" ht="15" hidden="false" customHeight="false" outlineLevel="0" collapsed="false">
      <c r="A2579" s="0" t="s">
        <v>254</v>
      </c>
      <c r="B2579" s="0" t="s">
        <v>6</v>
      </c>
      <c r="C2579" s="0" t="n">
        <v>72</v>
      </c>
      <c r="D2579" s="0" t="n">
        <v>75</v>
      </c>
      <c r="E2579" s="0" t="n">
        <v>36</v>
      </c>
      <c r="F2579" s="0" t="n">
        <v>37</v>
      </c>
      <c r="G2579" s="0" t="n">
        <v>15</v>
      </c>
      <c r="H2579" s="0" t="n">
        <v>15</v>
      </c>
      <c r="I2579" s="0" t="n">
        <v>0</v>
      </c>
      <c r="J2579" s="0" t="n">
        <v>1</v>
      </c>
      <c r="K2579" s="0" t="n">
        <f aca="false">VLOOKUP(A2579,'Team Data'!$A$1:$E$659,2,FALSE())</f>
        <v>21</v>
      </c>
      <c r="L2579" s="0" t="n">
        <f aca="false">VLOOKUP(A2579,'Team Data'!$A$1:$E$659,3,FALSE())</f>
        <v>15</v>
      </c>
      <c r="M2579" s="0" t="n">
        <f aca="false">VLOOKUP(B2579,'Team Data'!$A$1:$E$659,2,FALSE())</f>
        <v>16</v>
      </c>
      <c r="N2579" s="0" t="n">
        <f aca="false">VLOOKUP(B2579,'Team Data'!$A$1:$E$659,3,FALSE())</f>
        <v>16</v>
      </c>
      <c r="O2579" s="0" t="n">
        <f aca="false">VLOOKUP(A2579,'Team Data'!$A$1:$E$659,4,FALSE())</f>
        <v>540</v>
      </c>
      <c r="P2579" s="0" t="n">
        <f aca="false">VLOOKUP(A2579,'Team Data'!$A$1:$E$659,5,FALSE())</f>
        <v>510</v>
      </c>
      <c r="Q2579" s="0" t="n">
        <f aca="false">VLOOKUP(B2579,'Team Data'!$A$1:$E$659,4,FALSE())</f>
        <v>459</v>
      </c>
      <c r="R2579" s="0" t="n">
        <f aca="false">VLOOKUP(B2579,'Team Data'!$A$1:$E$659,5,FALSE())</f>
        <v>461</v>
      </c>
      <c r="S2579" s="0" t="n">
        <f aca="false">IF(I2579=1,(MIN(30,(C2579-D2579)))*(M2579/(M2579+N2579))*(Q2579/(Q2579+R2579)),(MAX(-30,(C2579-D2579)))*(N2579/(M2579+N2579))*(R2579/(R2579+Q2579)))</f>
        <v>-0.751630434782609</v>
      </c>
      <c r="T2579" s="0" t="n">
        <f aca="false">IF(J2579=1,(MIN(30,(D2579-C2579)))*(K2579/(K2579+L2579))*(O2579/(O2579+P2579)),(MAX(-30,(D2579-C2579)))*(L2579/(K2579+L2579))*(P2579/(P2579+O2579)))</f>
        <v>0.9</v>
      </c>
      <c r="U2579" s="7" t="n">
        <v>43100</v>
      </c>
    </row>
    <row r="2580" customFormat="false" ht="15" hidden="false" customHeight="false" outlineLevel="0" collapsed="false">
      <c r="A2580" s="0" t="s">
        <v>16</v>
      </c>
      <c r="B2580" s="0" t="s">
        <v>15</v>
      </c>
      <c r="C2580" s="0" t="n">
        <v>78</v>
      </c>
      <c r="D2580" s="0" t="n">
        <v>84</v>
      </c>
      <c r="E2580" s="0" t="n">
        <v>39</v>
      </c>
      <c r="F2580" s="0" t="n">
        <v>40</v>
      </c>
      <c r="G2580" s="0" t="n">
        <v>13</v>
      </c>
      <c r="H2580" s="0" t="n">
        <v>16</v>
      </c>
      <c r="I2580" s="0" t="n">
        <v>0</v>
      </c>
      <c r="J2580" s="0" t="n">
        <v>1</v>
      </c>
      <c r="K2580" s="0" t="n">
        <f aca="false">VLOOKUP(A2580,'Team Data'!$A$1:$E$659,2,FALSE())</f>
        <v>20</v>
      </c>
      <c r="L2580" s="0" t="n">
        <f aca="false">VLOOKUP(A2580,'Team Data'!$A$1:$E$659,3,FALSE())</f>
        <v>12</v>
      </c>
      <c r="M2580" s="0" t="n">
        <f aca="false">VLOOKUP(B2580,'Team Data'!$A$1:$E$659,2,FALSE())</f>
        <v>26</v>
      </c>
      <c r="N2580" s="0" t="n">
        <f aca="false">VLOOKUP(B2580,'Team Data'!$A$1:$E$659,3,FALSE())</f>
        <v>8</v>
      </c>
      <c r="O2580" s="0" t="n">
        <f aca="false">VLOOKUP(A2580,'Team Data'!$A$1:$E$659,4,FALSE())</f>
        <v>595</v>
      </c>
      <c r="P2580" s="0" t="n">
        <f aca="false">VLOOKUP(A2580,'Team Data'!$A$1:$E$659,5,FALSE())</f>
        <v>484</v>
      </c>
      <c r="Q2580" s="0" t="n">
        <f aca="false">VLOOKUP(B2580,'Team Data'!$A$1:$E$659,4,FALSE())</f>
        <v>626</v>
      </c>
      <c r="R2580" s="0" t="n">
        <f aca="false">VLOOKUP(B2580,'Team Data'!$A$1:$E$659,5,FALSE())</f>
        <v>506</v>
      </c>
      <c r="S2580" s="0" t="n">
        <f aca="false">IF(I2580=1,(MIN(30,(C2580-D2580)))*(M2580/(M2580+N2580))*(Q2580/(Q2580+R2580)),(MAX(-30,(C2580-D2580)))*(N2580/(M2580+N2580))*(R2580/(R2580+Q2580)))</f>
        <v>-0.631053834961546</v>
      </c>
      <c r="T2580" s="0" t="n">
        <f aca="false">IF(J2580=1,(MIN(30,(D2580-C2580)))*(K2580/(K2580+L2580))*(O2580/(O2580+P2580)),(MAX(-30,(D2580-C2580)))*(L2580/(K2580+L2580))*(P2580/(P2580+O2580)))</f>
        <v>2.06788693234476</v>
      </c>
      <c r="U2580" s="7" t="n">
        <v>43100</v>
      </c>
    </row>
    <row r="2581" customFormat="false" ht="15" hidden="false" customHeight="false" outlineLevel="0" collapsed="false">
      <c r="A2581" s="0" t="s">
        <v>120</v>
      </c>
      <c r="B2581" s="0" t="s">
        <v>341</v>
      </c>
      <c r="C2581" s="0" t="n">
        <v>62</v>
      </c>
      <c r="D2581" s="0" t="n">
        <v>60</v>
      </c>
      <c r="E2581" s="0" t="n">
        <v>34</v>
      </c>
      <c r="F2581" s="0" t="n">
        <v>27</v>
      </c>
      <c r="G2581" s="0" t="n">
        <v>16</v>
      </c>
      <c r="H2581" s="0" t="n">
        <v>15</v>
      </c>
      <c r="I2581" s="0" t="n">
        <v>1</v>
      </c>
      <c r="J2581" s="0" t="n">
        <v>0</v>
      </c>
      <c r="K2581" s="0" t="n">
        <f aca="false">VLOOKUP(A2581,'Team Data'!$A$1:$E$659,2,FALSE())</f>
        <v>14</v>
      </c>
      <c r="L2581" s="0" t="n">
        <f aca="false">VLOOKUP(A2581,'Team Data'!$A$1:$E$659,3,FALSE())</f>
        <v>16</v>
      </c>
      <c r="M2581" s="0" t="n">
        <f aca="false">VLOOKUP(B2581,'Team Data'!$A$1:$E$659,2,FALSE())</f>
        <v>20</v>
      </c>
      <c r="N2581" s="0" t="n">
        <f aca="false">VLOOKUP(B2581,'Team Data'!$A$1:$E$659,3,FALSE())</f>
        <v>11</v>
      </c>
      <c r="O2581" s="0" t="n">
        <f aca="false">VLOOKUP(A2581,'Team Data'!$A$1:$E$659,4,FALSE())</f>
        <v>423</v>
      </c>
      <c r="P2581" s="0" t="n">
        <f aca="false">VLOOKUP(A2581,'Team Data'!$A$1:$E$659,5,FALSE())</f>
        <v>495</v>
      </c>
      <c r="Q2581" s="0" t="n">
        <f aca="false">VLOOKUP(B2581,'Team Data'!$A$1:$E$659,4,FALSE())</f>
        <v>456</v>
      </c>
      <c r="R2581" s="0" t="n">
        <f aca="false">VLOOKUP(B2581,'Team Data'!$A$1:$E$659,5,FALSE())</f>
        <v>479</v>
      </c>
      <c r="S2581" s="0" t="n">
        <f aca="false">IF(I2581=1,(MIN(30,(C2581-D2581)))*(M2581/(M2581+N2581))*(Q2581/(Q2581+R2581)),(MAX(-30,(C2581-D2581)))*(N2581/(M2581+N2581))*(R2581/(R2581+Q2581)))</f>
        <v>0.62929101259272</v>
      </c>
      <c r="T2581" s="0" t="n">
        <f aca="false">IF(J2581=1,(MIN(30,(D2581-C2581)))*(K2581/(K2581+L2581))*(O2581/(O2581+P2581)),(MAX(-30,(D2581-C2581)))*(L2581/(K2581+L2581))*(P2581/(P2581+O2581)))</f>
        <v>-0.57516339869281</v>
      </c>
      <c r="U2581" s="7" t="n">
        <v>43100</v>
      </c>
    </row>
    <row r="2582" customFormat="false" ht="15" hidden="false" customHeight="false" outlineLevel="0" collapsed="false">
      <c r="A2582" s="0" t="s">
        <v>258</v>
      </c>
      <c r="B2582" s="0" t="s">
        <v>229</v>
      </c>
      <c r="C2582" s="0" t="n">
        <v>84</v>
      </c>
      <c r="D2582" s="0" t="n">
        <v>61</v>
      </c>
      <c r="E2582" s="0" t="n">
        <v>51</v>
      </c>
      <c r="F2582" s="0" t="n">
        <v>23</v>
      </c>
      <c r="G2582" s="0" t="n">
        <v>11</v>
      </c>
      <c r="H2582" s="0" t="n">
        <v>6</v>
      </c>
      <c r="I2582" s="0" t="n">
        <v>1</v>
      </c>
      <c r="J2582" s="0" t="n">
        <v>0</v>
      </c>
      <c r="K2582" s="0" t="n">
        <f aca="false">VLOOKUP(A2582,'Team Data'!$A$1:$E$659,2,FALSE())</f>
        <v>22</v>
      </c>
      <c r="L2582" s="0" t="n">
        <f aca="false">VLOOKUP(A2582,'Team Data'!$A$1:$E$659,3,FALSE())</f>
        <v>17</v>
      </c>
      <c r="M2582" s="0" t="n">
        <f aca="false">VLOOKUP(B2582,'Team Data'!$A$1:$E$659,2,FALSE())</f>
        <v>10</v>
      </c>
      <c r="N2582" s="0" t="n">
        <f aca="false">VLOOKUP(B2582,'Team Data'!$A$1:$E$659,3,FALSE())</f>
        <v>22</v>
      </c>
      <c r="O2582" s="0" t="n">
        <f aca="false">VLOOKUP(A2582,'Team Data'!$A$1:$E$659,4,FALSE())</f>
        <v>712</v>
      </c>
      <c r="P2582" s="0" t="n">
        <f aca="false">VLOOKUP(A2582,'Team Data'!$A$1:$E$659,5,FALSE())</f>
        <v>575</v>
      </c>
      <c r="Q2582" s="0" t="n">
        <f aca="false">VLOOKUP(B2582,'Team Data'!$A$1:$E$659,4,FALSE())</f>
        <v>517</v>
      </c>
      <c r="R2582" s="0" t="n">
        <f aca="false">VLOOKUP(B2582,'Team Data'!$A$1:$E$659,5,FALSE())</f>
        <v>456</v>
      </c>
      <c r="S2582" s="0" t="n">
        <f aca="false">IF(I2582=1,(MIN(30,(C2582-D2582)))*(M2582/(M2582+N2582))*(Q2582/(Q2582+R2582)),(MAX(-30,(C2582-D2582)))*(N2582/(M2582+N2582))*(R2582/(R2582+Q2582)))</f>
        <v>3.81905190133607</v>
      </c>
      <c r="T2582" s="0" t="n">
        <f aca="false">IF(J2582=1,(MIN(30,(D2582-C2582)))*(K2582/(K2582+L2582))*(O2582/(O2582+P2582)),(MAX(-30,(D2582-C2582)))*(L2582/(K2582+L2582))*(P2582/(P2582+O2582)))</f>
        <v>-4.47921024844102</v>
      </c>
      <c r="U2582" s="7" t="n">
        <v>43100</v>
      </c>
    </row>
    <row r="2583" customFormat="false" ht="15" hidden="false" customHeight="false" outlineLevel="0" collapsed="false">
      <c r="A2583" s="0" t="s">
        <v>240</v>
      </c>
      <c r="B2583" s="0" t="s">
        <v>324</v>
      </c>
      <c r="C2583" s="0" t="n">
        <v>62</v>
      </c>
      <c r="D2583" s="0" t="n">
        <v>80</v>
      </c>
      <c r="E2583" s="0" t="n">
        <v>34</v>
      </c>
      <c r="F2583" s="0" t="n">
        <v>36</v>
      </c>
      <c r="G2583" s="0" t="n">
        <v>8</v>
      </c>
      <c r="H2583" s="0" t="n">
        <v>9</v>
      </c>
      <c r="I2583" s="0" t="n">
        <v>0</v>
      </c>
      <c r="J2583" s="0" t="n">
        <v>1</v>
      </c>
      <c r="K2583" s="0" t="n">
        <f aca="false">VLOOKUP(A2583,'Team Data'!$A$1:$E$659,2,FALSE())</f>
        <v>7</v>
      </c>
      <c r="L2583" s="0" t="n">
        <f aca="false">VLOOKUP(A2583,'Team Data'!$A$1:$E$659,3,FALSE())</f>
        <v>24</v>
      </c>
      <c r="M2583" s="0" t="n">
        <f aca="false">VLOOKUP(B2583,'Team Data'!$A$1:$E$659,2,FALSE())</f>
        <v>11</v>
      </c>
      <c r="N2583" s="0" t="n">
        <f aca="false">VLOOKUP(B2583,'Team Data'!$A$1:$E$659,3,FALSE())</f>
        <v>19</v>
      </c>
      <c r="O2583" s="0" t="n">
        <f aca="false">VLOOKUP(A2583,'Team Data'!$A$1:$E$659,4,FALSE())</f>
        <v>510</v>
      </c>
      <c r="P2583" s="0" t="n">
        <f aca="false">VLOOKUP(A2583,'Team Data'!$A$1:$E$659,5,FALSE())</f>
        <v>460</v>
      </c>
      <c r="Q2583" s="0" t="n">
        <f aca="false">VLOOKUP(B2583,'Team Data'!$A$1:$E$659,4,FALSE())</f>
        <v>504</v>
      </c>
      <c r="R2583" s="0" t="n">
        <f aca="false">VLOOKUP(B2583,'Team Data'!$A$1:$E$659,5,FALSE())</f>
        <v>464</v>
      </c>
      <c r="S2583" s="0" t="n">
        <f aca="false">IF(I2583=1,(MIN(30,(C2583-D2583)))*(M2583/(M2583+N2583))*(Q2583/(Q2583+R2583)),(MAX(-30,(C2583-D2583)))*(N2583/(M2583+N2583))*(R2583/(R2583+Q2583)))</f>
        <v>-5.46446280991736</v>
      </c>
      <c r="T2583" s="0" t="n">
        <f aca="false">IF(J2583=1,(MIN(30,(D2583-C2583)))*(K2583/(K2583+L2583))*(O2583/(O2583+P2583)),(MAX(-30,(D2583-C2583)))*(L2583/(K2583+L2583))*(P2583/(P2583+O2583)))</f>
        <v>2.13701363485201</v>
      </c>
      <c r="U2583" s="7" t="n">
        <v>43100</v>
      </c>
    </row>
    <row r="2584" customFormat="false" ht="15" hidden="false" customHeight="false" outlineLevel="0" collapsed="false">
      <c r="A2584" s="0" t="s">
        <v>43</v>
      </c>
      <c r="B2584" s="0" t="s">
        <v>281</v>
      </c>
      <c r="C2584" s="0" t="n">
        <v>77</v>
      </c>
      <c r="D2584" s="0" t="n">
        <v>74</v>
      </c>
      <c r="E2584" s="0" t="n">
        <v>36</v>
      </c>
      <c r="F2584" s="0" t="n">
        <v>39</v>
      </c>
      <c r="G2584" s="0" t="n">
        <v>10</v>
      </c>
      <c r="H2584" s="0" t="n">
        <v>12</v>
      </c>
      <c r="I2584" s="0" t="n">
        <v>1</v>
      </c>
      <c r="J2584" s="0" t="n">
        <v>0</v>
      </c>
      <c r="K2584" s="0" t="n">
        <f aca="false">VLOOKUP(A2584,'Team Data'!$A$1:$E$659,2,FALSE())</f>
        <v>8</v>
      </c>
      <c r="L2584" s="0" t="n">
        <f aca="false">VLOOKUP(A2584,'Team Data'!$A$1:$E$659,3,FALSE())</f>
        <v>23</v>
      </c>
      <c r="M2584" s="0" t="n">
        <f aca="false">VLOOKUP(B2584,'Team Data'!$A$1:$E$659,2,FALSE())</f>
        <v>19</v>
      </c>
      <c r="N2584" s="0" t="n">
        <f aca="false">VLOOKUP(B2584,'Team Data'!$A$1:$E$659,3,FALSE())</f>
        <v>16</v>
      </c>
      <c r="O2584" s="0" t="n">
        <f aca="false">VLOOKUP(A2584,'Team Data'!$A$1:$E$659,4,FALSE())</f>
        <v>578</v>
      </c>
      <c r="P2584" s="0" t="n">
        <f aca="false">VLOOKUP(A2584,'Team Data'!$A$1:$E$659,5,FALSE())</f>
        <v>421</v>
      </c>
      <c r="Q2584" s="0" t="n">
        <f aca="false">VLOOKUP(B2584,'Team Data'!$A$1:$E$659,4,FALSE())</f>
        <v>682</v>
      </c>
      <c r="R2584" s="0" t="n">
        <f aca="false">VLOOKUP(B2584,'Team Data'!$A$1:$E$659,5,FALSE())</f>
        <v>488</v>
      </c>
      <c r="S2584" s="0" t="n">
        <f aca="false">IF(I2584=1,(MIN(30,(C2584-D2584)))*(M2584/(M2584+N2584))*(Q2584/(Q2584+R2584)),(MAX(-30,(C2584-D2584)))*(N2584/(M2584+N2584))*(R2584/(R2584+Q2584)))</f>
        <v>0.949304029304029</v>
      </c>
      <c r="T2584" s="0" t="n">
        <f aca="false">IF(J2584=1,(MIN(30,(D2584-C2584)))*(K2584/(K2584+L2584))*(O2584/(O2584+P2584)),(MAX(-30,(D2584-C2584)))*(L2584/(K2584+L2584))*(P2584/(P2584+O2584)))</f>
        <v>-0.93800251864768</v>
      </c>
      <c r="U2584" s="7" t="n">
        <v>43100</v>
      </c>
    </row>
    <row r="2585" customFormat="false" ht="15" hidden="false" customHeight="false" outlineLevel="0" collapsed="false">
      <c r="A2585" s="0" t="s">
        <v>182</v>
      </c>
      <c r="B2585" s="0" t="s">
        <v>42</v>
      </c>
      <c r="C2585" s="0" t="n">
        <v>69</v>
      </c>
      <c r="D2585" s="0" t="n">
        <v>79</v>
      </c>
      <c r="E2585" s="0" t="n">
        <v>46</v>
      </c>
      <c r="F2585" s="0" t="n">
        <v>30</v>
      </c>
      <c r="G2585" s="0" t="n">
        <v>10</v>
      </c>
      <c r="H2585" s="0" t="n">
        <v>9</v>
      </c>
      <c r="I2585" s="0" t="n">
        <v>0</v>
      </c>
      <c r="J2585" s="0" t="n">
        <v>1</v>
      </c>
      <c r="K2585" s="0" t="n">
        <f aca="false">VLOOKUP(A2585,'Team Data'!$A$1:$E$659,2,FALSE())</f>
        <v>13</v>
      </c>
      <c r="L2585" s="0" t="n">
        <f aca="false">VLOOKUP(A2585,'Team Data'!$A$1:$E$659,3,FALSE())</f>
        <v>19</v>
      </c>
      <c r="M2585" s="0" t="n">
        <f aca="false">VLOOKUP(B2585,'Team Data'!$A$1:$E$659,2,FALSE())</f>
        <v>6</v>
      </c>
      <c r="N2585" s="0" t="n">
        <f aca="false">VLOOKUP(B2585,'Team Data'!$A$1:$E$659,3,FALSE())</f>
        <v>24</v>
      </c>
      <c r="O2585" s="0" t="n">
        <f aca="false">VLOOKUP(A2585,'Team Data'!$A$1:$E$659,4,FALSE())</f>
        <v>406</v>
      </c>
      <c r="P2585" s="0" t="n">
        <f aca="false">VLOOKUP(A2585,'Team Data'!$A$1:$E$659,5,FALSE())</f>
        <v>575</v>
      </c>
      <c r="Q2585" s="0" t="n">
        <f aca="false">VLOOKUP(B2585,'Team Data'!$A$1:$E$659,4,FALSE())</f>
        <v>441</v>
      </c>
      <c r="R2585" s="0" t="n">
        <f aca="false">VLOOKUP(B2585,'Team Data'!$A$1:$E$659,5,FALSE())</f>
        <v>464</v>
      </c>
      <c r="S2585" s="0" t="n">
        <f aca="false">IF(I2585=1,(MIN(30,(C2585-D2585)))*(M2585/(M2585+N2585))*(Q2585/(Q2585+R2585)),(MAX(-30,(C2585-D2585)))*(N2585/(M2585+N2585))*(R2585/(R2585+Q2585)))</f>
        <v>-4.10165745856354</v>
      </c>
      <c r="T2585" s="0" t="n">
        <f aca="false">IF(J2585=1,(MIN(30,(D2585-C2585)))*(K2585/(K2585+L2585))*(O2585/(O2585+P2585)),(MAX(-30,(D2585-C2585)))*(L2585/(K2585+L2585))*(P2585/(P2585+O2585)))</f>
        <v>1.68132008154944</v>
      </c>
      <c r="U2585" s="7" t="n">
        <v>43100</v>
      </c>
    </row>
    <row r="2586" customFormat="false" ht="15" hidden="false" customHeight="false" outlineLevel="0" collapsed="false">
      <c r="A2586" s="0" t="s">
        <v>497</v>
      </c>
      <c r="B2586" s="0" t="s">
        <v>39</v>
      </c>
      <c r="C2586" s="0" t="n">
        <v>40</v>
      </c>
      <c r="D2586" s="0" t="n">
        <v>73</v>
      </c>
      <c r="E2586" s="0" t="n">
        <v>30</v>
      </c>
      <c r="F2586" s="0" t="n">
        <v>42</v>
      </c>
      <c r="G2586" s="0" t="n">
        <v>12</v>
      </c>
      <c r="H2586" s="0" t="n">
        <v>4</v>
      </c>
      <c r="I2586" s="0" t="n">
        <v>0</v>
      </c>
      <c r="J2586" s="0" t="n">
        <v>1</v>
      </c>
      <c r="K2586" s="0" t="n">
        <f aca="false">VLOOKUP(A2586,'Team Data'!$A$1:$E$659,2,FALSE())</f>
        <v>0</v>
      </c>
      <c r="L2586" s="0" t="n">
        <f aca="false">VLOOKUP(A2586,'Team Data'!$A$1:$E$659,3,FALSE())</f>
        <v>2</v>
      </c>
      <c r="M2586" s="0" t="n">
        <f aca="false">VLOOKUP(B2586,'Team Data'!$A$1:$E$659,2,FALSE())</f>
        <v>9</v>
      </c>
      <c r="N2586" s="0" t="n">
        <f aca="false">VLOOKUP(B2586,'Team Data'!$A$1:$E$659,3,FALSE())</f>
        <v>22</v>
      </c>
      <c r="O2586" s="0" t="n">
        <f aca="false">VLOOKUP(A2586,'Team Data'!$A$1:$E$659,4,FALSE())</f>
        <v>16</v>
      </c>
      <c r="P2586" s="0" t="n">
        <f aca="false">VLOOKUP(A2586,'Team Data'!$A$1:$E$659,5,FALSE())</f>
        <v>47</v>
      </c>
      <c r="Q2586" s="0" t="n">
        <f aca="false">VLOOKUP(B2586,'Team Data'!$A$1:$E$659,4,FALSE())</f>
        <v>486</v>
      </c>
      <c r="R2586" s="0" t="n">
        <f aca="false">VLOOKUP(B2586,'Team Data'!$A$1:$E$659,5,FALSE())</f>
        <v>452</v>
      </c>
      <c r="S2586" s="0" t="n">
        <f aca="false">IF(I2586=1,(MIN(30,(C2586-D2586)))*(M2586/(M2586+N2586))*(Q2586/(Q2586+R2586)),(MAX(-30,(C2586-D2586)))*(N2586/(M2586+N2586))*(R2586/(R2586+Q2586)))</f>
        <v>-10.2593025655134</v>
      </c>
      <c r="T2586" s="0" t="n">
        <f aca="false">IF(J2586=1,(MIN(30,(D2586-C2586)))*(K2586/(K2586+L2586))*(O2586/(O2586+P2586)),(MAX(-30,(D2586-C2586)))*(L2586/(K2586+L2586))*(P2586/(P2586+O2586)))</f>
        <v>0</v>
      </c>
      <c r="U2586" s="7" t="n">
        <v>43100</v>
      </c>
    </row>
    <row r="2587" customFormat="false" ht="15" hidden="false" customHeight="false" outlineLevel="0" collapsed="false">
      <c r="A2587" s="0" t="s">
        <v>327</v>
      </c>
      <c r="B2587" s="0" t="s">
        <v>257</v>
      </c>
      <c r="C2587" s="0" t="n">
        <v>59</v>
      </c>
      <c r="D2587" s="0" t="n">
        <v>79</v>
      </c>
      <c r="E2587" s="0" t="n">
        <v>27</v>
      </c>
      <c r="F2587" s="0" t="n">
        <v>36</v>
      </c>
      <c r="G2587" s="0" t="n">
        <v>19</v>
      </c>
      <c r="H2587" s="0" t="n">
        <v>10</v>
      </c>
      <c r="I2587" s="0" t="n">
        <v>0</v>
      </c>
      <c r="J2587" s="0" t="n">
        <v>1</v>
      </c>
      <c r="K2587" s="0" t="n">
        <f aca="false">VLOOKUP(A2587,'Team Data'!$A$1:$E$659,2,FALSE())</f>
        <v>17</v>
      </c>
      <c r="L2587" s="0" t="n">
        <f aca="false">VLOOKUP(A2587,'Team Data'!$A$1:$E$659,3,FALSE())</f>
        <v>17</v>
      </c>
      <c r="M2587" s="0" t="n">
        <f aca="false">VLOOKUP(B2587,'Team Data'!$A$1:$E$659,2,FALSE())</f>
        <v>22</v>
      </c>
      <c r="N2587" s="0" t="n">
        <f aca="false">VLOOKUP(B2587,'Team Data'!$A$1:$E$659,3,FALSE())</f>
        <v>11</v>
      </c>
      <c r="O2587" s="0" t="n">
        <f aca="false">VLOOKUP(A2587,'Team Data'!$A$1:$E$659,4,FALSE())</f>
        <v>586</v>
      </c>
      <c r="P2587" s="0" t="n">
        <f aca="false">VLOOKUP(A2587,'Team Data'!$A$1:$E$659,5,FALSE())</f>
        <v>495</v>
      </c>
      <c r="Q2587" s="0" t="n">
        <f aca="false">VLOOKUP(B2587,'Team Data'!$A$1:$E$659,4,FALSE())</f>
        <v>568</v>
      </c>
      <c r="R2587" s="0" t="n">
        <f aca="false">VLOOKUP(B2587,'Team Data'!$A$1:$E$659,5,FALSE())</f>
        <v>479</v>
      </c>
      <c r="S2587" s="0" t="n">
        <f aca="false">IF(I2587=1,(MIN(30,(C2587-D2587)))*(M2587/(M2587+N2587))*(Q2587/(Q2587+R2587)),(MAX(-30,(C2587-D2587)))*(N2587/(M2587+N2587))*(R2587/(R2587+Q2587)))</f>
        <v>-3.04998408150271</v>
      </c>
      <c r="T2587" s="0" t="n">
        <f aca="false">IF(J2587=1,(MIN(30,(D2587-C2587)))*(K2587/(K2587+L2587))*(O2587/(O2587+P2587)),(MAX(-30,(D2587-C2587)))*(L2587/(K2587+L2587))*(P2587/(P2587+O2587)))</f>
        <v>5.4209065679926</v>
      </c>
      <c r="U2587" s="7" t="n">
        <v>43100</v>
      </c>
    </row>
    <row r="2588" customFormat="false" ht="15" hidden="false" customHeight="false" outlineLevel="0" collapsed="false">
      <c r="A2588" s="0" t="s">
        <v>155</v>
      </c>
      <c r="B2588" s="0" t="s">
        <v>224</v>
      </c>
      <c r="C2588" s="0" t="n">
        <v>82</v>
      </c>
      <c r="D2588" s="0" t="n">
        <v>88</v>
      </c>
      <c r="E2588" s="0" t="n">
        <v>33</v>
      </c>
      <c r="F2588" s="0" t="n">
        <v>34</v>
      </c>
      <c r="G2588" s="0" t="n">
        <v>9</v>
      </c>
      <c r="H2588" s="0" t="n">
        <v>10</v>
      </c>
      <c r="I2588" s="0" t="n">
        <v>0</v>
      </c>
      <c r="J2588" s="0" t="n">
        <v>1</v>
      </c>
      <c r="K2588" s="0" t="n">
        <f aca="false">VLOOKUP(A2588,'Team Data'!$A$1:$E$659,2,FALSE())</f>
        <v>11</v>
      </c>
      <c r="L2588" s="0" t="n">
        <f aca="false">VLOOKUP(A2588,'Team Data'!$A$1:$E$659,3,FALSE())</f>
        <v>20</v>
      </c>
      <c r="M2588" s="0" t="n">
        <f aca="false">VLOOKUP(B2588,'Team Data'!$A$1:$E$659,2,FALSE())</f>
        <v>14</v>
      </c>
      <c r="N2588" s="0" t="n">
        <f aca="false">VLOOKUP(B2588,'Team Data'!$A$1:$E$659,3,FALSE())</f>
        <v>18</v>
      </c>
      <c r="O2588" s="0" t="n">
        <f aca="false">VLOOKUP(A2588,'Team Data'!$A$1:$E$659,4,FALSE())</f>
        <v>532</v>
      </c>
      <c r="P2588" s="0" t="n">
        <f aca="false">VLOOKUP(A2588,'Team Data'!$A$1:$E$659,5,FALSE())</f>
        <v>464</v>
      </c>
      <c r="Q2588" s="0" t="n">
        <f aca="false">VLOOKUP(B2588,'Team Data'!$A$1:$E$659,4,FALSE())</f>
        <v>577</v>
      </c>
      <c r="R2588" s="0" t="n">
        <f aca="false">VLOOKUP(B2588,'Team Data'!$A$1:$E$659,5,FALSE())</f>
        <v>477</v>
      </c>
      <c r="S2588" s="0" t="n">
        <f aca="false">IF(I2588=1,(MIN(30,(C2588-D2588)))*(M2588/(M2588+N2588))*(Q2588/(Q2588+R2588)),(MAX(-30,(C2588-D2588)))*(N2588/(M2588+N2588))*(R2588/(R2588+Q2588)))</f>
        <v>-1.52739563567362</v>
      </c>
      <c r="T2588" s="0" t="n">
        <f aca="false">IF(J2588=1,(MIN(30,(D2588-C2588)))*(K2588/(K2588+L2588))*(O2588/(O2588+P2588)),(MAX(-30,(D2588-C2588)))*(L2588/(K2588+L2588))*(P2588/(P2588+O2588)))</f>
        <v>1.13719393703848</v>
      </c>
      <c r="U2588" s="7" t="n">
        <v>43100</v>
      </c>
    </row>
    <row r="2589" customFormat="false" ht="15" hidden="false" customHeight="false" outlineLevel="0" collapsed="false">
      <c r="A2589" s="0" t="s">
        <v>693</v>
      </c>
      <c r="B2589" s="0" t="s">
        <v>308</v>
      </c>
      <c r="C2589" s="0" t="n">
        <v>49</v>
      </c>
      <c r="D2589" s="0" t="n">
        <v>81</v>
      </c>
      <c r="E2589" s="0" t="n">
        <v>31</v>
      </c>
      <c r="F2589" s="0" t="n">
        <v>58</v>
      </c>
      <c r="G2589" s="0" t="n">
        <v>17</v>
      </c>
      <c r="H2589" s="0" t="n">
        <v>16</v>
      </c>
      <c r="I2589" s="0" t="n">
        <v>0</v>
      </c>
      <c r="J2589" s="0" t="n">
        <v>1</v>
      </c>
      <c r="K2589" s="0" t="n">
        <f aca="false">VLOOKUP(A2589,'Team Data'!$A$1:$E$659,2,FALSE())</f>
        <v>0</v>
      </c>
      <c r="L2589" s="0" t="n">
        <f aca="false">VLOOKUP(A2589,'Team Data'!$A$1:$E$659,3,FALSE())</f>
        <v>1</v>
      </c>
      <c r="M2589" s="0" t="n">
        <f aca="false">VLOOKUP(B2589,'Team Data'!$A$1:$E$659,2,FALSE())</f>
        <v>23</v>
      </c>
      <c r="N2589" s="0" t="n">
        <f aca="false">VLOOKUP(B2589,'Team Data'!$A$1:$E$659,3,FALSE())</f>
        <v>9</v>
      </c>
      <c r="O2589" s="0" t="n">
        <f aca="false">VLOOKUP(A2589,'Team Data'!$A$1:$E$659,4,FALSE())</f>
        <v>23</v>
      </c>
      <c r="P2589" s="0" t="n">
        <f aca="false">VLOOKUP(A2589,'Team Data'!$A$1:$E$659,5,FALSE())</f>
        <v>9</v>
      </c>
      <c r="Q2589" s="0" t="n">
        <f aca="false">VLOOKUP(B2589,'Team Data'!$A$1:$E$659,4,FALSE())</f>
        <v>444</v>
      </c>
      <c r="R2589" s="0" t="n">
        <f aca="false">VLOOKUP(B2589,'Team Data'!$A$1:$E$659,5,FALSE())</f>
        <v>537</v>
      </c>
      <c r="S2589" s="0" t="n">
        <f aca="false">IF(I2589=1,(MIN(30,(C2589-D2589)))*(M2589/(M2589+N2589))*(Q2589/(Q2589+R2589)),(MAX(-30,(C2589-D2589)))*(N2589/(M2589+N2589))*(R2589/(R2589+Q2589)))</f>
        <v>-4.61869266055046</v>
      </c>
      <c r="T2589" s="0" t="n">
        <f aca="false">IF(J2589=1,(MIN(30,(D2589-C2589)))*(K2589/(K2589+L2589))*(O2589/(O2589+P2589)),(MAX(-30,(D2589-C2589)))*(L2589/(K2589+L2589))*(P2589/(P2589+O2589)))</f>
        <v>0</v>
      </c>
      <c r="U2589" s="7" t="n">
        <v>43100</v>
      </c>
    </row>
    <row r="2590" customFormat="false" ht="15" hidden="false" customHeight="false" outlineLevel="0" collapsed="false">
      <c r="A2590" s="0" t="s">
        <v>230</v>
      </c>
      <c r="B2590" s="0" t="s">
        <v>248</v>
      </c>
      <c r="C2590" s="0" t="n">
        <v>75</v>
      </c>
      <c r="D2590" s="0" t="n">
        <v>80</v>
      </c>
      <c r="E2590" s="0" t="n">
        <v>40</v>
      </c>
      <c r="F2590" s="0" t="n">
        <v>31</v>
      </c>
      <c r="G2590" s="0" t="n">
        <v>6</v>
      </c>
      <c r="H2590" s="0" t="n">
        <v>11</v>
      </c>
      <c r="I2590" s="0" t="n">
        <v>0</v>
      </c>
      <c r="J2590" s="0" t="n">
        <v>1</v>
      </c>
      <c r="K2590" s="0" t="n">
        <f aca="false">VLOOKUP(A2590,'Team Data'!$A$1:$E$659,2,FALSE())</f>
        <v>20</v>
      </c>
      <c r="L2590" s="0" t="n">
        <f aca="false">VLOOKUP(A2590,'Team Data'!$A$1:$E$659,3,FALSE())</f>
        <v>14</v>
      </c>
      <c r="M2590" s="0" t="n">
        <f aca="false">VLOOKUP(B2590,'Team Data'!$A$1:$E$659,2,FALSE())</f>
        <v>7</v>
      </c>
      <c r="N2590" s="0" t="n">
        <f aca="false">VLOOKUP(B2590,'Team Data'!$A$1:$E$659,3,FALSE())</f>
        <v>25</v>
      </c>
      <c r="O2590" s="0" t="n">
        <f aca="false">VLOOKUP(A2590,'Team Data'!$A$1:$E$659,4,FALSE())</f>
        <v>504</v>
      </c>
      <c r="P2590" s="0" t="n">
        <f aca="false">VLOOKUP(A2590,'Team Data'!$A$1:$E$659,5,FALSE())</f>
        <v>516</v>
      </c>
      <c r="Q2590" s="0" t="n">
        <f aca="false">VLOOKUP(B2590,'Team Data'!$A$1:$E$659,4,FALSE())</f>
        <v>549</v>
      </c>
      <c r="R2590" s="0" t="n">
        <f aca="false">VLOOKUP(B2590,'Team Data'!$A$1:$E$659,5,FALSE())</f>
        <v>437</v>
      </c>
      <c r="S2590" s="0" t="n">
        <f aca="false">IF(I2590=1,(MIN(30,(C2590-D2590)))*(M2590/(M2590+N2590))*(Q2590/(Q2590+R2590)),(MAX(-30,(C2590-D2590)))*(N2590/(M2590+N2590))*(R2590/(R2590+Q2590)))</f>
        <v>-1.73126901622718</v>
      </c>
      <c r="T2590" s="0" t="n">
        <f aca="false">IF(J2590=1,(MIN(30,(D2590-C2590)))*(K2590/(K2590+L2590))*(O2590/(O2590+P2590)),(MAX(-30,(D2590-C2590)))*(L2590/(K2590+L2590))*(P2590/(P2590+O2590)))</f>
        <v>1.45328719723183</v>
      </c>
      <c r="U2590" s="7" t="n">
        <v>43100</v>
      </c>
    </row>
    <row r="2591" customFormat="false" ht="15" hidden="false" customHeight="false" outlineLevel="0" collapsed="false">
      <c r="A2591" s="0" t="s">
        <v>29</v>
      </c>
      <c r="B2591" s="0" t="s">
        <v>319</v>
      </c>
      <c r="C2591" s="0" t="n">
        <v>83</v>
      </c>
      <c r="D2591" s="0" t="n">
        <v>74</v>
      </c>
      <c r="E2591" s="0" t="n">
        <v>48</v>
      </c>
      <c r="F2591" s="0" t="n">
        <v>29</v>
      </c>
      <c r="G2591" s="0" t="n">
        <v>15</v>
      </c>
      <c r="H2591" s="0" t="n">
        <v>7</v>
      </c>
      <c r="I2591" s="0" t="n">
        <v>1</v>
      </c>
      <c r="J2591" s="0" t="n">
        <v>0</v>
      </c>
      <c r="K2591" s="0" t="n">
        <f aca="false">VLOOKUP(A2591,'Team Data'!$A$1:$E$659,2,FALSE())</f>
        <v>21</v>
      </c>
      <c r="L2591" s="0" t="n">
        <f aca="false">VLOOKUP(A2591,'Team Data'!$A$1:$E$659,3,FALSE())</f>
        <v>8</v>
      </c>
      <c r="M2591" s="0" t="n">
        <f aca="false">VLOOKUP(B2591,'Team Data'!$A$1:$E$659,2,FALSE())</f>
        <v>20</v>
      </c>
      <c r="N2591" s="0" t="n">
        <f aca="false">VLOOKUP(B2591,'Team Data'!$A$1:$E$659,3,FALSE())</f>
        <v>13</v>
      </c>
      <c r="O2591" s="0" t="n">
        <f aca="false">VLOOKUP(A2591,'Team Data'!$A$1:$E$659,4,FALSE())</f>
        <v>498</v>
      </c>
      <c r="P2591" s="0" t="n">
        <f aca="false">VLOOKUP(A2591,'Team Data'!$A$1:$E$659,5,FALSE())</f>
        <v>434</v>
      </c>
      <c r="Q2591" s="0" t="n">
        <f aca="false">VLOOKUP(B2591,'Team Data'!$A$1:$E$659,4,FALSE())</f>
        <v>561</v>
      </c>
      <c r="R2591" s="0" t="n">
        <f aca="false">VLOOKUP(B2591,'Team Data'!$A$1:$E$659,5,FALSE())</f>
        <v>525</v>
      </c>
      <c r="S2591" s="0" t="n">
        <f aca="false">IF(I2591=1,(MIN(30,(C2591-D2591)))*(M2591/(M2591+N2591))*(Q2591/(Q2591+R2591)),(MAX(-30,(C2591-D2591)))*(N2591/(M2591+N2591))*(R2591/(R2591+Q2591)))</f>
        <v>2.81767955801105</v>
      </c>
      <c r="T2591" s="0" t="n">
        <f aca="false">IF(J2591=1,(MIN(30,(D2591-C2591)))*(K2591/(K2591+L2591))*(O2591/(O2591+P2591)),(MAX(-30,(D2591-C2591)))*(L2591/(K2591+L2591))*(P2591/(P2591+O2591)))</f>
        <v>-1.15613437916235</v>
      </c>
      <c r="U2591" s="7" t="n">
        <v>43100</v>
      </c>
    </row>
    <row r="2592" customFormat="false" ht="15" hidden="false" customHeight="false" outlineLevel="0" collapsed="false">
      <c r="A2592" s="0" t="s">
        <v>178</v>
      </c>
      <c r="B2592" s="0" t="s">
        <v>253</v>
      </c>
      <c r="C2592" s="0" t="n">
        <v>64</v>
      </c>
      <c r="D2592" s="0" t="n">
        <v>77</v>
      </c>
      <c r="E2592" s="0" t="n">
        <v>28</v>
      </c>
      <c r="F2592" s="0" t="n">
        <v>36</v>
      </c>
      <c r="G2592" s="0" t="n">
        <v>18</v>
      </c>
      <c r="H2592" s="0" t="n">
        <v>11</v>
      </c>
      <c r="I2592" s="0" t="n">
        <v>0</v>
      </c>
      <c r="J2592" s="0" t="n">
        <v>1</v>
      </c>
      <c r="K2592" s="0" t="n">
        <f aca="false">VLOOKUP(A2592,'Team Data'!$A$1:$E$659,2,FALSE())</f>
        <v>11</v>
      </c>
      <c r="L2592" s="0" t="n">
        <f aca="false">VLOOKUP(A2592,'Team Data'!$A$1:$E$659,3,FALSE())</f>
        <v>20</v>
      </c>
      <c r="M2592" s="0" t="n">
        <f aca="false">VLOOKUP(B2592,'Team Data'!$A$1:$E$659,2,FALSE())</f>
        <v>14</v>
      </c>
      <c r="N2592" s="0" t="n">
        <f aca="false">VLOOKUP(B2592,'Team Data'!$A$1:$E$659,3,FALSE())</f>
        <v>18</v>
      </c>
      <c r="O2592" s="0" t="n">
        <f aca="false">VLOOKUP(A2592,'Team Data'!$A$1:$E$659,4,FALSE())</f>
        <v>548</v>
      </c>
      <c r="P2592" s="0" t="n">
        <f aca="false">VLOOKUP(A2592,'Team Data'!$A$1:$E$659,5,FALSE())</f>
        <v>455</v>
      </c>
      <c r="Q2592" s="0" t="n">
        <f aca="false">VLOOKUP(B2592,'Team Data'!$A$1:$E$659,4,FALSE())</f>
        <v>470</v>
      </c>
      <c r="R2592" s="0" t="n">
        <f aca="false">VLOOKUP(B2592,'Team Data'!$A$1:$E$659,5,FALSE())</f>
        <v>557</v>
      </c>
      <c r="S2592" s="0" t="n">
        <f aca="false">IF(I2592=1,(MIN(30,(C2592-D2592)))*(M2592/(M2592+N2592))*(Q2592/(Q2592+R2592)),(MAX(-30,(C2592-D2592)))*(N2592/(M2592+N2592))*(R2592/(R2592+Q2592)))</f>
        <v>-3.96598101265823</v>
      </c>
      <c r="T2592" s="0" t="n">
        <f aca="false">IF(J2592=1,(MIN(30,(D2592-C2592)))*(K2592/(K2592+L2592))*(O2592/(O2592+P2592)),(MAX(-30,(D2592-C2592)))*(L2592/(K2592+L2592))*(P2592/(P2592+O2592)))</f>
        <v>2.52031003762905</v>
      </c>
      <c r="U2592" s="7" t="n">
        <v>43100</v>
      </c>
    </row>
    <row r="2593" customFormat="false" ht="15" hidden="false" customHeight="false" outlineLevel="0" collapsed="false">
      <c r="A2593" s="0" t="s">
        <v>261</v>
      </c>
      <c r="B2593" s="0" t="s">
        <v>170</v>
      </c>
      <c r="C2593" s="0" t="n">
        <v>52</v>
      </c>
      <c r="D2593" s="0" t="n">
        <v>108</v>
      </c>
      <c r="E2593" s="0" t="n">
        <v>28</v>
      </c>
      <c r="F2593" s="0" t="n">
        <v>57</v>
      </c>
      <c r="G2593" s="0" t="n">
        <v>19</v>
      </c>
      <c r="H2593" s="0" t="n">
        <v>17</v>
      </c>
      <c r="I2593" s="0" t="n">
        <v>0</v>
      </c>
      <c r="J2593" s="0" t="n">
        <v>1</v>
      </c>
      <c r="K2593" s="0" t="n">
        <f aca="false">VLOOKUP(A2593,'Team Data'!$A$1:$E$659,2,FALSE())</f>
        <v>15</v>
      </c>
      <c r="L2593" s="0" t="n">
        <f aca="false">VLOOKUP(A2593,'Team Data'!$A$1:$E$659,3,FALSE())</f>
        <v>16</v>
      </c>
      <c r="M2593" s="0" t="n">
        <f aca="false">VLOOKUP(B2593,'Team Data'!$A$1:$E$659,2,FALSE())</f>
        <v>29</v>
      </c>
      <c r="N2593" s="0" t="n">
        <f aca="false">VLOOKUP(B2593,'Team Data'!$A$1:$E$659,3,FALSE())</f>
        <v>5</v>
      </c>
      <c r="O2593" s="0" t="n">
        <f aca="false">VLOOKUP(A2593,'Team Data'!$A$1:$E$659,4,FALSE())</f>
        <v>492</v>
      </c>
      <c r="P2593" s="0" t="n">
        <f aca="false">VLOOKUP(A2593,'Team Data'!$A$1:$E$659,5,FALSE())</f>
        <v>475</v>
      </c>
      <c r="Q2593" s="0" t="n">
        <f aca="false">VLOOKUP(B2593,'Team Data'!$A$1:$E$659,4,FALSE())</f>
        <v>622</v>
      </c>
      <c r="R2593" s="0" t="n">
        <f aca="false">VLOOKUP(B2593,'Team Data'!$A$1:$E$659,5,FALSE())</f>
        <v>516</v>
      </c>
      <c r="S2593" s="0" t="n">
        <f aca="false">IF(I2593=1,(MIN(30,(C2593-D2593)))*(M2593/(M2593+N2593))*(Q2593/(Q2593+R2593)),(MAX(-30,(C2593-D2593)))*(N2593/(M2593+N2593))*(R2593/(R2593+Q2593)))</f>
        <v>-2.00041352217513</v>
      </c>
      <c r="T2593" s="0" t="n">
        <f aca="false">IF(J2593=1,(MIN(30,(D2593-C2593)))*(K2593/(K2593+L2593))*(O2593/(O2593+P2593)),(MAX(-30,(D2593-C2593)))*(L2593/(K2593+L2593))*(P2593/(P2593+O2593)))</f>
        <v>7.3856623411282</v>
      </c>
      <c r="U2593" s="7" t="n">
        <v>43100</v>
      </c>
    </row>
    <row r="2594" customFormat="false" ht="15" hidden="false" customHeight="false" outlineLevel="0" collapsed="false">
      <c r="A2594" s="0" t="s">
        <v>242</v>
      </c>
      <c r="B2594" s="0" t="s">
        <v>194</v>
      </c>
      <c r="C2594" s="0" t="n">
        <v>99</v>
      </c>
      <c r="D2594" s="0" t="n">
        <v>76</v>
      </c>
      <c r="E2594" s="0" t="n">
        <v>50</v>
      </c>
      <c r="F2594" s="0" t="n">
        <v>36</v>
      </c>
      <c r="G2594" s="0" t="n">
        <v>12</v>
      </c>
      <c r="H2594" s="0" t="n">
        <v>13</v>
      </c>
      <c r="I2594" s="0" t="n">
        <v>1</v>
      </c>
      <c r="J2594" s="0" t="n">
        <v>0</v>
      </c>
      <c r="K2594" s="0" t="n">
        <f aca="false">VLOOKUP(A2594,'Team Data'!$A$1:$E$659,2,FALSE())</f>
        <v>22</v>
      </c>
      <c r="L2594" s="0" t="n">
        <f aca="false">VLOOKUP(A2594,'Team Data'!$A$1:$E$659,3,FALSE())</f>
        <v>9</v>
      </c>
      <c r="M2594" s="0" t="n">
        <f aca="false">VLOOKUP(B2594,'Team Data'!$A$1:$E$659,2,FALSE())</f>
        <v>19</v>
      </c>
      <c r="N2594" s="0" t="n">
        <f aca="false">VLOOKUP(B2594,'Team Data'!$A$1:$E$659,3,FALSE())</f>
        <v>14</v>
      </c>
      <c r="O2594" s="0" t="n">
        <f aca="false">VLOOKUP(A2594,'Team Data'!$A$1:$E$659,4,FALSE())</f>
        <v>500</v>
      </c>
      <c r="P2594" s="0" t="n">
        <f aca="false">VLOOKUP(A2594,'Team Data'!$A$1:$E$659,5,FALSE())</f>
        <v>520</v>
      </c>
      <c r="Q2594" s="0" t="n">
        <f aca="false">VLOOKUP(B2594,'Team Data'!$A$1:$E$659,4,FALSE())</f>
        <v>506</v>
      </c>
      <c r="R2594" s="0" t="n">
        <f aca="false">VLOOKUP(B2594,'Team Data'!$A$1:$E$659,5,FALSE())</f>
        <v>563</v>
      </c>
      <c r="S2594" s="0" t="n">
        <f aca="false">IF(I2594=1,(MIN(30,(C2594-D2594)))*(M2594/(M2594+N2594))*(Q2594/(Q2594+R2594)),(MAX(-30,(C2594-D2594)))*(N2594/(M2594+N2594))*(R2594/(R2594+Q2594)))</f>
        <v>6.26816339257873</v>
      </c>
      <c r="T2594" s="0" t="n">
        <f aca="false">IF(J2594=1,(MIN(30,(D2594-C2594)))*(K2594/(K2594+L2594))*(O2594/(O2594+P2594)),(MAX(-30,(D2594-C2594)))*(L2594/(K2594+L2594))*(P2594/(P2594+O2594)))</f>
        <v>-3.40417457305503</v>
      </c>
      <c r="U2594" s="7" t="n">
        <v>43100</v>
      </c>
    </row>
    <row r="2595" customFormat="false" ht="15" hidden="false" customHeight="false" outlineLevel="0" collapsed="false">
      <c r="A2595" s="0" t="s">
        <v>126</v>
      </c>
      <c r="B2595" s="0" t="s">
        <v>45</v>
      </c>
      <c r="C2595" s="0" t="n">
        <v>78</v>
      </c>
      <c r="D2595" s="0" t="n">
        <v>85</v>
      </c>
      <c r="E2595" s="0" t="n">
        <v>33</v>
      </c>
      <c r="F2595" s="0" t="n">
        <v>40</v>
      </c>
      <c r="G2595" s="0" t="n">
        <v>15</v>
      </c>
      <c r="H2595" s="0" t="n">
        <v>16</v>
      </c>
      <c r="I2595" s="0" t="n">
        <v>0</v>
      </c>
      <c r="J2595" s="0" t="n">
        <v>1</v>
      </c>
      <c r="K2595" s="0" t="n">
        <f aca="false">VLOOKUP(A2595,'Team Data'!$A$1:$E$659,2,FALSE())</f>
        <v>20</v>
      </c>
      <c r="L2595" s="0" t="n">
        <f aca="false">VLOOKUP(A2595,'Team Data'!$A$1:$E$659,3,FALSE())</f>
        <v>14</v>
      </c>
      <c r="M2595" s="0" t="n">
        <f aca="false">VLOOKUP(B2595,'Team Data'!$A$1:$E$659,2,FALSE())</f>
        <v>21</v>
      </c>
      <c r="N2595" s="0" t="n">
        <f aca="false">VLOOKUP(B2595,'Team Data'!$A$1:$E$659,3,FALSE())</f>
        <v>12</v>
      </c>
      <c r="O2595" s="0" t="n">
        <f aca="false">VLOOKUP(A2595,'Team Data'!$A$1:$E$659,4,FALSE())</f>
        <v>555</v>
      </c>
      <c r="P2595" s="0" t="n">
        <f aca="false">VLOOKUP(A2595,'Team Data'!$A$1:$E$659,5,FALSE())</f>
        <v>537</v>
      </c>
      <c r="Q2595" s="0" t="n">
        <f aca="false">VLOOKUP(B2595,'Team Data'!$A$1:$E$659,4,FALSE())</f>
        <v>497</v>
      </c>
      <c r="R2595" s="0" t="n">
        <f aca="false">VLOOKUP(B2595,'Team Data'!$A$1:$E$659,5,FALSE())</f>
        <v>569</v>
      </c>
      <c r="S2595" s="0" t="n">
        <f aca="false">IF(I2595=1,(MIN(30,(C2595-D2595)))*(M2595/(M2595+N2595))*(Q2595/(Q2595+R2595)),(MAX(-30,(C2595-D2595)))*(N2595/(M2595+N2595))*(R2595/(R2595+Q2595)))</f>
        <v>-1.35869009039741</v>
      </c>
      <c r="T2595" s="0" t="n">
        <f aca="false">IF(J2595=1,(MIN(30,(D2595-C2595)))*(K2595/(K2595+L2595))*(O2595/(O2595+P2595)),(MAX(-30,(D2595-C2595)))*(L2595/(K2595+L2595))*(P2595/(P2595+O2595)))</f>
        <v>2.09276018099548</v>
      </c>
      <c r="U2595" s="7" t="n">
        <v>43100</v>
      </c>
    </row>
    <row r="2596" customFormat="false" ht="15" hidden="false" customHeight="false" outlineLevel="0" collapsed="false">
      <c r="A2596" s="0" t="s">
        <v>694</v>
      </c>
      <c r="B2596" s="0" t="s">
        <v>314</v>
      </c>
      <c r="C2596" s="0" t="n">
        <v>41</v>
      </c>
      <c r="D2596" s="0" t="n">
        <v>85</v>
      </c>
      <c r="E2596" s="0" t="n">
        <v>27</v>
      </c>
      <c r="F2596" s="0" t="n">
        <v>38</v>
      </c>
      <c r="G2596" s="0" t="n">
        <v>18</v>
      </c>
      <c r="H2596" s="0" t="n">
        <v>9</v>
      </c>
      <c r="I2596" s="0" t="n">
        <v>0</v>
      </c>
      <c r="J2596" s="0" t="n">
        <v>1</v>
      </c>
      <c r="K2596" s="0" t="n">
        <f aca="false">VLOOKUP(A2596,'Team Data'!$A$1:$E$659,2,FALSE())</f>
        <v>0</v>
      </c>
      <c r="L2596" s="0" t="n">
        <f aca="false">VLOOKUP(A2596,'Team Data'!$A$1:$E$659,3,FALSE())</f>
        <v>1</v>
      </c>
      <c r="M2596" s="0" t="n">
        <f aca="false">VLOOKUP(B2596,'Team Data'!$A$1:$E$659,2,FALSE())</f>
        <v>25</v>
      </c>
      <c r="N2596" s="0" t="n">
        <f aca="false">VLOOKUP(B2596,'Team Data'!$A$1:$E$659,3,FALSE())</f>
        <v>10</v>
      </c>
      <c r="O2596" s="0" t="n">
        <f aca="false">VLOOKUP(A2596,'Team Data'!$A$1:$E$659,4,FALSE())</f>
        <v>25</v>
      </c>
      <c r="P2596" s="0" t="n">
        <f aca="false">VLOOKUP(A2596,'Team Data'!$A$1:$E$659,5,FALSE())</f>
        <v>10</v>
      </c>
      <c r="Q2596" s="0" t="n">
        <f aca="false">VLOOKUP(B2596,'Team Data'!$A$1:$E$659,4,FALSE())</f>
        <v>506</v>
      </c>
      <c r="R2596" s="0" t="n">
        <f aca="false">VLOOKUP(B2596,'Team Data'!$A$1:$E$659,5,FALSE())</f>
        <v>534</v>
      </c>
      <c r="S2596" s="0" t="n">
        <f aca="false">IF(I2596=1,(MIN(30,(C2596-D2596)))*(M2596/(M2596+N2596))*(Q2596/(Q2596+R2596)),(MAX(-30,(C2596-D2596)))*(N2596/(M2596+N2596))*(R2596/(R2596+Q2596)))</f>
        <v>-4.4010989010989</v>
      </c>
      <c r="T2596" s="0" t="n">
        <f aca="false">IF(J2596=1,(MIN(30,(D2596-C2596)))*(K2596/(K2596+L2596))*(O2596/(O2596+P2596)),(MAX(-30,(D2596-C2596)))*(L2596/(K2596+L2596))*(P2596/(P2596+O2596)))</f>
        <v>0</v>
      </c>
      <c r="U2596" s="7" t="n">
        <v>43100</v>
      </c>
    </row>
    <row r="2597" customFormat="false" ht="15" hidden="false" customHeight="false" outlineLevel="0" collapsed="false">
      <c r="A2597" s="0" t="s">
        <v>337</v>
      </c>
      <c r="B2597" s="0" t="s">
        <v>279</v>
      </c>
      <c r="C2597" s="0" t="n">
        <v>75</v>
      </c>
      <c r="D2597" s="0" t="n">
        <v>82</v>
      </c>
      <c r="E2597" s="0" t="n">
        <v>29</v>
      </c>
      <c r="F2597" s="0" t="n">
        <v>38</v>
      </c>
      <c r="G2597" s="0" t="n">
        <v>20</v>
      </c>
      <c r="H2597" s="0" t="n">
        <v>12</v>
      </c>
      <c r="I2597" s="0" t="n">
        <v>0</v>
      </c>
      <c r="J2597" s="0" t="n">
        <v>1</v>
      </c>
      <c r="K2597" s="0" t="n">
        <f aca="false">VLOOKUP(A2597,'Team Data'!$A$1:$E$659,2,FALSE())</f>
        <v>23</v>
      </c>
      <c r="L2597" s="0" t="n">
        <f aca="false">VLOOKUP(A2597,'Team Data'!$A$1:$E$659,3,FALSE())</f>
        <v>10</v>
      </c>
      <c r="M2597" s="0" t="n">
        <f aca="false">VLOOKUP(B2597,'Team Data'!$A$1:$E$659,2,FALSE())</f>
        <v>13</v>
      </c>
      <c r="N2597" s="0" t="n">
        <f aca="false">VLOOKUP(B2597,'Team Data'!$A$1:$E$659,3,FALSE())</f>
        <v>18</v>
      </c>
      <c r="O2597" s="0" t="n">
        <f aca="false">VLOOKUP(A2597,'Team Data'!$A$1:$E$659,4,FALSE())</f>
        <v>458</v>
      </c>
      <c r="P2597" s="0" t="n">
        <f aca="false">VLOOKUP(A2597,'Team Data'!$A$1:$E$659,5,FALSE())</f>
        <v>534</v>
      </c>
      <c r="Q2597" s="0" t="n">
        <f aca="false">VLOOKUP(B2597,'Team Data'!$A$1:$E$659,4,FALSE())</f>
        <v>437</v>
      </c>
      <c r="R2597" s="0" t="n">
        <f aca="false">VLOOKUP(B2597,'Team Data'!$A$1:$E$659,5,FALSE())</f>
        <v>490</v>
      </c>
      <c r="S2597" s="0" t="n">
        <f aca="false">IF(I2597=1,(MIN(30,(C2597-D2597)))*(M2597/(M2597+N2597))*(Q2597/(Q2597+R2597)),(MAX(-30,(C2597-D2597)))*(N2597/(M2597+N2597))*(R2597/(R2597+Q2597)))</f>
        <v>-2.14844973379267</v>
      </c>
      <c r="T2597" s="0" t="n">
        <f aca="false">IF(J2597=1,(MIN(30,(D2597-C2597)))*(K2597/(K2597+L2597))*(O2597/(O2597+P2597)),(MAX(-30,(D2597-C2597)))*(L2597/(K2597+L2597))*(P2597/(P2597+O2597)))</f>
        <v>2.25250488758553</v>
      </c>
      <c r="U2597" s="7" t="n">
        <v>43100</v>
      </c>
    </row>
    <row r="2598" customFormat="false" ht="15" hidden="false" customHeight="false" outlineLevel="0" collapsed="false">
      <c r="A2598" s="0" t="s">
        <v>695</v>
      </c>
      <c r="B2598" s="0" t="s">
        <v>90</v>
      </c>
      <c r="C2598" s="0" t="n">
        <v>54</v>
      </c>
      <c r="D2598" s="0" t="n">
        <v>62</v>
      </c>
      <c r="E2598" s="0" t="n">
        <v>42</v>
      </c>
      <c r="F2598" s="0" t="n">
        <v>33</v>
      </c>
      <c r="G2598" s="0" t="n">
        <v>15</v>
      </c>
      <c r="H2598" s="0" t="n">
        <v>12</v>
      </c>
      <c r="I2598" s="0" t="n">
        <v>0</v>
      </c>
      <c r="J2598" s="0" t="n">
        <v>1</v>
      </c>
      <c r="K2598" s="0" t="n">
        <f aca="false">VLOOKUP(A2598,'Team Data'!$A$1:$E$659,2,FALSE())</f>
        <v>0</v>
      </c>
      <c r="L2598" s="0" t="n">
        <f aca="false">VLOOKUP(A2598,'Team Data'!$A$1:$E$659,3,FALSE())</f>
        <v>1</v>
      </c>
      <c r="M2598" s="0" t="n">
        <f aca="false">VLOOKUP(B2598,'Team Data'!$A$1:$E$659,2,FALSE())</f>
        <v>23</v>
      </c>
      <c r="N2598" s="0" t="n">
        <f aca="false">VLOOKUP(B2598,'Team Data'!$A$1:$E$659,3,FALSE())</f>
        <v>12</v>
      </c>
      <c r="O2598" s="0" t="n">
        <f aca="false">VLOOKUP(A2598,'Team Data'!$A$1:$E$659,4,FALSE())</f>
        <v>23</v>
      </c>
      <c r="P2598" s="0" t="n">
        <f aca="false">VLOOKUP(A2598,'Team Data'!$A$1:$E$659,5,FALSE())</f>
        <v>12</v>
      </c>
      <c r="Q2598" s="0" t="n">
        <f aca="false">VLOOKUP(B2598,'Team Data'!$A$1:$E$659,4,FALSE())</f>
        <v>500</v>
      </c>
      <c r="R2598" s="0" t="n">
        <f aca="false">VLOOKUP(B2598,'Team Data'!$A$1:$E$659,5,FALSE())</f>
        <v>533</v>
      </c>
      <c r="S2598" s="0" t="n">
        <f aca="false">IF(I2598=1,(MIN(30,(C2598-D2598)))*(M2598/(M2598+N2598))*(Q2598/(Q2598+R2598)),(MAX(-30,(C2598-D2598)))*(N2598/(M2598+N2598))*(R2598/(R2598+Q2598)))</f>
        <v>-1.41523993915088</v>
      </c>
      <c r="T2598" s="0" t="n">
        <f aca="false">IF(J2598=1,(MIN(30,(D2598-C2598)))*(K2598/(K2598+L2598))*(O2598/(O2598+P2598)),(MAX(-30,(D2598-C2598)))*(L2598/(K2598+L2598))*(P2598/(P2598+O2598)))</f>
        <v>0</v>
      </c>
      <c r="U2598" s="7" t="n">
        <v>43100</v>
      </c>
    </row>
    <row r="2599" customFormat="false" ht="15" hidden="false" customHeight="false" outlineLevel="0" collapsed="false">
      <c r="A2599" s="0" t="s">
        <v>208</v>
      </c>
      <c r="B2599" s="0" t="s">
        <v>33</v>
      </c>
      <c r="C2599" s="0" t="n">
        <v>53</v>
      </c>
      <c r="D2599" s="0" t="n">
        <v>72</v>
      </c>
      <c r="E2599" s="0" t="n">
        <v>27</v>
      </c>
      <c r="F2599" s="0" t="n">
        <v>33</v>
      </c>
      <c r="G2599" s="0" t="n">
        <v>13</v>
      </c>
      <c r="H2599" s="0" t="n">
        <v>9</v>
      </c>
      <c r="I2599" s="0" t="n">
        <v>0</v>
      </c>
      <c r="J2599" s="0" t="n">
        <v>1</v>
      </c>
      <c r="K2599" s="0" t="n">
        <f aca="false">VLOOKUP(A2599,'Team Data'!$A$1:$E$659,2,FALSE())</f>
        <v>16</v>
      </c>
      <c r="L2599" s="0" t="n">
        <f aca="false">VLOOKUP(A2599,'Team Data'!$A$1:$E$659,3,FALSE())</f>
        <v>16</v>
      </c>
      <c r="M2599" s="0" t="n">
        <f aca="false">VLOOKUP(B2599,'Team Data'!$A$1:$E$659,2,FALSE())</f>
        <v>20</v>
      </c>
      <c r="N2599" s="0" t="n">
        <f aca="false">VLOOKUP(B2599,'Team Data'!$A$1:$E$659,3,FALSE())</f>
        <v>13</v>
      </c>
      <c r="O2599" s="0" t="n">
        <f aca="false">VLOOKUP(A2599,'Team Data'!$A$1:$E$659,4,FALSE())</f>
        <v>582</v>
      </c>
      <c r="P2599" s="0" t="n">
        <f aca="false">VLOOKUP(A2599,'Team Data'!$A$1:$E$659,5,FALSE())</f>
        <v>422</v>
      </c>
      <c r="Q2599" s="0" t="n">
        <f aca="false">VLOOKUP(B2599,'Team Data'!$A$1:$E$659,4,FALSE())</f>
        <v>562</v>
      </c>
      <c r="R2599" s="0" t="n">
        <f aca="false">VLOOKUP(B2599,'Team Data'!$A$1:$E$659,5,FALSE())</f>
        <v>491</v>
      </c>
      <c r="S2599" s="0" t="n">
        <f aca="false">IF(I2599=1,(MIN(30,(C2599-D2599)))*(M2599/(M2599+N2599))*(Q2599/(Q2599+R2599)),(MAX(-30,(C2599-D2599)))*(N2599/(M2599+N2599))*(R2599/(R2599+Q2599)))</f>
        <v>-3.4900860456416</v>
      </c>
      <c r="T2599" s="0" t="n">
        <f aca="false">IF(J2599=1,(MIN(30,(D2599-C2599)))*(K2599/(K2599+L2599))*(O2599/(O2599+P2599)),(MAX(-30,(D2599-C2599)))*(L2599/(K2599+L2599))*(P2599/(P2599+O2599)))</f>
        <v>5.50697211155379</v>
      </c>
      <c r="U2599" s="7" t="n">
        <v>43100</v>
      </c>
    </row>
    <row r="2600" customFormat="false" ht="15" hidden="false" customHeight="false" outlineLevel="0" collapsed="false">
      <c r="A2600" s="0" t="s">
        <v>183</v>
      </c>
      <c r="B2600" s="0" t="s">
        <v>148</v>
      </c>
      <c r="C2600" s="0" t="n">
        <v>57</v>
      </c>
      <c r="D2600" s="0" t="n">
        <v>71</v>
      </c>
      <c r="E2600" s="0" t="n">
        <v>24</v>
      </c>
      <c r="F2600" s="0" t="n">
        <v>34</v>
      </c>
      <c r="G2600" s="0" t="n">
        <v>13</v>
      </c>
      <c r="H2600" s="0" t="n">
        <v>14</v>
      </c>
      <c r="I2600" s="0" t="n">
        <v>0</v>
      </c>
      <c r="J2600" s="0" t="n">
        <v>1</v>
      </c>
      <c r="K2600" s="0" t="n">
        <f aca="false">VLOOKUP(A2600,'Team Data'!$A$1:$E$659,2,FALSE())</f>
        <v>18</v>
      </c>
      <c r="L2600" s="0" t="n">
        <f aca="false">VLOOKUP(A2600,'Team Data'!$A$1:$E$659,3,FALSE())</f>
        <v>13</v>
      </c>
      <c r="M2600" s="0" t="n">
        <f aca="false">VLOOKUP(B2600,'Team Data'!$A$1:$E$659,2,FALSE())</f>
        <v>18</v>
      </c>
      <c r="N2600" s="0" t="n">
        <f aca="false">VLOOKUP(B2600,'Team Data'!$A$1:$E$659,3,FALSE())</f>
        <v>17</v>
      </c>
      <c r="O2600" s="0" t="n">
        <f aca="false">VLOOKUP(A2600,'Team Data'!$A$1:$E$659,4,FALSE())</f>
        <v>392</v>
      </c>
      <c r="P2600" s="0" t="n">
        <f aca="false">VLOOKUP(A2600,'Team Data'!$A$1:$E$659,5,FALSE())</f>
        <v>532</v>
      </c>
      <c r="Q2600" s="0" t="n">
        <f aca="false">VLOOKUP(B2600,'Team Data'!$A$1:$E$659,4,FALSE())</f>
        <v>497</v>
      </c>
      <c r="R2600" s="0" t="n">
        <f aca="false">VLOOKUP(B2600,'Team Data'!$A$1:$E$659,5,FALSE())</f>
        <v>580</v>
      </c>
      <c r="S2600" s="0" t="n">
        <f aca="false">IF(I2600=1,(MIN(30,(C2600-D2600)))*(M2600/(M2600+N2600))*(Q2600/(Q2600+R2600)),(MAX(-30,(C2600-D2600)))*(N2600/(M2600+N2600))*(R2600/(R2600+Q2600)))</f>
        <v>-3.66202414113278</v>
      </c>
      <c r="T2600" s="0" t="n">
        <f aca="false">IF(J2600=1,(MIN(30,(D2600-C2600)))*(K2600/(K2600+L2600))*(O2600/(O2600+P2600)),(MAX(-30,(D2600-C2600)))*(L2600/(K2600+L2600))*(P2600/(P2600+O2600)))</f>
        <v>3.44868035190616</v>
      </c>
      <c r="U2600" s="7" t="n">
        <v>43100</v>
      </c>
    </row>
    <row r="2601" customFormat="false" ht="15" hidden="false" customHeight="false" outlineLevel="0" collapsed="false">
      <c r="A2601" s="0" t="s">
        <v>289</v>
      </c>
      <c r="B2601" s="0" t="s">
        <v>272</v>
      </c>
      <c r="C2601" s="0" t="n">
        <v>65</v>
      </c>
      <c r="D2601" s="0" t="n">
        <v>77</v>
      </c>
      <c r="E2601" s="0" t="n">
        <v>27</v>
      </c>
      <c r="F2601" s="0" t="n">
        <v>39</v>
      </c>
      <c r="G2601" s="0" t="n">
        <v>10</v>
      </c>
      <c r="H2601" s="0" t="n">
        <v>14</v>
      </c>
      <c r="I2601" s="0" t="n">
        <v>0</v>
      </c>
      <c r="J2601" s="0" t="n">
        <v>1</v>
      </c>
      <c r="K2601" s="0" t="n">
        <f aca="false">VLOOKUP(A2601,'Team Data'!$A$1:$E$659,2,FALSE())</f>
        <v>15</v>
      </c>
      <c r="L2601" s="0" t="n">
        <f aca="false">VLOOKUP(A2601,'Team Data'!$A$1:$E$659,3,FALSE())</f>
        <v>15</v>
      </c>
      <c r="M2601" s="0" t="n">
        <f aca="false">VLOOKUP(B2601,'Team Data'!$A$1:$E$659,2,FALSE())</f>
        <v>14</v>
      </c>
      <c r="N2601" s="0" t="n">
        <f aca="false">VLOOKUP(B2601,'Team Data'!$A$1:$E$659,3,FALSE())</f>
        <v>17</v>
      </c>
      <c r="O2601" s="0" t="n">
        <f aca="false">VLOOKUP(A2601,'Team Data'!$A$1:$E$659,4,FALSE())</f>
        <v>479</v>
      </c>
      <c r="P2601" s="0" t="n">
        <f aca="false">VLOOKUP(A2601,'Team Data'!$A$1:$E$659,5,FALSE())</f>
        <v>436</v>
      </c>
      <c r="Q2601" s="0" t="n">
        <f aca="false">VLOOKUP(B2601,'Team Data'!$A$1:$E$659,4,FALSE())</f>
        <v>453</v>
      </c>
      <c r="R2601" s="0" t="n">
        <f aca="false">VLOOKUP(B2601,'Team Data'!$A$1:$E$659,5,FALSE())</f>
        <v>480</v>
      </c>
      <c r="S2601" s="0" t="n">
        <f aca="false">IF(I2601=1,(MIN(30,(C2601-D2601)))*(M2601/(M2601+N2601))*(Q2601/(Q2601+R2601)),(MAX(-30,(C2601-D2601)))*(N2601/(M2601+N2601))*(R2601/(R2601+Q2601)))</f>
        <v>-3.38554091899181</v>
      </c>
      <c r="T2601" s="0" t="n">
        <f aca="false">IF(J2601=1,(MIN(30,(D2601-C2601)))*(K2601/(K2601+L2601))*(O2601/(O2601+P2601)),(MAX(-30,(D2601-C2601)))*(L2601/(K2601+L2601))*(P2601/(P2601+O2601)))</f>
        <v>3.14098360655738</v>
      </c>
      <c r="U2601" s="7" t="n">
        <v>43100</v>
      </c>
    </row>
    <row r="2602" customFormat="false" ht="15" hidden="false" customHeight="false" outlineLevel="0" collapsed="false">
      <c r="A2602" s="0" t="s">
        <v>302</v>
      </c>
      <c r="B2602" s="0" t="s">
        <v>301</v>
      </c>
      <c r="C2602" s="0" t="n">
        <v>65</v>
      </c>
      <c r="D2602" s="0" t="n">
        <v>56</v>
      </c>
      <c r="E2602" s="0" t="n">
        <v>52</v>
      </c>
      <c r="F2602" s="0" t="n">
        <v>30</v>
      </c>
      <c r="G2602" s="0" t="n">
        <v>14</v>
      </c>
      <c r="H2602" s="0" t="n">
        <v>9</v>
      </c>
      <c r="I2602" s="0" t="n">
        <v>1</v>
      </c>
      <c r="J2602" s="0" t="n">
        <v>0</v>
      </c>
      <c r="K2602" s="0" t="n">
        <f aca="false">VLOOKUP(A2602,'Team Data'!$A$1:$E$659,2,FALSE())</f>
        <v>19</v>
      </c>
      <c r="L2602" s="0" t="n">
        <f aca="false">VLOOKUP(A2602,'Team Data'!$A$1:$E$659,3,FALSE())</f>
        <v>12</v>
      </c>
      <c r="M2602" s="0" t="n">
        <f aca="false">VLOOKUP(B2602,'Team Data'!$A$1:$E$659,2,FALSE())</f>
        <v>14</v>
      </c>
      <c r="N2602" s="0" t="n">
        <f aca="false">VLOOKUP(B2602,'Team Data'!$A$1:$E$659,3,FALSE())</f>
        <v>17</v>
      </c>
      <c r="O2602" s="0" t="n">
        <f aca="false">VLOOKUP(A2602,'Team Data'!$A$1:$E$659,4,FALSE())</f>
        <v>534</v>
      </c>
      <c r="P2602" s="0" t="n">
        <f aca="false">VLOOKUP(A2602,'Team Data'!$A$1:$E$659,5,FALSE())</f>
        <v>472</v>
      </c>
      <c r="Q2602" s="0" t="n">
        <f aca="false">VLOOKUP(B2602,'Team Data'!$A$1:$E$659,4,FALSE())</f>
        <v>549</v>
      </c>
      <c r="R2602" s="0" t="n">
        <f aca="false">VLOOKUP(B2602,'Team Data'!$A$1:$E$659,5,FALSE())</f>
        <v>466</v>
      </c>
      <c r="S2602" s="0" t="n">
        <f aca="false">IF(I2602=1,(MIN(30,(C2602-D2602)))*(M2602/(M2602+N2602))*(Q2602/(Q2602+R2602)),(MAX(-30,(C2602-D2602)))*(N2602/(M2602+N2602))*(R2602/(R2602+Q2602)))</f>
        <v>2.19844271412681</v>
      </c>
      <c r="T2602" s="0" t="n">
        <f aca="false">IF(J2602=1,(MIN(30,(D2602-C2602)))*(K2602/(K2602+L2602))*(O2602/(O2602+P2602)),(MAX(-30,(D2602-C2602)))*(L2602/(K2602+L2602))*(P2602/(P2602+O2602)))</f>
        <v>-1.63457961905983</v>
      </c>
      <c r="U2602" s="7" t="n">
        <v>43100</v>
      </c>
    </row>
    <row r="2603" customFormat="false" ht="15" hidden="false" customHeight="false" outlineLevel="0" collapsed="false">
      <c r="A2603" s="0" t="s">
        <v>78</v>
      </c>
      <c r="B2603" s="0" t="s">
        <v>166</v>
      </c>
      <c r="C2603" s="0" t="n">
        <v>74</v>
      </c>
      <c r="D2603" s="0" t="n">
        <v>55</v>
      </c>
      <c r="E2603" s="0" t="n">
        <v>26</v>
      </c>
      <c r="F2603" s="0" t="n">
        <v>32</v>
      </c>
      <c r="G2603" s="0" t="n">
        <v>14</v>
      </c>
      <c r="H2603" s="0" t="n">
        <v>18</v>
      </c>
      <c r="I2603" s="0" t="n">
        <v>1</v>
      </c>
      <c r="J2603" s="0" t="n">
        <v>0</v>
      </c>
      <c r="K2603" s="0" t="n">
        <f aca="false">VLOOKUP(A2603,'Team Data'!$A$1:$E$659,2,FALSE())</f>
        <v>25</v>
      </c>
      <c r="L2603" s="0" t="n">
        <f aca="false">VLOOKUP(A2603,'Team Data'!$A$1:$E$659,3,FALSE())</f>
        <v>8</v>
      </c>
      <c r="M2603" s="0" t="n">
        <f aca="false">VLOOKUP(B2603,'Team Data'!$A$1:$E$659,2,FALSE())</f>
        <v>19</v>
      </c>
      <c r="N2603" s="0" t="n">
        <f aca="false">VLOOKUP(B2603,'Team Data'!$A$1:$E$659,3,FALSE())</f>
        <v>15</v>
      </c>
      <c r="O2603" s="0" t="n">
        <f aca="false">VLOOKUP(A2603,'Team Data'!$A$1:$E$659,4,FALSE())</f>
        <v>509</v>
      </c>
      <c r="P2603" s="0" t="n">
        <f aca="false">VLOOKUP(A2603,'Team Data'!$A$1:$E$659,5,FALSE())</f>
        <v>506</v>
      </c>
      <c r="Q2603" s="0" t="n">
        <f aca="false">VLOOKUP(B2603,'Team Data'!$A$1:$E$659,4,FALSE())</f>
        <v>543</v>
      </c>
      <c r="R2603" s="0" t="n">
        <f aca="false">VLOOKUP(B2603,'Team Data'!$A$1:$E$659,5,FALSE())</f>
        <v>527</v>
      </c>
      <c r="S2603" s="0" t="n">
        <f aca="false">IF(I2603=1,(MIN(30,(C2603-D2603)))*(M2603/(M2603+N2603))*(Q2603/(Q2603+R2603)),(MAX(-30,(C2603-D2603)))*(N2603/(M2603+N2603))*(R2603/(R2603+Q2603)))</f>
        <v>5.38820780648708</v>
      </c>
      <c r="T2603" s="0" t="n">
        <f aca="false">IF(J2603=1,(MIN(30,(D2603-C2603)))*(K2603/(K2603+L2603))*(O2603/(O2603+P2603)),(MAX(-30,(D2603-C2603)))*(L2603/(K2603+L2603))*(P2603/(P2603+O2603)))</f>
        <v>-2.29622331691297</v>
      </c>
      <c r="U2603" s="7" t="n">
        <v>43100</v>
      </c>
    </row>
    <row r="2604" customFormat="false" ht="15" hidden="false" customHeight="false" outlineLevel="0" collapsed="false">
      <c r="A2604" s="0" t="s">
        <v>234</v>
      </c>
      <c r="B2604" s="0" t="s">
        <v>64</v>
      </c>
      <c r="C2604" s="0" t="n">
        <v>64</v>
      </c>
      <c r="D2604" s="0" t="n">
        <v>83</v>
      </c>
      <c r="E2604" s="0" t="n">
        <v>37</v>
      </c>
      <c r="F2604" s="0" t="n">
        <v>37</v>
      </c>
      <c r="G2604" s="0" t="n">
        <v>13</v>
      </c>
      <c r="H2604" s="0" t="n">
        <v>10</v>
      </c>
      <c r="I2604" s="0" t="n">
        <v>0</v>
      </c>
      <c r="J2604" s="0" t="n">
        <v>1</v>
      </c>
      <c r="K2604" s="0" t="n">
        <f aca="false">VLOOKUP(A2604,'Team Data'!$A$1:$E$659,2,FALSE())</f>
        <v>19</v>
      </c>
      <c r="L2604" s="0" t="n">
        <f aca="false">VLOOKUP(A2604,'Team Data'!$A$1:$E$659,3,FALSE())</f>
        <v>13</v>
      </c>
      <c r="M2604" s="0" t="n">
        <f aca="false">VLOOKUP(B2604,'Team Data'!$A$1:$E$659,2,FALSE())</f>
        <v>21</v>
      </c>
      <c r="N2604" s="0" t="n">
        <f aca="false">VLOOKUP(B2604,'Team Data'!$A$1:$E$659,3,FALSE())</f>
        <v>12</v>
      </c>
      <c r="O2604" s="0" t="n">
        <f aca="false">VLOOKUP(A2604,'Team Data'!$A$1:$E$659,4,FALSE())</f>
        <v>655</v>
      </c>
      <c r="P2604" s="0" t="n">
        <f aca="false">VLOOKUP(A2604,'Team Data'!$A$1:$E$659,5,FALSE())</f>
        <v>411</v>
      </c>
      <c r="Q2604" s="0" t="n">
        <f aca="false">VLOOKUP(B2604,'Team Data'!$A$1:$E$659,4,FALSE())</f>
        <v>611</v>
      </c>
      <c r="R2604" s="0" t="n">
        <f aca="false">VLOOKUP(B2604,'Team Data'!$A$1:$E$659,5,FALSE())</f>
        <v>453</v>
      </c>
      <c r="S2604" s="0" t="n">
        <f aca="false">IF(I2604=1,(MIN(30,(C2604-D2604)))*(M2604/(M2604+N2604))*(Q2604/(Q2604+R2604)),(MAX(-30,(C2604-D2604)))*(N2604/(M2604+N2604))*(R2604/(R2604+Q2604)))</f>
        <v>-2.94155844155844</v>
      </c>
      <c r="T2604" s="0" t="n">
        <f aca="false">IF(J2604=1,(MIN(30,(D2604-C2604)))*(K2604/(K2604+L2604))*(O2604/(O2604+P2604)),(MAX(-30,(D2604-C2604)))*(L2604/(K2604+L2604))*(P2604/(P2604+O2604)))</f>
        <v>6.93172490619137</v>
      </c>
      <c r="U2604" s="7" t="n">
        <v>43100</v>
      </c>
    </row>
    <row r="2605" customFormat="false" ht="15" hidden="false" customHeight="false" outlineLevel="0" collapsed="false">
      <c r="A2605" s="0" t="s">
        <v>86</v>
      </c>
      <c r="B2605" s="0" t="s">
        <v>249</v>
      </c>
      <c r="C2605" s="0" t="n">
        <v>65</v>
      </c>
      <c r="D2605" s="0" t="n">
        <v>66</v>
      </c>
      <c r="E2605" s="0" t="n">
        <v>33</v>
      </c>
      <c r="F2605" s="0" t="n">
        <v>49</v>
      </c>
      <c r="G2605" s="0" t="n">
        <v>11</v>
      </c>
      <c r="H2605" s="0" t="n">
        <v>17</v>
      </c>
      <c r="I2605" s="0" t="n">
        <v>0</v>
      </c>
      <c r="J2605" s="0" t="n">
        <v>1</v>
      </c>
      <c r="K2605" s="0" t="n">
        <f aca="false">VLOOKUP(A2605,'Team Data'!$A$1:$E$659,2,FALSE())</f>
        <v>13</v>
      </c>
      <c r="L2605" s="0" t="n">
        <f aca="false">VLOOKUP(A2605,'Team Data'!$A$1:$E$659,3,FALSE())</f>
        <v>18</v>
      </c>
      <c r="M2605" s="0" t="n">
        <f aca="false">VLOOKUP(B2605,'Team Data'!$A$1:$E$659,2,FALSE())</f>
        <v>10</v>
      </c>
      <c r="N2605" s="0" t="n">
        <f aca="false">VLOOKUP(B2605,'Team Data'!$A$1:$E$659,3,FALSE())</f>
        <v>21</v>
      </c>
      <c r="O2605" s="0" t="n">
        <f aca="false">VLOOKUP(A2605,'Team Data'!$A$1:$E$659,4,FALSE())</f>
        <v>457</v>
      </c>
      <c r="P2605" s="0" t="n">
        <f aca="false">VLOOKUP(A2605,'Team Data'!$A$1:$E$659,5,FALSE())</f>
        <v>482</v>
      </c>
      <c r="Q2605" s="0" t="n">
        <f aca="false">VLOOKUP(B2605,'Team Data'!$A$1:$E$659,4,FALSE())</f>
        <v>432</v>
      </c>
      <c r="R2605" s="0" t="n">
        <f aca="false">VLOOKUP(B2605,'Team Data'!$A$1:$E$659,5,FALSE())</f>
        <v>523</v>
      </c>
      <c r="S2605" s="0" t="n">
        <f aca="false">IF(I2605=1,(MIN(30,(C2605-D2605)))*(M2605/(M2605+N2605))*(Q2605/(Q2605+R2605)),(MAX(-30,(C2605-D2605)))*(N2605/(M2605+N2605))*(R2605/(R2605+Q2605)))</f>
        <v>-0.370984630974498</v>
      </c>
      <c r="T2605" s="0" t="n">
        <f aca="false">IF(J2605=1,(MIN(30,(D2605-C2605)))*(K2605/(K2605+L2605))*(O2605/(O2605+P2605)),(MAX(-30,(D2605-C2605)))*(L2605/(K2605+L2605))*(P2605/(P2605+O2605)))</f>
        <v>0.204094953450823</v>
      </c>
      <c r="U2605" s="7" t="n">
        <v>43100</v>
      </c>
    </row>
    <row r="2606" customFormat="false" ht="15" hidden="false" customHeight="false" outlineLevel="0" collapsed="false">
      <c r="A2606" s="0" t="s">
        <v>321</v>
      </c>
      <c r="B2606" s="0" t="s">
        <v>14</v>
      </c>
      <c r="C2606" s="0" t="n">
        <v>76</v>
      </c>
      <c r="D2606" s="0" t="n">
        <v>80</v>
      </c>
      <c r="E2606" s="0" t="n">
        <v>45</v>
      </c>
      <c r="F2606" s="0" t="n">
        <v>41</v>
      </c>
      <c r="G2606" s="0" t="n">
        <v>21</v>
      </c>
      <c r="H2606" s="0" t="n">
        <v>24</v>
      </c>
      <c r="I2606" s="0" t="n">
        <v>0</v>
      </c>
      <c r="J2606" s="0" t="n">
        <v>1</v>
      </c>
      <c r="K2606" s="0" t="n">
        <f aca="false">VLOOKUP(A2606,'Team Data'!$A$1:$E$659,2,FALSE())</f>
        <v>21</v>
      </c>
      <c r="L2606" s="0" t="n">
        <f aca="false">VLOOKUP(A2606,'Team Data'!$A$1:$E$659,3,FALSE())</f>
        <v>13</v>
      </c>
      <c r="M2606" s="0" t="n">
        <f aca="false">VLOOKUP(B2606,'Team Data'!$A$1:$E$659,2,FALSE())</f>
        <v>15</v>
      </c>
      <c r="N2606" s="0" t="n">
        <f aca="false">VLOOKUP(B2606,'Team Data'!$A$1:$E$659,3,FALSE())</f>
        <v>18</v>
      </c>
      <c r="O2606" s="0" t="n">
        <f aca="false">VLOOKUP(A2606,'Team Data'!$A$1:$E$659,4,FALSE())</f>
        <v>576</v>
      </c>
      <c r="P2606" s="0" t="n">
        <f aca="false">VLOOKUP(A2606,'Team Data'!$A$1:$E$659,5,FALSE())</f>
        <v>519</v>
      </c>
      <c r="Q2606" s="0" t="n">
        <f aca="false">VLOOKUP(B2606,'Team Data'!$A$1:$E$659,4,FALSE())</f>
        <v>482</v>
      </c>
      <c r="R2606" s="0" t="n">
        <f aca="false">VLOOKUP(B2606,'Team Data'!$A$1:$E$659,5,FALSE())</f>
        <v>535</v>
      </c>
      <c r="S2606" s="0" t="n">
        <f aca="false">IF(I2606=1,(MIN(30,(C2606-D2606)))*(M2606/(M2606+N2606))*(Q2606/(Q2606+R2606)),(MAX(-30,(C2606-D2606)))*(N2606/(M2606+N2606))*(R2606/(R2606+Q2606)))</f>
        <v>-1.14776079377849</v>
      </c>
      <c r="T2606" s="0" t="n">
        <f aca="false">IF(J2606=1,(MIN(30,(D2606-C2606)))*(K2606/(K2606+L2606))*(O2606/(O2606+P2606)),(MAX(-30,(D2606-C2606)))*(L2606/(K2606+L2606))*(P2606/(P2606+O2606)))</f>
        <v>1.29959709911362</v>
      </c>
      <c r="U2606" s="7" t="n">
        <v>43100</v>
      </c>
    </row>
    <row r="2607" customFormat="false" ht="15" hidden="false" customHeight="false" outlineLevel="0" collapsed="false">
      <c r="A2607" s="0" t="s">
        <v>516</v>
      </c>
      <c r="B2607" s="0" t="s">
        <v>162</v>
      </c>
      <c r="C2607" s="0" t="n">
        <v>69</v>
      </c>
      <c r="D2607" s="0" t="n">
        <v>74</v>
      </c>
      <c r="E2607" s="0" t="n">
        <v>39</v>
      </c>
      <c r="F2607" s="0" t="n">
        <v>36</v>
      </c>
      <c r="G2607" s="0" t="n">
        <v>22</v>
      </c>
      <c r="H2607" s="0" t="n">
        <v>18</v>
      </c>
      <c r="I2607" s="0" t="n">
        <v>0</v>
      </c>
      <c r="J2607" s="0" t="n">
        <v>1</v>
      </c>
      <c r="K2607" s="0" t="n">
        <f aca="false">VLOOKUP(A2607,'Team Data'!$A$1:$E$659,2,FALSE())</f>
        <v>0</v>
      </c>
      <c r="L2607" s="0" t="n">
        <f aca="false">VLOOKUP(A2607,'Team Data'!$A$1:$E$659,3,FALSE())</f>
        <v>6</v>
      </c>
      <c r="M2607" s="0" t="n">
        <f aca="false">VLOOKUP(B2607,'Team Data'!$A$1:$E$659,2,FALSE())</f>
        <v>7</v>
      </c>
      <c r="N2607" s="0" t="n">
        <f aca="false">VLOOKUP(B2607,'Team Data'!$A$1:$E$659,3,FALSE())</f>
        <v>25</v>
      </c>
      <c r="O2607" s="0" t="n">
        <f aca="false">VLOOKUP(A2607,'Team Data'!$A$1:$E$659,4,FALSE())</f>
        <v>100</v>
      </c>
      <c r="P2607" s="0" t="n">
        <f aca="false">VLOOKUP(A2607,'Team Data'!$A$1:$E$659,5,FALSE())</f>
        <v>95</v>
      </c>
      <c r="Q2607" s="0" t="n">
        <f aca="false">VLOOKUP(B2607,'Team Data'!$A$1:$E$659,4,FALSE())</f>
        <v>467</v>
      </c>
      <c r="R2607" s="0" t="n">
        <f aca="false">VLOOKUP(B2607,'Team Data'!$A$1:$E$659,5,FALSE())</f>
        <v>524</v>
      </c>
      <c r="S2607" s="0" t="n">
        <f aca="false">IF(I2607=1,(MIN(30,(C2607-D2607)))*(M2607/(M2607+N2607))*(Q2607/(Q2607+R2607)),(MAX(-30,(C2607-D2607)))*(N2607/(M2607+N2607))*(R2607/(R2607+Q2607)))</f>
        <v>-2.06546417759839</v>
      </c>
      <c r="T2607" s="0" t="n">
        <f aca="false">IF(J2607=1,(MIN(30,(D2607-C2607)))*(K2607/(K2607+L2607))*(O2607/(O2607+P2607)),(MAX(-30,(D2607-C2607)))*(L2607/(K2607+L2607))*(P2607/(P2607+O2607)))</f>
        <v>0</v>
      </c>
      <c r="U2607" s="7" t="n">
        <v>43100</v>
      </c>
    </row>
    <row r="2608" customFormat="false" ht="15" hidden="false" customHeight="false" outlineLevel="0" collapsed="false">
      <c r="A2608" s="0" t="s">
        <v>278</v>
      </c>
      <c r="B2608" s="0" t="s">
        <v>35</v>
      </c>
      <c r="C2608" s="0" t="n">
        <v>86</v>
      </c>
      <c r="D2608" s="0" t="n">
        <v>82</v>
      </c>
      <c r="E2608" s="0" t="n">
        <v>34</v>
      </c>
      <c r="F2608" s="0" t="n">
        <v>40</v>
      </c>
      <c r="G2608" s="0" t="n">
        <v>12</v>
      </c>
      <c r="H2608" s="0" t="n">
        <v>13</v>
      </c>
      <c r="I2608" s="0" t="n">
        <v>1</v>
      </c>
      <c r="J2608" s="0" t="n">
        <v>0</v>
      </c>
      <c r="K2608" s="0" t="n">
        <f aca="false">VLOOKUP(A2608,'Team Data'!$A$1:$E$659,2,FALSE())</f>
        <v>18</v>
      </c>
      <c r="L2608" s="0" t="n">
        <f aca="false">VLOOKUP(A2608,'Team Data'!$A$1:$E$659,3,FALSE())</f>
        <v>13</v>
      </c>
      <c r="M2608" s="0" t="n">
        <f aca="false">VLOOKUP(B2608,'Team Data'!$A$1:$E$659,2,FALSE())</f>
        <v>3</v>
      </c>
      <c r="N2608" s="0" t="n">
        <f aca="false">VLOOKUP(B2608,'Team Data'!$A$1:$E$659,3,FALSE())</f>
        <v>28</v>
      </c>
      <c r="O2608" s="0" t="n">
        <f aca="false">VLOOKUP(A2608,'Team Data'!$A$1:$E$659,4,FALSE())</f>
        <v>452</v>
      </c>
      <c r="P2608" s="0" t="n">
        <f aca="false">VLOOKUP(A2608,'Team Data'!$A$1:$E$659,5,FALSE())</f>
        <v>498</v>
      </c>
      <c r="Q2608" s="0" t="n">
        <f aca="false">VLOOKUP(B2608,'Team Data'!$A$1:$E$659,4,FALSE())</f>
        <v>496</v>
      </c>
      <c r="R2608" s="0" t="n">
        <f aca="false">VLOOKUP(B2608,'Team Data'!$A$1:$E$659,5,FALSE())</f>
        <v>495</v>
      </c>
      <c r="S2608" s="0" t="n">
        <f aca="false">IF(I2608=1,(MIN(30,(C2608-D2608)))*(M2608/(M2608+N2608))*(Q2608/(Q2608+R2608)),(MAX(-30,(C2608-D2608)))*(N2608/(M2608+N2608))*(R2608/(R2608+Q2608)))</f>
        <v>0.193743693239152</v>
      </c>
      <c r="T2608" s="0" t="n">
        <f aca="false">IF(J2608=1,(MIN(30,(D2608-C2608)))*(K2608/(K2608+L2608))*(O2608/(O2608+P2608)),(MAX(-30,(D2608-C2608)))*(L2608/(K2608+L2608))*(P2608/(P2608+O2608)))</f>
        <v>-0.879320882852292</v>
      </c>
      <c r="U2608" s="7" t="n">
        <v>43100</v>
      </c>
    </row>
    <row r="2609" customFormat="false" ht="15" hidden="false" customHeight="false" outlineLevel="0" collapsed="false">
      <c r="A2609" s="0" t="s">
        <v>696</v>
      </c>
      <c r="B2609" s="0" t="s">
        <v>344</v>
      </c>
      <c r="C2609" s="0" t="n">
        <v>57</v>
      </c>
      <c r="D2609" s="0" t="n">
        <v>91</v>
      </c>
      <c r="E2609" s="0" t="n">
        <v>33</v>
      </c>
      <c r="F2609" s="0" t="n">
        <v>44</v>
      </c>
      <c r="G2609" s="0" t="n">
        <v>15</v>
      </c>
      <c r="H2609" s="0" t="n">
        <v>9</v>
      </c>
      <c r="I2609" s="0" t="n">
        <v>0</v>
      </c>
      <c r="J2609" s="0" t="n">
        <v>1</v>
      </c>
      <c r="K2609" s="0" t="n">
        <f aca="false">VLOOKUP(A2609,'Team Data'!$A$1:$E$659,2,FALSE())</f>
        <v>0</v>
      </c>
      <c r="L2609" s="0" t="n">
        <f aca="false">VLOOKUP(A2609,'Team Data'!$A$1:$E$659,3,FALSE())</f>
        <v>1</v>
      </c>
      <c r="M2609" s="0" t="n">
        <f aca="false">VLOOKUP(B2609,'Team Data'!$A$1:$E$659,2,FALSE())</f>
        <v>12</v>
      </c>
      <c r="N2609" s="0" t="n">
        <f aca="false">VLOOKUP(B2609,'Team Data'!$A$1:$E$659,3,FALSE())</f>
        <v>16</v>
      </c>
      <c r="O2609" s="0" t="n">
        <f aca="false">VLOOKUP(A2609,'Team Data'!$A$1:$E$659,4,FALSE())</f>
        <v>12</v>
      </c>
      <c r="P2609" s="0" t="n">
        <f aca="false">VLOOKUP(A2609,'Team Data'!$A$1:$E$659,5,FALSE())</f>
        <v>16</v>
      </c>
      <c r="Q2609" s="0" t="n">
        <f aca="false">VLOOKUP(B2609,'Team Data'!$A$1:$E$659,4,FALSE())</f>
        <v>387</v>
      </c>
      <c r="R2609" s="0" t="n">
        <f aca="false">VLOOKUP(B2609,'Team Data'!$A$1:$E$659,5,FALSE())</f>
        <v>392</v>
      </c>
      <c r="S2609" s="0" t="n">
        <f aca="false">IF(I2609=1,(MIN(30,(C2609-D2609)))*(M2609/(M2609+N2609))*(Q2609/(Q2609+R2609)),(MAX(-30,(C2609-D2609)))*(N2609/(M2609+N2609))*(R2609/(R2609+Q2609)))</f>
        <v>-8.62644415917843</v>
      </c>
      <c r="T2609" s="0" t="n">
        <f aca="false">IF(J2609=1,(MIN(30,(D2609-C2609)))*(K2609/(K2609+L2609))*(O2609/(O2609+P2609)),(MAX(-30,(D2609-C2609)))*(L2609/(K2609+L2609))*(P2609/(P2609+O2609)))</f>
        <v>0</v>
      </c>
      <c r="U2609" s="7" t="n">
        <v>43100</v>
      </c>
    </row>
    <row r="2610" customFormat="false" ht="15" hidden="false" customHeight="false" outlineLevel="0" collapsed="false">
      <c r="A2610" s="0" t="s">
        <v>243</v>
      </c>
      <c r="B2610" s="0" t="s">
        <v>47</v>
      </c>
      <c r="C2610" s="0" t="n">
        <v>71</v>
      </c>
      <c r="D2610" s="0" t="n">
        <v>57</v>
      </c>
      <c r="E2610" s="0" t="n">
        <v>30</v>
      </c>
      <c r="F2610" s="0" t="n">
        <v>35</v>
      </c>
      <c r="G2610" s="0" t="n">
        <v>9</v>
      </c>
      <c r="H2610" s="0" t="n">
        <v>16</v>
      </c>
      <c r="I2610" s="0" t="n">
        <v>1</v>
      </c>
      <c r="J2610" s="0" t="n">
        <v>0</v>
      </c>
      <c r="K2610" s="0" t="n">
        <f aca="false">VLOOKUP(A2610,'Team Data'!$A$1:$E$659,2,FALSE())</f>
        <v>16</v>
      </c>
      <c r="L2610" s="0" t="n">
        <f aca="false">VLOOKUP(A2610,'Team Data'!$A$1:$E$659,3,FALSE())</f>
        <v>17</v>
      </c>
      <c r="M2610" s="0" t="n">
        <f aca="false">VLOOKUP(B2610,'Team Data'!$A$1:$E$659,2,FALSE())</f>
        <v>14</v>
      </c>
      <c r="N2610" s="0" t="n">
        <f aca="false">VLOOKUP(B2610,'Team Data'!$A$1:$E$659,3,FALSE())</f>
        <v>18</v>
      </c>
      <c r="O2610" s="0" t="n">
        <f aca="false">VLOOKUP(A2610,'Team Data'!$A$1:$E$659,4,FALSE())</f>
        <v>525</v>
      </c>
      <c r="P2610" s="0" t="n">
        <f aca="false">VLOOKUP(A2610,'Team Data'!$A$1:$E$659,5,FALSE())</f>
        <v>540</v>
      </c>
      <c r="Q2610" s="0" t="n">
        <f aca="false">VLOOKUP(B2610,'Team Data'!$A$1:$E$659,4,FALSE())</f>
        <v>456</v>
      </c>
      <c r="R2610" s="0" t="n">
        <f aca="false">VLOOKUP(B2610,'Team Data'!$A$1:$E$659,5,FALSE())</f>
        <v>570</v>
      </c>
      <c r="S2610" s="0" t="n">
        <f aca="false">IF(I2610=1,(MIN(30,(C2610-D2610)))*(M2610/(M2610+N2610))*(Q2610/(Q2610+R2610)),(MAX(-30,(C2610-D2610)))*(N2610/(M2610+N2610))*(R2610/(R2610+Q2610)))</f>
        <v>2.72222222222222</v>
      </c>
      <c r="T2610" s="0" t="n">
        <f aca="false">IF(J2610=1,(MIN(30,(D2610-C2610)))*(K2610/(K2610+L2610))*(O2610/(O2610+P2610)),(MAX(-30,(D2610-C2610)))*(L2610/(K2610+L2610))*(P2610/(P2610+O2610)))</f>
        <v>-3.65685019206146</v>
      </c>
      <c r="U2610" s="7" t="n">
        <v>43100</v>
      </c>
    </row>
    <row r="2611" customFormat="false" ht="15" hidden="false" customHeight="false" outlineLevel="0" collapsed="false">
      <c r="A2611" s="0" t="s">
        <v>295</v>
      </c>
      <c r="B2611" s="0" t="s">
        <v>57</v>
      </c>
      <c r="C2611" s="0" t="n">
        <v>53</v>
      </c>
      <c r="D2611" s="0" t="n">
        <v>48</v>
      </c>
      <c r="E2611" s="0" t="n">
        <v>29</v>
      </c>
      <c r="F2611" s="0" t="n">
        <v>32</v>
      </c>
      <c r="G2611" s="0" t="n">
        <v>18</v>
      </c>
      <c r="H2611" s="0" t="n">
        <v>16</v>
      </c>
      <c r="I2611" s="0" t="n">
        <v>1</v>
      </c>
      <c r="J2611" s="0" t="n">
        <v>0</v>
      </c>
      <c r="K2611" s="0" t="n">
        <f aca="false">VLOOKUP(A2611,'Team Data'!$A$1:$E$659,2,FALSE())</f>
        <v>15</v>
      </c>
      <c r="L2611" s="0" t="n">
        <f aca="false">VLOOKUP(A2611,'Team Data'!$A$1:$E$659,3,FALSE())</f>
        <v>18</v>
      </c>
      <c r="M2611" s="0" t="n">
        <f aca="false">VLOOKUP(B2611,'Team Data'!$A$1:$E$659,2,FALSE())</f>
        <v>14</v>
      </c>
      <c r="N2611" s="0" t="n">
        <f aca="false">VLOOKUP(B2611,'Team Data'!$A$1:$E$659,3,FALSE())</f>
        <v>18</v>
      </c>
      <c r="O2611" s="0" t="n">
        <f aca="false">VLOOKUP(A2611,'Team Data'!$A$1:$E$659,4,FALSE())</f>
        <v>512</v>
      </c>
      <c r="P2611" s="0" t="n">
        <f aca="false">VLOOKUP(A2611,'Team Data'!$A$1:$E$659,5,FALSE())</f>
        <v>507</v>
      </c>
      <c r="Q2611" s="0" t="n">
        <f aca="false">VLOOKUP(B2611,'Team Data'!$A$1:$E$659,4,FALSE())</f>
        <v>500</v>
      </c>
      <c r="R2611" s="0" t="n">
        <f aca="false">VLOOKUP(B2611,'Team Data'!$A$1:$E$659,5,FALSE())</f>
        <v>464</v>
      </c>
      <c r="S2611" s="0" t="n">
        <f aca="false">IF(I2611=1,(MIN(30,(C2611-D2611)))*(M2611/(M2611+N2611))*(Q2611/(Q2611+R2611)),(MAX(-30,(C2611-D2611)))*(N2611/(M2611+N2611))*(R2611/(R2611+Q2611)))</f>
        <v>1.13459543568465</v>
      </c>
      <c r="T2611" s="0" t="n">
        <f aca="false">IF(J2611=1,(MIN(30,(D2611-C2611)))*(K2611/(K2611+L2611))*(O2611/(O2611+P2611)),(MAX(-30,(D2611-C2611)))*(L2611/(K2611+L2611))*(P2611/(P2611+O2611)))</f>
        <v>-1.35694531180302</v>
      </c>
      <c r="U2611" s="7" t="n">
        <v>43100</v>
      </c>
    </row>
    <row r="2612" customFormat="false" ht="15" hidden="false" customHeight="false" outlineLevel="0" collapsed="false">
      <c r="A2612" s="0" t="s">
        <v>73</v>
      </c>
      <c r="B2612" s="0" t="s">
        <v>274</v>
      </c>
      <c r="C2612" s="0" t="n">
        <v>70</v>
      </c>
      <c r="D2612" s="0" t="n">
        <v>67</v>
      </c>
      <c r="E2612" s="0" t="n">
        <v>37</v>
      </c>
      <c r="F2612" s="0" t="n">
        <v>44</v>
      </c>
      <c r="G2612" s="0" t="n">
        <v>8</v>
      </c>
      <c r="H2612" s="0" t="n">
        <v>11</v>
      </c>
      <c r="I2612" s="0" t="n">
        <v>1</v>
      </c>
      <c r="J2612" s="0" t="n">
        <v>0</v>
      </c>
      <c r="K2612" s="0" t="n">
        <f aca="false">VLOOKUP(A2612,'Team Data'!$A$1:$E$659,2,FALSE())</f>
        <v>17</v>
      </c>
      <c r="L2612" s="0" t="n">
        <f aca="false">VLOOKUP(A2612,'Team Data'!$A$1:$E$659,3,FALSE())</f>
        <v>17</v>
      </c>
      <c r="M2612" s="0" t="n">
        <f aca="false">VLOOKUP(B2612,'Team Data'!$A$1:$E$659,2,FALSE())</f>
        <v>20</v>
      </c>
      <c r="N2612" s="0" t="n">
        <f aca="false">VLOOKUP(B2612,'Team Data'!$A$1:$E$659,3,FALSE())</f>
        <v>13</v>
      </c>
      <c r="O2612" s="0" t="n">
        <f aca="false">VLOOKUP(A2612,'Team Data'!$A$1:$E$659,4,FALSE())</f>
        <v>569</v>
      </c>
      <c r="P2612" s="0" t="n">
        <f aca="false">VLOOKUP(A2612,'Team Data'!$A$1:$E$659,5,FALSE())</f>
        <v>514</v>
      </c>
      <c r="Q2612" s="0" t="n">
        <f aca="false">VLOOKUP(B2612,'Team Data'!$A$1:$E$659,4,FALSE())</f>
        <v>571</v>
      </c>
      <c r="R2612" s="0" t="n">
        <f aca="false">VLOOKUP(B2612,'Team Data'!$A$1:$E$659,5,FALSE())</f>
        <v>476</v>
      </c>
      <c r="S2612" s="0" t="n">
        <f aca="false">IF(I2612=1,(MIN(30,(C2612-D2612)))*(M2612/(M2612+N2612))*(Q2612/(Q2612+R2612)),(MAX(-30,(C2612-D2612)))*(N2612/(M2612+N2612))*(R2612/(R2612+Q2612)))</f>
        <v>0.991577667795433</v>
      </c>
      <c r="T2612" s="0" t="n">
        <f aca="false">IF(J2612=1,(MIN(30,(D2612-C2612)))*(K2612/(K2612+L2612))*(O2612/(O2612+P2612)),(MAX(-30,(D2612-C2612)))*(L2612/(K2612+L2612))*(P2612/(P2612+O2612)))</f>
        <v>-0.71191135734072</v>
      </c>
      <c r="U2612" s="7" t="n">
        <v>43100</v>
      </c>
    </row>
    <row r="2613" customFormat="false" ht="15" hidden="false" customHeight="false" outlineLevel="0" collapsed="false">
      <c r="A2613" s="0" t="s">
        <v>177</v>
      </c>
      <c r="B2613" s="0" t="s">
        <v>331</v>
      </c>
      <c r="C2613" s="0" t="n">
        <v>67</v>
      </c>
      <c r="D2613" s="0" t="n">
        <v>50</v>
      </c>
      <c r="E2613" s="0" t="n">
        <v>40</v>
      </c>
      <c r="F2613" s="0" t="n">
        <v>31</v>
      </c>
      <c r="G2613" s="0" t="n">
        <v>9</v>
      </c>
      <c r="H2613" s="0" t="n">
        <v>16</v>
      </c>
      <c r="I2613" s="0" t="n">
        <v>1</v>
      </c>
      <c r="J2613" s="0" t="n">
        <v>0</v>
      </c>
      <c r="K2613" s="0" t="n">
        <f aca="false">VLOOKUP(A2613,'Team Data'!$A$1:$E$659,2,FALSE())</f>
        <v>18</v>
      </c>
      <c r="L2613" s="0" t="n">
        <f aca="false">VLOOKUP(A2613,'Team Data'!$A$1:$E$659,3,FALSE())</f>
        <v>15</v>
      </c>
      <c r="M2613" s="0" t="n">
        <f aca="false">VLOOKUP(B2613,'Team Data'!$A$1:$E$659,2,FALSE())</f>
        <v>15</v>
      </c>
      <c r="N2613" s="0" t="n">
        <f aca="false">VLOOKUP(B2613,'Team Data'!$A$1:$E$659,3,FALSE())</f>
        <v>17</v>
      </c>
      <c r="O2613" s="0" t="n">
        <f aca="false">VLOOKUP(A2613,'Team Data'!$A$1:$E$659,4,FALSE())</f>
        <v>582</v>
      </c>
      <c r="P2613" s="0" t="n">
        <f aca="false">VLOOKUP(A2613,'Team Data'!$A$1:$E$659,5,FALSE())</f>
        <v>475</v>
      </c>
      <c r="Q2613" s="0" t="n">
        <f aca="false">VLOOKUP(B2613,'Team Data'!$A$1:$E$659,4,FALSE())</f>
        <v>528</v>
      </c>
      <c r="R2613" s="0" t="n">
        <f aca="false">VLOOKUP(B2613,'Team Data'!$A$1:$E$659,5,FALSE())</f>
        <v>460</v>
      </c>
      <c r="S2613" s="0" t="n">
        <f aca="false">IF(I2613=1,(MIN(30,(C2613-D2613)))*(M2613/(M2613+N2613))*(Q2613/(Q2613+R2613)),(MAX(-30,(C2613-D2613)))*(N2613/(M2613+N2613))*(R2613/(R2613+Q2613)))</f>
        <v>4.2586032388664</v>
      </c>
      <c r="T2613" s="0" t="n">
        <f aca="false">IF(J2613=1,(MIN(30,(D2613-C2613)))*(K2613/(K2613+L2613))*(O2613/(O2613+P2613)),(MAX(-30,(D2613-C2613)))*(L2613/(K2613+L2613))*(P2613/(P2613+O2613)))</f>
        <v>-3.47252085662682</v>
      </c>
      <c r="U2613" s="7" t="n">
        <v>43100</v>
      </c>
    </row>
    <row r="2614" customFormat="false" ht="15" hidden="false" customHeight="false" outlineLevel="0" collapsed="false">
      <c r="A2614" s="0" t="s">
        <v>245</v>
      </c>
      <c r="B2614" s="0" t="s">
        <v>46</v>
      </c>
      <c r="C2614" s="0" t="n">
        <v>73</v>
      </c>
      <c r="D2614" s="0" t="n">
        <v>69</v>
      </c>
      <c r="E2614" s="0" t="n">
        <v>45</v>
      </c>
      <c r="F2614" s="0" t="n">
        <v>43</v>
      </c>
      <c r="G2614" s="0" t="n">
        <v>14</v>
      </c>
      <c r="H2614" s="0" t="n">
        <v>11</v>
      </c>
      <c r="I2614" s="0" t="n">
        <v>1</v>
      </c>
      <c r="J2614" s="0" t="n">
        <v>0</v>
      </c>
      <c r="K2614" s="0" t="n">
        <f aca="false">VLOOKUP(A2614,'Team Data'!$A$1:$E$659,2,FALSE())</f>
        <v>22</v>
      </c>
      <c r="L2614" s="0" t="n">
        <f aca="false">VLOOKUP(A2614,'Team Data'!$A$1:$E$659,3,FALSE())</f>
        <v>12</v>
      </c>
      <c r="M2614" s="0" t="n">
        <f aca="false">VLOOKUP(B2614,'Team Data'!$A$1:$E$659,2,FALSE())</f>
        <v>18</v>
      </c>
      <c r="N2614" s="0" t="n">
        <f aca="false">VLOOKUP(B2614,'Team Data'!$A$1:$E$659,3,FALSE())</f>
        <v>17</v>
      </c>
      <c r="O2614" s="0" t="n">
        <f aca="false">VLOOKUP(A2614,'Team Data'!$A$1:$E$659,4,FALSE())</f>
        <v>500</v>
      </c>
      <c r="P2614" s="0" t="n">
        <f aca="false">VLOOKUP(A2614,'Team Data'!$A$1:$E$659,5,FALSE())</f>
        <v>508</v>
      </c>
      <c r="Q2614" s="0" t="n">
        <f aca="false">VLOOKUP(B2614,'Team Data'!$A$1:$E$659,4,FALSE())</f>
        <v>546</v>
      </c>
      <c r="R2614" s="0" t="n">
        <f aca="false">VLOOKUP(B2614,'Team Data'!$A$1:$E$659,5,FALSE())</f>
        <v>561</v>
      </c>
      <c r="S2614" s="0" t="n">
        <f aca="false">IF(I2614=1,(MIN(30,(C2614-D2614)))*(M2614/(M2614+N2614))*(Q2614/(Q2614+R2614)),(MAX(-30,(C2614-D2614)))*(N2614/(M2614+N2614))*(R2614/(R2614+Q2614)))</f>
        <v>1.01463414634146</v>
      </c>
      <c r="T2614" s="0" t="n">
        <f aca="false">IF(J2614=1,(MIN(30,(D2614-C2614)))*(K2614/(K2614+L2614))*(O2614/(O2614+P2614)),(MAX(-30,(D2614-C2614)))*(L2614/(K2614+L2614))*(P2614/(P2614+O2614)))</f>
        <v>-0.711484593837535</v>
      </c>
      <c r="U2614" s="7" t="n">
        <v>43100</v>
      </c>
    </row>
    <row r="2615" customFormat="false" ht="15" hidden="false" customHeight="false" outlineLevel="0" collapsed="false">
      <c r="A2615" s="0" t="s">
        <v>119</v>
      </c>
      <c r="B2615" s="0" t="s">
        <v>206</v>
      </c>
      <c r="C2615" s="0" t="n">
        <v>77</v>
      </c>
      <c r="D2615" s="0" t="n">
        <v>81</v>
      </c>
      <c r="E2615" s="0" t="n">
        <v>35</v>
      </c>
      <c r="F2615" s="0" t="n">
        <v>34</v>
      </c>
      <c r="G2615" s="0" t="n">
        <v>13</v>
      </c>
      <c r="H2615" s="0" t="n">
        <v>8</v>
      </c>
      <c r="I2615" s="0" t="n">
        <v>0</v>
      </c>
      <c r="J2615" s="0" t="n">
        <v>1</v>
      </c>
      <c r="K2615" s="0" t="n">
        <f aca="false">VLOOKUP(A2615,'Team Data'!$A$1:$E$659,2,FALSE())</f>
        <v>22</v>
      </c>
      <c r="L2615" s="0" t="n">
        <f aca="false">VLOOKUP(A2615,'Team Data'!$A$1:$E$659,3,FALSE())</f>
        <v>9</v>
      </c>
      <c r="M2615" s="0" t="n">
        <f aca="false">VLOOKUP(B2615,'Team Data'!$A$1:$E$659,2,FALSE())</f>
        <v>26</v>
      </c>
      <c r="N2615" s="0" t="n">
        <f aca="false">VLOOKUP(B2615,'Team Data'!$A$1:$E$659,3,FALSE())</f>
        <v>12</v>
      </c>
      <c r="O2615" s="0" t="n">
        <f aca="false">VLOOKUP(A2615,'Team Data'!$A$1:$E$659,4,FALSE())</f>
        <v>454</v>
      </c>
      <c r="P2615" s="0" t="n">
        <f aca="false">VLOOKUP(A2615,'Team Data'!$A$1:$E$659,5,FALSE())</f>
        <v>502</v>
      </c>
      <c r="Q2615" s="0" t="n">
        <f aca="false">VLOOKUP(B2615,'Team Data'!$A$1:$E$659,4,FALSE())</f>
        <v>600</v>
      </c>
      <c r="R2615" s="0" t="n">
        <f aca="false">VLOOKUP(B2615,'Team Data'!$A$1:$E$659,5,FALSE())</f>
        <v>551</v>
      </c>
      <c r="S2615" s="0" t="n">
        <f aca="false">IF(I2615=1,(MIN(30,(C2615-D2615)))*(M2615/(M2615+N2615))*(Q2615/(Q2615+R2615)),(MAX(-30,(C2615-D2615)))*(N2615/(M2615+N2615))*(R2615/(R2615+Q2615)))</f>
        <v>-0.604691572545613</v>
      </c>
      <c r="T2615" s="0" t="n">
        <f aca="false">IF(J2615=1,(MIN(30,(D2615-C2615)))*(K2615/(K2615+L2615))*(O2615/(O2615+P2615)),(MAX(-30,(D2615-C2615)))*(L2615/(K2615+L2615))*(P2615/(P2615+O2615)))</f>
        <v>1.34809016061547</v>
      </c>
      <c r="U2615" s="7" t="n">
        <v>43100</v>
      </c>
    </row>
    <row r="2616" customFormat="false" ht="15" hidden="false" customHeight="false" outlineLevel="0" collapsed="false">
      <c r="A2616" s="0" t="s">
        <v>309</v>
      </c>
      <c r="B2616" s="0" t="s">
        <v>77</v>
      </c>
      <c r="C2616" s="0" t="n">
        <v>59</v>
      </c>
      <c r="D2616" s="0" t="n">
        <v>39</v>
      </c>
      <c r="E2616" s="0" t="n">
        <v>36</v>
      </c>
      <c r="F2616" s="0" t="n">
        <v>33</v>
      </c>
      <c r="G2616" s="0" t="n">
        <v>14</v>
      </c>
      <c r="H2616" s="0" t="n">
        <v>21</v>
      </c>
      <c r="I2616" s="0" t="n">
        <v>1</v>
      </c>
      <c r="J2616" s="0" t="n">
        <v>0</v>
      </c>
      <c r="K2616" s="0" t="n">
        <f aca="false">VLOOKUP(A2616,'Team Data'!$A$1:$E$659,2,FALSE())</f>
        <v>19</v>
      </c>
      <c r="L2616" s="0" t="n">
        <f aca="false">VLOOKUP(A2616,'Team Data'!$A$1:$E$659,3,FALSE())</f>
        <v>13</v>
      </c>
      <c r="M2616" s="0" t="n">
        <f aca="false">VLOOKUP(B2616,'Team Data'!$A$1:$E$659,2,FALSE())</f>
        <v>10</v>
      </c>
      <c r="N2616" s="0" t="n">
        <f aca="false">VLOOKUP(B2616,'Team Data'!$A$1:$E$659,3,FALSE())</f>
        <v>20</v>
      </c>
      <c r="O2616" s="0" t="n">
        <f aca="false">VLOOKUP(A2616,'Team Data'!$A$1:$E$659,4,FALSE())</f>
        <v>582</v>
      </c>
      <c r="P2616" s="0" t="n">
        <f aca="false">VLOOKUP(A2616,'Team Data'!$A$1:$E$659,5,FALSE())</f>
        <v>465</v>
      </c>
      <c r="Q2616" s="0" t="n">
        <f aca="false">VLOOKUP(B2616,'Team Data'!$A$1:$E$659,4,FALSE())</f>
        <v>495</v>
      </c>
      <c r="R2616" s="0" t="n">
        <f aca="false">VLOOKUP(B2616,'Team Data'!$A$1:$E$659,5,FALSE())</f>
        <v>484</v>
      </c>
      <c r="S2616" s="0" t="n">
        <f aca="false">IF(I2616=1,(MIN(30,(C2616-D2616)))*(M2616/(M2616+N2616))*(Q2616/(Q2616+R2616)),(MAX(-30,(C2616-D2616)))*(N2616/(M2616+N2616))*(R2616/(R2616+Q2616)))</f>
        <v>3.37078651685393</v>
      </c>
      <c r="T2616" s="0" t="n">
        <f aca="false">IF(J2616=1,(MIN(30,(D2616-C2616)))*(K2616/(K2616+L2616))*(O2616/(O2616+P2616)),(MAX(-30,(D2616-C2616)))*(L2616/(K2616+L2616))*(P2616/(P2616+O2616)))</f>
        <v>-3.60852435530086</v>
      </c>
      <c r="U2616" s="7" t="n">
        <v>43100</v>
      </c>
    </row>
    <row r="2617" customFormat="false" ht="15" hidden="false" customHeight="false" outlineLevel="0" collapsed="false">
      <c r="A2617" s="0" t="s">
        <v>125</v>
      </c>
      <c r="B2617" s="0" t="s">
        <v>122</v>
      </c>
      <c r="C2617" s="0" t="n">
        <v>81</v>
      </c>
      <c r="D2617" s="0" t="n">
        <v>84</v>
      </c>
      <c r="E2617" s="0" t="n">
        <v>40</v>
      </c>
      <c r="F2617" s="0" t="n">
        <v>42</v>
      </c>
      <c r="G2617" s="0" t="n">
        <v>21</v>
      </c>
      <c r="H2617" s="0" t="n">
        <v>21</v>
      </c>
      <c r="I2617" s="0" t="n">
        <v>0</v>
      </c>
      <c r="J2617" s="0" t="n">
        <v>1</v>
      </c>
      <c r="K2617" s="0" t="n">
        <f aca="false">VLOOKUP(A2617,'Team Data'!$A$1:$E$659,2,FALSE())</f>
        <v>13</v>
      </c>
      <c r="L2617" s="0" t="n">
        <f aca="false">VLOOKUP(A2617,'Team Data'!$A$1:$E$659,3,FALSE())</f>
        <v>18</v>
      </c>
      <c r="M2617" s="0" t="n">
        <f aca="false">VLOOKUP(B2617,'Team Data'!$A$1:$E$659,2,FALSE())</f>
        <v>17</v>
      </c>
      <c r="N2617" s="0" t="n">
        <f aca="false">VLOOKUP(B2617,'Team Data'!$A$1:$E$659,3,FALSE())</f>
        <v>14</v>
      </c>
      <c r="O2617" s="0" t="n">
        <f aca="false">VLOOKUP(A2617,'Team Data'!$A$1:$E$659,4,FALSE())</f>
        <v>547</v>
      </c>
      <c r="P2617" s="0" t="n">
        <f aca="false">VLOOKUP(A2617,'Team Data'!$A$1:$E$659,5,FALSE())</f>
        <v>412</v>
      </c>
      <c r="Q2617" s="0" t="n">
        <f aca="false">VLOOKUP(B2617,'Team Data'!$A$1:$E$659,4,FALSE())</f>
        <v>588</v>
      </c>
      <c r="R2617" s="0" t="n">
        <f aca="false">VLOOKUP(B2617,'Team Data'!$A$1:$E$659,5,FALSE())</f>
        <v>411</v>
      </c>
      <c r="S2617" s="0" t="n">
        <f aca="false">IF(I2617=1,(MIN(30,(C2617-D2617)))*(M2617/(M2617+N2617))*(Q2617/(Q2617+R2617)),(MAX(-30,(C2617-D2617)))*(N2617/(M2617+N2617))*(R2617/(R2617+Q2617)))</f>
        <v>-0.557396105783203</v>
      </c>
      <c r="T2617" s="0" t="n">
        <f aca="false">IF(J2617=1,(MIN(30,(D2617-C2617)))*(K2617/(K2617+L2617))*(O2617/(O2617+P2617)),(MAX(-30,(D2617-C2617)))*(L2617/(K2617+L2617))*(P2617/(P2617+O2617)))</f>
        <v>0.717582158834808</v>
      </c>
      <c r="U2617" s="7" t="n">
        <v>43100</v>
      </c>
    </row>
    <row r="2618" customFormat="false" ht="15" hidden="false" customHeight="false" outlineLevel="0" collapsed="false">
      <c r="A2618" s="0" t="s">
        <v>165</v>
      </c>
      <c r="B2618" s="0" t="s">
        <v>54</v>
      </c>
      <c r="C2618" s="0" t="n">
        <v>48</v>
      </c>
      <c r="D2618" s="0" t="n">
        <v>82</v>
      </c>
      <c r="E2618" s="0" t="n">
        <v>30</v>
      </c>
      <c r="F2618" s="0" t="n">
        <v>45</v>
      </c>
      <c r="G2618" s="0" t="n">
        <v>13</v>
      </c>
      <c r="H2618" s="0" t="n">
        <v>9</v>
      </c>
      <c r="I2618" s="0" t="n">
        <v>0</v>
      </c>
      <c r="J2618" s="0" t="n">
        <v>1</v>
      </c>
      <c r="K2618" s="0" t="n">
        <f aca="false">VLOOKUP(A2618,'Team Data'!$A$1:$E$659,2,FALSE())</f>
        <v>21</v>
      </c>
      <c r="L2618" s="0" t="n">
        <f aca="false">VLOOKUP(A2618,'Team Data'!$A$1:$E$659,3,FALSE())</f>
        <v>13</v>
      </c>
      <c r="M2618" s="0" t="n">
        <f aca="false">VLOOKUP(B2618,'Team Data'!$A$1:$E$659,2,FALSE())</f>
        <v>30</v>
      </c>
      <c r="N2618" s="0" t="n">
        <f aca="false">VLOOKUP(B2618,'Team Data'!$A$1:$E$659,3,FALSE())</f>
        <v>5</v>
      </c>
      <c r="O2618" s="0" t="n">
        <f aca="false">VLOOKUP(A2618,'Team Data'!$A$1:$E$659,4,FALSE())</f>
        <v>568</v>
      </c>
      <c r="P2618" s="0" t="n">
        <f aca="false">VLOOKUP(A2618,'Team Data'!$A$1:$E$659,5,FALSE())</f>
        <v>531</v>
      </c>
      <c r="Q2618" s="0" t="n">
        <f aca="false">VLOOKUP(B2618,'Team Data'!$A$1:$E$659,4,FALSE())</f>
        <v>649</v>
      </c>
      <c r="R2618" s="0" t="n">
        <f aca="false">VLOOKUP(B2618,'Team Data'!$A$1:$E$659,5,FALSE())</f>
        <v>509</v>
      </c>
      <c r="S2618" s="0" t="n">
        <f aca="false">IF(I2618=1,(MIN(30,(C2618-D2618)))*(M2618/(M2618+N2618))*(Q2618/(Q2618+R2618)),(MAX(-30,(C2618-D2618)))*(N2618/(M2618+N2618))*(R2618/(R2618+Q2618)))</f>
        <v>-1.88378978534419</v>
      </c>
      <c r="T2618" s="0" t="n">
        <f aca="false">IF(J2618=1,(MIN(30,(D2618-C2618)))*(K2618/(K2618+L2618))*(O2618/(O2618+P2618)),(MAX(-30,(D2618-C2618)))*(L2618/(K2618+L2618))*(P2618/(P2618+O2618)))</f>
        <v>9.57662045710004</v>
      </c>
      <c r="U2618" s="7" t="n">
        <v>43100</v>
      </c>
    </row>
    <row r="2619" customFormat="false" ht="15" hidden="false" customHeight="false" outlineLevel="0" collapsed="false">
      <c r="A2619" s="0" t="s">
        <v>101</v>
      </c>
      <c r="B2619" s="0" t="s">
        <v>265</v>
      </c>
      <c r="C2619" s="0" t="n">
        <v>67</v>
      </c>
      <c r="D2619" s="0" t="n">
        <v>69</v>
      </c>
      <c r="E2619" s="0" t="n">
        <v>51</v>
      </c>
      <c r="F2619" s="0" t="n">
        <v>43</v>
      </c>
      <c r="G2619" s="0" t="n">
        <v>13</v>
      </c>
      <c r="H2619" s="0" t="n">
        <v>11</v>
      </c>
      <c r="I2619" s="0" t="n">
        <v>0</v>
      </c>
      <c r="J2619" s="0" t="n">
        <v>1</v>
      </c>
      <c r="K2619" s="0" t="n">
        <f aca="false">VLOOKUP(A2619,'Team Data'!$A$1:$E$659,2,FALSE())</f>
        <v>21</v>
      </c>
      <c r="L2619" s="0" t="n">
        <f aca="false">VLOOKUP(A2619,'Team Data'!$A$1:$E$659,3,FALSE())</f>
        <v>12</v>
      </c>
      <c r="M2619" s="0" t="n">
        <f aca="false">VLOOKUP(B2619,'Team Data'!$A$1:$E$659,2,FALSE())</f>
        <v>14</v>
      </c>
      <c r="N2619" s="0" t="n">
        <f aca="false">VLOOKUP(B2619,'Team Data'!$A$1:$E$659,3,FALSE())</f>
        <v>18</v>
      </c>
      <c r="O2619" s="0" t="n">
        <f aca="false">VLOOKUP(A2619,'Team Data'!$A$1:$E$659,4,FALSE())</f>
        <v>495</v>
      </c>
      <c r="P2619" s="0" t="n">
        <f aca="false">VLOOKUP(A2619,'Team Data'!$A$1:$E$659,5,FALSE())</f>
        <v>516</v>
      </c>
      <c r="Q2619" s="0" t="n">
        <f aca="false">VLOOKUP(B2619,'Team Data'!$A$1:$E$659,4,FALSE())</f>
        <v>488</v>
      </c>
      <c r="R2619" s="0" t="n">
        <f aca="false">VLOOKUP(B2619,'Team Data'!$A$1:$E$659,5,FALSE())</f>
        <v>498</v>
      </c>
      <c r="S2619" s="0" t="n">
        <f aca="false">IF(I2619=1,(MIN(30,(C2619-D2619)))*(M2619/(M2619+N2619))*(Q2619/(Q2619+R2619)),(MAX(-30,(C2619-D2619)))*(N2619/(M2619+N2619))*(R2619/(R2619+Q2619)))</f>
        <v>-0.568204868154158</v>
      </c>
      <c r="T2619" s="0" t="n">
        <f aca="false">IF(J2619=1,(MIN(30,(D2619-C2619)))*(K2619/(K2619+L2619))*(O2619/(O2619+P2619)),(MAX(-30,(D2619-C2619)))*(L2619/(K2619+L2619))*(P2619/(P2619+O2619)))</f>
        <v>0.623145400593472</v>
      </c>
      <c r="U2619" s="7" t="n">
        <v>43100</v>
      </c>
    </row>
    <row r="2620" customFormat="false" ht="15" hidden="false" customHeight="false" outlineLevel="0" collapsed="false">
      <c r="A2620" s="0" t="s">
        <v>102</v>
      </c>
      <c r="B2620" s="0" t="s">
        <v>300</v>
      </c>
      <c r="C2620" s="0" t="n">
        <v>66</v>
      </c>
      <c r="D2620" s="0" t="n">
        <v>68</v>
      </c>
      <c r="E2620" s="0" t="n">
        <v>26</v>
      </c>
      <c r="F2620" s="0" t="n">
        <v>46</v>
      </c>
      <c r="G2620" s="0" t="n">
        <v>6</v>
      </c>
      <c r="H2620" s="0" t="n">
        <v>14</v>
      </c>
      <c r="I2620" s="0" t="n">
        <v>0</v>
      </c>
      <c r="J2620" s="0" t="n">
        <v>1</v>
      </c>
      <c r="K2620" s="0" t="n">
        <f aca="false">VLOOKUP(A2620,'Team Data'!$A$1:$E$659,2,FALSE())</f>
        <v>24</v>
      </c>
      <c r="L2620" s="0" t="n">
        <f aca="false">VLOOKUP(A2620,'Team Data'!$A$1:$E$659,3,FALSE())</f>
        <v>11</v>
      </c>
      <c r="M2620" s="0" t="n">
        <f aca="false">VLOOKUP(B2620,'Team Data'!$A$1:$E$659,2,FALSE())</f>
        <v>16</v>
      </c>
      <c r="N2620" s="0" t="n">
        <f aca="false">VLOOKUP(B2620,'Team Data'!$A$1:$E$659,3,FALSE())</f>
        <v>16</v>
      </c>
      <c r="O2620" s="0" t="n">
        <f aca="false">VLOOKUP(A2620,'Team Data'!$A$1:$E$659,4,FALSE())</f>
        <v>527</v>
      </c>
      <c r="P2620" s="0" t="n">
        <f aca="false">VLOOKUP(A2620,'Team Data'!$A$1:$E$659,5,FALSE())</f>
        <v>561</v>
      </c>
      <c r="Q2620" s="0" t="n">
        <f aca="false">VLOOKUP(B2620,'Team Data'!$A$1:$E$659,4,FALSE())</f>
        <v>524</v>
      </c>
      <c r="R2620" s="0" t="n">
        <f aca="false">VLOOKUP(B2620,'Team Data'!$A$1:$E$659,5,FALSE())</f>
        <v>474</v>
      </c>
      <c r="S2620" s="0" t="n">
        <f aca="false">IF(I2620=1,(MIN(30,(C2620-D2620)))*(M2620/(M2620+N2620))*(Q2620/(Q2620+R2620)),(MAX(-30,(C2620-D2620)))*(N2620/(M2620+N2620))*(R2620/(R2620+Q2620)))</f>
        <v>-0.474949899799599</v>
      </c>
      <c r="T2620" s="0" t="n">
        <f aca="false">IF(J2620=1,(MIN(30,(D2620-C2620)))*(K2620/(K2620+L2620))*(O2620/(O2620+P2620)),(MAX(-30,(D2620-C2620)))*(L2620/(K2620+L2620))*(P2620/(P2620+O2620)))</f>
        <v>0.664285714285714</v>
      </c>
      <c r="U2620" s="7" t="n">
        <v>43100</v>
      </c>
    </row>
    <row r="2621" customFormat="false" ht="15" hidden="false" customHeight="false" outlineLevel="0" collapsed="false">
      <c r="A2621" s="0" t="s">
        <v>150</v>
      </c>
      <c r="B2621" s="0" t="s">
        <v>18</v>
      </c>
      <c r="C2621" s="0" t="n">
        <v>88</v>
      </c>
      <c r="D2621" s="0" t="n">
        <v>78</v>
      </c>
      <c r="E2621" s="0" t="n">
        <v>37</v>
      </c>
      <c r="F2621" s="0" t="n">
        <v>28</v>
      </c>
      <c r="G2621" s="0" t="n">
        <v>16</v>
      </c>
      <c r="H2621" s="0" t="n">
        <v>12</v>
      </c>
      <c r="I2621" s="0" t="n">
        <v>1</v>
      </c>
      <c r="J2621" s="0" t="n">
        <v>0</v>
      </c>
      <c r="K2621" s="0" t="n">
        <f aca="false">VLOOKUP(A2621,'Team Data'!$A$1:$E$659,2,FALSE())</f>
        <v>27</v>
      </c>
      <c r="L2621" s="0" t="n">
        <f aca="false">VLOOKUP(A2621,'Team Data'!$A$1:$E$659,3,FALSE())</f>
        <v>7</v>
      </c>
      <c r="M2621" s="0" t="n">
        <f aca="false">VLOOKUP(B2621,'Team Data'!$A$1:$E$659,2,FALSE())</f>
        <v>11</v>
      </c>
      <c r="N2621" s="0" t="n">
        <f aca="false">VLOOKUP(B2621,'Team Data'!$A$1:$E$659,3,FALSE())</f>
        <v>21</v>
      </c>
      <c r="O2621" s="0" t="n">
        <f aca="false">VLOOKUP(A2621,'Team Data'!$A$1:$E$659,4,FALSE())</f>
        <v>511</v>
      </c>
      <c r="P2621" s="0" t="n">
        <f aca="false">VLOOKUP(A2621,'Team Data'!$A$1:$E$659,5,FALSE())</f>
        <v>533</v>
      </c>
      <c r="Q2621" s="0" t="n">
        <f aca="false">VLOOKUP(B2621,'Team Data'!$A$1:$E$659,4,FALSE())</f>
        <v>487</v>
      </c>
      <c r="R2621" s="0" t="n">
        <f aca="false">VLOOKUP(B2621,'Team Data'!$A$1:$E$659,5,FALSE())</f>
        <v>495</v>
      </c>
      <c r="S2621" s="0" t="n">
        <f aca="false">IF(I2621=1,(MIN(30,(C2621-D2621)))*(M2621/(M2621+N2621))*(Q2621/(Q2621+R2621)),(MAX(-30,(C2621-D2621)))*(N2621/(M2621+N2621))*(R2621/(R2621+Q2621)))</f>
        <v>1.70474796334012</v>
      </c>
      <c r="T2621" s="0" t="n">
        <f aca="false">IF(J2621=1,(MIN(30,(D2621-C2621)))*(K2621/(K2621+L2621))*(O2621/(O2621+P2621)),(MAX(-30,(D2621-C2621)))*(L2621/(K2621+L2621))*(P2621/(P2621+O2621)))</f>
        <v>-1.05110434978589</v>
      </c>
      <c r="U2621" s="7" t="n">
        <v>43100</v>
      </c>
    </row>
    <row r="2622" customFormat="false" ht="15" hidden="false" customHeight="false" outlineLevel="0" collapsed="false">
      <c r="A2622" s="0" t="s">
        <v>313</v>
      </c>
      <c r="B2622" s="0" t="s">
        <v>146</v>
      </c>
      <c r="C2622" s="0" t="n">
        <v>62</v>
      </c>
      <c r="D2622" s="0" t="n">
        <v>71</v>
      </c>
      <c r="E2622" s="0" t="n">
        <v>28</v>
      </c>
      <c r="F2622" s="0" t="n">
        <v>35</v>
      </c>
      <c r="G2622" s="0" t="n">
        <v>14</v>
      </c>
      <c r="H2622" s="0" t="n">
        <v>13</v>
      </c>
      <c r="I2622" s="0" t="n">
        <v>0</v>
      </c>
      <c r="J2622" s="0" t="n">
        <v>1</v>
      </c>
      <c r="K2622" s="0" t="n">
        <f aca="false">VLOOKUP(A2622,'Team Data'!$A$1:$E$659,2,FALSE())</f>
        <v>16</v>
      </c>
      <c r="L2622" s="0" t="n">
        <f aca="false">VLOOKUP(A2622,'Team Data'!$A$1:$E$659,3,FALSE())</f>
        <v>16</v>
      </c>
      <c r="M2622" s="0" t="n">
        <f aca="false">VLOOKUP(B2622,'Team Data'!$A$1:$E$659,2,FALSE())</f>
        <v>7</v>
      </c>
      <c r="N2622" s="0" t="n">
        <f aca="false">VLOOKUP(B2622,'Team Data'!$A$1:$E$659,3,FALSE())</f>
        <v>25</v>
      </c>
      <c r="O2622" s="0" t="n">
        <f aca="false">VLOOKUP(A2622,'Team Data'!$A$1:$E$659,4,FALSE())</f>
        <v>491</v>
      </c>
      <c r="P2622" s="0" t="n">
        <f aca="false">VLOOKUP(A2622,'Team Data'!$A$1:$E$659,5,FALSE())</f>
        <v>469</v>
      </c>
      <c r="Q2622" s="0" t="n">
        <f aca="false">VLOOKUP(B2622,'Team Data'!$A$1:$E$659,4,FALSE())</f>
        <v>544</v>
      </c>
      <c r="R2622" s="0" t="n">
        <f aca="false">VLOOKUP(B2622,'Team Data'!$A$1:$E$659,5,FALSE())</f>
        <v>461</v>
      </c>
      <c r="S2622" s="0" t="n">
        <f aca="false">IF(I2622=1,(MIN(30,(C2622-D2622)))*(M2622/(M2622+N2622))*(Q2622/(Q2622+R2622)),(MAX(-30,(C2622-D2622)))*(N2622/(M2622+N2622))*(R2622/(R2622+Q2622)))</f>
        <v>-3.22527985074627</v>
      </c>
      <c r="T2622" s="0" t="n">
        <f aca="false">IF(J2622=1,(MIN(30,(D2622-C2622)))*(K2622/(K2622+L2622))*(O2622/(O2622+P2622)),(MAX(-30,(D2622-C2622)))*(L2622/(K2622+L2622))*(P2622/(P2622+O2622)))</f>
        <v>2.3015625</v>
      </c>
      <c r="U2622" s="7" t="n">
        <v>43100</v>
      </c>
    </row>
    <row r="2623" customFormat="false" ht="15" hidden="false" customHeight="false" outlineLevel="0" collapsed="false">
      <c r="A2623" s="0" t="s">
        <v>82</v>
      </c>
      <c r="B2623" s="0" t="s">
        <v>200</v>
      </c>
      <c r="C2623" s="0" t="n">
        <v>77</v>
      </c>
      <c r="D2623" s="0" t="n">
        <v>64</v>
      </c>
      <c r="E2623" s="0" t="n">
        <v>29</v>
      </c>
      <c r="F2623" s="0" t="n">
        <v>26</v>
      </c>
      <c r="G2623" s="0" t="n">
        <v>16</v>
      </c>
      <c r="H2623" s="0" t="n">
        <v>21</v>
      </c>
      <c r="I2623" s="0" t="n">
        <v>1</v>
      </c>
      <c r="J2623" s="0" t="n">
        <v>0</v>
      </c>
      <c r="K2623" s="0" t="n">
        <f aca="false">VLOOKUP(A2623,'Team Data'!$A$1:$E$659,2,FALSE())</f>
        <v>20</v>
      </c>
      <c r="L2623" s="0" t="n">
        <f aca="false">VLOOKUP(A2623,'Team Data'!$A$1:$E$659,3,FALSE())</f>
        <v>15</v>
      </c>
      <c r="M2623" s="0" t="n">
        <f aca="false">VLOOKUP(B2623,'Team Data'!$A$1:$E$659,2,FALSE())</f>
        <v>12</v>
      </c>
      <c r="N2623" s="0" t="n">
        <f aca="false">VLOOKUP(B2623,'Team Data'!$A$1:$E$659,3,FALSE())</f>
        <v>20</v>
      </c>
      <c r="O2623" s="0" t="n">
        <f aca="false">VLOOKUP(A2623,'Team Data'!$A$1:$E$659,4,FALSE())</f>
        <v>577</v>
      </c>
      <c r="P2623" s="0" t="n">
        <f aca="false">VLOOKUP(A2623,'Team Data'!$A$1:$E$659,5,FALSE())</f>
        <v>520</v>
      </c>
      <c r="Q2623" s="0" t="n">
        <f aca="false">VLOOKUP(B2623,'Team Data'!$A$1:$E$659,4,FALSE())</f>
        <v>569</v>
      </c>
      <c r="R2623" s="0" t="n">
        <f aca="false">VLOOKUP(B2623,'Team Data'!$A$1:$E$659,5,FALSE())</f>
        <v>426</v>
      </c>
      <c r="S2623" s="0" t="n">
        <f aca="false">IF(I2623=1,(MIN(30,(C2623-D2623)))*(M2623/(M2623+N2623))*(Q2623/(Q2623+R2623)),(MAX(-30,(C2623-D2623)))*(N2623/(M2623+N2623))*(R2623/(R2623+Q2623)))</f>
        <v>2.78781407035176</v>
      </c>
      <c r="T2623" s="0" t="n">
        <f aca="false">IF(J2623=1,(MIN(30,(D2623-C2623)))*(K2623/(K2623+L2623))*(O2623/(O2623+P2623)),(MAX(-30,(D2623-C2623)))*(L2623/(K2623+L2623))*(P2623/(P2623+O2623)))</f>
        <v>-2.64096887615575</v>
      </c>
      <c r="U2623" s="7" t="n">
        <v>43100</v>
      </c>
    </row>
    <row r="2624" customFormat="false" ht="15" hidden="false" customHeight="false" outlineLevel="0" collapsed="false">
      <c r="A2624" s="0" t="s">
        <v>280</v>
      </c>
      <c r="B2624" s="0" t="s">
        <v>263</v>
      </c>
      <c r="C2624" s="0" t="n">
        <v>70</v>
      </c>
      <c r="D2624" s="0" t="n">
        <v>75</v>
      </c>
      <c r="E2624" s="0" t="n">
        <v>32</v>
      </c>
      <c r="F2624" s="0" t="n">
        <v>40</v>
      </c>
      <c r="G2624" s="0" t="n">
        <v>14</v>
      </c>
      <c r="H2624" s="0" t="n">
        <v>17</v>
      </c>
      <c r="I2624" s="0" t="n">
        <v>0</v>
      </c>
      <c r="J2624" s="0" t="n">
        <v>1</v>
      </c>
      <c r="K2624" s="0" t="n">
        <f aca="false">VLOOKUP(A2624,'Team Data'!$A$1:$E$659,2,FALSE())</f>
        <v>16</v>
      </c>
      <c r="L2624" s="0" t="n">
        <f aca="false">VLOOKUP(A2624,'Team Data'!$A$1:$E$659,3,FALSE())</f>
        <v>17</v>
      </c>
      <c r="M2624" s="0" t="n">
        <f aca="false">VLOOKUP(B2624,'Team Data'!$A$1:$E$659,2,FALSE())</f>
        <v>22</v>
      </c>
      <c r="N2624" s="0" t="n">
        <f aca="false">VLOOKUP(B2624,'Team Data'!$A$1:$E$659,3,FALSE())</f>
        <v>12</v>
      </c>
      <c r="O2624" s="0" t="n">
        <f aca="false">VLOOKUP(A2624,'Team Data'!$A$1:$E$659,4,FALSE())</f>
        <v>652</v>
      </c>
      <c r="P2624" s="0" t="n">
        <f aca="false">VLOOKUP(A2624,'Team Data'!$A$1:$E$659,5,FALSE())</f>
        <v>412</v>
      </c>
      <c r="Q2624" s="0" t="n">
        <f aca="false">VLOOKUP(B2624,'Team Data'!$A$1:$E$659,4,FALSE())</f>
        <v>670</v>
      </c>
      <c r="R2624" s="0" t="n">
        <f aca="false">VLOOKUP(B2624,'Team Data'!$A$1:$E$659,5,FALSE())</f>
        <v>461</v>
      </c>
      <c r="S2624" s="0" t="n">
        <f aca="false">IF(I2624=1,(MIN(30,(C2624-D2624)))*(M2624/(M2624+N2624))*(Q2624/(Q2624+R2624)),(MAX(-30,(C2624-D2624)))*(N2624/(M2624+N2624))*(R2624/(R2624+Q2624)))</f>
        <v>-0.719300982992667</v>
      </c>
      <c r="T2624" s="0" t="n">
        <f aca="false">IF(J2624=1,(MIN(30,(D2624-C2624)))*(K2624/(K2624+L2624))*(O2624/(O2624+P2624)),(MAX(-30,(D2624-C2624)))*(L2624/(K2624+L2624))*(P2624/(P2624+O2624)))</f>
        <v>1.4855320118478</v>
      </c>
      <c r="U2624" s="7" t="n">
        <v>43100</v>
      </c>
    </row>
    <row r="2625" customFormat="false" ht="15" hidden="false" customHeight="false" outlineLevel="0" collapsed="false">
      <c r="A2625" s="0" t="s">
        <v>266</v>
      </c>
      <c r="B2625" s="0" t="s">
        <v>219</v>
      </c>
      <c r="C2625" s="0" t="n">
        <v>69</v>
      </c>
      <c r="D2625" s="0" t="n">
        <v>74</v>
      </c>
      <c r="E2625" s="0" t="n">
        <v>43</v>
      </c>
      <c r="F2625" s="0" t="n">
        <v>30</v>
      </c>
      <c r="G2625" s="0" t="n">
        <v>14</v>
      </c>
      <c r="H2625" s="0" t="n">
        <v>8</v>
      </c>
      <c r="I2625" s="0" t="n">
        <v>0</v>
      </c>
      <c r="J2625" s="0" t="n">
        <v>1</v>
      </c>
      <c r="K2625" s="0" t="n">
        <f aca="false">VLOOKUP(A2625,'Team Data'!$A$1:$E$659,2,FALSE())</f>
        <v>17</v>
      </c>
      <c r="L2625" s="0" t="n">
        <f aca="false">VLOOKUP(A2625,'Team Data'!$A$1:$E$659,3,FALSE())</f>
        <v>15</v>
      </c>
      <c r="M2625" s="0" t="n">
        <f aca="false">VLOOKUP(B2625,'Team Data'!$A$1:$E$659,2,FALSE())</f>
        <v>12</v>
      </c>
      <c r="N2625" s="0" t="n">
        <f aca="false">VLOOKUP(B2625,'Team Data'!$A$1:$E$659,3,FALSE())</f>
        <v>20</v>
      </c>
      <c r="O2625" s="0" t="n">
        <f aca="false">VLOOKUP(A2625,'Team Data'!$A$1:$E$659,4,FALSE())</f>
        <v>605</v>
      </c>
      <c r="P2625" s="0" t="n">
        <f aca="false">VLOOKUP(A2625,'Team Data'!$A$1:$E$659,5,FALSE())</f>
        <v>430</v>
      </c>
      <c r="Q2625" s="0" t="n">
        <f aca="false">VLOOKUP(B2625,'Team Data'!$A$1:$E$659,4,FALSE())</f>
        <v>657</v>
      </c>
      <c r="R2625" s="0" t="n">
        <f aca="false">VLOOKUP(B2625,'Team Data'!$A$1:$E$659,5,FALSE())</f>
        <v>413</v>
      </c>
      <c r="S2625" s="0" t="n">
        <f aca="false">IF(I2625=1,(MIN(30,(C2625-D2625)))*(M2625/(M2625+N2625))*(Q2625/(Q2625+R2625)),(MAX(-30,(C2625-D2625)))*(N2625/(M2625+N2625))*(R2625/(R2625+Q2625)))</f>
        <v>-1.20619158878505</v>
      </c>
      <c r="T2625" s="0" t="n">
        <f aca="false">IF(J2625=1,(MIN(30,(D2625-C2625)))*(K2625/(K2625+L2625))*(O2625/(O2625+P2625)),(MAX(-30,(D2625-C2625)))*(L2625/(K2625+L2625))*(P2625/(P2625+O2625)))</f>
        <v>1.55268719806763</v>
      </c>
      <c r="U2625" s="7" t="n">
        <v>43100</v>
      </c>
    </row>
    <row r="2626" customFormat="false" ht="15" hidden="false" customHeight="false" outlineLevel="0" collapsed="false">
      <c r="A2626" s="0" t="s">
        <v>100</v>
      </c>
      <c r="B2626" s="0" t="s">
        <v>138</v>
      </c>
      <c r="C2626" s="0" t="n">
        <v>61</v>
      </c>
      <c r="D2626" s="0" t="n">
        <v>66</v>
      </c>
      <c r="E2626" s="0" t="n">
        <v>38</v>
      </c>
      <c r="F2626" s="0" t="n">
        <v>42</v>
      </c>
      <c r="G2626" s="0" t="n">
        <v>15</v>
      </c>
      <c r="H2626" s="0" t="n">
        <v>9</v>
      </c>
      <c r="I2626" s="0" t="n">
        <v>0</v>
      </c>
      <c r="J2626" s="0" t="n">
        <v>1</v>
      </c>
      <c r="K2626" s="0" t="n">
        <f aca="false">VLOOKUP(A2626,'Team Data'!$A$1:$E$659,2,FALSE())</f>
        <v>18</v>
      </c>
      <c r="L2626" s="0" t="n">
        <f aca="false">VLOOKUP(A2626,'Team Data'!$A$1:$E$659,3,FALSE())</f>
        <v>15</v>
      </c>
      <c r="M2626" s="0" t="n">
        <f aca="false">VLOOKUP(B2626,'Team Data'!$A$1:$E$659,2,FALSE())</f>
        <v>23</v>
      </c>
      <c r="N2626" s="0" t="n">
        <f aca="false">VLOOKUP(B2626,'Team Data'!$A$1:$E$659,3,FALSE())</f>
        <v>11</v>
      </c>
      <c r="O2626" s="0" t="n">
        <f aca="false">VLOOKUP(A2626,'Team Data'!$A$1:$E$659,4,FALSE())</f>
        <v>621</v>
      </c>
      <c r="P2626" s="0" t="n">
        <f aca="false">VLOOKUP(A2626,'Team Data'!$A$1:$E$659,5,FALSE())</f>
        <v>469</v>
      </c>
      <c r="Q2626" s="0" t="n">
        <f aca="false">VLOOKUP(B2626,'Team Data'!$A$1:$E$659,4,FALSE())</f>
        <v>704</v>
      </c>
      <c r="R2626" s="0" t="n">
        <f aca="false">VLOOKUP(B2626,'Team Data'!$A$1:$E$659,5,FALSE())</f>
        <v>448</v>
      </c>
      <c r="S2626" s="0" t="n">
        <f aca="false">IF(I2626=1,(MIN(30,(C2626-D2626)))*(M2626/(M2626+N2626))*(Q2626/(Q2626+R2626)),(MAX(-30,(C2626-D2626)))*(N2626/(M2626+N2626))*(R2626/(R2626+Q2626)))</f>
        <v>-0.629084967320261</v>
      </c>
      <c r="T2626" s="0" t="n">
        <f aca="false">IF(J2626=1,(MIN(30,(D2626-C2626)))*(K2626/(K2626+L2626))*(O2626/(O2626+P2626)),(MAX(-30,(D2626-C2626)))*(L2626/(K2626+L2626))*(P2626/(P2626+O2626)))</f>
        <v>1.55379482902419</v>
      </c>
      <c r="U2626" s="7" t="n">
        <v>43100</v>
      </c>
    </row>
    <row r="2627" customFormat="false" ht="15" hidden="false" customHeight="false" outlineLevel="0" collapsed="false">
      <c r="A2627" s="0" t="s">
        <v>326</v>
      </c>
      <c r="B2627" s="0" t="s">
        <v>223</v>
      </c>
      <c r="C2627" s="0" t="n">
        <v>66</v>
      </c>
      <c r="D2627" s="0" t="n">
        <v>64</v>
      </c>
      <c r="E2627" s="0" t="n">
        <v>26</v>
      </c>
      <c r="F2627" s="0" t="n">
        <v>31</v>
      </c>
      <c r="G2627" s="0" t="n">
        <v>12</v>
      </c>
      <c r="H2627" s="0" t="n">
        <v>9</v>
      </c>
      <c r="I2627" s="0" t="n">
        <v>1</v>
      </c>
      <c r="J2627" s="0" t="n">
        <v>0</v>
      </c>
      <c r="K2627" s="0" t="n">
        <f aca="false">VLOOKUP(A2627,'Team Data'!$A$1:$E$659,2,FALSE())</f>
        <v>23</v>
      </c>
      <c r="L2627" s="0" t="n">
        <f aca="false">VLOOKUP(A2627,'Team Data'!$A$1:$E$659,3,FALSE())</f>
        <v>12</v>
      </c>
      <c r="M2627" s="0" t="n">
        <f aca="false">VLOOKUP(B2627,'Team Data'!$A$1:$E$659,2,FALSE())</f>
        <v>16</v>
      </c>
      <c r="N2627" s="0" t="n">
        <f aca="false">VLOOKUP(B2627,'Team Data'!$A$1:$E$659,3,FALSE())</f>
        <v>16</v>
      </c>
      <c r="O2627" s="0" t="n">
        <f aca="false">VLOOKUP(A2627,'Team Data'!$A$1:$E$659,4,FALSE())</f>
        <v>668</v>
      </c>
      <c r="P2627" s="0" t="n">
        <f aca="false">VLOOKUP(A2627,'Team Data'!$A$1:$E$659,5,FALSE())</f>
        <v>500</v>
      </c>
      <c r="Q2627" s="0" t="n">
        <f aca="false">VLOOKUP(B2627,'Team Data'!$A$1:$E$659,4,FALSE())</f>
        <v>583</v>
      </c>
      <c r="R2627" s="0" t="n">
        <f aca="false">VLOOKUP(B2627,'Team Data'!$A$1:$E$659,5,FALSE())</f>
        <v>479</v>
      </c>
      <c r="S2627" s="0" t="n">
        <f aca="false">IF(I2627=1,(MIN(30,(C2627-D2627)))*(M2627/(M2627+N2627))*(Q2627/(Q2627+R2627)),(MAX(-30,(C2627-D2627)))*(N2627/(M2627+N2627))*(R2627/(R2627+Q2627)))</f>
        <v>0.548964218455744</v>
      </c>
      <c r="T2627" s="0" t="n">
        <f aca="false">IF(J2627=1,(MIN(30,(D2627-C2627)))*(K2627/(K2627+L2627))*(O2627/(O2627+P2627)),(MAX(-30,(D2627-C2627)))*(L2627/(K2627+L2627))*(P2627/(P2627+O2627)))</f>
        <v>-0.293542074363992</v>
      </c>
      <c r="U2627" s="7" t="n">
        <v>43100</v>
      </c>
    </row>
    <row r="2628" customFormat="false" ht="15" hidden="false" customHeight="false" outlineLevel="0" collapsed="false">
      <c r="A2628" s="0" t="s">
        <v>336</v>
      </c>
      <c r="B2628" s="0" t="s">
        <v>285</v>
      </c>
      <c r="C2628" s="0" t="n">
        <v>56</v>
      </c>
      <c r="D2628" s="0" t="n">
        <v>68</v>
      </c>
      <c r="E2628" s="0" t="n">
        <v>26</v>
      </c>
      <c r="F2628" s="0" t="n">
        <v>39</v>
      </c>
      <c r="G2628" s="0" t="n">
        <v>12</v>
      </c>
      <c r="H2628" s="0" t="n">
        <v>15</v>
      </c>
      <c r="I2628" s="0" t="n">
        <v>0</v>
      </c>
      <c r="J2628" s="0" t="n">
        <v>1</v>
      </c>
      <c r="K2628" s="0" t="n">
        <f aca="false">VLOOKUP(A2628,'Team Data'!$A$1:$E$659,2,FALSE())</f>
        <v>20</v>
      </c>
      <c r="L2628" s="0" t="n">
        <f aca="false">VLOOKUP(A2628,'Team Data'!$A$1:$E$659,3,FALSE())</f>
        <v>11</v>
      </c>
      <c r="M2628" s="0" t="n">
        <f aca="false">VLOOKUP(B2628,'Team Data'!$A$1:$E$659,2,FALSE())</f>
        <v>23</v>
      </c>
      <c r="N2628" s="0" t="n">
        <f aca="false">VLOOKUP(B2628,'Team Data'!$A$1:$E$659,3,FALSE())</f>
        <v>14</v>
      </c>
      <c r="O2628" s="0" t="n">
        <f aca="false">VLOOKUP(A2628,'Team Data'!$A$1:$E$659,4,FALSE())</f>
        <v>573</v>
      </c>
      <c r="P2628" s="0" t="n">
        <f aca="false">VLOOKUP(A2628,'Team Data'!$A$1:$E$659,5,FALSE())</f>
        <v>467</v>
      </c>
      <c r="Q2628" s="0" t="n">
        <f aca="false">VLOOKUP(B2628,'Team Data'!$A$1:$E$659,4,FALSE())</f>
        <v>752</v>
      </c>
      <c r="R2628" s="0" t="n">
        <f aca="false">VLOOKUP(B2628,'Team Data'!$A$1:$E$659,5,FALSE())</f>
        <v>485</v>
      </c>
      <c r="S2628" s="0" t="n">
        <f aca="false">IF(I2628=1,(MIN(30,(C2628-D2628)))*(M2628/(M2628+N2628))*(Q2628/(Q2628+R2628)),(MAX(-30,(C2628-D2628)))*(N2628/(M2628+N2628))*(R2628/(R2628+Q2628)))</f>
        <v>-1.78024427013918</v>
      </c>
      <c r="T2628" s="0" t="n">
        <f aca="false">IF(J2628=1,(MIN(30,(D2628-C2628)))*(K2628/(K2628+L2628))*(O2628/(O2628+P2628)),(MAX(-30,(D2628-C2628)))*(L2628/(K2628+L2628))*(P2628/(P2628+O2628)))</f>
        <v>4.26550868486352</v>
      </c>
      <c r="U2628" s="7" t="n">
        <v>43100</v>
      </c>
    </row>
    <row r="2629" customFormat="false" ht="15" hidden="false" customHeight="false" outlineLevel="0" collapsed="false">
      <c r="A2629" s="0" t="s">
        <v>339</v>
      </c>
      <c r="B2629" s="0" t="s">
        <v>310</v>
      </c>
      <c r="C2629" s="0" t="n">
        <v>53</v>
      </c>
      <c r="D2629" s="0" t="n">
        <v>74</v>
      </c>
      <c r="E2629" s="0" t="n">
        <v>38</v>
      </c>
      <c r="F2629" s="0" t="n">
        <v>43</v>
      </c>
      <c r="G2629" s="0" t="n">
        <v>12</v>
      </c>
      <c r="H2629" s="0" t="n">
        <v>15</v>
      </c>
      <c r="I2629" s="0" t="n">
        <v>0</v>
      </c>
      <c r="J2629" s="0" t="n">
        <v>1</v>
      </c>
      <c r="K2629" s="0" t="n">
        <f aca="false">VLOOKUP(A2629,'Team Data'!$A$1:$E$659,2,FALSE())</f>
        <v>21</v>
      </c>
      <c r="L2629" s="0" t="n">
        <f aca="false">VLOOKUP(A2629,'Team Data'!$A$1:$E$659,3,FALSE())</f>
        <v>11</v>
      </c>
      <c r="M2629" s="0" t="n">
        <f aca="false">VLOOKUP(B2629,'Team Data'!$A$1:$E$659,2,FALSE())</f>
        <v>21</v>
      </c>
      <c r="N2629" s="0" t="n">
        <f aca="false">VLOOKUP(B2629,'Team Data'!$A$1:$E$659,3,FALSE())</f>
        <v>12</v>
      </c>
      <c r="O2629" s="0" t="n">
        <f aca="false">VLOOKUP(A2629,'Team Data'!$A$1:$E$659,4,FALSE())</f>
        <v>616</v>
      </c>
      <c r="P2629" s="0" t="n">
        <f aca="false">VLOOKUP(A2629,'Team Data'!$A$1:$E$659,5,FALSE())</f>
        <v>448</v>
      </c>
      <c r="Q2629" s="0" t="n">
        <f aca="false">VLOOKUP(B2629,'Team Data'!$A$1:$E$659,4,FALSE())</f>
        <v>636</v>
      </c>
      <c r="R2629" s="0" t="n">
        <f aca="false">VLOOKUP(B2629,'Team Data'!$A$1:$E$659,5,FALSE())</f>
        <v>474</v>
      </c>
      <c r="S2629" s="0" t="n">
        <f aca="false">IF(I2629=1,(MIN(30,(C2629-D2629)))*(M2629/(M2629+N2629))*(Q2629/(Q2629+R2629)),(MAX(-30,(C2629-D2629)))*(N2629/(M2629+N2629))*(R2629/(R2629+Q2629)))</f>
        <v>-3.26093366093366</v>
      </c>
      <c r="T2629" s="0" t="n">
        <f aca="false">IF(J2629=1,(MIN(30,(D2629-C2629)))*(K2629/(K2629+L2629))*(O2629/(O2629+P2629)),(MAX(-30,(D2629-C2629)))*(L2629/(K2629+L2629))*(P2629/(P2629+O2629)))</f>
        <v>7.97861842105263</v>
      </c>
      <c r="U2629" s="7" t="n">
        <v>43101</v>
      </c>
    </row>
    <row r="2630" customFormat="false" ht="15" hidden="false" customHeight="false" outlineLevel="0" collapsed="false">
      <c r="A2630" s="0" t="s">
        <v>271</v>
      </c>
      <c r="B2630" s="0" t="s">
        <v>247</v>
      </c>
      <c r="C2630" s="0" t="n">
        <v>39</v>
      </c>
      <c r="D2630" s="0" t="n">
        <v>79</v>
      </c>
      <c r="E2630" s="0" t="n">
        <v>28</v>
      </c>
      <c r="F2630" s="0" t="n">
        <v>44</v>
      </c>
      <c r="G2630" s="0" t="n">
        <v>21</v>
      </c>
      <c r="H2630" s="0" t="n">
        <v>13</v>
      </c>
      <c r="I2630" s="0" t="n">
        <v>0</v>
      </c>
      <c r="J2630" s="0" t="n">
        <v>1</v>
      </c>
      <c r="K2630" s="0" t="n">
        <f aca="false">VLOOKUP(A2630,'Team Data'!$A$1:$E$659,2,FALSE())</f>
        <v>10</v>
      </c>
      <c r="L2630" s="0" t="n">
        <f aca="false">VLOOKUP(A2630,'Team Data'!$A$1:$E$659,3,FALSE())</f>
        <v>22</v>
      </c>
      <c r="M2630" s="0" t="n">
        <f aca="false">VLOOKUP(B2630,'Team Data'!$A$1:$E$659,2,FALSE())</f>
        <v>17</v>
      </c>
      <c r="N2630" s="0" t="n">
        <f aca="false">VLOOKUP(B2630,'Team Data'!$A$1:$E$659,3,FALSE())</f>
        <v>16</v>
      </c>
      <c r="O2630" s="0" t="n">
        <f aca="false">VLOOKUP(A2630,'Team Data'!$A$1:$E$659,4,FALSE())</f>
        <v>525</v>
      </c>
      <c r="P2630" s="0" t="n">
        <f aca="false">VLOOKUP(A2630,'Team Data'!$A$1:$E$659,5,FALSE())</f>
        <v>506</v>
      </c>
      <c r="Q2630" s="0" t="n">
        <f aca="false">VLOOKUP(B2630,'Team Data'!$A$1:$E$659,4,FALSE())</f>
        <v>613</v>
      </c>
      <c r="R2630" s="0" t="n">
        <f aca="false">VLOOKUP(B2630,'Team Data'!$A$1:$E$659,5,FALSE())</f>
        <v>464</v>
      </c>
      <c r="S2630" s="0" t="n">
        <f aca="false">IF(I2630=1,(MIN(30,(C2630-D2630)))*(M2630/(M2630+N2630))*(Q2630/(Q2630+R2630)),(MAX(-30,(C2630-D2630)))*(N2630/(M2630+N2630))*(R2630/(R2630+Q2630)))</f>
        <v>-6.26656537520047</v>
      </c>
      <c r="T2630" s="0" t="n">
        <f aca="false">IF(J2630=1,(MIN(30,(D2630-C2630)))*(K2630/(K2630+L2630))*(O2630/(O2630+P2630)),(MAX(-30,(D2630-C2630)))*(L2630/(K2630+L2630))*(P2630/(P2630+O2630)))</f>
        <v>4.77388457807953</v>
      </c>
      <c r="U2630" s="7" t="n">
        <v>43101</v>
      </c>
    </row>
    <row r="2631" customFormat="false" ht="15" hidden="false" customHeight="false" outlineLevel="0" collapsed="false">
      <c r="A2631" s="0" t="s">
        <v>340</v>
      </c>
      <c r="B2631" s="0" t="s">
        <v>320</v>
      </c>
      <c r="C2631" s="0" t="n">
        <v>71</v>
      </c>
      <c r="D2631" s="0" t="n">
        <v>89</v>
      </c>
      <c r="E2631" s="0" t="n">
        <v>30</v>
      </c>
      <c r="F2631" s="0" t="n">
        <v>40</v>
      </c>
      <c r="G2631" s="0" t="n">
        <v>17</v>
      </c>
      <c r="H2631" s="0" t="n">
        <v>11</v>
      </c>
      <c r="I2631" s="0" t="n">
        <v>0</v>
      </c>
      <c r="J2631" s="0" t="n">
        <v>1</v>
      </c>
      <c r="K2631" s="0" t="n">
        <f aca="false">VLOOKUP(A2631,'Team Data'!$A$1:$E$659,2,FALSE())</f>
        <v>12</v>
      </c>
      <c r="L2631" s="0" t="n">
        <f aca="false">VLOOKUP(A2631,'Team Data'!$A$1:$E$659,3,FALSE())</f>
        <v>19</v>
      </c>
      <c r="M2631" s="0" t="n">
        <f aca="false">VLOOKUP(B2631,'Team Data'!$A$1:$E$659,2,FALSE())</f>
        <v>24</v>
      </c>
      <c r="N2631" s="0" t="n">
        <f aca="false">VLOOKUP(B2631,'Team Data'!$A$1:$E$659,3,FALSE())</f>
        <v>12</v>
      </c>
      <c r="O2631" s="0" t="n">
        <f aca="false">VLOOKUP(A2631,'Team Data'!$A$1:$E$659,4,FALSE())</f>
        <v>595</v>
      </c>
      <c r="P2631" s="0" t="n">
        <f aca="false">VLOOKUP(A2631,'Team Data'!$A$1:$E$659,5,FALSE())</f>
        <v>435</v>
      </c>
      <c r="Q2631" s="0" t="n">
        <f aca="false">VLOOKUP(B2631,'Team Data'!$A$1:$E$659,4,FALSE())</f>
        <v>677</v>
      </c>
      <c r="R2631" s="0" t="n">
        <f aca="false">VLOOKUP(B2631,'Team Data'!$A$1:$E$659,5,FALSE())</f>
        <v>508</v>
      </c>
      <c r="S2631" s="0" t="n">
        <f aca="false">IF(I2631=1,(MIN(30,(C2631-D2631)))*(M2631/(M2631+N2631))*(Q2631/(Q2631+R2631)),(MAX(-30,(C2631-D2631)))*(N2631/(M2631+N2631))*(R2631/(R2631+Q2631)))</f>
        <v>-2.57215189873418</v>
      </c>
      <c r="T2631" s="0" t="n">
        <f aca="false">IF(J2631=1,(MIN(30,(D2631-C2631)))*(K2631/(K2631+L2631))*(O2631/(O2631+P2631)),(MAX(-30,(D2631-C2631)))*(L2631/(K2631+L2631))*(P2631/(P2631+O2631)))</f>
        <v>4.02505480739117</v>
      </c>
      <c r="U2631" s="7" t="n">
        <v>43101</v>
      </c>
    </row>
    <row r="2632" customFormat="false" ht="15" hidden="false" customHeight="false" outlineLevel="0" collapsed="false">
      <c r="A2632" s="0" t="s">
        <v>59</v>
      </c>
      <c r="B2632" s="0" t="s">
        <v>222</v>
      </c>
      <c r="C2632" s="0" t="n">
        <v>62</v>
      </c>
      <c r="D2632" s="0" t="n">
        <v>77</v>
      </c>
      <c r="E2632" s="0" t="n">
        <v>32</v>
      </c>
      <c r="F2632" s="0" t="n">
        <v>30</v>
      </c>
      <c r="G2632" s="0" t="n">
        <v>20</v>
      </c>
      <c r="H2632" s="0" t="n">
        <v>17</v>
      </c>
      <c r="I2632" s="0" t="n">
        <v>0</v>
      </c>
      <c r="J2632" s="0" t="n">
        <v>1</v>
      </c>
      <c r="K2632" s="0" t="n">
        <f aca="false">VLOOKUP(A2632,'Team Data'!$A$1:$E$659,2,FALSE())</f>
        <v>17</v>
      </c>
      <c r="L2632" s="0" t="n">
        <f aca="false">VLOOKUP(A2632,'Team Data'!$A$1:$E$659,3,FALSE())</f>
        <v>15</v>
      </c>
      <c r="M2632" s="0" t="n">
        <f aca="false">VLOOKUP(B2632,'Team Data'!$A$1:$E$659,2,FALSE())</f>
        <v>23</v>
      </c>
      <c r="N2632" s="0" t="n">
        <f aca="false">VLOOKUP(B2632,'Team Data'!$A$1:$E$659,3,FALSE())</f>
        <v>13</v>
      </c>
      <c r="O2632" s="0" t="n">
        <f aca="false">VLOOKUP(A2632,'Team Data'!$A$1:$E$659,4,FALSE())</f>
        <v>627</v>
      </c>
      <c r="P2632" s="0" t="n">
        <f aca="false">VLOOKUP(A2632,'Team Data'!$A$1:$E$659,5,FALSE())</f>
        <v>441</v>
      </c>
      <c r="Q2632" s="0" t="n">
        <f aca="false">VLOOKUP(B2632,'Team Data'!$A$1:$E$659,4,FALSE())</f>
        <v>646</v>
      </c>
      <c r="R2632" s="0" t="n">
        <f aca="false">VLOOKUP(B2632,'Team Data'!$A$1:$E$659,5,FALSE())</f>
        <v>534</v>
      </c>
      <c r="S2632" s="0" t="n">
        <f aca="false">IF(I2632=1,(MIN(30,(C2632-D2632)))*(M2632/(M2632+N2632))*(Q2632/(Q2632+R2632)),(MAX(-30,(C2632-D2632)))*(N2632/(M2632+N2632))*(R2632/(R2632+Q2632)))</f>
        <v>-2.45127118644068</v>
      </c>
      <c r="T2632" s="0" t="n">
        <f aca="false">IF(J2632=1,(MIN(30,(D2632-C2632)))*(K2632/(K2632+L2632))*(O2632/(O2632+P2632)),(MAX(-30,(D2632-C2632)))*(L2632/(K2632+L2632))*(P2632/(P2632+O2632)))</f>
        <v>4.67828300561798</v>
      </c>
      <c r="U2632" s="7" t="n">
        <v>43101</v>
      </c>
    </row>
    <row r="2633" customFormat="false" ht="15" hidden="false" customHeight="false" outlineLevel="0" collapsed="false">
      <c r="A2633" s="0" t="s">
        <v>356</v>
      </c>
      <c r="B2633" s="0" t="s">
        <v>56</v>
      </c>
      <c r="C2633" s="0" t="n">
        <v>80</v>
      </c>
      <c r="D2633" s="0" t="n">
        <v>77</v>
      </c>
      <c r="E2633" s="0" t="n">
        <v>34</v>
      </c>
      <c r="F2633" s="0" t="n">
        <v>24</v>
      </c>
      <c r="G2633" s="0" t="n">
        <v>16</v>
      </c>
      <c r="H2633" s="0" t="n">
        <v>10</v>
      </c>
      <c r="I2633" s="0" t="n">
        <v>1</v>
      </c>
      <c r="J2633" s="0" t="n">
        <v>0</v>
      </c>
      <c r="K2633" s="0" t="n">
        <f aca="false">VLOOKUP(A2633,'Team Data'!$A$1:$E$659,2,FALSE())</f>
        <v>8</v>
      </c>
      <c r="L2633" s="0" t="n">
        <f aca="false">VLOOKUP(A2633,'Team Data'!$A$1:$E$659,3,FALSE())</f>
        <v>24</v>
      </c>
      <c r="M2633" s="0" t="n">
        <f aca="false">VLOOKUP(B2633,'Team Data'!$A$1:$E$659,2,FALSE())</f>
        <v>12</v>
      </c>
      <c r="N2633" s="0" t="n">
        <f aca="false">VLOOKUP(B2633,'Team Data'!$A$1:$E$659,3,FALSE())</f>
        <v>23</v>
      </c>
      <c r="O2633" s="0" t="n">
        <f aca="false">VLOOKUP(A2633,'Team Data'!$A$1:$E$659,4,FALSE())</f>
        <v>505</v>
      </c>
      <c r="P2633" s="0" t="n">
        <f aca="false">VLOOKUP(A2633,'Team Data'!$A$1:$E$659,5,FALSE())</f>
        <v>499</v>
      </c>
      <c r="Q2633" s="0" t="n">
        <f aca="false">VLOOKUP(B2633,'Team Data'!$A$1:$E$659,4,FALSE())</f>
        <v>562</v>
      </c>
      <c r="R2633" s="0" t="n">
        <f aca="false">VLOOKUP(B2633,'Team Data'!$A$1:$E$659,5,FALSE())</f>
        <v>557</v>
      </c>
      <c r="S2633" s="0" t="n">
        <f aca="false">IF(I2633=1,(MIN(30,(C2633-D2633)))*(M2633/(M2633+N2633))*(Q2633/(Q2633+R2633)),(MAX(-30,(C2633-D2633)))*(N2633/(M2633+N2633))*(R2633/(R2633+Q2633)))</f>
        <v>0.516583684412103</v>
      </c>
      <c r="T2633" s="0" t="n">
        <f aca="false">IF(J2633=1,(MIN(30,(D2633-C2633)))*(K2633/(K2633+L2633))*(O2633/(O2633+P2633)),(MAX(-30,(D2633-C2633)))*(L2633/(K2633+L2633))*(P2633/(P2633+O2633)))</f>
        <v>-1.11827689243028</v>
      </c>
      <c r="U2633" s="7" t="n">
        <v>43101</v>
      </c>
    </row>
    <row r="2634" customFormat="false" ht="15" hidden="false" customHeight="false" outlineLevel="0" collapsed="false">
      <c r="A2634" s="0" t="s">
        <v>609</v>
      </c>
      <c r="B2634" s="0" t="s">
        <v>283</v>
      </c>
      <c r="C2634" s="0" t="n">
        <v>88</v>
      </c>
      <c r="D2634" s="0" t="n">
        <v>94</v>
      </c>
      <c r="E2634" s="0" t="n">
        <v>29</v>
      </c>
      <c r="F2634" s="0" t="n">
        <v>39</v>
      </c>
      <c r="G2634" s="0" t="n">
        <v>12</v>
      </c>
      <c r="H2634" s="0" t="n">
        <v>14</v>
      </c>
      <c r="I2634" s="0" t="n">
        <v>0</v>
      </c>
      <c r="J2634" s="0" t="n">
        <v>1</v>
      </c>
      <c r="K2634" s="0" t="n">
        <f aca="false">VLOOKUP(A2634,'Team Data'!$A$1:$E$659,2,FALSE())</f>
        <v>0</v>
      </c>
      <c r="L2634" s="0" t="n">
        <f aca="false">VLOOKUP(A2634,'Team Data'!$A$1:$E$659,3,FALSE())</f>
        <v>4</v>
      </c>
      <c r="M2634" s="0" t="n">
        <f aca="false">VLOOKUP(B2634,'Team Data'!$A$1:$E$659,2,FALSE())</f>
        <v>12</v>
      </c>
      <c r="N2634" s="0" t="n">
        <f aca="false">VLOOKUP(B2634,'Team Data'!$A$1:$E$659,3,FALSE())</f>
        <v>20</v>
      </c>
      <c r="O2634" s="0" t="n">
        <f aca="false">VLOOKUP(A2634,'Team Data'!$A$1:$E$659,4,FALSE())</f>
        <v>55</v>
      </c>
      <c r="P2634" s="0" t="n">
        <f aca="false">VLOOKUP(A2634,'Team Data'!$A$1:$E$659,5,FALSE())</f>
        <v>75</v>
      </c>
      <c r="Q2634" s="0" t="n">
        <f aca="false">VLOOKUP(B2634,'Team Data'!$A$1:$E$659,4,FALSE())</f>
        <v>427</v>
      </c>
      <c r="R2634" s="0" t="n">
        <f aca="false">VLOOKUP(B2634,'Team Data'!$A$1:$E$659,5,FALSE())</f>
        <v>489</v>
      </c>
      <c r="S2634" s="0" t="n">
        <f aca="false">IF(I2634=1,(MIN(30,(C2634-D2634)))*(M2634/(M2634+N2634))*(Q2634/(Q2634+R2634)),(MAX(-30,(C2634-D2634)))*(N2634/(M2634+N2634))*(R2634/(R2634+Q2634)))</f>
        <v>-2.00191048034935</v>
      </c>
      <c r="T2634" s="0" t="n">
        <f aca="false">IF(J2634=1,(MIN(30,(D2634-C2634)))*(K2634/(K2634+L2634))*(O2634/(O2634+P2634)),(MAX(-30,(D2634-C2634)))*(L2634/(K2634+L2634))*(P2634/(P2634+O2634)))</f>
        <v>0</v>
      </c>
      <c r="U2634" s="7" t="n">
        <v>43101</v>
      </c>
    </row>
    <row r="2635" customFormat="false" ht="15" hidden="false" customHeight="false" outlineLevel="0" collapsed="false">
      <c r="A2635" s="0" t="s">
        <v>237</v>
      </c>
      <c r="B2635" s="0" t="s">
        <v>264</v>
      </c>
      <c r="C2635" s="0" t="n">
        <v>71</v>
      </c>
      <c r="D2635" s="0" t="n">
        <v>70</v>
      </c>
      <c r="E2635" s="0" t="n">
        <v>32</v>
      </c>
      <c r="F2635" s="0" t="n">
        <v>21</v>
      </c>
      <c r="G2635" s="0" t="n">
        <v>17</v>
      </c>
      <c r="H2635" s="0" t="n">
        <v>17</v>
      </c>
      <c r="I2635" s="0" t="n">
        <v>1</v>
      </c>
      <c r="J2635" s="0" t="n">
        <v>0</v>
      </c>
      <c r="K2635" s="0" t="n">
        <f aca="false">VLOOKUP(A2635,'Team Data'!$A$1:$E$659,2,FALSE())</f>
        <v>12</v>
      </c>
      <c r="L2635" s="0" t="n">
        <f aca="false">VLOOKUP(A2635,'Team Data'!$A$1:$E$659,3,FALSE())</f>
        <v>21</v>
      </c>
      <c r="M2635" s="0" t="n">
        <f aca="false">VLOOKUP(B2635,'Team Data'!$A$1:$E$659,2,FALSE())</f>
        <v>8</v>
      </c>
      <c r="N2635" s="0" t="n">
        <f aca="false">VLOOKUP(B2635,'Team Data'!$A$1:$E$659,3,FALSE())</f>
        <v>24</v>
      </c>
      <c r="O2635" s="0" t="n">
        <f aca="false">VLOOKUP(A2635,'Team Data'!$A$1:$E$659,4,FALSE())</f>
        <v>483</v>
      </c>
      <c r="P2635" s="0" t="n">
        <f aca="false">VLOOKUP(A2635,'Team Data'!$A$1:$E$659,5,FALSE())</f>
        <v>570</v>
      </c>
      <c r="Q2635" s="0" t="n">
        <f aca="false">VLOOKUP(B2635,'Team Data'!$A$1:$E$659,4,FALSE())</f>
        <v>541</v>
      </c>
      <c r="R2635" s="0" t="n">
        <f aca="false">VLOOKUP(B2635,'Team Data'!$A$1:$E$659,5,FALSE())</f>
        <v>503</v>
      </c>
      <c r="S2635" s="0" t="n">
        <f aca="false">IF(I2635=1,(MIN(30,(C2635-D2635)))*(M2635/(M2635+N2635))*(Q2635/(Q2635+R2635)),(MAX(-30,(C2635-D2635)))*(N2635/(M2635+N2635))*(R2635/(R2635+Q2635)))</f>
        <v>0.129549808429119</v>
      </c>
      <c r="T2635" s="0" t="n">
        <f aca="false">IF(J2635=1,(MIN(30,(D2635-C2635)))*(K2635/(K2635+L2635))*(O2635/(O2635+P2635)),(MAX(-30,(D2635-C2635)))*(L2635/(K2635+L2635))*(P2635/(P2635+O2635)))</f>
        <v>-0.344470344470344</v>
      </c>
      <c r="U2635" s="7" t="n">
        <v>43101</v>
      </c>
    </row>
    <row r="2636" customFormat="false" ht="15" hidden="false" customHeight="false" outlineLevel="0" collapsed="false">
      <c r="A2636" s="0" t="s">
        <v>10</v>
      </c>
      <c r="B2636" s="0" t="s">
        <v>105</v>
      </c>
      <c r="C2636" s="0" t="n">
        <v>71</v>
      </c>
      <c r="D2636" s="0" t="n">
        <v>64</v>
      </c>
      <c r="E2636" s="0" t="n">
        <v>42</v>
      </c>
      <c r="F2636" s="0" t="n">
        <v>37</v>
      </c>
      <c r="G2636" s="0" t="n">
        <v>25</v>
      </c>
      <c r="H2636" s="0" t="n">
        <v>16</v>
      </c>
      <c r="I2636" s="0" t="n">
        <v>1</v>
      </c>
      <c r="J2636" s="0" t="n">
        <v>0</v>
      </c>
      <c r="K2636" s="0" t="n">
        <f aca="false">VLOOKUP(A2636,'Team Data'!$A$1:$E$659,2,FALSE())</f>
        <v>3</v>
      </c>
      <c r="L2636" s="0" t="n">
        <f aca="false">VLOOKUP(A2636,'Team Data'!$A$1:$E$659,3,FALSE())</f>
        <v>28</v>
      </c>
      <c r="M2636" s="0" t="n">
        <f aca="false">VLOOKUP(B2636,'Team Data'!$A$1:$E$659,2,FALSE())</f>
        <v>17</v>
      </c>
      <c r="N2636" s="0" t="n">
        <f aca="false">VLOOKUP(B2636,'Team Data'!$A$1:$E$659,3,FALSE())</f>
        <v>14</v>
      </c>
      <c r="O2636" s="0" t="n">
        <f aca="false">VLOOKUP(A2636,'Team Data'!$A$1:$E$659,4,FALSE())</f>
        <v>453</v>
      </c>
      <c r="P2636" s="0" t="n">
        <f aca="false">VLOOKUP(A2636,'Team Data'!$A$1:$E$659,5,FALSE())</f>
        <v>567</v>
      </c>
      <c r="Q2636" s="0" t="n">
        <f aca="false">VLOOKUP(B2636,'Team Data'!$A$1:$E$659,4,FALSE())</f>
        <v>412</v>
      </c>
      <c r="R2636" s="0" t="n">
        <f aca="false">VLOOKUP(B2636,'Team Data'!$A$1:$E$659,5,FALSE())</f>
        <v>578</v>
      </c>
      <c r="S2636" s="0" t="n">
        <f aca="false">IF(I2636=1,(MIN(30,(C2636-D2636)))*(M2636/(M2636+N2636))*(Q2636/(Q2636+R2636)),(MAX(-30,(C2636-D2636)))*(N2636/(M2636+N2636))*(R2636/(R2636+Q2636)))</f>
        <v>1.59752362333008</v>
      </c>
      <c r="T2636" s="0" t="n">
        <f aca="false">IF(J2636=1,(MIN(30,(D2636-C2636)))*(K2636/(K2636+L2636))*(O2636/(O2636+P2636)),(MAX(-30,(D2636-C2636)))*(L2636/(K2636+L2636))*(P2636/(P2636+O2636)))</f>
        <v>-3.5146110056926</v>
      </c>
      <c r="U2636" s="7" t="n">
        <v>43101</v>
      </c>
    </row>
    <row r="2637" customFormat="false" ht="15" hidden="false" customHeight="false" outlineLevel="0" collapsed="false">
      <c r="A2637" s="0" t="s">
        <v>342</v>
      </c>
      <c r="B2637" s="0" t="s">
        <v>135</v>
      </c>
      <c r="C2637" s="0" t="n">
        <v>77</v>
      </c>
      <c r="D2637" s="0" t="n">
        <v>69</v>
      </c>
      <c r="E2637" s="0" t="n">
        <v>38</v>
      </c>
      <c r="F2637" s="0" t="n">
        <v>27</v>
      </c>
      <c r="G2637" s="0" t="n">
        <v>18</v>
      </c>
      <c r="H2637" s="0" t="n">
        <v>15</v>
      </c>
      <c r="I2637" s="0" t="n">
        <v>1</v>
      </c>
      <c r="J2637" s="0" t="n">
        <v>0</v>
      </c>
      <c r="K2637" s="0" t="n">
        <f aca="false">VLOOKUP(A2637,'Team Data'!$A$1:$E$659,2,FALSE())</f>
        <v>26</v>
      </c>
      <c r="L2637" s="0" t="n">
        <f aca="false">VLOOKUP(A2637,'Team Data'!$A$1:$E$659,3,FALSE())</f>
        <v>10</v>
      </c>
      <c r="M2637" s="0" t="n">
        <f aca="false">VLOOKUP(B2637,'Team Data'!$A$1:$E$659,2,FALSE())</f>
        <v>25</v>
      </c>
      <c r="N2637" s="0" t="n">
        <f aca="false">VLOOKUP(B2637,'Team Data'!$A$1:$E$659,3,FALSE())</f>
        <v>12</v>
      </c>
      <c r="O2637" s="0" t="n">
        <f aca="false">VLOOKUP(A2637,'Team Data'!$A$1:$E$659,4,FALSE())</f>
        <v>708</v>
      </c>
      <c r="P2637" s="0" t="n">
        <f aca="false">VLOOKUP(A2637,'Team Data'!$A$1:$E$659,5,FALSE())</f>
        <v>504</v>
      </c>
      <c r="Q2637" s="0" t="n">
        <f aca="false">VLOOKUP(B2637,'Team Data'!$A$1:$E$659,4,FALSE())</f>
        <v>699</v>
      </c>
      <c r="R2637" s="0" t="n">
        <f aca="false">VLOOKUP(B2637,'Team Data'!$A$1:$E$659,5,FALSE())</f>
        <v>540</v>
      </c>
      <c r="S2637" s="0" t="n">
        <f aca="false">IF(I2637=1,(MIN(30,(C2637-D2637)))*(M2637/(M2637+N2637))*(Q2637/(Q2637+R2637)),(MAX(-30,(C2637-D2637)))*(N2637/(M2637+N2637))*(R2637/(R2637+Q2637)))</f>
        <v>3.04953864275898</v>
      </c>
      <c r="T2637" s="0" t="n">
        <f aca="false">IF(J2637=1,(MIN(30,(D2637-C2637)))*(K2637/(K2637+L2637))*(O2637/(O2637+P2637)),(MAX(-30,(D2637-C2637)))*(L2637/(K2637+L2637))*(P2637/(P2637+O2637)))</f>
        <v>-0.924092409240924</v>
      </c>
      <c r="U2637" s="7" t="n">
        <v>43101</v>
      </c>
    </row>
    <row r="2638" customFormat="false" ht="15" hidden="false" customHeight="false" outlineLevel="0" collapsed="false">
      <c r="A2638" s="0" t="s">
        <v>19</v>
      </c>
      <c r="B2638" s="0" t="s">
        <v>175</v>
      </c>
      <c r="C2638" s="0" t="n">
        <v>80</v>
      </c>
      <c r="D2638" s="0" t="n">
        <v>71</v>
      </c>
      <c r="E2638" s="0" t="n">
        <v>34</v>
      </c>
      <c r="F2638" s="0" t="n">
        <v>40</v>
      </c>
      <c r="G2638" s="0" t="n">
        <v>17</v>
      </c>
      <c r="H2638" s="0" t="n">
        <v>15</v>
      </c>
      <c r="I2638" s="0" t="n">
        <v>1</v>
      </c>
      <c r="J2638" s="0" t="n">
        <v>0</v>
      </c>
      <c r="K2638" s="0" t="n">
        <f aca="false">VLOOKUP(A2638,'Team Data'!$A$1:$E$659,2,FALSE())</f>
        <v>14</v>
      </c>
      <c r="L2638" s="0" t="n">
        <f aca="false">VLOOKUP(A2638,'Team Data'!$A$1:$E$659,3,FALSE())</f>
        <v>21</v>
      </c>
      <c r="M2638" s="0" t="n">
        <f aca="false">VLOOKUP(B2638,'Team Data'!$A$1:$E$659,2,FALSE())</f>
        <v>4</v>
      </c>
      <c r="N2638" s="0" t="n">
        <f aca="false">VLOOKUP(B2638,'Team Data'!$A$1:$E$659,3,FALSE())</f>
        <v>28</v>
      </c>
      <c r="O2638" s="0" t="n">
        <f aca="false">VLOOKUP(A2638,'Team Data'!$A$1:$E$659,4,FALSE())</f>
        <v>471</v>
      </c>
      <c r="P2638" s="0" t="n">
        <f aca="false">VLOOKUP(A2638,'Team Data'!$A$1:$E$659,5,FALSE())</f>
        <v>659</v>
      </c>
      <c r="Q2638" s="0" t="n">
        <f aca="false">VLOOKUP(B2638,'Team Data'!$A$1:$E$659,4,FALSE())</f>
        <v>495</v>
      </c>
      <c r="R2638" s="0" t="n">
        <f aca="false">VLOOKUP(B2638,'Team Data'!$A$1:$E$659,5,FALSE())</f>
        <v>568</v>
      </c>
      <c r="S2638" s="0" t="n">
        <f aca="false">IF(I2638=1,(MIN(30,(C2638-D2638)))*(M2638/(M2638+N2638))*(Q2638/(Q2638+R2638)),(MAX(-30,(C2638-D2638)))*(N2638/(M2638+N2638))*(R2638/(R2638+Q2638)))</f>
        <v>0.523871119473189</v>
      </c>
      <c r="T2638" s="0" t="n">
        <f aca="false">IF(J2638=1,(MIN(30,(D2638-C2638)))*(K2638/(K2638+L2638))*(O2638/(O2638+P2638)),(MAX(-30,(D2638-C2638)))*(L2638/(K2638+L2638))*(P2638/(P2638+O2638)))</f>
        <v>-3.14920353982301</v>
      </c>
      <c r="U2638" s="7" t="n">
        <v>43101</v>
      </c>
    </row>
    <row r="2639" customFormat="false" ht="15" hidden="false" customHeight="false" outlineLevel="0" collapsed="false">
      <c r="A2639" s="0" t="s">
        <v>12</v>
      </c>
      <c r="B2639" s="0" t="s">
        <v>231</v>
      </c>
      <c r="C2639" s="0" t="n">
        <v>64</v>
      </c>
      <c r="D2639" s="0" t="n">
        <v>76</v>
      </c>
      <c r="E2639" s="0" t="n">
        <v>30</v>
      </c>
      <c r="F2639" s="0" t="n">
        <v>39</v>
      </c>
      <c r="G2639" s="0" t="n">
        <v>20</v>
      </c>
      <c r="H2639" s="0" t="n">
        <v>15</v>
      </c>
      <c r="I2639" s="0" t="n">
        <v>0</v>
      </c>
      <c r="J2639" s="0" t="n">
        <v>1</v>
      </c>
      <c r="K2639" s="0" t="n">
        <f aca="false">VLOOKUP(A2639,'Team Data'!$A$1:$E$659,2,FALSE())</f>
        <v>11</v>
      </c>
      <c r="L2639" s="0" t="n">
        <f aca="false">VLOOKUP(A2639,'Team Data'!$A$1:$E$659,3,FALSE())</f>
        <v>21</v>
      </c>
      <c r="M2639" s="0" t="n">
        <f aca="false">VLOOKUP(B2639,'Team Data'!$A$1:$E$659,2,FALSE())</f>
        <v>16</v>
      </c>
      <c r="N2639" s="0" t="n">
        <f aca="false">VLOOKUP(B2639,'Team Data'!$A$1:$E$659,3,FALSE())</f>
        <v>18</v>
      </c>
      <c r="O2639" s="0" t="n">
        <f aca="false">VLOOKUP(A2639,'Team Data'!$A$1:$E$659,4,FALSE())</f>
        <v>370</v>
      </c>
      <c r="P2639" s="0" t="n">
        <f aca="false">VLOOKUP(A2639,'Team Data'!$A$1:$E$659,5,FALSE())</f>
        <v>552</v>
      </c>
      <c r="Q2639" s="0" t="n">
        <f aca="false">VLOOKUP(B2639,'Team Data'!$A$1:$E$659,4,FALSE())</f>
        <v>494</v>
      </c>
      <c r="R2639" s="0" t="n">
        <f aca="false">VLOOKUP(B2639,'Team Data'!$A$1:$E$659,5,FALSE())</f>
        <v>587</v>
      </c>
      <c r="S2639" s="0" t="n">
        <f aca="false">IF(I2639=1,(MIN(30,(C2639-D2639)))*(M2639/(M2639+N2639))*(Q2639/(Q2639+R2639)),(MAX(-30,(C2639-D2639)))*(N2639/(M2639+N2639))*(R2639/(R2639+Q2639)))</f>
        <v>-3.44974696631659</v>
      </c>
      <c r="T2639" s="0" t="n">
        <f aca="false">IF(J2639=1,(MIN(30,(D2639-C2639)))*(K2639/(K2639+L2639))*(O2639/(O2639+P2639)),(MAX(-30,(D2639-C2639)))*(L2639/(K2639+L2639))*(P2639/(P2639+O2639)))</f>
        <v>1.65536876355748</v>
      </c>
      <c r="U2639" s="7" t="n">
        <v>43101</v>
      </c>
    </row>
    <row r="2640" customFormat="false" ht="15" hidden="false" customHeight="false" outlineLevel="0" collapsed="false">
      <c r="A2640" s="0" t="s">
        <v>291</v>
      </c>
      <c r="B2640" s="0" t="s">
        <v>128</v>
      </c>
      <c r="C2640" s="0" t="n">
        <v>74</v>
      </c>
      <c r="D2640" s="0" t="n">
        <v>70</v>
      </c>
      <c r="E2640" s="0" t="n">
        <v>41</v>
      </c>
      <c r="F2640" s="0" t="n">
        <v>50</v>
      </c>
      <c r="G2640" s="0" t="n">
        <v>12</v>
      </c>
      <c r="H2640" s="0" t="n">
        <v>8</v>
      </c>
      <c r="I2640" s="0" t="n">
        <v>1</v>
      </c>
      <c r="J2640" s="0" t="n">
        <v>0</v>
      </c>
      <c r="K2640" s="0" t="n">
        <f aca="false">VLOOKUP(A2640,'Team Data'!$A$1:$E$659,2,FALSE())</f>
        <v>19</v>
      </c>
      <c r="L2640" s="0" t="n">
        <f aca="false">VLOOKUP(A2640,'Team Data'!$A$1:$E$659,3,FALSE())</f>
        <v>15</v>
      </c>
      <c r="M2640" s="0" t="n">
        <f aca="false">VLOOKUP(B2640,'Team Data'!$A$1:$E$659,2,FALSE())</f>
        <v>12</v>
      </c>
      <c r="N2640" s="0" t="n">
        <f aca="false">VLOOKUP(B2640,'Team Data'!$A$1:$E$659,3,FALSE())</f>
        <v>18</v>
      </c>
      <c r="O2640" s="0" t="n">
        <f aca="false">VLOOKUP(A2640,'Team Data'!$A$1:$E$659,4,FALSE())</f>
        <v>700</v>
      </c>
      <c r="P2640" s="0" t="n">
        <f aca="false">VLOOKUP(A2640,'Team Data'!$A$1:$E$659,5,FALSE())</f>
        <v>458</v>
      </c>
      <c r="Q2640" s="0" t="n">
        <f aca="false">VLOOKUP(B2640,'Team Data'!$A$1:$E$659,4,FALSE())</f>
        <v>594</v>
      </c>
      <c r="R2640" s="0" t="n">
        <f aca="false">VLOOKUP(B2640,'Team Data'!$A$1:$E$659,5,FALSE())</f>
        <v>420</v>
      </c>
      <c r="S2640" s="0" t="n">
        <f aca="false">IF(I2640=1,(MIN(30,(C2640-D2640)))*(M2640/(M2640+N2640))*(Q2640/(Q2640+R2640)),(MAX(-30,(C2640-D2640)))*(N2640/(M2640+N2640))*(R2640/(R2640+Q2640)))</f>
        <v>0.937278106508876</v>
      </c>
      <c r="T2640" s="0" t="n">
        <f aca="false">IF(J2640=1,(MIN(30,(D2640-C2640)))*(K2640/(K2640+L2640))*(O2640/(O2640+P2640)),(MAX(-30,(D2640-C2640)))*(L2640/(K2640+L2640))*(P2640/(P2640+O2640)))</f>
        <v>-0.697957939652545</v>
      </c>
      <c r="U2640" s="7" t="n">
        <v>43102</v>
      </c>
    </row>
    <row r="2641" customFormat="false" ht="15" hidden="false" customHeight="false" outlineLevel="0" collapsed="false">
      <c r="A2641" s="0" t="s">
        <v>11</v>
      </c>
      <c r="B2641" s="0" t="s">
        <v>129</v>
      </c>
      <c r="C2641" s="0" t="n">
        <v>73</v>
      </c>
      <c r="D2641" s="0" t="n">
        <v>82</v>
      </c>
      <c r="E2641" s="0" t="n">
        <v>36</v>
      </c>
      <c r="F2641" s="0" t="n">
        <v>34</v>
      </c>
      <c r="G2641" s="0" t="n">
        <v>15</v>
      </c>
      <c r="H2641" s="0" t="n">
        <v>11</v>
      </c>
      <c r="I2641" s="0" t="n">
        <v>0</v>
      </c>
      <c r="J2641" s="0" t="n">
        <v>1</v>
      </c>
      <c r="K2641" s="0" t="n">
        <f aca="false">VLOOKUP(A2641,'Team Data'!$A$1:$E$659,2,FALSE())</f>
        <v>8</v>
      </c>
      <c r="L2641" s="0" t="n">
        <f aca="false">VLOOKUP(A2641,'Team Data'!$A$1:$E$659,3,FALSE())</f>
        <v>23</v>
      </c>
      <c r="M2641" s="0" t="n">
        <f aca="false">VLOOKUP(B2641,'Team Data'!$A$1:$E$659,2,FALSE())</f>
        <v>12</v>
      </c>
      <c r="N2641" s="0" t="n">
        <f aca="false">VLOOKUP(B2641,'Team Data'!$A$1:$E$659,3,FALSE())</f>
        <v>20</v>
      </c>
      <c r="O2641" s="0" t="n">
        <f aca="false">VLOOKUP(A2641,'Team Data'!$A$1:$E$659,4,FALSE())</f>
        <v>473</v>
      </c>
      <c r="P2641" s="0" t="n">
        <f aca="false">VLOOKUP(A2641,'Team Data'!$A$1:$E$659,5,FALSE())</f>
        <v>559</v>
      </c>
      <c r="Q2641" s="0" t="n">
        <f aca="false">VLOOKUP(B2641,'Team Data'!$A$1:$E$659,4,FALSE())</f>
        <v>419</v>
      </c>
      <c r="R2641" s="0" t="n">
        <f aca="false">VLOOKUP(B2641,'Team Data'!$A$1:$E$659,5,FALSE())</f>
        <v>571</v>
      </c>
      <c r="S2641" s="0" t="n">
        <f aca="false">IF(I2641=1,(MIN(30,(C2641-D2641)))*(M2641/(M2641+N2641))*(Q2641/(Q2641+R2641)),(MAX(-30,(C2641-D2641)))*(N2641/(M2641+N2641))*(R2641/(R2641+Q2641)))</f>
        <v>-3.24431818181818</v>
      </c>
      <c r="T2641" s="0" t="n">
        <f aca="false">IF(J2641=1,(MIN(30,(D2641-C2641)))*(K2641/(K2641+L2641))*(O2641/(O2641+P2641)),(MAX(-30,(D2641-C2641)))*(L2641/(K2641+L2641))*(P2641/(P2641+O2641)))</f>
        <v>1.06451612903226</v>
      </c>
      <c r="U2641" s="7" t="n">
        <v>43102</v>
      </c>
    </row>
    <row r="2642" customFormat="false" ht="15" hidden="false" customHeight="false" outlineLevel="0" collapsed="false">
      <c r="A2642" s="0" t="s">
        <v>273</v>
      </c>
      <c r="B2642" s="0" t="s">
        <v>294</v>
      </c>
      <c r="C2642" s="0" t="n">
        <v>66</v>
      </c>
      <c r="D2642" s="0" t="n">
        <v>78</v>
      </c>
      <c r="E2642" s="0" t="n">
        <v>44</v>
      </c>
      <c r="F2642" s="0" t="n">
        <v>43</v>
      </c>
      <c r="G2642" s="0" t="n">
        <v>9</v>
      </c>
      <c r="H2642" s="0" t="n">
        <v>10</v>
      </c>
      <c r="I2642" s="0" t="n">
        <v>0</v>
      </c>
      <c r="J2642" s="0" t="n">
        <v>1</v>
      </c>
      <c r="K2642" s="0" t="n">
        <f aca="false">VLOOKUP(A2642,'Team Data'!$A$1:$E$659,2,FALSE())</f>
        <v>15</v>
      </c>
      <c r="L2642" s="0" t="n">
        <f aca="false">VLOOKUP(A2642,'Team Data'!$A$1:$E$659,3,FALSE())</f>
        <v>18</v>
      </c>
      <c r="M2642" s="0" t="n">
        <f aca="false">VLOOKUP(B2642,'Team Data'!$A$1:$E$659,2,FALSE())</f>
        <v>16</v>
      </c>
      <c r="N2642" s="0" t="n">
        <f aca="false">VLOOKUP(B2642,'Team Data'!$A$1:$E$659,3,FALSE())</f>
        <v>19</v>
      </c>
      <c r="O2642" s="0" t="n">
        <f aca="false">VLOOKUP(A2642,'Team Data'!$A$1:$E$659,4,FALSE())</f>
        <v>416</v>
      </c>
      <c r="P2642" s="0" t="n">
        <f aca="false">VLOOKUP(A2642,'Team Data'!$A$1:$E$659,5,FALSE())</f>
        <v>607</v>
      </c>
      <c r="Q2642" s="0" t="n">
        <f aca="false">VLOOKUP(B2642,'Team Data'!$A$1:$E$659,4,FALSE())</f>
        <v>549</v>
      </c>
      <c r="R2642" s="0" t="n">
        <f aca="false">VLOOKUP(B2642,'Team Data'!$A$1:$E$659,5,FALSE())</f>
        <v>611</v>
      </c>
      <c r="S2642" s="0" t="n">
        <f aca="false">IF(I2642=1,(MIN(30,(C2642-D2642)))*(M2642/(M2642+N2642))*(Q2642/(Q2642+R2642)),(MAX(-30,(C2642-D2642)))*(N2642/(M2642+N2642))*(R2642/(R2642+Q2642)))</f>
        <v>-3.4312315270936</v>
      </c>
      <c r="T2642" s="0" t="n">
        <f aca="false">IF(J2642=1,(MIN(30,(D2642-C2642)))*(K2642/(K2642+L2642))*(O2642/(O2642+P2642)),(MAX(-30,(D2642-C2642)))*(L2642/(K2642+L2642))*(P2642/(P2642+O2642)))</f>
        <v>2.21807517995201</v>
      </c>
      <c r="U2642" s="7" t="n">
        <v>43102</v>
      </c>
    </row>
    <row r="2643" customFormat="false" ht="15" hidden="false" customHeight="false" outlineLevel="0" collapsed="false">
      <c r="A2643" s="0" t="s">
        <v>31</v>
      </c>
      <c r="B2643" s="0" t="s">
        <v>36</v>
      </c>
      <c r="C2643" s="0" t="n">
        <v>84</v>
      </c>
      <c r="D2643" s="0" t="n">
        <v>79</v>
      </c>
      <c r="E2643" s="0" t="n">
        <v>28</v>
      </c>
      <c r="F2643" s="0" t="n">
        <v>40</v>
      </c>
      <c r="G2643" s="0" t="n">
        <v>11</v>
      </c>
      <c r="H2643" s="0" t="n">
        <v>19</v>
      </c>
      <c r="I2643" s="0" t="n">
        <v>1</v>
      </c>
      <c r="J2643" s="0" t="n">
        <v>0</v>
      </c>
      <c r="K2643" s="0" t="n">
        <f aca="false">VLOOKUP(A2643,'Team Data'!$A$1:$E$659,2,FALSE())</f>
        <v>15</v>
      </c>
      <c r="L2643" s="0" t="n">
        <f aca="false">VLOOKUP(A2643,'Team Data'!$A$1:$E$659,3,FALSE())</f>
        <v>16</v>
      </c>
      <c r="M2643" s="0" t="n">
        <f aca="false">VLOOKUP(B2643,'Team Data'!$A$1:$E$659,2,FALSE())</f>
        <v>25</v>
      </c>
      <c r="N2643" s="0" t="n">
        <f aca="false">VLOOKUP(B2643,'Team Data'!$A$1:$E$659,3,FALSE())</f>
        <v>10</v>
      </c>
      <c r="O2643" s="0" t="n">
        <f aca="false">VLOOKUP(A2643,'Team Data'!$A$1:$E$659,4,FALSE())</f>
        <v>460</v>
      </c>
      <c r="P2643" s="0" t="n">
        <f aca="false">VLOOKUP(A2643,'Team Data'!$A$1:$E$659,5,FALSE())</f>
        <v>490</v>
      </c>
      <c r="Q2643" s="0" t="n">
        <f aca="false">VLOOKUP(B2643,'Team Data'!$A$1:$E$659,4,FALSE())</f>
        <v>540</v>
      </c>
      <c r="R2643" s="0" t="n">
        <f aca="false">VLOOKUP(B2643,'Team Data'!$A$1:$E$659,5,FALSE())</f>
        <v>573</v>
      </c>
      <c r="S2643" s="0" t="n">
        <f aca="false">IF(I2643=1,(MIN(30,(C2643-D2643)))*(M2643/(M2643+N2643))*(Q2643/(Q2643+R2643)),(MAX(-30,(C2643-D2643)))*(N2643/(M2643+N2643))*(R2643/(R2643+Q2643)))</f>
        <v>1.73276857912977</v>
      </c>
      <c r="T2643" s="0" t="n">
        <f aca="false">IF(J2643=1,(MIN(30,(D2643-C2643)))*(K2643/(K2643+L2643))*(O2643/(O2643+P2643)),(MAX(-30,(D2643-C2643)))*(L2643/(K2643+L2643))*(P2643/(P2643+O2643)))</f>
        <v>-1.33106960950764</v>
      </c>
      <c r="U2643" s="7" t="n">
        <v>43103</v>
      </c>
    </row>
    <row r="2644" customFormat="false" ht="15" hidden="false" customHeight="false" outlineLevel="0" collapsed="false">
      <c r="A2644" s="0" t="s">
        <v>114</v>
      </c>
      <c r="B2644" s="0" t="s">
        <v>141</v>
      </c>
      <c r="C2644" s="0" t="n">
        <v>48</v>
      </c>
      <c r="D2644" s="0" t="n">
        <v>60</v>
      </c>
      <c r="E2644" s="0" t="n">
        <v>33</v>
      </c>
      <c r="F2644" s="0" t="n">
        <v>38</v>
      </c>
      <c r="G2644" s="0" t="n">
        <v>14</v>
      </c>
      <c r="H2644" s="0" t="n">
        <v>15</v>
      </c>
      <c r="I2644" s="0" t="n">
        <v>0</v>
      </c>
      <c r="J2644" s="0" t="n">
        <v>1</v>
      </c>
      <c r="K2644" s="0" t="n">
        <f aca="false">VLOOKUP(A2644,'Team Data'!$A$1:$E$659,2,FALSE())</f>
        <v>12</v>
      </c>
      <c r="L2644" s="0" t="n">
        <f aca="false">VLOOKUP(A2644,'Team Data'!$A$1:$E$659,3,FALSE())</f>
        <v>19</v>
      </c>
      <c r="M2644" s="0" t="n">
        <f aca="false">VLOOKUP(B2644,'Team Data'!$A$1:$E$659,2,FALSE())</f>
        <v>10</v>
      </c>
      <c r="N2644" s="0" t="n">
        <f aca="false">VLOOKUP(B2644,'Team Data'!$A$1:$E$659,3,FALSE())</f>
        <v>21</v>
      </c>
      <c r="O2644" s="0" t="n">
        <f aca="false">VLOOKUP(A2644,'Team Data'!$A$1:$E$659,4,FALSE())</f>
        <v>472</v>
      </c>
      <c r="P2644" s="0" t="n">
        <f aca="false">VLOOKUP(A2644,'Team Data'!$A$1:$E$659,5,FALSE())</f>
        <v>512</v>
      </c>
      <c r="Q2644" s="0" t="n">
        <f aca="false">VLOOKUP(B2644,'Team Data'!$A$1:$E$659,4,FALSE())</f>
        <v>459</v>
      </c>
      <c r="R2644" s="0" t="n">
        <f aca="false">VLOOKUP(B2644,'Team Data'!$A$1:$E$659,5,FALSE())</f>
        <v>493</v>
      </c>
      <c r="S2644" s="0" t="n">
        <f aca="false">IF(I2644=1,(MIN(30,(C2644-D2644)))*(M2644/(M2644+N2644))*(Q2644/(Q2644+R2644)),(MAX(-30,(C2644-D2644)))*(N2644/(M2644+N2644))*(R2644/(R2644+Q2644)))</f>
        <v>-4.20967741935484</v>
      </c>
      <c r="T2644" s="0" t="n">
        <f aca="false">IF(J2644=1,(MIN(30,(D2644-C2644)))*(K2644/(K2644+L2644))*(O2644/(O2644+P2644)),(MAX(-30,(D2644-C2644)))*(L2644/(K2644+L2644))*(P2644/(P2644+O2644)))</f>
        <v>2.22816679779701</v>
      </c>
      <c r="U2644" s="7" t="n">
        <v>43103</v>
      </c>
    </row>
    <row r="2645" customFormat="false" ht="15" hidden="false" customHeight="false" outlineLevel="0" collapsed="false">
      <c r="A2645" s="0" t="s">
        <v>154</v>
      </c>
      <c r="B2645" s="0" t="s">
        <v>20</v>
      </c>
      <c r="C2645" s="0" t="n">
        <v>75</v>
      </c>
      <c r="D2645" s="0" t="n">
        <v>86</v>
      </c>
      <c r="E2645" s="0" t="n">
        <v>39</v>
      </c>
      <c r="F2645" s="0" t="n">
        <v>33</v>
      </c>
      <c r="G2645" s="0" t="n">
        <v>11</v>
      </c>
      <c r="H2645" s="0" t="n">
        <v>7</v>
      </c>
      <c r="I2645" s="0" t="n">
        <v>0</v>
      </c>
      <c r="J2645" s="0" t="n">
        <v>1</v>
      </c>
      <c r="K2645" s="0" t="n">
        <f aca="false">VLOOKUP(A2645,'Team Data'!$A$1:$E$659,2,FALSE())</f>
        <v>9</v>
      </c>
      <c r="L2645" s="0" t="n">
        <f aca="false">VLOOKUP(A2645,'Team Data'!$A$1:$E$659,3,FALSE())</f>
        <v>22</v>
      </c>
      <c r="M2645" s="0" t="n">
        <f aca="false">VLOOKUP(B2645,'Team Data'!$A$1:$E$659,2,FALSE())</f>
        <v>13</v>
      </c>
      <c r="N2645" s="0" t="n">
        <f aca="false">VLOOKUP(B2645,'Team Data'!$A$1:$E$659,3,FALSE())</f>
        <v>17</v>
      </c>
      <c r="O2645" s="0" t="n">
        <f aca="false">VLOOKUP(A2645,'Team Data'!$A$1:$E$659,4,FALSE())</f>
        <v>465</v>
      </c>
      <c r="P2645" s="0" t="n">
        <f aca="false">VLOOKUP(A2645,'Team Data'!$A$1:$E$659,5,FALSE())</f>
        <v>484</v>
      </c>
      <c r="Q2645" s="0" t="n">
        <f aca="false">VLOOKUP(B2645,'Team Data'!$A$1:$E$659,4,FALSE())</f>
        <v>403</v>
      </c>
      <c r="R2645" s="0" t="n">
        <f aca="false">VLOOKUP(B2645,'Team Data'!$A$1:$E$659,5,FALSE())</f>
        <v>509</v>
      </c>
      <c r="S2645" s="0" t="n">
        <f aca="false">IF(I2645=1,(MIN(30,(C2645-D2645)))*(M2645/(M2645+N2645))*(Q2645/(Q2645+R2645)),(MAX(-30,(C2645-D2645)))*(N2645/(M2645+N2645))*(R2645/(R2645+Q2645)))</f>
        <v>-3.47891081871345</v>
      </c>
      <c r="T2645" s="0" t="n">
        <f aca="false">IF(J2645=1,(MIN(30,(D2645-C2645)))*(K2645/(K2645+L2645))*(O2645/(O2645+P2645)),(MAX(-30,(D2645-C2645)))*(L2645/(K2645+L2645))*(P2645/(P2645+O2645)))</f>
        <v>1.56480505795574</v>
      </c>
      <c r="U2645" s="7" t="n">
        <v>43103</v>
      </c>
    </row>
    <row r="2646" customFormat="false" ht="15" hidden="false" customHeight="false" outlineLevel="0" collapsed="false">
      <c r="A2646" s="0" t="s">
        <v>609</v>
      </c>
      <c r="B2646" s="0" t="s">
        <v>202</v>
      </c>
      <c r="C2646" s="0" t="n">
        <v>70</v>
      </c>
      <c r="D2646" s="0" t="n">
        <v>104</v>
      </c>
      <c r="E2646" s="0" t="n">
        <v>53</v>
      </c>
      <c r="F2646" s="0" t="n">
        <v>54</v>
      </c>
      <c r="G2646" s="0" t="n">
        <v>11</v>
      </c>
      <c r="H2646" s="0" t="n">
        <v>12</v>
      </c>
      <c r="I2646" s="0" t="n">
        <v>0</v>
      </c>
      <c r="J2646" s="0" t="n">
        <v>1</v>
      </c>
      <c r="K2646" s="0" t="n">
        <f aca="false">VLOOKUP(A2646,'Team Data'!$A$1:$E$659,2,FALSE())</f>
        <v>0</v>
      </c>
      <c r="L2646" s="0" t="n">
        <f aca="false">VLOOKUP(A2646,'Team Data'!$A$1:$E$659,3,FALSE())</f>
        <v>4</v>
      </c>
      <c r="M2646" s="0" t="n">
        <f aca="false">VLOOKUP(B2646,'Team Data'!$A$1:$E$659,2,FALSE())</f>
        <v>14</v>
      </c>
      <c r="N2646" s="0" t="n">
        <f aca="false">VLOOKUP(B2646,'Team Data'!$A$1:$E$659,3,FALSE())</f>
        <v>19</v>
      </c>
      <c r="O2646" s="0" t="n">
        <f aca="false">VLOOKUP(A2646,'Team Data'!$A$1:$E$659,4,FALSE())</f>
        <v>55</v>
      </c>
      <c r="P2646" s="0" t="n">
        <f aca="false">VLOOKUP(A2646,'Team Data'!$A$1:$E$659,5,FALSE())</f>
        <v>75</v>
      </c>
      <c r="Q2646" s="0" t="n">
        <f aca="false">VLOOKUP(B2646,'Team Data'!$A$1:$E$659,4,FALSE())</f>
        <v>532</v>
      </c>
      <c r="R2646" s="0" t="n">
        <f aca="false">VLOOKUP(B2646,'Team Data'!$A$1:$E$659,5,FALSE())</f>
        <v>464</v>
      </c>
      <c r="S2646" s="0" t="n">
        <f aca="false">IF(I2646=1,(MIN(30,(C2646-D2646)))*(M2646/(M2646+N2646))*(Q2646/(Q2646+R2646)),(MAX(-30,(C2646-D2646)))*(N2646/(M2646+N2646))*(R2646/(R2646+Q2646)))</f>
        <v>-8.04673238408178</v>
      </c>
      <c r="T2646" s="0" t="n">
        <f aca="false">IF(J2646=1,(MIN(30,(D2646-C2646)))*(K2646/(K2646+L2646))*(O2646/(O2646+P2646)),(MAX(-30,(D2646-C2646)))*(L2646/(K2646+L2646))*(P2646/(P2646+O2646)))</f>
        <v>0</v>
      </c>
      <c r="U2646" s="7" t="n">
        <v>43103</v>
      </c>
    </row>
    <row r="2647" customFormat="false" ht="15" hidden="false" customHeight="false" outlineLevel="0" collapsed="false">
      <c r="A2647" s="0" t="s">
        <v>551</v>
      </c>
      <c r="B2647" s="0" t="s">
        <v>130</v>
      </c>
      <c r="C2647" s="0" t="n">
        <v>48</v>
      </c>
      <c r="D2647" s="0" t="n">
        <v>105</v>
      </c>
      <c r="E2647" s="0" t="n">
        <v>23</v>
      </c>
      <c r="F2647" s="0" t="n">
        <v>40</v>
      </c>
      <c r="G2647" s="0" t="n">
        <v>26</v>
      </c>
      <c r="H2647" s="0" t="n">
        <v>16</v>
      </c>
      <c r="I2647" s="0" t="n">
        <v>0</v>
      </c>
      <c r="J2647" s="0" t="n">
        <v>1</v>
      </c>
      <c r="K2647" s="0" t="n">
        <f aca="false">VLOOKUP(A2647,'Team Data'!$A$1:$E$659,2,FALSE())</f>
        <v>0</v>
      </c>
      <c r="L2647" s="0" t="n">
        <f aca="false">VLOOKUP(A2647,'Team Data'!$A$1:$E$659,3,FALSE())</f>
        <v>4</v>
      </c>
      <c r="M2647" s="0" t="n">
        <f aca="false">VLOOKUP(B2647,'Team Data'!$A$1:$E$659,2,FALSE())</f>
        <v>15</v>
      </c>
      <c r="N2647" s="0" t="n">
        <f aca="false">VLOOKUP(B2647,'Team Data'!$A$1:$E$659,3,FALSE())</f>
        <v>18</v>
      </c>
      <c r="O2647" s="0" t="n">
        <f aca="false">VLOOKUP(A2647,'Team Data'!$A$1:$E$659,4,FALSE())</f>
        <v>54</v>
      </c>
      <c r="P2647" s="0" t="n">
        <f aca="false">VLOOKUP(A2647,'Team Data'!$A$1:$E$659,5,FALSE())</f>
        <v>76</v>
      </c>
      <c r="Q2647" s="0" t="n">
        <f aca="false">VLOOKUP(B2647,'Team Data'!$A$1:$E$659,4,FALSE())</f>
        <v>463</v>
      </c>
      <c r="R2647" s="0" t="n">
        <f aca="false">VLOOKUP(B2647,'Team Data'!$A$1:$E$659,5,FALSE())</f>
        <v>494</v>
      </c>
      <c r="S2647" s="0" t="n">
        <f aca="false">IF(I2647=1,(MIN(30,(C2647-D2647)))*(M2647/(M2647+N2647))*(Q2647/(Q2647+R2647)),(MAX(-30,(C2647-D2647)))*(N2647/(M2647+N2647))*(R2647/(R2647+Q2647)))</f>
        <v>-8.44685095468794</v>
      </c>
      <c r="T2647" s="0" t="n">
        <f aca="false">IF(J2647=1,(MIN(30,(D2647-C2647)))*(K2647/(K2647+L2647))*(O2647/(O2647+P2647)),(MAX(-30,(D2647-C2647)))*(L2647/(K2647+L2647))*(P2647/(P2647+O2647)))</f>
        <v>0</v>
      </c>
      <c r="U2647" s="7" t="n">
        <v>43103</v>
      </c>
    </row>
    <row r="2648" customFormat="false" ht="15" hidden="false" customHeight="false" outlineLevel="0" collapsed="false">
      <c r="A2648" s="0" t="s">
        <v>157</v>
      </c>
      <c r="B2648" s="0" t="s">
        <v>158</v>
      </c>
      <c r="C2648" s="0" t="n">
        <v>101</v>
      </c>
      <c r="D2648" s="0" t="n">
        <v>96</v>
      </c>
      <c r="E2648" s="0" t="n">
        <v>39</v>
      </c>
      <c r="F2648" s="0" t="n">
        <v>42</v>
      </c>
      <c r="G2648" s="0" t="n">
        <v>12</v>
      </c>
      <c r="H2648" s="0" t="n">
        <v>20</v>
      </c>
      <c r="I2648" s="0" t="n">
        <v>1</v>
      </c>
      <c r="J2648" s="0" t="n">
        <v>0</v>
      </c>
      <c r="K2648" s="0" t="n">
        <f aca="false">VLOOKUP(A2648,'Team Data'!$A$1:$E$659,2,FALSE())</f>
        <v>14</v>
      </c>
      <c r="L2648" s="0" t="n">
        <f aca="false">VLOOKUP(A2648,'Team Data'!$A$1:$E$659,3,FALSE())</f>
        <v>17</v>
      </c>
      <c r="M2648" s="0" t="n">
        <f aca="false">VLOOKUP(B2648,'Team Data'!$A$1:$E$659,2,FALSE())</f>
        <v>6</v>
      </c>
      <c r="N2648" s="0" t="n">
        <f aca="false">VLOOKUP(B2648,'Team Data'!$A$1:$E$659,3,FALSE())</f>
        <v>25</v>
      </c>
      <c r="O2648" s="0" t="n">
        <f aca="false">VLOOKUP(A2648,'Team Data'!$A$1:$E$659,4,FALSE())</f>
        <v>469</v>
      </c>
      <c r="P2648" s="0" t="n">
        <f aca="false">VLOOKUP(A2648,'Team Data'!$A$1:$E$659,5,FALSE())</f>
        <v>528</v>
      </c>
      <c r="Q2648" s="0" t="n">
        <f aca="false">VLOOKUP(B2648,'Team Data'!$A$1:$E$659,4,FALSE())</f>
        <v>499</v>
      </c>
      <c r="R2648" s="0" t="n">
        <f aca="false">VLOOKUP(B2648,'Team Data'!$A$1:$E$659,5,FALSE())</f>
        <v>492</v>
      </c>
      <c r="S2648" s="0" t="n">
        <f aca="false">IF(I2648=1,(MIN(30,(C2648-D2648)))*(M2648/(M2648+N2648))*(Q2648/(Q2648+R2648)),(MAX(-30,(C2648-D2648)))*(N2648/(M2648+N2648))*(R2648/(R2648+Q2648)))</f>
        <v>0.487288825233554</v>
      </c>
      <c r="T2648" s="0" t="n">
        <f aca="false">IF(J2648=1,(MIN(30,(D2648-C2648)))*(K2648/(K2648+L2648))*(O2648/(O2648+P2648)),(MAX(-30,(D2648-C2648)))*(L2648/(K2648+L2648))*(P2648/(P2648+O2648)))</f>
        <v>-1.45209823017439</v>
      </c>
      <c r="U2648" s="7" t="n">
        <v>43103</v>
      </c>
    </row>
    <row r="2649" customFormat="false" ht="15" hidden="false" customHeight="false" outlineLevel="0" collapsed="false">
      <c r="A2649" s="0" t="s">
        <v>69</v>
      </c>
      <c r="B2649" s="0" t="s">
        <v>49</v>
      </c>
      <c r="C2649" s="0" t="n">
        <v>78</v>
      </c>
      <c r="D2649" s="0" t="n">
        <v>93</v>
      </c>
      <c r="E2649" s="0" t="n">
        <v>21</v>
      </c>
      <c r="F2649" s="0" t="n">
        <v>23</v>
      </c>
      <c r="G2649" s="0" t="n">
        <v>10</v>
      </c>
      <c r="H2649" s="0" t="n">
        <v>8</v>
      </c>
      <c r="I2649" s="0" t="n">
        <v>0</v>
      </c>
      <c r="J2649" s="0" t="n">
        <v>1</v>
      </c>
      <c r="K2649" s="0" t="n">
        <f aca="false">VLOOKUP(A2649,'Team Data'!$A$1:$E$659,2,FALSE())</f>
        <v>14</v>
      </c>
      <c r="L2649" s="0" t="n">
        <f aca="false">VLOOKUP(A2649,'Team Data'!$A$1:$E$659,3,FALSE())</f>
        <v>19</v>
      </c>
      <c r="M2649" s="0" t="n">
        <f aca="false">VLOOKUP(B2649,'Team Data'!$A$1:$E$659,2,FALSE())</f>
        <v>26</v>
      </c>
      <c r="N2649" s="0" t="n">
        <f aca="false">VLOOKUP(B2649,'Team Data'!$A$1:$E$659,3,FALSE())</f>
        <v>8</v>
      </c>
      <c r="O2649" s="0" t="n">
        <f aca="false">VLOOKUP(A2649,'Team Data'!$A$1:$E$659,4,FALSE())</f>
        <v>518</v>
      </c>
      <c r="P2649" s="0" t="n">
        <f aca="false">VLOOKUP(A2649,'Team Data'!$A$1:$E$659,5,FALSE())</f>
        <v>487</v>
      </c>
      <c r="Q2649" s="0" t="n">
        <f aca="false">VLOOKUP(B2649,'Team Data'!$A$1:$E$659,4,FALSE())</f>
        <v>508</v>
      </c>
      <c r="R2649" s="0" t="n">
        <f aca="false">VLOOKUP(B2649,'Team Data'!$A$1:$E$659,5,FALSE())</f>
        <v>524</v>
      </c>
      <c r="S2649" s="0" t="n">
        <f aca="false">IF(I2649=1,(MIN(30,(C2649-D2649)))*(M2649/(M2649+N2649))*(Q2649/(Q2649+R2649)),(MAX(-30,(C2649-D2649)))*(N2649/(M2649+N2649))*(R2649/(R2649+Q2649)))</f>
        <v>-1.79206566347469</v>
      </c>
      <c r="T2649" s="0" t="n">
        <f aca="false">IF(J2649=1,(MIN(30,(D2649-C2649)))*(K2649/(K2649+L2649))*(O2649/(O2649+P2649)),(MAX(-30,(D2649-C2649)))*(L2649/(K2649+L2649))*(P2649/(P2649+O2649)))</f>
        <v>3.27996381727725</v>
      </c>
      <c r="U2649" s="7" t="n">
        <v>43103</v>
      </c>
    </row>
    <row r="2650" customFormat="false" ht="15" hidden="false" customHeight="false" outlineLevel="0" collapsed="false">
      <c r="A2650" s="0" t="s">
        <v>298</v>
      </c>
      <c r="B2650" s="0" t="s">
        <v>37</v>
      </c>
      <c r="C2650" s="0" t="n">
        <v>94</v>
      </c>
      <c r="D2650" s="0" t="n">
        <v>104</v>
      </c>
      <c r="E2650" s="0" t="n">
        <v>37</v>
      </c>
      <c r="F2650" s="0" t="n">
        <v>32</v>
      </c>
      <c r="G2650" s="0" t="n">
        <v>16</v>
      </c>
      <c r="H2650" s="0" t="n">
        <v>6</v>
      </c>
      <c r="I2650" s="0" t="n">
        <v>0</v>
      </c>
      <c r="J2650" s="0" t="n">
        <v>1</v>
      </c>
      <c r="K2650" s="0" t="n">
        <f aca="false">VLOOKUP(A2650,'Team Data'!$A$1:$E$659,2,FALSE())</f>
        <v>23</v>
      </c>
      <c r="L2650" s="0" t="n">
        <f aca="false">VLOOKUP(A2650,'Team Data'!$A$1:$E$659,3,FALSE())</f>
        <v>11</v>
      </c>
      <c r="M2650" s="0" t="n">
        <f aca="false">VLOOKUP(B2650,'Team Data'!$A$1:$E$659,2,FALSE())</f>
        <v>27</v>
      </c>
      <c r="N2650" s="0" t="n">
        <f aca="false">VLOOKUP(B2650,'Team Data'!$A$1:$E$659,3,FALSE())</f>
        <v>9</v>
      </c>
      <c r="O2650" s="0" t="n">
        <f aca="false">VLOOKUP(A2650,'Team Data'!$A$1:$E$659,4,FALSE())</f>
        <v>603</v>
      </c>
      <c r="P2650" s="0" t="n">
        <f aca="false">VLOOKUP(A2650,'Team Data'!$A$1:$E$659,5,FALSE())</f>
        <v>503</v>
      </c>
      <c r="Q2650" s="0" t="n">
        <f aca="false">VLOOKUP(B2650,'Team Data'!$A$1:$E$659,4,FALSE())</f>
        <v>662</v>
      </c>
      <c r="R2650" s="0" t="n">
        <f aca="false">VLOOKUP(B2650,'Team Data'!$A$1:$E$659,5,FALSE())</f>
        <v>509</v>
      </c>
      <c r="S2650" s="0" t="n">
        <f aca="false">IF(I2650=1,(MIN(30,(C2650-D2650)))*(M2650/(M2650+N2650))*(Q2650/(Q2650+R2650)),(MAX(-30,(C2650-D2650)))*(N2650/(M2650+N2650))*(R2650/(R2650+Q2650)))</f>
        <v>-1.0866780529462</v>
      </c>
      <c r="T2650" s="0" t="n">
        <f aca="false">IF(J2650=1,(MIN(30,(D2650-C2650)))*(K2650/(K2650+L2650))*(O2650/(O2650+P2650)),(MAX(-30,(D2650-C2650)))*(L2650/(K2650+L2650))*(P2650/(P2650+O2650)))</f>
        <v>3.68817147112009</v>
      </c>
      <c r="U2650" s="7" t="n">
        <v>43103</v>
      </c>
    </row>
    <row r="2651" customFormat="false" ht="15" hidden="false" customHeight="false" outlineLevel="0" collapsed="false">
      <c r="A2651" s="0" t="s">
        <v>8</v>
      </c>
      <c r="B2651" s="0" t="s">
        <v>346</v>
      </c>
      <c r="C2651" s="0" t="n">
        <v>75</v>
      </c>
      <c r="D2651" s="0" t="n">
        <v>87</v>
      </c>
      <c r="E2651" s="0" t="n">
        <v>27</v>
      </c>
      <c r="F2651" s="0" t="n">
        <v>37</v>
      </c>
      <c r="G2651" s="0" t="n">
        <v>11</v>
      </c>
      <c r="H2651" s="0" t="n">
        <v>11</v>
      </c>
      <c r="I2651" s="0" t="n">
        <v>0</v>
      </c>
      <c r="J2651" s="0" t="n">
        <v>1</v>
      </c>
      <c r="K2651" s="0" t="n">
        <f aca="false">VLOOKUP(A2651,'Team Data'!$A$1:$E$659,2,FALSE())</f>
        <v>14</v>
      </c>
      <c r="L2651" s="0" t="n">
        <f aca="false">VLOOKUP(A2651,'Team Data'!$A$1:$E$659,3,FALSE())</f>
        <v>18</v>
      </c>
      <c r="M2651" s="0" t="n">
        <f aca="false">VLOOKUP(B2651,'Team Data'!$A$1:$E$659,2,FALSE())</f>
        <v>17</v>
      </c>
      <c r="N2651" s="0" t="n">
        <f aca="false">VLOOKUP(B2651,'Team Data'!$A$1:$E$659,3,FALSE())</f>
        <v>15</v>
      </c>
      <c r="O2651" s="0" t="n">
        <f aca="false">VLOOKUP(A2651,'Team Data'!$A$1:$E$659,4,FALSE())</f>
        <v>542</v>
      </c>
      <c r="P2651" s="0" t="n">
        <f aca="false">VLOOKUP(A2651,'Team Data'!$A$1:$E$659,5,FALSE())</f>
        <v>488</v>
      </c>
      <c r="Q2651" s="0" t="n">
        <f aca="false">VLOOKUP(B2651,'Team Data'!$A$1:$E$659,4,FALSE())</f>
        <v>521</v>
      </c>
      <c r="R2651" s="0" t="n">
        <f aca="false">VLOOKUP(B2651,'Team Data'!$A$1:$E$659,5,FALSE())</f>
        <v>476</v>
      </c>
      <c r="S2651" s="0" t="n">
        <f aca="false">IF(I2651=1,(MIN(30,(C2651-D2651)))*(M2651/(M2651+N2651))*(Q2651/(Q2651+R2651)),(MAX(-30,(C2651-D2651)))*(N2651/(M2651+N2651))*(R2651/(R2651+Q2651)))</f>
        <v>-2.68555667001003</v>
      </c>
      <c r="T2651" s="0" t="n">
        <f aca="false">IF(J2651=1,(MIN(30,(D2651-C2651)))*(K2651/(K2651+L2651))*(O2651/(O2651+P2651)),(MAX(-30,(D2651-C2651)))*(L2651/(K2651+L2651))*(P2651/(P2651+O2651)))</f>
        <v>2.7626213592233</v>
      </c>
      <c r="U2651" s="7" t="n">
        <v>43103</v>
      </c>
    </row>
    <row r="2652" customFormat="false" ht="15" hidden="false" customHeight="false" outlineLevel="0" collapsed="false">
      <c r="A2652" s="0" t="s">
        <v>74</v>
      </c>
      <c r="B2652" s="0" t="s">
        <v>318</v>
      </c>
      <c r="C2652" s="0" t="n">
        <v>87</v>
      </c>
      <c r="D2652" s="0" t="n">
        <v>107</v>
      </c>
      <c r="E2652" s="0" t="n">
        <v>24</v>
      </c>
      <c r="F2652" s="0" t="n">
        <v>43</v>
      </c>
      <c r="G2652" s="0" t="n">
        <v>12</v>
      </c>
      <c r="H2652" s="0" t="n">
        <v>16</v>
      </c>
      <c r="I2652" s="0" t="n">
        <v>0</v>
      </c>
      <c r="J2652" s="0" t="n">
        <v>1</v>
      </c>
      <c r="K2652" s="0" t="n">
        <f aca="false">VLOOKUP(A2652,'Team Data'!$A$1:$E$659,2,FALSE())</f>
        <v>13</v>
      </c>
      <c r="L2652" s="0" t="n">
        <f aca="false">VLOOKUP(A2652,'Team Data'!$A$1:$E$659,3,FALSE())</f>
        <v>20</v>
      </c>
      <c r="M2652" s="0" t="n">
        <f aca="false">VLOOKUP(B2652,'Team Data'!$A$1:$E$659,2,FALSE())</f>
        <v>11</v>
      </c>
      <c r="N2652" s="0" t="n">
        <f aca="false">VLOOKUP(B2652,'Team Data'!$A$1:$E$659,3,FALSE())</f>
        <v>21</v>
      </c>
      <c r="O2652" s="0" t="n">
        <f aca="false">VLOOKUP(A2652,'Team Data'!$A$1:$E$659,4,FALSE())</f>
        <v>534</v>
      </c>
      <c r="P2652" s="0" t="n">
        <f aca="false">VLOOKUP(A2652,'Team Data'!$A$1:$E$659,5,FALSE())</f>
        <v>500</v>
      </c>
      <c r="Q2652" s="0" t="n">
        <f aca="false">VLOOKUP(B2652,'Team Data'!$A$1:$E$659,4,FALSE())</f>
        <v>542</v>
      </c>
      <c r="R2652" s="0" t="n">
        <f aca="false">VLOOKUP(B2652,'Team Data'!$A$1:$E$659,5,FALSE())</f>
        <v>440</v>
      </c>
      <c r="S2652" s="0" t="n">
        <f aca="false">IF(I2652=1,(MIN(30,(C2652-D2652)))*(M2652/(M2652+N2652))*(Q2652/(Q2652+R2652)),(MAX(-30,(C2652-D2652)))*(N2652/(M2652+N2652))*(R2652/(R2652+Q2652)))</f>
        <v>-5.88085539714868</v>
      </c>
      <c r="T2652" s="0" t="n">
        <f aca="false">IF(J2652=1,(MIN(30,(D2652-C2652)))*(K2652/(K2652+L2652))*(O2652/(O2652+P2652)),(MAX(-30,(D2652-C2652)))*(L2652/(K2652+L2652))*(P2652/(P2652+O2652)))</f>
        <v>4.0689291366274</v>
      </c>
      <c r="U2652" s="7" t="n">
        <v>43103</v>
      </c>
    </row>
    <row r="2653" customFormat="false" ht="15" hidden="false" customHeight="false" outlineLevel="0" collapsed="false">
      <c r="A2653" s="0" t="s">
        <v>124</v>
      </c>
      <c r="B2653" s="0" t="s">
        <v>350</v>
      </c>
      <c r="C2653" s="0" t="n">
        <v>61</v>
      </c>
      <c r="D2653" s="0" t="n">
        <v>71</v>
      </c>
      <c r="E2653" s="0" t="n">
        <v>22</v>
      </c>
      <c r="F2653" s="0" t="n">
        <v>30</v>
      </c>
      <c r="G2653" s="0" t="n">
        <v>12</v>
      </c>
      <c r="H2653" s="0" t="n">
        <v>15</v>
      </c>
      <c r="I2653" s="0" t="n">
        <v>0</v>
      </c>
      <c r="J2653" s="0" t="n">
        <v>1</v>
      </c>
      <c r="K2653" s="0" t="n">
        <f aca="false">VLOOKUP(A2653,'Team Data'!$A$1:$E$659,2,FALSE())</f>
        <v>16</v>
      </c>
      <c r="L2653" s="0" t="n">
        <f aca="false">VLOOKUP(A2653,'Team Data'!$A$1:$E$659,3,FALSE())</f>
        <v>15</v>
      </c>
      <c r="M2653" s="0" t="n">
        <f aca="false">VLOOKUP(B2653,'Team Data'!$A$1:$E$659,2,FALSE())</f>
        <v>15</v>
      </c>
      <c r="N2653" s="0" t="n">
        <f aca="false">VLOOKUP(B2653,'Team Data'!$A$1:$E$659,3,FALSE())</f>
        <v>17</v>
      </c>
      <c r="O2653" s="0" t="n">
        <f aca="false">VLOOKUP(A2653,'Team Data'!$A$1:$E$659,4,FALSE())</f>
        <v>582</v>
      </c>
      <c r="P2653" s="0" t="n">
        <f aca="false">VLOOKUP(A2653,'Team Data'!$A$1:$E$659,5,FALSE())</f>
        <v>456</v>
      </c>
      <c r="Q2653" s="0" t="n">
        <f aca="false">VLOOKUP(B2653,'Team Data'!$A$1:$E$659,4,FALSE())</f>
        <v>641</v>
      </c>
      <c r="R2653" s="0" t="n">
        <f aca="false">VLOOKUP(B2653,'Team Data'!$A$1:$E$659,5,FALSE())</f>
        <v>425</v>
      </c>
      <c r="S2653" s="0" t="n">
        <f aca="false">IF(I2653=1,(MIN(30,(C2653-D2653)))*(M2653/(M2653+N2653))*(Q2653/(Q2653+R2653)),(MAX(-30,(C2653-D2653)))*(N2653/(M2653+N2653))*(R2653/(R2653+Q2653)))</f>
        <v>-2.11802298311445</v>
      </c>
      <c r="T2653" s="0" t="n">
        <f aca="false">IF(J2653=1,(MIN(30,(D2653-C2653)))*(K2653/(K2653+L2653))*(O2653/(O2653+P2653)),(MAX(-30,(D2653-C2653)))*(L2653/(K2653+L2653))*(P2653/(P2653+O2653)))</f>
        <v>2.89390266641805</v>
      </c>
      <c r="U2653" s="7" t="n">
        <v>43103</v>
      </c>
    </row>
    <row r="2654" customFormat="false" ht="15" hidden="false" customHeight="false" outlineLevel="0" collapsed="false">
      <c r="A2654" s="0" t="s">
        <v>348</v>
      </c>
      <c r="B2654" s="0" t="s">
        <v>132</v>
      </c>
      <c r="C2654" s="0" t="n">
        <v>84</v>
      </c>
      <c r="D2654" s="0" t="n">
        <v>76</v>
      </c>
      <c r="E2654" s="0" t="n">
        <v>35</v>
      </c>
      <c r="F2654" s="0" t="n">
        <v>27</v>
      </c>
      <c r="G2654" s="0" t="n">
        <v>18</v>
      </c>
      <c r="H2654" s="0" t="n">
        <v>12</v>
      </c>
      <c r="I2654" s="0" t="n">
        <v>1</v>
      </c>
      <c r="J2654" s="0" t="n">
        <v>0</v>
      </c>
      <c r="K2654" s="0" t="n">
        <f aca="false">VLOOKUP(A2654,'Team Data'!$A$1:$E$659,2,FALSE())</f>
        <v>19</v>
      </c>
      <c r="L2654" s="0" t="n">
        <f aca="false">VLOOKUP(A2654,'Team Data'!$A$1:$E$659,3,FALSE())</f>
        <v>12</v>
      </c>
      <c r="M2654" s="0" t="n">
        <f aca="false">VLOOKUP(B2654,'Team Data'!$A$1:$E$659,2,FALSE())</f>
        <v>10</v>
      </c>
      <c r="N2654" s="0" t="n">
        <f aca="false">VLOOKUP(B2654,'Team Data'!$A$1:$E$659,3,FALSE())</f>
        <v>22</v>
      </c>
      <c r="O2654" s="0" t="n">
        <f aca="false">VLOOKUP(A2654,'Team Data'!$A$1:$E$659,4,FALSE())</f>
        <v>519</v>
      </c>
      <c r="P2654" s="0" t="n">
        <f aca="false">VLOOKUP(A2654,'Team Data'!$A$1:$E$659,5,FALSE())</f>
        <v>432</v>
      </c>
      <c r="Q2654" s="0" t="n">
        <f aca="false">VLOOKUP(B2654,'Team Data'!$A$1:$E$659,4,FALSE())</f>
        <v>532</v>
      </c>
      <c r="R2654" s="0" t="n">
        <f aca="false">VLOOKUP(B2654,'Team Data'!$A$1:$E$659,5,FALSE())</f>
        <v>476</v>
      </c>
      <c r="S2654" s="0" t="n">
        <f aca="false">IF(I2654=1,(MIN(30,(C2654-D2654)))*(M2654/(M2654+N2654))*(Q2654/(Q2654+R2654)),(MAX(-30,(C2654-D2654)))*(N2654/(M2654+N2654))*(R2654/(R2654+Q2654)))</f>
        <v>1.31944444444444</v>
      </c>
      <c r="T2654" s="0" t="n">
        <f aca="false">IF(J2654=1,(MIN(30,(D2654-C2654)))*(K2654/(K2654+L2654))*(O2654/(O2654+P2654)),(MAX(-30,(D2654-C2654)))*(L2654/(K2654+L2654))*(P2654/(P2654+O2654)))</f>
        <v>-1.40673654217971</v>
      </c>
      <c r="U2654" s="7" t="n">
        <v>43103</v>
      </c>
    </row>
    <row r="2655" customFormat="false" ht="15" hidden="false" customHeight="false" outlineLevel="0" collapsed="false">
      <c r="A2655" s="0" t="s">
        <v>286</v>
      </c>
      <c r="B2655" s="0" t="s">
        <v>25</v>
      </c>
      <c r="C2655" s="0" t="n">
        <v>81</v>
      </c>
      <c r="D2655" s="0" t="n">
        <v>78</v>
      </c>
      <c r="E2655" s="0" t="n">
        <v>34</v>
      </c>
      <c r="F2655" s="0" t="n">
        <v>45</v>
      </c>
      <c r="G2655" s="0" t="n">
        <v>11</v>
      </c>
      <c r="H2655" s="0" t="n">
        <v>14</v>
      </c>
      <c r="I2655" s="0" t="n">
        <v>1</v>
      </c>
      <c r="J2655" s="0" t="n">
        <v>0</v>
      </c>
      <c r="K2655" s="0" t="n">
        <f aca="false">VLOOKUP(A2655,'Team Data'!$A$1:$E$659,2,FALSE())</f>
        <v>21</v>
      </c>
      <c r="L2655" s="0" t="n">
        <f aca="false">VLOOKUP(A2655,'Team Data'!$A$1:$E$659,3,FALSE())</f>
        <v>12</v>
      </c>
      <c r="M2655" s="0" t="n">
        <f aca="false">VLOOKUP(B2655,'Team Data'!$A$1:$E$659,2,FALSE())</f>
        <v>18</v>
      </c>
      <c r="N2655" s="0" t="n">
        <f aca="false">VLOOKUP(B2655,'Team Data'!$A$1:$E$659,3,FALSE())</f>
        <v>15</v>
      </c>
      <c r="O2655" s="0" t="n">
        <f aca="false">VLOOKUP(A2655,'Team Data'!$A$1:$E$659,4,FALSE())</f>
        <v>684</v>
      </c>
      <c r="P2655" s="0" t="n">
        <f aca="false">VLOOKUP(A2655,'Team Data'!$A$1:$E$659,5,FALSE())</f>
        <v>441</v>
      </c>
      <c r="Q2655" s="0" t="n">
        <f aca="false">VLOOKUP(B2655,'Team Data'!$A$1:$E$659,4,FALSE())</f>
        <v>668</v>
      </c>
      <c r="R2655" s="0" t="n">
        <f aca="false">VLOOKUP(B2655,'Team Data'!$A$1:$E$659,5,FALSE())</f>
        <v>423</v>
      </c>
      <c r="S2655" s="0" t="n">
        <f aca="false">IF(I2655=1,(MIN(30,(C2655-D2655)))*(M2655/(M2655+N2655))*(Q2655/(Q2655+R2655)),(MAX(-30,(C2655-D2655)))*(N2655/(M2655+N2655))*(R2655/(R2655+Q2655)))</f>
        <v>1.00191650695775</v>
      </c>
      <c r="T2655" s="0" t="n">
        <f aca="false">IF(J2655=1,(MIN(30,(D2655-C2655)))*(K2655/(K2655+L2655))*(O2655/(O2655+P2655)),(MAX(-30,(D2655-C2655)))*(L2655/(K2655+L2655))*(P2655/(P2655+O2655)))</f>
        <v>-0.427636363636364</v>
      </c>
      <c r="U2655" s="7" t="n">
        <v>43103</v>
      </c>
    </row>
    <row r="2656" customFormat="false" ht="15" hidden="false" customHeight="false" outlineLevel="0" collapsed="false">
      <c r="A2656" s="0" t="s">
        <v>299</v>
      </c>
      <c r="B2656" s="0" t="s">
        <v>83</v>
      </c>
      <c r="C2656" s="0" t="n">
        <v>72</v>
      </c>
      <c r="D2656" s="0" t="n">
        <v>75</v>
      </c>
      <c r="E2656" s="0" t="n">
        <v>33</v>
      </c>
      <c r="F2656" s="0" t="n">
        <v>30</v>
      </c>
      <c r="G2656" s="0" t="n">
        <v>15</v>
      </c>
      <c r="H2656" s="0" t="n">
        <v>11</v>
      </c>
      <c r="I2656" s="0" t="n">
        <v>0</v>
      </c>
      <c r="J2656" s="0" t="n">
        <v>1</v>
      </c>
      <c r="K2656" s="0" t="n">
        <f aca="false">VLOOKUP(A2656,'Team Data'!$A$1:$E$659,2,FALSE())</f>
        <v>18</v>
      </c>
      <c r="L2656" s="0" t="n">
        <f aca="false">VLOOKUP(A2656,'Team Data'!$A$1:$E$659,3,FALSE())</f>
        <v>14</v>
      </c>
      <c r="M2656" s="0" t="n">
        <f aca="false">VLOOKUP(B2656,'Team Data'!$A$1:$E$659,2,FALSE())</f>
        <v>14</v>
      </c>
      <c r="N2656" s="0" t="n">
        <f aca="false">VLOOKUP(B2656,'Team Data'!$A$1:$E$659,3,FALSE())</f>
        <v>18</v>
      </c>
      <c r="O2656" s="0" t="n">
        <f aca="false">VLOOKUP(A2656,'Team Data'!$A$1:$E$659,4,FALSE())</f>
        <v>500</v>
      </c>
      <c r="P2656" s="0" t="n">
        <f aca="false">VLOOKUP(A2656,'Team Data'!$A$1:$E$659,5,FALSE())</f>
        <v>469</v>
      </c>
      <c r="Q2656" s="0" t="n">
        <f aca="false">VLOOKUP(B2656,'Team Data'!$A$1:$E$659,4,FALSE())</f>
        <v>525</v>
      </c>
      <c r="R2656" s="0" t="n">
        <f aca="false">VLOOKUP(B2656,'Team Data'!$A$1:$E$659,5,FALSE())</f>
        <v>457</v>
      </c>
      <c r="S2656" s="0" t="n">
        <f aca="false">IF(I2656=1,(MIN(30,(C2656-D2656)))*(M2656/(M2656+N2656))*(Q2656/(Q2656+R2656)),(MAX(-30,(C2656-D2656)))*(N2656/(M2656+N2656))*(R2656/(R2656+Q2656)))</f>
        <v>-0.785323319755601</v>
      </c>
      <c r="T2656" s="0" t="n">
        <f aca="false">IF(J2656=1,(MIN(30,(D2656-C2656)))*(K2656/(K2656+L2656))*(O2656/(O2656+P2656)),(MAX(-30,(D2656-C2656)))*(L2656/(K2656+L2656))*(P2656/(P2656+O2656)))</f>
        <v>0.870743034055728</v>
      </c>
      <c r="U2656" s="7" t="n">
        <v>43103</v>
      </c>
    </row>
    <row r="2657" customFormat="false" ht="15" hidden="false" customHeight="false" outlineLevel="0" collapsed="false">
      <c r="A2657" s="0" t="s">
        <v>38</v>
      </c>
      <c r="B2657" s="0" t="s">
        <v>354</v>
      </c>
      <c r="C2657" s="0" t="n">
        <v>79</v>
      </c>
      <c r="D2657" s="0" t="n">
        <v>86</v>
      </c>
      <c r="E2657" s="0" t="n">
        <v>42</v>
      </c>
      <c r="F2657" s="0" t="n">
        <v>47</v>
      </c>
      <c r="G2657" s="0" t="n">
        <v>5</v>
      </c>
      <c r="H2657" s="0" t="n">
        <v>10</v>
      </c>
      <c r="I2657" s="0" t="n">
        <v>0</v>
      </c>
      <c r="J2657" s="0" t="n">
        <v>1</v>
      </c>
      <c r="K2657" s="0" t="n">
        <f aca="false">VLOOKUP(A2657,'Team Data'!$A$1:$E$659,2,FALSE())</f>
        <v>21</v>
      </c>
      <c r="L2657" s="0" t="n">
        <f aca="false">VLOOKUP(A2657,'Team Data'!$A$1:$E$659,3,FALSE())</f>
        <v>14</v>
      </c>
      <c r="M2657" s="0" t="n">
        <f aca="false">VLOOKUP(B2657,'Team Data'!$A$1:$E$659,2,FALSE())</f>
        <v>28</v>
      </c>
      <c r="N2657" s="0" t="n">
        <f aca="false">VLOOKUP(B2657,'Team Data'!$A$1:$E$659,3,FALSE())</f>
        <v>6</v>
      </c>
      <c r="O2657" s="0" t="n">
        <f aca="false">VLOOKUP(A2657,'Team Data'!$A$1:$E$659,4,FALSE())</f>
        <v>713</v>
      </c>
      <c r="P2657" s="0" t="n">
        <f aca="false">VLOOKUP(A2657,'Team Data'!$A$1:$E$659,5,FALSE())</f>
        <v>450</v>
      </c>
      <c r="Q2657" s="0" t="n">
        <f aca="false">VLOOKUP(B2657,'Team Data'!$A$1:$E$659,4,FALSE())</f>
        <v>661</v>
      </c>
      <c r="R2657" s="0" t="n">
        <f aca="false">VLOOKUP(B2657,'Team Data'!$A$1:$E$659,5,FALSE())</f>
        <v>472</v>
      </c>
      <c r="S2657" s="0" t="n">
        <f aca="false">IF(I2657=1,(MIN(30,(C2657-D2657)))*(M2657/(M2657+N2657))*(Q2657/(Q2657+R2657)),(MAX(-30,(C2657-D2657)))*(N2657/(M2657+N2657))*(R2657/(R2657+Q2657)))</f>
        <v>-0.514615025180416</v>
      </c>
      <c r="T2657" s="0" t="n">
        <f aca="false">IF(J2657=1,(MIN(30,(D2657-C2657)))*(K2657/(K2657+L2657))*(O2657/(O2657+P2657)),(MAX(-30,(D2657-C2657)))*(L2657/(K2657+L2657))*(P2657/(P2657+O2657)))</f>
        <v>2.57489251934652</v>
      </c>
      <c r="U2657" s="7" t="n">
        <v>43103</v>
      </c>
    </row>
    <row r="2658" customFormat="false" ht="15" hidden="false" customHeight="false" outlineLevel="0" collapsed="false">
      <c r="A2658" s="0" t="s">
        <v>168</v>
      </c>
      <c r="B2658" s="0" t="s">
        <v>32</v>
      </c>
      <c r="C2658" s="0" t="n">
        <v>77</v>
      </c>
      <c r="D2658" s="0" t="n">
        <v>72</v>
      </c>
      <c r="E2658" s="0" t="n">
        <v>45</v>
      </c>
      <c r="F2658" s="0" t="n">
        <v>36</v>
      </c>
      <c r="G2658" s="0" t="n">
        <v>19</v>
      </c>
      <c r="H2658" s="0" t="n">
        <v>10</v>
      </c>
      <c r="I2658" s="0" t="n">
        <v>1</v>
      </c>
      <c r="J2658" s="0" t="n">
        <v>0</v>
      </c>
      <c r="K2658" s="0" t="n">
        <f aca="false">VLOOKUP(A2658,'Team Data'!$A$1:$E$659,2,FALSE())</f>
        <v>16</v>
      </c>
      <c r="L2658" s="0" t="n">
        <f aca="false">VLOOKUP(A2658,'Team Data'!$A$1:$E$659,3,FALSE())</f>
        <v>18</v>
      </c>
      <c r="M2658" s="0" t="n">
        <f aca="false">VLOOKUP(B2658,'Team Data'!$A$1:$E$659,2,FALSE())</f>
        <v>16</v>
      </c>
      <c r="N2658" s="0" t="n">
        <f aca="false">VLOOKUP(B2658,'Team Data'!$A$1:$E$659,3,FALSE())</f>
        <v>16</v>
      </c>
      <c r="O2658" s="0" t="n">
        <f aca="false">VLOOKUP(A2658,'Team Data'!$A$1:$E$659,4,FALSE())</f>
        <v>575</v>
      </c>
      <c r="P2658" s="0" t="n">
        <f aca="false">VLOOKUP(A2658,'Team Data'!$A$1:$E$659,5,FALSE())</f>
        <v>481</v>
      </c>
      <c r="Q2658" s="0" t="n">
        <f aca="false">VLOOKUP(B2658,'Team Data'!$A$1:$E$659,4,FALSE())</f>
        <v>523</v>
      </c>
      <c r="R2658" s="0" t="n">
        <f aca="false">VLOOKUP(B2658,'Team Data'!$A$1:$E$659,5,FALSE())</f>
        <v>476</v>
      </c>
      <c r="S2658" s="0" t="n">
        <f aca="false">IF(I2658=1,(MIN(30,(C2658-D2658)))*(M2658/(M2658+N2658))*(Q2658/(Q2658+R2658)),(MAX(-30,(C2658-D2658)))*(N2658/(M2658+N2658))*(R2658/(R2658+Q2658)))</f>
        <v>1.30880880880881</v>
      </c>
      <c r="T2658" s="0" t="n">
        <f aca="false">IF(J2658=1,(MIN(30,(D2658-C2658)))*(K2658/(K2658+L2658))*(O2658/(O2658+P2658)),(MAX(-30,(D2658-C2658)))*(L2658/(K2658+L2658))*(P2658/(P2658+O2658)))</f>
        <v>-1.20571524064171</v>
      </c>
      <c r="U2658" s="7" t="n">
        <v>43103</v>
      </c>
    </row>
    <row r="2659" customFormat="false" ht="15" hidden="false" customHeight="false" outlineLevel="0" collapsed="false">
      <c r="A2659" s="0" t="s">
        <v>81</v>
      </c>
      <c r="B2659" s="0" t="s">
        <v>24</v>
      </c>
      <c r="C2659" s="0" t="n">
        <v>62</v>
      </c>
      <c r="D2659" s="0" t="n">
        <v>72</v>
      </c>
      <c r="E2659" s="0" t="n">
        <v>33</v>
      </c>
      <c r="F2659" s="0" t="n">
        <v>42</v>
      </c>
      <c r="G2659" s="0" t="n">
        <v>10</v>
      </c>
      <c r="H2659" s="0" t="n">
        <v>13</v>
      </c>
      <c r="I2659" s="0" t="n">
        <v>0</v>
      </c>
      <c r="J2659" s="0" t="n">
        <v>1</v>
      </c>
      <c r="K2659" s="0" t="n">
        <f aca="false">VLOOKUP(A2659,'Team Data'!$A$1:$E$659,2,FALSE())</f>
        <v>22</v>
      </c>
      <c r="L2659" s="0" t="n">
        <f aca="false">VLOOKUP(A2659,'Team Data'!$A$1:$E$659,3,FALSE())</f>
        <v>13</v>
      </c>
      <c r="M2659" s="0" t="n">
        <f aca="false">VLOOKUP(B2659,'Team Data'!$A$1:$E$659,2,FALSE())</f>
        <v>19</v>
      </c>
      <c r="N2659" s="0" t="n">
        <f aca="false">VLOOKUP(B2659,'Team Data'!$A$1:$E$659,3,FALSE())</f>
        <v>13</v>
      </c>
      <c r="O2659" s="0" t="n">
        <f aca="false">VLOOKUP(A2659,'Team Data'!$A$1:$E$659,4,FALSE())</f>
        <v>536</v>
      </c>
      <c r="P2659" s="0" t="n">
        <f aca="false">VLOOKUP(A2659,'Team Data'!$A$1:$E$659,5,FALSE())</f>
        <v>497</v>
      </c>
      <c r="Q2659" s="0" t="n">
        <f aca="false">VLOOKUP(B2659,'Team Data'!$A$1:$E$659,4,FALSE())</f>
        <v>529</v>
      </c>
      <c r="R2659" s="0" t="n">
        <f aca="false">VLOOKUP(B2659,'Team Data'!$A$1:$E$659,5,FALSE())</f>
        <v>500</v>
      </c>
      <c r="S2659" s="0" t="n">
        <f aca="false">IF(I2659=1,(MIN(30,(C2659-D2659)))*(M2659/(M2659+N2659))*(Q2659/(Q2659+R2659)),(MAX(-30,(C2659-D2659)))*(N2659/(M2659+N2659))*(R2659/(R2659+Q2659)))</f>
        <v>-1.97400388726919</v>
      </c>
      <c r="T2659" s="0" t="n">
        <f aca="false">IF(J2659=1,(MIN(30,(D2659-C2659)))*(K2659/(K2659+L2659))*(O2659/(O2659+P2659)),(MAX(-30,(D2659-C2659)))*(L2659/(K2659+L2659))*(P2659/(P2659+O2659)))</f>
        <v>3.26151293043839</v>
      </c>
      <c r="U2659" s="7" t="n">
        <v>43103</v>
      </c>
    </row>
    <row r="2660" customFormat="false" ht="15" hidden="false" customHeight="false" outlineLevel="0" collapsed="false">
      <c r="A2660" s="0" t="s">
        <v>214</v>
      </c>
      <c r="B2660" s="0" t="s">
        <v>48</v>
      </c>
      <c r="C2660" s="0" t="n">
        <v>50</v>
      </c>
      <c r="D2660" s="0" t="n">
        <v>75</v>
      </c>
      <c r="E2660" s="0" t="n">
        <v>35</v>
      </c>
      <c r="F2660" s="0" t="n">
        <v>44</v>
      </c>
      <c r="G2660" s="0" t="n">
        <v>17</v>
      </c>
      <c r="H2660" s="0" t="n">
        <v>12</v>
      </c>
      <c r="I2660" s="0" t="n">
        <v>0</v>
      </c>
      <c r="J2660" s="0" t="n">
        <v>1</v>
      </c>
      <c r="K2660" s="0" t="n">
        <f aca="false">VLOOKUP(A2660,'Team Data'!$A$1:$E$659,2,FALSE())</f>
        <v>14</v>
      </c>
      <c r="L2660" s="0" t="n">
        <f aca="false">VLOOKUP(A2660,'Team Data'!$A$1:$E$659,3,FALSE())</f>
        <v>16</v>
      </c>
      <c r="M2660" s="0" t="n">
        <f aca="false">VLOOKUP(B2660,'Team Data'!$A$1:$E$659,2,FALSE())</f>
        <v>21</v>
      </c>
      <c r="N2660" s="0" t="n">
        <f aca="false">VLOOKUP(B2660,'Team Data'!$A$1:$E$659,3,FALSE())</f>
        <v>15</v>
      </c>
      <c r="O2660" s="0" t="n">
        <f aca="false">VLOOKUP(A2660,'Team Data'!$A$1:$E$659,4,FALSE())</f>
        <v>515</v>
      </c>
      <c r="P2660" s="0" t="n">
        <f aca="false">VLOOKUP(A2660,'Team Data'!$A$1:$E$659,5,FALSE())</f>
        <v>457</v>
      </c>
      <c r="Q2660" s="0" t="n">
        <f aca="false">VLOOKUP(B2660,'Team Data'!$A$1:$E$659,4,FALSE())</f>
        <v>577</v>
      </c>
      <c r="R2660" s="0" t="n">
        <f aca="false">VLOOKUP(B2660,'Team Data'!$A$1:$E$659,5,FALSE())</f>
        <v>521</v>
      </c>
      <c r="S2660" s="0" t="n">
        <f aca="false">IF(I2660=1,(MIN(30,(C2660-D2660)))*(M2660/(M2660+N2660))*(Q2660/(Q2660+R2660)),(MAX(-30,(C2660-D2660)))*(N2660/(M2660+N2660))*(R2660/(R2660+Q2660)))</f>
        <v>-4.94269884638737</v>
      </c>
      <c r="T2660" s="0" t="n">
        <f aca="false">IF(J2660=1,(MIN(30,(D2660-C2660)))*(K2660/(K2660+L2660))*(O2660/(O2660+P2660)),(MAX(-30,(D2660-C2660)))*(L2660/(K2660+L2660))*(P2660/(P2660+O2660)))</f>
        <v>6.18141289437586</v>
      </c>
      <c r="U2660" s="7" t="n">
        <v>43103</v>
      </c>
    </row>
    <row r="2661" customFormat="false" ht="15" hidden="false" customHeight="false" outlineLevel="0" collapsed="false">
      <c r="A2661" s="0" t="s">
        <v>9</v>
      </c>
      <c r="B2661" s="0" t="s">
        <v>332</v>
      </c>
      <c r="C2661" s="0" t="n">
        <v>75</v>
      </c>
      <c r="D2661" s="0" t="n">
        <v>76</v>
      </c>
      <c r="E2661" s="0" t="n">
        <v>31</v>
      </c>
      <c r="F2661" s="0" t="n">
        <v>33</v>
      </c>
      <c r="G2661" s="0" t="n">
        <v>10</v>
      </c>
      <c r="H2661" s="0" t="n">
        <v>12</v>
      </c>
      <c r="I2661" s="0" t="n">
        <v>0</v>
      </c>
      <c r="J2661" s="0" t="n">
        <v>1</v>
      </c>
      <c r="K2661" s="0" t="n">
        <f aca="false">VLOOKUP(A2661,'Team Data'!$A$1:$E$659,2,FALSE())</f>
        <v>20</v>
      </c>
      <c r="L2661" s="0" t="n">
        <f aca="false">VLOOKUP(A2661,'Team Data'!$A$1:$E$659,3,FALSE())</f>
        <v>16</v>
      </c>
      <c r="M2661" s="0" t="n">
        <f aca="false">VLOOKUP(B2661,'Team Data'!$A$1:$E$659,2,FALSE())</f>
        <v>12</v>
      </c>
      <c r="N2661" s="0" t="n">
        <f aca="false">VLOOKUP(B2661,'Team Data'!$A$1:$E$659,3,FALSE())</f>
        <v>20</v>
      </c>
      <c r="O2661" s="0" t="n">
        <f aca="false">VLOOKUP(A2661,'Team Data'!$A$1:$E$659,4,FALSE())</f>
        <v>741</v>
      </c>
      <c r="P2661" s="0" t="n">
        <f aca="false">VLOOKUP(A2661,'Team Data'!$A$1:$E$659,5,FALSE())</f>
        <v>460</v>
      </c>
      <c r="Q2661" s="0" t="n">
        <f aca="false">VLOOKUP(B2661,'Team Data'!$A$1:$E$659,4,FALSE())</f>
        <v>669</v>
      </c>
      <c r="R2661" s="0" t="n">
        <f aca="false">VLOOKUP(B2661,'Team Data'!$A$1:$E$659,5,FALSE())</f>
        <v>411</v>
      </c>
      <c r="S2661" s="0" t="n">
        <f aca="false">IF(I2661=1,(MIN(30,(C2661-D2661)))*(M2661/(M2661+N2661))*(Q2661/(Q2661+R2661)),(MAX(-30,(C2661-D2661)))*(N2661/(M2661+N2661))*(R2661/(R2661+Q2661)))</f>
        <v>-0.237847222222222</v>
      </c>
      <c r="T2661" s="0" t="n">
        <f aca="false">IF(J2661=1,(MIN(30,(D2661-C2661)))*(K2661/(K2661+L2661))*(O2661/(O2661+P2661)),(MAX(-30,(D2661-C2661)))*(L2661/(K2661+L2661))*(P2661/(P2661+O2661)))</f>
        <v>0.342769913960588</v>
      </c>
      <c r="U2661" s="7" t="n">
        <v>43103</v>
      </c>
    </row>
    <row r="2662" customFormat="false" ht="15" hidden="false" customHeight="false" outlineLevel="0" collapsed="false">
      <c r="A2662" s="0" t="s">
        <v>225</v>
      </c>
      <c r="B2662" s="0" t="s">
        <v>161</v>
      </c>
      <c r="C2662" s="0" t="n">
        <v>69</v>
      </c>
      <c r="D2662" s="0" t="n">
        <v>75</v>
      </c>
      <c r="E2662" s="0" t="n">
        <v>38</v>
      </c>
      <c r="F2662" s="0" t="n">
        <v>38</v>
      </c>
      <c r="G2662" s="0" t="n">
        <v>6</v>
      </c>
      <c r="H2662" s="0" t="n">
        <v>5</v>
      </c>
      <c r="I2662" s="0" t="n">
        <v>0</v>
      </c>
      <c r="J2662" s="0" t="n">
        <v>1</v>
      </c>
      <c r="K2662" s="0" t="n">
        <f aca="false">VLOOKUP(A2662,'Team Data'!$A$1:$E$659,2,FALSE())</f>
        <v>26</v>
      </c>
      <c r="L2662" s="0" t="n">
        <f aca="false">VLOOKUP(A2662,'Team Data'!$A$1:$E$659,3,FALSE())</f>
        <v>12</v>
      </c>
      <c r="M2662" s="0" t="n">
        <f aca="false">VLOOKUP(B2662,'Team Data'!$A$1:$E$659,2,FALSE())</f>
        <v>19</v>
      </c>
      <c r="N2662" s="0" t="n">
        <f aca="false">VLOOKUP(B2662,'Team Data'!$A$1:$E$659,3,FALSE())</f>
        <v>13</v>
      </c>
      <c r="O2662" s="0" t="n">
        <f aca="false">VLOOKUP(A2662,'Team Data'!$A$1:$E$659,4,FALSE())</f>
        <v>700</v>
      </c>
      <c r="P2662" s="0" t="n">
        <f aca="false">VLOOKUP(A2662,'Team Data'!$A$1:$E$659,5,FALSE())</f>
        <v>549</v>
      </c>
      <c r="Q2662" s="0" t="n">
        <f aca="false">VLOOKUP(B2662,'Team Data'!$A$1:$E$659,4,FALSE())</f>
        <v>626</v>
      </c>
      <c r="R2662" s="0" t="n">
        <f aca="false">VLOOKUP(B2662,'Team Data'!$A$1:$E$659,5,FALSE())</f>
        <v>423</v>
      </c>
      <c r="S2662" s="0" t="n">
        <f aca="false">IF(I2662=1,(MIN(30,(C2662-D2662)))*(M2662/(M2662+N2662))*(Q2662/(Q2662+R2662)),(MAX(-30,(C2662-D2662)))*(N2662/(M2662+N2662))*(R2662/(R2662+Q2662)))</f>
        <v>-0.982900381315539</v>
      </c>
      <c r="T2662" s="0" t="n">
        <f aca="false">IF(J2662=1,(MIN(30,(D2662-C2662)))*(K2662/(K2662+L2662))*(O2662/(O2662+P2662)),(MAX(-30,(D2662-C2662)))*(L2662/(K2662+L2662))*(P2662/(P2662+O2662)))</f>
        <v>2.30078799882011</v>
      </c>
      <c r="U2662" s="7" t="n">
        <v>43103</v>
      </c>
    </row>
    <row r="2663" customFormat="false" ht="15" hidden="false" customHeight="false" outlineLevel="0" collapsed="false">
      <c r="A2663" s="0" t="s">
        <v>169</v>
      </c>
      <c r="B2663" s="0" t="s">
        <v>127</v>
      </c>
      <c r="C2663" s="0" t="n">
        <v>75</v>
      </c>
      <c r="D2663" s="0" t="n">
        <v>68</v>
      </c>
      <c r="E2663" s="0" t="n">
        <v>30</v>
      </c>
      <c r="F2663" s="0" t="n">
        <v>31</v>
      </c>
      <c r="G2663" s="0" t="n">
        <v>10</v>
      </c>
      <c r="H2663" s="0" t="n">
        <v>13</v>
      </c>
      <c r="I2663" s="0" t="n">
        <v>1</v>
      </c>
      <c r="J2663" s="0" t="n">
        <v>0</v>
      </c>
      <c r="K2663" s="0" t="n">
        <f aca="false">VLOOKUP(A2663,'Team Data'!$A$1:$E$659,2,FALSE())</f>
        <v>32</v>
      </c>
      <c r="L2663" s="0" t="n">
        <f aca="false">VLOOKUP(A2663,'Team Data'!$A$1:$E$659,3,FALSE())</f>
        <v>7</v>
      </c>
      <c r="M2663" s="0" t="n">
        <f aca="false">VLOOKUP(B2663,'Team Data'!$A$1:$E$659,2,FALSE())</f>
        <v>14</v>
      </c>
      <c r="N2663" s="0" t="n">
        <f aca="false">VLOOKUP(B2663,'Team Data'!$A$1:$E$659,3,FALSE())</f>
        <v>19</v>
      </c>
      <c r="O2663" s="0" t="n">
        <f aca="false">VLOOKUP(A2663,'Team Data'!$A$1:$E$659,4,FALSE())</f>
        <v>785</v>
      </c>
      <c r="P2663" s="0" t="n">
        <f aca="false">VLOOKUP(A2663,'Team Data'!$A$1:$E$659,5,FALSE())</f>
        <v>531</v>
      </c>
      <c r="Q2663" s="0" t="n">
        <f aca="false">VLOOKUP(B2663,'Team Data'!$A$1:$E$659,4,FALSE())</f>
        <v>641</v>
      </c>
      <c r="R2663" s="0" t="n">
        <f aca="false">VLOOKUP(B2663,'Team Data'!$A$1:$E$659,5,FALSE())</f>
        <v>461</v>
      </c>
      <c r="S2663" s="0" t="n">
        <f aca="false">IF(I2663=1,(MIN(30,(C2663-D2663)))*(M2663/(M2663+N2663))*(Q2663/(Q2663+R2663)),(MAX(-30,(C2663-D2663)))*(N2663/(M2663+N2663))*(R2663/(R2663+Q2663)))</f>
        <v>1.72738272012319</v>
      </c>
      <c r="T2663" s="0" t="n">
        <f aca="false">IF(J2663=1,(MIN(30,(D2663-C2663)))*(K2663/(K2663+L2663))*(O2663/(O2663+P2663)),(MAX(-30,(D2663-C2663)))*(L2663/(K2663+L2663))*(P2663/(P2663+O2663)))</f>
        <v>-0.5069558101473</v>
      </c>
      <c r="U2663" s="7" t="n">
        <v>43103</v>
      </c>
    </row>
    <row r="2664" customFormat="false" ht="15" hidden="false" customHeight="false" outlineLevel="0" collapsed="false">
      <c r="A2664" s="0" t="s">
        <v>21</v>
      </c>
      <c r="B2664" s="0" t="s">
        <v>288</v>
      </c>
      <c r="C2664" s="0" t="n">
        <v>94</v>
      </c>
      <c r="D2664" s="0" t="n">
        <v>84</v>
      </c>
      <c r="E2664" s="0" t="n">
        <v>46</v>
      </c>
      <c r="F2664" s="0" t="n">
        <v>38</v>
      </c>
      <c r="G2664" s="0" t="n">
        <v>10</v>
      </c>
      <c r="H2664" s="0" t="n">
        <v>15</v>
      </c>
      <c r="I2664" s="0" t="n">
        <v>1</v>
      </c>
      <c r="J2664" s="0" t="n">
        <v>0</v>
      </c>
      <c r="K2664" s="0" t="n">
        <f aca="false">VLOOKUP(A2664,'Team Data'!$A$1:$E$659,2,FALSE())</f>
        <v>26</v>
      </c>
      <c r="L2664" s="0" t="n">
        <f aca="false">VLOOKUP(A2664,'Team Data'!$A$1:$E$659,3,FALSE())</f>
        <v>7</v>
      </c>
      <c r="M2664" s="0" t="n">
        <f aca="false">VLOOKUP(B2664,'Team Data'!$A$1:$E$659,2,FALSE())</f>
        <v>26</v>
      </c>
      <c r="N2664" s="0" t="n">
        <f aca="false">VLOOKUP(B2664,'Team Data'!$A$1:$E$659,3,FALSE())</f>
        <v>9</v>
      </c>
      <c r="O2664" s="0" t="n">
        <f aca="false">VLOOKUP(A2664,'Team Data'!$A$1:$E$659,4,FALSE())</f>
        <v>619</v>
      </c>
      <c r="P2664" s="0" t="n">
        <f aca="false">VLOOKUP(A2664,'Team Data'!$A$1:$E$659,5,FALSE())</f>
        <v>468</v>
      </c>
      <c r="Q2664" s="0" t="n">
        <f aca="false">VLOOKUP(B2664,'Team Data'!$A$1:$E$659,4,FALSE())</f>
        <v>702</v>
      </c>
      <c r="R2664" s="0" t="n">
        <f aca="false">VLOOKUP(B2664,'Team Data'!$A$1:$E$659,5,FALSE())</f>
        <v>475</v>
      </c>
      <c r="S2664" s="0" t="n">
        <f aca="false">IF(I2664=1,(MIN(30,(C2664-D2664)))*(M2664/(M2664+N2664))*(Q2664/(Q2664+R2664)),(MAX(-30,(C2664-D2664)))*(N2664/(M2664+N2664))*(R2664/(R2664+Q2664)))</f>
        <v>4.43063478577497</v>
      </c>
      <c r="T2664" s="0" t="n">
        <f aca="false">IF(J2664=1,(MIN(30,(D2664-C2664)))*(K2664/(K2664+L2664))*(O2664/(O2664+P2664)),(MAX(-30,(D2664-C2664)))*(L2664/(K2664+L2664))*(P2664/(P2664+O2664)))</f>
        <v>-0.913272560006691</v>
      </c>
      <c r="U2664" s="7" t="n">
        <v>43103</v>
      </c>
    </row>
    <row r="2665" customFormat="false" ht="15" hidden="false" customHeight="false" outlineLevel="0" collapsed="false">
      <c r="A2665" s="0" t="s">
        <v>50</v>
      </c>
      <c r="B2665" s="0" t="s">
        <v>144</v>
      </c>
      <c r="C2665" s="0" t="n">
        <v>53</v>
      </c>
      <c r="D2665" s="0" t="n">
        <v>70</v>
      </c>
      <c r="E2665" s="0" t="n">
        <v>24</v>
      </c>
      <c r="F2665" s="0" t="n">
        <v>38</v>
      </c>
      <c r="G2665" s="0" t="n">
        <v>12</v>
      </c>
      <c r="H2665" s="0" t="n">
        <v>22</v>
      </c>
      <c r="I2665" s="0" t="n">
        <v>0</v>
      </c>
      <c r="J2665" s="0" t="n">
        <v>1</v>
      </c>
      <c r="K2665" s="0" t="n">
        <f aca="false">VLOOKUP(A2665,'Team Data'!$A$1:$E$659,2,FALSE())</f>
        <v>15</v>
      </c>
      <c r="L2665" s="0" t="n">
        <f aca="false">VLOOKUP(A2665,'Team Data'!$A$1:$E$659,3,FALSE())</f>
        <v>16</v>
      </c>
      <c r="M2665" s="0" t="n">
        <f aca="false">VLOOKUP(B2665,'Team Data'!$A$1:$E$659,2,FALSE())</f>
        <v>22</v>
      </c>
      <c r="N2665" s="0" t="n">
        <f aca="false">VLOOKUP(B2665,'Team Data'!$A$1:$E$659,3,FALSE())</f>
        <v>15</v>
      </c>
      <c r="O2665" s="0" t="n">
        <f aca="false">VLOOKUP(A2665,'Team Data'!$A$1:$E$659,4,FALSE())</f>
        <v>449</v>
      </c>
      <c r="P2665" s="0" t="n">
        <f aca="false">VLOOKUP(A2665,'Team Data'!$A$1:$E$659,5,FALSE())</f>
        <v>485</v>
      </c>
      <c r="Q2665" s="0" t="n">
        <f aca="false">VLOOKUP(B2665,'Team Data'!$A$1:$E$659,4,FALSE())</f>
        <v>570</v>
      </c>
      <c r="R2665" s="0" t="n">
        <f aca="false">VLOOKUP(B2665,'Team Data'!$A$1:$E$659,5,FALSE())</f>
        <v>569</v>
      </c>
      <c r="S2665" s="0" t="n">
        <f aca="false">IF(I2665=1,(MIN(30,(C2665-D2665)))*(M2665/(M2665+N2665))*(Q2665/(Q2665+R2665)),(MAX(-30,(C2665-D2665)))*(N2665/(M2665+N2665))*(R2665/(R2665+Q2665)))</f>
        <v>-3.44292053247277</v>
      </c>
      <c r="T2665" s="0" t="n">
        <f aca="false">IF(J2665=1,(MIN(30,(D2665-C2665)))*(K2665/(K2665+L2665))*(O2665/(O2665+P2665)),(MAX(-30,(D2665-C2665)))*(L2665/(K2665+L2665))*(P2665/(P2665+O2665)))</f>
        <v>3.95437590661049</v>
      </c>
      <c r="U2665" s="7" t="n">
        <v>43103</v>
      </c>
    </row>
    <row r="2666" customFormat="false" ht="15" hidden="false" customHeight="false" outlineLevel="0" collapsed="false">
      <c r="A2666" s="0" t="s">
        <v>143</v>
      </c>
      <c r="B2666" s="0" t="s">
        <v>187</v>
      </c>
      <c r="C2666" s="0" t="n">
        <v>66</v>
      </c>
      <c r="D2666" s="0" t="n">
        <v>78</v>
      </c>
      <c r="E2666" s="0" t="n">
        <v>33</v>
      </c>
      <c r="F2666" s="0" t="n">
        <v>40</v>
      </c>
      <c r="G2666" s="0" t="n">
        <v>14</v>
      </c>
      <c r="H2666" s="0" t="n">
        <v>9</v>
      </c>
      <c r="I2666" s="0" t="n">
        <v>0</v>
      </c>
      <c r="J2666" s="0" t="n">
        <v>1</v>
      </c>
      <c r="K2666" s="0" t="n">
        <f aca="false">VLOOKUP(A2666,'Team Data'!$A$1:$E$659,2,FALSE())</f>
        <v>16</v>
      </c>
      <c r="L2666" s="0" t="n">
        <f aca="false">VLOOKUP(A2666,'Team Data'!$A$1:$E$659,3,FALSE())</f>
        <v>14</v>
      </c>
      <c r="M2666" s="0" t="n">
        <f aca="false">VLOOKUP(B2666,'Team Data'!$A$1:$E$659,2,FALSE())</f>
        <v>20</v>
      </c>
      <c r="N2666" s="0" t="n">
        <f aca="false">VLOOKUP(B2666,'Team Data'!$A$1:$E$659,3,FALSE())</f>
        <v>12</v>
      </c>
      <c r="O2666" s="0" t="n">
        <f aca="false">VLOOKUP(A2666,'Team Data'!$A$1:$E$659,4,FALSE())</f>
        <v>426</v>
      </c>
      <c r="P2666" s="0" t="n">
        <f aca="false">VLOOKUP(A2666,'Team Data'!$A$1:$E$659,5,FALSE())</f>
        <v>491</v>
      </c>
      <c r="Q2666" s="0" t="n">
        <f aca="false">VLOOKUP(B2666,'Team Data'!$A$1:$E$659,4,FALSE())</f>
        <v>433</v>
      </c>
      <c r="R2666" s="0" t="n">
        <f aca="false">VLOOKUP(B2666,'Team Data'!$A$1:$E$659,5,FALSE())</f>
        <v>544</v>
      </c>
      <c r="S2666" s="0" t="n">
        <f aca="false">IF(I2666=1,(MIN(30,(C2666-D2666)))*(M2666/(M2666+N2666))*(Q2666/(Q2666+R2666)),(MAX(-30,(C2666-D2666)))*(N2666/(M2666+N2666))*(R2666/(R2666+Q2666)))</f>
        <v>-2.50562947799386</v>
      </c>
      <c r="T2666" s="0" t="n">
        <f aca="false">IF(J2666=1,(MIN(30,(D2666-C2666)))*(K2666/(K2666+L2666))*(O2666/(O2666+P2666)),(MAX(-30,(D2666-C2666)))*(L2666/(K2666+L2666))*(P2666/(P2666+O2666)))</f>
        <v>2.973173391494</v>
      </c>
      <c r="U2666" s="7" t="n">
        <v>43103</v>
      </c>
    </row>
    <row r="2667" customFormat="false" ht="15" hidden="false" customHeight="false" outlineLevel="0" collapsed="false">
      <c r="A2667" s="0" t="s">
        <v>58</v>
      </c>
      <c r="B2667" s="0" t="s">
        <v>13</v>
      </c>
      <c r="C2667" s="0" t="n">
        <v>72</v>
      </c>
      <c r="D2667" s="0" t="n">
        <v>63</v>
      </c>
      <c r="E2667" s="0" t="n">
        <v>27</v>
      </c>
      <c r="F2667" s="0" t="n">
        <v>31</v>
      </c>
      <c r="G2667" s="0" t="n">
        <v>10</v>
      </c>
      <c r="H2667" s="0" t="n">
        <v>18</v>
      </c>
      <c r="I2667" s="0" t="n">
        <v>1</v>
      </c>
      <c r="J2667" s="0" t="n">
        <v>0</v>
      </c>
      <c r="K2667" s="0" t="n">
        <f aca="false">VLOOKUP(A2667,'Team Data'!$A$1:$E$659,2,FALSE())</f>
        <v>19</v>
      </c>
      <c r="L2667" s="0" t="n">
        <f aca="false">VLOOKUP(A2667,'Team Data'!$A$1:$E$659,3,FALSE())</f>
        <v>14</v>
      </c>
      <c r="M2667" s="0" t="n">
        <f aca="false">VLOOKUP(B2667,'Team Data'!$A$1:$E$659,2,FALSE())</f>
        <v>6</v>
      </c>
      <c r="N2667" s="0" t="n">
        <f aca="false">VLOOKUP(B2667,'Team Data'!$A$1:$E$659,3,FALSE())</f>
        <v>24</v>
      </c>
      <c r="O2667" s="0" t="n">
        <f aca="false">VLOOKUP(A2667,'Team Data'!$A$1:$E$659,4,FALSE())</f>
        <v>475</v>
      </c>
      <c r="P2667" s="0" t="n">
        <f aca="false">VLOOKUP(A2667,'Team Data'!$A$1:$E$659,5,FALSE())</f>
        <v>542</v>
      </c>
      <c r="Q2667" s="0" t="n">
        <f aca="false">VLOOKUP(B2667,'Team Data'!$A$1:$E$659,4,FALSE())</f>
        <v>466</v>
      </c>
      <c r="R2667" s="0" t="n">
        <f aca="false">VLOOKUP(B2667,'Team Data'!$A$1:$E$659,5,FALSE())</f>
        <v>488</v>
      </c>
      <c r="S2667" s="0" t="n">
        <f aca="false">IF(I2667=1,(MIN(30,(C2667-D2667)))*(M2667/(M2667+N2667))*(Q2667/(Q2667+R2667)),(MAX(-30,(C2667-D2667)))*(N2667/(M2667+N2667))*(R2667/(R2667+Q2667)))</f>
        <v>0.879245283018868</v>
      </c>
      <c r="T2667" s="0" t="n">
        <f aca="false">IF(J2667=1,(MIN(30,(D2667-C2667)))*(K2667/(K2667+L2667))*(O2667/(O2667+P2667)),(MAX(-30,(D2667-C2667)))*(L2667/(K2667+L2667))*(P2667/(P2667+O2667)))</f>
        <v>-2.03486189326897</v>
      </c>
      <c r="U2667" s="7" t="n">
        <v>43103</v>
      </c>
    </row>
    <row r="2668" customFormat="false" ht="15" hidden="false" customHeight="false" outlineLevel="0" collapsed="false">
      <c r="A2668" s="0" t="s">
        <v>414</v>
      </c>
      <c r="B2668" s="0" t="s">
        <v>136</v>
      </c>
      <c r="C2668" s="0" t="n">
        <v>75</v>
      </c>
      <c r="D2668" s="0" t="n">
        <v>98</v>
      </c>
      <c r="E2668" s="0" t="n">
        <v>25</v>
      </c>
      <c r="F2668" s="0" t="n">
        <v>42</v>
      </c>
      <c r="G2668" s="0" t="n">
        <v>13</v>
      </c>
      <c r="H2668" s="0" t="n">
        <v>14</v>
      </c>
      <c r="I2668" s="0" t="n">
        <v>0</v>
      </c>
      <c r="J2668" s="0" t="n">
        <v>1</v>
      </c>
      <c r="K2668" s="0" t="n">
        <f aca="false">VLOOKUP(A2668,'Team Data'!$A$1:$E$659,2,FALSE())</f>
        <v>0</v>
      </c>
      <c r="L2668" s="0" t="n">
        <f aca="false">VLOOKUP(A2668,'Team Data'!$A$1:$E$659,3,FALSE())</f>
        <v>3</v>
      </c>
      <c r="M2668" s="0" t="n">
        <f aca="false">VLOOKUP(B2668,'Team Data'!$A$1:$E$659,2,FALSE())</f>
        <v>10</v>
      </c>
      <c r="N2668" s="0" t="n">
        <f aca="false">VLOOKUP(B2668,'Team Data'!$A$1:$E$659,3,FALSE())</f>
        <v>20</v>
      </c>
      <c r="O2668" s="0" t="n">
        <f aca="false">VLOOKUP(A2668,'Team Data'!$A$1:$E$659,4,FALSE())</f>
        <v>49</v>
      </c>
      <c r="P2668" s="0" t="n">
        <f aca="false">VLOOKUP(A2668,'Team Data'!$A$1:$E$659,5,FALSE())</f>
        <v>47</v>
      </c>
      <c r="Q2668" s="0" t="n">
        <f aca="false">VLOOKUP(B2668,'Team Data'!$A$1:$E$659,4,FALSE())</f>
        <v>479</v>
      </c>
      <c r="R2668" s="0" t="n">
        <f aca="false">VLOOKUP(B2668,'Team Data'!$A$1:$E$659,5,FALSE())</f>
        <v>443</v>
      </c>
      <c r="S2668" s="0" t="n">
        <f aca="false">IF(I2668=1,(MIN(30,(C2668-D2668)))*(M2668/(M2668+N2668))*(Q2668/(Q2668+R2668)),(MAX(-30,(C2668-D2668)))*(N2668/(M2668+N2668))*(R2668/(R2668+Q2668)))</f>
        <v>-7.36731742588576</v>
      </c>
      <c r="T2668" s="0" t="n">
        <f aca="false">IF(J2668=1,(MIN(30,(D2668-C2668)))*(K2668/(K2668+L2668))*(O2668/(O2668+P2668)),(MAX(-30,(D2668-C2668)))*(L2668/(K2668+L2668))*(P2668/(P2668+O2668)))</f>
        <v>0</v>
      </c>
      <c r="U2668" s="7" t="n">
        <v>43103</v>
      </c>
    </row>
    <row r="2669" customFormat="false" ht="15" hidden="false" customHeight="false" outlineLevel="0" collapsed="false">
      <c r="A2669" s="0" t="s">
        <v>333</v>
      </c>
      <c r="B2669" s="0" t="s">
        <v>110</v>
      </c>
      <c r="C2669" s="0" t="n">
        <v>62</v>
      </c>
      <c r="D2669" s="0" t="n">
        <v>56</v>
      </c>
      <c r="E2669" s="0" t="n">
        <v>27</v>
      </c>
      <c r="F2669" s="0" t="n">
        <v>29</v>
      </c>
      <c r="G2669" s="0" t="n">
        <v>13</v>
      </c>
      <c r="H2669" s="0" t="n">
        <v>15</v>
      </c>
      <c r="I2669" s="0" t="n">
        <v>1</v>
      </c>
      <c r="J2669" s="0" t="n">
        <v>0</v>
      </c>
      <c r="K2669" s="0" t="n">
        <f aca="false">VLOOKUP(A2669,'Team Data'!$A$1:$E$659,2,FALSE())</f>
        <v>27</v>
      </c>
      <c r="L2669" s="0" t="n">
        <f aca="false">VLOOKUP(A2669,'Team Data'!$A$1:$E$659,3,FALSE())</f>
        <v>8</v>
      </c>
      <c r="M2669" s="0" t="n">
        <f aca="false">VLOOKUP(B2669,'Team Data'!$A$1:$E$659,2,FALSE())</f>
        <v>18</v>
      </c>
      <c r="N2669" s="0" t="n">
        <f aca="false">VLOOKUP(B2669,'Team Data'!$A$1:$E$659,3,FALSE())</f>
        <v>14</v>
      </c>
      <c r="O2669" s="0" t="n">
        <f aca="false">VLOOKUP(A2669,'Team Data'!$A$1:$E$659,4,FALSE())</f>
        <v>551</v>
      </c>
      <c r="P2669" s="0" t="n">
        <f aca="false">VLOOKUP(A2669,'Team Data'!$A$1:$E$659,5,FALSE())</f>
        <v>544</v>
      </c>
      <c r="Q2669" s="0" t="n">
        <f aca="false">VLOOKUP(B2669,'Team Data'!$A$1:$E$659,4,FALSE())</f>
        <v>490</v>
      </c>
      <c r="R2669" s="0" t="n">
        <f aca="false">VLOOKUP(B2669,'Team Data'!$A$1:$E$659,5,FALSE())</f>
        <v>466</v>
      </c>
      <c r="S2669" s="0" t="n">
        <f aca="false">IF(I2669=1,(MIN(30,(C2669-D2669)))*(M2669/(M2669+N2669))*(Q2669/(Q2669+R2669)),(MAX(-30,(C2669-D2669)))*(N2669/(M2669+N2669))*(R2669/(R2669+Q2669)))</f>
        <v>1.7298640167364</v>
      </c>
      <c r="T2669" s="0" t="n">
        <f aca="false">IF(J2669=1,(MIN(30,(D2669-C2669)))*(K2669/(K2669+L2669))*(O2669/(O2669+P2669)),(MAX(-30,(D2669-C2669)))*(L2669/(K2669+L2669))*(P2669/(P2669+O2669)))</f>
        <v>-0.68133072407045</v>
      </c>
      <c r="U2669" s="7" t="n">
        <v>43103</v>
      </c>
    </row>
    <row r="2670" customFormat="false" ht="15" hidden="false" customHeight="false" outlineLevel="0" collapsed="false">
      <c r="A2670" s="0" t="s">
        <v>113</v>
      </c>
      <c r="B2670" s="0" t="s">
        <v>204</v>
      </c>
      <c r="C2670" s="0" t="n">
        <v>71</v>
      </c>
      <c r="D2670" s="0" t="n">
        <v>70</v>
      </c>
      <c r="E2670" s="0" t="n">
        <v>36</v>
      </c>
      <c r="F2670" s="0" t="n">
        <v>25</v>
      </c>
      <c r="G2670" s="0" t="n">
        <v>15</v>
      </c>
      <c r="H2670" s="0" t="n">
        <v>13</v>
      </c>
      <c r="I2670" s="0" t="n">
        <v>1</v>
      </c>
      <c r="J2670" s="0" t="n">
        <v>0</v>
      </c>
      <c r="K2670" s="0" t="n">
        <f aca="false">VLOOKUP(A2670,'Team Data'!$A$1:$E$659,2,FALSE())</f>
        <v>19</v>
      </c>
      <c r="L2670" s="0" t="n">
        <f aca="false">VLOOKUP(A2670,'Team Data'!$A$1:$E$659,3,FALSE())</f>
        <v>12</v>
      </c>
      <c r="M2670" s="0" t="n">
        <f aca="false">VLOOKUP(B2670,'Team Data'!$A$1:$E$659,2,FALSE())</f>
        <v>23</v>
      </c>
      <c r="N2670" s="0" t="n">
        <f aca="false">VLOOKUP(B2670,'Team Data'!$A$1:$E$659,3,FALSE())</f>
        <v>10</v>
      </c>
      <c r="O2670" s="0" t="n">
        <f aca="false">VLOOKUP(A2670,'Team Data'!$A$1:$E$659,4,FALSE())</f>
        <v>498</v>
      </c>
      <c r="P2670" s="0" t="n">
        <f aca="false">VLOOKUP(A2670,'Team Data'!$A$1:$E$659,5,FALSE())</f>
        <v>473</v>
      </c>
      <c r="Q2670" s="0" t="n">
        <f aca="false">VLOOKUP(B2670,'Team Data'!$A$1:$E$659,4,FALSE())</f>
        <v>563</v>
      </c>
      <c r="R2670" s="0" t="n">
        <f aca="false">VLOOKUP(B2670,'Team Data'!$A$1:$E$659,5,FALSE())</f>
        <v>481</v>
      </c>
      <c r="S2670" s="0" t="n">
        <f aca="false">IF(I2670=1,(MIN(30,(C2670-D2670)))*(M2670/(M2670+N2670))*(Q2670/(Q2670+R2670)),(MAX(-30,(C2670-D2670)))*(N2670/(M2670+N2670))*(R2670/(R2670+Q2670)))</f>
        <v>0.375856263787298</v>
      </c>
      <c r="T2670" s="0" t="n">
        <f aca="false">IF(J2670=1,(MIN(30,(D2670-C2670)))*(K2670/(K2670+L2670))*(O2670/(O2670+P2670)),(MAX(-30,(D2670-C2670)))*(L2670/(K2670+L2670))*(P2670/(P2670+O2670)))</f>
        <v>-0.188565163948042</v>
      </c>
      <c r="U2670" s="7" t="n">
        <v>43103</v>
      </c>
    </row>
    <row r="2671" customFormat="false" ht="15" hidden="false" customHeight="false" outlineLevel="0" collapsed="false">
      <c r="A2671" s="0" t="s">
        <v>134</v>
      </c>
      <c r="B2671" s="0" t="s">
        <v>268</v>
      </c>
      <c r="C2671" s="0" t="n">
        <v>79</v>
      </c>
      <c r="D2671" s="0" t="n">
        <v>77</v>
      </c>
      <c r="E2671" s="0" t="n">
        <v>28</v>
      </c>
      <c r="F2671" s="0" t="n">
        <v>36</v>
      </c>
      <c r="G2671" s="0" t="n">
        <v>7</v>
      </c>
      <c r="H2671" s="0" t="n">
        <v>13</v>
      </c>
      <c r="I2671" s="0" t="n">
        <v>1</v>
      </c>
      <c r="J2671" s="0" t="n">
        <v>0</v>
      </c>
      <c r="K2671" s="0" t="n">
        <f aca="false">VLOOKUP(A2671,'Team Data'!$A$1:$E$659,2,FALSE())</f>
        <v>10</v>
      </c>
      <c r="L2671" s="0" t="n">
        <f aca="false">VLOOKUP(A2671,'Team Data'!$A$1:$E$659,3,FALSE())</f>
        <v>22</v>
      </c>
      <c r="M2671" s="0" t="n">
        <f aca="false">VLOOKUP(B2671,'Team Data'!$A$1:$E$659,2,FALSE())</f>
        <v>7</v>
      </c>
      <c r="N2671" s="0" t="n">
        <f aca="false">VLOOKUP(B2671,'Team Data'!$A$1:$E$659,3,FALSE())</f>
        <v>25</v>
      </c>
      <c r="O2671" s="0" t="n">
        <f aca="false">VLOOKUP(A2671,'Team Data'!$A$1:$E$659,4,FALSE())</f>
        <v>542</v>
      </c>
      <c r="P2671" s="0" t="n">
        <f aca="false">VLOOKUP(A2671,'Team Data'!$A$1:$E$659,5,FALSE())</f>
        <v>420</v>
      </c>
      <c r="Q2671" s="0" t="n">
        <f aca="false">VLOOKUP(B2671,'Team Data'!$A$1:$E$659,4,FALSE())</f>
        <v>471</v>
      </c>
      <c r="R2671" s="0" t="n">
        <f aca="false">VLOOKUP(B2671,'Team Data'!$A$1:$E$659,5,FALSE())</f>
        <v>449</v>
      </c>
      <c r="S2671" s="0" t="n">
        <f aca="false">IF(I2671=1,(MIN(30,(C2671-D2671)))*(M2671/(M2671+N2671))*(Q2671/(Q2671+R2671)),(MAX(-30,(C2671-D2671)))*(N2671/(M2671+N2671))*(R2671/(R2671+Q2671)))</f>
        <v>0.22398097826087</v>
      </c>
      <c r="T2671" s="0" t="n">
        <f aca="false">IF(J2671=1,(MIN(30,(D2671-C2671)))*(K2671/(K2671+L2671))*(O2671/(O2671+P2671)),(MAX(-30,(D2671-C2671)))*(L2671/(K2671+L2671))*(P2671/(P2671+O2671)))</f>
        <v>-0.60031185031185</v>
      </c>
      <c r="U2671" s="7" t="n">
        <v>43103</v>
      </c>
    </row>
    <row r="2672" customFormat="false" ht="15" hidden="false" customHeight="false" outlineLevel="0" collapsed="false">
      <c r="A2672" s="0" t="s">
        <v>697</v>
      </c>
      <c r="B2672" s="0" t="s">
        <v>220</v>
      </c>
      <c r="C2672" s="0" t="n">
        <v>60</v>
      </c>
      <c r="D2672" s="0" t="n">
        <v>100</v>
      </c>
      <c r="E2672" s="0" t="n">
        <v>26</v>
      </c>
      <c r="F2672" s="0" t="n">
        <v>47</v>
      </c>
      <c r="G2672" s="0" t="n">
        <v>13</v>
      </c>
      <c r="H2672" s="0" t="n">
        <v>10</v>
      </c>
      <c r="I2672" s="0" t="n">
        <v>0</v>
      </c>
      <c r="J2672" s="0" t="n">
        <v>1</v>
      </c>
      <c r="K2672" s="0" t="n">
        <f aca="false">VLOOKUP(A2672,'Team Data'!$A$1:$E$659,2,FALSE())</f>
        <v>0</v>
      </c>
      <c r="L2672" s="0" t="n">
        <f aca="false">VLOOKUP(A2672,'Team Data'!$A$1:$E$659,3,FALSE())</f>
        <v>1</v>
      </c>
      <c r="M2672" s="0" t="n">
        <f aca="false">VLOOKUP(B2672,'Team Data'!$A$1:$E$659,2,FALSE())</f>
        <v>9</v>
      </c>
      <c r="N2672" s="0" t="n">
        <f aca="false">VLOOKUP(B2672,'Team Data'!$A$1:$E$659,3,FALSE())</f>
        <v>22</v>
      </c>
      <c r="O2672" s="0" t="n">
        <f aca="false">VLOOKUP(A2672,'Team Data'!$A$1:$E$659,4,FALSE())</f>
        <v>9</v>
      </c>
      <c r="P2672" s="0" t="n">
        <f aca="false">VLOOKUP(A2672,'Team Data'!$A$1:$E$659,5,FALSE())</f>
        <v>22</v>
      </c>
      <c r="Q2672" s="0" t="n">
        <f aca="false">VLOOKUP(B2672,'Team Data'!$A$1:$E$659,4,FALSE())</f>
        <v>532</v>
      </c>
      <c r="R2672" s="0" t="n">
        <f aca="false">VLOOKUP(B2672,'Team Data'!$A$1:$E$659,5,FALSE())</f>
        <v>421</v>
      </c>
      <c r="S2672" s="0" t="n">
        <f aca="false">IF(I2672=1,(MIN(30,(C2672-D2672)))*(M2672/(M2672+N2672))*(Q2672/(Q2672+R2672)),(MAX(-30,(C2672-D2672)))*(N2672/(M2672+N2672))*(R2672/(R2672+Q2672)))</f>
        <v>-9.40527366888942</v>
      </c>
      <c r="T2672" s="0" t="n">
        <f aca="false">IF(J2672=1,(MIN(30,(D2672-C2672)))*(K2672/(K2672+L2672))*(O2672/(O2672+P2672)),(MAX(-30,(D2672-C2672)))*(L2672/(K2672+L2672))*(P2672/(P2672+O2672)))</f>
        <v>0</v>
      </c>
      <c r="U2672" s="7" t="n">
        <v>43103</v>
      </c>
    </row>
    <row r="2673" customFormat="false" ht="15" hidden="false" customHeight="false" outlineLevel="0" collapsed="false">
      <c r="A2673" s="0" t="s">
        <v>437</v>
      </c>
      <c r="B2673" s="0" t="s">
        <v>323</v>
      </c>
      <c r="C2673" s="0" t="n">
        <v>75</v>
      </c>
      <c r="D2673" s="0" t="n">
        <v>96</v>
      </c>
      <c r="E2673" s="0" t="n">
        <v>34</v>
      </c>
      <c r="F2673" s="0" t="n">
        <v>51</v>
      </c>
      <c r="G2673" s="0" t="n">
        <v>12</v>
      </c>
      <c r="H2673" s="0" t="n">
        <v>13</v>
      </c>
      <c r="I2673" s="0" t="n">
        <v>0</v>
      </c>
      <c r="J2673" s="0" t="n">
        <v>1</v>
      </c>
      <c r="K2673" s="0" t="n">
        <f aca="false">VLOOKUP(A2673,'Team Data'!$A$1:$E$659,2,FALSE())</f>
        <v>0</v>
      </c>
      <c r="L2673" s="0" t="n">
        <f aca="false">VLOOKUP(A2673,'Team Data'!$A$1:$E$659,3,FALSE())</f>
        <v>2</v>
      </c>
      <c r="M2673" s="0" t="n">
        <f aca="false">VLOOKUP(B2673,'Team Data'!$A$1:$E$659,2,FALSE())</f>
        <v>15</v>
      </c>
      <c r="N2673" s="0" t="n">
        <f aca="false">VLOOKUP(B2673,'Team Data'!$A$1:$E$659,3,FALSE())</f>
        <v>18</v>
      </c>
      <c r="O2673" s="0" t="n">
        <f aca="false">VLOOKUP(A2673,'Team Data'!$A$1:$E$659,4,FALSE())</f>
        <v>26</v>
      </c>
      <c r="P2673" s="0" t="n">
        <f aca="false">VLOOKUP(A2673,'Team Data'!$A$1:$E$659,5,FALSE())</f>
        <v>36</v>
      </c>
      <c r="Q2673" s="0" t="n">
        <f aca="false">VLOOKUP(B2673,'Team Data'!$A$1:$E$659,4,FALSE())</f>
        <v>519</v>
      </c>
      <c r="R2673" s="0" t="n">
        <f aca="false">VLOOKUP(B2673,'Team Data'!$A$1:$E$659,5,FALSE())</f>
        <v>499</v>
      </c>
      <c r="S2673" s="0" t="n">
        <f aca="false">IF(I2673=1,(MIN(30,(C2673-D2673)))*(M2673/(M2673+N2673))*(Q2673/(Q2673+R2673)),(MAX(-30,(C2673-D2673)))*(N2673/(M2673+N2673))*(R2673/(R2673+Q2673)))</f>
        <v>-5.614752634399</v>
      </c>
      <c r="T2673" s="0" t="n">
        <f aca="false">IF(J2673=1,(MIN(30,(D2673-C2673)))*(K2673/(K2673+L2673))*(O2673/(O2673+P2673)),(MAX(-30,(D2673-C2673)))*(L2673/(K2673+L2673))*(P2673/(P2673+O2673)))</f>
        <v>0</v>
      </c>
      <c r="U2673" s="7" t="n">
        <v>43103</v>
      </c>
    </row>
    <row r="2674" customFormat="false" ht="15" hidden="false" customHeight="false" outlineLevel="0" collapsed="false">
      <c r="A2674" s="0" t="s">
        <v>137</v>
      </c>
      <c r="B2674" s="0" t="s">
        <v>207</v>
      </c>
      <c r="C2674" s="0" t="n">
        <v>61</v>
      </c>
      <c r="D2674" s="0" t="n">
        <v>75</v>
      </c>
      <c r="E2674" s="0" t="n">
        <v>32</v>
      </c>
      <c r="F2674" s="0" t="n">
        <v>42</v>
      </c>
      <c r="G2674" s="0" t="n">
        <v>13</v>
      </c>
      <c r="H2674" s="0" t="n">
        <v>12</v>
      </c>
      <c r="I2674" s="0" t="n">
        <v>0</v>
      </c>
      <c r="J2674" s="0" t="n">
        <v>1</v>
      </c>
      <c r="K2674" s="0" t="n">
        <f aca="false">VLOOKUP(A2674,'Team Data'!$A$1:$E$659,2,FALSE())</f>
        <v>17</v>
      </c>
      <c r="L2674" s="0" t="n">
        <f aca="false">VLOOKUP(A2674,'Team Data'!$A$1:$E$659,3,FALSE())</f>
        <v>17</v>
      </c>
      <c r="M2674" s="0" t="n">
        <f aca="false">VLOOKUP(B2674,'Team Data'!$A$1:$E$659,2,FALSE())</f>
        <v>13</v>
      </c>
      <c r="N2674" s="0" t="n">
        <f aca="false">VLOOKUP(B2674,'Team Data'!$A$1:$E$659,3,FALSE())</f>
        <v>19</v>
      </c>
      <c r="O2674" s="0" t="n">
        <f aca="false">VLOOKUP(A2674,'Team Data'!$A$1:$E$659,4,FALSE())</f>
        <v>609</v>
      </c>
      <c r="P2674" s="0" t="n">
        <f aca="false">VLOOKUP(A2674,'Team Data'!$A$1:$E$659,5,FALSE())</f>
        <v>491</v>
      </c>
      <c r="Q2674" s="0" t="n">
        <f aca="false">VLOOKUP(B2674,'Team Data'!$A$1:$E$659,4,FALSE())</f>
        <v>530</v>
      </c>
      <c r="R2674" s="0" t="n">
        <f aca="false">VLOOKUP(B2674,'Team Data'!$A$1:$E$659,5,FALSE())</f>
        <v>469</v>
      </c>
      <c r="S2674" s="0" t="n">
        <f aca="false">IF(I2674=1,(MIN(30,(C2674-D2674)))*(M2674/(M2674+N2674))*(Q2674/(Q2674+R2674)),(MAX(-30,(C2674-D2674)))*(N2674/(M2674+N2674))*(R2674/(R2674+Q2674)))</f>
        <v>-3.90246496496497</v>
      </c>
      <c r="T2674" s="0" t="n">
        <f aca="false">IF(J2674=1,(MIN(30,(D2674-C2674)))*(K2674/(K2674+L2674))*(O2674/(O2674+P2674)),(MAX(-30,(D2674-C2674)))*(L2674/(K2674+L2674))*(P2674/(P2674+O2674)))</f>
        <v>3.87545454545455</v>
      </c>
      <c r="U2674" s="7" t="n">
        <v>43103</v>
      </c>
    </row>
    <row r="2675" customFormat="false" ht="15" hidden="false" customHeight="false" outlineLevel="0" collapsed="false">
      <c r="A2675" s="0" t="s">
        <v>118</v>
      </c>
      <c r="B2675" s="0" t="s">
        <v>107</v>
      </c>
      <c r="C2675" s="0" t="n">
        <v>67</v>
      </c>
      <c r="D2675" s="0" t="n">
        <v>63</v>
      </c>
      <c r="E2675" s="0" t="n">
        <v>43</v>
      </c>
      <c r="F2675" s="0" t="n">
        <v>31</v>
      </c>
      <c r="G2675" s="0" t="n">
        <v>17</v>
      </c>
      <c r="H2675" s="0" t="n">
        <v>15</v>
      </c>
      <c r="I2675" s="0" t="n">
        <v>1</v>
      </c>
      <c r="J2675" s="0" t="n">
        <v>0</v>
      </c>
      <c r="K2675" s="0" t="n">
        <f aca="false">VLOOKUP(A2675,'Team Data'!$A$1:$E$659,2,FALSE())</f>
        <v>11</v>
      </c>
      <c r="L2675" s="0" t="n">
        <f aca="false">VLOOKUP(A2675,'Team Data'!$A$1:$E$659,3,FALSE())</f>
        <v>19</v>
      </c>
      <c r="M2675" s="0" t="n">
        <f aca="false">VLOOKUP(B2675,'Team Data'!$A$1:$E$659,2,FALSE())</f>
        <v>13</v>
      </c>
      <c r="N2675" s="0" t="n">
        <f aca="false">VLOOKUP(B2675,'Team Data'!$A$1:$E$659,3,FALSE())</f>
        <v>20</v>
      </c>
      <c r="O2675" s="0" t="n">
        <f aca="false">VLOOKUP(A2675,'Team Data'!$A$1:$E$659,4,FALSE())</f>
        <v>459</v>
      </c>
      <c r="P2675" s="0" t="n">
        <f aca="false">VLOOKUP(A2675,'Team Data'!$A$1:$E$659,5,FALSE())</f>
        <v>467</v>
      </c>
      <c r="Q2675" s="0" t="n">
        <f aca="false">VLOOKUP(B2675,'Team Data'!$A$1:$E$659,4,FALSE())</f>
        <v>474</v>
      </c>
      <c r="R2675" s="0" t="n">
        <f aca="false">VLOOKUP(B2675,'Team Data'!$A$1:$E$659,5,FALSE())</f>
        <v>521</v>
      </c>
      <c r="S2675" s="0" t="n">
        <f aca="false">IF(I2675=1,(MIN(30,(C2675-D2675)))*(M2675/(M2675+N2675))*(Q2675/(Q2675+R2675)),(MAX(-30,(C2675-D2675)))*(N2675/(M2675+N2675))*(R2675/(R2675+Q2675)))</f>
        <v>0.750662402923709</v>
      </c>
      <c r="T2675" s="0" t="n">
        <f aca="false">IF(J2675=1,(MIN(30,(D2675-C2675)))*(K2675/(K2675+L2675))*(O2675/(O2675+P2675)),(MAX(-30,(D2675-C2675)))*(L2675/(K2675+L2675))*(P2675/(P2675+O2675)))</f>
        <v>-1.2776097912167</v>
      </c>
      <c r="U2675" s="7" t="n">
        <v>43103</v>
      </c>
    </row>
    <row r="2676" customFormat="false" ht="15" hidden="false" customHeight="false" outlineLevel="0" collapsed="false">
      <c r="A2676" s="0" t="s">
        <v>188</v>
      </c>
      <c r="B2676" s="0" t="s">
        <v>210</v>
      </c>
      <c r="C2676" s="0" t="n">
        <v>70</v>
      </c>
      <c r="D2676" s="0" t="n">
        <v>55</v>
      </c>
      <c r="E2676" s="0" t="n">
        <v>36</v>
      </c>
      <c r="F2676" s="0" t="n">
        <v>42</v>
      </c>
      <c r="G2676" s="0" t="n">
        <v>10</v>
      </c>
      <c r="H2676" s="0" t="n">
        <v>11</v>
      </c>
      <c r="I2676" s="0" t="n">
        <v>1</v>
      </c>
      <c r="J2676" s="0" t="n">
        <v>0</v>
      </c>
      <c r="K2676" s="0" t="n">
        <f aca="false">VLOOKUP(A2676,'Team Data'!$A$1:$E$659,2,FALSE())</f>
        <v>22</v>
      </c>
      <c r="L2676" s="0" t="n">
        <f aca="false">VLOOKUP(A2676,'Team Data'!$A$1:$E$659,3,FALSE())</f>
        <v>11</v>
      </c>
      <c r="M2676" s="0" t="n">
        <f aca="false">VLOOKUP(B2676,'Team Data'!$A$1:$E$659,2,FALSE())</f>
        <v>15</v>
      </c>
      <c r="N2676" s="0" t="n">
        <f aca="false">VLOOKUP(B2676,'Team Data'!$A$1:$E$659,3,FALSE())</f>
        <v>16</v>
      </c>
      <c r="O2676" s="0" t="n">
        <f aca="false">VLOOKUP(A2676,'Team Data'!$A$1:$E$659,4,FALSE())</f>
        <v>611</v>
      </c>
      <c r="P2676" s="0" t="n">
        <f aca="false">VLOOKUP(A2676,'Team Data'!$A$1:$E$659,5,FALSE())</f>
        <v>505</v>
      </c>
      <c r="Q2676" s="0" t="n">
        <f aca="false">VLOOKUP(B2676,'Team Data'!$A$1:$E$659,4,FALSE())</f>
        <v>541</v>
      </c>
      <c r="R2676" s="0" t="n">
        <f aca="false">VLOOKUP(B2676,'Team Data'!$A$1:$E$659,5,FALSE())</f>
        <v>455</v>
      </c>
      <c r="S2676" s="0" t="n">
        <f aca="false">IF(I2676=1,(MIN(30,(C2676-D2676)))*(M2676/(M2676+N2676))*(Q2676/(Q2676+R2676)),(MAX(-30,(C2676-D2676)))*(N2676/(M2676+N2676))*(R2676/(R2676+Q2676)))</f>
        <v>3.94238243295764</v>
      </c>
      <c r="T2676" s="0" t="n">
        <f aca="false">IF(J2676=1,(MIN(30,(D2676-C2676)))*(K2676/(K2676+L2676))*(O2676/(O2676+P2676)),(MAX(-30,(D2676-C2676)))*(L2676/(K2676+L2676))*(P2676/(P2676+O2676)))</f>
        <v>-2.26254480286738</v>
      </c>
      <c r="U2676" s="7" t="n">
        <v>43103</v>
      </c>
    </row>
    <row r="2677" customFormat="false" ht="15" hidden="false" customHeight="false" outlineLevel="0" collapsed="false">
      <c r="A2677" s="0" t="s">
        <v>17</v>
      </c>
      <c r="B2677" s="0" t="s">
        <v>174</v>
      </c>
      <c r="C2677" s="0" t="n">
        <v>75</v>
      </c>
      <c r="D2677" s="0" t="n">
        <v>78</v>
      </c>
      <c r="E2677" s="0" t="n">
        <v>39</v>
      </c>
      <c r="F2677" s="0" t="n">
        <v>39</v>
      </c>
      <c r="G2677" s="0" t="n">
        <v>13</v>
      </c>
      <c r="H2677" s="0" t="n">
        <v>7</v>
      </c>
      <c r="I2677" s="0" t="n">
        <v>0</v>
      </c>
      <c r="J2677" s="0" t="n">
        <v>1</v>
      </c>
      <c r="K2677" s="0" t="n">
        <f aca="false">VLOOKUP(A2677,'Team Data'!$A$1:$E$659,2,FALSE())</f>
        <v>23</v>
      </c>
      <c r="L2677" s="0" t="n">
        <f aca="false">VLOOKUP(A2677,'Team Data'!$A$1:$E$659,3,FALSE())</f>
        <v>12</v>
      </c>
      <c r="M2677" s="0" t="n">
        <f aca="false">VLOOKUP(B2677,'Team Data'!$A$1:$E$659,2,FALSE())</f>
        <v>25</v>
      </c>
      <c r="N2677" s="0" t="n">
        <f aca="false">VLOOKUP(B2677,'Team Data'!$A$1:$E$659,3,FALSE())</f>
        <v>12</v>
      </c>
      <c r="O2677" s="0" t="n">
        <f aca="false">VLOOKUP(A2677,'Team Data'!$A$1:$E$659,4,FALSE())</f>
        <v>660</v>
      </c>
      <c r="P2677" s="0" t="n">
        <f aca="false">VLOOKUP(A2677,'Team Data'!$A$1:$E$659,5,FALSE())</f>
        <v>497</v>
      </c>
      <c r="Q2677" s="0" t="n">
        <f aca="false">VLOOKUP(B2677,'Team Data'!$A$1:$E$659,4,FALSE())</f>
        <v>653</v>
      </c>
      <c r="R2677" s="0" t="n">
        <f aca="false">VLOOKUP(B2677,'Team Data'!$A$1:$E$659,5,FALSE())</f>
        <v>548</v>
      </c>
      <c r="S2677" s="0" t="n">
        <f aca="false">IF(I2677=1,(MIN(30,(C2677-D2677)))*(M2677/(M2677+N2677))*(Q2677/(Q2677+R2677)),(MAX(-30,(C2677-D2677)))*(N2677/(M2677+N2677))*(R2677/(R2677+Q2677)))</f>
        <v>-0.443954362355695</v>
      </c>
      <c r="T2677" s="0" t="n">
        <f aca="false">IF(J2677=1,(MIN(30,(D2677-C2677)))*(K2677/(K2677+L2677))*(O2677/(O2677+P2677)),(MAX(-30,(D2677-C2677)))*(L2677/(K2677+L2677))*(P2677/(P2677+O2677)))</f>
        <v>1.12458328188665</v>
      </c>
      <c r="U2677" s="7" t="n">
        <v>43103</v>
      </c>
    </row>
    <row r="2678" customFormat="false" ht="15" hidden="false" customHeight="false" outlineLevel="0" collapsed="false">
      <c r="A2678" s="0" t="s">
        <v>228</v>
      </c>
      <c r="B2678" s="0" t="s">
        <v>152</v>
      </c>
      <c r="C2678" s="0" t="n">
        <v>51</v>
      </c>
      <c r="D2678" s="0" t="n">
        <v>77</v>
      </c>
      <c r="E2678" s="0" t="n">
        <v>29</v>
      </c>
      <c r="F2678" s="0" t="n">
        <v>42</v>
      </c>
      <c r="G2678" s="0" t="n">
        <v>15</v>
      </c>
      <c r="H2678" s="0" t="n">
        <v>10</v>
      </c>
      <c r="I2678" s="0" t="n">
        <v>0</v>
      </c>
      <c r="J2678" s="0" t="n">
        <v>1</v>
      </c>
      <c r="K2678" s="0" t="n">
        <f aca="false">VLOOKUP(A2678,'Team Data'!$A$1:$E$659,2,FALSE())</f>
        <v>8</v>
      </c>
      <c r="L2678" s="0" t="n">
        <f aca="false">VLOOKUP(A2678,'Team Data'!$A$1:$E$659,3,FALSE())</f>
        <v>23</v>
      </c>
      <c r="M2678" s="0" t="n">
        <f aca="false">VLOOKUP(B2678,'Team Data'!$A$1:$E$659,2,FALSE())</f>
        <v>22</v>
      </c>
      <c r="N2678" s="0" t="n">
        <f aca="false">VLOOKUP(B2678,'Team Data'!$A$1:$E$659,3,FALSE())</f>
        <v>14</v>
      </c>
      <c r="O2678" s="0" t="n">
        <f aca="false">VLOOKUP(A2678,'Team Data'!$A$1:$E$659,4,FALSE())</f>
        <v>632</v>
      </c>
      <c r="P2678" s="0" t="n">
        <f aca="false">VLOOKUP(A2678,'Team Data'!$A$1:$E$659,5,FALSE())</f>
        <v>404</v>
      </c>
      <c r="Q2678" s="0" t="n">
        <f aca="false">VLOOKUP(B2678,'Team Data'!$A$1:$E$659,4,FALSE())</f>
        <v>725</v>
      </c>
      <c r="R2678" s="0" t="n">
        <f aca="false">VLOOKUP(B2678,'Team Data'!$A$1:$E$659,5,FALSE())</f>
        <v>474</v>
      </c>
      <c r="S2678" s="0" t="n">
        <f aca="false">IF(I2678=1,(MIN(30,(C2678-D2678)))*(M2678/(M2678+N2678))*(Q2678/(Q2678+R2678)),(MAX(-30,(C2678-D2678)))*(N2678/(M2678+N2678))*(R2678/(R2678+Q2678)))</f>
        <v>-3.99721990547679</v>
      </c>
      <c r="T2678" s="0" t="n">
        <f aca="false">IF(J2678=1,(MIN(30,(D2678-C2678)))*(K2678/(K2678+L2678))*(O2678/(O2678+P2678)),(MAX(-30,(D2678-C2678)))*(L2678/(K2678+L2678))*(P2678/(P2678+O2678)))</f>
        <v>4.09316228671067</v>
      </c>
      <c r="U2678" s="7" t="n">
        <v>43103</v>
      </c>
    </row>
    <row r="2679" customFormat="false" ht="15" hidden="false" customHeight="false" outlineLevel="0" collapsed="false">
      <c r="A2679" s="0" t="s">
        <v>296</v>
      </c>
      <c r="B2679" s="0" t="s">
        <v>133</v>
      </c>
      <c r="C2679" s="0" t="n">
        <v>85</v>
      </c>
      <c r="D2679" s="0" t="n">
        <v>73</v>
      </c>
      <c r="E2679" s="0" t="n">
        <v>44</v>
      </c>
      <c r="F2679" s="0" t="n">
        <v>29</v>
      </c>
      <c r="G2679" s="0" t="n">
        <v>10</v>
      </c>
      <c r="H2679" s="0" t="n">
        <v>15</v>
      </c>
      <c r="I2679" s="0" t="n">
        <v>1</v>
      </c>
      <c r="J2679" s="0" t="n">
        <v>0</v>
      </c>
      <c r="K2679" s="0" t="n">
        <f aca="false">VLOOKUP(A2679,'Team Data'!$A$1:$E$659,2,FALSE())</f>
        <v>26</v>
      </c>
      <c r="L2679" s="0" t="n">
        <f aca="false">VLOOKUP(A2679,'Team Data'!$A$1:$E$659,3,FALSE())</f>
        <v>10</v>
      </c>
      <c r="M2679" s="0" t="n">
        <f aca="false">VLOOKUP(B2679,'Team Data'!$A$1:$E$659,2,FALSE())</f>
        <v>30</v>
      </c>
      <c r="N2679" s="0" t="n">
        <f aca="false">VLOOKUP(B2679,'Team Data'!$A$1:$E$659,3,FALSE())</f>
        <v>8</v>
      </c>
      <c r="O2679" s="0" t="n">
        <f aca="false">VLOOKUP(A2679,'Team Data'!$A$1:$E$659,4,FALSE())</f>
        <v>726</v>
      </c>
      <c r="P2679" s="0" t="n">
        <f aca="false">VLOOKUP(A2679,'Team Data'!$A$1:$E$659,5,FALSE())</f>
        <v>495</v>
      </c>
      <c r="Q2679" s="0" t="n">
        <f aca="false">VLOOKUP(B2679,'Team Data'!$A$1:$E$659,4,FALSE())</f>
        <v>816</v>
      </c>
      <c r="R2679" s="0" t="n">
        <f aca="false">VLOOKUP(B2679,'Team Data'!$A$1:$E$659,5,FALSE())</f>
        <v>475</v>
      </c>
      <c r="S2679" s="0" t="n">
        <f aca="false">IF(I2679=1,(MIN(30,(C2679-D2679)))*(M2679/(M2679+N2679))*(Q2679/(Q2679+R2679)),(MAX(-30,(C2679-D2679)))*(N2679/(M2679+N2679))*(R2679/(R2679+Q2679)))</f>
        <v>5.98801418728852</v>
      </c>
      <c r="T2679" s="0" t="n">
        <f aca="false">IF(J2679=1,(MIN(30,(D2679-C2679)))*(K2679/(K2679+L2679))*(O2679/(O2679+P2679)),(MAX(-30,(D2679-C2679)))*(L2679/(K2679+L2679))*(P2679/(P2679+O2679)))</f>
        <v>-1.35135135135135</v>
      </c>
      <c r="U2679" s="7" t="n">
        <v>43103</v>
      </c>
    </row>
    <row r="2680" customFormat="false" ht="15" hidden="false" customHeight="false" outlineLevel="0" collapsed="false">
      <c r="A2680" s="0" t="s">
        <v>257</v>
      </c>
      <c r="B2680" s="0" t="s">
        <v>60</v>
      </c>
      <c r="C2680" s="0" t="n">
        <v>77</v>
      </c>
      <c r="D2680" s="0" t="n">
        <v>68</v>
      </c>
      <c r="E2680" s="0" t="n">
        <v>45</v>
      </c>
      <c r="F2680" s="0" t="n">
        <v>32</v>
      </c>
      <c r="G2680" s="0" t="n">
        <v>16</v>
      </c>
      <c r="H2680" s="0" t="n">
        <v>11</v>
      </c>
      <c r="I2680" s="0" t="n">
        <v>1</v>
      </c>
      <c r="J2680" s="0" t="n">
        <v>0</v>
      </c>
      <c r="K2680" s="0" t="n">
        <f aca="false">VLOOKUP(A2680,'Team Data'!$A$1:$E$659,2,FALSE())</f>
        <v>22</v>
      </c>
      <c r="L2680" s="0" t="n">
        <f aca="false">VLOOKUP(A2680,'Team Data'!$A$1:$E$659,3,FALSE())</f>
        <v>11</v>
      </c>
      <c r="M2680" s="0" t="n">
        <f aca="false">VLOOKUP(B2680,'Team Data'!$A$1:$E$659,2,FALSE())</f>
        <v>11</v>
      </c>
      <c r="N2680" s="0" t="n">
        <f aca="false">VLOOKUP(B2680,'Team Data'!$A$1:$E$659,3,FALSE())</f>
        <v>21</v>
      </c>
      <c r="O2680" s="0" t="n">
        <f aca="false">VLOOKUP(A2680,'Team Data'!$A$1:$E$659,4,FALSE())</f>
        <v>568</v>
      </c>
      <c r="P2680" s="0" t="n">
        <f aca="false">VLOOKUP(A2680,'Team Data'!$A$1:$E$659,5,FALSE())</f>
        <v>479</v>
      </c>
      <c r="Q2680" s="0" t="n">
        <f aca="false">VLOOKUP(B2680,'Team Data'!$A$1:$E$659,4,FALSE())</f>
        <v>556</v>
      </c>
      <c r="R2680" s="0" t="n">
        <f aca="false">VLOOKUP(B2680,'Team Data'!$A$1:$E$659,5,FALSE())</f>
        <v>459</v>
      </c>
      <c r="S2680" s="0" t="n">
        <f aca="false">IF(I2680=1,(MIN(30,(C2680-D2680)))*(M2680/(M2680+N2680))*(Q2680/(Q2680+R2680)),(MAX(-30,(C2680-D2680)))*(N2680/(M2680+N2680))*(R2680/(R2680+Q2680)))</f>
        <v>1.69470443349754</v>
      </c>
      <c r="T2680" s="0" t="n">
        <f aca="false">IF(J2680=1,(MIN(30,(D2680-C2680)))*(K2680/(K2680+L2680))*(O2680/(O2680+P2680)),(MAX(-30,(D2680-C2680)))*(L2680/(K2680+L2680))*(P2680/(P2680+O2680)))</f>
        <v>-1.37249283667622</v>
      </c>
      <c r="U2680" s="7" t="n">
        <v>43103</v>
      </c>
    </row>
    <row r="2681" customFormat="false" ht="15" hidden="false" customHeight="false" outlineLevel="0" collapsed="false">
      <c r="A2681" s="0" t="s">
        <v>99</v>
      </c>
      <c r="B2681" s="0" t="s">
        <v>68</v>
      </c>
      <c r="C2681" s="0" t="n">
        <v>90</v>
      </c>
      <c r="D2681" s="0" t="n">
        <v>81</v>
      </c>
      <c r="E2681" s="0" t="n">
        <v>33</v>
      </c>
      <c r="F2681" s="0" t="n">
        <v>35</v>
      </c>
      <c r="G2681" s="0" t="n">
        <v>14</v>
      </c>
      <c r="H2681" s="0" t="n">
        <v>17</v>
      </c>
      <c r="I2681" s="0" t="n">
        <v>1</v>
      </c>
      <c r="J2681" s="0" t="n">
        <v>0</v>
      </c>
      <c r="K2681" s="0" t="n">
        <f aca="false">VLOOKUP(A2681,'Team Data'!$A$1:$E$659,2,FALSE())</f>
        <v>15</v>
      </c>
      <c r="L2681" s="0" t="n">
        <f aca="false">VLOOKUP(A2681,'Team Data'!$A$1:$E$659,3,FALSE())</f>
        <v>15</v>
      </c>
      <c r="M2681" s="0" t="n">
        <f aca="false">VLOOKUP(B2681,'Team Data'!$A$1:$E$659,2,FALSE())</f>
        <v>11</v>
      </c>
      <c r="N2681" s="0" t="n">
        <f aca="false">VLOOKUP(B2681,'Team Data'!$A$1:$E$659,3,FALSE())</f>
        <v>20</v>
      </c>
      <c r="O2681" s="0" t="n">
        <f aca="false">VLOOKUP(A2681,'Team Data'!$A$1:$E$659,4,FALSE())</f>
        <v>543</v>
      </c>
      <c r="P2681" s="0" t="n">
        <f aca="false">VLOOKUP(A2681,'Team Data'!$A$1:$E$659,5,FALSE())</f>
        <v>466</v>
      </c>
      <c r="Q2681" s="0" t="n">
        <f aca="false">VLOOKUP(B2681,'Team Data'!$A$1:$E$659,4,FALSE())</f>
        <v>590</v>
      </c>
      <c r="R2681" s="0" t="n">
        <f aca="false">VLOOKUP(B2681,'Team Data'!$A$1:$E$659,5,FALSE())</f>
        <v>446</v>
      </c>
      <c r="S2681" s="0" t="n">
        <f aca="false">IF(I2681=1,(MIN(30,(C2681-D2681)))*(M2681/(M2681+N2681))*(Q2681/(Q2681+R2681)),(MAX(-30,(C2681-D2681)))*(N2681/(M2681+N2681))*(R2681/(R2681+Q2681)))</f>
        <v>1.81871964130029</v>
      </c>
      <c r="T2681" s="0" t="n">
        <f aca="false">IF(J2681=1,(MIN(30,(D2681-C2681)))*(K2681/(K2681+L2681))*(O2681/(O2681+P2681)),(MAX(-30,(D2681-C2681)))*(L2681/(K2681+L2681))*(P2681/(P2681+O2681)))</f>
        <v>-2.0782953419227</v>
      </c>
      <c r="U2681" s="7" t="n">
        <v>43103</v>
      </c>
    </row>
    <row r="2682" customFormat="false" ht="15" hidden="false" customHeight="false" outlineLevel="0" collapsed="false">
      <c r="A2682" s="0" t="s">
        <v>87</v>
      </c>
      <c r="B2682" s="0" t="s">
        <v>292</v>
      </c>
      <c r="C2682" s="0" t="n">
        <v>83</v>
      </c>
      <c r="D2682" s="0" t="n">
        <v>66</v>
      </c>
      <c r="E2682" s="0" t="n">
        <v>29</v>
      </c>
      <c r="F2682" s="0" t="n">
        <v>39</v>
      </c>
      <c r="G2682" s="0" t="n">
        <v>7</v>
      </c>
      <c r="H2682" s="0" t="n">
        <v>16</v>
      </c>
      <c r="I2682" s="0" t="n">
        <v>1</v>
      </c>
      <c r="J2682" s="0" t="n">
        <v>0</v>
      </c>
      <c r="K2682" s="0" t="n">
        <f aca="false">VLOOKUP(A2682,'Team Data'!$A$1:$E$659,2,FALSE())</f>
        <v>21</v>
      </c>
      <c r="L2682" s="0" t="n">
        <f aca="false">VLOOKUP(A2682,'Team Data'!$A$1:$E$659,3,FALSE())</f>
        <v>13</v>
      </c>
      <c r="M2682" s="0" t="n">
        <f aca="false">VLOOKUP(B2682,'Team Data'!$A$1:$E$659,2,FALSE())</f>
        <v>19</v>
      </c>
      <c r="N2682" s="0" t="n">
        <f aca="false">VLOOKUP(B2682,'Team Data'!$A$1:$E$659,3,FALSE())</f>
        <v>13</v>
      </c>
      <c r="O2682" s="0" t="n">
        <f aca="false">VLOOKUP(A2682,'Team Data'!$A$1:$E$659,4,FALSE())</f>
        <v>684</v>
      </c>
      <c r="P2682" s="0" t="n">
        <f aca="false">VLOOKUP(A2682,'Team Data'!$A$1:$E$659,5,FALSE())</f>
        <v>461</v>
      </c>
      <c r="Q2682" s="0" t="n">
        <f aca="false">VLOOKUP(B2682,'Team Data'!$A$1:$E$659,4,FALSE())</f>
        <v>664</v>
      </c>
      <c r="R2682" s="0" t="n">
        <f aca="false">VLOOKUP(B2682,'Team Data'!$A$1:$E$659,5,FALSE())</f>
        <v>424</v>
      </c>
      <c r="S2682" s="0" t="n">
        <f aca="false">IF(I2682=1,(MIN(30,(C2682-D2682)))*(M2682/(M2682+N2682))*(Q2682/(Q2682+R2682)),(MAX(-30,(C2682-D2682)))*(N2682/(M2682+N2682))*(R2682/(R2682+Q2682)))</f>
        <v>6.16015625</v>
      </c>
      <c r="T2682" s="0" t="n">
        <f aca="false">IF(J2682=1,(MIN(30,(D2682-C2682)))*(K2682/(K2682+L2682))*(O2682/(O2682+P2682)),(MAX(-30,(D2682-C2682)))*(L2682/(K2682+L2682))*(P2682/(P2682+O2682)))</f>
        <v>-2.61703056768559</v>
      </c>
      <c r="U2682" s="7" t="n">
        <v>43103</v>
      </c>
    </row>
    <row r="2683" customFormat="false" ht="15" hidden="false" customHeight="false" outlineLevel="0" collapsed="false">
      <c r="A2683" s="0" t="s">
        <v>159</v>
      </c>
      <c r="B2683" s="0" t="s">
        <v>234</v>
      </c>
      <c r="C2683" s="0" t="n">
        <v>95</v>
      </c>
      <c r="D2683" s="0" t="n">
        <v>90</v>
      </c>
      <c r="E2683" s="0" t="n">
        <v>28</v>
      </c>
      <c r="F2683" s="0" t="n">
        <v>39</v>
      </c>
      <c r="G2683" s="0" t="n">
        <v>14</v>
      </c>
      <c r="H2683" s="0" t="n">
        <v>16</v>
      </c>
      <c r="I2683" s="0" t="n">
        <v>1</v>
      </c>
      <c r="J2683" s="0" t="n">
        <v>0</v>
      </c>
      <c r="K2683" s="0" t="n">
        <f aca="false">VLOOKUP(A2683,'Team Data'!$A$1:$E$659,2,FALSE())</f>
        <v>20</v>
      </c>
      <c r="L2683" s="0" t="n">
        <f aca="false">VLOOKUP(A2683,'Team Data'!$A$1:$E$659,3,FALSE())</f>
        <v>13</v>
      </c>
      <c r="M2683" s="0" t="n">
        <f aca="false">VLOOKUP(B2683,'Team Data'!$A$1:$E$659,2,FALSE())</f>
        <v>19</v>
      </c>
      <c r="N2683" s="0" t="n">
        <f aca="false">VLOOKUP(B2683,'Team Data'!$A$1:$E$659,3,FALSE())</f>
        <v>13</v>
      </c>
      <c r="O2683" s="0" t="n">
        <f aca="false">VLOOKUP(A2683,'Team Data'!$A$1:$E$659,4,FALSE())</f>
        <v>651</v>
      </c>
      <c r="P2683" s="0" t="n">
        <f aca="false">VLOOKUP(A2683,'Team Data'!$A$1:$E$659,5,FALSE())</f>
        <v>454</v>
      </c>
      <c r="Q2683" s="0" t="n">
        <f aca="false">VLOOKUP(B2683,'Team Data'!$A$1:$E$659,4,FALSE())</f>
        <v>655</v>
      </c>
      <c r="R2683" s="0" t="n">
        <f aca="false">VLOOKUP(B2683,'Team Data'!$A$1:$E$659,5,FALSE())</f>
        <v>411</v>
      </c>
      <c r="S2683" s="0" t="n">
        <f aca="false">IF(I2683=1,(MIN(30,(C2683-D2683)))*(M2683/(M2683+N2683))*(Q2683/(Q2683+R2683)),(MAX(-30,(C2683-D2683)))*(N2683/(M2683+N2683))*(R2683/(R2683+Q2683)))</f>
        <v>1.82413813320826</v>
      </c>
      <c r="T2683" s="0" t="n">
        <f aca="false">IF(J2683=1,(MIN(30,(D2683-C2683)))*(K2683/(K2683+L2683))*(O2683/(O2683+P2683)),(MAX(-30,(D2683-C2683)))*(L2683/(K2683+L2683))*(P2683/(P2683+O2683)))</f>
        <v>-0.809269162210339</v>
      </c>
      <c r="U2683" s="7" t="n">
        <v>43103</v>
      </c>
    </row>
    <row r="2684" customFormat="false" ht="15" hidden="false" customHeight="false" outlineLevel="0" collapsed="false">
      <c r="A2684" s="0" t="s">
        <v>219</v>
      </c>
      <c r="B2684" s="0" t="s">
        <v>100</v>
      </c>
      <c r="C2684" s="0" t="n">
        <v>60</v>
      </c>
      <c r="D2684" s="0" t="n">
        <v>71</v>
      </c>
      <c r="E2684" s="0" t="n">
        <v>42</v>
      </c>
      <c r="F2684" s="0" t="n">
        <v>41</v>
      </c>
      <c r="G2684" s="0" t="n">
        <v>10</v>
      </c>
      <c r="H2684" s="0" t="n">
        <v>12</v>
      </c>
      <c r="I2684" s="0" t="n">
        <v>0</v>
      </c>
      <c r="J2684" s="0" t="n">
        <v>1</v>
      </c>
      <c r="K2684" s="0" t="n">
        <f aca="false">VLOOKUP(A2684,'Team Data'!$A$1:$E$659,2,FALSE())</f>
        <v>12</v>
      </c>
      <c r="L2684" s="0" t="n">
        <f aca="false">VLOOKUP(A2684,'Team Data'!$A$1:$E$659,3,FALSE())</f>
        <v>20</v>
      </c>
      <c r="M2684" s="0" t="n">
        <f aca="false">VLOOKUP(B2684,'Team Data'!$A$1:$E$659,2,FALSE())</f>
        <v>18</v>
      </c>
      <c r="N2684" s="0" t="n">
        <f aca="false">VLOOKUP(B2684,'Team Data'!$A$1:$E$659,3,FALSE())</f>
        <v>15</v>
      </c>
      <c r="O2684" s="0" t="n">
        <f aca="false">VLOOKUP(A2684,'Team Data'!$A$1:$E$659,4,FALSE())</f>
        <v>657</v>
      </c>
      <c r="P2684" s="0" t="n">
        <f aca="false">VLOOKUP(A2684,'Team Data'!$A$1:$E$659,5,FALSE())</f>
        <v>413</v>
      </c>
      <c r="Q2684" s="0" t="n">
        <f aca="false">VLOOKUP(B2684,'Team Data'!$A$1:$E$659,4,FALSE())</f>
        <v>621</v>
      </c>
      <c r="R2684" s="0" t="n">
        <f aca="false">VLOOKUP(B2684,'Team Data'!$A$1:$E$659,5,FALSE())</f>
        <v>469</v>
      </c>
      <c r="S2684" s="0" t="n">
        <f aca="false">IF(I2684=1,(MIN(30,(C2684-D2684)))*(M2684/(M2684+N2684))*(Q2684/(Q2684+R2684)),(MAX(-30,(C2684-D2684)))*(N2684/(M2684+N2684))*(R2684/(R2684+Q2684)))</f>
        <v>-2.15137614678899</v>
      </c>
      <c r="T2684" s="0" t="n">
        <f aca="false">IF(J2684=1,(MIN(30,(D2684-C2684)))*(K2684/(K2684+L2684))*(O2684/(O2684+P2684)),(MAX(-30,(D2684-C2684)))*(L2684/(K2684+L2684))*(P2684/(P2684+O2684)))</f>
        <v>2.53282710280374</v>
      </c>
      <c r="U2684" s="7" t="n">
        <v>43103</v>
      </c>
    </row>
    <row r="2685" customFormat="false" ht="15" hidden="false" customHeight="false" outlineLevel="0" collapsed="false">
      <c r="A2685" s="0" t="s">
        <v>186</v>
      </c>
      <c r="B2685" s="0" t="s">
        <v>34</v>
      </c>
      <c r="C2685" s="0" t="n">
        <v>69</v>
      </c>
      <c r="D2685" s="0" t="n">
        <v>70</v>
      </c>
      <c r="E2685" s="0" t="n">
        <v>40</v>
      </c>
      <c r="F2685" s="0" t="n">
        <v>35</v>
      </c>
      <c r="G2685" s="0" t="n">
        <v>11</v>
      </c>
      <c r="H2685" s="0" t="n">
        <v>11</v>
      </c>
      <c r="I2685" s="0" t="n">
        <v>0</v>
      </c>
      <c r="J2685" s="0" t="n">
        <v>1</v>
      </c>
      <c r="K2685" s="0" t="n">
        <f aca="false">VLOOKUP(A2685,'Team Data'!$A$1:$E$659,2,FALSE())</f>
        <v>14</v>
      </c>
      <c r="L2685" s="0" t="n">
        <f aca="false">VLOOKUP(A2685,'Team Data'!$A$1:$E$659,3,FALSE())</f>
        <v>16</v>
      </c>
      <c r="M2685" s="0" t="n">
        <f aca="false">VLOOKUP(B2685,'Team Data'!$A$1:$E$659,2,FALSE())</f>
        <v>11</v>
      </c>
      <c r="N2685" s="0" t="n">
        <f aca="false">VLOOKUP(B2685,'Team Data'!$A$1:$E$659,3,FALSE())</f>
        <v>16</v>
      </c>
      <c r="O2685" s="0" t="n">
        <f aca="false">VLOOKUP(A2685,'Team Data'!$A$1:$E$659,4,FALSE())</f>
        <v>451</v>
      </c>
      <c r="P2685" s="0" t="n">
        <f aca="false">VLOOKUP(A2685,'Team Data'!$A$1:$E$659,5,FALSE())</f>
        <v>468</v>
      </c>
      <c r="Q2685" s="0" t="n">
        <f aca="false">VLOOKUP(B2685,'Team Data'!$A$1:$E$659,4,FALSE())</f>
        <v>361</v>
      </c>
      <c r="R2685" s="0" t="n">
        <f aca="false">VLOOKUP(B2685,'Team Data'!$A$1:$E$659,5,FALSE())</f>
        <v>435</v>
      </c>
      <c r="S2685" s="0" t="n">
        <f aca="false">IF(I2685=1,(MIN(30,(C2685-D2685)))*(M2685/(M2685+N2685))*(Q2685/(Q2685+R2685)),(MAX(-30,(C2685-D2685)))*(N2685/(M2685+N2685))*(R2685/(R2685+Q2685)))</f>
        <v>-0.323841429369068</v>
      </c>
      <c r="T2685" s="0" t="n">
        <f aca="false">IF(J2685=1,(MIN(30,(D2685-C2685)))*(K2685/(K2685+L2685))*(O2685/(O2685+P2685)),(MAX(-30,(D2685-C2685)))*(L2685/(K2685+L2685))*(P2685/(P2685+O2685)))</f>
        <v>0.229017047515415</v>
      </c>
      <c r="U2685" s="7" t="n">
        <v>43104</v>
      </c>
    </row>
    <row r="2686" customFormat="false" ht="15" hidden="false" customHeight="false" outlineLevel="0" collapsed="false">
      <c r="A2686" s="0" t="s">
        <v>98</v>
      </c>
      <c r="B2686" s="0" t="s">
        <v>76</v>
      </c>
      <c r="C2686" s="0" t="n">
        <v>52</v>
      </c>
      <c r="D2686" s="0" t="n">
        <v>69</v>
      </c>
      <c r="E2686" s="0" t="n">
        <v>34</v>
      </c>
      <c r="F2686" s="0" t="n">
        <v>34</v>
      </c>
      <c r="G2686" s="0" t="n">
        <v>8</v>
      </c>
      <c r="H2686" s="0" t="n">
        <v>7</v>
      </c>
      <c r="I2686" s="0" t="n">
        <v>0</v>
      </c>
      <c r="J2686" s="0" t="n">
        <v>1</v>
      </c>
      <c r="K2686" s="0" t="n">
        <f aca="false">VLOOKUP(A2686,'Team Data'!$A$1:$E$659,2,FALSE())</f>
        <v>15</v>
      </c>
      <c r="L2686" s="0" t="n">
        <f aca="false">VLOOKUP(A2686,'Team Data'!$A$1:$E$659,3,FALSE())</f>
        <v>18</v>
      </c>
      <c r="M2686" s="0" t="n">
        <f aca="false">VLOOKUP(B2686,'Team Data'!$A$1:$E$659,2,FALSE())</f>
        <v>16</v>
      </c>
      <c r="N2686" s="0" t="n">
        <f aca="false">VLOOKUP(B2686,'Team Data'!$A$1:$E$659,3,FALSE())</f>
        <v>16</v>
      </c>
      <c r="O2686" s="0" t="n">
        <f aca="false">VLOOKUP(A2686,'Team Data'!$A$1:$E$659,4,FALSE())</f>
        <v>568</v>
      </c>
      <c r="P2686" s="0" t="n">
        <f aca="false">VLOOKUP(A2686,'Team Data'!$A$1:$E$659,5,FALSE())</f>
        <v>506</v>
      </c>
      <c r="Q2686" s="0" t="n">
        <f aca="false">VLOOKUP(B2686,'Team Data'!$A$1:$E$659,4,FALSE())</f>
        <v>473</v>
      </c>
      <c r="R2686" s="0" t="n">
        <f aca="false">VLOOKUP(B2686,'Team Data'!$A$1:$E$659,5,FALSE())</f>
        <v>561</v>
      </c>
      <c r="S2686" s="0" t="n">
        <f aca="false">IF(I2686=1,(MIN(30,(C2686-D2686)))*(M2686/(M2686+N2686))*(Q2686/(Q2686+R2686)),(MAX(-30,(C2686-D2686)))*(N2686/(M2686+N2686))*(R2686/(R2686+Q2686)))</f>
        <v>-4.61170212765957</v>
      </c>
      <c r="T2686" s="0" t="n">
        <f aca="false">IF(J2686=1,(MIN(30,(D2686-C2686)))*(K2686/(K2686+L2686))*(O2686/(O2686+P2686)),(MAX(-30,(D2686-C2686)))*(L2686/(K2686+L2686))*(P2686/(P2686+O2686)))</f>
        <v>4.08667682410699</v>
      </c>
      <c r="U2686" s="7" t="n">
        <v>43104</v>
      </c>
    </row>
    <row r="2687" customFormat="false" ht="15" hidden="false" customHeight="false" outlineLevel="0" collapsed="false">
      <c r="A2687" s="0" t="s">
        <v>251</v>
      </c>
      <c r="B2687" s="0" t="s">
        <v>66</v>
      </c>
      <c r="C2687" s="0" t="n">
        <v>51</v>
      </c>
      <c r="D2687" s="0" t="n">
        <v>54</v>
      </c>
      <c r="E2687" s="0" t="n">
        <v>31</v>
      </c>
      <c r="F2687" s="0" t="n">
        <v>30</v>
      </c>
      <c r="G2687" s="0" t="n">
        <v>16</v>
      </c>
      <c r="H2687" s="0" t="n">
        <v>14</v>
      </c>
      <c r="I2687" s="0" t="n">
        <v>0</v>
      </c>
      <c r="J2687" s="0" t="n">
        <v>1</v>
      </c>
      <c r="K2687" s="0" t="n">
        <f aca="false">VLOOKUP(A2687,'Team Data'!$A$1:$E$659,2,FALSE())</f>
        <v>16</v>
      </c>
      <c r="L2687" s="0" t="n">
        <f aca="false">VLOOKUP(A2687,'Team Data'!$A$1:$E$659,3,FALSE())</f>
        <v>15</v>
      </c>
      <c r="M2687" s="0" t="n">
        <f aca="false">VLOOKUP(B2687,'Team Data'!$A$1:$E$659,2,FALSE())</f>
        <v>21</v>
      </c>
      <c r="N2687" s="0" t="n">
        <f aca="false">VLOOKUP(B2687,'Team Data'!$A$1:$E$659,3,FALSE())</f>
        <v>12</v>
      </c>
      <c r="O2687" s="0" t="n">
        <f aca="false">VLOOKUP(A2687,'Team Data'!$A$1:$E$659,4,FALSE())</f>
        <v>519</v>
      </c>
      <c r="P2687" s="0" t="n">
        <f aca="false">VLOOKUP(A2687,'Team Data'!$A$1:$E$659,5,FALSE())</f>
        <v>461</v>
      </c>
      <c r="Q2687" s="0" t="n">
        <f aca="false">VLOOKUP(B2687,'Team Data'!$A$1:$E$659,4,FALSE())</f>
        <v>590</v>
      </c>
      <c r="R2687" s="0" t="n">
        <f aca="false">VLOOKUP(B2687,'Team Data'!$A$1:$E$659,5,FALSE())</f>
        <v>486</v>
      </c>
      <c r="S2687" s="0" t="n">
        <f aca="false">IF(I2687=1,(MIN(30,(C2687-D2687)))*(M2687/(M2687+N2687))*(Q2687/(Q2687+R2687)),(MAX(-30,(C2687-D2687)))*(N2687/(M2687+N2687))*(R2687/(R2687+Q2687)))</f>
        <v>-0.492734031767489</v>
      </c>
      <c r="T2687" s="0" t="n">
        <f aca="false">IF(J2687=1,(MIN(30,(D2687-C2687)))*(K2687/(K2687+L2687))*(O2687/(O2687+P2687)),(MAX(-30,(D2687-C2687)))*(L2687/(K2687+L2687))*(P2687/(P2687+O2687)))</f>
        <v>0.820013166556945</v>
      </c>
      <c r="U2687" s="7" t="n">
        <v>43104</v>
      </c>
    </row>
    <row r="2688" customFormat="false" ht="15" hidden="false" customHeight="false" outlineLevel="0" collapsed="false">
      <c r="A2688" s="0" t="s">
        <v>77</v>
      </c>
      <c r="B2688" s="0" t="s">
        <v>271</v>
      </c>
      <c r="C2688" s="0" t="n">
        <v>67</v>
      </c>
      <c r="D2688" s="0" t="n">
        <v>65</v>
      </c>
      <c r="E2688" s="0" t="n">
        <v>26</v>
      </c>
      <c r="F2688" s="0" t="n">
        <v>32</v>
      </c>
      <c r="G2688" s="0" t="n">
        <v>6</v>
      </c>
      <c r="H2688" s="0" t="n">
        <v>14</v>
      </c>
      <c r="I2688" s="0" t="n">
        <v>1</v>
      </c>
      <c r="J2688" s="0" t="n">
        <v>0</v>
      </c>
      <c r="K2688" s="0" t="n">
        <f aca="false">VLOOKUP(A2688,'Team Data'!$A$1:$E$659,2,FALSE())</f>
        <v>10</v>
      </c>
      <c r="L2688" s="0" t="n">
        <f aca="false">VLOOKUP(A2688,'Team Data'!$A$1:$E$659,3,FALSE())</f>
        <v>20</v>
      </c>
      <c r="M2688" s="0" t="n">
        <f aca="false">VLOOKUP(B2688,'Team Data'!$A$1:$E$659,2,FALSE())</f>
        <v>10</v>
      </c>
      <c r="N2688" s="0" t="n">
        <f aca="false">VLOOKUP(B2688,'Team Data'!$A$1:$E$659,3,FALSE())</f>
        <v>22</v>
      </c>
      <c r="O2688" s="0" t="n">
        <f aca="false">VLOOKUP(A2688,'Team Data'!$A$1:$E$659,4,FALSE())</f>
        <v>495</v>
      </c>
      <c r="P2688" s="0" t="n">
        <f aca="false">VLOOKUP(A2688,'Team Data'!$A$1:$E$659,5,FALSE())</f>
        <v>484</v>
      </c>
      <c r="Q2688" s="0" t="n">
        <f aca="false">VLOOKUP(B2688,'Team Data'!$A$1:$E$659,4,FALSE())</f>
        <v>525</v>
      </c>
      <c r="R2688" s="0" t="n">
        <f aca="false">VLOOKUP(B2688,'Team Data'!$A$1:$E$659,5,FALSE())</f>
        <v>506</v>
      </c>
      <c r="S2688" s="0" t="n">
        <f aca="false">IF(I2688=1,(MIN(30,(C2688-D2688)))*(M2688/(M2688+N2688))*(Q2688/(Q2688+R2688)),(MAX(-30,(C2688-D2688)))*(N2688/(M2688+N2688))*(R2688/(R2688+Q2688)))</f>
        <v>0.318258971871969</v>
      </c>
      <c r="T2688" s="0" t="n">
        <f aca="false">IF(J2688=1,(MIN(30,(D2688-C2688)))*(K2688/(K2688+L2688))*(O2688/(O2688+P2688)),(MAX(-30,(D2688-C2688)))*(L2688/(K2688+L2688))*(P2688/(P2688+O2688)))</f>
        <v>-0.659176029962547</v>
      </c>
      <c r="U2688" s="7" t="n">
        <v>43104</v>
      </c>
    </row>
    <row r="2689" customFormat="false" ht="15" hidden="false" customHeight="false" outlineLevel="0" collapsed="false">
      <c r="A2689" s="0" t="s">
        <v>285</v>
      </c>
      <c r="B2689" s="0" t="s">
        <v>338</v>
      </c>
      <c r="C2689" s="0" t="n">
        <v>67</v>
      </c>
      <c r="D2689" s="0" t="n">
        <v>73</v>
      </c>
      <c r="E2689" s="0" t="n">
        <v>29</v>
      </c>
      <c r="F2689" s="0" t="n">
        <v>38</v>
      </c>
      <c r="G2689" s="0" t="n">
        <v>13</v>
      </c>
      <c r="H2689" s="0" t="n">
        <v>12</v>
      </c>
      <c r="I2689" s="0" t="n">
        <v>0</v>
      </c>
      <c r="J2689" s="0" t="n">
        <v>1</v>
      </c>
      <c r="K2689" s="0" t="n">
        <f aca="false">VLOOKUP(A2689,'Team Data'!$A$1:$E$659,2,FALSE())</f>
        <v>23</v>
      </c>
      <c r="L2689" s="0" t="n">
        <f aca="false">VLOOKUP(A2689,'Team Data'!$A$1:$E$659,3,FALSE())</f>
        <v>14</v>
      </c>
      <c r="M2689" s="0" t="n">
        <f aca="false">VLOOKUP(B2689,'Team Data'!$A$1:$E$659,2,FALSE())</f>
        <v>11</v>
      </c>
      <c r="N2689" s="0" t="n">
        <f aca="false">VLOOKUP(B2689,'Team Data'!$A$1:$E$659,3,FALSE())</f>
        <v>20</v>
      </c>
      <c r="O2689" s="0" t="n">
        <f aca="false">VLOOKUP(A2689,'Team Data'!$A$1:$E$659,4,FALSE())</f>
        <v>752</v>
      </c>
      <c r="P2689" s="0" t="n">
        <f aca="false">VLOOKUP(A2689,'Team Data'!$A$1:$E$659,5,FALSE())</f>
        <v>485</v>
      </c>
      <c r="Q2689" s="0" t="n">
        <f aca="false">VLOOKUP(B2689,'Team Data'!$A$1:$E$659,4,FALSE())</f>
        <v>617</v>
      </c>
      <c r="R2689" s="0" t="n">
        <f aca="false">VLOOKUP(B2689,'Team Data'!$A$1:$E$659,5,FALSE())</f>
        <v>430</v>
      </c>
      <c r="S2689" s="0" t="n">
        <f aca="false">IF(I2689=1,(MIN(30,(C2689-D2689)))*(M2689/(M2689+N2689))*(Q2689/(Q2689+R2689)),(MAX(-30,(C2689-D2689)))*(N2689/(M2689+N2689))*(R2689/(R2689+Q2689)))</f>
        <v>-1.58979572973473</v>
      </c>
      <c r="T2689" s="0" t="n">
        <f aca="false">IF(J2689=1,(MIN(30,(D2689-C2689)))*(K2689/(K2689+L2689))*(O2689/(O2689+P2689)),(MAX(-30,(D2689-C2689)))*(L2689/(K2689+L2689))*(P2689/(P2689+O2689)))</f>
        <v>2.26738622211541</v>
      </c>
      <c r="U2689" s="7" t="n">
        <v>43104</v>
      </c>
    </row>
    <row r="2690" customFormat="false" ht="15" hidden="false" customHeight="false" outlineLevel="0" collapsed="false">
      <c r="A2690" s="0" t="s">
        <v>232</v>
      </c>
      <c r="B2690" s="0" t="s">
        <v>149</v>
      </c>
      <c r="C2690" s="0" t="n">
        <v>78</v>
      </c>
      <c r="D2690" s="0" t="n">
        <v>65</v>
      </c>
      <c r="E2690" s="0" t="n">
        <v>37</v>
      </c>
      <c r="F2690" s="0" t="n">
        <v>40</v>
      </c>
      <c r="G2690" s="0" t="n">
        <v>13</v>
      </c>
      <c r="H2690" s="0" t="n">
        <v>18</v>
      </c>
      <c r="I2690" s="0" t="n">
        <v>1</v>
      </c>
      <c r="J2690" s="0" t="n">
        <v>0</v>
      </c>
      <c r="K2690" s="0" t="n">
        <f aca="false">VLOOKUP(A2690,'Team Data'!$A$1:$E$659,2,FALSE())</f>
        <v>11</v>
      </c>
      <c r="L2690" s="0" t="n">
        <f aca="false">VLOOKUP(A2690,'Team Data'!$A$1:$E$659,3,FALSE())</f>
        <v>21</v>
      </c>
      <c r="M2690" s="0" t="n">
        <f aca="false">VLOOKUP(B2690,'Team Data'!$A$1:$E$659,2,FALSE())</f>
        <v>7</v>
      </c>
      <c r="N2690" s="0" t="n">
        <f aca="false">VLOOKUP(B2690,'Team Data'!$A$1:$E$659,3,FALSE())</f>
        <v>26</v>
      </c>
      <c r="O2690" s="0" t="n">
        <f aca="false">VLOOKUP(A2690,'Team Data'!$A$1:$E$659,4,FALSE())</f>
        <v>484</v>
      </c>
      <c r="P2690" s="0" t="n">
        <f aca="false">VLOOKUP(A2690,'Team Data'!$A$1:$E$659,5,FALSE())</f>
        <v>477</v>
      </c>
      <c r="Q2690" s="0" t="n">
        <f aca="false">VLOOKUP(B2690,'Team Data'!$A$1:$E$659,4,FALSE())</f>
        <v>523</v>
      </c>
      <c r="R2690" s="0" t="n">
        <f aca="false">VLOOKUP(B2690,'Team Data'!$A$1:$E$659,5,FALSE())</f>
        <v>461</v>
      </c>
      <c r="S2690" s="0" t="n">
        <f aca="false">IF(I2690=1,(MIN(30,(C2690-D2690)))*(M2690/(M2690+N2690))*(Q2690/(Q2690+R2690)),(MAX(-30,(C2690-D2690)))*(N2690/(M2690+N2690))*(R2690/(R2690+Q2690)))</f>
        <v>1.46566272480907</v>
      </c>
      <c r="T2690" s="0" t="n">
        <f aca="false">IF(J2690=1,(MIN(30,(D2690-C2690)))*(K2690/(K2690+L2690))*(O2690/(O2690+P2690)),(MAX(-30,(D2690-C2690)))*(L2690/(K2690+L2690))*(P2690/(P2690+O2690)))</f>
        <v>-4.23455385015609</v>
      </c>
      <c r="U2690" s="7" t="n">
        <v>43104</v>
      </c>
    </row>
    <row r="2691" customFormat="false" ht="15" hidden="false" customHeight="false" outlineLevel="0" collapsed="false">
      <c r="A2691" s="0" t="s">
        <v>190</v>
      </c>
      <c r="B2691" s="0" t="s">
        <v>314</v>
      </c>
      <c r="C2691" s="0" t="n">
        <v>67</v>
      </c>
      <c r="D2691" s="0" t="n">
        <v>71</v>
      </c>
      <c r="E2691" s="0" t="n">
        <v>40</v>
      </c>
      <c r="F2691" s="0" t="n">
        <v>33</v>
      </c>
      <c r="G2691" s="0" t="n">
        <v>18</v>
      </c>
      <c r="H2691" s="0" t="n">
        <v>9</v>
      </c>
      <c r="I2691" s="0" t="n">
        <v>0</v>
      </c>
      <c r="J2691" s="0" t="n">
        <v>1</v>
      </c>
      <c r="K2691" s="0" t="n">
        <f aca="false">VLOOKUP(A2691,'Team Data'!$A$1:$E$659,2,FALSE())</f>
        <v>10</v>
      </c>
      <c r="L2691" s="0" t="n">
        <f aca="false">VLOOKUP(A2691,'Team Data'!$A$1:$E$659,3,FALSE())</f>
        <v>21</v>
      </c>
      <c r="M2691" s="0" t="n">
        <f aca="false">VLOOKUP(B2691,'Team Data'!$A$1:$E$659,2,FALSE())</f>
        <v>25</v>
      </c>
      <c r="N2691" s="0" t="n">
        <f aca="false">VLOOKUP(B2691,'Team Data'!$A$1:$E$659,3,FALSE())</f>
        <v>10</v>
      </c>
      <c r="O2691" s="0" t="n">
        <f aca="false">VLOOKUP(A2691,'Team Data'!$A$1:$E$659,4,FALSE())</f>
        <v>463</v>
      </c>
      <c r="P2691" s="0" t="n">
        <f aca="false">VLOOKUP(A2691,'Team Data'!$A$1:$E$659,5,FALSE())</f>
        <v>473</v>
      </c>
      <c r="Q2691" s="0" t="n">
        <f aca="false">VLOOKUP(B2691,'Team Data'!$A$1:$E$659,4,FALSE())</f>
        <v>506</v>
      </c>
      <c r="R2691" s="0" t="n">
        <f aca="false">VLOOKUP(B2691,'Team Data'!$A$1:$E$659,5,FALSE())</f>
        <v>534</v>
      </c>
      <c r="S2691" s="0" t="n">
        <f aca="false">IF(I2691=1,(MIN(30,(C2691-D2691)))*(M2691/(M2691+N2691))*(Q2691/(Q2691+R2691)),(MAX(-30,(C2691-D2691)))*(N2691/(M2691+N2691))*(R2691/(R2691+Q2691)))</f>
        <v>-0.586813186813187</v>
      </c>
      <c r="T2691" s="0" t="n">
        <f aca="false">IF(J2691=1,(MIN(30,(D2691-C2691)))*(K2691/(K2691+L2691))*(O2691/(O2691+P2691)),(MAX(-30,(D2691-C2691)))*(L2691/(K2691+L2691))*(P2691/(P2691+O2691)))</f>
        <v>0.638268541494348</v>
      </c>
      <c r="U2691" s="7" t="n">
        <v>43104</v>
      </c>
    </row>
    <row r="2692" customFormat="false" ht="15" hidden="false" customHeight="false" outlineLevel="0" collapsed="false">
      <c r="A2692" s="0" t="s">
        <v>109</v>
      </c>
      <c r="B2692" s="0" t="s">
        <v>304</v>
      </c>
      <c r="C2692" s="0" t="n">
        <v>72</v>
      </c>
      <c r="D2692" s="0" t="n">
        <v>64</v>
      </c>
      <c r="E2692" s="0" t="n">
        <v>30</v>
      </c>
      <c r="F2692" s="0" t="n">
        <v>28</v>
      </c>
      <c r="G2692" s="0" t="n">
        <v>14</v>
      </c>
      <c r="H2692" s="0" t="n">
        <v>12</v>
      </c>
      <c r="I2692" s="0" t="n">
        <v>1</v>
      </c>
      <c r="J2692" s="0" t="n">
        <v>0</v>
      </c>
      <c r="K2692" s="0" t="n">
        <f aca="false">VLOOKUP(A2692,'Team Data'!$A$1:$E$659,2,FALSE())</f>
        <v>19</v>
      </c>
      <c r="L2692" s="0" t="n">
        <f aca="false">VLOOKUP(A2692,'Team Data'!$A$1:$E$659,3,FALSE())</f>
        <v>14</v>
      </c>
      <c r="M2692" s="0" t="n">
        <f aca="false">VLOOKUP(B2692,'Team Data'!$A$1:$E$659,2,FALSE())</f>
        <v>22</v>
      </c>
      <c r="N2692" s="0" t="n">
        <f aca="false">VLOOKUP(B2692,'Team Data'!$A$1:$E$659,3,FALSE())</f>
        <v>10</v>
      </c>
      <c r="O2692" s="0" t="n">
        <f aca="false">VLOOKUP(A2692,'Team Data'!$A$1:$E$659,4,FALSE())</f>
        <v>501</v>
      </c>
      <c r="P2692" s="0" t="n">
        <f aca="false">VLOOKUP(A2692,'Team Data'!$A$1:$E$659,5,FALSE())</f>
        <v>542</v>
      </c>
      <c r="Q2692" s="0" t="n">
        <f aca="false">VLOOKUP(B2692,'Team Data'!$A$1:$E$659,4,FALSE())</f>
        <v>459</v>
      </c>
      <c r="R2692" s="0" t="n">
        <f aca="false">VLOOKUP(B2692,'Team Data'!$A$1:$E$659,5,FALSE())</f>
        <v>534</v>
      </c>
      <c r="S2692" s="0" t="n">
        <f aca="false">IF(I2692=1,(MIN(30,(C2692-D2692)))*(M2692/(M2692+N2692))*(Q2692/(Q2692+R2692)),(MAX(-30,(C2692-D2692)))*(N2692/(M2692+N2692))*(R2692/(R2692+Q2692)))</f>
        <v>2.54229607250755</v>
      </c>
      <c r="T2692" s="0" t="n">
        <f aca="false">IF(J2692=1,(MIN(30,(D2692-C2692)))*(K2692/(K2692+L2692))*(O2692/(O2692+P2692)),(MAX(-30,(D2692-C2692)))*(L2692/(K2692+L2692))*(P2692/(P2692+O2692)))</f>
        <v>-1.76367703884482</v>
      </c>
      <c r="U2692" s="7" t="n">
        <v>43104</v>
      </c>
    </row>
    <row r="2693" customFormat="false" ht="15" hidden="false" customHeight="false" outlineLevel="0" collapsed="false">
      <c r="A2693" s="0" t="s">
        <v>329</v>
      </c>
      <c r="B2693" s="0" t="s">
        <v>250</v>
      </c>
      <c r="C2693" s="0" t="n">
        <v>81</v>
      </c>
      <c r="D2693" s="0" t="n">
        <v>87</v>
      </c>
      <c r="E2693" s="0" t="n">
        <v>48</v>
      </c>
      <c r="F2693" s="0" t="n">
        <v>39</v>
      </c>
      <c r="G2693" s="0" t="n">
        <v>20</v>
      </c>
      <c r="H2693" s="0" t="n">
        <v>9</v>
      </c>
      <c r="I2693" s="0" t="n">
        <v>0</v>
      </c>
      <c r="J2693" s="0" t="n">
        <v>1</v>
      </c>
      <c r="K2693" s="0" t="n">
        <f aca="false">VLOOKUP(A2693,'Team Data'!$A$1:$E$659,2,FALSE())</f>
        <v>18</v>
      </c>
      <c r="L2693" s="0" t="n">
        <f aca="false">VLOOKUP(A2693,'Team Data'!$A$1:$E$659,3,FALSE())</f>
        <v>14</v>
      </c>
      <c r="M2693" s="0" t="n">
        <f aca="false">VLOOKUP(B2693,'Team Data'!$A$1:$E$659,2,FALSE())</f>
        <v>16</v>
      </c>
      <c r="N2693" s="0" t="n">
        <f aca="false">VLOOKUP(B2693,'Team Data'!$A$1:$E$659,3,FALSE())</f>
        <v>16</v>
      </c>
      <c r="O2693" s="0" t="n">
        <f aca="false">VLOOKUP(A2693,'Team Data'!$A$1:$E$659,4,FALSE())</f>
        <v>555</v>
      </c>
      <c r="P2693" s="0" t="n">
        <f aca="false">VLOOKUP(A2693,'Team Data'!$A$1:$E$659,5,FALSE())</f>
        <v>488</v>
      </c>
      <c r="Q2693" s="0" t="n">
        <f aca="false">VLOOKUP(B2693,'Team Data'!$A$1:$E$659,4,FALSE())</f>
        <v>549</v>
      </c>
      <c r="R2693" s="0" t="n">
        <f aca="false">VLOOKUP(B2693,'Team Data'!$A$1:$E$659,5,FALSE())</f>
        <v>500</v>
      </c>
      <c r="S2693" s="0" t="n">
        <f aca="false">IF(I2693=1,(MIN(30,(C2693-D2693)))*(M2693/(M2693+N2693))*(Q2693/(Q2693+R2693)),(MAX(-30,(C2693-D2693)))*(N2693/(M2693+N2693))*(R2693/(R2693+Q2693)))</f>
        <v>-1.42993326978074</v>
      </c>
      <c r="T2693" s="0" t="n">
        <f aca="false">IF(J2693=1,(MIN(30,(D2693-C2693)))*(K2693/(K2693+L2693))*(O2693/(O2693+P2693)),(MAX(-30,(D2693-C2693)))*(L2693/(K2693+L2693))*(P2693/(P2693+O2693)))</f>
        <v>1.7959012464046</v>
      </c>
      <c r="U2693" s="7" t="n">
        <v>43104</v>
      </c>
    </row>
    <row r="2694" customFormat="false" ht="15" hidden="false" customHeight="false" outlineLevel="0" collapsed="false">
      <c r="A2694" s="0" t="s">
        <v>241</v>
      </c>
      <c r="B2694" s="0" t="s">
        <v>93</v>
      </c>
      <c r="C2694" s="0" t="n">
        <v>65</v>
      </c>
      <c r="D2694" s="0" t="n">
        <v>69</v>
      </c>
      <c r="E2694" s="0" t="n">
        <v>38</v>
      </c>
      <c r="F2694" s="0" t="n">
        <v>34</v>
      </c>
      <c r="G2694" s="0" t="n">
        <v>16</v>
      </c>
      <c r="H2694" s="0" t="n">
        <v>10</v>
      </c>
      <c r="I2694" s="0" t="n">
        <v>0</v>
      </c>
      <c r="J2694" s="0" t="n">
        <v>1</v>
      </c>
      <c r="K2694" s="0" t="n">
        <f aca="false">VLOOKUP(A2694,'Team Data'!$A$1:$E$659,2,FALSE())</f>
        <v>12</v>
      </c>
      <c r="L2694" s="0" t="n">
        <f aca="false">VLOOKUP(A2694,'Team Data'!$A$1:$E$659,3,FALSE())</f>
        <v>20</v>
      </c>
      <c r="M2694" s="0" t="n">
        <f aca="false">VLOOKUP(B2694,'Team Data'!$A$1:$E$659,2,FALSE())</f>
        <v>9</v>
      </c>
      <c r="N2694" s="0" t="n">
        <f aca="false">VLOOKUP(B2694,'Team Data'!$A$1:$E$659,3,FALSE())</f>
        <v>22</v>
      </c>
      <c r="O2694" s="0" t="n">
        <f aca="false">VLOOKUP(A2694,'Team Data'!$A$1:$E$659,4,FALSE())</f>
        <v>593</v>
      </c>
      <c r="P2694" s="0" t="n">
        <f aca="false">VLOOKUP(A2694,'Team Data'!$A$1:$E$659,5,FALSE())</f>
        <v>457</v>
      </c>
      <c r="Q2694" s="0" t="n">
        <f aca="false">VLOOKUP(B2694,'Team Data'!$A$1:$E$659,4,FALSE())</f>
        <v>518</v>
      </c>
      <c r="R2694" s="0" t="n">
        <f aca="false">VLOOKUP(B2694,'Team Data'!$A$1:$E$659,5,FALSE())</f>
        <v>496</v>
      </c>
      <c r="S2694" s="0" t="n">
        <f aca="false">IF(I2694=1,(MIN(30,(C2694-D2694)))*(M2694/(M2694+N2694))*(Q2694/(Q2694+R2694)),(MAX(-30,(C2694-D2694)))*(N2694/(M2694+N2694))*(R2694/(R2694+Q2694)))</f>
        <v>-1.38856015779093</v>
      </c>
      <c r="T2694" s="0" t="n">
        <f aca="false">IF(J2694=1,(MIN(30,(D2694-C2694)))*(K2694/(K2694+L2694))*(O2694/(O2694+P2694)),(MAX(-30,(D2694-C2694)))*(L2694/(K2694+L2694))*(P2694/(P2694+O2694)))</f>
        <v>0.847142857142857</v>
      </c>
      <c r="U2694" s="7" t="n">
        <v>43104</v>
      </c>
    </row>
    <row r="2695" customFormat="false" ht="15" hidden="false" customHeight="false" outlineLevel="0" collapsed="false">
      <c r="A2695" s="0" t="s">
        <v>55</v>
      </c>
      <c r="B2695" s="0" t="s">
        <v>30</v>
      </c>
      <c r="C2695" s="0" t="n">
        <v>74</v>
      </c>
      <c r="D2695" s="0" t="n">
        <v>70</v>
      </c>
      <c r="E2695" s="0" t="n">
        <v>32</v>
      </c>
      <c r="F2695" s="0" t="n">
        <v>32</v>
      </c>
      <c r="G2695" s="0" t="n">
        <v>13</v>
      </c>
      <c r="H2695" s="0" t="n">
        <v>14</v>
      </c>
      <c r="I2695" s="0" t="n">
        <v>1</v>
      </c>
      <c r="J2695" s="0" t="n">
        <v>0</v>
      </c>
      <c r="K2695" s="0" t="n">
        <f aca="false">VLOOKUP(A2695,'Team Data'!$A$1:$E$659,2,FALSE())</f>
        <v>24</v>
      </c>
      <c r="L2695" s="0" t="n">
        <f aca="false">VLOOKUP(A2695,'Team Data'!$A$1:$E$659,3,FALSE())</f>
        <v>9</v>
      </c>
      <c r="M2695" s="0" t="n">
        <f aca="false">VLOOKUP(B2695,'Team Data'!$A$1:$E$659,2,FALSE())</f>
        <v>19</v>
      </c>
      <c r="N2695" s="0" t="n">
        <f aca="false">VLOOKUP(B2695,'Team Data'!$A$1:$E$659,3,FALSE())</f>
        <v>16</v>
      </c>
      <c r="O2695" s="0" t="n">
        <f aca="false">VLOOKUP(A2695,'Team Data'!$A$1:$E$659,4,FALSE())</f>
        <v>691</v>
      </c>
      <c r="P2695" s="0" t="n">
        <f aca="false">VLOOKUP(A2695,'Team Data'!$A$1:$E$659,5,FALSE())</f>
        <v>426</v>
      </c>
      <c r="Q2695" s="0" t="n">
        <f aca="false">VLOOKUP(B2695,'Team Data'!$A$1:$E$659,4,FALSE())</f>
        <v>646</v>
      </c>
      <c r="R2695" s="0" t="n">
        <f aca="false">VLOOKUP(B2695,'Team Data'!$A$1:$E$659,5,FALSE())</f>
        <v>510</v>
      </c>
      <c r="S2695" s="0" t="n">
        <f aca="false">IF(I2695=1,(MIN(30,(C2695-D2695)))*(M2695/(M2695+N2695))*(Q2695/(Q2695+R2695)),(MAX(-30,(C2695-D2695)))*(N2695/(M2695+N2695))*(R2695/(R2695+Q2695)))</f>
        <v>1.21344537815126</v>
      </c>
      <c r="T2695" s="0" t="n">
        <f aca="false">IF(J2695=1,(MIN(30,(D2695-C2695)))*(K2695/(K2695+L2695))*(O2695/(O2695+P2695)),(MAX(-30,(D2695-C2695)))*(L2695/(K2695+L2695))*(P2695/(P2695+O2695)))</f>
        <v>-0.416049483193619</v>
      </c>
      <c r="U2695" s="7" t="n">
        <v>43104</v>
      </c>
    </row>
    <row r="2696" customFormat="false" ht="15" hidden="false" customHeight="false" outlineLevel="0" collapsed="false">
      <c r="A2696" s="0" t="s">
        <v>197</v>
      </c>
      <c r="B2696" s="0" t="s">
        <v>92</v>
      </c>
      <c r="C2696" s="0" t="n">
        <v>80</v>
      </c>
      <c r="D2696" s="0" t="n">
        <v>81</v>
      </c>
      <c r="E2696" s="0" t="n">
        <v>41</v>
      </c>
      <c r="F2696" s="0" t="n">
        <v>37</v>
      </c>
      <c r="G2696" s="0" t="n">
        <v>7</v>
      </c>
      <c r="H2696" s="0" t="n">
        <v>15</v>
      </c>
      <c r="I2696" s="0" t="n">
        <v>0</v>
      </c>
      <c r="J2696" s="0" t="n">
        <v>1</v>
      </c>
      <c r="K2696" s="0" t="n">
        <f aca="false">VLOOKUP(A2696,'Team Data'!$A$1:$E$659,2,FALSE())</f>
        <v>26</v>
      </c>
      <c r="L2696" s="0" t="n">
        <f aca="false">VLOOKUP(A2696,'Team Data'!$A$1:$E$659,3,FALSE())</f>
        <v>11</v>
      </c>
      <c r="M2696" s="0" t="n">
        <f aca="false">VLOOKUP(B2696,'Team Data'!$A$1:$E$659,2,FALSE())</f>
        <v>23</v>
      </c>
      <c r="N2696" s="0" t="n">
        <f aca="false">VLOOKUP(B2696,'Team Data'!$A$1:$E$659,3,FALSE())</f>
        <v>12</v>
      </c>
      <c r="O2696" s="0" t="n">
        <f aca="false">VLOOKUP(A2696,'Team Data'!$A$1:$E$659,4,FALSE())</f>
        <v>794</v>
      </c>
      <c r="P2696" s="0" t="n">
        <f aca="false">VLOOKUP(A2696,'Team Data'!$A$1:$E$659,5,FALSE())</f>
        <v>455</v>
      </c>
      <c r="Q2696" s="0" t="n">
        <f aca="false">VLOOKUP(B2696,'Team Data'!$A$1:$E$659,4,FALSE())</f>
        <v>673</v>
      </c>
      <c r="R2696" s="0" t="n">
        <f aca="false">VLOOKUP(B2696,'Team Data'!$A$1:$E$659,5,FALSE())</f>
        <v>500</v>
      </c>
      <c r="S2696" s="0" t="n">
        <f aca="false">IF(I2696=1,(MIN(30,(C2696-D2696)))*(M2696/(M2696+N2696))*(Q2696/(Q2696+R2696)),(MAX(-30,(C2696-D2696)))*(N2696/(M2696+N2696))*(R2696/(R2696+Q2696)))</f>
        <v>-0.146145414687614</v>
      </c>
      <c r="T2696" s="0" t="n">
        <f aca="false">IF(J2696=1,(MIN(30,(D2696-C2696)))*(K2696/(K2696+L2696))*(O2696/(O2696+P2696)),(MAX(-30,(D2696-C2696)))*(L2696/(K2696+L2696))*(P2696/(P2696+O2696)))</f>
        <v>0.446714128059204</v>
      </c>
      <c r="U2696" s="7" t="n">
        <v>43104</v>
      </c>
    </row>
    <row r="2697" customFormat="false" ht="15" hidden="false" customHeight="false" outlineLevel="0" collapsed="false">
      <c r="A2697" s="0" t="s">
        <v>316</v>
      </c>
      <c r="B2697" s="0" t="s">
        <v>112</v>
      </c>
      <c r="C2697" s="0" t="n">
        <v>74</v>
      </c>
      <c r="D2697" s="0" t="n">
        <v>84</v>
      </c>
      <c r="E2697" s="0" t="n">
        <v>29</v>
      </c>
      <c r="F2697" s="0" t="n">
        <v>41</v>
      </c>
      <c r="G2697" s="0" t="n">
        <v>13</v>
      </c>
      <c r="H2697" s="0" t="n">
        <v>12</v>
      </c>
      <c r="I2697" s="0" t="n">
        <v>0</v>
      </c>
      <c r="J2697" s="0" t="n">
        <v>1</v>
      </c>
      <c r="K2697" s="0" t="n">
        <f aca="false">VLOOKUP(A2697,'Team Data'!$A$1:$E$659,2,FALSE())</f>
        <v>21</v>
      </c>
      <c r="L2697" s="0" t="n">
        <f aca="false">VLOOKUP(A2697,'Team Data'!$A$1:$E$659,3,FALSE())</f>
        <v>13</v>
      </c>
      <c r="M2697" s="0" t="n">
        <f aca="false">VLOOKUP(B2697,'Team Data'!$A$1:$E$659,2,FALSE())</f>
        <v>14</v>
      </c>
      <c r="N2697" s="0" t="n">
        <f aca="false">VLOOKUP(B2697,'Team Data'!$A$1:$E$659,3,FALSE())</f>
        <v>16</v>
      </c>
      <c r="O2697" s="0" t="n">
        <f aca="false">VLOOKUP(A2697,'Team Data'!$A$1:$E$659,4,FALSE())</f>
        <v>560</v>
      </c>
      <c r="P2697" s="0" t="n">
        <f aca="false">VLOOKUP(A2697,'Team Data'!$A$1:$E$659,5,FALSE())</f>
        <v>505</v>
      </c>
      <c r="Q2697" s="0" t="n">
        <f aca="false">VLOOKUP(B2697,'Team Data'!$A$1:$E$659,4,FALSE())</f>
        <v>437</v>
      </c>
      <c r="R2697" s="0" t="n">
        <f aca="false">VLOOKUP(B2697,'Team Data'!$A$1:$E$659,5,FALSE())</f>
        <v>467</v>
      </c>
      <c r="S2697" s="0" t="n">
        <f aca="false">IF(I2697=1,(MIN(30,(C2697-D2697)))*(M2697/(M2697+N2697))*(Q2697/(Q2697+R2697)),(MAX(-30,(C2697-D2697)))*(N2697/(M2697+N2697))*(R2697/(R2697+Q2697)))</f>
        <v>-2.75516224188791</v>
      </c>
      <c r="T2697" s="0" t="n">
        <f aca="false">IF(J2697=1,(MIN(30,(D2697-C2697)))*(K2697/(K2697+L2697))*(O2697/(O2697+P2697)),(MAX(-30,(D2697-C2697)))*(L2697/(K2697+L2697))*(P2697/(P2697+O2697)))</f>
        <v>3.24772162386081</v>
      </c>
      <c r="U2697" s="7" t="n">
        <v>43104</v>
      </c>
    </row>
    <row r="2698" customFormat="false" ht="15" hidden="false" customHeight="false" outlineLevel="0" collapsed="false">
      <c r="A2698" s="0" t="s">
        <v>349</v>
      </c>
      <c r="B2698" s="0" t="s">
        <v>238</v>
      </c>
      <c r="C2698" s="0" t="n">
        <v>79</v>
      </c>
      <c r="D2698" s="0" t="n">
        <v>85</v>
      </c>
      <c r="E2698" s="0" t="n">
        <v>29</v>
      </c>
      <c r="F2698" s="0" t="n">
        <v>46</v>
      </c>
      <c r="G2698" s="0" t="n">
        <v>7</v>
      </c>
      <c r="H2698" s="0" t="n">
        <v>11</v>
      </c>
      <c r="I2698" s="0" t="n">
        <v>0</v>
      </c>
      <c r="J2698" s="0" t="n">
        <v>1</v>
      </c>
      <c r="K2698" s="0" t="n">
        <f aca="false">VLOOKUP(A2698,'Team Data'!$A$1:$E$659,2,FALSE())</f>
        <v>19</v>
      </c>
      <c r="L2698" s="0" t="n">
        <f aca="false">VLOOKUP(A2698,'Team Data'!$A$1:$E$659,3,FALSE())</f>
        <v>12</v>
      </c>
      <c r="M2698" s="0" t="n">
        <f aca="false">VLOOKUP(B2698,'Team Data'!$A$1:$E$659,2,FALSE())</f>
        <v>23</v>
      </c>
      <c r="N2698" s="0" t="n">
        <f aca="false">VLOOKUP(B2698,'Team Data'!$A$1:$E$659,3,FALSE())</f>
        <v>13</v>
      </c>
      <c r="O2698" s="0" t="n">
        <f aca="false">VLOOKUP(A2698,'Team Data'!$A$1:$E$659,4,FALSE())</f>
        <v>461</v>
      </c>
      <c r="P2698" s="0" t="n">
        <f aca="false">VLOOKUP(A2698,'Team Data'!$A$1:$E$659,5,FALSE())</f>
        <v>472</v>
      </c>
      <c r="Q2698" s="0" t="n">
        <f aca="false">VLOOKUP(B2698,'Team Data'!$A$1:$E$659,4,FALSE())</f>
        <v>577</v>
      </c>
      <c r="R2698" s="0" t="n">
        <f aca="false">VLOOKUP(B2698,'Team Data'!$A$1:$E$659,5,FALSE())</f>
        <v>554</v>
      </c>
      <c r="S2698" s="0" t="n">
        <f aca="false">IF(I2698=1,(MIN(30,(C2698-D2698)))*(M2698/(M2698+N2698))*(Q2698/(Q2698+R2698)),(MAX(-30,(C2698-D2698)))*(N2698/(M2698+N2698))*(R2698/(R2698+Q2698)))</f>
        <v>-1.06130268199234</v>
      </c>
      <c r="T2698" s="0" t="n">
        <f aca="false">IF(J2698=1,(MIN(30,(D2698-C2698)))*(K2698/(K2698+L2698))*(O2698/(O2698+P2698)),(MAX(-30,(D2698-C2698)))*(L2698/(K2698+L2698))*(P2698/(P2698+O2698)))</f>
        <v>1.81703142827508</v>
      </c>
      <c r="U2698" s="7" t="n">
        <v>43104</v>
      </c>
    </row>
    <row r="2699" customFormat="false" ht="15" hidden="false" customHeight="false" outlineLevel="0" collapsed="false">
      <c r="A2699" s="0" t="s">
        <v>165</v>
      </c>
      <c r="B2699" s="0" t="s">
        <v>309</v>
      </c>
      <c r="C2699" s="0" t="n">
        <v>56</v>
      </c>
      <c r="D2699" s="0" t="n">
        <v>65</v>
      </c>
      <c r="E2699" s="0" t="n">
        <v>34</v>
      </c>
      <c r="F2699" s="0" t="n">
        <v>33</v>
      </c>
      <c r="G2699" s="0" t="n">
        <v>15</v>
      </c>
      <c r="H2699" s="0" t="n">
        <v>11</v>
      </c>
      <c r="I2699" s="0" t="n">
        <v>0</v>
      </c>
      <c r="J2699" s="0" t="n">
        <v>1</v>
      </c>
      <c r="K2699" s="0" t="n">
        <f aca="false">VLOOKUP(A2699,'Team Data'!$A$1:$E$659,2,FALSE())</f>
        <v>21</v>
      </c>
      <c r="L2699" s="0" t="n">
        <f aca="false">VLOOKUP(A2699,'Team Data'!$A$1:$E$659,3,FALSE())</f>
        <v>13</v>
      </c>
      <c r="M2699" s="0" t="n">
        <f aca="false">VLOOKUP(B2699,'Team Data'!$A$1:$E$659,2,FALSE())</f>
        <v>19</v>
      </c>
      <c r="N2699" s="0" t="n">
        <f aca="false">VLOOKUP(B2699,'Team Data'!$A$1:$E$659,3,FALSE())</f>
        <v>13</v>
      </c>
      <c r="O2699" s="0" t="n">
        <f aca="false">VLOOKUP(A2699,'Team Data'!$A$1:$E$659,4,FALSE())</f>
        <v>568</v>
      </c>
      <c r="P2699" s="0" t="n">
        <f aca="false">VLOOKUP(A2699,'Team Data'!$A$1:$E$659,5,FALSE())</f>
        <v>531</v>
      </c>
      <c r="Q2699" s="0" t="n">
        <f aca="false">VLOOKUP(B2699,'Team Data'!$A$1:$E$659,4,FALSE())</f>
        <v>582</v>
      </c>
      <c r="R2699" s="0" t="n">
        <f aca="false">VLOOKUP(B2699,'Team Data'!$A$1:$E$659,5,FALSE())</f>
        <v>465</v>
      </c>
      <c r="S2699" s="0" t="n">
        <f aca="false">IF(I2699=1,(MIN(30,(C2699-D2699)))*(M2699/(M2699+N2699))*(Q2699/(Q2699+R2699)),(MAX(-30,(C2699-D2699)))*(N2699/(M2699+N2699))*(R2699/(R2699+Q2699)))</f>
        <v>-1.62383595988539</v>
      </c>
      <c r="T2699" s="0" t="n">
        <f aca="false">IF(J2699=1,(MIN(30,(D2699-C2699)))*(K2699/(K2699+L2699))*(O2699/(O2699+P2699)),(MAX(-30,(D2699-C2699)))*(L2699/(K2699+L2699))*(P2699/(P2699+O2699)))</f>
        <v>2.87298613713001</v>
      </c>
      <c r="U2699" s="7" t="n">
        <v>43104</v>
      </c>
    </row>
    <row r="2700" customFormat="false" ht="15" hidden="false" customHeight="false" outlineLevel="0" collapsed="false">
      <c r="A2700" s="0" t="s">
        <v>156</v>
      </c>
      <c r="B2700" s="0" t="s">
        <v>284</v>
      </c>
      <c r="C2700" s="0" t="n">
        <v>70</v>
      </c>
      <c r="D2700" s="0" t="n">
        <v>71</v>
      </c>
      <c r="E2700" s="0" t="n">
        <v>29</v>
      </c>
      <c r="F2700" s="0" t="n">
        <v>48</v>
      </c>
      <c r="G2700" s="0" t="n">
        <v>17</v>
      </c>
      <c r="H2700" s="0" t="n">
        <v>17</v>
      </c>
      <c r="I2700" s="0" t="n">
        <v>0</v>
      </c>
      <c r="J2700" s="0" t="n">
        <v>1</v>
      </c>
      <c r="K2700" s="0" t="n">
        <f aca="false">VLOOKUP(A2700,'Team Data'!$A$1:$E$659,2,FALSE())</f>
        <v>6</v>
      </c>
      <c r="L2700" s="0" t="n">
        <f aca="false">VLOOKUP(A2700,'Team Data'!$A$1:$E$659,3,FALSE())</f>
        <v>26</v>
      </c>
      <c r="M2700" s="0" t="n">
        <f aca="false">VLOOKUP(B2700,'Team Data'!$A$1:$E$659,2,FALSE())</f>
        <v>13</v>
      </c>
      <c r="N2700" s="0" t="n">
        <f aca="false">VLOOKUP(B2700,'Team Data'!$A$1:$E$659,3,FALSE())</f>
        <v>18</v>
      </c>
      <c r="O2700" s="0" t="n">
        <f aca="false">VLOOKUP(A2700,'Team Data'!$A$1:$E$659,4,FALSE())</f>
        <v>483</v>
      </c>
      <c r="P2700" s="0" t="n">
        <f aca="false">VLOOKUP(A2700,'Team Data'!$A$1:$E$659,5,FALSE())</f>
        <v>480</v>
      </c>
      <c r="Q2700" s="0" t="n">
        <f aca="false">VLOOKUP(B2700,'Team Data'!$A$1:$E$659,4,FALSE())</f>
        <v>512</v>
      </c>
      <c r="R2700" s="0" t="n">
        <f aca="false">VLOOKUP(B2700,'Team Data'!$A$1:$E$659,5,FALSE())</f>
        <v>455</v>
      </c>
      <c r="S2700" s="0" t="n">
        <f aca="false">IF(I2700=1,(MIN(30,(C2700-D2700)))*(M2700/(M2700+N2700))*(Q2700/(Q2700+R2700)),(MAX(-30,(C2700-D2700)))*(N2700/(M2700+N2700))*(R2700/(R2700+Q2700)))</f>
        <v>-0.27320946058645</v>
      </c>
      <c r="T2700" s="0" t="n">
        <f aca="false">IF(J2700=1,(MIN(30,(D2700-C2700)))*(K2700/(K2700+L2700))*(O2700/(O2700+P2700)),(MAX(-30,(D2700-C2700)))*(L2700/(K2700+L2700))*(P2700/(P2700+O2700)))</f>
        <v>0.0940420560747663</v>
      </c>
      <c r="U2700" s="7" t="n">
        <v>43104</v>
      </c>
    </row>
    <row r="2701" customFormat="false" ht="15" hidden="false" customHeight="false" outlineLevel="0" collapsed="false">
      <c r="A2701" s="0" t="s">
        <v>311</v>
      </c>
      <c r="B2701" s="0" t="s">
        <v>302</v>
      </c>
      <c r="C2701" s="0" t="n">
        <v>88</v>
      </c>
      <c r="D2701" s="0" t="n">
        <v>90</v>
      </c>
      <c r="E2701" s="0" t="n">
        <v>45</v>
      </c>
      <c r="F2701" s="0" t="n">
        <v>53</v>
      </c>
      <c r="G2701" s="0" t="n">
        <v>7</v>
      </c>
      <c r="H2701" s="0" t="n">
        <v>13</v>
      </c>
      <c r="I2701" s="0" t="n">
        <v>0</v>
      </c>
      <c r="J2701" s="0" t="n">
        <v>1</v>
      </c>
      <c r="K2701" s="0" t="n">
        <f aca="false">VLOOKUP(A2701,'Team Data'!$A$1:$E$659,2,FALSE())</f>
        <v>14</v>
      </c>
      <c r="L2701" s="0" t="n">
        <f aca="false">VLOOKUP(A2701,'Team Data'!$A$1:$E$659,3,FALSE())</f>
        <v>18</v>
      </c>
      <c r="M2701" s="0" t="n">
        <f aca="false">VLOOKUP(B2701,'Team Data'!$A$1:$E$659,2,FALSE())</f>
        <v>19</v>
      </c>
      <c r="N2701" s="0" t="n">
        <f aca="false">VLOOKUP(B2701,'Team Data'!$A$1:$E$659,3,FALSE())</f>
        <v>12</v>
      </c>
      <c r="O2701" s="0" t="n">
        <f aca="false">VLOOKUP(A2701,'Team Data'!$A$1:$E$659,4,FALSE())</f>
        <v>616</v>
      </c>
      <c r="P2701" s="0" t="n">
        <f aca="false">VLOOKUP(A2701,'Team Data'!$A$1:$E$659,5,FALSE())</f>
        <v>430</v>
      </c>
      <c r="Q2701" s="0" t="n">
        <f aca="false">VLOOKUP(B2701,'Team Data'!$A$1:$E$659,4,FALSE())</f>
        <v>534</v>
      </c>
      <c r="R2701" s="0" t="n">
        <f aca="false">VLOOKUP(B2701,'Team Data'!$A$1:$E$659,5,FALSE())</f>
        <v>472</v>
      </c>
      <c r="S2701" s="0" t="n">
        <f aca="false">IF(I2701=1,(MIN(30,(C2701-D2701)))*(M2701/(M2701+N2701))*(Q2701/(Q2701+R2701)),(MAX(-30,(C2701-D2701)))*(N2701/(M2701+N2701))*(R2701/(R2701+Q2701)))</f>
        <v>-0.36323991534663</v>
      </c>
      <c r="T2701" s="0" t="n">
        <f aca="false">IF(J2701=1,(MIN(30,(D2701-C2701)))*(K2701/(K2701+L2701))*(O2701/(O2701+P2701)),(MAX(-30,(D2701-C2701)))*(L2701/(K2701+L2701))*(P2701/(P2701+O2701)))</f>
        <v>0.515296367112811</v>
      </c>
      <c r="U2701" s="7" t="n">
        <v>43104</v>
      </c>
    </row>
    <row r="2702" customFormat="false" ht="15" hidden="false" customHeight="false" outlineLevel="0" collapsed="false">
      <c r="A2702" s="0" t="s">
        <v>140</v>
      </c>
      <c r="B2702" s="0" t="s">
        <v>239</v>
      </c>
      <c r="C2702" s="0" t="n">
        <v>62</v>
      </c>
      <c r="D2702" s="0" t="n">
        <v>74</v>
      </c>
      <c r="E2702" s="0" t="n">
        <v>35</v>
      </c>
      <c r="F2702" s="0" t="n">
        <v>38</v>
      </c>
      <c r="G2702" s="0" t="n">
        <v>19</v>
      </c>
      <c r="H2702" s="0" t="n">
        <v>12</v>
      </c>
      <c r="I2702" s="0" t="n">
        <v>0</v>
      </c>
      <c r="J2702" s="0" t="n">
        <v>1</v>
      </c>
      <c r="K2702" s="0" t="n">
        <f aca="false">VLOOKUP(A2702,'Team Data'!$A$1:$E$659,2,FALSE())</f>
        <v>13</v>
      </c>
      <c r="L2702" s="0" t="n">
        <f aca="false">VLOOKUP(A2702,'Team Data'!$A$1:$E$659,3,FALSE())</f>
        <v>19</v>
      </c>
      <c r="M2702" s="0" t="n">
        <f aca="false">VLOOKUP(B2702,'Team Data'!$A$1:$E$659,2,FALSE())</f>
        <v>26</v>
      </c>
      <c r="N2702" s="0" t="n">
        <f aca="false">VLOOKUP(B2702,'Team Data'!$A$1:$E$659,3,FALSE())</f>
        <v>8</v>
      </c>
      <c r="O2702" s="0" t="n">
        <f aca="false">VLOOKUP(A2702,'Team Data'!$A$1:$E$659,4,FALSE())</f>
        <v>557</v>
      </c>
      <c r="P2702" s="0" t="n">
        <f aca="false">VLOOKUP(A2702,'Team Data'!$A$1:$E$659,5,FALSE())</f>
        <v>489</v>
      </c>
      <c r="Q2702" s="0" t="n">
        <f aca="false">VLOOKUP(B2702,'Team Data'!$A$1:$E$659,4,FALSE())</f>
        <v>627</v>
      </c>
      <c r="R2702" s="0" t="n">
        <f aca="false">VLOOKUP(B2702,'Team Data'!$A$1:$E$659,5,FALSE())</f>
        <v>488</v>
      </c>
      <c r="S2702" s="0" t="n">
        <f aca="false">IF(I2702=1,(MIN(30,(C2702-D2702)))*(M2702/(M2702+N2702))*(Q2702/(Q2702+R2702)),(MAX(-30,(C2702-D2702)))*(N2702/(M2702+N2702))*(R2702/(R2702+Q2702)))</f>
        <v>-1.23576892640464</v>
      </c>
      <c r="T2702" s="0" t="n">
        <f aca="false">IF(J2702=1,(MIN(30,(D2702-C2702)))*(K2702/(K2702+L2702))*(O2702/(O2702+P2702)),(MAX(-30,(D2702-C2702)))*(L2702/(K2702+L2702))*(P2702/(P2702+O2702)))</f>
        <v>2.59596080305927</v>
      </c>
      <c r="U2702" s="7" t="n">
        <v>43104</v>
      </c>
    </row>
    <row r="2703" customFormat="false" ht="15" hidden="false" customHeight="false" outlineLevel="0" collapsed="false">
      <c r="A2703" s="0" t="s">
        <v>96</v>
      </c>
      <c r="B2703" s="0" t="s">
        <v>44</v>
      </c>
      <c r="C2703" s="0" t="n">
        <v>82</v>
      </c>
      <c r="D2703" s="0" t="n">
        <v>80</v>
      </c>
      <c r="E2703" s="0" t="n">
        <v>42</v>
      </c>
      <c r="F2703" s="0" t="n">
        <v>31</v>
      </c>
      <c r="G2703" s="0" t="n">
        <v>14</v>
      </c>
      <c r="H2703" s="0" t="n">
        <v>13</v>
      </c>
      <c r="I2703" s="0" t="n">
        <v>1</v>
      </c>
      <c r="J2703" s="0" t="n">
        <v>0</v>
      </c>
      <c r="K2703" s="0" t="n">
        <f aca="false">VLOOKUP(A2703,'Team Data'!$A$1:$E$659,2,FALSE())</f>
        <v>14</v>
      </c>
      <c r="L2703" s="0" t="n">
        <f aca="false">VLOOKUP(A2703,'Team Data'!$A$1:$E$659,3,FALSE())</f>
        <v>18</v>
      </c>
      <c r="M2703" s="0" t="n">
        <f aca="false">VLOOKUP(B2703,'Team Data'!$A$1:$E$659,2,FALSE())</f>
        <v>18</v>
      </c>
      <c r="N2703" s="0" t="n">
        <f aca="false">VLOOKUP(B2703,'Team Data'!$A$1:$E$659,3,FALSE())</f>
        <v>16</v>
      </c>
      <c r="O2703" s="0" t="n">
        <f aca="false">VLOOKUP(A2703,'Team Data'!$A$1:$E$659,4,FALSE())</f>
        <v>509</v>
      </c>
      <c r="P2703" s="0" t="n">
        <f aca="false">VLOOKUP(A2703,'Team Data'!$A$1:$E$659,5,FALSE())</f>
        <v>460</v>
      </c>
      <c r="Q2703" s="0" t="n">
        <f aca="false">VLOOKUP(B2703,'Team Data'!$A$1:$E$659,4,FALSE())</f>
        <v>493</v>
      </c>
      <c r="R2703" s="0" t="n">
        <f aca="false">VLOOKUP(B2703,'Team Data'!$A$1:$E$659,5,FALSE())</f>
        <v>541</v>
      </c>
      <c r="S2703" s="0" t="n">
        <f aca="false">IF(I2703=1,(MIN(30,(C2703-D2703)))*(M2703/(M2703+N2703))*(Q2703/(Q2703+R2703)),(MAX(-30,(C2703-D2703)))*(N2703/(M2703+N2703))*(R2703/(R2703+Q2703)))</f>
        <v>0.504835589941973</v>
      </c>
      <c r="T2703" s="0" t="n">
        <f aca="false">IF(J2703=1,(MIN(30,(D2703-C2703)))*(K2703/(K2703+L2703))*(O2703/(O2703+P2703)),(MAX(-30,(D2703-C2703)))*(L2703/(K2703+L2703))*(P2703/(P2703+O2703)))</f>
        <v>-0.53405572755418</v>
      </c>
      <c r="U2703" s="7" t="n">
        <v>43104</v>
      </c>
    </row>
    <row r="2704" customFormat="false" ht="15" hidden="false" customHeight="false" outlineLevel="0" collapsed="false">
      <c r="A2704" s="0" t="s">
        <v>244</v>
      </c>
      <c r="B2704" s="0" t="s">
        <v>235</v>
      </c>
      <c r="C2704" s="0" t="n">
        <v>51</v>
      </c>
      <c r="D2704" s="0" t="n">
        <v>82</v>
      </c>
      <c r="E2704" s="0" t="n">
        <v>27</v>
      </c>
      <c r="F2704" s="0" t="n">
        <v>45</v>
      </c>
      <c r="G2704" s="0" t="n">
        <v>11</v>
      </c>
      <c r="H2704" s="0" t="n">
        <v>16</v>
      </c>
      <c r="I2704" s="0" t="n">
        <v>0</v>
      </c>
      <c r="J2704" s="0" t="n">
        <v>1</v>
      </c>
      <c r="K2704" s="0" t="n">
        <f aca="false">VLOOKUP(A2704,'Team Data'!$A$1:$E$659,2,FALSE())</f>
        <v>15</v>
      </c>
      <c r="L2704" s="0" t="n">
        <f aca="false">VLOOKUP(A2704,'Team Data'!$A$1:$E$659,3,FALSE())</f>
        <v>19</v>
      </c>
      <c r="M2704" s="0" t="n">
        <f aca="false">VLOOKUP(B2704,'Team Data'!$A$1:$E$659,2,FALSE())</f>
        <v>30</v>
      </c>
      <c r="N2704" s="0" t="n">
        <f aca="false">VLOOKUP(B2704,'Team Data'!$A$1:$E$659,3,FALSE())</f>
        <v>7</v>
      </c>
      <c r="O2704" s="0" t="n">
        <f aca="false">VLOOKUP(A2704,'Team Data'!$A$1:$E$659,4,FALSE())</f>
        <v>608</v>
      </c>
      <c r="P2704" s="0" t="n">
        <f aca="false">VLOOKUP(A2704,'Team Data'!$A$1:$E$659,5,FALSE())</f>
        <v>484</v>
      </c>
      <c r="Q2704" s="0" t="n">
        <f aca="false">VLOOKUP(B2704,'Team Data'!$A$1:$E$659,4,FALSE())</f>
        <v>726</v>
      </c>
      <c r="R2704" s="0" t="n">
        <f aca="false">VLOOKUP(B2704,'Team Data'!$A$1:$E$659,5,FALSE())</f>
        <v>521</v>
      </c>
      <c r="S2704" s="0" t="n">
        <f aca="false">IF(I2704=1,(MIN(30,(C2704-D2704)))*(M2704/(M2704+N2704))*(Q2704/(Q2704+R2704)),(MAX(-30,(C2704-D2704)))*(N2704/(M2704+N2704))*(R2704/(R2704+Q2704)))</f>
        <v>-2.37131277227508</v>
      </c>
      <c r="T2704" s="0" t="n">
        <f aca="false">IF(J2704=1,(MIN(30,(D2704-C2704)))*(K2704/(K2704+L2704))*(O2704/(O2704+P2704)),(MAX(-30,(D2704-C2704)))*(L2704/(K2704+L2704))*(P2704/(P2704+O2704)))</f>
        <v>7.36910148674855</v>
      </c>
      <c r="U2704" s="7" t="n">
        <v>43104</v>
      </c>
    </row>
    <row r="2705" customFormat="false" ht="15" hidden="false" customHeight="false" outlineLevel="0" collapsed="false">
      <c r="A2705" s="0" t="s">
        <v>603</v>
      </c>
      <c r="B2705" s="0" t="s">
        <v>145</v>
      </c>
      <c r="C2705" s="0" t="n">
        <v>53</v>
      </c>
      <c r="D2705" s="0" t="n">
        <v>99</v>
      </c>
      <c r="E2705" s="0" t="n">
        <v>36</v>
      </c>
      <c r="F2705" s="0" t="n">
        <v>62</v>
      </c>
      <c r="G2705" s="0" t="n">
        <v>8</v>
      </c>
      <c r="H2705" s="0" t="n">
        <v>11</v>
      </c>
      <c r="I2705" s="0" t="n">
        <v>0</v>
      </c>
      <c r="J2705" s="0" t="n">
        <v>1</v>
      </c>
      <c r="K2705" s="0" t="n">
        <f aca="false">VLOOKUP(A2705,'Team Data'!$A$1:$E$659,2,FALSE())</f>
        <v>0</v>
      </c>
      <c r="L2705" s="0" t="n">
        <f aca="false">VLOOKUP(A2705,'Team Data'!$A$1:$E$659,3,FALSE())</f>
        <v>4</v>
      </c>
      <c r="M2705" s="0" t="n">
        <f aca="false">VLOOKUP(B2705,'Team Data'!$A$1:$E$659,2,FALSE())</f>
        <v>23</v>
      </c>
      <c r="N2705" s="0" t="n">
        <f aca="false">VLOOKUP(B2705,'Team Data'!$A$1:$E$659,3,FALSE())</f>
        <v>10</v>
      </c>
      <c r="O2705" s="0" t="n">
        <f aca="false">VLOOKUP(A2705,'Team Data'!$A$1:$E$659,4,FALSE())</f>
        <v>61</v>
      </c>
      <c r="P2705" s="0" t="n">
        <f aca="false">VLOOKUP(A2705,'Team Data'!$A$1:$E$659,5,FALSE())</f>
        <v>66</v>
      </c>
      <c r="Q2705" s="0" t="n">
        <f aca="false">VLOOKUP(B2705,'Team Data'!$A$1:$E$659,4,FALSE())</f>
        <v>503</v>
      </c>
      <c r="R2705" s="0" t="n">
        <f aca="false">VLOOKUP(B2705,'Team Data'!$A$1:$E$659,5,FALSE())</f>
        <v>487</v>
      </c>
      <c r="S2705" s="0" t="n">
        <f aca="false">IF(I2705=1,(MIN(30,(C2705-D2705)))*(M2705/(M2705+N2705))*(Q2705/(Q2705+R2705)),(MAX(-30,(C2705-D2705)))*(N2705/(M2705+N2705))*(R2705/(R2705+Q2705)))</f>
        <v>-4.47199265381084</v>
      </c>
      <c r="T2705" s="0" t="n">
        <f aca="false">IF(J2705=1,(MIN(30,(D2705-C2705)))*(K2705/(K2705+L2705))*(O2705/(O2705+P2705)),(MAX(-30,(D2705-C2705)))*(L2705/(K2705+L2705))*(P2705/(P2705+O2705)))</f>
        <v>0</v>
      </c>
      <c r="U2705" s="7" t="n">
        <v>43104</v>
      </c>
    </row>
    <row r="2706" customFormat="false" ht="15" hidden="false" customHeight="false" outlineLevel="0" collapsed="false">
      <c r="A2706" s="0" t="s">
        <v>199</v>
      </c>
      <c r="B2706" s="0" t="s">
        <v>70</v>
      </c>
      <c r="C2706" s="0" t="n">
        <v>65</v>
      </c>
      <c r="D2706" s="0" t="n">
        <v>62</v>
      </c>
      <c r="E2706" s="0" t="n">
        <v>25</v>
      </c>
      <c r="F2706" s="0" t="n">
        <v>22</v>
      </c>
      <c r="G2706" s="0" t="n">
        <v>23</v>
      </c>
      <c r="H2706" s="0" t="n">
        <v>17</v>
      </c>
      <c r="I2706" s="0" t="n">
        <v>1</v>
      </c>
      <c r="J2706" s="0" t="n">
        <v>0</v>
      </c>
      <c r="K2706" s="0" t="n">
        <f aca="false">VLOOKUP(A2706,'Team Data'!$A$1:$E$659,2,FALSE())</f>
        <v>19</v>
      </c>
      <c r="L2706" s="0" t="n">
        <f aca="false">VLOOKUP(A2706,'Team Data'!$A$1:$E$659,3,FALSE())</f>
        <v>16</v>
      </c>
      <c r="M2706" s="0" t="n">
        <f aca="false">VLOOKUP(B2706,'Team Data'!$A$1:$E$659,2,FALSE())</f>
        <v>4</v>
      </c>
      <c r="N2706" s="0" t="n">
        <f aca="false">VLOOKUP(B2706,'Team Data'!$A$1:$E$659,3,FALSE())</f>
        <v>28</v>
      </c>
      <c r="O2706" s="0" t="n">
        <f aca="false">VLOOKUP(A2706,'Team Data'!$A$1:$E$659,4,FALSE())</f>
        <v>431</v>
      </c>
      <c r="P2706" s="0" t="n">
        <f aca="false">VLOOKUP(A2706,'Team Data'!$A$1:$E$659,5,FALSE())</f>
        <v>621</v>
      </c>
      <c r="Q2706" s="0" t="n">
        <f aca="false">VLOOKUP(B2706,'Team Data'!$A$1:$E$659,4,FALSE())</f>
        <v>460</v>
      </c>
      <c r="R2706" s="0" t="n">
        <f aca="false">VLOOKUP(B2706,'Team Data'!$A$1:$E$659,5,FALSE())</f>
        <v>532</v>
      </c>
      <c r="S2706" s="0" t="n">
        <f aca="false">IF(I2706=1,(MIN(30,(C2706-D2706)))*(M2706/(M2706+N2706))*(Q2706/(Q2706+R2706)),(MAX(-30,(C2706-D2706)))*(N2706/(M2706+N2706))*(R2706/(R2706+Q2706)))</f>
        <v>0.173891129032258</v>
      </c>
      <c r="T2706" s="0" t="n">
        <f aca="false">IF(J2706=1,(MIN(30,(D2706-C2706)))*(K2706/(K2706+L2706))*(O2706/(O2706+P2706)),(MAX(-30,(D2706-C2706)))*(L2706/(K2706+L2706))*(P2706/(P2706+O2706)))</f>
        <v>-0.809560021727322</v>
      </c>
      <c r="U2706" s="7" t="n">
        <v>43104</v>
      </c>
    </row>
    <row r="2707" customFormat="false" ht="15" hidden="false" customHeight="false" outlineLevel="0" collapsed="false">
      <c r="A2707" s="0" t="s">
        <v>46</v>
      </c>
      <c r="B2707" s="0" t="s">
        <v>254</v>
      </c>
      <c r="C2707" s="0" t="n">
        <v>76</v>
      </c>
      <c r="D2707" s="0" t="n">
        <v>82</v>
      </c>
      <c r="E2707" s="0" t="n">
        <v>40</v>
      </c>
      <c r="F2707" s="0" t="n">
        <v>44</v>
      </c>
      <c r="G2707" s="0" t="n">
        <v>9</v>
      </c>
      <c r="H2707" s="0" t="n">
        <v>9</v>
      </c>
      <c r="I2707" s="0" t="n">
        <v>0</v>
      </c>
      <c r="J2707" s="0" t="n">
        <v>1</v>
      </c>
      <c r="K2707" s="0" t="n">
        <f aca="false">VLOOKUP(A2707,'Team Data'!$A$1:$E$659,2,FALSE())</f>
        <v>18</v>
      </c>
      <c r="L2707" s="0" t="n">
        <f aca="false">VLOOKUP(A2707,'Team Data'!$A$1:$E$659,3,FALSE())</f>
        <v>17</v>
      </c>
      <c r="M2707" s="0" t="n">
        <f aca="false">VLOOKUP(B2707,'Team Data'!$A$1:$E$659,2,FALSE())</f>
        <v>21</v>
      </c>
      <c r="N2707" s="0" t="n">
        <f aca="false">VLOOKUP(B2707,'Team Data'!$A$1:$E$659,3,FALSE())</f>
        <v>15</v>
      </c>
      <c r="O2707" s="0" t="n">
        <f aca="false">VLOOKUP(A2707,'Team Data'!$A$1:$E$659,4,FALSE())</f>
        <v>546</v>
      </c>
      <c r="P2707" s="0" t="n">
        <f aca="false">VLOOKUP(A2707,'Team Data'!$A$1:$E$659,5,FALSE())</f>
        <v>561</v>
      </c>
      <c r="Q2707" s="0" t="n">
        <f aca="false">VLOOKUP(B2707,'Team Data'!$A$1:$E$659,4,FALSE())</f>
        <v>540</v>
      </c>
      <c r="R2707" s="0" t="n">
        <f aca="false">VLOOKUP(B2707,'Team Data'!$A$1:$E$659,5,FALSE())</f>
        <v>510</v>
      </c>
      <c r="S2707" s="0" t="n">
        <f aca="false">IF(I2707=1,(MIN(30,(C2707-D2707)))*(M2707/(M2707+N2707))*(Q2707/(Q2707+R2707)),(MAX(-30,(C2707-D2707)))*(N2707/(M2707+N2707))*(R2707/(R2707+Q2707)))</f>
        <v>-1.21428571428571</v>
      </c>
      <c r="T2707" s="0" t="n">
        <f aca="false">IF(J2707=1,(MIN(30,(D2707-C2707)))*(K2707/(K2707+L2707))*(O2707/(O2707+P2707)),(MAX(-30,(D2707-C2707)))*(L2707/(K2707+L2707))*(P2707/(P2707+O2707)))</f>
        <v>1.5219512195122</v>
      </c>
      <c r="U2707" s="7" t="n">
        <v>43104</v>
      </c>
    </row>
    <row r="2708" customFormat="false" ht="15" hidden="false" customHeight="false" outlineLevel="0" collapsed="false">
      <c r="A2708" s="0" t="s">
        <v>97</v>
      </c>
      <c r="B2708" s="0" t="s">
        <v>163</v>
      </c>
      <c r="C2708" s="0" t="n">
        <v>80</v>
      </c>
      <c r="D2708" s="0" t="n">
        <v>72</v>
      </c>
      <c r="E2708" s="0" t="n">
        <v>49</v>
      </c>
      <c r="F2708" s="0" t="n">
        <v>39</v>
      </c>
      <c r="G2708" s="0" t="n">
        <v>14</v>
      </c>
      <c r="H2708" s="0" t="n">
        <v>12</v>
      </c>
      <c r="I2708" s="0" t="n">
        <v>1</v>
      </c>
      <c r="J2708" s="0" t="n">
        <v>0</v>
      </c>
      <c r="K2708" s="0" t="n">
        <f aca="false">VLOOKUP(A2708,'Team Data'!$A$1:$E$659,2,FALSE())</f>
        <v>16</v>
      </c>
      <c r="L2708" s="0" t="n">
        <f aca="false">VLOOKUP(A2708,'Team Data'!$A$1:$E$659,3,FALSE())</f>
        <v>17</v>
      </c>
      <c r="M2708" s="0" t="n">
        <f aca="false">VLOOKUP(B2708,'Team Data'!$A$1:$E$659,2,FALSE())</f>
        <v>13</v>
      </c>
      <c r="N2708" s="0" t="n">
        <f aca="false">VLOOKUP(B2708,'Team Data'!$A$1:$E$659,3,FALSE())</f>
        <v>20</v>
      </c>
      <c r="O2708" s="0" t="n">
        <f aca="false">VLOOKUP(A2708,'Team Data'!$A$1:$E$659,4,FALSE())</f>
        <v>539</v>
      </c>
      <c r="P2708" s="0" t="n">
        <f aca="false">VLOOKUP(A2708,'Team Data'!$A$1:$E$659,5,FALSE())</f>
        <v>535</v>
      </c>
      <c r="Q2708" s="0" t="n">
        <f aca="false">VLOOKUP(B2708,'Team Data'!$A$1:$E$659,4,FALSE())</f>
        <v>540</v>
      </c>
      <c r="R2708" s="0" t="n">
        <f aca="false">VLOOKUP(B2708,'Team Data'!$A$1:$E$659,5,FALSE())</f>
        <v>528</v>
      </c>
      <c r="S2708" s="0" t="n">
        <f aca="false">IF(I2708=1,(MIN(30,(C2708-D2708)))*(M2708/(M2708+N2708))*(Q2708/(Q2708+R2708)),(MAX(-30,(C2708-D2708)))*(N2708/(M2708+N2708))*(R2708/(R2708+Q2708)))</f>
        <v>1.59346271705822</v>
      </c>
      <c r="T2708" s="0" t="n">
        <f aca="false">IF(J2708=1,(MIN(30,(D2708-C2708)))*(K2708/(K2708+L2708))*(O2708/(O2708+P2708)),(MAX(-30,(D2708-C2708)))*(L2708/(K2708+L2708))*(P2708/(P2708+O2708)))</f>
        <v>-2.05293155013825</v>
      </c>
      <c r="U2708" s="7" t="n">
        <v>43104</v>
      </c>
    </row>
    <row r="2709" customFormat="false" ht="15" hidden="false" customHeight="false" outlineLevel="0" collapsed="false">
      <c r="A2709" s="0" t="s">
        <v>267</v>
      </c>
      <c r="B2709" s="0" t="s">
        <v>27</v>
      </c>
      <c r="C2709" s="0" t="n">
        <v>80</v>
      </c>
      <c r="D2709" s="0" t="n">
        <v>86</v>
      </c>
      <c r="E2709" s="0" t="n">
        <v>43</v>
      </c>
      <c r="F2709" s="0" t="n">
        <v>46</v>
      </c>
      <c r="G2709" s="0" t="n">
        <v>9</v>
      </c>
      <c r="H2709" s="0" t="n">
        <v>9</v>
      </c>
      <c r="I2709" s="0" t="n">
        <v>0</v>
      </c>
      <c r="J2709" s="0" t="n">
        <v>1</v>
      </c>
      <c r="K2709" s="0" t="n">
        <f aca="false">VLOOKUP(A2709,'Team Data'!$A$1:$E$659,2,FALSE())</f>
        <v>10</v>
      </c>
      <c r="L2709" s="0" t="n">
        <f aca="false">VLOOKUP(A2709,'Team Data'!$A$1:$E$659,3,FALSE())</f>
        <v>22</v>
      </c>
      <c r="M2709" s="0" t="n">
        <f aca="false">VLOOKUP(B2709,'Team Data'!$A$1:$E$659,2,FALSE())</f>
        <v>18</v>
      </c>
      <c r="N2709" s="0" t="n">
        <f aca="false">VLOOKUP(B2709,'Team Data'!$A$1:$E$659,3,FALSE())</f>
        <v>14</v>
      </c>
      <c r="O2709" s="0" t="n">
        <f aca="false">VLOOKUP(A2709,'Team Data'!$A$1:$E$659,4,FALSE())</f>
        <v>457</v>
      </c>
      <c r="P2709" s="0" t="n">
        <f aca="false">VLOOKUP(A2709,'Team Data'!$A$1:$E$659,5,FALSE())</f>
        <v>529</v>
      </c>
      <c r="Q2709" s="0" t="n">
        <f aca="false">VLOOKUP(B2709,'Team Data'!$A$1:$E$659,4,FALSE())</f>
        <v>374</v>
      </c>
      <c r="R2709" s="0" t="n">
        <f aca="false">VLOOKUP(B2709,'Team Data'!$A$1:$E$659,5,FALSE())</f>
        <v>605</v>
      </c>
      <c r="S2709" s="0" t="n">
        <f aca="false">IF(I2709=1,(MIN(30,(C2709-D2709)))*(M2709/(M2709+N2709))*(Q2709/(Q2709+R2709)),(MAX(-30,(C2709-D2709)))*(N2709/(M2709+N2709))*(R2709/(R2709+Q2709)))</f>
        <v>-1.62219101123596</v>
      </c>
      <c r="T2709" s="0" t="n">
        <f aca="false">IF(J2709=1,(MIN(30,(D2709-C2709)))*(K2709/(K2709+L2709))*(O2709/(O2709+P2709)),(MAX(-30,(D2709-C2709)))*(L2709/(K2709+L2709))*(P2709/(P2709+O2709)))</f>
        <v>0.869041582150101</v>
      </c>
      <c r="U2709" s="7" t="n">
        <v>43104</v>
      </c>
    </row>
    <row r="2710" customFormat="false" ht="15" hidden="false" customHeight="false" outlineLevel="0" collapsed="false">
      <c r="A2710" s="0" t="s">
        <v>162</v>
      </c>
      <c r="B2710" s="0" t="s">
        <v>182</v>
      </c>
      <c r="C2710" s="0" t="n">
        <v>82</v>
      </c>
      <c r="D2710" s="0" t="n">
        <v>85</v>
      </c>
      <c r="E2710" s="0" t="n">
        <v>35</v>
      </c>
      <c r="F2710" s="0" t="n">
        <v>48</v>
      </c>
      <c r="G2710" s="0" t="n">
        <v>11</v>
      </c>
      <c r="H2710" s="0" t="n">
        <v>10</v>
      </c>
      <c r="I2710" s="0" t="n">
        <v>0</v>
      </c>
      <c r="J2710" s="0" t="n">
        <v>1</v>
      </c>
      <c r="K2710" s="0" t="n">
        <f aca="false">VLOOKUP(A2710,'Team Data'!$A$1:$E$659,2,FALSE())</f>
        <v>7</v>
      </c>
      <c r="L2710" s="0" t="n">
        <f aca="false">VLOOKUP(A2710,'Team Data'!$A$1:$E$659,3,FALSE())</f>
        <v>25</v>
      </c>
      <c r="M2710" s="0" t="n">
        <f aca="false">VLOOKUP(B2710,'Team Data'!$A$1:$E$659,2,FALSE())</f>
        <v>13</v>
      </c>
      <c r="N2710" s="0" t="n">
        <f aca="false">VLOOKUP(B2710,'Team Data'!$A$1:$E$659,3,FALSE())</f>
        <v>19</v>
      </c>
      <c r="O2710" s="0" t="n">
        <f aca="false">VLOOKUP(A2710,'Team Data'!$A$1:$E$659,4,FALSE())</f>
        <v>467</v>
      </c>
      <c r="P2710" s="0" t="n">
        <f aca="false">VLOOKUP(A2710,'Team Data'!$A$1:$E$659,5,FALSE())</f>
        <v>524</v>
      </c>
      <c r="Q2710" s="0" t="n">
        <f aca="false">VLOOKUP(B2710,'Team Data'!$A$1:$E$659,4,FALSE())</f>
        <v>406</v>
      </c>
      <c r="R2710" s="0" t="n">
        <f aca="false">VLOOKUP(B2710,'Team Data'!$A$1:$E$659,5,FALSE())</f>
        <v>575</v>
      </c>
      <c r="S2710" s="0" t="n">
        <f aca="false">IF(I2710=1,(MIN(30,(C2710-D2710)))*(M2710/(M2710+N2710))*(Q2710/(Q2710+R2710)),(MAX(-30,(C2710-D2710)))*(N2710/(M2710+N2710))*(R2710/(R2710+Q2710)))</f>
        <v>-1.04405581039755</v>
      </c>
      <c r="T2710" s="0" t="n">
        <f aca="false">IF(J2710=1,(MIN(30,(D2710-C2710)))*(K2710/(K2710+L2710))*(O2710/(O2710+P2710)),(MAX(-30,(D2710-C2710)))*(L2710/(K2710+L2710))*(P2710/(P2710+O2710)))</f>
        <v>0.309252018163471</v>
      </c>
      <c r="U2710" s="7" t="n">
        <v>43104</v>
      </c>
    </row>
    <row r="2711" customFormat="false" ht="15" hidden="false" customHeight="false" outlineLevel="0" collapsed="false">
      <c r="A2711" s="0" t="s">
        <v>280</v>
      </c>
      <c r="B2711" s="0" t="s">
        <v>64</v>
      </c>
      <c r="C2711" s="0" t="n">
        <v>71</v>
      </c>
      <c r="D2711" s="0" t="n">
        <v>78</v>
      </c>
      <c r="E2711" s="0" t="n">
        <v>23</v>
      </c>
      <c r="F2711" s="0" t="n">
        <v>41</v>
      </c>
      <c r="G2711" s="0" t="n">
        <v>7</v>
      </c>
      <c r="H2711" s="0" t="n">
        <v>17</v>
      </c>
      <c r="I2711" s="0" t="n">
        <v>0</v>
      </c>
      <c r="J2711" s="0" t="n">
        <v>1</v>
      </c>
      <c r="K2711" s="0" t="n">
        <f aca="false">VLOOKUP(A2711,'Team Data'!$A$1:$E$659,2,FALSE())</f>
        <v>16</v>
      </c>
      <c r="L2711" s="0" t="n">
        <f aca="false">VLOOKUP(A2711,'Team Data'!$A$1:$E$659,3,FALSE())</f>
        <v>17</v>
      </c>
      <c r="M2711" s="0" t="n">
        <f aca="false">VLOOKUP(B2711,'Team Data'!$A$1:$E$659,2,FALSE())</f>
        <v>21</v>
      </c>
      <c r="N2711" s="0" t="n">
        <f aca="false">VLOOKUP(B2711,'Team Data'!$A$1:$E$659,3,FALSE())</f>
        <v>12</v>
      </c>
      <c r="O2711" s="0" t="n">
        <f aca="false">VLOOKUP(A2711,'Team Data'!$A$1:$E$659,4,FALSE())</f>
        <v>652</v>
      </c>
      <c r="P2711" s="0" t="n">
        <f aca="false">VLOOKUP(A2711,'Team Data'!$A$1:$E$659,5,FALSE())</f>
        <v>412</v>
      </c>
      <c r="Q2711" s="0" t="n">
        <f aca="false">VLOOKUP(B2711,'Team Data'!$A$1:$E$659,4,FALSE())</f>
        <v>611</v>
      </c>
      <c r="R2711" s="0" t="n">
        <f aca="false">VLOOKUP(B2711,'Team Data'!$A$1:$E$659,5,FALSE())</f>
        <v>453</v>
      </c>
      <c r="S2711" s="0" t="n">
        <f aca="false">IF(I2711=1,(MIN(30,(C2711-D2711)))*(M2711/(M2711+N2711))*(Q2711/(Q2711+R2711)),(MAX(-30,(C2711-D2711)))*(N2711/(M2711+N2711))*(R2711/(R2711+Q2711)))</f>
        <v>-1.08373205741627</v>
      </c>
      <c r="T2711" s="0" t="n">
        <f aca="false">IF(J2711=1,(MIN(30,(D2711-C2711)))*(K2711/(K2711+L2711))*(O2711/(O2711+P2711)),(MAX(-30,(D2711-C2711)))*(L2711/(K2711+L2711))*(P2711/(P2711+O2711)))</f>
        <v>2.07974481658692</v>
      </c>
      <c r="U2711" s="7" t="n">
        <v>43104</v>
      </c>
    </row>
    <row r="2712" customFormat="false" ht="15" hidden="false" customHeight="false" outlineLevel="0" collapsed="false">
      <c r="A2712" s="0" t="s">
        <v>331</v>
      </c>
      <c r="B2712" s="0" t="s">
        <v>33</v>
      </c>
      <c r="C2712" s="0" t="n">
        <v>71</v>
      </c>
      <c r="D2712" s="0" t="n">
        <v>80</v>
      </c>
      <c r="E2712" s="0" t="n">
        <v>30</v>
      </c>
      <c r="F2712" s="0" t="n">
        <v>45</v>
      </c>
      <c r="G2712" s="0" t="n">
        <v>11</v>
      </c>
      <c r="H2712" s="0" t="n">
        <v>18</v>
      </c>
      <c r="I2712" s="0" t="n">
        <v>0</v>
      </c>
      <c r="J2712" s="0" t="n">
        <v>1</v>
      </c>
      <c r="K2712" s="0" t="n">
        <f aca="false">VLOOKUP(A2712,'Team Data'!$A$1:$E$659,2,FALSE())</f>
        <v>15</v>
      </c>
      <c r="L2712" s="0" t="n">
        <f aca="false">VLOOKUP(A2712,'Team Data'!$A$1:$E$659,3,FALSE())</f>
        <v>17</v>
      </c>
      <c r="M2712" s="0" t="n">
        <f aca="false">VLOOKUP(B2712,'Team Data'!$A$1:$E$659,2,FALSE())</f>
        <v>20</v>
      </c>
      <c r="N2712" s="0" t="n">
        <f aca="false">VLOOKUP(B2712,'Team Data'!$A$1:$E$659,3,FALSE())</f>
        <v>13</v>
      </c>
      <c r="O2712" s="0" t="n">
        <f aca="false">VLOOKUP(A2712,'Team Data'!$A$1:$E$659,4,FALSE())</f>
        <v>528</v>
      </c>
      <c r="P2712" s="0" t="n">
        <f aca="false">VLOOKUP(A2712,'Team Data'!$A$1:$E$659,5,FALSE())</f>
        <v>460</v>
      </c>
      <c r="Q2712" s="0" t="n">
        <f aca="false">VLOOKUP(B2712,'Team Data'!$A$1:$E$659,4,FALSE())</f>
        <v>562</v>
      </c>
      <c r="R2712" s="0" t="n">
        <f aca="false">VLOOKUP(B2712,'Team Data'!$A$1:$E$659,5,FALSE())</f>
        <v>491</v>
      </c>
      <c r="S2712" s="0" t="n">
        <f aca="false">IF(I2712=1,(MIN(30,(C2712-D2712)))*(M2712/(M2712+N2712))*(Q2712/(Q2712+R2712)),(MAX(-30,(C2712-D2712)))*(N2712/(M2712+N2712))*(R2712/(R2712+Q2712)))</f>
        <v>-1.65319865319865</v>
      </c>
      <c r="T2712" s="0" t="n">
        <f aca="false">IF(J2712=1,(MIN(30,(D2712-C2712)))*(K2712/(K2712+L2712))*(O2712/(O2712+P2712)),(MAX(-30,(D2712-C2712)))*(L2712/(K2712+L2712))*(P2712/(P2712+O2712)))</f>
        <v>2.25455465587045</v>
      </c>
      <c r="U2712" s="7" t="n">
        <v>43104</v>
      </c>
    </row>
    <row r="2713" customFormat="false" ht="15" hidden="false" customHeight="false" outlineLevel="0" collapsed="false">
      <c r="A2713" s="0" t="s">
        <v>117</v>
      </c>
      <c r="B2713" s="0" t="s">
        <v>88</v>
      </c>
      <c r="C2713" s="0" t="n">
        <v>76</v>
      </c>
      <c r="D2713" s="0" t="n">
        <v>84</v>
      </c>
      <c r="E2713" s="0" t="n">
        <v>31</v>
      </c>
      <c r="F2713" s="0" t="n">
        <v>39</v>
      </c>
      <c r="G2713" s="0" t="n">
        <v>12</v>
      </c>
      <c r="H2713" s="0" t="n">
        <v>7</v>
      </c>
      <c r="I2713" s="0" t="n">
        <v>0</v>
      </c>
      <c r="J2713" s="0" t="n">
        <v>1</v>
      </c>
      <c r="K2713" s="0" t="n">
        <f aca="false">VLOOKUP(A2713,'Team Data'!$A$1:$E$659,2,FALSE())</f>
        <v>10</v>
      </c>
      <c r="L2713" s="0" t="n">
        <f aca="false">VLOOKUP(A2713,'Team Data'!$A$1:$E$659,3,FALSE())</f>
        <v>23</v>
      </c>
      <c r="M2713" s="0" t="n">
        <f aca="false">VLOOKUP(B2713,'Team Data'!$A$1:$E$659,2,FALSE())</f>
        <v>9</v>
      </c>
      <c r="N2713" s="0" t="n">
        <f aca="false">VLOOKUP(B2713,'Team Data'!$A$1:$E$659,3,FALSE())</f>
        <v>25</v>
      </c>
      <c r="O2713" s="0" t="n">
        <f aca="false">VLOOKUP(A2713,'Team Data'!$A$1:$E$659,4,FALSE())</f>
        <v>452</v>
      </c>
      <c r="P2713" s="0" t="n">
        <f aca="false">VLOOKUP(A2713,'Team Data'!$A$1:$E$659,5,FALSE())</f>
        <v>578</v>
      </c>
      <c r="Q2713" s="0" t="n">
        <f aca="false">VLOOKUP(B2713,'Team Data'!$A$1:$E$659,4,FALSE())</f>
        <v>507</v>
      </c>
      <c r="R2713" s="0" t="n">
        <f aca="false">VLOOKUP(B2713,'Team Data'!$A$1:$E$659,5,FALSE())</f>
        <v>582</v>
      </c>
      <c r="S2713" s="0" t="n">
        <f aca="false">IF(I2713=1,(MIN(30,(C2713-D2713)))*(M2713/(M2713+N2713))*(Q2713/(Q2713+R2713)),(MAX(-30,(C2713-D2713)))*(N2713/(M2713+N2713))*(R2713/(R2713+Q2713)))</f>
        <v>-3.14373683357641</v>
      </c>
      <c r="T2713" s="0" t="n">
        <f aca="false">IF(J2713=1,(MIN(30,(D2713-C2713)))*(K2713/(K2713+L2713))*(O2713/(O2713+P2713)),(MAX(-30,(D2713-C2713)))*(L2713/(K2713+L2713))*(P2713/(P2713+O2713)))</f>
        <v>1.06384230656075</v>
      </c>
      <c r="U2713" s="7" t="n">
        <v>43104</v>
      </c>
    </row>
    <row r="2714" customFormat="false" ht="15" hidden="false" customHeight="false" outlineLevel="0" collapsed="false">
      <c r="A2714" s="0" t="s">
        <v>84</v>
      </c>
      <c r="B2714" s="0" t="s">
        <v>274</v>
      </c>
      <c r="C2714" s="0" t="n">
        <v>63</v>
      </c>
      <c r="D2714" s="0" t="n">
        <v>65</v>
      </c>
      <c r="E2714" s="0" t="n">
        <v>28</v>
      </c>
      <c r="F2714" s="0" t="n">
        <v>24</v>
      </c>
      <c r="G2714" s="0" t="n">
        <v>18</v>
      </c>
      <c r="H2714" s="0" t="n">
        <v>18</v>
      </c>
      <c r="I2714" s="0" t="n">
        <v>0</v>
      </c>
      <c r="J2714" s="0" t="n">
        <v>1</v>
      </c>
      <c r="K2714" s="0" t="n">
        <f aca="false">VLOOKUP(A2714,'Team Data'!$A$1:$E$659,2,FALSE())</f>
        <v>17</v>
      </c>
      <c r="L2714" s="0" t="n">
        <f aca="false">VLOOKUP(A2714,'Team Data'!$A$1:$E$659,3,FALSE())</f>
        <v>15</v>
      </c>
      <c r="M2714" s="0" t="n">
        <f aca="false">VLOOKUP(B2714,'Team Data'!$A$1:$E$659,2,FALSE())</f>
        <v>20</v>
      </c>
      <c r="N2714" s="0" t="n">
        <f aca="false">VLOOKUP(B2714,'Team Data'!$A$1:$E$659,3,FALSE())</f>
        <v>13</v>
      </c>
      <c r="O2714" s="0" t="n">
        <f aca="false">VLOOKUP(A2714,'Team Data'!$A$1:$E$659,4,FALSE())</f>
        <v>548</v>
      </c>
      <c r="P2714" s="0" t="n">
        <f aca="false">VLOOKUP(A2714,'Team Data'!$A$1:$E$659,5,FALSE())</f>
        <v>447</v>
      </c>
      <c r="Q2714" s="0" t="n">
        <f aca="false">VLOOKUP(B2714,'Team Data'!$A$1:$E$659,4,FALSE())</f>
        <v>571</v>
      </c>
      <c r="R2714" s="0" t="n">
        <f aca="false">VLOOKUP(B2714,'Team Data'!$A$1:$E$659,5,FALSE())</f>
        <v>476</v>
      </c>
      <c r="S2714" s="0" t="n">
        <f aca="false">IF(I2714=1,(MIN(30,(C2714-D2714)))*(M2714/(M2714+N2714))*(Q2714/(Q2714+R2714)),(MAX(-30,(C2714-D2714)))*(N2714/(M2714+N2714))*(R2714/(R2714+Q2714)))</f>
        <v>-0.3581951318341</v>
      </c>
      <c r="T2714" s="0" t="n">
        <f aca="false">IF(J2714=1,(MIN(30,(D2714-C2714)))*(K2714/(K2714+L2714))*(O2714/(O2714+P2714)),(MAX(-30,(D2714-C2714)))*(L2714/(K2714+L2714))*(P2714/(P2714+O2714)))</f>
        <v>0.585175879396985</v>
      </c>
      <c r="U2714" s="7" t="n">
        <v>43104</v>
      </c>
    </row>
    <row r="2715" customFormat="false" ht="15" hidden="false" customHeight="false" outlineLevel="0" collapsed="false">
      <c r="A2715" s="0" t="s">
        <v>344</v>
      </c>
      <c r="B2715" s="0" t="s">
        <v>269</v>
      </c>
      <c r="C2715" s="0" t="n">
        <v>50</v>
      </c>
      <c r="D2715" s="0" t="n">
        <v>62</v>
      </c>
      <c r="E2715" s="0" t="n">
        <v>34</v>
      </c>
      <c r="F2715" s="0" t="n">
        <v>46</v>
      </c>
      <c r="G2715" s="0" t="n">
        <v>15</v>
      </c>
      <c r="H2715" s="0" t="n">
        <v>10</v>
      </c>
      <c r="I2715" s="0" t="n">
        <v>0</v>
      </c>
      <c r="J2715" s="0" t="n">
        <v>1</v>
      </c>
      <c r="K2715" s="0" t="n">
        <f aca="false">VLOOKUP(A2715,'Team Data'!$A$1:$E$659,2,FALSE())</f>
        <v>12</v>
      </c>
      <c r="L2715" s="0" t="n">
        <f aca="false">VLOOKUP(A2715,'Team Data'!$A$1:$E$659,3,FALSE())</f>
        <v>16</v>
      </c>
      <c r="M2715" s="0" t="n">
        <f aca="false">VLOOKUP(B2715,'Team Data'!$A$1:$E$659,2,FALSE())</f>
        <v>26</v>
      </c>
      <c r="N2715" s="0" t="n">
        <f aca="false">VLOOKUP(B2715,'Team Data'!$A$1:$E$659,3,FALSE())</f>
        <v>9</v>
      </c>
      <c r="O2715" s="0" t="n">
        <f aca="false">VLOOKUP(A2715,'Team Data'!$A$1:$E$659,4,FALSE())</f>
        <v>387</v>
      </c>
      <c r="P2715" s="0" t="n">
        <f aca="false">VLOOKUP(A2715,'Team Data'!$A$1:$E$659,5,FALSE())</f>
        <v>392</v>
      </c>
      <c r="Q2715" s="0" t="n">
        <f aca="false">VLOOKUP(B2715,'Team Data'!$A$1:$E$659,4,FALSE())</f>
        <v>497</v>
      </c>
      <c r="R2715" s="0" t="n">
        <f aca="false">VLOOKUP(B2715,'Team Data'!$A$1:$E$659,5,FALSE())</f>
        <v>517</v>
      </c>
      <c r="S2715" s="0" t="n">
        <f aca="false">IF(I2715=1,(MIN(30,(C2715-D2715)))*(M2715/(M2715+N2715))*(Q2715/(Q2715+R2715)),(MAX(-30,(C2715-D2715)))*(N2715/(M2715+N2715))*(R2715/(R2715+Q2715)))</f>
        <v>-1.57328825021133</v>
      </c>
      <c r="T2715" s="0" t="n">
        <f aca="false">IF(J2715=1,(MIN(30,(D2715-C2715)))*(K2715/(K2715+L2715))*(O2715/(O2715+P2715)),(MAX(-30,(D2715-C2715)))*(L2715/(K2715+L2715))*(P2715/(P2715+O2715)))</f>
        <v>2.55492389510361</v>
      </c>
      <c r="U2715" s="7" t="n">
        <v>43104</v>
      </c>
    </row>
    <row r="2716" customFormat="false" ht="15" hidden="false" customHeight="false" outlineLevel="0" collapsed="false">
      <c r="A2716" s="0" t="s">
        <v>142</v>
      </c>
      <c r="B2716" s="0" t="s">
        <v>193</v>
      </c>
      <c r="C2716" s="0" t="n">
        <v>62</v>
      </c>
      <c r="D2716" s="0" t="n">
        <v>72</v>
      </c>
      <c r="E2716" s="0" t="n">
        <v>32</v>
      </c>
      <c r="F2716" s="0" t="n">
        <v>35</v>
      </c>
      <c r="G2716" s="0" t="n">
        <v>18</v>
      </c>
      <c r="H2716" s="0" t="n">
        <v>13</v>
      </c>
      <c r="I2716" s="0" t="n">
        <v>0</v>
      </c>
      <c r="J2716" s="0" t="n">
        <v>1</v>
      </c>
      <c r="K2716" s="0" t="n">
        <f aca="false">VLOOKUP(A2716,'Team Data'!$A$1:$E$659,2,FALSE())</f>
        <v>19</v>
      </c>
      <c r="L2716" s="0" t="n">
        <f aca="false">VLOOKUP(A2716,'Team Data'!$A$1:$E$659,3,FALSE())</f>
        <v>14</v>
      </c>
      <c r="M2716" s="0" t="n">
        <f aca="false">VLOOKUP(B2716,'Team Data'!$A$1:$E$659,2,FALSE())</f>
        <v>16</v>
      </c>
      <c r="N2716" s="0" t="n">
        <f aca="false">VLOOKUP(B2716,'Team Data'!$A$1:$E$659,3,FALSE())</f>
        <v>17</v>
      </c>
      <c r="O2716" s="0" t="n">
        <f aca="false">VLOOKUP(A2716,'Team Data'!$A$1:$E$659,4,FALSE())</f>
        <v>451</v>
      </c>
      <c r="P2716" s="0" t="n">
        <f aca="false">VLOOKUP(A2716,'Team Data'!$A$1:$E$659,5,FALSE())</f>
        <v>488</v>
      </c>
      <c r="Q2716" s="0" t="n">
        <f aca="false">VLOOKUP(B2716,'Team Data'!$A$1:$E$659,4,FALSE())</f>
        <v>486</v>
      </c>
      <c r="R2716" s="0" t="n">
        <f aca="false">VLOOKUP(B2716,'Team Data'!$A$1:$E$659,5,FALSE())</f>
        <v>480</v>
      </c>
      <c r="S2716" s="0" t="n">
        <f aca="false">IF(I2716=1,(MIN(30,(C2716-D2716)))*(M2716/(M2716+N2716))*(Q2716/(Q2716+R2716)),(MAX(-30,(C2716-D2716)))*(N2716/(M2716+N2716))*(R2716/(R2716+Q2716)))</f>
        <v>-2.55975908149821</v>
      </c>
      <c r="T2716" s="0" t="n">
        <f aca="false">IF(J2716=1,(MIN(30,(D2716-C2716)))*(K2716/(K2716+L2716))*(O2716/(O2716+P2716)),(MAX(-30,(D2716-C2716)))*(L2716/(K2716+L2716))*(P2716/(P2716+O2716)))</f>
        <v>2.76535321263756</v>
      </c>
      <c r="U2716" s="7" t="n">
        <v>43104</v>
      </c>
    </row>
    <row r="2717" customFormat="false" ht="15" hidden="false" customHeight="false" outlineLevel="0" collapsed="false">
      <c r="A2717" s="0" t="s">
        <v>164</v>
      </c>
      <c r="B2717" s="0" t="s">
        <v>6</v>
      </c>
      <c r="C2717" s="0" t="n">
        <v>74</v>
      </c>
      <c r="D2717" s="0" t="n">
        <v>79</v>
      </c>
      <c r="E2717" s="0" t="n">
        <v>37</v>
      </c>
      <c r="F2717" s="0" t="n">
        <v>34</v>
      </c>
      <c r="G2717" s="0" t="n">
        <v>15</v>
      </c>
      <c r="H2717" s="0" t="n">
        <v>11</v>
      </c>
      <c r="I2717" s="0" t="n">
        <v>0</v>
      </c>
      <c r="J2717" s="0" t="n">
        <v>1</v>
      </c>
      <c r="K2717" s="0" t="n">
        <f aca="false">VLOOKUP(A2717,'Team Data'!$A$1:$E$659,2,FALSE())</f>
        <v>11</v>
      </c>
      <c r="L2717" s="0" t="n">
        <f aca="false">VLOOKUP(A2717,'Team Data'!$A$1:$E$659,3,FALSE())</f>
        <v>17</v>
      </c>
      <c r="M2717" s="0" t="n">
        <f aca="false">VLOOKUP(B2717,'Team Data'!$A$1:$E$659,2,FALSE())</f>
        <v>16</v>
      </c>
      <c r="N2717" s="0" t="n">
        <f aca="false">VLOOKUP(B2717,'Team Data'!$A$1:$E$659,3,FALSE())</f>
        <v>16</v>
      </c>
      <c r="O2717" s="0" t="n">
        <f aca="false">VLOOKUP(A2717,'Team Data'!$A$1:$E$659,4,FALSE())</f>
        <v>411</v>
      </c>
      <c r="P2717" s="0" t="n">
        <f aca="false">VLOOKUP(A2717,'Team Data'!$A$1:$E$659,5,FALSE())</f>
        <v>413</v>
      </c>
      <c r="Q2717" s="0" t="n">
        <f aca="false">VLOOKUP(B2717,'Team Data'!$A$1:$E$659,4,FALSE())</f>
        <v>459</v>
      </c>
      <c r="R2717" s="0" t="n">
        <f aca="false">VLOOKUP(B2717,'Team Data'!$A$1:$E$659,5,FALSE())</f>
        <v>461</v>
      </c>
      <c r="S2717" s="0" t="n">
        <f aca="false">IF(I2717=1,(MIN(30,(C2717-D2717)))*(M2717/(M2717+N2717))*(Q2717/(Q2717+R2717)),(MAX(-30,(C2717-D2717)))*(N2717/(M2717+N2717))*(R2717/(R2717+Q2717)))</f>
        <v>-1.25271739130435</v>
      </c>
      <c r="T2717" s="0" t="n">
        <f aca="false">IF(J2717=1,(MIN(30,(D2717-C2717)))*(K2717/(K2717+L2717))*(O2717/(O2717+P2717)),(MAX(-30,(D2717-C2717)))*(L2717/(K2717+L2717))*(P2717/(P2717+O2717)))</f>
        <v>0.979759015256588</v>
      </c>
      <c r="U2717" s="7" t="n">
        <v>43104</v>
      </c>
    </row>
    <row r="2718" customFormat="false" ht="15" hidden="false" customHeight="false" outlineLevel="0" collapsed="false">
      <c r="A2718" s="0" t="s">
        <v>211</v>
      </c>
      <c r="B2718" s="0" t="s">
        <v>293</v>
      </c>
      <c r="C2718" s="0" t="n">
        <v>65</v>
      </c>
      <c r="D2718" s="0" t="n">
        <v>67</v>
      </c>
      <c r="E2718" s="0" t="n">
        <v>26</v>
      </c>
      <c r="F2718" s="0" t="n">
        <v>33</v>
      </c>
      <c r="G2718" s="0" t="n">
        <v>13</v>
      </c>
      <c r="H2718" s="0" t="n">
        <v>18</v>
      </c>
      <c r="I2718" s="0" t="n">
        <v>0</v>
      </c>
      <c r="J2718" s="0" t="n">
        <v>1</v>
      </c>
      <c r="K2718" s="0" t="n">
        <f aca="false">VLOOKUP(A2718,'Team Data'!$A$1:$E$659,2,FALSE())</f>
        <v>4</v>
      </c>
      <c r="L2718" s="0" t="n">
        <f aca="false">VLOOKUP(A2718,'Team Data'!$A$1:$E$659,3,FALSE())</f>
        <v>25</v>
      </c>
      <c r="M2718" s="0" t="n">
        <f aca="false">VLOOKUP(B2718,'Team Data'!$A$1:$E$659,2,FALSE())</f>
        <v>11</v>
      </c>
      <c r="N2718" s="0" t="n">
        <f aca="false">VLOOKUP(B2718,'Team Data'!$A$1:$E$659,3,FALSE())</f>
        <v>18</v>
      </c>
      <c r="O2718" s="0" t="n">
        <f aca="false">VLOOKUP(A2718,'Team Data'!$A$1:$E$659,4,FALSE())</f>
        <v>425</v>
      </c>
      <c r="P2718" s="0" t="n">
        <f aca="false">VLOOKUP(A2718,'Team Data'!$A$1:$E$659,5,FALSE())</f>
        <v>394</v>
      </c>
      <c r="Q2718" s="0" t="n">
        <f aca="false">VLOOKUP(B2718,'Team Data'!$A$1:$E$659,4,FALSE())</f>
        <v>403</v>
      </c>
      <c r="R2718" s="0" t="n">
        <f aca="false">VLOOKUP(B2718,'Team Data'!$A$1:$E$659,5,FALSE())</f>
        <v>446</v>
      </c>
      <c r="S2718" s="0" t="n">
        <f aca="false">IF(I2718=1,(MIN(30,(C2718-D2718)))*(M2718/(M2718+N2718))*(Q2718/(Q2718+R2718)),(MAX(-30,(C2718-D2718)))*(N2718/(M2718+N2718))*(R2718/(R2718+Q2718)))</f>
        <v>-0.652126233702936</v>
      </c>
      <c r="T2718" s="0" t="n">
        <f aca="false">IF(J2718=1,(MIN(30,(D2718-C2718)))*(K2718/(K2718+L2718))*(O2718/(O2718+P2718)),(MAX(-30,(D2718-C2718)))*(L2718/(K2718+L2718))*(P2718/(P2718+O2718)))</f>
        <v>0.143151867289798</v>
      </c>
      <c r="U2718" s="7" t="n">
        <v>43104</v>
      </c>
    </row>
    <row r="2719" customFormat="false" ht="15" hidden="false" customHeight="false" outlineLevel="0" collapsed="false">
      <c r="A2719" s="0" t="s">
        <v>62</v>
      </c>
      <c r="B2719" s="0" t="s">
        <v>196</v>
      </c>
      <c r="C2719" s="0" t="n">
        <v>67</v>
      </c>
      <c r="D2719" s="0" t="n">
        <v>75</v>
      </c>
      <c r="E2719" s="0" t="n">
        <v>28</v>
      </c>
      <c r="F2719" s="0" t="n">
        <v>47</v>
      </c>
      <c r="G2719" s="0" t="n">
        <v>15</v>
      </c>
      <c r="H2719" s="0" t="n">
        <v>18</v>
      </c>
      <c r="I2719" s="0" t="n">
        <v>0</v>
      </c>
      <c r="J2719" s="0" t="n">
        <v>1</v>
      </c>
      <c r="K2719" s="0" t="n">
        <f aca="false">VLOOKUP(A2719,'Team Data'!$A$1:$E$659,2,FALSE())</f>
        <v>5</v>
      </c>
      <c r="L2719" s="0" t="n">
        <f aca="false">VLOOKUP(A2719,'Team Data'!$A$1:$E$659,3,FALSE())</f>
        <v>27</v>
      </c>
      <c r="M2719" s="0" t="n">
        <f aca="false">VLOOKUP(B2719,'Team Data'!$A$1:$E$659,2,FALSE())</f>
        <v>14</v>
      </c>
      <c r="N2719" s="0" t="n">
        <f aca="false">VLOOKUP(B2719,'Team Data'!$A$1:$E$659,3,FALSE())</f>
        <v>19</v>
      </c>
      <c r="O2719" s="0" t="n">
        <f aca="false">VLOOKUP(A2719,'Team Data'!$A$1:$E$659,4,FALSE())</f>
        <v>512</v>
      </c>
      <c r="P2719" s="0" t="n">
        <f aca="false">VLOOKUP(A2719,'Team Data'!$A$1:$E$659,5,FALSE())</f>
        <v>548</v>
      </c>
      <c r="Q2719" s="0" t="n">
        <f aca="false">VLOOKUP(B2719,'Team Data'!$A$1:$E$659,4,FALSE())</f>
        <v>464</v>
      </c>
      <c r="R2719" s="0" t="n">
        <f aca="false">VLOOKUP(B2719,'Team Data'!$A$1:$E$659,5,FALSE())</f>
        <v>530</v>
      </c>
      <c r="S2719" s="0" t="n">
        <f aca="false">IF(I2719=1,(MIN(30,(C2719-D2719)))*(M2719/(M2719+N2719))*(Q2719/(Q2719+R2719)),(MAX(-30,(C2719-D2719)))*(N2719/(M2719+N2719))*(R2719/(R2719+Q2719)))</f>
        <v>-2.45594780806048</v>
      </c>
      <c r="T2719" s="0" t="n">
        <f aca="false">IF(J2719=1,(MIN(30,(D2719-C2719)))*(K2719/(K2719+L2719))*(O2719/(O2719+P2719)),(MAX(-30,(D2719-C2719)))*(L2719/(K2719+L2719))*(P2719/(P2719+O2719)))</f>
        <v>0.60377358490566</v>
      </c>
      <c r="U2719" s="7" t="n">
        <v>43104</v>
      </c>
    </row>
    <row r="2720" customFormat="false" ht="15" hidden="false" customHeight="false" outlineLevel="0" collapsed="false">
      <c r="A2720" s="0" t="s">
        <v>122</v>
      </c>
      <c r="B2720" s="0" t="s">
        <v>73</v>
      </c>
      <c r="C2720" s="0" t="n">
        <v>62</v>
      </c>
      <c r="D2720" s="0" t="n">
        <v>87</v>
      </c>
      <c r="E2720" s="0" t="n">
        <v>38</v>
      </c>
      <c r="F2720" s="0" t="n">
        <v>42</v>
      </c>
      <c r="G2720" s="0" t="n">
        <v>14</v>
      </c>
      <c r="H2720" s="0" t="n">
        <v>7</v>
      </c>
      <c r="I2720" s="0" t="n">
        <v>0</v>
      </c>
      <c r="J2720" s="0" t="n">
        <v>1</v>
      </c>
      <c r="K2720" s="0" t="n">
        <f aca="false">VLOOKUP(A2720,'Team Data'!$A$1:$E$659,2,FALSE())</f>
        <v>17</v>
      </c>
      <c r="L2720" s="0" t="n">
        <f aca="false">VLOOKUP(A2720,'Team Data'!$A$1:$E$659,3,FALSE())</f>
        <v>14</v>
      </c>
      <c r="M2720" s="0" t="n">
        <f aca="false">VLOOKUP(B2720,'Team Data'!$A$1:$E$659,2,FALSE())</f>
        <v>17</v>
      </c>
      <c r="N2720" s="0" t="n">
        <f aca="false">VLOOKUP(B2720,'Team Data'!$A$1:$E$659,3,FALSE())</f>
        <v>17</v>
      </c>
      <c r="O2720" s="0" t="n">
        <f aca="false">VLOOKUP(A2720,'Team Data'!$A$1:$E$659,4,FALSE())</f>
        <v>588</v>
      </c>
      <c r="P2720" s="0" t="n">
        <f aca="false">VLOOKUP(A2720,'Team Data'!$A$1:$E$659,5,FALSE())</f>
        <v>411</v>
      </c>
      <c r="Q2720" s="0" t="n">
        <f aca="false">VLOOKUP(B2720,'Team Data'!$A$1:$E$659,4,FALSE())</f>
        <v>569</v>
      </c>
      <c r="R2720" s="0" t="n">
        <f aca="false">VLOOKUP(B2720,'Team Data'!$A$1:$E$659,5,FALSE())</f>
        <v>514</v>
      </c>
      <c r="S2720" s="0" t="n">
        <f aca="false">IF(I2720=1,(MIN(30,(C2720-D2720)))*(M2720/(M2720+N2720))*(Q2720/(Q2720+R2720)),(MAX(-30,(C2720-D2720)))*(N2720/(M2720+N2720))*(R2720/(R2720+Q2720)))</f>
        <v>-5.932594644506</v>
      </c>
      <c r="T2720" s="0" t="n">
        <f aca="false">IF(J2720=1,(MIN(30,(D2720-C2720)))*(K2720/(K2720+L2720))*(O2720/(O2720+P2720)),(MAX(-30,(D2720-C2720)))*(L2720/(K2720+L2720))*(P2720/(P2720+O2720)))</f>
        <v>8.06935968226291</v>
      </c>
      <c r="U2720" s="7" t="n">
        <v>43104</v>
      </c>
    </row>
    <row r="2721" customFormat="false" ht="15" hidden="false" customHeight="false" outlineLevel="0" collapsed="false">
      <c r="A2721" s="0" t="s">
        <v>270</v>
      </c>
      <c r="B2721" s="0" t="s">
        <v>201</v>
      </c>
      <c r="C2721" s="0" t="n">
        <v>87</v>
      </c>
      <c r="D2721" s="0" t="n">
        <v>80</v>
      </c>
      <c r="E2721" s="0" t="n">
        <v>35</v>
      </c>
      <c r="F2721" s="0" t="n">
        <v>38</v>
      </c>
      <c r="G2721" s="0" t="n">
        <v>5</v>
      </c>
      <c r="H2721" s="0" t="n">
        <v>7</v>
      </c>
      <c r="I2721" s="0" t="n">
        <v>1</v>
      </c>
      <c r="J2721" s="0" t="n">
        <v>0</v>
      </c>
      <c r="K2721" s="0" t="n">
        <f aca="false">VLOOKUP(A2721,'Team Data'!$A$1:$E$659,2,FALSE())</f>
        <v>28</v>
      </c>
      <c r="L2721" s="0" t="n">
        <f aca="false">VLOOKUP(A2721,'Team Data'!$A$1:$E$659,3,FALSE())</f>
        <v>7</v>
      </c>
      <c r="M2721" s="0" t="n">
        <f aca="false">VLOOKUP(B2721,'Team Data'!$A$1:$E$659,2,FALSE())</f>
        <v>15</v>
      </c>
      <c r="N2721" s="0" t="n">
        <f aca="false">VLOOKUP(B2721,'Team Data'!$A$1:$E$659,3,FALSE())</f>
        <v>17</v>
      </c>
      <c r="O2721" s="0" t="n">
        <f aca="false">VLOOKUP(A2721,'Team Data'!$A$1:$E$659,4,FALSE())</f>
        <v>516</v>
      </c>
      <c r="P2721" s="0" t="n">
        <f aca="false">VLOOKUP(A2721,'Team Data'!$A$1:$E$659,5,FALSE())</f>
        <v>493</v>
      </c>
      <c r="Q2721" s="0" t="n">
        <f aca="false">VLOOKUP(B2721,'Team Data'!$A$1:$E$659,4,FALSE())</f>
        <v>513</v>
      </c>
      <c r="R2721" s="0" t="n">
        <f aca="false">VLOOKUP(B2721,'Team Data'!$A$1:$E$659,5,FALSE())</f>
        <v>439</v>
      </c>
      <c r="S2721" s="0" t="n">
        <f aca="false">IF(I2721=1,(MIN(30,(C2721-D2721)))*(M2721/(M2721+N2721))*(Q2721/(Q2721+R2721)),(MAX(-30,(C2721-D2721)))*(N2721/(M2721+N2721))*(R2721/(R2721+Q2721)))</f>
        <v>1.76815257352941</v>
      </c>
      <c r="T2721" s="0" t="n">
        <f aca="false">IF(J2721=1,(MIN(30,(D2721-C2721)))*(K2721/(K2721+L2721))*(O2721/(O2721+P2721)),(MAX(-30,(D2721-C2721)))*(L2721/(K2721+L2721))*(P2721/(P2721+O2721)))</f>
        <v>-0.68404360753221</v>
      </c>
      <c r="U2721" s="7" t="n">
        <v>43104</v>
      </c>
    </row>
    <row r="2722" customFormat="false" ht="15" hidden="false" customHeight="false" outlineLevel="0" collapsed="false">
      <c r="A2722" s="0" t="s">
        <v>125</v>
      </c>
      <c r="B2722" s="0" t="s">
        <v>153</v>
      </c>
      <c r="C2722" s="0" t="n">
        <v>61</v>
      </c>
      <c r="D2722" s="0" t="n">
        <v>57</v>
      </c>
      <c r="E2722" s="0" t="n">
        <v>30</v>
      </c>
      <c r="F2722" s="0" t="n">
        <v>31</v>
      </c>
      <c r="G2722" s="0" t="n">
        <v>12</v>
      </c>
      <c r="H2722" s="0" t="n">
        <v>17</v>
      </c>
      <c r="I2722" s="0" t="n">
        <v>1</v>
      </c>
      <c r="J2722" s="0" t="n">
        <v>0</v>
      </c>
      <c r="K2722" s="0" t="n">
        <f aca="false">VLOOKUP(A2722,'Team Data'!$A$1:$E$659,2,FALSE())</f>
        <v>13</v>
      </c>
      <c r="L2722" s="0" t="n">
        <f aca="false">VLOOKUP(A2722,'Team Data'!$A$1:$E$659,3,FALSE())</f>
        <v>18</v>
      </c>
      <c r="M2722" s="0" t="n">
        <f aca="false">VLOOKUP(B2722,'Team Data'!$A$1:$E$659,2,FALSE())</f>
        <v>32</v>
      </c>
      <c r="N2722" s="0" t="n">
        <f aca="false">VLOOKUP(B2722,'Team Data'!$A$1:$E$659,3,FALSE())</f>
        <v>6</v>
      </c>
      <c r="O2722" s="0" t="n">
        <f aca="false">VLOOKUP(A2722,'Team Data'!$A$1:$E$659,4,FALSE())</f>
        <v>547</v>
      </c>
      <c r="P2722" s="0" t="n">
        <f aca="false">VLOOKUP(A2722,'Team Data'!$A$1:$E$659,5,FALSE())</f>
        <v>412</v>
      </c>
      <c r="Q2722" s="0" t="n">
        <f aca="false">VLOOKUP(B2722,'Team Data'!$A$1:$E$659,4,FALSE())</f>
        <v>662</v>
      </c>
      <c r="R2722" s="0" t="n">
        <f aca="false">VLOOKUP(B2722,'Team Data'!$A$1:$E$659,5,FALSE())</f>
        <v>561</v>
      </c>
      <c r="S2722" s="0" t="n">
        <f aca="false">IF(I2722=1,(MIN(30,(C2722-D2722)))*(M2722/(M2722+N2722))*(Q2722/(Q2722+R2722)),(MAX(-30,(C2722-D2722)))*(N2722/(M2722+N2722))*(R2722/(R2722+Q2722)))</f>
        <v>1.82329904893058</v>
      </c>
      <c r="T2722" s="0" t="n">
        <f aca="false">IF(J2722=1,(MIN(30,(D2722-C2722)))*(K2722/(K2722+L2722))*(O2722/(O2722+P2722)),(MAX(-30,(D2722-C2722)))*(L2722/(K2722+L2722))*(P2722/(P2722+O2722)))</f>
        <v>-0.99781358269703</v>
      </c>
      <c r="U2722" s="7" t="n">
        <v>43104</v>
      </c>
    </row>
    <row r="2723" customFormat="false" ht="15" hidden="false" customHeight="false" outlineLevel="0" collapsed="false">
      <c r="A2723" s="0" t="s">
        <v>195</v>
      </c>
      <c r="B2723" s="0" t="s">
        <v>282</v>
      </c>
      <c r="C2723" s="0" t="n">
        <v>64</v>
      </c>
      <c r="D2723" s="0" t="n">
        <v>81</v>
      </c>
      <c r="E2723" s="0" t="n">
        <v>39</v>
      </c>
      <c r="F2723" s="0" t="n">
        <v>36</v>
      </c>
      <c r="G2723" s="0" t="n">
        <v>23</v>
      </c>
      <c r="H2723" s="0" t="n">
        <v>16</v>
      </c>
      <c r="I2723" s="0" t="n">
        <v>0</v>
      </c>
      <c r="J2723" s="0" t="n">
        <v>1</v>
      </c>
      <c r="K2723" s="0" t="n">
        <f aca="false">VLOOKUP(A2723,'Team Data'!$A$1:$E$659,2,FALSE())</f>
        <v>21</v>
      </c>
      <c r="L2723" s="0" t="n">
        <f aca="false">VLOOKUP(A2723,'Team Data'!$A$1:$E$659,3,FALSE())</f>
        <v>11</v>
      </c>
      <c r="M2723" s="0" t="n">
        <f aca="false">VLOOKUP(B2723,'Team Data'!$A$1:$E$659,2,FALSE())</f>
        <v>28</v>
      </c>
      <c r="N2723" s="0" t="n">
        <f aca="false">VLOOKUP(B2723,'Team Data'!$A$1:$E$659,3,FALSE())</f>
        <v>7</v>
      </c>
      <c r="O2723" s="0" t="n">
        <f aca="false">VLOOKUP(A2723,'Team Data'!$A$1:$E$659,4,FALSE())</f>
        <v>481</v>
      </c>
      <c r="P2723" s="0" t="n">
        <f aca="false">VLOOKUP(A2723,'Team Data'!$A$1:$E$659,5,FALSE())</f>
        <v>445</v>
      </c>
      <c r="Q2723" s="0" t="n">
        <f aca="false">VLOOKUP(B2723,'Team Data'!$A$1:$E$659,4,FALSE())</f>
        <v>478</v>
      </c>
      <c r="R2723" s="0" t="n">
        <f aca="false">VLOOKUP(B2723,'Team Data'!$A$1:$E$659,5,FALSE())</f>
        <v>538</v>
      </c>
      <c r="S2723" s="0" t="n">
        <f aca="false">IF(I2723=1,(MIN(30,(C2723-D2723)))*(M2723/(M2723+N2723))*(Q2723/(Q2723+R2723)),(MAX(-30,(C2723-D2723)))*(N2723/(M2723+N2723))*(R2723/(R2723+Q2723)))</f>
        <v>-1.8003937007874</v>
      </c>
      <c r="T2723" s="0" t="n">
        <f aca="false">IF(J2723=1,(MIN(30,(D2723-C2723)))*(K2723/(K2723+L2723))*(O2723/(O2723+P2723)),(MAX(-30,(D2723-C2723)))*(L2723/(K2723+L2723))*(P2723/(P2723+O2723)))</f>
        <v>5.79498515118791</v>
      </c>
      <c r="U2723" s="7" t="n">
        <v>43104</v>
      </c>
    </row>
    <row r="2724" customFormat="false" ht="15" hidden="false" customHeight="false" outlineLevel="0" collapsed="false">
      <c r="A2724" s="0" t="s">
        <v>273</v>
      </c>
      <c r="B2724" s="0" t="s">
        <v>231</v>
      </c>
      <c r="C2724" s="0" t="n">
        <v>74</v>
      </c>
      <c r="D2724" s="0" t="n">
        <v>78</v>
      </c>
      <c r="E2724" s="0" t="n">
        <v>33</v>
      </c>
      <c r="F2724" s="0" t="n">
        <v>25</v>
      </c>
      <c r="G2724" s="0" t="n">
        <v>28</v>
      </c>
      <c r="H2724" s="0" t="n">
        <v>11</v>
      </c>
      <c r="I2724" s="0" t="n">
        <v>0</v>
      </c>
      <c r="J2724" s="0" t="n">
        <v>1</v>
      </c>
      <c r="K2724" s="0" t="n">
        <f aca="false">VLOOKUP(A2724,'Team Data'!$A$1:$E$659,2,FALSE())</f>
        <v>15</v>
      </c>
      <c r="L2724" s="0" t="n">
        <f aca="false">VLOOKUP(A2724,'Team Data'!$A$1:$E$659,3,FALSE())</f>
        <v>18</v>
      </c>
      <c r="M2724" s="0" t="n">
        <f aca="false">VLOOKUP(B2724,'Team Data'!$A$1:$E$659,2,FALSE())</f>
        <v>16</v>
      </c>
      <c r="N2724" s="0" t="n">
        <f aca="false">VLOOKUP(B2724,'Team Data'!$A$1:$E$659,3,FALSE())</f>
        <v>18</v>
      </c>
      <c r="O2724" s="0" t="n">
        <f aca="false">VLOOKUP(A2724,'Team Data'!$A$1:$E$659,4,FALSE())</f>
        <v>416</v>
      </c>
      <c r="P2724" s="0" t="n">
        <f aca="false">VLOOKUP(A2724,'Team Data'!$A$1:$E$659,5,FALSE())</f>
        <v>607</v>
      </c>
      <c r="Q2724" s="0" t="n">
        <f aca="false">VLOOKUP(B2724,'Team Data'!$A$1:$E$659,4,FALSE())</f>
        <v>494</v>
      </c>
      <c r="R2724" s="0" t="n">
        <f aca="false">VLOOKUP(B2724,'Team Data'!$A$1:$E$659,5,FALSE())</f>
        <v>587</v>
      </c>
      <c r="S2724" s="0" t="n">
        <f aca="false">IF(I2724=1,(MIN(30,(C2724-D2724)))*(M2724/(M2724+N2724))*(Q2724/(Q2724+R2724)),(MAX(-30,(C2724-D2724)))*(N2724/(M2724+N2724))*(R2724/(R2724+Q2724)))</f>
        <v>-1.14991565543886</v>
      </c>
      <c r="T2724" s="0" t="n">
        <f aca="false">IF(J2724=1,(MIN(30,(D2724-C2724)))*(K2724/(K2724+L2724))*(O2724/(O2724+P2724)),(MAX(-30,(D2724-C2724)))*(L2724/(K2724+L2724))*(P2724/(P2724+O2724)))</f>
        <v>0.739358393317338</v>
      </c>
      <c r="U2724" s="7" t="n">
        <v>43104</v>
      </c>
    </row>
    <row r="2725" customFormat="false" ht="15" hidden="false" customHeight="false" outlineLevel="0" collapsed="false">
      <c r="A2725" s="0" t="s">
        <v>12</v>
      </c>
      <c r="B2725" s="0" t="s">
        <v>294</v>
      </c>
      <c r="C2725" s="0" t="n">
        <v>70</v>
      </c>
      <c r="D2725" s="0" t="n">
        <v>85</v>
      </c>
      <c r="E2725" s="0" t="n">
        <v>18</v>
      </c>
      <c r="F2725" s="0" t="n">
        <v>45</v>
      </c>
      <c r="G2725" s="0" t="n">
        <v>13</v>
      </c>
      <c r="H2725" s="0" t="n">
        <v>16</v>
      </c>
      <c r="I2725" s="0" t="n">
        <v>0</v>
      </c>
      <c r="J2725" s="0" t="n">
        <v>1</v>
      </c>
      <c r="K2725" s="0" t="n">
        <f aca="false">VLOOKUP(A2725,'Team Data'!$A$1:$E$659,2,FALSE())</f>
        <v>11</v>
      </c>
      <c r="L2725" s="0" t="n">
        <f aca="false">VLOOKUP(A2725,'Team Data'!$A$1:$E$659,3,FALSE())</f>
        <v>21</v>
      </c>
      <c r="M2725" s="0" t="n">
        <f aca="false">VLOOKUP(B2725,'Team Data'!$A$1:$E$659,2,FALSE())</f>
        <v>16</v>
      </c>
      <c r="N2725" s="0" t="n">
        <f aca="false">VLOOKUP(B2725,'Team Data'!$A$1:$E$659,3,FALSE())</f>
        <v>19</v>
      </c>
      <c r="O2725" s="0" t="n">
        <f aca="false">VLOOKUP(A2725,'Team Data'!$A$1:$E$659,4,FALSE())</f>
        <v>370</v>
      </c>
      <c r="P2725" s="0" t="n">
        <f aca="false">VLOOKUP(A2725,'Team Data'!$A$1:$E$659,5,FALSE())</f>
        <v>552</v>
      </c>
      <c r="Q2725" s="0" t="n">
        <f aca="false">VLOOKUP(B2725,'Team Data'!$A$1:$E$659,4,FALSE())</f>
        <v>549</v>
      </c>
      <c r="R2725" s="0" t="n">
        <f aca="false">VLOOKUP(B2725,'Team Data'!$A$1:$E$659,5,FALSE())</f>
        <v>611</v>
      </c>
      <c r="S2725" s="0" t="n">
        <f aca="false">IF(I2725=1,(MIN(30,(C2725-D2725)))*(M2725/(M2725+N2725))*(Q2725/(Q2725+R2725)),(MAX(-30,(C2725-D2725)))*(N2725/(M2725+N2725))*(R2725/(R2725+Q2725)))</f>
        <v>-4.28903940886699</v>
      </c>
      <c r="T2725" s="0" t="n">
        <f aca="false">IF(J2725=1,(MIN(30,(D2725-C2725)))*(K2725/(K2725+L2725))*(O2725/(O2725+P2725)),(MAX(-30,(D2725-C2725)))*(L2725/(K2725+L2725))*(P2725/(P2725+O2725)))</f>
        <v>2.06921095444685</v>
      </c>
      <c r="U2725" s="7" t="n">
        <v>43104</v>
      </c>
    </row>
    <row r="2726" customFormat="false" ht="15" hidden="false" customHeight="false" outlineLevel="0" collapsed="false">
      <c r="A2726" s="0" t="s">
        <v>138</v>
      </c>
      <c r="B2726" s="0" t="s">
        <v>139</v>
      </c>
      <c r="C2726" s="0" t="n">
        <v>74</v>
      </c>
      <c r="D2726" s="0" t="n">
        <v>71</v>
      </c>
      <c r="E2726" s="0" t="n">
        <v>35</v>
      </c>
      <c r="F2726" s="0" t="n">
        <v>34</v>
      </c>
      <c r="G2726" s="0" t="n">
        <v>14</v>
      </c>
      <c r="H2726" s="0" t="n">
        <v>11</v>
      </c>
      <c r="I2726" s="0" t="n">
        <v>1</v>
      </c>
      <c r="J2726" s="0" t="n">
        <v>0</v>
      </c>
      <c r="K2726" s="0" t="n">
        <f aca="false">VLOOKUP(A2726,'Team Data'!$A$1:$E$659,2,FALSE())</f>
        <v>23</v>
      </c>
      <c r="L2726" s="0" t="n">
        <f aca="false">VLOOKUP(A2726,'Team Data'!$A$1:$E$659,3,FALSE())</f>
        <v>11</v>
      </c>
      <c r="M2726" s="0" t="n">
        <f aca="false">VLOOKUP(B2726,'Team Data'!$A$1:$E$659,2,FALSE())</f>
        <v>17</v>
      </c>
      <c r="N2726" s="0" t="n">
        <f aca="false">VLOOKUP(B2726,'Team Data'!$A$1:$E$659,3,FALSE())</f>
        <v>14</v>
      </c>
      <c r="O2726" s="0" t="n">
        <f aca="false">VLOOKUP(A2726,'Team Data'!$A$1:$E$659,4,FALSE())</f>
        <v>704</v>
      </c>
      <c r="P2726" s="0" t="n">
        <f aca="false">VLOOKUP(A2726,'Team Data'!$A$1:$E$659,5,FALSE())</f>
        <v>448</v>
      </c>
      <c r="Q2726" s="0" t="n">
        <f aca="false">VLOOKUP(B2726,'Team Data'!$A$1:$E$659,4,FALSE())</f>
        <v>602</v>
      </c>
      <c r="R2726" s="0" t="n">
        <f aca="false">VLOOKUP(B2726,'Team Data'!$A$1:$E$659,5,FALSE())</f>
        <v>443</v>
      </c>
      <c r="S2726" s="0" t="n">
        <f aca="false">IF(I2726=1,(MIN(30,(C2726-D2726)))*(M2726/(M2726+N2726))*(Q2726/(Q2726+R2726)),(MAX(-30,(C2726-D2726)))*(N2726/(M2726+N2726))*(R2726/(R2726+Q2726)))</f>
        <v>0.947738848587745</v>
      </c>
      <c r="T2726" s="0" t="n">
        <f aca="false">IF(J2726=1,(MIN(30,(D2726-C2726)))*(K2726/(K2726+L2726))*(O2726/(O2726+P2726)),(MAX(-30,(D2726-C2726)))*(L2726/(K2726+L2726))*(P2726/(P2726+O2726)))</f>
        <v>-0.377450980392157</v>
      </c>
      <c r="U2726" s="7" t="n">
        <v>43104</v>
      </c>
    </row>
    <row r="2727" customFormat="false" ht="15" hidden="false" customHeight="false" outlineLevel="0" collapsed="false">
      <c r="A2727" s="0" t="s">
        <v>277</v>
      </c>
      <c r="B2727" s="0" t="s">
        <v>67</v>
      </c>
      <c r="C2727" s="0" t="n">
        <v>72</v>
      </c>
      <c r="D2727" s="0" t="n">
        <v>82</v>
      </c>
      <c r="E2727" s="0" t="n">
        <v>35</v>
      </c>
      <c r="F2727" s="0" t="n">
        <v>29</v>
      </c>
      <c r="G2727" s="0" t="n">
        <v>18</v>
      </c>
      <c r="H2727" s="0" t="n">
        <v>18</v>
      </c>
      <c r="I2727" s="0" t="n">
        <v>0</v>
      </c>
      <c r="J2727" s="0" t="n">
        <v>1</v>
      </c>
      <c r="K2727" s="0" t="n">
        <f aca="false">VLOOKUP(A2727,'Team Data'!$A$1:$E$659,2,FALSE())</f>
        <v>26</v>
      </c>
      <c r="L2727" s="0" t="n">
        <f aca="false">VLOOKUP(A2727,'Team Data'!$A$1:$E$659,3,FALSE())</f>
        <v>8</v>
      </c>
      <c r="M2727" s="0" t="n">
        <f aca="false">VLOOKUP(B2727,'Team Data'!$A$1:$E$659,2,FALSE())</f>
        <v>14</v>
      </c>
      <c r="N2727" s="0" t="n">
        <f aca="false">VLOOKUP(B2727,'Team Data'!$A$1:$E$659,3,FALSE())</f>
        <v>17</v>
      </c>
      <c r="O2727" s="0" t="n">
        <f aca="false">VLOOKUP(A2727,'Team Data'!$A$1:$E$659,4,FALSE())</f>
        <v>598</v>
      </c>
      <c r="P2727" s="0" t="n">
        <f aca="false">VLOOKUP(A2727,'Team Data'!$A$1:$E$659,5,FALSE())</f>
        <v>514</v>
      </c>
      <c r="Q2727" s="0" t="n">
        <f aca="false">VLOOKUP(B2727,'Team Data'!$A$1:$E$659,4,FALSE())</f>
        <v>586</v>
      </c>
      <c r="R2727" s="0" t="n">
        <f aca="false">VLOOKUP(B2727,'Team Data'!$A$1:$E$659,5,FALSE())</f>
        <v>427</v>
      </c>
      <c r="S2727" s="0" t="n">
        <f aca="false">IF(I2727=1,(MIN(30,(C2727-D2727)))*(M2727/(M2727+N2727))*(Q2727/(Q2727+R2727)),(MAX(-30,(C2727-D2727)))*(N2727/(M2727+N2727))*(R2727/(R2727+Q2727)))</f>
        <v>-2.31156258956151</v>
      </c>
      <c r="T2727" s="0" t="n">
        <f aca="false">IF(J2727=1,(MIN(30,(D2727-C2727)))*(K2727/(K2727+L2727))*(O2727/(O2727+P2727)),(MAX(-30,(D2727-C2727)))*(L2727/(K2727+L2727))*(P2727/(P2727+O2727)))</f>
        <v>4.11235717308506</v>
      </c>
      <c r="U2727" s="7" t="n">
        <v>43104</v>
      </c>
    </row>
    <row r="2728" customFormat="false" ht="15" hidden="false" customHeight="false" outlineLevel="0" collapsed="false">
      <c r="A2728" s="0" t="s">
        <v>10</v>
      </c>
      <c r="B2728" s="0" t="s">
        <v>129</v>
      </c>
      <c r="C2728" s="0" t="n">
        <v>56</v>
      </c>
      <c r="D2728" s="0" t="n">
        <v>59</v>
      </c>
      <c r="E2728" s="0" t="n">
        <v>33</v>
      </c>
      <c r="F2728" s="0" t="n">
        <v>29</v>
      </c>
      <c r="G2728" s="0" t="n">
        <v>8</v>
      </c>
      <c r="H2728" s="0" t="n">
        <v>8</v>
      </c>
      <c r="I2728" s="0" t="n">
        <v>0</v>
      </c>
      <c r="J2728" s="0" t="n">
        <v>1</v>
      </c>
      <c r="K2728" s="0" t="n">
        <f aca="false">VLOOKUP(A2728,'Team Data'!$A$1:$E$659,2,FALSE())</f>
        <v>3</v>
      </c>
      <c r="L2728" s="0" t="n">
        <f aca="false">VLOOKUP(A2728,'Team Data'!$A$1:$E$659,3,FALSE())</f>
        <v>28</v>
      </c>
      <c r="M2728" s="0" t="n">
        <f aca="false">VLOOKUP(B2728,'Team Data'!$A$1:$E$659,2,FALSE())</f>
        <v>12</v>
      </c>
      <c r="N2728" s="0" t="n">
        <f aca="false">VLOOKUP(B2728,'Team Data'!$A$1:$E$659,3,FALSE())</f>
        <v>20</v>
      </c>
      <c r="O2728" s="0" t="n">
        <f aca="false">VLOOKUP(A2728,'Team Data'!$A$1:$E$659,4,FALSE())</f>
        <v>453</v>
      </c>
      <c r="P2728" s="0" t="n">
        <f aca="false">VLOOKUP(A2728,'Team Data'!$A$1:$E$659,5,FALSE())</f>
        <v>567</v>
      </c>
      <c r="Q2728" s="0" t="n">
        <f aca="false">VLOOKUP(B2728,'Team Data'!$A$1:$E$659,4,FALSE())</f>
        <v>419</v>
      </c>
      <c r="R2728" s="0" t="n">
        <f aca="false">VLOOKUP(B2728,'Team Data'!$A$1:$E$659,5,FALSE())</f>
        <v>571</v>
      </c>
      <c r="S2728" s="0" t="n">
        <f aca="false">IF(I2728=1,(MIN(30,(C2728-D2728)))*(M2728/(M2728+N2728))*(Q2728/(Q2728+R2728)),(MAX(-30,(C2728-D2728)))*(N2728/(M2728+N2728))*(R2728/(R2728+Q2728)))</f>
        <v>-1.08143939393939</v>
      </c>
      <c r="T2728" s="0" t="n">
        <f aca="false">IF(J2728=1,(MIN(30,(D2728-C2728)))*(K2728/(K2728+L2728))*(O2728/(O2728+P2728)),(MAX(-30,(D2728-C2728)))*(L2728/(K2728+L2728))*(P2728/(P2728+O2728)))</f>
        <v>0.128937381404175</v>
      </c>
      <c r="U2728" s="7" t="n">
        <v>43104</v>
      </c>
    </row>
    <row r="2729" customFormat="false" ht="15" hidden="false" customHeight="false" outlineLevel="0" collapsed="false">
      <c r="A2729" s="0" t="s">
        <v>11</v>
      </c>
      <c r="B2729" s="0" t="s">
        <v>105</v>
      </c>
      <c r="C2729" s="0" t="n">
        <v>74</v>
      </c>
      <c r="D2729" s="0" t="n">
        <v>66</v>
      </c>
      <c r="E2729" s="0" t="n">
        <v>46</v>
      </c>
      <c r="F2729" s="0" t="n">
        <v>44</v>
      </c>
      <c r="G2729" s="0" t="n">
        <v>14</v>
      </c>
      <c r="H2729" s="0" t="n">
        <v>19</v>
      </c>
      <c r="I2729" s="0" t="n">
        <v>1</v>
      </c>
      <c r="J2729" s="0" t="n">
        <v>0</v>
      </c>
      <c r="K2729" s="0" t="n">
        <f aca="false">VLOOKUP(A2729,'Team Data'!$A$1:$E$659,2,FALSE())</f>
        <v>8</v>
      </c>
      <c r="L2729" s="0" t="n">
        <f aca="false">VLOOKUP(A2729,'Team Data'!$A$1:$E$659,3,FALSE())</f>
        <v>23</v>
      </c>
      <c r="M2729" s="0" t="n">
        <f aca="false">VLOOKUP(B2729,'Team Data'!$A$1:$E$659,2,FALSE())</f>
        <v>17</v>
      </c>
      <c r="N2729" s="0" t="n">
        <f aca="false">VLOOKUP(B2729,'Team Data'!$A$1:$E$659,3,FALSE())</f>
        <v>14</v>
      </c>
      <c r="O2729" s="0" t="n">
        <f aca="false">VLOOKUP(A2729,'Team Data'!$A$1:$E$659,4,FALSE())</f>
        <v>473</v>
      </c>
      <c r="P2729" s="0" t="n">
        <f aca="false">VLOOKUP(A2729,'Team Data'!$A$1:$E$659,5,FALSE())</f>
        <v>559</v>
      </c>
      <c r="Q2729" s="0" t="n">
        <f aca="false">VLOOKUP(B2729,'Team Data'!$A$1:$E$659,4,FALSE())</f>
        <v>412</v>
      </c>
      <c r="R2729" s="0" t="n">
        <f aca="false">VLOOKUP(B2729,'Team Data'!$A$1:$E$659,5,FALSE())</f>
        <v>578</v>
      </c>
      <c r="S2729" s="0" t="n">
        <f aca="false">IF(I2729=1,(MIN(30,(C2729-D2729)))*(M2729/(M2729+N2729))*(Q2729/(Q2729+R2729)),(MAX(-30,(C2729-D2729)))*(N2729/(M2729+N2729))*(R2729/(R2729+Q2729)))</f>
        <v>1.8257412838058</v>
      </c>
      <c r="T2729" s="0" t="n">
        <f aca="false">IF(J2729=1,(MIN(30,(D2729-C2729)))*(K2729/(K2729+L2729))*(O2729/(O2729+P2729)),(MAX(-30,(D2729-C2729)))*(L2729/(K2729+L2729))*(P2729/(P2729+O2729)))</f>
        <v>-3.21505376344086</v>
      </c>
      <c r="U2729" s="7" t="n">
        <v>43104</v>
      </c>
    </row>
    <row r="2730" customFormat="false" ht="15" hidden="false" customHeight="false" outlineLevel="0" collapsed="false">
      <c r="A2730" s="0" t="s">
        <v>191</v>
      </c>
      <c r="B2730" s="0" t="s">
        <v>29</v>
      </c>
      <c r="C2730" s="0" t="n">
        <v>62</v>
      </c>
      <c r="D2730" s="0" t="n">
        <v>90</v>
      </c>
      <c r="E2730" s="0" t="n">
        <v>25</v>
      </c>
      <c r="F2730" s="0" t="n">
        <v>45</v>
      </c>
      <c r="G2730" s="0" t="n">
        <v>13</v>
      </c>
      <c r="H2730" s="0" t="n">
        <v>17</v>
      </c>
      <c r="I2730" s="0" t="n">
        <v>0</v>
      </c>
      <c r="J2730" s="0" t="n">
        <v>1</v>
      </c>
      <c r="K2730" s="0" t="n">
        <f aca="false">VLOOKUP(A2730,'Team Data'!$A$1:$E$659,2,FALSE())</f>
        <v>19</v>
      </c>
      <c r="L2730" s="0" t="n">
        <f aca="false">VLOOKUP(A2730,'Team Data'!$A$1:$E$659,3,FALSE())</f>
        <v>15</v>
      </c>
      <c r="M2730" s="0" t="n">
        <f aca="false">VLOOKUP(B2730,'Team Data'!$A$1:$E$659,2,FALSE())</f>
        <v>21</v>
      </c>
      <c r="N2730" s="0" t="n">
        <f aca="false">VLOOKUP(B2730,'Team Data'!$A$1:$E$659,3,FALSE())</f>
        <v>8</v>
      </c>
      <c r="O2730" s="0" t="n">
        <f aca="false">VLOOKUP(A2730,'Team Data'!$A$1:$E$659,4,FALSE())</f>
        <v>580</v>
      </c>
      <c r="P2730" s="0" t="n">
        <f aca="false">VLOOKUP(A2730,'Team Data'!$A$1:$E$659,5,FALSE())</f>
        <v>491</v>
      </c>
      <c r="Q2730" s="0" t="n">
        <f aca="false">VLOOKUP(B2730,'Team Data'!$A$1:$E$659,4,FALSE())</f>
        <v>498</v>
      </c>
      <c r="R2730" s="0" t="n">
        <f aca="false">VLOOKUP(B2730,'Team Data'!$A$1:$E$659,5,FALSE())</f>
        <v>434</v>
      </c>
      <c r="S2730" s="0" t="n">
        <f aca="false">IF(I2730=1,(MIN(30,(C2730-D2730)))*(M2730/(M2730+N2730))*(Q2730/(Q2730+R2730)),(MAX(-30,(C2730-D2730)))*(N2730/(M2730+N2730))*(R2730/(R2730+Q2730)))</f>
        <v>-3.59686251294953</v>
      </c>
      <c r="T2730" s="0" t="n">
        <f aca="false">IF(J2730=1,(MIN(30,(D2730-C2730)))*(K2730/(K2730+L2730))*(O2730/(O2730+P2730)),(MAX(-30,(D2730-C2730)))*(L2730/(K2730+L2730))*(P2730/(P2730+O2730)))</f>
        <v>8.47366397539408</v>
      </c>
      <c r="U2730" s="7" t="n">
        <v>43104</v>
      </c>
    </row>
    <row r="2731" customFormat="false" ht="15" hidden="false" customHeight="false" outlineLevel="0" collapsed="false">
      <c r="A2731" s="0" t="s">
        <v>167</v>
      </c>
      <c r="B2731" s="0" t="s">
        <v>103</v>
      </c>
      <c r="C2731" s="0" t="n">
        <v>54</v>
      </c>
      <c r="D2731" s="0" t="n">
        <v>64</v>
      </c>
      <c r="E2731" s="0" t="n">
        <v>39</v>
      </c>
      <c r="F2731" s="0" t="n">
        <v>38</v>
      </c>
      <c r="G2731" s="0" t="n">
        <v>18</v>
      </c>
      <c r="H2731" s="0" t="n">
        <v>11</v>
      </c>
      <c r="I2731" s="0" t="n">
        <v>0</v>
      </c>
      <c r="J2731" s="0" t="n">
        <v>1</v>
      </c>
      <c r="K2731" s="0" t="n">
        <f aca="false">VLOOKUP(A2731,'Team Data'!$A$1:$E$659,2,FALSE())</f>
        <v>22</v>
      </c>
      <c r="L2731" s="0" t="n">
        <f aca="false">VLOOKUP(A2731,'Team Data'!$A$1:$E$659,3,FALSE())</f>
        <v>10</v>
      </c>
      <c r="M2731" s="0" t="n">
        <f aca="false">VLOOKUP(B2731,'Team Data'!$A$1:$E$659,2,FALSE())</f>
        <v>13</v>
      </c>
      <c r="N2731" s="0" t="n">
        <f aca="false">VLOOKUP(B2731,'Team Data'!$A$1:$E$659,3,FALSE())</f>
        <v>19</v>
      </c>
      <c r="O2731" s="0" t="n">
        <f aca="false">VLOOKUP(A2731,'Team Data'!$A$1:$E$659,4,FALSE())</f>
        <v>612</v>
      </c>
      <c r="P2731" s="0" t="n">
        <f aca="false">VLOOKUP(A2731,'Team Data'!$A$1:$E$659,5,FALSE())</f>
        <v>453</v>
      </c>
      <c r="Q2731" s="0" t="n">
        <f aca="false">VLOOKUP(B2731,'Team Data'!$A$1:$E$659,4,FALSE())</f>
        <v>625</v>
      </c>
      <c r="R2731" s="0" t="n">
        <f aca="false">VLOOKUP(B2731,'Team Data'!$A$1:$E$659,5,FALSE())</f>
        <v>447</v>
      </c>
      <c r="S2731" s="0" t="n">
        <f aca="false">IF(I2731=1,(MIN(30,(C2731-D2731)))*(M2731/(M2731+N2731))*(Q2731/(Q2731+R2731)),(MAX(-30,(C2731-D2731)))*(N2731/(M2731+N2731))*(R2731/(R2731+Q2731)))</f>
        <v>-2.47580457089552</v>
      </c>
      <c r="T2731" s="0" t="n">
        <f aca="false">IF(J2731=1,(MIN(30,(D2731-C2731)))*(K2731/(K2731+L2731))*(O2731/(O2731+P2731)),(MAX(-30,(D2731-C2731)))*(L2731/(K2731+L2731))*(P2731/(P2731+O2731)))</f>
        <v>3.95070422535211</v>
      </c>
      <c r="U2731" s="7" t="n">
        <v>43104</v>
      </c>
    </row>
    <row r="2732" customFormat="false" ht="15" hidden="false" customHeight="false" outlineLevel="0" collapsed="false">
      <c r="A2732" s="0" t="s">
        <v>94</v>
      </c>
      <c r="B2732" s="0" t="s">
        <v>327</v>
      </c>
      <c r="C2732" s="0" t="n">
        <v>79</v>
      </c>
      <c r="D2732" s="0" t="n">
        <v>81</v>
      </c>
      <c r="E2732" s="0" t="n">
        <v>28</v>
      </c>
      <c r="F2732" s="0" t="n">
        <v>37</v>
      </c>
      <c r="G2732" s="0" t="n">
        <v>10</v>
      </c>
      <c r="H2732" s="0" t="n">
        <v>14</v>
      </c>
      <c r="I2732" s="0" t="n">
        <v>0</v>
      </c>
      <c r="J2732" s="0" t="n">
        <v>1</v>
      </c>
      <c r="K2732" s="0" t="n">
        <f aca="false">VLOOKUP(A2732,'Team Data'!$A$1:$E$659,2,FALSE())</f>
        <v>21</v>
      </c>
      <c r="L2732" s="0" t="n">
        <f aca="false">VLOOKUP(A2732,'Team Data'!$A$1:$E$659,3,FALSE())</f>
        <v>11</v>
      </c>
      <c r="M2732" s="0" t="n">
        <f aca="false">VLOOKUP(B2732,'Team Data'!$A$1:$E$659,2,FALSE())</f>
        <v>17</v>
      </c>
      <c r="N2732" s="0" t="n">
        <f aca="false">VLOOKUP(B2732,'Team Data'!$A$1:$E$659,3,FALSE())</f>
        <v>17</v>
      </c>
      <c r="O2732" s="0" t="n">
        <f aca="false">VLOOKUP(A2732,'Team Data'!$A$1:$E$659,4,FALSE())</f>
        <v>515</v>
      </c>
      <c r="P2732" s="0" t="n">
        <f aca="false">VLOOKUP(A2732,'Team Data'!$A$1:$E$659,5,FALSE())</f>
        <v>471</v>
      </c>
      <c r="Q2732" s="0" t="n">
        <f aca="false">VLOOKUP(B2732,'Team Data'!$A$1:$E$659,4,FALSE())</f>
        <v>586</v>
      </c>
      <c r="R2732" s="0" t="n">
        <f aca="false">VLOOKUP(B2732,'Team Data'!$A$1:$E$659,5,FALSE())</f>
        <v>495</v>
      </c>
      <c r="S2732" s="0" t="n">
        <f aca="false">IF(I2732=1,(MIN(30,(C2732-D2732)))*(M2732/(M2732+N2732))*(Q2732/(Q2732+R2732)),(MAX(-30,(C2732-D2732)))*(N2732/(M2732+N2732))*(R2732/(R2732+Q2732)))</f>
        <v>-0.45790934320074</v>
      </c>
      <c r="T2732" s="0" t="n">
        <f aca="false">IF(J2732=1,(MIN(30,(D2732-C2732)))*(K2732/(K2732+L2732))*(O2732/(O2732+P2732)),(MAX(-30,(D2732-C2732)))*(L2732/(K2732+L2732))*(P2732/(P2732+O2732)))</f>
        <v>0.685534989858012</v>
      </c>
      <c r="U2732" s="7" t="n">
        <v>43104</v>
      </c>
    </row>
    <row r="2733" customFormat="false" ht="15" hidden="false" customHeight="false" outlineLevel="0" collapsed="false">
      <c r="A2733" s="0" t="s">
        <v>217</v>
      </c>
      <c r="B2733" s="0" t="s">
        <v>216</v>
      </c>
      <c r="C2733" s="0" t="n">
        <v>89</v>
      </c>
      <c r="D2733" s="0" t="n">
        <v>109</v>
      </c>
      <c r="E2733" s="0" t="n">
        <v>40</v>
      </c>
      <c r="F2733" s="0" t="n">
        <v>43</v>
      </c>
      <c r="G2733" s="0" t="n">
        <v>11</v>
      </c>
      <c r="H2733" s="0" t="n">
        <v>12</v>
      </c>
      <c r="I2733" s="0" t="n">
        <v>0</v>
      </c>
      <c r="J2733" s="0" t="n">
        <v>1</v>
      </c>
      <c r="K2733" s="0" t="n">
        <f aca="false">VLOOKUP(A2733,'Team Data'!$A$1:$E$659,2,FALSE())</f>
        <v>20</v>
      </c>
      <c r="L2733" s="0" t="n">
        <f aca="false">VLOOKUP(A2733,'Team Data'!$A$1:$E$659,3,FALSE())</f>
        <v>14</v>
      </c>
      <c r="M2733" s="0" t="n">
        <f aca="false">VLOOKUP(B2733,'Team Data'!$A$1:$E$659,2,FALSE())</f>
        <v>18</v>
      </c>
      <c r="N2733" s="0" t="n">
        <f aca="false">VLOOKUP(B2733,'Team Data'!$A$1:$E$659,3,FALSE())</f>
        <v>14</v>
      </c>
      <c r="O2733" s="0" t="n">
        <f aca="false">VLOOKUP(A2733,'Team Data'!$A$1:$E$659,4,FALSE())</f>
        <v>662</v>
      </c>
      <c r="P2733" s="0" t="n">
        <f aca="false">VLOOKUP(A2733,'Team Data'!$A$1:$E$659,5,FALSE())</f>
        <v>489</v>
      </c>
      <c r="Q2733" s="0" t="n">
        <f aca="false">VLOOKUP(B2733,'Team Data'!$A$1:$E$659,4,FALSE())</f>
        <v>650</v>
      </c>
      <c r="R2733" s="0" t="n">
        <f aca="false">VLOOKUP(B2733,'Team Data'!$A$1:$E$659,5,FALSE())</f>
        <v>442</v>
      </c>
      <c r="S2733" s="0" t="n">
        <f aca="false">IF(I2733=1,(MIN(30,(C2733-D2733)))*(M2733/(M2733+N2733))*(Q2733/(Q2733+R2733)),(MAX(-30,(C2733-D2733)))*(N2733/(M2733+N2733))*(R2733/(R2733+Q2733)))</f>
        <v>-3.54166666666667</v>
      </c>
      <c r="T2733" s="0" t="n">
        <f aca="false">IF(J2733=1,(MIN(30,(D2733-C2733)))*(K2733/(K2733+L2733))*(O2733/(O2733+P2733)),(MAX(-30,(D2733-C2733)))*(L2733/(K2733+L2733))*(P2733/(P2733+O2733)))</f>
        <v>6.76649460826902</v>
      </c>
      <c r="U2733" s="7" t="n">
        <v>43104</v>
      </c>
    </row>
    <row r="2734" customFormat="false" ht="15" hidden="false" customHeight="false" outlineLevel="0" collapsed="false">
      <c r="A2734" s="0" t="s">
        <v>335</v>
      </c>
      <c r="B2734" s="0" t="s">
        <v>336</v>
      </c>
      <c r="C2734" s="0" t="n">
        <v>78</v>
      </c>
      <c r="D2734" s="0" t="n">
        <v>52</v>
      </c>
      <c r="E2734" s="0" t="n">
        <v>31</v>
      </c>
      <c r="F2734" s="0" t="n">
        <v>33</v>
      </c>
      <c r="G2734" s="0" t="n">
        <v>6</v>
      </c>
      <c r="H2734" s="0" t="n">
        <v>16</v>
      </c>
      <c r="I2734" s="0" t="n">
        <v>1</v>
      </c>
      <c r="J2734" s="0" t="n">
        <v>0</v>
      </c>
      <c r="K2734" s="0" t="n">
        <f aca="false">VLOOKUP(A2734,'Team Data'!$A$1:$E$659,2,FALSE())</f>
        <v>31</v>
      </c>
      <c r="L2734" s="0" t="n">
        <f aca="false">VLOOKUP(A2734,'Team Data'!$A$1:$E$659,3,FALSE())</f>
        <v>3</v>
      </c>
      <c r="M2734" s="0" t="n">
        <f aca="false">VLOOKUP(B2734,'Team Data'!$A$1:$E$659,2,FALSE())</f>
        <v>20</v>
      </c>
      <c r="N2734" s="0" t="n">
        <f aca="false">VLOOKUP(B2734,'Team Data'!$A$1:$E$659,3,FALSE())</f>
        <v>11</v>
      </c>
      <c r="O2734" s="0" t="n">
        <f aca="false">VLOOKUP(A2734,'Team Data'!$A$1:$E$659,4,FALSE())</f>
        <v>678</v>
      </c>
      <c r="P2734" s="0" t="n">
        <f aca="false">VLOOKUP(A2734,'Team Data'!$A$1:$E$659,5,FALSE())</f>
        <v>466</v>
      </c>
      <c r="Q2734" s="0" t="n">
        <f aca="false">VLOOKUP(B2734,'Team Data'!$A$1:$E$659,4,FALSE())</f>
        <v>573</v>
      </c>
      <c r="R2734" s="0" t="n">
        <f aca="false">VLOOKUP(B2734,'Team Data'!$A$1:$E$659,5,FALSE())</f>
        <v>467</v>
      </c>
      <c r="S2734" s="0" t="n">
        <f aca="false">IF(I2734=1,(MIN(30,(C2734-D2734)))*(M2734/(M2734+N2734))*(Q2734/(Q2734+R2734)),(MAX(-30,(C2734-D2734)))*(N2734/(M2734+N2734))*(R2734/(R2734+Q2734)))</f>
        <v>9.24193548387097</v>
      </c>
      <c r="T2734" s="0" t="n">
        <f aca="false">IF(J2734=1,(MIN(30,(D2734-C2734)))*(K2734/(K2734+L2734))*(O2734/(O2734+P2734)),(MAX(-30,(D2734-C2734)))*(L2734/(K2734+L2734))*(P2734/(P2734+O2734)))</f>
        <v>-0.934491978609626</v>
      </c>
      <c r="U2734" s="7" t="n">
        <v>43104</v>
      </c>
    </row>
    <row r="2735" customFormat="false" ht="15" hidden="false" customHeight="false" outlineLevel="0" collapsed="false">
      <c r="A2735" s="0" t="s">
        <v>185</v>
      </c>
      <c r="B2735" s="0" t="s">
        <v>212</v>
      </c>
      <c r="C2735" s="0" t="n">
        <v>58</v>
      </c>
      <c r="D2735" s="0" t="n">
        <v>88</v>
      </c>
      <c r="E2735" s="0" t="n">
        <v>30</v>
      </c>
      <c r="F2735" s="0" t="n">
        <v>41</v>
      </c>
      <c r="G2735" s="0" t="n">
        <v>15</v>
      </c>
      <c r="H2735" s="0" t="n">
        <v>12</v>
      </c>
      <c r="I2735" s="0" t="n">
        <v>0</v>
      </c>
      <c r="J2735" s="0" t="n">
        <v>1</v>
      </c>
      <c r="K2735" s="0" t="n">
        <f aca="false">VLOOKUP(A2735,'Team Data'!$A$1:$E$659,2,FALSE())</f>
        <v>21</v>
      </c>
      <c r="L2735" s="0" t="n">
        <f aca="false">VLOOKUP(A2735,'Team Data'!$A$1:$E$659,3,FALSE())</f>
        <v>12</v>
      </c>
      <c r="M2735" s="0" t="n">
        <f aca="false">VLOOKUP(B2735,'Team Data'!$A$1:$E$659,2,FALSE())</f>
        <v>18</v>
      </c>
      <c r="N2735" s="0" t="n">
        <f aca="false">VLOOKUP(B2735,'Team Data'!$A$1:$E$659,3,FALSE())</f>
        <v>15</v>
      </c>
      <c r="O2735" s="0" t="n">
        <f aca="false">VLOOKUP(A2735,'Team Data'!$A$1:$E$659,4,FALSE())</f>
        <v>618</v>
      </c>
      <c r="P2735" s="0" t="n">
        <f aca="false">VLOOKUP(A2735,'Team Data'!$A$1:$E$659,5,FALSE())</f>
        <v>486</v>
      </c>
      <c r="Q2735" s="0" t="n">
        <f aca="false">VLOOKUP(B2735,'Team Data'!$A$1:$E$659,4,FALSE())</f>
        <v>628</v>
      </c>
      <c r="R2735" s="0" t="n">
        <f aca="false">VLOOKUP(B2735,'Team Data'!$A$1:$E$659,5,FALSE())</f>
        <v>469</v>
      </c>
      <c r="S2735" s="0" t="n">
        <f aca="false">IF(I2735=1,(MIN(30,(C2735-D2735)))*(M2735/(M2735+N2735))*(Q2735/(Q2735+R2735)),(MAX(-30,(C2735-D2735)))*(N2735/(M2735+N2735))*(R2735/(R2735+Q2735)))</f>
        <v>-5.82994944891025</v>
      </c>
      <c r="T2735" s="0" t="n">
        <f aca="false">IF(J2735=1,(MIN(30,(D2735-C2735)))*(K2735/(K2735+L2735))*(O2735/(O2735+P2735)),(MAX(-30,(D2735-C2735)))*(L2735/(K2735+L2735))*(P2735/(P2735+O2735)))</f>
        <v>10.6867588932806</v>
      </c>
      <c r="U2735" s="7" t="n">
        <v>43104</v>
      </c>
    </row>
    <row r="2736" customFormat="false" ht="15" hidden="false" customHeight="false" outlineLevel="0" collapsed="false">
      <c r="A2736" s="0" t="s">
        <v>121</v>
      </c>
      <c r="B2736" s="0" t="s">
        <v>173</v>
      </c>
      <c r="C2736" s="0" t="n">
        <v>67</v>
      </c>
      <c r="D2736" s="0" t="n">
        <v>77</v>
      </c>
      <c r="E2736" s="0" t="n">
        <v>39</v>
      </c>
      <c r="F2736" s="0" t="n">
        <v>48</v>
      </c>
      <c r="G2736" s="0" t="n">
        <v>12</v>
      </c>
      <c r="H2736" s="0" t="n">
        <v>15</v>
      </c>
      <c r="I2736" s="0" t="n">
        <v>0</v>
      </c>
      <c r="J2736" s="0" t="n">
        <v>1</v>
      </c>
      <c r="K2736" s="0" t="n">
        <f aca="false">VLOOKUP(A2736,'Team Data'!$A$1:$E$659,2,FALSE())</f>
        <v>14</v>
      </c>
      <c r="L2736" s="0" t="n">
        <f aca="false">VLOOKUP(A2736,'Team Data'!$A$1:$E$659,3,FALSE())</f>
        <v>18</v>
      </c>
      <c r="M2736" s="0" t="n">
        <f aca="false">VLOOKUP(B2736,'Team Data'!$A$1:$E$659,2,FALSE())</f>
        <v>14</v>
      </c>
      <c r="N2736" s="0" t="n">
        <f aca="false">VLOOKUP(B2736,'Team Data'!$A$1:$E$659,3,FALSE())</f>
        <v>17</v>
      </c>
      <c r="O2736" s="0" t="n">
        <f aca="false">VLOOKUP(A2736,'Team Data'!$A$1:$E$659,4,FALSE())</f>
        <v>590</v>
      </c>
      <c r="P2736" s="0" t="n">
        <f aca="false">VLOOKUP(A2736,'Team Data'!$A$1:$E$659,5,FALSE())</f>
        <v>445</v>
      </c>
      <c r="Q2736" s="0" t="n">
        <f aca="false">VLOOKUP(B2736,'Team Data'!$A$1:$E$659,4,FALSE())</f>
        <v>562</v>
      </c>
      <c r="R2736" s="0" t="n">
        <f aca="false">VLOOKUP(B2736,'Team Data'!$A$1:$E$659,5,FALSE())</f>
        <v>470</v>
      </c>
      <c r="S2736" s="0" t="n">
        <f aca="false">IF(I2736=1,(MIN(30,(C2736-D2736)))*(M2736/(M2736+N2736))*(Q2736/(Q2736+R2736)),(MAX(-30,(C2736-D2736)))*(N2736/(M2736+N2736))*(R2736/(R2736+Q2736)))</f>
        <v>-2.49749937484371</v>
      </c>
      <c r="T2736" s="0" t="n">
        <f aca="false">IF(J2736=1,(MIN(30,(D2736-C2736)))*(K2736/(K2736+L2736))*(O2736/(O2736+P2736)),(MAX(-30,(D2736-C2736)))*(L2736/(K2736+L2736))*(P2736/(P2736+O2736)))</f>
        <v>2.493961352657</v>
      </c>
      <c r="U2736" s="7" t="n">
        <v>43104</v>
      </c>
    </row>
    <row r="2737" customFormat="false" ht="15" hidden="false" customHeight="false" outlineLevel="0" collapsed="false">
      <c r="A2737" s="0" t="s">
        <v>176</v>
      </c>
      <c r="B2737" s="0" t="s">
        <v>266</v>
      </c>
      <c r="C2737" s="0" t="n">
        <v>79</v>
      </c>
      <c r="D2737" s="0" t="n">
        <v>68</v>
      </c>
      <c r="E2737" s="0" t="n">
        <v>31</v>
      </c>
      <c r="F2737" s="0" t="n">
        <v>32</v>
      </c>
      <c r="G2737" s="0" t="n">
        <v>13</v>
      </c>
      <c r="H2737" s="0" t="n">
        <v>11</v>
      </c>
      <c r="I2737" s="0" t="n">
        <v>1</v>
      </c>
      <c r="J2737" s="0" t="n">
        <v>0</v>
      </c>
      <c r="K2737" s="0" t="n">
        <f aca="false">VLOOKUP(A2737,'Team Data'!$A$1:$E$659,2,FALSE())</f>
        <v>20</v>
      </c>
      <c r="L2737" s="0" t="n">
        <f aca="false">VLOOKUP(A2737,'Team Data'!$A$1:$E$659,3,FALSE())</f>
        <v>13</v>
      </c>
      <c r="M2737" s="0" t="n">
        <f aca="false">VLOOKUP(B2737,'Team Data'!$A$1:$E$659,2,FALSE())</f>
        <v>17</v>
      </c>
      <c r="N2737" s="0" t="n">
        <f aca="false">VLOOKUP(B2737,'Team Data'!$A$1:$E$659,3,FALSE())</f>
        <v>15</v>
      </c>
      <c r="O2737" s="0" t="n">
        <f aca="false">VLOOKUP(A2737,'Team Data'!$A$1:$E$659,4,FALSE())</f>
        <v>621</v>
      </c>
      <c r="P2737" s="0" t="n">
        <f aca="false">VLOOKUP(A2737,'Team Data'!$A$1:$E$659,5,FALSE())</f>
        <v>453</v>
      </c>
      <c r="Q2737" s="0" t="n">
        <f aca="false">VLOOKUP(B2737,'Team Data'!$A$1:$E$659,4,FALSE())</f>
        <v>605</v>
      </c>
      <c r="R2737" s="0" t="n">
        <f aca="false">VLOOKUP(B2737,'Team Data'!$A$1:$E$659,5,FALSE())</f>
        <v>430</v>
      </c>
      <c r="S2737" s="0" t="n">
        <f aca="false">IF(I2737=1,(MIN(30,(C2737-D2737)))*(M2737/(M2737+N2737))*(Q2737/(Q2737+R2737)),(MAX(-30,(C2737-D2737)))*(N2737/(M2737+N2737))*(R2737/(R2737+Q2737)))</f>
        <v>3.41591183574879</v>
      </c>
      <c r="T2737" s="0" t="n">
        <f aca="false">IF(J2737=1,(MIN(30,(D2737-C2737)))*(K2737/(K2737+L2737))*(O2737/(O2737+P2737)),(MAX(-30,(D2737-C2737)))*(L2737/(K2737+L2737))*(P2737/(P2737+O2737)))</f>
        <v>-1.82774674115456</v>
      </c>
      <c r="U2737" s="7" t="n">
        <v>43104</v>
      </c>
    </row>
    <row r="2738" customFormat="false" ht="15" hidden="false" customHeight="false" outlineLevel="0" collapsed="false">
      <c r="A2738" s="0" t="s">
        <v>307</v>
      </c>
      <c r="B2738" s="0" t="s">
        <v>41</v>
      </c>
      <c r="C2738" s="0" t="n">
        <v>65</v>
      </c>
      <c r="D2738" s="0" t="n">
        <v>68</v>
      </c>
      <c r="E2738" s="0" t="n">
        <v>28</v>
      </c>
      <c r="F2738" s="0" t="n">
        <v>37</v>
      </c>
      <c r="G2738" s="0" t="n">
        <v>7</v>
      </c>
      <c r="H2738" s="0" t="n">
        <v>13</v>
      </c>
      <c r="I2738" s="0" t="n">
        <v>0</v>
      </c>
      <c r="J2738" s="0" t="n">
        <v>1</v>
      </c>
      <c r="K2738" s="0" t="n">
        <f aca="false">VLOOKUP(A2738,'Team Data'!$A$1:$E$659,2,FALSE())</f>
        <v>9</v>
      </c>
      <c r="L2738" s="0" t="n">
        <f aca="false">VLOOKUP(A2738,'Team Data'!$A$1:$E$659,3,FALSE())</f>
        <v>22</v>
      </c>
      <c r="M2738" s="0" t="n">
        <f aca="false">VLOOKUP(B2738,'Team Data'!$A$1:$E$659,2,FALSE())</f>
        <v>20</v>
      </c>
      <c r="N2738" s="0" t="n">
        <f aca="false">VLOOKUP(B2738,'Team Data'!$A$1:$E$659,3,FALSE())</f>
        <v>12</v>
      </c>
      <c r="O2738" s="0" t="n">
        <f aca="false">VLOOKUP(A2738,'Team Data'!$A$1:$E$659,4,FALSE())</f>
        <v>491</v>
      </c>
      <c r="P2738" s="0" t="n">
        <f aca="false">VLOOKUP(A2738,'Team Data'!$A$1:$E$659,5,FALSE())</f>
        <v>453</v>
      </c>
      <c r="Q2738" s="0" t="n">
        <f aca="false">VLOOKUP(B2738,'Team Data'!$A$1:$E$659,4,FALSE())</f>
        <v>495</v>
      </c>
      <c r="R2738" s="0" t="n">
        <f aca="false">VLOOKUP(B2738,'Team Data'!$A$1:$E$659,5,FALSE())</f>
        <v>488</v>
      </c>
      <c r="S2738" s="0" t="n">
        <f aca="false">IF(I2738=1,(MIN(30,(C2738-D2738)))*(M2738/(M2738+N2738))*(Q2738/(Q2738+R2738)),(MAX(-30,(C2738-D2738)))*(N2738/(M2738+N2738))*(R2738/(R2738+Q2738)))</f>
        <v>-0.558494404883011</v>
      </c>
      <c r="T2738" s="0" t="n">
        <f aca="false">IF(J2738=1,(MIN(30,(D2738-C2738)))*(K2738/(K2738+L2738))*(O2738/(O2738+P2738)),(MAX(-30,(D2738-C2738)))*(L2738/(K2738+L2738))*(P2738/(P2738+O2738)))</f>
        <v>0.453013942044833</v>
      </c>
      <c r="U2738" s="7" t="n">
        <v>43104</v>
      </c>
    </row>
    <row r="2739" customFormat="false" ht="15" hidden="false" customHeight="false" outlineLevel="0" collapsed="false">
      <c r="A2739" s="0" t="s">
        <v>353</v>
      </c>
      <c r="B2739" s="0" t="s">
        <v>189</v>
      </c>
      <c r="C2739" s="0" t="n">
        <v>83</v>
      </c>
      <c r="D2739" s="0" t="n">
        <v>92</v>
      </c>
      <c r="E2739" s="0" t="n">
        <v>41</v>
      </c>
      <c r="F2739" s="0" t="n">
        <v>45</v>
      </c>
      <c r="G2739" s="0" t="n">
        <v>16</v>
      </c>
      <c r="H2739" s="0" t="n">
        <v>13</v>
      </c>
      <c r="I2739" s="0" t="n">
        <v>0</v>
      </c>
      <c r="J2739" s="0" t="n">
        <v>1</v>
      </c>
      <c r="K2739" s="0" t="n">
        <f aca="false">VLOOKUP(A2739,'Team Data'!$A$1:$E$659,2,FALSE())</f>
        <v>20</v>
      </c>
      <c r="L2739" s="0" t="n">
        <f aca="false">VLOOKUP(A2739,'Team Data'!$A$1:$E$659,3,FALSE())</f>
        <v>13</v>
      </c>
      <c r="M2739" s="0" t="n">
        <f aca="false">VLOOKUP(B2739,'Team Data'!$A$1:$E$659,2,FALSE())</f>
        <v>29</v>
      </c>
      <c r="N2739" s="0" t="n">
        <f aca="false">VLOOKUP(B2739,'Team Data'!$A$1:$E$659,3,FALSE())</f>
        <v>8</v>
      </c>
      <c r="O2739" s="0" t="n">
        <f aca="false">VLOOKUP(A2739,'Team Data'!$A$1:$E$659,4,FALSE())</f>
        <v>579</v>
      </c>
      <c r="P2739" s="0" t="n">
        <f aca="false">VLOOKUP(A2739,'Team Data'!$A$1:$E$659,5,FALSE())</f>
        <v>477</v>
      </c>
      <c r="Q2739" s="0" t="n">
        <f aca="false">VLOOKUP(B2739,'Team Data'!$A$1:$E$659,4,FALSE())</f>
        <v>706</v>
      </c>
      <c r="R2739" s="0" t="n">
        <f aca="false">VLOOKUP(B2739,'Team Data'!$A$1:$E$659,5,FALSE())</f>
        <v>511</v>
      </c>
      <c r="S2739" s="0" t="n">
        <f aca="false">IF(I2739=1,(MIN(30,(C2739-D2739)))*(M2739/(M2739+N2739))*(Q2739/(Q2739+R2739)),(MAX(-30,(C2739-D2739)))*(N2739/(M2739+N2739))*(R2739/(R2739+Q2739)))</f>
        <v>-0.817073441559884</v>
      </c>
      <c r="T2739" s="0" t="n">
        <f aca="false">IF(J2739=1,(MIN(30,(D2739-C2739)))*(K2739/(K2739+L2739))*(O2739/(O2739+P2739)),(MAX(-30,(D2739-C2739)))*(L2739/(K2739+L2739))*(P2739/(P2739+O2739)))</f>
        <v>2.99070247933884</v>
      </c>
      <c r="U2739" s="7" t="n">
        <v>43104</v>
      </c>
    </row>
    <row r="2740" customFormat="false" ht="15" hidden="false" customHeight="false" outlineLevel="0" collapsed="false">
      <c r="A2740" s="0" t="s">
        <v>319</v>
      </c>
      <c r="B2740" s="0" t="s">
        <v>259</v>
      </c>
      <c r="C2740" s="0" t="n">
        <v>82</v>
      </c>
      <c r="D2740" s="0" t="n">
        <v>76</v>
      </c>
      <c r="E2740" s="0" t="n">
        <v>34</v>
      </c>
      <c r="F2740" s="0" t="n">
        <v>30</v>
      </c>
      <c r="G2740" s="0" t="n">
        <v>21</v>
      </c>
      <c r="H2740" s="0" t="n">
        <v>23</v>
      </c>
      <c r="I2740" s="0" t="n">
        <v>1</v>
      </c>
      <c r="J2740" s="0" t="n">
        <v>0</v>
      </c>
      <c r="K2740" s="0" t="n">
        <f aca="false">VLOOKUP(A2740,'Team Data'!$A$1:$E$659,2,FALSE())</f>
        <v>20</v>
      </c>
      <c r="L2740" s="0" t="n">
        <f aca="false">VLOOKUP(A2740,'Team Data'!$A$1:$E$659,3,FALSE())</f>
        <v>13</v>
      </c>
      <c r="M2740" s="0" t="n">
        <f aca="false">VLOOKUP(B2740,'Team Data'!$A$1:$E$659,2,FALSE())</f>
        <v>4</v>
      </c>
      <c r="N2740" s="0" t="n">
        <f aca="false">VLOOKUP(B2740,'Team Data'!$A$1:$E$659,3,FALSE())</f>
        <v>26</v>
      </c>
      <c r="O2740" s="0" t="n">
        <f aca="false">VLOOKUP(A2740,'Team Data'!$A$1:$E$659,4,FALSE())</f>
        <v>561</v>
      </c>
      <c r="P2740" s="0" t="n">
        <f aca="false">VLOOKUP(A2740,'Team Data'!$A$1:$E$659,5,FALSE())</f>
        <v>525</v>
      </c>
      <c r="Q2740" s="0" t="n">
        <f aca="false">VLOOKUP(B2740,'Team Data'!$A$1:$E$659,4,FALSE())</f>
        <v>537</v>
      </c>
      <c r="R2740" s="0" t="n">
        <f aca="false">VLOOKUP(B2740,'Team Data'!$A$1:$E$659,5,FALSE())</f>
        <v>418</v>
      </c>
      <c r="S2740" s="0" t="n">
        <f aca="false">IF(I2740=1,(MIN(30,(C2740-D2740)))*(M2740/(M2740+N2740))*(Q2740/(Q2740+R2740)),(MAX(-30,(C2740-D2740)))*(N2740/(M2740+N2740))*(R2740/(R2740+Q2740)))</f>
        <v>0.449842931937173</v>
      </c>
      <c r="T2740" s="0" t="n">
        <f aca="false">IF(J2740=1,(MIN(30,(D2740-C2740)))*(K2740/(K2740+L2740))*(O2740/(O2740+P2740)),(MAX(-30,(D2740-C2740)))*(L2740/(K2740+L2740))*(P2740/(P2740+O2740)))</f>
        <v>-1.14264188849824</v>
      </c>
      <c r="U2740" s="7" t="n">
        <v>43104</v>
      </c>
    </row>
    <row r="2741" customFormat="false" ht="15" hidden="false" customHeight="false" outlineLevel="0" collapsed="false">
      <c r="A2741" s="0" t="s">
        <v>79</v>
      </c>
      <c r="B2741" s="0" t="s">
        <v>181</v>
      </c>
      <c r="C2741" s="0" t="n">
        <v>61</v>
      </c>
      <c r="D2741" s="0" t="n">
        <v>52</v>
      </c>
      <c r="E2741" s="0" t="n">
        <v>40</v>
      </c>
      <c r="F2741" s="0" t="n">
        <v>31</v>
      </c>
      <c r="G2741" s="0" t="n">
        <v>9</v>
      </c>
      <c r="H2741" s="0" t="n">
        <v>10</v>
      </c>
      <c r="I2741" s="0" t="n">
        <v>1</v>
      </c>
      <c r="J2741" s="0" t="n">
        <v>0</v>
      </c>
      <c r="K2741" s="0" t="n">
        <f aca="false">VLOOKUP(A2741,'Team Data'!$A$1:$E$659,2,FALSE())</f>
        <v>12</v>
      </c>
      <c r="L2741" s="0" t="n">
        <f aca="false">VLOOKUP(A2741,'Team Data'!$A$1:$E$659,3,FALSE())</f>
        <v>19</v>
      </c>
      <c r="M2741" s="0" t="n">
        <f aca="false">VLOOKUP(B2741,'Team Data'!$A$1:$E$659,2,FALSE())</f>
        <v>8</v>
      </c>
      <c r="N2741" s="0" t="n">
        <f aca="false">VLOOKUP(B2741,'Team Data'!$A$1:$E$659,3,FALSE())</f>
        <v>21</v>
      </c>
      <c r="O2741" s="0" t="n">
        <f aca="false">VLOOKUP(A2741,'Team Data'!$A$1:$E$659,4,FALSE())</f>
        <v>475</v>
      </c>
      <c r="P2741" s="0" t="n">
        <f aca="false">VLOOKUP(A2741,'Team Data'!$A$1:$E$659,5,FALSE())</f>
        <v>446</v>
      </c>
      <c r="Q2741" s="0" t="n">
        <f aca="false">VLOOKUP(B2741,'Team Data'!$A$1:$E$659,4,FALSE())</f>
        <v>484</v>
      </c>
      <c r="R2741" s="0" t="n">
        <f aca="false">VLOOKUP(B2741,'Team Data'!$A$1:$E$659,5,FALSE())</f>
        <v>397</v>
      </c>
      <c r="S2741" s="0" t="n">
        <f aca="false">IF(I2741=1,(MIN(30,(C2741-D2741)))*(M2741/(M2741+N2741))*(Q2741/(Q2741+R2741)),(MAX(-30,(C2741-D2741)))*(N2741/(M2741+N2741))*(R2741/(R2741+Q2741)))</f>
        <v>1.36396727856276</v>
      </c>
      <c r="T2741" s="0" t="n">
        <f aca="false">IF(J2741=1,(MIN(30,(D2741-C2741)))*(K2741/(K2741+L2741))*(O2741/(O2741+P2741)),(MAX(-30,(D2741-C2741)))*(L2741/(K2741+L2741))*(P2741/(P2741+O2741)))</f>
        <v>-2.67121992224441</v>
      </c>
      <c r="U2741" s="7" t="n">
        <v>43104</v>
      </c>
    </row>
    <row r="2742" customFormat="false" ht="15" hidden="false" customHeight="false" outlineLevel="0" collapsed="false">
      <c r="A2742" s="0" t="s">
        <v>330</v>
      </c>
      <c r="B2742" s="0" t="s">
        <v>351</v>
      </c>
      <c r="C2742" s="0" t="n">
        <v>53</v>
      </c>
      <c r="D2742" s="0" t="n">
        <v>92</v>
      </c>
      <c r="E2742" s="0" t="n">
        <v>24</v>
      </c>
      <c r="F2742" s="0" t="n">
        <v>34</v>
      </c>
      <c r="G2742" s="0" t="n">
        <v>20</v>
      </c>
      <c r="H2742" s="0" t="n">
        <v>11</v>
      </c>
      <c r="I2742" s="0" t="n">
        <v>0</v>
      </c>
      <c r="J2742" s="0" t="n">
        <v>1</v>
      </c>
      <c r="K2742" s="0" t="n">
        <f aca="false">VLOOKUP(A2742,'Team Data'!$A$1:$E$659,2,FALSE())</f>
        <v>9</v>
      </c>
      <c r="L2742" s="0" t="n">
        <f aca="false">VLOOKUP(A2742,'Team Data'!$A$1:$E$659,3,FALSE())</f>
        <v>21</v>
      </c>
      <c r="M2742" s="0" t="n">
        <f aca="false">VLOOKUP(B2742,'Team Data'!$A$1:$E$659,2,FALSE())</f>
        <v>21</v>
      </c>
      <c r="N2742" s="0" t="n">
        <f aca="false">VLOOKUP(B2742,'Team Data'!$A$1:$E$659,3,FALSE())</f>
        <v>13</v>
      </c>
      <c r="O2742" s="0" t="n">
        <f aca="false">VLOOKUP(A2742,'Team Data'!$A$1:$E$659,4,FALSE())</f>
        <v>467</v>
      </c>
      <c r="P2742" s="0" t="n">
        <f aca="false">VLOOKUP(A2742,'Team Data'!$A$1:$E$659,5,FALSE())</f>
        <v>455</v>
      </c>
      <c r="Q2742" s="0" t="n">
        <f aca="false">VLOOKUP(B2742,'Team Data'!$A$1:$E$659,4,FALSE())</f>
        <v>532</v>
      </c>
      <c r="R2742" s="0" t="n">
        <f aca="false">VLOOKUP(B2742,'Team Data'!$A$1:$E$659,5,FALSE())</f>
        <v>495</v>
      </c>
      <c r="S2742" s="0" t="n">
        <f aca="false">IF(I2742=1,(MIN(30,(C2742-D2742)))*(M2742/(M2742+N2742))*(Q2742/(Q2742+R2742)),(MAX(-30,(C2742-D2742)))*(N2742/(M2742+N2742))*(R2742/(R2742+Q2742)))</f>
        <v>-5.52866716306776</v>
      </c>
      <c r="T2742" s="0" t="n">
        <f aca="false">IF(J2742=1,(MIN(30,(D2742-C2742)))*(K2742/(K2742+L2742))*(O2742/(O2742+P2742)),(MAX(-30,(D2742-C2742)))*(L2742/(K2742+L2742))*(P2742/(P2742+O2742)))</f>
        <v>4.558568329718</v>
      </c>
      <c r="U2742" s="7" t="n">
        <v>43105</v>
      </c>
    </row>
    <row r="2743" customFormat="false" ht="15" hidden="false" customHeight="false" outlineLevel="0" collapsed="false">
      <c r="A2743" s="0" t="s">
        <v>303</v>
      </c>
      <c r="B2743" s="0" t="s">
        <v>89</v>
      </c>
      <c r="C2743" s="0" t="n">
        <v>75</v>
      </c>
      <c r="D2743" s="0" t="n">
        <v>44</v>
      </c>
      <c r="E2743" s="0" t="n">
        <v>39</v>
      </c>
      <c r="F2743" s="0" t="n">
        <v>32</v>
      </c>
      <c r="G2743" s="0" t="n">
        <v>13</v>
      </c>
      <c r="H2743" s="0" t="n">
        <v>16</v>
      </c>
      <c r="I2743" s="0" t="n">
        <v>1</v>
      </c>
      <c r="J2743" s="0" t="n">
        <v>0</v>
      </c>
      <c r="K2743" s="0" t="n">
        <f aca="false">VLOOKUP(A2743,'Team Data'!$A$1:$E$659,2,FALSE())</f>
        <v>20</v>
      </c>
      <c r="L2743" s="0" t="n">
        <f aca="false">VLOOKUP(A2743,'Team Data'!$A$1:$E$659,3,FALSE())</f>
        <v>13</v>
      </c>
      <c r="M2743" s="0" t="n">
        <f aca="false">VLOOKUP(B2743,'Team Data'!$A$1:$E$659,2,FALSE())</f>
        <v>12</v>
      </c>
      <c r="N2743" s="0" t="n">
        <f aca="false">VLOOKUP(B2743,'Team Data'!$A$1:$E$659,3,FALSE())</f>
        <v>19</v>
      </c>
      <c r="O2743" s="0" t="n">
        <f aca="false">VLOOKUP(A2743,'Team Data'!$A$1:$E$659,4,FALSE())</f>
        <v>538</v>
      </c>
      <c r="P2743" s="0" t="n">
        <f aca="false">VLOOKUP(A2743,'Team Data'!$A$1:$E$659,5,FALSE())</f>
        <v>501</v>
      </c>
      <c r="Q2743" s="0" t="n">
        <f aca="false">VLOOKUP(B2743,'Team Data'!$A$1:$E$659,4,FALSE())</f>
        <v>476</v>
      </c>
      <c r="R2743" s="0" t="n">
        <f aca="false">VLOOKUP(B2743,'Team Data'!$A$1:$E$659,5,FALSE())</f>
        <v>457</v>
      </c>
      <c r="S2743" s="0" t="n">
        <f aca="false">IF(I2743=1,(MIN(30,(C2743-D2743)))*(M2743/(M2743+N2743))*(Q2743/(Q2743+R2743)),(MAX(-30,(C2743-D2743)))*(N2743/(M2743+N2743))*(R2743/(R2743+Q2743)))</f>
        <v>5.92469660823566</v>
      </c>
      <c r="T2743" s="0" t="n">
        <f aca="false">IF(J2743=1,(MIN(30,(D2743-C2743)))*(K2743/(K2743+L2743))*(O2743/(O2743+P2743)),(MAX(-30,(D2743-C2743)))*(L2743/(K2743+L2743))*(P2743/(P2743+O2743)))</f>
        <v>-5.69866130020124</v>
      </c>
      <c r="U2743" s="7" t="n">
        <v>43105</v>
      </c>
    </row>
    <row r="2744" customFormat="false" ht="15" hidden="false" customHeight="false" outlineLevel="0" collapsed="false">
      <c r="A2744" s="0" t="s">
        <v>249</v>
      </c>
      <c r="B2744" s="0" t="s">
        <v>337</v>
      </c>
      <c r="C2744" s="0" t="n">
        <v>63</v>
      </c>
      <c r="D2744" s="0" t="n">
        <v>69</v>
      </c>
      <c r="E2744" s="0" t="n">
        <v>40</v>
      </c>
      <c r="F2744" s="0" t="n">
        <v>46</v>
      </c>
      <c r="G2744" s="0" t="n">
        <v>8</v>
      </c>
      <c r="H2744" s="0" t="n">
        <v>10</v>
      </c>
      <c r="I2744" s="0" t="n">
        <v>0</v>
      </c>
      <c r="J2744" s="0" t="n">
        <v>1</v>
      </c>
      <c r="K2744" s="0" t="n">
        <f aca="false">VLOOKUP(A2744,'Team Data'!$A$1:$E$659,2,FALSE())</f>
        <v>10</v>
      </c>
      <c r="L2744" s="0" t="n">
        <f aca="false">VLOOKUP(A2744,'Team Data'!$A$1:$E$659,3,FALSE())</f>
        <v>21</v>
      </c>
      <c r="M2744" s="0" t="n">
        <f aca="false">VLOOKUP(B2744,'Team Data'!$A$1:$E$659,2,FALSE())</f>
        <v>23</v>
      </c>
      <c r="N2744" s="0" t="n">
        <f aca="false">VLOOKUP(B2744,'Team Data'!$A$1:$E$659,3,FALSE())</f>
        <v>10</v>
      </c>
      <c r="O2744" s="0" t="n">
        <f aca="false">VLOOKUP(A2744,'Team Data'!$A$1:$E$659,4,FALSE())</f>
        <v>432</v>
      </c>
      <c r="P2744" s="0" t="n">
        <f aca="false">VLOOKUP(A2744,'Team Data'!$A$1:$E$659,5,FALSE())</f>
        <v>523</v>
      </c>
      <c r="Q2744" s="0" t="n">
        <f aca="false">VLOOKUP(B2744,'Team Data'!$A$1:$E$659,4,FALSE())</f>
        <v>458</v>
      </c>
      <c r="R2744" s="0" t="n">
        <f aca="false">VLOOKUP(B2744,'Team Data'!$A$1:$E$659,5,FALSE())</f>
        <v>534</v>
      </c>
      <c r="S2744" s="0" t="n">
        <f aca="false">IF(I2744=1,(MIN(30,(C2744-D2744)))*(M2744/(M2744+N2744))*(Q2744/(Q2744+R2744)),(MAX(-30,(C2744-D2744)))*(N2744/(M2744+N2744))*(R2744/(R2744+Q2744)))</f>
        <v>-0.978739002932551</v>
      </c>
      <c r="T2744" s="0" t="n">
        <f aca="false">IF(J2744=1,(MIN(30,(D2744-C2744)))*(K2744/(K2744+L2744))*(O2744/(O2744+P2744)),(MAX(-30,(D2744-C2744)))*(L2744/(K2744+L2744))*(P2744/(P2744+O2744)))</f>
        <v>0.875527782469178</v>
      </c>
      <c r="U2744" s="7" t="n">
        <v>43105</v>
      </c>
    </row>
    <row r="2745" customFormat="false" ht="15" hidden="false" customHeight="false" outlineLevel="0" collapsed="false">
      <c r="A2745" s="0" t="s">
        <v>47</v>
      </c>
      <c r="B2745" s="0" t="s">
        <v>86</v>
      </c>
      <c r="C2745" s="0" t="n">
        <v>77</v>
      </c>
      <c r="D2745" s="0" t="n">
        <v>81</v>
      </c>
      <c r="E2745" s="0" t="n">
        <v>41</v>
      </c>
      <c r="F2745" s="0" t="n">
        <v>29</v>
      </c>
      <c r="G2745" s="0" t="n">
        <v>22</v>
      </c>
      <c r="H2745" s="0" t="n">
        <v>7</v>
      </c>
      <c r="I2745" s="0" t="n">
        <v>0</v>
      </c>
      <c r="J2745" s="0" t="n">
        <v>1</v>
      </c>
      <c r="K2745" s="0" t="n">
        <f aca="false">VLOOKUP(A2745,'Team Data'!$A$1:$E$659,2,FALSE())</f>
        <v>14</v>
      </c>
      <c r="L2745" s="0" t="n">
        <f aca="false">VLOOKUP(A2745,'Team Data'!$A$1:$E$659,3,FALSE())</f>
        <v>18</v>
      </c>
      <c r="M2745" s="0" t="n">
        <f aca="false">VLOOKUP(B2745,'Team Data'!$A$1:$E$659,2,FALSE())</f>
        <v>13</v>
      </c>
      <c r="N2745" s="0" t="n">
        <f aca="false">VLOOKUP(B2745,'Team Data'!$A$1:$E$659,3,FALSE())</f>
        <v>18</v>
      </c>
      <c r="O2745" s="0" t="n">
        <f aca="false">VLOOKUP(A2745,'Team Data'!$A$1:$E$659,4,FALSE())</f>
        <v>456</v>
      </c>
      <c r="P2745" s="0" t="n">
        <f aca="false">VLOOKUP(A2745,'Team Data'!$A$1:$E$659,5,FALSE())</f>
        <v>570</v>
      </c>
      <c r="Q2745" s="0" t="n">
        <f aca="false">VLOOKUP(B2745,'Team Data'!$A$1:$E$659,4,FALSE())</f>
        <v>457</v>
      </c>
      <c r="R2745" s="0" t="n">
        <f aca="false">VLOOKUP(B2745,'Team Data'!$A$1:$E$659,5,FALSE())</f>
        <v>482</v>
      </c>
      <c r="S2745" s="0" t="n">
        <f aca="false">IF(I2745=1,(MIN(30,(C2745-D2745)))*(M2745/(M2745+N2745))*(Q2745/(Q2745+R2745)),(MAX(-30,(C2745-D2745)))*(N2745/(M2745+N2745))*(R2745/(R2745+Q2745)))</f>
        <v>-1.19220859527981</v>
      </c>
      <c r="T2745" s="0" t="n">
        <f aca="false">IF(J2745=1,(MIN(30,(D2745-C2745)))*(K2745/(K2745+L2745))*(O2745/(O2745+P2745)),(MAX(-30,(D2745-C2745)))*(L2745/(K2745+L2745))*(P2745/(P2745+O2745)))</f>
        <v>0.777777777777778</v>
      </c>
      <c r="U2745" s="7" t="n">
        <v>43105</v>
      </c>
    </row>
    <row r="2746" customFormat="false" ht="15" hidden="false" customHeight="false" outlineLevel="0" collapsed="false">
      <c r="A2746" s="0" t="s">
        <v>115</v>
      </c>
      <c r="B2746" s="0" t="s">
        <v>347</v>
      </c>
      <c r="C2746" s="0" t="n">
        <v>63</v>
      </c>
      <c r="D2746" s="0" t="n">
        <v>81</v>
      </c>
      <c r="E2746" s="0" t="n">
        <v>36</v>
      </c>
      <c r="F2746" s="0" t="n">
        <v>35</v>
      </c>
      <c r="G2746" s="0" t="n">
        <v>15</v>
      </c>
      <c r="H2746" s="0" t="n">
        <v>8</v>
      </c>
      <c r="I2746" s="0" t="n">
        <v>0</v>
      </c>
      <c r="J2746" s="0" t="n">
        <v>1</v>
      </c>
      <c r="K2746" s="0" t="n">
        <f aca="false">VLOOKUP(A2746,'Team Data'!$A$1:$E$659,2,FALSE())</f>
        <v>27</v>
      </c>
      <c r="L2746" s="0" t="n">
        <f aca="false">VLOOKUP(A2746,'Team Data'!$A$1:$E$659,3,FALSE())</f>
        <v>8</v>
      </c>
      <c r="M2746" s="0" t="n">
        <f aca="false">VLOOKUP(B2746,'Team Data'!$A$1:$E$659,2,FALSE())</f>
        <v>23</v>
      </c>
      <c r="N2746" s="0" t="n">
        <f aca="false">VLOOKUP(B2746,'Team Data'!$A$1:$E$659,3,FALSE())</f>
        <v>8</v>
      </c>
      <c r="O2746" s="0" t="n">
        <f aca="false">VLOOKUP(A2746,'Team Data'!$A$1:$E$659,4,FALSE())</f>
        <v>625</v>
      </c>
      <c r="P2746" s="0" t="n">
        <f aca="false">VLOOKUP(A2746,'Team Data'!$A$1:$E$659,5,FALSE())</f>
        <v>506</v>
      </c>
      <c r="Q2746" s="0" t="n">
        <f aca="false">VLOOKUP(B2746,'Team Data'!$A$1:$E$659,4,FALSE())</f>
        <v>591</v>
      </c>
      <c r="R2746" s="0" t="n">
        <f aca="false">VLOOKUP(B2746,'Team Data'!$A$1:$E$659,5,FALSE())</f>
        <v>427</v>
      </c>
      <c r="S2746" s="0" t="n">
        <f aca="false">IF(I2746=1,(MIN(30,(C2746-D2746)))*(M2746/(M2746+N2746))*(Q2746/(Q2746+R2746)),(MAX(-30,(C2746-D2746)))*(N2746/(M2746+N2746))*(R2746/(R2746+Q2746)))</f>
        <v>-1.94841244692313</v>
      </c>
      <c r="T2746" s="0" t="n">
        <f aca="false">IF(J2746=1,(MIN(30,(D2746-C2746)))*(K2746/(K2746+L2746))*(O2746/(O2746+P2746)),(MAX(-30,(D2746-C2746)))*(L2746/(K2746+L2746))*(P2746/(P2746+O2746)))</f>
        <v>7.67336112163698</v>
      </c>
      <c r="U2746" s="7" t="n">
        <v>43105</v>
      </c>
    </row>
    <row r="2747" customFormat="false" ht="15" hidden="false" customHeight="false" outlineLevel="0" collapsed="false">
      <c r="A2747" s="0" t="s">
        <v>322</v>
      </c>
      <c r="B2747" s="0" t="s">
        <v>22</v>
      </c>
      <c r="C2747" s="0" t="n">
        <v>69</v>
      </c>
      <c r="D2747" s="0" t="n">
        <v>75</v>
      </c>
      <c r="E2747" s="0" t="n">
        <v>32</v>
      </c>
      <c r="F2747" s="0" t="n">
        <v>38</v>
      </c>
      <c r="G2747" s="0" t="n">
        <v>14</v>
      </c>
      <c r="H2747" s="0" t="n">
        <v>14</v>
      </c>
      <c r="I2747" s="0" t="n">
        <v>0</v>
      </c>
      <c r="J2747" s="0" t="n">
        <v>1</v>
      </c>
      <c r="K2747" s="0" t="n">
        <f aca="false">VLOOKUP(A2747,'Team Data'!$A$1:$E$659,2,FALSE())</f>
        <v>10</v>
      </c>
      <c r="L2747" s="0" t="n">
        <f aca="false">VLOOKUP(A2747,'Team Data'!$A$1:$E$659,3,FALSE())</f>
        <v>21</v>
      </c>
      <c r="M2747" s="0" t="n">
        <f aca="false">VLOOKUP(B2747,'Team Data'!$A$1:$E$659,2,FALSE())</f>
        <v>19</v>
      </c>
      <c r="N2747" s="0" t="n">
        <f aca="false">VLOOKUP(B2747,'Team Data'!$A$1:$E$659,3,FALSE())</f>
        <v>15</v>
      </c>
      <c r="O2747" s="0" t="n">
        <f aca="false">VLOOKUP(A2747,'Team Data'!$A$1:$E$659,4,FALSE())</f>
        <v>453</v>
      </c>
      <c r="P2747" s="0" t="n">
        <f aca="false">VLOOKUP(A2747,'Team Data'!$A$1:$E$659,5,FALSE())</f>
        <v>488</v>
      </c>
      <c r="Q2747" s="0" t="n">
        <f aca="false">VLOOKUP(B2747,'Team Data'!$A$1:$E$659,4,FALSE())</f>
        <v>533</v>
      </c>
      <c r="R2747" s="0" t="n">
        <f aca="false">VLOOKUP(B2747,'Team Data'!$A$1:$E$659,5,FALSE())</f>
        <v>507</v>
      </c>
      <c r="S2747" s="0" t="n">
        <f aca="false">IF(I2747=1,(MIN(30,(C2747-D2747)))*(M2747/(M2747+N2747))*(Q2747/(Q2747+R2747)),(MAX(-30,(C2747-D2747)))*(N2747/(M2747+N2747))*(R2747/(R2747+Q2747)))</f>
        <v>-1.29044117647059</v>
      </c>
      <c r="T2747" s="0" t="n">
        <f aca="false">IF(J2747=1,(MIN(30,(D2747-C2747)))*(K2747/(K2747+L2747))*(O2747/(O2747+P2747)),(MAX(-30,(D2747-C2747)))*(L2747/(K2747+L2747))*(P2747/(P2747+O2747)))</f>
        <v>0.931747283260773</v>
      </c>
      <c r="U2747" s="7" t="n">
        <v>43105</v>
      </c>
    </row>
    <row r="2748" customFormat="false" ht="15" hidden="false" customHeight="false" outlineLevel="0" collapsed="false">
      <c r="A2748" s="0" t="s">
        <v>148</v>
      </c>
      <c r="B2748" s="0" t="s">
        <v>278</v>
      </c>
      <c r="C2748" s="0" t="n">
        <v>68</v>
      </c>
      <c r="D2748" s="0" t="n">
        <v>85</v>
      </c>
      <c r="E2748" s="0" t="n">
        <v>41</v>
      </c>
      <c r="F2748" s="0" t="n">
        <v>37</v>
      </c>
      <c r="G2748" s="0" t="n">
        <v>13</v>
      </c>
      <c r="H2748" s="0" t="n">
        <v>11</v>
      </c>
      <c r="I2748" s="0" t="n">
        <v>0</v>
      </c>
      <c r="J2748" s="0" t="n">
        <v>1</v>
      </c>
      <c r="K2748" s="0" t="n">
        <f aca="false">VLOOKUP(A2748,'Team Data'!$A$1:$E$659,2,FALSE())</f>
        <v>18</v>
      </c>
      <c r="L2748" s="0" t="n">
        <f aca="false">VLOOKUP(A2748,'Team Data'!$A$1:$E$659,3,FALSE())</f>
        <v>17</v>
      </c>
      <c r="M2748" s="0" t="n">
        <f aca="false">VLOOKUP(B2748,'Team Data'!$A$1:$E$659,2,FALSE())</f>
        <v>18</v>
      </c>
      <c r="N2748" s="0" t="n">
        <f aca="false">VLOOKUP(B2748,'Team Data'!$A$1:$E$659,3,FALSE())</f>
        <v>13</v>
      </c>
      <c r="O2748" s="0" t="n">
        <f aca="false">VLOOKUP(A2748,'Team Data'!$A$1:$E$659,4,FALSE())</f>
        <v>497</v>
      </c>
      <c r="P2748" s="0" t="n">
        <f aca="false">VLOOKUP(A2748,'Team Data'!$A$1:$E$659,5,FALSE())</f>
        <v>580</v>
      </c>
      <c r="Q2748" s="0" t="n">
        <f aca="false">VLOOKUP(B2748,'Team Data'!$A$1:$E$659,4,FALSE())</f>
        <v>452</v>
      </c>
      <c r="R2748" s="0" t="n">
        <f aca="false">VLOOKUP(B2748,'Team Data'!$A$1:$E$659,5,FALSE())</f>
        <v>498</v>
      </c>
      <c r="S2748" s="0" t="n">
        <f aca="false">IF(I2748=1,(MIN(30,(C2748-D2748)))*(M2748/(M2748+N2748))*(Q2748/(Q2748+R2748)),(MAX(-30,(C2748-D2748)))*(N2748/(M2748+N2748))*(R2748/(R2748+Q2748)))</f>
        <v>-3.73711375212224</v>
      </c>
      <c r="T2748" s="0" t="n">
        <f aca="false">IF(J2748=1,(MIN(30,(D2748-C2748)))*(K2748/(K2748+L2748))*(O2748/(O2748+P2748)),(MAX(-30,(D2748-C2748)))*(L2748/(K2748+L2748))*(P2748/(P2748+O2748)))</f>
        <v>4.03454038997214</v>
      </c>
      <c r="U2748" s="7" t="n">
        <v>43105</v>
      </c>
    </row>
    <row r="2749" customFormat="false" ht="15" hidden="false" customHeight="false" outlineLevel="0" collapsed="false">
      <c r="A2749" s="0" t="s">
        <v>215</v>
      </c>
      <c r="B2749" s="0" t="s">
        <v>127</v>
      </c>
      <c r="C2749" s="0" t="n">
        <v>92</v>
      </c>
      <c r="D2749" s="0" t="n">
        <v>81</v>
      </c>
      <c r="E2749" s="0" t="n">
        <v>38</v>
      </c>
      <c r="F2749" s="0" t="n">
        <v>40</v>
      </c>
      <c r="G2749" s="0" t="n">
        <v>9</v>
      </c>
      <c r="H2749" s="0" t="n">
        <v>11</v>
      </c>
      <c r="I2749" s="0" t="n">
        <v>1</v>
      </c>
      <c r="J2749" s="0" t="n">
        <v>0</v>
      </c>
      <c r="K2749" s="0" t="n">
        <f aca="false">VLOOKUP(A2749,'Team Data'!$A$1:$E$659,2,FALSE())</f>
        <v>25</v>
      </c>
      <c r="L2749" s="0" t="n">
        <f aca="false">VLOOKUP(A2749,'Team Data'!$A$1:$E$659,3,FALSE())</f>
        <v>9</v>
      </c>
      <c r="M2749" s="0" t="n">
        <f aca="false">VLOOKUP(B2749,'Team Data'!$A$1:$E$659,2,FALSE())</f>
        <v>14</v>
      </c>
      <c r="N2749" s="0" t="n">
        <f aca="false">VLOOKUP(B2749,'Team Data'!$A$1:$E$659,3,FALSE())</f>
        <v>19</v>
      </c>
      <c r="O2749" s="0" t="n">
        <f aca="false">VLOOKUP(A2749,'Team Data'!$A$1:$E$659,4,FALSE())</f>
        <v>711</v>
      </c>
      <c r="P2749" s="0" t="n">
        <f aca="false">VLOOKUP(A2749,'Team Data'!$A$1:$E$659,5,FALSE())</f>
        <v>455</v>
      </c>
      <c r="Q2749" s="0" t="n">
        <f aca="false">VLOOKUP(B2749,'Team Data'!$A$1:$E$659,4,FALSE())</f>
        <v>641</v>
      </c>
      <c r="R2749" s="0" t="n">
        <f aca="false">VLOOKUP(B2749,'Team Data'!$A$1:$E$659,5,FALSE())</f>
        <v>461</v>
      </c>
      <c r="S2749" s="0" t="n">
        <f aca="false">IF(I2749=1,(MIN(30,(C2749-D2749)))*(M2749/(M2749+N2749))*(Q2749/(Q2749+R2749)),(MAX(-30,(C2749-D2749)))*(N2749/(M2749+N2749))*(R2749/(R2749+Q2749)))</f>
        <v>2.71445856019359</v>
      </c>
      <c r="T2749" s="0" t="n">
        <f aca="false">IF(J2749=1,(MIN(30,(D2749-C2749)))*(K2749/(K2749+L2749))*(O2749/(O2749+P2749)),(MAX(-30,(D2749-C2749)))*(L2749/(K2749+L2749))*(P2749/(P2749+O2749)))</f>
        <v>-1.13623751387347</v>
      </c>
      <c r="U2749" s="7" t="n">
        <v>43105</v>
      </c>
    </row>
    <row r="2750" customFormat="false" ht="15" hidden="false" customHeight="false" outlineLevel="0" collapsed="false">
      <c r="A2750" s="0" t="s">
        <v>171</v>
      </c>
      <c r="B2750" s="0" t="s">
        <v>91</v>
      </c>
      <c r="C2750" s="0" t="n">
        <v>71</v>
      </c>
      <c r="D2750" s="0" t="n">
        <v>66</v>
      </c>
      <c r="E2750" s="0" t="n">
        <v>38</v>
      </c>
      <c r="F2750" s="0" t="n">
        <v>42</v>
      </c>
      <c r="G2750" s="0" t="n">
        <v>13</v>
      </c>
      <c r="H2750" s="0" t="n">
        <v>17</v>
      </c>
      <c r="I2750" s="0" t="n">
        <v>1</v>
      </c>
      <c r="J2750" s="0" t="n">
        <v>0</v>
      </c>
      <c r="K2750" s="0" t="n">
        <f aca="false">VLOOKUP(A2750,'Team Data'!$A$1:$E$659,2,FALSE())</f>
        <v>25</v>
      </c>
      <c r="L2750" s="0" t="n">
        <f aca="false">VLOOKUP(A2750,'Team Data'!$A$1:$E$659,3,FALSE())</f>
        <v>8</v>
      </c>
      <c r="M2750" s="0" t="n">
        <f aca="false">VLOOKUP(B2750,'Team Data'!$A$1:$E$659,2,FALSE())</f>
        <v>14</v>
      </c>
      <c r="N2750" s="0" t="n">
        <f aca="false">VLOOKUP(B2750,'Team Data'!$A$1:$E$659,3,FALSE())</f>
        <v>18</v>
      </c>
      <c r="O2750" s="0" t="n">
        <f aca="false">VLOOKUP(A2750,'Team Data'!$A$1:$E$659,4,FALSE())</f>
        <v>610</v>
      </c>
      <c r="P2750" s="0" t="n">
        <f aca="false">VLOOKUP(A2750,'Team Data'!$A$1:$E$659,5,FALSE())</f>
        <v>461</v>
      </c>
      <c r="Q2750" s="0" t="n">
        <f aca="false">VLOOKUP(B2750,'Team Data'!$A$1:$E$659,4,FALSE())</f>
        <v>467</v>
      </c>
      <c r="R2750" s="0" t="n">
        <f aca="false">VLOOKUP(B2750,'Team Data'!$A$1:$E$659,5,FALSE())</f>
        <v>496</v>
      </c>
      <c r="S2750" s="0" t="n">
        <f aca="false">IF(I2750=1,(MIN(30,(C2750-D2750)))*(M2750/(M2750+N2750))*(Q2750/(Q2750+R2750)),(MAX(-30,(C2750-D2750)))*(N2750/(M2750+N2750))*(R2750/(R2750+Q2750)))</f>
        <v>1.06081256490135</v>
      </c>
      <c r="T2750" s="0" t="n">
        <f aca="false">IF(J2750=1,(MIN(30,(D2750-C2750)))*(K2750/(K2750+L2750))*(O2750/(O2750+P2750)),(MAX(-30,(D2750-C2750)))*(L2750/(K2750+L2750))*(P2750/(P2750+O2750)))</f>
        <v>-0.521744051155816</v>
      </c>
      <c r="U2750" s="7" t="n">
        <v>43105</v>
      </c>
    </row>
    <row r="2751" customFormat="false" ht="15" hidden="false" customHeight="false" outlineLevel="0" collapsed="false">
      <c r="A2751" s="0" t="s">
        <v>312</v>
      </c>
      <c r="B2751" s="0" t="s">
        <v>118</v>
      </c>
      <c r="C2751" s="0" t="n">
        <v>70</v>
      </c>
      <c r="D2751" s="0" t="n">
        <v>65</v>
      </c>
      <c r="E2751" s="0" t="n">
        <v>31</v>
      </c>
      <c r="F2751" s="0" t="n">
        <v>32</v>
      </c>
      <c r="G2751" s="0" t="n">
        <v>17</v>
      </c>
      <c r="H2751" s="0" t="n">
        <v>14</v>
      </c>
      <c r="I2751" s="0" t="n">
        <v>1</v>
      </c>
      <c r="J2751" s="0" t="n">
        <v>0</v>
      </c>
      <c r="K2751" s="0" t="n">
        <f aca="false">VLOOKUP(A2751,'Team Data'!$A$1:$E$659,2,FALSE())</f>
        <v>20</v>
      </c>
      <c r="L2751" s="0" t="n">
        <f aca="false">VLOOKUP(A2751,'Team Data'!$A$1:$E$659,3,FALSE())</f>
        <v>16</v>
      </c>
      <c r="M2751" s="0" t="n">
        <f aca="false">VLOOKUP(B2751,'Team Data'!$A$1:$E$659,2,FALSE())</f>
        <v>11</v>
      </c>
      <c r="N2751" s="0" t="n">
        <f aca="false">VLOOKUP(B2751,'Team Data'!$A$1:$E$659,3,FALSE())</f>
        <v>19</v>
      </c>
      <c r="O2751" s="0" t="n">
        <f aca="false">VLOOKUP(A2751,'Team Data'!$A$1:$E$659,4,FALSE())</f>
        <v>545</v>
      </c>
      <c r="P2751" s="0" t="n">
        <f aca="false">VLOOKUP(A2751,'Team Data'!$A$1:$E$659,5,FALSE())</f>
        <v>579</v>
      </c>
      <c r="Q2751" s="0" t="n">
        <f aca="false">VLOOKUP(B2751,'Team Data'!$A$1:$E$659,4,FALSE())</f>
        <v>459</v>
      </c>
      <c r="R2751" s="0" t="n">
        <f aca="false">VLOOKUP(B2751,'Team Data'!$A$1:$E$659,5,FALSE())</f>
        <v>467</v>
      </c>
      <c r="S2751" s="0" t="n">
        <f aca="false">IF(I2751=1,(MIN(30,(C2751-D2751)))*(M2751/(M2751+N2751))*(Q2751/(Q2751+R2751)),(MAX(-30,(C2751-D2751)))*(N2751/(M2751+N2751))*(R2751/(R2751+Q2751)))</f>
        <v>0.908747300215983</v>
      </c>
      <c r="T2751" s="0" t="n">
        <f aca="false">IF(J2751=1,(MIN(30,(D2751-C2751)))*(K2751/(K2751+L2751))*(O2751/(O2751+P2751)),(MAX(-30,(D2751-C2751)))*(L2751/(K2751+L2751))*(P2751/(P2751+O2751)))</f>
        <v>-1.14472123368921</v>
      </c>
      <c r="U2751" s="7" t="n">
        <v>43105</v>
      </c>
    </row>
    <row r="2752" customFormat="false" ht="15" hidden="false" customHeight="false" outlineLevel="0" collapsed="false">
      <c r="A2752" s="0" t="s">
        <v>107</v>
      </c>
      <c r="B2752" s="0" t="s">
        <v>56</v>
      </c>
      <c r="C2752" s="0" t="n">
        <v>79</v>
      </c>
      <c r="D2752" s="0" t="n">
        <v>80</v>
      </c>
      <c r="E2752" s="0" t="n">
        <v>41</v>
      </c>
      <c r="F2752" s="0" t="n">
        <v>37</v>
      </c>
      <c r="G2752" s="0" t="n">
        <v>16</v>
      </c>
      <c r="H2752" s="0" t="n">
        <v>6</v>
      </c>
      <c r="I2752" s="0" t="n">
        <v>0</v>
      </c>
      <c r="J2752" s="0" t="n">
        <v>1</v>
      </c>
      <c r="K2752" s="0" t="n">
        <f aca="false">VLOOKUP(A2752,'Team Data'!$A$1:$E$659,2,FALSE())</f>
        <v>13</v>
      </c>
      <c r="L2752" s="0" t="n">
        <f aca="false">VLOOKUP(A2752,'Team Data'!$A$1:$E$659,3,FALSE())</f>
        <v>20</v>
      </c>
      <c r="M2752" s="0" t="n">
        <f aca="false">VLOOKUP(B2752,'Team Data'!$A$1:$E$659,2,FALSE())</f>
        <v>12</v>
      </c>
      <c r="N2752" s="0" t="n">
        <f aca="false">VLOOKUP(B2752,'Team Data'!$A$1:$E$659,3,FALSE())</f>
        <v>23</v>
      </c>
      <c r="O2752" s="0" t="n">
        <f aca="false">VLOOKUP(A2752,'Team Data'!$A$1:$E$659,4,FALSE())</f>
        <v>474</v>
      </c>
      <c r="P2752" s="0" t="n">
        <f aca="false">VLOOKUP(A2752,'Team Data'!$A$1:$E$659,5,FALSE())</f>
        <v>521</v>
      </c>
      <c r="Q2752" s="0" t="n">
        <f aca="false">VLOOKUP(B2752,'Team Data'!$A$1:$E$659,4,FALSE())</f>
        <v>562</v>
      </c>
      <c r="R2752" s="0" t="n">
        <f aca="false">VLOOKUP(B2752,'Team Data'!$A$1:$E$659,5,FALSE())</f>
        <v>557</v>
      </c>
      <c r="S2752" s="0" t="n">
        <f aca="false">IF(I2752=1,(MIN(30,(C2752-D2752)))*(M2752/(M2752+N2752))*(Q2752/(Q2752+R2752)),(MAX(-30,(C2752-D2752)))*(N2752/(M2752+N2752))*(R2752/(R2752+Q2752)))</f>
        <v>-0.327103280990681</v>
      </c>
      <c r="T2752" s="0" t="n">
        <f aca="false">IF(J2752=1,(MIN(30,(D2752-C2752)))*(K2752/(K2752+L2752))*(O2752/(O2752+P2752)),(MAX(-30,(D2752-C2752)))*(L2752/(K2752+L2752))*(P2752/(P2752+O2752)))</f>
        <v>0.187665600730927</v>
      </c>
      <c r="U2752" s="7" t="n">
        <v>43105</v>
      </c>
    </row>
    <row r="2753" customFormat="false" ht="15" hidden="false" customHeight="false" outlineLevel="0" collapsed="false">
      <c r="A2753" s="0" t="s">
        <v>333</v>
      </c>
      <c r="B2753" s="0" t="s">
        <v>315</v>
      </c>
      <c r="C2753" s="0" t="n">
        <v>88</v>
      </c>
      <c r="D2753" s="0" t="n">
        <v>77</v>
      </c>
      <c r="E2753" s="0" t="n">
        <v>33</v>
      </c>
      <c r="F2753" s="0" t="n">
        <v>20</v>
      </c>
      <c r="G2753" s="0" t="n">
        <v>13</v>
      </c>
      <c r="H2753" s="0" t="n">
        <v>8</v>
      </c>
      <c r="I2753" s="0" t="n">
        <v>1</v>
      </c>
      <c r="J2753" s="0" t="n">
        <v>0</v>
      </c>
      <c r="K2753" s="0" t="n">
        <f aca="false">VLOOKUP(A2753,'Team Data'!$A$1:$E$659,2,FALSE())</f>
        <v>27</v>
      </c>
      <c r="L2753" s="0" t="n">
        <f aca="false">VLOOKUP(A2753,'Team Data'!$A$1:$E$659,3,FALSE())</f>
        <v>8</v>
      </c>
      <c r="M2753" s="0" t="n">
        <f aca="false">VLOOKUP(B2753,'Team Data'!$A$1:$E$659,2,FALSE())</f>
        <v>12</v>
      </c>
      <c r="N2753" s="0" t="n">
        <f aca="false">VLOOKUP(B2753,'Team Data'!$A$1:$E$659,3,FALSE())</f>
        <v>18</v>
      </c>
      <c r="O2753" s="0" t="n">
        <f aca="false">VLOOKUP(A2753,'Team Data'!$A$1:$E$659,4,FALSE())</f>
        <v>551</v>
      </c>
      <c r="P2753" s="0" t="n">
        <f aca="false">VLOOKUP(A2753,'Team Data'!$A$1:$E$659,5,FALSE())</f>
        <v>544</v>
      </c>
      <c r="Q2753" s="0" t="n">
        <f aca="false">VLOOKUP(B2753,'Team Data'!$A$1:$E$659,4,FALSE())</f>
        <v>451</v>
      </c>
      <c r="R2753" s="0" t="n">
        <f aca="false">VLOOKUP(B2753,'Team Data'!$A$1:$E$659,5,FALSE())</f>
        <v>479</v>
      </c>
      <c r="S2753" s="0" t="n">
        <f aca="false">IF(I2753=1,(MIN(30,(C2753-D2753)))*(M2753/(M2753+N2753))*(Q2753/(Q2753+R2753)),(MAX(-30,(C2753-D2753)))*(N2753/(M2753+N2753))*(R2753/(R2753+Q2753)))</f>
        <v>2.13376344086022</v>
      </c>
      <c r="T2753" s="0" t="n">
        <f aca="false">IF(J2753=1,(MIN(30,(D2753-C2753)))*(K2753/(K2753+L2753))*(O2753/(O2753+P2753)),(MAX(-30,(D2753-C2753)))*(L2753/(K2753+L2753))*(P2753/(P2753+O2753)))</f>
        <v>-1.24910632746249</v>
      </c>
      <c r="U2753" s="7" t="n">
        <v>43105</v>
      </c>
    </row>
    <row r="2754" customFormat="false" ht="15" hidden="false" customHeight="false" outlineLevel="0" collapsed="false">
      <c r="A2754" s="0" t="s">
        <v>279</v>
      </c>
      <c r="B2754" s="0" t="s">
        <v>243</v>
      </c>
      <c r="C2754" s="0" t="n">
        <v>79</v>
      </c>
      <c r="D2754" s="0" t="n">
        <v>80</v>
      </c>
      <c r="E2754" s="0" t="n">
        <v>37</v>
      </c>
      <c r="F2754" s="0" t="n">
        <v>49</v>
      </c>
      <c r="G2754" s="0" t="n">
        <v>17</v>
      </c>
      <c r="H2754" s="0" t="n">
        <v>16</v>
      </c>
      <c r="I2754" s="0" t="n">
        <v>0</v>
      </c>
      <c r="J2754" s="0" t="n">
        <v>1</v>
      </c>
      <c r="K2754" s="0" t="n">
        <f aca="false">VLOOKUP(A2754,'Team Data'!$A$1:$E$659,2,FALSE())</f>
        <v>13</v>
      </c>
      <c r="L2754" s="0" t="n">
        <f aca="false">VLOOKUP(A2754,'Team Data'!$A$1:$E$659,3,FALSE())</f>
        <v>18</v>
      </c>
      <c r="M2754" s="0" t="n">
        <f aca="false">VLOOKUP(B2754,'Team Data'!$A$1:$E$659,2,FALSE())</f>
        <v>16</v>
      </c>
      <c r="N2754" s="0" t="n">
        <f aca="false">VLOOKUP(B2754,'Team Data'!$A$1:$E$659,3,FALSE())</f>
        <v>17</v>
      </c>
      <c r="O2754" s="0" t="n">
        <f aca="false">VLOOKUP(A2754,'Team Data'!$A$1:$E$659,4,FALSE())</f>
        <v>437</v>
      </c>
      <c r="P2754" s="0" t="n">
        <f aca="false">VLOOKUP(A2754,'Team Data'!$A$1:$E$659,5,FALSE())</f>
        <v>490</v>
      </c>
      <c r="Q2754" s="0" t="n">
        <f aca="false">VLOOKUP(B2754,'Team Data'!$A$1:$E$659,4,FALSE())</f>
        <v>525</v>
      </c>
      <c r="R2754" s="0" t="n">
        <f aca="false">VLOOKUP(B2754,'Team Data'!$A$1:$E$659,5,FALSE())</f>
        <v>540</v>
      </c>
      <c r="S2754" s="0" t="n">
        <f aca="false">IF(I2754=1,(MIN(30,(C2754-D2754)))*(M2754/(M2754+N2754))*(Q2754/(Q2754+R2754)),(MAX(-30,(C2754-D2754)))*(N2754/(M2754+N2754))*(R2754/(R2754+Q2754)))</f>
        <v>-0.261203585147247</v>
      </c>
      <c r="T2754" s="0" t="n">
        <f aca="false">IF(J2754=1,(MIN(30,(D2754-C2754)))*(K2754/(K2754+L2754))*(O2754/(O2754+P2754)),(MAX(-30,(D2754-C2754)))*(L2754/(K2754+L2754))*(P2754/(P2754+O2754)))</f>
        <v>0.197689389985037</v>
      </c>
      <c r="U2754" s="7" t="n">
        <v>43105</v>
      </c>
    </row>
    <row r="2755" customFormat="false" ht="15" hidden="false" customHeight="false" outlineLevel="0" collapsed="false">
      <c r="A2755" s="0" t="s">
        <v>35</v>
      </c>
      <c r="B2755" s="0" t="s">
        <v>183</v>
      </c>
      <c r="C2755" s="0" t="n">
        <v>80</v>
      </c>
      <c r="D2755" s="0" t="n">
        <v>96</v>
      </c>
      <c r="E2755" s="0" t="n">
        <v>35</v>
      </c>
      <c r="F2755" s="0" t="n">
        <v>29</v>
      </c>
      <c r="G2755" s="0" t="n">
        <v>17</v>
      </c>
      <c r="H2755" s="0" t="n">
        <v>10</v>
      </c>
      <c r="I2755" s="0" t="n">
        <v>0</v>
      </c>
      <c r="J2755" s="0" t="n">
        <v>1</v>
      </c>
      <c r="K2755" s="0" t="n">
        <f aca="false">VLOOKUP(A2755,'Team Data'!$A$1:$E$659,2,FALSE())</f>
        <v>3</v>
      </c>
      <c r="L2755" s="0" t="n">
        <f aca="false">VLOOKUP(A2755,'Team Data'!$A$1:$E$659,3,FALSE())</f>
        <v>28</v>
      </c>
      <c r="M2755" s="0" t="n">
        <f aca="false">VLOOKUP(B2755,'Team Data'!$A$1:$E$659,2,FALSE())</f>
        <v>18</v>
      </c>
      <c r="N2755" s="0" t="n">
        <f aca="false">VLOOKUP(B2755,'Team Data'!$A$1:$E$659,3,FALSE())</f>
        <v>13</v>
      </c>
      <c r="O2755" s="0" t="n">
        <f aca="false">VLOOKUP(A2755,'Team Data'!$A$1:$E$659,4,FALSE())</f>
        <v>496</v>
      </c>
      <c r="P2755" s="0" t="n">
        <f aca="false">VLOOKUP(A2755,'Team Data'!$A$1:$E$659,5,FALSE())</f>
        <v>495</v>
      </c>
      <c r="Q2755" s="0" t="n">
        <f aca="false">VLOOKUP(B2755,'Team Data'!$A$1:$E$659,4,FALSE())</f>
        <v>392</v>
      </c>
      <c r="R2755" s="0" t="n">
        <f aca="false">VLOOKUP(B2755,'Team Data'!$A$1:$E$659,5,FALSE())</f>
        <v>532</v>
      </c>
      <c r="S2755" s="0" t="n">
        <f aca="false">IF(I2755=1,(MIN(30,(C2755-D2755)))*(M2755/(M2755+N2755))*(Q2755/(Q2755+R2755)),(MAX(-30,(C2755-D2755)))*(N2755/(M2755+N2755))*(R2755/(R2755+Q2755)))</f>
        <v>-3.86314760508309</v>
      </c>
      <c r="T2755" s="0" t="n">
        <f aca="false">IF(J2755=1,(MIN(30,(D2755-C2755)))*(K2755/(K2755+L2755))*(O2755/(O2755+P2755)),(MAX(-30,(D2755-C2755)))*(L2755/(K2755+L2755))*(P2755/(P2755+O2755)))</f>
        <v>0.774974772956609</v>
      </c>
      <c r="U2755" s="7" t="n">
        <v>43105</v>
      </c>
    </row>
    <row r="2756" customFormat="false" ht="15" hidden="false" customHeight="false" outlineLevel="0" collapsed="false">
      <c r="A2756" s="0" t="s">
        <v>146</v>
      </c>
      <c r="B2756" s="0" t="s">
        <v>102</v>
      </c>
      <c r="C2756" s="0" t="n">
        <v>64</v>
      </c>
      <c r="D2756" s="0" t="n">
        <v>73</v>
      </c>
      <c r="E2756" s="0" t="n">
        <v>32</v>
      </c>
      <c r="F2756" s="0" t="n">
        <v>36</v>
      </c>
      <c r="G2756" s="0" t="n">
        <v>16</v>
      </c>
      <c r="H2756" s="0" t="n">
        <v>17</v>
      </c>
      <c r="I2756" s="0" t="n">
        <v>0</v>
      </c>
      <c r="J2756" s="0" t="n">
        <v>1</v>
      </c>
      <c r="K2756" s="0" t="n">
        <f aca="false">VLOOKUP(A2756,'Team Data'!$A$1:$E$659,2,FALSE())</f>
        <v>7</v>
      </c>
      <c r="L2756" s="0" t="n">
        <f aca="false">VLOOKUP(A2756,'Team Data'!$A$1:$E$659,3,FALSE())</f>
        <v>25</v>
      </c>
      <c r="M2756" s="0" t="n">
        <f aca="false">VLOOKUP(B2756,'Team Data'!$A$1:$E$659,2,FALSE())</f>
        <v>24</v>
      </c>
      <c r="N2756" s="0" t="n">
        <f aca="false">VLOOKUP(B2756,'Team Data'!$A$1:$E$659,3,FALSE())</f>
        <v>11</v>
      </c>
      <c r="O2756" s="0" t="n">
        <f aca="false">VLOOKUP(A2756,'Team Data'!$A$1:$E$659,4,FALSE())</f>
        <v>544</v>
      </c>
      <c r="P2756" s="0" t="n">
        <f aca="false">VLOOKUP(A2756,'Team Data'!$A$1:$E$659,5,FALSE())</f>
        <v>461</v>
      </c>
      <c r="Q2756" s="0" t="n">
        <f aca="false">VLOOKUP(B2756,'Team Data'!$A$1:$E$659,4,FALSE())</f>
        <v>527</v>
      </c>
      <c r="R2756" s="0" t="n">
        <f aca="false">VLOOKUP(B2756,'Team Data'!$A$1:$E$659,5,FALSE())</f>
        <v>561</v>
      </c>
      <c r="S2756" s="0" t="n">
        <f aca="false">IF(I2756=1,(MIN(30,(C2756-D2756)))*(M2756/(M2756+N2756))*(Q2756/(Q2756+R2756)),(MAX(-30,(C2756-D2756)))*(N2756/(M2756+N2756))*(R2756/(R2756+Q2756)))</f>
        <v>-1.45848214285714</v>
      </c>
      <c r="T2756" s="0" t="n">
        <f aca="false">IF(J2756=1,(MIN(30,(D2756-C2756)))*(K2756/(K2756+L2756))*(O2756/(O2756+P2756)),(MAX(-30,(D2756-C2756)))*(L2756/(K2756+L2756))*(P2756/(P2756+O2756)))</f>
        <v>1.06567164179104</v>
      </c>
      <c r="U2756" s="7" t="n">
        <v>43105</v>
      </c>
    </row>
    <row r="2757" customFormat="false" ht="15" hidden="false" customHeight="false" outlineLevel="0" collapsed="false">
      <c r="A2757" s="0" t="s">
        <v>325</v>
      </c>
      <c r="B2757" s="0" t="s">
        <v>151</v>
      </c>
      <c r="C2757" s="0" t="n">
        <v>78</v>
      </c>
      <c r="D2757" s="0" t="n">
        <v>76</v>
      </c>
      <c r="E2757" s="0" t="n">
        <v>44</v>
      </c>
      <c r="F2757" s="0" t="n">
        <v>34</v>
      </c>
      <c r="G2757" s="0" t="n">
        <v>8</v>
      </c>
      <c r="H2757" s="0" t="n">
        <v>8</v>
      </c>
      <c r="I2757" s="0" t="n">
        <v>1</v>
      </c>
      <c r="J2757" s="0" t="n">
        <v>0</v>
      </c>
      <c r="K2757" s="0" t="n">
        <f aca="false">VLOOKUP(A2757,'Team Data'!$A$1:$E$659,2,FALSE())</f>
        <v>20</v>
      </c>
      <c r="L2757" s="0" t="n">
        <f aca="false">VLOOKUP(A2757,'Team Data'!$A$1:$E$659,3,FALSE())</f>
        <v>15</v>
      </c>
      <c r="M2757" s="0" t="n">
        <f aca="false">VLOOKUP(B2757,'Team Data'!$A$1:$E$659,2,FALSE())</f>
        <v>17</v>
      </c>
      <c r="N2757" s="0" t="n">
        <f aca="false">VLOOKUP(B2757,'Team Data'!$A$1:$E$659,3,FALSE())</f>
        <v>16</v>
      </c>
      <c r="O2757" s="0" t="n">
        <f aca="false">VLOOKUP(A2757,'Team Data'!$A$1:$E$659,4,FALSE())</f>
        <v>530</v>
      </c>
      <c r="P2757" s="0" t="n">
        <f aca="false">VLOOKUP(A2757,'Team Data'!$A$1:$E$659,5,FALSE())</f>
        <v>524</v>
      </c>
      <c r="Q2757" s="0" t="n">
        <f aca="false">VLOOKUP(B2757,'Team Data'!$A$1:$E$659,4,FALSE())</f>
        <v>557</v>
      </c>
      <c r="R2757" s="0" t="n">
        <f aca="false">VLOOKUP(B2757,'Team Data'!$A$1:$E$659,5,FALSE())</f>
        <v>476</v>
      </c>
      <c r="S2757" s="0" t="n">
        <f aca="false">IF(I2757=1,(MIN(30,(C2757-D2757)))*(M2757/(M2757+N2757))*(Q2757/(Q2757+R2757)),(MAX(-30,(C2757-D2757)))*(N2757/(M2757+N2757))*(R2757/(R2757+Q2757)))</f>
        <v>0.555545777230192</v>
      </c>
      <c r="T2757" s="0" t="n">
        <f aca="false">IF(J2757=1,(MIN(30,(D2757-C2757)))*(K2757/(K2757+L2757))*(O2757/(O2757+P2757)),(MAX(-30,(D2757-C2757)))*(L2757/(K2757+L2757))*(P2757/(P2757+O2757)))</f>
        <v>-0.426131743019789</v>
      </c>
      <c r="U2757" s="7" t="n">
        <v>43105</v>
      </c>
    </row>
    <row r="2758" customFormat="false" ht="15" hidden="false" customHeight="false" outlineLevel="0" collapsed="false">
      <c r="A2758" s="0" t="s">
        <v>343</v>
      </c>
      <c r="B2758" s="0" t="s">
        <v>52</v>
      </c>
      <c r="C2758" s="0" t="n">
        <v>75</v>
      </c>
      <c r="D2758" s="0" t="n">
        <v>63</v>
      </c>
      <c r="E2758" s="0" t="n">
        <v>43</v>
      </c>
      <c r="F2758" s="0" t="n">
        <v>24</v>
      </c>
      <c r="G2758" s="0" t="n">
        <v>16</v>
      </c>
      <c r="H2758" s="0" t="n">
        <v>15</v>
      </c>
      <c r="I2758" s="0" t="n">
        <v>1</v>
      </c>
      <c r="J2758" s="0" t="n">
        <v>0</v>
      </c>
      <c r="K2758" s="0" t="n">
        <f aca="false">VLOOKUP(A2758,'Team Data'!$A$1:$E$659,2,FALSE())</f>
        <v>13</v>
      </c>
      <c r="L2758" s="0" t="n">
        <f aca="false">VLOOKUP(A2758,'Team Data'!$A$1:$E$659,3,FALSE())</f>
        <v>19</v>
      </c>
      <c r="M2758" s="0" t="n">
        <f aca="false">VLOOKUP(B2758,'Team Data'!$A$1:$E$659,2,FALSE())</f>
        <v>10</v>
      </c>
      <c r="N2758" s="0" t="n">
        <f aca="false">VLOOKUP(B2758,'Team Data'!$A$1:$E$659,3,FALSE())</f>
        <v>23</v>
      </c>
      <c r="O2758" s="0" t="n">
        <f aca="false">VLOOKUP(A2758,'Team Data'!$A$1:$E$659,4,FALSE())</f>
        <v>540</v>
      </c>
      <c r="P2758" s="0" t="n">
        <f aca="false">VLOOKUP(A2758,'Team Data'!$A$1:$E$659,5,FALSE())</f>
        <v>453</v>
      </c>
      <c r="Q2758" s="0" t="n">
        <f aca="false">VLOOKUP(B2758,'Team Data'!$A$1:$E$659,4,FALSE())</f>
        <v>543</v>
      </c>
      <c r="R2758" s="0" t="n">
        <f aca="false">VLOOKUP(B2758,'Team Data'!$A$1:$E$659,5,FALSE())</f>
        <v>482</v>
      </c>
      <c r="S2758" s="0" t="n">
        <f aca="false">IF(I2758=1,(MIN(30,(C2758-D2758)))*(M2758/(M2758+N2758))*(Q2758/(Q2758+R2758)),(MAX(-30,(C2758-D2758)))*(N2758/(M2758+N2758))*(R2758/(R2758+Q2758)))</f>
        <v>1.92638580931264</v>
      </c>
      <c r="T2758" s="0" t="n">
        <f aca="false">IF(J2758=1,(MIN(30,(D2758-C2758)))*(K2758/(K2758+L2758))*(O2758/(O2758+P2758)),(MAX(-30,(D2758-C2758)))*(L2758/(K2758+L2758))*(P2758/(P2758+O2758)))</f>
        <v>-3.25037764350453</v>
      </c>
      <c r="U2758" s="7" t="n">
        <v>43105</v>
      </c>
    </row>
    <row r="2759" customFormat="false" ht="15" hidden="false" customHeight="false" outlineLevel="0" collapsed="false">
      <c r="A2759" s="0" t="s">
        <v>297</v>
      </c>
      <c r="B2759" s="0" t="s">
        <v>95</v>
      </c>
      <c r="C2759" s="0" t="n">
        <v>67</v>
      </c>
      <c r="D2759" s="0" t="n">
        <v>107</v>
      </c>
      <c r="E2759" s="0" t="n">
        <v>36</v>
      </c>
      <c r="F2759" s="0" t="n">
        <v>45</v>
      </c>
      <c r="G2759" s="0" t="n">
        <v>18</v>
      </c>
      <c r="H2759" s="0" t="n">
        <v>17</v>
      </c>
      <c r="I2759" s="0" t="n">
        <v>0</v>
      </c>
      <c r="J2759" s="0" t="n">
        <v>1</v>
      </c>
      <c r="K2759" s="0" t="n">
        <f aca="false">VLOOKUP(A2759,'Team Data'!$A$1:$E$659,2,FALSE())</f>
        <v>11</v>
      </c>
      <c r="L2759" s="0" t="n">
        <f aca="false">VLOOKUP(A2759,'Team Data'!$A$1:$E$659,3,FALSE())</f>
        <v>21</v>
      </c>
      <c r="M2759" s="0" t="n">
        <f aca="false">VLOOKUP(B2759,'Team Data'!$A$1:$E$659,2,FALSE())</f>
        <v>23</v>
      </c>
      <c r="N2759" s="0" t="n">
        <f aca="false">VLOOKUP(B2759,'Team Data'!$A$1:$E$659,3,FALSE())</f>
        <v>9</v>
      </c>
      <c r="O2759" s="0" t="n">
        <f aca="false">VLOOKUP(A2759,'Team Data'!$A$1:$E$659,4,FALSE())</f>
        <v>511</v>
      </c>
      <c r="P2759" s="0" t="n">
        <f aca="false">VLOOKUP(A2759,'Team Data'!$A$1:$E$659,5,FALSE())</f>
        <v>448</v>
      </c>
      <c r="Q2759" s="0" t="n">
        <f aca="false">VLOOKUP(B2759,'Team Data'!$A$1:$E$659,4,FALSE())</f>
        <v>502</v>
      </c>
      <c r="R2759" s="0" t="n">
        <f aca="false">VLOOKUP(B2759,'Team Data'!$A$1:$E$659,5,FALSE())</f>
        <v>485</v>
      </c>
      <c r="S2759" s="0" t="n">
        <f aca="false">IF(I2759=1,(MIN(30,(C2759-D2759)))*(M2759/(M2759+N2759))*(Q2759/(Q2759+R2759)),(MAX(-30,(C2759-D2759)))*(N2759/(M2759+N2759))*(R2759/(R2759+Q2759)))</f>
        <v>-4.14608662613982</v>
      </c>
      <c r="T2759" s="0" t="n">
        <f aca="false">IF(J2759=1,(MIN(30,(D2759-C2759)))*(K2759/(K2759+L2759))*(O2759/(O2759+P2759)),(MAX(-30,(D2759-C2759)))*(L2759/(K2759+L2759))*(P2759/(P2759+O2759)))</f>
        <v>5.49498175182482</v>
      </c>
      <c r="U2759" s="7" t="n">
        <v>43105</v>
      </c>
    </row>
    <row r="2760" customFormat="false" ht="15" hidden="false" customHeight="false" outlineLevel="0" collapsed="false">
      <c r="A2760" s="0" t="s">
        <v>18</v>
      </c>
      <c r="B2760" s="0" t="s">
        <v>101</v>
      </c>
      <c r="C2760" s="0" t="n">
        <v>49</v>
      </c>
      <c r="D2760" s="0" t="n">
        <v>80</v>
      </c>
      <c r="E2760" s="0" t="n">
        <v>37</v>
      </c>
      <c r="F2760" s="0" t="n">
        <v>47</v>
      </c>
      <c r="G2760" s="0" t="n">
        <v>16</v>
      </c>
      <c r="H2760" s="0" t="n">
        <v>10</v>
      </c>
      <c r="I2760" s="0" t="n">
        <v>0</v>
      </c>
      <c r="J2760" s="0" t="n">
        <v>1</v>
      </c>
      <c r="K2760" s="0" t="n">
        <f aca="false">VLOOKUP(A2760,'Team Data'!$A$1:$E$659,2,FALSE())</f>
        <v>11</v>
      </c>
      <c r="L2760" s="0" t="n">
        <f aca="false">VLOOKUP(A2760,'Team Data'!$A$1:$E$659,3,FALSE())</f>
        <v>21</v>
      </c>
      <c r="M2760" s="0" t="n">
        <f aca="false">VLOOKUP(B2760,'Team Data'!$A$1:$E$659,2,FALSE())</f>
        <v>21</v>
      </c>
      <c r="N2760" s="0" t="n">
        <f aca="false">VLOOKUP(B2760,'Team Data'!$A$1:$E$659,3,FALSE())</f>
        <v>12</v>
      </c>
      <c r="O2760" s="0" t="n">
        <f aca="false">VLOOKUP(A2760,'Team Data'!$A$1:$E$659,4,FALSE())</f>
        <v>487</v>
      </c>
      <c r="P2760" s="0" t="n">
        <f aca="false">VLOOKUP(A2760,'Team Data'!$A$1:$E$659,5,FALSE())</f>
        <v>495</v>
      </c>
      <c r="Q2760" s="0" t="n">
        <f aca="false">VLOOKUP(B2760,'Team Data'!$A$1:$E$659,4,FALSE())</f>
        <v>495</v>
      </c>
      <c r="R2760" s="0" t="n">
        <f aca="false">VLOOKUP(B2760,'Team Data'!$A$1:$E$659,5,FALSE())</f>
        <v>516</v>
      </c>
      <c r="S2760" s="0" t="n">
        <f aca="false">IF(I2760=1,(MIN(30,(C2760-D2760)))*(M2760/(M2760+N2760))*(Q2760/(Q2760+R2760)),(MAX(-30,(C2760-D2760)))*(N2760/(M2760+N2760))*(R2760/(R2760+Q2760)))</f>
        <v>-5.56784461828972</v>
      </c>
      <c r="T2760" s="0" t="n">
        <f aca="false">IF(J2760=1,(MIN(30,(D2760-C2760)))*(K2760/(K2760+L2760))*(O2760/(O2760+P2760)),(MAX(-30,(D2760-C2760)))*(L2760/(K2760+L2760))*(P2760/(P2760+O2760)))</f>
        <v>5.11424389002037</v>
      </c>
      <c r="U2760" s="7" t="n">
        <v>43105</v>
      </c>
    </row>
    <row r="2761" customFormat="false" ht="15" hidden="false" customHeight="false" outlineLevel="0" collapsed="false">
      <c r="A2761" s="0" t="s">
        <v>290</v>
      </c>
      <c r="B2761" s="0" t="s">
        <v>26</v>
      </c>
      <c r="C2761" s="0" t="n">
        <v>67</v>
      </c>
      <c r="D2761" s="0" t="n">
        <v>80</v>
      </c>
      <c r="E2761" s="0" t="n">
        <v>26</v>
      </c>
      <c r="F2761" s="0" t="n">
        <v>30</v>
      </c>
      <c r="G2761" s="0" t="n">
        <v>13</v>
      </c>
      <c r="H2761" s="0" t="n">
        <v>14</v>
      </c>
      <c r="I2761" s="0" t="n">
        <v>0</v>
      </c>
      <c r="J2761" s="0" t="n">
        <v>1</v>
      </c>
      <c r="K2761" s="0" t="n">
        <f aca="false">VLOOKUP(A2761,'Team Data'!$A$1:$E$659,2,FALSE())</f>
        <v>19</v>
      </c>
      <c r="L2761" s="0" t="n">
        <f aca="false">VLOOKUP(A2761,'Team Data'!$A$1:$E$659,3,FALSE())</f>
        <v>14</v>
      </c>
      <c r="M2761" s="0" t="n">
        <f aca="false">VLOOKUP(B2761,'Team Data'!$A$1:$E$659,2,FALSE())</f>
        <v>24</v>
      </c>
      <c r="N2761" s="0" t="n">
        <f aca="false">VLOOKUP(B2761,'Team Data'!$A$1:$E$659,3,FALSE())</f>
        <v>9</v>
      </c>
      <c r="O2761" s="0" t="n">
        <f aca="false">VLOOKUP(A2761,'Team Data'!$A$1:$E$659,4,FALSE())</f>
        <v>502</v>
      </c>
      <c r="P2761" s="0" t="n">
        <f aca="false">VLOOKUP(A2761,'Team Data'!$A$1:$E$659,5,FALSE())</f>
        <v>497</v>
      </c>
      <c r="Q2761" s="0" t="n">
        <f aca="false">VLOOKUP(B2761,'Team Data'!$A$1:$E$659,4,FALSE())</f>
        <v>540</v>
      </c>
      <c r="R2761" s="0" t="n">
        <f aca="false">VLOOKUP(B2761,'Team Data'!$A$1:$E$659,5,FALSE())</f>
        <v>523</v>
      </c>
      <c r="S2761" s="0" t="n">
        <f aca="false">IF(I2761=1,(MIN(30,(C2761-D2761)))*(M2761/(M2761+N2761))*(Q2761/(Q2761+R2761)),(MAX(-30,(C2761-D2761)))*(N2761/(M2761+N2761))*(R2761/(R2761+Q2761)))</f>
        <v>-1.74437697767895</v>
      </c>
      <c r="T2761" s="0" t="n">
        <f aca="false">IF(J2761=1,(MIN(30,(D2761-C2761)))*(K2761/(K2761+L2761))*(O2761/(O2761+P2761)),(MAX(-30,(D2761-C2761)))*(L2761/(K2761+L2761))*(P2761/(P2761+O2761)))</f>
        <v>3.76115509448843</v>
      </c>
      <c r="U2761" s="7" t="n">
        <v>43105</v>
      </c>
    </row>
    <row r="2762" customFormat="false" ht="15" hidden="false" customHeight="false" outlineLevel="0" collapsed="false">
      <c r="A2762" s="0" t="s">
        <v>57</v>
      </c>
      <c r="B2762" s="0" t="s">
        <v>313</v>
      </c>
      <c r="C2762" s="0" t="n">
        <v>72</v>
      </c>
      <c r="D2762" s="0" t="n">
        <v>82</v>
      </c>
      <c r="E2762" s="0" t="n">
        <v>34</v>
      </c>
      <c r="F2762" s="0" t="n">
        <v>22</v>
      </c>
      <c r="G2762" s="0" t="n">
        <v>23</v>
      </c>
      <c r="H2762" s="0" t="n">
        <v>12</v>
      </c>
      <c r="I2762" s="0" t="n">
        <v>0</v>
      </c>
      <c r="J2762" s="0" t="n">
        <v>1</v>
      </c>
      <c r="K2762" s="0" t="n">
        <f aca="false">VLOOKUP(A2762,'Team Data'!$A$1:$E$659,2,FALSE())</f>
        <v>14</v>
      </c>
      <c r="L2762" s="0" t="n">
        <f aca="false">VLOOKUP(A2762,'Team Data'!$A$1:$E$659,3,FALSE())</f>
        <v>18</v>
      </c>
      <c r="M2762" s="0" t="n">
        <f aca="false">VLOOKUP(B2762,'Team Data'!$A$1:$E$659,2,FALSE())</f>
        <v>16</v>
      </c>
      <c r="N2762" s="0" t="n">
        <f aca="false">VLOOKUP(B2762,'Team Data'!$A$1:$E$659,3,FALSE())</f>
        <v>16</v>
      </c>
      <c r="O2762" s="0" t="n">
        <f aca="false">VLOOKUP(A2762,'Team Data'!$A$1:$E$659,4,FALSE())</f>
        <v>500</v>
      </c>
      <c r="P2762" s="0" t="n">
        <f aca="false">VLOOKUP(A2762,'Team Data'!$A$1:$E$659,5,FALSE())</f>
        <v>464</v>
      </c>
      <c r="Q2762" s="0" t="n">
        <f aca="false">VLOOKUP(B2762,'Team Data'!$A$1:$E$659,4,FALSE())</f>
        <v>491</v>
      </c>
      <c r="R2762" s="0" t="n">
        <f aca="false">VLOOKUP(B2762,'Team Data'!$A$1:$E$659,5,FALSE())</f>
        <v>469</v>
      </c>
      <c r="S2762" s="0" t="n">
        <f aca="false">IF(I2762=1,(MIN(30,(C2762-D2762)))*(M2762/(M2762+N2762))*(Q2762/(Q2762+R2762)),(MAX(-30,(C2762-D2762)))*(N2762/(M2762+N2762))*(R2762/(R2762+Q2762)))</f>
        <v>-2.44270833333333</v>
      </c>
      <c r="T2762" s="0" t="n">
        <f aca="false">IF(J2762=1,(MIN(30,(D2762-C2762)))*(K2762/(K2762+L2762))*(O2762/(O2762+P2762)),(MAX(-30,(D2762-C2762)))*(L2762/(K2762+L2762))*(P2762/(P2762+O2762)))</f>
        <v>2.2691908713693</v>
      </c>
      <c r="U2762" s="7" t="n">
        <v>43105</v>
      </c>
    </row>
    <row r="2763" customFormat="false" ht="15" hidden="false" customHeight="false" outlineLevel="0" collapsed="false">
      <c r="A2763" s="0" t="s">
        <v>246</v>
      </c>
      <c r="B2763" s="0" t="s">
        <v>80</v>
      </c>
      <c r="C2763" s="0" t="n">
        <v>85</v>
      </c>
      <c r="D2763" s="0" t="n">
        <v>82</v>
      </c>
      <c r="E2763" s="0" t="n">
        <v>34</v>
      </c>
      <c r="F2763" s="0" t="n">
        <v>31</v>
      </c>
      <c r="G2763" s="0" t="n">
        <v>16</v>
      </c>
      <c r="H2763" s="0" t="n">
        <v>11</v>
      </c>
      <c r="I2763" s="0" t="n">
        <v>1</v>
      </c>
      <c r="J2763" s="0" t="n">
        <v>0</v>
      </c>
      <c r="K2763" s="0" t="n">
        <f aca="false">VLOOKUP(A2763,'Team Data'!$A$1:$E$659,2,FALSE())</f>
        <v>9</v>
      </c>
      <c r="L2763" s="0" t="n">
        <f aca="false">VLOOKUP(A2763,'Team Data'!$A$1:$E$659,3,FALSE())</f>
        <v>21</v>
      </c>
      <c r="M2763" s="0" t="n">
        <f aca="false">VLOOKUP(B2763,'Team Data'!$A$1:$E$659,2,FALSE())</f>
        <v>11</v>
      </c>
      <c r="N2763" s="0" t="n">
        <f aca="false">VLOOKUP(B2763,'Team Data'!$A$1:$E$659,3,FALSE())</f>
        <v>20</v>
      </c>
      <c r="O2763" s="0" t="n">
        <f aca="false">VLOOKUP(A2763,'Team Data'!$A$1:$E$659,4,FALSE())</f>
        <v>497</v>
      </c>
      <c r="P2763" s="0" t="n">
        <f aca="false">VLOOKUP(A2763,'Team Data'!$A$1:$E$659,5,FALSE())</f>
        <v>467</v>
      </c>
      <c r="Q2763" s="0" t="n">
        <f aca="false">VLOOKUP(B2763,'Team Data'!$A$1:$E$659,4,FALSE())</f>
        <v>481</v>
      </c>
      <c r="R2763" s="0" t="n">
        <f aca="false">VLOOKUP(B2763,'Team Data'!$A$1:$E$659,5,FALSE())</f>
        <v>462</v>
      </c>
      <c r="S2763" s="0" t="n">
        <f aca="false">IF(I2763=1,(MIN(30,(C2763-D2763)))*(M2763/(M2763+N2763))*(Q2763/(Q2763+R2763)),(MAX(-30,(C2763-D2763)))*(N2763/(M2763+N2763))*(R2763/(R2763+Q2763)))</f>
        <v>0.542982246091746</v>
      </c>
      <c r="T2763" s="0" t="n">
        <f aca="false">IF(J2763=1,(MIN(30,(D2763-C2763)))*(K2763/(K2763+L2763))*(O2763/(O2763+P2763)),(MAX(-30,(D2763-C2763)))*(L2763/(K2763+L2763))*(P2763/(P2763+O2763)))</f>
        <v>-1.01732365145228</v>
      </c>
      <c r="U2763" s="7" t="n">
        <v>43105</v>
      </c>
    </row>
    <row r="2764" customFormat="false" ht="15" hidden="false" customHeight="false" outlineLevel="0" collapsed="false">
      <c r="A2764" s="0" t="s">
        <v>218</v>
      </c>
      <c r="B2764" s="0" t="s">
        <v>240</v>
      </c>
      <c r="C2764" s="0" t="n">
        <v>82</v>
      </c>
      <c r="D2764" s="0" t="n">
        <v>75</v>
      </c>
      <c r="E2764" s="0" t="n">
        <v>46</v>
      </c>
      <c r="F2764" s="0" t="n">
        <v>34</v>
      </c>
      <c r="G2764" s="0" t="n">
        <v>9</v>
      </c>
      <c r="H2764" s="0" t="n">
        <v>10</v>
      </c>
      <c r="I2764" s="0" t="n">
        <v>1</v>
      </c>
      <c r="J2764" s="0" t="n">
        <v>0</v>
      </c>
      <c r="K2764" s="0" t="n">
        <f aca="false">VLOOKUP(A2764,'Team Data'!$A$1:$E$659,2,FALSE())</f>
        <v>25</v>
      </c>
      <c r="L2764" s="0" t="n">
        <f aca="false">VLOOKUP(A2764,'Team Data'!$A$1:$E$659,3,FALSE())</f>
        <v>7</v>
      </c>
      <c r="M2764" s="0" t="n">
        <f aca="false">VLOOKUP(B2764,'Team Data'!$A$1:$E$659,2,FALSE())</f>
        <v>7</v>
      </c>
      <c r="N2764" s="0" t="n">
        <f aca="false">VLOOKUP(B2764,'Team Data'!$A$1:$E$659,3,FALSE())</f>
        <v>24</v>
      </c>
      <c r="O2764" s="0" t="n">
        <f aca="false">VLOOKUP(A2764,'Team Data'!$A$1:$E$659,4,FALSE())</f>
        <v>521</v>
      </c>
      <c r="P2764" s="0" t="n">
        <f aca="false">VLOOKUP(A2764,'Team Data'!$A$1:$E$659,5,FALSE())</f>
        <v>531</v>
      </c>
      <c r="Q2764" s="0" t="n">
        <f aca="false">VLOOKUP(B2764,'Team Data'!$A$1:$E$659,4,FALSE())</f>
        <v>510</v>
      </c>
      <c r="R2764" s="0" t="n">
        <f aca="false">VLOOKUP(B2764,'Team Data'!$A$1:$E$659,5,FALSE())</f>
        <v>460</v>
      </c>
      <c r="S2764" s="0" t="n">
        <f aca="false">IF(I2764=1,(MIN(30,(C2764-D2764)))*(M2764/(M2764+N2764))*(Q2764/(Q2764+R2764)),(MAX(-30,(C2764-D2764)))*(N2764/(M2764+N2764))*(R2764/(R2764+Q2764)))</f>
        <v>0.831060857998005</v>
      </c>
      <c r="T2764" s="0" t="n">
        <f aca="false">IF(J2764=1,(MIN(30,(D2764-C2764)))*(K2764/(K2764+L2764))*(O2764/(O2764+P2764)),(MAX(-30,(D2764-C2764)))*(L2764/(K2764+L2764))*(P2764/(P2764+O2764)))</f>
        <v>-0.77290280418251</v>
      </c>
      <c r="U2764" s="7" t="n">
        <v>43105</v>
      </c>
    </row>
    <row r="2765" customFormat="false" ht="15" hidden="false" customHeight="false" outlineLevel="0" collapsed="false">
      <c r="A2765" s="0" t="s">
        <v>324</v>
      </c>
      <c r="B2765" s="0" t="s">
        <v>275</v>
      </c>
      <c r="C2765" s="0" t="n">
        <v>75</v>
      </c>
      <c r="D2765" s="0" t="n">
        <v>85</v>
      </c>
      <c r="E2765" s="0" t="n">
        <v>32</v>
      </c>
      <c r="F2765" s="0" t="n">
        <v>26</v>
      </c>
      <c r="G2765" s="0" t="n">
        <v>17</v>
      </c>
      <c r="H2765" s="0" t="n">
        <v>9</v>
      </c>
      <c r="I2765" s="0" t="n">
        <v>0</v>
      </c>
      <c r="J2765" s="0" t="n">
        <v>1</v>
      </c>
      <c r="K2765" s="0" t="n">
        <f aca="false">VLOOKUP(A2765,'Team Data'!$A$1:$E$659,2,FALSE())</f>
        <v>11</v>
      </c>
      <c r="L2765" s="0" t="n">
        <f aca="false">VLOOKUP(A2765,'Team Data'!$A$1:$E$659,3,FALSE())</f>
        <v>19</v>
      </c>
      <c r="M2765" s="0" t="n">
        <f aca="false">VLOOKUP(B2765,'Team Data'!$A$1:$E$659,2,FALSE())</f>
        <v>16</v>
      </c>
      <c r="N2765" s="0" t="n">
        <f aca="false">VLOOKUP(B2765,'Team Data'!$A$1:$E$659,3,FALSE())</f>
        <v>18</v>
      </c>
      <c r="O2765" s="0" t="n">
        <f aca="false">VLOOKUP(A2765,'Team Data'!$A$1:$E$659,4,FALSE())</f>
        <v>504</v>
      </c>
      <c r="P2765" s="0" t="n">
        <f aca="false">VLOOKUP(A2765,'Team Data'!$A$1:$E$659,5,FALSE())</f>
        <v>464</v>
      </c>
      <c r="Q2765" s="0" t="n">
        <f aca="false">VLOOKUP(B2765,'Team Data'!$A$1:$E$659,4,FALSE())</f>
        <v>559</v>
      </c>
      <c r="R2765" s="0" t="n">
        <f aca="false">VLOOKUP(B2765,'Team Data'!$A$1:$E$659,5,FALSE())</f>
        <v>460</v>
      </c>
      <c r="S2765" s="0" t="n">
        <f aca="false">IF(I2765=1,(MIN(30,(C2765-D2765)))*(M2765/(M2765+N2765))*(Q2765/(Q2765+R2765)),(MAX(-30,(C2765-D2765)))*(N2765/(M2765+N2765))*(R2765/(R2765+Q2765)))</f>
        <v>-2.38988627835825</v>
      </c>
      <c r="T2765" s="0" t="n">
        <f aca="false">IF(J2765=1,(MIN(30,(D2765-C2765)))*(K2765/(K2765+L2765))*(O2765/(O2765+P2765)),(MAX(-30,(D2765-C2765)))*(L2765/(K2765+L2765))*(P2765/(P2765+O2765)))</f>
        <v>1.90909090909091</v>
      </c>
      <c r="U2765" s="7" t="n">
        <v>43105</v>
      </c>
    </row>
    <row r="2766" customFormat="false" ht="15" hidden="false" customHeight="false" outlineLevel="0" collapsed="false">
      <c r="A2766" s="0" t="s">
        <v>161</v>
      </c>
      <c r="B2766" s="0" t="s">
        <v>170</v>
      </c>
      <c r="C2766" s="0" t="n">
        <v>61</v>
      </c>
      <c r="D2766" s="0" t="n">
        <v>91</v>
      </c>
      <c r="E2766" s="0" t="n">
        <v>27</v>
      </c>
      <c r="F2766" s="0" t="n">
        <v>34</v>
      </c>
      <c r="G2766" s="0" t="n">
        <v>12</v>
      </c>
      <c r="H2766" s="0" t="n">
        <v>7</v>
      </c>
      <c r="I2766" s="0" t="n">
        <v>0</v>
      </c>
      <c r="J2766" s="0" t="n">
        <v>1</v>
      </c>
      <c r="K2766" s="0" t="n">
        <f aca="false">VLOOKUP(A2766,'Team Data'!$A$1:$E$659,2,FALSE())</f>
        <v>19</v>
      </c>
      <c r="L2766" s="0" t="n">
        <f aca="false">VLOOKUP(A2766,'Team Data'!$A$1:$E$659,3,FALSE())</f>
        <v>13</v>
      </c>
      <c r="M2766" s="0" t="n">
        <f aca="false">VLOOKUP(B2766,'Team Data'!$A$1:$E$659,2,FALSE())</f>
        <v>29</v>
      </c>
      <c r="N2766" s="0" t="n">
        <f aca="false">VLOOKUP(B2766,'Team Data'!$A$1:$E$659,3,FALSE())</f>
        <v>5</v>
      </c>
      <c r="O2766" s="0" t="n">
        <f aca="false">VLOOKUP(A2766,'Team Data'!$A$1:$E$659,4,FALSE())</f>
        <v>626</v>
      </c>
      <c r="P2766" s="0" t="n">
        <f aca="false">VLOOKUP(A2766,'Team Data'!$A$1:$E$659,5,FALSE())</f>
        <v>423</v>
      </c>
      <c r="Q2766" s="0" t="n">
        <f aca="false">VLOOKUP(B2766,'Team Data'!$A$1:$E$659,4,FALSE())</f>
        <v>622</v>
      </c>
      <c r="R2766" s="0" t="n">
        <f aca="false">VLOOKUP(B2766,'Team Data'!$A$1:$E$659,5,FALSE())</f>
        <v>516</v>
      </c>
      <c r="S2766" s="0" t="n">
        <f aca="false">IF(I2766=1,(MIN(30,(C2766-D2766)))*(M2766/(M2766+N2766))*(Q2766/(Q2766+R2766)),(MAX(-30,(C2766-D2766)))*(N2766/(M2766+N2766))*(R2766/(R2766+Q2766)))</f>
        <v>-2.00041352217513</v>
      </c>
      <c r="T2766" s="0" t="n">
        <f aca="false">IF(J2766=1,(MIN(30,(D2766-C2766)))*(K2766/(K2766+L2766))*(O2766/(O2766+P2766)),(MAX(-30,(D2766-C2766)))*(L2766/(K2766+L2766))*(P2766/(P2766+O2766)))</f>
        <v>10.6297664442326</v>
      </c>
      <c r="U2766" s="7" t="n">
        <v>43105</v>
      </c>
    </row>
    <row r="2767" customFormat="false" ht="15" hidden="false" customHeight="false" outlineLevel="0" collapsed="false">
      <c r="A2767" s="0" t="s">
        <v>51</v>
      </c>
      <c r="B2767" s="0" t="s">
        <v>203</v>
      </c>
      <c r="C2767" s="0" t="n">
        <v>70</v>
      </c>
      <c r="D2767" s="0" t="n">
        <v>68</v>
      </c>
      <c r="E2767" s="0" t="n">
        <v>39</v>
      </c>
      <c r="F2767" s="0" t="n">
        <v>41</v>
      </c>
      <c r="G2767" s="0" t="n">
        <v>10</v>
      </c>
      <c r="H2767" s="0" t="n">
        <v>15</v>
      </c>
      <c r="I2767" s="0" t="n">
        <v>1</v>
      </c>
      <c r="J2767" s="0" t="n">
        <v>0</v>
      </c>
      <c r="K2767" s="0" t="n">
        <f aca="false">VLOOKUP(A2767,'Team Data'!$A$1:$E$659,2,FALSE())</f>
        <v>6</v>
      </c>
      <c r="L2767" s="0" t="n">
        <f aca="false">VLOOKUP(A2767,'Team Data'!$A$1:$E$659,3,FALSE())</f>
        <v>23</v>
      </c>
      <c r="M2767" s="0" t="n">
        <f aca="false">VLOOKUP(B2767,'Team Data'!$A$1:$E$659,2,FALSE())</f>
        <v>20</v>
      </c>
      <c r="N2767" s="0" t="n">
        <f aca="false">VLOOKUP(B2767,'Team Data'!$A$1:$E$659,3,FALSE())</f>
        <v>18</v>
      </c>
      <c r="O2767" s="0" t="n">
        <f aca="false">VLOOKUP(A2767,'Team Data'!$A$1:$E$659,4,FALSE())</f>
        <v>485</v>
      </c>
      <c r="P2767" s="0" t="n">
        <f aca="false">VLOOKUP(A2767,'Team Data'!$A$1:$E$659,5,FALSE())</f>
        <v>443</v>
      </c>
      <c r="Q2767" s="0" t="n">
        <f aca="false">VLOOKUP(B2767,'Team Data'!$A$1:$E$659,4,FALSE())</f>
        <v>623</v>
      </c>
      <c r="R2767" s="0" t="n">
        <f aca="false">VLOOKUP(B2767,'Team Data'!$A$1:$E$659,5,FALSE())</f>
        <v>572</v>
      </c>
      <c r="S2767" s="0" t="n">
        <f aca="false">IF(I2767=1,(MIN(30,(C2767-D2767)))*(M2767/(M2767+N2767))*(Q2767/(Q2767+R2767)),(MAX(-30,(C2767-D2767)))*(N2767/(M2767+N2767))*(R2767/(R2767+Q2767)))</f>
        <v>0.548777802246201</v>
      </c>
      <c r="T2767" s="0" t="n">
        <f aca="false">IF(J2767=1,(MIN(30,(D2767-C2767)))*(K2767/(K2767+L2767))*(O2767/(O2767+P2767)),(MAX(-30,(D2767-C2767)))*(L2767/(K2767+L2767))*(P2767/(P2767+O2767)))</f>
        <v>-0.757208680142687</v>
      </c>
      <c r="U2767" s="7" t="n">
        <v>43105</v>
      </c>
    </row>
    <row r="2768" customFormat="false" ht="15" hidden="false" customHeight="false" outlineLevel="0" collapsed="false">
      <c r="A2768" s="0" t="s">
        <v>272</v>
      </c>
      <c r="B2768" s="0" t="s">
        <v>184</v>
      </c>
      <c r="C2768" s="0" t="n">
        <v>73</v>
      </c>
      <c r="D2768" s="0" t="n">
        <v>89</v>
      </c>
      <c r="E2768" s="0" t="n">
        <v>31</v>
      </c>
      <c r="F2768" s="0" t="n">
        <v>31</v>
      </c>
      <c r="G2768" s="0" t="n">
        <v>15</v>
      </c>
      <c r="H2768" s="0" t="n">
        <v>12</v>
      </c>
      <c r="I2768" s="0" t="n">
        <v>0</v>
      </c>
      <c r="J2768" s="0" t="n">
        <v>1</v>
      </c>
      <c r="K2768" s="0" t="n">
        <f aca="false">VLOOKUP(A2768,'Team Data'!$A$1:$E$659,2,FALSE())</f>
        <v>14</v>
      </c>
      <c r="L2768" s="0" t="n">
        <f aca="false">VLOOKUP(A2768,'Team Data'!$A$1:$E$659,3,FALSE())</f>
        <v>17</v>
      </c>
      <c r="M2768" s="0" t="n">
        <f aca="false">VLOOKUP(B2768,'Team Data'!$A$1:$E$659,2,FALSE())</f>
        <v>26</v>
      </c>
      <c r="N2768" s="0" t="n">
        <f aca="false">VLOOKUP(B2768,'Team Data'!$A$1:$E$659,3,FALSE())</f>
        <v>6</v>
      </c>
      <c r="O2768" s="0" t="n">
        <f aca="false">VLOOKUP(A2768,'Team Data'!$A$1:$E$659,4,FALSE())</f>
        <v>453</v>
      </c>
      <c r="P2768" s="0" t="n">
        <f aca="false">VLOOKUP(A2768,'Team Data'!$A$1:$E$659,5,FALSE())</f>
        <v>480</v>
      </c>
      <c r="Q2768" s="0" t="n">
        <f aca="false">VLOOKUP(B2768,'Team Data'!$A$1:$E$659,4,FALSE())</f>
        <v>495</v>
      </c>
      <c r="R2768" s="0" t="n">
        <f aca="false">VLOOKUP(B2768,'Team Data'!$A$1:$E$659,5,FALSE())</f>
        <v>480</v>
      </c>
      <c r="S2768" s="0" t="n">
        <f aca="false">IF(I2768=1,(MIN(30,(C2768-D2768)))*(M2768/(M2768+N2768))*(Q2768/(Q2768+R2768)),(MAX(-30,(C2768-D2768)))*(N2768/(M2768+N2768))*(R2768/(R2768+Q2768)))</f>
        <v>-1.47692307692308</v>
      </c>
      <c r="T2768" s="0" t="n">
        <f aca="false">IF(J2768=1,(MIN(30,(D2768-C2768)))*(K2768/(K2768+L2768))*(O2768/(O2768+P2768)),(MAX(-30,(D2768-C2768)))*(L2768/(K2768+L2768))*(P2768/(P2768+O2768)))</f>
        <v>3.50834975624935</v>
      </c>
      <c r="U2768" s="7" t="n">
        <v>43105</v>
      </c>
    </row>
    <row r="2769" customFormat="false" ht="15" hidden="false" customHeight="false" outlineLevel="0" collapsed="false">
      <c r="A2769" s="0" t="s">
        <v>236</v>
      </c>
      <c r="B2769" s="0" t="s">
        <v>221</v>
      </c>
      <c r="C2769" s="0" t="n">
        <v>60</v>
      </c>
      <c r="D2769" s="0" t="n">
        <v>76</v>
      </c>
      <c r="E2769" s="0" t="n">
        <v>37</v>
      </c>
      <c r="F2769" s="0" t="n">
        <v>47</v>
      </c>
      <c r="G2769" s="0" t="n">
        <v>9</v>
      </c>
      <c r="H2769" s="0" t="n">
        <v>16</v>
      </c>
      <c r="I2769" s="0" t="n">
        <v>0</v>
      </c>
      <c r="J2769" s="0" t="n">
        <v>1</v>
      </c>
      <c r="K2769" s="0" t="n">
        <f aca="false">VLOOKUP(A2769,'Team Data'!$A$1:$E$659,2,FALSE())</f>
        <v>18</v>
      </c>
      <c r="L2769" s="0" t="n">
        <f aca="false">VLOOKUP(A2769,'Team Data'!$A$1:$E$659,3,FALSE())</f>
        <v>15</v>
      </c>
      <c r="M2769" s="0" t="n">
        <f aca="false">VLOOKUP(B2769,'Team Data'!$A$1:$E$659,2,FALSE())</f>
        <v>11</v>
      </c>
      <c r="N2769" s="0" t="n">
        <f aca="false">VLOOKUP(B2769,'Team Data'!$A$1:$E$659,3,FALSE())</f>
        <v>21</v>
      </c>
      <c r="O2769" s="0" t="n">
        <f aca="false">VLOOKUP(A2769,'Team Data'!$A$1:$E$659,4,FALSE())</f>
        <v>473</v>
      </c>
      <c r="P2769" s="0" t="n">
        <f aca="false">VLOOKUP(A2769,'Team Data'!$A$1:$E$659,5,FALSE())</f>
        <v>475</v>
      </c>
      <c r="Q2769" s="0" t="n">
        <f aca="false">VLOOKUP(B2769,'Team Data'!$A$1:$E$659,4,FALSE())</f>
        <v>508</v>
      </c>
      <c r="R2769" s="0" t="n">
        <f aca="false">VLOOKUP(B2769,'Team Data'!$A$1:$E$659,5,FALSE())</f>
        <v>413</v>
      </c>
      <c r="S2769" s="0" t="n">
        <f aca="false">IF(I2769=1,(MIN(30,(C2769-D2769)))*(M2769/(M2769+N2769))*(Q2769/(Q2769+R2769)),(MAX(-30,(C2769-D2769)))*(N2769/(M2769+N2769))*(R2769/(R2769+Q2769)))</f>
        <v>-4.70846905537459</v>
      </c>
      <c r="T2769" s="0" t="n">
        <f aca="false">IF(J2769=1,(MIN(30,(D2769-C2769)))*(K2769/(K2769+L2769))*(O2769/(O2769+P2769)),(MAX(-30,(D2769-C2769)))*(L2769/(K2769+L2769))*(P2769/(P2769+O2769)))</f>
        <v>4.35443037974684</v>
      </c>
      <c r="U2769" s="7" t="n">
        <v>43105</v>
      </c>
    </row>
    <row r="2770" customFormat="false" ht="15" hidden="false" customHeight="false" outlineLevel="0" collapsed="false">
      <c r="A2770" s="0" t="s">
        <v>78</v>
      </c>
      <c r="B2770" s="0" t="s">
        <v>255</v>
      </c>
      <c r="C2770" s="0" t="n">
        <v>90</v>
      </c>
      <c r="D2770" s="0" t="n">
        <v>72</v>
      </c>
      <c r="E2770" s="0" t="n">
        <v>30</v>
      </c>
      <c r="F2770" s="0" t="n">
        <v>27</v>
      </c>
      <c r="G2770" s="0" t="n">
        <v>16</v>
      </c>
      <c r="H2770" s="0" t="n">
        <v>16</v>
      </c>
      <c r="I2770" s="0" t="n">
        <v>1</v>
      </c>
      <c r="J2770" s="0" t="n">
        <v>0</v>
      </c>
      <c r="K2770" s="0" t="n">
        <f aca="false">VLOOKUP(A2770,'Team Data'!$A$1:$E$659,2,FALSE())</f>
        <v>25</v>
      </c>
      <c r="L2770" s="0" t="n">
        <f aca="false">VLOOKUP(A2770,'Team Data'!$A$1:$E$659,3,FALSE())</f>
        <v>8</v>
      </c>
      <c r="M2770" s="0" t="n">
        <f aca="false">VLOOKUP(B2770,'Team Data'!$A$1:$E$659,2,FALSE())</f>
        <v>10</v>
      </c>
      <c r="N2770" s="0" t="n">
        <f aca="false">VLOOKUP(B2770,'Team Data'!$A$1:$E$659,3,FALSE())</f>
        <v>22</v>
      </c>
      <c r="O2770" s="0" t="n">
        <f aca="false">VLOOKUP(A2770,'Team Data'!$A$1:$E$659,4,FALSE())</f>
        <v>509</v>
      </c>
      <c r="P2770" s="0" t="n">
        <f aca="false">VLOOKUP(A2770,'Team Data'!$A$1:$E$659,5,FALSE())</f>
        <v>506</v>
      </c>
      <c r="Q2770" s="0" t="n">
        <f aca="false">VLOOKUP(B2770,'Team Data'!$A$1:$E$659,4,FALSE())</f>
        <v>520</v>
      </c>
      <c r="R2770" s="0" t="n">
        <f aca="false">VLOOKUP(B2770,'Team Data'!$A$1:$E$659,5,FALSE())</f>
        <v>472</v>
      </c>
      <c r="S2770" s="0" t="n">
        <f aca="false">IF(I2770=1,(MIN(30,(C2770-D2770)))*(M2770/(M2770+N2770))*(Q2770/(Q2770+R2770)),(MAX(-30,(C2770-D2770)))*(N2770/(M2770+N2770))*(R2770/(R2770+Q2770)))</f>
        <v>2.94858870967742</v>
      </c>
      <c r="T2770" s="0" t="n">
        <f aca="false">IF(J2770=1,(MIN(30,(D2770-C2770)))*(K2770/(K2770+L2770))*(O2770/(O2770+P2770)),(MAX(-30,(D2770-C2770)))*(L2770/(K2770+L2770))*(P2770/(P2770+O2770)))</f>
        <v>-2.17536945812808</v>
      </c>
      <c r="U2770" s="7" t="n">
        <v>43105</v>
      </c>
    </row>
    <row r="2771" customFormat="false" ht="15" hidden="false" customHeight="false" outlineLevel="0" collapsed="false">
      <c r="A2771" s="0" t="s">
        <v>172</v>
      </c>
      <c r="B2771" s="0" t="s">
        <v>356</v>
      </c>
      <c r="C2771" s="0" t="n">
        <v>63</v>
      </c>
      <c r="D2771" s="0" t="n">
        <v>72</v>
      </c>
      <c r="E2771" s="0" t="n">
        <v>34</v>
      </c>
      <c r="F2771" s="0" t="n">
        <v>31</v>
      </c>
      <c r="G2771" s="0" t="n">
        <v>14</v>
      </c>
      <c r="H2771" s="0" t="n">
        <v>10</v>
      </c>
      <c r="I2771" s="0" t="n">
        <v>0</v>
      </c>
      <c r="J2771" s="0" t="n">
        <v>1</v>
      </c>
      <c r="K2771" s="0" t="n">
        <f aca="false">VLOOKUP(A2771,'Team Data'!$A$1:$E$659,2,FALSE())</f>
        <v>16</v>
      </c>
      <c r="L2771" s="0" t="n">
        <f aca="false">VLOOKUP(A2771,'Team Data'!$A$1:$E$659,3,FALSE())</f>
        <v>17</v>
      </c>
      <c r="M2771" s="0" t="n">
        <f aca="false">VLOOKUP(B2771,'Team Data'!$A$1:$E$659,2,FALSE())</f>
        <v>8</v>
      </c>
      <c r="N2771" s="0" t="n">
        <f aca="false">VLOOKUP(B2771,'Team Data'!$A$1:$E$659,3,FALSE())</f>
        <v>24</v>
      </c>
      <c r="O2771" s="0" t="n">
        <f aca="false">VLOOKUP(A2771,'Team Data'!$A$1:$E$659,4,FALSE())</f>
        <v>503</v>
      </c>
      <c r="P2771" s="0" t="n">
        <f aca="false">VLOOKUP(A2771,'Team Data'!$A$1:$E$659,5,FALSE())</f>
        <v>522</v>
      </c>
      <c r="Q2771" s="0" t="n">
        <f aca="false">VLOOKUP(B2771,'Team Data'!$A$1:$E$659,4,FALSE())</f>
        <v>505</v>
      </c>
      <c r="R2771" s="0" t="n">
        <f aca="false">VLOOKUP(B2771,'Team Data'!$A$1:$E$659,5,FALSE())</f>
        <v>499</v>
      </c>
      <c r="S2771" s="0" t="n">
        <f aca="false">IF(I2771=1,(MIN(30,(C2771-D2771)))*(M2771/(M2771+N2771))*(Q2771/(Q2771+R2771)),(MAX(-30,(C2771-D2771)))*(N2771/(M2771+N2771))*(R2771/(R2771+Q2771)))</f>
        <v>-3.35483067729084</v>
      </c>
      <c r="T2771" s="0" t="n">
        <f aca="false">IF(J2771=1,(MIN(30,(D2771-C2771)))*(K2771/(K2771+L2771))*(O2771/(O2771+P2771)),(MAX(-30,(D2771-C2771)))*(L2771/(K2771+L2771))*(P2771/(P2771+O2771)))</f>
        <v>2.14137472283814</v>
      </c>
      <c r="U2771" s="7" t="n">
        <v>43105</v>
      </c>
    </row>
    <row r="2772" customFormat="false" ht="15" hidden="false" customHeight="false" outlineLevel="0" collapsed="false">
      <c r="A2772" s="0" t="s">
        <v>14</v>
      </c>
      <c r="B2772" s="0" t="s">
        <v>150</v>
      </c>
      <c r="C2772" s="0" t="n">
        <v>45</v>
      </c>
      <c r="D2772" s="0" t="n">
        <v>78</v>
      </c>
      <c r="E2772" s="0" t="n">
        <v>33</v>
      </c>
      <c r="F2772" s="0" t="n">
        <v>46</v>
      </c>
      <c r="G2772" s="0" t="n">
        <v>17</v>
      </c>
      <c r="H2772" s="0" t="n">
        <v>10</v>
      </c>
      <c r="I2772" s="0" t="n">
        <v>0</v>
      </c>
      <c r="J2772" s="0" t="n">
        <v>1</v>
      </c>
      <c r="K2772" s="0" t="n">
        <f aca="false">VLOOKUP(A2772,'Team Data'!$A$1:$E$659,2,FALSE())</f>
        <v>15</v>
      </c>
      <c r="L2772" s="0" t="n">
        <f aca="false">VLOOKUP(A2772,'Team Data'!$A$1:$E$659,3,FALSE())</f>
        <v>18</v>
      </c>
      <c r="M2772" s="0" t="n">
        <f aca="false">VLOOKUP(B2772,'Team Data'!$A$1:$E$659,2,FALSE())</f>
        <v>27</v>
      </c>
      <c r="N2772" s="0" t="n">
        <f aca="false">VLOOKUP(B2772,'Team Data'!$A$1:$E$659,3,FALSE())</f>
        <v>7</v>
      </c>
      <c r="O2772" s="0" t="n">
        <f aca="false">VLOOKUP(A2772,'Team Data'!$A$1:$E$659,4,FALSE())</f>
        <v>482</v>
      </c>
      <c r="P2772" s="0" t="n">
        <f aca="false">VLOOKUP(A2772,'Team Data'!$A$1:$E$659,5,FALSE())</f>
        <v>535</v>
      </c>
      <c r="Q2772" s="0" t="n">
        <f aca="false">VLOOKUP(B2772,'Team Data'!$A$1:$E$659,4,FALSE())</f>
        <v>511</v>
      </c>
      <c r="R2772" s="0" t="n">
        <f aca="false">VLOOKUP(B2772,'Team Data'!$A$1:$E$659,5,FALSE())</f>
        <v>533</v>
      </c>
      <c r="S2772" s="0" t="n">
        <f aca="false">IF(I2772=1,(MIN(30,(C2772-D2772)))*(M2772/(M2772+N2772))*(Q2772/(Q2772+R2772)),(MAX(-30,(C2772-D2772)))*(N2772/(M2772+N2772))*(R2772/(R2772+Q2772)))</f>
        <v>-3.15331304935767</v>
      </c>
      <c r="T2772" s="0" t="n">
        <f aca="false">IF(J2772=1,(MIN(30,(D2772-C2772)))*(K2772/(K2772+L2772))*(O2772/(O2772+P2772)),(MAX(-30,(D2772-C2772)))*(L2772/(K2772+L2772))*(P2772/(P2772+O2772)))</f>
        <v>6.46285867524806</v>
      </c>
      <c r="U2772" s="7" t="n">
        <v>43105</v>
      </c>
    </row>
    <row r="2773" customFormat="false" ht="15" hidden="false" customHeight="false" outlineLevel="0" collapsed="false">
      <c r="A2773" s="0" t="s">
        <v>300</v>
      </c>
      <c r="B2773" s="0" t="s">
        <v>321</v>
      </c>
      <c r="C2773" s="0" t="n">
        <v>76</v>
      </c>
      <c r="D2773" s="0" t="n">
        <v>86</v>
      </c>
      <c r="E2773" s="0" t="n">
        <v>35</v>
      </c>
      <c r="F2773" s="0" t="n">
        <v>38</v>
      </c>
      <c r="G2773" s="0" t="n">
        <v>12</v>
      </c>
      <c r="H2773" s="0" t="n">
        <v>13</v>
      </c>
      <c r="I2773" s="0" t="n">
        <v>0</v>
      </c>
      <c r="J2773" s="0" t="n">
        <v>1</v>
      </c>
      <c r="K2773" s="0" t="n">
        <f aca="false">VLOOKUP(A2773,'Team Data'!$A$1:$E$659,2,FALSE())</f>
        <v>16</v>
      </c>
      <c r="L2773" s="0" t="n">
        <f aca="false">VLOOKUP(A2773,'Team Data'!$A$1:$E$659,3,FALSE())</f>
        <v>16</v>
      </c>
      <c r="M2773" s="0" t="n">
        <f aca="false">VLOOKUP(B2773,'Team Data'!$A$1:$E$659,2,FALSE())</f>
        <v>21</v>
      </c>
      <c r="N2773" s="0" t="n">
        <f aca="false">VLOOKUP(B2773,'Team Data'!$A$1:$E$659,3,FALSE())</f>
        <v>13</v>
      </c>
      <c r="O2773" s="0" t="n">
        <f aca="false">VLOOKUP(A2773,'Team Data'!$A$1:$E$659,4,FALSE())</f>
        <v>524</v>
      </c>
      <c r="P2773" s="0" t="n">
        <f aca="false">VLOOKUP(A2773,'Team Data'!$A$1:$E$659,5,FALSE())</f>
        <v>474</v>
      </c>
      <c r="Q2773" s="0" t="n">
        <f aca="false">VLOOKUP(B2773,'Team Data'!$A$1:$E$659,4,FALSE())</f>
        <v>576</v>
      </c>
      <c r="R2773" s="0" t="n">
        <f aca="false">VLOOKUP(B2773,'Team Data'!$A$1:$E$659,5,FALSE())</f>
        <v>519</v>
      </c>
      <c r="S2773" s="0" t="n">
        <f aca="false">IF(I2773=1,(MIN(30,(C2773-D2773)))*(M2773/(M2773+N2773))*(Q2773/(Q2773+R2773)),(MAX(-30,(C2773-D2773)))*(N2773/(M2773+N2773))*(R2773/(R2773+Q2773)))</f>
        <v>-1.81224818694601</v>
      </c>
      <c r="T2773" s="0" t="n">
        <f aca="false">IF(J2773=1,(MIN(30,(D2773-C2773)))*(K2773/(K2773+L2773))*(O2773/(O2773+P2773)),(MAX(-30,(D2773-C2773)))*(L2773/(K2773+L2773))*(P2773/(P2773+O2773)))</f>
        <v>2.625250501002</v>
      </c>
      <c r="U2773" s="7" t="n">
        <v>43105</v>
      </c>
    </row>
    <row r="2774" customFormat="false" ht="15" hidden="false" customHeight="false" outlineLevel="0" collapsed="false">
      <c r="A2774" s="0" t="s">
        <v>16</v>
      </c>
      <c r="B2774" s="0" t="s">
        <v>59</v>
      </c>
      <c r="C2774" s="0" t="n">
        <v>81</v>
      </c>
      <c r="D2774" s="0" t="n">
        <v>90</v>
      </c>
      <c r="E2774" s="0" t="n">
        <v>41</v>
      </c>
      <c r="F2774" s="0" t="n">
        <v>48</v>
      </c>
      <c r="G2774" s="0" t="n">
        <v>7</v>
      </c>
      <c r="H2774" s="0" t="n">
        <v>14</v>
      </c>
      <c r="I2774" s="0" t="n">
        <v>0</v>
      </c>
      <c r="J2774" s="0" t="n">
        <v>1</v>
      </c>
      <c r="K2774" s="0" t="n">
        <f aca="false">VLOOKUP(A2774,'Team Data'!$A$1:$E$659,2,FALSE())</f>
        <v>20</v>
      </c>
      <c r="L2774" s="0" t="n">
        <f aca="false">VLOOKUP(A2774,'Team Data'!$A$1:$E$659,3,FALSE())</f>
        <v>12</v>
      </c>
      <c r="M2774" s="0" t="n">
        <f aca="false">VLOOKUP(B2774,'Team Data'!$A$1:$E$659,2,FALSE())</f>
        <v>17</v>
      </c>
      <c r="N2774" s="0" t="n">
        <f aca="false">VLOOKUP(B2774,'Team Data'!$A$1:$E$659,3,FALSE())</f>
        <v>15</v>
      </c>
      <c r="O2774" s="0" t="n">
        <f aca="false">VLOOKUP(A2774,'Team Data'!$A$1:$E$659,4,FALSE())</f>
        <v>595</v>
      </c>
      <c r="P2774" s="0" t="n">
        <f aca="false">VLOOKUP(A2774,'Team Data'!$A$1:$E$659,5,FALSE())</f>
        <v>484</v>
      </c>
      <c r="Q2774" s="0" t="n">
        <f aca="false">VLOOKUP(B2774,'Team Data'!$A$1:$E$659,4,FALSE())</f>
        <v>627</v>
      </c>
      <c r="R2774" s="0" t="n">
        <f aca="false">VLOOKUP(B2774,'Team Data'!$A$1:$E$659,5,FALSE())</f>
        <v>441</v>
      </c>
      <c r="S2774" s="0" t="n">
        <f aca="false">IF(I2774=1,(MIN(30,(C2774-D2774)))*(M2774/(M2774+N2774))*(Q2774/(Q2774+R2774)),(MAX(-30,(C2774-D2774)))*(N2774/(M2774+N2774))*(R2774/(R2774+Q2774)))</f>
        <v>-1.74201193820225</v>
      </c>
      <c r="T2774" s="0" t="n">
        <f aca="false">IF(J2774=1,(MIN(30,(D2774-C2774)))*(K2774/(K2774+L2774))*(O2774/(O2774+P2774)),(MAX(-30,(D2774-C2774)))*(L2774/(K2774+L2774))*(P2774/(P2774+O2774)))</f>
        <v>3.10183039851715</v>
      </c>
      <c r="U2774" s="7" t="n">
        <v>43105</v>
      </c>
    </row>
    <row r="2775" customFormat="false" ht="15" hidden="false" customHeight="false" outlineLevel="0" collapsed="false">
      <c r="A2775" s="0" t="s">
        <v>265</v>
      </c>
      <c r="B2775" s="0" t="s">
        <v>295</v>
      </c>
      <c r="C2775" s="0" t="n">
        <v>69</v>
      </c>
      <c r="D2775" s="0" t="n">
        <v>72</v>
      </c>
      <c r="E2775" s="0" t="n">
        <v>29</v>
      </c>
      <c r="F2775" s="0" t="n">
        <v>39</v>
      </c>
      <c r="G2775" s="0" t="n">
        <v>15</v>
      </c>
      <c r="H2775" s="0" t="n">
        <v>14</v>
      </c>
      <c r="I2775" s="0" t="n">
        <v>0</v>
      </c>
      <c r="J2775" s="0" t="n">
        <v>1</v>
      </c>
      <c r="K2775" s="0" t="n">
        <f aca="false">VLOOKUP(A2775,'Team Data'!$A$1:$E$659,2,FALSE())</f>
        <v>14</v>
      </c>
      <c r="L2775" s="0" t="n">
        <f aca="false">VLOOKUP(A2775,'Team Data'!$A$1:$E$659,3,FALSE())</f>
        <v>18</v>
      </c>
      <c r="M2775" s="0" t="n">
        <f aca="false">VLOOKUP(B2775,'Team Data'!$A$1:$E$659,2,FALSE())</f>
        <v>15</v>
      </c>
      <c r="N2775" s="0" t="n">
        <f aca="false">VLOOKUP(B2775,'Team Data'!$A$1:$E$659,3,FALSE())</f>
        <v>18</v>
      </c>
      <c r="O2775" s="0" t="n">
        <f aca="false">VLOOKUP(A2775,'Team Data'!$A$1:$E$659,4,FALSE())</f>
        <v>488</v>
      </c>
      <c r="P2775" s="0" t="n">
        <f aca="false">VLOOKUP(A2775,'Team Data'!$A$1:$E$659,5,FALSE())</f>
        <v>498</v>
      </c>
      <c r="Q2775" s="0" t="n">
        <f aca="false">VLOOKUP(B2775,'Team Data'!$A$1:$E$659,4,FALSE())</f>
        <v>512</v>
      </c>
      <c r="R2775" s="0" t="n">
        <f aca="false">VLOOKUP(B2775,'Team Data'!$A$1:$E$659,5,FALSE())</f>
        <v>507</v>
      </c>
      <c r="S2775" s="0" t="n">
        <f aca="false">IF(I2775=1,(MIN(30,(C2775-D2775)))*(M2775/(M2775+N2775))*(Q2775/(Q2775+R2775)),(MAX(-30,(C2775-D2775)))*(N2775/(M2775+N2775))*(R2775/(R2775+Q2775)))</f>
        <v>-0.814167187081809</v>
      </c>
      <c r="T2775" s="0" t="n">
        <f aca="false">IF(J2775=1,(MIN(30,(D2775-C2775)))*(K2775/(K2775+L2775))*(O2775/(O2775+P2775)),(MAX(-30,(D2775-C2775)))*(L2775/(K2775+L2775))*(P2775/(P2775+O2775)))</f>
        <v>0.649594320486815</v>
      </c>
      <c r="U2775" s="7" t="n">
        <v>43105</v>
      </c>
    </row>
    <row r="2776" customFormat="false" ht="15" hidden="false" customHeight="false" outlineLevel="0" collapsed="false">
      <c r="A2776" s="0" t="s">
        <v>131</v>
      </c>
      <c r="B2776" s="0" t="s">
        <v>289</v>
      </c>
      <c r="C2776" s="0" t="n">
        <v>60</v>
      </c>
      <c r="D2776" s="0" t="n">
        <v>67</v>
      </c>
      <c r="E2776" s="0" t="n">
        <v>33</v>
      </c>
      <c r="F2776" s="0" t="n">
        <v>25</v>
      </c>
      <c r="G2776" s="0" t="n">
        <v>16</v>
      </c>
      <c r="H2776" s="0" t="n">
        <v>11</v>
      </c>
      <c r="I2776" s="0" t="n">
        <v>0</v>
      </c>
      <c r="J2776" s="0" t="n">
        <v>1</v>
      </c>
      <c r="K2776" s="0" t="n">
        <f aca="false">VLOOKUP(A2776,'Team Data'!$A$1:$E$659,2,FALSE())</f>
        <v>23</v>
      </c>
      <c r="L2776" s="0" t="n">
        <f aca="false">VLOOKUP(A2776,'Team Data'!$A$1:$E$659,3,FALSE())</f>
        <v>13</v>
      </c>
      <c r="M2776" s="0" t="n">
        <f aca="false">VLOOKUP(B2776,'Team Data'!$A$1:$E$659,2,FALSE())</f>
        <v>15</v>
      </c>
      <c r="N2776" s="0" t="n">
        <f aca="false">VLOOKUP(B2776,'Team Data'!$A$1:$E$659,3,FALSE())</f>
        <v>15</v>
      </c>
      <c r="O2776" s="0" t="n">
        <f aca="false">VLOOKUP(A2776,'Team Data'!$A$1:$E$659,4,FALSE())</f>
        <v>559</v>
      </c>
      <c r="P2776" s="0" t="n">
        <f aca="false">VLOOKUP(A2776,'Team Data'!$A$1:$E$659,5,FALSE())</f>
        <v>576</v>
      </c>
      <c r="Q2776" s="0" t="n">
        <f aca="false">VLOOKUP(B2776,'Team Data'!$A$1:$E$659,4,FALSE())</f>
        <v>479</v>
      </c>
      <c r="R2776" s="0" t="n">
        <f aca="false">VLOOKUP(B2776,'Team Data'!$A$1:$E$659,5,FALSE())</f>
        <v>436</v>
      </c>
      <c r="S2776" s="0" t="n">
        <f aca="false">IF(I2776=1,(MIN(30,(C2776-D2776)))*(M2776/(M2776+N2776))*(Q2776/(Q2776+R2776)),(MAX(-30,(C2776-D2776)))*(N2776/(M2776+N2776))*(R2776/(R2776+Q2776)))</f>
        <v>-1.66775956284153</v>
      </c>
      <c r="T2776" s="0" t="n">
        <f aca="false">IF(J2776=1,(MIN(30,(D2776-C2776)))*(K2776/(K2776+L2776))*(O2776/(O2776+P2776)),(MAX(-30,(D2776-C2776)))*(L2776/(K2776+L2776))*(P2776/(P2776+O2776)))</f>
        <v>2.20261869799315</v>
      </c>
      <c r="U2776" s="7" t="n">
        <v>43105</v>
      </c>
    </row>
    <row r="2777" customFormat="false" ht="15" hidden="false" customHeight="false" outlineLevel="0" collapsed="false">
      <c r="A2777" s="0" t="s">
        <v>206</v>
      </c>
      <c r="B2777" s="0" t="s">
        <v>180</v>
      </c>
      <c r="C2777" s="0" t="n">
        <v>64</v>
      </c>
      <c r="D2777" s="0" t="n">
        <v>76</v>
      </c>
      <c r="E2777" s="0" t="n">
        <v>28</v>
      </c>
      <c r="F2777" s="0" t="n">
        <v>44</v>
      </c>
      <c r="G2777" s="0" t="n">
        <v>10</v>
      </c>
      <c r="H2777" s="0" t="n">
        <v>18</v>
      </c>
      <c r="I2777" s="0" t="n">
        <v>0</v>
      </c>
      <c r="J2777" s="0" t="n">
        <v>1</v>
      </c>
      <c r="K2777" s="0" t="n">
        <f aca="false">VLOOKUP(A2777,'Team Data'!$A$1:$E$659,2,FALSE())</f>
        <v>26</v>
      </c>
      <c r="L2777" s="0" t="n">
        <f aca="false">VLOOKUP(A2777,'Team Data'!$A$1:$E$659,3,FALSE())</f>
        <v>12</v>
      </c>
      <c r="M2777" s="0" t="n">
        <f aca="false">VLOOKUP(B2777,'Team Data'!$A$1:$E$659,2,FALSE())</f>
        <v>13</v>
      </c>
      <c r="N2777" s="0" t="n">
        <f aca="false">VLOOKUP(B2777,'Team Data'!$A$1:$E$659,3,FALSE())</f>
        <v>19</v>
      </c>
      <c r="O2777" s="0" t="n">
        <f aca="false">VLOOKUP(A2777,'Team Data'!$A$1:$E$659,4,FALSE())</f>
        <v>600</v>
      </c>
      <c r="P2777" s="0" t="n">
        <f aca="false">VLOOKUP(A2777,'Team Data'!$A$1:$E$659,5,FALSE())</f>
        <v>551</v>
      </c>
      <c r="Q2777" s="0" t="n">
        <f aca="false">VLOOKUP(B2777,'Team Data'!$A$1:$E$659,4,FALSE())</f>
        <v>479</v>
      </c>
      <c r="R2777" s="0" t="n">
        <f aca="false">VLOOKUP(B2777,'Team Data'!$A$1:$E$659,5,FALSE())</f>
        <v>507</v>
      </c>
      <c r="S2777" s="0" t="n">
        <f aca="false">IF(I2777=1,(MIN(30,(C2777-D2777)))*(M2777/(M2777+N2777))*(Q2777/(Q2777+R2777)),(MAX(-30,(C2777-D2777)))*(N2777/(M2777+N2777))*(R2777/(R2777+Q2777)))</f>
        <v>-3.66366632860041</v>
      </c>
      <c r="T2777" s="0" t="n">
        <f aca="false">IF(J2777=1,(MIN(30,(D2777-C2777)))*(K2777/(K2777+L2777))*(O2777/(O2777+P2777)),(MAX(-30,(D2777-C2777)))*(L2777/(K2777+L2777))*(P2777/(P2777+O2777)))</f>
        <v>4.28003109424299</v>
      </c>
      <c r="U2777" s="7" t="n">
        <v>43105</v>
      </c>
    </row>
    <row r="2778" customFormat="false" ht="15" hidden="false" customHeight="false" outlineLevel="0" collapsed="false">
      <c r="A2778" s="0" t="s">
        <v>247</v>
      </c>
      <c r="B2778" s="0" t="s">
        <v>301</v>
      </c>
      <c r="C2778" s="0" t="n">
        <v>70</v>
      </c>
      <c r="D2778" s="0" t="n">
        <v>73</v>
      </c>
      <c r="E2778" s="0" t="n">
        <v>29</v>
      </c>
      <c r="F2778" s="0" t="n">
        <v>31</v>
      </c>
      <c r="G2778" s="0" t="n">
        <v>9</v>
      </c>
      <c r="H2778" s="0" t="n">
        <v>14</v>
      </c>
      <c r="I2778" s="0" t="n">
        <v>0</v>
      </c>
      <c r="J2778" s="0" t="n">
        <v>1</v>
      </c>
      <c r="K2778" s="0" t="n">
        <f aca="false">VLOOKUP(A2778,'Team Data'!$A$1:$E$659,2,FALSE())</f>
        <v>17</v>
      </c>
      <c r="L2778" s="0" t="n">
        <f aca="false">VLOOKUP(A2778,'Team Data'!$A$1:$E$659,3,FALSE())</f>
        <v>16</v>
      </c>
      <c r="M2778" s="0" t="n">
        <f aca="false">VLOOKUP(B2778,'Team Data'!$A$1:$E$659,2,FALSE())</f>
        <v>14</v>
      </c>
      <c r="N2778" s="0" t="n">
        <f aca="false">VLOOKUP(B2778,'Team Data'!$A$1:$E$659,3,FALSE())</f>
        <v>17</v>
      </c>
      <c r="O2778" s="0" t="n">
        <f aca="false">VLOOKUP(A2778,'Team Data'!$A$1:$E$659,4,FALSE())</f>
        <v>613</v>
      </c>
      <c r="P2778" s="0" t="n">
        <f aca="false">VLOOKUP(A2778,'Team Data'!$A$1:$E$659,5,FALSE())</f>
        <v>464</v>
      </c>
      <c r="Q2778" s="0" t="n">
        <f aca="false">VLOOKUP(B2778,'Team Data'!$A$1:$E$659,4,FALSE())</f>
        <v>549</v>
      </c>
      <c r="R2778" s="0" t="n">
        <f aca="false">VLOOKUP(B2778,'Team Data'!$A$1:$E$659,5,FALSE())</f>
        <v>466</v>
      </c>
      <c r="S2778" s="0" t="n">
        <f aca="false">IF(I2778=1,(MIN(30,(C2778-D2778)))*(M2778/(M2778+N2778))*(Q2778/(Q2778+R2778)),(MAX(-30,(C2778-D2778)))*(N2778/(M2778+N2778))*(R2778/(R2778+Q2778)))</f>
        <v>-0.755315429842682</v>
      </c>
      <c r="T2778" s="0" t="n">
        <f aca="false">IF(J2778=1,(MIN(30,(D2778-C2778)))*(K2778/(K2778+L2778))*(O2778/(O2778+P2778)),(MAX(-30,(D2778-C2778)))*(L2778/(K2778+L2778))*(P2778/(P2778+O2778)))</f>
        <v>0.879631974339495</v>
      </c>
      <c r="U2778" s="7" t="n">
        <v>43105</v>
      </c>
    </row>
    <row r="2779" customFormat="false" ht="15" hidden="false" customHeight="false" outlineLevel="0" collapsed="false">
      <c r="A2779" s="0" t="s">
        <v>205</v>
      </c>
      <c r="B2779" s="0" t="s">
        <v>341</v>
      </c>
      <c r="C2779" s="0" t="n">
        <v>55</v>
      </c>
      <c r="D2779" s="0" t="n">
        <v>95</v>
      </c>
      <c r="E2779" s="0" t="n">
        <v>34</v>
      </c>
      <c r="F2779" s="0" t="n">
        <v>43</v>
      </c>
      <c r="G2779" s="0" t="n">
        <v>13</v>
      </c>
      <c r="H2779" s="0" t="n">
        <v>7</v>
      </c>
      <c r="I2779" s="0" t="n">
        <v>0</v>
      </c>
      <c r="J2779" s="0" t="n">
        <v>1</v>
      </c>
      <c r="K2779" s="0" t="n">
        <f aca="false">VLOOKUP(A2779,'Team Data'!$A$1:$E$659,2,FALSE())</f>
        <v>5</v>
      </c>
      <c r="L2779" s="0" t="n">
        <f aca="false">VLOOKUP(A2779,'Team Data'!$A$1:$E$659,3,FALSE())</f>
        <v>27</v>
      </c>
      <c r="M2779" s="0" t="n">
        <f aca="false">VLOOKUP(B2779,'Team Data'!$A$1:$E$659,2,FALSE())</f>
        <v>20</v>
      </c>
      <c r="N2779" s="0" t="n">
        <f aca="false">VLOOKUP(B2779,'Team Data'!$A$1:$E$659,3,FALSE())</f>
        <v>11</v>
      </c>
      <c r="O2779" s="0" t="n">
        <f aca="false">VLOOKUP(A2779,'Team Data'!$A$1:$E$659,4,FALSE())</f>
        <v>550</v>
      </c>
      <c r="P2779" s="0" t="n">
        <f aca="false">VLOOKUP(A2779,'Team Data'!$A$1:$E$659,5,FALSE())</f>
        <v>448</v>
      </c>
      <c r="Q2779" s="0" t="n">
        <f aca="false">VLOOKUP(B2779,'Team Data'!$A$1:$E$659,4,FALSE())</f>
        <v>456</v>
      </c>
      <c r="R2779" s="0" t="n">
        <f aca="false">VLOOKUP(B2779,'Team Data'!$A$1:$E$659,5,FALSE())</f>
        <v>479</v>
      </c>
      <c r="S2779" s="0" t="n">
        <f aca="false">IF(I2779=1,(MIN(30,(C2779-D2779)))*(M2779/(M2779+N2779))*(Q2779/(Q2779+R2779)),(MAX(-30,(C2779-D2779)))*(N2779/(M2779+N2779))*(R2779/(R2779+Q2779)))</f>
        <v>-5.45351043643264</v>
      </c>
      <c r="T2779" s="0" t="n">
        <f aca="false">IF(J2779=1,(MIN(30,(D2779-C2779)))*(K2779/(K2779+L2779))*(O2779/(O2779+P2779)),(MAX(-30,(D2779-C2779)))*(L2779/(K2779+L2779))*(P2779/(P2779+O2779)))</f>
        <v>2.58329158316633</v>
      </c>
      <c r="U2779" s="7" t="n">
        <v>43105</v>
      </c>
    </row>
    <row r="2780" customFormat="false" ht="15" hidden="false" customHeight="false" outlineLevel="0" collapsed="false">
      <c r="A2780" s="0" t="s">
        <v>200</v>
      </c>
      <c r="B2780" s="0" t="s">
        <v>179</v>
      </c>
      <c r="C2780" s="0" t="n">
        <v>79</v>
      </c>
      <c r="D2780" s="0" t="n">
        <v>109</v>
      </c>
      <c r="E2780" s="0" t="n">
        <v>33</v>
      </c>
      <c r="F2780" s="0" t="n">
        <v>39</v>
      </c>
      <c r="G2780" s="0" t="n">
        <v>13</v>
      </c>
      <c r="H2780" s="0" t="n">
        <v>8</v>
      </c>
      <c r="I2780" s="0" t="n">
        <v>0</v>
      </c>
      <c r="J2780" s="0" t="n">
        <v>1</v>
      </c>
      <c r="K2780" s="0" t="n">
        <f aca="false">VLOOKUP(A2780,'Team Data'!$A$1:$E$659,2,FALSE())</f>
        <v>12</v>
      </c>
      <c r="L2780" s="0" t="n">
        <f aca="false">VLOOKUP(A2780,'Team Data'!$A$1:$E$659,3,FALSE())</f>
        <v>20</v>
      </c>
      <c r="M2780" s="0" t="n">
        <f aca="false">VLOOKUP(B2780,'Team Data'!$A$1:$E$659,2,FALSE())</f>
        <v>26</v>
      </c>
      <c r="N2780" s="0" t="n">
        <f aca="false">VLOOKUP(B2780,'Team Data'!$A$1:$E$659,3,FALSE())</f>
        <v>8</v>
      </c>
      <c r="O2780" s="0" t="n">
        <f aca="false">VLOOKUP(A2780,'Team Data'!$A$1:$E$659,4,FALSE())</f>
        <v>569</v>
      </c>
      <c r="P2780" s="0" t="n">
        <f aca="false">VLOOKUP(A2780,'Team Data'!$A$1:$E$659,5,FALSE())</f>
        <v>426</v>
      </c>
      <c r="Q2780" s="0" t="n">
        <f aca="false">VLOOKUP(B2780,'Team Data'!$A$1:$E$659,4,FALSE())</f>
        <v>523</v>
      </c>
      <c r="R2780" s="0" t="n">
        <f aca="false">VLOOKUP(B2780,'Team Data'!$A$1:$E$659,5,FALSE())</f>
        <v>545</v>
      </c>
      <c r="S2780" s="0" t="n">
        <f aca="false">IF(I2780=1,(MIN(30,(C2780-D2780)))*(M2780/(M2780+N2780))*(Q2780/(Q2780+R2780)),(MAX(-30,(C2780-D2780)))*(N2780/(M2780+N2780))*(R2780/(R2780+Q2780)))</f>
        <v>-3.60211500330469</v>
      </c>
      <c r="T2780" s="0" t="n">
        <f aca="false">IF(J2780=1,(MIN(30,(D2780-C2780)))*(K2780/(K2780+L2780))*(O2780/(O2780+P2780)),(MAX(-30,(D2780-C2780)))*(L2780/(K2780+L2780))*(P2780/(P2780+O2780)))</f>
        <v>6.43341708542714</v>
      </c>
      <c r="U2780" s="7" t="n">
        <v>43105</v>
      </c>
    </row>
    <row r="2781" customFormat="false" ht="15" hidden="false" customHeight="false" outlineLevel="0" collapsed="false">
      <c r="A2781" s="0" t="s">
        <v>15</v>
      </c>
      <c r="B2781" s="0" t="s">
        <v>326</v>
      </c>
      <c r="C2781" s="0" t="n">
        <v>94</v>
      </c>
      <c r="D2781" s="0" t="n">
        <v>82</v>
      </c>
      <c r="E2781" s="0" t="n">
        <v>46</v>
      </c>
      <c r="F2781" s="0" t="n">
        <v>23</v>
      </c>
      <c r="G2781" s="0" t="n">
        <v>12</v>
      </c>
      <c r="H2781" s="0" t="n">
        <v>11</v>
      </c>
      <c r="I2781" s="0" t="n">
        <v>1</v>
      </c>
      <c r="J2781" s="0" t="n">
        <v>0</v>
      </c>
      <c r="K2781" s="0" t="n">
        <f aca="false">VLOOKUP(A2781,'Team Data'!$A$1:$E$659,2,FALSE())</f>
        <v>26</v>
      </c>
      <c r="L2781" s="0" t="n">
        <f aca="false">VLOOKUP(A2781,'Team Data'!$A$1:$E$659,3,FALSE())</f>
        <v>8</v>
      </c>
      <c r="M2781" s="0" t="n">
        <f aca="false">VLOOKUP(B2781,'Team Data'!$A$1:$E$659,2,FALSE())</f>
        <v>23</v>
      </c>
      <c r="N2781" s="0" t="n">
        <f aca="false">VLOOKUP(B2781,'Team Data'!$A$1:$E$659,3,FALSE())</f>
        <v>12</v>
      </c>
      <c r="O2781" s="0" t="n">
        <f aca="false">VLOOKUP(A2781,'Team Data'!$A$1:$E$659,4,FALSE())</f>
        <v>626</v>
      </c>
      <c r="P2781" s="0" t="n">
        <f aca="false">VLOOKUP(A2781,'Team Data'!$A$1:$E$659,5,FALSE())</f>
        <v>506</v>
      </c>
      <c r="Q2781" s="0" t="n">
        <f aca="false">VLOOKUP(B2781,'Team Data'!$A$1:$E$659,4,FALSE())</f>
        <v>668</v>
      </c>
      <c r="R2781" s="0" t="n">
        <f aca="false">VLOOKUP(B2781,'Team Data'!$A$1:$E$659,5,FALSE())</f>
        <v>500</v>
      </c>
      <c r="S2781" s="0" t="n">
        <f aca="false">IF(I2781=1,(MIN(30,(C2781-D2781)))*(M2781/(M2781+N2781))*(Q2781/(Q2781+R2781)),(MAX(-30,(C2781-D2781)))*(N2781/(M2781+N2781))*(R2781/(R2781+Q2781)))</f>
        <v>4.50998043052838</v>
      </c>
      <c r="T2781" s="0" t="n">
        <f aca="false">IF(J2781=1,(MIN(30,(D2781-C2781)))*(K2781/(K2781+L2781))*(O2781/(O2781+P2781)),(MAX(-30,(D2781-C2781)))*(L2781/(K2781+L2781))*(P2781/(P2781+O2781)))</f>
        <v>-1.26210766992309</v>
      </c>
      <c r="U2781" s="7" t="n">
        <v>43105</v>
      </c>
    </row>
    <row r="2782" customFormat="false" ht="15" hidden="false" customHeight="false" outlineLevel="0" collapsed="false">
      <c r="A2782" s="0" t="s">
        <v>208</v>
      </c>
      <c r="B2782" s="0" t="s">
        <v>177</v>
      </c>
      <c r="C2782" s="0" t="n">
        <v>55</v>
      </c>
      <c r="D2782" s="0" t="n">
        <v>62</v>
      </c>
      <c r="E2782" s="0" t="n">
        <v>26</v>
      </c>
      <c r="F2782" s="0" t="n">
        <v>51</v>
      </c>
      <c r="G2782" s="0" t="n">
        <v>6</v>
      </c>
      <c r="H2782" s="0" t="n">
        <v>13</v>
      </c>
      <c r="I2782" s="0" t="n">
        <v>0</v>
      </c>
      <c r="J2782" s="0" t="n">
        <v>1</v>
      </c>
      <c r="K2782" s="0" t="n">
        <f aca="false">VLOOKUP(A2782,'Team Data'!$A$1:$E$659,2,FALSE())</f>
        <v>16</v>
      </c>
      <c r="L2782" s="0" t="n">
        <f aca="false">VLOOKUP(A2782,'Team Data'!$A$1:$E$659,3,FALSE())</f>
        <v>16</v>
      </c>
      <c r="M2782" s="0" t="n">
        <f aca="false">VLOOKUP(B2782,'Team Data'!$A$1:$E$659,2,FALSE())</f>
        <v>18</v>
      </c>
      <c r="N2782" s="0" t="n">
        <f aca="false">VLOOKUP(B2782,'Team Data'!$A$1:$E$659,3,FALSE())</f>
        <v>15</v>
      </c>
      <c r="O2782" s="0" t="n">
        <f aca="false">VLOOKUP(A2782,'Team Data'!$A$1:$E$659,4,FALSE())</f>
        <v>582</v>
      </c>
      <c r="P2782" s="0" t="n">
        <f aca="false">VLOOKUP(A2782,'Team Data'!$A$1:$E$659,5,FALSE())</f>
        <v>422</v>
      </c>
      <c r="Q2782" s="0" t="n">
        <f aca="false">VLOOKUP(B2782,'Team Data'!$A$1:$E$659,4,FALSE())</f>
        <v>582</v>
      </c>
      <c r="R2782" s="0" t="n">
        <f aca="false">VLOOKUP(B2782,'Team Data'!$A$1:$E$659,5,FALSE())</f>
        <v>475</v>
      </c>
      <c r="S2782" s="0" t="n">
        <f aca="false">IF(I2782=1,(MIN(30,(C2782-D2782)))*(M2782/(M2782+N2782))*(Q2782/(Q2782+R2782)),(MAX(-30,(C2782-D2782)))*(N2782/(M2782+N2782))*(R2782/(R2782+Q2782)))</f>
        <v>-1.42986152919928</v>
      </c>
      <c r="T2782" s="0" t="n">
        <f aca="false">IF(J2782=1,(MIN(30,(D2782-C2782)))*(K2782/(K2782+L2782))*(O2782/(O2782+P2782)),(MAX(-30,(D2782-C2782)))*(L2782/(K2782+L2782))*(P2782/(P2782+O2782)))</f>
        <v>2.02888446215139</v>
      </c>
      <c r="U2782" s="7" t="n">
        <v>43105</v>
      </c>
    </row>
    <row r="2783" customFormat="false" ht="15" hidden="false" customHeight="false" outlineLevel="0" collapsed="false">
      <c r="A2783" s="0" t="s">
        <v>276</v>
      </c>
      <c r="B2783" s="0" t="s">
        <v>120</v>
      </c>
      <c r="C2783" s="0" t="n">
        <v>78</v>
      </c>
      <c r="D2783" s="0" t="n">
        <v>93</v>
      </c>
      <c r="E2783" s="0" t="n">
        <v>32</v>
      </c>
      <c r="F2783" s="0" t="n">
        <v>26</v>
      </c>
      <c r="G2783" s="0" t="n">
        <v>18</v>
      </c>
      <c r="H2783" s="0" t="n">
        <v>12</v>
      </c>
      <c r="I2783" s="0" t="n">
        <v>0</v>
      </c>
      <c r="J2783" s="0" t="n">
        <v>1</v>
      </c>
      <c r="K2783" s="0" t="n">
        <f aca="false">VLOOKUP(A2783,'Team Data'!$A$1:$E$659,2,FALSE())</f>
        <v>13</v>
      </c>
      <c r="L2783" s="0" t="n">
        <f aca="false">VLOOKUP(A2783,'Team Data'!$A$1:$E$659,3,FALSE())</f>
        <v>19</v>
      </c>
      <c r="M2783" s="0" t="n">
        <f aca="false">VLOOKUP(B2783,'Team Data'!$A$1:$E$659,2,FALSE())</f>
        <v>14</v>
      </c>
      <c r="N2783" s="0" t="n">
        <f aca="false">VLOOKUP(B2783,'Team Data'!$A$1:$E$659,3,FALSE())</f>
        <v>16</v>
      </c>
      <c r="O2783" s="0" t="n">
        <f aca="false">VLOOKUP(A2783,'Team Data'!$A$1:$E$659,4,FALSE())</f>
        <v>507</v>
      </c>
      <c r="P2783" s="0" t="n">
        <f aca="false">VLOOKUP(A2783,'Team Data'!$A$1:$E$659,5,FALSE())</f>
        <v>473</v>
      </c>
      <c r="Q2783" s="0" t="n">
        <f aca="false">VLOOKUP(B2783,'Team Data'!$A$1:$E$659,4,FALSE())</f>
        <v>423</v>
      </c>
      <c r="R2783" s="0" t="n">
        <f aca="false">VLOOKUP(B2783,'Team Data'!$A$1:$E$659,5,FALSE())</f>
        <v>495</v>
      </c>
      <c r="S2783" s="0" t="n">
        <f aca="false">IF(I2783=1,(MIN(30,(C2783-D2783)))*(M2783/(M2783+N2783))*(Q2783/(Q2783+R2783)),(MAX(-30,(C2783-D2783)))*(N2783/(M2783+N2783))*(R2783/(R2783+Q2783)))</f>
        <v>-4.31372549019608</v>
      </c>
      <c r="T2783" s="0" t="n">
        <f aca="false">IF(J2783=1,(MIN(30,(D2783-C2783)))*(K2783/(K2783+L2783))*(O2783/(O2783+P2783)),(MAX(-30,(D2783-C2783)))*(L2783/(K2783+L2783))*(P2783/(P2783+O2783)))</f>
        <v>3.15258290816327</v>
      </c>
      <c r="U2783" s="7" t="n">
        <v>43105</v>
      </c>
    </row>
    <row r="2784" customFormat="false" ht="15" hidden="false" customHeight="false" outlineLevel="0" collapsed="false">
      <c r="A2784" s="0" t="s">
        <v>54</v>
      </c>
      <c r="B2784" s="0" t="s">
        <v>287</v>
      </c>
      <c r="C2784" s="0" t="n">
        <v>55</v>
      </c>
      <c r="D2784" s="0" t="n">
        <v>53</v>
      </c>
      <c r="E2784" s="0" t="n">
        <v>40</v>
      </c>
      <c r="F2784" s="0" t="n">
        <v>35</v>
      </c>
      <c r="G2784" s="0" t="n">
        <v>16</v>
      </c>
      <c r="H2784" s="0" t="n">
        <v>11</v>
      </c>
      <c r="I2784" s="0" t="n">
        <v>1</v>
      </c>
      <c r="J2784" s="0" t="n">
        <v>0</v>
      </c>
      <c r="K2784" s="0" t="n">
        <f aca="false">VLOOKUP(A2784,'Team Data'!$A$1:$E$659,2,FALSE())</f>
        <v>30</v>
      </c>
      <c r="L2784" s="0" t="n">
        <f aca="false">VLOOKUP(A2784,'Team Data'!$A$1:$E$659,3,FALSE())</f>
        <v>5</v>
      </c>
      <c r="M2784" s="0" t="n">
        <f aca="false">VLOOKUP(B2784,'Team Data'!$A$1:$E$659,2,FALSE())</f>
        <v>15</v>
      </c>
      <c r="N2784" s="0" t="n">
        <f aca="false">VLOOKUP(B2784,'Team Data'!$A$1:$E$659,3,FALSE())</f>
        <v>16</v>
      </c>
      <c r="O2784" s="0" t="n">
        <f aca="false">VLOOKUP(A2784,'Team Data'!$A$1:$E$659,4,FALSE())</f>
        <v>649</v>
      </c>
      <c r="P2784" s="0" t="n">
        <f aca="false">VLOOKUP(A2784,'Team Data'!$A$1:$E$659,5,FALSE())</f>
        <v>509</v>
      </c>
      <c r="Q2784" s="0" t="n">
        <f aca="false">VLOOKUP(B2784,'Team Data'!$A$1:$E$659,4,FALSE())</f>
        <v>605</v>
      </c>
      <c r="R2784" s="0" t="n">
        <f aca="false">VLOOKUP(B2784,'Team Data'!$A$1:$E$659,5,FALSE())</f>
        <v>410</v>
      </c>
      <c r="S2784" s="0" t="n">
        <f aca="false">IF(I2784=1,(MIN(30,(C2784-D2784)))*(M2784/(M2784+N2784))*(Q2784/(Q2784+R2784)),(MAX(-30,(C2784-D2784)))*(N2784/(M2784+N2784))*(R2784/(R2784+Q2784)))</f>
        <v>0.576831399968219</v>
      </c>
      <c r="T2784" s="0" t="n">
        <f aca="false">IF(J2784=1,(MIN(30,(D2784-C2784)))*(K2784/(K2784+L2784))*(O2784/(O2784+P2784)),(MAX(-30,(D2784-C2784)))*(L2784/(K2784+L2784))*(P2784/(P2784+O2784)))</f>
        <v>-0.125585985689613</v>
      </c>
      <c r="U2784" s="7" t="n">
        <v>43105</v>
      </c>
    </row>
    <row r="2785" customFormat="false" ht="15" hidden="false" customHeight="false" outlineLevel="0" collapsed="false">
      <c r="A2785" s="0" t="s">
        <v>230</v>
      </c>
      <c r="B2785" s="0" t="s">
        <v>82</v>
      </c>
      <c r="C2785" s="0" t="n">
        <v>74</v>
      </c>
      <c r="D2785" s="0" t="n">
        <v>81</v>
      </c>
      <c r="E2785" s="0" t="n">
        <v>32</v>
      </c>
      <c r="F2785" s="0" t="n">
        <v>39</v>
      </c>
      <c r="G2785" s="0" t="n">
        <v>7</v>
      </c>
      <c r="H2785" s="0" t="n">
        <v>20</v>
      </c>
      <c r="I2785" s="0" t="n">
        <v>0</v>
      </c>
      <c r="J2785" s="0" t="n">
        <v>1</v>
      </c>
      <c r="K2785" s="0" t="n">
        <f aca="false">VLOOKUP(A2785,'Team Data'!$A$1:$E$659,2,FALSE())</f>
        <v>20</v>
      </c>
      <c r="L2785" s="0" t="n">
        <f aca="false">VLOOKUP(A2785,'Team Data'!$A$1:$E$659,3,FALSE())</f>
        <v>14</v>
      </c>
      <c r="M2785" s="0" t="n">
        <f aca="false">VLOOKUP(B2785,'Team Data'!$A$1:$E$659,2,FALSE())</f>
        <v>20</v>
      </c>
      <c r="N2785" s="0" t="n">
        <f aca="false">VLOOKUP(B2785,'Team Data'!$A$1:$E$659,3,FALSE())</f>
        <v>15</v>
      </c>
      <c r="O2785" s="0" t="n">
        <f aca="false">VLOOKUP(A2785,'Team Data'!$A$1:$E$659,4,FALSE())</f>
        <v>504</v>
      </c>
      <c r="P2785" s="0" t="n">
        <f aca="false">VLOOKUP(A2785,'Team Data'!$A$1:$E$659,5,FALSE())</f>
        <v>516</v>
      </c>
      <c r="Q2785" s="0" t="n">
        <f aca="false">VLOOKUP(B2785,'Team Data'!$A$1:$E$659,4,FALSE())</f>
        <v>577</v>
      </c>
      <c r="R2785" s="0" t="n">
        <f aca="false">VLOOKUP(B2785,'Team Data'!$A$1:$E$659,5,FALSE())</f>
        <v>520</v>
      </c>
      <c r="S2785" s="0" t="n">
        <f aca="false">IF(I2785=1,(MIN(30,(C2785-D2785)))*(M2785/(M2785+N2785))*(Q2785/(Q2785+R2785)),(MAX(-30,(C2785-D2785)))*(N2785/(M2785+N2785))*(R2785/(R2785+Q2785)))</f>
        <v>-1.42206016408387</v>
      </c>
      <c r="T2785" s="0" t="n">
        <f aca="false">IF(J2785=1,(MIN(30,(D2785-C2785)))*(K2785/(K2785+L2785))*(O2785/(O2785+P2785)),(MAX(-30,(D2785-C2785)))*(L2785/(K2785+L2785))*(P2785/(P2785+O2785)))</f>
        <v>2.03460207612457</v>
      </c>
      <c r="U2785" s="7" t="n">
        <v>43105</v>
      </c>
    </row>
    <row r="2786" customFormat="false" ht="15" hidden="false" customHeight="false" outlineLevel="0" collapsed="false">
      <c r="A2786" s="0" t="s">
        <v>310</v>
      </c>
      <c r="B2786" s="0" t="s">
        <v>281</v>
      </c>
      <c r="C2786" s="0" t="n">
        <v>99</v>
      </c>
      <c r="D2786" s="0" t="n">
        <v>107</v>
      </c>
      <c r="E2786" s="0" t="n">
        <v>42</v>
      </c>
      <c r="F2786" s="0" t="n">
        <v>53</v>
      </c>
      <c r="G2786" s="0" t="n">
        <v>9</v>
      </c>
      <c r="H2786" s="0" t="n">
        <v>13</v>
      </c>
      <c r="I2786" s="0" t="n">
        <v>0</v>
      </c>
      <c r="J2786" s="0" t="n">
        <v>1</v>
      </c>
      <c r="K2786" s="0" t="n">
        <f aca="false">VLOOKUP(A2786,'Team Data'!$A$1:$E$659,2,FALSE())</f>
        <v>21</v>
      </c>
      <c r="L2786" s="0" t="n">
        <f aca="false">VLOOKUP(A2786,'Team Data'!$A$1:$E$659,3,FALSE())</f>
        <v>12</v>
      </c>
      <c r="M2786" s="0" t="n">
        <f aca="false">VLOOKUP(B2786,'Team Data'!$A$1:$E$659,2,FALSE())</f>
        <v>19</v>
      </c>
      <c r="N2786" s="0" t="n">
        <f aca="false">VLOOKUP(B2786,'Team Data'!$A$1:$E$659,3,FALSE())</f>
        <v>16</v>
      </c>
      <c r="O2786" s="0" t="n">
        <f aca="false">VLOOKUP(A2786,'Team Data'!$A$1:$E$659,4,FALSE())</f>
        <v>636</v>
      </c>
      <c r="P2786" s="0" t="n">
        <f aca="false">VLOOKUP(A2786,'Team Data'!$A$1:$E$659,5,FALSE())</f>
        <v>474</v>
      </c>
      <c r="Q2786" s="0" t="n">
        <f aca="false">VLOOKUP(B2786,'Team Data'!$A$1:$E$659,4,FALSE())</f>
        <v>682</v>
      </c>
      <c r="R2786" s="0" t="n">
        <f aca="false">VLOOKUP(B2786,'Team Data'!$A$1:$E$659,5,FALSE())</f>
        <v>488</v>
      </c>
      <c r="S2786" s="0" t="n">
        <f aca="false">IF(I2786=1,(MIN(30,(C2786-D2786)))*(M2786/(M2786+N2786))*(Q2786/(Q2786+R2786)),(MAX(-30,(C2786-D2786)))*(N2786/(M2786+N2786))*(R2786/(R2786+Q2786)))</f>
        <v>-1.52537240537241</v>
      </c>
      <c r="T2786" s="0" t="n">
        <f aca="false">IF(J2786=1,(MIN(30,(D2786-C2786)))*(K2786/(K2786+L2786))*(O2786/(O2786+P2786)),(MAX(-30,(D2786-C2786)))*(L2786/(K2786+L2786))*(P2786/(P2786+O2786)))</f>
        <v>2.91695331695332</v>
      </c>
      <c r="U2786" s="7" t="n">
        <v>43105</v>
      </c>
    </row>
    <row r="2787" customFormat="false" ht="15" hidden="false" customHeight="false" outlineLevel="0" collapsed="false">
      <c r="A2787" s="0" t="s">
        <v>306</v>
      </c>
      <c r="B2787" s="0" t="s">
        <v>305</v>
      </c>
      <c r="C2787" s="0" t="n">
        <v>53</v>
      </c>
      <c r="D2787" s="0" t="n">
        <v>64</v>
      </c>
      <c r="E2787" s="0" t="n">
        <v>42</v>
      </c>
      <c r="F2787" s="0" t="n">
        <v>31</v>
      </c>
      <c r="G2787" s="0" t="n">
        <v>22</v>
      </c>
      <c r="H2787" s="0" t="n">
        <v>12</v>
      </c>
      <c r="I2787" s="0" t="n">
        <v>0</v>
      </c>
      <c r="J2787" s="0" t="n">
        <v>1</v>
      </c>
      <c r="K2787" s="0" t="n">
        <f aca="false">VLOOKUP(A2787,'Team Data'!$A$1:$E$659,2,FALSE())</f>
        <v>18</v>
      </c>
      <c r="L2787" s="0" t="n">
        <f aca="false">VLOOKUP(A2787,'Team Data'!$A$1:$E$659,3,FALSE())</f>
        <v>17</v>
      </c>
      <c r="M2787" s="0" t="n">
        <f aca="false">VLOOKUP(B2787,'Team Data'!$A$1:$E$659,2,FALSE())</f>
        <v>22</v>
      </c>
      <c r="N2787" s="0" t="n">
        <f aca="false">VLOOKUP(B2787,'Team Data'!$A$1:$E$659,3,FALSE())</f>
        <v>11</v>
      </c>
      <c r="O2787" s="0" t="n">
        <f aca="false">VLOOKUP(A2787,'Team Data'!$A$1:$E$659,4,FALSE())</f>
        <v>605</v>
      </c>
      <c r="P2787" s="0" t="n">
        <f aca="false">VLOOKUP(A2787,'Team Data'!$A$1:$E$659,5,FALSE())</f>
        <v>465</v>
      </c>
      <c r="Q2787" s="0" t="n">
        <f aca="false">VLOOKUP(B2787,'Team Data'!$A$1:$E$659,4,FALSE())</f>
        <v>522</v>
      </c>
      <c r="R2787" s="0" t="n">
        <f aca="false">VLOOKUP(B2787,'Team Data'!$A$1:$E$659,5,FALSE())</f>
        <v>501</v>
      </c>
      <c r="S2787" s="0" t="n">
        <f aca="false">IF(I2787=1,(MIN(30,(C2787-D2787)))*(M2787/(M2787+N2787))*(Q2787/(Q2787+R2787)),(MAX(-30,(C2787-D2787)))*(N2787/(M2787+N2787))*(R2787/(R2787+Q2787)))</f>
        <v>-1.79569892473118</v>
      </c>
      <c r="T2787" s="0" t="n">
        <f aca="false">IF(J2787=1,(MIN(30,(D2787-C2787)))*(K2787/(K2787+L2787))*(O2787/(O2787+P2787)),(MAX(-30,(D2787-C2787)))*(L2787/(K2787+L2787))*(P2787/(P2787+O2787)))</f>
        <v>3.19866488651535</v>
      </c>
      <c r="U2787" s="7" t="n">
        <v>43105</v>
      </c>
    </row>
    <row r="2788" customFormat="false" ht="15" hidden="false" customHeight="false" outlineLevel="0" collapsed="false">
      <c r="A2788" s="0" t="s">
        <v>111</v>
      </c>
      <c r="B2788" s="0" t="s">
        <v>147</v>
      </c>
      <c r="C2788" s="0" t="n">
        <v>81</v>
      </c>
      <c r="D2788" s="0" t="n">
        <v>89</v>
      </c>
      <c r="E2788" s="0" t="n">
        <v>21</v>
      </c>
      <c r="F2788" s="0" t="n">
        <v>34</v>
      </c>
      <c r="G2788" s="0" t="n">
        <v>16</v>
      </c>
      <c r="H2788" s="0" t="n">
        <v>18</v>
      </c>
      <c r="I2788" s="0" t="n">
        <v>0</v>
      </c>
      <c r="J2788" s="0" t="n">
        <v>1</v>
      </c>
      <c r="K2788" s="0" t="n">
        <f aca="false">VLOOKUP(A2788,'Team Data'!$A$1:$E$659,2,FALSE())</f>
        <v>17</v>
      </c>
      <c r="L2788" s="0" t="n">
        <f aca="false">VLOOKUP(A2788,'Team Data'!$A$1:$E$659,3,FALSE())</f>
        <v>13</v>
      </c>
      <c r="M2788" s="0" t="n">
        <f aca="false">VLOOKUP(B2788,'Team Data'!$A$1:$E$659,2,FALSE())</f>
        <v>15</v>
      </c>
      <c r="N2788" s="0" t="n">
        <f aca="false">VLOOKUP(B2788,'Team Data'!$A$1:$E$659,3,FALSE())</f>
        <v>18</v>
      </c>
      <c r="O2788" s="0" t="n">
        <f aca="false">VLOOKUP(A2788,'Team Data'!$A$1:$E$659,4,FALSE())</f>
        <v>461</v>
      </c>
      <c r="P2788" s="0" t="n">
        <f aca="false">VLOOKUP(A2788,'Team Data'!$A$1:$E$659,5,FALSE())</f>
        <v>455</v>
      </c>
      <c r="Q2788" s="0" t="n">
        <f aca="false">VLOOKUP(B2788,'Team Data'!$A$1:$E$659,4,FALSE())</f>
        <v>537</v>
      </c>
      <c r="R2788" s="0" t="n">
        <f aca="false">VLOOKUP(B2788,'Team Data'!$A$1:$E$659,5,FALSE())</f>
        <v>476</v>
      </c>
      <c r="S2788" s="0" t="n">
        <f aca="false">IF(I2788=1,(MIN(30,(C2788-D2788)))*(M2788/(M2788+N2788))*(Q2788/(Q2788+R2788)),(MAX(-30,(C2788-D2788)))*(N2788/(M2788+N2788))*(R2788/(R2788+Q2788)))</f>
        <v>-2.05043525083012</v>
      </c>
      <c r="T2788" s="0" t="n">
        <f aca="false">IF(J2788=1,(MIN(30,(D2788-C2788)))*(K2788/(K2788+L2788))*(O2788/(O2788+P2788)),(MAX(-30,(D2788-C2788)))*(L2788/(K2788+L2788))*(P2788/(P2788+O2788)))</f>
        <v>2.28151382823872</v>
      </c>
      <c r="U2788" s="7" t="n">
        <v>43105</v>
      </c>
    </row>
    <row r="2789" customFormat="false" ht="15" hidden="false" customHeight="false" outlineLevel="0" collapsed="false">
      <c r="A2789" s="0" t="s">
        <v>248</v>
      </c>
      <c r="B2789" s="0" t="s">
        <v>119</v>
      </c>
      <c r="C2789" s="0" t="n">
        <v>68</v>
      </c>
      <c r="D2789" s="0" t="n">
        <v>69</v>
      </c>
      <c r="E2789" s="0" t="n">
        <v>30</v>
      </c>
      <c r="F2789" s="0" t="n">
        <v>36</v>
      </c>
      <c r="G2789" s="0" t="n">
        <v>14</v>
      </c>
      <c r="H2789" s="0" t="n">
        <v>12</v>
      </c>
      <c r="I2789" s="0" t="n">
        <v>0</v>
      </c>
      <c r="J2789" s="0" t="n">
        <v>1</v>
      </c>
      <c r="K2789" s="0" t="n">
        <f aca="false">VLOOKUP(A2789,'Team Data'!$A$1:$E$659,2,FALSE())</f>
        <v>7</v>
      </c>
      <c r="L2789" s="0" t="n">
        <f aca="false">VLOOKUP(A2789,'Team Data'!$A$1:$E$659,3,FALSE())</f>
        <v>25</v>
      </c>
      <c r="M2789" s="0" t="n">
        <f aca="false">VLOOKUP(B2789,'Team Data'!$A$1:$E$659,2,FALSE())</f>
        <v>22</v>
      </c>
      <c r="N2789" s="0" t="n">
        <f aca="false">VLOOKUP(B2789,'Team Data'!$A$1:$E$659,3,FALSE())</f>
        <v>9</v>
      </c>
      <c r="O2789" s="0" t="n">
        <f aca="false">VLOOKUP(A2789,'Team Data'!$A$1:$E$659,4,FALSE())</f>
        <v>549</v>
      </c>
      <c r="P2789" s="0" t="n">
        <f aca="false">VLOOKUP(A2789,'Team Data'!$A$1:$E$659,5,FALSE())</f>
        <v>437</v>
      </c>
      <c r="Q2789" s="0" t="n">
        <f aca="false">VLOOKUP(B2789,'Team Data'!$A$1:$E$659,4,FALSE())</f>
        <v>454</v>
      </c>
      <c r="R2789" s="0" t="n">
        <f aca="false">VLOOKUP(B2789,'Team Data'!$A$1:$E$659,5,FALSE())</f>
        <v>502</v>
      </c>
      <c r="S2789" s="0" t="n">
        <f aca="false">IF(I2789=1,(MIN(30,(C2789-D2789)))*(M2789/(M2789+N2789))*(Q2789/(Q2789+R2789)),(MAX(-30,(C2789-D2789)))*(N2789/(M2789+N2789))*(R2789/(R2789+Q2789)))</f>
        <v>-0.152449723309488</v>
      </c>
      <c r="T2789" s="0" t="n">
        <f aca="false">IF(J2789=1,(MIN(30,(D2789-C2789)))*(K2789/(K2789+L2789))*(O2789/(O2789+P2789)),(MAX(-30,(D2789-C2789)))*(L2789/(K2789+L2789))*(P2789/(P2789+O2789)))</f>
        <v>0.121798935091278</v>
      </c>
      <c r="U2789" s="7" t="n">
        <v>43105</v>
      </c>
    </row>
    <row r="2790" customFormat="false" ht="15" hidden="false" customHeight="false" outlineLevel="0" collapsed="false">
      <c r="A2790" s="0" t="s">
        <v>256</v>
      </c>
      <c r="B2790" s="0" t="s">
        <v>229</v>
      </c>
      <c r="C2790" s="0" t="n">
        <v>81</v>
      </c>
      <c r="D2790" s="0" t="n">
        <v>74</v>
      </c>
      <c r="E2790" s="0" t="n">
        <v>35</v>
      </c>
      <c r="F2790" s="0" t="n">
        <v>38</v>
      </c>
      <c r="G2790" s="0" t="n">
        <v>17</v>
      </c>
      <c r="H2790" s="0" t="n">
        <v>16</v>
      </c>
      <c r="I2790" s="0" t="n">
        <v>1</v>
      </c>
      <c r="J2790" s="0" t="n">
        <v>0</v>
      </c>
      <c r="K2790" s="0" t="n">
        <f aca="false">VLOOKUP(A2790,'Team Data'!$A$1:$E$659,2,FALSE())</f>
        <v>20</v>
      </c>
      <c r="L2790" s="0" t="n">
        <f aca="false">VLOOKUP(A2790,'Team Data'!$A$1:$E$659,3,FALSE())</f>
        <v>14</v>
      </c>
      <c r="M2790" s="0" t="n">
        <f aca="false">VLOOKUP(B2790,'Team Data'!$A$1:$E$659,2,FALSE())</f>
        <v>10</v>
      </c>
      <c r="N2790" s="0" t="n">
        <f aca="false">VLOOKUP(B2790,'Team Data'!$A$1:$E$659,3,FALSE())</f>
        <v>22</v>
      </c>
      <c r="O2790" s="0" t="n">
        <f aca="false">VLOOKUP(A2790,'Team Data'!$A$1:$E$659,4,FALSE())</f>
        <v>587</v>
      </c>
      <c r="P2790" s="0" t="n">
        <f aca="false">VLOOKUP(A2790,'Team Data'!$A$1:$E$659,5,FALSE())</f>
        <v>530</v>
      </c>
      <c r="Q2790" s="0" t="n">
        <f aca="false">VLOOKUP(B2790,'Team Data'!$A$1:$E$659,4,FALSE())</f>
        <v>517</v>
      </c>
      <c r="R2790" s="0" t="n">
        <f aca="false">VLOOKUP(B2790,'Team Data'!$A$1:$E$659,5,FALSE())</f>
        <v>456</v>
      </c>
      <c r="S2790" s="0" t="n">
        <f aca="false">IF(I2790=1,(MIN(30,(C2790-D2790)))*(M2790/(M2790+N2790))*(Q2790/(Q2790+R2790)),(MAX(-30,(C2790-D2790)))*(N2790/(M2790+N2790))*(R2790/(R2790+Q2790)))</f>
        <v>1.16232014388489</v>
      </c>
      <c r="T2790" s="0" t="n">
        <f aca="false">IF(J2790=1,(MIN(30,(D2790-C2790)))*(K2790/(K2790+L2790))*(O2790/(O2790+P2790)),(MAX(-30,(D2790-C2790)))*(L2790/(K2790+L2790))*(P2790/(P2790+O2790)))</f>
        <v>-1.36763389330665</v>
      </c>
      <c r="U2790" s="7" t="n">
        <v>43105</v>
      </c>
    </row>
    <row r="2791" customFormat="false" ht="15" hidden="false" customHeight="false" outlineLevel="0" collapsed="false">
      <c r="A2791" s="0" t="s">
        <v>260</v>
      </c>
      <c r="B2791" s="0" t="s">
        <v>155</v>
      </c>
      <c r="C2791" s="0" t="n">
        <v>65</v>
      </c>
      <c r="D2791" s="0" t="n">
        <v>49</v>
      </c>
      <c r="E2791" s="0" t="n">
        <v>29</v>
      </c>
      <c r="F2791" s="0" t="n">
        <v>23</v>
      </c>
      <c r="G2791" s="0" t="n">
        <v>15</v>
      </c>
      <c r="H2791" s="0" t="n">
        <v>19</v>
      </c>
      <c r="I2791" s="0" t="n">
        <v>1</v>
      </c>
      <c r="J2791" s="0" t="n">
        <v>0</v>
      </c>
      <c r="K2791" s="0" t="n">
        <f aca="false">VLOOKUP(A2791,'Team Data'!$A$1:$E$659,2,FALSE())</f>
        <v>11</v>
      </c>
      <c r="L2791" s="0" t="n">
        <f aca="false">VLOOKUP(A2791,'Team Data'!$A$1:$E$659,3,FALSE())</f>
        <v>20</v>
      </c>
      <c r="M2791" s="0" t="n">
        <f aca="false">VLOOKUP(B2791,'Team Data'!$A$1:$E$659,2,FALSE())</f>
        <v>11</v>
      </c>
      <c r="N2791" s="0" t="n">
        <f aca="false">VLOOKUP(B2791,'Team Data'!$A$1:$E$659,3,FALSE())</f>
        <v>20</v>
      </c>
      <c r="O2791" s="0" t="n">
        <f aca="false">VLOOKUP(A2791,'Team Data'!$A$1:$E$659,4,FALSE())</f>
        <v>508</v>
      </c>
      <c r="P2791" s="0" t="n">
        <f aca="false">VLOOKUP(A2791,'Team Data'!$A$1:$E$659,5,FALSE())</f>
        <v>478</v>
      </c>
      <c r="Q2791" s="0" t="n">
        <f aca="false">VLOOKUP(B2791,'Team Data'!$A$1:$E$659,4,FALSE())</f>
        <v>532</v>
      </c>
      <c r="R2791" s="0" t="n">
        <f aca="false">VLOOKUP(B2791,'Team Data'!$A$1:$E$659,5,FALSE())</f>
        <v>464</v>
      </c>
      <c r="S2791" s="0" t="n">
        <f aca="false">IF(I2791=1,(MIN(30,(C2791-D2791)))*(M2791/(M2791+N2791))*(Q2791/(Q2791+R2791)),(MAX(-30,(C2791-D2791)))*(N2791/(M2791+N2791))*(R2791/(R2791+Q2791)))</f>
        <v>3.03251716543594</v>
      </c>
      <c r="T2791" s="0" t="n">
        <f aca="false">IF(J2791=1,(MIN(30,(D2791-C2791)))*(K2791/(K2791+L2791))*(O2791/(O2791+P2791)),(MAX(-30,(D2791-C2791)))*(L2791/(K2791+L2791))*(P2791/(P2791+O2791)))</f>
        <v>-5.00425309167048</v>
      </c>
      <c r="U2791" s="7" t="n">
        <v>43105</v>
      </c>
    </row>
    <row r="2792" customFormat="false" ht="15" hidden="false" customHeight="false" outlineLevel="0" collapsed="false">
      <c r="A2792" s="0" t="s">
        <v>224</v>
      </c>
      <c r="B2792" s="0" t="s">
        <v>252</v>
      </c>
      <c r="C2792" s="0" t="n">
        <v>56</v>
      </c>
      <c r="D2792" s="0" t="n">
        <v>74</v>
      </c>
      <c r="E2792" s="0" t="n">
        <v>29</v>
      </c>
      <c r="F2792" s="0" t="n">
        <v>31</v>
      </c>
      <c r="G2792" s="0" t="n">
        <v>10</v>
      </c>
      <c r="H2792" s="0" t="n">
        <v>11</v>
      </c>
      <c r="I2792" s="0" t="n">
        <v>0</v>
      </c>
      <c r="J2792" s="0" t="n">
        <v>1</v>
      </c>
      <c r="K2792" s="0" t="n">
        <f aca="false">VLOOKUP(A2792,'Team Data'!$A$1:$E$659,2,FALSE())</f>
        <v>14</v>
      </c>
      <c r="L2792" s="0" t="n">
        <f aca="false">VLOOKUP(A2792,'Team Data'!$A$1:$E$659,3,FALSE())</f>
        <v>18</v>
      </c>
      <c r="M2792" s="0" t="n">
        <f aca="false">VLOOKUP(B2792,'Team Data'!$A$1:$E$659,2,FALSE())</f>
        <v>30</v>
      </c>
      <c r="N2792" s="0" t="n">
        <f aca="false">VLOOKUP(B2792,'Team Data'!$A$1:$E$659,3,FALSE())</f>
        <v>6</v>
      </c>
      <c r="O2792" s="0" t="n">
        <f aca="false">VLOOKUP(A2792,'Team Data'!$A$1:$E$659,4,FALSE())</f>
        <v>577</v>
      </c>
      <c r="P2792" s="0" t="n">
        <f aca="false">VLOOKUP(A2792,'Team Data'!$A$1:$E$659,5,FALSE())</f>
        <v>477</v>
      </c>
      <c r="Q2792" s="0" t="n">
        <f aca="false">VLOOKUP(B2792,'Team Data'!$A$1:$E$659,4,FALSE())</f>
        <v>602</v>
      </c>
      <c r="R2792" s="0" t="n">
        <f aca="false">VLOOKUP(B2792,'Team Data'!$A$1:$E$659,5,FALSE())</f>
        <v>592</v>
      </c>
      <c r="S2792" s="0" t="n">
        <f aca="false">IF(I2792=1,(MIN(30,(C2792-D2792)))*(M2792/(M2792+N2792))*(Q2792/(Q2792+R2792)),(MAX(-30,(C2792-D2792)))*(N2792/(M2792+N2792))*(R2792/(R2792+Q2792)))</f>
        <v>-1.48743718592965</v>
      </c>
      <c r="T2792" s="0" t="n">
        <f aca="false">IF(J2792=1,(MIN(30,(D2792-C2792)))*(K2792/(K2792+L2792))*(O2792/(O2792+P2792)),(MAX(-30,(D2792-C2792)))*(L2792/(K2792+L2792))*(P2792/(P2792+O2792)))</f>
        <v>4.31107685009488</v>
      </c>
      <c r="U2792" s="7" t="n">
        <v>43105</v>
      </c>
    </row>
    <row r="2793" customFormat="false" ht="15" hidden="false" customHeight="false" outlineLevel="0" collapsed="false">
      <c r="A2793" s="0" t="s">
        <v>308</v>
      </c>
      <c r="B2793" s="0" t="s">
        <v>39</v>
      </c>
      <c r="C2793" s="0" t="n">
        <v>79</v>
      </c>
      <c r="D2793" s="0" t="n">
        <v>80</v>
      </c>
      <c r="E2793" s="0" t="n">
        <v>42</v>
      </c>
      <c r="F2793" s="0" t="n">
        <v>34</v>
      </c>
      <c r="G2793" s="0" t="n">
        <v>9</v>
      </c>
      <c r="H2793" s="0" t="n">
        <v>6</v>
      </c>
      <c r="I2793" s="0" t="n">
        <v>0</v>
      </c>
      <c r="J2793" s="0" t="n">
        <v>1</v>
      </c>
      <c r="K2793" s="0" t="n">
        <f aca="false">VLOOKUP(A2793,'Team Data'!$A$1:$E$659,2,FALSE())</f>
        <v>23</v>
      </c>
      <c r="L2793" s="0" t="n">
        <f aca="false">VLOOKUP(A2793,'Team Data'!$A$1:$E$659,3,FALSE())</f>
        <v>9</v>
      </c>
      <c r="M2793" s="0" t="n">
        <f aca="false">VLOOKUP(B2793,'Team Data'!$A$1:$E$659,2,FALSE())</f>
        <v>9</v>
      </c>
      <c r="N2793" s="0" t="n">
        <f aca="false">VLOOKUP(B2793,'Team Data'!$A$1:$E$659,3,FALSE())</f>
        <v>22</v>
      </c>
      <c r="O2793" s="0" t="n">
        <f aca="false">VLOOKUP(A2793,'Team Data'!$A$1:$E$659,4,FALSE())</f>
        <v>444</v>
      </c>
      <c r="P2793" s="0" t="n">
        <f aca="false">VLOOKUP(A2793,'Team Data'!$A$1:$E$659,5,FALSE())</f>
        <v>537</v>
      </c>
      <c r="Q2793" s="0" t="n">
        <f aca="false">VLOOKUP(B2793,'Team Data'!$A$1:$E$659,4,FALSE())</f>
        <v>486</v>
      </c>
      <c r="R2793" s="0" t="n">
        <f aca="false">VLOOKUP(B2793,'Team Data'!$A$1:$E$659,5,FALSE())</f>
        <v>452</v>
      </c>
      <c r="S2793" s="0" t="n">
        <f aca="false">IF(I2793=1,(MIN(30,(C2793-D2793)))*(M2793/(M2793+N2793))*(Q2793/(Q2793+R2793)),(MAX(-30,(C2793-D2793)))*(N2793/(M2793+N2793))*(R2793/(R2793+Q2793)))</f>
        <v>-0.341976752183782</v>
      </c>
      <c r="T2793" s="0" t="n">
        <f aca="false">IF(J2793=1,(MIN(30,(D2793-C2793)))*(K2793/(K2793+L2793))*(O2793/(O2793+P2793)),(MAX(-30,(D2793-C2793)))*(L2793/(K2793+L2793))*(P2793/(P2793+O2793)))</f>
        <v>0.325305810397554</v>
      </c>
      <c r="U2793" s="7" t="n">
        <v>43105</v>
      </c>
    </row>
    <row r="2794" customFormat="false" ht="15" hidden="false" customHeight="false" outlineLevel="0" collapsed="false">
      <c r="A2794" s="0" t="s">
        <v>320</v>
      </c>
      <c r="B2794" s="0" t="s">
        <v>43</v>
      </c>
      <c r="C2794" s="0" t="n">
        <v>80</v>
      </c>
      <c r="D2794" s="0" t="n">
        <v>62</v>
      </c>
      <c r="E2794" s="0" t="n">
        <v>36</v>
      </c>
      <c r="F2794" s="0" t="n">
        <v>37</v>
      </c>
      <c r="G2794" s="0" t="n">
        <v>11</v>
      </c>
      <c r="H2794" s="0" t="n">
        <v>22</v>
      </c>
      <c r="I2794" s="0" t="n">
        <v>1</v>
      </c>
      <c r="J2794" s="0" t="n">
        <v>0</v>
      </c>
      <c r="K2794" s="0" t="n">
        <f aca="false">VLOOKUP(A2794,'Team Data'!$A$1:$E$659,2,FALSE())</f>
        <v>24</v>
      </c>
      <c r="L2794" s="0" t="n">
        <f aca="false">VLOOKUP(A2794,'Team Data'!$A$1:$E$659,3,FALSE())</f>
        <v>12</v>
      </c>
      <c r="M2794" s="0" t="n">
        <f aca="false">VLOOKUP(B2794,'Team Data'!$A$1:$E$659,2,FALSE())</f>
        <v>8</v>
      </c>
      <c r="N2794" s="0" t="n">
        <f aca="false">VLOOKUP(B2794,'Team Data'!$A$1:$E$659,3,FALSE())</f>
        <v>23</v>
      </c>
      <c r="O2794" s="0" t="n">
        <f aca="false">VLOOKUP(A2794,'Team Data'!$A$1:$E$659,4,FALSE())</f>
        <v>677</v>
      </c>
      <c r="P2794" s="0" t="n">
        <f aca="false">VLOOKUP(A2794,'Team Data'!$A$1:$E$659,5,FALSE())</f>
        <v>508</v>
      </c>
      <c r="Q2794" s="0" t="n">
        <f aca="false">VLOOKUP(B2794,'Team Data'!$A$1:$E$659,4,FALSE())</f>
        <v>578</v>
      </c>
      <c r="R2794" s="0" t="n">
        <f aca="false">VLOOKUP(B2794,'Team Data'!$A$1:$E$659,5,FALSE())</f>
        <v>421</v>
      </c>
      <c r="S2794" s="0" t="n">
        <f aca="false">IF(I2794=1,(MIN(30,(C2794-D2794)))*(M2794/(M2794+N2794))*(Q2794/(Q2794+R2794)),(MAX(-30,(C2794-D2794)))*(N2794/(M2794+N2794))*(R2794/(R2794+Q2794)))</f>
        <v>2.68759081662307</v>
      </c>
      <c r="T2794" s="0" t="n">
        <f aca="false">IF(J2794=1,(MIN(30,(D2794-C2794)))*(K2794/(K2794+L2794))*(O2794/(O2794+P2794)),(MAX(-30,(D2794-C2794)))*(L2794/(K2794+L2794))*(P2794/(P2794+O2794)))</f>
        <v>-2.57215189873418</v>
      </c>
      <c r="U2794" s="7" t="n">
        <v>43105</v>
      </c>
    </row>
    <row r="2795" customFormat="false" ht="15" hidden="false" customHeight="false" outlineLevel="0" collapsed="false">
      <c r="A2795" s="0" t="s">
        <v>104</v>
      </c>
      <c r="B2795" s="0" t="s">
        <v>227</v>
      </c>
      <c r="C2795" s="0" t="n">
        <v>89</v>
      </c>
      <c r="D2795" s="0" t="n">
        <v>59</v>
      </c>
      <c r="E2795" s="0" t="n">
        <v>39</v>
      </c>
      <c r="F2795" s="0" t="n">
        <v>29</v>
      </c>
      <c r="G2795" s="0" t="n">
        <v>12</v>
      </c>
      <c r="H2795" s="0" t="n">
        <v>17</v>
      </c>
      <c r="I2795" s="0" t="n">
        <v>1</v>
      </c>
      <c r="J2795" s="0" t="n">
        <v>0</v>
      </c>
      <c r="K2795" s="0" t="n">
        <f aca="false">VLOOKUP(A2795,'Team Data'!$A$1:$E$659,2,FALSE())</f>
        <v>32</v>
      </c>
      <c r="L2795" s="0" t="n">
        <f aca="false">VLOOKUP(A2795,'Team Data'!$A$1:$E$659,3,FALSE())</f>
        <v>5</v>
      </c>
      <c r="M2795" s="0" t="n">
        <f aca="false">VLOOKUP(B2795,'Team Data'!$A$1:$E$659,2,FALSE())</f>
        <v>6</v>
      </c>
      <c r="N2795" s="0" t="n">
        <f aca="false">VLOOKUP(B2795,'Team Data'!$A$1:$E$659,3,FALSE())</f>
        <v>26</v>
      </c>
      <c r="O2795" s="0" t="n">
        <f aca="false">VLOOKUP(A2795,'Team Data'!$A$1:$E$659,4,FALSE())</f>
        <v>666</v>
      </c>
      <c r="P2795" s="0" t="n">
        <f aca="false">VLOOKUP(A2795,'Team Data'!$A$1:$E$659,5,FALSE())</f>
        <v>579</v>
      </c>
      <c r="Q2795" s="0" t="n">
        <f aca="false">VLOOKUP(B2795,'Team Data'!$A$1:$E$659,4,FALSE())</f>
        <v>578</v>
      </c>
      <c r="R2795" s="0" t="n">
        <f aca="false">VLOOKUP(B2795,'Team Data'!$A$1:$E$659,5,FALSE())</f>
        <v>464</v>
      </c>
      <c r="S2795" s="0" t="n">
        <f aca="false">IF(I2795=1,(MIN(30,(C2795-D2795)))*(M2795/(M2795+N2795))*(Q2795/(Q2795+R2795)),(MAX(-30,(C2795-D2795)))*(N2795/(M2795+N2795))*(R2795/(R2795+Q2795)))</f>
        <v>3.12020153550864</v>
      </c>
      <c r="T2795" s="0" t="n">
        <f aca="false">IF(J2795=1,(MIN(30,(D2795-C2795)))*(K2795/(K2795+L2795))*(O2795/(O2795+P2795)),(MAX(-30,(D2795-C2795)))*(L2795/(K2795+L2795))*(P2795/(P2795+O2795)))</f>
        <v>-1.88537935525887</v>
      </c>
      <c r="U2795" s="7" t="n">
        <v>43105</v>
      </c>
    </row>
    <row r="2796" customFormat="false" ht="15" hidden="false" customHeight="false" outlineLevel="0" collapsed="false">
      <c r="A2796" s="0" t="s">
        <v>23</v>
      </c>
      <c r="B2796" s="0" t="s">
        <v>258</v>
      </c>
      <c r="C2796" s="0" t="n">
        <v>69</v>
      </c>
      <c r="D2796" s="0" t="n">
        <v>59</v>
      </c>
      <c r="E2796" s="0" t="n">
        <v>31</v>
      </c>
      <c r="F2796" s="0" t="n">
        <v>25</v>
      </c>
      <c r="G2796" s="0" t="n">
        <v>15</v>
      </c>
      <c r="H2796" s="0" t="n">
        <v>15</v>
      </c>
      <c r="I2796" s="0" t="n">
        <v>1</v>
      </c>
      <c r="J2796" s="0" t="n">
        <v>0</v>
      </c>
      <c r="K2796" s="0" t="n">
        <f aca="false">VLOOKUP(A2796,'Team Data'!$A$1:$E$659,2,FALSE())</f>
        <v>24</v>
      </c>
      <c r="L2796" s="0" t="n">
        <f aca="false">VLOOKUP(A2796,'Team Data'!$A$1:$E$659,3,FALSE())</f>
        <v>11</v>
      </c>
      <c r="M2796" s="0" t="n">
        <f aca="false">VLOOKUP(B2796,'Team Data'!$A$1:$E$659,2,FALSE())</f>
        <v>22</v>
      </c>
      <c r="N2796" s="0" t="n">
        <f aca="false">VLOOKUP(B2796,'Team Data'!$A$1:$E$659,3,FALSE())</f>
        <v>17</v>
      </c>
      <c r="O2796" s="0" t="n">
        <f aca="false">VLOOKUP(A2796,'Team Data'!$A$1:$E$659,4,FALSE())</f>
        <v>633</v>
      </c>
      <c r="P2796" s="0" t="n">
        <f aca="false">VLOOKUP(A2796,'Team Data'!$A$1:$E$659,5,FALSE())</f>
        <v>543</v>
      </c>
      <c r="Q2796" s="0" t="n">
        <f aca="false">VLOOKUP(B2796,'Team Data'!$A$1:$E$659,4,FALSE())</f>
        <v>712</v>
      </c>
      <c r="R2796" s="0" t="n">
        <f aca="false">VLOOKUP(B2796,'Team Data'!$A$1:$E$659,5,FALSE())</f>
        <v>575</v>
      </c>
      <c r="S2796" s="0" t="n">
        <f aca="false">IF(I2796=1,(MIN(30,(C2796-D2796)))*(M2796/(M2796+N2796))*(Q2796/(Q2796+R2796)),(MAX(-30,(C2796-D2796)))*(N2796/(M2796+N2796))*(R2796/(R2796+Q2796)))</f>
        <v>3.12075388998466</v>
      </c>
      <c r="T2796" s="0" t="n">
        <f aca="false">IF(J2796=1,(MIN(30,(D2796-C2796)))*(K2796/(K2796+L2796))*(O2796/(O2796+P2796)),(MAX(-30,(D2796-C2796)))*(L2796/(K2796+L2796))*(P2796/(P2796+O2796)))</f>
        <v>-1.45116618075802</v>
      </c>
      <c r="U2796" s="7" t="n">
        <v>43105</v>
      </c>
    </row>
    <row r="2797" customFormat="false" ht="15" hidden="false" customHeight="false" outlineLevel="0" collapsed="false">
      <c r="A2797" s="0" t="s">
        <v>516</v>
      </c>
      <c r="B2797" s="0" t="s">
        <v>63</v>
      </c>
      <c r="C2797" s="0" t="n">
        <v>69</v>
      </c>
      <c r="D2797" s="0" t="n">
        <v>93</v>
      </c>
      <c r="E2797" s="0" t="n">
        <v>43</v>
      </c>
      <c r="F2797" s="0" t="n">
        <v>43</v>
      </c>
      <c r="G2797" s="0" t="n">
        <v>13</v>
      </c>
      <c r="H2797" s="0" t="n">
        <v>16</v>
      </c>
      <c r="I2797" s="0" t="n">
        <v>0</v>
      </c>
      <c r="J2797" s="0" t="n">
        <v>1</v>
      </c>
      <c r="K2797" s="0" t="n">
        <f aca="false">VLOOKUP(A2797,'Team Data'!$A$1:$E$659,2,FALSE())</f>
        <v>0</v>
      </c>
      <c r="L2797" s="0" t="n">
        <f aca="false">VLOOKUP(A2797,'Team Data'!$A$1:$E$659,3,FALSE())</f>
        <v>6</v>
      </c>
      <c r="M2797" s="0" t="n">
        <f aca="false">VLOOKUP(B2797,'Team Data'!$A$1:$E$659,2,FALSE())</f>
        <v>12</v>
      </c>
      <c r="N2797" s="0" t="n">
        <f aca="false">VLOOKUP(B2797,'Team Data'!$A$1:$E$659,3,FALSE())</f>
        <v>16</v>
      </c>
      <c r="O2797" s="0" t="n">
        <f aca="false">VLOOKUP(A2797,'Team Data'!$A$1:$E$659,4,FALSE())</f>
        <v>100</v>
      </c>
      <c r="P2797" s="0" t="n">
        <f aca="false">VLOOKUP(A2797,'Team Data'!$A$1:$E$659,5,FALSE())</f>
        <v>95</v>
      </c>
      <c r="Q2797" s="0" t="n">
        <f aca="false">VLOOKUP(B2797,'Team Data'!$A$1:$E$659,4,FALSE())</f>
        <v>415</v>
      </c>
      <c r="R2797" s="0" t="n">
        <f aca="false">VLOOKUP(B2797,'Team Data'!$A$1:$E$659,5,FALSE())</f>
        <v>428</v>
      </c>
      <c r="S2797" s="0" t="n">
        <f aca="false">IF(I2797=1,(MIN(30,(C2797-D2797)))*(M2797/(M2797+N2797))*(Q2797/(Q2797+R2797)),(MAX(-30,(C2797-D2797)))*(N2797/(M2797+N2797))*(R2797/(R2797+Q2797)))</f>
        <v>-6.96288764616167</v>
      </c>
      <c r="T2797" s="0" t="n">
        <f aca="false">IF(J2797=1,(MIN(30,(D2797-C2797)))*(K2797/(K2797+L2797))*(O2797/(O2797+P2797)),(MAX(-30,(D2797-C2797)))*(L2797/(K2797+L2797))*(P2797/(P2797+O2797)))</f>
        <v>0</v>
      </c>
      <c r="U2797" s="7" t="n">
        <v>43105</v>
      </c>
    </row>
    <row r="2798" customFormat="false" ht="15" hidden="false" customHeight="false" outlineLevel="0" collapsed="false">
      <c r="A2798" s="0" t="s">
        <v>114</v>
      </c>
      <c r="B2798" s="0" t="s">
        <v>143</v>
      </c>
      <c r="C2798" s="0" t="n">
        <v>77</v>
      </c>
      <c r="D2798" s="0" t="n">
        <v>83</v>
      </c>
      <c r="E2798" s="0" t="n">
        <v>27</v>
      </c>
      <c r="F2798" s="0" t="n">
        <v>36</v>
      </c>
      <c r="G2798" s="0" t="n">
        <v>10</v>
      </c>
      <c r="H2798" s="0" t="n">
        <v>18</v>
      </c>
      <c r="I2798" s="0" t="n">
        <v>0</v>
      </c>
      <c r="J2798" s="0" t="n">
        <v>1</v>
      </c>
      <c r="K2798" s="0" t="n">
        <f aca="false">VLOOKUP(A2798,'Team Data'!$A$1:$E$659,2,FALSE())</f>
        <v>12</v>
      </c>
      <c r="L2798" s="0" t="n">
        <f aca="false">VLOOKUP(A2798,'Team Data'!$A$1:$E$659,3,FALSE())</f>
        <v>19</v>
      </c>
      <c r="M2798" s="0" t="n">
        <f aca="false">VLOOKUP(B2798,'Team Data'!$A$1:$E$659,2,FALSE())</f>
        <v>16</v>
      </c>
      <c r="N2798" s="0" t="n">
        <f aca="false">VLOOKUP(B2798,'Team Data'!$A$1:$E$659,3,FALSE())</f>
        <v>14</v>
      </c>
      <c r="O2798" s="0" t="n">
        <f aca="false">VLOOKUP(A2798,'Team Data'!$A$1:$E$659,4,FALSE())</f>
        <v>472</v>
      </c>
      <c r="P2798" s="0" t="n">
        <f aca="false">VLOOKUP(A2798,'Team Data'!$A$1:$E$659,5,FALSE())</f>
        <v>512</v>
      </c>
      <c r="Q2798" s="0" t="n">
        <f aca="false">VLOOKUP(B2798,'Team Data'!$A$1:$E$659,4,FALSE())</f>
        <v>426</v>
      </c>
      <c r="R2798" s="0" t="n">
        <f aca="false">VLOOKUP(B2798,'Team Data'!$A$1:$E$659,5,FALSE())</f>
        <v>491</v>
      </c>
      <c r="S2798" s="0" t="n">
        <f aca="false">IF(I2798=1,(MIN(30,(C2798-D2798)))*(M2798/(M2798+N2798))*(Q2798/(Q2798+R2798)),(MAX(-30,(C2798-D2798)))*(N2798/(M2798+N2798))*(R2798/(R2798+Q2798)))</f>
        <v>-1.49923664122137</v>
      </c>
      <c r="T2798" s="0" t="n">
        <f aca="false">IF(J2798=1,(MIN(30,(D2798-C2798)))*(K2798/(K2798+L2798))*(O2798/(O2798+P2798)),(MAX(-30,(D2798-C2798)))*(L2798/(K2798+L2798))*(P2798/(P2798+O2798)))</f>
        <v>1.11408339889851</v>
      </c>
      <c r="U2798" s="7" t="n">
        <v>43105</v>
      </c>
    </row>
    <row r="2799" customFormat="false" ht="15" hidden="false" customHeight="false" outlineLevel="0" collapsed="false">
      <c r="A2799" s="0" t="s">
        <v>8</v>
      </c>
      <c r="B2799" s="0" t="s">
        <v>298</v>
      </c>
      <c r="C2799" s="0" t="n">
        <v>65</v>
      </c>
      <c r="D2799" s="0" t="n">
        <v>67</v>
      </c>
      <c r="E2799" s="0" t="n">
        <v>35</v>
      </c>
      <c r="F2799" s="0" t="n">
        <v>29</v>
      </c>
      <c r="G2799" s="0" t="n">
        <v>11</v>
      </c>
      <c r="H2799" s="0" t="n">
        <v>10</v>
      </c>
      <c r="I2799" s="0" t="n">
        <v>0</v>
      </c>
      <c r="J2799" s="0" t="n">
        <v>1</v>
      </c>
      <c r="K2799" s="0" t="n">
        <f aca="false">VLOOKUP(A2799,'Team Data'!$A$1:$E$659,2,FALSE())</f>
        <v>14</v>
      </c>
      <c r="L2799" s="0" t="n">
        <f aca="false">VLOOKUP(A2799,'Team Data'!$A$1:$E$659,3,FALSE())</f>
        <v>18</v>
      </c>
      <c r="M2799" s="0" t="n">
        <f aca="false">VLOOKUP(B2799,'Team Data'!$A$1:$E$659,2,FALSE())</f>
        <v>23</v>
      </c>
      <c r="N2799" s="0" t="n">
        <f aca="false">VLOOKUP(B2799,'Team Data'!$A$1:$E$659,3,FALSE())</f>
        <v>11</v>
      </c>
      <c r="O2799" s="0" t="n">
        <f aca="false">VLOOKUP(A2799,'Team Data'!$A$1:$E$659,4,FALSE())</f>
        <v>542</v>
      </c>
      <c r="P2799" s="0" t="n">
        <f aca="false">VLOOKUP(A2799,'Team Data'!$A$1:$E$659,5,FALSE())</f>
        <v>488</v>
      </c>
      <c r="Q2799" s="0" t="n">
        <f aca="false">VLOOKUP(B2799,'Team Data'!$A$1:$E$659,4,FALSE())</f>
        <v>603</v>
      </c>
      <c r="R2799" s="0" t="n">
        <f aca="false">VLOOKUP(B2799,'Team Data'!$A$1:$E$659,5,FALSE())</f>
        <v>503</v>
      </c>
      <c r="S2799" s="0" t="n">
        <f aca="false">IF(I2799=1,(MIN(30,(C2799-D2799)))*(M2799/(M2799+N2799))*(Q2799/(Q2799+R2799)),(MAX(-30,(C2799-D2799)))*(N2799/(M2799+N2799))*(R2799/(R2799+Q2799)))</f>
        <v>-0.294277204552707</v>
      </c>
      <c r="T2799" s="0" t="n">
        <f aca="false">IF(J2799=1,(MIN(30,(D2799-C2799)))*(K2799/(K2799+L2799))*(O2799/(O2799+P2799)),(MAX(-30,(D2799-C2799)))*(L2799/(K2799+L2799))*(P2799/(P2799+O2799)))</f>
        <v>0.460436893203884</v>
      </c>
      <c r="U2799" s="7" t="n">
        <v>43105</v>
      </c>
    </row>
    <row r="2800" customFormat="false" ht="15" hidden="false" customHeight="false" outlineLevel="0" collapsed="false">
      <c r="A2800" s="0" t="s">
        <v>13</v>
      </c>
      <c r="B2800" s="0" t="s">
        <v>187</v>
      </c>
      <c r="C2800" s="0" t="n">
        <v>64</v>
      </c>
      <c r="D2800" s="0" t="n">
        <v>70</v>
      </c>
      <c r="E2800" s="0" t="n">
        <v>28</v>
      </c>
      <c r="F2800" s="0" t="n">
        <v>32</v>
      </c>
      <c r="G2800" s="0" t="n">
        <v>15</v>
      </c>
      <c r="H2800" s="0" t="n">
        <v>18</v>
      </c>
      <c r="I2800" s="0" t="n">
        <v>0</v>
      </c>
      <c r="J2800" s="0" t="n">
        <v>1</v>
      </c>
      <c r="K2800" s="0" t="n">
        <f aca="false">VLOOKUP(A2800,'Team Data'!$A$1:$E$659,2,FALSE())</f>
        <v>6</v>
      </c>
      <c r="L2800" s="0" t="n">
        <f aca="false">VLOOKUP(A2800,'Team Data'!$A$1:$E$659,3,FALSE())</f>
        <v>24</v>
      </c>
      <c r="M2800" s="0" t="n">
        <f aca="false">VLOOKUP(B2800,'Team Data'!$A$1:$E$659,2,FALSE())</f>
        <v>20</v>
      </c>
      <c r="N2800" s="0" t="n">
        <f aca="false">VLOOKUP(B2800,'Team Data'!$A$1:$E$659,3,FALSE())</f>
        <v>12</v>
      </c>
      <c r="O2800" s="0" t="n">
        <f aca="false">VLOOKUP(A2800,'Team Data'!$A$1:$E$659,4,FALSE())</f>
        <v>466</v>
      </c>
      <c r="P2800" s="0" t="n">
        <f aca="false">VLOOKUP(A2800,'Team Data'!$A$1:$E$659,5,FALSE())</f>
        <v>488</v>
      </c>
      <c r="Q2800" s="0" t="n">
        <f aca="false">VLOOKUP(B2800,'Team Data'!$A$1:$E$659,4,FALSE())</f>
        <v>433</v>
      </c>
      <c r="R2800" s="0" t="n">
        <f aca="false">VLOOKUP(B2800,'Team Data'!$A$1:$E$659,5,FALSE())</f>
        <v>544</v>
      </c>
      <c r="S2800" s="0" t="n">
        <f aca="false">IF(I2800=1,(MIN(30,(C2800-D2800)))*(M2800/(M2800+N2800))*(Q2800/(Q2800+R2800)),(MAX(-30,(C2800-D2800)))*(N2800/(M2800+N2800))*(R2800/(R2800+Q2800)))</f>
        <v>-1.25281473899693</v>
      </c>
      <c r="T2800" s="0" t="n">
        <f aca="false">IF(J2800=1,(MIN(30,(D2800-C2800)))*(K2800/(K2800+L2800))*(O2800/(O2800+P2800)),(MAX(-30,(D2800-C2800)))*(L2800/(K2800+L2800))*(P2800/(P2800+O2800)))</f>
        <v>0.586163522012579</v>
      </c>
      <c r="U2800" s="7" t="n">
        <v>43106</v>
      </c>
    </row>
    <row r="2801" customFormat="false" ht="15" hidden="false" customHeight="false" outlineLevel="0" collapsed="false">
      <c r="A2801" s="0" t="s">
        <v>350</v>
      </c>
      <c r="B2801" s="0" t="s">
        <v>244</v>
      </c>
      <c r="C2801" s="0" t="n">
        <v>60</v>
      </c>
      <c r="D2801" s="0" t="n">
        <v>64</v>
      </c>
      <c r="E2801" s="0" t="n">
        <v>32</v>
      </c>
      <c r="F2801" s="0" t="n">
        <v>28</v>
      </c>
      <c r="G2801" s="0" t="n">
        <v>14</v>
      </c>
      <c r="H2801" s="0" t="n">
        <v>6</v>
      </c>
      <c r="I2801" s="0" t="n">
        <v>0</v>
      </c>
      <c r="J2801" s="0" t="n">
        <v>1</v>
      </c>
      <c r="K2801" s="0" t="n">
        <f aca="false">VLOOKUP(A2801,'Team Data'!$A$1:$E$659,2,FALSE())</f>
        <v>15</v>
      </c>
      <c r="L2801" s="0" t="n">
        <f aca="false">VLOOKUP(A2801,'Team Data'!$A$1:$E$659,3,FALSE())</f>
        <v>17</v>
      </c>
      <c r="M2801" s="0" t="n">
        <f aca="false">VLOOKUP(B2801,'Team Data'!$A$1:$E$659,2,FALSE())</f>
        <v>15</v>
      </c>
      <c r="N2801" s="0" t="n">
        <f aca="false">VLOOKUP(B2801,'Team Data'!$A$1:$E$659,3,FALSE())</f>
        <v>19</v>
      </c>
      <c r="O2801" s="0" t="n">
        <f aca="false">VLOOKUP(A2801,'Team Data'!$A$1:$E$659,4,FALSE())</f>
        <v>641</v>
      </c>
      <c r="P2801" s="0" t="n">
        <f aca="false">VLOOKUP(A2801,'Team Data'!$A$1:$E$659,5,FALSE())</f>
        <v>425</v>
      </c>
      <c r="Q2801" s="0" t="n">
        <f aca="false">VLOOKUP(B2801,'Team Data'!$A$1:$E$659,4,FALSE())</f>
        <v>608</v>
      </c>
      <c r="R2801" s="0" t="n">
        <f aca="false">VLOOKUP(B2801,'Team Data'!$A$1:$E$659,5,FALSE())</f>
        <v>484</v>
      </c>
      <c r="S2801" s="0" t="n">
        <f aca="false">IF(I2801=1,(MIN(30,(C2801-D2801)))*(M2801/(M2801+N2801))*(Q2801/(Q2801+R2801)),(MAX(-30,(C2801-D2801)))*(N2801/(M2801+N2801))*(R2801/(R2801+Q2801)))</f>
        <v>-0.990734755440638</v>
      </c>
      <c r="T2801" s="0" t="n">
        <f aca="false">IF(J2801=1,(MIN(30,(D2801-C2801)))*(K2801/(K2801+L2801))*(O2801/(O2801+P2801)),(MAX(-30,(D2801-C2801)))*(L2801/(K2801+L2801))*(P2801/(P2801+O2801)))</f>
        <v>1.12746247654784</v>
      </c>
      <c r="U2801" s="7" t="n">
        <v>43106</v>
      </c>
    </row>
    <row r="2802" customFormat="false" ht="15" hidden="false" customHeight="false" outlineLevel="0" collapsed="false">
      <c r="A2802" s="0" t="s">
        <v>83</v>
      </c>
      <c r="B2802" s="0" t="s">
        <v>204</v>
      </c>
      <c r="C2802" s="0" t="n">
        <v>60</v>
      </c>
      <c r="D2802" s="0" t="n">
        <v>72</v>
      </c>
      <c r="E2802" s="0" t="n">
        <v>23</v>
      </c>
      <c r="F2802" s="0" t="n">
        <v>29</v>
      </c>
      <c r="G2802" s="0" t="n">
        <v>19</v>
      </c>
      <c r="H2802" s="0" t="n">
        <v>14</v>
      </c>
      <c r="I2802" s="0" t="n">
        <v>0</v>
      </c>
      <c r="J2802" s="0" t="n">
        <v>1</v>
      </c>
      <c r="K2802" s="0" t="n">
        <f aca="false">VLOOKUP(A2802,'Team Data'!$A$1:$E$659,2,FALSE())</f>
        <v>14</v>
      </c>
      <c r="L2802" s="0" t="n">
        <f aca="false">VLOOKUP(A2802,'Team Data'!$A$1:$E$659,3,FALSE())</f>
        <v>18</v>
      </c>
      <c r="M2802" s="0" t="n">
        <f aca="false">VLOOKUP(B2802,'Team Data'!$A$1:$E$659,2,FALSE())</f>
        <v>23</v>
      </c>
      <c r="N2802" s="0" t="n">
        <f aca="false">VLOOKUP(B2802,'Team Data'!$A$1:$E$659,3,FALSE())</f>
        <v>10</v>
      </c>
      <c r="O2802" s="0" t="n">
        <f aca="false">VLOOKUP(A2802,'Team Data'!$A$1:$E$659,4,FALSE())</f>
        <v>525</v>
      </c>
      <c r="P2802" s="0" t="n">
        <f aca="false">VLOOKUP(A2802,'Team Data'!$A$1:$E$659,5,FALSE())</f>
        <v>457</v>
      </c>
      <c r="Q2802" s="0" t="n">
        <f aca="false">VLOOKUP(B2802,'Team Data'!$A$1:$E$659,4,FALSE())</f>
        <v>563</v>
      </c>
      <c r="R2802" s="0" t="n">
        <f aca="false">VLOOKUP(B2802,'Team Data'!$A$1:$E$659,5,FALSE())</f>
        <v>481</v>
      </c>
      <c r="S2802" s="0" t="n">
        <f aca="false">IF(I2802=1,(MIN(30,(C2802-D2802)))*(M2802/(M2802+N2802))*(Q2802/(Q2802+R2802)),(MAX(-30,(C2802-D2802)))*(N2802/(M2802+N2802))*(R2802/(R2802+Q2802)))</f>
        <v>-1.67537443399512</v>
      </c>
      <c r="T2802" s="0" t="n">
        <f aca="false">IF(J2802=1,(MIN(30,(D2802-C2802)))*(K2802/(K2802+L2802))*(O2802/(O2802+P2802)),(MAX(-30,(D2802-C2802)))*(L2802/(K2802+L2802))*(P2802/(P2802+O2802)))</f>
        <v>2.80677189409369</v>
      </c>
      <c r="U2802" s="7" t="n">
        <v>43106</v>
      </c>
    </row>
    <row r="2803" customFormat="false" ht="15" hidden="false" customHeight="false" outlineLevel="0" collapsed="false">
      <c r="A2803" s="0" t="s">
        <v>348</v>
      </c>
      <c r="B2803" s="0" t="s">
        <v>69</v>
      </c>
      <c r="C2803" s="0" t="n">
        <v>90</v>
      </c>
      <c r="D2803" s="0" t="n">
        <v>65</v>
      </c>
      <c r="E2803" s="0" t="n">
        <v>31</v>
      </c>
      <c r="F2803" s="0" t="n">
        <v>33</v>
      </c>
      <c r="G2803" s="0" t="n">
        <v>12</v>
      </c>
      <c r="H2803" s="0" t="n">
        <v>15</v>
      </c>
      <c r="I2803" s="0" t="n">
        <v>1</v>
      </c>
      <c r="J2803" s="0" t="n">
        <v>0</v>
      </c>
      <c r="K2803" s="0" t="n">
        <f aca="false">VLOOKUP(A2803,'Team Data'!$A$1:$E$659,2,FALSE())</f>
        <v>19</v>
      </c>
      <c r="L2803" s="0" t="n">
        <f aca="false">VLOOKUP(A2803,'Team Data'!$A$1:$E$659,3,FALSE())</f>
        <v>12</v>
      </c>
      <c r="M2803" s="0" t="n">
        <f aca="false">VLOOKUP(B2803,'Team Data'!$A$1:$E$659,2,FALSE())</f>
        <v>14</v>
      </c>
      <c r="N2803" s="0" t="n">
        <f aca="false">VLOOKUP(B2803,'Team Data'!$A$1:$E$659,3,FALSE())</f>
        <v>19</v>
      </c>
      <c r="O2803" s="0" t="n">
        <f aca="false">VLOOKUP(A2803,'Team Data'!$A$1:$E$659,4,FALSE())</f>
        <v>519</v>
      </c>
      <c r="P2803" s="0" t="n">
        <f aca="false">VLOOKUP(A2803,'Team Data'!$A$1:$E$659,5,FALSE())</f>
        <v>432</v>
      </c>
      <c r="Q2803" s="0" t="n">
        <f aca="false">VLOOKUP(B2803,'Team Data'!$A$1:$E$659,4,FALSE())</f>
        <v>518</v>
      </c>
      <c r="R2803" s="0" t="n">
        <f aca="false">VLOOKUP(B2803,'Team Data'!$A$1:$E$659,5,FALSE())</f>
        <v>487</v>
      </c>
      <c r="S2803" s="0" t="n">
        <f aca="false">IF(I2803=1,(MIN(30,(C2803-D2803)))*(M2803/(M2803+N2803))*(Q2803/(Q2803+R2803)),(MAX(-30,(C2803-D2803)))*(N2803/(M2803+N2803))*(R2803/(R2803+Q2803)))</f>
        <v>5.46660636212875</v>
      </c>
      <c r="T2803" s="0" t="n">
        <f aca="false">IF(J2803=1,(MIN(30,(D2803-C2803)))*(K2803/(K2803+L2803))*(O2803/(O2803+P2803)),(MAX(-30,(D2803-C2803)))*(L2803/(K2803+L2803))*(P2803/(P2803+O2803)))</f>
        <v>-4.39605169431159</v>
      </c>
      <c r="U2803" s="7" t="n">
        <v>43106</v>
      </c>
    </row>
    <row r="2804" customFormat="false" ht="15" hidden="false" customHeight="false" outlineLevel="0" collapsed="false">
      <c r="A2804" s="0" t="s">
        <v>49</v>
      </c>
      <c r="B2804" s="0" t="s">
        <v>74</v>
      </c>
      <c r="C2804" s="0" t="n">
        <v>82</v>
      </c>
      <c r="D2804" s="0" t="n">
        <v>87</v>
      </c>
      <c r="E2804" s="0" t="n">
        <v>39</v>
      </c>
      <c r="F2804" s="0" t="n">
        <v>33</v>
      </c>
      <c r="G2804" s="0" t="n">
        <v>14</v>
      </c>
      <c r="H2804" s="0" t="n">
        <v>13</v>
      </c>
      <c r="I2804" s="0" t="n">
        <v>0</v>
      </c>
      <c r="J2804" s="0" t="n">
        <v>1</v>
      </c>
      <c r="K2804" s="0" t="n">
        <f aca="false">VLOOKUP(A2804,'Team Data'!$A$1:$E$659,2,FALSE())</f>
        <v>26</v>
      </c>
      <c r="L2804" s="0" t="n">
        <f aca="false">VLOOKUP(A2804,'Team Data'!$A$1:$E$659,3,FALSE())</f>
        <v>8</v>
      </c>
      <c r="M2804" s="0" t="n">
        <f aca="false">VLOOKUP(B2804,'Team Data'!$A$1:$E$659,2,FALSE())</f>
        <v>13</v>
      </c>
      <c r="N2804" s="0" t="n">
        <f aca="false">VLOOKUP(B2804,'Team Data'!$A$1:$E$659,3,FALSE())</f>
        <v>20</v>
      </c>
      <c r="O2804" s="0" t="n">
        <f aca="false">VLOOKUP(A2804,'Team Data'!$A$1:$E$659,4,FALSE())</f>
        <v>508</v>
      </c>
      <c r="P2804" s="0" t="n">
        <f aca="false">VLOOKUP(A2804,'Team Data'!$A$1:$E$659,5,FALSE())</f>
        <v>524</v>
      </c>
      <c r="Q2804" s="0" t="n">
        <f aca="false">VLOOKUP(B2804,'Team Data'!$A$1:$E$659,4,FALSE())</f>
        <v>534</v>
      </c>
      <c r="R2804" s="0" t="n">
        <f aca="false">VLOOKUP(B2804,'Team Data'!$A$1:$E$659,5,FALSE())</f>
        <v>500</v>
      </c>
      <c r="S2804" s="0" t="n">
        <f aca="false">IF(I2804=1,(MIN(30,(C2804-D2804)))*(M2804/(M2804+N2804))*(Q2804/(Q2804+R2804)),(MAX(-30,(C2804-D2804)))*(N2804/(M2804+N2804))*(R2804/(R2804+Q2804)))</f>
        <v>-1.46533028544634</v>
      </c>
      <c r="T2804" s="0" t="n">
        <f aca="false">IF(J2804=1,(MIN(30,(D2804-C2804)))*(K2804/(K2804+L2804))*(O2804/(O2804+P2804)),(MAX(-30,(D2804-C2804)))*(L2804/(K2804+L2804))*(P2804/(P2804+O2804)))</f>
        <v>1.88212494300046</v>
      </c>
      <c r="U2804" s="7" t="n">
        <v>43106</v>
      </c>
    </row>
    <row r="2805" customFormat="false" ht="15" hidden="false" customHeight="false" outlineLevel="0" collapsed="false">
      <c r="A2805" s="0" t="s">
        <v>141</v>
      </c>
      <c r="B2805" s="0" t="s">
        <v>58</v>
      </c>
      <c r="C2805" s="0" t="n">
        <v>71</v>
      </c>
      <c r="D2805" s="0" t="n">
        <v>68</v>
      </c>
      <c r="E2805" s="0" t="n">
        <v>38</v>
      </c>
      <c r="F2805" s="0" t="n">
        <v>38</v>
      </c>
      <c r="G2805" s="0" t="n">
        <v>9</v>
      </c>
      <c r="H2805" s="0" t="n">
        <v>8</v>
      </c>
      <c r="I2805" s="0" t="n">
        <v>1</v>
      </c>
      <c r="J2805" s="0" t="n">
        <v>0</v>
      </c>
      <c r="K2805" s="0" t="n">
        <f aca="false">VLOOKUP(A2805,'Team Data'!$A$1:$E$659,2,FALSE())</f>
        <v>10</v>
      </c>
      <c r="L2805" s="0" t="n">
        <f aca="false">VLOOKUP(A2805,'Team Data'!$A$1:$E$659,3,FALSE())</f>
        <v>21</v>
      </c>
      <c r="M2805" s="0" t="n">
        <f aca="false">VLOOKUP(B2805,'Team Data'!$A$1:$E$659,2,FALSE())</f>
        <v>19</v>
      </c>
      <c r="N2805" s="0" t="n">
        <f aca="false">VLOOKUP(B2805,'Team Data'!$A$1:$E$659,3,FALSE())</f>
        <v>14</v>
      </c>
      <c r="O2805" s="0" t="n">
        <f aca="false">VLOOKUP(A2805,'Team Data'!$A$1:$E$659,4,FALSE())</f>
        <v>459</v>
      </c>
      <c r="P2805" s="0" t="n">
        <f aca="false">VLOOKUP(A2805,'Team Data'!$A$1:$E$659,5,FALSE())</f>
        <v>493</v>
      </c>
      <c r="Q2805" s="0" t="n">
        <f aca="false">VLOOKUP(B2805,'Team Data'!$A$1:$E$659,4,FALSE())</f>
        <v>475</v>
      </c>
      <c r="R2805" s="0" t="n">
        <f aca="false">VLOOKUP(B2805,'Team Data'!$A$1:$E$659,5,FALSE())</f>
        <v>542</v>
      </c>
      <c r="S2805" s="0" t="n">
        <f aca="false">IF(I2805=1,(MIN(30,(C2805-D2805)))*(M2805/(M2805+N2805))*(Q2805/(Q2805+R2805)),(MAX(-30,(C2805-D2805)))*(N2805/(M2805+N2805))*(R2805/(R2805+Q2805)))</f>
        <v>0.806739966032002</v>
      </c>
      <c r="T2805" s="0" t="n">
        <f aca="false">IF(J2805=1,(MIN(30,(D2805-C2805)))*(K2805/(K2805+L2805))*(O2805/(O2805+P2805)),(MAX(-30,(D2805-C2805)))*(L2805/(K2805+L2805))*(P2805/(P2805+O2805)))</f>
        <v>-1.05241935483871</v>
      </c>
      <c r="U2805" s="7" t="n">
        <v>43106</v>
      </c>
    </row>
    <row r="2806" customFormat="false" ht="15" hidden="false" customHeight="false" outlineLevel="0" collapsed="false">
      <c r="A2806" s="0" t="s">
        <v>31</v>
      </c>
      <c r="B2806" s="0" t="s">
        <v>154</v>
      </c>
      <c r="C2806" s="0" t="n">
        <v>65</v>
      </c>
      <c r="D2806" s="0" t="n">
        <v>68</v>
      </c>
      <c r="E2806" s="0" t="n">
        <v>36</v>
      </c>
      <c r="F2806" s="0" t="n">
        <v>43</v>
      </c>
      <c r="G2806" s="0" t="n">
        <v>11</v>
      </c>
      <c r="H2806" s="0" t="n">
        <v>15</v>
      </c>
      <c r="I2806" s="0" t="n">
        <v>0</v>
      </c>
      <c r="J2806" s="0" t="n">
        <v>1</v>
      </c>
      <c r="K2806" s="0" t="n">
        <f aca="false">VLOOKUP(A2806,'Team Data'!$A$1:$E$659,2,FALSE())</f>
        <v>15</v>
      </c>
      <c r="L2806" s="0" t="n">
        <f aca="false">VLOOKUP(A2806,'Team Data'!$A$1:$E$659,3,FALSE())</f>
        <v>16</v>
      </c>
      <c r="M2806" s="0" t="n">
        <f aca="false">VLOOKUP(B2806,'Team Data'!$A$1:$E$659,2,FALSE())</f>
        <v>9</v>
      </c>
      <c r="N2806" s="0" t="n">
        <f aca="false">VLOOKUP(B2806,'Team Data'!$A$1:$E$659,3,FALSE())</f>
        <v>22</v>
      </c>
      <c r="O2806" s="0" t="n">
        <f aca="false">VLOOKUP(A2806,'Team Data'!$A$1:$E$659,4,FALSE())</f>
        <v>460</v>
      </c>
      <c r="P2806" s="0" t="n">
        <f aca="false">VLOOKUP(A2806,'Team Data'!$A$1:$E$659,5,FALSE())</f>
        <v>490</v>
      </c>
      <c r="Q2806" s="0" t="n">
        <f aca="false">VLOOKUP(B2806,'Team Data'!$A$1:$E$659,4,FALSE())</f>
        <v>465</v>
      </c>
      <c r="R2806" s="0" t="n">
        <f aca="false">VLOOKUP(B2806,'Team Data'!$A$1:$E$659,5,FALSE())</f>
        <v>484</v>
      </c>
      <c r="S2806" s="0" t="n">
        <f aca="false">IF(I2806=1,(MIN(30,(C2806-D2806)))*(M2806/(M2806+N2806))*(Q2806/(Q2806+R2806)),(MAX(-30,(C2806-D2806)))*(N2806/(M2806+N2806))*(R2806/(R2806+Q2806)))</f>
        <v>-1.08582888609402</v>
      </c>
      <c r="T2806" s="0" t="n">
        <f aca="false">IF(J2806=1,(MIN(30,(D2806-C2806)))*(K2806/(K2806+L2806))*(O2806/(O2806+P2806)),(MAX(-30,(D2806-C2806)))*(L2806/(K2806+L2806))*(P2806/(P2806+O2806)))</f>
        <v>0.702886247877759</v>
      </c>
      <c r="U2806" s="7" t="n">
        <v>43106</v>
      </c>
    </row>
    <row r="2807" customFormat="false" ht="15" hidden="false" customHeight="false" outlineLevel="0" collapsed="false">
      <c r="A2807" s="0" t="s">
        <v>318</v>
      </c>
      <c r="B2807" s="0" t="s">
        <v>299</v>
      </c>
      <c r="C2807" s="0" t="n">
        <v>71</v>
      </c>
      <c r="D2807" s="0" t="n">
        <v>89</v>
      </c>
      <c r="E2807" s="0" t="n">
        <v>31</v>
      </c>
      <c r="F2807" s="0" t="n">
        <v>38</v>
      </c>
      <c r="G2807" s="0" t="n">
        <v>17</v>
      </c>
      <c r="H2807" s="0" t="n">
        <v>14</v>
      </c>
      <c r="I2807" s="0" t="n">
        <v>0</v>
      </c>
      <c r="J2807" s="0" t="n">
        <v>1</v>
      </c>
      <c r="K2807" s="0" t="n">
        <f aca="false">VLOOKUP(A2807,'Team Data'!$A$1:$E$659,2,FALSE())</f>
        <v>11</v>
      </c>
      <c r="L2807" s="0" t="n">
        <f aca="false">VLOOKUP(A2807,'Team Data'!$A$1:$E$659,3,FALSE())</f>
        <v>21</v>
      </c>
      <c r="M2807" s="0" t="n">
        <f aca="false">VLOOKUP(B2807,'Team Data'!$A$1:$E$659,2,FALSE())</f>
        <v>18</v>
      </c>
      <c r="N2807" s="0" t="n">
        <f aca="false">VLOOKUP(B2807,'Team Data'!$A$1:$E$659,3,FALSE())</f>
        <v>14</v>
      </c>
      <c r="O2807" s="0" t="n">
        <f aca="false">VLOOKUP(A2807,'Team Data'!$A$1:$E$659,4,FALSE())</f>
        <v>542</v>
      </c>
      <c r="P2807" s="0" t="n">
        <f aca="false">VLOOKUP(A2807,'Team Data'!$A$1:$E$659,5,FALSE())</f>
        <v>440</v>
      </c>
      <c r="Q2807" s="0" t="n">
        <f aca="false">VLOOKUP(B2807,'Team Data'!$A$1:$E$659,4,FALSE())</f>
        <v>500</v>
      </c>
      <c r="R2807" s="0" t="n">
        <f aca="false">VLOOKUP(B2807,'Team Data'!$A$1:$E$659,5,FALSE())</f>
        <v>469</v>
      </c>
      <c r="S2807" s="0" t="n">
        <f aca="false">IF(I2807=1,(MIN(30,(C2807-D2807)))*(M2807/(M2807+N2807))*(Q2807/(Q2807+R2807)),(MAX(-30,(C2807-D2807)))*(N2807/(M2807+N2807))*(R2807/(R2807+Q2807)))</f>
        <v>-3.81153250773994</v>
      </c>
      <c r="T2807" s="0" t="n">
        <f aca="false">IF(J2807=1,(MIN(30,(D2807-C2807)))*(K2807/(K2807+L2807))*(O2807/(O2807+P2807)),(MAX(-30,(D2807-C2807)))*(L2807/(K2807+L2807))*(P2807/(P2807+O2807)))</f>
        <v>3.4150967413442</v>
      </c>
      <c r="U2807" s="7" t="n">
        <v>43106</v>
      </c>
    </row>
    <row r="2808" customFormat="false" ht="15" hidden="false" customHeight="false" outlineLevel="0" collapsed="false">
      <c r="A2808" s="0" t="s">
        <v>132</v>
      </c>
      <c r="B2808" s="0" t="s">
        <v>113</v>
      </c>
      <c r="C2808" s="0" t="n">
        <v>81</v>
      </c>
      <c r="D2808" s="0" t="n">
        <v>87</v>
      </c>
      <c r="E2808" s="0" t="n">
        <v>32</v>
      </c>
      <c r="F2808" s="0" t="n">
        <v>47</v>
      </c>
      <c r="G2808" s="0" t="n">
        <v>10</v>
      </c>
      <c r="H2808" s="0" t="n">
        <v>20</v>
      </c>
      <c r="I2808" s="0" t="n">
        <v>0</v>
      </c>
      <c r="J2808" s="0" t="n">
        <v>1</v>
      </c>
      <c r="K2808" s="0" t="n">
        <f aca="false">VLOOKUP(A2808,'Team Data'!$A$1:$E$659,2,FALSE())</f>
        <v>10</v>
      </c>
      <c r="L2808" s="0" t="n">
        <f aca="false">VLOOKUP(A2808,'Team Data'!$A$1:$E$659,3,FALSE())</f>
        <v>22</v>
      </c>
      <c r="M2808" s="0" t="n">
        <f aca="false">VLOOKUP(B2808,'Team Data'!$A$1:$E$659,2,FALSE())</f>
        <v>19</v>
      </c>
      <c r="N2808" s="0" t="n">
        <f aca="false">VLOOKUP(B2808,'Team Data'!$A$1:$E$659,3,FALSE())</f>
        <v>12</v>
      </c>
      <c r="O2808" s="0" t="n">
        <f aca="false">VLOOKUP(A2808,'Team Data'!$A$1:$E$659,4,FALSE())</f>
        <v>532</v>
      </c>
      <c r="P2808" s="0" t="n">
        <f aca="false">VLOOKUP(A2808,'Team Data'!$A$1:$E$659,5,FALSE())</f>
        <v>476</v>
      </c>
      <c r="Q2808" s="0" t="n">
        <f aca="false">VLOOKUP(B2808,'Team Data'!$A$1:$E$659,4,FALSE())</f>
        <v>498</v>
      </c>
      <c r="R2808" s="0" t="n">
        <f aca="false">VLOOKUP(B2808,'Team Data'!$A$1:$E$659,5,FALSE())</f>
        <v>473</v>
      </c>
      <c r="S2808" s="0" t="n">
        <f aca="false">IF(I2808=1,(MIN(30,(C2808-D2808)))*(M2808/(M2808+N2808))*(Q2808/(Q2808+R2808)),(MAX(-30,(C2808-D2808)))*(N2808/(M2808+N2808))*(R2808/(R2808+Q2808)))</f>
        <v>-1.13139098368825</v>
      </c>
      <c r="T2808" s="0" t="n">
        <f aca="false">IF(J2808=1,(MIN(30,(D2808-C2808)))*(K2808/(K2808+L2808))*(O2808/(O2808+P2808)),(MAX(-30,(D2808-C2808)))*(L2808/(K2808+L2808))*(P2808/(P2808+O2808)))</f>
        <v>0.989583333333333</v>
      </c>
      <c r="U2808" s="7" t="n">
        <v>43106</v>
      </c>
    </row>
    <row r="2809" customFormat="false" ht="15" hidden="false" customHeight="false" outlineLevel="0" collapsed="false">
      <c r="A2809" s="0" t="s">
        <v>36</v>
      </c>
      <c r="B2809" s="0" t="s">
        <v>20</v>
      </c>
      <c r="C2809" s="0" t="n">
        <v>83</v>
      </c>
      <c r="D2809" s="0" t="n">
        <v>66</v>
      </c>
      <c r="E2809" s="0" t="n">
        <v>39</v>
      </c>
      <c r="F2809" s="0" t="n">
        <v>36</v>
      </c>
      <c r="G2809" s="0" t="n">
        <v>19</v>
      </c>
      <c r="H2809" s="0" t="n">
        <v>17</v>
      </c>
      <c r="I2809" s="0" t="n">
        <v>1</v>
      </c>
      <c r="J2809" s="0" t="n">
        <v>0</v>
      </c>
      <c r="K2809" s="0" t="n">
        <f aca="false">VLOOKUP(A2809,'Team Data'!$A$1:$E$659,2,FALSE())</f>
        <v>25</v>
      </c>
      <c r="L2809" s="0" t="n">
        <f aca="false">VLOOKUP(A2809,'Team Data'!$A$1:$E$659,3,FALSE())</f>
        <v>10</v>
      </c>
      <c r="M2809" s="0" t="n">
        <f aca="false">VLOOKUP(B2809,'Team Data'!$A$1:$E$659,2,FALSE())</f>
        <v>13</v>
      </c>
      <c r="N2809" s="0" t="n">
        <f aca="false">VLOOKUP(B2809,'Team Data'!$A$1:$E$659,3,FALSE())</f>
        <v>17</v>
      </c>
      <c r="O2809" s="0" t="n">
        <f aca="false">VLOOKUP(A2809,'Team Data'!$A$1:$E$659,4,FALSE())</f>
        <v>540</v>
      </c>
      <c r="P2809" s="0" t="n">
        <f aca="false">VLOOKUP(A2809,'Team Data'!$A$1:$E$659,5,FALSE())</f>
        <v>573</v>
      </c>
      <c r="Q2809" s="0" t="n">
        <f aca="false">VLOOKUP(B2809,'Team Data'!$A$1:$E$659,4,FALSE())</f>
        <v>403</v>
      </c>
      <c r="R2809" s="0" t="n">
        <f aca="false">VLOOKUP(B2809,'Team Data'!$A$1:$E$659,5,FALSE())</f>
        <v>509</v>
      </c>
      <c r="S2809" s="0" t="n">
        <f aca="false">IF(I2809=1,(MIN(30,(C2809-D2809)))*(M2809/(M2809+N2809))*(Q2809/(Q2809+R2809)),(MAX(-30,(C2809-D2809)))*(N2809/(M2809+N2809))*(R2809/(R2809+Q2809)))</f>
        <v>3.25522660818714</v>
      </c>
      <c r="T2809" s="0" t="n">
        <f aca="false">IF(J2809=1,(MIN(30,(D2809-C2809)))*(K2809/(K2809+L2809))*(O2809/(O2809+P2809)),(MAX(-30,(D2809-C2809)))*(L2809/(K2809+L2809))*(P2809/(P2809+O2809)))</f>
        <v>-2.50057758952638</v>
      </c>
      <c r="U2809" s="7" t="n">
        <v>43106</v>
      </c>
    </row>
    <row r="2810" customFormat="false" ht="15" hidden="false" customHeight="false" outlineLevel="0" collapsed="false">
      <c r="A2810" s="0" t="s">
        <v>253</v>
      </c>
      <c r="B2810" s="0" t="s">
        <v>126</v>
      </c>
      <c r="C2810" s="0" t="n">
        <v>69</v>
      </c>
      <c r="D2810" s="0" t="n">
        <v>73</v>
      </c>
      <c r="E2810" s="0" t="n">
        <v>34</v>
      </c>
      <c r="F2810" s="0" t="n">
        <v>25</v>
      </c>
      <c r="G2810" s="0" t="n">
        <v>20</v>
      </c>
      <c r="H2810" s="0" t="n">
        <v>13</v>
      </c>
      <c r="I2810" s="0" t="n">
        <v>0</v>
      </c>
      <c r="J2810" s="0" t="n">
        <v>1</v>
      </c>
      <c r="K2810" s="0" t="n">
        <f aca="false">VLOOKUP(A2810,'Team Data'!$A$1:$E$659,2,FALSE())</f>
        <v>14</v>
      </c>
      <c r="L2810" s="0" t="n">
        <f aca="false">VLOOKUP(A2810,'Team Data'!$A$1:$E$659,3,FALSE())</f>
        <v>18</v>
      </c>
      <c r="M2810" s="0" t="n">
        <f aca="false">VLOOKUP(B2810,'Team Data'!$A$1:$E$659,2,FALSE())</f>
        <v>20</v>
      </c>
      <c r="N2810" s="0" t="n">
        <f aca="false">VLOOKUP(B2810,'Team Data'!$A$1:$E$659,3,FALSE())</f>
        <v>14</v>
      </c>
      <c r="O2810" s="0" t="n">
        <f aca="false">VLOOKUP(A2810,'Team Data'!$A$1:$E$659,4,FALSE())</f>
        <v>470</v>
      </c>
      <c r="P2810" s="0" t="n">
        <f aca="false">VLOOKUP(A2810,'Team Data'!$A$1:$E$659,5,FALSE())</f>
        <v>557</v>
      </c>
      <c r="Q2810" s="0" t="n">
        <f aca="false">VLOOKUP(B2810,'Team Data'!$A$1:$E$659,4,FALSE())</f>
        <v>555</v>
      </c>
      <c r="R2810" s="0" t="n">
        <f aca="false">VLOOKUP(B2810,'Team Data'!$A$1:$E$659,5,FALSE())</f>
        <v>537</v>
      </c>
      <c r="S2810" s="0" t="n">
        <f aca="false">IF(I2810=1,(MIN(30,(C2810-D2810)))*(M2810/(M2810+N2810))*(Q2810/(Q2810+R2810)),(MAX(-30,(C2810-D2810)))*(N2810/(M2810+N2810))*(R2810/(R2810+Q2810)))</f>
        <v>-0.809954751131222</v>
      </c>
      <c r="T2810" s="0" t="n">
        <f aca="false">IF(J2810=1,(MIN(30,(D2810-C2810)))*(K2810/(K2810+L2810))*(O2810/(O2810+P2810)),(MAX(-30,(D2810-C2810)))*(L2810/(K2810+L2810))*(P2810/(P2810+O2810)))</f>
        <v>0.800876338851022</v>
      </c>
      <c r="U2810" s="7" t="n">
        <v>43106</v>
      </c>
    </row>
    <row r="2811" customFormat="false" ht="15" hidden="false" customHeight="false" outlineLevel="0" collapsed="false">
      <c r="A2811" s="0" t="s">
        <v>157</v>
      </c>
      <c r="B2811" s="0" t="s">
        <v>178</v>
      </c>
      <c r="C2811" s="0" t="n">
        <v>66</v>
      </c>
      <c r="D2811" s="0" t="n">
        <v>77</v>
      </c>
      <c r="E2811" s="0" t="n">
        <v>27</v>
      </c>
      <c r="F2811" s="0" t="n">
        <v>32</v>
      </c>
      <c r="G2811" s="0" t="n">
        <v>17</v>
      </c>
      <c r="H2811" s="0" t="n">
        <v>16</v>
      </c>
      <c r="I2811" s="0" t="n">
        <v>0</v>
      </c>
      <c r="J2811" s="0" t="n">
        <v>1</v>
      </c>
      <c r="K2811" s="0" t="n">
        <f aca="false">VLOOKUP(A2811,'Team Data'!$A$1:$E$659,2,FALSE())</f>
        <v>14</v>
      </c>
      <c r="L2811" s="0" t="n">
        <f aca="false">VLOOKUP(A2811,'Team Data'!$A$1:$E$659,3,FALSE())</f>
        <v>17</v>
      </c>
      <c r="M2811" s="0" t="n">
        <f aca="false">VLOOKUP(B2811,'Team Data'!$A$1:$E$659,2,FALSE())</f>
        <v>11</v>
      </c>
      <c r="N2811" s="0" t="n">
        <f aca="false">VLOOKUP(B2811,'Team Data'!$A$1:$E$659,3,FALSE())</f>
        <v>20</v>
      </c>
      <c r="O2811" s="0" t="n">
        <f aca="false">VLOOKUP(A2811,'Team Data'!$A$1:$E$659,4,FALSE())</f>
        <v>469</v>
      </c>
      <c r="P2811" s="0" t="n">
        <f aca="false">VLOOKUP(A2811,'Team Data'!$A$1:$E$659,5,FALSE())</f>
        <v>528</v>
      </c>
      <c r="Q2811" s="0" t="n">
        <f aca="false">VLOOKUP(B2811,'Team Data'!$A$1:$E$659,4,FALSE())</f>
        <v>548</v>
      </c>
      <c r="R2811" s="0" t="n">
        <f aca="false">VLOOKUP(B2811,'Team Data'!$A$1:$E$659,5,FALSE())</f>
        <v>455</v>
      </c>
      <c r="S2811" s="0" t="n">
        <f aca="false">IF(I2811=1,(MIN(30,(C2811-D2811)))*(M2811/(M2811+N2811))*(Q2811/(Q2811+R2811)),(MAX(-30,(C2811-D2811)))*(N2811/(M2811+N2811))*(R2811/(R2811+Q2811)))</f>
        <v>-3.21937413565754</v>
      </c>
      <c r="T2811" s="0" t="n">
        <f aca="false">IF(J2811=1,(MIN(30,(D2811-C2811)))*(K2811/(K2811+L2811))*(O2811/(O2811+P2811)),(MAX(-30,(D2811-C2811)))*(L2811/(K2811+L2811))*(P2811/(P2811+O2811)))</f>
        <v>2.33688161257967</v>
      </c>
      <c r="U2811" s="7" t="n">
        <v>43106</v>
      </c>
    </row>
    <row r="2812" customFormat="false" ht="15" hidden="false" customHeight="false" outlineLevel="0" collapsed="false">
      <c r="A2812" s="0" t="s">
        <v>194</v>
      </c>
      <c r="B2812" s="0" t="s">
        <v>264</v>
      </c>
      <c r="C2812" s="0" t="n">
        <v>84</v>
      </c>
      <c r="D2812" s="0" t="n">
        <v>76</v>
      </c>
      <c r="E2812" s="0" t="n">
        <v>41</v>
      </c>
      <c r="F2812" s="0" t="n">
        <v>39</v>
      </c>
      <c r="G2812" s="0" t="n">
        <v>9</v>
      </c>
      <c r="H2812" s="0" t="n">
        <v>9</v>
      </c>
      <c r="I2812" s="0" t="n">
        <v>1</v>
      </c>
      <c r="J2812" s="0" t="n">
        <v>0</v>
      </c>
      <c r="K2812" s="0" t="n">
        <f aca="false">VLOOKUP(A2812,'Team Data'!$A$1:$E$659,2,FALSE())</f>
        <v>19</v>
      </c>
      <c r="L2812" s="0" t="n">
        <f aca="false">VLOOKUP(A2812,'Team Data'!$A$1:$E$659,3,FALSE())</f>
        <v>14</v>
      </c>
      <c r="M2812" s="0" t="n">
        <f aca="false">VLOOKUP(B2812,'Team Data'!$A$1:$E$659,2,FALSE())</f>
        <v>8</v>
      </c>
      <c r="N2812" s="0" t="n">
        <f aca="false">VLOOKUP(B2812,'Team Data'!$A$1:$E$659,3,FALSE())</f>
        <v>24</v>
      </c>
      <c r="O2812" s="0" t="n">
        <f aca="false">VLOOKUP(A2812,'Team Data'!$A$1:$E$659,4,FALSE())</f>
        <v>506</v>
      </c>
      <c r="P2812" s="0" t="n">
        <f aca="false">VLOOKUP(A2812,'Team Data'!$A$1:$E$659,5,FALSE())</f>
        <v>563</v>
      </c>
      <c r="Q2812" s="0" t="n">
        <f aca="false">VLOOKUP(B2812,'Team Data'!$A$1:$E$659,4,FALSE())</f>
        <v>541</v>
      </c>
      <c r="R2812" s="0" t="n">
        <f aca="false">VLOOKUP(B2812,'Team Data'!$A$1:$E$659,5,FALSE())</f>
        <v>503</v>
      </c>
      <c r="S2812" s="0" t="n">
        <f aca="false">IF(I2812=1,(MIN(30,(C2812-D2812)))*(M2812/(M2812+N2812))*(Q2812/(Q2812+R2812)),(MAX(-30,(C2812-D2812)))*(N2812/(M2812+N2812))*(R2812/(R2812+Q2812)))</f>
        <v>1.03639846743295</v>
      </c>
      <c r="T2812" s="0" t="n">
        <f aca="false">IF(J2812=1,(MIN(30,(D2812-C2812)))*(K2812/(K2812+L2812))*(O2812/(O2812+P2812)),(MAX(-30,(D2812-C2812)))*(L2812/(K2812+L2812))*(P2812/(P2812+O2812)))</f>
        <v>-1.78745358165377</v>
      </c>
      <c r="U2812" s="7" t="n">
        <v>43106</v>
      </c>
    </row>
    <row r="2813" customFormat="false" ht="15" hidden="false" customHeight="false" outlineLevel="0" collapsed="false">
      <c r="A2813" s="0" t="s">
        <v>85</v>
      </c>
      <c r="B2813" s="0" t="s">
        <v>242</v>
      </c>
      <c r="C2813" s="0" t="n">
        <v>77</v>
      </c>
      <c r="D2813" s="0" t="n">
        <v>96</v>
      </c>
      <c r="E2813" s="0" t="n">
        <v>39</v>
      </c>
      <c r="F2813" s="0" t="n">
        <v>41</v>
      </c>
      <c r="G2813" s="0" t="n">
        <v>19</v>
      </c>
      <c r="H2813" s="0" t="n">
        <v>12</v>
      </c>
      <c r="I2813" s="0" t="n">
        <v>0</v>
      </c>
      <c r="J2813" s="0" t="n">
        <v>1</v>
      </c>
      <c r="K2813" s="0" t="n">
        <f aca="false">VLOOKUP(A2813,'Team Data'!$A$1:$E$659,2,FALSE())</f>
        <v>17</v>
      </c>
      <c r="L2813" s="0" t="n">
        <f aca="false">VLOOKUP(A2813,'Team Data'!$A$1:$E$659,3,FALSE())</f>
        <v>16</v>
      </c>
      <c r="M2813" s="0" t="n">
        <f aca="false">VLOOKUP(B2813,'Team Data'!$A$1:$E$659,2,FALSE())</f>
        <v>22</v>
      </c>
      <c r="N2813" s="0" t="n">
        <f aca="false">VLOOKUP(B2813,'Team Data'!$A$1:$E$659,3,FALSE())</f>
        <v>9</v>
      </c>
      <c r="O2813" s="0" t="n">
        <f aca="false">VLOOKUP(A2813,'Team Data'!$A$1:$E$659,4,FALSE())</f>
        <v>536</v>
      </c>
      <c r="P2813" s="0" t="n">
        <f aca="false">VLOOKUP(A2813,'Team Data'!$A$1:$E$659,5,FALSE())</f>
        <v>539</v>
      </c>
      <c r="Q2813" s="0" t="n">
        <f aca="false">VLOOKUP(B2813,'Team Data'!$A$1:$E$659,4,FALSE())</f>
        <v>500</v>
      </c>
      <c r="R2813" s="0" t="n">
        <f aca="false">VLOOKUP(B2813,'Team Data'!$A$1:$E$659,5,FALSE())</f>
        <v>520</v>
      </c>
      <c r="S2813" s="0" t="n">
        <f aca="false">IF(I2813=1,(MIN(30,(C2813-D2813)))*(M2813/(M2813+N2813))*(Q2813/(Q2813+R2813)),(MAX(-30,(C2813-D2813)))*(N2813/(M2813+N2813))*(R2813/(R2813+Q2813)))</f>
        <v>-2.81214421252372</v>
      </c>
      <c r="T2813" s="0" t="n">
        <f aca="false">IF(J2813=1,(MIN(30,(D2813-C2813)))*(K2813/(K2813+L2813))*(O2813/(O2813+P2813)),(MAX(-30,(D2813-C2813)))*(L2813/(K2813+L2813))*(P2813/(P2813+O2813)))</f>
        <v>4.88028188865398</v>
      </c>
      <c r="U2813" s="7" t="n">
        <v>43106</v>
      </c>
    </row>
    <row r="2814" customFormat="false" ht="15" hidden="false" customHeight="false" outlineLevel="0" collapsed="false">
      <c r="A2814" s="0" t="s">
        <v>210</v>
      </c>
      <c r="B2814" s="0" t="s">
        <v>225</v>
      </c>
      <c r="C2814" s="0" t="n">
        <v>63</v>
      </c>
      <c r="D2814" s="0" t="n">
        <v>78</v>
      </c>
      <c r="E2814" s="0" t="n">
        <v>27</v>
      </c>
      <c r="F2814" s="0" t="n">
        <v>40</v>
      </c>
      <c r="G2814" s="0" t="n">
        <v>15</v>
      </c>
      <c r="H2814" s="0" t="n">
        <v>16</v>
      </c>
      <c r="I2814" s="0" t="n">
        <v>0</v>
      </c>
      <c r="J2814" s="0" t="n">
        <v>1</v>
      </c>
      <c r="K2814" s="0" t="n">
        <f aca="false">VLOOKUP(A2814,'Team Data'!$A$1:$E$659,2,FALSE())</f>
        <v>15</v>
      </c>
      <c r="L2814" s="0" t="n">
        <f aca="false">VLOOKUP(A2814,'Team Data'!$A$1:$E$659,3,FALSE())</f>
        <v>16</v>
      </c>
      <c r="M2814" s="0" t="n">
        <f aca="false">VLOOKUP(B2814,'Team Data'!$A$1:$E$659,2,FALSE())</f>
        <v>26</v>
      </c>
      <c r="N2814" s="0" t="n">
        <f aca="false">VLOOKUP(B2814,'Team Data'!$A$1:$E$659,3,FALSE())</f>
        <v>12</v>
      </c>
      <c r="O2814" s="0" t="n">
        <f aca="false">VLOOKUP(A2814,'Team Data'!$A$1:$E$659,4,FALSE())</f>
        <v>541</v>
      </c>
      <c r="P2814" s="0" t="n">
        <f aca="false">VLOOKUP(A2814,'Team Data'!$A$1:$E$659,5,FALSE())</f>
        <v>455</v>
      </c>
      <c r="Q2814" s="0" t="n">
        <f aca="false">VLOOKUP(B2814,'Team Data'!$A$1:$E$659,4,FALSE())</f>
        <v>700</v>
      </c>
      <c r="R2814" s="0" t="n">
        <f aca="false">VLOOKUP(B2814,'Team Data'!$A$1:$E$659,5,FALSE())</f>
        <v>549</v>
      </c>
      <c r="S2814" s="0" t="n">
        <f aca="false">IF(I2814=1,(MIN(30,(C2814-D2814)))*(M2814/(M2814+N2814))*(Q2814/(Q2814+R2814)),(MAX(-30,(C2814-D2814)))*(N2814/(M2814+N2814))*(R2814/(R2814+Q2814)))</f>
        <v>-2.08208672200919</v>
      </c>
      <c r="T2814" s="0" t="n">
        <f aca="false">IF(J2814=1,(MIN(30,(D2814-C2814)))*(K2814/(K2814+L2814))*(O2814/(O2814+P2814)),(MAX(-30,(D2814-C2814)))*(L2814/(K2814+L2814))*(P2814/(P2814+O2814)))</f>
        <v>3.94238243295764</v>
      </c>
      <c r="U2814" s="7" t="n">
        <v>43106</v>
      </c>
    </row>
    <row r="2815" customFormat="false" ht="15" hidden="false" customHeight="false" outlineLevel="0" collapsed="false">
      <c r="A2815" s="0" t="s">
        <v>45</v>
      </c>
      <c r="B2815" s="0" t="s">
        <v>237</v>
      </c>
      <c r="C2815" s="0" t="n">
        <v>82</v>
      </c>
      <c r="D2815" s="0" t="n">
        <v>74</v>
      </c>
      <c r="E2815" s="0" t="n">
        <v>28</v>
      </c>
      <c r="F2815" s="0" t="n">
        <v>43</v>
      </c>
      <c r="G2815" s="0" t="n">
        <v>5</v>
      </c>
      <c r="H2815" s="0" t="n">
        <v>15</v>
      </c>
      <c r="I2815" s="0" t="n">
        <v>1</v>
      </c>
      <c r="J2815" s="0" t="n">
        <v>0</v>
      </c>
      <c r="K2815" s="0" t="n">
        <f aca="false">VLOOKUP(A2815,'Team Data'!$A$1:$E$659,2,FALSE())</f>
        <v>21</v>
      </c>
      <c r="L2815" s="0" t="n">
        <f aca="false">VLOOKUP(A2815,'Team Data'!$A$1:$E$659,3,FALSE())</f>
        <v>12</v>
      </c>
      <c r="M2815" s="0" t="n">
        <f aca="false">VLOOKUP(B2815,'Team Data'!$A$1:$E$659,2,FALSE())</f>
        <v>12</v>
      </c>
      <c r="N2815" s="0" t="n">
        <f aca="false">VLOOKUP(B2815,'Team Data'!$A$1:$E$659,3,FALSE())</f>
        <v>21</v>
      </c>
      <c r="O2815" s="0" t="n">
        <f aca="false">VLOOKUP(A2815,'Team Data'!$A$1:$E$659,4,FALSE())</f>
        <v>497</v>
      </c>
      <c r="P2815" s="0" t="n">
        <f aca="false">VLOOKUP(A2815,'Team Data'!$A$1:$E$659,5,FALSE())</f>
        <v>569</v>
      </c>
      <c r="Q2815" s="0" t="n">
        <f aca="false">VLOOKUP(B2815,'Team Data'!$A$1:$E$659,4,FALSE())</f>
        <v>483</v>
      </c>
      <c r="R2815" s="0" t="n">
        <f aca="false">VLOOKUP(B2815,'Team Data'!$A$1:$E$659,5,FALSE())</f>
        <v>570</v>
      </c>
      <c r="S2815" s="0" t="n">
        <f aca="false">IF(I2815=1,(MIN(30,(C2815-D2815)))*(M2815/(M2815+N2815))*(Q2815/(Q2815+R2815)),(MAX(-30,(C2815-D2815)))*(N2815/(M2815+N2815))*(R2815/(R2815+Q2815)))</f>
        <v>1.33436933436933</v>
      </c>
      <c r="T2815" s="0" t="n">
        <f aca="false">IF(J2815=1,(MIN(30,(D2815-C2815)))*(K2815/(K2815+L2815))*(O2815/(O2815+P2815)),(MAX(-30,(D2815-C2815)))*(L2815/(K2815+L2815))*(P2815/(P2815+O2815)))</f>
        <v>-1.55278867473989</v>
      </c>
      <c r="U2815" s="7" t="n">
        <v>43106</v>
      </c>
    </row>
    <row r="2816" customFormat="false" ht="15" hidden="false" customHeight="false" outlineLevel="0" collapsed="false">
      <c r="A2816" s="0" t="s">
        <v>352</v>
      </c>
      <c r="B2816" s="0" t="s">
        <v>72</v>
      </c>
      <c r="C2816" s="0" t="n">
        <v>80</v>
      </c>
      <c r="D2816" s="0" t="n">
        <v>73</v>
      </c>
      <c r="E2816" s="0" t="n">
        <v>37</v>
      </c>
      <c r="F2816" s="0" t="n">
        <v>43</v>
      </c>
      <c r="G2816" s="0" t="n">
        <v>12</v>
      </c>
      <c r="H2816" s="0" t="n">
        <v>17</v>
      </c>
      <c r="I2816" s="0" t="n">
        <v>1</v>
      </c>
      <c r="J2816" s="0" t="n">
        <v>0</v>
      </c>
      <c r="K2816" s="0" t="n">
        <f aca="false">VLOOKUP(A2816,'Team Data'!$A$1:$E$659,2,FALSE())</f>
        <v>25</v>
      </c>
      <c r="L2816" s="0" t="n">
        <f aca="false">VLOOKUP(A2816,'Team Data'!$A$1:$E$659,3,FALSE())</f>
        <v>10</v>
      </c>
      <c r="M2816" s="0" t="n">
        <f aca="false">VLOOKUP(B2816,'Team Data'!$A$1:$E$659,2,FALSE())</f>
        <v>8</v>
      </c>
      <c r="N2816" s="0" t="n">
        <f aca="false">VLOOKUP(B2816,'Team Data'!$A$1:$E$659,3,FALSE())</f>
        <v>24</v>
      </c>
      <c r="O2816" s="0" t="n">
        <f aca="false">VLOOKUP(A2816,'Team Data'!$A$1:$E$659,4,FALSE())</f>
        <v>543</v>
      </c>
      <c r="P2816" s="0" t="n">
        <f aca="false">VLOOKUP(A2816,'Team Data'!$A$1:$E$659,5,FALSE())</f>
        <v>561</v>
      </c>
      <c r="Q2816" s="0" t="n">
        <f aca="false">VLOOKUP(B2816,'Team Data'!$A$1:$E$659,4,FALSE())</f>
        <v>529</v>
      </c>
      <c r="R2816" s="0" t="n">
        <f aca="false">VLOOKUP(B2816,'Team Data'!$A$1:$E$659,5,FALSE())</f>
        <v>470</v>
      </c>
      <c r="S2816" s="0" t="n">
        <f aca="false">IF(I2816=1,(MIN(30,(C2816-D2816)))*(M2816/(M2816+N2816))*(Q2816/(Q2816+R2816)),(MAX(-30,(C2816-D2816)))*(N2816/(M2816+N2816))*(R2816/(R2816+Q2816)))</f>
        <v>0.926676676676677</v>
      </c>
      <c r="T2816" s="0" t="n">
        <f aca="false">IF(J2816=1,(MIN(30,(D2816-C2816)))*(K2816/(K2816+L2816))*(O2816/(O2816+P2816)),(MAX(-30,(D2816-C2816)))*(L2816/(K2816+L2816))*(P2816/(P2816+O2816)))</f>
        <v>-1.01630434782609</v>
      </c>
      <c r="U2816" s="7" t="n">
        <v>43106</v>
      </c>
    </row>
    <row r="2817" customFormat="false" ht="15" hidden="false" customHeight="false" outlineLevel="0" collapsed="false">
      <c r="A2817" s="0" t="s">
        <v>209</v>
      </c>
      <c r="B2817" s="0" t="s">
        <v>213</v>
      </c>
      <c r="C2817" s="0" t="n">
        <v>87</v>
      </c>
      <c r="D2817" s="0" t="n">
        <v>83</v>
      </c>
      <c r="E2817" s="0" t="n">
        <v>38</v>
      </c>
      <c r="F2817" s="0" t="n">
        <v>25</v>
      </c>
      <c r="G2817" s="0" t="n">
        <v>11</v>
      </c>
      <c r="H2817" s="0" t="n">
        <v>9</v>
      </c>
      <c r="I2817" s="0" t="n">
        <v>1</v>
      </c>
      <c r="J2817" s="0" t="n">
        <v>0</v>
      </c>
      <c r="K2817" s="0" t="n">
        <f aca="false">VLOOKUP(A2817,'Team Data'!$A$1:$E$659,2,FALSE())</f>
        <v>22</v>
      </c>
      <c r="L2817" s="0" t="n">
        <f aca="false">VLOOKUP(A2817,'Team Data'!$A$1:$E$659,3,FALSE())</f>
        <v>10</v>
      </c>
      <c r="M2817" s="0" t="n">
        <f aca="false">VLOOKUP(B2817,'Team Data'!$A$1:$E$659,2,FALSE())</f>
        <v>19</v>
      </c>
      <c r="N2817" s="0" t="n">
        <f aca="false">VLOOKUP(B2817,'Team Data'!$A$1:$E$659,3,FALSE())</f>
        <v>14</v>
      </c>
      <c r="O2817" s="0" t="n">
        <f aca="false">VLOOKUP(A2817,'Team Data'!$A$1:$E$659,4,FALSE())</f>
        <v>489</v>
      </c>
      <c r="P2817" s="0" t="n">
        <f aca="false">VLOOKUP(A2817,'Team Data'!$A$1:$E$659,5,FALSE())</f>
        <v>510</v>
      </c>
      <c r="Q2817" s="0" t="n">
        <f aca="false">VLOOKUP(B2817,'Team Data'!$A$1:$E$659,4,FALSE())</f>
        <v>541</v>
      </c>
      <c r="R2817" s="0" t="n">
        <f aca="false">VLOOKUP(B2817,'Team Data'!$A$1:$E$659,5,FALSE())</f>
        <v>562</v>
      </c>
      <c r="S2817" s="0" t="n">
        <f aca="false">IF(I2817=1,(MIN(30,(C2817-D2817)))*(M2817/(M2817+N2817))*(Q2817/(Q2817+R2817)),(MAX(-30,(C2817-D2817)))*(N2817/(M2817+N2817))*(R2817/(R2817+Q2817)))</f>
        <v>1.1295914722932</v>
      </c>
      <c r="T2817" s="0" t="n">
        <f aca="false">IF(J2817=1,(MIN(30,(D2817-C2817)))*(K2817/(K2817+L2817))*(O2817/(O2817+P2817)),(MAX(-30,(D2817-C2817)))*(L2817/(K2817+L2817))*(P2817/(P2817+O2817)))</f>
        <v>-0.638138138138138</v>
      </c>
      <c r="U2817" s="7" t="n">
        <v>43106</v>
      </c>
    </row>
    <row r="2818" customFormat="false" ht="15" hidden="false" customHeight="false" outlineLevel="0" collapsed="false">
      <c r="A2818" s="0" t="s">
        <v>222</v>
      </c>
      <c r="B2818" s="0" t="s">
        <v>223</v>
      </c>
      <c r="C2818" s="0" t="n">
        <v>64</v>
      </c>
      <c r="D2818" s="0" t="n">
        <v>76</v>
      </c>
      <c r="E2818" s="0" t="n">
        <v>36</v>
      </c>
      <c r="F2818" s="0" t="n">
        <v>43</v>
      </c>
      <c r="G2818" s="0" t="n">
        <v>10</v>
      </c>
      <c r="H2818" s="0" t="n">
        <v>12</v>
      </c>
      <c r="I2818" s="0" t="n">
        <v>0</v>
      </c>
      <c r="J2818" s="0" t="n">
        <v>1</v>
      </c>
      <c r="K2818" s="0" t="n">
        <f aca="false">VLOOKUP(A2818,'Team Data'!$A$1:$E$659,2,FALSE())</f>
        <v>23</v>
      </c>
      <c r="L2818" s="0" t="n">
        <f aca="false">VLOOKUP(A2818,'Team Data'!$A$1:$E$659,3,FALSE())</f>
        <v>13</v>
      </c>
      <c r="M2818" s="0" t="n">
        <f aca="false">VLOOKUP(B2818,'Team Data'!$A$1:$E$659,2,FALSE())</f>
        <v>16</v>
      </c>
      <c r="N2818" s="0" t="n">
        <f aca="false">VLOOKUP(B2818,'Team Data'!$A$1:$E$659,3,FALSE())</f>
        <v>16</v>
      </c>
      <c r="O2818" s="0" t="n">
        <f aca="false">VLOOKUP(A2818,'Team Data'!$A$1:$E$659,4,FALSE())</f>
        <v>646</v>
      </c>
      <c r="P2818" s="0" t="n">
        <f aca="false">VLOOKUP(A2818,'Team Data'!$A$1:$E$659,5,FALSE())</f>
        <v>534</v>
      </c>
      <c r="Q2818" s="0" t="n">
        <f aca="false">VLOOKUP(B2818,'Team Data'!$A$1:$E$659,4,FALSE())</f>
        <v>583</v>
      </c>
      <c r="R2818" s="0" t="n">
        <f aca="false">VLOOKUP(B2818,'Team Data'!$A$1:$E$659,5,FALSE())</f>
        <v>479</v>
      </c>
      <c r="S2818" s="0" t="n">
        <f aca="false">IF(I2818=1,(MIN(30,(C2818-D2818)))*(M2818/(M2818+N2818))*(Q2818/(Q2818+R2818)),(MAX(-30,(C2818-D2818)))*(N2818/(M2818+N2818))*(R2818/(R2818+Q2818)))</f>
        <v>-2.70621468926554</v>
      </c>
      <c r="T2818" s="0" t="n">
        <f aca="false">IF(J2818=1,(MIN(30,(D2818-C2818)))*(K2818/(K2818+L2818))*(O2818/(O2818+P2818)),(MAX(-30,(D2818-C2818)))*(L2818/(K2818+L2818))*(P2818/(P2818+O2818)))</f>
        <v>4.19717514124294</v>
      </c>
      <c r="U2818" s="7" t="n">
        <v>43106</v>
      </c>
    </row>
    <row r="2819" customFormat="false" ht="15" hidden="false" customHeight="false" outlineLevel="0" collapsed="false">
      <c r="A2819" s="0" t="s">
        <v>354</v>
      </c>
      <c r="B2819" s="0" t="s">
        <v>234</v>
      </c>
      <c r="C2819" s="0" t="n">
        <v>72</v>
      </c>
      <c r="D2819" s="0" t="n">
        <v>81</v>
      </c>
      <c r="E2819" s="0" t="n">
        <v>44</v>
      </c>
      <c r="F2819" s="0" t="n">
        <v>28</v>
      </c>
      <c r="G2819" s="0" t="n">
        <v>15</v>
      </c>
      <c r="H2819" s="0" t="n">
        <v>9</v>
      </c>
      <c r="I2819" s="0" t="n">
        <v>0</v>
      </c>
      <c r="J2819" s="0" t="n">
        <v>1</v>
      </c>
      <c r="K2819" s="0" t="n">
        <f aca="false">VLOOKUP(A2819,'Team Data'!$A$1:$E$659,2,FALSE())</f>
        <v>28</v>
      </c>
      <c r="L2819" s="0" t="n">
        <f aca="false">VLOOKUP(A2819,'Team Data'!$A$1:$E$659,3,FALSE())</f>
        <v>6</v>
      </c>
      <c r="M2819" s="0" t="n">
        <f aca="false">VLOOKUP(B2819,'Team Data'!$A$1:$E$659,2,FALSE())</f>
        <v>19</v>
      </c>
      <c r="N2819" s="0" t="n">
        <f aca="false">VLOOKUP(B2819,'Team Data'!$A$1:$E$659,3,FALSE())</f>
        <v>13</v>
      </c>
      <c r="O2819" s="0" t="n">
        <f aca="false">VLOOKUP(A2819,'Team Data'!$A$1:$E$659,4,FALSE())</f>
        <v>661</v>
      </c>
      <c r="P2819" s="0" t="n">
        <f aca="false">VLOOKUP(A2819,'Team Data'!$A$1:$E$659,5,FALSE())</f>
        <v>472</v>
      </c>
      <c r="Q2819" s="0" t="n">
        <f aca="false">VLOOKUP(B2819,'Team Data'!$A$1:$E$659,4,FALSE())</f>
        <v>655</v>
      </c>
      <c r="R2819" s="0" t="n">
        <f aca="false">VLOOKUP(B2819,'Team Data'!$A$1:$E$659,5,FALSE())</f>
        <v>411</v>
      </c>
      <c r="S2819" s="0" t="n">
        <f aca="false">IF(I2819=1,(MIN(30,(C2819-D2819)))*(M2819/(M2819+N2819))*(Q2819/(Q2819+R2819)),(MAX(-30,(C2819-D2819)))*(N2819/(M2819+N2819))*(R2819/(R2819+Q2819)))</f>
        <v>-1.40967987804878</v>
      </c>
      <c r="T2819" s="0" t="n">
        <f aca="false">IF(J2819=1,(MIN(30,(D2819-C2819)))*(K2819/(K2819+L2819))*(O2819/(O2819+P2819)),(MAX(-30,(D2819-C2819)))*(L2819/(K2819+L2819))*(P2819/(P2819+O2819)))</f>
        <v>4.32407455479985</v>
      </c>
      <c r="U2819" s="7" t="n">
        <v>43106</v>
      </c>
    </row>
    <row r="2820" customFormat="false" ht="15" hidden="false" customHeight="false" outlineLevel="0" collapsed="false">
      <c r="A2820" s="0" t="s">
        <v>32</v>
      </c>
      <c r="B2820" s="0" t="s">
        <v>81</v>
      </c>
      <c r="C2820" s="0" t="n">
        <v>75</v>
      </c>
      <c r="D2820" s="0" t="n">
        <v>71</v>
      </c>
      <c r="E2820" s="0" t="n">
        <v>38</v>
      </c>
      <c r="F2820" s="0" t="n">
        <v>37</v>
      </c>
      <c r="G2820" s="0" t="n">
        <v>13</v>
      </c>
      <c r="H2820" s="0" t="n">
        <v>17</v>
      </c>
      <c r="I2820" s="0" t="n">
        <v>1</v>
      </c>
      <c r="J2820" s="0" t="n">
        <v>0</v>
      </c>
      <c r="K2820" s="0" t="n">
        <f aca="false">VLOOKUP(A2820,'Team Data'!$A$1:$E$659,2,FALSE())</f>
        <v>16</v>
      </c>
      <c r="L2820" s="0" t="n">
        <f aca="false">VLOOKUP(A2820,'Team Data'!$A$1:$E$659,3,FALSE())</f>
        <v>16</v>
      </c>
      <c r="M2820" s="0" t="n">
        <f aca="false">VLOOKUP(B2820,'Team Data'!$A$1:$E$659,2,FALSE())</f>
        <v>22</v>
      </c>
      <c r="N2820" s="0" t="n">
        <f aca="false">VLOOKUP(B2820,'Team Data'!$A$1:$E$659,3,FALSE())</f>
        <v>13</v>
      </c>
      <c r="O2820" s="0" t="n">
        <f aca="false">VLOOKUP(A2820,'Team Data'!$A$1:$E$659,4,FALSE())</f>
        <v>523</v>
      </c>
      <c r="P2820" s="0" t="n">
        <f aca="false">VLOOKUP(A2820,'Team Data'!$A$1:$E$659,5,FALSE())</f>
        <v>476</v>
      </c>
      <c r="Q2820" s="0" t="n">
        <f aca="false">VLOOKUP(B2820,'Team Data'!$A$1:$E$659,4,FALSE())</f>
        <v>536</v>
      </c>
      <c r="R2820" s="0" t="n">
        <f aca="false">VLOOKUP(B2820,'Team Data'!$A$1:$E$659,5,FALSE())</f>
        <v>497</v>
      </c>
      <c r="S2820" s="0" t="n">
        <f aca="false">IF(I2820=1,(MIN(30,(C2820-D2820)))*(M2820/(M2820+N2820))*(Q2820/(Q2820+R2820)),(MAX(-30,(C2820-D2820)))*(N2820/(M2820+N2820))*(R2820/(R2820+Q2820)))</f>
        <v>1.30460517217536</v>
      </c>
      <c r="T2820" s="0" t="n">
        <f aca="false">IF(J2820=1,(MIN(30,(D2820-C2820)))*(K2820/(K2820+L2820))*(O2820/(O2820+P2820)),(MAX(-30,(D2820-C2820)))*(L2820/(K2820+L2820))*(P2820/(P2820+O2820)))</f>
        <v>-0.952952952952953</v>
      </c>
      <c r="U2820" s="7" t="n">
        <v>43106</v>
      </c>
    </row>
    <row r="2821" customFormat="false" ht="15" hidden="false" customHeight="false" outlineLevel="0" collapsed="false">
      <c r="A2821" s="0" t="s">
        <v>64</v>
      </c>
      <c r="B2821" s="0" t="s">
        <v>99</v>
      </c>
      <c r="C2821" s="0" t="n">
        <v>90</v>
      </c>
      <c r="D2821" s="0" t="n">
        <v>66</v>
      </c>
      <c r="E2821" s="0" t="n">
        <v>37</v>
      </c>
      <c r="F2821" s="0" t="n">
        <v>41</v>
      </c>
      <c r="G2821" s="0" t="n">
        <v>10</v>
      </c>
      <c r="H2821" s="0" t="n">
        <v>15</v>
      </c>
      <c r="I2821" s="0" t="n">
        <v>1</v>
      </c>
      <c r="J2821" s="0" t="n">
        <v>0</v>
      </c>
      <c r="K2821" s="0" t="n">
        <f aca="false">VLOOKUP(A2821,'Team Data'!$A$1:$E$659,2,FALSE())</f>
        <v>21</v>
      </c>
      <c r="L2821" s="0" t="n">
        <f aca="false">VLOOKUP(A2821,'Team Data'!$A$1:$E$659,3,FALSE())</f>
        <v>12</v>
      </c>
      <c r="M2821" s="0" t="n">
        <f aca="false">VLOOKUP(B2821,'Team Data'!$A$1:$E$659,2,FALSE())</f>
        <v>15</v>
      </c>
      <c r="N2821" s="0" t="n">
        <f aca="false">VLOOKUP(B2821,'Team Data'!$A$1:$E$659,3,FALSE())</f>
        <v>15</v>
      </c>
      <c r="O2821" s="0" t="n">
        <f aca="false">VLOOKUP(A2821,'Team Data'!$A$1:$E$659,4,FALSE())</f>
        <v>611</v>
      </c>
      <c r="P2821" s="0" t="n">
        <f aca="false">VLOOKUP(A2821,'Team Data'!$A$1:$E$659,5,FALSE())</f>
        <v>453</v>
      </c>
      <c r="Q2821" s="0" t="n">
        <f aca="false">VLOOKUP(B2821,'Team Data'!$A$1:$E$659,4,FALSE())</f>
        <v>543</v>
      </c>
      <c r="R2821" s="0" t="n">
        <f aca="false">VLOOKUP(B2821,'Team Data'!$A$1:$E$659,5,FALSE())</f>
        <v>466</v>
      </c>
      <c r="S2821" s="0" t="n">
        <f aca="false">IF(I2821=1,(MIN(30,(C2821-D2821)))*(M2821/(M2821+N2821))*(Q2821/(Q2821+R2821)),(MAX(-30,(C2821-D2821)))*(N2821/(M2821+N2821))*(R2821/(R2821+Q2821)))</f>
        <v>6.45787908820615</v>
      </c>
      <c r="T2821" s="0" t="n">
        <f aca="false">IF(J2821=1,(MIN(30,(D2821-C2821)))*(K2821/(K2821+L2821))*(O2821/(O2821+P2821)),(MAX(-30,(D2821-C2821)))*(L2821/(K2821+L2821))*(P2821/(P2821+O2821)))</f>
        <v>-3.71565276828435</v>
      </c>
      <c r="U2821" s="7" t="n">
        <v>43106</v>
      </c>
    </row>
    <row r="2822" customFormat="false" ht="15" hidden="false" customHeight="false" outlineLevel="0" collapsed="false">
      <c r="A2822" s="0" t="s">
        <v>163</v>
      </c>
      <c r="B2822" s="0" t="s">
        <v>67</v>
      </c>
      <c r="C2822" s="0" t="n">
        <v>62</v>
      </c>
      <c r="D2822" s="0" t="n">
        <v>60</v>
      </c>
      <c r="E2822" s="0" t="n">
        <v>30</v>
      </c>
      <c r="F2822" s="0" t="n">
        <v>29</v>
      </c>
      <c r="G2822" s="0" t="n">
        <v>11</v>
      </c>
      <c r="H2822" s="0" t="n">
        <v>12</v>
      </c>
      <c r="I2822" s="0" t="n">
        <v>1</v>
      </c>
      <c r="J2822" s="0" t="n">
        <v>0</v>
      </c>
      <c r="K2822" s="0" t="n">
        <f aca="false">VLOOKUP(A2822,'Team Data'!$A$1:$E$659,2,FALSE())</f>
        <v>13</v>
      </c>
      <c r="L2822" s="0" t="n">
        <f aca="false">VLOOKUP(A2822,'Team Data'!$A$1:$E$659,3,FALSE())</f>
        <v>20</v>
      </c>
      <c r="M2822" s="0" t="n">
        <f aca="false">VLOOKUP(B2822,'Team Data'!$A$1:$E$659,2,FALSE())</f>
        <v>14</v>
      </c>
      <c r="N2822" s="0" t="n">
        <f aca="false">VLOOKUP(B2822,'Team Data'!$A$1:$E$659,3,FALSE())</f>
        <v>17</v>
      </c>
      <c r="O2822" s="0" t="n">
        <f aca="false">VLOOKUP(A2822,'Team Data'!$A$1:$E$659,4,FALSE())</f>
        <v>540</v>
      </c>
      <c r="P2822" s="0" t="n">
        <f aca="false">VLOOKUP(A2822,'Team Data'!$A$1:$E$659,5,FALSE())</f>
        <v>528</v>
      </c>
      <c r="Q2822" s="0" t="n">
        <f aca="false">VLOOKUP(B2822,'Team Data'!$A$1:$E$659,4,FALSE())</f>
        <v>586</v>
      </c>
      <c r="R2822" s="0" t="n">
        <f aca="false">VLOOKUP(B2822,'Team Data'!$A$1:$E$659,5,FALSE())</f>
        <v>427</v>
      </c>
      <c r="S2822" s="0" t="n">
        <f aca="false">IF(I2822=1,(MIN(30,(C2822-D2822)))*(M2822/(M2822+N2822))*(Q2822/(Q2822+R2822)),(MAX(-30,(C2822-D2822)))*(N2822/(M2822+N2822))*(R2822/(R2822+Q2822)))</f>
        <v>0.522497850523835</v>
      </c>
      <c r="T2822" s="0" t="n">
        <f aca="false">IF(J2822=1,(MIN(30,(D2822-C2822)))*(K2822/(K2822+L2822))*(O2822/(O2822+P2822)),(MAX(-30,(D2822-C2822)))*(L2822/(K2822+L2822))*(P2822/(P2822+O2822)))</f>
        <v>-0.599250936329588</v>
      </c>
      <c r="U2822" s="7" t="n">
        <v>43106</v>
      </c>
    </row>
    <row r="2823" customFormat="false" ht="15" hidden="false" customHeight="false" outlineLevel="0" collapsed="false">
      <c r="A2823" s="0" t="s">
        <v>152</v>
      </c>
      <c r="B2823" s="0" t="s">
        <v>55</v>
      </c>
      <c r="C2823" s="0" t="n">
        <v>69</v>
      </c>
      <c r="D2823" s="0" t="n">
        <v>74</v>
      </c>
      <c r="E2823" s="0" t="n">
        <v>45</v>
      </c>
      <c r="F2823" s="0" t="n">
        <v>36</v>
      </c>
      <c r="G2823" s="0" t="n">
        <v>21</v>
      </c>
      <c r="H2823" s="0" t="n">
        <v>11</v>
      </c>
      <c r="I2823" s="0" t="n">
        <v>0</v>
      </c>
      <c r="J2823" s="0" t="n">
        <v>1</v>
      </c>
      <c r="K2823" s="0" t="n">
        <f aca="false">VLOOKUP(A2823,'Team Data'!$A$1:$E$659,2,FALSE())</f>
        <v>22</v>
      </c>
      <c r="L2823" s="0" t="n">
        <f aca="false">VLOOKUP(A2823,'Team Data'!$A$1:$E$659,3,FALSE())</f>
        <v>14</v>
      </c>
      <c r="M2823" s="0" t="n">
        <f aca="false">VLOOKUP(B2823,'Team Data'!$A$1:$E$659,2,FALSE())</f>
        <v>24</v>
      </c>
      <c r="N2823" s="0" t="n">
        <f aca="false">VLOOKUP(B2823,'Team Data'!$A$1:$E$659,3,FALSE())</f>
        <v>9</v>
      </c>
      <c r="O2823" s="0" t="n">
        <f aca="false">VLOOKUP(A2823,'Team Data'!$A$1:$E$659,4,FALSE())</f>
        <v>725</v>
      </c>
      <c r="P2823" s="0" t="n">
        <f aca="false">VLOOKUP(A2823,'Team Data'!$A$1:$E$659,5,FALSE())</f>
        <v>474</v>
      </c>
      <c r="Q2823" s="0" t="n">
        <f aca="false">VLOOKUP(B2823,'Team Data'!$A$1:$E$659,4,FALSE())</f>
        <v>691</v>
      </c>
      <c r="R2823" s="0" t="n">
        <f aca="false">VLOOKUP(B2823,'Team Data'!$A$1:$E$659,5,FALSE())</f>
        <v>426</v>
      </c>
      <c r="S2823" s="0" t="n">
        <f aca="false">IF(I2823=1,(MIN(30,(C2823-D2823)))*(M2823/(M2823+N2823))*(Q2823/(Q2823+R2823)),(MAX(-30,(C2823-D2823)))*(N2823/(M2823+N2823))*(R2823/(R2823+Q2823)))</f>
        <v>-0.520061853992024</v>
      </c>
      <c r="T2823" s="0" t="n">
        <f aca="false">IF(J2823=1,(MIN(30,(D2823-C2823)))*(K2823/(K2823+L2823))*(O2823/(O2823+P2823)),(MAX(-30,(D2823-C2823)))*(L2823/(K2823+L2823))*(P2823/(P2823+O2823)))</f>
        <v>1.84760448521916</v>
      </c>
      <c r="U2823" s="7" t="n">
        <v>43106</v>
      </c>
    </row>
    <row r="2824" customFormat="false" ht="15" hidden="false" customHeight="false" outlineLevel="0" collapsed="false">
      <c r="A2824" s="0" t="s">
        <v>77</v>
      </c>
      <c r="B2824" s="0" t="s">
        <v>311</v>
      </c>
      <c r="C2824" s="0" t="n">
        <v>65</v>
      </c>
      <c r="D2824" s="0" t="n">
        <v>70</v>
      </c>
      <c r="E2824" s="0" t="n">
        <v>34</v>
      </c>
      <c r="F2824" s="0" t="n">
        <v>38</v>
      </c>
      <c r="G2824" s="0" t="n">
        <v>21</v>
      </c>
      <c r="H2824" s="0" t="n">
        <v>16</v>
      </c>
      <c r="I2824" s="0" t="n">
        <v>0</v>
      </c>
      <c r="J2824" s="0" t="n">
        <v>1</v>
      </c>
      <c r="K2824" s="0" t="n">
        <f aca="false">VLOOKUP(A2824,'Team Data'!$A$1:$E$659,2,FALSE())</f>
        <v>10</v>
      </c>
      <c r="L2824" s="0" t="n">
        <f aca="false">VLOOKUP(A2824,'Team Data'!$A$1:$E$659,3,FALSE())</f>
        <v>20</v>
      </c>
      <c r="M2824" s="0" t="n">
        <f aca="false">VLOOKUP(B2824,'Team Data'!$A$1:$E$659,2,FALSE())</f>
        <v>14</v>
      </c>
      <c r="N2824" s="0" t="n">
        <f aca="false">VLOOKUP(B2824,'Team Data'!$A$1:$E$659,3,FALSE())</f>
        <v>18</v>
      </c>
      <c r="O2824" s="0" t="n">
        <f aca="false">VLOOKUP(A2824,'Team Data'!$A$1:$E$659,4,FALSE())</f>
        <v>495</v>
      </c>
      <c r="P2824" s="0" t="n">
        <f aca="false">VLOOKUP(A2824,'Team Data'!$A$1:$E$659,5,FALSE())</f>
        <v>484</v>
      </c>
      <c r="Q2824" s="0" t="n">
        <f aca="false">VLOOKUP(B2824,'Team Data'!$A$1:$E$659,4,FALSE())</f>
        <v>616</v>
      </c>
      <c r="R2824" s="0" t="n">
        <f aca="false">VLOOKUP(B2824,'Team Data'!$A$1:$E$659,5,FALSE())</f>
        <v>430</v>
      </c>
      <c r="S2824" s="0" t="n">
        <f aca="false">IF(I2824=1,(MIN(30,(C2824-D2824)))*(M2824/(M2824+N2824))*(Q2824/(Q2824+R2824)),(MAX(-30,(C2824-D2824)))*(N2824/(M2824+N2824))*(R2824/(R2824+Q2824)))</f>
        <v>-1.15619024856597</v>
      </c>
      <c r="T2824" s="0" t="n">
        <f aca="false">IF(J2824=1,(MIN(30,(D2824-C2824)))*(K2824/(K2824+L2824))*(O2824/(O2824+P2824)),(MAX(-30,(D2824-C2824)))*(L2824/(K2824+L2824))*(P2824/(P2824+O2824)))</f>
        <v>0.842696629213483</v>
      </c>
      <c r="U2824" s="7" t="n">
        <v>43106</v>
      </c>
    </row>
    <row r="2825" customFormat="false" ht="15" hidden="false" customHeight="false" outlineLevel="0" collapsed="false">
      <c r="A2825" s="0" t="s">
        <v>228</v>
      </c>
      <c r="B2825" s="0" t="s">
        <v>336</v>
      </c>
      <c r="C2825" s="0" t="n">
        <v>67</v>
      </c>
      <c r="D2825" s="0" t="n">
        <v>81</v>
      </c>
      <c r="E2825" s="0" t="n">
        <v>31</v>
      </c>
      <c r="F2825" s="0" t="n">
        <v>26</v>
      </c>
      <c r="G2825" s="0" t="n">
        <v>17</v>
      </c>
      <c r="H2825" s="0" t="n">
        <v>6</v>
      </c>
      <c r="I2825" s="0" t="n">
        <v>0</v>
      </c>
      <c r="J2825" s="0" t="n">
        <v>1</v>
      </c>
      <c r="K2825" s="0" t="n">
        <f aca="false">VLOOKUP(A2825,'Team Data'!$A$1:$E$659,2,FALSE())</f>
        <v>8</v>
      </c>
      <c r="L2825" s="0" t="n">
        <f aca="false">VLOOKUP(A2825,'Team Data'!$A$1:$E$659,3,FALSE())</f>
        <v>23</v>
      </c>
      <c r="M2825" s="0" t="n">
        <f aca="false">VLOOKUP(B2825,'Team Data'!$A$1:$E$659,2,FALSE())</f>
        <v>20</v>
      </c>
      <c r="N2825" s="0" t="n">
        <f aca="false">VLOOKUP(B2825,'Team Data'!$A$1:$E$659,3,FALSE())</f>
        <v>11</v>
      </c>
      <c r="O2825" s="0" t="n">
        <f aca="false">VLOOKUP(A2825,'Team Data'!$A$1:$E$659,4,FALSE())</f>
        <v>632</v>
      </c>
      <c r="P2825" s="0" t="n">
        <f aca="false">VLOOKUP(A2825,'Team Data'!$A$1:$E$659,5,FALSE())</f>
        <v>404</v>
      </c>
      <c r="Q2825" s="0" t="n">
        <f aca="false">VLOOKUP(B2825,'Team Data'!$A$1:$E$659,4,FALSE())</f>
        <v>573</v>
      </c>
      <c r="R2825" s="0" t="n">
        <f aca="false">VLOOKUP(B2825,'Team Data'!$A$1:$E$659,5,FALSE())</f>
        <v>467</v>
      </c>
      <c r="S2825" s="0" t="n">
        <f aca="false">IF(I2825=1,(MIN(30,(C2825-D2825)))*(M2825/(M2825+N2825))*(Q2825/(Q2825+R2825)),(MAX(-30,(C2825-D2825)))*(N2825/(M2825+N2825))*(R2825/(R2825+Q2825)))</f>
        <v>-2.23070719602978</v>
      </c>
      <c r="T2825" s="0" t="n">
        <f aca="false">IF(J2825=1,(MIN(30,(D2825-C2825)))*(K2825/(K2825+L2825))*(O2825/(O2825+P2825)),(MAX(-30,(D2825-C2825)))*(L2825/(K2825+L2825))*(P2825/(P2825+O2825)))</f>
        <v>2.20401046207498</v>
      </c>
      <c r="U2825" s="7" t="n">
        <v>43106</v>
      </c>
    </row>
    <row r="2826" customFormat="false" ht="15" hidden="false" customHeight="false" outlineLevel="0" collapsed="false">
      <c r="A2826" s="0" t="s">
        <v>9</v>
      </c>
      <c r="B2826" s="0" t="s">
        <v>100</v>
      </c>
      <c r="C2826" s="0" t="n">
        <v>46</v>
      </c>
      <c r="D2826" s="0" t="n">
        <v>65</v>
      </c>
      <c r="E2826" s="0" t="n">
        <v>31</v>
      </c>
      <c r="F2826" s="0" t="n">
        <v>49</v>
      </c>
      <c r="G2826" s="0" t="n">
        <v>12</v>
      </c>
      <c r="H2826" s="0" t="n">
        <v>13</v>
      </c>
      <c r="I2826" s="0" t="n">
        <v>0</v>
      </c>
      <c r="J2826" s="0" t="n">
        <v>1</v>
      </c>
      <c r="K2826" s="0" t="n">
        <f aca="false">VLOOKUP(A2826,'Team Data'!$A$1:$E$659,2,FALSE())</f>
        <v>20</v>
      </c>
      <c r="L2826" s="0" t="n">
        <f aca="false">VLOOKUP(A2826,'Team Data'!$A$1:$E$659,3,FALSE())</f>
        <v>16</v>
      </c>
      <c r="M2826" s="0" t="n">
        <f aca="false">VLOOKUP(B2826,'Team Data'!$A$1:$E$659,2,FALSE())</f>
        <v>18</v>
      </c>
      <c r="N2826" s="0" t="n">
        <f aca="false">VLOOKUP(B2826,'Team Data'!$A$1:$E$659,3,FALSE())</f>
        <v>15</v>
      </c>
      <c r="O2826" s="0" t="n">
        <f aca="false">VLOOKUP(A2826,'Team Data'!$A$1:$E$659,4,FALSE())</f>
        <v>741</v>
      </c>
      <c r="P2826" s="0" t="n">
        <f aca="false">VLOOKUP(A2826,'Team Data'!$A$1:$E$659,5,FALSE())</f>
        <v>460</v>
      </c>
      <c r="Q2826" s="0" t="n">
        <f aca="false">VLOOKUP(B2826,'Team Data'!$A$1:$E$659,4,FALSE())</f>
        <v>621</v>
      </c>
      <c r="R2826" s="0" t="n">
        <f aca="false">VLOOKUP(B2826,'Team Data'!$A$1:$E$659,5,FALSE())</f>
        <v>469</v>
      </c>
      <c r="S2826" s="0" t="n">
        <f aca="false">IF(I2826=1,(MIN(30,(C2826-D2826)))*(M2826/(M2826+N2826))*(Q2826/(Q2826+R2826)),(MAX(-30,(C2826-D2826)))*(N2826/(M2826+N2826))*(R2826/(R2826+Q2826)))</f>
        <v>-3.71601334445371</v>
      </c>
      <c r="T2826" s="0" t="n">
        <f aca="false">IF(J2826=1,(MIN(30,(D2826-C2826)))*(K2826/(K2826+L2826))*(O2826/(O2826+P2826)),(MAX(-30,(D2826-C2826)))*(L2826/(K2826+L2826))*(P2826/(P2826+O2826)))</f>
        <v>6.51262836525118</v>
      </c>
      <c r="U2826" s="7" t="n">
        <v>43106</v>
      </c>
    </row>
    <row r="2827" customFormat="false" ht="15" hidden="false" customHeight="false" outlineLevel="0" collapsed="false">
      <c r="A2827" s="0" t="s">
        <v>121</v>
      </c>
      <c r="B2827" s="0" t="s">
        <v>169</v>
      </c>
      <c r="C2827" s="0" t="n">
        <v>69</v>
      </c>
      <c r="D2827" s="0" t="n">
        <v>79</v>
      </c>
      <c r="E2827" s="0" t="n">
        <v>31</v>
      </c>
      <c r="F2827" s="0" t="n">
        <v>27</v>
      </c>
      <c r="G2827" s="0" t="n">
        <v>17</v>
      </c>
      <c r="H2827" s="0" t="n">
        <v>15</v>
      </c>
      <c r="I2827" s="0" t="n">
        <v>0</v>
      </c>
      <c r="J2827" s="0" t="n">
        <v>1</v>
      </c>
      <c r="K2827" s="0" t="n">
        <f aca="false">VLOOKUP(A2827,'Team Data'!$A$1:$E$659,2,FALSE())</f>
        <v>14</v>
      </c>
      <c r="L2827" s="0" t="n">
        <f aca="false">VLOOKUP(A2827,'Team Data'!$A$1:$E$659,3,FALSE())</f>
        <v>18</v>
      </c>
      <c r="M2827" s="0" t="n">
        <f aca="false">VLOOKUP(B2827,'Team Data'!$A$1:$E$659,2,FALSE())</f>
        <v>32</v>
      </c>
      <c r="N2827" s="0" t="n">
        <f aca="false">VLOOKUP(B2827,'Team Data'!$A$1:$E$659,3,FALSE())</f>
        <v>7</v>
      </c>
      <c r="O2827" s="0" t="n">
        <f aca="false">VLOOKUP(A2827,'Team Data'!$A$1:$E$659,4,FALSE())</f>
        <v>590</v>
      </c>
      <c r="P2827" s="0" t="n">
        <f aca="false">VLOOKUP(A2827,'Team Data'!$A$1:$E$659,5,FALSE())</f>
        <v>445</v>
      </c>
      <c r="Q2827" s="0" t="n">
        <f aca="false">VLOOKUP(B2827,'Team Data'!$A$1:$E$659,4,FALSE())</f>
        <v>785</v>
      </c>
      <c r="R2827" s="0" t="n">
        <f aca="false">VLOOKUP(B2827,'Team Data'!$A$1:$E$659,5,FALSE())</f>
        <v>531</v>
      </c>
      <c r="S2827" s="0" t="n">
        <f aca="false">IF(I2827=1,(MIN(30,(C2827-D2827)))*(M2827/(M2827+N2827))*(Q2827/(Q2827+R2827)),(MAX(-30,(C2827-D2827)))*(N2827/(M2827+N2827))*(R2827/(R2827+Q2827)))</f>
        <v>-0.724222585924714</v>
      </c>
      <c r="T2827" s="0" t="n">
        <f aca="false">IF(J2827=1,(MIN(30,(D2827-C2827)))*(K2827/(K2827+L2827))*(O2827/(O2827+P2827)),(MAX(-30,(D2827-C2827)))*(L2827/(K2827+L2827))*(P2827/(P2827+O2827)))</f>
        <v>2.493961352657</v>
      </c>
      <c r="U2827" s="7" t="n">
        <v>43106</v>
      </c>
    </row>
    <row r="2828" customFormat="false" ht="15" hidden="false" customHeight="false" outlineLevel="0" collapsed="false">
      <c r="A2828" s="0" t="s">
        <v>304</v>
      </c>
      <c r="B2828" s="0" t="s">
        <v>190</v>
      </c>
      <c r="C2828" s="0" t="n">
        <v>61</v>
      </c>
      <c r="D2828" s="0" t="n">
        <v>64</v>
      </c>
      <c r="E2828" s="0" t="n">
        <v>34</v>
      </c>
      <c r="F2828" s="0" t="n">
        <v>41</v>
      </c>
      <c r="G2828" s="0" t="n">
        <v>10</v>
      </c>
      <c r="H2828" s="0" t="n">
        <v>10</v>
      </c>
      <c r="I2828" s="0" t="n">
        <v>0</v>
      </c>
      <c r="J2828" s="0" t="n">
        <v>1</v>
      </c>
      <c r="K2828" s="0" t="n">
        <f aca="false">VLOOKUP(A2828,'Team Data'!$A$1:$E$659,2,FALSE())</f>
        <v>22</v>
      </c>
      <c r="L2828" s="0" t="n">
        <f aca="false">VLOOKUP(A2828,'Team Data'!$A$1:$E$659,3,FALSE())</f>
        <v>10</v>
      </c>
      <c r="M2828" s="0" t="n">
        <f aca="false">VLOOKUP(B2828,'Team Data'!$A$1:$E$659,2,FALSE())</f>
        <v>10</v>
      </c>
      <c r="N2828" s="0" t="n">
        <f aca="false">VLOOKUP(B2828,'Team Data'!$A$1:$E$659,3,FALSE())</f>
        <v>21</v>
      </c>
      <c r="O2828" s="0" t="n">
        <f aca="false">VLOOKUP(A2828,'Team Data'!$A$1:$E$659,4,FALSE())</f>
        <v>459</v>
      </c>
      <c r="P2828" s="0" t="n">
        <f aca="false">VLOOKUP(A2828,'Team Data'!$A$1:$E$659,5,FALSE())</f>
        <v>534</v>
      </c>
      <c r="Q2828" s="0" t="n">
        <f aca="false">VLOOKUP(B2828,'Team Data'!$A$1:$E$659,4,FALSE())</f>
        <v>463</v>
      </c>
      <c r="R2828" s="0" t="n">
        <f aca="false">VLOOKUP(B2828,'Team Data'!$A$1:$E$659,5,FALSE())</f>
        <v>473</v>
      </c>
      <c r="S2828" s="0" t="n">
        <f aca="false">IF(I2828=1,(MIN(30,(C2828-D2828)))*(M2828/(M2828+N2828))*(Q2828/(Q2828+R2828)),(MAX(-30,(C2828-D2828)))*(N2828/(M2828+N2828))*(R2828/(R2828+Q2828)))</f>
        <v>-1.02698511166253</v>
      </c>
      <c r="T2828" s="0" t="n">
        <f aca="false">IF(J2828=1,(MIN(30,(D2828-C2828)))*(K2828/(K2828+L2828))*(O2828/(O2828+P2828)),(MAX(-30,(D2828-C2828)))*(L2828/(K2828+L2828))*(P2828/(P2828+O2828)))</f>
        <v>0.953361027190332</v>
      </c>
      <c r="U2828" s="7" t="n">
        <v>43106</v>
      </c>
    </row>
    <row r="2829" customFormat="false" ht="15" hidden="false" customHeight="false" outlineLevel="0" collapsed="false">
      <c r="A2829" s="0" t="s">
        <v>156</v>
      </c>
      <c r="B2829" s="0" t="s">
        <v>28</v>
      </c>
      <c r="C2829" s="0" t="n">
        <v>76</v>
      </c>
      <c r="D2829" s="0" t="n">
        <v>73</v>
      </c>
      <c r="E2829" s="0" t="n">
        <v>37</v>
      </c>
      <c r="F2829" s="0" t="n">
        <v>35</v>
      </c>
      <c r="G2829" s="0" t="n">
        <v>18</v>
      </c>
      <c r="H2829" s="0" t="n">
        <v>15</v>
      </c>
      <c r="I2829" s="0" t="n">
        <v>1</v>
      </c>
      <c r="J2829" s="0" t="n">
        <v>0</v>
      </c>
      <c r="K2829" s="0" t="n">
        <f aca="false">VLOOKUP(A2829,'Team Data'!$A$1:$E$659,2,FALSE())</f>
        <v>6</v>
      </c>
      <c r="L2829" s="0" t="n">
        <f aca="false">VLOOKUP(A2829,'Team Data'!$A$1:$E$659,3,FALSE())</f>
        <v>26</v>
      </c>
      <c r="M2829" s="0" t="n">
        <f aca="false">VLOOKUP(B2829,'Team Data'!$A$1:$E$659,2,FALSE())</f>
        <v>11</v>
      </c>
      <c r="N2829" s="0" t="n">
        <f aca="false">VLOOKUP(B2829,'Team Data'!$A$1:$E$659,3,FALSE())</f>
        <v>20</v>
      </c>
      <c r="O2829" s="0" t="n">
        <f aca="false">VLOOKUP(A2829,'Team Data'!$A$1:$E$659,4,FALSE())</f>
        <v>483</v>
      </c>
      <c r="P2829" s="0" t="n">
        <f aca="false">VLOOKUP(A2829,'Team Data'!$A$1:$E$659,5,FALSE())</f>
        <v>480</v>
      </c>
      <c r="Q2829" s="0" t="n">
        <f aca="false">VLOOKUP(B2829,'Team Data'!$A$1:$E$659,4,FALSE())</f>
        <v>444</v>
      </c>
      <c r="R2829" s="0" t="n">
        <f aca="false">VLOOKUP(B2829,'Team Data'!$A$1:$E$659,5,FALSE())</f>
        <v>493</v>
      </c>
      <c r="S2829" s="0" t="n">
        <f aca="false">IF(I2829=1,(MIN(30,(C2829-D2829)))*(M2829/(M2829+N2829))*(Q2829/(Q2829+R2829)),(MAX(-30,(C2829-D2829)))*(N2829/(M2829+N2829))*(R2829/(R2829+Q2829)))</f>
        <v>0.504423864770889</v>
      </c>
      <c r="T2829" s="0" t="n">
        <f aca="false">IF(J2829=1,(MIN(30,(D2829-C2829)))*(K2829/(K2829+L2829))*(O2829/(O2829+P2829)),(MAX(-30,(D2829-C2829)))*(L2829/(K2829+L2829))*(P2829/(P2829+O2829)))</f>
        <v>-1.21495327102804</v>
      </c>
      <c r="U2829" s="7" t="n">
        <v>43106</v>
      </c>
    </row>
    <row r="2830" customFormat="false" ht="15" hidden="false" customHeight="false" outlineLevel="0" collapsed="false">
      <c r="A2830" s="0" t="s">
        <v>35</v>
      </c>
      <c r="B2830" s="0" t="s">
        <v>249</v>
      </c>
      <c r="C2830" s="0" t="n">
        <v>79</v>
      </c>
      <c r="D2830" s="0" t="n">
        <v>74</v>
      </c>
      <c r="E2830" s="0" t="n">
        <v>37</v>
      </c>
      <c r="F2830" s="0" t="n">
        <v>37</v>
      </c>
      <c r="G2830" s="0" t="n">
        <v>10</v>
      </c>
      <c r="H2830" s="0" t="n">
        <v>8</v>
      </c>
      <c r="I2830" s="0" t="n">
        <v>1</v>
      </c>
      <c r="J2830" s="0" t="n">
        <v>0</v>
      </c>
      <c r="K2830" s="0" t="n">
        <f aca="false">VLOOKUP(A2830,'Team Data'!$A$1:$E$659,2,FALSE())</f>
        <v>3</v>
      </c>
      <c r="L2830" s="0" t="n">
        <f aca="false">VLOOKUP(A2830,'Team Data'!$A$1:$E$659,3,FALSE())</f>
        <v>28</v>
      </c>
      <c r="M2830" s="0" t="n">
        <f aca="false">VLOOKUP(B2830,'Team Data'!$A$1:$E$659,2,FALSE())</f>
        <v>10</v>
      </c>
      <c r="N2830" s="0" t="n">
        <f aca="false">VLOOKUP(B2830,'Team Data'!$A$1:$E$659,3,FALSE())</f>
        <v>21</v>
      </c>
      <c r="O2830" s="0" t="n">
        <f aca="false">VLOOKUP(A2830,'Team Data'!$A$1:$E$659,4,FALSE())</f>
        <v>496</v>
      </c>
      <c r="P2830" s="0" t="n">
        <f aca="false">VLOOKUP(A2830,'Team Data'!$A$1:$E$659,5,FALSE())</f>
        <v>495</v>
      </c>
      <c r="Q2830" s="0" t="n">
        <f aca="false">VLOOKUP(B2830,'Team Data'!$A$1:$E$659,4,FALSE())</f>
        <v>432</v>
      </c>
      <c r="R2830" s="0" t="n">
        <f aca="false">VLOOKUP(B2830,'Team Data'!$A$1:$E$659,5,FALSE())</f>
        <v>523</v>
      </c>
      <c r="S2830" s="0" t="n">
        <f aca="false">IF(I2830=1,(MIN(30,(C2830-D2830)))*(M2830/(M2830+N2830))*(Q2830/(Q2830+R2830)),(MAX(-30,(C2830-D2830)))*(N2830/(M2830+N2830))*(R2830/(R2830+Q2830)))</f>
        <v>0.729606485390981</v>
      </c>
      <c r="T2830" s="0" t="n">
        <f aca="false">IF(J2830=1,(MIN(30,(D2830-C2830)))*(K2830/(K2830+L2830))*(O2830/(O2830+P2830)),(MAX(-30,(D2830-C2830)))*(L2830/(K2830+L2830))*(P2830/(P2830+O2830)))</f>
        <v>-2.25578594446795</v>
      </c>
      <c r="U2830" s="7" t="n">
        <v>43106</v>
      </c>
    </row>
    <row r="2831" customFormat="false" ht="15" hidden="false" customHeight="false" outlineLevel="0" collapsed="false">
      <c r="A2831" s="0" t="s">
        <v>87</v>
      </c>
      <c r="B2831" s="0" t="s">
        <v>176</v>
      </c>
      <c r="C2831" s="0" t="n">
        <v>77</v>
      </c>
      <c r="D2831" s="0" t="n">
        <v>75</v>
      </c>
      <c r="E2831" s="0" t="n">
        <v>30</v>
      </c>
      <c r="F2831" s="0" t="n">
        <v>32</v>
      </c>
      <c r="G2831" s="0" t="n">
        <v>6</v>
      </c>
      <c r="H2831" s="0" t="n">
        <v>11</v>
      </c>
      <c r="I2831" s="0" t="n">
        <v>1</v>
      </c>
      <c r="J2831" s="0" t="n">
        <v>0</v>
      </c>
      <c r="K2831" s="0" t="n">
        <f aca="false">VLOOKUP(A2831,'Team Data'!$A$1:$E$659,2,FALSE())</f>
        <v>21</v>
      </c>
      <c r="L2831" s="0" t="n">
        <f aca="false">VLOOKUP(A2831,'Team Data'!$A$1:$E$659,3,FALSE())</f>
        <v>13</v>
      </c>
      <c r="M2831" s="0" t="n">
        <f aca="false">VLOOKUP(B2831,'Team Data'!$A$1:$E$659,2,FALSE())</f>
        <v>20</v>
      </c>
      <c r="N2831" s="0" t="n">
        <f aca="false">VLOOKUP(B2831,'Team Data'!$A$1:$E$659,3,FALSE())</f>
        <v>13</v>
      </c>
      <c r="O2831" s="0" t="n">
        <f aca="false">VLOOKUP(A2831,'Team Data'!$A$1:$E$659,4,FALSE())</f>
        <v>684</v>
      </c>
      <c r="P2831" s="0" t="n">
        <f aca="false">VLOOKUP(A2831,'Team Data'!$A$1:$E$659,5,FALSE())</f>
        <v>461</v>
      </c>
      <c r="Q2831" s="0" t="n">
        <f aca="false">VLOOKUP(B2831,'Team Data'!$A$1:$E$659,4,FALSE())</f>
        <v>621</v>
      </c>
      <c r="R2831" s="0" t="n">
        <f aca="false">VLOOKUP(B2831,'Team Data'!$A$1:$E$659,5,FALSE())</f>
        <v>453</v>
      </c>
      <c r="S2831" s="0" t="n">
        <f aca="false">IF(I2831=1,(MIN(30,(C2831-D2831)))*(M2831/(M2831+N2831))*(Q2831/(Q2831+R2831)),(MAX(-30,(C2831-D2831)))*(N2831/(M2831+N2831))*(R2831/(R2831+Q2831)))</f>
        <v>0.700863382427628</v>
      </c>
      <c r="T2831" s="0" t="n">
        <f aca="false">IF(J2831=1,(MIN(30,(D2831-C2831)))*(K2831/(K2831+L2831))*(O2831/(O2831+P2831)),(MAX(-30,(D2831-C2831)))*(L2831/(K2831+L2831))*(P2831/(P2831+O2831)))</f>
        <v>-0.307885949139481</v>
      </c>
      <c r="U2831" s="7" t="n">
        <v>43106</v>
      </c>
    </row>
    <row r="2832" customFormat="false" ht="15" hidden="false" customHeight="false" outlineLevel="0" collapsed="false">
      <c r="A2832" s="0" t="s">
        <v>197</v>
      </c>
      <c r="B2832" s="0" t="s">
        <v>335</v>
      </c>
      <c r="C2832" s="0" t="n">
        <v>49</v>
      </c>
      <c r="D2832" s="0" t="n">
        <v>61</v>
      </c>
      <c r="E2832" s="0" t="n">
        <v>42</v>
      </c>
      <c r="F2832" s="0" t="n">
        <v>30</v>
      </c>
      <c r="G2832" s="0" t="n">
        <v>19</v>
      </c>
      <c r="H2832" s="0" t="n">
        <v>11</v>
      </c>
      <c r="I2832" s="0" t="n">
        <v>0</v>
      </c>
      <c r="J2832" s="0" t="n">
        <v>1</v>
      </c>
      <c r="K2832" s="0" t="n">
        <f aca="false">VLOOKUP(A2832,'Team Data'!$A$1:$E$659,2,FALSE())</f>
        <v>26</v>
      </c>
      <c r="L2832" s="0" t="n">
        <f aca="false">VLOOKUP(A2832,'Team Data'!$A$1:$E$659,3,FALSE())</f>
        <v>11</v>
      </c>
      <c r="M2832" s="0" t="n">
        <f aca="false">VLOOKUP(B2832,'Team Data'!$A$1:$E$659,2,FALSE())</f>
        <v>31</v>
      </c>
      <c r="N2832" s="0" t="n">
        <f aca="false">VLOOKUP(B2832,'Team Data'!$A$1:$E$659,3,FALSE())</f>
        <v>3</v>
      </c>
      <c r="O2832" s="0" t="n">
        <f aca="false">VLOOKUP(A2832,'Team Data'!$A$1:$E$659,4,FALSE())</f>
        <v>794</v>
      </c>
      <c r="P2832" s="0" t="n">
        <f aca="false">VLOOKUP(A2832,'Team Data'!$A$1:$E$659,5,FALSE())</f>
        <v>455</v>
      </c>
      <c r="Q2832" s="0" t="n">
        <f aca="false">VLOOKUP(B2832,'Team Data'!$A$1:$E$659,4,FALSE())</f>
        <v>678</v>
      </c>
      <c r="R2832" s="0" t="n">
        <f aca="false">VLOOKUP(B2832,'Team Data'!$A$1:$E$659,5,FALSE())</f>
        <v>466</v>
      </c>
      <c r="S2832" s="0" t="n">
        <f aca="false">IF(I2832=1,(MIN(30,(C2832-D2832)))*(M2832/(M2832+N2832))*(Q2832/(Q2832+R2832)),(MAX(-30,(C2832-D2832)))*(N2832/(M2832+N2832))*(R2832/(R2832+Q2832)))</f>
        <v>-0.43130399012752</v>
      </c>
      <c r="T2832" s="0" t="n">
        <f aca="false">IF(J2832=1,(MIN(30,(D2832-C2832)))*(K2832/(K2832+L2832))*(O2832/(O2832+P2832)),(MAX(-30,(D2832-C2832)))*(L2832/(K2832+L2832))*(P2832/(P2832+O2832)))</f>
        <v>5.36056953671045</v>
      </c>
      <c r="U2832" s="7" t="n">
        <v>43106</v>
      </c>
    </row>
    <row r="2833" customFormat="false" ht="15" hidden="false" customHeight="false" outlineLevel="0" collapsed="false">
      <c r="A2833" s="0" t="s">
        <v>317</v>
      </c>
      <c r="B2833" s="0" t="s">
        <v>330</v>
      </c>
      <c r="C2833" s="0" t="n">
        <v>63</v>
      </c>
      <c r="D2833" s="0" t="n">
        <v>61</v>
      </c>
      <c r="E2833" s="0" t="n">
        <v>43</v>
      </c>
      <c r="F2833" s="0" t="n">
        <v>28</v>
      </c>
      <c r="G2833" s="0" t="n">
        <v>16</v>
      </c>
      <c r="H2833" s="0" t="n">
        <v>12</v>
      </c>
      <c r="I2833" s="0" t="n">
        <v>1</v>
      </c>
      <c r="J2833" s="0" t="n">
        <v>0</v>
      </c>
      <c r="K2833" s="0" t="n">
        <f aca="false">VLOOKUP(A2833,'Team Data'!$A$1:$E$659,2,FALSE())</f>
        <v>27</v>
      </c>
      <c r="L2833" s="0" t="n">
        <f aca="false">VLOOKUP(A2833,'Team Data'!$A$1:$E$659,3,FALSE())</f>
        <v>8</v>
      </c>
      <c r="M2833" s="0" t="n">
        <f aca="false">VLOOKUP(B2833,'Team Data'!$A$1:$E$659,2,FALSE())</f>
        <v>9</v>
      </c>
      <c r="N2833" s="0" t="n">
        <f aca="false">VLOOKUP(B2833,'Team Data'!$A$1:$E$659,3,FALSE())</f>
        <v>21</v>
      </c>
      <c r="O2833" s="0" t="n">
        <f aca="false">VLOOKUP(A2833,'Team Data'!$A$1:$E$659,4,FALSE())</f>
        <v>534</v>
      </c>
      <c r="P2833" s="0" t="n">
        <f aca="false">VLOOKUP(A2833,'Team Data'!$A$1:$E$659,5,FALSE())</f>
        <v>523</v>
      </c>
      <c r="Q2833" s="0" t="n">
        <f aca="false">VLOOKUP(B2833,'Team Data'!$A$1:$E$659,4,FALSE())</f>
        <v>467</v>
      </c>
      <c r="R2833" s="0" t="n">
        <f aca="false">VLOOKUP(B2833,'Team Data'!$A$1:$E$659,5,FALSE())</f>
        <v>455</v>
      </c>
      <c r="S2833" s="0" t="n">
        <f aca="false">IF(I2833=1,(MIN(30,(C2833-D2833)))*(M2833/(M2833+N2833))*(Q2833/(Q2833+R2833)),(MAX(-30,(C2833-D2833)))*(N2833/(M2833+N2833))*(R2833/(R2833+Q2833)))</f>
        <v>0.303904555314534</v>
      </c>
      <c r="T2833" s="0" t="n">
        <f aca="false">IF(J2833=1,(MIN(30,(D2833-C2833)))*(K2833/(K2833+L2833))*(O2833/(O2833+P2833)),(MAX(-30,(D2833-C2833)))*(L2833/(K2833+L2833))*(P2833/(P2833+O2833)))</f>
        <v>-0.226192728747128</v>
      </c>
      <c r="U2833" s="7" t="n">
        <v>43106</v>
      </c>
    </row>
    <row r="2834" customFormat="false" ht="15" hidden="false" customHeight="false" outlineLevel="0" collapsed="false">
      <c r="A2834" s="0" t="s">
        <v>189</v>
      </c>
      <c r="B2834" s="0" t="s">
        <v>7</v>
      </c>
      <c r="C2834" s="0" t="n">
        <v>86</v>
      </c>
      <c r="D2834" s="0" t="n">
        <v>75</v>
      </c>
      <c r="E2834" s="0" t="n">
        <v>32</v>
      </c>
      <c r="F2834" s="0" t="n">
        <v>25</v>
      </c>
      <c r="G2834" s="0" t="n">
        <v>14</v>
      </c>
      <c r="H2834" s="0" t="n">
        <v>11</v>
      </c>
      <c r="I2834" s="0" t="n">
        <v>1</v>
      </c>
      <c r="J2834" s="0" t="n">
        <v>0</v>
      </c>
      <c r="K2834" s="0" t="n">
        <f aca="false">VLOOKUP(A2834,'Team Data'!$A$1:$E$659,2,FALSE())</f>
        <v>29</v>
      </c>
      <c r="L2834" s="0" t="n">
        <f aca="false">VLOOKUP(A2834,'Team Data'!$A$1:$E$659,3,FALSE())</f>
        <v>8</v>
      </c>
      <c r="M2834" s="0" t="n">
        <f aca="false">VLOOKUP(B2834,'Team Data'!$A$1:$E$659,2,FALSE())</f>
        <v>12</v>
      </c>
      <c r="N2834" s="0" t="n">
        <f aca="false">VLOOKUP(B2834,'Team Data'!$A$1:$E$659,3,FALSE())</f>
        <v>19</v>
      </c>
      <c r="O2834" s="0" t="n">
        <f aca="false">VLOOKUP(A2834,'Team Data'!$A$1:$E$659,4,FALSE())</f>
        <v>706</v>
      </c>
      <c r="P2834" s="0" t="n">
        <f aca="false">VLOOKUP(A2834,'Team Data'!$A$1:$E$659,5,FALSE())</f>
        <v>511</v>
      </c>
      <c r="Q2834" s="0" t="n">
        <f aca="false">VLOOKUP(B2834,'Team Data'!$A$1:$E$659,4,FALSE())</f>
        <v>486</v>
      </c>
      <c r="R2834" s="0" t="n">
        <f aca="false">VLOOKUP(B2834,'Team Data'!$A$1:$E$659,5,FALSE())</f>
        <v>454</v>
      </c>
      <c r="S2834" s="0" t="n">
        <f aca="false">IF(I2834=1,(MIN(30,(C2834-D2834)))*(M2834/(M2834+N2834))*(Q2834/(Q2834+R2834)),(MAX(-30,(C2834-D2834)))*(N2834/(M2834+N2834))*(R2834/(R2834+Q2834)))</f>
        <v>2.20150995195607</v>
      </c>
      <c r="T2834" s="0" t="n">
        <f aca="false">IF(J2834=1,(MIN(30,(D2834-C2834)))*(K2834/(K2834+L2834))*(O2834/(O2834+P2834)),(MAX(-30,(D2834-C2834)))*(L2834/(K2834+L2834))*(P2834/(P2834+O2834)))</f>
        <v>-0.99864531746208</v>
      </c>
      <c r="U2834" s="7" t="n">
        <v>43106</v>
      </c>
    </row>
    <row r="2835" customFormat="false" ht="15" hidden="false" customHeight="false" outlineLevel="0" collapsed="false">
      <c r="A2835" s="0" t="s">
        <v>65</v>
      </c>
      <c r="B2835" s="0" t="s">
        <v>110</v>
      </c>
      <c r="C2835" s="0" t="n">
        <v>51</v>
      </c>
      <c r="D2835" s="0" t="n">
        <v>61</v>
      </c>
      <c r="E2835" s="0" t="n">
        <v>25</v>
      </c>
      <c r="F2835" s="0" t="n">
        <v>32</v>
      </c>
      <c r="G2835" s="0" t="n">
        <v>17</v>
      </c>
      <c r="H2835" s="0" t="n">
        <v>19</v>
      </c>
      <c r="I2835" s="0" t="n">
        <v>0</v>
      </c>
      <c r="J2835" s="0" t="n">
        <v>1</v>
      </c>
      <c r="K2835" s="0" t="n">
        <f aca="false">VLOOKUP(A2835,'Team Data'!$A$1:$E$659,2,FALSE())</f>
        <v>7</v>
      </c>
      <c r="L2835" s="0" t="n">
        <f aca="false">VLOOKUP(A2835,'Team Data'!$A$1:$E$659,3,FALSE())</f>
        <v>20</v>
      </c>
      <c r="M2835" s="0" t="n">
        <f aca="false">VLOOKUP(B2835,'Team Data'!$A$1:$E$659,2,FALSE())</f>
        <v>18</v>
      </c>
      <c r="N2835" s="0" t="n">
        <f aca="false">VLOOKUP(B2835,'Team Data'!$A$1:$E$659,3,FALSE())</f>
        <v>14</v>
      </c>
      <c r="O2835" s="0" t="n">
        <f aca="false">VLOOKUP(A2835,'Team Data'!$A$1:$E$659,4,FALSE())</f>
        <v>381</v>
      </c>
      <c r="P2835" s="0" t="n">
        <f aca="false">VLOOKUP(A2835,'Team Data'!$A$1:$E$659,5,FALSE())</f>
        <v>427</v>
      </c>
      <c r="Q2835" s="0" t="n">
        <f aca="false">VLOOKUP(B2835,'Team Data'!$A$1:$E$659,4,FALSE())</f>
        <v>490</v>
      </c>
      <c r="R2835" s="0" t="n">
        <f aca="false">VLOOKUP(B2835,'Team Data'!$A$1:$E$659,5,FALSE())</f>
        <v>466</v>
      </c>
      <c r="S2835" s="0" t="n">
        <f aca="false">IF(I2835=1,(MIN(30,(C2835-D2835)))*(M2835/(M2835+N2835))*(Q2835/(Q2835+R2835)),(MAX(-30,(C2835-D2835)))*(N2835/(M2835+N2835))*(R2835/(R2835+Q2835)))</f>
        <v>-2.13258368200837</v>
      </c>
      <c r="T2835" s="0" t="n">
        <f aca="false">IF(J2835=1,(MIN(30,(D2835-C2835)))*(K2835/(K2835+L2835))*(O2835/(O2835+P2835)),(MAX(-30,(D2835-C2835)))*(L2835/(K2835+L2835))*(P2835/(P2835+O2835)))</f>
        <v>1.22249724972497</v>
      </c>
      <c r="U2835" s="7" t="n">
        <v>43106</v>
      </c>
    </row>
    <row r="2836" customFormat="false" ht="15" hidden="false" customHeight="false" outlineLevel="0" collapsed="false">
      <c r="A2836" s="0" t="s">
        <v>37</v>
      </c>
      <c r="B2836" s="0" t="s">
        <v>24</v>
      </c>
      <c r="C2836" s="0" t="n">
        <v>83</v>
      </c>
      <c r="D2836" s="0" t="n">
        <v>63</v>
      </c>
      <c r="E2836" s="0" t="n">
        <v>44</v>
      </c>
      <c r="F2836" s="0" t="n">
        <v>34</v>
      </c>
      <c r="G2836" s="0" t="n">
        <v>10</v>
      </c>
      <c r="H2836" s="0" t="n">
        <v>14</v>
      </c>
      <c r="I2836" s="0" t="n">
        <v>1</v>
      </c>
      <c r="J2836" s="0" t="n">
        <v>0</v>
      </c>
      <c r="K2836" s="0" t="n">
        <f aca="false">VLOOKUP(A2836,'Team Data'!$A$1:$E$659,2,FALSE())</f>
        <v>27</v>
      </c>
      <c r="L2836" s="0" t="n">
        <f aca="false">VLOOKUP(A2836,'Team Data'!$A$1:$E$659,3,FALSE())</f>
        <v>9</v>
      </c>
      <c r="M2836" s="0" t="n">
        <f aca="false">VLOOKUP(B2836,'Team Data'!$A$1:$E$659,2,FALSE())</f>
        <v>19</v>
      </c>
      <c r="N2836" s="0" t="n">
        <f aca="false">VLOOKUP(B2836,'Team Data'!$A$1:$E$659,3,FALSE())</f>
        <v>13</v>
      </c>
      <c r="O2836" s="0" t="n">
        <f aca="false">VLOOKUP(A2836,'Team Data'!$A$1:$E$659,4,FALSE())</f>
        <v>662</v>
      </c>
      <c r="P2836" s="0" t="n">
        <f aca="false">VLOOKUP(A2836,'Team Data'!$A$1:$E$659,5,FALSE())</f>
        <v>509</v>
      </c>
      <c r="Q2836" s="0" t="n">
        <f aca="false">VLOOKUP(B2836,'Team Data'!$A$1:$E$659,4,FALSE())</f>
        <v>529</v>
      </c>
      <c r="R2836" s="0" t="n">
        <f aca="false">VLOOKUP(B2836,'Team Data'!$A$1:$E$659,5,FALSE())</f>
        <v>500</v>
      </c>
      <c r="S2836" s="0" t="n">
        <f aca="false">IF(I2836=1,(MIN(30,(C2836-D2836)))*(M2836/(M2836+N2836))*(Q2836/(Q2836+R2836)),(MAX(-30,(C2836-D2836)))*(N2836/(M2836+N2836))*(R2836/(R2836+Q2836)))</f>
        <v>6.10483479105928</v>
      </c>
      <c r="T2836" s="0" t="n">
        <f aca="false">IF(J2836=1,(MIN(30,(D2836-C2836)))*(K2836/(K2836+L2836))*(O2836/(O2836+P2836)),(MAX(-30,(D2836-C2836)))*(L2836/(K2836+L2836))*(P2836/(P2836+O2836)))</f>
        <v>-2.1733561058924</v>
      </c>
      <c r="U2836" s="7" t="n">
        <v>43106</v>
      </c>
    </row>
    <row r="2837" customFormat="false" ht="15" hidden="false" customHeight="false" outlineLevel="0" collapsed="false">
      <c r="A2837" s="0" t="s">
        <v>73</v>
      </c>
      <c r="B2837" s="0" t="s">
        <v>125</v>
      </c>
      <c r="C2837" s="0" t="n">
        <v>75</v>
      </c>
      <c r="D2837" s="0" t="n">
        <v>72</v>
      </c>
      <c r="E2837" s="0" t="n">
        <v>30</v>
      </c>
      <c r="F2837" s="0" t="n">
        <v>33</v>
      </c>
      <c r="G2837" s="0" t="n">
        <v>13</v>
      </c>
      <c r="H2837" s="0" t="n">
        <v>11</v>
      </c>
      <c r="I2837" s="0" t="n">
        <v>1</v>
      </c>
      <c r="J2837" s="0" t="n">
        <v>0</v>
      </c>
      <c r="K2837" s="0" t="n">
        <f aca="false">VLOOKUP(A2837,'Team Data'!$A$1:$E$659,2,FALSE())</f>
        <v>17</v>
      </c>
      <c r="L2837" s="0" t="n">
        <f aca="false">VLOOKUP(A2837,'Team Data'!$A$1:$E$659,3,FALSE())</f>
        <v>17</v>
      </c>
      <c r="M2837" s="0" t="n">
        <f aca="false">VLOOKUP(B2837,'Team Data'!$A$1:$E$659,2,FALSE())</f>
        <v>13</v>
      </c>
      <c r="N2837" s="0" t="n">
        <f aca="false">VLOOKUP(B2837,'Team Data'!$A$1:$E$659,3,FALSE())</f>
        <v>18</v>
      </c>
      <c r="O2837" s="0" t="n">
        <f aca="false">VLOOKUP(A2837,'Team Data'!$A$1:$E$659,4,FALSE())</f>
        <v>569</v>
      </c>
      <c r="P2837" s="0" t="n">
        <f aca="false">VLOOKUP(A2837,'Team Data'!$A$1:$E$659,5,FALSE())</f>
        <v>514</v>
      </c>
      <c r="Q2837" s="0" t="n">
        <f aca="false">VLOOKUP(B2837,'Team Data'!$A$1:$E$659,4,FALSE())</f>
        <v>547</v>
      </c>
      <c r="R2837" s="0" t="n">
        <f aca="false">VLOOKUP(B2837,'Team Data'!$A$1:$E$659,5,FALSE())</f>
        <v>412</v>
      </c>
      <c r="S2837" s="0" t="n">
        <f aca="false">IF(I2837=1,(MIN(30,(C2837-D2837)))*(M2837/(M2837+N2837))*(Q2837/(Q2837+R2837)),(MAX(-30,(C2837-D2837)))*(N2837/(M2837+N2837))*(R2837/(R2837+Q2837)))</f>
        <v>0.717582158834808</v>
      </c>
      <c r="T2837" s="0" t="n">
        <f aca="false">IF(J2837=1,(MIN(30,(D2837-C2837)))*(K2837/(K2837+L2837))*(O2837/(O2837+P2837)),(MAX(-30,(D2837-C2837)))*(L2837/(K2837+L2837))*(P2837/(P2837+O2837)))</f>
        <v>-0.71191135734072</v>
      </c>
      <c r="U2837" s="7" t="n">
        <v>43106</v>
      </c>
    </row>
    <row r="2838" customFormat="false" ht="15" hidden="false" customHeight="false" outlineLevel="0" collapsed="false">
      <c r="A2838" s="0" t="s">
        <v>291</v>
      </c>
      <c r="B2838" s="0" t="s">
        <v>25</v>
      </c>
      <c r="C2838" s="0" t="n">
        <v>60</v>
      </c>
      <c r="D2838" s="0" t="n">
        <v>69</v>
      </c>
      <c r="E2838" s="0" t="n">
        <v>36</v>
      </c>
      <c r="F2838" s="0" t="n">
        <v>39</v>
      </c>
      <c r="G2838" s="0" t="n">
        <v>11</v>
      </c>
      <c r="H2838" s="0" t="n">
        <v>15</v>
      </c>
      <c r="I2838" s="0" t="n">
        <v>0</v>
      </c>
      <c r="J2838" s="0" t="n">
        <v>1</v>
      </c>
      <c r="K2838" s="0" t="n">
        <f aca="false">VLOOKUP(A2838,'Team Data'!$A$1:$E$659,2,FALSE())</f>
        <v>19</v>
      </c>
      <c r="L2838" s="0" t="n">
        <f aca="false">VLOOKUP(A2838,'Team Data'!$A$1:$E$659,3,FALSE())</f>
        <v>15</v>
      </c>
      <c r="M2838" s="0" t="n">
        <f aca="false">VLOOKUP(B2838,'Team Data'!$A$1:$E$659,2,FALSE())</f>
        <v>18</v>
      </c>
      <c r="N2838" s="0" t="n">
        <f aca="false">VLOOKUP(B2838,'Team Data'!$A$1:$E$659,3,FALSE())</f>
        <v>15</v>
      </c>
      <c r="O2838" s="0" t="n">
        <f aca="false">VLOOKUP(A2838,'Team Data'!$A$1:$E$659,4,FALSE())</f>
        <v>700</v>
      </c>
      <c r="P2838" s="0" t="n">
        <f aca="false">VLOOKUP(A2838,'Team Data'!$A$1:$E$659,5,FALSE())</f>
        <v>458</v>
      </c>
      <c r="Q2838" s="0" t="n">
        <f aca="false">VLOOKUP(B2838,'Team Data'!$A$1:$E$659,4,FALSE())</f>
        <v>668</v>
      </c>
      <c r="R2838" s="0" t="n">
        <f aca="false">VLOOKUP(B2838,'Team Data'!$A$1:$E$659,5,FALSE())</f>
        <v>423</v>
      </c>
      <c r="S2838" s="0" t="n">
        <f aca="false">IF(I2838=1,(MIN(30,(C2838-D2838)))*(M2838/(M2838+N2838))*(Q2838/(Q2838+R2838)),(MAX(-30,(C2838-D2838)))*(N2838/(M2838+N2838))*(R2838/(R2838+Q2838)))</f>
        <v>-1.58611782351471</v>
      </c>
      <c r="T2838" s="0" t="n">
        <f aca="false">IF(J2838=1,(MIN(30,(D2838-C2838)))*(K2838/(K2838+L2838))*(O2838/(O2838+P2838)),(MAX(-30,(D2838-C2838)))*(L2838/(K2838+L2838))*(P2838/(P2838+O2838)))</f>
        <v>3.04023163669613</v>
      </c>
      <c r="U2838" s="7" t="n">
        <v>43106</v>
      </c>
    </row>
    <row r="2839" customFormat="false" ht="15" hidden="false" customHeight="false" outlineLevel="0" collapsed="false">
      <c r="A2839" s="0" t="s">
        <v>201</v>
      </c>
      <c r="B2839" s="0" t="s">
        <v>269</v>
      </c>
      <c r="C2839" s="0" t="n">
        <v>84</v>
      </c>
      <c r="D2839" s="0" t="n">
        <v>79</v>
      </c>
      <c r="E2839" s="0" t="n">
        <v>34</v>
      </c>
      <c r="F2839" s="0" t="n">
        <v>30</v>
      </c>
      <c r="G2839" s="0" t="n">
        <v>17</v>
      </c>
      <c r="H2839" s="0" t="n">
        <v>10</v>
      </c>
      <c r="I2839" s="0" t="n">
        <v>1</v>
      </c>
      <c r="J2839" s="0" t="n">
        <v>0</v>
      </c>
      <c r="K2839" s="0" t="n">
        <f aca="false">VLOOKUP(A2839,'Team Data'!$A$1:$E$659,2,FALSE())</f>
        <v>15</v>
      </c>
      <c r="L2839" s="0" t="n">
        <f aca="false">VLOOKUP(A2839,'Team Data'!$A$1:$E$659,3,FALSE())</f>
        <v>17</v>
      </c>
      <c r="M2839" s="0" t="n">
        <f aca="false">VLOOKUP(B2839,'Team Data'!$A$1:$E$659,2,FALSE())</f>
        <v>26</v>
      </c>
      <c r="N2839" s="0" t="n">
        <f aca="false">VLOOKUP(B2839,'Team Data'!$A$1:$E$659,3,FALSE())</f>
        <v>9</v>
      </c>
      <c r="O2839" s="0" t="n">
        <f aca="false">VLOOKUP(A2839,'Team Data'!$A$1:$E$659,4,FALSE())</f>
        <v>513</v>
      </c>
      <c r="P2839" s="0" t="n">
        <f aca="false">VLOOKUP(A2839,'Team Data'!$A$1:$E$659,5,FALSE())</f>
        <v>439</v>
      </c>
      <c r="Q2839" s="0" t="n">
        <f aca="false">VLOOKUP(B2839,'Team Data'!$A$1:$E$659,4,FALSE())</f>
        <v>497</v>
      </c>
      <c r="R2839" s="0" t="n">
        <f aca="false">VLOOKUP(B2839,'Team Data'!$A$1:$E$659,5,FALSE())</f>
        <v>517</v>
      </c>
      <c r="S2839" s="0" t="n">
        <f aca="false">IF(I2839=1,(MIN(30,(C2839-D2839)))*(M2839/(M2839+N2839))*(Q2839/(Q2839+R2839)),(MAX(-30,(C2839-D2839)))*(N2839/(M2839+N2839))*(R2839/(R2839+Q2839)))</f>
        <v>1.82051282051282</v>
      </c>
      <c r="T2839" s="0" t="n">
        <f aca="false">IF(J2839=1,(MIN(30,(D2839-C2839)))*(K2839/(K2839+L2839))*(O2839/(O2839+P2839)),(MAX(-30,(D2839-C2839)))*(L2839/(K2839+L2839))*(P2839/(P2839+O2839)))</f>
        <v>-1.22488839285714</v>
      </c>
      <c r="U2839" s="7" t="n">
        <v>43106</v>
      </c>
    </row>
    <row r="2840" customFormat="false" ht="15" hidden="false" customHeight="false" outlineLevel="0" collapsed="false">
      <c r="A2840" s="0" t="s">
        <v>15</v>
      </c>
      <c r="B2840" s="0" t="s">
        <v>59</v>
      </c>
      <c r="C2840" s="0" t="n">
        <v>77</v>
      </c>
      <c r="D2840" s="0" t="n">
        <v>80</v>
      </c>
      <c r="E2840" s="0" t="n">
        <v>36</v>
      </c>
      <c r="F2840" s="0" t="n">
        <v>34</v>
      </c>
      <c r="G2840" s="0" t="n">
        <v>7</v>
      </c>
      <c r="H2840" s="0" t="n">
        <v>15</v>
      </c>
      <c r="I2840" s="0" t="n">
        <v>0</v>
      </c>
      <c r="J2840" s="0" t="n">
        <v>1</v>
      </c>
      <c r="K2840" s="0" t="n">
        <f aca="false">VLOOKUP(A2840,'Team Data'!$A$1:$E$659,2,FALSE())</f>
        <v>26</v>
      </c>
      <c r="L2840" s="0" t="n">
        <f aca="false">VLOOKUP(A2840,'Team Data'!$A$1:$E$659,3,FALSE())</f>
        <v>8</v>
      </c>
      <c r="M2840" s="0" t="n">
        <f aca="false">VLOOKUP(B2840,'Team Data'!$A$1:$E$659,2,FALSE())</f>
        <v>17</v>
      </c>
      <c r="N2840" s="0" t="n">
        <f aca="false">VLOOKUP(B2840,'Team Data'!$A$1:$E$659,3,FALSE())</f>
        <v>15</v>
      </c>
      <c r="O2840" s="0" t="n">
        <f aca="false">VLOOKUP(A2840,'Team Data'!$A$1:$E$659,4,FALSE())</f>
        <v>626</v>
      </c>
      <c r="P2840" s="0" t="n">
        <f aca="false">VLOOKUP(A2840,'Team Data'!$A$1:$E$659,5,FALSE())</f>
        <v>506</v>
      </c>
      <c r="Q2840" s="0" t="n">
        <f aca="false">VLOOKUP(B2840,'Team Data'!$A$1:$E$659,4,FALSE())</f>
        <v>627</v>
      </c>
      <c r="R2840" s="0" t="n">
        <f aca="false">VLOOKUP(B2840,'Team Data'!$A$1:$E$659,5,FALSE())</f>
        <v>441</v>
      </c>
      <c r="S2840" s="0" t="n">
        <f aca="false">IF(I2840=1,(MIN(30,(C2840-D2840)))*(M2840/(M2840+N2840))*(Q2840/(Q2840+R2840)),(MAX(-30,(C2840-D2840)))*(N2840/(M2840+N2840))*(R2840/(R2840+Q2840)))</f>
        <v>-0.580670646067416</v>
      </c>
      <c r="T2840" s="0" t="n">
        <f aca="false">IF(J2840=1,(MIN(30,(D2840-C2840)))*(K2840/(K2840+L2840))*(O2840/(O2840+P2840)),(MAX(-30,(D2840-C2840)))*(L2840/(K2840+L2840))*(P2840/(P2840+O2840)))</f>
        <v>1.26865516524631</v>
      </c>
      <c r="U2840" s="7" t="n">
        <v>43106</v>
      </c>
    </row>
    <row r="2841" customFormat="false" ht="15" hidden="false" customHeight="false" outlineLevel="0" collapsed="false">
      <c r="A2841" s="0" t="s">
        <v>68</v>
      </c>
      <c r="B2841" s="0" t="s">
        <v>280</v>
      </c>
      <c r="C2841" s="0" t="n">
        <v>91</v>
      </c>
      <c r="D2841" s="0" t="n">
        <v>74</v>
      </c>
      <c r="E2841" s="0" t="n">
        <v>46</v>
      </c>
      <c r="F2841" s="0" t="n">
        <v>30</v>
      </c>
      <c r="G2841" s="0" t="n">
        <v>12</v>
      </c>
      <c r="H2841" s="0" t="n">
        <v>10</v>
      </c>
      <c r="I2841" s="0" t="n">
        <v>1</v>
      </c>
      <c r="J2841" s="0" t="n">
        <v>0</v>
      </c>
      <c r="K2841" s="0" t="n">
        <f aca="false">VLOOKUP(A2841,'Team Data'!$A$1:$E$659,2,FALSE())</f>
        <v>11</v>
      </c>
      <c r="L2841" s="0" t="n">
        <f aca="false">VLOOKUP(A2841,'Team Data'!$A$1:$E$659,3,FALSE())</f>
        <v>20</v>
      </c>
      <c r="M2841" s="0" t="n">
        <f aca="false">VLOOKUP(B2841,'Team Data'!$A$1:$E$659,2,FALSE())</f>
        <v>16</v>
      </c>
      <c r="N2841" s="0" t="n">
        <f aca="false">VLOOKUP(B2841,'Team Data'!$A$1:$E$659,3,FALSE())</f>
        <v>17</v>
      </c>
      <c r="O2841" s="0" t="n">
        <f aca="false">VLOOKUP(A2841,'Team Data'!$A$1:$E$659,4,FALSE())</f>
        <v>590</v>
      </c>
      <c r="P2841" s="0" t="n">
        <f aca="false">VLOOKUP(A2841,'Team Data'!$A$1:$E$659,5,FALSE())</f>
        <v>446</v>
      </c>
      <c r="Q2841" s="0" t="n">
        <f aca="false">VLOOKUP(B2841,'Team Data'!$A$1:$E$659,4,FALSE())</f>
        <v>652</v>
      </c>
      <c r="R2841" s="0" t="n">
        <f aca="false">VLOOKUP(B2841,'Team Data'!$A$1:$E$659,5,FALSE())</f>
        <v>412</v>
      </c>
      <c r="S2841" s="0" t="n">
        <f aca="false">IF(I2841=1,(MIN(30,(C2841-D2841)))*(M2841/(M2841+N2841))*(Q2841/(Q2841+R2841)),(MAX(-30,(C2841-D2841)))*(N2841/(M2841+N2841))*(R2841/(R2841+Q2841)))</f>
        <v>5.05080884028252</v>
      </c>
      <c r="T2841" s="0" t="n">
        <f aca="false">IF(J2841=1,(MIN(30,(D2841-C2841)))*(K2841/(K2841+L2841))*(O2841/(O2841+P2841)),(MAX(-30,(D2841-C2841)))*(L2841/(K2841+L2841))*(P2841/(P2841+O2841)))</f>
        <v>-4.72163407647279</v>
      </c>
      <c r="U2841" s="7" t="n">
        <v>43106</v>
      </c>
    </row>
    <row r="2842" customFormat="false" ht="15" hidden="false" customHeight="false" outlineLevel="0" collapsed="false">
      <c r="A2842" s="0" t="s">
        <v>698</v>
      </c>
      <c r="B2842" s="0" t="s">
        <v>61</v>
      </c>
      <c r="C2842" s="0" t="n">
        <v>42</v>
      </c>
      <c r="D2842" s="0" t="n">
        <v>87</v>
      </c>
      <c r="E2842" s="0" t="n">
        <v>34</v>
      </c>
      <c r="F2842" s="0" t="n">
        <v>57</v>
      </c>
      <c r="G2842" s="0" t="n">
        <v>16</v>
      </c>
      <c r="H2842" s="0" t="n">
        <v>7</v>
      </c>
      <c r="I2842" s="0" t="n">
        <v>0</v>
      </c>
      <c r="J2842" s="0" t="n">
        <v>1</v>
      </c>
      <c r="K2842" s="0" t="n">
        <f aca="false">VLOOKUP(A2842,'Team Data'!$A$1:$E$659,2,FALSE())</f>
        <v>0</v>
      </c>
      <c r="L2842" s="0" t="n">
        <f aca="false">VLOOKUP(A2842,'Team Data'!$A$1:$E$659,3,FALSE())</f>
        <v>1</v>
      </c>
      <c r="M2842" s="0" t="n">
        <f aca="false">VLOOKUP(B2842,'Team Data'!$A$1:$E$659,2,FALSE())</f>
        <v>8</v>
      </c>
      <c r="N2842" s="0" t="n">
        <f aca="false">VLOOKUP(B2842,'Team Data'!$A$1:$E$659,3,FALSE())</f>
        <v>19</v>
      </c>
      <c r="O2842" s="0" t="n">
        <f aca="false">VLOOKUP(A2842,'Team Data'!$A$1:$E$659,4,FALSE())</f>
        <v>8</v>
      </c>
      <c r="P2842" s="0" t="n">
        <f aca="false">VLOOKUP(A2842,'Team Data'!$A$1:$E$659,5,FALSE())</f>
        <v>19</v>
      </c>
      <c r="Q2842" s="0" t="n">
        <f aca="false">VLOOKUP(B2842,'Team Data'!$A$1:$E$659,4,FALSE())</f>
        <v>409</v>
      </c>
      <c r="R2842" s="0" t="n">
        <f aca="false">VLOOKUP(B2842,'Team Data'!$A$1:$E$659,5,FALSE())</f>
        <v>407</v>
      </c>
      <c r="S2842" s="0" t="n">
        <f aca="false">IF(I2842=1,(MIN(30,(C2842-D2842)))*(M2842/(M2842+N2842))*(Q2842/(Q2842+R2842)),(MAX(-30,(C2842-D2842)))*(N2842/(M2842+N2842))*(R2842/(R2842+Q2842)))</f>
        <v>-10.5296840958606</v>
      </c>
      <c r="T2842" s="0" t="n">
        <f aca="false">IF(J2842=1,(MIN(30,(D2842-C2842)))*(K2842/(K2842+L2842))*(O2842/(O2842+P2842)),(MAX(-30,(D2842-C2842)))*(L2842/(K2842+L2842))*(P2842/(P2842+O2842)))</f>
        <v>0</v>
      </c>
      <c r="U2842" s="7" t="n">
        <v>43106</v>
      </c>
    </row>
    <row r="2843" customFormat="false" ht="15" hidden="false" customHeight="false" outlineLevel="0" collapsed="false">
      <c r="A2843" s="0" t="s">
        <v>329</v>
      </c>
      <c r="B2843" s="0" t="s">
        <v>140</v>
      </c>
      <c r="C2843" s="0" t="n">
        <v>80</v>
      </c>
      <c r="D2843" s="0" t="n">
        <v>74</v>
      </c>
      <c r="E2843" s="0" t="n">
        <v>39</v>
      </c>
      <c r="F2843" s="0" t="n">
        <v>37</v>
      </c>
      <c r="G2843" s="0" t="n">
        <v>16</v>
      </c>
      <c r="H2843" s="0" t="n">
        <v>14</v>
      </c>
      <c r="I2843" s="0" t="n">
        <v>1</v>
      </c>
      <c r="J2843" s="0" t="n">
        <v>0</v>
      </c>
      <c r="K2843" s="0" t="n">
        <f aca="false">VLOOKUP(A2843,'Team Data'!$A$1:$E$659,2,FALSE())</f>
        <v>18</v>
      </c>
      <c r="L2843" s="0" t="n">
        <f aca="false">VLOOKUP(A2843,'Team Data'!$A$1:$E$659,3,FALSE())</f>
        <v>14</v>
      </c>
      <c r="M2843" s="0" t="n">
        <f aca="false">VLOOKUP(B2843,'Team Data'!$A$1:$E$659,2,FALSE())</f>
        <v>13</v>
      </c>
      <c r="N2843" s="0" t="n">
        <f aca="false">VLOOKUP(B2843,'Team Data'!$A$1:$E$659,3,FALSE())</f>
        <v>19</v>
      </c>
      <c r="O2843" s="0" t="n">
        <f aca="false">VLOOKUP(A2843,'Team Data'!$A$1:$E$659,4,FALSE())</f>
        <v>555</v>
      </c>
      <c r="P2843" s="0" t="n">
        <f aca="false">VLOOKUP(A2843,'Team Data'!$A$1:$E$659,5,FALSE())</f>
        <v>488</v>
      </c>
      <c r="Q2843" s="0" t="n">
        <f aca="false">VLOOKUP(B2843,'Team Data'!$A$1:$E$659,4,FALSE())</f>
        <v>557</v>
      </c>
      <c r="R2843" s="0" t="n">
        <f aca="false">VLOOKUP(B2843,'Team Data'!$A$1:$E$659,5,FALSE())</f>
        <v>489</v>
      </c>
      <c r="S2843" s="0" t="n">
        <f aca="false">IF(I2843=1,(MIN(30,(C2843-D2843)))*(M2843/(M2843+N2843))*(Q2843/(Q2843+R2843)),(MAX(-30,(C2843-D2843)))*(N2843/(M2843+N2843))*(R2843/(R2843+Q2843)))</f>
        <v>1.29798040152964</v>
      </c>
      <c r="T2843" s="0" t="n">
        <f aca="false">IF(J2843=1,(MIN(30,(D2843-C2843)))*(K2843/(K2843+L2843))*(O2843/(O2843+P2843)),(MAX(-30,(D2843-C2843)))*(L2843/(K2843+L2843))*(P2843/(P2843+O2843)))</f>
        <v>-1.22818791946309</v>
      </c>
      <c r="U2843" s="7" t="n">
        <v>43106</v>
      </c>
    </row>
    <row r="2844" customFormat="false" ht="15" hidden="false" customHeight="false" outlineLevel="0" collapsed="false">
      <c r="A2844" s="0" t="s">
        <v>349</v>
      </c>
      <c r="B2844" s="0" t="s">
        <v>44</v>
      </c>
      <c r="C2844" s="0" t="n">
        <v>77</v>
      </c>
      <c r="D2844" s="0" t="n">
        <v>88</v>
      </c>
      <c r="E2844" s="0" t="n">
        <v>28</v>
      </c>
      <c r="F2844" s="0" t="n">
        <v>28</v>
      </c>
      <c r="G2844" s="0" t="n">
        <v>10</v>
      </c>
      <c r="H2844" s="0" t="n">
        <v>14</v>
      </c>
      <c r="I2844" s="0" t="n">
        <v>0</v>
      </c>
      <c r="J2844" s="0" t="n">
        <v>1</v>
      </c>
      <c r="K2844" s="0" t="n">
        <f aca="false">VLOOKUP(A2844,'Team Data'!$A$1:$E$659,2,FALSE())</f>
        <v>19</v>
      </c>
      <c r="L2844" s="0" t="n">
        <f aca="false">VLOOKUP(A2844,'Team Data'!$A$1:$E$659,3,FALSE())</f>
        <v>12</v>
      </c>
      <c r="M2844" s="0" t="n">
        <f aca="false">VLOOKUP(B2844,'Team Data'!$A$1:$E$659,2,FALSE())</f>
        <v>18</v>
      </c>
      <c r="N2844" s="0" t="n">
        <f aca="false">VLOOKUP(B2844,'Team Data'!$A$1:$E$659,3,FALSE())</f>
        <v>16</v>
      </c>
      <c r="O2844" s="0" t="n">
        <f aca="false">VLOOKUP(A2844,'Team Data'!$A$1:$E$659,4,FALSE())</f>
        <v>461</v>
      </c>
      <c r="P2844" s="0" t="n">
        <f aca="false">VLOOKUP(A2844,'Team Data'!$A$1:$E$659,5,FALSE())</f>
        <v>472</v>
      </c>
      <c r="Q2844" s="0" t="n">
        <f aca="false">VLOOKUP(B2844,'Team Data'!$A$1:$E$659,4,FALSE())</f>
        <v>493</v>
      </c>
      <c r="R2844" s="0" t="n">
        <f aca="false">VLOOKUP(B2844,'Team Data'!$A$1:$E$659,5,FALSE())</f>
        <v>541</v>
      </c>
      <c r="S2844" s="0" t="n">
        <f aca="false">IF(I2844=1,(MIN(30,(C2844-D2844)))*(M2844/(M2844+N2844))*(Q2844/(Q2844+R2844)),(MAX(-30,(C2844-D2844)))*(N2844/(M2844+N2844))*(R2844/(R2844+Q2844)))</f>
        <v>-2.70838548185232</v>
      </c>
      <c r="T2844" s="0" t="n">
        <f aca="false">IF(J2844=1,(MIN(30,(D2844-C2844)))*(K2844/(K2844+L2844))*(O2844/(O2844+P2844)),(MAX(-30,(D2844-C2844)))*(L2844/(K2844+L2844))*(P2844/(P2844+O2844)))</f>
        <v>3.33122428517097</v>
      </c>
      <c r="U2844" s="7" t="n">
        <v>43106</v>
      </c>
    </row>
    <row r="2845" customFormat="false" ht="15" hidden="false" customHeight="false" outlineLevel="0" collapsed="false">
      <c r="A2845" s="0" t="s">
        <v>96</v>
      </c>
      <c r="B2845" s="0" t="s">
        <v>149</v>
      </c>
      <c r="C2845" s="0" t="n">
        <v>73</v>
      </c>
      <c r="D2845" s="0" t="n">
        <v>79</v>
      </c>
      <c r="E2845" s="0" t="n">
        <v>33</v>
      </c>
      <c r="F2845" s="0" t="n">
        <v>32</v>
      </c>
      <c r="G2845" s="0" t="n">
        <v>18</v>
      </c>
      <c r="H2845" s="0" t="n">
        <v>14</v>
      </c>
      <c r="I2845" s="0" t="n">
        <v>0</v>
      </c>
      <c r="J2845" s="0" t="n">
        <v>1</v>
      </c>
      <c r="K2845" s="0" t="n">
        <f aca="false">VLOOKUP(A2845,'Team Data'!$A$1:$E$659,2,FALSE())</f>
        <v>14</v>
      </c>
      <c r="L2845" s="0" t="n">
        <f aca="false">VLOOKUP(A2845,'Team Data'!$A$1:$E$659,3,FALSE())</f>
        <v>18</v>
      </c>
      <c r="M2845" s="0" t="n">
        <f aca="false">VLOOKUP(B2845,'Team Data'!$A$1:$E$659,2,FALSE())</f>
        <v>7</v>
      </c>
      <c r="N2845" s="0" t="n">
        <f aca="false">VLOOKUP(B2845,'Team Data'!$A$1:$E$659,3,FALSE())</f>
        <v>26</v>
      </c>
      <c r="O2845" s="0" t="n">
        <f aca="false">VLOOKUP(A2845,'Team Data'!$A$1:$E$659,4,FALSE())</f>
        <v>509</v>
      </c>
      <c r="P2845" s="0" t="n">
        <f aca="false">VLOOKUP(A2845,'Team Data'!$A$1:$E$659,5,FALSE())</f>
        <v>460</v>
      </c>
      <c r="Q2845" s="0" t="n">
        <f aca="false">VLOOKUP(B2845,'Team Data'!$A$1:$E$659,4,FALSE())</f>
        <v>523</v>
      </c>
      <c r="R2845" s="0" t="n">
        <f aca="false">VLOOKUP(B2845,'Team Data'!$A$1:$E$659,5,FALSE())</f>
        <v>461</v>
      </c>
      <c r="S2845" s="0" t="n">
        <f aca="false">IF(I2845=1,(MIN(30,(C2845-D2845)))*(M2845/(M2845+N2845))*(Q2845/(Q2845+R2845)),(MAX(-30,(C2845-D2845)))*(N2845/(M2845+N2845))*(R2845/(R2845+Q2845)))</f>
        <v>-2.21470805617147</v>
      </c>
      <c r="T2845" s="0" t="n">
        <f aca="false">IF(J2845=1,(MIN(30,(D2845-C2845)))*(K2845/(K2845+L2845))*(O2845/(O2845+P2845)),(MAX(-30,(D2845-C2845)))*(L2845/(K2845+L2845))*(P2845/(P2845+O2845)))</f>
        <v>1.37886996904025</v>
      </c>
      <c r="U2845" s="7" t="n">
        <v>43106</v>
      </c>
    </row>
    <row r="2846" customFormat="false" ht="15" hidden="false" customHeight="false" outlineLevel="0" collapsed="false">
      <c r="A2846" s="0" t="s">
        <v>188</v>
      </c>
      <c r="B2846" s="0" t="s">
        <v>235</v>
      </c>
      <c r="C2846" s="0" t="n">
        <v>62</v>
      </c>
      <c r="D2846" s="0" t="n">
        <v>74</v>
      </c>
      <c r="E2846" s="0" t="n">
        <v>30</v>
      </c>
      <c r="F2846" s="0" t="n">
        <v>39</v>
      </c>
      <c r="G2846" s="0" t="n">
        <v>16</v>
      </c>
      <c r="H2846" s="0" t="n">
        <v>16</v>
      </c>
      <c r="I2846" s="0" t="n">
        <v>0</v>
      </c>
      <c r="J2846" s="0" t="n">
        <v>1</v>
      </c>
      <c r="K2846" s="0" t="n">
        <f aca="false">VLOOKUP(A2846,'Team Data'!$A$1:$E$659,2,FALSE())</f>
        <v>22</v>
      </c>
      <c r="L2846" s="0" t="n">
        <f aca="false">VLOOKUP(A2846,'Team Data'!$A$1:$E$659,3,FALSE())</f>
        <v>11</v>
      </c>
      <c r="M2846" s="0" t="n">
        <f aca="false">VLOOKUP(B2846,'Team Data'!$A$1:$E$659,2,FALSE())</f>
        <v>30</v>
      </c>
      <c r="N2846" s="0" t="n">
        <f aca="false">VLOOKUP(B2846,'Team Data'!$A$1:$E$659,3,FALSE())</f>
        <v>7</v>
      </c>
      <c r="O2846" s="0" t="n">
        <f aca="false">VLOOKUP(A2846,'Team Data'!$A$1:$E$659,4,FALSE())</f>
        <v>611</v>
      </c>
      <c r="P2846" s="0" t="n">
        <f aca="false">VLOOKUP(A2846,'Team Data'!$A$1:$E$659,5,FALSE())</f>
        <v>505</v>
      </c>
      <c r="Q2846" s="0" t="n">
        <f aca="false">VLOOKUP(B2846,'Team Data'!$A$1:$E$659,4,FALSE())</f>
        <v>726</v>
      </c>
      <c r="R2846" s="0" t="n">
        <f aca="false">VLOOKUP(B2846,'Team Data'!$A$1:$E$659,5,FALSE())</f>
        <v>521</v>
      </c>
      <c r="S2846" s="0" t="n">
        <f aca="false">IF(I2846=1,(MIN(30,(C2846-D2846)))*(M2846/(M2846+N2846))*(Q2846/(Q2846+R2846)),(MAX(-30,(C2846-D2846)))*(N2846/(M2846+N2846))*(R2846/(R2846+Q2846)))</f>
        <v>-0.948525108910033</v>
      </c>
      <c r="T2846" s="0" t="n">
        <f aca="false">IF(J2846=1,(MIN(30,(D2846-C2846)))*(K2846/(K2846+L2846))*(O2846/(O2846+P2846)),(MAX(-30,(D2846-C2846)))*(L2846/(K2846+L2846))*(P2846/(P2846+O2846)))</f>
        <v>4.37992831541219</v>
      </c>
      <c r="U2846" s="7" t="n">
        <v>43106</v>
      </c>
    </row>
    <row r="2847" customFormat="false" ht="15" hidden="false" customHeight="false" outlineLevel="0" collapsed="false">
      <c r="A2847" s="0" t="s">
        <v>139</v>
      </c>
      <c r="B2847" s="0" t="s">
        <v>292</v>
      </c>
      <c r="C2847" s="0" t="n">
        <v>69</v>
      </c>
      <c r="D2847" s="0" t="n">
        <v>68</v>
      </c>
      <c r="E2847" s="0" t="n">
        <v>36</v>
      </c>
      <c r="F2847" s="0" t="n">
        <v>40</v>
      </c>
      <c r="G2847" s="0" t="n">
        <v>13</v>
      </c>
      <c r="H2847" s="0" t="n">
        <v>14</v>
      </c>
      <c r="I2847" s="0" t="n">
        <v>1</v>
      </c>
      <c r="J2847" s="0" t="n">
        <v>0</v>
      </c>
      <c r="K2847" s="0" t="n">
        <f aca="false">VLOOKUP(A2847,'Team Data'!$A$1:$E$659,2,FALSE())</f>
        <v>17</v>
      </c>
      <c r="L2847" s="0" t="n">
        <f aca="false">VLOOKUP(A2847,'Team Data'!$A$1:$E$659,3,FALSE())</f>
        <v>14</v>
      </c>
      <c r="M2847" s="0" t="n">
        <f aca="false">VLOOKUP(B2847,'Team Data'!$A$1:$E$659,2,FALSE())</f>
        <v>19</v>
      </c>
      <c r="N2847" s="0" t="n">
        <f aca="false">VLOOKUP(B2847,'Team Data'!$A$1:$E$659,3,FALSE())</f>
        <v>13</v>
      </c>
      <c r="O2847" s="0" t="n">
        <f aca="false">VLOOKUP(A2847,'Team Data'!$A$1:$E$659,4,FALSE())</f>
        <v>602</v>
      </c>
      <c r="P2847" s="0" t="n">
        <f aca="false">VLOOKUP(A2847,'Team Data'!$A$1:$E$659,5,FALSE())</f>
        <v>443</v>
      </c>
      <c r="Q2847" s="0" t="n">
        <f aca="false">VLOOKUP(B2847,'Team Data'!$A$1:$E$659,4,FALSE())</f>
        <v>664</v>
      </c>
      <c r="R2847" s="0" t="n">
        <f aca="false">VLOOKUP(B2847,'Team Data'!$A$1:$E$659,5,FALSE())</f>
        <v>424</v>
      </c>
      <c r="S2847" s="0" t="n">
        <f aca="false">IF(I2847=1,(MIN(30,(C2847-D2847)))*(M2847/(M2847+N2847))*(Q2847/(Q2847+R2847)),(MAX(-30,(C2847-D2847)))*(N2847/(M2847+N2847))*(R2847/(R2847+Q2847)))</f>
        <v>0.362362132352941</v>
      </c>
      <c r="T2847" s="0" t="n">
        <f aca="false">IF(J2847=1,(MIN(30,(D2847-C2847)))*(K2847/(K2847+L2847))*(O2847/(O2847+P2847)),(MAX(-30,(D2847-C2847)))*(L2847/(K2847+L2847))*(P2847/(P2847+O2847)))</f>
        <v>-0.191449297731131</v>
      </c>
      <c r="U2847" s="7" t="n">
        <v>43106</v>
      </c>
    </row>
    <row r="2848" customFormat="false" ht="15" hidden="false" customHeight="false" outlineLevel="0" collapsed="false">
      <c r="A2848" s="0" t="s">
        <v>18</v>
      </c>
      <c r="B2848" s="0" t="s">
        <v>102</v>
      </c>
      <c r="C2848" s="0" t="n">
        <v>75</v>
      </c>
      <c r="D2848" s="0" t="n">
        <v>79</v>
      </c>
      <c r="E2848" s="0" t="n">
        <v>35</v>
      </c>
      <c r="F2848" s="0" t="n">
        <v>33</v>
      </c>
      <c r="G2848" s="0" t="n">
        <v>14</v>
      </c>
      <c r="H2848" s="0" t="n">
        <v>8</v>
      </c>
      <c r="I2848" s="0" t="n">
        <v>0</v>
      </c>
      <c r="J2848" s="0" t="n">
        <v>1</v>
      </c>
      <c r="K2848" s="0" t="n">
        <f aca="false">VLOOKUP(A2848,'Team Data'!$A$1:$E$659,2,FALSE())</f>
        <v>11</v>
      </c>
      <c r="L2848" s="0" t="n">
        <f aca="false">VLOOKUP(A2848,'Team Data'!$A$1:$E$659,3,FALSE())</f>
        <v>21</v>
      </c>
      <c r="M2848" s="0" t="n">
        <f aca="false">VLOOKUP(B2848,'Team Data'!$A$1:$E$659,2,FALSE())</f>
        <v>24</v>
      </c>
      <c r="N2848" s="0" t="n">
        <f aca="false">VLOOKUP(B2848,'Team Data'!$A$1:$E$659,3,FALSE())</f>
        <v>11</v>
      </c>
      <c r="O2848" s="0" t="n">
        <f aca="false">VLOOKUP(A2848,'Team Data'!$A$1:$E$659,4,FALSE())</f>
        <v>487</v>
      </c>
      <c r="P2848" s="0" t="n">
        <f aca="false">VLOOKUP(A2848,'Team Data'!$A$1:$E$659,5,FALSE())</f>
        <v>495</v>
      </c>
      <c r="Q2848" s="0" t="n">
        <f aca="false">VLOOKUP(B2848,'Team Data'!$A$1:$E$659,4,FALSE())</f>
        <v>527</v>
      </c>
      <c r="R2848" s="0" t="n">
        <f aca="false">VLOOKUP(B2848,'Team Data'!$A$1:$E$659,5,FALSE())</f>
        <v>561</v>
      </c>
      <c r="S2848" s="0" t="n">
        <f aca="false">IF(I2848=1,(MIN(30,(C2848-D2848)))*(M2848/(M2848+N2848))*(Q2848/(Q2848+R2848)),(MAX(-30,(C2848-D2848)))*(N2848/(M2848+N2848))*(R2848/(R2848+Q2848)))</f>
        <v>-0.648214285714286</v>
      </c>
      <c r="T2848" s="0" t="n">
        <f aca="false">IF(J2848=1,(MIN(30,(D2848-C2848)))*(K2848/(K2848+L2848))*(O2848/(O2848+P2848)),(MAX(-30,(D2848-C2848)))*(L2848/(K2848+L2848))*(P2848/(P2848+O2848)))</f>
        <v>0.681899185336049</v>
      </c>
      <c r="U2848" s="7" t="n">
        <v>43106</v>
      </c>
    </row>
    <row r="2849" customFormat="false" ht="15" hidden="false" customHeight="false" outlineLevel="0" collapsed="false">
      <c r="A2849" s="0" t="s">
        <v>263</v>
      </c>
      <c r="B2849" s="0" t="s">
        <v>38</v>
      </c>
      <c r="C2849" s="0" t="n">
        <v>90</v>
      </c>
      <c r="D2849" s="0" t="n">
        <v>87</v>
      </c>
      <c r="E2849" s="0" t="n">
        <v>30</v>
      </c>
      <c r="F2849" s="0" t="n">
        <v>32</v>
      </c>
      <c r="G2849" s="0" t="n">
        <v>11</v>
      </c>
      <c r="H2849" s="0" t="n">
        <v>11</v>
      </c>
      <c r="I2849" s="0" t="n">
        <v>1</v>
      </c>
      <c r="J2849" s="0" t="n">
        <v>0</v>
      </c>
      <c r="K2849" s="0" t="n">
        <f aca="false">VLOOKUP(A2849,'Team Data'!$A$1:$E$659,2,FALSE())</f>
        <v>22</v>
      </c>
      <c r="L2849" s="0" t="n">
        <f aca="false">VLOOKUP(A2849,'Team Data'!$A$1:$E$659,3,FALSE())</f>
        <v>12</v>
      </c>
      <c r="M2849" s="0" t="n">
        <f aca="false">VLOOKUP(B2849,'Team Data'!$A$1:$E$659,2,FALSE())</f>
        <v>21</v>
      </c>
      <c r="N2849" s="0" t="n">
        <f aca="false">VLOOKUP(B2849,'Team Data'!$A$1:$E$659,3,FALSE())</f>
        <v>14</v>
      </c>
      <c r="O2849" s="0" t="n">
        <f aca="false">VLOOKUP(A2849,'Team Data'!$A$1:$E$659,4,FALSE())</f>
        <v>670</v>
      </c>
      <c r="P2849" s="0" t="n">
        <f aca="false">VLOOKUP(A2849,'Team Data'!$A$1:$E$659,5,FALSE())</f>
        <v>461</v>
      </c>
      <c r="Q2849" s="0" t="n">
        <f aca="false">VLOOKUP(B2849,'Team Data'!$A$1:$E$659,4,FALSE())</f>
        <v>713</v>
      </c>
      <c r="R2849" s="0" t="n">
        <f aca="false">VLOOKUP(B2849,'Team Data'!$A$1:$E$659,5,FALSE())</f>
        <v>450</v>
      </c>
      <c r="S2849" s="0" t="n">
        <f aca="false">IF(I2849=1,(MIN(30,(C2849-D2849)))*(M2849/(M2849+N2849))*(Q2849/(Q2849+R2849)),(MAX(-30,(C2849-D2849)))*(N2849/(M2849+N2849))*(R2849/(R2849+Q2849)))</f>
        <v>1.10352536543422</v>
      </c>
      <c r="T2849" s="0" t="n">
        <f aca="false">IF(J2849=1,(MIN(30,(D2849-C2849)))*(K2849/(K2849+L2849))*(O2849/(O2849+P2849)),(MAX(-30,(D2849-C2849)))*(L2849/(K2849+L2849))*(P2849/(P2849+O2849)))</f>
        <v>-0.4315805897956</v>
      </c>
      <c r="U2849" s="7" t="n">
        <v>43106</v>
      </c>
    </row>
    <row r="2850" customFormat="false" ht="15" hidden="false" customHeight="false" outlineLevel="0" collapsed="false">
      <c r="A2850" s="0" t="s">
        <v>14</v>
      </c>
      <c r="B2850" s="0" t="s">
        <v>313</v>
      </c>
      <c r="C2850" s="0" t="n">
        <v>79</v>
      </c>
      <c r="D2850" s="0" t="n">
        <v>73</v>
      </c>
      <c r="E2850" s="0" t="n">
        <v>26</v>
      </c>
      <c r="F2850" s="0" t="n">
        <v>37</v>
      </c>
      <c r="G2850" s="0" t="n">
        <v>8</v>
      </c>
      <c r="H2850" s="0" t="n">
        <v>10</v>
      </c>
      <c r="I2850" s="0" t="n">
        <v>1</v>
      </c>
      <c r="J2850" s="0" t="n">
        <v>0</v>
      </c>
      <c r="K2850" s="0" t="n">
        <f aca="false">VLOOKUP(A2850,'Team Data'!$A$1:$E$659,2,FALSE())</f>
        <v>15</v>
      </c>
      <c r="L2850" s="0" t="n">
        <f aca="false">VLOOKUP(A2850,'Team Data'!$A$1:$E$659,3,FALSE())</f>
        <v>18</v>
      </c>
      <c r="M2850" s="0" t="n">
        <f aca="false">VLOOKUP(B2850,'Team Data'!$A$1:$E$659,2,FALSE())</f>
        <v>16</v>
      </c>
      <c r="N2850" s="0" t="n">
        <f aca="false">VLOOKUP(B2850,'Team Data'!$A$1:$E$659,3,FALSE())</f>
        <v>16</v>
      </c>
      <c r="O2850" s="0" t="n">
        <f aca="false">VLOOKUP(A2850,'Team Data'!$A$1:$E$659,4,FALSE())</f>
        <v>482</v>
      </c>
      <c r="P2850" s="0" t="n">
        <f aca="false">VLOOKUP(A2850,'Team Data'!$A$1:$E$659,5,FALSE())</f>
        <v>535</v>
      </c>
      <c r="Q2850" s="0" t="n">
        <f aca="false">VLOOKUP(B2850,'Team Data'!$A$1:$E$659,4,FALSE())</f>
        <v>491</v>
      </c>
      <c r="R2850" s="0" t="n">
        <f aca="false">VLOOKUP(B2850,'Team Data'!$A$1:$E$659,5,FALSE())</f>
        <v>469</v>
      </c>
      <c r="S2850" s="0" t="n">
        <f aca="false">IF(I2850=1,(MIN(30,(C2850-D2850)))*(M2850/(M2850+N2850))*(Q2850/(Q2850+R2850)),(MAX(-30,(C2850-D2850)))*(N2850/(M2850+N2850))*(R2850/(R2850+Q2850)))</f>
        <v>1.534375</v>
      </c>
      <c r="T2850" s="0" t="n">
        <f aca="false">IF(J2850=1,(MIN(30,(D2850-C2850)))*(K2850/(K2850+L2850))*(O2850/(O2850+P2850)),(MAX(-30,(D2850-C2850)))*(L2850/(K2850+L2850))*(P2850/(P2850+O2850)))</f>
        <v>-1.72164119066774</v>
      </c>
      <c r="U2850" s="7" t="n">
        <v>43106</v>
      </c>
    </row>
    <row r="2851" customFormat="false" ht="15" hidden="false" customHeight="false" outlineLevel="0" collapsed="false">
      <c r="A2851" s="0" t="s">
        <v>51</v>
      </c>
      <c r="B2851" s="0" t="s">
        <v>240</v>
      </c>
      <c r="C2851" s="0" t="n">
        <v>64</v>
      </c>
      <c r="D2851" s="0" t="n">
        <v>73</v>
      </c>
      <c r="E2851" s="0" t="n">
        <v>39</v>
      </c>
      <c r="F2851" s="0" t="n">
        <v>31</v>
      </c>
      <c r="G2851" s="0" t="n">
        <v>19</v>
      </c>
      <c r="H2851" s="0" t="n">
        <v>13</v>
      </c>
      <c r="I2851" s="0" t="n">
        <v>0</v>
      </c>
      <c r="J2851" s="0" t="n">
        <v>1</v>
      </c>
      <c r="K2851" s="0" t="n">
        <f aca="false">VLOOKUP(A2851,'Team Data'!$A$1:$E$659,2,FALSE())</f>
        <v>6</v>
      </c>
      <c r="L2851" s="0" t="n">
        <f aca="false">VLOOKUP(A2851,'Team Data'!$A$1:$E$659,3,FALSE())</f>
        <v>23</v>
      </c>
      <c r="M2851" s="0" t="n">
        <f aca="false">VLOOKUP(B2851,'Team Data'!$A$1:$E$659,2,FALSE())</f>
        <v>7</v>
      </c>
      <c r="N2851" s="0" t="n">
        <f aca="false">VLOOKUP(B2851,'Team Data'!$A$1:$E$659,3,FALSE())</f>
        <v>24</v>
      </c>
      <c r="O2851" s="0" t="n">
        <f aca="false">VLOOKUP(A2851,'Team Data'!$A$1:$E$659,4,FALSE())</f>
        <v>485</v>
      </c>
      <c r="P2851" s="0" t="n">
        <f aca="false">VLOOKUP(A2851,'Team Data'!$A$1:$E$659,5,FALSE())</f>
        <v>443</v>
      </c>
      <c r="Q2851" s="0" t="n">
        <f aca="false">VLOOKUP(B2851,'Team Data'!$A$1:$E$659,4,FALSE())</f>
        <v>510</v>
      </c>
      <c r="R2851" s="0" t="n">
        <f aca="false">VLOOKUP(B2851,'Team Data'!$A$1:$E$659,5,FALSE())</f>
        <v>460</v>
      </c>
      <c r="S2851" s="0" t="n">
        <f aca="false">IF(I2851=1,(MIN(30,(C2851-D2851)))*(M2851/(M2851+N2851))*(Q2851/(Q2851+R2851)),(MAX(-30,(C2851-D2851)))*(N2851/(M2851+N2851))*(R2851/(R2851+Q2851)))</f>
        <v>-3.30428999002328</v>
      </c>
      <c r="T2851" s="0" t="n">
        <f aca="false">IF(J2851=1,(MIN(30,(D2851-C2851)))*(K2851/(K2851+L2851))*(O2851/(O2851+P2851)),(MAX(-30,(D2851-C2851)))*(L2851/(K2851+L2851))*(P2851/(P2851+O2851)))</f>
        <v>0.973171819262782</v>
      </c>
      <c r="U2851" s="7" t="n">
        <v>43106</v>
      </c>
    </row>
    <row r="2852" customFormat="false" ht="15" hidden="false" customHeight="false" outlineLevel="0" collapsed="false">
      <c r="A2852" s="0" t="s">
        <v>236</v>
      </c>
      <c r="B2852" s="0" t="s">
        <v>71</v>
      </c>
      <c r="C2852" s="0" t="n">
        <v>82</v>
      </c>
      <c r="D2852" s="0" t="n">
        <v>63</v>
      </c>
      <c r="E2852" s="0" t="n">
        <v>28</v>
      </c>
      <c r="F2852" s="0" t="n">
        <v>34</v>
      </c>
      <c r="G2852" s="0" t="n">
        <v>9</v>
      </c>
      <c r="H2852" s="0" t="n">
        <v>17</v>
      </c>
      <c r="I2852" s="0" t="n">
        <v>1</v>
      </c>
      <c r="J2852" s="0" t="n">
        <v>0</v>
      </c>
      <c r="K2852" s="0" t="n">
        <f aca="false">VLOOKUP(A2852,'Team Data'!$A$1:$E$659,2,FALSE())</f>
        <v>18</v>
      </c>
      <c r="L2852" s="0" t="n">
        <f aca="false">VLOOKUP(A2852,'Team Data'!$A$1:$E$659,3,FALSE())</f>
        <v>15</v>
      </c>
      <c r="M2852" s="0" t="n">
        <f aca="false">VLOOKUP(B2852,'Team Data'!$A$1:$E$659,2,FALSE())</f>
        <v>15</v>
      </c>
      <c r="N2852" s="0" t="n">
        <f aca="false">VLOOKUP(B2852,'Team Data'!$A$1:$E$659,3,FALSE())</f>
        <v>15</v>
      </c>
      <c r="O2852" s="0" t="n">
        <f aca="false">VLOOKUP(A2852,'Team Data'!$A$1:$E$659,4,FALSE())</f>
        <v>473</v>
      </c>
      <c r="P2852" s="0" t="n">
        <f aca="false">VLOOKUP(A2852,'Team Data'!$A$1:$E$659,5,FALSE())</f>
        <v>475</v>
      </c>
      <c r="Q2852" s="0" t="n">
        <f aca="false">VLOOKUP(B2852,'Team Data'!$A$1:$E$659,4,FALSE())</f>
        <v>467</v>
      </c>
      <c r="R2852" s="0" t="n">
        <f aca="false">VLOOKUP(B2852,'Team Data'!$A$1:$E$659,5,FALSE())</f>
        <v>451</v>
      </c>
      <c r="S2852" s="0" t="n">
        <f aca="false">IF(I2852=1,(MIN(30,(C2852-D2852)))*(M2852/(M2852+N2852))*(Q2852/(Q2852+R2852)),(MAX(-30,(C2852-D2852)))*(N2852/(M2852+N2852))*(R2852/(R2852+Q2852)))</f>
        <v>4.83278867102397</v>
      </c>
      <c r="T2852" s="0" t="n">
        <f aca="false">IF(J2852=1,(MIN(30,(D2852-C2852)))*(K2852/(K2852+L2852))*(O2852/(O2852+P2852)),(MAX(-30,(D2852-C2852)))*(L2852/(K2852+L2852))*(P2852/(P2852+O2852)))</f>
        <v>-4.32729190640583</v>
      </c>
      <c r="U2852" s="7" t="n">
        <v>43106</v>
      </c>
    </row>
    <row r="2853" customFormat="false" ht="15" hidden="false" customHeight="false" outlineLevel="0" collapsed="false">
      <c r="A2853" s="0" t="s">
        <v>192</v>
      </c>
      <c r="B2853" s="0" t="s">
        <v>53</v>
      </c>
      <c r="C2853" s="0" t="n">
        <v>97</v>
      </c>
      <c r="D2853" s="0" t="n">
        <v>60</v>
      </c>
      <c r="E2853" s="0" t="n">
        <v>47</v>
      </c>
      <c r="F2853" s="0" t="n">
        <v>34</v>
      </c>
      <c r="G2853" s="0" t="n">
        <v>7</v>
      </c>
      <c r="H2853" s="0" t="n">
        <v>10</v>
      </c>
      <c r="I2853" s="0" t="n">
        <v>1</v>
      </c>
      <c r="J2853" s="0" t="n">
        <v>0</v>
      </c>
      <c r="K2853" s="0" t="n">
        <f aca="false">VLOOKUP(A2853,'Team Data'!$A$1:$E$659,2,FALSE())</f>
        <v>28</v>
      </c>
      <c r="L2853" s="0" t="n">
        <f aca="false">VLOOKUP(A2853,'Team Data'!$A$1:$E$659,3,FALSE())</f>
        <v>6</v>
      </c>
      <c r="M2853" s="0" t="n">
        <f aca="false">VLOOKUP(B2853,'Team Data'!$A$1:$E$659,2,FALSE())</f>
        <v>3</v>
      </c>
      <c r="N2853" s="0" t="n">
        <f aca="false">VLOOKUP(B2853,'Team Data'!$A$1:$E$659,3,FALSE())</f>
        <v>29</v>
      </c>
      <c r="O2853" s="0" t="n">
        <f aca="false">VLOOKUP(A2853,'Team Data'!$A$1:$E$659,4,FALSE())</f>
        <v>515</v>
      </c>
      <c r="P2853" s="0" t="n">
        <f aca="false">VLOOKUP(A2853,'Team Data'!$A$1:$E$659,5,FALSE())</f>
        <v>512</v>
      </c>
      <c r="Q2853" s="0" t="n">
        <f aca="false">VLOOKUP(B2853,'Team Data'!$A$1:$E$659,4,FALSE())</f>
        <v>547</v>
      </c>
      <c r="R2853" s="0" t="n">
        <f aca="false">VLOOKUP(B2853,'Team Data'!$A$1:$E$659,5,FALSE())</f>
        <v>441</v>
      </c>
      <c r="S2853" s="0" t="n">
        <f aca="false">IF(I2853=1,(MIN(30,(C2853-D2853)))*(M2853/(M2853+N2853))*(Q2853/(Q2853+R2853)),(MAX(-30,(C2853-D2853)))*(N2853/(M2853+N2853))*(R2853/(R2853+Q2853)))</f>
        <v>1.5571229757085</v>
      </c>
      <c r="T2853" s="0" t="n">
        <f aca="false">IF(J2853=1,(MIN(30,(D2853-C2853)))*(K2853/(K2853+L2853))*(O2853/(O2853+P2853)),(MAX(-30,(D2853-C2853)))*(L2853/(K2853+L2853))*(P2853/(P2853+O2853)))</f>
        <v>-2.63932642190274</v>
      </c>
      <c r="U2853" s="7" t="n">
        <v>43106</v>
      </c>
    </row>
    <row r="2854" customFormat="false" ht="15" hidden="false" customHeight="false" outlineLevel="0" collapsed="false">
      <c r="A2854" s="0" t="s">
        <v>212</v>
      </c>
      <c r="B2854" s="0" t="s">
        <v>285</v>
      </c>
      <c r="C2854" s="0" t="n">
        <v>51</v>
      </c>
      <c r="D2854" s="0" t="n">
        <v>49</v>
      </c>
      <c r="E2854" s="0" t="n">
        <v>42</v>
      </c>
      <c r="F2854" s="0" t="n">
        <v>27</v>
      </c>
      <c r="G2854" s="0" t="n">
        <v>13</v>
      </c>
      <c r="H2854" s="0" t="n">
        <v>14</v>
      </c>
      <c r="I2854" s="0" t="n">
        <v>1</v>
      </c>
      <c r="J2854" s="0" t="n">
        <v>0</v>
      </c>
      <c r="K2854" s="0" t="n">
        <f aca="false">VLOOKUP(A2854,'Team Data'!$A$1:$E$659,2,FALSE())</f>
        <v>18</v>
      </c>
      <c r="L2854" s="0" t="n">
        <f aca="false">VLOOKUP(A2854,'Team Data'!$A$1:$E$659,3,FALSE())</f>
        <v>15</v>
      </c>
      <c r="M2854" s="0" t="n">
        <f aca="false">VLOOKUP(B2854,'Team Data'!$A$1:$E$659,2,FALSE())</f>
        <v>23</v>
      </c>
      <c r="N2854" s="0" t="n">
        <f aca="false">VLOOKUP(B2854,'Team Data'!$A$1:$E$659,3,FALSE())</f>
        <v>14</v>
      </c>
      <c r="O2854" s="0" t="n">
        <f aca="false">VLOOKUP(A2854,'Team Data'!$A$1:$E$659,4,FALSE())</f>
        <v>628</v>
      </c>
      <c r="P2854" s="0" t="n">
        <f aca="false">VLOOKUP(A2854,'Team Data'!$A$1:$E$659,5,FALSE())</f>
        <v>469</v>
      </c>
      <c r="Q2854" s="0" t="n">
        <f aca="false">VLOOKUP(B2854,'Team Data'!$A$1:$E$659,4,FALSE())</f>
        <v>752</v>
      </c>
      <c r="R2854" s="0" t="n">
        <f aca="false">VLOOKUP(B2854,'Team Data'!$A$1:$E$659,5,FALSE())</f>
        <v>485</v>
      </c>
      <c r="S2854" s="0" t="n">
        <f aca="false">IF(I2854=1,(MIN(30,(C2854-D2854)))*(M2854/(M2854+N2854))*(Q2854/(Q2854+R2854)),(MAX(-30,(C2854-D2854)))*(N2854/(M2854+N2854))*(R2854/(R2854+Q2854)))</f>
        <v>0.755795407371802</v>
      </c>
      <c r="T2854" s="0" t="n">
        <f aca="false">IF(J2854=1,(MIN(30,(D2854-C2854)))*(K2854/(K2854+L2854))*(O2854/(O2854+P2854)),(MAX(-30,(D2854-C2854)))*(L2854/(K2854+L2854))*(P2854/(P2854+O2854)))</f>
        <v>-0.388663296594017</v>
      </c>
      <c r="U2854" s="7" t="n">
        <v>43106</v>
      </c>
    </row>
    <row r="2855" customFormat="false" ht="15" hidden="false" customHeight="false" outlineLevel="0" collapsed="false">
      <c r="A2855" s="0" t="s">
        <v>346</v>
      </c>
      <c r="B2855" s="0" t="s">
        <v>168</v>
      </c>
      <c r="C2855" s="0" t="n">
        <v>67</v>
      </c>
      <c r="D2855" s="0" t="n">
        <v>62</v>
      </c>
      <c r="E2855" s="0" t="n">
        <v>38</v>
      </c>
      <c r="F2855" s="0" t="n">
        <v>39</v>
      </c>
      <c r="G2855" s="0" t="n">
        <v>5</v>
      </c>
      <c r="H2855" s="0" t="n">
        <v>13</v>
      </c>
      <c r="I2855" s="0" t="n">
        <v>1</v>
      </c>
      <c r="J2855" s="0" t="n">
        <v>0</v>
      </c>
      <c r="K2855" s="0" t="n">
        <f aca="false">VLOOKUP(A2855,'Team Data'!$A$1:$E$659,2,FALSE())</f>
        <v>17</v>
      </c>
      <c r="L2855" s="0" t="n">
        <f aca="false">VLOOKUP(A2855,'Team Data'!$A$1:$E$659,3,FALSE())</f>
        <v>15</v>
      </c>
      <c r="M2855" s="0" t="n">
        <f aca="false">VLOOKUP(B2855,'Team Data'!$A$1:$E$659,2,FALSE())</f>
        <v>16</v>
      </c>
      <c r="N2855" s="0" t="n">
        <f aca="false">VLOOKUP(B2855,'Team Data'!$A$1:$E$659,3,FALSE())</f>
        <v>18</v>
      </c>
      <c r="O2855" s="0" t="n">
        <f aca="false">VLOOKUP(A2855,'Team Data'!$A$1:$E$659,4,FALSE())</f>
        <v>521</v>
      </c>
      <c r="P2855" s="0" t="n">
        <f aca="false">VLOOKUP(A2855,'Team Data'!$A$1:$E$659,5,FALSE())</f>
        <v>476</v>
      </c>
      <c r="Q2855" s="0" t="n">
        <f aca="false">VLOOKUP(B2855,'Team Data'!$A$1:$E$659,4,FALSE())</f>
        <v>575</v>
      </c>
      <c r="R2855" s="0" t="n">
        <f aca="false">VLOOKUP(B2855,'Team Data'!$A$1:$E$659,5,FALSE())</f>
        <v>481</v>
      </c>
      <c r="S2855" s="0" t="n">
        <f aca="false">IF(I2855=1,(MIN(30,(C2855-D2855)))*(M2855/(M2855+N2855))*(Q2855/(Q2855+R2855)),(MAX(-30,(C2855-D2855)))*(N2855/(M2855+N2855))*(R2855/(R2855+Q2855)))</f>
        <v>1.28119429590018</v>
      </c>
      <c r="T2855" s="0" t="n">
        <f aca="false">IF(J2855=1,(MIN(30,(D2855-C2855)))*(K2855/(K2855+L2855))*(O2855/(O2855+P2855)),(MAX(-30,(D2855-C2855)))*(L2855/(K2855+L2855))*(P2855/(P2855+O2855)))</f>
        <v>-1.11898194583751</v>
      </c>
      <c r="U2855" s="7" t="n">
        <v>43106</v>
      </c>
    </row>
    <row r="2856" customFormat="false" ht="15" hidden="false" customHeight="false" outlineLevel="0" collapsed="false">
      <c r="A2856" s="0" t="s">
        <v>172</v>
      </c>
      <c r="B2856" s="0" t="s">
        <v>56</v>
      </c>
      <c r="C2856" s="0" t="n">
        <v>67</v>
      </c>
      <c r="D2856" s="0" t="n">
        <v>63</v>
      </c>
      <c r="E2856" s="0" t="n">
        <v>34</v>
      </c>
      <c r="F2856" s="0" t="n">
        <v>25</v>
      </c>
      <c r="G2856" s="0" t="n">
        <v>18</v>
      </c>
      <c r="H2856" s="0" t="n">
        <v>11</v>
      </c>
      <c r="I2856" s="0" t="n">
        <v>1</v>
      </c>
      <c r="J2856" s="0" t="n">
        <v>0</v>
      </c>
      <c r="K2856" s="0" t="n">
        <f aca="false">VLOOKUP(A2856,'Team Data'!$A$1:$E$659,2,FALSE())</f>
        <v>16</v>
      </c>
      <c r="L2856" s="0" t="n">
        <f aca="false">VLOOKUP(A2856,'Team Data'!$A$1:$E$659,3,FALSE())</f>
        <v>17</v>
      </c>
      <c r="M2856" s="0" t="n">
        <f aca="false">VLOOKUP(B2856,'Team Data'!$A$1:$E$659,2,FALSE())</f>
        <v>12</v>
      </c>
      <c r="N2856" s="0" t="n">
        <f aca="false">VLOOKUP(B2856,'Team Data'!$A$1:$E$659,3,FALSE())</f>
        <v>23</v>
      </c>
      <c r="O2856" s="0" t="n">
        <f aca="false">VLOOKUP(A2856,'Team Data'!$A$1:$E$659,4,FALSE())</f>
        <v>503</v>
      </c>
      <c r="P2856" s="0" t="n">
        <f aca="false">VLOOKUP(A2856,'Team Data'!$A$1:$E$659,5,FALSE())</f>
        <v>522</v>
      </c>
      <c r="Q2856" s="0" t="n">
        <f aca="false">VLOOKUP(B2856,'Team Data'!$A$1:$E$659,4,FALSE())</f>
        <v>562</v>
      </c>
      <c r="R2856" s="0" t="n">
        <f aca="false">VLOOKUP(B2856,'Team Data'!$A$1:$E$659,5,FALSE())</f>
        <v>557</v>
      </c>
      <c r="S2856" s="0" t="n">
        <f aca="false">IF(I2856=1,(MIN(30,(C2856-D2856)))*(M2856/(M2856+N2856))*(Q2856/(Q2856+R2856)),(MAX(-30,(C2856-D2856)))*(N2856/(M2856+N2856))*(R2856/(R2856+Q2856)))</f>
        <v>0.688778245882804</v>
      </c>
      <c r="T2856" s="0" t="n">
        <f aca="false">IF(J2856=1,(MIN(30,(D2856-C2856)))*(K2856/(K2856+L2856))*(O2856/(O2856+P2856)),(MAX(-30,(D2856-C2856)))*(L2856/(K2856+L2856))*(P2856/(P2856+O2856)))</f>
        <v>-1.04940133037694</v>
      </c>
      <c r="U2856" s="7" t="n">
        <v>43106</v>
      </c>
    </row>
    <row r="2857" customFormat="false" ht="15" hidden="false" customHeight="false" outlineLevel="0" collapsed="false">
      <c r="A2857" s="0" t="s">
        <v>76</v>
      </c>
      <c r="B2857" s="0" t="s">
        <v>93</v>
      </c>
      <c r="C2857" s="0" t="n">
        <v>64</v>
      </c>
      <c r="D2857" s="0" t="n">
        <v>41</v>
      </c>
      <c r="E2857" s="0" t="n">
        <v>44</v>
      </c>
      <c r="F2857" s="0" t="n">
        <v>20</v>
      </c>
      <c r="G2857" s="0" t="n">
        <v>17</v>
      </c>
      <c r="H2857" s="0" t="n">
        <v>12</v>
      </c>
      <c r="I2857" s="0" t="n">
        <v>1</v>
      </c>
      <c r="J2857" s="0" t="n">
        <v>0</v>
      </c>
      <c r="K2857" s="0" t="n">
        <f aca="false">VLOOKUP(A2857,'Team Data'!$A$1:$E$659,2,FALSE())</f>
        <v>16</v>
      </c>
      <c r="L2857" s="0" t="n">
        <f aca="false">VLOOKUP(A2857,'Team Data'!$A$1:$E$659,3,FALSE())</f>
        <v>16</v>
      </c>
      <c r="M2857" s="0" t="n">
        <f aca="false">VLOOKUP(B2857,'Team Data'!$A$1:$E$659,2,FALSE())</f>
        <v>9</v>
      </c>
      <c r="N2857" s="0" t="n">
        <f aca="false">VLOOKUP(B2857,'Team Data'!$A$1:$E$659,3,FALSE())</f>
        <v>22</v>
      </c>
      <c r="O2857" s="0" t="n">
        <f aca="false">VLOOKUP(A2857,'Team Data'!$A$1:$E$659,4,FALSE())</f>
        <v>473</v>
      </c>
      <c r="P2857" s="0" t="n">
        <f aca="false">VLOOKUP(A2857,'Team Data'!$A$1:$E$659,5,FALSE())</f>
        <v>561</v>
      </c>
      <c r="Q2857" s="0" t="n">
        <f aca="false">VLOOKUP(B2857,'Team Data'!$A$1:$E$659,4,FALSE())</f>
        <v>518</v>
      </c>
      <c r="R2857" s="0" t="n">
        <f aca="false">VLOOKUP(B2857,'Team Data'!$A$1:$E$659,5,FALSE())</f>
        <v>496</v>
      </c>
      <c r="S2857" s="0" t="n">
        <f aca="false">IF(I2857=1,(MIN(30,(C2857-D2857)))*(M2857/(M2857+N2857))*(Q2857/(Q2857+R2857)),(MAX(-30,(C2857-D2857)))*(N2857/(M2857+N2857))*(R2857/(R2857+Q2857)))</f>
        <v>3.4111471654896</v>
      </c>
      <c r="T2857" s="0" t="n">
        <f aca="false">IF(J2857=1,(MIN(30,(D2857-C2857)))*(K2857/(K2857+L2857))*(O2857/(O2857+P2857)),(MAX(-30,(D2857-C2857)))*(L2857/(K2857+L2857))*(P2857/(P2857+O2857)))</f>
        <v>-6.23936170212766</v>
      </c>
      <c r="U2857" s="7" t="n">
        <v>43106</v>
      </c>
    </row>
    <row r="2858" customFormat="false" ht="15" hidden="false" customHeight="false" outlineLevel="0" collapsed="false">
      <c r="A2858" s="0" t="s">
        <v>207</v>
      </c>
      <c r="B2858" s="0" t="s">
        <v>214</v>
      </c>
      <c r="C2858" s="0" t="n">
        <v>68</v>
      </c>
      <c r="D2858" s="0" t="n">
        <v>78</v>
      </c>
      <c r="E2858" s="0" t="n">
        <v>29</v>
      </c>
      <c r="F2858" s="0" t="n">
        <v>32</v>
      </c>
      <c r="G2858" s="0" t="n">
        <v>11</v>
      </c>
      <c r="H2858" s="0" t="n">
        <v>17</v>
      </c>
      <c r="I2858" s="0" t="n">
        <v>0</v>
      </c>
      <c r="J2858" s="0" t="n">
        <v>1</v>
      </c>
      <c r="K2858" s="0" t="n">
        <f aca="false">VLOOKUP(A2858,'Team Data'!$A$1:$E$659,2,FALSE())</f>
        <v>13</v>
      </c>
      <c r="L2858" s="0" t="n">
        <f aca="false">VLOOKUP(A2858,'Team Data'!$A$1:$E$659,3,FALSE())</f>
        <v>19</v>
      </c>
      <c r="M2858" s="0" t="n">
        <f aca="false">VLOOKUP(B2858,'Team Data'!$A$1:$E$659,2,FALSE())</f>
        <v>14</v>
      </c>
      <c r="N2858" s="0" t="n">
        <f aca="false">VLOOKUP(B2858,'Team Data'!$A$1:$E$659,3,FALSE())</f>
        <v>16</v>
      </c>
      <c r="O2858" s="0" t="n">
        <f aca="false">VLOOKUP(A2858,'Team Data'!$A$1:$E$659,4,FALSE())</f>
        <v>530</v>
      </c>
      <c r="P2858" s="0" t="n">
        <f aca="false">VLOOKUP(A2858,'Team Data'!$A$1:$E$659,5,FALSE())</f>
        <v>469</v>
      </c>
      <c r="Q2858" s="0" t="n">
        <f aca="false">VLOOKUP(B2858,'Team Data'!$A$1:$E$659,4,FALSE())</f>
        <v>515</v>
      </c>
      <c r="R2858" s="0" t="n">
        <f aca="false">VLOOKUP(B2858,'Team Data'!$A$1:$E$659,5,FALSE())</f>
        <v>457</v>
      </c>
      <c r="S2858" s="0" t="n">
        <f aca="false">IF(I2858=1,(MIN(30,(C2858-D2858)))*(M2858/(M2858+N2858))*(Q2858/(Q2858+R2858)),(MAX(-30,(C2858-D2858)))*(N2858/(M2858+N2858))*(R2858/(R2858+Q2858)))</f>
        <v>-2.50754458161866</v>
      </c>
      <c r="T2858" s="0" t="n">
        <f aca="false">IF(J2858=1,(MIN(30,(D2858-C2858)))*(K2858/(K2858+L2858))*(O2858/(O2858+P2858)),(MAX(-30,(D2858-C2858)))*(L2858/(K2858+L2858))*(P2858/(P2858+O2858)))</f>
        <v>2.15528028028028</v>
      </c>
      <c r="U2858" s="7" t="n">
        <v>43106</v>
      </c>
    </row>
    <row r="2859" customFormat="false" ht="15" hidden="false" customHeight="false" outlineLevel="0" collapsed="false">
      <c r="A2859" s="0" t="s">
        <v>232</v>
      </c>
      <c r="B2859" s="0" t="s">
        <v>144</v>
      </c>
      <c r="C2859" s="0" t="n">
        <v>48</v>
      </c>
      <c r="D2859" s="0" t="n">
        <v>60</v>
      </c>
      <c r="E2859" s="0" t="n">
        <v>32</v>
      </c>
      <c r="F2859" s="0" t="n">
        <v>42</v>
      </c>
      <c r="G2859" s="0" t="n">
        <v>10</v>
      </c>
      <c r="H2859" s="0" t="n">
        <v>8</v>
      </c>
      <c r="I2859" s="0" t="n">
        <v>0</v>
      </c>
      <c r="J2859" s="0" t="n">
        <v>1</v>
      </c>
      <c r="K2859" s="0" t="n">
        <f aca="false">VLOOKUP(A2859,'Team Data'!$A$1:$E$659,2,FALSE())</f>
        <v>11</v>
      </c>
      <c r="L2859" s="0" t="n">
        <f aca="false">VLOOKUP(A2859,'Team Data'!$A$1:$E$659,3,FALSE())</f>
        <v>21</v>
      </c>
      <c r="M2859" s="0" t="n">
        <f aca="false">VLOOKUP(B2859,'Team Data'!$A$1:$E$659,2,FALSE())</f>
        <v>22</v>
      </c>
      <c r="N2859" s="0" t="n">
        <f aca="false">VLOOKUP(B2859,'Team Data'!$A$1:$E$659,3,FALSE())</f>
        <v>15</v>
      </c>
      <c r="O2859" s="0" t="n">
        <f aca="false">VLOOKUP(A2859,'Team Data'!$A$1:$E$659,4,FALSE())</f>
        <v>484</v>
      </c>
      <c r="P2859" s="0" t="n">
        <f aca="false">VLOOKUP(A2859,'Team Data'!$A$1:$E$659,5,FALSE())</f>
        <v>477</v>
      </c>
      <c r="Q2859" s="0" t="n">
        <f aca="false">VLOOKUP(B2859,'Team Data'!$A$1:$E$659,4,FALSE())</f>
        <v>570</v>
      </c>
      <c r="R2859" s="0" t="n">
        <f aca="false">VLOOKUP(B2859,'Team Data'!$A$1:$E$659,5,FALSE())</f>
        <v>569</v>
      </c>
      <c r="S2859" s="0" t="n">
        <f aca="false">IF(I2859=1,(MIN(30,(C2859-D2859)))*(M2859/(M2859+N2859))*(Q2859/(Q2859+R2859)),(MAX(-30,(C2859-D2859)))*(N2859/(M2859+N2859))*(R2859/(R2859+Q2859)))</f>
        <v>-2.43029684645137</v>
      </c>
      <c r="T2859" s="0" t="n">
        <f aca="false">IF(J2859=1,(MIN(30,(D2859-C2859)))*(K2859/(K2859+L2859))*(O2859/(O2859+P2859)),(MAX(-30,(D2859-C2859)))*(L2859/(K2859+L2859))*(P2859/(P2859+O2859)))</f>
        <v>2.07752341311134</v>
      </c>
      <c r="U2859" s="7" t="n">
        <v>43106</v>
      </c>
    </row>
    <row r="2860" customFormat="false" ht="15" hidden="false" customHeight="false" outlineLevel="0" collapsed="false">
      <c r="A2860" s="0" t="s">
        <v>200</v>
      </c>
      <c r="B2860" s="0" t="s">
        <v>180</v>
      </c>
      <c r="C2860" s="0" t="n">
        <v>68</v>
      </c>
      <c r="D2860" s="0" t="n">
        <v>79</v>
      </c>
      <c r="E2860" s="0" t="n">
        <v>29</v>
      </c>
      <c r="F2860" s="0" t="n">
        <v>42</v>
      </c>
      <c r="G2860" s="0" t="n">
        <v>12</v>
      </c>
      <c r="H2860" s="0" t="n">
        <v>11</v>
      </c>
      <c r="I2860" s="0" t="n">
        <v>0</v>
      </c>
      <c r="J2860" s="0" t="n">
        <v>1</v>
      </c>
      <c r="K2860" s="0" t="n">
        <f aca="false">VLOOKUP(A2860,'Team Data'!$A$1:$E$659,2,FALSE())</f>
        <v>12</v>
      </c>
      <c r="L2860" s="0" t="n">
        <f aca="false">VLOOKUP(A2860,'Team Data'!$A$1:$E$659,3,FALSE())</f>
        <v>20</v>
      </c>
      <c r="M2860" s="0" t="n">
        <f aca="false">VLOOKUP(B2860,'Team Data'!$A$1:$E$659,2,FALSE())</f>
        <v>13</v>
      </c>
      <c r="N2860" s="0" t="n">
        <f aca="false">VLOOKUP(B2860,'Team Data'!$A$1:$E$659,3,FALSE())</f>
        <v>19</v>
      </c>
      <c r="O2860" s="0" t="n">
        <f aca="false">VLOOKUP(A2860,'Team Data'!$A$1:$E$659,4,FALSE())</f>
        <v>569</v>
      </c>
      <c r="P2860" s="0" t="n">
        <f aca="false">VLOOKUP(A2860,'Team Data'!$A$1:$E$659,5,FALSE())</f>
        <v>426</v>
      </c>
      <c r="Q2860" s="0" t="n">
        <f aca="false">VLOOKUP(B2860,'Team Data'!$A$1:$E$659,4,FALSE())</f>
        <v>479</v>
      </c>
      <c r="R2860" s="0" t="n">
        <f aca="false">VLOOKUP(B2860,'Team Data'!$A$1:$E$659,5,FALSE())</f>
        <v>507</v>
      </c>
      <c r="S2860" s="0" t="n">
        <f aca="false">IF(I2860=1,(MIN(30,(C2860-D2860)))*(M2860/(M2860+N2860))*(Q2860/(Q2860+R2860)),(MAX(-30,(C2860-D2860)))*(N2860/(M2860+N2860))*(R2860/(R2860+Q2860)))</f>
        <v>-3.35836080121704</v>
      </c>
      <c r="T2860" s="0" t="n">
        <f aca="false">IF(J2860=1,(MIN(30,(D2860-C2860)))*(K2860/(K2860+L2860))*(O2860/(O2860+P2860)),(MAX(-30,(D2860-C2860)))*(L2860/(K2860+L2860))*(P2860/(P2860+O2860)))</f>
        <v>2.35891959798995</v>
      </c>
      <c r="U2860" s="7" t="n">
        <v>43106</v>
      </c>
    </row>
    <row r="2861" customFormat="false" ht="15" hidden="false" customHeight="false" outlineLevel="0" collapsed="false">
      <c r="A2861" s="0" t="s">
        <v>128</v>
      </c>
      <c r="B2861" s="0" t="s">
        <v>217</v>
      </c>
      <c r="C2861" s="0" t="n">
        <v>87</v>
      </c>
      <c r="D2861" s="0" t="n">
        <v>96</v>
      </c>
      <c r="E2861" s="0" t="n">
        <v>42</v>
      </c>
      <c r="F2861" s="0" t="n">
        <v>44</v>
      </c>
      <c r="G2861" s="0" t="n">
        <v>15</v>
      </c>
      <c r="H2861" s="0" t="n">
        <v>13</v>
      </c>
      <c r="I2861" s="0" t="n">
        <v>0</v>
      </c>
      <c r="J2861" s="0" t="n">
        <v>1</v>
      </c>
      <c r="K2861" s="0" t="n">
        <f aca="false">VLOOKUP(A2861,'Team Data'!$A$1:$E$659,2,FALSE())</f>
        <v>12</v>
      </c>
      <c r="L2861" s="0" t="n">
        <f aca="false">VLOOKUP(A2861,'Team Data'!$A$1:$E$659,3,FALSE())</f>
        <v>18</v>
      </c>
      <c r="M2861" s="0" t="n">
        <f aca="false">VLOOKUP(B2861,'Team Data'!$A$1:$E$659,2,FALSE())</f>
        <v>20</v>
      </c>
      <c r="N2861" s="0" t="n">
        <f aca="false">VLOOKUP(B2861,'Team Data'!$A$1:$E$659,3,FALSE())</f>
        <v>14</v>
      </c>
      <c r="O2861" s="0" t="n">
        <f aca="false">VLOOKUP(A2861,'Team Data'!$A$1:$E$659,4,FALSE())</f>
        <v>594</v>
      </c>
      <c r="P2861" s="0" t="n">
        <f aca="false">VLOOKUP(A2861,'Team Data'!$A$1:$E$659,5,FALSE())</f>
        <v>420</v>
      </c>
      <c r="Q2861" s="0" t="n">
        <f aca="false">VLOOKUP(B2861,'Team Data'!$A$1:$E$659,4,FALSE())</f>
        <v>662</v>
      </c>
      <c r="R2861" s="0" t="n">
        <f aca="false">VLOOKUP(B2861,'Team Data'!$A$1:$E$659,5,FALSE())</f>
        <v>489</v>
      </c>
      <c r="S2861" s="0" t="n">
        <f aca="false">IF(I2861=1,(MIN(30,(C2861-D2861)))*(M2861/(M2861+N2861))*(Q2861/(Q2861+R2861)),(MAX(-30,(C2861-D2861)))*(N2861/(M2861+N2861))*(R2861/(R2861+Q2861)))</f>
        <v>-1.57443655133643</v>
      </c>
      <c r="T2861" s="0" t="n">
        <f aca="false">IF(J2861=1,(MIN(30,(D2861-C2861)))*(K2861/(K2861+L2861))*(O2861/(O2861+P2861)),(MAX(-30,(D2861-C2861)))*(L2861/(K2861+L2861))*(P2861/(P2861+O2861)))</f>
        <v>2.10887573964497</v>
      </c>
      <c r="U2861" s="7" t="n">
        <v>43106</v>
      </c>
    </row>
    <row r="2862" customFormat="false" ht="15" hidden="false" customHeight="false" outlineLevel="0" collapsed="false">
      <c r="A2862" s="0" t="s">
        <v>261</v>
      </c>
      <c r="B2862" s="0" t="s">
        <v>62</v>
      </c>
      <c r="C2862" s="0" t="n">
        <v>80</v>
      </c>
      <c r="D2862" s="0" t="n">
        <v>71</v>
      </c>
      <c r="E2862" s="0" t="n">
        <v>36</v>
      </c>
      <c r="F2862" s="0" t="n">
        <v>33</v>
      </c>
      <c r="G2862" s="0" t="n">
        <v>13</v>
      </c>
      <c r="H2862" s="0" t="n">
        <v>14</v>
      </c>
      <c r="I2862" s="0" t="n">
        <v>1</v>
      </c>
      <c r="J2862" s="0" t="n">
        <v>0</v>
      </c>
      <c r="K2862" s="0" t="n">
        <f aca="false">VLOOKUP(A2862,'Team Data'!$A$1:$E$659,2,FALSE())</f>
        <v>15</v>
      </c>
      <c r="L2862" s="0" t="n">
        <f aca="false">VLOOKUP(A2862,'Team Data'!$A$1:$E$659,3,FALSE())</f>
        <v>16</v>
      </c>
      <c r="M2862" s="0" t="n">
        <f aca="false">VLOOKUP(B2862,'Team Data'!$A$1:$E$659,2,FALSE())</f>
        <v>5</v>
      </c>
      <c r="N2862" s="0" t="n">
        <f aca="false">VLOOKUP(B2862,'Team Data'!$A$1:$E$659,3,FALSE())</f>
        <v>27</v>
      </c>
      <c r="O2862" s="0" t="n">
        <f aca="false">VLOOKUP(A2862,'Team Data'!$A$1:$E$659,4,FALSE())</f>
        <v>492</v>
      </c>
      <c r="P2862" s="0" t="n">
        <f aca="false">VLOOKUP(A2862,'Team Data'!$A$1:$E$659,5,FALSE())</f>
        <v>475</v>
      </c>
      <c r="Q2862" s="0" t="n">
        <f aca="false">VLOOKUP(B2862,'Team Data'!$A$1:$E$659,4,FALSE())</f>
        <v>512</v>
      </c>
      <c r="R2862" s="0" t="n">
        <f aca="false">VLOOKUP(B2862,'Team Data'!$A$1:$E$659,5,FALSE())</f>
        <v>548</v>
      </c>
      <c r="S2862" s="0" t="n">
        <f aca="false">IF(I2862=1,(MIN(30,(C2862-D2862)))*(M2862/(M2862+N2862))*(Q2862/(Q2862+R2862)),(MAX(-30,(C2862-D2862)))*(N2862/(M2862+N2862))*(R2862/(R2862+Q2862)))</f>
        <v>0.679245283018868</v>
      </c>
      <c r="T2862" s="0" t="n">
        <f aca="false">IF(J2862=1,(MIN(30,(D2862-C2862)))*(K2862/(K2862+L2862))*(O2862/(O2862+P2862)),(MAX(-30,(D2862-C2862)))*(L2862/(K2862+L2862))*(P2862/(P2862+O2862)))</f>
        <v>-2.28174934116156</v>
      </c>
      <c r="U2862" s="7" t="n">
        <v>43106</v>
      </c>
    </row>
    <row r="2863" customFormat="false" ht="15" hidden="false" customHeight="false" outlineLevel="0" collapsed="false">
      <c r="A2863" s="0" t="s">
        <v>279</v>
      </c>
      <c r="B2863" s="0" t="s">
        <v>278</v>
      </c>
      <c r="C2863" s="0" t="n">
        <v>87</v>
      </c>
      <c r="D2863" s="0" t="n">
        <v>91</v>
      </c>
      <c r="E2863" s="0" t="n">
        <v>24</v>
      </c>
      <c r="F2863" s="0" t="n">
        <v>36</v>
      </c>
      <c r="G2863" s="0" t="n">
        <v>13</v>
      </c>
      <c r="H2863" s="0" t="n">
        <v>13</v>
      </c>
      <c r="I2863" s="0" t="n">
        <v>0</v>
      </c>
      <c r="J2863" s="0" t="n">
        <v>1</v>
      </c>
      <c r="K2863" s="0" t="n">
        <f aca="false">VLOOKUP(A2863,'Team Data'!$A$1:$E$659,2,FALSE())</f>
        <v>13</v>
      </c>
      <c r="L2863" s="0" t="n">
        <f aca="false">VLOOKUP(A2863,'Team Data'!$A$1:$E$659,3,FALSE())</f>
        <v>18</v>
      </c>
      <c r="M2863" s="0" t="n">
        <f aca="false">VLOOKUP(B2863,'Team Data'!$A$1:$E$659,2,FALSE())</f>
        <v>18</v>
      </c>
      <c r="N2863" s="0" t="n">
        <f aca="false">VLOOKUP(B2863,'Team Data'!$A$1:$E$659,3,FALSE())</f>
        <v>13</v>
      </c>
      <c r="O2863" s="0" t="n">
        <f aca="false">VLOOKUP(A2863,'Team Data'!$A$1:$E$659,4,FALSE())</f>
        <v>437</v>
      </c>
      <c r="P2863" s="0" t="n">
        <f aca="false">VLOOKUP(A2863,'Team Data'!$A$1:$E$659,5,FALSE())</f>
        <v>490</v>
      </c>
      <c r="Q2863" s="0" t="n">
        <f aca="false">VLOOKUP(B2863,'Team Data'!$A$1:$E$659,4,FALSE())</f>
        <v>452</v>
      </c>
      <c r="R2863" s="0" t="n">
        <f aca="false">VLOOKUP(B2863,'Team Data'!$A$1:$E$659,5,FALSE())</f>
        <v>498</v>
      </c>
      <c r="S2863" s="0" t="n">
        <f aca="false">IF(I2863=1,(MIN(30,(C2863-D2863)))*(M2863/(M2863+N2863))*(Q2863/(Q2863+R2863)),(MAX(-30,(C2863-D2863)))*(N2863/(M2863+N2863))*(R2863/(R2863+Q2863)))</f>
        <v>-0.879320882852292</v>
      </c>
      <c r="T2863" s="0" t="n">
        <f aca="false">IF(J2863=1,(MIN(30,(D2863-C2863)))*(K2863/(K2863+L2863))*(O2863/(O2863+P2863)),(MAX(-30,(D2863-C2863)))*(L2863/(K2863+L2863))*(P2863/(P2863+O2863)))</f>
        <v>0.790757559940147</v>
      </c>
      <c r="U2863" s="7" t="n">
        <v>43106</v>
      </c>
    </row>
    <row r="2864" customFormat="false" ht="15" hidden="false" customHeight="false" outlineLevel="0" collapsed="false">
      <c r="A2864" s="0" t="s">
        <v>148</v>
      </c>
      <c r="B2864" s="0" t="s">
        <v>243</v>
      </c>
      <c r="C2864" s="0" t="n">
        <v>79</v>
      </c>
      <c r="D2864" s="0" t="n">
        <v>88</v>
      </c>
      <c r="E2864" s="0" t="n">
        <v>33</v>
      </c>
      <c r="F2864" s="0" t="n">
        <v>32</v>
      </c>
      <c r="G2864" s="0" t="n">
        <v>19</v>
      </c>
      <c r="H2864" s="0" t="n">
        <v>14</v>
      </c>
      <c r="I2864" s="0" t="n">
        <v>0</v>
      </c>
      <c r="J2864" s="0" t="n">
        <v>1</v>
      </c>
      <c r="K2864" s="0" t="n">
        <f aca="false">VLOOKUP(A2864,'Team Data'!$A$1:$E$659,2,FALSE())</f>
        <v>18</v>
      </c>
      <c r="L2864" s="0" t="n">
        <f aca="false">VLOOKUP(A2864,'Team Data'!$A$1:$E$659,3,FALSE())</f>
        <v>17</v>
      </c>
      <c r="M2864" s="0" t="n">
        <f aca="false">VLOOKUP(B2864,'Team Data'!$A$1:$E$659,2,FALSE())</f>
        <v>16</v>
      </c>
      <c r="N2864" s="0" t="n">
        <f aca="false">VLOOKUP(B2864,'Team Data'!$A$1:$E$659,3,FALSE())</f>
        <v>17</v>
      </c>
      <c r="O2864" s="0" t="n">
        <f aca="false">VLOOKUP(A2864,'Team Data'!$A$1:$E$659,4,FALSE())</f>
        <v>497</v>
      </c>
      <c r="P2864" s="0" t="n">
        <f aca="false">VLOOKUP(A2864,'Team Data'!$A$1:$E$659,5,FALSE())</f>
        <v>580</v>
      </c>
      <c r="Q2864" s="0" t="n">
        <f aca="false">VLOOKUP(B2864,'Team Data'!$A$1:$E$659,4,FALSE())</f>
        <v>525</v>
      </c>
      <c r="R2864" s="0" t="n">
        <f aca="false">VLOOKUP(B2864,'Team Data'!$A$1:$E$659,5,FALSE())</f>
        <v>540</v>
      </c>
      <c r="S2864" s="0" t="n">
        <f aca="false">IF(I2864=1,(MIN(30,(C2864-D2864)))*(M2864/(M2864+N2864))*(Q2864/(Q2864+R2864)),(MAX(-30,(C2864-D2864)))*(N2864/(M2864+N2864))*(R2864/(R2864+Q2864)))</f>
        <v>-2.35083226632522</v>
      </c>
      <c r="T2864" s="0" t="n">
        <f aca="false">IF(J2864=1,(MIN(30,(D2864-C2864)))*(K2864/(K2864+L2864))*(O2864/(O2864+P2864)),(MAX(-30,(D2864-C2864)))*(L2864/(K2864+L2864))*(P2864/(P2864+O2864)))</f>
        <v>2.13593314763231</v>
      </c>
      <c r="U2864" s="7" t="n">
        <v>43106</v>
      </c>
    </row>
    <row r="2865" customFormat="false" ht="15" hidden="false" customHeight="false" outlineLevel="0" collapsed="false">
      <c r="A2865" s="0" t="s">
        <v>47</v>
      </c>
      <c r="B2865" s="0" t="s">
        <v>183</v>
      </c>
      <c r="C2865" s="0" t="n">
        <v>51</v>
      </c>
      <c r="D2865" s="0" t="n">
        <v>78</v>
      </c>
      <c r="E2865" s="0" t="n">
        <v>35</v>
      </c>
      <c r="F2865" s="0" t="n">
        <v>31</v>
      </c>
      <c r="G2865" s="0" t="n">
        <v>14</v>
      </c>
      <c r="H2865" s="0" t="n">
        <v>8</v>
      </c>
      <c r="I2865" s="0" t="n">
        <v>0</v>
      </c>
      <c r="J2865" s="0" t="n">
        <v>1</v>
      </c>
      <c r="K2865" s="0" t="n">
        <f aca="false">VLOOKUP(A2865,'Team Data'!$A$1:$E$659,2,FALSE())</f>
        <v>14</v>
      </c>
      <c r="L2865" s="0" t="n">
        <f aca="false">VLOOKUP(A2865,'Team Data'!$A$1:$E$659,3,FALSE())</f>
        <v>18</v>
      </c>
      <c r="M2865" s="0" t="n">
        <f aca="false">VLOOKUP(B2865,'Team Data'!$A$1:$E$659,2,FALSE())</f>
        <v>18</v>
      </c>
      <c r="N2865" s="0" t="n">
        <f aca="false">VLOOKUP(B2865,'Team Data'!$A$1:$E$659,3,FALSE())</f>
        <v>13</v>
      </c>
      <c r="O2865" s="0" t="n">
        <f aca="false">VLOOKUP(A2865,'Team Data'!$A$1:$E$659,4,FALSE())</f>
        <v>456</v>
      </c>
      <c r="P2865" s="0" t="n">
        <f aca="false">VLOOKUP(A2865,'Team Data'!$A$1:$E$659,5,FALSE())</f>
        <v>570</v>
      </c>
      <c r="Q2865" s="0" t="n">
        <f aca="false">VLOOKUP(B2865,'Team Data'!$A$1:$E$659,4,FALSE())</f>
        <v>392</v>
      </c>
      <c r="R2865" s="0" t="n">
        <f aca="false">VLOOKUP(B2865,'Team Data'!$A$1:$E$659,5,FALSE())</f>
        <v>532</v>
      </c>
      <c r="S2865" s="0" t="n">
        <f aca="false">IF(I2865=1,(MIN(30,(C2865-D2865)))*(M2865/(M2865+N2865))*(Q2865/(Q2865+R2865)),(MAX(-30,(C2865-D2865)))*(N2865/(M2865+N2865))*(R2865/(R2865+Q2865)))</f>
        <v>-6.51906158357771</v>
      </c>
      <c r="T2865" s="0" t="n">
        <f aca="false">IF(J2865=1,(MIN(30,(D2865-C2865)))*(K2865/(K2865+L2865))*(O2865/(O2865+P2865)),(MAX(-30,(D2865-C2865)))*(L2865/(K2865+L2865))*(P2865/(P2865+O2865)))</f>
        <v>5.25</v>
      </c>
      <c r="U2865" s="7" t="n">
        <v>43106</v>
      </c>
    </row>
    <row r="2866" customFormat="false" ht="15" hidden="false" customHeight="false" outlineLevel="0" collapsed="false">
      <c r="A2866" s="0" t="s">
        <v>88</v>
      </c>
      <c r="B2866" s="0" t="s">
        <v>182</v>
      </c>
      <c r="C2866" s="0" t="n">
        <v>68</v>
      </c>
      <c r="D2866" s="0" t="n">
        <v>87</v>
      </c>
      <c r="E2866" s="0" t="n">
        <v>33</v>
      </c>
      <c r="F2866" s="0" t="n">
        <v>35</v>
      </c>
      <c r="G2866" s="0" t="n">
        <v>18</v>
      </c>
      <c r="H2866" s="0" t="n">
        <v>11</v>
      </c>
      <c r="I2866" s="0" t="n">
        <v>0</v>
      </c>
      <c r="J2866" s="0" t="n">
        <v>1</v>
      </c>
      <c r="K2866" s="0" t="n">
        <f aca="false">VLOOKUP(A2866,'Team Data'!$A$1:$E$659,2,FALSE())</f>
        <v>9</v>
      </c>
      <c r="L2866" s="0" t="n">
        <f aca="false">VLOOKUP(A2866,'Team Data'!$A$1:$E$659,3,FALSE())</f>
        <v>25</v>
      </c>
      <c r="M2866" s="0" t="n">
        <f aca="false">VLOOKUP(B2866,'Team Data'!$A$1:$E$659,2,FALSE())</f>
        <v>13</v>
      </c>
      <c r="N2866" s="0" t="n">
        <f aca="false">VLOOKUP(B2866,'Team Data'!$A$1:$E$659,3,FALSE())</f>
        <v>19</v>
      </c>
      <c r="O2866" s="0" t="n">
        <f aca="false">VLOOKUP(A2866,'Team Data'!$A$1:$E$659,4,FALSE())</f>
        <v>507</v>
      </c>
      <c r="P2866" s="0" t="n">
        <f aca="false">VLOOKUP(A2866,'Team Data'!$A$1:$E$659,5,FALSE())</f>
        <v>582</v>
      </c>
      <c r="Q2866" s="0" t="n">
        <f aca="false">VLOOKUP(B2866,'Team Data'!$A$1:$E$659,4,FALSE())</f>
        <v>406</v>
      </c>
      <c r="R2866" s="0" t="n">
        <f aca="false">VLOOKUP(B2866,'Team Data'!$A$1:$E$659,5,FALSE())</f>
        <v>575</v>
      </c>
      <c r="S2866" s="0" t="n">
        <f aca="false">IF(I2866=1,(MIN(30,(C2866-D2866)))*(M2866/(M2866+N2866))*(Q2866/(Q2866+R2866)),(MAX(-30,(C2866-D2866)))*(N2866/(M2866+N2866))*(R2866/(R2866+Q2866)))</f>
        <v>-6.61235346585117</v>
      </c>
      <c r="T2866" s="0" t="n">
        <f aca="false">IF(J2866=1,(MIN(30,(D2866-C2866)))*(K2866/(K2866+L2866))*(O2866/(O2866+P2866)),(MAX(-30,(D2866-C2866)))*(L2866/(K2866+L2866))*(P2866/(P2866+O2866)))</f>
        <v>2.34151677199806</v>
      </c>
      <c r="U2866" s="7" t="n">
        <v>43106</v>
      </c>
    </row>
    <row r="2867" customFormat="false" ht="15" hidden="false" customHeight="false" outlineLevel="0" collapsed="false">
      <c r="A2867" s="0" t="s">
        <v>338</v>
      </c>
      <c r="B2867" s="0" t="s">
        <v>30</v>
      </c>
      <c r="C2867" s="0" t="n">
        <v>71</v>
      </c>
      <c r="D2867" s="0" t="n">
        <v>77</v>
      </c>
      <c r="E2867" s="0" t="n">
        <v>50</v>
      </c>
      <c r="F2867" s="0" t="n">
        <v>39</v>
      </c>
      <c r="G2867" s="0" t="n">
        <v>15</v>
      </c>
      <c r="H2867" s="0" t="n">
        <v>7</v>
      </c>
      <c r="I2867" s="0" t="n">
        <v>0</v>
      </c>
      <c r="J2867" s="0" t="n">
        <v>1</v>
      </c>
      <c r="K2867" s="0" t="n">
        <f aca="false">VLOOKUP(A2867,'Team Data'!$A$1:$E$659,2,FALSE())</f>
        <v>11</v>
      </c>
      <c r="L2867" s="0" t="n">
        <f aca="false">VLOOKUP(A2867,'Team Data'!$A$1:$E$659,3,FALSE())</f>
        <v>20</v>
      </c>
      <c r="M2867" s="0" t="n">
        <f aca="false">VLOOKUP(B2867,'Team Data'!$A$1:$E$659,2,FALSE())</f>
        <v>19</v>
      </c>
      <c r="N2867" s="0" t="n">
        <f aca="false">VLOOKUP(B2867,'Team Data'!$A$1:$E$659,3,FALSE())</f>
        <v>16</v>
      </c>
      <c r="O2867" s="0" t="n">
        <f aca="false">VLOOKUP(A2867,'Team Data'!$A$1:$E$659,4,FALSE())</f>
        <v>617</v>
      </c>
      <c r="P2867" s="0" t="n">
        <f aca="false">VLOOKUP(A2867,'Team Data'!$A$1:$E$659,5,FALSE())</f>
        <v>430</v>
      </c>
      <c r="Q2867" s="0" t="n">
        <f aca="false">VLOOKUP(B2867,'Team Data'!$A$1:$E$659,4,FALSE())</f>
        <v>646</v>
      </c>
      <c r="R2867" s="0" t="n">
        <f aca="false">VLOOKUP(B2867,'Team Data'!$A$1:$E$659,5,FALSE())</f>
        <v>510</v>
      </c>
      <c r="S2867" s="0" t="n">
        <f aca="false">IF(I2867=1,(MIN(30,(C2867-D2867)))*(M2867/(M2867+N2867))*(Q2867/(Q2867+R2867)),(MAX(-30,(C2867-D2867)))*(N2867/(M2867+N2867))*(R2867/(R2867+Q2867)))</f>
        <v>-1.21008403361345</v>
      </c>
      <c r="T2867" s="0" t="n">
        <f aca="false">IF(J2867=1,(MIN(30,(D2867-C2867)))*(K2867/(K2867+L2867))*(O2867/(O2867+P2867)),(MAX(-30,(D2867-C2867)))*(L2867/(K2867+L2867))*(P2867/(P2867+O2867)))</f>
        <v>1.25464460671042</v>
      </c>
      <c r="U2867" s="7" t="n">
        <v>43106</v>
      </c>
    </row>
    <row r="2868" customFormat="false" ht="15" hidden="false" customHeight="false" outlineLevel="0" collapsed="false">
      <c r="A2868" s="0" t="s">
        <v>302</v>
      </c>
      <c r="B2868" s="0" t="s">
        <v>165</v>
      </c>
      <c r="C2868" s="0" t="n">
        <v>67</v>
      </c>
      <c r="D2868" s="0" t="n">
        <v>76</v>
      </c>
      <c r="E2868" s="0" t="n">
        <v>31</v>
      </c>
      <c r="F2868" s="0" t="n">
        <v>33</v>
      </c>
      <c r="G2868" s="0" t="n">
        <v>9</v>
      </c>
      <c r="H2868" s="0" t="n">
        <v>10</v>
      </c>
      <c r="I2868" s="0" t="n">
        <v>0</v>
      </c>
      <c r="J2868" s="0" t="n">
        <v>1</v>
      </c>
      <c r="K2868" s="0" t="n">
        <f aca="false">VLOOKUP(A2868,'Team Data'!$A$1:$E$659,2,FALSE())</f>
        <v>19</v>
      </c>
      <c r="L2868" s="0" t="n">
        <f aca="false">VLOOKUP(A2868,'Team Data'!$A$1:$E$659,3,FALSE())</f>
        <v>12</v>
      </c>
      <c r="M2868" s="0" t="n">
        <f aca="false">VLOOKUP(B2868,'Team Data'!$A$1:$E$659,2,FALSE())</f>
        <v>21</v>
      </c>
      <c r="N2868" s="0" t="n">
        <f aca="false">VLOOKUP(B2868,'Team Data'!$A$1:$E$659,3,FALSE())</f>
        <v>13</v>
      </c>
      <c r="O2868" s="0" t="n">
        <f aca="false">VLOOKUP(A2868,'Team Data'!$A$1:$E$659,4,FALSE())</f>
        <v>534</v>
      </c>
      <c r="P2868" s="0" t="n">
        <f aca="false">VLOOKUP(A2868,'Team Data'!$A$1:$E$659,5,FALSE())</f>
        <v>472</v>
      </c>
      <c r="Q2868" s="0" t="n">
        <f aca="false">VLOOKUP(B2868,'Team Data'!$A$1:$E$659,4,FALSE())</f>
        <v>568</v>
      </c>
      <c r="R2868" s="0" t="n">
        <f aca="false">VLOOKUP(B2868,'Team Data'!$A$1:$E$659,5,FALSE())</f>
        <v>531</v>
      </c>
      <c r="S2868" s="0" t="n">
        <f aca="false">IF(I2868=1,(MIN(30,(C2868-D2868)))*(M2868/(M2868+N2868))*(Q2868/(Q2868+R2868)),(MAX(-30,(C2868-D2868)))*(N2868/(M2868+N2868))*(R2868/(R2868+Q2868)))</f>
        <v>-1.66266124284109</v>
      </c>
      <c r="T2868" s="0" t="n">
        <f aca="false">IF(J2868=1,(MIN(30,(D2868-C2868)))*(K2868/(K2868+L2868))*(O2868/(O2868+P2868)),(MAX(-30,(D2868-C2868)))*(L2868/(K2868+L2868))*(P2868/(P2868+O2868)))</f>
        <v>2.92804463541333</v>
      </c>
      <c r="U2868" s="7" t="n">
        <v>43106</v>
      </c>
    </row>
    <row r="2869" customFormat="false" ht="15" hidden="false" customHeight="false" outlineLevel="0" collapsed="false">
      <c r="A2869" s="0" t="s">
        <v>254</v>
      </c>
      <c r="B2869" s="0" t="s">
        <v>123</v>
      </c>
      <c r="C2869" s="0" t="n">
        <v>85</v>
      </c>
      <c r="D2869" s="0" t="n">
        <v>74</v>
      </c>
      <c r="E2869" s="0" t="n">
        <v>34</v>
      </c>
      <c r="F2869" s="0" t="n">
        <v>25</v>
      </c>
      <c r="G2869" s="0" t="n">
        <v>12</v>
      </c>
      <c r="H2869" s="0" t="n">
        <v>17</v>
      </c>
      <c r="I2869" s="0" t="n">
        <v>1</v>
      </c>
      <c r="J2869" s="0" t="n">
        <v>0</v>
      </c>
      <c r="K2869" s="0" t="n">
        <f aca="false">VLOOKUP(A2869,'Team Data'!$A$1:$E$659,2,FALSE())</f>
        <v>21</v>
      </c>
      <c r="L2869" s="0" t="n">
        <f aca="false">VLOOKUP(A2869,'Team Data'!$A$1:$E$659,3,FALSE())</f>
        <v>15</v>
      </c>
      <c r="M2869" s="0" t="n">
        <f aca="false">VLOOKUP(B2869,'Team Data'!$A$1:$E$659,2,FALSE())</f>
        <v>7</v>
      </c>
      <c r="N2869" s="0" t="n">
        <f aca="false">VLOOKUP(B2869,'Team Data'!$A$1:$E$659,3,FALSE())</f>
        <v>21</v>
      </c>
      <c r="O2869" s="0" t="n">
        <f aca="false">VLOOKUP(A2869,'Team Data'!$A$1:$E$659,4,FALSE())</f>
        <v>540</v>
      </c>
      <c r="P2869" s="0" t="n">
        <f aca="false">VLOOKUP(A2869,'Team Data'!$A$1:$E$659,5,FALSE())</f>
        <v>510</v>
      </c>
      <c r="Q2869" s="0" t="n">
        <f aca="false">VLOOKUP(B2869,'Team Data'!$A$1:$E$659,4,FALSE())</f>
        <v>401</v>
      </c>
      <c r="R2869" s="0" t="n">
        <f aca="false">VLOOKUP(B2869,'Team Data'!$A$1:$E$659,5,FALSE())</f>
        <v>384</v>
      </c>
      <c r="S2869" s="0" t="n">
        <f aca="false">IF(I2869=1,(MIN(30,(C2869-D2869)))*(M2869/(M2869+N2869))*(Q2869/(Q2869+R2869)),(MAX(-30,(C2869-D2869)))*(N2869/(M2869+N2869))*(R2869/(R2869+Q2869)))</f>
        <v>1.40477707006369</v>
      </c>
      <c r="T2869" s="0" t="n">
        <f aca="false">IF(J2869=1,(MIN(30,(D2869-C2869)))*(K2869/(K2869+L2869))*(O2869/(O2869+P2869)),(MAX(-30,(D2869-C2869)))*(L2869/(K2869+L2869))*(P2869/(P2869+O2869)))</f>
        <v>-2.22619047619048</v>
      </c>
      <c r="U2869" s="7" t="n">
        <v>43106</v>
      </c>
    </row>
    <row r="2870" customFormat="false" ht="15" hidden="false" customHeight="false" outlineLevel="0" collapsed="false">
      <c r="A2870" s="0" t="s">
        <v>274</v>
      </c>
      <c r="B2870" s="0" t="s">
        <v>331</v>
      </c>
      <c r="C2870" s="0" t="n">
        <v>72</v>
      </c>
      <c r="D2870" s="0" t="n">
        <v>83</v>
      </c>
      <c r="E2870" s="0" t="n">
        <v>33</v>
      </c>
      <c r="F2870" s="0" t="n">
        <v>39</v>
      </c>
      <c r="G2870" s="0" t="n">
        <v>13</v>
      </c>
      <c r="H2870" s="0" t="n">
        <v>16</v>
      </c>
      <c r="I2870" s="0" t="n">
        <v>0</v>
      </c>
      <c r="J2870" s="0" t="n">
        <v>1</v>
      </c>
      <c r="K2870" s="0" t="n">
        <f aca="false">VLOOKUP(A2870,'Team Data'!$A$1:$E$659,2,FALSE())</f>
        <v>20</v>
      </c>
      <c r="L2870" s="0" t="n">
        <f aca="false">VLOOKUP(A2870,'Team Data'!$A$1:$E$659,3,FALSE())</f>
        <v>13</v>
      </c>
      <c r="M2870" s="0" t="n">
        <f aca="false">VLOOKUP(B2870,'Team Data'!$A$1:$E$659,2,FALSE())</f>
        <v>15</v>
      </c>
      <c r="N2870" s="0" t="n">
        <f aca="false">VLOOKUP(B2870,'Team Data'!$A$1:$E$659,3,FALSE())</f>
        <v>17</v>
      </c>
      <c r="O2870" s="0" t="n">
        <f aca="false">VLOOKUP(A2870,'Team Data'!$A$1:$E$659,4,FALSE())</f>
        <v>571</v>
      </c>
      <c r="P2870" s="0" t="n">
        <f aca="false">VLOOKUP(A2870,'Team Data'!$A$1:$E$659,5,FALSE())</f>
        <v>476</v>
      </c>
      <c r="Q2870" s="0" t="n">
        <f aca="false">VLOOKUP(B2870,'Team Data'!$A$1:$E$659,4,FALSE())</f>
        <v>528</v>
      </c>
      <c r="R2870" s="0" t="n">
        <f aca="false">VLOOKUP(B2870,'Team Data'!$A$1:$E$659,5,FALSE())</f>
        <v>460</v>
      </c>
      <c r="S2870" s="0" t="n">
        <f aca="false">IF(I2870=1,(MIN(30,(C2870-D2870)))*(M2870/(M2870+N2870))*(Q2870/(Q2870+R2870)),(MAX(-30,(C2870-D2870)))*(N2870/(M2870+N2870))*(R2870/(R2870+Q2870)))</f>
        <v>-2.72077429149798</v>
      </c>
      <c r="T2870" s="0" t="n">
        <f aca="false">IF(J2870=1,(MIN(30,(D2870-C2870)))*(K2870/(K2870+L2870))*(O2870/(O2870+P2870)),(MAX(-30,(D2870-C2870)))*(L2870/(K2870+L2870))*(P2870/(P2870+O2870)))</f>
        <v>3.63578478191659</v>
      </c>
      <c r="U2870" s="7" t="n">
        <v>43106</v>
      </c>
    </row>
    <row r="2871" customFormat="false" ht="15" hidden="false" customHeight="false" outlineLevel="0" collapsed="false">
      <c r="A2871" s="0" t="s">
        <v>79</v>
      </c>
      <c r="B2871" s="0" t="s">
        <v>80</v>
      </c>
      <c r="C2871" s="0" t="n">
        <v>54</v>
      </c>
      <c r="D2871" s="0" t="n">
        <v>53</v>
      </c>
      <c r="E2871" s="0" t="n">
        <v>40</v>
      </c>
      <c r="F2871" s="0" t="n">
        <v>36</v>
      </c>
      <c r="G2871" s="0" t="n">
        <v>14</v>
      </c>
      <c r="H2871" s="0" t="n">
        <v>12</v>
      </c>
      <c r="I2871" s="0" t="n">
        <v>1</v>
      </c>
      <c r="J2871" s="0" t="n">
        <v>0</v>
      </c>
      <c r="K2871" s="0" t="n">
        <f aca="false">VLOOKUP(A2871,'Team Data'!$A$1:$E$659,2,FALSE())</f>
        <v>12</v>
      </c>
      <c r="L2871" s="0" t="n">
        <f aca="false">VLOOKUP(A2871,'Team Data'!$A$1:$E$659,3,FALSE())</f>
        <v>19</v>
      </c>
      <c r="M2871" s="0" t="n">
        <f aca="false">VLOOKUP(B2871,'Team Data'!$A$1:$E$659,2,FALSE())</f>
        <v>11</v>
      </c>
      <c r="N2871" s="0" t="n">
        <f aca="false">VLOOKUP(B2871,'Team Data'!$A$1:$E$659,3,FALSE())</f>
        <v>20</v>
      </c>
      <c r="O2871" s="0" t="n">
        <f aca="false">VLOOKUP(A2871,'Team Data'!$A$1:$E$659,4,FALSE())</f>
        <v>475</v>
      </c>
      <c r="P2871" s="0" t="n">
        <f aca="false">VLOOKUP(A2871,'Team Data'!$A$1:$E$659,5,FALSE())</f>
        <v>446</v>
      </c>
      <c r="Q2871" s="0" t="n">
        <f aca="false">VLOOKUP(B2871,'Team Data'!$A$1:$E$659,4,FALSE())</f>
        <v>481</v>
      </c>
      <c r="R2871" s="0" t="n">
        <f aca="false">VLOOKUP(B2871,'Team Data'!$A$1:$E$659,5,FALSE())</f>
        <v>462</v>
      </c>
      <c r="S2871" s="0" t="n">
        <f aca="false">IF(I2871=1,(MIN(30,(C2871-D2871)))*(M2871/(M2871+N2871))*(Q2871/(Q2871+R2871)),(MAX(-30,(C2871-D2871)))*(N2871/(M2871+N2871))*(R2871/(R2871+Q2871)))</f>
        <v>0.180994082030582</v>
      </c>
      <c r="T2871" s="0" t="n">
        <f aca="false">IF(J2871=1,(MIN(30,(D2871-C2871)))*(K2871/(K2871+L2871))*(O2871/(O2871+P2871)),(MAX(-30,(D2871-C2871)))*(L2871/(K2871+L2871))*(P2871/(P2871+O2871)))</f>
        <v>-0.296802213582712</v>
      </c>
      <c r="U2871" s="7" t="n">
        <v>43106</v>
      </c>
    </row>
    <row r="2872" customFormat="false" ht="15" hidden="false" customHeight="false" outlineLevel="0" collapsed="false">
      <c r="A2872" s="0" t="s">
        <v>316</v>
      </c>
      <c r="B2872" s="0" t="s">
        <v>238</v>
      </c>
      <c r="C2872" s="0" t="n">
        <v>70</v>
      </c>
      <c r="D2872" s="0" t="n">
        <v>90</v>
      </c>
      <c r="E2872" s="0" t="n">
        <v>24</v>
      </c>
      <c r="F2872" s="0" t="n">
        <v>33</v>
      </c>
      <c r="G2872" s="0" t="n">
        <v>12</v>
      </c>
      <c r="H2872" s="0" t="n">
        <v>13</v>
      </c>
      <c r="I2872" s="0" t="n">
        <v>0</v>
      </c>
      <c r="J2872" s="0" t="n">
        <v>1</v>
      </c>
      <c r="K2872" s="0" t="n">
        <f aca="false">VLOOKUP(A2872,'Team Data'!$A$1:$E$659,2,FALSE())</f>
        <v>21</v>
      </c>
      <c r="L2872" s="0" t="n">
        <f aca="false">VLOOKUP(A2872,'Team Data'!$A$1:$E$659,3,FALSE())</f>
        <v>13</v>
      </c>
      <c r="M2872" s="0" t="n">
        <f aca="false">VLOOKUP(B2872,'Team Data'!$A$1:$E$659,2,FALSE())</f>
        <v>23</v>
      </c>
      <c r="N2872" s="0" t="n">
        <f aca="false">VLOOKUP(B2872,'Team Data'!$A$1:$E$659,3,FALSE())</f>
        <v>13</v>
      </c>
      <c r="O2872" s="0" t="n">
        <f aca="false">VLOOKUP(A2872,'Team Data'!$A$1:$E$659,4,FALSE())</f>
        <v>560</v>
      </c>
      <c r="P2872" s="0" t="n">
        <f aca="false">VLOOKUP(A2872,'Team Data'!$A$1:$E$659,5,FALSE())</f>
        <v>505</v>
      </c>
      <c r="Q2872" s="0" t="n">
        <f aca="false">VLOOKUP(B2872,'Team Data'!$A$1:$E$659,4,FALSE())</f>
        <v>577</v>
      </c>
      <c r="R2872" s="0" t="n">
        <f aca="false">VLOOKUP(B2872,'Team Data'!$A$1:$E$659,5,FALSE())</f>
        <v>554</v>
      </c>
      <c r="S2872" s="0" t="n">
        <f aca="false">IF(I2872=1,(MIN(30,(C2872-D2872)))*(M2872/(M2872+N2872))*(Q2872/(Q2872+R2872)),(MAX(-30,(C2872-D2872)))*(N2872/(M2872+N2872))*(R2872/(R2872+Q2872)))</f>
        <v>-3.53767560664112</v>
      </c>
      <c r="T2872" s="0" t="n">
        <f aca="false">IF(J2872=1,(MIN(30,(D2872-C2872)))*(K2872/(K2872+L2872))*(O2872/(O2872+P2872)),(MAX(-30,(D2872-C2872)))*(L2872/(K2872+L2872))*(P2872/(P2872+O2872)))</f>
        <v>6.49544324772162</v>
      </c>
      <c r="U2872" s="7" t="n">
        <v>43106</v>
      </c>
    </row>
    <row r="2873" customFormat="false" ht="15" hidden="false" customHeight="false" outlineLevel="0" collapsed="false">
      <c r="A2873" s="0" t="s">
        <v>33</v>
      </c>
      <c r="B2873" s="0" t="s">
        <v>84</v>
      </c>
      <c r="C2873" s="0" t="n">
        <v>44</v>
      </c>
      <c r="D2873" s="0" t="n">
        <v>68</v>
      </c>
      <c r="E2873" s="0" t="n">
        <v>22</v>
      </c>
      <c r="F2873" s="0" t="n">
        <v>35</v>
      </c>
      <c r="G2873" s="0" t="n">
        <v>17</v>
      </c>
      <c r="H2873" s="0" t="n">
        <v>16</v>
      </c>
      <c r="I2873" s="0" t="n">
        <v>0</v>
      </c>
      <c r="J2873" s="0" t="n">
        <v>1</v>
      </c>
      <c r="K2873" s="0" t="n">
        <f aca="false">VLOOKUP(A2873,'Team Data'!$A$1:$E$659,2,FALSE())</f>
        <v>20</v>
      </c>
      <c r="L2873" s="0" t="n">
        <f aca="false">VLOOKUP(A2873,'Team Data'!$A$1:$E$659,3,FALSE())</f>
        <v>13</v>
      </c>
      <c r="M2873" s="0" t="n">
        <f aca="false">VLOOKUP(B2873,'Team Data'!$A$1:$E$659,2,FALSE())</f>
        <v>17</v>
      </c>
      <c r="N2873" s="0" t="n">
        <f aca="false">VLOOKUP(B2873,'Team Data'!$A$1:$E$659,3,FALSE())</f>
        <v>15</v>
      </c>
      <c r="O2873" s="0" t="n">
        <f aca="false">VLOOKUP(A2873,'Team Data'!$A$1:$E$659,4,FALSE())</f>
        <v>562</v>
      </c>
      <c r="P2873" s="0" t="n">
        <f aca="false">VLOOKUP(A2873,'Team Data'!$A$1:$E$659,5,FALSE())</f>
        <v>491</v>
      </c>
      <c r="Q2873" s="0" t="n">
        <f aca="false">VLOOKUP(B2873,'Team Data'!$A$1:$E$659,4,FALSE())</f>
        <v>548</v>
      </c>
      <c r="R2873" s="0" t="n">
        <f aca="false">VLOOKUP(B2873,'Team Data'!$A$1:$E$659,5,FALSE())</f>
        <v>447</v>
      </c>
      <c r="S2873" s="0" t="n">
        <f aca="false">IF(I2873=1,(MIN(30,(C2873-D2873)))*(M2873/(M2873+N2873))*(Q2873/(Q2873+R2873)),(MAX(-30,(C2873-D2873)))*(N2873/(M2873+N2873))*(R2873/(R2873+Q2873)))</f>
        <v>-5.05402010050251</v>
      </c>
      <c r="T2873" s="0" t="n">
        <f aca="false">IF(J2873=1,(MIN(30,(D2873-C2873)))*(K2873/(K2873+L2873))*(O2873/(O2873+P2873)),(MAX(-30,(D2873-C2873)))*(L2873/(K2873+L2873))*(P2873/(P2873+O2873)))</f>
        <v>7.76310109643443</v>
      </c>
      <c r="U2873" s="7" t="n">
        <v>43106</v>
      </c>
    </row>
    <row r="2874" customFormat="false" ht="15" hidden="false" customHeight="false" outlineLevel="0" collapsed="false">
      <c r="A2874" s="0" t="s">
        <v>86</v>
      </c>
      <c r="B2874" s="0" t="s">
        <v>337</v>
      </c>
      <c r="C2874" s="0" t="n">
        <v>65</v>
      </c>
      <c r="D2874" s="0" t="n">
        <v>73</v>
      </c>
      <c r="E2874" s="0" t="n">
        <v>29</v>
      </c>
      <c r="F2874" s="0" t="n">
        <v>39</v>
      </c>
      <c r="G2874" s="0" t="n">
        <v>14</v>
      </c>
      <c r="H2874" s="0" t="n">
        <v>18</v>
      </c>
      <c r="I2874" s="0" t="n">
        <v>0</v>
      </c>
      <c r="J2874" s="0" t="n">
        <v>1</v>
      </c>
      <c r="K2874" s="0" t="n">
        <f aca="false">VLOOKUP(A2874,'Team Data'!$A$1:$E$659,2,FALSE())</f>
        <v>13</v>
      </c>
      <c r="L2874" s="0" t="n">
        <f aca="false">VLOOKUP(A2874,'Team Data'!$A$1:$E$659,3,FALSE())</f>
        <v>18</v>
      </c>
      <c r="M2874" s="0" t="n">
        <f aca="false">VLOOKUP(B2874,'Team Data'!$A$1:$E$659,2,FALSE())</f>
        <v>23</v>
      </c>
      <c r="N2874" s="0" t="n">
        <f aca="false">VLOOKUP(B2874,'Team Data'!$A$1:$E$659,3,FALSE())</f>
        <v>10</v>
      </c>
      <c r="O2874" s="0" t="n">
        <f aca="false">VLOOKUP(A2874,'Team Data'!$A$1:$E$659,4,FALSE())</f>
        <v>457</v>
      </c>
      <c r="P2874" s="0" t="n">
        <f aca="false">VLOOKUP(A2874,'Team Data'!$A$1:$E$659,5,FALSE())</f>
        <v>482</v>
      </c>
      <c r="Q2874" s="0" t="n">
        <f aca="false">VLOOKUP(B2874,'Team Data'!$A$1:$E$659,4,FALSE())</f>
        <v>458</v>
      </c>
      <c r="R2874" s="0" t="n">
        <f aca="false">VLOOKUP(B2874,'Team Data'!$A$1:$E$659,5,FALSE())</f>
        <v>534</v>
      </c>
      <c r="S2874" s="0" t="n">
        <f aca="false">IF(I2874=1,(MIN(30,(C2874-D2874)))*(M2874/(M2874+N2874))*(Q2874/(Q2874+R2874)),(MAX(-30,(C2874-D2874)))*(N2874/(M2874+N2874))*(R2874/(R2874+Q2874)))</f>
        <v>-1.3049853372434</v>
      </c>
      <c r="T2874" s="0" t="n">
        <f aca="false">IF(J2874=1,(MIN(30,(D2874-C2874)))*(K2874/(K2874+L2874))*(O2874/(O2874+P2874)),(MAX(-30,(D2874-C2874)))*(L2874/(K2874+L2874))*(P2874/(P2874+O2874)))</f>
        <v>1.63275962760658</v>
      </c>
      <c r="U2874" s="7" t="n">
        <v>43106</v>
      </c>
    </row>
    <row r="2875" customFormat="false" ht="15" hidden="false" customHeight="false" outlineLevel="0" collapsed="false">
      <c r="A2875" s="0" t="s">
        <v>339</v>
      </c>
      <c r="B2875" s="0" t="s">
        <v>340</v>
      </c>
      <c r="C2875" s="0" t="n">
        <v>70</v>
      </c>
      <c r="D2875" s="0" t="n">
        <v>65</v>
      </c>
      <c r="E2875" s="0" t="n">
        <v>25</v>
      </c>
      <c r="F2875" s="0" t="n">
        <v>40</v>
      </c>
      <c r="G2875" s="0" t="n">
        <v>17</v>
      </c>
      <c r="H2875" s="0" t="n">
        <v>23</v>
      </c>
      <c r="I2875" s="0" t="n">
        <v>1</v>
      </c>
      <c r="J2875" s="0" t="n">
        <v>0</v>
      </c>
      <c r="K2875" s="0" t="n">
        <f aca="false">VLOOKUP(A2875,'Team Data'!$A$1:$E$659,2,FALSE())</f>
        <v>21</v>
      </c>
      <c r="L2875" s="0" t="n">
        <f aca="false">VLOOKUP(A2875,'Team Data'!$A$1:$E$659,3,FALSE())</f>
        <v>11</v>
      </c>
      <c r="M2875" s="0" t="n">
        <f aca="false">VLOOKUP(B2875,'Team Data'!$A$1:$E$659,2,FALSE())</f>
        <v>12</v>
      </c>
      <c r="N2875" s="0" t="n">
        <f aca="false">VLOOKUP(B2875,'Team Data'!$A$1:$E$659,3,FALSE())</f>
        <v>19</v>
      </c>
      <c r="O2875" s="0" t="n">
        <f aca="false">VLOOKUP(A2875,'Team Data'!$A$1:$E$659,4,FALSE())</f>
        <v>616</v>
      </c>
      <c r="P2875" s="0" t="n">
        <f aca="false">VLOOKUP(A2875,'Team Data'!$A$1:$E$659,5,FALSE())</f>
        <v>448</v>
      </c>
      <c r="Q2875" s="0" t="n">
        <f aca="false">VLOOKUP(B2875,'Team Data'!$A$1:$E$659,4,FALSE())</f>
        <v>595</v>
      </c>
      <c r="R2875" s="0" t="n">
        <f aca="false">VLOOKUP(B2875,'Team Data'!$A$1:$E$659,5,FALSE())</f>
        <v>435</v>
      </c>
      <c r="S2875" s="0" t="n">
        <f aca="false">IF(I2875=1,(MIN(30,(C2875-D2875)))*(M2875/(M2875+N2875))*(Q2875/(Q2875+R2875)),(MAX(-30,(C2875-D2875)))*(N2875/(M2875+N2875))*(R2875/(R2875+Q2875)))</f>
        <v>1.11807077983088</v>
      </c>
      <c r="T2875" s="0" t="n">
        <f aca="false">IF(J2875=1,(MIN(30,(D2875-C2875)))*(K2875/(K2875+L2875))*(O2875/(O2875+P2875)),(MAX(-30,(D2875-C2875)))*(L2875/(K2875+L2875))*(P2875/(P2875+O2875)))</f>
        <v>-0.723684210526316</v>
      </c>
      <c r="U2875" s="7" t="n">
        <v>43106</v>
      </c>
    </row>
    <row r="2876" customFormat="false" ht="15" hidden="false" customHeight="false" outlineLevel="0" collapsed="false">
      <c r="A2876" s="0" t="s">
        <v>233</v>
      </c>
      <c r="B2876" s="0" t="s">
        <v>226</v>
      </c>
      <c r="C2876" s="0" t="n">
        <v>70</v>
      </c>
      <c r="D2876" s="0" t="n">
        <v>76</v>
      </c>
      <c r="E2876" s="0" t="n">
        <v>28</v>
      </c>
      <c r="F2876" s="0" t="n">
        <v>32</v>
      </c>
      <c r="G2876" s="0" t="n">
        <v>10</v>
      </c>
      <c r="H2876" s="0" t="n">
        <v>9</v>
      </c>
      <c r="I2876" s="0" t="n">
        <v>0</v>
      </c>
      <c r="J2876" s="0" t="n">
        <v>1</v>
      </c>
      <c r="K2876" s="0" t="n">
        <f aca="false">VLOOKUP(A2876,'Team Data'!$A$1:$E$659,2,FALSE())</f>
        <v>13</v>
      </c>
      <c r="L2876" s="0" t="n">
        <f aca="false">VLOOKUP(A2876,'Team Data'!$A$1:$E$659,3,FALSE())</f>
        <v>16</v>
      </c>
      <c r="M2876" s="0" t="n">
        <f aca="false">VLOOKUP(B2876,'Team Data'!$A$1:$E$659,2,FALSE())</f>
        <v>24</v>
      </c>
      <c r="N2876" s="0" t="n">
        <f aca="false">VLOOKUP(B2876,'Team Data'!$A$1:$E$659,3,FALSE())</f>
        <v>9</v>
      </c>
      <c r="O2876" s="0" t="n">
        <f aca="false">VLOOKUP(A2876,'Team Data'!$A$1:$E$659,4,FALSE())</f>
        <v>429</v>
      </c>
      <c r="P2876" s="0" t="n">
        <f aca="false">VLOOKUP(A2876,'Team Data'!$A$1:$E$659,5,FALSE())</f>
        <v>434</v>
      </c>
      <c r="Q2876" s="0" t="n">
        <f aca="false">VLOOKUP(B2876,'Team Data'!$A$1:$E$659,4,FALSE())</f>
        <v>464</v>
      </c>
      <c r="R2876" s="0" t="n">
        <f aca="false">VLOOKUP(B2876,'Team Data'!$A$1:$E$659,5,FALSE())</f>
        <v>528</v>
      </c>
      <c r="S2876" s="0" t="n">
        <f aca="false">IF(I2876=1,(MIN(30,(C2876-D2876)))*(M2876/(M2876+N2876))*(Q2876/(Q2876+R2876)),(MAX(-30,(C2876-D2876)))*(N2876/(M2876+N2876))*(R2876/(R2876+Q2876)))</f>
        <v>-0.870967741935484</v>
      </c>
      <c r="T2876" s="0" t="n">
        <f aca="false">IF(J2876=1,(MIN(30,(D2876-C2876)))*(K2876/(K2876+L2876))*(O2876/(O2876+P2876)),(MAX(-30,(D2876-C2876)))*(L2876/(K2876+L2876))*(P2876/(P2876+O2876)))</f>
        <v>1.33703600111879</v>
      </c>
      <c r="U2876" s="7" t="n">
        <v>43106</v>
      </c>
    </row>
    <row r="2877" customFormat="false" ht="15" hidden="false" customHeight="false" outlineLevel="0" collapsed="false">
      <c r="A2877" s="0" t="s">
        <v>268</v>
      </c>
      <c r="B2877" s="0" t="s">
        <v>186</v>
      </c>
      <c r="C2877" s="0" t="n">
        <v>87</v>
      </c>
      <c r="D2877" s="0" t="n">
        <v>98</v>
      </c>
      <c r="E2877" s="0" t="n">
        <v>35</v>
      </c>
      <c r="F2877" s="0" t="n">
        <v>32</v>
      </c>
      <c r="G2877" s="0" t="n">
        <v>12</v>
      </c>
      <c r="H2877" s="0" t="n">
        <v>6</v>
      </c>
      <c r="I2877" s="0" t="n">
        <v>0</v>
      </c>
      <c r="J2877" s="0" t="n">
        <v>1</v>
      </c>
      <c r="K2877" s="0" t="n">
        <f aca="false">VLOOKUP(A2877,'Team Data'!$A$1:$E$659,2,FALSE())</f>
        <v>7</v>
      </c>
      <c r="L2877" s="0" t="n">
        <f aca="false">VLOOKUP(A2877,'Team Data'!$A$1:$E$659,3,FALSE())</f>
        <v>25</v>
      </c>
      <c r="M2877" s="0" t="n">
        <f aca="false">VLOOKUP(B2877,'Team Data'!$A$1:$E$659,2,FALSE())</f>
        <v>14</v>
      </c>
      <c r="N2877" s="0" t="n">
        <f aca="false">VLOOKUP(B2877,'Team Data'!$A$1:$E$659,3,FALSE())</f>
        <v>16</v>
      </c>
      <c r="O2877" s="0" t="n">
        <f aca="false">VLOOKUP(A2877,'Team Data'!$A$1:$E$659,4,FALSE())</f>
        <v>471</v>
      </c>
      <c r="P2877" s="0" t="n">
        <f aca="false">VLOOKUP(A2877,'Team Data'!$A$1:$E$659,5,FALSE())</f>
        <v>449</v>
      </c>
      <c r="Q2877" s="0" t="n">
        <f aca="false">VLOOKUP(B2877,'Team Data'!$A$1:$E$659,4,FALSE())</f>
        <v>451</v>
      </c>
      <c r="R2877" s="0" t="n">
        <f aca="false">VLOOKUP(B2877,'Team Data'!$A$1:$E$659,5,FALSE())</f>
        <v>468</v>
      </c>
      <c r="S2877" s="0" t="n">
        <f aca="false">IF(I2877=1,(MIN(30,(C2877-D2877)))*(M2877/(M2877+N2877))*(Q2877/(Q2877+R2877)),(MAX(-30,(C2877-D2877)))*(N2877/(M2877+N2877))*(R2877/(R2877+Q2877)))</f>
        <v>-2.98759521218716</v>
      </c>
      <c r="T2877" s="0" t="n">
        <f aca="false">IF(J2877=1,(MIN(30,(D2877-C2877)))*(K2877/(K2877+L2877))*(O2877/(O2877+P2877)),(MAX(-30,(D2877-C2877)))*(L2877/(K2877+L2877))*(P2877/(P2877+O2877)))</f>
        <v>1.23189538043478</v>
      </c>
      <c r="U2877" s="7" t="n">
        <v>43106</v>
      </c>
    </row>
    <row r="2878" customFormat="false" ht="15" hidden="false" customHeight="false" outlineLevel="0" collapsed="false">
      <c r="A2878" s="0" t="s">
        <v>108</v>
      </c>
      <c r="B2878" s="0" t="s">
        <v>162</v>
      </c>
      <c r="C2878" s="0" t="n">
        <v>83</v>
      </c>
      <c r="D2878" s="0" t="n">
        <v>92</v>
      </c>
      <c r="E2878" s="0" t="n">
        <v>36</v>
      </c>
      <c r="F2878" s="0" t="n">
        <v>42</v>
      </c>
      <c r="G2878" s="0" t="n">
        <v>9</v>
      </c>
      <c r="H2878" s="0" t="n">
        <v>14</v>
      </c>
      <c r="I2878" s="0" t="n">
        <v>0</v>
      </c>
      <c r="J2878" s="0" t="n">
        <v>1</v>
      </c>
      <c r="K2878" s="0" t="n">
        <f aca="false">VLOOKUP(A2878,'Team Data'!$A$1:$E$659,2,FALSE())</f>
        <v>19</v>
      </c>
      <c r="L2878" s="0" t="n">
        <f aca="false">VLOOKUP(A2878,'Team Data'!$A$1:$E$659,3,FALSE())</f>
        <v>16</v>
      </c>
      <c r="M2878" s="0" t="n">
        <f aca="false">VLOOKUP(B2878,'Team Data'!$A$1:$E$659,2,FALSE())</f>
        <v>7</v>
      </c>
      <c r="N2878" s="0" t="n">
        <f aca="false">VLOOKUP(B2878,'Team Data'!$A$1:$E$659,3,FALSE())</f>
        <v>25</v>
      </c>
      <c r="O2878" s="0" t="n">
        <f aca="false">VLOOKUP(A2878,'Team Data'!$A$1:$E$659,4,FALSE())</f>
        <v>472</v>
      </c>
      <c r="P2878" s="0" t="n">
        <f aca="false">VLOOKUP(A2878,'Team Data'!$A$1:$E$659,5,FALSE())</f>
        <v>580</v>
      </c>
      <c r="Q2878" s="0" t="n">
        <f aca="false">VLOOKUP(B2878,'Team Data'!$A$1:$E$659,4,FALSE())</f>
        <v>467</v>
      </c>
      <c r="R2878" s="0" t="n">
        <f aca="false">VLOOKUP(B2878,'Team Data'!$A$1:$E$659,5,FALSE())</f>
        <v>524</v>
      </c>
      <c r="S2878" s="0" t="n">
        <f aca="false">IF(I2878=1,(MIN(30,(C2878-D2878)))*(M2878/(M2878+N2878))*(Q2878/(Q2878+R2878)),(MAX(-30,(C2878-D2878)))*(N2878/(M2878+N2878))*(R2878/(R2878+Q2878)))</f>
        <v>-3.71783551967709</v>
      </c>
      <c r="T2878" s="0" t="n">
        <f aca="false">IF(J2878=1,(MIN(30,(D2878-C2878)))*(K2878/(K2878+L2878))*(O2878/(O2878+P2878)),(MAX(-30,(D2878-C2878)))*(L2878/(K2878+L2878))*(P2878/(P2878+O2878)))</f>
        <v>2.19206952743074</v>
      </c>
      <c r="U2878" s="7" t="n">
        <v>43106</v>
      </c>
    </row>
    <row r="2879" customFormat="false" ht="15" hidden="false" customHeight="false" outlineLevel="0" collapsed="false">
      <c r="A2879" s="0" t="s">
        <v>239</v>
      </c>
      <c r="B2879" s="0" t="s">
        <v>98</v>
      </c>
      <c r="C2879" s="0" t="n">
        <v>81</v>
      </c>
      <c r="D2879" s="0" t="n">
        <v>60</v>
      </c>
      <c r="E2879" s="0" t="n">
        <v>35</v>
      </c>
      <c r="F2879" s="0" t="n">
        <v>31</v>
      </c>
      <c r="G2879" s="0" t="n">
        <v>11</v>
      </c>
      <c r="H2879" s="0" t="n">
        <v>16</v>
      </c>
      <c r="I2879" s="0" t="n">
        <v>1</v>
      </c>
      <c r="J2879" s="0" t="n">
        <v>0</v>
      </c>
      <c r="K2879" s="0" t="n">
        <f aca="false">VLOOKUP(A2879,'Team Data'!$A$1:$E$659,2,FALSE())</f>
        <v>26</v>
      </c>
      <c r="L2879" s="0" t="n">
        <f aca="false">VLOOKUP(A2879,'Team Data'!$A$1:$E$659,3,FALSE())</f>
        <v>8</v>
      </c>
      <c r="M2879" s="0" t="n">
        <f aca="false">VLOOKUP(B2879,'Team Data'!$A$1:$E$659,2,FALSE())</f>
        <v>15</v>
      </c>
      <c r="N2879" s="0" t="n">
        <f aca="false">VLOOKUP(B2879,'Team Data'!$A$1:$E$659,3,FALSE())</f>
        <v>18</v>
      </c>
      <c r="O2879" s="0" t="n">
        <f aca="false">VLOOKUP(A2879,'Team Data'!$A$1:$E$659,4,FALSE())</f>
        <v>627</v>
      </c>
      <c r="P2879" s="0" t="n">
        <f aca="false">VLOOKUP(A2879,'Team Data'!$A$1:$E$659,5,FALSE())</f>
        <v>488</v>
      </c>
      <c r="Q2879" s="0" t="n">
        <f aca="false">VLOOKUP(B2879,'Team Data'!$A$1:$E$659,4,FALSE())</f>
        <v>568</v>
      </c>
      <c r="R2879" s="0" t="n">
        <f aca="false">VLOOKUP(B2879,'Team Data'!$A$1:$E$659,5,FALSE())</f>
        <v>506</v>
      </c>
      <c r="S2879" s="0" t="n">
        <f aca="false">IF(I2879=1,(MIN(30,(C2879-D2879)))*(M2879/(M2879+N2879))*(Q2879/(Q2879+R2879)),(MAX(-30,(C2879-D2879)))*(N2879/(M2879+N2879))*(R2879/(R2879+Q2879)))</f>
        <v>5.04824784154393</v>
      </c>
      <c r="T2879" s="0" t="n">
        <f aca="false">IF(J2879=1,(MIN(30,(D2879-C2879)))*(K2879/(K2879+L2879))*(O2879/(O2879+P2879)),(MAX(-30,(D2879-C2879)))*(L2879/(K2879+L2879))*(P2879/(P2879+O2879)))</f>
        <v>-2.16259562120812</v>
      </c>
      <c r="U2879" s="7" t="n">
        <v>43106</v>
      </c>
    </row>
    <row r="2880" customFormat="false" ht="15" hidden="false" customHeight="false" outlineLevel="0" collapsed="false">
      <c r="A2880" s="0" t="s">
        <v>258</v>
      </c>
      <c r="B2880" s="0" t="s">
        <v>227</v>
      </c>
      <c r="C2880" s="0" t="n">
        <v>80</v>
      </c>
      <c r="D2880" s="0" t="n">
        <v>67</v>
      </c>
      <c r="E2880" s="0" t="n">
        <v>29</v>
      </c>
      <c r="F2880" s="0" t="n">
        <v>33</v>
      </c>
      <c r="G2880" s="0" t="n">
        <v>7</v>
      </c>
      <c r="H2880" s="0" t="n">
        <v>14</v>
      </c>
      <c r="I2880" s="0" t="n">
        <v>1</v>
      </c>
      <c r="J2880" s="0" t="n">
        <v>0</v>
      </c>
      <c r="K2880" s="0" t="n">
        <f aca="false">VLOOKUP(A2880,'Team Data'!$A$1:$E$659,2,FALSE())</f>
        <v>22</v>
      </c>
      <c r="L2880" s="0" t="n">
        <f aca="false">VLOOKUP(A2880,'Team Data'!$A$1:$E$659,3,FALSE())</f>
        <v>17</v>
      </c>
      <c r="M2880" s="0" t="n">
        <f aca="false">VLOOKUP(B2880,'Team Data'!$A$1:$E$659,2,FALSE())</f>
        <v>6</v>
      </c>
      <c r="N2880" s="0" t="n">
        <f aca="false">VLOOKUP(B2880,'Team Data'!$A$1:$E$659,3,FALSE())</f>
        <v>26</v>
      </c>
      <c r="O2880" s="0" t="n">
        <f aca="false">VLOOKUP(A2880,'Team Data'!$A$1:$E$659,4,FALSE())</f>
        <v>712</v>
      </c>
      <c r="P2880" s="0" t="n">
        <f aca="false">VLOOKUP(A2880,'Team Data'!$A$1:$E$659,5,FALSE())</f>
        <v>575</v>
      </c>
      <c r="Q2880" s="0" t="n">
        <f aca="false">VLOOKUP(B2880,'Team Data'!$A$1:$E$659,4,FALSE())</f>
        <v>578</v>
      </c>
      <c r="R2880" s="0" t="n">
        <f aca="false">VLOOKUP(B2880,'Team Data'!$A$1:$E$659,5,FALSE())</f>
        <v>464</v>
      </c>
      <c r="S2880" s="0" t="n">
        <f aca="false">IF(I2880=1,(MIN(30,(C2880-D2880)))*(M2880/(M2880+N2880))*(Q2880/(Q2880+R2880)),(MAX(-30,(C2880-D2880)))*(N2880/(M2880+N2880))*(R2880/(R2880+Q2880)))</f>
        <v>1.35208733205374</v>
      </c>
      <c r="T2880" s="0" t="n">
        <f aca="false">IF(J2880=1,(MIN(30,(D2880-C2880)))*(K2880/(K2880+L2880))*(O2880/(O2880+P2880)),(MAX(-30,(D2880-C2880)))*(L2880/(K2880+L2880))*(P2880/(P2880+O2880)))</f>
        <v>-2.53172753172753</v>
      </c>
      <c r="U2880" s="7" t="n">
        <v>43106</v>
      </c>
    </row>
    <row r="2881" customFormat="false" ht="15" hidden="false" customHeight="false" outlineLevel="0" collapsed="false">
      <c r="A2881" s="0" t="s">
        <v>135</v>
      </c>
      <c r="B2881" s="0" t="s">
        <v>296</v>
      </c>
      <c r="C2881" s="0" t="n">
        <v>58</v>
      </c>
      <c r="D2881" s="0" t="n">
        <v>74</v>
      </c>
      <c r="E2881" s="0" t="n">
        <v>19</v>
      </c>
      <c r="F2881" s="0" t="n">
        <v>29</v>
      </c>
      <c r="G2881" s="0" t="n">
        <v>16</v>
      </c>
      <c r="H2881" s="0" t="n">
        <v>15</v>
      </c>
      <c r="I2881" s="0" t="n">
        <v>0</v>
      </c>
      <c r="J2881" s="0" t="n">
        <v>1</v>
      </c>
      <c r="K2881" s="0" t="n">
        <f aca="false">VLOOKUP(A2881,'Team Data'!$A$1:$E$659,2,FALSE())</f>
        <v>25</v>
      </c>
      <c r="L2881" s="0" t="n">
        <f aca="false">VLOOKUP(A2881,'Team Data'!$A$1:$E$659,3,FALSE())</f>
        <v>12</v>
      </c>
      <c r="M2881" s="0" t="n">
        <f aca="false">VLOOKUP(B2881,'Team Data'!$A$1:$E$659,2,FALSE())</f>
        <v>26</v>
      </c>
      <c r="N2881" s="0" t="n">
        <f aca="false">VLOOKUP(B2881,'Team Data'!$A$1:$E$659,3,FALSE())</f>
        <v>10</v>
      </c>
      <c r="O2881" s="0" t="n">
        <f aca="false">VLOOKUP(A2881,'Team Data'!$A$1:$E$659,4,FALSE())</f>
        <v>699</v>
      </c>
      <c r="P2881" s="0" t="n">
        <f aca="false">VLOOKUP(A2881,'Team Data'!$A$1:$E$659,5,FALSE())</f>
        <v>540</v>
      </c>
      <c r="Q2881" s="0" t="n">
        <f aca="false">VLOOKUP(B2881,'Team Data'!$A$1:$E$659,4,FALSE())</f>
        <v>726</v>
      </c>
      <c r="R2881" s="0" t="n">
        <f aca="false">VLOOKUP(B2881,'Team Data'!$A$1:$E$659,5,FALSE())</f>
        <v>495</v>
      </c>
      <c r="S2881" s="0" t="n">
        <f aca="false">IF(I2881=1,(MIN(30,(C2881-D2881)))*(M2881/(M2881+N2881))*(Q2881/(Q2881+R2881)),(MAX(-30,(C2881-D2881)))*(N2881/(M2881+N2881))*(R2881/(R2881+Q2881)))</f>
        <v>-1.8018018018018</v>
      </c>
      <c r="T2881" s="0" t="n">
        <f aca="false">IF(J2881=1,(MIN(30,(D2881-C2881)))*(K2881/(K2881+L2881))*(O2881/(O2881+P2881)),(MAX(-30,(D2881-C2881)))*(L2881/(K2881+L2881))*(P2881/(P2881+O2881)))</f>
        <v>6.09907728551796</v>
      </c>
      <c r="U2881" s="7" t="n">
        <v>43106</v>
      </c>
    </row>
    <row r="2882" customFormat="false" ht="15" hidden="false" customHeight="false" outlineLevel="0" collapsed="false">
      <c r="A2882" s="0" t="s">
        <v>246</v>
      </c>
      <c r="B2882" s="0" t="s">
        <v>181</v>
      </c>
      <c r="C2882" s="0" t="n">
        <v>70</v>
      </c>
      <c r="D2882" s="0" t="n">
        <v>65</v>
      </c>
      <c r="E2882" s="0" t="n">
        <v>33</v>
      </c>
      <c r="F2882" s="0" t="n">
        <v>40</v>
      </c>
      <c r="G2882" s="0" t="n">
        <v>10</v>
      </c>
      <c r="H2882" s="0" t="n">
        <v>14</v>
      </c>
      <c r="I2882" s="0" t="n">
        <v>1</v>
      </c>
      <c r="J2882" s="0" t="n">
        <v>0</v>
      </c>
      <c r="K2882" s="0" t="n">
        <f aca="false">VLOOKUP(A2882,'Team Data'!$A$1:$E$659,2,FALSE())</f>
        <v>9</v>
      </c>
      <c r="L2882" s="0" t="n">
        <f aca="false">VLOOKUP(A2882,'Team Data'!$A$1:$E$659,3,FALSE())</f>
        <v>21</v>
      </c>
      <c r="M2882" s="0" t="n">
        <f aca="false">VLOOKUP(B2882,'Team Data'!$A$1:$E$659,2,FALSE())</f>
        <v>8</v>
      </c>
      <c r="N2882" s="0" t="n">
        <f aca="false">VLOOKUP(B2882,'Team Data'!$A$1:$E$659,3,FALSE())</f>
        <v>21</v>
      </c>
      <c r="O2882" s="0" t="n">
        <f aca="false">VLOOKUP(A2882,'Team Data'!$A$1:$E$659,4,FALSE())</f>
        <v>497</v>
      </c>
      <c r="P2882" s="0" t="n">
        <f aca="false">VLOOKUP(A2882,'Team Data'!$A$1:$E$659,5,FALSE())</f>
        <v>467</v>
      </c>
      <c r="Q2882" s="0" t="n">
        <f aca="false">VLOOKUP(B2882,'Team Data'!$A$1:$E$659,4,FALSE())</f>
        <v>484</v>
      </c>
      <c r="R2882" s="0" t="n">
        <f aca="false">VLOOKUP(B2882,'Team Data'!$A$1:$E$659,5,FALSE())</f>
        <v>397</v>
      </c>
      <c r="S2882" s="0" t="n">
        <f aca="false">IF(I2882=1,(MIN(30,(C2882-D2882)))*(M2882/(M2882+N2882))*(Q2882/(Q2882+R2882)),(MAX(-30,(C2882-D2882)))*(N2882/(M2882+N2882))*(R2882/(R2882+Q2882)))</f>
        <v>0.757759599201534</v>
      </c>
      <c r="T2882" s="0" t="n">
        <f aca="false">IF(J2882=1,(MIN(30,(D2882-C2882)))*(K2882/(K2882+L2882))*(O2882/(O2882+P2882)),(MAX(-30,(D2882-C2882)))*(L2882/(K2882+L2882))*(P2882/(P2882+O2882)))</f>
        <v>-1.69553941908714</v>
      </c>
      <c r="U2882" s="7" t="n">
        <v>43106</v>
      </c>
    </row>
    <row r="2883" customFormat="false" ht="15" hidden="false" customHeight="false" outlineLevel="0" collapsed="false">
      <c r="A2883" s="0" t="s">
        <v>174</v>
      </c>
      <c r="B2883" s="0" t="s">
        <v>219</v>
      </c>
      <c r="C2883" s="0" t="n">
        <v>58</v>
      </c>
      <c r="D2883" s="0" t="n">
        <v>64</v>
      </c>
      <c r="E2883" s="0" t="n">
        <v>45</v>
      </c>
      <c r="F2883" s="0" t="n">
        <v>41</v>
      </c>
      <c r="G2883" s="0" t="n">
        <v>14</v>
      </c>
      <c r="H2883" s="0" t="n">
        <v>7</v>
      </c>
      <c r="I2883" s="0" t="n">
        <v>0</v>
      </c>
      <c r="J2883" s="0" t="n">
        <v>1</v>
      </c>
      <c r="K2883" s="0" t="n">
        <f aca="false">VLOOKUP(A2883,'Team Data'!$A$1:$E$659,2,FALSE())</f>
        <v>25</v>
      </c>
      <c r="L2883" s="0" t="n">
        <f aca="false">VLOOKUP(A2883,'Team Data'!$A$1:$E$659,3,FALSE())</f>
        <v>12</v>
      </c>
      <c r="M2883" s="0" t="n">
        <f aca="false">VLOOKUP(B2883,'Team Data'!$A$1:$E$659,2,FALSE())</f>
        <v>12</v>
      </c>
      <c r="N2883" s="0" t="n">
        <f aca="false">VLOOKUP(B2883,'Team Data'!$A$1:$E$659,3,FALSE())</f>
        <v>20</v>
      </c>
      <c r="O2883" s="0" t="n">
        <f aca="false">VLOOKUP(A2883,'Team Data'!$A$1:$E$659,4,FALSE())</f>
        <v>653</v>
      </c>
      <c r="P2883" s="0" t="n">
        <f aca="false">VLOOKUP(A2883,'Team Data'!$A$1:$E$659,5,FALSE())</f>
        <v>548</v>
      </c>
      <c r="Q2883" s="0" t="n">
        <f aca="false">VLOOKUP(B2883,'Team Data'!$A$1:$E$659,4,FALSE())</f>
        <v>657</v>
      </c>
      <c r="R2883" s="0" t="n">
        <f aca="false">VLOOKUP(B2883,'Team Data'!$A$1:$E$659,5,FALSE())</f>
        <v>413</v>
      </c>
      <c r="S2883" s="0" t="n">
        <f aca="false">IF(I2883=1,(MIN(30,(C2883-D2883)))*(M2883/(M2883+N2883))*(Q2883/(Q2883+R2883)),(MAX(-30,(C2883-D2883)))*(N2883/(M2883+N2883))*(R2883/(R2883+Q2883)))</f>
        <v>-1.44742990654206</v>
      </c>
      <c r="T2883" s="0" t="n">
        <f aca="false">IF(J2883=1,(MIN(30,(D2883-C2883)))*(K2883/(K2883+L2883))*(O2883/(O2883+P2883)),(MAX(-30,(D2883-C2883)))*(L2883/(K2883+L2883))*(P2883/(P2883+O2883)))</f>
        <v>2.20424421090533</v>
      </c>
      <c r="U2883" s="7" t="n">
        <v>43106</v>
      </c>
    </row>
    <row r="2884" customFormat="false" ht="15" hidden="false" customHeight="false" outlineLevel="0" collapsed="false">
      <c r="A2884" s="0" t="s">
        <v>166</v>
      </c>
      <c r="B2884" s="0" t="s">
        <v>95</v>
      </c>
      <c r="C2884" s="0" t="n">
        <v>71</v>
      </c>
      <c r="D2884" s="0" t="n">
        <v>74</v>
      </c>
      <c r="E2884" s="0" t="n">
        <v>37</v>
      </c>
      <c r="F2884" s="0" t="n">
        <v>24</v>
      </c>
      <c r="G2884" s="0" t="n">
        <v>16</v>
      </c>
      <c r="H2884" s="0" t="n">
        <v>8</v>
      </c>
      <c r="I2884" s="0" t="n">
        <v>0</v>
      </c>
      <c r="J2884" s="0" t="n">
        <v>1</v>
      </c>
      <c r="K2884" s="0" t="n">
        <f aca="false">VLOOKUP(A2884,'Team Data'!$A$1:$E$659,2,FALSE())</f>
        <v>19</v>
      </c>
      <c r="L2884" s="0" t="n">
        <f aca="false">VLOOKUP(A2884,'Team Data'!$A$1:$E$659,3,FALSE())</f>
        <v>15</v>
      </c>
      <c r="M2884" s="0" t="n">
        <f aca="false">VLOOKUP(B2884,'Team Data'!$A$1:$E$659,2,FALSE())</f>
        <v>23</v>
      </c>
      <c r="N2884" s="0" t="n">
        <f aca="false">VLOOKUP(B2884,'Team Data'!$A$1:$E$659,3,FALSE())</f>
        <v>9</v>
      </c>
      <c r="O2884" s="0" t="n">
        <f aca="false">VLOOKUP(A2884,'Team Data'!$A$1:$E$659,4,FALSE())</f>
        <v>543</v>
      </c>
      <c r="P2884" s="0" t="n">
        <f aca="false">VLOOKUP(A2884,'Team Data'!$A$1:$E$659,5,FALSE())</f>
        <v>527</v>
      </c>
      <c r="Q2884" s="0" t="n">
        <f aca="false">VLOOKUP(B2884,'Team Data'!$A$1:$E$659,4,FALSE())</f>
        <v>502</v>
      </c>
      <c r="R2884" s="0" t="n">
        <f aca="false">VLOOKUP(B2884,'Team Data'!$A$1:$E$659,5,FALSE())</f>
        <v>485</v>
      </c>
      <c r="S2884" s="0" t="n">
        <f aca="false">IF(I2884=1,(MIN(30,(C2884-D2884)))*(M2884/(M2884+N2884))*(Q2884/(Q2884+R2884)),(MAX(-30,(C2884-D2884)))*(N2884/(M2884+N2884))*(R2884/(R2884+Q2884)))</f>
        <v>-0.414608662613982</v>
      </c>
      <c r="T2884" s="0" t="n">
        <f aca="false">IF(J2884=1,(MIN(30,(D2884-C2884)))*(K2884/(K2884+L2884))*(O2884/(O2884+P2884)),(MAX(-30,(D2884-C2884)))*(L2884/(K2884+L2884))*(P2884/(P2884+O2884)))</f>
        <v>0.850769653655855</v>
      </c>
      <c r="U2884" s="7" t="n">
        <v>43106</v>
      </c>
    </row>
    <row r="2885" customFormat="false" ht="15" hidden="false" customHeight="false" outlineLevel="0" collapsed="false">
      <c r="A2885" s="0" t="s">
        <v>282</v>
      </c>
      <c r="B2885" s="0" t="s">
        <v>211</v>
      </c>
      <c r="C2885" s="0" t="n">
        <v>64</v>
      </c>
      <c r="D2885" s="0" t="n">
        <v>56</v>
      </c>
      <c r="E2885" s="0" t="n">
        <v>44</v>
      </c>
      <c r="F2885" s="0" t="n">
        <v>29</v>
      </c>
      <c r="G2885" s="0" t="n">
        <v>17</v>
      </c>
      <c r="H2885" s="0" t="n">
        <v>15</v>
      </c>
      <c r="I2885" s="0" t="n">
        <v>1</v>
      </c>
      <c r="J2885" s="0" t="n">
        <v>0</v>
      </c>
      <c r="K2885" s="0" t="n">
        <f aca="false">VLOOKUP(A2885,'Team Data'!$A$1:$E$659,2,FALSE())</f>
        <v>28</v>
      </c>
      <c r="L2885" s="0" t="n">
        <f aca="false">VLOOKUP(A2885,'Team Data'!$A$1:$E$659,3,FALSE())</f>
        <v>7</v>
      </c>
      <c r="M2885" s="0" t="n">
        <f aca="false">VLOOKUP(B2885,'Team Data'!$A$1:$E$659,2,FALSE())</f>
        <v>4</v>
      </c>
      <c r="N2885" s="0" t="n">
        <f aca="false">VLOOKUP(B2885,'Team Data'!$A$1:$E$659,3,FALSE())</f>
        <v>25</v>
      </c>
      <c r="O2885" s="0" t="n">
        <f aca="false">VLOOKUP(A2885,'Team Data'!$A$1:$E$659,4,FALSE())</f>
        <v>478</v>
      </c>
      <c r="P2885" s="0" t="n">
        <f aca="false">VLOOKUP(A2885,'Team Data'!$A$1:$E$659,5,FALSE())</f>
        <v>538</v>
      </c>
      <c r="Q2885" s="0" t="n">
        <f aca="false">VLOOKUP(B2885,'Team Data'!$A$1:$E$659,4,FALSE())</f>
        <v>425</v>
      </c>
      <c r="R2885" s="0" t="n">
        <f aca="false">VLOOKUP(B2885,'Team Data'!$A$1:$E$659,5,FALSE())</f>
        <v>394</v>
      </c>
      <c r="S2885" s="0" t="n">
        <f aca="false">IF(I2885=1,(MIN(30,(C2885-D2885)))*(M2885/(M2885+N2885))*(Q2885/(Q2885+R2885)),(MAX(-30,(C2885-D2885)))*(N2885/(M2885+N2885))*(R2885/(R2885+Q2885)))</f>
        <v>0.572607469159193</v>
      </c>
      <c r="T2885" s="0" t="n">
        <f aca="false">IF(J2885=1,(MIN(30,(D2885-C2885)))*(K2885/(K2885+L2885))*(O2885/(O2885+P2885)),(MAX(-30,(D2885-C2885)))*(L2885/(K2885+L2885))*(P2885/(P2885+O2885)))</f>
        <v>-0.847244094488189</v>
      </c>
      <c r="U2885" s="7" t="n">
        <v>43106</v>
      </c>
    </row>
    <row r="2886" customFormat="false" ht="15" hidden="false" customHeight="false" outlineLevel="0" collapsed="false">
      <c r="A2886" s="0" t="s">
        <v>145</v>
      </c>
      <c r="B2886" s="0" t="s">
        <v>136</v>
      </c>
      <c r="C2886" s="0" t="n">
        <v>86</v>
      </c>
      <c r="D2886" s="0" t="n">
        <v>71</v>
      </c>
      <c r="E2886" s="0" t="n">
        <v>39</v>
      </c>
      <c r="F2886" s="0" t="n">
        <v>28</v>
      </c>
      <c r="G2886" s="0" t="n">
        <v>16</v>
      </c>
      <c r="H2886" s="0" t="n">
        <v>12</v>
      </c>
      <c r="I2886" s="0" t="n">
        <v>1</v>
      </c>
      <c r="J2886" s="0" t="n">
        <v>0</v>
      </c>
      <c r="K2886" s="0" t="n">
        <f aca="false">VLOOKUP(A2886,'Team Data'!$A$1:$E$659,2,FALSE())</f>
        <v>23</v>
      </c>
      <c r="L2886" s="0" t="n">
        <f aca="false">VLOOKUP(A2886,'Team Data'!$A$1:$E$659,3,FALSE())</f>
        <v>10</v>
      </c>
      <c r="M2886" s="0" t="n">
        <f aca="false">VLOOKUP(B2886,'Team Data'!$A$1:$E$659,2,FALSE())</f>
        <v>10</v>
      </c>
      <c r="N2886" s="0" t="n">
        <f aca="false">VLOOKUP(B2886,'Team Data'!$A$1:$E$659,3,FALSE())</f>
        <v>20</v>
      </c>
      <c r="O2886" s="0" t="n">
        <f aca="false">VLOOKUP(A2886,'Team Data'!$A$1:$E$659,4,FALSE())</f>
        <v>503</v>
      </c>
      <c r="P2886" s="0" t="n">
        <f aca="false">VLOOKUP(A2886,'Team Data'!$A$1:$E$659,5,FALSE())</f>
        <v>487</v>
      </c>
      <c r="Q2886" s="0" t="n">
        <f aca="false">VLOOKUP(B2886,'Team Data'!$A$1:$E$659,4,FALSE())</f>
        <v>479</v>
      </c>
      <c r="R2886" s="0" t="n">
        <f aca="false">VLOOKUP(B2886,'Team Data'!$A$1:$E$659,5,FALSE())</f>
        <v>443</v>
      </c>
      <c r="S2886" s="0" t="n">
        <f aca="false">IF(I2886=1,(MIN(30,(C2886-D2886)))*(M2886/(M2886+N2886))*(Q2886/(Q2886+R2886)),(MAX(-30,(C2886-D2886)))*(N2886/(M2886+N2886))*(R2886/(R2886+Q2886)))</f>
        <v>2.59761388286334</v>
      </c>
      <c r="T2886" s="0" t="n">
        <f aca="false">IF(J2886=1,(MIN(30,(D2886-C2886)))*(K2886/(K2886+L2886))*(O2886/(O2886+P2886)),(MAX(-30,(D2886-C2886)))*(L2886/(K2886+L2886))*(P2886/(P2886+O2886)))</f>
        <v>-2.23599632690542</v>
      </c>
      <c r="U2886" s="7" t="n">
        <v>43106</v>
      </c>
    </row>
    <row r="2887" customFormat="false" ht="15" hidden="false" customHeight="false" outlineLevel="0" collapsed="false">
      <c r="A2887" s="0" t="s">
        <v>193</v>
      </c>
      <c r="B2887" s="0" t="s">
        <v>164</v>
      </c>
      <c r="C2887" s="0" t="n">
        <v>82</v>
      </c>
      <c r="D2887" s="0" t="n">
        <v>75</v>
      </c>
      <c r="E2887" s="0" t="n">
        <v>45</v>
      </c>
      <c r="F2887" s="0" t="n">
        <v>35</v>
      </c>
      <c r="G2887" s="0" t="n">
        <v>12</v>
      </c>
      <c r="H2887" s="0" t="n">
        <v>13</v>
      </c>
      <c r="I2887" s="0" t="n">
        <v>1</v>
      </c>
      <c r="J2887" s="0" t="n">
        <v>0</v>
      </c>
      <c r="K2887" s="0" t="n">
        <f aca="false">VLOOKUP(A2887,'Team Data'!$A$1:$E$659,2,FALSE())</f>
        <v>16</v>
      </c>
      <c r="L2887" s="0" t="n">
        <f aca="false">VLOOKUP(A2887,'Team Data'!$A$1:$E$659,3,FALSE())</f>
        <v>17</v>
      </c>
      <c r="M2887" s="0" t="n">
        <f aca="false">VLOOKUP(B2887,'Team Data'!$A$1:$E$659,2,FALSE())</f>
        <v>11</v>
      </c>
      <c r="N2887" s="0" t="n">
        <f aca="false">VLOOKUP(B2887,'Team Data'!$A$1:$E$659,3,FALSE())</f>
        <v>17</v>
      </c>
      <c r="O2887" s="0" t="n">
        <f aca="false">VLOOKUP(A2887,'Team Data'!$A$1:$E$659,4,FALSE())</f>
        <v>486</v>
      </c>
      <c r="P2887" s="0" t="n">
        <f aca="false">VLOOKUP(A2887,'Team Data'!$A$1:$E$659,5,FALSE())</f>
        <v>480</v>
      </c>
      <c r="Q2887" s="0" t="n">
        <f aca="false">VLOOKUP(B2887,'Team Data'!$A$1:$E$659,4,FALSE())</f>
        <v>411</v>
      </c>
      <c r="R2887" s="0" t="n">
        <f aca="false">VLOOKUP(B2887,'Team Data'!$A$1:$E$659,5,FALSE())</f>
        <v>413</v>
      </c>
      <c r="S2887" s="0" t="n">
        <f aca="false">IF(I2887=1,(MIN(30,(C2887-D2887)))*(M2887/(M2887+N2887))*(Q2887/(Q2887+R2887)),(MAX(-30,(C2887-D2887)))*(N2887/(M2887+N2887))*(R2887/(R2887+Q2887)))</f>
        <v>1.37166262135922</v>
      </c>
      <c r="T2887" s="0" t="n">
        <f aca="false">IF(J2887=1,(MIN(30,(D2887-C2887)))*(K2887/(K2887+L2887))*(O2887/(O2887+P2887)),(MAX(-30,(D2887-C2887)))*(L2887/(K2887+L2887))*(P2887/(P2887+O2887)))</f>
        <v>-1.79183135704875</v>
      </c>
      <c r="U2887" s="7" t="n">
        <v>43106</v>
      </c>
    </row>
    <row r="2888" customFormat="false" ht="15" hidden="false" customHeight="false" outlineLevel="0" collapsed="false">
      <c r="A2888" s="0" t="s">
        <v>146</v>
      </c>
      <c r="B2888" s="0" t="s">
        <v>101</v>
      </c>
      <c r="C2888" s="0" t="n">
        <v>69</v>
      </c>
      <c r="D2888" s="0" t="n">
        <v>72</v>
      </c>
      <c r="E2888" s="0" t="n">
        <v>33</v>
      </c>
      <c r="F2888" s="0" t="n">
        <v>36</v>
      </c>
      <c r="G2888" s="0" t="n">
        <v>8</v>
      </c>
      <c r="H2888" s="0" t="n">
        <v>7</v>
      </c>
      <c r="I2888" s="0" t="n">
        <v>0</v>
      </c>
      <c r="J2888" s="0" t="n">
        <v>1</v>
      </c>
      <c r="K2888" s="0" t="n">
        <f aca="false">VLOOKUP(A2888,'Team Data'!$A$1:$E$659,2,FALSE())</f>
        <v>7</v>
      </c>
      <c r="L2888" s="0" t="n">
        <f aca="false">VLOOKUP(A2888,'Team Data'!$A$1:$E$659,3,FALSE())</f>
        <v>25</v>
      </c>
      <c r="M2888" s="0" t="n">
        <f aca="false">VLOOKUP(B2888,'Team Data'!$A$1:$E$659,2,FALSE())</f>
        <v>21</v>
      </c>
      <c r="N2888" s="0" t="n">
        <f aca="false">VLOOKUP(B2888,'Team Data'!$A$1:$E$659,3,FALSE())</f>
        <v>12</v>
      </c>
      <c r="O2888" s="0" t="n">
        <f aca="false">VLOOKUP(A2888,'Team Data'!$A$1:$E$659,4,FALSE())</f>
        <v>544</v>
      </c>
      <c r="P2888" s="0" t="n">
        <f aca="false">VLOOKUP(A2888,'Team Data'!$A$1:$E$659,5,FALSE())</f>
        <v>461</v>
      </c>
      <c r="Q2888" s="0" t="n">
        <f aca="false">VLOOKUP(B2888,'Team Data'!$A$1:$E$659,4,FALSE())</f>
        <v>495</v>
      </c>
      <c r="R2888" s="0" t="n">
        <f aca="false">VLOOKUP(B2888,'Team Data'!$A$1:$E$659,5,FALSE())</f>
        <v>516</v>
      </c>
      <c r="S2888" s="0" t="n">
        <f aca="false">IF(I2888=1,(MIN(30,(C2888-D2888)))*(M2888/(M2888+N2888))*(Q2888/(Q2888+R2888)),(MAX(-30,(C2888-D2888)))*(N2888/(M2888+N2888))*(R2888/(R2888+Q2888)))</f>
        <v>-0.556784461828972</v>
      </c>
      <c r="T2888" s="0" t="n">
        <f aca="false">IF(J2888=1,(MIN(30,(D2888-C2888)))*(K2888/(K2888+L2888))*(O2888/(O2888+P2888)),(MAX(-30,(D2888-C2888)))*(L2888/(K2888+L2888))*(P2888/(P2888+O2888)))</f>
        <v>0.355223880597015</v>
      </c>
      <c r="U2888" s="7" t="n">
        <v>43106</v>
      </c>
    </row>
    <row r="2889" customFormat="false" ht="15" hidden="false" customHeight="false" outlineLevel="0" collapsed="false">
      <c r="A2889" s="0" t="s">
        <v>290</v>
      </c>
      <c r="B2889" s="0" t="s">
        <v>289</v>
      </c>
      <c r="C2889" s="0" t="n">
        <v>87</v>
      </c>
      <c r="D2889" s="0" t="n">
        <v>81</v>
      </c>
      <c r="E2889" s="0" t="n">
        <v>36</v>
      </c>
      <c r="F2889" s="0" t="n">
        <v>37</v>
      </c>
      <c r="G2889" s="0" t="n">
        <v>15</v>
      </c>
      <c r="H2889" s="0" t="n">
        <v>16</v>
      </c>
      <c r="I2889" s="0" t="n">
        <v>1</v>
      </c>
      <c r="J2889" s="0" t="n">
        <v>0</v>
      </c>
      <c r="K2889" s="0" t="n">
        <f aca="false">VLOOKUP(A2889,'Team Data'!$A$1:$E$659,2,FALSE())</f>
        <v>19</v>
      </c>
      <c r="L2889" s="0" t="n">
        <f aca="false">VLOOKUP(A2889,'Team Data'!$A$1:$E$659,3,FALSE())</f>
        <v>14</v>
      </c>
      <c r="M2889" s="0" t="n">
        <f aca="false">VLOOKUP(B2889,'Team Data'!$A$1:$E$659,2,FALSE())</f>
        <v>15</v>
      </c>
      <c r="N2889" s="0" t="n">
        <f aca="false">VLOOKUP(B2889,'Team Data'!$A$1:$E$659,3,FALSE())</f>
        <v>15</v>
      </c>
      <c r="O2889" s="0" t="n">
        <f aca="false">VLOOKUP(A2889,'Team Data'!$A$1:$E$659,4,FALSE())</f>
        <v>502</v>
      </c>
      <c r="P2889" s="0" t="n">
        <f aca="false">VLOOKUP(A2889,'Team Data'!$A$1:$E$659,5,FALSE())</f>
        <v>497</v>
      </c>
      <c r="Q2889" s="0" t="n">
        <f aca="false">VLOOKUP(B2889,'Team Data'!$A$1:$E$659,4,FALSE())</f>
        <v>479</v>
      </c>
      <c r="R2889" s="0" t="n">
        <f aca="false">VLOOKUP(B2889,'Team Data'!$A$1:$E$659,5,FALSE())</f>
        <v>436</v>
      </c>
      <c r="S2889" s="0" t="n">
        <f aca="false">IF(I2889=1,(MIN(30,(C2889-D2889)))*(M2889/(M2889+N2889))*(Q2889/(Q2889+R2889)),(MAX(-30,(C2889-D2889)))*(N2889/(M2889+N2889))*(R2889/(R2889+Q2889)))</f>
        <v>1.57049180327869</v>
      </c>
      <c r="T2889" s="0" t="n">
        <f aca="false">IF(J2889=1,(MIN(30,(D2889-C2889)))*(K2889/(K2889+L2889))*(O2889/(O2889+P2889)),(MAX(-30,(D2889-C2889)))*(L2889/(K2889+L2889))*(P2889/(P2889+O2889)))</f>
        <v>-1.26635726635727</v>
      </c>
      <c r="U2889" s="7" t="n">
        <v>43106</v>
      </c>
    </row>
    <row r="2890" customFormat="false" ht="15" hidden="false" customHeight="false" outlineLevel="0" collapsed="false">
      <c r="A2890" s="0" t="s">
        <v>171</v>
      </c>
      <c r="B2890" s="0" t="s">
        <v>89</v>
      </c>
      <c r="C2890" s="0" t="n">
        <v>61</v>
      </c>
      <c r="D2890" s="0" t="n">
        <v>57</v>
      </c>
      <c r="E2890" s="0" t="n">
        <v>42</v>
      </c>
      <c r="F2890" s="0" t="n">
        <v>36</v>
      </c>
      <c r="G2890" s="0" t="n">
        <v>17</v>
      </c>
      <c r="H2890" s="0" t="n">
        <v>20</v>
      </c>
      <c r="I2890" s="0" t="n">
        <v>1</v>
      </c>
      <c r="J2890" s="0" t="n">
        <v>0</v>
      </c>
      <c r="K2890" s="0" t="n">
        <f aca="false">VLOOKUP(A2890,'Team Data'!$A$1:$E$659,2,FALSE())</f>
        <v>25</v>
      </c>
      <c r="L2890" s="0" t="n">
        <f aca="false">VLOOKUP(A2890,'Team Data'!$A$1:$E$659,3,FALSE())</f>
        <v>8</v>
      </c>
      <c r="M2890" s="0" t="n">
        <f aca="false">VLOOKUP(B2890,'Team Data'!$A$1:$E$659,2,FALSE())</f>
        <v>12</v>
      </c>
      <c r="N2890" s="0" t="n">
        <f aca="false">VLOOKUP(B2890,'Team Data'!$A$1:$E$659,3,FALSE())</f>
        <v>19</v>
      </c>
      <c r="O2890" s="0" t="n">
        <f aca="false">VLOOKUP(A2890,'Team Data'!$A$1:$E$659,4,FALSE())</f>
        <v>610</v>
      </c>
      <c r="P2890" s="0" t="n">
        <f aca="false">VLOOKUP(A2890,'Team Data'!$A$1:$E$659,5,FALSE())</f>
        <v>461</v>
      </c>
      <c r="Q2890" s="0" t="n">
        <f aca="false">VLOOKUP(B2890,'Team Data'!$A$1:$E$659,4,FALSE())</f>
        <v>476</v>
      </c>
      <c r="R2890" s="0" t="n">
        <f aca="false">VLOOKUP(B2890,'Team Data'!$A$1:$E$659,5,FALSE())</f>
        <v>457</v>
      </c>
      <c r="S2890" s="0" t="n">
        <f aca="false">IF(I2890=1,(MIN(30,(C2890-D2890)))*(M2890/(M2890+N2890))*(Q2890/(Q2890+R2890)),(MAX(-30,(C2890-D2890)))*(N2890/(M2890+N2890))*(R2890/(R2890+Q2890)))</f>
        <v>0.789959547764755</v>
      </c>
      <c r="T2890" s="0" t="n">
        <f aca="false">IF(J2890=1,(MIN(30,(D2890-C2890)))*(K2890/(K2890+L2890))*(O2890/(O2890+P2890)),(MAX(-30,(D2890-C2890)))*(L2890/(K2890+L2890))*(P2890/(P2890+O2890)))</f>
        <v>-0.417395240924653</v>
      </c>
      <c r="U2890" s="7" t="n">
        <v>43106</v>
      </c>
    </row>
    <row r="2891" customFormat="false" ht="15" hidden="false" customHeight="false" outlineLevel="0" collapsed="false">
      <c r="A2891" s="0" t="s">
        <v>325</v>
      </c>
      <c r="B2891" s="0" t="s">
        <v>275</v>
      </c>
      <c r="C2891" s="0" t="n">
        <v>83</v>
      </c>
      <c r="D2891" s="0" t="n">
        <v>93</v>
      </c>
      <c r="E2891" s="0" t="n">
        <v>38</v>
      </c>
      <c r="F2891" s="0" t="n">
        <v>37</v>
      </c>
      <c r="G2891" s="0" t="n">
        <v>12</v>
      </c>
      <c r="H2891" s="0" t="n">
        <v>6</v>
      </c>
      <c r="I2891" s="0" t="n">
        <v>0</v>
      </c>
      <c r="J2891" s="0" t="n">
        <v>1</v>
      </c>
      <c r="K2891" s="0" t="n">
        <f aca="false">VLOOKUP(A2891,'Team Data'!$A$1:$E$659,2,FALSE())</f>
        <v>20</v>
      </c>
      <c r="L2891" s="0" t="n">
        <f aca="false">VLOOKUP(A2891,'Team Data'!$A$1:$E$659,3,FALSE())</f>
        <v>15</v>
      </c>
      <c r="M2891" s="0" t="n">
        <f aca="false">VLOOKUP(B2891,'Team Data'!$A$1:$E$659,2,FALSE())</f>
        <v>16</v>
      </c>
      <c r="N2891" s="0" t="n">
        <f aca="false">VLOOKUP(B2891,'Team Data'!$A$1:$E$659,3,FALSE())</f>
        <v>18</v>
      </c>
      <c r="O2891" s="0" t="n">
        <f aca="false">VLOOKUP(A2891,'Team Data'!$A$1:$E$659,4,FALSE())</f>
        <v>530</v>
      </c>
      <c r="P2891" s="0" t="n">
        <f aca="false">VLOOKUP(A2891,'Team Data'!$A$1:$E$659,5,FALSE())</f>
        <v>524</v>
      </c>
      <c r="Q2891" s="0" t="n">
        <f aca="false">VLOOKUP(B2891,'Team Data'!$A$1:$E$659,4,FALSE())</f>
        <v>559</v>
      </c>
      <c r="R2891" s="0" t="n">
        <f aca="false">VLOOKUP(B2891,'Team Data'!$A$1:$E$659,5,FALSE())</f>
        <v>460</v>
      </c>
      <c r="S2891" s="0" t="n">
        <f aca="false">IF(I2891=1,(MIN(30,(C2891-D2891)))*(M2891/(M2891+N2891))*(Q2891/(Q2891+R2891)),(MAX(-30,(C2891-D2891)))*(N2891/(M2891+N2891))*(R2891/(R2891+Q2891)))</f>
        <v>-2.38988627835825</v>
      </c>
      <c r="T2891" s="0" t="n">
        <f aca="false">IF(J2891=1,(MIN(30,(D2891-C2891)))*(K2891/(K2891+L2891))*(O2891/(O2891+P2891)),(MAX(-30,(D2891-C2891)))*(L2891/(K2891+L2891))*(P2891/(P2891+O2891)))</f>
        <v>2.87340742748712</v>
      </c>
      <c r="U2891" s="7" t="n">
        <v>43106</v>
      </c>
    </row>
    <row r="2892" customFormat="false" ht="15" hidden="false" customHeight="false" outlineLevel="0" collapsed="false">
      <c r="A2892" s="0" t="s">
        <v>245</v>
      </c>
      <c r="B2892" s="0" t="s">
        <v>6</v>
      </c>
      <c r="C2892" s="0" t="n">
        <v>72</v>
      </c>
      <c r="D2892" s="0" t="n">
        <v>70</v>
      </c>
      <c r="E2892" s="0" t="n">
        <v>37</v>
      </c>
      <c r="F2892" s="0" t="n">
        <v>32</v>
      </c>
      <c r="G2892" s="0" t="n">
        <v>19</v>
      </c>
      <c r="H2892" s="0" t="n">
        <v>9</v>
      </c>
      <c r="I2892" s="0" t="n">
        <v>1</v>
      </c>
      <c r="J2892" s="0" t="n">
        <v>0</v>
      </c>
      <c r="K2892" s="0" t="n">
        <f aca="false">VLOOKUP(A2892,'Team Data'!$A$1:$E$659,2,FALSE())</f>
        <v>22</v>
      </c>
      <c r="L2892" s="0" t="n">
        <f aca="false">VLOOKUP(A2892,'Team Data'!$A$1:$E$659,3,FALSE())</f>
        <v>12</v>
      </c>
      <c r="M2892" s="0" t="n">
        <f aca="false">VLOOKUP(B2892,'Team Data'!$A$1:$E$659,2,FALSE())</f>
        <v>16</v>
      </c>
      <c r="N2892" s="0" t="n">
        <f aca="false">VLOOKUP(B2892,'Team Data'!$A$1:$E$659,3,FALSE())</f>
        <v>16</v>
      </c>
      <c r="O2892" s="0" t="n">
        <f aca="false">VLOOKUP(A2892,'Team Data'!$A$1:$E$659,4,FALSE())</f>
        <v>500</v>
      </c>
      <c r="P2892" s="0" t="n">
        <f aca="false">VLOOKUP(A2892,'Team Data'!$A$1:$E$659,5,FALSE())</f>
        <v>508</v>
      </c>
      <c r="Q2892" s="0" t="n">
        <f aca="false">VLOOKUP(B2892,'Team Data'!$A$1:$E$659,4,FALSE())</f>
        <v>459</v>
      </c>
      <c r="R2892" s="0" t="n">
        <f aca="false">VLOOKUP(B2892,'Team Data'!$A$1:$E$659,5,FALSE())</f>
        <v>461</v>
      </c>
      <c r="S2892" s="0" t="n">
        <f aca="false">IF(I2892=1,(MIN(30,(C2892-D2892)))*(M2892/(M2892+N2892))*(Q2892/(Q2892+R2892)),(MAX(-30,(C2892-D2892)))*(N2892/(M2892+N2892))*(R2892/(R2892+Q2892)))</f>
        <v>0.498913043478261</v>
      </c>
      <c r="T2892" s="0" t="n">
        <f aca="false">IF(J2892=1,(MIN(30,(D2892-C2892)))*(K2892/(K2892+L2892))*(O2892/(O2892+P2892)),(MAX(-30,(D2892-C2892)))*(L2892/(K2892+L2892))*(P2892/(P2892+O2892)))</f>
        <v>-0.355742296918768</v>
      </c>
      <c r="U2892" s="7" t="n">
        <v>43106</v>
      </c>
    </row>
    <row r="2893" customFormat="false" ht="15" hidden="false" customHeight="false" outlineLevel="0" collapsed="false">
      <c r="A2893" s="0" t="s">
        <v>78</v>
      </c>
      <c r="B2893" s="0" t="s">
        <v>52</v>
      </c>
      <c r="C2893" s="0" t="n">
        <v>85</v>
      </c>
      <c r="D2893" s="0" t="n">
        <v>66</v>
      </c>
      <c r="E2893" s="0" t="n">
        <v>42</v>
      </c>
      <c r="F2893" s="0" t="n">
        <v>29</v>
      </c>
      <c r="G2893" s="0" t="n">
        <v>11</v>
      </c>
      <c r="H2893" s="0" t="n">
        <v>12</v>
      </c>
      <c r="I2893" s="0" t="n">
        <v>1</v>
      </c>
      <c r="J2893" s="0" t="n">
        <v>0</v>
      </c>
      <c r="K2893" s="0" t="n">
        <f aca="false">VLOOKUP(A2893,'Team Data'!$A$1:$E$659,2,FALSE())</f>
        <v>25</v>
      </c>
      <c r="L2893" s="0" t="n">
        <f aca="false">VLOOKUP(A2893,'Team Data'!$A$1:$E$659,3,FALSE())</f>
        <v>8</v>
      </c>
      <c r="M2893" s="0" t="n">
        <f aca="false">VLOOKUP(B2893,'Team Data'!$A$1:$E$659,2,FALSE())</f>
        <v>10</v>
      </c>
      <c r="N2893" s="0" t="n">
        <f aca="false">VLOOKUP(B2893,'Team Data'!$A$1:$E$659,3,FALSE())</f>
        <v>23</v>
      </c>
      <c r="O2893" s="0" t="n">
        <f aca="false">VLOOKUP(A2893,'Team Data'!$A$1:$E$659,4,FALSE())</f>
        <v>509</v>
      </c>
      <c r="P2893" s="0" t="n">
        <f aca="false">VLOOKUP(A2893,'Team Data'!$A$1:$E$659,5,FALSE())</f>
        <v>506</v>
      </c>
      <c r="Q2893" s="0" t="n">
        <f aca="false">VLOOKUP(B2893,'Team Data'!$A$1:$E$659,4,FALSE())</f>
        <v>543</v>
      </c>
      <c r="R2893" s="0" t="n">
        <f aca="false">VLOOKUP(B2893,'Team Data'!$A$1:$E$659,5,FALSE())</f>
        <v>482</v>
      </c>
      <c r="S2893" s="0" t="n">
        <f aca="false">IF(I2893=1,(MIN(30,(C2893-D2893)))*(M2893/(M2893+N2893))*(Q2893/(Q2893+R2893)),(MAX(-30,(C2893-D2893)))*(N2893/(M2893+N2893))*(R2893/(R2893+Q2893)))</f>
        <v>3.05011086474501</v>
      </c>
      <c r="T2893" s="0" t="n">
        <f aca="false">IF(J2893=1,(MIN(30,(D2893-C2893)))*(K2893/(K2893+L2893))*(O2893/(O2893+P2893)),(MAX(-30,(D2893-C2893)))*(L2893/(K2893+L2893))*(P2893/(P2893+O2893)))</f>
        <v>-2.29622331691297</v>
      </c>
      <c r="U2893" s="7" t="n">
        <v>43106</v>
      </c>
    </row>
    <row r="2894" customFormat="false" ht="15" hidden="false" customHeight="false" outlineLevel="0" collapsed="false">
      <c r="A2894" s="0" t="s">
        <v>248</v>
      </c>
      <c r="B2894" s="0" t="s">
        <v>82</v>
      </c>
      <c r="C2894" s="0" t="n">
        <v>67</v>
      </c>
      <c r="D2894" s="0" t="n">
        <v>82</v>
      </c>
      <c r="E2894" s="0" t="n">
        <v>31</v>
      </c>
      <c r="F2894" s="0" t="n">
        <v>31</v>
      </c>
      <c r="G2894" s="0" t="n">
        <v>13</v>
      </c>
      <c r="H2894" s="0" t="n">
        <v>12</v>
      </c>
      <c r="I2894" s="0" t="n">
        <v>0</v>
      </c>
      <c r="J2894" s="0" t="n">
        <v>1</v>
      </c>
      <c r="K2894" s="0" t="n">
        <f aca="false">VLOOKUP(A2894,'Team Data'!$A$1:$E$659,2,FALSE())</f>
        <v>7</v>
      </c>
      <c r="L2894" s="0" t="n">
        <f aca="false">VLOOKUP(A2894,'Team Data'!$A$1:$E$659,3,FALSE())</f>
        <v>25</v>
      </c>
      <c r="M2894" s="0" t="n">
        <f aca="false">VLOOKUP(B2894,'Team Data'!$A$1:$E$659,2,FALSE())</f>
        <v>20</v>
      </c>
      <c r="N2894" s="0" t="n">
        <f aca="false">VLOOKUP(B2894,'Team Data'!$A$1:$E$659,3,FALSE())</f>
        <v>15</v>
      </c>
      <c r="O2894" s="0" t="n">
        <f aca="false">VLOOKUP(A2894,'Team Data'!$A$1:$E$659,4,FALSE())</f>
        <v>549</v>
      </c>
      <c r="P2894" s="0" t="n">
        <f aca="false">VLOOKUP(A2894,'Team Data'!$A$1:$E$659,5,FALSE())</f>
        <v>437</v>
      </c>
      <c r="Q2894" s="0" t="n">
        <f aca="false">VLOOKUP(B2894,'Team Data'!$A$1:$E$659,4,FALSE())</f>
        <v>577</v>
      </c>
      <c r="R2894" s="0" t="n">
        <f aca="false">VLOOKUP(B2894,'Team Data'!$A$1:$E$659,5,FALSE())</f>
        <v>520</v>
      </c>
      <c r="S2894" s="0" t="n">
        <f aca="false">IF(I2894=1,(MIN(30,(C2894-D2894)))*(M2894/(M2894+N2894))*(Q2894/(Q2894+R2894)),(MAX(-30,(C2894-D2894)))*(N2894/(M2894+N2894))*(R2894/(R2894+Q2894)))</f>
        <v>-3.04727178017971</v>
      </c>
      <c r="T2894" s="0" t="n">
        <f aca="false">IF(J2894=1,(MIN(30,(D2894-C2894)))*(K2894/(K2894+L2894))*(O2894/(O2894+P2894)),(MAX(-30,(D2894-C2894)))*(L2894/(K2894+L2894))*(P2894/(P2894+O2894)))</f>
        <v>1.82698402636917</v>
      </c>
      <c r="U2894" s="7" t="n">
        <v>43106</v>
      </c>
    </row>
    <row r="2895" customFormat="false" ht="15" hidden="false" customHeight="false" outlineLevel="0" collapsed="false">
      <c r="A2895" s="0" t="s">
        <v>124</v>
      </c>
      <c r="B2895" s="0" t="s">
        <v>173</v>
      </c>
      <c r="C2895" s="0" t="n">
        <v>75</v>
      </c>
      <c r="D2895" s="0" t="n">
        <v>71</v>
      </c>
      <c r="E2895" s="0" t="n">
        <v>45</v>
      </c>
      <c r="F2895" s="0" t="n">
        <v>35</v>
      </c>
      <c r="G2895" s="0" t="n">
        <v>13</v>
      </c>
      <c r="H2895" s="0" t="n">
        <v>14</v>
      </c>
      <c r="I2895" s="0" t="n">
        <v>1</v>
      </c>
      <c r="J2895" s="0" t="n">
        <v>0</v>
      </c>
      <c r="K2895" s="0" t="n">
        <f aca="false">VLOOKUP(A2895,'Team Data'!$A$1:$E$659,2,FALSE())</f>
        <v>16</v>
      </c>
      <c r="L2895" s="0" t="n">
        <f aca="false">VLOOKUP(A2895,'Team Data'!$A$1:$E$659,3,FALSE())</f>
        <v>15</v>
      </c>
      <c r="M2895" s="0" t="n">
        <f aca="false">VLOOKUP(B2895,'Team Data'!$A$1:$E$659,2,FALSE())</f>
        <v>14</v>
      </c>
      <c r="N2895" s="0" t="n">
        <f aca="false">VLOOKUP(B2895,'Team Data'!$A$1:$E$659,3,FALSE())</f>
        <v>17</v>
      </c>
      <c r="O2895" s="0" t="n">
        <f aca="false">VLOOKUP(A2895,'Team Data'!$A$1:$E$659,4,FALSE())</f>
        <v>582</v>
      </c>
      <c r="P2895" s="0" t="n">
        <f aca="false">VLOOKUP(A2895,'Team Data'!$A$1:$E$659,5,FALSE())</f>
        <v>456</v>
      </c>
      <c r="Q2895" s="0" t="n">
        <f aca="false">VLOOKUP(B2895,'Team Data'!$A$1:$E$659,4,FALSE())</f>
        <v>562</v>
      </c>
      <c r="R2895" s="0" t="n">
        <f aca="false">VLOOKUP(B2895,'Team Data'!$A$1:$E$659,5,FALSE())</f>
        <v>470</v>
      </c>
      <c r="S2895" s="0" t="n">
        <f aca="false">IF(I2895=1,(MIN(30,(C2895-D2895)))*(M2895/(M2895+N2895))*(Q2895/(Q2895+R2895)),(MAX(-30,(C2895-D2895)))*(N2895/(M2895+N2895))*(R2895/(R2895+Q2895)))</f>
        <v>0.983745936484121</v>
      </c>
      <c r="T2895" s="0" t="n">
        <f aca="false">IF(J2895=1,(MIN(30,(D2895-C2895)))*(K2895/(K2895+L2895))*(O2895/(O2895+P2895)),(MAX(-30,(D2895-C2895)))*(L2895/(K2895+L2895))*(P2895/(P2895+O2895)))</f>
        <v>-0.850270371060973</v>
      </c>
      <c r="U2895" s="7" t="n">
        <v>43106</v>
      </c>
    </row>
    <row r="2896" customFormat="false" ht="15" hidden="false" customHeight="false" outlineLevel="0" collapsed="false">
      <c r="A2896" s="0" t="s">
        <v>265</v>
      </c>
      <c r="B2896" s="0" t="s">
        <v>321</v>
      </c>
      <c r="C2896" s="0" t="n">
        <v>67</v>
      </c>
      <c r="D2896" s="0" t="n">
        <v>91</v>
      </c>
      <c r="E2896" s="0" t="n">
        <v>34</v>
      </c>
      <c r="F2896" s="0" t="n">
        <v>52</v>
      </c>
      <c r="G2896" s="0" t="n">
        <v>16</v>
      </c>
      <c r="H2896" s="0" t="n">
        <v>17</v>
      </c>
      <c r="I2896" s="0" t="n">
        <v>0</v>
      </c>
      <c r="J2896" s="0" t="n">
        <v>1</v>
      </c>
      <c r="K2896" s="0" t="n">
        <f aca="false">VLOOKUP(A2896,'Team Data'!$A$1:$E$659,2,FALSE())</f>
        <v>14</v>
      </c>
      <c r="L2896" s="0" t="n">
        <f aca="false">VLOOKUP(A2896,'Team Data'!$A$1:$E$659,3,FALSE())</f>
        <v>18</v>
      </c>
      <c r="M2896" s="0" t="n">
        <f aca="false">VLOOKUP(B2896,'Team Data'!$A$1:$E$659,2,FALSE())</f>
        <v>21</v>
      </c>
      <c r="N2896" s="0" t="n">
        <f aca="false">VLOOKUP(B2896,'Team Data'!$A$1:$E$659,3,FALSE())</f>
        <v>13</v>
      </c>
      <c r="O2896" s="0" t="n">
        <f aca="false">VLOOKUP(A2896,'Team Data'!$A$1:$E$659,4,FALSE())</f>
        <v>488</v>
      </c>
      <c r="P2896" s="0" t="n">
        <f aca="false">VLOOKUP(A2896,'Team Data'!$A$1:$E$659,5,FALSE())</f>
        <v>498</v>
      </c>
      <c r="Q2896" s="0" t="n">
        <f aca="false">VLOOKUP(B2896,'Team Data'!$A$1:$E$659,4,FALSE())</f>
        <v>576</v>
      </c>
      <c r="R2896" s="0" t="n">
        <f aca="false">VLOOKUP(B2896,'Team Data'!$A$1:$E$659,5,FALSE())</f>
        <v>519</v>
      </c>
      <c r="S2896" s="0" t="n">
        <f aca="false">IF(I2896=1,(MIN(30,(C2896-D2896)))*(M2896/(M2896+N2896))*(Q2896/(Q2896+R2896)),(MAX(-30,(C2896-D2896)))*(N2896/(M2896+N2896))*(R2896/(R2896+Q2896)))</f>
        <v>-4.34939564867043</v>
      </c>
      <c r="T2896" s="0" t="n">
        <f aca="false">IF(J2896=1,(MIN(30,(D2896-C2896)))*(K2896/(K2896+L2896))*(O2896/(O2896+P2896)),(MAX(-30,(D2896-C2896)))*(L2896/(K2896+L2896))*(P2896/(P2896+O2896)))</f>
        <v>5.19675456389452</v>
      </c>
      <c r="U2896" s="7" t="n">
        <v>43106</v>
      </c>
    </row>
    <row r="2897" customFormat="false" ht="15" hidden="false" customHeight="false" outlineLevel="0" collapsed="false">
      <c r="A2897" s="0" t="s">
        <v>94</v>
      </c>
      <c r="B2897" s="0" t="s">
        <v>60</v>
      </c>
      <c r="C2897" s="0" t="n">
        <v>82</v>
      </c>
      <c r="D2897" s="0" t="n">
        <v>79</v>
      </c>
      <c r="E2897" s="0" t="n">
        <v>44</v>
      </c>
      <c r="F2897" s="0" t="n">
        <v>43</v>
      </c>
      <c r="G2897" s="0" t="n">
        <v>14</v>
      </c>
      <c r="H2897" s="0" t="n">
        <v>14</v>
      </c>
      <c r="I2897" s="0" t="n">
        <v>1</v>
      </c>
      <c r="J2897" s="0" t="n">
        <v>0</v>
      </c>
      <c r="K2897" s="0" t="n">
        <f aca="false">VLOOKUP(A2897,'Team Data'!$A$1:$E$659,2,FALSE())</f>
        <v>21</v>
      </c>
      <c r="L2897" s="0" t="n">
        <f aca="false">VLOOKUP(A2897,'Team Data'!$A$1:$E$659,3,FALSE())</f>
        <v>11</v>
      </c>
      <c r="M2897" s="0" t="n">
        <f aca="false">VLOOKUP(B2897,'Team Data'!$A$1:$E$659,2,FALSE())</f>
        <v>11</v>
      </c>
      <c r="N2897" s="0" t="n">
        <f aca="false">VLOOKUP(B2897,'Team Data'!$A$1:$E$659,3,FALSE())</f>
        <v>21</v>
      </c>
      <c r="O2897" s="0" t="n">
        <f aca="false">VLOOKUP(A2897,'Team Data'!$A$1:$E$659,4,FALSE())</f>
        <v>515</v>
      </c>
      <c r="P2897" s="0" t="n">
        <f aca="false">VLOOKUP(A2897,'Team Data'!$A$1:$E$659,5,FALSE())</f>
        <v>471</v>
      </c>
      <c r="Q2897" s="0" t="n">
        <f aca="false">VLOOKUP(B2897,'Team Data'!$A$1:$E$659,4,FALSE())</f>
        <v>556</v>
      </c>
      <c r="R2897" s="0" t="n">
        <f aca="false">VLOOKUP(B2897,'Team Data'!$A$1:$E$659,5,FALSE())</f>
        <v>459</v>
      </c>
      <c r="S2897" s="0" t="n">
        <f aca="false">IF(I2897=1,(MIN(30,(C2897-D2897)))*(M2897/(M2897+N2897))*(Q2897/(Q2897+R2897)),(MAX(-30,(C2897-D2897)))*(N2897/(M2897+N2897))*(R2897/(R2897+Q2897)))</f>
        <v>0.564901477832512</v>
      </c>
      <c r="T2897" s="0" t="n">
        <f aca="false">IF(J2897=1,(MIN(30,(D2897-C2897)))*(K2897/(K2897+L2897))*(O2897/(O2897+P2897)),(MAX(-30,(D2897-C2897)))*(L2897/(K2897+L2897))*(P2897/(P2897+O2897)))</f>
        <v>-0.492615365111562</v>
      </c>
      <c r="U2897" s="7" t="n">
        <v>43106</v>
      </c>
    </row>
    <row r="2898" customFormat="false" ht="15" hidden="false" customHeight="false" outlineLevel="0" collapsed="false">
      <c r="A2898" s="0" t="s">
        <v>46</v>
      </c>
      <c r="B2898" s="0" t="s">
        <v>142</v>
      </c>
      <c r="C2898" s="0" t="n">
        <v>100</v>
      </c>
      <c r="D2898" s="0" t="n">
        <v>91</v>
      </c>
      <c r="E2898" s="0" t="n">
        <v>51</v>
      </c>
      <c r="F2898" s="0" t="n">
        <v>58</v>
      </c>
      <c r="G2898" s="0" t="n">
        <v>13</v>
      </c>
      <c r="H2898" s="0" t="n">
        <v>14</v>
      </c>
      <c r="I2898" s="0" t="n">
        <v>1</v>
      </c>
      <c r="J2898" s="0" t="n">
        <v>0</v>
      </c>
      <c r="K2898" s="0" t="n">
        <f aca="false">VLOOKUP(A2898,'Team Data'!$A$1:$E$659,2,FALSE())</f>
        <v>18</v>
      </c>
      <c r="L2898" s="0" t="n">
        <f aca="false">VLOOKUP(A2898,'Team Data'!$A$1:$E$659,3,FALSE())</f>
        <v>17</v>
      </c>
      <c r="M2898" s="0" t="n">
        <f aca="false">VLOOKUP(B2898,'Team Data'!$A$1:$E$659,2,FALSE())</f>
        <v>19</v>
      </c>
      <c r="N2898" s="0" t="n">
        <f aca="false">VLOOKUP(B2898,'Team Data'!$A$1:$E$659,3,FALSE())</f>
        <v>14</v>
      </c>
      <c r="O2898" s="0" t="n">
        <f aca="false">VLOOKUP(A2898,'Team Data'!$A$1:$E$659,4,FALSE())</f>
        <v>546</v>
      </c>
      <c r="P2898" s="0" t="n">
        <f aca="false">VLOOKUP(A2898,'Team Data'!$A$1:$E$659,5,FALSE())</f>
        <v>561</v>
      </c>
      <c r="Q2898" s="0" t="n">
        <f aca="false">VLOOKUP(B2898,'Team Data'!$A$1:$E$659,4,FALSE())</f>
        <v>451</v>
      </c>
      <c r="R2898" s="0" t="n">
        <f aca="false">VLOOKUP(B2898,'Team Data'!$A$1:$E$659,5,FALSE())</f>
        <v>488</v>
      </c>
      <c r="S2898" s="0" t="n">
        <f aca="false">IF(I2898=1,(MIN(30,(C2898-D2898)))*(M2898/(M2898+N2898))*(Q2898/(Q2898+R2898)),(MAX(-30,(C2898-D2898)))*(N2898/(M2898+N2898))*(R2898/(R2898+Q2898)))</f>
        <v>2.4888178913738</v>
      </c>
      <c r="T2898" s="0" t="n">
        <f aca="false">IF(J2898=1,(MIN(30,(D2898-C2898)))*(K2898/(K2898+L2898))*(O2898/(O2898+P2898)),(MAX(-30,(D2898-C2898)))*(L2898/(K2898+L2898))*(P2898/(P2898+O2898)))</f>
        <v>-2.21533101045296</v>
      </c>
      <c r="U2898" s="7" t="n">
        <v>43106</v>
      </c>
    </row>
    <row r="2899" customFormat="false" ht="15" hidden="false" customHeight="false" outlineLevel="0" collapsed="false">
      <c r="A2899" s="0" t="s">
        <v>300</v>
      </c>
      <c r="B2899" s="0" t="s">
        <v>295</v>
      </c>
      <c r="C2899" s="0" t="n">
        <v>56</v>
      </c>
      <c r="D2899" s="0" t="n">
        <v>57</v>
      </c>
      <c r="E2899" s="0" t="n">
        <v>34</v>
      </c>
      <c r="F2899" s="0" t="n">
        <v>35</v>
      </c>
      <c r="G2899" s="0" t="n">
        <v>15</v>
      </c>
      <c r="H2899" s="0" t="n">
        <v>16</v>
      </c>
      <c r="I2899" s="0" t="n">
        <v>0</v>
      </c>
      <c r="J2899" s="0" t="n">
        <v>1</v>
      </c>
      <c r="K2899" s="0" t="n">
        <f aca="false">VLOOKUP(A2899,'Team Data'!$A$1:$E$659,2,FALSE())</f>
        <v>16</v>
      </c>
      <c r="L2899" s="0" t="n">
        <f aca="false">VLOOKUP(A2899,'Team Data'!$A$1:$E$659,3,FALSE())</f>
        <v>16</v>
      </c>
      <c r="M2899" s="0" t="n">
        <f aca="false">VLOOKUP(B2899,'Team Data'!$A$1:$E$659,2,FALSE())</f>
        <v>15</v>
      </c>
      <c r="N2899" s="0" t="n">
        <f aca="false">VLOOKUP(B2899,'Team Data'!$A$1:$E$659,3,FALSE())</f>
        <v>18</v>
      </c>
      <c r="O2899" s="0" t="n">
        <f aca="false">VLOOKUP(A2899,'Team Data'!$A$1:$E$659,4,FALSE())</f>
        <v>524</v>
      </c>
      <c r="P2899" s="0" t="n">
        <f aca="false">VLOOKUP(A2899,'Team Data'!$A$1:$E$659,5,FALSE())</f>
        <v>474</v>
      </c>
      <c r="Q2899" s="0" t="n">
        <f aca="false">VLOOKUP(B2899,'Team Data'!$A$1:$E$659,4,FALSE())</f>
        <v>512</v>
      </c>
      <c r="R2899" s="0" t="n">
        <f aca="false">VLOOKUP(B2899,'Team Data'!$A$1:$E$659,5,FALSE())</f>
        <v>507</v>
      </c>
      <c r="S2899" s="0" t="n">
        <f aca="false">IF(I2899=1,(MIN(30,(C2899-D2899)))*(M2899/(M2899+N2899))*(Q2899/(Q2899+R2899)),(MAX(-30,(C2899-D2899)))*(N2899/(M2899+N2899))*(R2899/(R2899+Q2899)))</f>
        <v>-0.271389062360603</v>
      </c>
      <c r="T2899" s="0" t="n">
        <f aca="false">IF(J2899=1,(MIN(30,(D2899-C2899)))*(K2899/(K2899+L2899))*(O2899/(O2899+P2899)),(MAX(-30,(D2899-C2899)))*(L2899/(K2899+L2899))*(P2899/(P2899+O2899)))</f>
        <v>0.2625250501002</v>
      </c>
      <c r="U2899" s="7" t="n">
        <v>43106</v>
      </c>
    </row>
    <row r="2900" customFormat="false" ht="15" hidden="false" customHeight="false" outlineLevel="0" collapsed="false">
      <c r="A2900" s="0" t="s">
        <v>27</v>
      </c>
      <c r="B2900" s="0" t="s">
        <v>117</v>
      </c>
      <c r="C2900" s="0" t="n">
        <v>92</v>
      </c>
      <c r="D2900" s="0" t="n">
        <v>87</v>
      </c>
      <c r="E2900" s="0" t="n">
        <v>51</v>
      </c>
      <c r="F2900" s="0" t="n">
        <v>37</v>
      </c>
      <c r="G2900" s="0" t="n">
        <v>18</v>
      </c>
      <c r="H2900" s="0" t="n">
        <v>12</v>
      </c>
      <c r="I2900" s="0" t="n">
        <v>1</v>
      </c>
      <c r="J2900" s="0" t="n">
        <v>0</v>
      </c>
      <c r="K2900" s="0" t="n">
        <f aca="false">VLOOKUP(A2900,'Team Data'!$A$1:$E$659,2,FALSE())</f>
        <v>18</v>
      </c>
      <c r="L2900" s="0" t="n">
        <f aca="false">VLOOKUP(A2900,'Team Data'!$A$1:$E$659,3,FALSE())</f>
        <v>14</v>
      </c>
      <c r="M2900" s="0" t="n">
        <f aca="false">VLOOKUP(B2900,'Team Data'!$A$1:$E$659,2,FALSE())</f>
        <v>10</v>
      </c>
      <c r="N2900" s="0" t="n">
        <f aca="false">VLOOKUP(B2900,'Team Data'!$A$1:$E$659,3,FALSE())</f>
        <v>23</v>
      </c>
      <c r="O2900" s="0" t="n">
        <f aca="false">VLOOKUP(A2900,'Team Data'!$A$1:$E$659,4,FALSE())</f>
        <v>374</v>
      </c>
      <c r="P2900" s="0" t="n">
        <f aca="false">VLOOKUP(A2900,'Team Data'!$A$1:$E$659,5,FALSE())</f>
        <v>605</v>
      </c>
      <c r="Q2900" s="0" t="n">
        <f aca="false">VLOOKUP(B2900,'Team Data'!$A$1:$E$659,4,FALSE())</f>
        <v>452</v>
      </c>
      <c r="R2900" s="0" t="n">
        <f aca="false">VLOOKUP(B2900,'Team Data'!$A$1:$E$659,5,FALSE())</f>
        <v>578</v>
      </c>
      <c r="S2900" s="0" t="n">
        <f aca="false">IF(I2900=1,(MIN(30,(C2900-D2900)))*(M2900/(M2900+N2900))*(Q2900/(Q2900+R2900)),(MAX(-30,(C2900-D2900)))*(N2900/(M2900+N2900))*(R2900/(R2900+Q2900)))</f>
        <v>0.664901441600471</v>
      </c>
      <c r="T2900" s="0" t="n">
        <f aca="false">IF(J2900=1,(MIN(30,(D2900-C2900)))*(K2900/(K2900+L2900))*(O2900/(O2900+P2900)),(MAX(-30,(D2900-C2900)))*(L2900/(K2900+L2900))*(P2900/(P2900+O2900)))</f>
        <v>-1.35182584269663</v>
      </c>
      <c r="U2900" s="7" t="n">
        <v>43106</v>
      </c>
    </row>
    <row r="2901" customFormat="false" ht="15" hidden="false" customHeight="false" outlineLevel="0" collapsed="false">
      <c r="A2901" s="0" t="s">
        <v>218</v>
      </c>
      <c r="B2901" s="0" t="s">
        <v>203</v>
      </c>
      <c r="C2901" s="0" t="n">
        <v>63</v>
      </c>
      <c r="D2901" s="0" t="n">
        <v>60</v>
      </c>
      <c r="E2901" s="0" t="n">
        <v>33</v>
      </c>
      <c r="F2901" s="0" t="n">
        <v>35</v>
      </c>
      <c r="G2901" s="0" t="n">
        <v>10</v>
      </c>
      <c r="H2901" s="0" t="n">
        <v>13</v>
      </c>
      <c r="I2901" s="0" t="n">
        <v>1</v>
      </c>
      <c r="J2901" s="0" t="n">
        <v>0</v>
      </c>
      <c r="K2901" s="0" t="n">
        <f aca="false">VLOOKUP(A2901,'Team Data'!$A$1:$E$659,2,FALSE())</f>
        <v>25</v>
      </c>
      <c r="L2901" s="0" t="n">
        <f aca="false">VLOOKUP(A2901,'Team Data'!$A$1:$E$659,3,FALSE())</f>
        <v>7</v>
      </c>
      <c r="M2901" s="0" t="n">
        <f aca="false">VLOOKUP(B2901,'Team Data'!$A$1:$E$659,2,FALSE())</f>
        <v>20</v>
      </c>
      <c r="N2901" s="0" t="n">
        <f aca="false">VLOOKUP(B2901,'Team Data'!$A$1:$E$659,3,FALSE())</f>
        <v>18</v>
      </c>
      <c r="O2901" s="0" t="n">
        <f aca="false">VLOOKUP(A2901,'Team Data'!$A$1:$E$659,4,FALSE())</f>
        <v>521</v>
      </c>
      <c r="P2901" s="0" t="n">
        <f aca="false">VLOOKUP(A2901,'Team Data'!$A$1:$E$659,5,FALSE())</f>
        <v>531</v>
      </c>
      <c r="Q2901" s="0" t="n">
        <f aca="false">VLOOKUP(B2901,'Team Data'!$A$1:$E$659,4,FALSE())</f>
        <v>623</v>
      </c>
      <c r="R2901" s="0" t="n">
        <f aca="false">VLOOKUP(B2901,'Team Data'!$A$1:$E$659,5,FALSE())</f>
        <v>572</v>
      </c>
      <c r="S2901" s="0" t="n">
        <f aca="false">IF(I2901=1,(MIN(30,(C2901-D2901)))*(M2901/(M2901+N2901))*(Q2901/(Q2901+R2901)),(MAX(-30,(C2901-D2901)))*(N2901/(M2901+N2901))*(R2901/(R2901+Q2901)))</f>
        <v>0.823166703369302</v>
      </c>
      <c r="T2901" s="0" t="n">
        <f aca="false">IF(J2901=1,(MIN(30,(D2901-C2901)))*(K2901/(K2901+L2901))*(O2901/(O2901+P2901)),(MAX(-30,(D2901-C2901)))*(L2901/(K2901+L2901))*(P2901/(P2901+O2901)))</f>
        <v>-0.331244058935361</v>
      </c>
      <c r="U2901" s="7" t="n">
        <v>43106</v>
      </c>
    </row>
    <row r="2902" customFormat="false" ht="15" hidden="false" customHeight="false" outlineLevel="0" collapsed="false">
      <c r="A2902" s="0" t="s">
        <v>131</v>
      </c>
      <c r="B2902" s="0" t="s">
        <v>26</v>
      </c>
      <c r="C2902" s="0" t="n">
        <v>64</v>
      </c>
      <c r="D2902" s="0" t="n">
        <v>60</v>
      </c>
      <c r="E2902" s="0" t="n">
        <v>30</v>
      </c>
      <c r="F2902" s="0" t="n">
        <v>37</v>
      </c>
      <c r="G2902" s="0" t="n">
        <v>18</v>
      </c>
      <c r="H2902" s="0" t="n">
        <v>18</v>
      </c>
      <c r="I2902" s="0" t="n">
        <v>1</v>
      </c>
      <c r="J2902" s="0" t="n">
        <v>0</v>
      </c>
      <c r="K2902" s="0" t="n">
        <f aca="false">VLOOKUP(A2902,'Team Data'!$A$1:$E$659,2,FALSE())</f>
        <v>23</v>
      </c>
      <c r="L2902" s="0" t="n">
        <f aca="false">VLOOKUP(A2902,'Team Data'!$A$1:$E$659,3,FALSE())</f>
        <v>13</v>
      </c>
      <c r="M2902" s="0" t="n">
        <f aca="false">VLOOKUP(B2902,'Team Data'!$A$1:$E$659,2,FALSE())</f>
        <v>24</v>
      </c>
      <c r="N2902" s="0" t="n">
        <f aca="false">VLOOKUP(B2902,'Team Data'!$A$1:$E$659,3,FALSE())</f>
        <v>9</v>
      </c>
      <c r="O2902" s="0" t="n">
        <f aca="false">VLOOKUP(A2902,'Team Data'!$A$1:$E$659,4,FALSE())</f>
        <v>559</v>
      </c>
      <c r="P2902" s="0" t="n">
        <f aca="false">VLOOKUP(A2902,'Team Data'!$A$1:$E$659,5,FALSE())</f>
        <v>576</v>
      </c>
      <c r="Q2902" s="0" t="n">
        <f aca="false">VLOOKUP(B2902,'Team Data'!$A$1:$E$659,4,FALSE())</f>
        <v>540</v>
      </c>
      <c r="R2902" s="0" t="n">
        <f aca="false">VLOOKUP(B2902,'Team Data'!$A$1:$E$659,5,FALSE())</f>
        <v>523</v>
      </c>
      <c r="S2902" s="0" t="n">
        <f aca="false">IF(I2902=1,(MIN(30,(C2902-D2902)))*(M2902/(M2902+N2902))*(Q2902/(Q2902+R2902)),(MAX(-30,(C2902-D2902)))*(N2902/(M2902+N2902))*(R2902/(R2902+Q2902)))</f>
        <v>1.47780723509792</v>
      </c>
      <c r="T2902" s="0" t="n">
        <f aca="false">IF(J2902=1,(MIN(30,(D2902-C2902)))*(K2902/(K2902+L2902))*(O2902/(O2902+P2902)),(MAX(-30,(D2902-C2902)))*(L2902/(K2902+L2902))*(P2902/(P2902+O2902)))</f>
        <v>-0.733039647577093</v>
      </c>
      <c r="U2902" s="7" t="n">
        <v>43106</v>
      </c>
    </row>
    <row r="2903" customFormat="false" ht="15" hidden="false" customHeight="false" outlineLevel="0" collapsed="false">
      <c r="A2903" s="0" t="s">
        <v>175</v>
      </c>
      <c r="B2903" s="0" t="s">
        <v>11</v>
      </c>
      <c r="C2903" s="0" t="n">
        <v>46</v>
      </c>
      <c r="D2903" s="0" t="n">
        <v>63</v>
      </c>
      <c r="E2903" s="0" t="n">
        <v>48</v>
      </c>
      <c r="F2903" s="0" t="n">
        <v>57</v>
      </c>
      <c r="G2903" s="0" t="n">
        <v>6</v>
      </c>
      <c r="H2903" s="0" t="n">
        <v>14</v>
      </c>
      <c r="I2903" s="0" t="n">
        <v>0</v>
      </c>
      <c r="J2903" s="0" t="n">
        <v>1</v>
      </c>
      <c r="K2903" s="0" t="n">
        <f aca="false">VLOOKUP(A2903,'Team Data'!$A$1:$E$659,2,FALSE())</f>
        <v>4</v>
      </c>
      <c r="L2903" s="0" t="n">
        <f aca="false">VLOOKUP(A2903,'Team Data'!$A$1:$E$659,3,FALSE())</f>
        <v>28</v>
      </c>
      <c r="M2903" s="0" t="n">
        <f aca="false">VLOOKUP(B2903,'Team Data'!$A$1:$E$659,2,FALSE())</f>
        <v>8</v>
      </c>
      <c r="N2903" s="0" t="n">
        <f aca="false">VLOOKUP(B2903,'Team Data'!$A$1:$E$659,3,FALSE())</f>
        <v>23</v>
      </c>
      <c r="O2903" s="0" t="n">
        <f aca="false">VLOOKUP(A2903,'Team Data'!$A$1:$E$659,4,FALSE())</f>
        <v>495</v>
      </c>
      <c r="P2903" s="0" t="n">
        <f aca="false">VLOOKUP(A2903,'Team Data'!$A$1:$E$659,5,FALSE())</f>
        <v>568</v>
      </c>
      <c r="Q2903" s="0" t="n">
        <f aca="false">VLOOKUP(B2903,'Team Data'!$A$1:$E$659,4,FALSE())</f>
        <v>473</v>
      </c>
      <c r="R2903" s="0" t="n">
        <f aca="false">VLOOKUP(B2903,'Team Data'!$A$1:$E$659,5,FALSE())</f>
        <v>559</v>
      </c>
      <c r="S2903" s="0" t="n">
        <f aca="false">IF(I2903=1,(MIN(30,(C2903-D2903)))*(M2903/(M2903+N2903))*(Q2903/(Q2903+R2903)),(MAX(-30,(C2903-D2903)))*(N2903/(M2903+N2903))*(R2903/(R2903+Q2903)))</f>
        <v>-6.83198924731183</v>
      </c>
      <c r="T2903" s="0" t="n">
        <f aca="false">IF(J2903=1,(MIN(30,(D2903-C2903)))*(K2903/(K2903+L2903))*(O2903/(O2903+P2903)),(MAX(-30,(D2903-C2903)))*(L2903/(K2903+L2903))*(P2903/(P2903+O2903)))</f>
        <v>0.98953433678269</v>
      </c>
      <c r="U2903" s="7" t="n">
        <v>43106</v>
      </c>
    </row>
    <row r="2904" customFormat="false" ht="15" hidden="false" customHeight="false" outlineLevel="0" collapsed="false">
      <c r="A2904" s="0" t="s">
        <v>17</v>
      </c>
      <c r="B2904" s="0" t="s">
        <v>21</v>
      </c>
      <c r="C2904" s="0" t="n">
        <v>77</v>
      </c>
      <c r="D2904" s="0" t="n">
        <v>88</v>
      </c>
      <c r="E2904" s="0" t="n">
        <v>35</v>
      </c>
      <c r="F2904" s="0" t="n">
        <v>30</v>
      </c>
      <c r="G2904" s="0" t="n">
        <v>11</v>
      </c>
      <c r="H2904" s="0" t="n">
        <v>9</v>
      </c>
      <c r="I2904" s="0" t="n">
        <v>0</v>
      </c>
      <c r="J2904" s="0" t="n">
        <v>1</v>
      </c>
      <c r="K2904" s="0" t="n">
        <f aca="false">VLOOKUP(A2904,'Team Data'!$A$1:$E$659,2,FALSE())</f>
        <v>23</v>
      </c>
      <c r="L2904" s="0" t="n">
        <f aca="false">VLOOKUP(A2904,'Team Data'!$A$1:$E$659,3,FALSE())</f>
        <v>12</v>
      </c>
      <c r="M2904" s="0" t="n">
        <f aca="false">VLOOKUP(B2904,'Team Data'!$A$1:$E$659,2,FALSE())</f>
        <v>26</v>
      </c>
      <c r="N2904" s="0" t="n">
        <f aca="false">VLOOKUP(B2904,'Team Data'!$A$1:$E$659,3,FALSE())</f>
        <v>7</v>
      </c>
      <c r="O2904" s="0" t="n">
        <f aca="false">VLOOKUP(A2904,'Team Data'!$A$1:$E$659,4,FALSE())</f>
        <v>660</v>
      </c>
      <c r="P2904" s="0" t="n">
        <f aca="false">VLOOKUP(A2904,'Team Data'!$A$1:$E$659,5,FALSE())</f>
        <v>497</v>
      </c>
      <c r="Q2904" s="0" t="n">
        <f aca="false">VLOOKUP(B2904,'Team Data'!$A$1:$E$659,4,FALSE())</f>
        <v>619</v>
      </c>
      <c r="R2904" s="0" t="n">
        <f aca="false">VLOOKUP(B2904,'Team Data'!$A$1:$E$659,5,FALSE())</f>
        <v>468</v>
      </c>
      <c r="S2904" s="0" t="n">
        <f aca="false">IF(I2904=1,(MIN(30,(C2904-D2904)))*(M2904/(M2904+N2904))*(Q2904/(Q2904+R2904)),(MAX(-30,(C2904-D2904)))*(N2904/(M2904+N2904))*(R2904/(R2904+Q2904)))</f>
        <v>-1.00459981600736</v>
      </c>
      <c r="T2904" s="0" t="n">
        <f aca="false">IF(J2904=1,(MIN(30,(D2904-C2904)))*(K2904/(K2904+L2904))*(O2904/(O2904+P2904)),(MAX(-30,(D2904-C2904)))*(L2904/(K2904+L2904))*(P2904/(P2904+O2904)))</f>
        <v>4.12347203358439</v>
      </c>
      <c r="U2904" s="7" t="n">
        <v>43106</v>
      </c>
    </row>
    <row r="2905" customFormat="false" ht="15" hidden="false" customHeight="false" outlineLevel="0" collapsed="false">
      <c r="A2905" s="0" t="s">
        <v>105</v>
      </c>
      <c r="B2905" s="0" t="s">
        <v>273</v>
      </c>
      <c r="C2905" s="0" t="n">
        <v>69</v>
      </c>
      <c r="D2905" s="0" t="n">
        <v>80</v>
      </c>
      <c r="E2905" s="0" t="n">
        <v>31</v>
      </c>
      <c r="F2905" s="0" t="n">
        <v>34</v>
      </c>
      <c r="G2905" s="0" t="n">
        <v>16</v>
      </c>
      <c r="H2905" s="0" t="n">
        <v>17</v>
      </c>
      <c r="I2905" s="0" t="n">
        <v>0</v>
      </c>
      <c r="J2905" s="0" t="n">
        <v>1</v>
      </c>
      <c r="K2905" s="0" t="n">
        <f aca="false">VLOOKUP(A2905,'Team Data'!$A$1:$E$659,2,FALSE())</f>
        <v>17</v>
      </c>
      <c r="L2905" s="0" t="n">
        <f aca="false">VLOOKUP(A2905,'Team Data'!$A$1:$E$659,3,FALSE())</f>
        <v>14</v>
      </c>
      <c r="M2905" s="0" t="n">
        <f aca="false">VLOOKUP(B2905,'Team Data'!$A$1:$E$659,2,FALSE())</f>
        <v>15</v>
      </c>
      <c r="N2905" s="0" t="n">
        <f aca="false">VLOOKUP(B2905,'Team Data'!$A$1:$E$659,3,FALSE())</f>
        <v>18</v>
      </c>
      <c r="O2905" s="0" t="n">
        <f aca="false">VLOOKUP(A2905,'Team Data'!$A$1:$E$659,4,FALSE())</f>
        <v>412</v>
      </c>
      <c r="P2905" s="0" t="n">
        <f aca="false">VLOOKUP(A2905,'Team Data'!$A$1:$E$659,5,FALSE())</f>
        <v>578</v>
      </c>
      <c r="Q2905" s="0" t="n">
        <f aca="false">VLOOKUP(B2905,'Team Data'!$A$1:$E$659,4,FALSE())</f>
        <v>416</v>
      </c>
      <c r="R2905" s="0" t="n">
        <f aca="false">VLOOKUP(B2905,'Team Data'!$A$1:$E$659,5,FALSE())</f>
        <v>607</v>
      </c>
      <c r="S2905" s="0" t="n">
        <f aca="false">IF(I2905=1,(MIN(30,(C2905-D2905)))*(M2905/(M2905+N2905))*(Q2905/(Q2905+R2905)),(MAX(-30,(C2905-D2905)))*(N2905/(M2905+N2905))*(R2905/(R2905+Q2905)))</f>
        <v>-3.56011730205279</v>
      </c>
      <c r="T2905" s="0" t="n">
        <f aca="false">IF(J2905=1,(MIN(30,(D2905-C2905)))*(K2905/(K2905+L2905))*(O2905/(O2905+P2905)),(MAX(-30,(D2905-C2905)))*(L2905/(K2905+L2905))*(P2905/(P2905+O2905)))</f>
        <v>2.51039426523297</v>
      </c>
      <c r="U2905" s="7" t="n">
        <v>43106</v>
      </c>
    </row>
    <row r="2906" customFormat="false" ht="15" hidden="false" customHeight="false" outlineLevel="0" collapsed="false">
      <c r="A2906" s="0" t="s">
        <v>129</v>
      </c>
      <c r="B2906" s="0" t="s">
        <v>12</v>
      </c>
      <c r="C2906" s="0" t="n">
        <v>60</v>
      </c>
      <c r="D2906" s="0" t="n">
        <v>55</v>
      </c>
      <c r="E2906" s="0" t="n">
        <v>36</v>
      </c>
      <c r="F2906" s="0" t="n">
        <v>34</v>
      </c>
      <c r="G2906" s="0" t="n">
        <v>9</v>
      </c>
      <c r="H2906" s="0" t="n">
        <v>14</v>
      </c>
      <c r="I2906" s="0" t="n">
        <v>1</v>
      </c>
      <c r="J2906" s="0" t="n">
        <v>0</v>
      </c>
      <c r="K2906" s="0" t="n">
        <f aca="false">VLOOKUP(A2906,'Team Data'!$A$1:$E$659,2,FALSE())</f>
        <v>12</v>
      </c>
      <c r="L2906" s="0" t="n">
        <f aca="false">VLOOKUP(A2906,'Team Data'!$A$1:$E$659,3,FALSE())</f>
        <v>20</v>
      </c>
      <c r="M2906" s="0" t="n">
        <f aca="false">VLOOKUP(B2906,'Team Data'!$A$1:$E$659,2,FALSE())</f>
        <v>11</v>
      </c>
      <c r="N2906" s="0" t="n">
        <f aca="false">VLOOKUP(B2906,'Team Data'!$A$1:$E$659,3,FALSE())</f>
        <v>21</v>
      </c>
      <c r="O2906" s="0" t="n">
        <f aca="false">VLOOKUP(A2906,'Team Data'!$A$1:$E$659,4,FALSE())</f>
        <v>419</v>
      </c>
      <c r="P2906" s="0" t="n">
        <f aca="false">VLOOKUP(A2906,'Team Data'!$A$1:$E$659,5,FALSE())</f>
        <v>571</v>
      </c>
      <c r="Q2906" s="0" t="n">
        <f aca="false">VLOOKUP(B2906,'Team Data'!$A$1:$E$659,4,FALSE())</f>
        <v>370</v>
      </c>
      <c r="R2906" s="0" t="n">
        <f aca="false">VLOOKUP(B2906,'Team Data'!$A$1:$E$659,5,FALSE())</f>
        <v>552</v>
      </c>
      <c r="S2906" s="0" t="n">
        <f aca="false">IF(I2906=1,(MIN(30,(C2906-D2906)))*(M2906/(M2906+N2906))*(Q2906/(Q2906+R2906)),(MAX(-30,(C2906-D2906)))*(N2906/(M2906+N2906))*(R2906/(R2906+Q2906)))</f>
        <v>0.689736984815618</v>
      </c>
      <c r="T2906" s="0" t="n">
        <f aca="false">IF(J2906=1,(MIN(30,(D2906-C2906)))*(K2906/(K2906+L2906))*(O2906/(O2906+P2906)),(MAX(-30,(D2906-C2906)))*(L2906/(K2906+L2906))*(P2906/(P2906+O2906)))</f>
        <v>-1.80239898989899</v>
      </c>
      <c r="U2906" s="7" t="n">
        <v>43106</v>
      </c>
    </row>
    <row r="2907" customFormat="false" ht="15" hidden="false" customHeight="false" outlineLevel="0" collapsed="false">
      <c r="A2907" s="0" t="s">
        <v>310</v>
      </c>
      <c r="B2907" s="0" t="s">
        <v>43</v>
      </c>
      <c r="C2907" s="0" t="n">
        <v>107</v>
      </c>
      <c r="D2907" s="0" t="n">
        <v>84</v>
      </c>
      <c r="E2907" s="0" t="n">
        <v>35</v>
      </c>
      <c r="F2907" s="0" t="n">
        <v>40</v>
      </c>
      <c r="G2907" s="0" t="n">
        <v>12</v>
      </c>
      <c r="H2907" s="0" t="n">
        <v>11</v>
      </c>
      <c r="I2907" s="0" t="n">
        <v>1</v>
      </c>
      <c r="J2907" s="0" t="n">
        <v>0</v>
      </c>
      <c r="K2907" s="0" t="n">
        <f aca="false">VLOOKUP(A2907,'Team Data'!$A$1:$E$659,2,FALSE())</f>
        <v>21</v>
      </c>
      <c r="L2907" s="0" t="n">
        <f aca="false">VLOOKUP(A2907,'Team Data'!$A$1:$E$659,3,FALSE())</f>
        <v>12</v>
      </c>
      <c r="M2907" s="0" t="n">
        <f aca="false">VLOOKUP(B2907,'Team Data'!$A$1:$E$659,2,FALSE())</f>
        <v>8</v>
      </c>
      <c r="N2907" s="0" t="n">
        <f aca="false">VLOOKUP(B2907,'Team Data'!$A$1:$E$659,3,FALSE())</f>
        <v>23</v>
      </c>
      <c r="O2907" s="0" t="n">
        <f aca="false">VLOOKUP(A2907,'Team Data'!$A$1:$E$659,4,FALSE())</f>
        <v>636</v>
      </c>
      <c r="P2907" s="0" t="n">
        <f aca="false">VLOOKUP(A2907,'Team Data'!$A$1:$E$659,5,FALSE())</f>
        <v>474</v>
      </c>
      <c r="Q2907" s="0" t="n">
        <f aca="false">VLOOKUP(B2907,'Team Data'!$A$1:$E$659,4,FALSE())</f>
        <v>578</v>
      </c>
      <c r="R2907" s="0" t="n">
        <f aca="false">VLOOKUP(B2907,'Team Data'!$A$1:$E$659,5,FALSE())</f>
        <v>421</v>
      </c>
      <c r="S2907" s="0" t="n">
        <f aca="false">IF(I2907=1,(MIN(30,(C2907-D2907)))*(M2907/(M2907+N2907))*(Q2907/(Q2907+R2907)),(MAX(-30,(C2907-D2907)))*(N2907/(M2907+N2907))*(R2907/(R2907+Q2907)))</f>
        <v>3.4341438212406</v>
      </c>
      <c r="T2907" s="0" t="n">
        <f aca="false">IF(J2907=1,(MIN(30,(D2907-C2907)))*(K2907/(K2907+L2907))*(O2907/(O2907+P2907)),(MAX(-30,(D2907-C2907)))*(L2907/(K2907+L2907))*(P2907/(P2907+O2907)))</f>
        <v>-3.57149877149877</v>
      </c>
      <c r="U2907" s="7" t="n">
        <v>43106</v>
      </c>
    </row>
    <row r="2908" customFormat="false" ht="15" hidden="false" customHeight="false" outlineLevel="0" collapsed="false">
      <c r="A2908" s="0" t="s">
        <v>332</v>
      </c>
      <c r="B2908" s="0" t="s">
        <v>266</v>
      </c>
      <c r="C2908" s="0" t="n">
        <v>60</v>
      </c>
      <c r="D2908" s="0" t="n">
        <v>71</v>
      </c>
      <c r="E2908" s="0" t="n">
        <v>34</v>
      </c>
      <c r="F2908" s="0" t="n">
        <v>41</v>
      </c>
      <c r="G2908" s="0" t="n">
        <v>19</v>
      </c>
      <c r="H2908" s="0" t="n">
        <v>12</v>
      </c>
      <c r="I2908" s="0" t="n">
        <v>0</v>
      </c>
      <c r="J2908" s="0" t="n">
        <v>1</v>
      </c>
      <c r="K2908" s="0" t="n">
        <f aca="false">VLOOKUP(A2908,'Team Data'!$A$1:$E$659,2,FALSE())</f>
        <v>12</v>
      </c>
      <c r="L2908" s="0" t="n">
        <f aca="false">VLOOKUP(A2908,'Team Data'!$A$1:$E$659,3,FALSE())</f>
        <v>20</v>
      </c>
      <c r="M2908" s="0" t="n">
        <f aca="false">VLOOKUP(B2908,'Team Data'!$A$1:$E$659,2,FALSE())</f>
        <v>17</v>
      </c>
      <c r="N2908" s="0" t="n">
        <f aca="false">VLOOKUP(B2908,'Team Data'!$A$1:$E$659,3,FALSE())</f>
        <v>15</v>
      </c>
      <c r="O2908" s="0" t="n">
        <f aca="false">VLOOKUP(A2908,'Team Data'!$A$1:$E$659,4,FALSE())</f>
        <v>669</v>
      </c>
      <c r="P2908" s="0" t="n">
        <f aca="false">VLOOKUP(A2908,'Team Data'!$A$1:$E$659,5,FALSE())</f>
        <v>411</v>
      </c>
      <c r="Q2908" s="0" t="n">
        <f aca="false">VLOOKUP(B2908,'Team Data'!$A$1:$E$659,4,FALSE())</f>
        <v>605</v>
      </c>
      <c r="R2908" s="0" t="n">
        <f aca="false">VLOOKUP(B2908,'Team Data'!$A$1:$E$659,5,FALSE())</f>
        <v>430</v>
      </c>
      <c r="S2908" s="0" t="n">
        <f aca="false">IF(I2908=1,(MIN(30,(C2908-D2908)))*(M2908/(M2908+N2908))*(Q2908/(Q2908+R2908)),(MAX(-30,(C2908-D2908)))*(N2908/(M2908+N2908))*(R2908/(R2908+Q2908)))</f>
        <v>-2.14221014492754</v>
      </c>
      <c r="T2908" s="0" t="n">
        <f aca="false">IF(J2908=1,(MIN(30,(D2908-C2908)))*(K2908/(K2908+L2908))*(O2908/(O2908+P2908)),(MAX(-30,(D2908-C2908)))*(L2908/(K2908+L2908))*(P2908/(P2908+O2908)))</f>
        <v>2.55520833333333</v>
      </c>
      <c r="U2908" s="7" t="n">
        <v>43106</v>
      </c>
    </row>
    <row r="2909" customFormat="false" ht="15" hidden="false" customHeight="false" outlineLevel="0" collapsed="false">
      <c r="A2909" s="0" t="s">
        <v>107</v>
      </c>
      <c r="B2909" s="0" t="s">
        <v>356</v>
      </c>
      <c r="C2909" s="0" t="n">
        <v>74</v>
      </c>
      <c r="D2909" s="0" t="n">
        <v>85</v>
      </c>
      <c r="E2909" s="0" t="n">
        <v>29</v>
      </c>
      <c r="F2909" s="0" t="n">
        <v>43</v>
      </c>
      <c r="G2909" s="0" t="n">
        <v>18</v>
      </c>
      <c r="H2909" s="0" t="n">
        <v>13</v>
      </c>
      <c r="I2909" s="0" t="n">
        <v>0</v>
      </c>
      <c r="J2909" s="0" t="n">
        <v>1</v>
      </c>
      <c r="K2909" s="0" t="n">
        <f aca="false">VLOOKUP(A2909,'Team Data'!$A$1:$E$659,2,FALSE())</f>
        <v>13</v>
      </c>
      <c r="L2909" s="0" t="n">
        <f aca="false">VLOOKUP(A2909,'Team Data'!$A$1:$E$659,3,FALSE())</f>
        <v>20</v>
      </c>
      <c r="M2909" s="0" t="n">
        <f aca="false">VLOOKUP(B2909,'Team Data'!$A$1:$E$659,2,FALSE())</f>
        <v>8</v>
      </c>
      <c r="N2909" s="0" t="n">
        <f aca="false">VLOOKUP(B2909,'Team Data'!$A$1:$E$659,3,FALSE())</f>
        <v>24</v>
      </c>
      <c r="O2909" s="0" t="n">
        <f aca="false">VLOOKUP(A2909,'Team Data'!$A$1:$E$659,4,FALSE())</f>
        <v>474</v>
      </c>
      <c r="P2909" s="0" t="n">
        <f aca="false">VLOOKUP(A2909,'Team Data'!$A$1:$E$659,5,FALSE())</f>
        <v>521</v>
      </c>
      <c r="Q2909" s="0" t="n">
        <f aca="false">VLOOKUP(B2909,'Team Data'!$A$1:$E$659,4,FALSE())</f>
        <v>505</v>
      </c>
      <c r="R2909" s="0" t="n">
        <f aca="false">VLOOKUP(B2909,'Team Data'!$A$1:$E$659,5,FALSE())</f>
        <v>499</v>
      </c>
      <c r="S2909" s="0" t="n">
        <f aca="false">IF(I2909=1,(MIN(30,(C2909-D2909)))*(M2909/(M2909+N2909))*(Q2909/(Q2909+R2909)),(MAX(-30,(C2909-D2909)))*(N2909/(M2909+N2909))*(R2909/(R2909+Q2909)))</f>
        <v>-4.10034860557769</v>
      </c>
      <c r="T2909" s="0" t="n">
        <f aca="false">IF(J2909=1,(MIN(30,(D2909-C2909)))*(K2909/(K2909+L2909))*(O2909/(O2909+P2909)),(MAX(-30,(D2909-C2909)))*(L2909/(K2909+L2909))*(P2909/(P2909+O2909)))</f>
        <v>2.0643216080402</v>
      </c>
      <c r="U2909" s="7" t="n">
        <v>43107</v>
      </c>
    </row>
    <row r="2910" customFormat="false" ht="15" hidden="false" customHeight="false" outlineLevel="0" collapsed="false">
      <c r="A2910" s="0" t="s">
        <v>314</v>
      </c>
      <c r="B2910" s="0" t="s">
        <v>333</v>
      </c>
      <c r="C2910" s="0" t="n">
        <v>56</v>
      </c>
      <c r="D2910" s="0" t="n">
        <v>71</v>
      </c>
      <c r="E2910" s="0" t="n">
        <v>26</v>
      </c>
      <c r="F2910" s="0" t="n">
        <v>44</v>
      </c>
      <c r="G2910" s="0" t="n">
        <v>10</v>
      </c>
      <c r="H2910" s="0" t="n">
        <v>11</v>
      </c>
      <c r="I2910" s="0" t="n">
        <v>0</v>
      </c>
      <c r="J2910" s="0" t="n">
        <v>1</v>
      </c>
      <c r="K2910" s="0" t="n">
        <f aca="false">VLOOKUP(A2910,'Team Data'!$A$1:$E$659,2,FALSE())</f>
        <v>25</v>
      </c>
      <c r="L2910" s="0" t="n">
        <f aca="false">VLOOKUP(A2910,'Team Data'!$A$1:$E$659,3,FALSE())</f>
        <v>10</v>
      </c>
      <c r="M2910" s="0" t="n">
        <f aca="false">VLOOKUP(B2910,'Team Data'!$A$1:$E$659,2,FALSE())</f>
        <v>27</v>
      </c>
      <c r="N2910" s="0" t="n">
        <f aca="false">VLOOKUP(B2910,'Team Data'!$A$1:$E$659,3,FALSE())</f>
        <v>8</v>
      </c>
      <c r="O2910" s="0" t="n">
        <f aca="false">VLOOKUP(A2910,'Team Data'!$A$1:$E$659,4,FALSE())</f>
        <v>506</v>
      </c>
      <c r="P2910" s="0" t="n">
        <f aca="false">VLOOKUP(A2910,'Team Data'!$A$1:$E$659,5,FALSE())</f>
        <v>534</v>
      </c>
      <c r="Q2910" s="0" t="n">
        <f aca="false">VLOOKUP(B2910,'Team Data'!$A$1:$E$659,4,FALSE())</f>
        <v>551</v>
      </c>
      <c r="R2910" s="0" t="n">
        <f aca="false">VLOOKUP(B2910,'Team Data'!$A$1:$E$659,5,FALSE())</f>
        <v>544</v>
      </c>
      <c r="S2910" s="0" t="n">
        <f aca="false">IF(I2910=1,(MIN(30,(C2910-D2910)))*(M2910/(M2910+N2910))*(Q2910/(Q2910+R2910)),(MAX(-30,(C2910-D2910)))*(N2910/(M2910+N2910))*(R2910/(R2910+Q2910)))</f>
        <v>-1.70332681017613</v>
      </c>
      <c r="T2910" s="0" t="n">
        <f aca="false">IF(J2910=1,(MIN(30,(D2910-C2910)))*(K2910/(K2910+L2910))*(O2910/(O2910+P2910)),(MAX(-30,(D2910-C2910)))*(L2910/(K2910+L2910))*(P2910/(P2910+O2910)))</f>
        <v>5.21291208791209</v>
      </c>
      <c r="U2910" s="7" t="n">
        <v>43107</v>
      </c>
    </row>
    <row r="2911" customFormat="false" ht="15" hidden="false" customHeight="false" outlineLevel="0" collapsed="false">
      <c r="A2911" s="0" t="s">
        <v>50</v>
      </c>
      <c r="B2911" s="0" t="s">
        <v>112</v>
      </c>
      <c r="C2911" s="0" t="n">
        <v>59</v>
      </c>
      <c r="D2911" s="0" t="n">
        <v>80</v>
      </c>
      <c r="E2911" s="0" t="n">
        <v>37</v>
      </c>
      <c r="F2911" s="0" t="n">
        <v>33</v>
      </c>
      <c r="G2911" s="0" t="n">
        <v>15</v>
      </c>
      <c r="H2911" s="0" t="n">
        <v>14</v>
      </c>
      <c r="I2911" s="0" t="n">
        <v>0</v>
      </c>
      <c r="J2911" s="0" t="n">
        <v>1</v>
      </c>
      <c r="K2911" s="0" t="n">
        <f aca="false">VLOOKUP(A2911,'Team Data'!$A$1:$E$659,2,FALSE())</f>
        <v>15</v>
      </c>
      <c r="L2911" s="0" t="n">
        <f aca="false">VLOOKUP(A2911,'Team Data'!$A$1:$E$659,3,FALSE())</f>
        <v>16</v>
      </c>
      <c r="M2911" s="0" t="n">
        <f aca="false">VLOOKUP(B2911,'Team Data'!$A$1:$E$659,2,FALSE())</f>
        <v>14</v>
      </c>
      <c r="N2911" s="0" t="n">
        <f aca="false">VLOOKUP(B2911,'Team Data'!$A$1:$E$659,3,FALSE())</f>
        <v>16</v>
      </c>
      <c r="O2911" s="0" t="n">
        <f aca="false">VLOOKUP(A2911,'Team Data'!$A$1:$E$659,4,FALSE())</f>
        <v>449</v>
      </c>
      <c r="P2911" s="0" t="n">
        <f aca="false">VLOOKUP(A2911,'Team Data'!$A$1:$E$659,5,FALSE())</f>
        <v>485</v>
      </c>
      <c r="Q2911" s="0" t="n">
        <f aca="false">VLOOKUP(B2911,'Team Data'!$A$1:$E$659,4,FALSE())</f>
        <v>437</v>
      </c>
      <c r="R2911" s="0" t="n">
        <f aca="false">VLOOKUP(B2911,'Team Data'!$A$1:$E$659,5,FALSE())</f>
        <v>467</v>
      </c>
      <c r="S2911" s="0" t="n">
        <f aca="false">IF(I2911=1,(MIN(30,(C2911-D2911)))*(M2911/(M2911+N2911))*(Q2911/(Q2911+R2911)),(MAX(-30,(C2911-D2911)))*(N2911/(M2911+N2911))*(R2911/(R2911+Q2911)))</f>
        <v>-5.7858407079646</v>
      </c>
      <c r="T2911" s="0" t="n">
        <f aca="false">IF(J2911=1,(MIN(30,(D2911-C2911)))*(K2911/(K2911+L2911))*(O2911/(O2911+P2911)),(MAX(-30,(D2911-C2911)))*(L2911/(K2911+L2911))*(P2911/(P2911+O2911)))</f>
        <v>4.88481729640119</v>
      </c>
      <c r="U2911" s="7" t="n">
        <v>43107</v>
      </c>
    </row>
    <row r="2912" customFormat="false" ht="15" hidden="false" customHeight="false" outlineLevel="0" collapsed="false">
      <c r="A2912" s="0" t="s">
        <v>19</v>
      </c>
      <c r="B2912" s="0" t="s">
        <v>10</v>
      </c>
      <c r="C2912" s="0" t="n">
        <v>69</v>
      </c>
      <c r="D2912" s="0" t="n">
        <v>62</v>
      </c>
      <c r="E2912" s="0" t="n">
        <v>33</v>
      </c>
      <c r="F2912" s="0" t="n">
        <v>25</v>
      </c>
      <c r="G2912" s="0" t="n">
        <v>12</v>
      </c>
      <c r="H2912" s="0" t="n">
        <v>21</v>
      </c>
      <c r="I2912" s="0" t="n">
        <v>1</v>
      </c>
      <c r="J2912" s="0" t="n">
        <v>0</v>
      </c>
      <c r="K2912" s="0" t="n">
        <f aca="false">VLOOKUP(A2912,'Team Data'!$A$1:$E$659,2,FALSE())</f>
        <v>14</v>
      </c>
      <c r="L2912" s="0" t="n">
        <f aca="false">VLOOKUP(A2912,'Team Data'!$A$1:$E$659,3,FALSE())</f>
        <v>21</v>
      </c>
      <c r="M2912" s="0" t="n">
        <f aca="false">VLOOKUP(B2912,'Team Data'!$A$1:$E$659,2,FALSE())</f>
        <v>3</v>
      </c>
      <c r="N2912" s="0" t="n">
        <f aca="false">VLOOKUP(B2912,'Team Data'!$A$1:$E$659,3,FALSE())</f>
        <v>28</v>
      </c>
      <c r="O2912" s="0" t="n">
        <f aca="false">VLOOKUP(A2912,'Team Data'!$A$1:$E$659,4,FALSE())</f>
        <v>471</v>
      </c>
      <c r="P2912" s="0" t="n">
        <f aca="false">VLOOKUP(A2912,'Team Data'!$A$1:$E$659,5,FALSE())</f>
        <v>659</v>
      </c>
      <c r="Q2912" s="0" t="n">
        <f aca="false">VLOOKUP(B2912,'Team Data'!$A$1:$E$659,4,FALSE())</f>
        <v>453</v>
      </c>
      <c r="R2912" s="0" t="n">
        <f aca="false">VLOOKUP(B2912,'Team Data'!$A$1:$E$659,5,FALSE())</f>
        <v>567</v>
      </c>
      <c r="S2912" s="0" t="n">
        <f aca="false">IF(I2912=1,(MIN(30,(C2912-D2912)))*(M2912/(M2912+N2912))*(Q2912/(Q2912+R2912)),(MAX(-30,(C2912-D2912)))*(N2912/(M2912+N2912))*(R2912/(R2912+Q2912)))</f>
        <v>0.300853889943074</v>
      </c>
      <c r="T2912" s="0" t="n">
        <f aca="false">IF(J2912=1,(MIN(30,(D2912-C2912)))*(K2912/(K2912+L2912))*(O2912/(O2912+P2912)),(MAX(-30,(D2912-C2912)))*(L2912/(K2912+L2912))*(P2912/(P2912+O2912)))</f>
        <v>-2.44938053097345</v>
      </c>
      <c r="U2912" s="7" t="n">
        <v>43107</v>
      </c>
    </row>
    <row r="2913" customFormat="false" ht="15" hidden="false" customHeight="false" outlineLevel="0" collapsed="false">
      <c r="A2913" s="0" t="s">
        <v>130</v>
      </c>
      <c r="B2913" s="0" t="s">
        <v>202</v>
      </c>
      <c r="C2913" s="0" t="n">
        <v>90</v>
      </c>
      <c r="D2913" s="0" t="n">
        <v>86</v>
      </c>
      <c r="E2913" s="0" t="n">
        <v>41</v>
      </c>
      <c r="F2913" s="0" t="n">
        <v>35</v>
      </c>
      <c r="G2913" s="0" t="n">
        <v>10</v>
      </c>
      <c r="H2913" s="0" t="n">
        <v>11</v>
      </c>
      <c r="I2913" s="0" t="n">
        <v>1</v>
      </c>
      <c r="J2913" s="0" t="n">
        <v>0</v>
      </c>
      <c r="K2913" s="0" t="n">
        <f aca="false">VLOOKUP(A2913,'Team Data'!$A$1:$E$659,2,FALSE())</f>
        <v>15</v>
      </c>
      <c r="L2913" s="0" t="n">
        <f aca="false">VLOOKUP(A2913,'Team Data'!$A$1:$E$659,3,FALSE())</f>
        <v>18</v>
      </c>
      <c r="M2913" s="0" t="n">
        <f aca="false">VLOOKUP(B2913,'Team Data'!$A$1:$E$659,2,FALSE())</f>
        <v>14</v>
      </c>
      <c r="N2913" s="0" t="n">
        <f aca="false">VLOOKUP(B2913,'Team Data'!$A$1:$E$659,3,FALSE())</f>
        <v>19</v>
      </c>
      <c r="O2913" s="0" t="n">
        <f aca="false">VLOOKUP(A2913,'Team Data'!$A$1:$E$659,4,FALSE())</f>
        <v>463</v>
      </c>
      <c r="P2913" s="0" t="n">
        <f aca="false">VLOOKUP(A2913,'Team Data'!$A$1:$E$659,5,FALSE())</f>
        <v>494</v>
      </c>
      <c r="Q2913" s="0" t="n">
        <f aca="false">VLOOKUP(B2913,'Team Data'!$A$1:$E$659,4,FALSE())</f>
        <v>532</v>
      </c>
      <c r="R2913" s="0" t="n">
        <f aca="false">VLOOKUP(B2913,'Team Data'!$A$1:$E$659,5,FALSE())</f>
        <v>464</v>
      </c>
      <c r="S2913" s="0" t="n">
        <f aca="false">IF(I2913=1,(MIN(30,(C2913-D2913)))*(M2913/(M2913+N2913))*(Q2913/(Q2913+R2913)),(MAX(-30,(C2913-D2913)))*(N2913/(M2913+N2913))*(R2913/(R2913+Q2913)))</f>
        <v>0.906413532919557</v>
      </c>
      <c r="T2913" s="0" t="n">
        <f aca="false">IF(J2913=1,(MIN(30,(D2913-C2913)))*(K2913/(K2913+L2913))*(O2913/(O2913+P2913)),(MAX(-30,(D2913-C2913)))*(L2913/(K2913+L2913))*(P2913/(P2913+O2913)))</f>
        <v>-1.12624679395839</v>
      </c>
      <c r="U2913" s="7" t="n">
        <v>43107</v>
      </c>
    </row>
    <row r="2914" customFormat="false" ht="15" hidden="false" customHeight="false" outlineLevel="0" collapsed="false">
      <c r="A2914" s="0" t="s">
        <v>48</v>
      </c>
      <c r="B2914" s="0" t="s">
        <v>137</v>
      </c>
      <c r="C2914" s="0" t="n">
        <v>69</v>
      </c>
      <c r="D2914" s="0" t="n">
        <v>85</v>
      </c>
      <c r="E2914" s="0" t="n">
        <v>32</v>
      </c>
      <c r="F2914" s="0" t="n">
        <v>37</v>
      </c>
      <c r="G2914" s="0" t="n">
        <v>16</v>
      </c>
      <c r="H2914" s="0" t="n">
        <v>15</v>
      </c>
      <c r="I2914" s="0" t="n">
        <v>0</v>
      </c>
      <c r="J2914" s="0" t="n">
        <v>1</v>
      </c>
      <c r="K2914" s="0" t="n">
        <f aca="false">VLOOKUP(A2914,'Team Data'!$A$1:$E$659,2,FALSE())</f>
        <v>21</v>
      </c>
      <c r="L2914" s="0" t="n">
        <f aca="false">VLOOKUP(A2914,'Team Data'!$A$1:$E$659,3,FALSE())</f>
        <v>15</v>
      </c>
      <c r="M2914" s="0" t="n">
        <f aca="false">VLOOKUP(B2914,'Team Data'!$A$1:$E$659,2,FALSE())</f>
        <v>17</v>
      </c>
      <c r="N2914" s="0" t="n">
        <f aca="false">VLOOKUP(B2914,'Team Data'!$A$1:$E$659,3,FALSE())</f>
        <v>17</v>
      </c>
      <c r="O2914" s="0" t="n">
        <f aca="false">VLOOKUP(A2914,'Team Data'!$A$1:$E$659,4,FALSE())</f>
        <v>577</v>
      </c>
      <c r="P2914" s="0" t="n">
        <f aca="false">VLOOKUP(A2914,'Team Data'!$A$1:$E$659,5,FALSE())</f>
        <v>521</v>
      </c>
      <c r="Q2914" s="0" t="n">
        <f aca="false">VLOOKUP(B2914,'Team Data'!$A$1:$E$659,4,FALSE())</f>
        <v>609</v>
      </c>
      <c r="R2914" s="0" t="n">
        <f aca="false">VLOOKUP(B2914,'Team Data'!$A$1:$E$659,5,FALSE())</f>
        <v>491</v>
      </c>
      <c r="S2914" s="0" t="n">
        <f aca="false">IF(I2914=1,(MIN(30,(C2914-D2914)))*(M2914/(M2914+N2914))*(Q2914/(Q2914+R2914)),(MAX(-30,(C2914-D2914)))*(N2914/(M2914+N2914))*(R2914/(R2914+Q2914)))</f>
        <v>-3.57090909090909</v>
      </c>
      <c r="T2914" s="0" t="n">
        <f aca="false">IF(J2914=1,(MIN(30,(D2914-C2914)))*(K2914/(K2914+L2914))*(O2914/(O2914+P2914)),(MAX(-30,(D2914-C2914)))*(L2914/(K2914+L2914))*(P2914/(P2914+O2914)))</f>
        <v>4.90467516697025</v>
      </c>
      <c r="U2914" s="7" t="n">
        <v>43107</v>
      </c>
    </row>
    <row r="2915" customFormat="false" ht="15" hidden="false" customHeight="false" outlineLevel="0" collapsed="false">
      <c r="A2915" s="0" t="s">
        <v>324</v>
      </c>
      <c r="B2915" s="0" t="s">
        <v>151</v>
      </c>
      <c r="C2915" s="0" t="n">
        <v>88</v>
      </c>
      <c r="D2915" s="0" t="n">
        <v>97</v>
      </c>
      <c r="E2915" s="0" t="n">
        <v>27</v>
      </c>
      <c r="F2915" s="0" t="n">
        <v>33</v>
      </c>
      <c r="G2915" s="0" t="n">
        <v>13</v>
      </c>
      <c r="H2915" s="0" t="n">
        <v>8</v>
      </c>
      <c r="I2915" s="0" t="n">
        <v>0</v>
      </c>
      <c r="J2915" s="0" t="n">
        <v>1</v>
      </c>
      <c r="K2915" s="0" t="n">
        <f aca="false">VLOOKUP(A2915,'Team Data'!$A$1:$E$659,2,FALSE())</f>
        <v>11</v>
      </c>
      <c r="L2915" s="0" t="n">
        <f aca="false">VLOOKUP(A2915,'Team Data'!$A$1:$E$659,3,FALSE())</f>
        <v>19</v>
      </c>
      <c r="M2915" s="0" t="n">
        <f aca="false">VLOOKUP(B2915,'Team Data'!$A$1:$E$659,2,FALSE())</f>
        <v>17</v>
      </c>
      <c r="N2915" s="0" t="n">
        <f aca="false">VLOOKUP(B2915,'Team Data'!$A$1:$E$659,3,FALSE())</f>
        <v>16</v>
      </c>
      <c r="O2915" s="0" t="n">
        <f aca="false">VLOOKUP(A2915,'Team Data'!$A$1:$E$659,4,FALSE())</f>
        <v>504</v>
      </c>
      <c r="P2915" s="0" t="n">
        <f aca="false">VLOOKUP(A2915,'Team Data'!$A$1:$E$659,5,FALSE())</f>
        <v>464</v>
      </c>
      <c r="Q2915" s="0" t="n">
        <f aca="false">VLOOKUP(B2915,'Team Data'!$A$1:$E$659,4,FALSE())</f>
        <v>557</v>
      </c>
      <c r="R2915" s="0" t="n">
        <f aca="false">VLOOKUP(B2915,'Team Data'!$A$1:$E$659,5,FALSE())</f>
        <v>476</v>
      </c>
      <c r="S2915" s="0" t="n">
        <f aca="false">IF(I2915=1,(MIN(30,(C2915-D2915)))*(M2915/(M2915+N2915))*(Q2915/(Q2915+R2915)),(MAX(-30,(C2915-D2915)))*(N2915/(M2915+N2915))*(R2915/(R2915+Q2915)))</f>
        <v>-2.01073660124967</v>
      </c>
      <c r="T2915" s="0" t="n">
        <f aca="false">IF(J2915=1,(MIN(30,(D2915-C2915)))*(K2915/(K2915+L2915))*(O2915/(O2915+P2915)),(MAX(-30,(D2915-C2915)))*(L2915/(K2915+L2915))*(P2915/(P2915+O2915)))</f>
        <v>1.71818181818182</v>
      </c>
      <c r="U2915" s="7" t="n">
        <v>43107</v>
      </c>
    </row>
    <row r="2916" customFormat="false" ht="15" hidden="false" customHeight="false" outlineLevel="0" collapsed="false">
      <c r="A2916" s="0" t="s">
        <v>267</v>
      </c>
      <c r="B2916" s="0" t="s">
        <v>70</v>
      </c>
      <c r="C2916" s="0" t="n">
        <v>63</v>
      </c>
      <c r="D2916" s="0" t="n">
        <v>60</v>
      </c>
      <c r="E2916" s="0" t="n">
        <v>36</v>
      </c>
      <c r="F2916" s="0" t="n">
        <v>37</v>
      </c>
      <c r="G2916" s="0" t="n">
        <v>14</v>
      </c>
      <c r="H2916" s="0" t="n">
        <v>15</v>
      </c>
      <c r="I2916" s="0" t="n">
        <v>1</v>
      </c>
      <c r="J2916" s="0" t="n">
        <v>0</v>
      </c>
      <c r="K2916" s="0" t="n">
        <f aca="false">VLOOKUP(A2916,'Team Data'!$A$1:$E$659,2,FALSE())</f>
        <v>10</v>
      </c>
      <c r="L2916" s="0" t="n">
        <f aca="false">VLOOKUP(A2916,'Team Data'!$A$1:$E$659,3,FALSE())</f>
        <v>22</v>
      </c>
      <c r="M2916" s="0" t="n">
        <f aca="false">VLOOKUP(B2916,'Team Data'!$A$1:$E$659,2,FALSE())</f>
        <v>4</v>
      </c>
      <c r="N2916" s="0" t="n">
        <f aca="false">VLOOKUP(B2916,'Team Data'!$A$1:$E$659,3,FALSE())</f>
        <v>28</v>
      </c>
      <c r="O2916" s="0" t="n">
        <f aca="false">VLOOKUP(A2916,'Team Data'!$A$1:$E$659,4,FALSE())</f>
        <v>457</v>
      </c>
      <c r="P2916" s="0" t="n">
        <f aca="false">VLOOKUP(A2916,'Team Data'!$A$1:$E$659,5,FALSE())</f>
        <v>529</v>
      </c>
      <c r="Q2916" s="0" t="n">
        <f aca="false">VLOOKUP(B2916,'Team Data'!$A$1:$E$659,4,FALSE())</f>
        <v>460</v>
      </c>
      <c r="R2916" s="0" t="n">
        <f aca="false">VLOOKUP(B2916,'Team Data'!$A$1:$E$659,5,FALSE())</f>
        <v>532</v>
      </c>
      <c r="S2916" s="0" t="n">
        <f aca="false">IF(I2916=1,(MIN(30,(C2916-D2916)))*(M2916/(M2916+N2916))*(Q2916/(Q2916+R2916)),(MAX(-30,(C2916-D2916)))*(N2916/(M2916+N2916))*(R2916/(R2916+Q2916)))</f>
        <v>0.173891129032258</v>
      </c>
      <c r="T2916" s="0" t="n">
        <f aca="false">IF(J2916=1,(MIN(30,(D2916-C2916)))*(K2916/(K2916+L2916))*(O2916/(O2916+P2916)),(MAX(-30,(D2916-C2916)))*(L2916/(K2916+L2916))*(P2916/(P2916+O2916)))</f>
        <v>-1.10655425963489</v>
      </c>
      <c r="U2916" s="7" t="n">
        <v>43107</v>
      </c>
    </row>
    <row r="2917" customFormat="false" ht="15" hidden="false" customHeight="false" outlineLevel="0" collapsed="false">
      <c r="A2917" s="0" t="s">
        <v>355</v>
      </c>
      <c r="B2917" s="0" t="s">
        <v>103</v>
      </c>
      <c r="C2917" s="0" t="n">
        <v>60</v>
      </c>
      <c r="D2917" s="0" t="n">
        <v>74</v>
      </c>
      <c r="E2917" s="0" t="n">
        <v>23</v>
      </c>
      <c r="F2917" s="0" t="n">
        <v>34</v>
      </c>
      <c r="G2917" s="0" t="n">
        <v>12</v>
      </c>
      <c r="H2917" s="0" t="n">
        <v>10</v>
      </c>
      <c r="I2917" s="0" t="n">
        <v>0</v>
      </c>
      <c r="J2917" s="0" t="n">
        <v>1</v>
      </c>
      <c r="K2917" s="0" t="n">
        <f aca="false">VLOOKUP(A2917,'Team Data'!$A$1:$E$659,2,FALSE())</f>
        <v>16</v>
      </c>
      <c r="L2917" s="0" t="n">
        <f aca="false">VLOOKUP(A2917,'Team Data'!$A$1:$E$659,3,FALSE())</f>
        <v>15</v>
      </c>
      <c r="M2917" s="0" t="n">
        <f aca="false">VLOOKUP(B2917,'Team Data'!$A$1:$E$659,2,FALSE())</f>
        <v>13</v>
      </c>
      <c r="N2917" s="0" t="n">
        <f aca="false">VLOOKUP(B2917,'Team Data'!$A$1:$E$659,3,FALSE())</f>
        <v>19</v>
      </c>
      <c r="O2917" s="0" t="n">
        <f aca="false">VLOOKUP(A2917,'Team Data'!$A$1:$E$659,4,FALSE())</f>
        <v>450</v>
      </c>
      <c r="P2917" s="0" t="n">
        <f aca="false">VLOOKUP(A2917,'Team Data'!$A$1:$E$659,5,FALSE())</f>
        <v>474</v>
      </c>
      <c r="Q2917" s="0" t="n">
        <f aca="false">VLOOKUP(B2917,'Team Data'!$A$1:$E$659,4,FALSE())</f>
        <v>625</v>
      </c>
      <c r="R2917" s="0" t="n">
        <f aca="false">VLOOKUP(B2917,'Team Data'!$A$1:$E$659,5,FALSE())</f>
        <v>447</v>
      </c>
      <c r="S2917" s="0" t="n">
        <f aca="false">IF(I2917=1,(MIN(30,(C2917-D2917)))*(M2917/(M2917+N2917))*(Q2917/(Q2917+R2917)),(MAX(-30,(C2917-D2917)))*(N2917/(M2917+N2917))*(R2917/(R2917+Q2917)))</f>
        <v>-3.46612639925373</v>
      </c>
      <c r="T2917" s="0" t="n">
        <f aca="false">IF(J2917=1,(MIN(30,(D2917-C2917)))*(K2917/(K2917+L2917))*(O2917/(O2917+P2917)),(MAX(-30,(D2917-C2917)))*(L2917/(K2917+L2917))*(P2917/(P2917+O2917)))</f>
        <v>3.51906158357771</v>
      </c>
      <c r="U2917" s="7" t="n">
        <v>43107</v>
      </c>
    </row>
    <row r="2918" customFormat="false" ht="15" hidden="false" customHeight="false" outlineLevel="0" collapsed="false">
      <c r="A2918" s="0" t="s">
        <v>297</v>
      </c>
      <c r="B2918" s="0" t="s">
        <v>351</v>
      </c>
      <c r="C2918" s="0" t="n">
        <v>92</v>
      </c>
      <c r="D2918" s="0" t="n">
        <v>109</v>
      </c>
      <c r="E2918" s="0" t="n">
        <v>41</v>
      </c>
      <c r="F2918" s="0" t="n">
        <v>48</v>
      </c>
      <c r="G2918" s="0" t="n">
        <v>15</v>
      </c>
      <c r="H2918" s="0" t="n">
        <v>20</v>
      </c>
      <c r="I2918" s="0" t="n">
        <v>0</v>
      </c>
      <c r="J2918" s="0" t="n">
        <v>1</v>
      </c>
      <c r="K2918" s="0" t="n">
        <f aca="false">VLOOKUP(A2918,'Team Data'!$A$1:$E$659,2,FALSE())</f>
        <v>11</v>
      </c>
      <c r="L2918" s="0" t="n">
        <f aca="false">VLOOKUP(A2918,'Team Data'!$A$1:$E$659,3,FALSE())</f>
        <v>21</v>
      </c>
      <c r="M2918" s="0" t="n">
        <f aca="false">VLOOKUP(B2918,'Team Data'!$A$1:$E$659,2,FALSE())</f>
        <v>21</v>
      </c>
      <c r="N2918" s="0" t="n">
        <f aca="false">VLOOKUP(B2918,'Team Data'!$A$1:$E$659,3,FALSE())</f>
        <v>13</v>
      </c>
      <c r="O2918" s="0" t="n">
        <f aca="false">VLOOKUP(A2918,'Team Data'!$A$1:$E$659,4,FALSE())</f>
        <v>511</v>
      </c>
      <c r="P2918" s="0" t="n">
        <f aca="false">VLOOKUP(A2918,'Team Data'!$A$1:$E$659,5,FALSE())</f>
        <v>448</v>
      </c>
      <c r="Q2918" s="0" t="n">
        <f aca="false">VLOOKUP(B2918,'Team Data'!$A$1:$E$659,4,FALSE())</f>
        <v>532</v>
      </c>
      <c r="R2918" s="0" t="n">
        <f aca="false">VLOOKUP(B2918,'Team Data'!$A$1:$E$659,5,FALSE())</f>
        <v>495</v>
      </c>
      <c r="S2918" s="0" t="n">
        <f aca="false">IF(I2918=1,(MIN(30,(C2918-D2918)))*(M2918/(M2918+N2918))*(Q2918/(Q2918+R2918)),(MAX(-30,(C2918-D2918)))*(N2918/(M2918+N2918))*(R2918/(R2918+Q2918)))</f>
        <v>-3.13291139240506</v>
      </c>
      <c r="T2918" s="0" t="n">
        <f aca="false">IF(J2918=1,(MIN(30,(D2918-C2918)))*(K2918/(K2918+L2918))*(O2918/(O2918+P2918)),(MAX(-30,(D2918-C2918)))*(L2918/(K2918+L2918))*(P2918/(P2918+O2918)))</f>
        <v>3.11382299270073</v>
      </c>
      <c r="U2918" s="7" t="n">
        <v>43107</v>
      </c>
    </row>
    <row r="2919" customFormat="false" ht="15" hidden="false" customHeight="false" outlineLevel="0" collapsed="false">
      <c r="A2919" s="0" t="s">
        <v>345</v>
      </c>
      <c r="B2919" s="0" t="s">
        <v>160</v>
      </c>
      <c r="C2919" s="0" t="n">
        <v>112</v>
      </c>
      <c r="D2919" s="0" t="n">
        <v>87</v>
      </c>
      <c r="E2919" s="0" t="n">
        <v>53</v>
      </c>
      <c r="F2919" s="0" t="n">
        <v>26</v>
      </c>
      <c r="G2919" s="0" t="n">
        <v>12</v>
      </c>
      <c r="H2919" s="0" t="n">
        <v>7</v>
      </c>
      <c r="I2919" s="0" t="n">
        <v>1</v>
      </c>
      <c r="J2919" s="0" t="n">
        <v>0</v>
      </c>
      <c r="K2919" s="0" t="n">
        <f aca="false">VLOOKUP(A2919,'Team Data'!$A$1:$E$659,2,FALSE())</f>
        <v>27</v>
      </c>
      <c r="L2919" s="0" t="n">
        <f aca="false">VLOOKUP(A2919,'Team Data'!$A$1:$E$659,3,FALSE())</f>
        <v>11</v>
      </c>
      <c r="M2919" s="0" t="n">
        <f aca="false">VLOOKUP(B2919,'Team Data'!$A$1:$E$659,2,FALSE())</f>
        <v>25</v>
      </c>
      <c r="N2919" s="0" t="n">
        <f aca="false">VLOOKUP(B2919,'Team Data'!$A$1:$E$659,3,FALSE())</f>
        <v>11</v>
      </c>
      <c r="O2919" s="0" t="n">
        <f aca="false">VLOOKUP(A2919,'Team Data'!$A$1:$E$659,4,FALSE())</f>
        <v>718</v>
      </c>
      <c r="P2919" s="0" t="n">
        <f aca="false">VLOOKUP(A2919,'Team Data'!$A$1:$E$659,5,FALSE())</f>
        <v>515</v>
      </c>
      <c r="Q2919" s="0" t="n">
        <f aca="false">VLOOKUP(B2919,'Team Data'!$A$1:$E$659,4,FALSE())</f>
        <v>620</v>
      </c>
      <c r="R2919" s="0" t="n">
        <f aca="false">VLOOKUP(B2919,'Team Data'!$A$1:$E$659,5,FALSE())</f>
        <v>535</v>
      </c>
      <c r="S2919" s="0" t="n">
        <f aca="false">IF(I2919=1,(MIN(30,(C2919-D2919)))*(M2919/(M2919+N2919))*(Q2919/(Q2919+R2919)),(MAX(-30,(C2919-D2919)))*(N2919/(M2919+N2919))*(R2919/(R2919+Q2919)))</f>
        <v>9.31938431938432</v>
      </c>
      <c r="T2919" s="0" t="n">
        <f aca="false">IF(J2919=1,(MIN(30,(D2919-C2919)))*(K2919/(K2919+L2919))*(O2919/(O2919+P2919)),(MAX(-30,(D2919-C2919)))*(L2919/(K2919+L2919))*(P2919/(P2919+O2919)))</f>
        <v>-3.02268749733214</v>
      </c>
      <c r="U2919" s="7" t="n">
        <v>43107</v>
      </c>
    </row>
    <row r="2920" customFormat="false" ht="15" hidden="false" customHeight="false" outlineLevel="0" collapsed="false">
      <c r="A2920" s="0" t="s">
        <v>284</v>
      </c>
      <c r="B2920" s="0" t="s">
        <v>109</v>
      </c>
      <c r="C2920" s="0" t="n">
        <v>63</v>
      </c>
      <c r="D2920" s="0" t="n">
        <v>61</v>
      </c>
      <c r="E2920" s="0" t="n">
        <v>29</v>
      </c>
      <c r="F2920" s="0" t="n">
        <v>31</v>
      </c>
      <c r="G2920" s="0" t="n">
        <v>16</v>
      </c>
      <c r="H2920" s="0" t="n">
        <v>22</v>
      </c>
      <c r="I2920" s="0" t="n">
        <v>1</v>
      </c>
      <c r="J2920" s="0" t="n">
        <v>0</v>
      </c>
      <c r="K2920" s="0" t="n">
        <f aca="false">VLOOKUP(A2920,'Team Data'!$A$1:$E$659,2,FALSE())</f>
        <v>13</v>
      </c>
      <c r="L2920" s="0" t="n">
        <f aca="false">VLOOKUP(A2920,'Team Data'!$A$1:$E$659,3,FALSE())</f>
        <v>18</v>
      </c>
      <c r="M2920" s="0" t="n">
        <f aca="false">VLOOKUP(B2920,'Team Data'!$A$1:$E$659,2,FALSE())</f>
        <v>19</v>
      </c>
      <c r="N2920" s="0" t="n">
        <f aca="false">VLOOKUP(B2920,'Team Data'!$A$1:$E$659,3,FALSE())</f>
        <v>14</v>
      </c>
      <c r="O2920" s="0" t="n">
        <f aca="false">VLOOKUP(A2920,'Team Data'!$A$1:$E$659,4,FALSE())</f>
        <v>512</v>
      </c>
      <c r="P2920" s="0" t="n">
        <f aca="false">VLOOKUP(A2920,'Team Data'!$A$1:$E$659,5,FALSE())</f>
        <v>455</v>
      </c>
      <c r="Q2920" s="0" t="n">
        <f aca="false">VLOOKUP(B2920,'Team Data'!$A$1:$E$659,4,FALSE())</f>
        <v>501</v>
      </c>
      <c r="R2920" s="0" t="n">
        <f aca="false">VLOOKUP(B2920,'Team Data'!$A$1:$E$659,5,FALSE())</f>
        <v>542</v>
      </c>
      <c r="S2920" s="0" t="n">
        <f aca="false">IF(I2920=1,(MIN(30,(C2920-D2920)))*(M2920/(M2920+N2920))*(Q2920/(Q2920+R2920)),(MAX(-30,(C2920-D2920)))*(N2920/(M2920+N2920))*(R2920/(R2920+Q2920)))</f>
        <v>0.553124727621372</v>
      </c>
      <c r="T2920" s="0" t="n">
        <f aca="false">IF(J2920=1,(MIN(30,(D2920-C2920)))*(K2920/(K2920+L2920))*(O2920/(O2920+P2920)),(MAX(-30,(D2920-C2920)))*(L2920/(K2920+L2920))*(P2920/(P2920+O2920)))</f>
        <v>-0.546418921172899</v>
      </c>
      <c r="U2920" s="7" t="n">
        <v>43107</v>
      </c>
    </row>
    <row r="2921" customFormat="false" ht="15" hidden="false" customHeight="false" outlineLevel="0" collapsed="false">
      <c r="A2921" s="0" t="s">
        <v>283</v>
      </c>
      <c r="B2921" s="0" t="s">
        <v>90</v>
      </c>
      <c r="C2921" s="0" t="n">
        <v>52</v>
      </c>
      <c r="D2921" s="0" t="n">
        <v>90</v>
      </c>
      <c r="E2921" s="0" t="n">
        <v>21</v>
      </c>
      <c r="F2921" s="0" t="n">
        <v>42</v>
      </c>
      <c r="G2921" s="0" t="n">
        <v>12</v>
      </c>
      <c r="H2921" s="0" t="n">
        <v>17</v>
      </c>
      <c r="I2921" s="0" t="n">
        <v>0</v>
      </c>
      <c r="J2921" s="0" t="n">
        <v>1</v>
      </c>
      <c r="K2921" s="0" t="n">
        <f aca="false">VLOOKUP(A2921,'Team Data'!$A$1:$E$659,2,FALSE())</f>
        <v>12</v>
      </c>
      <c r="L2921" s="0" t="n">
        <f aca="false">VLOOKUP(A2921,'Team Data'!$A$1:$E$659,3,FALSE())</f>
        <v>20</v>
      </c>
      <c r="M2921" s="0" t="n">
        <f aca="false">VLOOKUP(B2921,'Team Data'!$A$1:$E$659,2,FALSE())</f>
        <v>23</v>
      </c>
      <c r="N2921" s="0" t="n">
        <f aca="false">VLOOKUP(B2921,'Team Data'!$A$1:$E$659,3,FALSE())</f>
        <v>12</v>
      </c>
      <c r="O2921" s="0" t="n">
        <f aca="false">VLOOKUP(A2921,'Team Data'!$A$1:$E$659,4,FALSE())</f>
        <v>427</v>
      </c>
      <c r="P2921" s="0" t="n">
        <f aca="false">VLOOKUP(A2921,'Team Data'!$A$1:$E$659,5,FALSE())</f>
        <v>489</v>
      </c>
      <c r="Q2921" s="0" t="n">
        <f aca="false">VLOOKUP(B2921,'Team Data'!$A$1:$E$659,4,FALSE())</f>
        <v>500</v>
      </c>
      <c r="R2921" s="0" t="n">
        <f aca="false">VLOOKUP(B2921,'Team Data'!$A$1:$E$659,5,FALSE())</f>
        <v>533</v>
      </c>
      <c r="S2921" s="0" t="n">
        <f aca="false">IF(I2921=1,(MIN(30,(C2921-D2921)))*(M2921/(M2921+N2921))*(Q2921/(Q2921+R2921)),(MAX(-30,(C2921-D2921)))*(N2921/(M2921+N2921))*(R2921/(R2921+Q2921)))</f>
        <v>-5.30714977181579</v>
      </c>
      <c r="T2921" s="0" t="n">
        <f aca="false">IF(J2921=1,(MIN(30,(D2921-C2921)))*(K2921/(K2921+L2921))*(O2921/(O2921+P2921)),(MAX(-30,(D2921-C2921)))*(L2921/(K2921+L2921))*(P2921/(P2921+O2921)))</f>
        <v>5.24426855895197</v>
      </c>
      <c r="U2921" s="7" t="n">
        <v>43107</v>
      </c>
    </row>
    <row r="2922" customFormat="false" ht="15" hidden="false" customHeight="false" outlineLevel="0" collapsed="false">
      <c r="A2922" s="0" t="s">
        <v>303</v>
      </c>
      <c r="B2922" s="0" t="s">
        <v>91</v>
      </c>
      <c r="C2922" s="0" t="n">
        <v>75</v>
      </c>
      <c r="D2922" s="0" t="n">
        <v>64</v>
      </c>
      <c r="E2922" s="0" t="n">
        <v>41</v>
      </c>
      <c r="F2922" s="0" t="n">
        <v>29</v>
      </c>
      <c r="G2922" s="0" t="n">
        <v>15</v>
      </c>
      <c r="H2922" s="0" t="n">
        <v>13</v>
      </c>
      <c r="I2922" s="0" t="n">
        <v>1</v>
      </c>
      <c r="J2922" s="0" t="n">
        <v>0</v>
      </c>
      <c r="K2922" s="0" t="n">
        <f aca="false">VLOOKUP(A2922,'Team Data'!$A$1:$E$659,2,FALSE())</f>
        <v>20</v>
      </c>
      <c r="L2922" s="0" t="n">
        <f aca="false">VLOOKUP(A2922,'Team Data'!$A$1:$E$659,3,FALSE())</f>
        <v>13</v>
      </c>
      <c r="M2922" s="0" t="n">
        <f aca="false">VLOOKUP(B2922,'Team Data'!$A$1:$E$659,2,FALSE())</f>
        <v>14</v>
      </c>
      <c r="N2922" s="0" t="n">
        <f aca="false">VLOOKUP(B2922,'Team Data'!$A$1:$E$659,3,FALSE())</f>
        <v>18</v>
      </c>
      <c r="O2922" s="0" t="n">
        <f aca="false">VLOOKUP(A2922,'Team Data'!$A$1:$E$659,4,FALSE())</f>
        <v>538</v>
      </c>
      <c r="P2922" s="0" t="n">
        <f aca="false">VLOOKUP(A2922,'Team Data'!$A$1:$E$659,5,FALSE())</f>
        <v>501</v>
      </c>
      <c r="Q2922" s="0" t="n">
        <f aca="false">VLOOKUP(B2922,'Team Data'!$A$1:$E$659,4,FALSE())</f>
        <v>467</v>
      </c>
      <c r="R2922" s="0" t="n">
        <f aca="false">VLOOKUP(B2922,'Team Data'!$A$1:$E$659,5,FALSE())</f>
        <v>496</v>
      </c>
      <c r="S2922" s="0" t="n">
        <f aca="false">IF(I2922=1,(MIN(30,(C2922-D2922)))*(M2922/(M2922+N2922))*(Q2922/(Q2922+R2922)),(MAX(-30,(C2922-D2922)))*(N2922/(M2922+N2922))*(R2922/(R2922+Q2922)))</f>
        <v>2.33378764278297</v>
      </c>
      <c r="T2922" s="0" t="n">
        <f aca="false">IF(J2922=1,(MIN(30,(D2922-C2922)))*(K2922/(K2922+L2922))*(O2922/(O2922+P2922)),(MAX(-30,(D2922-C2922)))*(L2922/(K2922+L2922))*(P2922/(P2922+O2922)))</f>
        <v>-2.08950914340712</v>
      </c>
      <c r="U2922" s="7" t="n">
        <v>43107</v>
      </c>
    </row>
    <row r="2923" customFormat="false" ht="15" hidden="false" customHeight="false" outlineLevel="0" collapsed="false">
      <c r="A2923" s="0" t="s">
        <v>216</v>
      </c>
      <c r="B2923" s="0" t="s">
        <v>342</v>
      </c>
      <c r="C2923" s="0" t="n">
        <v>76</v>
      </c>
      <c r="D2923" s="0" t="n">
        <v>89</v>
      </c>
      <c r="E2923" s="0" t="n">
        <v>37</v>
      </c>
      <c r="F2923" s="0" t="n">
        <v>38</v>
      </c>
      <c r="G2923" s="0" t="n">
        <v>17</v>
      </c>
      <c r="H2923" s="0" t="n">
        <v>11</v>
      </c>
      <c r="I2923" s="0" t="n">
        <v>0</v>
      </c>
      <c r="J2923" s="0" t="n">
        <v>1</v>
      </c>
      <c r="K2923" s="0" t="n">
        <f aca="false">VLOOKUP(A2923,'Team Data'!$A$1:$E$659,2,FALSE())</f>
        <v>18</v>
      </c>
      <c r="L2923" s="0" t="n">
        <f aca="false">VLOOKUP(A2923,'Team Data'!$A$1:$E$659,3,FALSE())</f>
        <v>14</v>
      </c>
      <c r="M2923" s="0" t="n">
        <f aca="false">VLOOKUP(B2923,'Team Data'!$A$1:$E$659,2,FALSE())</f>
        <v>26</v>
      </c>
      <c r="N2923" s="0" t="n">
        <f aca="false">VLOOKUP(B2923,'Team Data'!$A$1:$E$659,3,FALSE())</f>
        <v>10</v>
      </c>
      <c r="O2923" s="0" t="n">
        <f aca="false">VLOOKUP(A2923,'Team Data'!$A$1:$E$659,4,FALSE())</f>
        <v>650</v>
      </c>
      <c r="P2923" s="0" t="n">
        <f aca="false">VLOOKUP(A2923,'Team Data'!$A$1:$E$659,5,FALSE())</f>
        <v>442</v>
      </c>
      <c r="Q2923" s="0" t="n">
        <f aca="false">VLOOKUP(B2923,'Team Data'!$A$1:$E$659,4,FALSE())</f>
        <v>708</v>
      </c>
      <c r="R2923" s="0" t="n">
        <f aca="false">VLOOKUP(B2923,'Team Data'!$A$1:$E$659,5,FALSE())</f>
        <v>504</v>
      </c>
      <c r="S2923" s="0" t="n">
        <f aca="false">IF(I2923=1,(MIN(30,(C2923-D2923)))*(M2923/(M2923+N2923))*(Q2923/(Q2923+R2923)),(MAX(-30,(C2923-D2923)))*(N2923/(M2923+N2923))*(R2923/(R2923+Q2923)))</f>
        <v>-1.5016501650165</v>
      </c>
      <c r="T2923" s="0" t="n">
        <f aca="false">IF(J2923=1,(MIN(30,(D2923-C2923)))*(K2923/(K2923+L2923))*(O2923/(O2923+P2923)),(MAX(-30,(D2923-C2923)))*(L2923/(K2923+L2923))*(P2923/(P2923+O2923)))</f>
        <v>4.35267857142857</v>
      </c>
      <c r="U2923" s="7" t="n">
        <v>43107</v>
      </c>
    </row>
    <row r="2924" customFormat="false" ht="15" hidden="false" customHeight="false" outlineLevel="0" collapsed="false">
      <c r="A2924" s="0" t="s">
        <v>322</v>
      </c>
      <c r="B2924" s="0" t="s">
        <v>184</v>
      </c>
      <c r="C2924" s="0" t="n">
        <v>68</v>
      </c>
      <c r="D2924" s="0" t="n">
        <v>82</v>
      </c>
      <c r="E2924" s="0" t="n">
        <v>34</v>
      </c>
      <c r="F2924" s="0" t="n">
        <v>33</v>
      </c>
      <c r="G2924" s="0" t="n">
        <v>13</v>
      </c>
      <c r="H2924" s="0" t="n">
        <v>8</v>
      </c>
      <c r="I2924" s="0" t="n">
        <v>0</v>
      </c>
      <c r="J2924" s="0" t="n">
        <v>1</v>
      </c>
      <c r="K2924" s="0" t="n">
        <f aca="false">VLOOKUP(A2924,'Team Data'!$A$1:$E$659,2,FALSE())</f>
        <v>10</v>
      </c>
      <c r="L2924" s="0" t="n">
        <f aca="false">VLOOKUP(A2924,'Team Data'!$A$1:$E$659,3,FALSE())</f>
        <v>21</v>
      </c>
      <c r="M2924" s="0" t="n">
        <f aca="false">VLOOKUP(B2924,'Team Data'!$A$1:$E$659,2,FALSE())</f>
        <v>26</v>
      </c>
      <c r="N2924" s="0" t="n">
        <f aca="false">VLOOKUP(B2924,'Team Data'!$A$1:$E$659,3,FALSE())</f>
        <v>6</v>
      </c>
      <c r="O2924" s="0" t="n">
        <f aca="false">VLOOKUP(A2924,'Team Data'!$A$1:$E$659,4,FALSE())</f>
        <v>453</v>
      </c>
      <c r="P2924" s="0" t="n">
        <f aca="false">VLOOKUP(A2924,'Team Data'!$A$1:$E$659,5,FALSE())</f>
        <v>488</v>
      </c>
      <c r="Q2924" s="0" t="n">
        <f aca="false">VLOOKUP(B2924,'Team Data'!$A$1:$E$659,4,FALSE())</f>
        <v>495</v>
      </c>
      <c r="R2924" s="0" t="n">
        <f aca="false">VLOOKUP(B2924,'Team Data'!$A$1:$E$659,5,FALSE())</f>
        <v>480</v>
      </c>
      <c r="S2924" s="0" t="n">
        <f aca="false">IF(I2924=1,(MIN(30,(C2924-D2924)))*(M2924/(M2924+N2924))*(Q2924/(Q2924+R2924)),(MAX(-30,(C2924-D2924)))*(N2924/(M2924+N2924))*(R2924/(R2924+Q2924)))</f>
        <v>-1.29230769230769</v>
      </c>
      <c r="T2924" s="0" t="n">
        <f aca="false">IF(J2924=1,(MIN(30,(D2924-C2924)))*(K2924/(K2924+L2924))*(O2924/(O2924+P2924)),(MAX(-30,(D2924-C2924)))*(L2924/(K2924+L2924))*(P2924/(P2924+O2924)))</f>
        <v>2.17407699427514</v>
      </c>
      <c r="U2924" s="7" t="n">
        <v>43107</v>
      </c>
    </row>
    <row r="2925" customFormat="false" ht="15" hidden="false" customHeight="false" outlineLevel="0" collapsed="false">
      <c r="A2925" s="0" t="s">
        <v>323</v>
      </c>
      <c r="B2925" s="0" t="s">
        <v>134</v>
      </c>
      <c r="C2925" s="0" t="n">
        <v>73</v>
      </c>
      <c r="D2925" s="0" t="n">
        <v>61</v>
      </c>
      <c r="E2925" s="0" t="n">
        <v>47</v>
      </c>
      <c r="F2925" s="0" t="n">
        <v>34</v>
      </c>
      <c r="G2925" s="0" t="n">
        <v>19</v>
      </c>
      <c r="H2925" s="0" t="n">
        <v>16</v>
      </c>
      <c r="I2925" s="0" t="n">
        <v>1</v>
      </c>
      <c r="J2925" s="0" t="n">
        <v>0</v>
      </c>
      <c r="K2925" s="0" t="n">
        <f aca="false">VLOOKUP(A2925,'Team Data'!$A$1:$E$659,2,FALSE())</f>
        <v>15</v>
      </c>
      <c r="L2925" s="0" t="n">
        <f aca="false">VLOOKUP(A2925,'Team Data'!$A$1:$E$659,3,FALSE())</f>
        <v>18</v>
      </c>
      <c r="M2925" s="0" t="n">
        <f aca="false">VLOOKUP(B2925,'Team Data'!$A$1:$E$659,2,FALSE())</f>
        <v>10</v>
      </c>
      <c r="N2925" s="0" t="n">
        <f aca="false">VLOOKUP(B2925,'Team Data'!$A$1:$E$659,3,FALSE())</f>
        <v>22</v>
      </c>
      <c r="O2925" s="0" t="n">
        <f aca="false">VLOOKUP(A2925,'Team Data'!$A$1:$E$659,4,FALSE())</f>
        <v>519</v>
      </c>
      <c r="P2925" s="0" t="n">
        <f aca="false">VLOOKUP(A2925,'Team Data'!$A$1:$E$659,5,FALSE())</f>
        <v>499</v>
      </c>
      <c r="Q2925" s="0" t="n">
        <f aca="false">VLOOKUP(B2925,'Team Data'!$A$1:$E$659,4,FALSE())</f>
        <v>542</v>
      </c>
      <c r="R2925" s="0" t="n">
        <f aca="false">VLOOKUP(B2925,'Team Data'!$A$1:$E$659,5,FALSE())</f>
        <v>420</v>
      </c>
      <c r="S2925" s="0" t="n">
        <f aca="false">IF(I2925=1,(MIN(30,(C2925-D2925)))*(M2925/(M2925+N2925))*(Q2925/(Q2925+R2925)),(MAX(-30,(C2925-D2925)))*(N2925/(M2925+N2925))*(R2925/(R2925+Q2925)))</f>
        <v>2.11278586278586</v>
      </c>
      <c r="T2925" s="0" t="n">
        <f aca="false">IF(J2925=1,(MIN(30,(D2925-C2925)))*(K2925/(K2925+L2925))*(O2925/(O2925+P2925)),(MAX(-30,(D2925-C2925)))*(L2925/(K2925+L2925))*(P2925/(P2925+O2925)))</f>
        <v>-3.20843007679943</v>
      </c>
      <c r="U2925" s="7" t="n">
        <v>43107</v>
      </c>
    </row>
    <row r="2926" customFormat="false" ht="15" hidden="false" customHeight="false" outlineLevel="0" collapsed="false">
      <c r="A2926" s="0" t="s">
        <v>343</v>
      </c>
      <c r="B2926" s="0" t="s">
        <v>255</v>
      </c>
      <c r="C2926" s="0" t="n">
        <v>71</v>
      </c>
      <c r="D2926" s="0" t="n">
        <v>85</v>
      </c>
      <c r="E2926" s="0" t="n">
        <v>31</v>
      </c>
      <c r="F2926" s="0" t="n">
        <v>33</v>
      </c>
      <c r="G2926" s="0" t="n">
        <v>13</v>
      </c>
      <c r="H2926" s="0" t="n">
        <v>14</v>
      </c>
      <c r="I2926" s="0" t="n">
        <v>0</v>
      </c>
      <c r="J2926" s="0" t="n">
        <v>1</v>
      </c>
      <c r="K2926" s="0" t="n">
        <f aca="false">VLOOKUP(A2926,'Team Data'!$A$1:$E$659,2,FALSE())</f>
        <v>13</v>
      </c>
      <c r="L2926" s="0" t="n">
        <f aca="false">VLOOKUP(A2926,'Team Data'!$A$1:$E$659,3,FALSE())</f>
        <v>19</v>
      </c>
      <c r="M2926" s="0" t="n">
        <f aca="false">VLOOKUP(B2926,'Team Data'!$A$1:$E$659,2,FALSE())</f>
        <v>10</v>
      </c>
      <c r="N2926" s="0" t="n">
        <f aca="false">VLOOKUP(B2926,'Team Data'!$A$1:$E$659,3,FALSE())</f>
        <v>22</v>
      </c>
      <c r="O2926" s="0" t="n">
        <f aca="false">VLOOKUP(A2926,'Team Data'!$A$1:$E$659,4,FALSE())</f>
        <v>540</v>
      </c>
      <c r="P2926" s="0" t="n">
        <f aca="false">VLOOKUP(A2926,'Team Data'!$A$1:$E$659,5,FALSE())</f>
        <v>453</v>
      </c>
      <c r="Q2926" s="0" t="n">
        <f aca="false">VLOOKUP(B2926,'Team Data'!$A$1:$E$659,4,FALSE())</f>
        <v>520</v>
      </c>
      <c r="R2926" s="0" t="n">
        <f aca="false">VLOOKUP(B2926,'Team Data'!$A$1:$E$659,5,FALSE())</f>
        <v>472</v>
      </c>
      <c r="S2926" s="0" t="n">
        <f aca="false">IF(I2926=1,(MIN(30,(C2926-D2926)))*(M2926/(M2926+N2926))*(Q2926/(Q2926+R2926)),(MAX(-30,(C2926-D2926)))*(N2926/(M2926+N2926))*(R2926/(R2926+Q2926)))</f>
        <v>-4.57963709677419</v>
      </c>
      <c r="T2926" s="0" t="n">
        <f aca="false">IF(J2926=1,(MIN(30,(D2926-C2926)))*(K2926/(K2926+L2926))*(O2926/(O2926+P2926)),(MAX(-30,(D2926-C2926)))*(L2926/(K2926+L2926))*(P2926/(P2926+O2926)))</f>
        <v>3.0929003021148</v>
      </c>
      <c r="U2926" s="7" t="n">
        <v>43107</v>
      </c>
    </row>
    <row r="2927" customFormat="false" ht="15" hidden="false" customHeight="false" outlineLevel="0" collapsed="false">
      <c r="A2927" s="0" t="s">
        <v>272</v>
      </c>
      <c r="B2927" s="0" t="s">
        <v>22</v>
      </c>
      <c r="C2927" s="0" t="n">
        <v>71</v>
      </c>
      <c r="D2927" s="0" t="n">
        <v>76</v>
      </c>
      <c r="E2927" s="0" t="n">
        <v>23</v>
      </c>
      <c r="F2927" s="0" t="n">
        <v>44</v>
      </c>
      <c r="G2927" s="0" t="n">
        <v>12</v>
      </c>
      <c r="H2927" s="0" t="n">
        <v>13</v>
      </c>
      <c r="I2927" s="0" t="n">
        <v>0</v>
      </c>
      <c r="J2927" s="0" t="n">
        <v>1</v>
      </c>
      <c r="K2927" s="0" t="n">
        <f aca="false">VLOOKUP(A2927,'Team Data'!$A$1:$E$659,2,FALSE())</f>
        <v>14</v>
      </c>
      <c r="L2927" s="0" t="n">
        <f aca="false">VLOOKUP(A2927,'Team Data'!$A$1:$E$659,3,FALSE())</f>
        <v>17</v>
      </c>
      <c r="M2927" s="0" t="n">
        <f aca="false">VLOOKUP(B2927,'Team Data'!$A$1:$E$659,2,FALSE())</f>
        <v>19</v>
      </c>
      <c r="N2927" s="0" t="n">
        <f aca="false">VLOOKUP(B2927,'Team Data'!$A$1:$E$659,3,FALSE())</f>
        <v>15</v>
      </c>
      <c r="O2927" s="0" t="n">
        <f aca="false">VLOOKUP(A2927,'Team Data'!$A$1:$E$659,4,FALSE())</f>
        <v>453</v>
      </c>
      <c r="P2927" s="0" t="n">
        <f aca="false">VLOOKUP(A2927,'Team Data'!$A$1:$E$659,5,FALSE())</f>
        <v>480</v>
      </c>
      <c r="Q2927" s="0" t="n">
        <f aca="false">VLOOKUP(B2927,'Team Data'!$A$1:$E$659,4,FALSE())</f>
        <v>533</v>
      </c>
      <c r="R2927" s="0" t="n">
        <f aca="false">VLOOKUP(B2927,'Team Data'!$A$1:$E$659,5,FALSE())</f>
        <v>507</v>
      </c>
      <c r="S2927" s="0" t="n">
        <f aca="false">IF(I2927=1,(MIN(30,(C2927-D2927)))*(M2927/(M2927+N2927))*(Q2927/(Q2927+R2927)),(MAX(-30,(C2927-D2927)))*(N2927/(M2927+N2927))*(R2927/(R2927+Q2927)))</f>
        <v>-1.07536764705882</v>
      </c>
      <c r="T2927" s="0" t="n">
        <f aca="false">IF(J2927=1,(MIN(30,(D2927-C2927)))*(K2927/(K2927+L2927))*(O2927/(O2927+P2927)),(MAX(-30,(D2927-C2927)))*(L2927/(K2927+L2927))*(P2927/(P2927+O2927)))</f>
        <v>1.09635929882792</v>
      </c>
      <c r="U2927" s="7" t="n">
        <v>43107</v>
      </c>
    </row>
    <row r="2928" customFormat="false" ht="15" hidden="false" customHeight="false" outlineLevel="0" collapsed="false">
      <c r="A2928" s="0" t="s">
        <v>344</v>
      </c>
      <c r="B2928" s="0" t="s">
        <v>221</v>
      </c>
      <c r="C2928" s="0" t="n">
        <v>66</v>
      </c>
      <c r="D2928" s="0" t="n">
        <v>81</v>
      </c>
      <c r="E2928" s="0" t="n">
        <v>25</v>
      </c>
      <c r="F2928" s="0" t="n">
        <v>44</v>
      </c>
      <c r="G2928" s="0" t="n">
        <v>12</v>
      </c>
      <c r="H2928" s="0" t="n">
        <v>11</v>
      </c>
      <c r="I2928" s="0" t="n">
        <v>0</v>
      </c>
      <c r="J2928" s="0" t="n">
        <v>1</v>
      </c>
      <c r="K2928" s="0" t="n">
        <f aca="false">VLOOKUP(A2928,'Team Data'!$A$1:$E$659,2,FALSE())</f>
        <v>12</v>
      </c>
      <c r="L2928" s="0" t="n">
        <f aca="false">VLOOKUP(A2928,'Team Data'!$A$1:$E$659,3,FALSE())</f>
        <v>16</v>
      </c>
      <c r="M2928" s="0" t="n">
        <f aca="false">VLOOKUP(B2928,'Team Data'!$A$1:$E$659,2,FALSE())</f>
        <v>11</v>
      </c>
      <c r="N2928" s="0" t="n">
        <f aca="false">VLOOKUP(B2928,'Team Data'!$A$1:$E$659,3,FALSE())</f>
        <v>21</v>
      </c>
      <c r="O2928" s="0" t="n">
        <f aca="false">VLOOKUP(A2928,'Team Data'!$A$1:$E$659,4,FALSE())</f>
        <v>387</v>
      </c>
      <c r="P2928" s="0" t="n">
        <f aca="false">VLOOKUP(A2928,'Team Data'!$A$1:$E$659,5,FALSE())</f>
        <v>392</v>
      </c>
      <c r="Q2928" s="0" t="n">
        <f aca="false">VLOOKUP(B2928,'Team Data'!$A$1:$E$659,4,FALSE())</f>
        <v>508</v>
      </c>
      <c r="R2928" s="0" t="n">
        <f aca="false">VLOOKUP(B2928,'Team Data'!$A$1:$E$659,5,FALSE())</f>
        <v>413</v>
      </c>
      <c r="S2928" s="0" t="n">
        <f aca="false">IF(I2928=1,(MIN(30,(C2928-D2928)))*(M2928/(M2928+N2928))*(Q2928/(Q2928+R2928)),(MAX(-30,(C2928-D2928)))*(N2928/(M2928+N2928))*(R2928/(R2928+Q2928)))</f>
        <v>-4.41418973941368</v>
      </c>
      <c r="T2928" s="0" t="n">
        <f aca="false">IF(J2928=1,(MIN(30,(D2928-C2928)))*(K2928/(K2928+L2928))*(O2928/(O2928+P2928)),(MAX(-30,(D2928-C2928)))*(L2928/(K2928+L2928))*(P2928/(P2928+O2928)))</f>
        <v>3.19365486887952</v>
      </c>
      <c r="U2928" s="7" t="n">
        <v>43107</v>
      </c>
    </row>
    <row r="2929" customFormat="false" ht="15" hidden="false" customHeight="false" outlineLevel="0" collapsed="false">
      <c r="A2929" s="0" t="s">
        <v>277</v>
      </c>
      <c r="B2929" s="0" t="s">
        <v>250</v>
      </c>
      <c r="C2929" s="0" t="n">
        <v>78</v>
      </c>
      <c r="D2929" s="0" t="n">
        <v>85</v>
      </c>
      <c r="E2929" s="0" t="n">
        <v>36</v>
      </c>
      <c r="F2929" s="0" t="n">
        <v>35</v>
      </c>
      <c r="G2929" s="0" t="n">
        <v>11</v>
      </c>
      <c r="H2929" s="0" t="n">
        <v>13</v>
      </c>
      <c r="I2929" s="0" t="n">
        <v>0</v>
      </c>
      <c r="J2929" s="0" t="n">
        <v>1</v>
      </c>
      <c r="K2929" s="0" t="n">
        <f aca="false">VLOOKUP(A2929,'Team Data'!$A$1:$E$659,2,FALSE())</f>
        <v>26</v>
      </c>
      <c r="L2929" s="0" t="n">
        <f aca="false">VLOOKUP(A2929,'Team Data'!$A$1:$E$659,3,FALSE())</f>
        <v>8</v>
      </c>
      <c r="M2929" s="0" t="n">
        <f aca="false">VLOOKUP(B2929,'Team Data'!$A$1:$E$659,2,FALSE())</f>
        <v>16</v>
      </c>
      <c r="N2929" s="0" t="n">
        <f aca="false">VLOOKUP(B2929,'Team Data'!$A$1:$E$659,3,FALSE())</f>
        <v>16</v>
      </c>
      <c r="O2929" s="0" t="n">
        <f aca="false">VLOOKUP(A2929,'Team Data'!$A$1:$E$659,4,FALSE())</f>
        <v>598</v>
      </c>
      <c r="P2929" s="0" t="n">
        <f aca="false">VLOOKUP(A2929,'Team Data'!$A$1:$E$659,5,FALSE())</f>
        <v>514</v>
      </c>
      <c r="Q2929" s="0" t="n">
        <f aca="false">VLOOKUP(B2929,'Team Data'!$A$1:$E$659,4,FALSE())</f>
        <v>549</v>
      </c>
      <c r="R2929" s="0" t="n">
        <f aca="false">VLOOKUP(B2929,'Team Data'!$A$1:$E$659,5,FALSE())</f>
        <v>500</v>
      </c>
      <c r="S2929" s="0" t="n">
        <f aca="false">IF(I2929=1,(MIN(30,(C2929-D2929)))*(M2929/(M2929+N2929))*(Q2929/(Q2929+R2929)),(MAX(-30,(C2929-D2929)))*(N2929/(M2929+N2929))*(R2929/(R2929+Q2929)))</f>
        <v>-1.66825548141087</v>
      </c>
      <c r="T2929" s="0" t="n">
        <f aca="false">IF(J2929=1,(MIN(30,(D2929-C2929)))*(K2929/(K2929+L2929))*(O2929/(O2929+P2929)),(MAX(-30,(D2929-C2929)))*(L2929/(K2929+L2929))*(P2929/(P2929+O2929)))</f>
        <v>2.87865002115954</v>
      </c>
      <c r="U2929" s="7" t="n">
        <v>43107</v>
      </c>
    </row>
    <row r="2930" customFormat="false" ht="15" hidden="false" customHeight="false" outlineLevel="0" collapsed="false">
      <c r="A2930" s="0" t="s">
        <v>270</v>
      </c>
      <c r="B2930" s="0" t="s">
        <v>220</v>
      </c>
      <c r="C2930" s="0" t="n">
        <v>101</v>
      </c>
      <c r="D2930" s="0" t="n">
        <v>88</v>
      </c>
      <c r="E2930" s="0" t="n">
        <v>35</v>
      </c>
      <c r="F2930" s="0" t="n">
        <v>25</v>
      </c>
      <c r="G2930" s="0" t="n">
        <v>11</v>
      </c>
      <c r="H2930" s="0" t="n">
        <v>7</v>
      </c>
      <c r="I2930" s="0" t="n">
        <v>1</v>
      </c>
      <c r="J2930" s="0" t="n">
        <v>0</v>
      </c>
      <c r="K2930" s="0" t="n">
        <f aca="false">VLOOKUP(A2930,'Team Data'!$A$1:$E$659,2,FALSE())</f>
        <v>28</v>
      </c>
      <c r="L2930" s="0" t="n">
        <f aca="false">VLOOKUP(A2930,'Team Data'!$A$1:$E$659,3,FALSE())</f>
        <v>7</v>
      </c>
      <c r="M2930" s="0" t="n">
        <f aca="false">VLOOKUP(B2930,'Team Data'!$A$1:$E$659,2,FALSE())</f>
        <v>9</v>
      </c>
      <c r="N2930" s="0" t="n">
        <f aca="false">VLOOKUP(B2930,'Team Data'!$A$1:$E$659,3,FALSE())</f>
        <v>22</v>
      </c>
      <c r="O2930" s="0" t="n">
        <f aca="false">VLOOKUP(A2930,'Team Data'!$A$1:$E$659,4,FALSE())</f>
        <v>516</v>
      </c>
      <c r="P2930" s="0" t="n">
        <f aca="false">VLOOKUP(A2930,'Team Data'!$A$1:$E$659,5,FALSE())</f>
        <v>493</v>
      </c>
      <c r="Q2930" s="0" t="n">
        <f aca="false">VLOOKUP(B2930,'Team Data'!$A$1:$E$659,4,FALSE())</f>
        <v>532</v>
      </c>
      <c r="R2930" s="0" t="n">
        <f aca="false">VLOOKUP(B2930,'Team Data'!$A$1:$E$659,5,FALSE())</f>
        <v>421</v>
      </c>
      <c r="S2930" s="0" t="n">
        <f aca="false">IF(I2930=1,(MIN(30,(C2930-D2930)))*(M2930/(M2930+N2930))*(Q2930/(Q2930+R2930)),(MAX(-30,(C2930-D2930)))*(N2930/(M2930+N2930))*(R2930/(R2930+Q2930)))</f>
        <v>2.1068950343567</v>
      </c>
      <c r="T2930" s="0" t="n">
        <f aca="false">IF(J2930=1,(MIN(30,(D2930-C2930)))*(K2930/(K2930+L2930))*(O2930/(O2930+P2930)),(MAX(-30,(D2930-C2930)))*(L2930/(K2930+L2930))*(P2930/(P2930+O2930)))</f>
        <v>-1.27036669970268</v>
      </c>
      <c r="U2930" s="7" t="n">
        <v>43107</v>
      </c>
    </row>
    <row r="2931" customFormat="false" ht="15" hidden="false" customHeight="false" outlineLevel="0" collapsed="false">
      <c r="A2931" s="0" t="s">
        <v>195</v>
      </c>
      <c r="B2931" s="0" t="s">
        <v>116</v>
      </c>
      <c r="C2931" s="0" t="n">
        <v>72</v>
      </c>
      <c r="D2931" s="0" t="n">
        <v>71</v>
      </c>
      <c r="E2931" s="0" t="n">
        <v>32</v>
      </c>
      <c r="F2931" s="0" t="n">
        <v>38</v>
      </c>
      <c r="G2931" s="0" t="n">
        <v>17</v>
      </c>
      <c r="H2931" s="0" t="n">
        <v>14</v>
      </c>
      <c r="I2931" s="0" t="n">
        <v>1</v>
      </c>
      <c r="J2931" s="0" t="n">
        <v>0</v>
      </c>
      <c r="K2931" s="0" t="n">
        <f aca="false">VLOOKUP(A2931,'Team Data'!$A$1:$E$659,2,FALSE())</f>
        <v>21</v>
      </c>
      <c r="L2931" s="0" t="n">
        <f aca="false">VLOOKUP(A2931,'Team Data'!$A$1:$E$659,3,FALSE())</f>
        <v>11</v>
      </c>
      <c r="M2931" s="0" t="n">
        <f aca="false">VLOOKUP(B2931,'Team Data'!$A$1:$E$659,2,FALSE())</f>
        <v>6</v>
      </c>
      <c r="N2931" s="0" t="n">
        <f aca="false">VLOOKUP(B2931,'Team Data'!$A$1:$E$659,3,FALSE())</f>
        <v>25</v>
      </c>
      <c r="O2931" s="0" t="n">
        <f aca="false">VLOOKUP(A2931,'Team Data'!$A$1:$E$659,4,FALSE())</f>
        <v>481</v>
      </c>
      <c r="P2931" s="0" t="n">
        <f aca="false">VLOOKUP(A2931,'Team Data'!$A$1:$E$659,5,FALSE())</f>
        <v>445</v>
      </c>
      <c r="Q2931" s="0" t="n">
        <f aca="false">VLOOKUP(B2931,'Team Data'!$A$1:$E$659,4,FALSE())</f>
        <v>465</v>
      </c>
      <c r="R2931" s="0" t="n">
        <f aca="false">VLOOKUP(B2931,'Team Data'!$A$1:$E$659,5,FALSE())</f>
        <v>438</v>
      </c>
      <c r="S2931" s="0" t="n">
        <f aca="false">IF(I2931=1,(MIN(30,(C2931-D2931)))*(M2931/(M2931+N2931))*(Q2931/(Q2931+R2931)),(MAX(-30,(C2931-D2931)))*(N2931/(M2931+N2931))*(R2931/(R2931+Q2931)))</f>
        <v>0.0996677740863787</v>
      </c>
      <c r="T2931" s="0" t="n">
        <f aca="false">IF(J2931=1,(MIN(30,(D2931-C2931)))*(K2931/(K2931+L2931))*(O2931/(O2931+P2931)),(MAX(-30,(D2931-C2931)))*(L2931/(K2931+L2931))*(P2931/(P2931+O2931)))</f>
        <v>-0.165193034557235</v>
      </c>
      <c r="U2931" s="7" t="n">
        <v>43107</v>
      </c>
    </row>
    <row r="2932" customFormat="false" ht="15" hidden="false" customHeight="false" outlineLevel="0" collapsed="false">
      <c r="A2932" s="0" t="s">
        <v>57</v>
      </c>
      <c r="B2932" s="0" t="s">
        <v>150</v>
      </c>
      <c r="C2932" s="0" t="n">
        <v>64</v>
      </c>
      <c r="D2932" s="0" t="n">
        <v>81</v>
      </c>
      <c r="E2932" s="0" t="n">
        <v>28</v>
      </c>
      <c r="F2932" s="0" t="n">
        <v>38</v>
      </c>
      <c r="G2932" s="0" t="n">
        <v>15</v>
      </c>
      <c r="H2932" s="0" t="n">
        <v>13</v>
      </c>
      <c r="I2932" s="0" t="n">
        <v>0</v>
      </c>
      <c r="J2932" s="0" t="n">
        <v>1</v>
      </c>
      <c r="K2932" s="0" t="n">
        <f aca="false">VLOOKUP(A2932,'Team Data'!$A$1:$E$659,2,FALSE())</f>
        <v>14</v>
      </c>
      <c r="L2932" s="0" t="n">
        <f aca="false">VLOOKUP(A2932,'Team Data'!$A$1:$E$659,3,FALSE())</f>
        <v>18</v>
      </c>
      <c r="M2932" s="0" t="n">
        <f aca="false">VLOOKUP(B2932,'Team Data'!$A$1:$E$659,2,FALSE())</f>
        <v>27</v>
      </c>
      <c r="N2932" s="0" t="n">
        <f aca="false">VLOOKUP(B2932,'Team Data'!$A$1:$E$659,3,FALSE())</f>
        <v>7</v>
      </c>
      <c r="O2932" s="0" t="n">
        <f aca="false">VLOOKUP(A2932,'Team Data'!$A$1:$E$659,4,FALSE())</f>
        <v>500</v>
      </c>
      <c r="P2932" s="0" t="n">
        <f aca="false">VLOOKUP(A2932,'Team Data'!$A$1:$E$659,5,FALSE())</f>
        <v>464</v>
      </c>
      <c r="Q2932" s="0" t="n">
        <f aca="false">VLOOKUP(B2932,'Team Data'!$A$1:$E$659,4,FALSE())</f>
        <v>511</v>
      </c>
      <c r="R2932" s="0" t="n">
        <f aca="false">VLOOKUP(B2932,'Team Data'!$A$1:$E$659,5,FALSE())</f>
        <v>533</v>
      </c>
      <c r="S2932" s="0" t="n">
        <f aca="false">IF(I2932=1,(MIN(30,(C2932-D2932)))*(M2932/(M2932+N2932))*(Q2932/(Q2932+R2932)),(MAX(-30,(C2932-D2932)))*(N2932/(M2932+N2932))*(R2932/(R2932+Q2932)))</f>
        <v>-1.78687739463602</v>
      </c>
      <c r="T2932" s="0" t="n">
        <f aca="false">IF(J2932=1,(MIN(30,(D2932-C2932)))*(K2932/(K2932+L2932))*(O2932/(O2932+P2932)),(MAX(-30,(D2932-C2932)))*(L2932/(K2932+L2932))*(P2932/(P2932+O2932)))</f>
        <v>3.8576244813278</v>
      </c>
      <c r="U2932" s="7" t="n">
        <v>43107</v>
      </c>
    </row>
    <row r="2933" customFormat="false" ht="15" hidden="false" customHeight="false" outlineLevel="0" collapsed="false">
      <c r="A2933" s="0" t="s">
        <v>75</v>
      </c>
      <c r="B2933" s="0" t="s">
        <v>185</v>
      </c>
      <c r="C2933" s="0" t="n">
        <v>85</v>
      </c>
      <c r="D2933" s="0" t="n">
        <v>96</v>
      </c>
      <c r="E2933" s="0" t="n">
        <v>32</v>
      </c>
      <c r="F2933" s="0" t="n">
        <v>34</v>
      </c>
      <c r="G2933" s="0" t="n">
        <v>16</v>
      </c>
      <c r="H2933" s="0" t="n">
        <v>10</v>
      </c>
      <c r="I2933" s="0" t="n">
        <v>0</v>
      </c>
      <c r="J2933" s="0" t="n">
        <v>1</v>
      </c>
      <c r="K2933" s="0" t="n">
        <f aca="false">VLOOKUP(A2933,'Team Data'!$A$1:$E$659,2,FALSE())</f>
        <v>28</v>
      </c>
      <c r="L2933" s="0" t="n">
        <f aca="false">VLOOKUP(A2933,'Team Data'!$A$1:$E$659,3,FALSE())</f>
        <v>8</v>
      </c>
      <c r="M2933" s="0" t="n">
        <f aca="false">VLOOKUP(B2933,'Team Data'!$A$1:$E$659,2,FALSE())</f>
        <v>21</v>
      </c>
      <c r="N2933" s="0" t="n">
        <f aca="false">VLOOKUP(B2933,'Team Data'!$A$1:$E$659,3,FALSE())</f>
        <v>12</v>
      </c>
      <c r="O2933" s="0" t="n">
        <f aca="false">VLOOKUP(A2933,'Team Data'!$A$1:$E$659,4,FALSE())</f>
        <v>723</v>
      </c>
      <c r="P2933" s="0" t="n">
        <f aca="false">VLOOKUP(A2933,'Team Data'!$A$1:$E$659,5,FALSE())</f>
        <v>486</v>
      </c>
      <c r="Q2933" s="0" t="n">
        <f aca="false">VLOOKUP(B2933,'Team Data'!$A$1:$E$659,4,FALSE())</f>
        <v>618</v>
      </c>
      <c r="R2933" s="0" t="n">
        <f aca="false">VLOOKUP(B2933,'Team Data'!$A$1:$E$659,5,FALSE())</f>
        <v>486</v>
      </c>
      <c r="S2933" s="0" t="n">
        <f aca="false">IF(I2933=1,(MIN(30,(C2933-D2933)))*(M2933/(M2933+N2933))*(Q2933/(Q2933+R2933)),(MAX(-30,(C2933-D2933)))*(N2933/(M2933+N2933))*(R2933/(R2933+Q2933)))</f>
        <v>-1.76086956521739</v>
      </c>
      <c r="T2933" s="0" t="n">
        <f aca="false">IF(J2933=1,(MIN(30,(D2933-C2933)))*(K2933/(K2933+L2933))*(O2933/(O2933+P2933)),(MAX(-30,(D2933-C2933)))*(L2933/(K2933+L2933))*(P2933/(P2933+O2933)))</f>
        <v>5.11634960022057</v>
      </c>
      <c r="U2933" s="7" t="n">
        <v>43107</v>
      </c>
    </row>
    <row r="2934" customFormat="false" ht="15" hidden="false" customHeight="false" outlineLevel="0" collapsed="false">
      <c r="A2934" s="0" t="s">
        <v>241</v>
      </c>
      <c r="B2934" s="0" t="s">
        <v>251</v>
      </c>
      <c r="C2934" s="0" t="n">
        <v>62</v>
      </c>
      <c r="D2934" s="0" t="n">
        <v>69</v>
      </c>
      <c r="E2934" s="0" t="n">
        <v>29</v>
      </c>
      <c r="F2934" s="0" t="n">
        <v>38</v>
      </c>
      <c r="G2934" s="0" t="n">
        <v>15</v>
      </c>
      <c r="H2934" s="0" t="n">
        <v>10</v>
      </c>
      <c r="I2934" s="0" t="n">
        <v>0</v>
      </c>
      <c r="J2934" s="0" t="n">
        <v>1</v>
      </c>
      <c r="K2934" s="0" t="n">
        <f aca="false">VLOOKUP(A2934,'Team Data'!$A$1:$E$659,2,FALSE())</f>
        <v>12</v>
      </c>
      <c r="L2934" s="0" t="n">
        <f aca="false">VLOOKUP(A2934,'Team Data'!$A$1:$E$659,3,FALSE())</f>
        <v>20</v>
      </c>
      <c r="M2934" s="0" t="n">
        <f aca="false">VLOOKUP(B2934,'Team Data'!$A$1:$E$659,2,FALSE())</f>
        <v>16</v>
      </c>
      <c r="N2934" s="0" t="n">
        <f aca="false">VLOOKUP(B2934,'Team Data'!$A$1:$E$659,3,FALSE())</f>
        <v>15</v>
      </c>
      <c r="O2934" s="0" t="n">
        <f aca="false">VLOOKUP(A2934,'Team Data'!$A$1:$E$659,4,FALSE())</f>
        <v>593</v>
      </c>
      <c r="P2934" s="0" t="n">
        <f aca="false">VLOOKUP(A2934,'Team Data'!$A$1:$E$659,5,FALSE())</f>
        <v>457</v>
      </c>
      <c r="Q2934" s="0" t="n">
        <f aca="false">VLOOKUP(B2934,'Team Data'!$A$1:$E$659,4,FALSE())</f>
        <v>519</v>
      </c>
      <c r="R2934" s="0" t="n">
        <f aca="false">VLOOKUP(B2934,'Team Data'!$A$1:$E$659,5,FALSE())</f>
        <v>461</v>
      </c>
      <c r="S2934" s="0" t="n">
        <f aca="false">IF(I2934=1,(MIN(30,(C2934-D2934)))*(M2934/(M2934+N2934))*(Q2934/(Q2934+R2934)),(MAX(-30,(C2934-D2934)))*(N2934/(M2934+N2934))*(R2934/(R2934+Q2934)))</f>
        <v>-1.59331797235023</v>
      </c>
      <c r="T2934" s="0" t="n">
        <f aca="false">IF(J2934=1,(MIN(30,(D2934-C2934)))*(K2934/(K2934+L2934))*(O2934/(O2934+P2934)),(MAX(-30,(D2934-C2934)))*(L2934/(K2934+L2934))*(P2934/(P2934+O2934)))</f>
        <v>1.4825</v>
      </c>
      <c r="U2934" s="7" t="n">
        <v>43107</v>
      </c>
    </row>
    <row r="2935" customFormat="false" ht="15" hidden="false" customHeight="false" outlineLevel="0" collapsed="false">
      <c r="A2935" s="0" t="s">
        <v>159</v>
      </c>
      <c r="B2935" s="0" t="s">
        <v>334</v>
      </c>
      <c r="C2935" s="0" t="n">
        <v>90</v>
      </c>
      <c r="D2935" s="0" t="n">
        <v>100</v>
      </c>
      <c r="E2935" s="0" t="n">
        <v>39</v>
      </c>
      <c r="F2935" s="0" t="n">
        <v>30</v>
      </c>
      <c r="G2935" s="0" t="n">
        <v>12</v>
      </c>
      <c r="H2935" s="0" t="n">
        <v>7</v>
      </c>
      <c r="I2935" s="0" t="n">
        <v>0</v>
      </c>
      <c r="J2935" s="0" t="n">
        <v>1</v>
      </c>
      <c r="K2935" s="0" t="n">
        <f aca="false">VLOOKUP(A2935,'Team Data'!$A$1:$E$659,2,FALSE())</f>
        <v>20</v>
      </c>
      <c r="L2935" s="0" t="n">
        <f aca="false">VLOOKUP(A2935,'Team Data'!$A$1:$E$659,3,FALSE())</f>
        <v>13</v>
      </c>
      <c r="M2935" s="0" t="n">
        <f aca="false">VLOOKUP(B2935,'Team Data'!$A$1:$E$659,2,FALSE())</f>
        <v>36</v>
      </c>
      <c r="N2935" s="0" t="n">
        <f aca="false">VLOOKUP(B2935,'Team Data'!$A$1:$E$659,3,FALSE())</f>
        <v>4</v>
      </c>
      <c r="O2935" s="0" t="n">
        <f aca="false">VLOOKUP(A2935,'Team Data'!$A$1:$E$659,4,FALSE())</f>
        <v>651</v>
      </c>
      <c r="P2935" s="0" t="n">
        <f aca="false">VLOOKUP(A2935,'Team Data'!$A$1:$E$659,5,FALSE())</f>
        <v>454</v>
      </c>
      <c r="Q2935" s="0" t="n">
        <f aca="false">VLOOKUP(B2935,'Team Data'!$A$1:$E$659,4,FALSE())</f>
        <v>804</v>
      </c>
      <c r="R2935" s="0" t="n">
        <f aca="false">VLOOKUP(B2935,'Team Data'!$A$1:$E$659,5,FALSE())</f>
        <v>530</v>
      </c>
      <c r="S2935" s="0" t="n">
        <f aca="false">IF(I2935=1,(MIN(30,(C2935-D2935)))*(M2935/(M2935+N2935))*(Q2935/(Q2935+R2935)),(MAX(-30,(C2935-D2935)))*(N2935/(M2935+N2935))*(R2935/(R2935+Q2935)))</f>
        <v>-0.397301349325337</v>
      </c>
      <c r="T2935" s="0" t="n">
        <f aca="false">IF(J2935=1,(MIN(30,(D2935-C2935)))*(K2935/(K2935+L2935))*(O2935/(O2935+P2935)),(MAX(-30,(D2935-C2935)))*(L2935/(K2935+L2935))*(P2935/(P2935+O2935)))</f>
        <v>3.57054709995886</v>
      </c>
      <c r="U2935" s="7" t="n">
        <v>43107</v>
      </c>
    </row>
    <row r="2936" customFormat="false" ht="15" hidden="false" customHeight="false" outlineLevel="0" collapsed="false">
      <c r="A2936" s="0" t="s">
        <v>29</v>
      </c>
      <c r="B2936" s="0" t="s">
        <v>353</v>
      </c>
      <c r="C2936" s="0" t="n">
        <v>78</v>
      </c>
      <c r="D2936" s="0" t="n">
        <v>79</v>
      </c>
      <c r="E2936" s="0" t="n">
        <v>49</v>
      </c>
      <c r="F2936" s="0" t="n">
        <v>35</v>
      </c>
      <c r="G2936" s="0" t="n">
        <v>18</v>
      </c>
      <c r="H2936" s="0" t="n">
        <v>14</v>
      </c>
      <c r="I2936" s="0" t="n">
        <v>0</v>
      </c>
      <c r="J2936" s="0" t="n">
        <v>1</v>
      </c>
      <c r="K2936" s="0" t="n">
        <f aca="false">VLOOKUP(A2936,'Team Data'!$A$1:$E$659,2,FALSE())</f>
        <v>21</v>
      </c>
      <c r="L2936" s="0" t="n">
        <f aca="false">VLOOKUP(A2936,'Team Data'!$A$1:$E$659,3,FALSE())</f>
        <v>8</v>
      </c>
      <c r="M2936" s="0" t="n">
        <f aca="false">VLOOKUP(B2936,'Team Data'!$A$1:$E$659,2,FALSE())</f>
        <v>20</v>
      </c>
      <c r="N2936" s="0" t="n">
        <f aca="false">VLOOKUP(B2936,'Team Data'!$A$1:$E$659,3,FALSE())</f>
        <v>13</v>
      </c>
      <c r="O2936" s="0" t="n">
        <f aca="false">VLOOKUP(A2936,'Team Data'!$A$1:$E$659,4,FALSE())</f>
        <v>498</v>
      </c>
      <c r="P2936" s="0" t="n">
        <f aca="false">VLOOKUP(A2936,'Team Data'!$A$1:$E$659,5,FALSE())</f>
        <v>434</v>
      </c>
      <c r="Q2936" s="0" t="n">
        <f aca="false">VLOOKUP(B2936,'Team Data'!$A$1:$E$659,4,FALSE())</f>
        <v>579</v>
      </c>
      <c r="R2936" s="0" t="n">
        <f aca="false">VLOOKUP(B2936,'Team Data'!$A$1:$E$659,5,FALSE())</f>
        <v>477</v>
      </c>
      <c r="S2936" s="0" t="n">
        <f aca="false">IF(I2936=1,(MIN(30,(C2936-D2936)))*(M2936/(M2936+N2936))*(Q2936/(Q2936+R2936)),(MAX(-30,(C2936-D2936)))*(N2936/(M2936+N2936))*(R2936/(R2936+Q2936)))</f>
        <v>-0.177944214876033</v>
      </c>
      <c r="T2936" s="0" t="n">
        <f aca="false">IF(J2936=1,(MIN(30,(D2936-C2936)))*(K2936/(K2936+L2936))*(O2936/(O2936+P2936)),(MAX(-30,(D2936-C2936)))*(L2936/(K2936+L2936))*(P2936/(P2936+O2936)))</f>
        <v>0.386932070445464</v>
      </c>
      <c r="U2936" s="7" t="n">
        <v>43107</v>
      </c>
    </row>
    <row r="2937" customFormat="false" ht="15" hidden="false" customHeight="false" outlineLevel="0" collapsed="false">
      <c r="A2937" s="0" t="s">
        <v>231</v>
      </c>
      <c r="B2937" s="0" t="s">
        <v>294</v>
      </c>
      <c r="C2937" s="0" t="n">
        <v>94</v>
      </c>
      <c r="D2937" s="0" t="n">
        <v>100</v>
      </c>
      <c r="E2937" s="0" t="n">
        <v>30</v>
      </c>
      <c r="F2937" s="0" t="n">
        <v>43</v>
      </c>
      <c r="G2937" s="0" t="n">
        <v>6</v>
      </c>
      <c r="H2937" s="0" t="n">
        <v>16</v>
      </c>
      <c r="I2937" s="0" t="n">
        <v>0</v>
      </c>
      <c r="J2937" s="0" t="n">
        <v>1</v>
      </c>
      <c r="K2937" s="0" t="n">
        <f aca="false">VLOOKUP(A2937,'Team Data'!$A$1:$E$659,2,FALSE())</f>
        <v>16</v>
      </c>
      <c r="L2937" s="0" t="n">
        <f aca="false">VLOOKUP(A2937,'Team Data'!$A$1:$E$659,3,FALSE())</f>
        <v>18</v>
      </c>
      <c r="M2937" s="0" t="n">
        <f aca="false">VLOOKUP(B2937,'Team Data'!$A$1:$E$659,2,FALSE())</f>
        <v>16</v>
      </c>
      <c r="N2937" s="0" t="n">
        <f aca="false">VLOOKUP(B2937,'Team Data'!$A$1:$E$659,3,FALSE())</f>
        <v>19</v>
      </c>
      <c r="O2937" s="0" t="n">
        <f aca="false">VLOOKUP(A2937,'Team Data'!$A$1:$E$659,4,FALSE())</f>
        <v>494</v>
      </c>
      <c r="P2937" s="0" t="n">
        <f aca="false">VLOOKUP(A2937,'Team Data'!$A$1:$E$659,5,FALSE())</f>
        <v>587</v>
      </c>
      <c r="Q2937" s="0" t="n">
        <f aca="false">VLOOKUP(B2937,'Team Data'!$A$1:$E$659,4,FALSE())</f>
        <v>549</v>
      </c>
      <c r="R2937" s="0" t="n">
        <f aca="false">VLOOKUP(B2937,'Team Data'!$A$1:$E$659,5,FALSE())</f>
        <v>611</v>
      </c>
      <c r="S2937" s="0" t="n">
        <f aca="false">IF(I2937=1,(MIN(30,(C2937-D2937)))*(M2937/(M2937+N2937))*(Q2937/(Q2937+R2937)),(MAX(-30,(C2937-D2937)))*(N2937/(M2937+N2937))*(R2937/(R2937+Q2937)))</f>
        <v>-1.7156157635468</v>
      </c>
      <c r="T2937" s="0" t="n">
        <f aca="false">IF(J2937=1,(MIN(30,(D2937-C2937)))*(K2937/(K2937+L2937))*(O2937/(O2937+P2937)),(MAX(-30,(D2937-C2937)))*(L2937/(K2937+L2937))*(P2937/(P2937+O2937)))</f>
        <v>1.29030853784622</v>
      </c>
      <c r="U2937" s="7" t="n">
        <v>43107</v>
      </c>
    </row>
    <row r="2938" customFormat="false" ht="15" hidden="false" customHeight="false" outlineLevel="0" collapsed="false">
      <c r="A2938" s="0" t="s">
        <v>206</v>
      </c>
      <c r="B2938" s="0" t="s">
        <v>179</v>
      </c>
      <c r="C2938" s="0" t="n">
        <v>80</v>
      </c>
      <c r="D2938" s="0" t="n">
        <v>89</v>
      </c>
      <c r="E2938" s="0" t="n">
        <v>25</v>
      </c>
      <c r="F2938" s="0" t="n">
        <v>40</v>
      </c>
      <c r="G2938" s="0" t="n">
        <v>15</v>
      </c>
      <c r="H2938" s="0" t="n">
        <v>13</v>
      </c>
      <c r="I2938" s="0" t="n">
        <v>0</v>
      </c>
      <c r="J2938" s="0" t="n">
        <v>1</v>
      </c>
      <c r="K2938" s="0" t="n">
        <f aca="false">VLOOKUP(A2938,'Team Data'!$A$1:$E$659,2,FALSE())</f>
        <v>26</v>
      </c>
      <c r="L2938" s="0" t="n">
        <f aca="false">VLOOKUP(A2938,'Team Data'!$A$1:$E$659,3,FALSE())</f>
        <v>12</v>
      </c>
      <c r="M2938" s="0" t="n">
        <f aca="false">VLOOKUP(B2938,'Team Data'!$A$1:$E$659,2,FALSE())</f>
        <v>26</v>
      </c>
      <c r="N2938" s="0" t="n">
        <f aca="false">VLOOKUP(B2938,'Team Data'!$A$1:$E$659,3,FALSE())</f>
        <v>8</v>
      </c>
      <c r="O2938" s="0" t="n">
        <f aca="false">VLOOKUP(A2938,'Team Data'!$A$1:$E$659,4,FALSE())</f>
        <v>600</v>
      </c>
      <c r="P2938" s="0" t="n">
        <f aca="false">VLOOKUP(A2938,'Team Data'!$A$1:$E$659,5,FALSE())</f>
        <v>551</v>
      </c>
      <c r="Q2938" s="0" t="n">
        <f aca="false">VLOOKUP(B2938,'Team Data'!$A$1:$E$659,4,FALSE())</f>
        <v>523</v>
      </c>
      <c r="R2938" s="0" t="n">
        <f aca="false">VLOOKUP(B2938,'Team Data'!$A$1:$E$659,5,FALSE())</f>
        <v>545</v>
      </c>
      <c r="S2938" s="0" t="n">
        <f aca="false">IF(I2938=1,(MIN(30,(C2938-D2938)))*(M2938/(M2938+N2938))*(Q2938/(Q2938+R2938)),(MAX(-30,(C2938-D2938)))*(N2938/(M2938+N2938))*(R2938/(R2938+Q2938)))</f>
        <v>-1.08063450099141</v>
      </c>
      <c r="T2938" s="0" t="n">
        <f aca="false">IF(J2938=1,(MIN(30,(D2938-C2938)))*(K2938/(K2938+L2938))*(O2938/(O2938+P2938)),(MAX(-30,(D2938-C2938)))*(L2938/(K2938+L2938))*(P2938/(P2938+O2938)))</f>
        <v>3.21002332068224</v>
      </c>
      <c r="U2938" s="7" t="n">
        <v>43107</v>
      </c>
    </row>
    <row r="2939" customFormat="false" ht="15" hidden="false" customHeight="false" outlineLevel="0" collapsed="false">
      <c r="A2939" s="0" t="s">
        <v>259</v>
      </c>
      <c r="B2939" s="0" t="s">
        <v>191</v>
      </c>
      <c r="C2939" s="0" t="n">
        <v>47</v>
      </c>
      <c r="D2939" s="0" t="n">
        <v>80</v>
      </c>
      <c r="E2939" s="0" t="n">
        <v>34</v>
      </c>
      <c r="F2939" s="0" t="n">
        <v>34</v>
      </c>
      <c r="G2939" s="0" t="n">
        <v>20</v>
      </c>
      <c r="H2939" s="0" t="n">
        <v>6</v>
      </c>
      <c r="I2939" s="0" t="n">
        <v>0</v>
      </c>
      <c r="J2939" s="0" t="n">
        <v>1</v>
      </c>
      <c r="K2939" s="0" t="n">
        <f aca="false">VLOOKUP(A2939,'Team Data'!$A$1:$E$659,2,FALSE())</f>
        <v>4</v>
      </c>
      <c r="L2939" s="0" t="n">
        <f aca="false">VLOOKUP(A2939,'Team Data'!$A$1:$E$659,3,FALSE())</f>
        <v>26</v>
      </c>
      <c r="M2939" s="0" t="n">
        <f aca="false">VLOOKUP(B2939,'Team Data'!$A$1:$E$659,2,FALSE())</f>
        <v>19</v>
      </c>
      <c r="N2939" s="0" t="n">
        <f aca="false">VLOOKUP(B2939,'Team Data'!$A$1:$E$659,3,FALSE())</f>
        <v>15</v>
      </c>
      <c r="O2939" s="0" t="n">
        <f aca="false">VLOOKUP(A2939,'Team Data'!$A$1:$E$659,4,FALSE())</f>
        <v>537</v>
      </c>
      <c r="P2939" s="0" t="n">
        <f aca="false">VLOOKUP(A2939,'Team Data'!$A$1:$E$659,5,FALSE())</f>
        <v>418</v>
      </c>
      <c r="Q2939" s="0" t="n">
        <f aca="false">VLOOKUP(B2939,'Team Data'!$A$1:$E$659,4,FALSE())</f>
        <v>580</v>
      </c>
      <c r="R2939" s="0" t="n">
        <f aca="false">VLOOKUP(B2939,'Team Data'!$A$1:$E$659,5,FALSE())</f>
        <v>491</v>
      </c>
      <c r="S2939" s="0" t="n">
        <f aca="false">IF(I2939=1,(MIN(30,(C2939-D2939)))*(M2939/(M2939+N2939))*(Q2939/(Q2939+R2939)),(MAX(-30,(C2939-D2939)))*(N2939/(M2939+N2939))*(R2939/(R2939+Q2939)))</f>
        <v>-6.06772120612951</v>
      </c>
      <c r="T2939" s="0" t="n">
        <f aca="false">IF(J2939=1,(MIN(30,(D2939-C2939)))*(K2939/(K2939+L2939))*(O2939/(O2939+P2939)),(MAX(-30,(D2939-C2939)))*(L2939/(K2939+L2939))*(P2939/(P2939+O2939)))</f>
        <v>2.24921465968586</v>
      </c>
      <c r="U2939" s="7" t="n">
        <v>43107</v>
      </c>
    </row>
    <row r="2940" customFormat="false" ht="15" hidden="false" customHeight="false" outlineLevel="0" collapsed="false">
      <c r="A2940" s="0" t="s">
        <v>138</v>
      </c>
      <c r="B2940" s="0" t="s">
        <v>288</v>
      </c>
      <c r="C2940" s="0" t="n">
        <v>65</v>
      </c>
      <c r="D2940" s="0" t="n">
        <v>76</v>
      </c>
      <c r="E2940" s="0" t="n">
        <v>30</v>
      </c>
      <c r="F2940" s="0" t="n">
        <v>37</v>
      </c>
      <c r="G2940" s="0" t="n">
        <v>16</v>
      </c>
      <c r="H2940" s="0" t="n">
        <v>12</v>
      </c>
      <c r="I2940" s="0" t="n">
        <v>0</v>
      </c>
      <c r="J2940" s="0" t="n">
        <v>1</v>
      </c>
      <c r="K2940" s="0" t="n">
        <f aca="false">VLOOKUP(A2940,'Team Data'!$A$1:$E$659,2,FALSE())</f>
        <v>23</v>
      </c>
      <c r="L2940" s="0" t="n">
        <f aca="false">VLOOKUP(A2940,'Team Data'!$A$1:$E$659,3,FALSE())</f>
        <v>11</v>
      </c>
      <c r="M2940" s="0" t="n">
        <f aca="false">VLOOKUP(B2940,'Team Data'!$A$1:$E$659,2,FALSE())</f>
        <v>26</v>
      </c>
      <c r="N2940" s="0" t="n">
        <f aca="false">VLOOKUP(B2940,'Team Data'!$A$1:$E$659,3,FALSE())</f>
        <v>9</v>
      </c>
      <c r="O2940" s="0" t="n">
        <f aca="false">VLOOKUP(A2940,'Team Data'!$A$1:$E$659,4,FALSE())</f>
        <v>704</v>
      </c>
      <c r="P2940" s="0" t="n">
        <f aca="false">VLOOKUP(A2940,'Team Data'!$A$1:$E$659,5,FALSE())</f>
        <v>448</v>
      </c>
      <c r="Q2940" s="0" t="n">
        <f aca="false">VLOOKUP(B2940,'Team Data'!$A$1:$E$659,4,FALSE())</f>
        <v>702</v>
      </c>
      <c r="R2940" s="0" t="n">
        <f aca="false">VLOOKUP(B2940,'Team Data'!$A$1:$E$659,5,FALSE())</f>
        <v>475</v>
      </c>
      <c r="S2940" s="0" t="n">
        <f aca="false">IF(I2940=1,(MIN(30,(C2940-D2940)))*(M2940/(M2940+N2940))*(Q2940/(Q2940+R2940)),(MAX(-30,(C2940-D2940)))*(N2940/(M2940+N2940))*(R2940/(R2940+Q2940)))</f>
        <v>-1.1415220293725</v>
      </c>
      <c r="T2940" s="0" t="n">
        <f aca="false">IF(J2940=1,(MIN(30,(D2940-C2940)))*(K2940/(K2940+L2940))*(O2940/(O2940+P2940)),(MAX(-30,(D2940-C2940)))*(L2940/(K2940+L2940))*(P2940/(P2940+O2940)))</f>
        <v>4.54738562091503</v>
      </c>
      <c r="U2940" s="7" t="n">
        <v>43107</v>
      </c>
    </row>
    <row r="2941" customFormat="false" ht="15" hidden="false" customHeight="false" outlineLevel="0" collapsed="false">
      <c r="A2941" s="0" t="s">
        <v>276</v>
      </c>
      <c r="B2941" s="0" t="s">
        <v>341</v>
      </c>
      <c r="C2941" s="0" t="n">
        <v>76</v>
      </c>
      <c r="D2941" s="0" t="n">
        <v>92</v>
      </c>
      <c r="E2941" s="0" t="n">
        <v>32</v>
      </c>
      <c r="F2941" s="0" t="n">
        <v>38</v>
      </c>
      <c r="G2941" s="0" t="n">
        <v>12</v>
      </c>
      <c r="H2941" s="0" t="n">
        <v>13</v>
      </c>
      <c r="I2941" s="0" t="n">
        <v>0</v>
      </c>
      <c r="J2941" s="0" t="n">
        <v>1</v>
      </c>
      <c r="K2941" s="0" t="n">
        <f aca="false">VLOOKUP(A2941,'Team Data'!$A$1:$E$659,2,FALSE())</f>
        <v>13</v>
      </c>
      <c r="L2941" s="0" t="n">
        <f aca="false">VLOOKUP(A2941,'Team Data'!$A$1:$E$659,3,FALSE())</f>
        <v>19</v>
      </c>
      <c r="M2941" s="0" t="n">
        <f aca="false">VLOOKUP(B2941,'Team Data'!$A$1:$E$659,2,FALSE())</f>
        <v>20</v>
      </c>
      <c r="N2941" s="0" t="n">
        <f aca="false">VLOOKUP(B2941,'Team Data'!$A$1:$E$659,3,FALSE())</f>
        <v>11</v>
      </c>
      <c r="O2941" s="0" t="n">
        <f aca="false">VLOOKUP(A2941,'Team Data'!$A$1:$E$659,4,FALSE())</f>
        <v>507</v>
      </c>
      <c r="P2941" s="0" t="n">
        <f aca="false">VLOOKUP(A2941,'Team Data'!$A$1:$E$659,5,FALSE())</f>
        <v>473</v>
      </c>
      <c r="Q2941" s="0" t="n">
        <f aca="false">VLOOKUP(B2941,'Team Data'!$A$1:$E$659,4,FALSE())</f>
        <v>456</v>
      </c>
      <c r="R2941" s="0" t="n">
        <f aca="false">VLOOKUP(B2941,'Team Data'!$A$1:$E$659,5,FALSE())</f>
        <v>479</v>
      </c>
      <c r="S2941" s="0" t="n">
        <f aca="false">IF(I2941=1,(MIN(30,(C2941-D2941)))*(M2941/(M2941+N2941))*(Q2941/(Q2941+R2941)),(MAX(-30,(C2941-D2941)))*(N2941/(M2941+N2941))*(R2941/(R2941+Q2941)))</f>
        <v>-2.90853889943074</v>
      </c>
      <c r="T2941" s="0" t="n">
        <f aca="false">IF(J2941=1,(MIN(30,(D2941-C2941)))*(K2941/(K2941+L2941))*(O2941/(O2941+P2941)),(MAX(-30,(D2941-C2941)))*(L2941/(K2941+L2941))*(P2941/(P2941+O2941)))</f>
        <v>3.36275510204082</v>
      </c>
      <c r="U2941" s="7" t="n">
        <v>43107</v>
      </c>
    </row>
    <row r="2942" customFormat="false" ht="15" hidden="false" customHeight="false" outlineLevel="0" collapsed="false">
      <c r="A2942" s="0" t="s">
        <v>205</v>
      </c>
      <c r="B2942" s="0" t="s">
        <v>120</v>
      </c>
      <c r="C2942" s="0" t="n">
        <v>60</v>
      </c>
      <c r="D2942" s="0" t="n">
        <v>64</v>
      </c>
      <c r="E2942" s="0" t="n">
        <v>39</v>
      </c>
      <c r="F2942" s="0" t="n">
        <v>37</v>
      </c>
      <c r="G2942" s="0" t="n">
        <v>13</v>
      </c>
      <c r="H2942" s="0" t="n">
        <v>13</v>
      </c>
      <c r="I2942" s="0" t="n">
        <v>0</v>
      </c>
      <c r="J2942" s="0" t="n">
        <v>1</v>
      </c>
      <c r="K2942" s="0" t="n">
        <f aca="false">VLOOKUP(A2942,'Team Data'!$A$1:$E$659,2,FALSE())</f>
        <v>5</v>
      </c>
      <c r="L2942" s="0" t="n">
        <f aca="false">VLOOKUP(A2942,'Team Data'!$A$1:$E$659,3,FALSE())</f>
        <v>27</v>
      </c>
      <c r="M2942" s="0" t="n">
        <f aca="false">VLOOKUP(B2942,'Team Data'!$A$1:$E$659,2,FALSE())</f>
        <v>14</v>
      </c>
      <c r="N2942" s="0" t="n">
        <f aca="false">VLOOKUP(B2942,'Team Data'!$A$1:$E$659,3,FALSE())</f>
        <v>16</v>
      </c>
      <c r="O2942" s="0" t="n">
        <f aca="false">VLOOKUP(A2942,'Team Data'!$A$1:$E$659,4,FALSE())</f>
        <v>550</v>
      </c>
      <c r="P2942" s="0" t="n">
        <f aca="false">VLOOKUP(A2942,'Team Data'!$A$1:$E$659,5,FALSE())</f>
        <v>448</v>
      </c>
      <c r="Q2942" s="0" t="n">
        <f aca="false">VLOOKUP(B2942,'Team Data'!$A$1:$E$659,4,FALSE())</f>
        <v>423</v>
      </c>
      <c r="R2942" s="0" t="n">
        <f aca="false">VLOOKUP(B2942,'Team Data'!$A$1:$E$659,5,FALSE())</f>
        <v>495</v>
      </c>
      <c r="S2942" s="0" t="n">
        <f aca="false">IF(I2942=1,(MIN(30,(C2942-D2942)))*(M2942/(M2942+N2942))*(Q2942/(Q2942+R2942)),(MAX(-30,(C2942-D2942)))*(N2942/(M2942+N2942))*(R2942/(R2942+Q2942)))</f>
        <v>-1.15032679738562</v>
      </c>
      <c r="T2942" s="0" t="n">
        <f aca="false">IF(J2942=1,(MIN(30,(D2942-C2942)))*(K2942/(K2942+L2942))*(O2942/(O2942+P2942)),(MAX(-30,(D2942-C2942)))*(L2942/(K2942+L2942))*(P2942/(P2942+O2942)))</f>
        <v>0.344438877755511</v>
      </c>
      <c r="U2942" s="7" t="n">
        <v>43107</v>
      </c>
    </row>
    <row r="2943" customFormat="false" ht="15" hidden="false" customHeight="false" outlineLevel="0" collapsed="false">
      <c r="A2943" s="0" t="s">
        <v>40</v>
      </c>
      <c r="B2943" s="0" t="s">
        <v>328</v>
      </c>
      <c r="C2943" s="0" t="n">
        <v>42</v>
      </c>
      <c r="D2943" s="0" t="n">
        <v>75</v>
      </c>
      <c r="E2943" s="0" t="n">
        <v>28</v>
      </c>
      <c r="F2943" s="0" t="n">
        <v>33</v>
      </c>
      <c r="G2943" s="0" t="n">
        <v>16</v>
      </c>
      <c r="H2943" s="0" t="n">
        <v>12</v>
      </c>
      <c r="I2943" s="0" t="n">
        <v>0</v>
      </c>
      <c r="J2943" s="0" t="n">
        <v>1</v>
      </c>
      <c r="K2943" s="0" t="n">
        <f aca="false">VLOOKUP(A2943,'Team Data'!$A$1:$E$659,2,FALSE())</f>
        <v>12</v>
      </c>
      <c r="L2943" s="0" t="n">
        <f aca="false">VLOOKUP(A2943,'Team Data'!$A$1:$E$659,3,FALSE())</f>
        <v>18</v>
      </c>
      <c r="M2943" s="0" t="n">
        <f aca="false">VLOOKUP(B2943,'Team Data'!$A$1:$E$659,2,FALSE())</f>
        <v>23</v>
      </c>
      <c r="N2943" s="0" t="n">
        <f aca="false">VLOOKUP(B2943,'Team Data'!$A$1:$E$659,3,FALSE())</f>
        <v>10</v>
      </c>
      <c r="O2943" s="0" t="n">
        <f aca="false">VLOOKUP(A2943,'Team Data'!$A$1:$E$659,4,FALSE())</f>
        <v>502</v>
      </c>
      <c r="P2943" s="0" t="n">
        <f aca="false">VLOOKUP(A2943,'Team Data'!$A$1:$E$659,5,FALSE())</f>
        <v>400</v>
      </c>
      <c r="Q2943" s="0" t="n">
        <f aca="false">VLOOKUP(B2943,'Team Data'!$A$1:$E$659,4,FALSE())</f>
        <v>523</v>
      </c>
      <c r="R2943" s="0" t="n">
        <f aca="false">VLOOKUP(B2943,'Team Data'!$A$1:$E$659,5,FALSE())</f>
        <v>473</v>
      </c>
      <c r="S2943" s="0" t="n">
        <f aca="false">IF(I2943=1,(MIN(30,(C2943-D2943)))*(M2943/(M2943+N2943))*(Q2943/(Q2943+R2943)),(MAX(-30,(C2943-D2943)))*(N2943/(M2943+N2943))*(R2943/(R2943+Q2943)))</f>
        <v>-4.31726907630522</v>
      </c>
      <c r="T2943" s="0" t="n">
        <f aca="false">IF(J2943=1,(MIN(30,(D2943-C2943)))*(K2943/(K2943+L2943))*(O2943/(O2943+P2943)),(MAX(-30,(D2943-C2943)))*(L2943/(K2943+L2943))*(P2943/(P2943+O2943)))</f>
        <v>6.67849223946785</v>
      </c>
      <c r="U2943" s="7" t="n">
        <v>43107</v>
      </c>
    </row>
    <row r="2944" customFormat="false" ht="15" hidden="false" customHeight="false" outlineLevel="0" collapsed="false">
      <c r="A2944" s="0" t="s">
        <v>133</v>
      </c>
      <c r="B2944" s="0" t="s">
        <v>286</v>
      </c>
      <c r="C2944" s="0" t="n">
        <v>88</v>
      </c>
      <c r="D2944" s="0" t="n">
        <v>84</v>
      </c>
      <c r="E2944" s="0" t="n">
        <v>28</v>
      </c>
      <c r="F2944" s="0" t="n">
        <v>42</v>
      </c>
      <c r="G2944" s="0" t="n">
        <v>10</v>
      </c>
      <c r="H2944" s="0" t="n">
        <v>12</v>
      </c>
      <c r="I2944" s="0" t="n">
        <v>1</v>
      </c>
      <c r="J2944" s="0" t="n">
        <v>0</v>
      </c>
      <c r="K2944" s="0" t="n">
        <f aca="false">VLOOKUP(A2944,'Team Data'!$A$1:$E$659,2,FALSE())</f>
        <v>30</v>
      </c>
      <c r="L2944" s="0" t="n">
        <f aca="false">VLOOKUP(A2944,'Team Data'!$A$1:$E$659,3,FALSE())</f>
        <v>8</v>
      </c>
      <c r="M2944" s="0" t="n">
        <f aca="false">VLOOKUP(B2944,'Team Data'!$A$1:$E$659,2,FALSE())</f>
        <v>21</v>
      </c>
      <c r="N2944" s="0" t="n">
        <f aca="false">VLOOKUP(B2944,'Team Data'!$A$1:$E$659,3,FALSE())</f>
        <v>12</v>
      </c>
      <c r="O2944" s="0" t="n">
        <f aca="false">VLOOKUP(A2944,'Team Data'!$A$1:$E$659,4,FALSE())</f>
        <v>816</v>
      </c>
      <c r="P2944" s="0" t="n">
        <f aca="false">VLOOKUP(A2944,'Team Data'!$A$1:$E$659,5,FALSE())</f>
        <v>475</v>
      </c>
      <c r="Q2944" s="0" t="n">
        <f aca="false">VLOOKUP(B2944,'Team Data'!$A$1:$E$659,4,FALSE())</f>
        <v>684</v>
      </c>
      <c r="R2944" s="0" t="n">
        <f aca="false">VLOOKUP(B2944,'Team Data'!$A$1:$E$659,5,FALSE())</f>
        <v>441</v>
      </c>
      <c r="S2944" s="0" t="n">
        <f aca="false">IF(I2944=1,(MIN(30,(C2944-D2944)))*(M2944/(M2944+N2944))*(Q2944/(Q2944+R2944)),(MAX(-30,(C2944-D2944)))*(N2944/(M2944+N2944))*(R2944/(R2944+Q2944)))</f>
        <v>1.54763636363636</v>
      </c>
      <c r="T2944" s="0" t="n">
        <f aca="false">IF(J2944=1,(MIN(30,(D2944-C2944)))*(K2944/(K2944+L2944))*(O2944/(O2944+P2944)),(MAX(-30,(D2944-C2944)))*(L2944/(K2944+L2944))*(P2944/(P2944+O2944)))</f>
        <v>-0.309837335398916</v>
      </c>
      <c r="U2944" s="7" t="n">
        <v>43107</v>
      </c>
    </row>
    <row r="2945" customFormat="false" ht="15" hidden="false" customHeight="false" outlineLevel="0" collapsed="false">
      <c r="A2945" s="0" t="s">
        <v>41</v>
      </c>
      <c r="B2945" s="0" t="s">
        <v>39</v>
      </c>
      <c r="C2945" s="0" t="n">
        <v>101</v>
      </c>
      <c r="D2945" s="0" t="n">
        <v>97</v>
      </c>
      <c r="E2945" s="0" t="n">
        <v>47</v>
      </c>
      <c r="F2945" s="0" t="n">
        <v>33</v>
      </c>
      <c r="G2945" s="0" t="n">
        <v>15</v>
      </c>
      <c r="H2945" s="0" t="n">
        <v>12</v>
      </c>
      <c r="I2945" s="0" t="n">
        <v>1</v>
      </c>
      <c r="J2945" s="0" t="n">
        <v>0</v>
      </c>
      <c r="K2945" s="0" t="n">
        <f aca="false">VLOOKUP(A2945,'Team Data'!$A$1:$E$659,2,FALSE())</f>
        <v>20</v>
      </c>
      <c r="L2945" s="0" t="n">
        <f aca="false">VLOOKUP(A2945,'Team Data'!$A$1:$E$659,3,FALSE())</f>
        <v>12</v>
      </c>
      <c r="M2945" s="0" t="n">
        <f aca="false">VLOOKUP(B2945,'Team Data'!$A$1:$E$659,2,FALSE())</f>
        <v>9</v>
      </c>
      <c r="N2945" s="0" t="n">
        <f aca="false">VLOOKUP(B2945,'Team Data'!$A$1:$E$659,3,FALSE())</f>
        <v>22</v>
      </c>
      <c r="O2945" s="0" t="n">
        <f aca="false">VLOOKUP(A2945,'Team Data'!$A$1:$E$659,4,FALSE())</f>
        <v>495</v>
      </c>
      <c r="P2945" s="0" t="n">
        <f aca="false">VLOOKUP(A2945,'Team Data'!$A$1:$E$659,5,FALSE())</f>
        <v>488</v>
      </c>
      <c r="Q2945" s="0" t="n">
        <f aca="false">VLOOKUP(B2945,'Team Data'!$A$1:$E$659,4,FALSE())</f>
        <v>486</v>
      </c>
      <c r="R2945" s="0" t="n">
        <f aca="false">VLOOKUP(B2945,'Team Data'!$A$1:$E$659,5,FALSE())</f>
        <v>452</v>
      </c>
      <c r="S2945" s="0" t="n">
        <f aca="false">IF(I2945=1,(MIN(30,(C2945-D2945)))*(M2945/(M2945+N2945))*(Q2945/(Q2945+R2945)),(MAX(-30,(C2945-D2945)))*(N2945/(M2945+N2945))*(R2945/(R2945+Q2945)))</f>
        <v>0.601692000825366</v>
      </c>
      <c r="T2945" s="0" t="n">
        <f aca="false">IF(J2945=1,(MIN(30,(D2945-C2945)))*(K2945/(K2945+L2945))*(O2945/(O2945+P2945)),(MAX(-30,(D2945-C2945)))*(L2945/(K2945+L2945))*(P2945/(P2945+O2945)))</f>
        <v>-0.744659206510682</v>
      </c>
      <c r="U2945" s="7" t="n">
        <v>43107</v>
      </c>
    </row>
    <row r="2946" customFormat="false" ht="15" hidden="false" customHeight="false" outlineLevel="0" collapsed="false">
      <c r="A2946" s="0" t="s">
        <v>147</v>
      </c>
      <c r="B2946" s="0" t="s">
        <v>306</v>
      </c>
      <c r="C2946" s="0" t="n">
        <v>73</v>
      </c>
      <c r="D2946" s="0" t="n">
        <v>86</v>
      </c>
      <c r="E2946" s="0" t="n">
        <v>32</v>
      </c>
      <c r="F2946" s="0" t="n">
        <v>44</v>
      </c>
      <c r="G2946" s="0" t="n">
        <v>13</v>
      </c>
      <c r="H2946" s="0" t="n">
        <v>16</v>
      </c>
      <c r="I2946" s="0" t="n">
        <v>0</v>
      </c>
      <c r="J2946" s="0" t="n">
        <v>1</v>
      </c>
      <c r="K2946" s="0" t="n">
        <f aca="false">VLOOKUP(A2946,'Team Data'!$A$1:$E$659,2,FALSE())</f>
        <v>15</v>
      </c>
      <c r="L2946" s="0" t="n">
        <f aca="false">VLOOKUP(A2946,'Team Data'!$A$1:$E$659,3,FALSE())</f>
        <v>18</v>
      </c>
      <c r="M2946" s="0" t="n">
        <f aca="false">VLOOKUP(B2946,'Team Data'!$A$1:$E$659,2,FALSE())</f>
        <v>18</v>
      </c>
      <c r="N2946" s="0" t="n">
        <f aca="false">VLOOKUP(B2946,'Team Data'!$A$1:$E$659,3,FALSE())</f>
        <v>17</v>
      </c>
      <c r="O2946" s="0" t="n">
        <f aca="false">VLOOKUP(A2946,'Team Data'!$A$1:$E$659,4,FALSE())</f>
        <v>537</v>
      </c>
      <c r="P2946" s="0" t="n">
        <f aca="false">VLOOKUP(A2946,'Team Data'!$A$1:$E$659,5,FALSE())</f>
        <v>476</v>
      </c>
      <c r="Q2946" s="0" t="n">
        <f aca="false">VLOOKUP(B2946,'Team Data'!$A$1:$E$659,4,FALSE())</f>
        <v>605</v>
      </c>
      <c r="R2946" s="0" t="n">
        <f aca="false">VLOOKUP(B2946,'Team Data'!$A$1:$E$659,5,FALSE())</f>
        <v>465</v>
      </c>
      <c r="S2946" s="0" t="n">
        <f aca="false">IF(I2946=1,(MIN(30,(C2946-D2946)))*(M2946/(M2946+N2946))*(Q2946/(Q2946+R2946)),(MAX(-30,(C2946-D2946)))*(N2946/(M2946+N2946))*(R2946/(R2946+Q2946)))</f>
        <v>-2.74405874499332</v>
      </c>
      <c r="T2946" s="0" t="n">
        <f aca="false">IF(J2946=1,(MIN(30,(D2946-C2946)))*(K2946/(K2946+L2946))*(O2946/(O2946+P2946)),(MAX(-30,(D2946-C2946)))*(L2946/(K2946+L2946))*(P2946/(P2946+O2946)))</f>
        <v>3.13245984025846</v>
      </c>
      <c r="U2946" s="7" t="n">
        <v>43107</v>
      </c>
    </row>
    <row r="2947" customFormat="false" ht="15" hidden="false" customHeight="false" outlineLevel="0" collapsed="false">
      <c r="A2947" s="0" t="s">
        <v>327</v>
      </c>
      <c r="B2947" s="0" t="s">
        <v>319</v>
      </c>
      <c r="C2947" s="0" t="n">
        <v>85</v>
      </c>
      <c r="D2947" s="0" t="n">
        <v>78</v>
      </c>
      <c r="E2947" s="0" t="n">
        <v>36</v>
      </c>
      <c r="F2947" s="0" t="n">
        <v>34</v>
      </c>
      <c r="G2947" s="0" t="n">
        <v>10</v>
      </c>
      <c r="H2947" s="0" t="n">
        <v>8</v>
      </c>
      <c r="I2947" s="0" t="n">
        <v>1</v>
      </c>
      <c r="J2947" s="0" t="n">
        <v>0</v>
      </c>
      <c r="K2947" s="0" t="n">
        <f aca="false">VLOOKUP(A2947,'Team Data'!$A$1:$E$659,2,FALSE())</f>
        <v>17</v>
      </c>
      <c r="L2947" s="0" t="n">
        <f aca="false">VLOOKUP(A2947,'Team Data'!$A$1:$E$659,3,FALSE())</f>
        <v>17</v>
      </c>
      <c r="M2947" s="0" t="n">
        <f aca="false">VLOOKUP(B2947,'Team Data'!$A$1:$E$659,2,FALSE())</f>
        <v>20</v>
      </c>
      <c r="N2947" s="0" t="n">
        <f aca="false">VLOOKUP(B2947,'Team Data'!$A$1:$E$659,3,FALSE())</f>
        <v>13</v>
      </c>
      <c r="O2947" s="0" t="n">
        <f aca="false">VLOOKUP(A2947,'Team Data'!$A$1:$E$659,4,FALSE())</f>
        <v>586</v>
      </c>
      <c r="P2947" s="0" t="n">
        <f aca="false">VLOOKUP(A2947,'Team Data'!$A$1:$E$659,5,FALSE())</f>
        <v>495</v>
      </c>
      <c r="Q2947" s="0" t="n">
        <f aca="false">VLOOKUP(B2947,'Team Data'!$A$1:$E$659,4,FALSE())</f>
        <v>561</v>
      </c>
      <c r="R2947" s="0" t="n">
        <f aca="false">VLOOKUP(B2947,'Team Data'!$A$1:$E$659,5,FALSE())</f>
        <v>525</v>
      </c>
      <c r="S2947" s="0" t="n">
        <f aca="false">IF(I2947=1,(MIN(30,(C2947-D2947)))*(M2947/(M2947+N2947))*(Q2947/(Q2947+R2947)),(MAX(-30,(C2947-D2947)))*(N2947/(M2947+N2947))*(R2947/(R2947+Q2947)))</f>
        <v>2.19152854511971</v>
      </c>
      <c r="T2947" s="0" t="n">
        <f aca="false">IF(J2947=1,(MIN(30,(D2947-C2947)))*(K2947/(K2947+L2947))*(O2947/(O2947+P2947)),(MAX(-30,(D2947-C2947)))*(L2947/(K2947+L2947))*(P2947/(P2947+O2947)))</f>
        <v>-1.60268270120259</v>
      </c>
      <c r="U2947" s="7" t="n">
        <v>43107</v>
      </c>
    </row>
    <row r="2948" customFormat="false" ht="15" hidden="false" customHeight="false" outlineLevel="0" collapsed="false">
      <c r="A2948" s="0" t="s">
        <v>111</v>
      </c>
      <c r="B2948" s="0" t="s">
        <v>42</v>
      </c>
      <c r="C2948" s="0" t="n">
        <v>65</v>
      </c>
      <c r="D2948" s="0" t="n">
        <v>46</v>
      </c>
      <c r="E2948" s="0" t="n">
        <v>39</v>
      </c>
      <c r="F2948" s="0" t="n">
        <v>34</v>
      </c>
      <c r="G2948" s="0" t="n">
        <v>13</v>
      </c>
      <c r="H2948" s="0" t="n">
        <v>16</v>
      </c>
      <c r="I2948" s="0" t="n">
        <v>1</v>
      </c>
      <c r="J2948" s="0" t="n">
        <v>0</v>
      </c>
      <c r="K2948" s="0" t="n">
        <f aca="false">VLOOKUP(A2948,'Team Data'!$A$1:$E$659,2,FALSE())</f>
        <v>17</v>
      </c>
      <c r="L2948" s="0" t="n">
        <f aca="false">VLOOKUP(A2948,'Team Data'!$A$1:$E$659,3,FALSE())</f>
        <v>13</v>
      </c>
      <c r="M2948" s="0" t="n">
        <f aca="false">VLOOKUP(B2948,'Team Data'!$A$1:$E$659,2,FALSE())</f>
        <v>6</v>
      </c>
      <c r="N2948" s="0" t="n">
        <f aca="false">VLOOKUP(B2948,'Team Data'!$A$1:$E$659,3,FALSE())</f>
        <v>24</v>
      </c>
      <c r="O2948" s="0" t="n">
        <f aca="false">VLOOKUP(A2948,'Team Data'!$A$1:$E$659,4,FALSE())</f>
        <v>461</v>
      </c>
      <c r="P2948" s="0" t="n">
        <f aca="false">VLOOKUP(A2948,'Team Data'!$A$1:$E$659,5,FALSE())</f>
        <v>455</v>
      </c>
      <c r="Q2948" s="0" t="n">
        <f aca="false">VLOOKUP(B2948,'Team Data'!$A$1:$E$659,4,FALSE())</f>
        <v>441</v>
      </c>
      <c r="R2948" s="0" t="n">
        <f aca="false">VLOOKUP(B2948,'Team Data'!$A$1:$E$659,5,FALSE())</f>
        <v>464</v>
      </c>
      <c r="S2948" s="0" t="n">
        <f aca="false">IF(I2948=1,(MIN(30,(C2948-D2948)))*(M2948/(M2948+N2948))*(Q2948/(Q2948+R2948)),(MAX(-30,(C2948-D2948)))*(N2948/(M2948+N2948))*(R2948/(R2948+Q2948)))</f>
        <v>1.85171270718232</v>
      </c>
      <c r="T2948" s="0" t="n">
        <f aca="false">IF(J2948=1,(MIN(30,(D2948-C2948)))*(K2948/(K2948+L2948))*(O2948/(O2948+P2948)),(MAX(-30,(D2948-C2948)))*(L2948/(K2948+L2948))*(P2948/(P2948+O2948)))</f>
        <v>-4.08970160116448</v>
      </c>
      <c r="U2948" s="7" t="n">
        <v>43107</v>
      </c>
    </row>
    <row r="2949" customFormat="false" ht="15" hidden="false" customHeight="false" outlineLevel="0" collapsed="false">
      <c r="A2949" s="0" t="s">
        <v>104</v>
      </c>
      <c r="B2949" s="0" t="s">
        <v>155</v>
      </c>
      <c r="C2949" s="0" t="n">
        <v>85</v>
      </c>
      <c r="D2949" s="0" t="n">
        <v>66</v>
      </c>
      <c r="E2949" s="0" t="n">
        <v>39</v>
      </c>
      <c r="F2949" s="0" t="n">
        <v>32</v>
      </c>
      <c r="G2949" s="0" t="n">
        <v>12</v>
      </c>
      <c r="H2949" s="0" t="n">
        <v>12</v>
      </c>
      <c r="I2949" s="0" t="n">
        <v>1</v>
      </c>
      <c r="J2949" s="0" t="n">
        <v>0</v>
      </c>
      <c r="K2949" s="0" t="n">
        <f aca="false">VLOOKUP(A2949,'Team Data'!$A$1:$E$659,2,FALSE())</f>
        <v>32</v>
      </c>
      <c r="L2949" s="0" t="n">
        <f aca="false">VLOOKUP(A2949,'Team Data'!$A$1:$E$659,3,FALSE())</f>
        <v>5</v>
      </c>
      <c r="M2949" s="0" t="n">
        <f aca="false">VLOOKUP(B2949,'Team Data'!$A$1:$E$659,2,FALSE())</f>
        <v>11</v>
      </c>
      <c r="N2949" s="0" t="n">
        <f aca="false">VLOOKUP(B2949,'Team Data'!$A$1:$E$659,3,FALSE())</f>
        <v>20</v>
      </c>
      <c r="O2949" s="0" t="n">
        <f aca="false">VLOOKUP(A2949,'Team Data'!$A$1:$E$659,4,FALSE())</f>
        <v>666</v>
      </c>
      <c r="P2949" s="0" t="n">
        <f aca="false">VLOOKUP(A2949,'Team Data'!$A$1:$E$659,5,FALSE())</f>
        <v>579</v>
      </c>
      <c r="Q2949" s="0" t="n">
        <f aca="false">VLOOKUP(B2949,'Team Data'!$A$1:$E$659,4,FALSE())</f>
        <v>532</v>
      </c>
      <c r="R2949" s="0" t="n">
        <f aca="false">VLOOKUP(B2949,'Team Data'!$A$1:$E$659,5,FALSE())</f>
        <v>464</v>
      </c>
      <c r="S2949" s="0" t="n">
        <f aca="false">IF(I2949=1,(MIN(30,(C2949-D2949)))*(M2949/(M2949+N2949))*(Q2949/(Q2949+R2949)),(MAX(-30,(C2949-D2949)))*(N2949/(M2949+N2949))*(R2949/(R2949+Q2949)))</f>
        <v>3.60111413395518</v>
      </c>
      <c r="T2949" s="0" t="n">
        <f aca="false">IF(J2949=1,(MIN(30,(D2949-C2949)))*(K2949/(K2949+L2949))*(O2949/(O2949+P2949)),(MAX(-30,(D2949-C2949)))*(L2949/(K2949+L2949))*(P2949/(P2949+O2949)))</f>
        <v>-1.19407359166395</v>
      </c>
      <c r="U2949" s="7" t="n">
        <v>43107</v>
      </c>
    </row>
    <row r="2950" customFormat="false" ht="15" hidden="false" customHeight="false" outlineLevel="0" collapsed="false">
      <c r="A2950" s="0" t="s">
        <v>106</v>
      </c>
      <c r="B2950" s="0" t="s">
        <v>262</v>
      </c>
      <c r="C2950" s="0" t="n">
        <v>73</v>
      </c>
      <c r="D2950" s="0" t="n">
        <v>57</v>
      </c>
      <c r="E2950" s="0" t="n">
        <v>38</v>
      </c>
      <c r="F2950" s="0" t="n">
        <v>44</v>
      </c>
      <c r="G2950" s="0" t="n">
        <v>12</v>
      </c>
      <c r="H2950" s="0" t="n">
        <v>16</v>
      </c>
      <c r="I2950" s="0" t="n">
        <v>1</v>
      </c>
      <c r="J2950" s="0" t="n">
        <v>0</v>
      </c>
      <c r="K2950" s="0" t="n">
        <f aca="false">VLOOKUP(A2950,'Team Data'!$A$1:$E$659,2,FALSE())</f>
        <v>22</v>
      </c>
      <c r="L2950" s="0" t="n">
        <f aca="false">VLOOKUP(A2950,'Team Data'!$A$1:$E$659,3,FALSE())</f>
        <v>12</v>
      </c>
      <c r="M2950" s="0" t="n">
        <f aca="false">VLOOKUP(B2950,'Team Data'!$A$1:$E$659,2,FALSE())</f>
        <v>20</v>
      </c>
      <c r="N2950" s="0" t="n">
        <f aca="false">VLOOKUP(B2950,'Team Data'!$A$1:$E$659,3,FALSE())</f>
        <v>14</v>
      </c>
      <c r="O2950" s="0" t="n">
        <f aca="false">VLOOKUP(A2950,'Team Data'!$A$1:$E$659,4,FALSE())</f>
        <v>510</v>
      </c>
      <c r="P2950" s="0" t="n">
        <f aca="false">VLOOKUP(A2950,'Team Data'!$A$1:$E$659,5,FALSE())</f>
        <v>571</v>
      </c>
      <c r="Q2950" s="0" t="n">
        <f aca="false">VLOOKUP(B2950,'Team Data'!$A$1:$E$659,4,FALSE())</f>
        <v>507</v>
      </c>
      <c r="R2950" s="0" t="n">
        <f aca="false">VLOOKUP(B2950,'Team Data'!$A$1:$E$659,5,FALSE())</f>
        <v>501</v>
      </c>
      <c r="S2950" s="0" t="n">
        <f aca="false">IF(I2950=1,(MIN(30,(C2950-D2950)))*(M2950/(M2950+N2950))*(Q2950/(Q2950+R2950)),(MAX(-30,(C2950-D2950)))*(N2950/(M2950+N2950))*(R2950/(R2950+Q2950)))</f>
        <v>4.73389355742297</v>
      </c>
      <c r="T2950" s="0" t="n">
        <f aca="false">IF(J2950=1,(MIN(30,(D2950-C2950)))*(K2950/(K2950+L2950))*(O2950/(O2950+P2950)),(MAX(-30,(D2950-C2950)))*(L2950/(K2950+L2950))*(P2950/(P2950+O2950)))</f>
        <v>-2.98285900854329</v>
      </c>
      <c r="U2950" s="7" t="n">
        <v>43107</v>
      </c>
    </row>
    <row r="2951" customFormat="false" ht="15" hidden="false" customHeight="false" outlineLevel="0" collapsed="false">
      <c r="A2951" s="0" t="s">
        <v>230</v>
      </c>
      <c r="B2951" s="0" t="s">
        <v>119</v>
      </c>
      <c r="C2951" s="0" t="n">
        <v>73</v>
      </c>
      <c r="D2951" s="0" t="n">
        <v>72</v>
      </c>
      <c r="E2951" s="0" t="n">
        <v>33</v>
      </c>
      <c r="F2951" s="0" t="n">
        <v>40</v>
      </c>
      <c r="G2951" s="0" t="n">
        <v>8</v>
      </c>
      <c r="H2951" s="0" t="n">
        <v>14</v>
      </c>
      <c r="I2951" s="0" t="n">
        <v>1</v>
      </c>
      <c r="J2951" s="0" t="n">
        <v>0</v>
      </c>
      <c r="K2951" s="0" t="n">
        <f aca="false">VLOOKUP(A2951,'Team Data'!$A$1:$E$659,2,FALSE())</f>
        <v>20</v>
      </c>
      <c r="L2951" s="0" t="n">
        <f aca="false">VLOOKUP(A2951,'Team Data'!$A$1:$E$659,3,FALSE())</f>
        <v>14</v>
      </c>
      <c r="M2951" s="0" t="n">
        <f aca="false">VLOOKUP(B2951,'Team Data'!$A$1:$E$659,2,FALSE())</f>
        <v>22</v>
      </c>
      <c r="N2951" s="0" t="n">
        <f aca="false">VLOOKUP(B2951,'Team Data'!$A$1:$E$659,3,FALSE())</f>
        <v>9</v>
      </c>
      <c r="O2951" s="0" t="n">
        <f aca="false">VLOOKUP(A2951,'Team Data'!$A$1:$E$659,4,FALSE())</f>
        <v>504</v>
      </c>
      <c r="P2951" s="0" t="n">
        <f aca="false">VLOOKUP(A2951,'Team Data'!$A$1:$E$659,5,FALSE())</f>
        <v>516</v>
      </c>
      <c r="Q2951" s="0" t="n">
        <f aca="false">VLOOKUP(B2951,'Team Data'!$A$1:$E$659,4,FALSE())</f>
        <v>454</v>
      </c>
      <c r="R2951" s="0" t="n">
        <f aca="false">VLOOKUP(B2951,'Team Data'!$A$1:$E$659,5,FALSE())</f>
        <v>502</v>
      </c>
      <c r="S2951" s="0" t="n">
        <f aca="false">IF(I2951=1,(MIN(30,(C2951-D2951)))*(M2951/(M2951+N2951))*(Q2951/(Q2951+R2951)),(MAX(-30,(C2951-D2951)))*(N2951/(M2951+N2951))*(R2951/(R2951+Q2951)))</f>
        <v>0.337022540153867</v>
      </c>
      <c r="T2951" s="0" t="n">
        <f aca="false">IF(J2951=1,(MIN(30,(D2951-C2951)))*(K2951/(K2951+L2951))*(O2951/(O2951+P2951)),(MAX(-30,(D2951-C2951)))*(L2951/(K2951+L2951))*(P2951/(P2951+O2951)))</f>
        <v>-0.208304498269896</v>
      </c>
      <c r="U2951" s="7" t="n">
        <v>43107</v>
      </c>
    </row>
    <row r="2952" customFormat="false" ht="15" hidden="false" customHeight="false" outlineLevel="0" collapsed="false">
      <c r="A2952" s="0" t="s">
        <v>23</v>
      </c>
      <c r="B2952" s="0" t="s">
        <v>224</v>
      </c>
      <c r="C2952" s="0" t="n">
        <v>66</v>
      </c>
      <c r="D2952" s="0" t="n">
        <v>67</v>
      </c>
      <c r="E2952" s="0" t="n">
        <v>31</v>
      </c>
      <c r="F2952" s="0" t="n">
        <v>29</v>
      </c>
      <c r="G2952" s="0" t="n">
        <v>11</v>
      </c>
      <c r="H2952" s="0" t="n">
        <v>8</v>
      </c>
      <c r="I2952" s="0" t="n">
        <v>0</v>
      </c>
      <c r="J2952" s="0" t="n">
        <v>1</v>
      </c>
      <c r="K2952" s="0" t="n">
        <f aca="false">VLOOKUP(A2952,'Team Data'!$A$1:$E$659,2,FALSE())</f>
        <v>24</v>
      </c>
      <c r="L2952" s="0" t="n">
        <f aca="false">VLOOKUP(A2952,'Team Data'!$A$1:$E$659,3,FALSE())</f>
        <v>11</v>
      </c>
      <c r="M2952" s="0" t="n">
        <f aca="false">VLOOKUP(B2952,'Team Data'!$A$1:$E$659,2,FALSE())</f>
        <v>14</v>
      </c>
      <c r="N2952" s="0" t="n">
        <f aca="false">VLOOKUP(B2952,'Team Data'!$A$1:$E$659,3,FALSE())</f>
        <v>18</v>
      </c>
      <c r="O2952" s="0" t="n">
        <f aca="false">VLOOKUP(A2952,'Team Data'!$A$1:$E$659,4,FALSE())</f>
        <v>633</v>
      </c>
      <c r="P2952" s="0" t="n">
        <f aca="false">VLOOKUP(A2952,'Team Data'!$A$1:$E$659,5,FALSE())</f>
        <v>543</v>
      </c>
      <c r="Q2952" s="0" t="n">
        <f aca="false">VLOOKUP(B2952,'Team Data'!$A$1:$E$659,4,FALSE())</f>
        <v>577</v>
      </c>
      <c r="R2952" s="0" t="n">
        <f aca="false">VLOOKUP(B2952,'Team Data'!$A$1:$E$659,5,FALSE())</f>
        <v>477</v>
      </c>
      <c r="S2952" s="0" t="n">
        <f aca="false">IF(I2952=1,(MIN(30,(C2952-D2952)))*(M2952/(M2952+N2952))*(Q2952/(Q2952+R2952)),(MAX(-30,(C2952-D2952)))*(N2952/(M2952+N2952))*(R2952/(R2952+Q2952)))</f>
        <v>-0.254565939278937</v>
      </c>
      <c r="T2952" s="0" t="n">
        <f aca="false">IF(J2952=1,(MIN(30,(D2952-C2952)))*(K2952/(K2952+L2952))*(O2952/(O2952+P2952)),(MAX(-30,(D2952-C2952)))*(L2952/(K2952+L2952))*(P2952/(P2952+O2952)))</f>
        <v>0.369096209912536</v>
      </c>
      <c r="U2952" s="7" t="n">
        <v>43107</v>
      </c>
    </row>
    <row r="2953" customFormat="false" ht="15" hidden="false" customHeight="false" outlineLevel="0" collapsed="false">
      <c r="A2953" s="0" t="s">
        <v>229</v>
      </c>
      <c r="B2953" s="0" t="s">
        <v>260</v>
      </c>
      <c r="C2953" s="0" t="n">
        <v>68</v>
      </c>
      <c r="D2953" s="0" t="n">
        <v>70</v>
      </c>
      <c r="E2953" s="0" t="n">
        <v>35</v>
      </c>
      <c r="F2953" s="0" t="n">
        <v>31</v>
      </c>
      <c r="G2953" s="0" t="n">
        <v>14</v>
      </c>
      <c r="H2953" s="0" t="n">
        <v>7</v>
      </c>
      <c r="I2953" s="0" t="n">
        <v>0</v>
      </c>
      <c r="J2953" s="0" t="n">
        <v>1</v>
      </c>
      <c r="K2953" s="0" t="n">
        <f aca="false">VLOOKUP(A2953,'Team Data'!$A$1:$E$659,2,FALSE())</f>
        <v>10</v>
      </c>
      <c r="L2953" s="0" t="n">
        <f aca="false">VLOOKUP(A2953,'Team Data'!$A$1:$E$659,3,FALSE())</f>
        <v>22</v>
      </c>
      <c r="M2953" s="0" t="n">
        <f aca="false">VLOOKUP(B2953,'Team Data'!$A$1:$E$659,2,FALSE())</f>
        <v>11</v>
      </c>
      <c r="N2953" s="0" t="n">
        <f aca="false">VLOOKUP(B2953,'Team Data'!$A$1:$E$659,3,FALSE())</f>
        <v>20</v>
      </c>
      <c r="O2953" s="0" t="n">
        <f aca="false">VLOOKUP(A2953,'Team Data'!$A$1:$E$659,4,FALSE())</f>
        <v>517</v>
      </c>
      <c r="P2953" s="0" t="n">
        <f aca="false">VLOOKUP(A2953,'Team Data'!$A$1:$E$659,5,FALSE())</f>
        <v>456</v>
      </c>
      <c r="Q2953" s="0" t="n">
        <f aca="false">VLOOKUP(B2953,'Team Data'!$A$1:$E$659,4,FALSE())</f>
        <v>508</v>
      </c>
      <c r="R2953" s="0" t="n">
        <f aca="false">VLOOKUP(B2953,'Team Data'!$A$1:$E$659,5,FALSE())</f>
        <v>478</v>
      </c>
      <c r="S2953" s="0" t="n">
        <f aca="false">IF(I2953=1,(MIN(30,(C2953-D2953)))*(M2953/(M2953+N2953))*(Q2953/(Q2953+R2953)),(MAX(-30,(C2953-D2953)))*(N2953/(M2953+N2953))*(R2953/(R2953+Q2953)))</f>
        <v>-0.62553163645881</v>
      </c>
      <c r="T2953" s="0" t="n">
        <f aca="false">IF(J2953=1,(MIN(30,(D2953-C2953)))*(K2953/(K2953+L2953))*(O2953/(O2953+P2953)),(MAX(-30,(D2953-C2953)))*(L2953/(K2953+L2953))*(P2953/(P2953+O2953)))</f>
        <v>0.332091469681398</v>
      </c>
      <c r="U2953" s="7" t="n">
        <v>43107</v>
      </c>
    </row>
    <row r="2954" customFormat="false" ht="15" hidden="false" customHeight="false" outlineLevel="0" collapsed="false">
      <c r="A2954" s="0" t="s">
        <v>256</v>
      </c>
      <c r="B2954" s="0" t="s">
        <v>252</v>
      </c>
      <c r="C2954" s="0" t="n">
        <v>63</v>
      </c>
      <c r="D2954" s="0" t="n">
        <v>70</v>
      </c>
      <c r="E2954" s="0" t="n">
        <v>24</v>
      </c>
      <c r="F2954" s="0" t="n">
        <v>30</v>
      </c>
      <c r="G2954" s="0" t="n">
        <v>14</v>
      </c>
      <c r="H2954" s="0" t="n">
        <v>10</v>
      </c>
      <c r="I2954" s="0" t="n">
        <v>0</v>
      </c>
      <c r="J2954" s="0" t="n">
        <v>1</v>
      </c>
      <c r="K2954" s="0" t="n">
        <f aca="false">VLOOKUP(A2954,'Team Data'!$A$1:$E$659,2,FALSE())</f>
        <v>20</v>
      </c>
      <c r="L2954" s="0" t="n">
        <f aca="false">VLOOKUP(A2954,'Team Data'!$A$1:$E$659,3,FALSE())</f>
        <v>14</v>
      </c>
      <c r="M2954" s="0" t="n">
        <f aca="false">VLOOKUP(B2954,'Team Data'!$A$1:$E$659,2,FALSE())</f>
        <v>30</v>
      </c>
      <c r="N2954" s="0" t="n">
        <f aca="false">VLOOKUP(B2954,'Team Data'!$A$1:$E$659,3,FALSE())</f>
        <v>6</v>
      </c>
      <c r="O2954" s="0" t="n">
        <f aca="false">VLOOKUP(A2954,'Team Data'!$A$1:$E$659,4,FALSE())</f>
        <v>587</v>
      </c>
      <c r="P2954" s="0" t="n">
        <f aca="false">VLOOKUP(A2954,'Team Data'!$A$1:$E$659,5,FALSE())</f>
        <v>530</v>
      </c>
      <c r="Q2954" s="0" t="n">
        <f aca="false">VLOOKUP(B2954,'Team Data'!$A$1:$E$659,4,FALSE())</f>
        <v>602</v>
      </c>
      <c r="R2954" s="0" t="n">
        <f aca="false">VLOOKUP(B2954,'Team Data'!$A$1:$E$659,5,FALSE())</f>
        <v>592</v>
      </c>
      <c r="S2954" s="0" t="n">
        <f aca="false">IF(I2954=1,(MIN(30,(C2954-D2954)))*(M2954/(M2954+N2954))*(Q2954/(Q2954+R2954)),(MAX(-30,(C2954-D2954)))*(N2954/(M2954+N2954))*(R2954/(R2954+Q2954)))</f>
        <v>-0.578447794528197</v>
      </c>
      <c r="T2954" s="0" t="n">
        <f aca="false">IF(J2954=1,(MIN(30,(D2954-C2954)))*(K2954/(K2954+L2954))*(O2954/(O2954+P2954)),(MAX(-30,(D2954-C2954)))*(L2954/(K2954+L2954))*(P2954/(P2954+O2954)))</f>
        <v>2.16388435409974</v>
      </c>
      <c r="U2954" s="7" t="n">
        <v>43107</v>
      </c>
    </row>
    <row r="2955" customFormat="false" ht="15" hidden="false" customHeight="false" outlineLevel="0" collapsed="false">
      <c r="A2955" s="0" t="s">
        <v>307</v>
      </c>
      <c r="B2955" s="0" t="s">
        <v>308</v>
      </c>
      <c r="C2955" s="0" t="n">
        <v>57</v>
      </c>
      <c r="D2955" s="0" t="n">
        <v>65</v>
      </c>
      <c r="E2955" s="0" t="n">
        <v>42</v>
      </c>
      <c r="F2955" s="0" t="n">
        <v>39</v>
      </c>
      <c r="G2955" s="0" t="n">
        <v>14</v>
      </c>
      <c r="H2955" s="0" t="n">
        <v>13</v>
      </c>
      <c r="I2955" s="0" t="n">
        <v>0</v>
      </c>
      <c r="J2955" s="0" t="n">
        <v>1</v>
      </c>
      <c r="K2955" s="0" t="n">
        <f aca="false">VLOOKUP(A2955,'Team Data'!$A$1:$E$659,2,FALSE())</f>
        <v>9</v>
      </c>
      <c r="L2955" s="0" t="n">
        <f aca="false">VLOOKUP(A2955,'Team Data'!$A$1:$E$659,3,FALSE())</f>
        <v>22</v>
      </c>
      <c r="M2955" s="0" t="n">
        <f aca="false">VLOOKUP(B2955,'Team Data'!$A$1:$E$659,2,FALSE())</f>
        <v>23</v>
      </c>
      <c r="N2955" s="0" t="n">
        <f aca="false">VLOOKUP(B2955,'Team Data'!$A$1:$E$659,3,FALSE())</f>
        <v>9</v>
      </c>
      <c r="O2955" s="0" t="n">
        <f aca="false">VLOOKUP(A2955,'Team Data'!$A$1:$E$659,4,FALSE())</f>
        <v>491</v>
      </c>
      <c r="P2955" s="0" t="n">
        <f aca="false">VLOOKUP(A2955,'Team Data'!$A$1:$E$659,5,FALSE())</f>
        <v>453</v>
      </c>
      <c r="Q2955" s="0" t="n">
        <f aca="false">VLOOKUP(B2955,'Team Data'!$A$1:$E$659,4,FALSE())</f>
        <v>444</v>
      </c>
      <c r="R2955" s="0" t="n">
        <f aca="false">VLOOKUP(B2955,'Team Data'!$A$1:$E$659,5,FALSE())</f>
        <v>537</v>
      </c>
      <c r="S2955" s="0" t="n">
        <f aca="false">IF(I2955=1,(MIN(30,(C2955-D2955)))*(M2955/(M2955+N2955))*(Q2955/(Q2955+R2955)),(MAX(-30,(C2955-D2955)))*(N2955/(M2955+N2955))*(R2955/(R2955+Q2955)))</f>
        <v>-1.23165137614679</v>
      </c>
      <c r="T2955" s="0" t="n">
        <f aca="false">IF(J2955=1,(MIN(30,(D2955-C2955)))*(K2955/(K2955+L2955))*(O2955/(O2955+P2955)),(MAX(-30,(D2955-C2955)))*(L2955/(K2955+L2955))*(P2955/(P2955+O2955)))</f>
        <v>1.20803717878622</v>
      </c>
      <c r="U2955" s="7" t="n">
        <v>43107</v>
      </c>
    </row>
    <row r="2956" customFormat="false" ht="15" hidden="false" customHeight="false" outlineLevel="0" collapsed="false">
      <c r="A2956" s="0" t="s">
        <v>287</v>
      </c>
      <c r="B2956" s="0" t="s">
        <v>309</v>
      </c>
      <c r="C2956" s="0" t="n">
        <v>39</v>
      </c>
      <c r="D2956" s="0" t="n">
        <v>60</v>
      </c>
      <c r="E2956" s="0" t="n">
        <v>30</v>
      </c>
      <c r="F2956" s="0" t="n">
        <v>34</v>
      </c>
      <c r="G2956" s="0" t="n">
        <v>19</v>
      </c>
      <c r="H2956" s="0" t="n">
        <v>15</v>
      </c>
      <c r="I2956" s="0" t="n">
        <v>0</v>
      </c>
      <c r="J2956" s="0" t="n">
        <v>1</v>
      </c>
      <c r="K2956" s="0" t="n">
        <f aca="false">VLOOKUP(A2956,'Team Data'!$A$1:$E$659,2,FALSE())</f>
        <v>15</v>
      </c>
      <c r="L2956" s="0" t="n">
        <f aca="false">VLOOKUP(A2956,'Team Data'!$A$1:$E$659,3,FALSE())</f>
        <v>16</v>
      </c>
      <c r="M2956" s="0" t="n">
        <f aca="false">VLOOKUP(B2956,'Team Data'!$A$1:$E$659,2,FALSE())</f>
        <v>19</v>
      </c>
      <c r="N2956" s="0" t="n">
        <f aca="false">VLOOKUP(B2956,'Team Data'!$A$1:$E$659,3,FALSE())</f>
        <v>13</v>
      </c>
      <c r="O2956" s="0" t="n">
        <f aca="false">VLOOKUP(A2956,'Team Data'!$A$1:$E$659,4,FALSE())</f>
        <v>605</v>
      </c>
      <c r="P2956" s="0" t="n">
        <f aca="false">VLOOKUP(A2956,'Team Data'!$A$1:$E$659,5,FALSE())</f>
        <v>410</v>
      </c>
      <c r="Q2956" s="0" t="n">
        <f aca="false">VLOOKUP(B2956,'Team Data'!$A$1:$E$659,4,FALSE())</f>
        <v>582</v>
      </c>
      <c r="R2956" s="0" t="n">
        <f aca="false">VLOOKUP(B2956,'Team Data'!$A$1:$E$659,5,FALSE())</f>
        <v>465</v>
      </c>
      <c r="S2956" s="0" t="n">
        <f aca="false">IF(I2956=1,(MIN(30,(C2956-D2956)))*(M2956/(M2956+N2956))*(Q2956/(Q2956+R2956)),(MAX(-30,(C2956-D2956)))*(N2956/(M2956+N2956))*(R2956/(R2956+Q2956)))</f>
        <v>-3.7889505730659</v>
      </c>
      <c r="T2956" s="0" t="n">
        <f aca="false">IF(J2956=1,(MIN(30,(D2956-C2956)))*(K2956/(K2956+L2956))*(O2956/(O2956+P2956)),(MAX(-30,(D2956-C2956)))*(L2956/(K2956+L2956))*(P2956/(P2956+O2956)))</f>
        <v>6.0567296996663</v>
      </c>
      <c r="U2956" s="7" t="n">
        <v>43107</v>
      </c>
    </row>
    <row r="2957" customFormat="false" ht="15" hidden="false" customHeight="false" outlineLevel="0" collapsed="false">
      <c r="A2957" s="0" t="s">
        <v>66</v>
      </c>
      <c r="B2957" s="0" t="s">
        <v>97</v>
      </c>
      <c r="C2957" s="0" t="n">
        <v>86</v>
      </c>
      <c r="D2957" s="0" t="n">
        <v>59</v>
      </c>
      <c r="E2957" s="0" t="n">
        <v>35</v>
      </c>
      <c r="F2957" s="0" t="n">
        <v>26</v>
      </c>
      <c r="G2957" s="0" t="n">
        <v>7</v>
      </c>
      <c r="H2957" s="0" t="n">
        <v>14</v>
      </c>
      <c r="I2957" s="0" t="n">
        <v>1</v>
      </c>
      <c r="J2957" s="0" t="n">
        <v>0</v>
      </c>
      <c r="K2957" s="0" t="n">
        <f aca="false">VLOOKUP(A2957,'Team Data'!$A$1:$E$659,2,FALSE())</f>
        <v>21</v>
      </c>
      <c r="L2957" s="0" t="n">
        <f aca="false">VLOOKUP(A2957,'Team Data'!$A$1:$E$659,3,FALSE())</f>
        <v>12</v>
      </c>
      <c r="M2957" s="0" t="n">
        <f aca="false">VLOOKUP(B2957,'Team Data'!$A$1:$E$659,2,FALSE())</f>
        <v>16</v>
      </c>
      <c r="N2957" s="0" t="n">
        <f aca="false">VLOOKUP(B2957,'Team Data'!$A$1:$E$659,3,FALSE())</f>
        <v>17</v>
      </c>
      <c r="O2957" s="0" t="n">
        <f aca="false">VLOOKUP(A2957,'Team Data'!$A$1:$E$659,4,FALSE())</f>
        <v>590</v>
      </c>
      <c r="P2957" s="0" t="n">
        <f aca="false">VLOOKUP(A2957,'Team Data'!$A$1:$E$659,5,FALSE())</f>
        <v>486</v>
      </c>
      <c r="Q2957" s="0" t="n">
        <f aca="false">VLOOKUP(B2957,'Team Data'!$A$1:$E$659,4,FALSE())</f>
        <v>539</v>
      </c>
      <c r="R2957" s="0" t="n">
        <f aca="false">VLOOKUP(B2957,'Team Data'!$A$1:$E$659,5,FALSE())</f>
        <v>535</v>
      </c>
      <c r="S2957" s="0" t="n">
        <f aca="false">IF(I2957=1,(MIN(30,(C2957-D2957)))*(M2957/(M2957+N2957))*(Q2957/(Q2957+R2957)),(MAX(-30,(C2957-D2957)))*(N2957/(M2957+N2957))*(R2957/(R2957+Q2957)))</f>
        <v>6.56983240223464</v>
      </c>
      <c r="T2957" s="0" t="n">
        <f aca="false">IF(J2957=1,(MIN(30,(D2957-C2957)))*(K2957/(K2957+L2957))*(O2957/(O2957+P2957)),(MAX(-30,(D2957-C2957)))*(L2957/(K2957+L2957))*(P2957/(P2957+O2957)))</f>
        <v>-4.4346062859074</v>
      </c>
      <c r="U2957" s="7" t="n">
        <v>43107</v>
      </c>
    </row>
    <row r="2958" customFormat="false" ht="15" hidden="false" customHeight="false" outlineLevel="0" collapsed="false">
      <c r="A2958" s="0" t="s">
        <v>85</v>
      </c>
      <c r="B2958" s="0" t="s">
        <v>126</v>
      </c>
      <c r="C2958" s="0" t="n">
        <v>65</v>
      </c>
      <c r="D2958" s="0" t="n">
        <v>84</v>
      </c>
      <c r="E2958" s="0" t="n">
        <v>26</v>
      </c>
      <c r="F2958" s="0" t="n">
        <v>44</v>
      </c>
      <c r="G2958" s="0" t="n">
        <v>13</v>
      </c>
      <c r="H2958" s="0" t="n">
        <v>12</v>
      </c>
      <c r="I2958" s="0" t="n">
        <v>0</v>
      </c>
      <c r="J2958" s="0" t="n">
        <v>1</v>
      </c>
      <c r="K2958" s="0" t="n">
        <f aca="false">VLOOKUP(A2958,'Team Data'!$A$1:$E$659,2,FALSE())</f>
        <v>17</v>
      </c>
      <c r="L2958" s="0" t="n">
        <f aca="false">VLOOKUP(A2958,'Team Data'!$A$1:$E$659,3,FALSE())</f>
        <v>16</v>
      </c>
      <c r="M2958" s="0" t="n">
        <f aca="false">VLOOKUP(B2958,'Team Data'!$A$1:$E$659,2,FALSE())</f>
        <v>20</v>
      </c>
      <c r="N2958" s="0" t="n">
        <f aca="false">VLOOKUP(B2958,'Team Data'!$A$1:$E$659,3,FALSE())</f>
        <v>14</v>
      </c>
      <c r="O2958" s="0" t="n">
        <f aca="false">VLOOKUP(A2958,'Team Data'!$A$1:$E$659,4,FALSE())</f>
        <v>536</v>
      </c>
      <c r="P2958" s="0" t="n">
        <f aca="false">VLOOKUP(A2958,'Team Data'!$A$1:$E$659,5,FALSE())</f>
        <v>539</v>
      </c>
      <c r="Q2958" s="0" t="n">
        <f aca="false">VLOOKUP(B2958,'Team Data'!$A$1:$E$659,4,FALSE())</f>
        <v>555</v>
      </c>
      <c r="R2958" s="0" t="n">
        <f aca="false">VLOOKUP(B2958,'Team Data'!$A$1:$E$659,5,FALSE())</f>
        <v>537</v>
      </c>
      <c r="S2958" s="0" t="n">
        <f aca="false">IF(I2958=1,(MIN(30,(C2958-D2958)))*(M2958/(M2958+N2958))*(Q2958/(Q2958+R2958)),(MAX(-30,(C2958-D2958)))*(N2958/(M2958+N2958))*(R2958/(R2958+Q2958)))</f>
        <v>-3.8472850678733</v>
      </c>
      <c r="T2958" s="0" t="n">
        <f aca="false">IF(J2958=1,(MIN(30,(D2958-C2958)))*(K2958/(K2958+L2958))*(O2958/(O2958+P2958)),(MAX(-30,(D2958-C2958)))*(L2958/(K2958+L2958))*(P2958/(P2958+O2958)))</f>
        <v>4.88028188865398</v>
      </c>
      <c r="U2958" s="7" t="n">
        <v>43107</v>
      </c>
    </row>
    <row r="2959" customFormat="false" ht="15" hidden="false" customHeight="false" outlineLevel="0" collapsed="false">
      <c r="A2959" s="0" t="s">
        <v>132</v>
      </c>
      <c r="B2959" s="0" t="s">
        <v>204</v>
      </c>
      <c r="C2959" s="0" t="n">
        <v>67</v>
      </c>
      <c r="D2959" s="0" t="n">
        <v>80</v>
      </c>
      <c r="E2959" s="0" t="n">
        <v>31</v>
      </c>
      <c r="F2959" s="0" t="n">
        <v>30</v>
      </c>
      <c r="G2959" s="0" t="n">
        <v>8</v>
      </c>
      <c r="H2959" s="0" t="n">
        <v>12</v>
      </c>
      <c r="I2959" s="0" t="n">
        <v>0</v>
      </c>
      <c r="J2959" s="0" t="n">
        <v>1</v>
      </c>
      <c r="K2959" s="0" t="n">
        <f aca="false">VLOOKUP(A2959,'Team Data'!$A$1:$E$659,2,FALSE())</f>
        <v>10</v>
      </c>
      <c r="L2959" s="0" t="n">
        <f aca="false">VLOOKUP(A2959,'Team Data'!$A$1:$E$659,3,FALSE())</f>
        <v>22</v>
      </c>
      <c r="M2959" s="0" t="n">
        <f aca="false">VLOOKUP(B2959,'Team Data'!$A$1:$E$659,2,FALSE())</f>
        <v>23</v>
      </c>
      <c r="N2959" s="0" t="n">
        <f aca="false">VLOOKUP(B2959,'Team Data'!$A$1:$E$659,3,FALSE())</f>
        <v>10</v>
      </c>
      <c r="O2959" s="0" t="n">
        <f aca="false">VLOOKUP(A2959,'Team Data'!$A$1:$E$659,4,FALSE())</f>
        <v>532</v>
      </c>
      <c r="P2959" s="0" t="n">
        <f aca="false">VLOOKUP(A2959,'Team Data'!$A$1:$E$659,5,FALSE())</f>
        <v>476</v>
      </c>
      <c r="Q2959" s="0" t="n">
        <f aca="false">VLOOKUP(B2959,'Team Data'!$A$1:$E$659,4,FALSE())</f>
        <v>563</v>
      </c>
      <c r="R2959" s="0" t="n">
        <f aca="false">VLOOKUP(B2959,'Team Data'!$A$1:$E$659,5,FALSE())</f>
        <v>481</v>
      </c>
      <c r="S2959" s="0" t="n">
        <f aca="false">IF(I2959=1,(MIN(30,(C2959-D2959)))*(M2959/(M2959+N2959))*(Q2959/(Q2959+R2959)),(MAX(-30,(C2959-D2959)))*(N2959/(M2959+N2959))*(R2959/(R2959+Q2959)))</f>
        <v>-1.81498897016138</v>
      </c>
      <c r="T2959" s="0" t="n">
        <f aca="false">IF(J2959=1,(MIN(30,(D2959-C2959)))*(K2959/(K2959+L2959))*(O2959/(O2959+P2959)),(MAX(-30,(D2959-C2959)))*(L2959/(K2959+L2959))*(P2959/(P2959+O2959)))</f>
        <v>2.14409722222222</v>
      </c>
      <c r="U2959" s="7" t="n">
        <v>43107</v>
      </c>
    </row>
    <row r="2960" customFormat="false" ht="15" hidden="false" customHeight="false" outlineLevel="0" collapsed="false">
      <c r="A2960" s="0" t="s">
        <v>209</v>
      </c>
      <c r="B2960" s="0" t="s">
        <v>72</v>
      </c>
      <c r="C2960" s="0" t="n">
        <v>56</v>
      </c>
      <c r="D2960" s="0" t="n">
        <v>54</v>
      </c>
      <c r="E2960" s="0" t="n">
        <v>37</v>
      </c>
      <c r="F2960" s="0" t="n">
        <v>48</v>
      </c>
      <c r="G2960" s="0" t="n">
        <v>10</v>
      </c>
      <c r="H2960" s="0" t="n">
        <v>16</v>
      </c>
      <c r="I2960" s="0" t="n">
        <v>1</v>
      </c>
      <c r="J2960" s="0" t="n">
        <v>0</v>
      </c>
      <c r="K2960" s="0" t="n">
        <f aca="false">VLOOKUP(A2960,'Team Data'!$A$1:$E$659,2,FALSE())</f>
        <v>22</v>
      </c>
      <c r="L2960" s="0" t="n">
        <f aca="false">VLOOKUP(A2960,'Team Data'!$A$1:$E$659,3,FALSE())</f>
        <v>10</v>
      </c>
      <c r="M2960" s="0" t="n">
        <f aca="false">VLOOKUP(B2960,'Team Data'!$A$1:$E$659,2,FALSE())</f>
        <v>8</v>
      </c>
      <c r="N2960" s="0" t="n">
        <f aca="false">VLOOKUP(B2960,'Team Data'!$A$1:$E$659,3,FALSE())</f>
        <v>24</v>
      </c>
      <c r="O2960" s="0" t="n">
        <f aca="false">VLOOKUP(A2960,'Team Data'!$A$1:$E$659,4,FALSE())</f>
        <v>489</v>
      </c>
      <c r="P2960" s="0" t="n">
        <f aca="false">VLOOKUP(A2960,'Team Data'!$A$1:$E$659,5,FALSE())</f>
        <v>510</v>
      </c>
      <c r="Q2960" s="0" t="n">
        <f aca="false">VLOOKUP(B2960,'Team Data'!$A$1:$E$659,4,FALSE())</f>
        <v>529</v>
      </c>
      <c r="R2960" s="0" t="n">
        <f aca="false">VLOOKUP(B2960,'Team Data'!$A$1:$E$659,5,FALSE())</f>
        <v>470</v>
      </c>
      <c r="S2960" s="0" t="n">
        <f aca="false">IF(I2960=1,(MIN(30,(C2960-D2960)))*(M2960/(M2960+N2960))*(Q2960/(Q2960+R2960)),(MAX(-30,(C2960-D2960)))*(N2960/(M2960+N2960))*(R2960/(R2960+Q2960)))</f>
        <v>0.264764764764765</v>
      </c>
      <c r="T2960" s="0" t="n">
        <f aca="false">IF(J2960=1,(MIN(30,(D2960-C2960)))*(K2960/(K2960+L2960))*(O2960/(O2960+P2960)),(MAX(-30,(D2960-C2960)))*(L2960/(K2960+L2960))*(P2960/(P2960+O2960)))</f>
        <v>-0.319069069069069</v>
      </c>
      <c r="U2960" s="7" t="n">
        <v>43107</v>
      </c>
    </row>
    <row r="2961" customFormat="false" ht="15" hidden="false" customHeight="false" outlineLevel="0" collapsed="false">
      <c r="A2961" s="0" t="s">
        <v>49</v>
      </c>
      <c r="B2961" s="0" t="s">
        <v>299</v>
      </c>
      <c r="C2961" s="0" t="n">
        <v>62</v>
      </c>
      <c r="D2961" s="0" t="n">
        <v>73</v>
      </c>
      <c r="E2961" s="0" t="n">
        <v>33</v>
      </c>
      <c r="F2961" s="0" t="n">
        <v>38</v>
      </c>
      <c r="G2961" s="0" t="n">
        <v>12</v>
      </c>
      <c r="H2961" s="0" t="n">
        <v>12</v>
      </c>
      <c r="I2961" s="0" t="n">
        <v>0</v>
      </c>
      <c r="J2961" s="0" t="n">
        <v>1</v>
      </c>
      <c r="K2961" s="0" t="n">
        <f aca="false">VLOOKUP(A2961,'Team Data'!$A$1:$E$659,2,FALSE())</f>
        <v>26</v>
      </c>
      <c r="L2961" s="0" t="n">
        <f aca="false">VLOOKUP(A2961,'Team Data'!$A$1:$E$659,3,FALSE())</f>
        <v>8</v>
      </c>
      <c r="M2961" s="0" t="n">
        <f aca="false">VLOOKUP(B2961,'Team Data'!$A$1:$E$659,2,FALSE())</f>
        <v>18</v>
      </c>
      <c r="N2961" s="0" t="n">
        <f aca="false">VLOOKUP(B2961,'Team Data'!$A$1:$E$659,3,FALSE())</f>
        <v>14</v>
      </c>
      <c r="O2961" s="0" t="n">
        <f aca="false">VLOOKUP(A2961,'Team Data'!$A$1:$E$659,4,FALSE())</f>
        <v>508</v>
      </c>
      <c r="P2961" s="0" t="n">
        <f aca="false">VLOOKUP(A2961,'Team Data'!$A$1:$E$659,5,FALSE())</f>
        <v>524</v>
      </c>
      <c r="Q2961" s="0" t="n">
        <f aca="false">VLOOKUP(B2961,'Team Data'!$A$1:$E$659,4,FALSE())</f>
        <v>500</v>
      </c>
      <c r="R2961" s="0" t="n">
        <f aca="false">VLOOKUP(B2961,'Team Data'!$A$1:$E$659,5,FALSE())</f>
        <v>469</v>
      </c>
      <c r="S2961" s="0" t="n">
        <f aca="false">IF(I2961=1,(MIN(30,(C2961-D2961)))*(M2961/(M2961+N2961))*(Q2961/(Q2961+R2961)),(MAX(-30,(C2961-D2961)))*(N2961/(M2961+N2961))*(R2961/(R2961+Q2961)))</f>
        <v>-2.32926986584107</v>
      </c>
      <c r="T2961" s="0" t="n">
        <f aca="false">IF(J2961=1,(MIN(30,(D2961-C2961)))*(K2961/(K2961+L2961))*(O2961/(O2961+P2961)),(MAX(-30,(D2961-C2961)))*(L2961/(K2961+L2961))*(P2961/(P2961+O2961)))</f>
        <v>4.140674874601</v>
      </c>
      <c r="U2961" s="7" t="n">
        <v>43107</v>
      </c>
    </row>
    <row r="2962" customFormat="false" ht="15" hidden="false" customHeight="false" outlineLevel="0" collapsed="false">
      <c r="A2962" s="0" t="s">
        <v>194</v>
      </c>
      <c r="B2962" s="0" t="s">
        <v>158</v>
      </c>
      <c r="C2962" s="0" t="n">
        <v>86</v>
      </c>
      <c r="D2962" s="0" t="n">
        <v>70</v>
      </c>
      <c r="E2962" s="0" t="n">
        <v>45</v>
      </c>
      <c r="F2962" s="0" t="n">
        <v>38</v>
      </c>
      <c r="G2962" s="0" t="n">
        <v>7</v>
      </c>
      <c r="H2962" s="0" t="n">
        <v>15</v>
      </c>
      <c r="I2962" s="0" t="n">
        <v>1</v>
      </c>
      <c r="J2962" s="0" t="n">
        <v>0</v>
      </c>
      <c r="K2962" s="0" t="n">
        <f aca="false">VLOOKUP(A2962,'Team Data'!$A$1:$E$659,2,FALSE())</f>
        <v>19</v>
      </c>
      <c r="L2962" s="0" t="n">
        <f aca="false">VLOOKUP(A2962,'Team Data'!$A$1:$E$659,3,FALSE())</f>
        <v>14</v>
      </c>
      <c r="M2962" s="0" t="n">
        <f aca="false">VLOOKUP(B2962,'Team Data'!$A$1:$E$659,2,FALSE())</f>
        <v>6</v>
      </c>
      <c r="N2962" s="0" t="n">
        <f aca="false">VLOOKUP(B2962,'Team Data'!$A$1:$E$659,3,FALSE())</f>
        <v>25</v>
      </c>
      <c r="O2962" s="0" t="n">
        <f aca="false">VLOOKUP(A2962,'Team Data'!$A$1:$E$659,4,FALSE())</f>
        <v>506</v>
      </c>
      <c r="P2962" s="0" t="n">
        <f aca="false">VLOOKUP(A2962,'Team Data'!$A$1:$E$659,5,FALSE())</f>
        <v>563</v>
      </c>
      <c r="Q2962" s="0" t="n">
        <f aca="false">VLOOKUP(B2962,'Team Data'!$A$1:$E$659,4,FALSE())</f>
        <v>499</v>
      </c>
      <c r="R2962" s="0" t="n">
        <f aca="false">VLOOKUP(B2962,'Team Data'!$A$1:$E$659,5,FALSE())</f>
        <v>492</v>
      </c>
      <c r="S2962" s="0" t="n">
        <f aca="false">IF(I2962=1,(MIN(30,(C2962-D2962)))*(M2962/(M2962+N2962))*(Q2962/(Q2962+R2962)),(MAX(-30,(C2962-D2962)))*(N2962/(M2962+N2962))*(R2962/(R2962+Q2962)))</f>
        <v>1.55932424074737</v>
      </c>
      <c r="T2962" s="0" t="n">
        <f aca="false">IF(J2962=1,(MIN(30,(D2962-C2962)))*(K2962/(K2962+L2962))*(O2962/(O2962+P2962)),(MAX(-30,(D2962-C2962)))*(L2962/(K2962+L2962))*(P2962/(P2962+O2962)))</f>
        <v>-3.57490716330754</v>
      </c>
      <c r="U2962" s="7" t="n">
        <v>43107</v>
      </c>
    </row>
    <row r="2963" customFormat="false" ht="15" hidden="false" customHeight="false" outlineLevel="0" collapsed="false">
      <c r="A2963" s="0" t="s">
        <v>318</v>
      </c>
      <c r="B2963" s="0" t="s">
        <v>69</v>
      </c>
      <c r="C2963" s="0" t="n">
        <v>76</v>
      </c>
      <c r="D2963" s="0" t="n">
        <v>96</v>
      </c>
      <c r="E2963" s="0" t="n">
        <v>36</v>
      </c>
      <c r="F2963" s="0" t="n">
        <v>33</v>
      </c>
      <c r="G2963" s="0" t="n">
        <v>7</v>
      </c>
      <c r="H2963" s="0" t="n">
        <v>6</v>
      </c>
      <c r="I2963" s="0" t="n">
        <v>0</v>
      </c>
      <c r="J2963" s="0" t="n">
        <v>1</v>
      </c>
      <c r="K2963" s="0" t="n">
        <f aca="false">VLOOKUP(A2963,'Team Data'!$A$1:$E$659,2,FALSE())</f>
        <v>11</v>
      </c>
      <c r="L2963" s="0" t="n">
        <f aca="false">VLOOKUP(A2963,'Team Data'!$A$1:$E$659,3,FALSE())</f>
        <v>21</v>
      </c>
      <c r="M2963" s="0" t="n">
        <f aca="false">VLOOKUP(B2963,'Team Data'!$A$1:$E$659,2,FALSE())</f>
        <v>14</v>
      </c>
      <c r="N2963" s="0" t="n">
        <f aca="false">VLOOKUP(B2963,'Team Data'!$A$1:$E$659,3,FALSE())</f>
        <v>19</v>
      </c>
      <c r="O2963" s="0" t="n">
        <f aca="false">VLOOKUP(A2963,'Team Data'!$A$1:$E$659,4,FALSE())</f>
        <v>542</v>
      </c>
      <c r="P2963" s="0" t="n">
        <f aca="false">VLOOKUP(A2963,'Team Data'!$A$1:$E$659,5,FALSE())</f>
        <v>440</v>
      </c>
      <c r="Q2963" s="0" t="n">
        <f aca="false">VLOOKUP(B2963,'Team Data'!$A$1:$E$659,4,FALSE())</f>
        <v>518</v>
      </c>
      <c r="R2963" s="0" t="n">
        <f aca="false">VLOOKUP(B2963,'Team Data'!$A$1:$E$659,5,FALSE())</f>
        <v>487</v>
      </c>
      <c r="S2963" s="0" t="n">
        <f aca="false">IF(I2963=1,(MIN(30,(C2963-D2963)))*(M2963/(M2963+N2963))*(Q2963/(Q2963+R2963)),(MAX(-30,(C2963-D2963)))*(N2963/(M2963+N2963))*(R2963/(R2963+Q2963)))</f>
        <v>-5.57997889341173</v>
      </c>
      <c r="T2963" s="0" t="n">
        <f aca="false">IF(J2963=1,(MIN(30,(D2963-C2963)))*(K2963/(K2963+L2963))*(O2963/(O2963+P2963)),(MAX(-30,(D2963-C2963)))*(L2963/(K2963+L2963))*(P2963/(P2963+O2963)))</f>
        <v>3.79455193482688</v>
      </c>
      <c r="U2963" s="7" t="n">
        <v>43107</v>
      </c>
    </row>
    <row r="2964" customFormat="false" ht="15" hidden="false" customHeight="false" outlineLevel="0" collapsed="false">
      <c r="A2964" s="0" t="s">
        <v>237</v>
      </c>
      <c r="B2964" s="0" t="s">
        <v>253</v>
      </c>
      <c r="C2964" s="0" t="n">
        <v>58</v>
      </c>
      <c r="D2964" s="0" t="n">
        <v>84</v>
      </c>
      <c r="E2964" s="0" t="n">
        <v>31</v>
      </c>
      <c r="F2964" s="0" t="n">
        <v>33</v>
      </c>
      <c r="G2964" s="0" t="n">
        <v>13</v>
      </c>
      <c r="H2964" s="0" t="n">
        <v>10</v>
      </c>
      <c r="I2964" s="0" t="n">
        <v>0</v>
      </c>
      <c r="J2964" s="0" t="n">
        <v>1</v>
      </c>
      <c r="K2964" s="0" t="n">
        <f aca="false">VLOOKUP(A2964,'Team Data'!$A$1:$E$659,2,FALSE())</f>
        <v>12</v>
      </c>
      <c r="L2964" s="0" t="n">
        <f aca="false">VLOOKUP(A2964,'Team Data'!$A$1:$E$659,3,FALSE())</f>
        <v>21</v>
      </c>
      <c r="M2964" s="0" t="n">
        <f aca="false">VLOOKUP(B2964,'Team Data'!$A$1:$E$659,2,FALSE())</f>
        <v>14</v>
      </c>
      <c r="N2964" s="0" t="n">
        <f aca="false">VLOOKUP(B2964,'Team Data'!$A$1:$E$659,3,FALSE())</f>
        <v>18</v>
      </c>
      <c r="O2964" s="0" t="n">
        <f aca="false">VLOOKUP(A2964,'Team Data'!$A$1:$E$659,4,FALSE())</f>
        <v>483</v>
      </c>
      <c r="P2964" s="0" t="n">
        <f aca="false">VLOOKUP(A2964,'Team Data'!$A$1:$E$659,5,FALSE())</f>
        <v>570</v>
      </c>
      <c r="Q2964" s="0" t="n">
        <f aca="false">VLOOKUP(B2964,'Team Data'!$A$1:$E$659,4,FALSE())</f>
        <v>470</v>
      </c>
      <c r="R2964" s="0" t="n">
        <f aca="false">VLOOKUP(B2964,'Team Data'!$A$1:$E$659,5,FALSE())</f>
        <v>557</v>
      </c>
      <c r="S2964" s="0" t="n">
        <f aca="false">IF(I2964=1,(MIN(30,(C2964-D2964)))*(M2964/(M2964+N2964))*(Q2964/(Q2964+R2964)),(MAX(-30,(C2964-D2964)))*(N2964/(M2964+N2964))*(R2964/(R2964+Q2964)))</f>
        <v>-7.93196202531646</v>
      </c>
      <c r="T2964" s="0" t="n">
        <f aca="false">IF(J2964=1,(MIN(30,(D2964-C2964)))*(K2964/(K2964+L2964))*(O2964/(O2964+P2964)),(MAX(-30,(D2964-C2964)))*(L2964/(K2964+L2964))*(P2964/(P2964+O2964)))</f>
        <v>4.33670033670034</v>
      </c>
      <c r="U2964" s="7" t="n">
        <v>43107</v>
      </c>
    </row>
    <row r="2965" customFormat="false" ht="15" hidden="false" customHeight="false" outlineLevel="0" collapsed="false">
      <c r="A2965" s="0" t="s">
        <v>177</v>
      </c>
      <c r="B2965" s="0" t="s">
        <v>122</v>
      </c>
      <c r="C2965" s="0" t="n">
        <v>68</v>
      </c>
      <c r="D2965" s="0" t="n">
        <v>72</v>
      </c>
      <c r="E2965" s="0" t="n">
        <v>40</v>
      </c>
      <c r="F2965" s="0" t="n">
        <v>27</v>
      </c>
      <c r="G2965" s="0" t="n">
        <v>18</v>
      </c>
      <c r="H2965" s="0" t="n">
        <v>6</v>
      </c>
      <c r="I2965" s="0" t="n">
        <v>0</v>
      </c>
      <c r="J2965" s="0" t="n">
        <v>1</v>
      </c>
      <c r="K2965" s="0" t="n">
        <f aca="false">VLOOKUP(A2965,'Team Data'!$A$1:$E$659,2,FALSE())</f>
        <v>18</v>
      </c>
      <c r="L2965" s="0" t="n">
        <f aca="false">VLOOKUP(A2965,'Team Data'!$A$1:$E$659,3,FALSE())</f>
        <v>15</v>
      </c>
      <c r="M2965" s="0" t="n">
        <f aca="false">VLOOKUP(B2965,'Team Data'!$A$1:$E$659,2,FALSE())</f>
        <v>17</v>
      </c>
      <c r="N2965" s="0" t="n">
        <f aca="false">VLOOKUP(B2965,'Team Data'!$A$1:$E$659,3,FALSE())</f>
        <v>14</v>
      </c>
      <c r="O2965" s="0" t="n">
        <f aca="false">VLOOKUP(A2965,'Team Data'!$A$1:$E$659,4,FALSE())</f>
        <v>582</v>
      </c>
      <c r="P2965" s="0" t="n">
        <f aca="false">VLOOKUP(A2965,'Team Data'!$A$1:$E$659,5,FALSE())</f>
        <v>475</v>
      </c>
      <c r="Q2965" s="0" t="n">
        <f aca="false">VLOOKUP(B2965,'Team Data'!$A$1:$E$659,4,FALSE())</f>
        <v>588</v>
      </c>
      <c r="R2965" s="0" t="n">
        <f aca="false">VLOOKUP(B2965,'Team Data'!$A$1:$E$659,5,FALSE())</f>
        <v>411</v>
      </c>
      <c r="S2965" s="0" t="n">
        <f aca="false">IF(I2965=1,(MIN(30,(C2965-D2965)))*(M2965/(M2965+N2965))*(Q2965/(Q2965+R2965)),(MAX(-30,(C2965-D2965)))*(N2965/(M2965+N2965))*(R2965/(R2965+Q2965)))</f>
        <v>-0.743194807710937</v>
      </c>
      <c r="T2965" s="0" t="n">
        <f aca="false">IF(J2965=1,(MIN(30,(D2965-C2965)))*(K2965/(K2965+L2965))*(O2965/(O2965+P2965)),(MAX(-30,(D2965-C2965)))*(L2965/(K2965+L2965))*(P2965/(P2965+O2965)))</f>
        <v>1.20134170465296</v>
      </c>
      <c r="U2965" s="7" t="n">
        <v>43107</v>
      </c>
    </row>
    <row r="2966" customFormat="false" ht="15" hidden="false" customHeight="false" outlineLevel="0" collapsed="false">
      <c r="A2966" s="0" t="s">
        <v>352</v>
      </c>
      <c r="B2966" s="0" t="s">
        <v>213</v>
      </c>
      <c r="C2966" s="0" t="n">
        <v>86</v>
      </c>
      <c r="D2966" s="0" t="n">
        <v>81</v>
      </c>
      <c r="E2966" s="0" t="n">
        <v>40</v>
      </c>
      <c r="F2966" s="0" t="n">
        <v>40</v>
      </c>
      <c r="G2966" s="0" t="n">
        <v>20</v>
      </c>
      <c r="H2966" s="0" t="n">
        <v>16</v>
      </c>
      <c r="I2966" s="0" t="n">
        <v>1</v>
      </c>
      <c r="J2966" s="0" t="n">
        <v>0</v>
      </c>
      <c r="K2966" s="0" t="n">
        <f aca="false">VLOOKUP(A2966,'Team Data'!$A$1:$E$659,2,FALSE())</f>
        <v>25</v>
      </c>
      <c r="L2966" s="0" t="n">
        <f aca="false">VLOOKUP(A2966,'Team Data'!$A$1:$E$659,3,FALSE())</f>
        <v>10</v>
      </c>
      <c r="M2966" s="0" t="n">
        <f aca="false">VLOOKUP(B2966,'Team Data'!$A$1:$E$659,2,FALSE())</f>
        <v>19</v>
      </c>
      <c r="N2966" s="0" t="n">
        <f aca="false">VLOOKUP(B2966,'Team Data'!$A$1:$E$659,3,FALSE())</f>
        <v>14</v>
      </c>
      <c r="O2966" s="0" t="n">
        <f aca="false">VLOOKUP(A2966,'Team Data'!$A$1:$E$659,4,FALSE())</f>
        <v>543</v>
      </c>
      <c r="P2966" s="0" t="n">
        <f aca="false">VLOOKUP(A2966,'Team Data'!$A$1:$E$659,5,FALSE())</f>
        <v>561</v>
      </c>
      <c r="Q2966" s="0" t="n">
        <f aca="false">VLOOKUP(B2966,'Team Data'!$A$1:$E$659,4,FALSE())</f>
        <v>541</v>
      </c>
      <c r="R2966" s="0" t="n">
        <f aca="false">VLOOKUP(B2966,'Team Data'!$A$1:$E$659,5,FALSE())</f>
        <v>562</v>
      </c>
      <c r="S2966" s="0" t="n">
        <f aca="false">IF(I2966=1,(MIN(30,(C2966-D2966)))*(M2966/(M2966+N2966))*(Q2966/(Q2966+R2966)),(MAX(-30,(C2966-D2966)))*(N2966/(M2966+N2966))*(R2966/(R2966+Q2966)))</f>
        <v>1.41198934036649</v>
      </c>
      <c r="T2966" s="0" t="n">
        <f aca="false">IF(J2966=1,(MIN(30,(D2966-C2966)))*(K2966/(K2966+L2966))*(O2966/(O2966+P2966)),(MAX(-30,(D2966-C2966)))*(L2966/(K2966+L2966))*(P2966/(P2966+O2966)))</f>
        <v>-0.725931677018633</v>
      </c>
      <c r="U2966" s="7" t="n">
        <v>43107</v>
      </c>
    </row>
    <row r="2967" customFormat="false" ht="15" hidden="false" customHeight="false" outlineLevel="0" collapsed="false">
      <c r="A2967" s="0" t="s">
        <v>45</v>
      </c>
      <c r="B2967" s="0" t="s">
        <v>264</v>
      </c>
      <c r="C2967" s="0" t="n">
        <v>62</v>
      </c>
      <c r="D2967" s="0" t="n">
        <v>65</v>
      </c>
      <c r="E2967" s="0" t="n">
        <v>24</v>
      </c>
      <c r="F2967" s="0" t="n">
        <v>43</v>
      </c>
      <c r="G2967" s="0" t="n">
        <v>3</v>
      </c>
      <c r="H2967" s="0" t="n">
        <v>17</v>
      </c>
      <c r="I2967" s="0" t="n">
        <v>0</v>
      </c>
      <c r="J2967" s="0" t="n">
        <v>1</v>
      </c>
      <c r="K2967" s="0" t="n">
        <f aca="false">VLOOKUP(A2967,'Team Data'!$A$1:$E$659,2,FALSE())</f>
        <v>21</v>
      </c>
      <c r="L2967" s="0" t="n">
        <f aca="false">VLOOKUP(A2967,'Team Data'!$A$1:$E$659,3,FALSE())</f>
        <v>12</v>
      </c>
      <c r="M2967" s="0" t="n">
        <f aca="false">VLOOKUP(B2967,'Team Data'!$A$1:$E$659,2,FALSE())</f>
        <v>8</v>
      </c>
      <c r="N2967" s="0" t="n">
        <f aca="false">VLOOKUP(B2967,'Team Data'!$A$1:$E$659,3,FALSE())</f>
        <v>24</v>
      </c>
      <c r="O2967" s="0" t="n">
        <f aca="false">VLOOKUP(A2967,'Team Data'!$A$1:$E$659,4,FALSE())</f>
        <v>497</v>
      </c>
      <c r="P2967" s="0" t="n">
        <f aca="false">VLOOKUP(A2967,'Team Data'!$A$1:$E$659,5,FALSE())</f>
        <v>569</v>
      </c>
      <c r="Q2967" s="0" t="n">
        <f aca="false">VLOOKUP(B2967,'Team Data'!$A$1:$E$659,4,FALSE())</f>
        <v>541</v>
      </c>
      <c r="R2967" s="0" t="n">
        <f aca="false">VLOOKUP(B2967,'Team Data'!$A$1:$E$659,5,FALSE())</f>
        <v>503</v>
      </c>
      <c r="S2967" s="0" t="n">
        <f aca="false">IF(I2967=1,(MIN(30,(C2967-D2967)))*(M2967/(M2967+N2967))*(Q2967/(Q2967+R2967)),(MAX(-30,(C2967-D2967)))*(N2967/(M2967+N2967))*(R2967/(R2967+Q2967)))</f>
        <v>-1.08405172413793</v>
      </c>
      <c r="T2967" s="0" t="n">
        <f aca="false">IF(J2967=1,(MIN(30,(D2967-C2967)))*(K2967/(K2967+L2967))*(O2967/(O2967+P2967)),(MAX(-30,(D2967-C2967)))*(L2967/(K2967+L2967))*(P2967/(P2967+O2967)))</f>
        <v>0.890073341292854</v>
      </c>
      <c r="U2967" s="7" t="n">
        <v>43107</v>
      </c>
    </row>
    <row r="2968" customFormat="false" ht="15" hidden="false" customHeight="false" outlineLevel="0" collapsed="false">
      <c r="A2968" s="0" t="s">
        <v>348</v>
      </c>
      <c r="B2968" s="0" t="s">
        <v>74</v>
      </c>
      <c r="C2968" s="0" t="n">
        <v>85</v>
      </c>
      <c r="D2968" s="0" t="n">
        <v>63</v>
      </c>
      <c r="E2968" s="0" t="n">
        <v>41</v>
      </c>
      <c r="F2968" s="0" t="n">
        <v>30</v>
      </c>
      <c r="G2968" s="0" t="n">
        <v>8</v>
      </c>
      <c r="H2968" s="0" t="n">
        <v>11</v>
      </c>
      <c r="I2968" s="0" t="n">
        <v>1</v>
      </c>
      <c r="J2968" s="0" t="n">
        <v>0</v>
      </c>
      <c r="K2968" s="0" t="n">
        <f aca="false">VLOOKUP(A2968,'Team Data'!$A$1:$E$659,2,FALSE())</f>
        <v>19</v>
      </c>
      <c r="L2968" s="0" t="n">
        <f aca="false">VLOOKUP(A2968,'Team Data'!$A$1:$E$659,3,FALSE())</f>
        <v>12</v>
      </c>
      <c r="M2968" s="0" t="n">
        <f aca="false">VLOOKUP(B2968,'Team Data'!$A$1:$E$659,2,FALSE())</f>
        <v>13</v>
      </c>
      <c r="N2968" s="0" t="n">
        <f aca="false">VLOOKUP(B2968,'Team Data'!$A$1:$E$659,3,FALSE())</f>
        <v>20</v>
      </c>
      <c r="O2968" s="0" t="n">
        <f aca="false">VLOOKUP(A2968,'Team Data'!$A$1:$E$659,4,FALSE())</f>
        <v>519</v>
      </c>
      <c r="P2968" s="0" t="n">
        <f aca="false">VLOOKUP(A2968,'Team Data'!$A$1:$E$659,5,FALSE())</f>
        <v>432</v>
      </c>
      <c r="Q2968" s="0" t="n">
        <f aca="false">VLOOKUP(B2968,'Team Data'!$A$1:$E$659,4,FALSE())</f>
        <v>534</v>
      </c>
      <c r="R2968" s="0" t="n">
        <f aca="false">VLOOKUP(B2968,'Team Data'!$A$1:$E$659,5,FALSE())</f>
        <v>500</v>
      </c>
      <c r="S2968" s="0" t="n">
        <f aca="false">IF(I2968=1,(MIN(30,(C2968-D2968)))*(M2968/(M2968+N2968))*(Q2968/(Q2968+R2968)),(MAX(-30,(C2968-D2968)))*(N2968/(M2968+N2968))*(R2968/(R2968+Q2968)))</f>
        <v>4.47582205029014</v>
      </c>
      <c r="T2968" s="0" t="n">
        <f aca="false">IF(J2968=1,(MIN(30,(D2968-C2968)))*(K2968/(K2968+L2968))*(O2968/(O2968+P2968)),(MAX(-30,(D2968-C2968)))*(L2968/(K2968+L2968))*(P2968/(P2968+O2968)))</f>
        <v>-3.8685254909942</v>
      </c>
      <c r="U2968" s="7" t="n">
        <v>43107</v>
      </c>
    </row>
    <row r="2969" customFormat="false" ht="15" hidden="false" customHeight="false" outlineLevel="0" collapsed="false">
      <c r="A2969" s="0" t="s">
        <v>83</v>
      </c>
      <c r="B2969" s="0" t="s">
        <v>113</v>
      </c>
      <c r="C2969" s="0" t="n">
        <v>89</v>
      </c>
      <c r="D2969" s="0" t="n">
        <v>76</v>
      </c>
      <c r="E2969" s="0" t="n">
        <v>38</v>
      </c>
      <c r="F2969" s="0" t="n">
        <v>46</v>
      </c>
      <c r="G2969" s="0" t="n">
        <v>9</v>
      </c>
      <c r="H2969" s="0" t="n">
        <v>7</v>
      </c>
      <c r="I2969" s="0" t="n">
        <v>1</v>
      </c>
      <c r="J2969" s="0" t="n">
        <v>0</v>
      </c>
      <c r="K2969" s="0" t="n">
        <f aca="false">VLOOKUP(A2969,'Team Data'!$A$1:$E$659,2,FALSE())</f>
        <v>14</v>
      </c>
      <c r="L2969" s="0" t="n">
        <f aca="false">VLOOKUP(A2969,'Team Data'!$A$1:$E$659,3,FALSE())</f>
        <v>18</v>
      </c>
      <c r="M2969" s="0" t="n">
        <f aca="false">VLOOKUP(B2969,'Team Data'!$A$1:$E$659,2,FALSE())</f>
        <v>19</v>
      </c>
      <c r="N2969" s="0" t="n">
        <f aca="false">VLOOKUP(B2969,'Team Data'!$A$1:$E$659,3,FALSE())</f>
        <v>12</v>
      </c>
      <c r="O2969" s="0" t="n">
        <f aca="false">VLOOKUP(A2969,'Team Data'!$A$1:$E$659,4,FALSE())</f>
        <v>525</v>
      </c>
      <c r="P2969" s="0" t="n">
        <f aca="false">VLOOKUP(A2969,'Team Data'!$A$1:$E$659,5,FALSE())</f>
        <v>457</v>
      </c>
      <c r="Q2969" s="0" t="n">
        <f aca="false">VLOOKUP(B2969,'Team Data'!$A$1:$E$659,4,FALSE())</f>
        <v>498</v>
      </c>
      <c r="R2969" s="0" t="n">
        <f aca="false">VLOOKUP(B2969,'Team Data'!$A$1:$E$659,5,FALSE())</f>
        <v>473</v>
      </c>
      <c r="S2969" s="0" t="n">
        <f aca="false">IF(I2969=1,(MIN(30,(C2969-D2969)))*(M2969/(M2969+N2969))*(Q2969/(Q2969+R2969)),(MAX(-30,(C2969-D2969)))*(N2969/(M2969+N2969))*(R2969/(R2969+Q2969)))</f>
        <v>4.08644231088668</v>
      </c>
      <c r="T2969" s="0" t="n">
        <f aca="false">IF(J2969=1,(MIN(30,(D2969-C2969)))*(K2969/(K2969+L2969))*(O2969/(O2969+P2969)),(MAX(-30,(D2969-C2969)))*(L2969/(K2969+L2969))*(P2969/(P2969+O2969)))</f>
        <v>-3.40306771894094</v>
      </c>
      <c r="U2969" s="7" t="n">
        <v>43107</v>
      </c>
    </row>
    <row r="2970" customFormat="false" ht="15" hidden="false" customHeight="false" outlineLevel="0" collapsed="false">
      <c r="A2970" s="0" t="s">
        <v>153</v>
      </c>
      <c r="B2970" s="0" t="s">
        <v>208</v>
      </c>
      <c r="C2970" s="0" t="n">
        <v>56</v>
      </c>
      <c r="D2970" s="0" t="n">
        <v>50</v>
      </c>
      <c r="E2970" s="0" t="n">
        <v>33</v>
      </c>
      <c r="F2970" s="0" t="n">
        <v>37</v>
      </c>
      <c r="G2970" s="0" t="n">
        <v>7</v>
      </c>
      <c r="H2970" s="0" t="n">
        <v>12</v>
      </c>
      <c r="I2970" s="0" t="n">
        <v>1</v>
      </c>
      <c r="J2970" s="0" t="n">
        <v>0</v>
      </c>
      <c r="K2970" s="0" t="n">
        <f aca="false">VLOOKUP(A2970,'Team Data'!$A$1:$E$659,2,FALSE())</f>
        <v>32</v>
      </c>
      <c r="L2970" s="0" t="n">
        <f aca="false">VLOOKUP(A2970,'Team Data'!$A$1:$E$659,3,FALSE())</f>
        <v>6</v>
      </c>
      <c r="M2970" s="0" t="n">
        <f aca="false">VLOOKUP(B2970,'Team Data'!$A$1:$E$659,2,FALSE())</f>
        <v>16</v>
      </c>
      <c r="N2970" s="0" t="n">
        <f aca="false">VLOOKUP(B2970,'Team Data'!$A$1:$E$659,3,FALSE())</f>
        <v>16</v>
      </c>
      <c r="O2970" s="0" t="n">
        <f aca="false">VLOOKUP(A2970,'Team Data'!$A$1:$E$659,4,FALSE())</f>
        <v>662</v>
      </c>
      <c r="P2970" s="0" t="n">
        <f aca="false">VLOOKUP(A2970,'Team Data'!$A$1:$E$659,5,FALSE())</f>
        <v>561</v>
      </c>
      <c r="Q2970" s="0" t="n">
        <f aca="false">VLOOKUP(B2970,'Team Data'!$A$1:$E$659,4,FALSE())</f>
        <v>582</v>
      </c>
      <c r="R2970" s="0" t="n">
        <f aca="false">VLOOKUP(B2970,'Team Data'!$A$1:$E$659,5,FALSE())</f>
        <v>422</v>
      </c>
      <c r="S2970" s="0" t="n">
        <f aca="false">IF(I2970=1,(MIN(30,(C2970-D2970)))*(M2970/(M2970+N2970))*(Q2970/(Q2970+R2970)),(MAX(-30,(C2970-D2970)))*(N2970/(M2970+N2970))*(R2970/(R2970+Q2970)))</f>
        <v>1.7390438247012</v>
      </c>
      <c r="T2970" s="0" t="n">
        <f aca="false">IF(J2970=1,(MIN(30,(D2970-C2970)))*(K2970/(K2970+L2970))*(O2970/(O2970+P2970)),(MAX(-30,(D2970-C2970)))*(L2970/(K2970+L2970))*(P2970/(P2970+O2970)))</f>
        <v>-0.434565563540905</v>
      </c>
      <c r="U2970" s="7" t="n">
        <v>43107</v>
      </c>
    </row>
    <row r="2971" customFormat="false" ht="15" hidden="false" customHeight="false" outlineLevel="0" collapsed="false">
      <c r="A2971" s="0" t="s">
        <v>271</v>
      </c>
      <c r="B2971" s="0" t="s">
        <v>347</v>
      </c>
      <c r="C2971" s="0" t="n">
        <v>57</v>
      </c>
      <c r="D2971" s="0" t="n">
        <v>95</v>
      </c>
      <c r="E2971" s="0" t="n">
        <v>26</v>
      </c>
      <c r="F2971" s="0" t="n">
        <v>34</v>
      </c>
      <c r="G2971" s="0" t="n">
        <v>18</v>
      </c>
      <c r="H2971" s="0" t="n">
        <v>12</v>
      </c>
      <c r="I2971" s="0" t="n">
        <v>0</v>
      </c>
      <c r="J2971" s="0" t="n">
        <v>1</v>
      </c>
      <c r="K2971" s="0" t="n">
        <f aca="false">VLOOKUP(A2971,'Team Data'!$A$1:$E$659,2,FALSE())</f>
        <v>10</v>
      </c>
      <c r="L2971" s="0" t="n">
        <f aca="false">VLOOKUP(A2971,'Team Data'!$A$1:$E$659,3,FALSE())</f>
        <v>22</v>
      </c>
      <c r="M2971" s="0" t="n">
        <f aca="false">VLOOKUP(B2971,'Team Data'!$A$1:$E$659,2,FALSE())</f>
        <v>23</v>
      </c>
      <c r="N2971" s="0" t="n">
        <f aca="false">VLOOKUP(B2971,'Team Data'!$A$1:$E$659,3,FALSE())</f>
        <v>8</v>
      </c>
      <c r="O2971" s="0" t="n">
        <f aca="false">VLOOKUP(A2971,'Team Data'!$A$1:$E$659,4,FALSE())</f>
        <v>525</v>
      </c>
      <c r="P2971" s="0" t="n">
        <f aca="false">VLOOKUP(A2971,'Team Data'!$A$1:$E$659,5,FALSE())</f>
        <v>506</v>
      </c>
      <c r="Q2971" s="0" t="n">
        <f aca="false">VLOOKUP(B2971,'Team Data'!$A$1:$E$659,4,FALSE())</f>
        <v>591</v>
      </c>
      <c r="R2971" s="0" t="n">
        <f aca="false">VLOOKUP(B2971,'Team Data'!$A$1:$E$659,5,FALSE())</f>
        <v>427</v>
      </c>
      <c r="S2971" s="0" t="n">
        <f aca="false">IF(I2971=1,(MIN(30,(C2971-D2971)))*(M2971/(M2971+N2971))*(Q2971/(Q2971+R2971)),(MAX(-30,(C2971-D2971)))*(N2971/(M2971+N2971))*(R2971/(R2971+Q2971)))</f>
        <v>-3.24735407820521</v>
      </c>
      <c r="T2971" s="0" t="n">
        <f aca="false">IF(J2971=1,(MIN(30,(D2971-C2971)))*(K2971/(K2971+L2971))*(O2971/(O2971+P2971)),(MAX(-30,(D2971-C2971)))*(L2971/(K2971+L2971))*(P2971/(P2971+O2971)))</f>
        <v>4.77388457807953</v>
      </c>
      <c r="U2971" s="7" t="n">
        <v>43107</v>
      </c>
    </row>
    <row r="2972" customFormat="false" ht="15" hidden="false" customHeight="false" outlineLevel="0" collapsed="false">
      <c r="A2972" s="0" t="s">
        <v>170</v>
      </c>
      <c r="B2972" s="0" t="s">
        <v>215</v>
      </c>
      <c r="C2972" s="0" t="n">
        <v>64</v>
      </c>
      <c r="D2972" s="0" t="n">
        <v>80</v>
      </c>
      <c r="E2972" s="0" t="n">
        <v>38</v>
      </c>
      <c r="F2972" s="0" t="n">
        <v>33</v>
      </c>
      <c r="G2972" s="0" t="n">
        <v>12</v>
      </c>
      <c r="H2972" s="0" t="n">
        <v>6</v>
      </c>
      <c r="I2972" s="0" t="n">
        <v>0</v>
      </c>
      <c r="J2972" s="0" t="n">
        <v>1</v>
      </c>
      <c r="K2972" s="0" t="n">
        <f aca="false">VLOOKUP(A2972,'Team Data'!$A$1:$E$659,2,FALSE())</f>
        <v>29</v>
      </c>
      <c r="L2972" s="0" t="n">
        <f aca="false">VLOOKUP(A2972,'Team Data'!$A$1:$E$659,3,FALSE())</f>
        <v>5</v>
      </c>
      <c r="M2972" s="0" t="n">
        <f aca="false">VLOOKUP(B2972,'Team Data'!$A$1:$E$659,2,FALSE())</f>
        <v>25</v>
      </c>
      <c r="N2972" s="0" t="n">
        <f aca="false">VLOOKUP(B2972,'Team Data'!$A$1:$E$659,3,FALSE())</f>
        <v>9</v>
      </c>
      <c r="O2972" s="0" t="n">
        <f aca="false">VLOOKUP(A2972,'Team Data'!$A$1:$E$659,4,FALSE())</f>
        <v>622</v>
      </c>
      <c r="P2972" s="0" t="n">
        <f aca="false">VLOOKUP(A2972,'Team Data'!$A$1:$E$659,5,FALSE())</f>
        <v>516</v>
      </c>
      <c r="Q2972" s="0" t="n">
        <f aca="false">VLOOKUP(B2972,'Team Data'!$A$1:$E$659,4,FALSE())</f>
        <v>711</v>
      </c>
      <c r="R2972" s="0" t="n">
        <f aca="false">VLOOKUP(B2972,'Team Data'!$A$1:$E$659,5,FALSE())</f>
        <v>455</v>
      </c>
      <c r="S2972" s="0" t="n">
        <f aca="false">IF(I2972=1,(MIN(30,(C2972-D2972)))*(M2972/(M2972+N2972))*(Q2972/(Q2972+R2972)),(MAX(-30,(C2972-D2972)))*(N2972/(M2972+N2972))*(R2972/(R2972+Q2972)))</f>
        <v>-1.65270911108869</v>
      </c>
      <c r="T2972" s="0" t="n">
        <f aca="false">IF(J2972=1,(MIN(30,(D2972-C2972)))*(K2972/(K2972+L2972))*(O2972/(O2972+P2972)),(MAX(-30,(D2972-C2972)))*(L2972/(K2972+L2972))*(P2972/(P2972+O2972)))</f>
        <v>7.45911299493435</v>
      </c>
      <c r="U2972" s="7" t="n">
        <v>43107</v>
      </c>
    </row>
    <row r="2973" customFormat="false" ht="15" hidden="false" customHeight="false" outlineLevel="0" collapsed="false">
      <c r="A2973" s="0" t="s">
        <v>242</v>
      </c>
      <c r="B2973" s="0" t="s">
        <v>157</v>
      </c>
      <c r="C2973" s="0" t="n">
        <v>82</v>
      </c>
      <c r="D2973" s="0" t="n">
        <v>76</v>
      </c>
      <c r="E2973" s="0" t="n">
        <v>43</v>
      </c>
      <c r="F2973" s="0" t="n">
        <v>39</v>
      </c>
      <c r="G2973" s="0" t="n">
        <v>12</v>
      </c>
      <c r="H2973" s="0" t="n">
        <v>14</v>
      </c>
      <c r="I2973" s="0" t="n">
        <v>1</v>
      </c>
      <c r="J2973" s="0" t="n">
        <v>0</v>
      </c>
      <c r="K2973" s="0" t="n">
        <f aca="false">VLOOKUP(A2973,'Team Data'!$A$1:$E$659,2,FALSE())</f>
        <v>22</v>
      </c>
      <c r="L2973" s="0" t="n">
        <f aca="false">VLOOKUP(A2973,'Team Data'!$A$1:$E$659,3,FALSE())</f>
        <v>9</v>
      </c>
      <c r="M2973" s="0" t="n">
        <f aca="false">VLOOKUP(B2973,'Team Data'!$A$1:$E$659,2,FALSE())</f>
        <v>14</v>
      </c>
      <c r="N2973" s="0" t="n">
        <f aca="false">VLOOKUP(B2973,'Team Data'!$A$1:$E$659,3,FALSE())</f>
        <v>17</v>
      </c>
      <c r="O2973" s="0" t="n">
        <f aca="false">VLOOKUP(A2973,'Team Data'!$A$1:$E$659,4,FALSE())</f>
        <v>500</v>
      </c>
      <c r="P2973" s="0" t="n">
        <f aca="false">VLOOKUP(A2973,'Team Data'!$A$1:$E$659,5,FALSE())</f>
        <v>520</v>
      </c>
      <c r="Q2973" s="0" t="n">
        <f aca="false">VLOOKUP(B2973,'Team Data'!$A$1:$E$659,4,FALSE())</f>
        <v>469</v>
      </c>
      <c r="R2973" s="0" t="n">
        <f aca="false">VLOOKUP(B2973,'Team Data'!$A$1:$E$659,5,FALSE())</f>
        <v>528</v>
      </c>
      <c r="S2973" s="0" t="n">
        <f aca="false">IF(I2973=1,(MIN(30,(C2973-D2973)))*(M2973/(M2973+N2973))*(Q2973/(Q2973+R2973)),(MAX(-30,(C2973-D2973)))*(N2973/(M2973+N2973))*(R2973/(R2973+Q2973)))</f>
        <v>1.27466269777073</v>
      </c>
      <c r="T2973" s="0" t="n">
        <f aca="false">IF(J2973=1,(MIN(30,(D2973-C2973)))*(K2973/(K2973+L2973))*(O2973/(O2973+P2973)),(MAX(-30,(D2973-C2973)))*(L2973/(K2973+L2973))*(P2973/(P2973+O2973)))</f>
        <v>-0.888045540796964</v>
      </c>
      <c r="U2973" s="7" t="n">
        <v>43107</v>
      </c>
    </row>
    <row r="2974" customFormat="false" ht="15" hidden="false" customHeight="false" outlineLevel="0" collapsed="false">
      <c r="A2974" s="0" t="s">
        <v>92</v>
      </c>
      <c r="B2974" s="0" t="s">
        <v>167</v>
      </c>
      <c r="C2974" s="0" t="n">
        <v>74</v>
      </c>
      <c r="D2974" s="0" t="n">
        <v>80</v>
      </c>
      <c r="E2974" s="0" t="n">
        <v>44</v>
      </c>
      <c r="F2974" s="0" t="n">
        <v>32</v>
      </c>
      <c r="G2974" s="0" t="n">
        <v>15</v>
      </c>
      <c r="H2974" s="0" t="n">
        <v>15</v>
      </c>
      <c r="I2974" s="0" t="n">
        <v>0</v>
      </c>
      <c r="J2974" s="0" t="n">
        <v>1</v>
      </c>
      <c r="K2974" s="0" t="n">
        <f aca="false">VLOOKUP(A2974,'Team Data'!$A$1:$E$659,2,FALSE())</f>
        <v>23</v>
      </c>
      <c r="L2974" s="0" t="n">
        <f aca="false">VLOOKUP(A2974,'Team Data'!$A$1:$E$659,3,FALSE())</f>
        <v>12</v>
      </c>
      <c r="M2974" s="0" t="n">
        <f aca="false">VLOOKUP(B2974,'Team Data'!$A$1:$E$659,2,FALSE())</f>
        <v>22</v>
      </c>
      <c r="N2974" s="0" t="n">
        <f aca="false">VLOOKUP(B2974,'Team Data'!$A$1:$E$659,3,FALSE())</f>
        <v>10</v>
      </c>
      <c r="O2974" s="0" t="n">
        <f aca="false">VLOOKUP(A2974,'Team Data'!$A$1:$E$659,4,FALSE())</f>
        <v>673</v>
      </c>
      <c r="P2974" s="0" t="n">
        <f aca="false">VLOOKUP(A2974,'Team Data'!$A$1:$E$659,5,FALSE())</f>
        <v>500</v>
      </c>
      <c r="Q2974" s="0" t="n">
        <f aca="false">VLOOKUP(B2974,'Team Data'!$A$1:$E$659,4,FALSE())</f>
        <v>612</v>
      </c>
      <c r="R2974" s="0" t="n">
        <f aca="false">VLOOKUP(B2974,'Team Data'!$A$1:$E$659,5,FALSE())</f>
        <v>453</v>
      </c>
      <c r="S2974" s="0" t="n">
        <f aca="false">IF(I2974=1,(MIN(30,(C2974-D2974)))*(M2974/(M2974+N2974))*(Q2974/(Q2974+R2974)),(MAX(-30,(C2974-D2974)))*(N2974/(M2974+N2974))*(R2974/(R2974+Q2974)))</f>
        <v>-0.797535211267606</v>
      </c>
      <c r="T2974" s="0" t="n">
        <f aca="false">IF(J2974=1,(MIN(30,(D2974-C2974)))*(K2974/(K2974+L2974))*(O2974/(O2974+P2974)),(MAX(-30,(D2974-C2974)))*(L2974/(K2974+L2974))*(P2974/(P2974+O2974)))</f>
        <v>2.26218487394958</v>
      </c>
      <c r="U2974" s="7" t="n">
        <v>43107</v>
      </c>
    </row>
    <row r="2975" customFormat="false" ht="15" hidden="false" customHeight="false" outlineLevel="0" collapsed="false">
      <c r="A2975" s="0" t="s">
        <v>247</v>
      </c>
      <c r="B2975" s="0" t="s">
        <v>54</v>
      </c>
      <c r="C2975" s="0" t="n">
        <v>56</v>
      </c>
      <c r="D2975" s="0" t="n">
        <v>76</v>
      </c>
      <c r="E2975" s="0" t="n">
        <v>29</v>
      </c>
      <c r="F2975" s="0" t="n">
        <v>38</v>
      </c>
      <c r="G2975" s="0" t="n">
        <v>18</v>
      </c>
      <c r="H2975" s="0" t="n">
        <v>11</v>
      </c>
      <c r="I2975" s="0" t="n">
        <v>0</v>
      </c>
      <c r="J2975" s="0" t="n">
        <v>1</v>
      </c>
      <c r="K2975" s="0" t="n">
        <f aca="false">VLOOKUP(A2975,'Team Data'!$A$1:$E$659,2,FALSE())</f>
        <v>17</v>
      </c>
      <c r="L2975" s="0" t="n">
        <f aca="false">VLOOKUP(A2975,'Team Data'!$A$1:$E$659,3,FALSE())</f>
        <v>16</v>
      </c>
      <c r="M2975" s="0" t="n">
        <f aca="false">VLOOKUP(B2975,'Team Data'!$A$1:$E$659,2,FALSE())</f>
        <v>30</v>
      </c>
      <c r="N2975" s="0" t="n">
        <f aca="false">VLOOKUP(B2975,'Team Data'!$A$1:$E$659,3,FALSE())</f>
        <v>5</v>
      </c>
      <c r="O2975" s="0" t="n">
        <f aca="false">VLOOKUP(A2975,'Team Data'!$A$1:$E$659,4,FALSE())</f>
        <v>613</v>
      </c>
      <c r="P2975" s="0" t="n">
        <f aca="false">VLOOKUP(A2975,'Team Data'!$A$1:$E$659,5,FALSE())</f>
        <v>464</v>
      </c>
      <c r="Q2975" s="0" t="n">
        <f aca="false">VLOOKUP(B2975,'Team Data'!$A$1:$E$659,4,FALSE())</f>
        <v>649</v>
      </c>
      <c r="R2975" s="0" t="n">
        <f aca="false">VLOOKUP(B2975,'Team Data'!$A$1:$E$659,5,FALSE())</f>
        <v>509</v>
      </c>
      <c r="S2975" s="0" t="n">
        <f aca="false">IF(I2975=1,(MIN(30,(C2975-D2975)))*(M2975/(M2975+N2975))*(Q2975/(Q2975+R2975)),(MAX(-30,(C2975-D2975)))*(N2975/(M2975+N2975))*(R2975/(R2975+Q2975)))</f>
        <v>-1.25585985689613</v>
      </c>
      <c r="T2975" s="0" t="n">
        <f aca="false">IF(J2975=1,(MIN(30,(D2975-C2975)))*(K2975/(K2975+L2975))*(O2975/(O2975+P2975)),(MAX(-30,(D2975-C2975)))*(L2975/(K2975+L2975))*(P2975/(P2975+O2975)))</f>
        <v>5.8642131622633</v>
      </c>
      <c r="U2975" s="7" t="n">
        <v>43107</v>
      </c>
    </row>
    <row r="2976" customFormat="false" ht="15" hidden="false" customHeight="false" outlineLevel="0" collapsed="false">
      <c r="A2976" s="0" t="s">
        <v>127</v>
      </c>
      <c r="B2976" s="0" t="s">
        <v>161</v>
      </c>
      <c r="C2976" s="0" t="n">
        <v>73</v>
      </c>
      <c r="D2976" s="0" t="n">
        <v>91</v>
      </c>
      <c r="E2976" s="0" t="n">
        <v>28</v>
      </c>
      <c r="F2976" s="0" t="n">
        <v>31</v>
      </c>
      <c r="G2976" s="0" t="n">
        <v>17</v>
      </c>
      <c r="H2976" s="0" t="n">
        <v>9</v>
      </c>
      <c r="I2976" s="0" t="n">
        <v>0</v>
      </c>
      <c r="J2976" s="0" t="n">
        <v>1</v>
      </c>
      <c r="K2976" s="0" t="n">
        <f aca="false">VLOOKUP(A2976,'Team Data'!$A$1:$E$659,2,FALSE())</f>
        <v>14</v>
      </c>
      <c r="L2976" s="0" t="n">
        <f aca="false">VLOOKUP(A2976,'Team Data'!$A$1:$E$659,3,FALSE())</f>
        <v>19</v>
      </c>
      <c r="M2976" s="0" t="n">
        <f aca="false">VLOOKUP(B2976,'Team Data'!$A$1:$E$659,2,FALSE())</f>
        <v>19</v>
      </c>
      <c r="N2976" s="0" t="n">
        <f aca="false">VLOOKUP(B2976,'Team Data'!$A$1:$E$659,3,FALSE())</f>
        <v>13</v>
      </c>
      <c r="O2976" s="0" t="n">
        <f aca="false">VLOOKUP(A2976,'Team Data'!$A$1:$E$659,4,FALSE())</f>
        <v>641</v>
      </c>
      <c r="P2976" s="0" t="n">
        <f aca="false">VLOOKUP(A2976,'Team Data'!$A$1:$E$659,5,FALSE())</f>
        <v>461</v>
      </c>
      <c r="Q2976" s="0" t="n">
        <f aca="false">VLOOKUP(B2976,'Team Data'!$A$1:$E$659,4,FALSE())</f>
        <v>626</v>
      </c>
      <c r="R2976" s="0" t="n">
        <f aca="false">VLOOKUP(B2976,'Team Data'!$A$1:$E$659,5,FALSE())</f>
        <v>423</v>
      </c>
      <c r="S2976" s="0" t="n">
        <f aca="false">IF(I2976=1,(MIN(30,(C2976-D2976)))*(M2976/(M2976+N2976))*(Q2976/(Q2976+R2976)),(MAX(-30,(C2976-D2976)))*(N2976/(M2976+N2976))*(R2976/(R2976+Q2976)))</f>
        <v>-2.94870114394662</v>
      </c>
      <c r="T2976" s="0" t="n">
        <f aca="false">IF(J2976=1,(MIN(30,(D2976-C2976)))*(K2976/(K2976+L2976))*(O2976/(O2976+P2976)),(MAX(-30,(D2976-C2976)))*(L2976/(K2976+L2976))*(P2976/(P2976+O2976)))</f>
        <v>4.44184128031678</v>
      </c>
      <c r="U2976" s="7" t="n">
        <v>43108</v>
      </c>
    </row>
    <row r="2977" customFormat="false" ht="15" hidden="false" customHeight="false" outlineLevel="0" collapsed="false">
      <c r="A2977" s="0" t="s">
        <v>16</v>
      </c>
      <c r="B2977" s="0" t="s">
        <v>326</v>
      </c>
      <c r="C2977" s="0" t="n">
        <v>80</v>
      </c>
      <c r="D2977" s="0" t="n">
        <v>77</v>
      </c>
      <c r="E2977" s="0" t="n">
        <v>32</v>
      </c>
      <c r="F2977" s="0" t="n">
        <v>25</v>
      </c>
      <c r="G2977" s="0" t="n">
        <v>13</v>
      </c>
      <c r="H2977" s="0" t="n">
        <v>12</v>
      </c>
      <c r="I2977" s="0" t="n">
        <v>1</v>
      </c>
      <c r="J2977" s="0" t="n">
        <v>0</v>
      </c>
      <c r="K2977" s="0" t="n">
        <f aca="false">VLOOKUP(A2977,'Team Data'!$A$1:$E$659,2,FALSE())</f>
        <v>20</v>
      </c>
      <c r="L2977" s="0" t="n">
        <f aca="false">VLOOKUP(A2977,'Team Data'!$A$1:$E$659,3,FALSE())</f>
        <v>12</v>
      </c>
      <c r="M2977" s="0" t="n">
        <f aca="false">VLOOKUP(B2977,'Team Data'!$A$1:$E$659,2,FALSE())</f>
        <v>23</v>
      </c>
      <c r="N2977" s="0" t="n">
        <f aca="false">VLOOKUP(B2977,'Team Data'!$A$1:$E$659,3,FALSE())</f>
        <v>12</v>
      </c>
      <c r="O2977" s="0" t="n">
        <f aca="false">VLOOKUP(A2977,'Team Data'!$A$1:$E$659,4,FALSE())</f>
        <v>595</v>
      </c>
      <c r="P2977" s="0" t="n">
        <f aca="false">VLOOKUP(A2977,'Team Data'!$A$1:$E$659,5,FALSE())</f>
        <v>484</v>
      </c>
      <c r="Q2977" s="0" t="n">
        <f aca="false">VLOOKUP(B2977,'Team Data'!$A$1:$E$659,4,FALSE())</f>
        <v>668</v>
      </c>
      <c r="R2977" s="0" t="n">
        <f aca="false">VLOOKUP(B2977,'Team Data'!$A$1:$E$659,5,FALSE())</f>
        <v>500</v>
      </c>
      <c r="S2977" s="0" t="n">
        <f aca="false">IF(I2977=1,(MIN(30,(C2977-D2977)))*(M2977/(M2977+N2977))*(Q2977/(Q2977+R2977)),(MAX(-30,(C2977-D2977)))*(N2977/(M2977+N2977))*(R2977/(R2977+Q2977)))</f>
        <v>1.12749510763209</v>
      </c>
      <c r="T2977" s="0" t="n">
        <f aca="false">IF(J2977=1,(MIN(30,(D2977-C2977)))*(K2977/(K2977+L2977))*(O2977/(O2977+P2977)),(MAX(-30,(D2977-C2977)))*(L2977/(K2977+L2977))*(P2977/(P2977+O2977)))</f>
        <v>-0.504633920296571</v>
      </c>
      <c r="U2977" s="7" t="n">
        <v>43108</v>
      </c>
    </row>
    <row r="2978" customFormat="false" ht="15" hidden="false" customHeight="false" outlineLevel="0" collapsed="false">
      <c r="A2978" s="0" t="s">
        <v>320</v>
      </c>
      <c r="B2978" s="0" t="s">
        <v>281</v>
      </c>
      <c r="C2978" s="0" t="n">
        <v>76</v>
      </c>
      <c r="D2978" s="0" t="n">
        <v>77</v>
      </c>
      <c r="E2978" s="0" t="n">
        <v>32</v>
      </c>
      <c r="F2978" s="0" t="n">
        <v>37</v>
      </c>
      <c r="G2978" s="0" t="n">
        <v>10</v>
      </c>
      <c r="H2978" s="0" t="n">
        <v>11</v>
      </c>
      <c r="I2978" s="0" t="n">
        <v>0</v>
      </c>
      <c r="J2978" s="0" t="n">
        <v>1</v>
      </c>
      <c r="K2978" s="0" t="n">
        <f aca="false">VLOOKUP(A2978,'Team Data'!$A$1:$E$659,2,FALSE())</f>
        <v>24</v>
      </c>
      <c r="L2978" s="0" t="n">
        <f aca="false">VLOOKUP(A2978,'Team Data'!$A$1:$E$659,3,FALSE())</f>
        <v>12</v>
      </c>
      <c r="M2978" s="0" t="n">
        <f aca="false">VLOOKUP(B2978,'Team Data'!$A$1:$E$659,2,FALSE())</f>
        <v>19</v>
      </c>
      <c r="N2978" s="0" t="n">
        <f aca="false">VLOOKUP(B2978,'Team Data'!$A$1:$E$659,3,FALSE())</f>
        <v>16</v>
      </c>
      <c r="O2978" s="0" t="n">
        <f aca="false">VLOOKUP(A2978,'Team Data'!$A$1:$E$659,4,FALSE())</f>
        <v>677</v>
      </c>
      <c r="P2978" s="0" t="n">
        <f aca="false">VLOOKUP(A2978,'Team Data'!$A$1:$E$659,5,FALSE())</f>
        <v>508</v>
      </c>
      <c r="Q2978" s="0" t="n">
        <f aca="false">VLOOKUP(B2978,'Team Data'!$A$1:$E$659,4,FALSE())</f>
        <v>682</v>
      </c>
      <c r="R2978" s="0" t="n">
        <f aca="false">VLOOKUP(B2978,'Team Data'!$A$1:$E$659,5,FALSE())</f>
        <v>488</v>
      </c>
      <c r="S2978" s="0" t="n">
        <f aca="false">IF(I2978=1,(MIN(30,(C2978-D2978)))*(M2978/(M2978+N2978))*(Q2978/(Q2978+R2978)),(MAX(-30,(C2978-D2978)))*(N2978/(M2978+N2978))*(R2978/(R2978+Q2978)))</f>
        <v>-0.190671550671551</v>
      </c>
      <c r="T2978" s="0" t="n">
        <f aca="false">IF(J2978=1,(MIN(30,(D2978-C2978)))*(K2978/(K2978+L2978))*(O2978/(O2978+P2978)),(MAX(-30,(D2978-C2978)))*(L2978/(K2978+L2978))*(P2978/(P2978+O2978)))</f>
        <v>0.380872011251758</v>
      </c>
      <c r="U2978" s="7" t="n">
        <v>43108</v>
      </c>
    </row>
    <row r="2979" customFormat="false" ht="15" hidden="false" customHeight="false" outlineLevel="0" collapsed="false">
      <c r="A2979" s="0" t="s">
        <v>187</v>
      </c>
      <c r="B2979" s="0" t="s">
        <v>58</v>
      </c>
      <c r="C2979" s="0" t="n">
        <v>62</v>
      </c>
      <c r="D2979" s="0" t="n">
        <v>70</v>
      </c>
      <c r="E2979" s="0" t="n">
        <v>38</v>
      </c>
      <c r="F2979" s="0" t="n">
        <v>35</v>
      </c>
      <c r="G2979" s="0" t="n">
        <v>16</v>
      </c>
      <c r="H2979" s="0" t="n">
        <v>15</v>
      </c>
      <c r="I2979" s="0" t="n">
        <v>0</v>
      </c>
      <c r="J2979" s="0" t="n">
        <v>1</v>
      </c>
      <c r="K2979" s="0" t="n">
        <f aca="false">VLOOKUP(A2979,'Team Data'!$A$1:$E$659,2,FALSE())</f>
        <v>20</v>
      </c>
      <c r="L2979" s="0" t="n">
        <f aca="false">VLOOKUP(A2979,'Team Data'!$A$1:$E$659,3,FALSE())</f>
        <v>12</v>
      </c>
      <c r="M2979" s="0" t="n">
        <f aca="false">VLOOKUP(B2979,'Team Data'!$A$1:$E$659,2,FALSE())</f>
        <v>19</v>
      </c>
      <c r="N2979" s="0" t="n">
        <f aca="false">VLOOKUP(B2979,'Team Data'!$A$1:$E$659,3,FALSE())</f>
        <v>14</v>
      </c>
      <c r="O2979" s="0" t="n">
        <f aca="false">VLOOKUP(A2979,'Team Data'!$A$1:$E$659,4,FALSE())</f>
        <v>433</v>
      </c>
      <c r="P2979" s="0" t="n">
        <f aca="false">VLOOKUP(A2979,'Team Data'!$A$1:$E$659,5,FALSE())</f>
        <v>544</v>
      </c>
      <c r="Q2979" s="0" t="n">
        <f aca="false">VLOOKUP(B2979,'Team Data'!$A$1:$E$659,4,FALSE())</f>
        <v>475</v>
      </c>
      <c r="R2979" s="0" t="n">
        <f aca="false">VLOOKUP(B2979,'Team Data'!$A$1:$E$659,5,FALSE())</f>
        <v>542</v>
      </c>
      <c r="S2979" s="0" t="n">
        <f aca="false">IF(I2979=1,(MIN(30,(C2979-D2979)))*(M2979/(M2979+N2979))*(Q2979/(Q2979+R2979)),(MAX(-30,(C2979-D2979)))*(N2979/(M2979+N2979))*(R2979/(R2979+Q2979)))</f>
        <v>-1.8087661273502</v>
      </c>
      <c r="T2979" s="0" t="n">
        <f aca="false">IF(J2979=1,(MIN(30,(D2979-C2979)))*(K2979/(K2979+L2979))*(O2979/(O2979+P2979)),(MAX(-30,(D2979-C2979)))*(L2979/(K2979+L2979))*(P2979/(P2979+O2979)))</f>
        <v>2.21596724667349</v>
      </c>
      <c r="U2979" s="7" t="n">
        <v>43108</v>
      </c>
    </row>
    <row r="2980" customFormat="false" ht="15" hidden="false" customHeight="false" outlineLevel="0" collapsed="false">
      <c r="A2980" s="0" t="s">
        <v>36</v>
      </c>
      <c r="B2980" s="0" t="s">
        <v>141</v>
      </c>
      <c r="C2980" s="0" t="n">
        <v>80</v>
      </c>
      <c r="D2980" s="0" t="n">
        <v>75</v>
      </c>
      <c r="E2980" s="0" t="n">
        <v>46</v>
      </c>
      <c r="F2980" s="0" t="n">
        <v>49</v>
      </c>
      <c r="G2980" s="0" t="n">
        <v>6</v>
      </c>
      <c r="H2980" s="0" t="n">
        <v>10</v>
      </c>
      <c r="I2980" s="0" t="n">
        <v>1</v>
      </c>
      <c r="J2980" s="0" t="n">
        <v>0</v>
      </c>
      <c r="K2980" s="0" t="n">
        <f aca="false">VLOOKUP(A2980,'Team Data'!$A$1:$E$659,2,FALSE())</f>
        <v>25</v>
      </c>
      <c r="L2980" s="0" t="n">
        <f aca="false">VLOOKUP(A2980,'Team Data'!$A$1:$E$659,3,FALSE())</f>
        <v>10</v>
      </c>
      <c r="M2980" s="0" t="n">
        <f aca="false">VLOOKUP(B2980,'Team Data'!$A$1:$E$659,2,FALSE())</f>
        <v>10</v>
      </c>
      <c r="N2980" s="0" t="n">
        <f aca="false">VLOOKUP(B2980,'Team Data'!$A$1:$E$659,3,FALSE())</f>
        <v>21</v>
      </c>
      <c r="O2980" s="0" t="n">
        <f aca="false">VLOOKUP(A2980,'Team Data'!$A$1:$E$659,4,FALSE())</f>
        <v>540</v>
      </c>
      <c r="P2980" s="0" t="n">
        <f aca="false">VLOOKUP(A2980,'Team Data'!$A$1:$E$659,5,FALSE())</f>
        <v>573</v>
      </c>
      <c r="Q2980" s="0" t="n">
        <f aca="false">VLOOKUP(B2980,'Team Data'!$A$1:$E$659,4,FALSE())</f>
        <v>459</v>
      </c>
      <c r="R2980" s="0" t="n">
        <f aca="false">VLOOKUP(B2980,'Team Data'!$A$1:$E$659,5,FALSE())</f>
        <v>493</v>
      </c>
      <c r="S2980" s="0" t="n">
        <f aca="false">IF(I2980=1,(MIN(30,(C2980-D2980)))*(M2980/(M2980+N2980))*(Q2980/(Q2980+R2980)),(MAX(-30,(C2980-D2980)))*(N2980/(M2980+N2980))*(R2980/(R2980+Q2980)))</f>
        <v>0.777649769585253</v>
      </c>
      <c r="T2980" s="0" t="n">
        <f aca="false">IF(J2980=1,(MIN(30,(D2980-C2980)))*(K2980/(K2980+L2980))*(O2980/(O2980+P2980)),(MAX(-30,(D2980-C2980)))*(L2980/(K2980+L2980))*(P2980/(P2980+O2980)))</f>
        <v>-0.735463996919522</v>
      </c>
      <c r="U2980" s="7" t="n">
        <v>43109</v>
      </c>
    </row>
    <row r="2981" customFormat="false" ht="15" hidden="false" customHeight="false" outlineLevel="0" collapsed="false">
      <c r="A2981" s="0" t="s">
        <v>143</v>
      </c>
      <c r="B2981" s="0" t="s">
        <v>31</v>
      </c>
      <c r="C2981" s="0" t="n">
        <v>81</v>
      </c>
      <c r="D2981" s="0" t="n">
        <v>92</v>
      </c>
      <c r="E2981" s="0" t="n">
        <v>29</v>
      </c>
      <c r="F2981" s="0" t="n">
        <v>39</v>
      </c>
      <c r="G2981" s="0" t="n">
        <v>13</v>
      </c>
      <c r="H2981" s="0" t="n">
        <v>11</v>
      </c>
      <c r="I2981" s="0" t="n">
        <v>0</v>
      </c>
      <c r="J2981" s="0" t="n">
        <v>1</v>
      </c>
      <c r="K2981" s="0" t="n">
        <f aca="false">VLOOKUP(A2981,'Team Data'!$A$1:$E$659,2,FALSE())</f>
        <v>16</v>
      </c>
      <c r="L2981" s="0" t="n">
        <f aca="false">VLOOKUP(A2981,'Team Data'!$A$1:$E$659,3,FALSE())</f>
        <v>14</v>
      </c>
      <c r="M2981" s="0" t="n">
        <f aca="false">VLOOKUP(B2981,'Team Data'!$A$1:$E$659,2,FALSE())</f>
        <v>15</v>
      </c>
      <c r="N2981" s="0" t="n">
        <f aca="false">VLOOKUP(B2981,'Team Data'!$A$1:$E$659,3,FALSE())</f>
        <v>16</v>
      </c>
      <c r="O2981" s="0" t="n">
        <f aca="false">VLOOKUP(A2981,'Team Data'!$A$1:$E$659,4,FALSE())</f>
        <v>426</v>
      </c>
      <c r="P2981" s="0" t="n">
        <f aca="false">VLOOKUP(A2981,'Team Data'!$A$1:$E$659,5,FALSE())</f>
        <v>491</v>
      </c>
      <c r="Q2981" s="0" t="n">
        <f aca="false">VLOOKUP(B2981,'Team Data'!$A$1:$E$659,4,FALSE())</f>
        <v>460</v>
      </c>
      <c r="R2981" s="0" t="n">
        <f aca="false">VLOOKUP(B2981,'Team Data'!$A$1:$E$659,5,FALSE())</f>
        <v>490</v>
      </c>
      <c r="S2981" s="0" t="n">
        <f aca="false">IF(I2981=1,(MIN(30,(C2981-D2981)))*(M2981/(M2981+N2981))*(Q2981/(Q2981+R2981)),(MAX(-30,(C2981-D2981)))*(N2981/(M2981+N2981))*(R2981/(R2981+Q2981)))</f>
        <v>-2.92835314091681</v>
      </c>
      <c r="T2981" s="0" t="n">
        <f aca="false">IF(J2981=1,(MIN(30,(D2981-C2981)))*(K2981/(K2981+L2981))*(O2981/(O2981+P2981)),(MAX(-30,(D2981-C2981)))*(L2981/(K2981+L2981))*(P2981/(P2981+O2981)))</f>
        <v>2.72540894220284</v>
      </c>
      <c r="U2981" s="7" t="n">
        <v>43109</v>
      </c>
    </row>
    <row r="2982" customFormat="false" ht="15" hidden="false" customHeight="false" outlineLevel="0" collapsed="false">
      <c r="A2982" s="0" t="s">
        <v>20</v>
      </c>
      <c r="B2982" s="0" t="s">
        <v>13</v>
      </c>
      <c r="C2982" s="0" t="n">
        <v>58</v>
      </c>
      <c r="D2982" s="0" t="n">
        <v>54</v>
      </c>
      <c r="E2982" s="0" t="n">
        <v>41</v>
      </c>
      <c r="F2982" s="0" t="n">
        <v>29</v>
      </c>
      <c r="G2982" s="0" t="n">
        <v>25</v>
      </c>
      <c r="H2982" s="0" t="n">
        <v>16</v>
      </c>
      <c r="I2982" s="0" t="n">
        <v>1</v>
      </c>
      <c r="J2982" s="0" t="n">
        <v>0</v>
      </c>
      <c r="K2982" s="0" t="n">
        <f aca="false">VLOOKUP(A2982,'Team Data'!$A$1:$E$659,2,FALSE())</f>
        <v>13</v>
      </c>
      <c r="L2982" s="0" t="n">
        <f aca="false">VLOOKUP(A2982,'Team Data'!$A$1:$E$659,3,FALSE())</f>
        <v>17</v>
      </c>
      <c r="M2982" s="0" t="n">
        <f aca="false">VLOOKUP(B2982,'Team Data'!$A$1:$E$659,2,FALSE())</f>
        <v>6</v>
      </c>
      <c r="N2982" s="0" t="n">
        <f aca="false">VLOOKUP(B2982,'Team Data'!$A$1:$E$659,3,FALSE())</f>
        <v>24</v>
      </c>
      <c r="O2982" s="0" t="n">
        <f aca="false">VLOOKUP(A2982,'Team Data'!$A$1:$E$659,4,FALSE())</f>
        <v>403</v>
      </c>
      <c r="P2982" s="0" t="n">
        <f aca="false">VLOOKUP(A2982,'Team Data'!$A$1:$E$659,5,FALSE())</f>
        <v>509</v>
      </c>
      <c r="Q2982" s="0" t="n">
        <f aca="false">VLOOKUP(B2982,'Team Data'!$A$1:$E$659,4,FALSE())</f>
        <v>466</v>
      </c>
      <c r="R2982" s="0" t="n">
        <f aca="false">VLOOKUP(B2982,'Team Data'!$A$1:$E$659,5,FALSE())</f>
        <v>488</v>
      </c>
      <c r="S2982" s="0" t="n">
        <f aca="false">IF(I2982=1,(MIN(30,(C2982-D2982)))*(M2982/(M2982+N2982))*(Q2982/(Q2982+R2982)),(MAX(-30,(C2982-D2982)))*(N2982/(M2982+N2982))*(R2982/(R2982+Q2982)))</f>
        <v>0.390775681341719</v>
      </c>
      <c r="T2982" s="0" t="n">
        <f aca="false">IF(J2982=1,(MIN(30,(D2982-C2982)))*(K2982/(K2982+L2982))*(O2982/(O2982+P2982)),(MAX(-30,(D2982-C2982)))*(L2982/(K2982+L2982))*(P2982/(P2982+O2982)))</f>
        <v>-1.26505847953216</v>
      </c>
      <c r="U2982" s="7" t="n">
        <v>43109</v>
      </c>
    </row>
    <row r="2983" customFormat="false" ht="15" hidden="false" customHeight="false" outlineLevel="0" collapsed="false">
      <c r="A2983" s="0" t="s">
        <v>19</v>
      </c>
      <c r="B2983" s="0" t="s">
        <v>11</v>
      </c>
      <c r="C2983" s="0" t="n">
        <v>94</v>
      </c>
      <c r="D2983" s="0" t="n">
        <v>68</v>
      </c>
      <c r="E2983" s="0" t="n">
        <v>35</v>
      </c>
      <c r="F2983" s="0" t="n">
        <v>42</v>
      </c>
      <c r="G2983" s="0" t="n">
        <v>17</v>
      </c>
      <c r="H2983" s="0" t="n">
        <v>19</v>
      </c>
      <c r="I2983" s="0" t="n">
        <v>1</v>
      </c>
      <c r="J2983" s="0" t="n">
        <v>0</v>
      </c>
      <c r="K2983" s="0" t="n">
        <f aca="false">VLOOKUP(A2983,'Team Data'!$A$1:$E$659,2,FALSE())</f>
        <v>14</v>
      </c>
      <c r="L2983" s="0" t="n">
        <f aca="false">VLOOKUP(A2983,'Team Data'!$A$1:$E$659,3,FALSE())</f>
        <v>21</v>
      </c>
      <c r="M2983" s="0" t="n">
        <f aca="false">VLOOKUP(B2983,'Team Data'!$A$1:$E$659,2,FALSE())</f>
        <v>8</v>
      </c>
      <c r="N2983" s="0" t="n">
        <f aca="false">VLOOKUP(B2983,'Team Data'!$A$1:$E$659,3,FALSE())</f>
        <v>23</v>
      </c>
      <c r="O2983" s="0" t="n">
        <f aca="false">VLOOKUP(A2983,'Team Data'!$A$1:$E$659,4,FALSE())</f>
        <v>471</v>
      </c>
      <c r="P2983" s="0" t="n">
        <f aca="false">VLOOKUP(A2983,'Team Data'!$A$1:$E$659,5,FALSE())</f>
        <v>659</v>
      </c>
      <c r="Q2983" s="0" t="n">
        <f aca="false">VLOOKUP(B2983,'Team Data'!$A$1:$E$659,4,FALSE())</f>
        <v>473</v>
      </c>
      <c r="R2983" s="0" t="n">
        <f aca="false">VLOOKUP(B2983,'Team Data'!$A$1:$E$659,5,FALSE())</f>
        <v>559</v>
      </c>
      <c r="S2983" s="0" t="n">
        <f aca="false">IF(I2983=1,(MIN(30,(C2983-D2983)))*(M2983/(M2983+N2983))*(Q2983/(Q2983+R2983)),(MAX(-30,(C2983-D2983)))*(N2983/(M2983+N2983))*(R2983/(R2983+Q2983)))</f>
        <v>3.0752688172043</v>
      </c>
      <c r="T2983" s="0" t="n">
        <f aca="false">IF(J2983=1,(MIN(30,(D2983-C2983)))*(K2983/(K2983+L2983))*(O2983/(O2983+P2983)),(MAX(-30,(D2983-C2983)))*(L2983/(K2983+L2983))*(P2983/(P2983+O2983)))</f>
        <v>-9.09769911504425</v>
      </c>
      <c r="U2983" s="7" t="n">
        <v>43109</v>
      </c>
    </row>
    <row r="2984" customFormat="false" ht="15" hidden="false" customHeight="false" outlineLevel="0" collapsed="false">
      <c r="A2984" s="0" t="s">
        <v>154</v>
      </c>
      <c r="B2984" s="0" t="s">
        <v>114</v>
      </c>
      <c r="C2984" s="0" t="n">
        <v>57</v>
      </c>
      <c r="D2984" s="0" t="n">
        <v>64</v>
      </c>
      <c r="E2984" s="0" t="n">
        <v>35</v>
      </c>
      <c r="F2984" s="0" t="n">
        <v>27</v>
      </c>
      <c r="G2984" s="0" t="n">
        <v>12</v>
      </c>
      <c r="H2984" s="0" t="n">
        <v>8</v>
      </c>
      <c r="I2984" s="0" t="n">
        <v>0</v>
      </c>
      <c r="J2984" s="0" t="n">
        <v>1</v>
      </c>
      <c r="K2984" s="0" t="n">
        <f aca="false">VLOOKUP(A2984,'Team Data'!$A$1:$E$659,2,FALSE())</f>
        <v>9</v>
      </c>
      <c r="L2984" s="0" t="n">
        <f aca="false">VLOOKUP(A2984,'Team Data'!$A$1:$E$659,3,FALSE())</f>
        <v>22</v>
      </c>
      <c r="M2984" s="0" t="n">
        <f aca="false">VLOOKUP(B2984,'Team Data'!$A$1:$E$659,2,FALSE())</f>
        <v>12</v>
      </c>
      <c r="N2984" s="0" t="n">
        <f aca="false">VLOOKUP(B2984,'Team Data'!$A$1:$E$659,3,FALSE())</f>
        <v>19</v>
      </c>
      <c r="O2984" s="0" t="n">
        <f aca="false">VLOOKUP(A2984,'Team Data'!$A$1:$E$659,4,FALSE())</f>
        <v>465</v>
      </c>
      <c r="P2984" s="0" t="n">
        <f aca="false">VLOOKUP(A2984,'Team Data'!$A$1:$E$659,5,FALSE())</f>
        <v>484</v>
      </c>
      <c r="Q2984" s="0" t="n">
        <f aca="false">VLOOKUP(B2984,'Team Data'!$A$1:$E$659,4,FALSE())</f>
        <v>472</v>
      </c>
      <c r="R2984" s="0" t="n">
        <f aca="false">VLOOKUP(B2984,'Team Data'!$A$1:$E$659,5,FALSE())</f>
        <v>512</v>
      </c>
      <c r="S2984" s="0" t="n">
        <f aca="false">IF(I2984=1,(MIN(30,(C2984-D2984)))*(M2984/(M2984+N2984))*(Q2984/(Q2984+R2984)),(MAX(-30,(C2984-D2984)))*(N2984/(M2984+N2984))*(R2984/(R2984+Q2984)))</f>
        <v>-2.23236296879098</v>
      </c>
      <c r="T2984" s="0" t="n">
        <f aca="false">IF(J2984=1,(MIN(30,(D2984-C2984)))*(K2984/(K2984+L2984))*(O2984/(O2984+P2984)),(MAX(-30,(D2984-C2984)))*(L2984/(K2984+L2984))*(P2984/(P2984+O2984)))</f>
        <v>0.995785036880927</v>
      </c>
      <c r="U2984" s="7" t="n">
        <v>43109</v>
      </c>
    </row>
    <row r="2985" customFormat="false" ht="15" hidden="false" customHeight="false" outlineLevel="0" collapsed="false">
      <c r="A2985" s="0" t="s">
        <v>27</v>
      </c>
      <c r="B2985" s="0" t="s">
        <v>162</v>
      </c>
      <c r="C2985" s="0" t="n">
        <v>89</v>
      </c>
      <c r="D2985" s="0" t="n">
        <v>84</v>
      </c>
      <c r="E2985" s="0" t="n">
        <v>34</v>
      </c>
      <c r="F2985" s="0" t="n">
        <v>35</v>
      </c>
      <c r="G2985" s="0" t="n">
        <v>11</v>
      </c>
      <c r="H2985" s="0" t="n">
        <v>14</v>
      </c>
      <c r="I2985" s="0" t="n">
        <v>1</v>
      </c>
      <c r="J2985" s="0" t="n">
        <v>0</v>
      </c>
      <c r="K2985" s="0" t="n">
        <f aca="false">VLOOKUP(A2985,'Team Data'!$A$1:$E$659,2,FALSE())</f>
        <v>18</v>
      </c>
      <c r="L2985" s="0" t="n">
        <f aca="false">VLOOKUP(A2985,'Team Data'!$A$1:$E$659,3,FALSE())</f>
        <v>14</v>
      </c>
      <c r="M2985" s="0" t="n">
        <f aca="false">VLOOKUP(B2985,'Team Data'!$A$1:$E$659,2,FALSE())</f>
        <v>7</v>
      </c>
      <c r="N2985" s="0" t="n">
        <f aca="false">VLOOKUP(B2985,'Team Data'!$A$1:$E$659,3,FALSE())</f>
        <v>25</v>
      </c>
      <c r="O2985" s="0" t="n">
        <f aca="false">VLOOKUP(A2985,'Team Data'!$A$1:$E$659,4,FALSE())</f>
        <v>374</v>
      </c>
      <c r="P2985" s="0" t="n">
        <f aca="false">VLOOKUP(A2985,'Team Data'!$A$1:$E$659,5,FALSE())</f>
        <v>605</v>
      </c>
      <c r="Q2985" s="0" t="n">
        <f aca="false">VLOOKUP(B2985,'Team Data'!$A$1:$E$659,4,FALSE())</f>
        <v>467</v>
      </c>
      <c r="R2985" s="0" t="n">
        <f aca="false">VLOOKUP(B2985,'Team Data'!$A$1:$E$659,5,FALSE())</f>
        <v>524</v>
      </c>
      <c r="S2985" s="0" t="n">
        <f aca="false">IF(I2985=1,(MIN(30,(C2985-D2985)))*(M2985/(M2985+N2985))*(Q2985/(Q2985+R2985)),(MAX(-30,(C2985-D2985)))*(N2985/(M2985+N2985))*(R2985/(R2985+Q2985)))</f>
        <v>0.515420030272452</v>
      </c>
      <c r="T2985" s="0" t="n">
        <f aca="false">IF(J2985=1,(MIN(30,(D2985-C2985)))*(K2985/(K2985+L2985))*(O2985/(O2985+P2985)),(MAX(-30,(D2985-C2985)))*(L2985/(K2985+L2985))*(P2985/(P2985+O2985)))</f>
        <v>-1.35182584269663</v>
      </c>
      <c r="U2985" s="7" t="n">
        <v>43109</v>
      </c>
    </row>
    <row r="2986" customFormat="false" ht="15" hidden="false" customHeight="false" outlineLevel="0" collapsed="false">
      <c r="A2986" s="0" t="s">
        <v>196</v>
      </c>
      <c r="B2986" s="0" t="s">
        <v>199</v>
      </c>
      <c r="C2986" s="0" t="n">
        <v>63</v>
      </c>
      <c r="D2986" s="0" t="n">
        <v>64</v>
      </c>
      <c r="E2986" s="0" t="n">
        <v>40</v>
      </c>
      <c r="F2986" s="0" t="n">
        <v>35</v>
      </c>
      <c r="G2986" s="0" t="n">
        <v>15</v>
      </c>
      <c r="H2986" s="0" t="n">
        <v>12</v>
      </c>
      <c r="I2986" s="0" t="n">
        <v>0</v>
      </c>
      <c r="J2986" s="0" t="n">
        <v>1</v>
      </c>
      <c r="K2986" s="0" t="n">
        <f aca="false">VLOOKUP(A2986,'Team Data'!$A$1:$E$659,2,FALSE())</f>
        <v>14</v>
      </c>
      <c r="L2986" s="0" t="n">
        <f aca="false">VLOOKUP(A2986,'Team Data'!$A$1:$E$659,3,FALSE())</f>
        <v>19</v>
      </c>
      <c r="M2986" s="0" t="n">
        <f aca="false">VLOOKUP(B2986,'Team Data'!$A$1:$E$659,2,FALSE())</f>
        <v>19</v>
      </c>
      <c r="N2986" s="0" t="n">
        <f aca="false">VLOOKUP(B2986,'Team Data'!$A$1:$E$659,3,FALSE())</f>
        <v>16</v>
      </c>
      <c r="O2986" s="0" t="n">
        <f aca="false">VLOOKUP(A2986,'Team Data'!$A$1:$E$659,4,FALSE())</f>
        <v>464</v>
      </c>
      <c r="P2986" s="0" t="n">
        <f aca="false">VLOOKUP(A2986,'Team Data'!$A$1:$E$659,5,FALSE())</f>
        <v>530</v>
      </c>
      <c r="Q2986" s="0" t="n">
        <f aca="false">VLOOKUP(B2986,'Team Data'!$A$1:$E$659,4,FALSE())</f>
        <v>431</v>
      </c>
      <c r="R2986" s="0" t="n">
        <f aca="false">VLOOKUP(B2986,'Team Data'!$A$1:$E$659,5,FALSE())</f>
        <v>621</v>
      </c>
      <c r="S2986" s="0" t="n">
        <f aca="false">IF(I2986=1,(MIN(30,(C2986-D2986)))*(M2986/(M2986+N2986))*(Q2986/(Q2986+R2986)),(MAX(-30,(C2986-D2986)))*(N2986/(M2986+N2986))*(R2986/(R2986+Q2986)))</f>
        <v>-0.269853340575774</v>
      </c>
      <c r="T2986" s="0" t="n">
        <f aca="false">IF(J2986=1,(MIN(30,(D2986-C2986)))*(K2986/(K2986+L2986))*(O2986/(O2986+P2986)),(MAX(-30,(D2986-C2986)))*(L2986/(K2986+L2986))*(P2986/(P2986+O2986)))</f>
        <v>0.198036705078959</v>
      </c>
      <c r="U2986" s="7" t="n">
        <v>43109</v>
      </c>
    </row>
    <row r="2987" customFormat="false" ht="15" hidden="false" customHeight="false" outlineLevel="0" collapsed="false">
      <c r="A2987" s="0" t="s">
        <v>261</v>
      </c>
      <c r="B2987" s="0" t="s">
        <v>182</v>
      </c>
      <c r="C2987" s="0" t="n">
        <v>88</v>
      </c>
      <c r="D2987" s="0" t="n">
        <v>89</v>
      </c>
      <c r="E2987" s="0" t="n">
        <v>51</v>
      </c>
      <c r="F2987" s="0" t="n">
        <v>49</v>
      </c>
      <c r="G2987" s="0" t="n">
        <v>14</v>
      </c>
      <c r="H2987" s="0" t="n">
        <v>17</v>
      </c>
      <c r="I2987" s="0" t="n">
        <v>0</v>
      </c>
      <c r="J2987" s="0" t="n">
        <v>1</v>
      </c>
      <c r="K2987" s="0" t="n">
        <f aca="false">VLOOKUP(A2987,'Team Data'!$A$1:$E$659,2,FALSE())</f>
        <v>15</v>
      </c>
      <c r="L2987" s="0" t="n">
        <f aca="false">VLOOKUP(A2987,'Team Data'!$A$1:$E$659,3,FALSE())</f>
        <v>16</v>
      </c>
      <c r="M2987" s="0" t="n">
        <f aca="false">VLOOKUP(B2987,'Team Data'!$A$1:$E$659,2,FALSE())</f>
        <v>13</v>
      </c>
      <c r="N2987" s="0" t="n">
        <f aca="false">VLOOKUP(B2987,'Team Data'!$A$1:$E$659,3,FALSE())</f>
        <v>19</v>
      </c>
      <c r="O2987" s="0" t="n">
        <f aca="false">VLOOKUP(A2987,'Team Data'!$A$1:$E$659,4,FALSE())</f>
        <v>492</v>
      </c>
      <c r="P2987" s="0" t="n">
        <f aca="false">VLOOKUP(A2987,'Team Data'!$A$1:$E$659,5,FALSE())</f>
        <v>475</v>
      </c>
      <c r="Q2987" s="0" t="n">
        <f aca="false">VLOOKUP(B2987,'Team Data'!$A$1:$E$659,4,FALSE())</f>
        <v>406</v>
      </c>
      <c r="R2987" s="0" t="n">
        <f aca="false">VLOOKUP(B2987,'Team Data'!$A$1:$E$659,5,FALSE())</f>
        <v>575</v>
      </c>
      <c r="S2987" s="0" t="n">
        <f aca="false">IF(I2987=1,(MIN(30,(C2987-D2987)))*(M2987/(M2987+N2987))*(Q2987/(Q2987+R2987)),(MAX(-30,(C2987-D2987)))*(N2987/(M2987+N2987))*(R2987/(R2987+Q2987)))</f>
        <v>-0.348018603465851</v>
      </c>
      <c r="T2987" s="0" t="n">
        <f aca="false">IF(J2987=1,(MIN(30,(D2987-C2987)))*(K2987/(K2987+L2987))*(O2987/(O2987+P2987)),(MAX(-30,(D2987-C2987)))*(L2987/(K2987+L2987))*(P2987/(P2987+O2987)))</f>
        <v>0.246188744704273</v>
      </c>
      <c r="U2987" s="7" t="n">
        <v>43109</v>
      </c>
    </row>
    <row r="2988" customFormat="false" ht="15" hidden="false" customHeight="false" outlineLevel="0" collapsed="false">
      <c r="A2988" s="0" t="s">
        <v>198</v>
      </c>
      <c r="B2988" s="0" t="s">
        <v>70</v>
      </c>
      <c r="C2988" s="0" t="n">
        <v>76</v>
      </c>
      <c r="D2988" s="0" t="n">
        <v>66</v>
      </c>
      <c r="E2988" s="0" t="n">
        <v>28</v>
      </c>
      <c r="F2988" s="0" t="n">
        <v>25</v>
      </c>
      <c r="G2988" s="0" t="n">
        <v>14</v>
      </c>
      <c r="H2988" s="0" t="n">
        <v>19</v>
      </c>
      <c r="I2988" s="0" t="n">
        <v>1</v>
      </c>
      <c r="J2988" s="0" t="n">
        <v>0</v>
      </c>
      <c r="K2988" s="0" t="n">
        <f aca="false">VLOOKUP(A2988,'Team Data'!$A$1:$E$659,2,FALSE())</f>
        <v>20</v>
      </c>
      <c r="L2988" s="0" t="n">
        <f aca="false">VLOOKUP(A2988,'Team Data'!$A$1:$E$659,3,FALSE())</f>
        <v>15</v>
      </c>
      <c r="M2988" s="0" t="n">
        <f aca="false">VLOOKUP(B2988,'Team Data'!$A$1:$E$659,2,FALSE())</f>
        <v>4</v>
      </c>
      <c r="N2988" s="0" t="n">
        <f aca="false">VLOOKUP(B2988,'Team Data'!$A$1:$E$659,3,FALSE())</f>
        <v>28</v>
      </c>
      <c r="O2988" s="0" t="n">
        <f aca="false">VLOOKUP(A2988,'Team Data'!$A$1:$E$659,4,FALSE())</f>
        <v>455</v>
      </c>
      <c r="P2988" s="0" t="n">
        <f aca="false">VLOOKUP(A2988,'Team Data'!$A$1:$E$659,5,FALSE())</f>
        <v>629</v>
      </c>
      <c r="Q2988" s="0" t="n">
        <f aca="false">VLOOKUP(B2988,'Team Data'!$A$1:$E$659,4,FALSE())</f>
        <v>460</v>
      </c>
      <c r="R2988" s="0" t="n">
        <f aca="false">VLOOKUP(B2988,'Team Data'!$A$1:$E$659,5,FALSE())</f>
        <v>532</v>
      </c>
      <c r="S2988" s="0" t="n">
        <f aca="false">IF(I2988=1,(MIN(30,(C2988-D2988)))*(M2988/(M2988+N2988))*(Q2988/(Q2988+R2988)),(MAX(-30,(C2988-D2988)))*(N2988/(M2988+N2988))*(R2988/(R2988+Q2988)))</f>
        <v>0.579637096774194</v>
      </c>
      <c r="T2988" s="0" t="n">
        <f aca="false">IF(J2988=1,(MIN(30,(D2988-C2988)))*(K2988/(K2988+L2988))*(O2988/(O2988+P2988)),(MAX(-30,(D2988-C2988)))*(L2988/(K2988+L2988))*(P2988/(P2988+O2988)))</f>
        <v>-2.4868212967844</v>
      </c>
      <c r="U2988" s="7" t="n">
        <v>43109</v>
      </c>
    </row>
    <row r="2989" customFormat="false" ht="15" hidden="false" customHeight="false" outlineLevel="0" collapsed="false">
      <c r="A2989" s="0" t="s">
        <v>88</v>
      </c>
      <c r="B2989" s="0" t="s">
        <v>62</v>
      </c>
      <c r="C2989" s="0" t="n">
        <v>78</v>
      </c>
      <c r="D2989" s="0" t="n">
        <v>79</v>
      </c>
      <c r="E2989" s="0" t="n">
        <v>35</v>
      </c>
      <c r="F2989" s="0" t="n">
        <v>40</v>
      </c>
      <c r="G2989" s="0" t="n">
        <v>23</v>
      </c>
      <c r="H2989" s="0" t="n">
        <v>21</v>
      </c>
      <c r="I2989" s="0" t="n">
        <v>0</v>
      </c>
      <c r="J2989" s="0" t="n">
        <v>1</v>
      </c>
      <c r="K2989" s="0" t="n">
        <f aca="false">VLOOKUP(A2989,'Team Data'!$A$1:$E$659,2,FALSE())</f>
        <v>9</v>
      </c>
      <c r="L2989" s="0" t="n">
        <f aca="false">VLOOKUP(A2989,'Team Data'!$A$1:$E$659,3,FALSE())</f>
        <v>25</v>
      </c>
      <c r="M2989" s="0" t="n">
        <f aca="false">VLOOKUP(B2989,'Team Data'!$A$1:$E$659,2,FALSE())</f>
        <v>5</v>
      </c>
      <c r="N2989" s="0" t="n">
        <f aca="false">VLOOKUP(B2989,'Team Data'!$A$1:$E$659,3,FALSE())</f>
        <v>27</v>
      </c>
      <c r="O2989" s="0" t="n">
        <f aca="false">VLOOKUP(A2989,'Team Data'!$A$1:$E$659,4,FALSE())</f>
        <v>507</v>
      </c>
      <c r="P2989" s="0" t="n">
        <f aca="false">VLOOKUP(A2989,'Team Data'!$A$1:$E$659,5,FALSE())</f>
        <v>582</v>
      </c>
      <c r="Q2989" s="0" t="n">
        <f aca="false">VLOOKUP(B2989,'Team Data'!$A$1:$E$659,4,FALSE())</f>
        <v>512</v>
      </c>
      <c r="R2989" s="0" t="n">
        <f aca="false">VLOOKUP(B2989,'Team Data'!$A$1:$E$659,5,FALSE())</f>
        <v>548</v>
      </c>
      <c r="S2989" s="0" t="n">
        <f aca="false">IF(I2989=1,(MIN(30,(C2989-D2989)))*(M2989/(M2989+N2989))*(Q2989/(Q2989+R2989)),(MAX(-30,(C2989-D2989)))*(N2989/(M2989+N2989))*(R2989/(R2989+Q2989)))</f>
        <v>-0.436202830188679</v>
      </c>
      <c r="T2989" s="0" t="n">
        <f aca="false">IF(J2989=1,(MIN(30,(D2989-C2989)))*(K2989/(K2989+L2989))*(O2989/(O2989+P2989)),(MAX(-30,(D2989-C2989)))*(L2989/(K2989+L2989))*(P2989/(P2989+O2989)))</f>
        <v>0.123237724842003</v>
      </c>
      <c r="U2989" s="7" t="n">
        <v>43109</v>
      </c>
    </row>
    <row r="2990" customFormat="false" ht="15" hidden="false" customHeight="false" outlineLevel="0" collapsed="false">
      <c r="A2990" s="0" t="s">
        <v>105</v>
      </c>
      <c r="B2990" s="0" t="s">
        <v>12</v>
      </c>
      <c r="C2990" s="0" t="n">
        <v>72</v>
      </c>
      <c r="D2990" s="0" t="n">
        <v>61</v>
      </c>
      <c r="E2990" s="0" t="n">
        <v>45</v>
      </c>
      <c r="F2990" s="0" t="n">
        <v>32</v>
      </c>
      <c r="G2990" s="0" t="n">
        <v>15</v>
      </c>
      <c r="H2990" s="0" t="n">
        <v>18</v>
      </c>
      <c r="I2990" s="0" t="n">
        <v>1</v>
      </c>
      <c r="J2990" s="0" t="n">
        <v>0</v>
      </c>
      <c r="K2990" s="0" t="n">
        <f aca="false">VLOOKUP(A2990,'Team Data'!$A$1:$E$659,2,FALSE())</f>
        <v>17</v>
      </c>
      <c r="L2990" s="0" t="n">
        <f aca="false">VLOOKUP(A2990,'Team Data'!$A$1:$E$659,3,FALSE())</f>
        <v>14</v>
      </c>
      <c r="M2990" s="0" t="n">
        <f aca="false">VLOOKUP(B2990,'Team Data'!$A$1:$E$659,2,FALSE())</f>
        <v>11</v>
      </c>
      <c r="N2990" s="0" t="n">
        <f aca="false">VLOOKUP(B2990,'Team Data'!$A$1:$E$659,3,FALSE())</f>
        <v>21</v>
      </c>
      <c r="O2990" s="0" t="n">
        <f aca="false">VLOOKUP(A2990,'Team Data'!$A$1:$E$659,4,FALSE())</f>
        <v>412</v>
      </c>
      <c r="P2990" s="0" t="n">
        <f aca="false">VLOOKUP(A2990,'Team Data'!$A$1:$E$659,5,FALSE())</f>
        <v>578</v>
      </c>
      <c r="Q2990" s="0" t="n">
        <f aca="false">VLOOKUP(B2990,'Team Data'!$A$1:$E$659,4,FALSE())</f>
        <v>370</v>
      </c>
      <c r="R2990" s="0" t="n">
        <f aca="false">VLOOKUP(B2990,'Team Data'!$A$1:$E$659,5,FALSE())</f>
        <v>552</v>
      </c>
      <c r="S2990" s="0" t="n">
        <f aca="false">IF(I2990=1,(MIN(30,(C2990-D2990)))*(M2990/(M2990+N2990))*(Q2990/(Q2990+R2990)),(MAX(-30,(C2990-D2990)))*(N2990/(M2990+N2990))*(R2990/(R2990+Q2990)))</f>
        <v>1.51742136659436</v>
      </c>
      <c r="T2990" s="0" t="n">
        <f aca="false">IF(J2990=1,(MIN(30,(D2990-C2990)))*(K2990/(K2990+L2990))*(O2990/(O2990+P2990)),(MAX(-30,(D2990-C2990)))*(L2990/(K2990+L2990))*(P2990/(P2990+O2990)))</f>
        <v>-2.90035842293907</v>
      </c>
      <c r="U2990" s="7" t="n">
        <v>43109</v>
      </c>
    </row>
    <row r="2991" customFormat="false" ht="15" hidden="false" customHeight="false" outlineLevel="0" collapsed="false">
      <c r="A2991" s="0" t="s">
        <v>175</v>
      </c>
      <c r="B2991" s="0" t="s">
        <v>10</v>
      </c>
      <c r="C2991" s="0" t="n">
        <v>55</v>
      </c>
      <c r="D2991" s="0" t="n">
        <v>65</v>
      </c>
      <c r="E2991" s="0" t="n">
        <v>28</v>
      </c>
      <c r="F2991" s="0" t="n">
        <v>40</v>
      </c>
      <c r="G2991" s="0" t="n">
        <v>8</v>
      </c>
      <c r="H2991" s="0" t="n">
        <v>16</v>
      </c>
      <c r="I2991" s="0" t="n">
        <v>0</v>
      </c>
      <c r="J2991" s="0" t="n">
        <v>1</v>
      </c>
      <c r="K2991" s="0" t="n">
        <f aca="false">VLOOKUP(A2991,'Team Data'!$A$1:$E$659,2,FALSE())</f>
        <v>4</v>
      </c>
      <c r="L2991" s="0" t="n">
        <f aca="false">VLOOKUP(A2991,'Team Data'!$A$1:$E$659,3,FALSE())</f>
        <v>28</v>
      </c>
      <c r="M2991" s="0" t="n">
        <f aca="false">VLOOKUP(B2991,'Team Data'!$A$1:$E$659,2,FALSE())</f>
        <v>3</v>
      </c>
      <c r="N2991" s="0" t="n">
        <f aca="false">VLOOKUP(B2991,'Team Data'!$A$1:$E$659,3,FALSE())</f>
        <v>28</v>
      </c>
      <c r="O2991" s="0" t="n">
        <f aca="false">VLOOKUP(A2991,'Team Data'!$A$1:$E$659,4,FALSE())</f>
        <v>495</v>
      </c>
      <c r="P2991" s="0" t="n">
        <f aca="false">VLOOKUP(A2991,'Team Data'!$A$1:$E$659,5,FALSE())</f>
        <v>568</v>
      </c>
      <c r="Q2991" s="0" t="n">
        <f aca="false">VLOOKUP(B2991,'Team Data'!$A$1:$E$659,4,FALSE())</f>
        <v>453</v>
      </c>
      <c r="R2991" s="0" t="n">
        <f aca="false">VLOOKUP(B2991,'Team Data'!$A$1:$E$659,5,FALSE())</f>
        <v>567</v>
      </c>
      <c r="S2991" s="0" t="n">
        <f aca="false">IF(I2991=1,(MIN(30,(C2991-D2991)))*(M2991/(M2991+N2991))*(Q2991/(Q2991+R2991)),(MAX(-30,(C2991-D2991)))*(N2991/(M2991+N2991))*(R2991/(R2991+Q2991)))</f>
        <v>-5.02087286527514</v>
      </c>
      <c r="T2991" s="0" t="n">
        <f aca="false">IF(J2991=1,(MIN(30,(D2991-C2991)))*(K2991/(K2991+L2991))*(O2991/(O2991+P2991)),(MAX(-30,(D2991-C2991)))*(L2991/(K2991+L2991))*(P2991/(P2991+O2991)))</f>
        <v>0.582079021636877</v>
      </c>
      <c r="U2991" s="7" t="n">
        <v>43109</v>
      </c>
    </row>
    <row r="2992" customFormat="false" ht="15" hidden="false" customHeight="false" outlineLevel="0" collapsed="false">
      <c r="A2992" s="0" t="s">
        <v>129</v>
      </c>
      <c r="B2992" s="0" t="s">
        <v>273</v>
      </c>
      <c r="C2992" s="0" t="n">
        <v>65</v>
      </c>
      <c r="D2992" s="0" t="n">
        <v>61</v>
      </c>
      <c r="E2992" s="0" t="n">
        <v>24</v>
      </c>
      <c r="F2992" s="0" t="n">
        <v>38</v>
      </c>
      <c r="G2992" s="0" t="n">
        <v>6</v>
      </c>
      <c r="H2992" s="0" t="n">
        <v>14</v>
      </c>
      <c r="I2992" s="0" t="n">
        <v>1</v>
      </c>
      <c r="J2992" s="0" t="n">
        <v>0</v>
      </c>
      <c r="K2992" s="0" t="n">
        <f aca="false">VLOOKUP(A2992,'Team Data'!$A$1:$E$659,2,FALSE())</f>
        <v>12</v>
      </c>
      <c r="L2992" s="0" t="n">
        <f aca="false">VLOOKUP(A2992,'Team Data'!$A$1:$E$659,3,FALSE())</f>
        <v>20</v>
      </c>
      <c r="M2992" s="0" t="n">
        <f aca="false">VLOOKUP(B2992,'Team Data'!$A$1:$E$659,2,FALSE())</f>
        <v>15</v>
      </c>
      <c r="N2992" s="0" t="n">
        <f aca="false">VLOOKUP(B2992,'Team Data'!$A$1:$E$659,3,FALSE())</f>
        <v>18</v>
      </c>
      <c r="O2992" s="0" t="n">
        <f aca="false">VLOOKUP(A2992,'Team Data'!$A$1:$E$659,4,FALSE())</f>
        <v>419</v>
      </c>
      <c r="P2992" s="0" t="n">
        <f aca="false">VLOOKUP(A2992,'Team Data'!$A$1:$E$659,5,FALSE())</f>
        <v>571</v>
      </c>
      <c r="Q2992" s="0" t="n">
        <f aca="false">VLOOKUP(B2992,'Team Data'!$A$1:$E$659,4,FALSE())</f>
        <v>416</v>
      </c>
      <c r="R2992" s="0" t="n">
        <f aca="false">VLOOKUP(B2992,'Team Data'!$A$1:$E$659,5,FALSE())</f>
        <v>607</v>
      </c>
      <c r="S2992" s="0" t="n">
        <f aca="false">IF(I2992=1,(MIN(30,(C2992-D2992)))*(M2992/(M2992+N2992))*(Q2992/(Q2992+R2992)),(MAX(-30,(C2992-D2992)))*(N2992/(M2992+N2992))*(R2992/(R2992+Q2992)))</f>
        <v>0.739358393317338</v>
      </c>
      <c r="T2992" s="0" t="n">
        <f aca="false">IF(J2992=1,(MIN(30,(D2992-C2992)))*(K2992/(K2992+L2992))*(O2992/(O2992+P2992)),(MAX(-30,(D2992-C2992)))*(L2992/(K2992+L2992))*(P2992/(P2992+O2992)))</f>
        <v>-1.44191919191919</v>
      </c>
      <c r="U2992" s="7" t="n">
        <v>43109</v>
      </c>
    </row>
    <row r="2993" customFormat="false" ht="15" hidden="false" customHeight="false" outlineLevel="0" collapsed="false">
      <c r="A2993" s="0" t="s">
        <v>99</v>
      </c>
      <c r="B2993" s="0" t="s">
        <v>280</v>
      </c>
      <c r="C2993" s="0" t="n">
        <v>69</v>
      </c>
      <c r="D2993" s="0" t="n">
        <v>66</v>
      </c>
      <c r="E2993" s="0" t="n">
        <v>49</v>
      </c>
      <c r="F2993" s="0" t="n">
        <v>34</v>
      </c>
      <c r="G2993" s="0" t="n">
        <v>22</v>
      </c>
      <c r="H2993" s="0" t="n">
        <v>14</v>
      </c>
      <c r="I2993" s="0" t="n">
        <v>1</v>
      </c>
      <c r="J2993" s="0" t="n">
        <v>0</v>
      </c>
      <c r="K2993" s="0" t="n">
        <f aca="false">VLOOKUP(A2993,'Team Data'!$A$1:$E$659,2,FALSE())</f>
        <v>15</v>
      </c>
      <c r="L2993" s="0" t="n">
        <f aca="false">VLOOKUP(A2993,'Team Data'!$A$1:$E$659,3,FALSE())</f>
        <v>15</v>
      </c>
      <c r="M2993" s="0" t="n">
        <f aca="false">VLOOKUP(B2993,'Team Data'!$A$1:$E$659,2,FALSE())</f>
        <v>16</v>
      </c>
      <c r="N2993" s="0" t="n">
        <f aca="false">VLOOKUP(B2993,'Team Data'!$A$1:$E$659,3,FALSE())</f>
        <v>17</v>
      </c>
      <c r="O2993" s="0" t="n">
        <f aca="false">VLOOKUP(A2993,'Team Data'!$A$1:$E$659,4,FALSE())</f>
        <v>543</v>
      </c>
      <c r="P2993" s="0" t="n">
        <f aca="false">VLOOKUP(A2993,'Team Data'!$A$1:$E$659,5,FALSE())</f>
        <v>466</v>
      </c>
      <c r="Q2993" s="0" t="n">
        <f aca="false">VLOOKUP(B2993,'Team Data'!$A$1:$E$659,4,FALSE())</f>
        <v>652</v>
      </c>
      <c r="R2993" s="0" t="n">
        <f aca="false">VLOOKUP(B2993,'Team Data'!$A$1:$E$659,5,FALSE())</f>
        <v>412</v>
      </c>
      <c r="S2993" s="0" t="n">
        <f aca="false">IF(I2993=1,(MIN(30,(C2993-D2993)))*(M2993/(M2993+N2993))*(Q2993/(Q2993+R2993)),(MAX(-30,(C2993-D2993)))*(N2993/(M2993+N2993))*(R2993/(R2993+Q2993)))</f>
        <v>0.891319207108681</v>
      </c>
      <c r="T2993" s="0" t="n">
        <f aca="false">IF(J2993=1,(MIN(30,(D2993-C2993)))*(K2993/(K2993+L2993))*(O2993/(O2993+P2993)),(MAX(-30,(D2993-C2993)))*(L2993/(K2993+L2993))*(P2993/(P2993+O2993)))</f>
        <v>-0.692765113974232</v>
      </c>
      <c r="U2993" s="7" t="n">
        <v>43109</v>
      </c>
    </row>
    <row r="2994" customFormat="false" ht="15" hidden="false" customHeight="false" outlineLevel="0" collapsed="false">
      <c r="A2994" s="0" t="s">
        <v>225</v>
      </c>
      <c r="B2994" s="0" t="s">
        <v>124</v>
      </c>
      <c r="C2994" s="0" t="n">
        <v>70</v>
      </c>
      <c r="D2994" s="0" t="n">
        <v>74</v>
      </c>
      <c r="E2994" s="0" t="n">
        <v>31</v>
      </c>
      <c r="F2994" s="0" t="n">
        <v>36</v>
      </c>
      <c r="G2994" s="0" t="n">
        <v>14</v>
      </c>
      <c r="H2994" s="0" t="n">
        <v>9</v>
      </c>
      <c r="I2994" s="0" t="n">
        <v>0</v>
      </c>
      <c r="J2994" s="0" t="n">
        <v>1</v>
      </c>
      <c r="K2994" s="0" t="n">
        <f aca="false">VLOOKUP(A2994,'Team Data'!$A$1:$E$659,2,FALSE())</f>
        <v>26</v>
      </c>
      <c r="L2994" s="0" t="n">
        <f aca="false">VLOOKUP(A2994,'Team Data'!$A$1:$E$659,3,FALSE())</f>
        <v>12</v>
      </c>
      <c r="M2994" s="0" t="n">
        <f aca="false">VLOOKUP(B2994,'Team Data'!$A$1:$E$659,2,FALSE())</f>
        <v>16</v>
      </c>
      <c r="N2994" s="0" t="n">
        <f aca="false">VLOOKUP(B2994,'Team Data'!$A$1:$E$659,3,FALSE())</f>
        <v>15</v>
      </c>
      <c r="O2994" s="0" t="n">
        <f aca="false">VLOOKUP(A2994,'Team Data'!$A$1:$E$659,4,FALSE())</f>
        <v>700</v>
      </c>
      <c r="P2994" s="0" t="n">
        <f aca="false">VLOOKUP(A2994,'Team Data'!$A$1:$E$659,5,FALSE())</f>
        <v>549</v>
      </c>
      <c r="Q2994" s="0" t="n">
        <f aca="false">VLOOKUP(B2994,'Team Data'!$A$1:$E$659,4,FALSE())</f>
        <v>582</v>
      </c>
      <c r="R2994" s="0" t="n">
        <f aca="false">VLOOKUP(B2994,'Team Data'!$A$1:$E$659,5,FALSE())</f>
        <v>456</v>
      </c>
      <c r="S2994" s="0" t="n">
        <f aca="false">IF(I2994=1,(MIN(30,(C2994-D2994)))*(M2994/(M2994+N2994))*(Q2994/(Q2994+R2994)),(MAX(-30,(C2994-D2994)))*(N2994/(M2994+N2994))*(R2994/(R2994+Q2994)))</f>
        <v>-0.850270371060973</v>
      </c>
      <c r="T2994" s="0" t="n">
        <f aca="false">IF(J2994=1,(MIN(30,(D2994-C2994)))*(K2994/(K2994+L2994))*(O2994/(O2994+P2994)),(MAX(-30,(D2994-C2994)))*(L2994/(K2994+L2994))*(P2994/(P2994+O2994)))</f>
        <v>1.53385866588007</v>
      </c>
      <c r="U2994" s="7" t="n">
        <v>43109</v>
      </c>
    </row>
    <row r="2995" customFormat="false" ht="15" hidden="false" customHeight="false" outlineLevel="0" collapsed="false">
      <c r="A2995" s="0" t="s">
        <v>292</v>
      </c>
      <c r="B2995" s="0" t="s">
        <v>138</v>
      </c>
      <c r="C2995" s="0" t="n">
        <v>73</v>
      </c>
      <c r="D2995" s="0" t="n">
        <v>74</v>
      </c>
      <c r="E2995" s="0" t="n">
        <v>27</v>
      </c>
      <c r="F2995" s="0" t="n">
        <v>28</v>
      </c>
      <c r="G2995" s="0" t="n">
        <v>12</v>
      </c>
      <c r="H2995" s="0" t="n">
        <v>12</v>
      </c>
      <c r="I2995" s="0" t="n">
        <v>0</v>
      </c>
      <c r="J2995" s="0" t="n">
        <v>1</v>
      </c>
      <c r="K2995" s="0" t="n">
        <f aca="false">VLOOKUP(A2995,'Team Data'!$A$1:$E$659,2,FALSE())</f>
        <v>19</v>
      </c>
      <c r="L2995" s="0" t="n">
        <f aca="false">VLOOKUP(A2995,'Team Data'!$A$1:$E$659,3,FALSE())</f>
        <v>13</v>
      </c>
      <c r="M2995" s="0" t="n">
        <f aca="false">VLOOKUP(B2995,'Team Data'!$A$1:$E$659,2,FALSE())</f>
        <v>23</v>
      </c>
      <c r="N2995" s="0" t="n">
        <f aca="false">VLOOKUP(B2995,'Team Data'!$A$1:$E$659,3,FALSE())</f>
        <v>11</v>
      </c>
      <c r="O2995" s="0" t="n">
        <f aca="false">VLOOKUP(A2995,'Team Data'!$A$1:$E$659,4,FALSE())</f>
        <v>664</v>
      </c>
      <c r="P2995" s="0" t="n">
        <f aca="false">VLOOKUP(A2995,'Team Data'!$A$1:$E$659,5,FALSE())</f>
        <v>424</v>
      </c>
      <c r="Q2995" s="0" t="n">
        <f aca="false">VLOOKUP(B2995,'Team Data'!$A$1:$E$659,4,FALSE())</f>
        <v>704</v>
      </c>
      <c r="R2995" s="0" t="n">
        <f aca="false">VLOOKUP(B2995,'Team Data'!$A$1:$E$659,5,FALSE())</f>
        <v>448</v>
      </c>
      <c r="S2995" s="0" t="n">
        <f aca="false">IF(I2995=1,(MIN(30,(C2995-D2995)))*(M2995/(M2995+N2995))*(Q2995/(Q2995+R2995)),(MAX(-30,(C2995-D2995)))*(N2995/(M2995+N2995))*(R2995/(R2995+Q2995)))</f>
        <v>-0.125816993464052</v>
      </c>
      <c r="T2995" s="0" t="n">
        <f aca="false">IF(J2995=1,(MIN(30,(D2995-C2995)))*(K2995/(K2995+L2995))*(O2995/(O2995+P2995)),(MAX(-30,(D2995-C2995)))*(L2995/(K2995+L2995))*(P2995/(P2995+O2995)))</f>
        <v>0.362362132352941</v>
      </c>
      <c r="U2995" s="7" t="n">
        <v>43110</v>
      </c>
    </row>
    <row r="2996" customFormat="false" ht="15" hidden="false" customHeight="false" outlineLevel="0" collapsed="false">
      <c r="A2996" s="0" t="s">
        <v>48</v>
      </c>
      <c r="B2996" s="0" t="s">
        <v>81</v>
      </c>
      <c r="C2996" s="0" t="n">
        <v>74</v>
      </c>
      <c r="D2996" s="0" t="n">
        <v>79</v>
      </c>
      <c r="E2996" s="0" t="n">
        <v>28</v>
      </c>
      <c r="F2996" s="0" t="n">
        <v>31</v>
      </c>
      <c r="G2996" s="0" t="n">
        <v>15</v>
      </c>
      <c r="H2996" s="0" t="n">
        <v>13</v>
      </c>
      <c r="I2996" s="0" t="n">
        <v>0</v>
      </c>
      <c r="J2996" s="0" t="n">
        <v>1</v>
      </c>
      <c r="K2996" s="0" t="n">
        <f aca="false">VLOOKUP(A2996,'Team Data'!$A$1:$E$659,2,FALSE())</f>
        <v>21</v>
      </c>
      <c r="L2996" s="0" t="n">
        <f aca="false">VLOOKUP(A2996,'Team Data'!$A$1:$E$659,3,FALSE())</f>
        <v>15</v>
      </c>
      <c r="M2996" s="0" t="n">
        <f aca="false">VLOOKUP(B2996,'Team Data'!$A$1:$E$659,2,FALSE())</f>
        <v>22</v>
      </c>
      <c r="N2996" s="0" t="n">
        <f aca="false">VLOOKUP(B2996,'Team Data'!$A$1:$E$659,3,FALSE())</f>
        <v>13</v>
      </c>
      <c r="O2996" s="0" t="n">
        <f aca="false">VLOOKUP(A2996,'Team Data'!$A$1:$E$659,4,FALSE())</f>
        <v>577</v>
      </c>
      <c r="P2996" s="0" t="n">
        <f aca="false">VLOOKUP(A2996,'Team Data'!$A$1:$E$659,5,FALSE())</f>
        <v>521</v>
      </c>
      <c r="Q2996" s="0" t="n">
        <f aca="false">VLOOKUP(B2996,'Team Data'!$A$1:$E$659,4,FALSE())</f>
        <v>536</v>
      </c>
      <c r="R2996" s="0" t="n">
        <f aca="false">VLOOKUP(B2996,'Team Data'!$A$1:$E$659,5,FALSE())</f>
        <v>497</v>
      </c>
      <c r="S2996" s="0" t="n">
        <f aca="false">IF(I2996=1,(MIN(30,(C2996-D2996)))*(M2996/(M2996+N2996))*(Q2996/(Q2996+R2996)),(MAX(-30,(C2996-D2996)))*(N2996/(M2996+N2996))*(R2996/(R2996+Q2996)))</f>
        <v>-0.89351403678606</v>
      </c>
      <c r="T2996" s="0" t="n">
        <f aca="false">IF(J2996=1,(MIN(30,(D2996-C2996)))*(K2996/(K2996+L2996))*(O2996/(O2996+P2996)),(MAX(-30,(D2996-C2996)))*(L2996/(K2996+L2996))*(P2996/(P2996+O2996)))</f>
        <v>1.5327109896782</v>
      </c>
      <c r="U2996" s="7" t="n">
        <v>43110</v>
      </c>
    </row>
    <row r="2997" customFormat="false" ht="15" hidden="false" customHeight="false" outlineLevel="0" collapsed="false">
      <c r="A2997" s="0" t="s">
        <v>346</v>
      </c>
      <c r="B2997" s="0" t="s">
        <v>298</v>
      </c>
      <c r="C2997" s="0" t="n">
        <v>61</v>
      </c>
      <c r="D2997" s="0" t="n">
        <v>84</v>
      </c>
      <c r="E2997" s="0" t="n">
        <v>34</v>
      </c>
      <c r="F2997" s="0" t="n">
        <v>38</v>
      </c>
      <c r="G2997" s="0" t="n">
        <v>11</v>
      </c>
      <c r="H2997" s="0" t="n">
        <v>18</v>
      </c>
      <c r="I2997" s="0" t="n">
        <v>0</v>
      </c>
      <c r="J2997" s="0" t="n">
        <v>1</v>
      </c>
      <c r="K2997" s="0" t="n">
        <f aca="false">VLOOKUP(A2997,'Team Data'!$A$1:$E$659,2,FALSE())</f>
        <v>17</v>
      </c>
      <c r="L2997" s="0" t="n">
        <f aca="false">VLOOKUP(A2997,'Team Data'!$A$1:$E$659,3,FALSE())</f>
        <v>15</v>
      </c>
      <c r="M2997" s="0" t="n">
        <f aca="false">VLOOKUP(B2997,'Team Data'!$A$1:$E$659,2,FALSE())</f>
        <v>23</v>
      </c>
      <c r="N2997" s="0" t="n">
        <f aca="false">VLOOKUP(B2997,'Team Data'!$A$1:$E$659,3,FALSE())</f>
        <v>11</v>
      </c>
      <c r="O2997" s="0" t="n">
        <f aca="false">VLOOKUP(A2997,'Team Data'!$A$1:$E$659,4,FALSE())</f>
        <v>521</v>
      </c>
      <c r="P2997" s="0" t="n">
        <f aca="false">VLOOKUP(A2997,'Team Data'!$A$1:$E$659,5,FALSE())</f>
        <v>476</v>
      </c>
      <c r="Q2997" s="0" t="n">
        <f aca="false">VLOOKUP(B2997,'Team Data'!$A$1:$E$659,4,FALSE())</f>
        <v>603</v>
      </c>
      <c r="R2997" s="0" t="n">
        <f aca="false">VLOOKUP(B2997,'Team Data'!$A$1:$E$659,5,FALSE())</f>
        <v>503</v>
      </c>
      <c r="S2997" s="0" t="n">
        <f aca="false">IF(I2997=1,(MIN(30,(C2997-D2997)))*(M2997/(M2997+N2997))*(Q2997/(Q2997+R2997)),(MAX(-30,(C2997-D2997)))*(N2997/(M2997+N2997))*(R2997/(R2997+Q2997)))</f>
        <v>-3.38418785235613</v>
      </c>
      <c r="T2997" s="0" t="n">
        <f aca="false">IF(J2997=1,(MIN(30,(D2997-C2997)))*(K2997/(K2997+L2997))*(O2997/(O2997+P2997)),(MAX(-30,(D2997-C2997)))*(L2997/(K2997+L2997))*(P2997/(P2997+O2997)))</f>
        <v>6.3851241223671</v>
      </c>
      <c r="U2997" s="7" t="n">
        <v>43110</v>
      </c>
    </row>
    <row r="2998" customFormat="false" ht="15" hidden="false" customHeight="false" outlineLevel="0" collapsed="false">
      <c r="A2998" s="0" t="s">
        <v>25</v>
      </c>
      <c r="B2998" s="0" t="s">
        <v>342</v>
      </c>
      <c r="C2998" s="0" t="n">
        <v>54</v>
      </c>
      <c r="D2998" s="0" t="n">
        <v>57</v>
      </c>
      <c r="E2998" s="0" t="n">
        <v>44</v>
      </c>
      <c r="F2998" s="0" t="n">
        <v>36</v>
      </c>
      <c r="G2998" s="0" t="n">
        <v>21</v>
      </c>
      <c r="H2998" s="0" t="n">
        <v>11</v>
      </c>
      <c r="I2998" s="0" t="n">
        <v>0</v>
      </c>
      <c r="J2998" s="0" t="n">
        <v>1</v>
      </c>
      <c r="K2998" s="0" t="n">
        <f aca="false">VLOOKUP(A2998,'Team Data'!$A$1:$E$659,2,FALSE())</f>
        <v>18</v>
      </c>
      <c r="L2998" s="0" t="n">
        <f aca="false">VLOOKUP(A2998,'Team Data'!$A$1:$E$659,3,FALSE())</f>
        <v>15</v>
      </c>
      <c r="M2998" s="0" t="n">
        <f aca="false">VLOOKUP(B2998,'Team Data'!$A$1:$E$659,2,FALSE())</f>
        <v>26</v>
      </c>
      <c r="N2998" s="0" t="n">
        <f aca="false">VLOOKUP(B2998,'Team Data'!$A$1:$E$659,3,FALSE())</f>
        <v>10</v>
      </c>
      <c r="O2998" s="0" t="n">
        <f aca="false">VLOOKUP(A2998,'Team Data'!$A$1:$E$659,4,FALSE())</f>
        <v>668</v>
      </c>
      <c r="P2998" s="0" t="n">
        <f aca="false">VLOOKUP(A2998,'Team Data'!$A$1:$E$659,5,FALSE())</f>
        <v>423</v>
      </c>
      <c r="Q2998" s="0" t="n">
        <f aca="false">VLOOKUP(B2998,'Team Data'!$A$1:$E$659,4,FALSE())</f>
        <v>708</v>
      </c>
      <c r="R2998" s="0" t="n">
        <f aca="false">VLOOKUP(B2998,'Team Data'!$A$1:$E$659,5,FALSE())</f>
        <v>504</v>
      </c>
      <c r="S2998" s="0" t="n">
        <f aca="false">IF(I2998=1,(MIN(30,(C2998-D2998)))*(M2998/(M2998+N2998))*(Q2998/(Q2998+R2998)),(MAX(-30,(C2998-D2998)))*(N2998/(M2998+N2998))*(R2998/(R2998+Q2998)))</f>
        <v>-0.346534653465347</v>
      </c>
      <c r="T2998" s="0" t="n">
        <f aca="false">IF(J2998=1,(MIN(30,(D2998-C2998)))*(K2998/(K2998+L2998))*(O2998/(O2998+P2998)),(MAX(-30,(D2998-C2998)))*(L2998/(K2998+L2998))*(P2998/(P2998+O2998)))</f>
        <v>1.00191650695775</v>
      </c>
      <c r="U2998" s="7" t="n">
        <v>43110</v>
      </c>
    </row>
    <row r="2999" customFormat="false" ht="15" hidden="false" customHeight="false" outlineLevel="0" collapsed="false">
      <c r="A2999" s="0" t="s">
        <v>266</v>
      </c>
      <c r="B2999" s="0" t="s">
        <v>9</v>
      </c>
      <c r="C2999" s="0" t="n">
        <v>62</v>
      </c>
      <c r="D2999" s="0" t="n">
        <v>76</v>
      </c>
      <c r="E2999" s="0" t="n">
        <v>28</v>
      </c>
      <c r="F2999" s="0" t="n">
        <v>35</v>
      </c>
      <c r="G2999" s="0" t="n">
        <v>13</v>
      </c>
      <c r="H2999" s="0" t="n">
        <v>16</v>
      </c>
      <c r="I2999" s="0" t="n">
        <v>0</v>
      </c>
      <c r="J2999" s="0" t="n">
        <v>1</v>
      </c>
      <c r="K2999" s="0" t="n">
        <f aca="false">VLOOKUP(A2999,'Team Data'!$A$1:$E$659,2,FALSE())</f>
        <v>17</v>
      </c>
      <c r="L2999" s="0" t="n">
        <f aca="false">VLOOKUP(A2999,'Team Data'!$A$1:$E$659,3,FALSE())</f>
        <v>15</v>
      </c>
      <c r="M2999" s="0" t="n">
        <f aca="false">VLOOKUP(B2999,'Team Data'!$A$1:$E$659,2,FALSE())</f>
        <v>20</v>
      </c>
      <c r="N2999" s="0" t="n">
        <f aca="false">VLOOKUP(B2999,'Team Data'!$A$1:$E$659,3,FALSE())</f>
        <v>16</v>
      </c>
      <c r="O2999" s="0" t="n">
        <f aca="false">VLOOKUP(A2999,'Team Data'!$A$1:$E$659,4,FALSE())</f>
        <v>605</v>
      </c>
      <c r="P2999" s="0" t="n">
        <f aca="false">VLOOKUP(A2999,'Team Data'!$A$1:$E$659,5,FALSE())</f>
        <v>430</v>
      </c>
      <c r="Q2999" s="0" t="n">
        <f aca="false">VLOOKUP(B2999,'Team Data'!$A$1:$E$659,4,FALSE())</f>
        <v>741</v>
      </c>
      <c r="R2999" s="0" t="n">
        <f aca="false">VLOOKUP(B2999,'Team Data'!$A$1:$E$659,5,FALSE())</f>
        <v>460</v>
      </c>
      <c r="S2999" s="0" t="n">
        <f aca="false">IF(I2999=1,(MIN(30,(C2999-D2999)))*(M2999/(M2999+N2999))*(Q2999/(Q2999+R2999)),(MAX(-30,(C2999-D2999)))*(N2999/(M2999+N2999))*(R2999/(R2999+Q2999)))</f>
        <v>-2.38319918586363</v>
      </c>
      <c r="T2999" s="0" t="n">
        <f aca="false">IF(J2999=1,(MIN(30,(D2999-C2999)))*(K2999/(K2999+L2999))*(O2999/(O2999+P2999)),(MAX(-30,(D2999-C2999)))*(L2999/(K2999+L2999))*(P2999/(P2999+O2999)))</f>
        <v>4.34752415458937</v>
      </c>
      <c r="U2999" s="7" t="n">
        <v>43110</v>
      </c>
    </row>
    <row r="3000" customFormat="false" ht="15" hidden="false" customHeight="false" outlineLevel="0" collapsed="false">
      <c r="A3000" s="0" t="s">
        <v>301</v>
      </c>
      <c r="B3000" s="0" t="s">
        <v>165</v>
      </c>
      <c r="C3000" s="0" t="n">
        <v>89</v>
      </c>
      <c r="D3000" s="0" t="n">
        <v>96</v>
      </c>
      <c r="E3000" s="0" t="n">
        <v>23</v>
      </c>
      <c r="F3000" s="0" t="n">
        <v>37</v>
      </c>
      <c r="G3000" s="0" t="n">
        <v>13</v>
      </c>
      <c r="H3000" s="0" t="n">
        <v>16</v>
      </c>
      <c r="I3000" s="0" t="n">
        <v>0</v>
      </c>
      <c r="J3000" s="0" t="n">
        <v>1</v>
      </c>
      <c r="K3000" s="0" t="n">
        <f aca="false">VLOOKUP(A3000,'Team Data'!$A$1:$E$659,2,FALSE())</f>
        <v>14</v>
      </c>
      <c r="L3000" s="0" t="n">
        <f aca="false">VLOOKUP(A3000,'Team Data'!$A$1:$E$659,3,FALSE())</f>
        <v>17</v>
      </c>
      <c r="M3000" s="0" t="n">
        <f aca="false">VLOOKUP(B3000,'Team Data'!$A$1:$E$659,2,FALSE())</f>
        <v>21</v>
      </c>
      <c r="N3000" s="0" t="n">
        <f aca="false">VLOOKUP(B3000,'Team Data'!$A$1:$E$659,3,FALSE())</f>
        <v>13</v>
      </c>
      <c r="O3000" s="0" t="n">
        <f aca="false">VLOOKUP(A3000,'Team Data'!$A$1:$E$659,4,FALSE())</f>
        <v>549</v>
      </c>
      <c r="P3000" s="0" t="n">
        <f aca="false">VLOOKUP(A3000,'Team Data'!$A$1:$E$659,5,FALSE())</f>
        <v>466</v>
      </c>
      <c r="Q3000" s="0" t="n">
        <f aca="false">VLOOKUP(B3000,'Team Data'!$A$1:$E$659,4,FALSE())</f>
        <v>568</v>
      </c>
      <c r="R3000" s="0" t="n">
        <f aca="false">VLOOKUP(B3000,'Team Data'!$A$1:$E$659,5,FALSE())</f>
        <v>531</v>
      </c>
      <c r="S3000" s="0" t="n">
        <f aca="false">IF(I3000=1,(MIN(30,(C3000-D3000)))*(M3000/(M3000+N3000))*(Q3000/(Q3000+R3000)),(MAX(-30,(C3000-D3000)))*(N3000/(M3000+N3000))*(R3000/(R3000+Q3000)))</f>
        <v>-1.29318096665418</v>
      </c>
      <c r="T3000" s="0" t="n">
        <f aca="false">IF(J3000=1,(MIN(30,(D3000-C3000)))*(K3000/(K3000+L3000))*(O3000/(O3000+P3000)),(MAX(-30,(D3000-C3000)))*(L3000/(K3000+L3000))*(P3000/(P3000+O3000)))</f>
        <v>1.70989988876529</v>
      </c>
      <c r="U3000" s="7" t="n">
        <v>43110</v>
      </c>
    </row>
    <row r="3001" customFormat="false" ht="15" hidden="false" customHeight="false" outlineLevel="0" collapsed="false">
      <c r="A3001" s="0" t="s">
        <v>112</v>
      </c>
      <c r="B3001" s="0" t="s">
        <v>96</v>
      </c>
      <c r="C3001" s="0" t="n">
        <v>45</v>
      </c>
      <c r="D3001" s="0" t="n">
        <v>62</v>
      </c>
      <c r="E3001" s="0" t="n">
        <v>40</v>
      </c>
      <c r="F3001" s="0" t="n">
        <v>34</v>
      </c>
      <c r="G3001" s="0" t="n">
        <v>15</v>
      </c>
      <c r="H3001" s="0" t="n">
        <v>11</v>
      </c>
      <c r="I3001" s="0" t="n">
        <v>0</v>
      </c>
      <c r="J3001" s="0" t="n">
        <v>1</v>
      </c>
      <c r="K3001" s="0" t="n">
        <f aca="false">VLOOKUP(A3001,'Team Data'!$A$1:$E$659,2,FALSE())</f>
        <v>14</v>
      </c>
      <c r="L3001" s="0" t="n">
        <f aca="false">VLOOKUP(A3001,'Team Data'!$A$1:$E$659,3,FALSE())</f>
        <v>16</v>
      </c>
      <c r="M3001" s="0" t="n">
        <f aca="false">VLOOKUP(B3001,'Team Data'!$A$1:$E$659,2,FALSE())</f>
        <v>14</v>
      </c>
      <c r="N3001" s="0" t="n">
        <f aca="false">VLOOKUP(B3001,'Team Data'!$A$1:$E$659,3,FALSE())</f>
        <v>18</v>
      </c>
      <c r="O3001" s="0" t="n">
        <f aca="false">VLOOKUP(A3001,'Team Data'!$A$1:$E$659,4,FALSE())</f>
        <v>437</v>
      </c>
      <c r="P3001" s="0" t="n">
        <f aca="false">VLOOKUP(A3001,'Team Data'!$A$1:$E$659,5,FALSE())</f>
        <v>467</v>
      </c>
      <c r="Q3001" s="0" t="n">
        <f aca="false">VLOOKUP(B3001,'Team Data'!$A$1:$E$659,4,FALSE())</f>
        <v>509</v>
      </c>
      <c r="R3001" s="0" t="n">
        <f aca="false">VLOOKUP(B3001,'Team Data'!$A$1:$E$659,5,FALSE())</f>
        <v>460</v>
      </c>
      <c r="S3001" s="0" t="n">
        <f aca="false">IF(I3001=1,(MIN(30,(C3001-D3001)))*(M3001/(M3001+N3001))*(Q3001/(Q3001+R3001)),(MAX(-30,(C3001-D3001)))*(N3001/(M3001+N3001))*(R3001/(R3001+Q3001)))</f>
        <v>-4.53947368421053</v>
      </c>
      <c r="T3001" s="0" t="n">
        <f aca="false">IF(J3001=1,(MIN(30,(D3001-C3001)))*(K3001/(K3001+L3001))*(O3001/(O3001+P3001)),(MAX(-30,(D3001-C3001)))*(L3001/(K3001+L3001))*(P3001/(P3001+O3001)))</f>
        <v>3.83502949852507</v>
      </c>
      <c r="U3001" s="7" t="n">
        <v>43110</v>
      </c>
    </row>
    <row r="3002" customFormat="false" ht="15" hidden="false" customHeight="false" outlineLevel="0" collapsed="false">
      <c r="A3002" s="0" t="s">
        <v>44</v>
      </c>
      <c r="B3002" s="0" t="s">
        <v>232</v>
      </c>
      <c r="C3002" s="0" t="n">
        <v>83</v>
      </c>
      <c r="D3002" s="0" t="n">
        <v>79</v>
      </c>
      <c r="E3002" s="0" t="n">
        <v>33</v>
      </c>
      <c r="F3002" s="0" t="n">
        <v>24</v>
      </c>
      <c r="G3002" s="0" t="n">
        <v>11</v>
      </c>
      <c r="H3002" s="0" t="n">
        <v>10</v>
      </c>
      <c r="I3002" s="0" t="n">
        <v>1</v>
      </c>
      <c r="J3002" s="0" t="n">
        <v>0</v>
      </c>
      <c r="K3002" s="0" t="n">
        <f aca="false">VLOOKUP(A3002,'Team Data'!$A$1:$E$659,2,FALSE())</f>
        <v>18</v>
      </c>
      <c r="L3002" s="0" t="n">
        <f aca="false">VLOOKUP(A3002,'Team Data'!$A$1:$E$659,3,FALSE())</f>
        <v>16</v>
      </c>
      <c r="M3002" s="0" t="n">
        <f aca="false">VLOOKUP(B3002,'Team Data'!$A$1:$E$659,2,FALSE())</f>
        <v>11</v>
      </c>
      <c r="N3002" s="0" t="n">
        <f aca="false">VLOOKUP(B3002,'Team Data'!$A$1:$E$659,3,FALSE())</f>
        <v>21</v>
      </c>
      <c r="O3002" s="0" t="n">
        <f aca="false">VLOOKUP(A3002,'Team Data'!$A$1:$E$659,4,FALSE())</f>
        <v>493</v>
      </c>
      <c r="P3002" s="0" t="n">
        <f aca="false">VLOOKUP(A3002,'Team Data'!$A$1:$E$659,5,FALSE())</f>
        <v>541</v>
      </c>
      <c r="Q3002" s="0" t="n">
        <f aca="false">VLOOKUP(B3002,'Team Data'!$A$1:$E$659,4,FALSE())</f>
        <v>484</v>
      </c>
      <c r="R3002" s="0" t="n">
        <f aca="false">VLOOKUP(B3002,'Team Data'!$A$1:$E$659,5,FALSE())</f>
        <v>477</v>
      </c>
      <c r="S3002" s="0" t="n">
        <f aca="false">IF(I3002=1,(MIN(30,(C3002-D3002)))*(M3002/(M3002+N3002))*(Q3002/(Q3002+R3002)),(MAX(-30,(C3002-D3002)))*(N3002/(M3002+N3002))*(R3002/(R3002+Q3002)))</f>
        <v>0.692507804370448</v>
      </c>
      <c r="T3002" s="0" t="n">
        <f aca="false">IF(J3002=1,(MIN(30,(D3002-C3002)))*(K3002/(K3002+L3002))*(O3002/(O3002+P3002)),(MAX(-30,(D3002-C3002)))*(L3002/(K3002+L3002))*(P3002/(P3002+O3002)))</f>
        <v>-0.984867447946296</v>
      </c>
      <c r="U3002" s="7" t="n">
        <v>43110</v>
      </c>
    </row>
    <row r="3003" customFormat="false" ht="15" hidden="false" customHeight="false" outlineLevel="0" collapsed="false">
      <c r="A3003" s="0" t="s">
        <v>24</v>
      </c>
      <c r="B3003" s="0" t="s">
        <v>214</v>
      </c>
      <c r="C3003" s="0" t="n">
        <v>75</v>
      </c>
      <c r="D3003" s="0" t="n">
        <v>68</v>
      </c>
      <c r="E3003" s="0" t="n">
        <v>39</v>
      </c>
      <c r="F3003" s="0" t="n">
        <v>33</v>
      </c>
      <c r="G3003" s="0" t="n">
        <v>14</v>
      </c>
      <c r="H3003" s="0" t="n">
        <v>9</v>
      </c>
      <c r="I3003" s="0" t="n">
        <v>1</v>
      </c>
      <c r="J3003" s="0" t="n">
        <v>0</v>
      </c>
      <c r="K3003" s="0" t="n">
        <f aca="false">VLOOKUP(A3003,'Team Data'!$A$1:$E$659,2,FALSE())</f>
        <v>19</v>
      </c>
      <c r="L3003" s="0" t="n">
        <f aca="false">VLOOKUP(A3003,'Team Data'!$A$1:$E$659,3,FALSE())</f>
        <v>13</v>
      </c>
      <c r="M3003" s="0" t="n">
        <f aca="false">VLOOKUP(B3003,'Team Data'!$A$1:$E$659,2,FALSE())</f>
        <v>14</v>
      </c>
      <c r="N3003" s="0" t="n">
        <f aca="false">VLOOKUP(B3003,'Team Data'!$A$1:$E$659,3,FALSE())</f>
        <v>16</v>
      </c>
      <c r="O3003" s="0" t="n">
        <f aca="false">VLOOKUP(A3003,'Team Data'!$A$1:$E$659,4,FALSE())</f>
        <v>529</v>
      </c>
      <c r="P3003" s="0" t="n">
        <f aca="false">VLOOKUP(A3003,'Team Data'!$A$1:$E$659,5,FALSE())</f>
        <v>500</v>
      </c>
      <c r="Q3003" s="0" t="n">
        <f aca="false">VLOOKUP(B3003,'Team Data'!$A$1:$E$659,4,FALSE())</f>
        <v>515</v>
      </c>
      <c r="R3003" s="0" t="n">
        <f aca="false">VLOOKUP(B3003,'Team Data'!$A$1:$E$659,5,FALSE())</f>
        <v>457</v>
      </c>
      <c r="S3003" s="0" t="n">
        <f aca="false">IF(I3003=1,(MIN(30,(C3003-D3003)))*(M3003/(M3003+N3003))*(Q3003/(Q3003+R3003)),(MAX(-30,(C3003-D3003)))*(N3003/(M3003+N3003))*(R3003/(R3003+Q3003)))</f>
        <v>1.73079561042524</v>
      </c>
      <c r="T3003" s="0" t="n">
        <f aca="false">IF(J3003=1,(MIN(30,(D3003-C3003)))*(K3003/(K3003+L3003))*(O3003/(O3003+P3003)),(MAX(-30,(D3003-C3003)))*(L3003/(K3003+L3003))*(P3003/(P3003+O3003)))</f>
        <v>-1.38180272108844</v>
      </c>
      <c r="U3003" s="7" t="n">
        <v>43110</v>
      </c>
    </row>
    <row r="3004" customFormat="false" ht="15" hidden="false" customHeight="false" outlineLevel="0" collapsed="false">
      <c r="A3004" s="0" t="s">
        <v>207</v>
      </c>
      <c r="B3004" s="0" t="s">
        <v>32</v>
      </c>
      <c r="C3004" s="0" t="n">
        <v>57</v>
      </c>
      <c r="D3004" s="0" t="n">
        <v>66</v>
      </c>
      <c r="E3004" s="0" t="n">
        <v>32</v>
      </c>
      <c r="F3004" s="0" t="n">
        <v>44</v>
      </c>
      <c r="G3004" s="0" t="n">
        <v>13</v>
      </c>
      <c r="H3004" s="0" t="n">
        <v>18</v>
      </c>
      <c r="I3004" s="0" t="n">
        <v>0</v>
      </c>
      <c r="J3004" s="0" t="n">
        <v>1</v>
      </c>
      <c r="K3004" s="0" t="n">
        <f aca="false">VLOOKUP(A3004,'Team Data'!$A$1:$E$659,2,FALSE())</f>
        <v>13</v>
      </c>
      <c r="L3004" s="0" t="n">
        <f aca="false">VLOOKUP(A3004,'Team Data'!$A$1:$E$659,3,FALSE())</f>
        <v>19</v>
      </c>
      <c r="M3004" s="0" t="n">
        <f aca="false">VLOOKUP(B3004,'Team Data'!$A$1:$E$659,2,FALSE())</f>
        <v>16</v>
      </c>
      <c r="N3004" s="0" t="n">
        <f aca="false">VLOOKUP(B3004,'Team Data'!$A$1:$E$659,3,FALSE())</f>
        <v>16</v>
      </c>
      <c r="O3004" s="0" t="n">
        <f aca="false">VLOOKUP(A3004,'Team Data'!$A$1:$E$659,4,FALSE())</f>
        <v>530</v>
      </c>
      <c r="P3004" s="0" t="n">
        <f aca="false">VLOOKUP(A3004,'Team Data'!$A$1:$E$659,5,FALSE())</f>
        <v>469</v>
      </c>
      <c r="Q3004" s="0" t="n">
        <f aca="false">VLOOKUP(B3004,'Team Data'!$A$1:$E$659,4,FALSE())</f>
        <v>523</v>
      </c>
      <c r="R3004" s="0" t="n">
        <f aca="false">VLOOKUP(B3004,'Team Data'!$A$1:$E$659,5,FALSE())</f>
        <v>476</v>
      </c>
      <c r="S3004" s="0" t="n">
        <f aca="false">IF(I3004=1,(MIN(30,(C3004-D3004)))*(M3004/(M3004+N3004))*(Q3004/(Q3004+R3004)),(MAX(-30,(C3004-D3004)))*(N3004/(M3004+N3004))*(R3004/(R3004+Q3004)))</f>
        <v>-2.14414414414414</v>
      </c>
      <c r="T3004" s="0" t="n">
        <f aca="false">IF(J3004=1,(MIN(30,(D3004-C3004)))*(K3004/(K3004+L3004))*(O3004/(O3004+P3004)),(MAX(-30,(D3004-C3004)))*(L3004/(K3004+L3004))*(P3004/(P3004+O3004)))</f>
        <v>1.93975225225225</v>
      </c>
      <c r="U3004" s="7" t="n">
        <v>43110</v>
      </c>
    </row>
    <row r="3005" customFormat="false" ht="15" hidden="false" customHeight="false" outlineLevel="0" collapsed="false">
      <c r="A3005" s="0" t="s">
        <v>144</v>
      </c>
      <c r="B3005" s="0" t="s">
        <v>349</v>
      </c>
      <c r="C3005" s="0" t="n">
        <v>73</v>
      </c>
      <c r="D3005" s="0" t="n">
        <v>70</v>
      </c>
      <c r="E3005" s="0" t="n">
        <v>38</v>
      </c>
      <c r="F3005" s="0" t="n">
        <v>27</v>
      </c>
      <c r="G3005" s="0" t="n">
        <v>14</v>
      </c>
      <c r="H3005" s="0" t="n">
        <v>14</v>
      </c>
      <c r="I3005" s="0" t="n">
        <v>1</v>
      </c>
      <c r="J3005" s="0" t="n">
        <v>0</v>
      </c>
      <c r="K3005" s="0" t="n">
        <f aca="false">VLOOKUP(A3005,'Team Data'!$A$1:$E$659,2,FALSE())</f>
        <v>22</v>
      </c>
      <c r="L3005" s="0" t="n">
        <f aca="false">VLOOKUP(A3005,'Team Data'!$A$1:$E$659,3,FALSE())</f>
        <v>15</v>
      </c>
      <c r="M3005" s="0" t="n">
        <f aca="false">VLOOKUP(B3005,'Team Data'!$A$1:$E$659,2,FALSE())</f>
        <v>19</v>
      </c>
      <c r="N3005" s="0" t="n">
        <f aca="false">VLOOKUP(B3005,'Team Data'!$A$1:$E$659,3,FALSE())</f>
        <v>12</v>
      </c>
      <c r="O3005" s="0" t="n">
        <f aca="false">VLOOKUP(A3005,'Team Data'!$A$1:$E$659,4,FALSE())</f>
        <v>570</v>
      </c>
      <c r="P3005" s="0" t="n">
        <f aca="false">VLOOKUP(A3005,'Team Data'!$A$1:$E$659,5,FALSE())</f>
        <v>569</v>
      </c>
      <c r="Q3005" s="0" t="n">
        <f aca="false">VLOOKUP(B3005,'Team Data'!$A$1:$E$659,4,FALSE())</f>
        <v>461</v>
      </c>
      <c r="R3005" s="0" t="n">
        <f aca="false">VLOOKUP(B3005,'Team Data'!$A$1:$E$659,5,FALSE())</f>
        <v>472</v>
      </c>
      <c r="S3005" s="0" t="n">
        <f aca="false">IF(I3005=1,(MIN(30,(C3005-D3005)))*(M3005/(M3005+N3005))*(Q3005/(Q3005+R3005)),(MAX(-30,(C3005-D3005)))*(N3005/(M3005+N3005))*(R3005/(R3005+Q3005)))</f>
        <v>0.908515714137538</v>
      </c>
      <c r="T3005" s="0" t="n">
        <f aca="false">IF(J3005=1,(MIN(30,(D3005-C3005)))*(K3005/(K3005+L3005))*(O3005/(O3005+P3005)),(MAX(-30,(D3005-C3005)))*(L3005/(K3005+L3005))*(P3005/(P3005+O3005)))</f>
        <v>-0.607574211612842</v>
      </c>
      <c r="U3005" s="7" t="n">
        <v>43110</v>
      </c>
    </row>
    <row r="3006" customFormat="false" ht="15" hidden="false" customHeight="false" outlineLevel="0" collapsed="false">
      <c r="A3006" s="0" t="s">
        <v>296</v>
      </c>
      <c r="B3006" s="0" t="s">
        <v>216</v>
      </c>
      <c r="C3006" s="0" t="n">
        <v>65</v>
      </c>
      <c r="D3006" s="0" t="n">
        <v>75</v>
      </c>
      <c r="E3006" s="0" t="n">
        <v>44</v>
      </c>
      <c r="F3006" s="0" t="n">
        <v>37</v>
      </c>
      <c r="G3006" s="0" t="n">
        <v>15</v>
      </c>
      <c r="H3006" s="0" t="n">
        <v>10</v>
      </c>
      <c r="I3006" s="0" t="n">
        <v>0</v>
      </c>
      <c r="J3006" s="0" t="n">
        <v>1</v>
      </c>
      <c r="K3006" s="0" t="n">
        <f aca="false">VLOOKUP(A3006,'Team Data'!$A$1:$E$659,2,FALSE())</f>
        <v>26</v>
      </c>
      <c r="L3006" s="0" t="n">
        <f aca="false">VLOOKUP(A3006,'Team Data'!$A$1:$E$659,3,FALSE())</f>
        <v>10</v>
      </c>
      <c r="M3006" s="0" t="n">
        <f aca="false">VLOOKUP(B3006,'Team Data'!$A$1:$E$659,2,FALSE())</f>
        <v>18</v>
      </c>
      <c r="N3006" s="0" t="n">
        <f aca="false">VLOOKUP(B3006,'Team Data'!$A$1:$E$659,3,FALSE())</f>
        <v>14</v>
      </c>
      <c r="O3006" s="0" t="n">
        <f aca="false">VLOOKUP(A3006,'Team Data'!$A$1:$E$659,4,FALSE())</f>
        <v>726</v>
      </c>
      <c r="P3006" s="0" t="n">
        <f aca="false">VLOOKUP(A3006,'Team Data'!$A$1:$E$659,5,FALSE())</f>
        <v>495</v>
      </c>
      <c r="Q3006" s="0" t="n">
        <f aca="false">VLOOKUP(B3006,'Team Data'!$A$1:$E$659,4,FALSE())</f>
        <v>650</v>
      </c>
      <c r="R3006" s="0" t="n">
        <f aca="false">VLOOKUP(B3006,'Team Data'!$A$1:$E$659,5,FALSE())</f>
        <v>442</v>
      </c>
      <c r="S3006" s="0" t="n">
        <f aca="false">IF(I3006=1,(MIN(30,(C3006-D3006)))*(M3006/(M3006+N3006))*(Q3006/(Q3006+R3006)),(MAX(-30,(C3006-D3006)))*(N3006/(M3006+N3006))*(R3006/(R3006+Q3006)))</f>
        <v>-1.77083333333333</v>
      </c>
      <c r="T3006" s="0" t="n">
        <f aca="false">IF(J3006=1,(MIN(30,(D3006-C3006)))*(K3006/(K3006+L3006))*(O3006/(O3006+P3006)),(MAX(-30,(D3006-C3006)))*(L3006/(K3006+L3006))*(P3006/(P3006+O3006)))</f>
        <v>4.29429429429429</v>
      </c>
      <c r="U3006" s="7" t="n">
        <v>43110</v>
      </c>
    </row>
    <row r="3007" customFormat="false" ht="15" hidden="false" customHeight="false" outlineLevel="0" collapsed="false">
      <c r="A3007" s="0" t="s">
        <v>67</v>
      </c>
      <c r="B3007" s="0" t="s">
        <v>241</v>
      </c>
      <c r="C3007" s="0" t="n">
        <v>87</v>
      </c>
      <c r="D3007" s="0" t="n">
        <v>81</v>
      </c>
      <c r="E3007" s="0" t="n">
        <v>33</v>
      </c>
      <c r="F3007" s="0" t="n">
        <v>24</v>
      </c>
      <c r="G3007" s="0" t="n">
        <v>15</v>
      </c>
      <c r="H3007" s="0" t="n">
        <v>5</v>
      </c>
      <c r="I3007" s="0" t="n">
        <v>1</v>
      </c>
      <c r="J3007" s="0" t="n">
        <v>0</v>
      </c>
      <c r="K3007" s="0" t="n">
        <f aca="false">VLOOKUP(A3007,'Team Data'!$A$1:$E$659,2,FALSE())</f>
        <v>14</v>
      </c>
      <c r="L3007" s="0" t="n">
        <f aca="false">VLOOKUP(A3007,'Team Data'!$A$1:$E$659,3,FALSE())</f>
        <v>17</v>
      </c>
      <c r="M3007" s="0" t="n">
        <f aca="false">VLOOKUP(B3007,'Team Data'!$A$1:$E$659,2,FALSE())</f>
        <v>12</v>
      </c>
      <c r="N3007" s="0" t="n">
        <f aca="false">VLOOKUP(B3007,'Team Data'!$A$1:$E$659,3,FALSE())</f>
        <v>20</v>
      </c>
      <c r="O3007" s="0" t="n">
        <f aca="false">VLOOKUP(A3007,'Team Data'!$A$1:$E$659,4,FALSE())</f>
        <v>586</v>
      </c>
      <c r="P3007" s="0" t="n">
        <f aca="false">VLOOKUP(A3007,'Team Data'!$A$1:$E$659,5,FALSE())</f>
        <v>427</v>
      </c>
      <c r="Q3007" s="0" t="n">
        <f aca="false">VLOOKUP(B3007,'Team Data'!$A$1:$E$659,4,FALSE())</f>
        <v>593</v>
      </c>
      <c r="R3007" s="0" t="n">
        <f aca="false">VLOOKUP(B3007,'Team Data'!$A$1:$E$659,5,FALSE())</f>
        <v>457</v>
      </c>
      <c r="S3007" s="0" t="n">
        <f aca="false">IF(I3007=1,(MIN(30,(C3007-D3007)))*(M3007/(M3007+N3007))*(Q3007/(Q3007+R3007)),(MAX(-30,(C3007-D3007)))*(N3007/(M3007+N3007))*(R3007/(R3007+Q3007)))</f>
        <v>1.27071428571429</v>
      </c>
      <c r="T3007" s="0" t="n">
        <f aca="false">IF(J3007=1,(MIN(30,(D3007-C3007)))*(K3007/(K3007+L3007))*(O3007/(O3007+P3007)),(MAX(-30,(D3007-C3007)))*(L3007/(K3007+L3007))*(P3007/(P3007+O3007)))</f>
        <v>-1.3869375537369</v>
      </c>
      <c r="U3007" s="7" t="n">
        <v>43110</v>
      </c>
    </row>
    <row r="3008" customFormat="false" ht="15" hidden="false" customHeight="false" outlineLevel="0" collapsed="false">
      <c r="A3008" s="0" t="s">
        <v>137</v>
      </c>
      <c r="B3008" s="0" t="s">
        <v>168</v>
      </c>
      <c r="C3008" s="0" t="n">
        <v>69</v>
      </c>
      <c r="D3008" s="0" t="n">
        <v>80</v>
      </c>
      <c r="E3008" s="0" t="n">
        <v>33</v>
      </c>
      <c r="F3008" s="0" t="n">
        <v>35</v>
      </c>
      <c r="G3008" s="0" t="n">
        <v>9</v>
      </c>
      <c r="H3008" s="0" t="n">
        <v>13</v>
      </c>
      <c r="I3008" s="0" t="n">
        <v>0</v>
      </c>
      <c r="J3008" s="0" t="n">
        <v>1</v>
      </c>
      <c r="K3008" s="0" t="n">
        <f aca="false">VLOOKUP(A3008,'Team Data'!$A$1:$E$659,2,FALSE())</f>
        <v>17</v>
      </c>
      <c r="L3008" s="0" t="n">
        <f aca="false">VLOOKUP(A3008,'Team Data'!$A$1:$E$659,3,FALSE())</f>
        <v>17</v>
      </c>
      <c r="M3008" s="0" t="n">
        <f aca="false">VLOOKUP(B3008,'Team Data'!$A$1:$E$659,2,FALSE())</f>
        <v>16</v>
      </c>
      <c r="N3008" s="0" t="n">
        <f aca="false">VLOOKUP(B3008,'Team Data'!$A$1:$E$659,3,FALSE())</f>
        <v>18</v>
      </c>
      <c r="O3008" s="0" t="n">
        <f aca="false">VLOOKUP(A3008,'Team Data'!$A$1:$E$659,4,FALSE())</f>
        <v>609</v>
      </c>
      <c r="P3008" s="0" t="n">
        <f aca="false">VLOOKUP(A3008,'Team Data'!$A$1:$E$659,5,FALSE())</f>
        <v>491</v>
      </c>
      <c r="Q3008" s="0" t="n">
        <f aca="false">VLOOKUP(B3008,'Team Data'!$A$1:$E$659,4,FALSE())</f>
        <v>575</v>
      </c>
      <c r="R3008" s="0" t="n">
        <f aca="false">VLOOKUP(B3008,'Team Data'!$A$1:$E$659,5,FALSE())</f>
        <v>481</v>
      </c>
      <c r="S3008" s="0" t="n">
        <f aca="false">IF(I3008=1,(MIN(30,(C3008-D3008)))*(M3008/(M3008+N3008))*(Q3008/(Q3008+R3008)),(MAX(-30,(C3008-D3008)))*(N3008/(M3008+N3008))*(R3008/(R3008+Q3008)))</f>
        <v>-2.65257352941176</v>
      </c>
      <c r="T3008" s="0" t="n">
        <f aca="false">IF(J3008=1,(MIN(30,(D3008-C3008)))*(K3008/(K3008+L3008))*(O3008/(O3008+P3008)),(MAX(-30,(D3008-C3008)))*(L3008/(K3008+L3008))*(P3008/(P3008+O3008)))</f>
        <v>3.045</v>
      </c>
      <c r="U3008" s="7" t="n">
        <v>43110</v>
      </c>
    </row>
    <row r="3009" customFormat="false" ht="15" hidden="false" customHeight="false" outlineLevel="0" collapsed="false">
      <c r="A3009" s="0" t="s">
        <v>149</v>
      </c>
      <c r="B3009" s="0" t="s">
        <v>316</v>
      </c>
      <c r="C3009" s="0" t="n">
        <v>80</v>
      </c>
      <c r="D3009" s="0" t="n">
        <v>90</v>
      </c>
      <c r="E3009" s="0" t="n">
        <v>21</v>
      </c>
      <c r="F3009" s="0" t="n">
        <v>37</v>
      </c>
      <c r="G3009" s="0" t="n">
        <v>17</v>
      </c>
      <c r="H3009" s="0" t="n">
        <v>18</v>
      </c>
      <c r="I3009" s="0" t="n">
        <v>0</v>
      </c>
      <c r="J3009" s="0" t="n">
        <v>1</v>
      </c>
      <c r="K3009" s="0" t="n">
        <f aca="false">VLOOKUP(A3009,'Team Data'!$A$1:$E$659,2,FALSE())</f>
        <v>7</v>
      </c>
      <c r="L3009" s="0" t="n">
        <f aca="false">VLOOKUP(A3009,'Team Data'!$A$1:$E$659,3,FALSE())</f>
        <v>26</v>
      </c>
      <c r="M3009" s="0" t="n">
        <f aca="false">VLOOKUP(B3009,'Team Data'!$A$1:$E$659,2,FALSE())</f>
        <v>21</v>
      </c>
      <c r="N3009" s="0" t="n">
        <f aca="false">VLOOKUP(B3009,'Team Data'!$A$1:$E$659,3,FALSE())</f>
        <v>13</v>
      </c>
      <c r="O3009" s="0" t="n">
        <f aca="false">VLOOKUP(A3009,'Team Data'!$A$1:$E$659,4,FALSE())</f>
        <v>523</v>
      </c>
      <c r="P3009" s="0" t="n">
        <f aca="false">VLOOKUP(A3009,'Team Data'!$A$1:$E$659,5,FALSE())</f>
        <v>461</v>
      </c>
      <c r="Q3009" s="0" t="n">
        <f aca="false">VLOOKUP(B3009,'Team Data'!$A$1:$E$659,4,FALSE())</f>
        <v>560</v>
      </c>
      <c r="R3009" s="0" t="n">
        <f aca="false">VLOOKUP(B3009,'Team Data'!$A$1:$E$659,5,FALSE())</f>
        <v>505</v>
      </c>
      <c r="S3009" s="0" t="n">
        <f aca="false">IF(I3009=1,(MIN(30,(C3009-D3009)))*(M3009/(M3009+N3009))*(Q3009/(Q3009+R3009)),(MAX(-30,(C3009-D3009)))*(N3009/(M3009+N3009))*(R3009/(R3009+Q3009)))</f>
        <v>-1.8130350731842</v>
      </c>
      <c r="T3009" s="0" t="n">
        <f aca="false">IF(J3009=1,(MIN(30,(D3009-C3009)))*(K3009/(K3009+L3009))*(O3009/(O3009+P3009)),(MAX(-30,(D3009-C3009)))*(L3009/(K3009+L3009))*(P3009/(P3009+O3009)))</f>
        <v>1.12743286523774</v>
      </c>
      <c r="U3009" s="7" t="n">
        <v>43110</v>
      </c>
    </row>
    <row r="3010" customFormat="false" ht="15" hidden="false" customHeight="false" outlineLevel="0" collapsed="false">
      <c r="A3010" s="0" t="s">
        <v>37</v>
      </c>
      <c r="B3010" s="0" t="s">
        <v>8</v>
      </c>
      <c r="C3010" s="0" t="n">
        <v>87</v>
      </c>
      <c r="D3010" s="0" t="n">
        <v>65</v>
      </c>
      <c r="E3010" s="0" t="n">
        <v>40</v>
      </c>
      <c r="F3010" s="0" t="n">
        <v>34</v>
      </c>
      <c r="G3010" s="0" t="n">
        <v>11</v>
      </c>
      <c r="H3010" s="0" t="n">
        <v>16</v>
      </c>
      <c r="I3010" s="0" t="n">
        <v>1</v>
      </c>
      <c r="J3010" s="0" t="n">
        <v>0</v>
      </c>
      <c r="K3010" s="0" t="n">
        <f aca="false">VLOOKUP(A3010,'Team Data'!$A$1:$E$659,2,FALSE())</f>
        <v>27</v>
      </c>
      <c r="L3010" s="0" t="n">
        <f aca="false">VLOOKUP(A3010,'Team Data'!$A$1:$E$659,3,FALSE())</f>
        <v>9</v>
      </c>
      <c r="M3010" s="0" t="n">
        <f aca="false">VLOOKUP(B3010,'Team Data'!$A$1:$E$659,2,FALSE())</f>
        <v>14</v>
      </c>
      <c r="N3010" s="0" t="n">
        <f aca="false">VLOOKUP(B3010,'Team Data'!$A$1:$E$659,3,FALSE())</f>
        <v>18</v>
      </c>
      <c r="O3010" s="0" t="n">
        <f aca="false">VLOOKUP(A3010,'Team Data'!$A$1:$E$659,4,FALSE())</f>
        <v>662</v>
      </c>
      <c r="P3010" s="0" t="n">
        <f aca="false">VLOOKUP(A3010,'Team Data'!$A$1:$E$659,5,FALSE())</f>
        <v>509</v>
      </c>
      <c r="Q3010" s="0" t="n">
        <f aca="false">VLOOKUP(B3010,'Team Data'!$A$1:$E$659,4,FALSE())</f>
        <v>542</v>
      </c>
      <c r="R3010" s="0" t="n">
        <f aca="false">VLOOKUP(B3010,'Team Data'!$A$1:$E$659,5,FALSE())</f>
        <v>488</v>
      </c>
      <c r="S3010" s="0" t="n">
        <f aca="false">IF(I3010=1,(MIN(30,(C3010-D3010)))*(M3010/(M3010+N3010))*(Q3010/(Q3010+R3010)),(MAX(-30,(C3010-D3010)))*(N3010/(M3010+N3010))*(R3010/(R3010+Q3010)))</f>
        <v>5.06480582524272</v>
      </c>
      <c r="T3010" s="0" t="n">
        <f aca="false">IF(J3010=1,(MIN(30,(D3010-C3010)))*(K3010/(K3010+L3010))*(O3010/(O3010+P3010)),(MAX(-30,(D3010-C3010)))*(L3010/(K3010+L3010))*(P3010/(P3010+O3010)))</f>
        <v>-2.39069171648164</v>
      </c>
      <c r="U3010" s="7" t="n">
        <v>43110</v>
      </c>
    </row>
    <row r="3011" customFormat="false" ht="15" hidden="false" customHeight="false" outlineLevel="0" collapsed="false">
      <c r="A3011" s="0" t="s">
        <v>239</v>
      </c>
      <c r="B3011" s="0" t="s">
        <v>251</v>
      </c>
      <c r="C3011" s="0" t="n">
        <v>72</v>
      </c>
      <c r="D3011" s="0" t="n">
        <v>65</v>
      </c>
      <c r="E3011" s="0" t="n">
        <v>30</v>
      </c>
      <c r="F3011" s="0" t="n">
        <v>36</v>
      </c>
      <c r="G3011" s="0" t="n">
        <v>11</v>
      </c>
      <c r="H3011" s="0" t="n">
        <v>17</v>
      </c>
      <c r="I3011" s="0" t="n">
        <v>1</v>
      </c>
      <c r="J3011" s="0" t="n">
        <v>0</v>
      </c>
      <c r="K3011" s="0" t="n">
        <f aca="false">VLOOKUP(A3011,'Team Data'!$A$1:$E$659,2,FALSE())</f>
        <v>26</v>
      </c>
      <c r="L3011" s="0" t="n">
        <f aca="false">VLOOKUP(A3011,'Team Data'!$A$1:$E$659,3,FALSE())</f>
        <v>8</v>
      </c>
      <c r="M3011" s="0" t="n">
        <f aca="false">VLOOKUP(B3011,'Team Data'!$A$1:$E$659,2,FALSE())</f>
        <v>16</v>
      </c>
      <c r="N3011" s="0" t="n">
        <f aca="false">VLOOKUP(B3011,'Team Data'!$A$1:$E$659,3,FALSE())</f>
        <v>15</v>
      </c>
      <c r="O3011" s="0" t="n">
        <f aca="false">VLOOKUP(A3011,'Team Data'!$A$1:$E$659,4,FALSE())</f>
        <v>627</v>
      </c>
      <c r="P3011" s="0" t="n">
        <f aca="false">VLOOKUP(A3011,'Team Data'!$A$1:$E$659,5,FALSE())</f>
        <v>488</v>
      </c>
      <c r="Q3011" s="0" t="n">
        <f aca="false">VLOOKUP(B3011,'Team Data'!$A$1:$E$659,4,FALSE())</f>
        <v>519</v>
      </c>
      <c r="R3011" s="0" t="n">
        <f aca="false">VLOOKUP(B3011,'Team Data'!$A$1:$E$659,5,FALSE())</f>
        <v>461</v>
      </c>
      <c r="S3011" s="0" t="n">
        <f aca="false">IF(I3011=1,(MIN(30,(C3011-D3011)))*(M3011/(M3011+N3011))*(Q3011/(Q3011+R3011)),(MAX(-30,(C3011-D3011)))*(N3011/(M3011+N3011))*(R3011/(R3011+Q3011)))</f>
        <v>1.91336405529954</v>
      </c>
      <c r="T3011" s="0" t="n">
        <f aca="false">IF(J3011=1,(MIN(30,(D3011-C3011)))*(K3011/(K3011+L3011))*(O3011/(O3011+P3011)),(MAX(-30,(D3011-C3011)))*(L3011/(K3011+L3011))*(P3011/(P3011+O3011)))</f>
        <v>-0.720865207069375</v>
      </c>
      <c r="U3011" s="7" t="n">
        <v>43110</v>
      </c>
    </row>
    <row r="3012" customFormat="false" ht="15" hidden="false" customHeight="false" outlineLevel="0" collapsed="false">
      <c r="A3012" s="0" t="s">
        <v>238</v>
      </c>
      <c r="B3012" s="0" t="s">
        <v>50</v>
      </c>
      <c r="C3012" s="0" t="n">
        <v>64</v>
      </c>
      <c r="D3012" s="0" t="n">
        <v>61</v>
      </c>
      <c r="E3012" s="0" t="n">
        <v>25</v>
      </c>
      <c r="F3012" s="0" t="n">
        <v>30</v>
      </c>
      <c r="G3012" s="0" t="n">
        <v>17</v>
      </c>
      <c r="H3012" s="0" t="n">
        <v>15</v>
      </c>
      <c r="I3012" s="0" t="n">
        <v>1</v>
      </c>
      <c r="J3012" s="0" t="n">
        <v>0</v>
      </c>
      <c r="K3012" s="0" t="n">
        <f aca="false">VLOOKUP(A3012,'Team Data'!$A$1:$E$659,2,FALSE())</f>
        <v>23</v>
      </c>
      <c r="L3012" s="0" t="n">
        <f aca="false">VLOOKUP(A3012,'Team Data'!$A$1:$E$659,3,FALSE())</f>
        <v>13</v>
      </c>
      <c r="M3012" s="0" t="n">
        <f aca="false">VLOOKUP(B3012,'Team Data'!$A$1:$E$659,2,FALSE())</f>
        <v>15</v>
      </c>
      <c r="N3012" s="0" t="n">
        <f aca="false">VLOOKUP(B3012,'Team Data'!$A$1:$E$659,3,FALSE())</f>
        <v>16</v>
      </c>
      <c r="O3012" s="0" t="n">
        <f aca="false">VLOOKUP(A3012,'Team Data'!$A$1:$E$659,4,FALSE())</f>
        <v>577</v>
      </c>
      <c r="P3012" s="0" t="n">
        <f aca="false">VLOOKUP(A3012,'Team Data'!$A$1:$E$659,5,FALSE())</f>
        <v>554</v>
      </c>
      <c r="Q3012" s="0" t="n">
        <f aca="false">VLOOKUP(B3012,'Team Data'!$A$1:$E$659,4,FALSE())</f>
        <v>449</v>
      </c>
      <c r="R3012" s="0" t="n">
        <f aca="false">VLOOKUP(B3012,'Team Data'!$A$1:$E$659,5,FALSE())</f>
        <v>485</v>
      </c>
      <c r="S3012" s="0" t="n">
        <f aca="false">IF(I3012=1,(MIN(30,(C3012-D3012)))*(M3012/(M3012+N3012))*(Q3012/(Q3012+R3012)),(MAX(-30,(C3012-D3012)))*(N3012/(M3012+N3012))*(R3012/(R3012+Q3012)))</f>
        <v>0.697831042343027</v>
      </c>
      <c r="T3012" s="0" t="n">
        <f aca="false">IF(J3012=1,(MIN(30,(D3012-C3012)))*(K3012/(K3012+L3012))*(O3012/(O3012+P3012)),(MAX(-30,(D3012-C3012)))*(L3012/(K3012+L3012))*(P3012/(P3012+O3012)))</f>
        <v>-0.530651340996169</v>
      </c>
      <c r="U3012" s="7" t="n">
        <v>43110</v>
      </c>
    </row>
    <row r="3013" customFormat="false" ht="15" hidden="false" customHeight="false" outlineLevel="0" collapsed="false">
      <c r="A3013" s="0" t="s">
        <v>76</v>
      </c>
      <c r="B3013" s="0" t="s">
        <v>329</v>
      </c>
      <c r="C3013" s="0" t="n">
        <v>67</v>
      </c>
      <c r="D3013" s="0" t="n">
        <v>78</v>
      </c>
      <c r="E3013" s="0" t="n">
        <v>31</v>
      </c>
      <c r="F3013" s="0" t="n">
        <v>50</v>
      </c>
      <c r="G3013" s="0" t="n">
        <v>8</v>
      </c>
      <c r="H3013" s="0" t="n">
        <v>14</v>
      </c>
      <c r="I3013" s="0" t="n">
        <v>0</v>
      </c>
      <c r="J3013" s="0" t="n">
        <v>1</v>
      </c>
      <c r="K3013" s="0" t="n">
        <f aca="false">VLOOKUP(A3013,'Team Data'!$A$1:$E$659,2,FALSE())</f>
        <v>16</v>
      </c>
      <c r="L3013" s="0" t="n">
        <f aca="false">VLOOKUP(A3013,'Team Data'!$A$1:$E$659,3,FALSE())</f>
        <v>16</v>
      </c>
      <c r="M3013" s="0" t="n">
        <f aca="false">VLOOKUP(B3013,'Team Data'!$A$1:$E$659,2,FALSE())</f>
        <v>18</v>
      </c>
      <c r="N3013" s="0" t="n">
        <f aca="false">VLOOKUP(B3013,'Team Data'!$A$1:$E$659,3,FALSE())</f>
        <v>14</v>
      </c>
      <c r="O3013" s="0" t="n">
        <f aca="false">VLOOKUP(A3013,'Team Data'!$A$1:$E$659,4,FALSE())</f>
        <v>473</v>
      </c>
      <c r="P3013" s="0" t="n">
        <f aca="false">VLOOKUP(A3013,'Team Data'!$A$1:$E$659,5,FALSE())</f>
        <v>561</v>
      </c>
      <c r="Q3013" s="0" t="n">
        <f aca="false">VLOOKUP(B3013,'Team Data'!$A$1:$E$659,4,FALSE())</f>
        <v>555</v>
      </c>
      <c r="R3013" s="0" t="n">
        <f aca="false">VLOOKUP(B3013,'Team Data'!$A$1:$E$659,5,FALSE())</f>
        <v>488</v>
      </c>
      <c r="S3013" s="0" t="n">
        <f aca="false">IF(I3013=1,(MIN(30,(C3013-D3013)))*(M3013/(M3013+N3013))*(Q3013/(Q3013+R3013)),(MAX(-30,(C3013-D3013)))*(N3013/(M3013+N3013))*(R3013/(R3013+Q3013)))</f>
        <v>-2.25167785234899</v>
      </c>
      <c r="T3013" s="0" t="n">
        <f aca="false">IF(J3013=1,(MIN(30,(D3013-C3013)))*(K3013/(K3013+L3013))*(O3013/(O3013+P3013)),(MAX(-30,(D3013-C3013)))*(L3013/(K3013+L3013))*(P3013/(P3013+O3013)))</f>
        <v>2.51595744680851</v>
      </c>
      <c r="U3013" s="7" t="n">
        <v>43110</v>
      </c>
    </row>
    <row r="3014" customFormat="false" ht="15" hidden="false" customHeight="false" outlineLevel="0" collapsed="false">
      <c r="A3014" s="0" t="s">
        <v>30</v>
      </c>
      <c r="B3014" s="0" t="s">
        <v>197</v>
      </c>
      <c r="C3014" s="0" t="n">
        <v>66</v>
      </c>
      <c r="D3014" s="0" t="n">
        <v>96</v>
      </c>
      <c r="E3014" s="0" t="n">
        <v>23</v>
      </c>
      <c r="F3014" s="0" t="n">
        <v>58</v>
      </c>
      <c r="G3014" s="0" t="n">
        <v>5</v>
      </c>
      <c r="H3014" s="0" t="n">
        <v>8</v>
      </c>
      <c r="I3014" s="0" t="n">
        <v>0</v>
      </c>
      <c r="J3014" s="0" t="n">
        <v>1</v>
      </c>
      <c r="K3014" s="0" t="n">
        <f aca="false">VLOOKUP(A3014,'Team Data'!$A$1:$E$659,2,FALSE())</f>
        <v>19</v>
      </c>
      <c r="L3014" s="0" t="n">
        <f aca="false">VLOOKUP(A3014,'Team Data'!$A$1:$E$659,3,FALSE())</f>
        <v>16</v>
      </c>
      <c r="M3014" s="0" t="n">
        <f aca="false">VLOOKUP(B3014,'Team Data'!$A$1:$E$659,2,FALSE())</f>
        <v>26</v>
      </c>
      <c r="N3014" s="0" t="n">
        <f aca="false">VLOOKUP(B3014,'Team Data'!$A$1:$E$659,3,FALSE())</f>
        <v>11</v>
      </c>
      <c r="O3014" s="0" t="n">
        <f aca="false">VLOOKUP(A3014,'Team Data'!$A$1:$E$659,4,FALSE())</f>
        <v>646</v>
      </c>
      <c r="P3014" s="0" t="n">
        <f aca="false">VLOOKUP(A3014,'Team Data'!$A$1:$E$659,5,FALSE())</f>
        <v>510</v>
      </c>
      <c r="Q3014" s="0" t="n">
        <f aca="false">VLOOKUP(B3014,'Team Data'!$A$1:$E$659,4,FALSE())</f>
        <v>794</v>
      </c>
      <c r="R3014" s="0" t="n">
        <f aca="false">VLOOKUP(B3014,'Team Data'!$A$1:$E$659,5,FALSE())</f>
        <v>455</v>
      </c>
      <c r="S3014" s="0" t="n">
        <f aca="false">IF(I3014=1,(MIN(30,(C3014-D3014)))*(M3014/(M3014+N3014))*(Q3014/(Q3014+R3014)),(MAX(-30,(C3014-D3014)))*(N3014/(M3014+N3014))*(R3014/(R3014+Q3014)))</f>
        <v>-3.24908575509056</v>
      </c>
      <c r="T3014" s="0" t="n">
        <f aca="false">IF(J3014=1,(MIN(30,(D3014-C3014)))*(K3014/(K3014+L3014))*(O3014/(O3014+P3014)),(MAX(-30,(D3014-C3014)))*(L3014/(K3014+L3014))*(P3014/(P3014+O3014)))</f>
        <v>9.10084033613445</v>
      </c>
      <c r="U3014" s="7" t="n">
        <v>43110</v>
      </c>
    </row>
    <row r="3015" customFormat="false" ht="15" hidden="false" customHeight="false" outlineLevel="0" collapsed="false">
      <c r="A3015" s="0" t="s">
        <v>285</v>
      </c>
      <c r="B3015" s="0" t="s">
        <v>335</v>
      </c>
      <c r="C3015" s="0" t="n">
        <v>61</v>
      </c>
      <c r="D3015" s="0" t="n">
        <v>68</v>
      </c>
      <c r="E3015" s="0" t="n">
        <v>41</v>
      </c>
      <c r="F3015" s="0" t="n">
        <v>31</v>
      </c>
      <c r="G3015" s="0" t="n">
        <v>11</v>
      </c>
      <c r="H3015" s="0" t="n">
        <v>7</v>
      </c>
      <c r="I3015" s="0" t="n">
        <v>0</v>
      </c>
      <c r="J3015" s="0" t="n">
        <v>1</v>
      </c>
      <c r="K3015" s="0" t="n">
        <f aca="false">VLOOKUP(A3015,'Team Data'!$A$1:$E$659,2,FALSE())</f>
        <v>23</v>
      </c>
      <c r="L3015" s="0" t="n">
        <f aca="false">VLOOKUP(A3015,'Team Data'!$A$1:$E$659,3,FALSE())</f>
        <v>14</v>
      </c>
      <c r="M3015" s="0" t="n">
        <f aca="false">VLOOKUP(B3015,'Team Data'!$A$1:$E$659,2,FALSE())</f>
        <v>31</v>
      </c>
      <c r="N3015" s="0" t="n">
        <f aca="false">VLOOKUP(B3015,'Team Data'!$A$1:$E$659,3,FALSE())</f>
        <v>3</v>
      </c>
      <c r="O3015" s="0" t="n">
        <f aca="false">VLOOKUP(A3015,'Team Data'!$A$1:$E$659,4,FALSE())</f>
        <v>752</v>
      </c>
      <c r="P3015" s="0" t="n">
        <f aca="false">VLOOKUP(A3015,'Team Data'!$A$1:$E$659,5,FALSE())</f>
        <v>485</v>
      </c>
      <c r="Q3015" s="0" t="n">
        <f aca="false">VLOOKUP(B3015,'Team Data'!$A$1:$E$659,4,FALSE())</f>
        <v>678</v>
      </c>
      <c r="R3015" s="0" t="n">
        <f aca="false">VLOOKUP(B3015,'Team Data'!$A$1:$E$659,5,FALSE())</f>
        <v>466</v>
      </c>
      <c r="S3015" s="0" t="n">
        <f aca="false">IF(I3015=1,(MIN(30,(C3015-D3015)))*(M3015/(M3015+N3015))*(Q3015/(Q3015+R3015)),(MAX(-30,(C3015-D3015)))*(N3015/(M3015+N3015))*(R3015/(R3015+Q3015)))</f>
        <v>-0.251593994241053</v>
      </c>
      <c r="T3015" s="0" t="n">
        <f aca="false">IF(J3015=1,(MIN(30,(D3015-C3015)))*(K3015/(K3015+L3015))*(O3015/(O3015+P3015)),(MAX(-30,(D3015-C3015)))*(L3015/(K3015+L3015))*(P3015/(P3015+O3015)))</f>
        <v>2.64528392580131</v>
      </c>
      <c r="U3015" s="7" t="n">
        <v>43110</v>
      </c>
    </row>
    <row r="3016" customFormat="false" ht="15" hidden="false" customHeight="false" outlineLevel="0" collapsed="false">
      <c r="A3016" s="0" t="s">
        <v>274</v>
      </c>
      <c r="B3016" s="0" t="s">
        <v>33</v>
      </c>
      <c r="C3016" s="0" t="n">
        <v>62</v>
      </c>
      <c r="D3016" s="0" t="n">
        <v>68</v>
      </c>
      <c r="E3016" s="0" t="n">
        <v>34</v>
      </c>
      <c r="F3016" s="0" t="n">
        <v>30</v>
      </c>
      <c r="G3016" s="0" t="n">
        <v>14</v>
      </c>
      <c r="H3016" s="0" t="n">
        <v>13</v>
      </c>
      <c r="I3016" s="0" t="n">
        <v>0</v>
      </c>
      <c r="J3016" s="0" t="n">
        <v>1</v>
      </c>
      <c r="K3016" s="0" t="n">
        <f aca="false">VLOOKUP(A3016,'Team Data'!$A$1:$E$659,2,FALSE())</f>
        <v>20</v>
      </c>
      <c r="L3016" s="0" t="n">
        <f aca="false">VLOOKUP(A3016,'Team Data'!$A$1:$E$659,3,FALSE())</f>
        <v>13</v>
      </c>
      <c r="M3016" s="0" t="n">
        <f aca="false">VLOOKUP(B3016,'Team Data'!$A$1:$E$659,2,FALSE())</f>
        <v>20</v>
      </c>
      <c r="N3016" s="0" t="n">
        <f aca="false">VLOOKUP(B3016,'Team Data'!$A$1:$E$659,3,FALSE())</f>
        <v>13</v>
      </c>
      <c r="O3016" s="0" t="n">
        <f aca="false">VLOOKUP(A3016,'Team Data'!$A$1:$E$659,4,FALSE())</f>
        <v>571</v>
      </c>
      <c r="P3016" s="0" t="n">
        <f aca="false">VLOOKUP(A3016,'Team Data'!$A$1:$E$659,5,FALSE())</f>
        <v>476</v>
      </c>
      <c r="Q3016" s="0" t="n">
        <f aca="false">VLOOKUP(B3016,'Team Data'!$A$1:$E$659,4,FALSE())</f>
        <v>562</v>
      </c>
      <c r="R3016" s="0" t="n">
        <f aca="false">VLOOKUP(B3016,'Team Data'!$A$1:$E$659,5,FALSE())</f>
        <v>491</v>
      </c>
      <c r="S3016" s="0" t="n">
        <f aca="false">IF(I3016=1,(MIN(30,(C3016-D3016)))*(M3016/(M3016+N3016))*(Q3016/(Q3016+R3016)),(MAX(-30,(C3016-D3016)))*(N3016/(M3016+N3016))*(R3016/(R3016+Q3016)))</f>
        <v>-1.10213243546577</v>
      </c>
      <c r="T3016" s="0" t="n">
        <f aca="false">IF(J3016=1,(MIN(30,(D3016-C3016)))*(K3016/(K3016+L3016))*(O3016/(O3016+P3016)),(MAX(-30,(D3016-C3016)))*(L3016/(K3016+L3016))*(P3016/(P3016+O3016)))</f>
        <v>1.98315533559087</v>
      </c>
      <c r="U3016" s="7" t="n">
        <v>43110</v>
      </c>
    </row>
    <row r="3017" customFormat="false" ht="15" hidden="false" customHeight="false" outlineLevel="0" collapsed="false">
      <c r="A3017" s="0" t="s">
        <v>551</v>
      </c>
      <c r="B3017" s="0" t="s">
        <v>265</v>
      </c>
      <c r="C3017" s="0" t="n">
        <v>34</v>
      </c>
      <c r="D3017" s="0" t="n">
        <v>99</v>
      </c>
      <c r="E3017" s="0" t="n">
        <v>27</v>
      </c>
      <c r="F3017" s="0" t="n">
        <v>45</v>
      </c>
      <c r="G3017" s="0" t="n">
        <v>22</v>
      </c>
      <c r="H3017" s="0" t="n">
        <v>10</v>
      </c>
      <c r="I3017" s="0" t="n">
        <v>0</v>
      </c>
      <c r="J3017" s="0" t="n">
        <v>1</v>
      </c>
      <c r="K3017" s="0" t="n">
        <f aca="false">VLOOKUP(A3017,'Team Data'!$A$1:$E$659,2,FALSE())</f>
        <v>0</v>
      </c>
      <c r="L3017" s="0" t="n">
        <f aca="false">VLOOKUP(A3017,'Team Data'!$A$1:$E$659,3,FALSE())</f>
        <v>4</v>
      </c>
      <c r="M3017" s="0" t="n">
        <f aca="false">VLOOKUP(B3017,'Team Data'!$A$1:$E$659,2,FALSE())</f>
        <v>14</v>
      </c>
      <c r="N3017" s="0" t="n">
        <f aca="false">VLOOKUP(B3017,'Team Data'!$A$1:$E$659,3,FALSE())</f>
        <v>18</v>
      </c>
      <c r="O3017" s="0" t="n">
        <f aca="false">VLOOKUP(A3017,'Team Data'!$A$1:$E$659,4,FALSE())</f>
        <v>54</v>
      </c>
      <c r="P3017" s="0" t="n">
        <f aca="false">VLOOKUP(A3017,'Team Data'!$A$1:$E$659,5,FALSE())</f>
        <v>76</v>
      </c>
      <c r="Q3017" s="0" t="n">
        <f aca="false">VLOOKUP(B3017,'Team Data'!$A$1:$E$659,4,FALSE())</f>
        <v>488</v>
      </c>
      <c r="R3017" s="0" t="n">
        <f aca="false">VLOOKUP(B3017,'Team Data'!$A$1:$E$659,5,FALSE())</f>
        <v>498</v>
      </c>
      <c r="S3017" s="0" t="n">
        <f aca="false">IF(I3017=1,(MIN(30,(C3017-D3017)))*(M3017/(M3017+N3017))*(Q3017/(Q3017+R3017)),(MAX(-30,(C3017-D3017)))*(N3017/(M3017+N3017))*(R3017/(R3017+Q3017)))</f>
        <v>-8.52307302231237</v>
      </c>
      <c r="T3017" s="0" t="n">
        <f aca="false">IF(J3017=1,(MIN(30,(D3017-C3017)))*(K3017/(K3017+L3017))*(O3017/(O3017+P3017)),(MAX(-30,(D3017-C3017)))*(L3017/(K3017+L3017))*(P3017/(P3017+O3017)))</f>
        <v>0</v>
      </c>
      <c r="U3017" s="7" t="n">
        <v>43110</v>
      </c>
    </row>
    <row r="3018" customFormat="false" ht="15" hidden="false" customHeight="false" outlineLevel="0" collapsed="false">
      <c r="A3018" s="0" t="s">
        <v>38</v>
      </c>
      <c r="B3018" s="0" t="s">
        <v>64</v>
      </c>
      <c r="C3018" s="0" t="n">
        <v>74</v>
      </c>
      <c r="D3018" s="0" t="n">
        <v>85</v>
      </c>
      <c r="E3018" s="0" t="n">
        <v>37</v>
      </c>
      <c r="F3018" s="0" t="n">
        <v>32</v>
      </c>
      <c r="G3018" s="0" t="n">
        <v>9</v>
      </c>
      <c r="H3018" s="0" t="n">
        <v>7</v>
      </c>
      <c r="I3018" s="0" t="n">
        <v>0</v>
      </c>
      <c r="J3018" s="0" t="n">
        <v>1</v>
      </c>
      <c r="K3018" s="0" t="n">
        <f aca="false">VLOOKUP(A3018,'Team Data'!$A$1:$E$659,2,FALSE())</f>
        <v>21</v>
      </c>
      <c r="L3018" s="0" t="n">
        <f aca="false">VLOOKUP(A3018,'Team Data'!$A$1:$E$659,3,FALSE())</f>
        <v>14</v>
      </c>
      <c r="M3018" s="0" t="n">
        <f aca="false">VLOOKUP(B3018,'Team Data'!$A$1:$E$659,2,FALSE())</f>
        <v>21</v>
      </c>
      <c r="N3018" s="0" t="n">
        <f aca="false">VLOOKUP(B3018,'Team Data'!$A$1:$E$659,3,FALSE())</f>
        <v>12</v>
      </c>
      <c r="O3018" s="0" t="n">
        <f aca="false">VLOOKUP(A3018,'Team Data'!$A$1:$E$659,4,FALSE())</f>
        <v>713</v>
      </c>
      <c r="P3018" s="0" t="n">
        <f aca="false">VLOOKUP(A3018,'Team Data'!$A$1:$E$659,5,FALSE())</f>
        <v>450</v>
      </c>
      <c r="Q3018" s="0" t="n">
        <f aca="false">VLOOKUP(B3018,'Team Data'!$A$1:$E$659,4,FALSE())</f>
        <v>611</v>
      </c>
      <c r="R3018" s="0" t="n">
        <f aca="false">VLOOKUP(B3018,'Team Data'!$A$1:$E$659,5,FALSE())</f>
        <v>453</v>
      </c>
      <c r="S3018" s="0" t="n">
        <f aca="false">IF(I3018=1,(MIN(30,(C3018-D3018)))*(M3018/(M3018+N3018))*(Q3018/(Q3018+R3018)),(MAX(-30,(C3018-D3018)))*(N3018/(M3018+N3018))*(R3018/(R3018+Q3018)))</f>
        <v>-1.70300751879699</v>
      </c>
      <c r="T3018" s="0" t="n">
        <f aca="false">IF(J3018=1,(MIN(30,(D3018-C3018)))*(K3018/(K3018+L3018))*(O3018/(O3018+P3018)),(MAX(-30,(D3018-C3018)))*(L3018/(K3018+L3018))*(P3018/(P3018+O3018)))</f>
        <v>4.04625967325881</v>
      </c>
      <c r="U3018" s="7" t="n">
        <v>43110</v>
      </c>
    </row>
    <row r="3019" customFormat="false" ht="15" hidden="false" customHeight="false" outlineLevel="0" collapsed="false">
      <c r="A3019" s="0" t="s">
        <v>350</v>
      </c>
      <c r="B3019" s="0" t="s">
        <v>188</v>
      </c>
      <c r="C3019" s="0" t="n">
        <v>59</v>
      </c>
      <c r="D3019" s="0" t="n">
        <v>63</v>
      </c>
      <c r="E3019" s="0" t="n">
        <v>32</v>
      </c>
      <c r="F3019" s="0" t="n">
        <v>34</v>
      </c>
      <c r="G3019" s="0" t="n">
        <v>10</v>
      </c>
      <c r="H3019" s="0" t="n">
        <v>13</v>
      </c>
      <c r="I3019" s="0" t="n">
        <v>0</v>
      </c>
      <c r="J3019" s="0" t="n">
        <v>1</v>
      </c>
      <c r="K3019" s="0" t="n">
        <f aca="false">VLOOKUP(A3019,'Team Data'!$A$1:$E$659,2,FALSE())</f>
        <v>15</v>
      </c>
      <c r="L3019" s="0" t="n">
        <f aca="false">VLOOKUP(A3019,'Team Data'!$A$1:$E$659,3,FALSE())</f>
        <v>17</v>
      </c>
      <c r="M3019" s="0" t="n">
        <f aca="false">VLOOKUP(B3019,'Team Data'!$A$1:$E$659,2,FALSE())</f>
        <v>22</v>
      </c>
      <c r="N3019" s="0" t="n">
        <f aca="false">VLOOKUP(B3019,'Team Data'!$A$1:$E$659,3,FALSE())</f>
        <v>11</v>
      </c>
      <c r="O3019" s="0" t="n">
        <f aca="false">VLOOKUP(A3019,'Team Data'!$A$1:$E$659,4,FALSE())</f>
        <v>641</v>
      </c>
      <c r="P3019" s="0" t="n">
        <f aca="false">VLOOKUP(A3019,'Team Data'!$A$1:$E$659,5,FALSE())</f>
        <v>425</v>
      </c>
      <c r="Q3019" s="0" t="n">
        <f aca="false">VLOOKUP(B3019,'Team Data'!$A$1:$E$659,4,FALSE())</f>
        <v>611</v>
      </c>
      <c r="R3019" s="0" t="n">
        <f aca="false">VLOOKUP(B3019,'Team Data'!$A$1:$E$659,5,FALSE())</f>
        <v>505</v>
      </c>
      <c r="S3019" s="0" t="n">
        <f aca="false">IF(I3019=1,(MIN(30,(C3019-D3019)))*(M3019/(M3019+N3019))*(Q3019/(Q3019+R3019)),(MAX(-30,(C3019-D3019)))*(N3019/(M3019+N3019))*(R3019/(R3019+Q3019)))</f>
        <v>-0.603345280764636</v>
      </c>
      <c r="T3019" s="0" t="n">
        <f aca="false">IF(J3019=1,(MIN(30,(D3019-C3019)))*(K3019/(K3019+L3019))*(O3019/(O3019+P3019)),(MAX(-30,(D3019-C3019)))*(L3019/(K3019+L3019))*(P3019/(P3019+O3019)))</f>
        <v>1.12746247654784</v>
      </c>
      <c r="U3019" s="7" t="n">
        <v>43110</v>
      </c>
    </row>
    <row r="3020" customFormat="false" ht="15" hidden="false" customHeight="false" outlineLevel="0" collapsed="false">
      <c r="A3020" s="0" t="s">
        <v>288</v>
      </c>
      <c r="B3020" s="0" t="s">
        <v>332</v>
      </c>
      <c r="C3020" s="0" t="n">
        <v>92</v>
      </c>
      <c r="D3020" s="0" t="n">
        <v>84</v>
      </c>
      <c r="E3020" s="0" t="n">
        <v>30</v>
      </c>
      <c r="F3020" s="0" t="n">
        <v>26</v>
      </c>
      <c r="G3020" s="0" t="n">
        <v>8</v>
      </c>
      <c r="H3020" s="0" t="n">
        <v>8</v>
      </c>
      <c r="I3020" s="0" t="n">
        <v>1</v>
      </c>
      <c r="J3020" s="0" t="n">
        <v>0</v>
      </c>
      <c r="K3020" s="0" t="n">
        <f aca="false">VLOOKUP(A3020,'Team Data'!$A$1:$E$659,2,FALSE())</f>
        <v>26</v>
      </c>
      <c r="L3020" s="0" t="n">
        <f aca="false">VLOOKUP(A3020,'Team Data'!$A$1:$E$659,3,FALSE())</f>
        <v>9</v>
      </c>
      <c r="M3020" s="0" t="n">
        <f aca="false">VLOOKUP(B3020,'Team Data'!$A$1:$E$659,2,FALSE())</f>
        <v>12</v>
      </c>
      <c r="N3020" s="0" t="n">
        <f aca="false">VLOOKUP(B3020,'Team Data'!$A$1:$E$659,3,FALSE())</f>
        <v>20</v>
      </c>
      <c r="O3020" s="0" t="n">
        <f aca="false">VLOOKUP(A3020,'Team Data'!$A$1:$E$659,4,FALSE())</f>
        <v>702</v>
      </c>
      <c r="P3020" s="0" t="n">
        <f aca="false">VLOOKUP(A3020,'Team Data'!$A$1:$E$659,5,FALSE())</f>
        <v>475</v>
      </c>
      <c r="Q3020" s="0" t="n">
        <f aca="false">VLOOKUP(B3020,'Team Data'!$A$1:$E$659,4,FALSE())</f>
        <v>669</v>
      </c>
      <c r="R3020" s="0" t="n">
        <f aca="false">VLOOKUP(B3020,'Team Data'!$A$1:$E$659,5,FALSE())</f>
        <v>411</v>
      </c>
      <c r="S3020" s="0" t="n">
        <f aca="false">IF(I3020=1,(MIN(30,(C3020-D3020)))*(M3020/(M3020+N3020))*(Q3020/(Q3020+R3020)),(MAX(-30,(C3020-D3020)))*(N3020/(M3020+N3020))*(R3020/(R3020+Q3020)))</f>
        <v>1.85833333333333</v>
      </c>
      <c r="T3020" s="0" t="n">
        <f aca="false">IF(J3020=1,(MIN(30,(D3020-C3020)))*(K3020/(K3020+L3020))*(O3020/(O3020+P3020)),(MAX(-30,(D3020-C3020)))*(L3020/(K3020+L3020))*(P3020/(P3020+O3020)))</f>
        <v>-0.830197839543634</v>
      </c>
      <c r="U3020" s="7" t="n">
        <v>43110</v>
      </c>
    </row>
    <row r="3021" customFormat="false" ht="15" hidden="false" customHeight="false" outlineLevel="0" collapsed="false">
      <c r="A3021" s="0" t="s">
        <v>128</v>
      </c>
      <c r="B3021" s="0" t="s">
        <v>133</v>
      </c>
      <c r="C3021" s="0" t="n">
        <v>78</v>
      </c>
      <c r="D3021" s="0" t="n">
        <v>83</v>
      </c>
      <c r="E3021" s="0" t="n">
        <v>44</v>
      </c>
      <c r="F3021" s="0" t="n">
        <v>34</v>
      </c>
      <c r="G3021" s="0" t="n">
        <v>17</v>
      </c>
      <c r="H3021" s="0" t="n">
        <v>10</v>
      </c>
      <c r="I3021" s="0" t="n">
        <v>0</v>
      </c>
      <c r="J3021" s="0" t="n">
        <v>1</v>
      </c>
      <c r="K3021" s="0" t="n">
        <f aca="false">VLOOKUP(A3021,'Team Data'!$A$1:$E$659,2,FALSE())</f>
        <v>12</v>
      </c>
      <c r="L3021" s="0" t="n">
        <f aca="false">VLOOKUP(A3021,'Team Data'!$A$1:$E$659,3,FALSE())</f>
        <v>18</v>
      </c>
      <c r="M3021" s="0" t="n">
        <f aca="false">VLOOKUP(B3021,'Team Data'!$A$1:$E$659,2,FALSE())</f>
        <v>30</v>
      </c>
      <c r="N3021" s="0" t="n">
        <f aca="false">VLOOKUP(B3021,'Team Data'!$A$1:$E$659,3,FALSE())</f>
        <v>8</v>
      </c>
      <c r="O3021" s="0" t="n">
        <f aca="false">VLOOKUP(A3021,'Team Data'!$A$1:$E$659,4,FALSE())</f>
        <v>594</v>
      </c>
      <c r="P3021" s="0" t="n">
        <f aca="false">VLOOKUP(A3021,'Team Data'!$A$1:$E$659,5,FALSE())</f>
        <v>420</v>
      </c>
      <c r="Q3021" s="0" t="n">
        <f aca="false">VLOOKUP(B3021,'Team Data'!$A$1:$E$659,4,FALSE())</f>
        <v>816</v>
      </c>
      <c r="R3021" s="0" t="n">
        <f aca="false">VLOOKUP(B3021,'Team Data'!$A$1:$E$659,5,FALSE())</f>
        <v>475</v>
      </c>
      <c r="S3021" s="0" t="n">
        <f aca="false">IF(I3021=1,(MIN(30,(C3021-D3021)))*(M3021/(M3021+N3021))*(Q3021/(Q3021+R3021)),(MAX(-30,(C3021-D3021)))*(N3021/(M3021+N3021))*(R3021/(R3021+Q3021)))</f>
        <v>-0.387296669248645</v>
      </c>
      <c r="T3021" s="0" t="n">
        <f aca="false">IF(J3021=1,(MIN(30,(D3021-C3021)))*(K3021/(K3021+L3021))*(O3021/(O3021+P3021)),(MAX(-30,(D3021-C3021)))*(L3021/(K3021+L3021))*(P3021/(P3021+O3021)))</f>
        <v>1.17159763313609</v>
      </c>
      <c r="U3021" s="7" t="n">
        <v>43110</v>
      </c>
    </row>
    <row r="3022" customFormat="false" ht="15" hidden="false" customHeight="false" outlineLevel="0" collapsed="false">
      <c r="A3022" s="0" t="s">
        <v>235</v>
      </c>
      <c r="B3022" s="0" t="s">
        <v>169</v>
      </c>
      <c r="C3022" s="0" t="n">
        <v>70</v>
      </c>
      <c r="D3022" s="0" t="n">
        <v>69</v>
      </c>
      <c r="E3022" s="0" t="n">
        <v>29</v>
      </c>
      <c r="F3022" s="0" t="n">
        <v>36</v>
      </c>
      <c r="G3022" s="0" t="n">
        <v>8</v>
      </c>
      <c r="H3022" s="0" t="n">
        <v>9</v>
      </c>
      <c r="I3022" s="0" t="n">
        <v>1</v>
      </c>
      <c r="J3022" s="0" t="n">
        <v>0</v>
      </c>
      <c r="K3022" s="0" t="n">
        <f aca="false">VLOOKUP(A3022,'Team Data'!$A$1:$E$659,2,FALSE())</f>
        <v>30</v>
      </c>
      <c r="L3022" s="0" t="n">
        <f aca="false">VLOOKUP(A3022,'Team Data'!$A$1:$E$659,3,FALSE())</f>
        <v>7</v>
      </c>
      <c r="M3022" s="0" t="n">
        <f aca="false">VLOOKUP(B3022,'Team Data'!$A$1:$E$659,2,FALSE())</f>
        <v>32</v>
      </c>
      <c r="N3022" s="0" t="n">
        <f aca="false">VLOOKUP(B3022,'Team Data'!$A$1:$E$659,3,FALSE())</f>
        <v>7</v>
      </c>
      <c r="O3022" s="0" t="n">
        <f aca="false">VLOOKUP(A3022,'Team Data'!$A$1:$E$659,4,FALSE())</f>
        <v>726</v>
      </c>
      <c r="P3022" s="0" t="n">
        <f aca="false">VLOOKUP(A3022,'Team Data'!$A$1:$E$659,5,FALSE())</f>
        <v>521</v>
      </c>
      <c r="Q3022" s="0" t="n">
        <f aca="false">VLOOKUP(B3022,'Team Data'!$A$1:$E$659,4,FALSE())</f>
        <v>785</v>
      </c>
      <c r="R3022" s="0" t="n">
        <f aca="false">VLOOKUP(B3022,'Team Data'!$A$1:$E$659,5,FALSE())</f>
        <v>531</v>
      </c>
      <c r="S3022" s="0" t="n">
        <f aca="false">IF(I3022=1,(MIN(30,(C3022-D3022)))*(M3022/(M3022+N3022))*(Q3022/(Q3022+R3022)),(MAX(-30,(C3022-D3022)))*(N3022/(M3022+N3022))*(R3022/(R3022+Q3022)))</f>
        <v>0.489439638375809</v>
      </c>
      <c r="T3022" s="0" t="n">
        <f aca="false">IF(J3022=1,(MIN(30,(D3022-C3022)))*(K3022/(K3022+L3022))*(O3022/(O3022+P3022)),(MAX(-30,(D3022-C3022)))*(L3022/(K3022+L3022))*(P3022/(P3022+O3022)))</f>
        <v>-0.0790437590758361</v>
      </c>
      <c r="U3022" s="7" t="n">
        <v>43110</v>
      </c>
    </row>
    <row r="3023" customFormat="false" ht="15" hidden="false" customHeight="false" outlineLevel="0" collapsed="false">
      <c r="A3023" s="0" t="s">
        <v>263</v>
      </c>
      <c r="B3023" s="0" t="s">
        <v>159</v>
      </c>
      <c r="C3023" s="0" t="n">
        <v>64</v>
      </c>
      <c r="D3023" s="0" t="n">
        <v>84</v>
      </c>
      <c r="E3023" s="0" t="n">
        <v>33</v>
      </c>
      <c r="F3023" s="0" t="n">
        <v>38</v>
      </c>
      <c r="G3023" s="0" t="n">
        <v>12</v>
      </c>
      <c r="H3023" s="0" t="n">
        <v>6</v>
      </c>
      <c r="I3023" s="0" t="n">
        <v>0</v>
      </c>
      <c r="J3023" s="0" t="n">
        <v>1</v>
      </c>
      <c r="K3023" s="0" t="n">
        <f aca="false">VLOOKUP(A3023,'Team Data'!$A$1:$E$659,2,FALSE())</f>
        <v>22</v>
      </c>
      <c r="L3023" s="0" t="n">
        <f aca="false">VLOOKUP(A3023,'Team Data'!$A$1:$E$659,3,FALSE())</f>
        <v>12</v>
      </c>
      <c r="M3023" s="0" t="n">
        <f aca="false">VLOOKUP(B3023,'Team Data'!$A$1:$E$659,2,FALSE())</f>
        <v>20</v>
      </c>
      <c r="N3023" s="0" t="n">
        <f aca="false">VLOOKUP(B3023,'Team Data'!$A$1:$E$659,3,FALSE())</f>
        <v>13</v>
      </c>
      <c r="O3023" s="0" t="n">
        <f aca="false">VLOOKUP(A3023,'Team Data'!$A$1:$E$659,4,FALSE())</f>
        <v>670</v>
      </c>
      <c r="P3023" s="0" t="n">
        <f aca="false">VLOOKUP(A3023,'Team Data'!$A$1:$E$659,5,FALSE())</f>
        <v>461</v>
      </c>
      <c r="Q3023" s="0" t="n">
        <f aca="false">VLOOKUP(B3023,'Team Data'!$A$1:$E$659,4,FALSE())</f>
        <v>651</v>
      </c>
      <c r="R3023" s="0" t="n">
        <f aca="false">VLOOKUP(B3023,'Team Data'!$A$1:$E$659,5,FALSE())</f>
        <v>454</v>
      </c>
      <c r="S3023" s="0" t="n">
        <f aca="false">IF(I3023=1,(MIN(30,(C3023-D3023)))*(M3023/(M3023+N3023))*(Q3023/(Q3023+R3023)),(MAX(-30,(C3023-D3023)))*(N3023/(M3023+N3023))*(R3023/(R3023+Q3023)))</f>
        <v>-3.23707664884135</v>
      </c>
      <c r="T3023" s="0" t="n">
        <f aca="false">IF(J3023=1,(MIN(30,(D3023-C3023)))*(K3023/(K3023+L3023))*(O3023/(O3023+P3023)),(MAX(-30,(D3023-C3023)))*(L3023/(K3023+L3023))*(P3023/(P3023+O3023)))</f>
        <v>7.66630259530868</v>
      </c>
      <c r="U3023" s="7" t="n">
        <v>43110</v>
      </c>
    </row>
    <row r="3024" customFormat="false" ht="15" hidden="false" customHeight="false" outlineLevel="0" collapsed="false">
      <c r="A3024" s="0" t="s">
        <v>219</v>
      </c>
      <c r="B3024" s="0" t="s">
        <v>21</v>
      </c>
      <c r="C3024" s="0" t="n">
        <v>70</v>
      </c>
      <c r="D3024" s="0" t="n">
        <v>85</v>
      </c>
      <c r="E3024" s="0" t="n">
        <v>41</v>
      </c>
      <c r="F3024" s="0" t="n">
        <v>44</v>
      </c>
      <c r="G3024" s="0" t="n">
        <v>12</v>
      </c>
      <c r="H3024" s="0" t="n">
        <v>15</v>
      </c>
      <c r="I3024" s="0" t="n">
        <v>0</v>
      </c>
      <c r="J3024" s="0" t="n">
        <v>1</v>
      </c>
      <c r="K3024" s="0" t="n">
        <f aca="false">VLOOKUP(A3024,'Team Data'!$A$1:$E$659,2,FALSE())</f>
        <v>12</v>
      </c>
      <c r="L3024" s="0" t="n">
        <f aca="false">VLOOKUP(A3024,'Team Data'!$A$1:$E$659,3,FALSE())</f>
        <v>20</v>
      </c>
      <c r="M3024" s="0" t="n">
        <f aca="false">VLOOKUP(B3024,'Team Data'!$A$1:$E$659,2,FALSE())</f>
        <v>26</v>
      </c>
      <c r="N3024" s="0" t="n">
        <f aca="false">VLOOKUP(B3024,'Team Data'!$A$1:$E$659,3,FALSE())</f>
        <v>7</v>
      </c>
      <c r="O3024" s="0" t="n">
        <f aca="false">VLOOKUP(A3024,'Team Data'!$A$1:$E$659,4,FALSE())</f>
        <v>657</v>
      </c>
      <c r="P3024" s="0" t="n">
        <f aca="false">VLOOKUP(A3024,'Team Data'!$A$1:$E$659,5,FALSE())</f>
        <v>413</v>
      </c>
      <c r="Q3024" s="0" t="n">
        <f aca="false">VLOOKUP(B3024,'Team Data'!$A$1:$E$659,4,FALSE())</f>
        <v>619</v>
      </c>
      <c r="R3024" s="0" t="n">
        <f aca="false">VLOOKUP(B3024,'Team Data'!$A$1:$E$659,5,FALSE())</f>
        <v>468</v>
      </c>
      <c r="S3024" s="0" t="n">
        <f aca="false">IF(I3024=1,(MIN(30,(C3024-D3024)))*(M3024/(M3024+N3024))*(Q3024/(Q3024+R3024)),(MAX(-30,(C3024-D3024)))*(N3024/(M3024+N3024))*(R3024/(R3024+Q3024)))</f>
        <v>-1.36990884001004</v>
      </c>
      <c r="T3024" s="0" t="n">
        <f aca="false">IF(J3024=1,(MIN(30,(D3024-C3024)))*(K3024/(K3024+L3024))*(O3024/(O3024+P3024)),(MAX(-30,(D3024-C3024)))*(L3024/(K3024+L3024))*(P3024/(P3024+O3024)))</f>
        <v>3.45385514018692</v>
      </c>
      <c r="U3024" s="7" t="n">
        <v>43110</v>
      </c>
    </row>
    <row r="3025" customFormat="false" ht="15" hidden="false" customHeight="false" outlineLevel="0" collapsed="false">
      <c r="A3025" s="0" t="s">
        <v>29</v>
      </c>
      <c r="B3025" s="0" t="s">
        <v>94</v>
      </c>
      <c r="C3025" s="0" t="n">
        <v>70</v>
      </c>
      <c r="D3025" s="0" t="n">
        <v>64</v>
      </c>
      <c r="E3025" s="0" t="n">
        <v>39</v>
      </c>
      <c r="F3025" s="0" t="n">
        <v>32</v>
      </c>
      <c r="G3025" s="0" t="n">
        <v>11</v>
      </c>
      <c r="H3025" s="0" t="n">
        <v>9</v>
      </c>
      <c r="I3025" s="0" t="n">
        <v>1</v>
      </c>
      <c r="J3025" s="0" t="n">
        <v>0</v>
      </c>
      <c r="K3025" s="0" t="n">
        <f aca="false">VLOOKUP(A3025,'Team Data'!$A$1:$E$659,2,FALSE())</f>
        <v>21</v>
      </c>
      <c r="L3025" s="0" t="n">
        <f aca="false">VLOOKUP(A3025,'Team Data'!$A$1:$E$659,3,FALSE())</f>
        <v>8</v>
      </c>
      <c r="M3025" s="0" t="n">
        <f aca="false">VLOOKUP(B3025,'Team Data'!$A$1:$E$659,2,FALSE())</f>
        <v>21</v>
      </c>
      <c r="N3025" s="0" t="n">
        <f aca="false">VLOOKUP(B3025,'Team Data'!$A$1:$E$659,3,FALSE())</f>
        <v>11</v>
      </c>
      <c r="O3025" s="0" t="n">
        <f aca="false">VLOOKUP(A3025,'Team Data'!$A$1:$E$659,4,FALSE())</f>
        <v>498</v>
      </c>
      <c r="P3025" s="0" t="n">
        <f aca="false">VLOOKUP(A3025,'Team Data'!$A$1:$E$659,5,FALSE())</f>
        <v>434</v>
      </c>
      <c r="Q3025" s="0" t="n">
        <f aca="false">VLOOKUP(B3025,'Team Data'!$A$1:$E$659,4,FALSE())</f>
        <v>515</v>
      </c>
      <c r="R3025" s="0" t="n">
        <f aca="false">VLOOKUP(B3025,'Team Data'!$A$1:$E$659,5,FALSE())</f>
        <v>471</v>
      </c>
      <c r="S3025" s="0" t="n">
        <f aca="false">IF(I3025=1,(MIN(30,(C3025-D3025)))*(M3025/(M3025+N3025))*(Q3025/(Q3025+R3025)),(MAX(-30,(C3025-D3025)))*(N3025/(M3025+N3025))*(R3025/(R3025+Q3025)))</f>
        <v>2.05660496957404</v>
      </c>
      <c r="T3025" s="0" t="n">
        <f aca="false">IF(J3025=1,(MIN(30,(D3025-C3025)))*(K3025/(K3025+L3025))*(O3025/(O3025+P3025)),(MAX(-30,(D3025-C3025)))*(L3025/(K3025+L3025))*(P3025/(P3025+O3025)))</f>
        <v>-0.7707562527749</v>
      </c>
      <c r="U3025" s="7" t="n">
        <v>43110</v>
      </c>
    </row>
    <row r="3026" customFormat="false" ht="15" hidden="false" customHeight="false" outlineLevel="0" collapsed="false">
      <c r="A3026" s="0" t="s">
        <v>259</v>
      </c>
      <c r="B3026" s="0" t="s">
        <v>257</v>
      </c>
      <c r="C3026" s="0" t="n">
        <v>49</v>
      </c>
      <c r="D3026" s="0" t="n">
        <v>85</v>
      </c>
      <c r="E3026" s="0" t="n">
        <v>35</v>
      </c>
      <c r="F3026" s="0" t="n">
        <v>35</v>
      </c>
      <c r="G3026" s="0" t="n">
        <v>18</v>
      </c>
      <c r="H3026" s="0" t="n">
        <v>9</v>
      </c>
      <c r="I3026" s="0" t="n">
        <v>0</v>
      </c>
      <c r="J3026" s="0" t="n">
        <v>1</v>
      </c>
      <c r="K3026" s="0" t="n">
        <f aca="false">VLOOKUP(A3026,'Team Data'!$A$1:$E$659,2,FALSE())</f>
        <v>4</v>
      </c>
      <c r="L3026" s="0" t="n">
        <f aca="false">VLOOKUP(A3026,'Team Data'!$A$1:$E$659,3,FALSE())</f>
        <v>26</v>
      </c>
      <c r="M3026" s="0" t="n">
        <f aca="false">VLOOKUP(B3026,'Team Data'!$A$1:$E$659,2,FALSE())</f>
        <v>22</v>
      </c>
      <c r="N3026" s="0" t="n">
        <f aca="false">VLOOKUP(B3026,'Team Data'!$A$1:$E$659,3,FALSE())</f>
        <v>11</v>
      </c>
      <c r="O3026" s="0" t="n">
        <f aca="false">VLOOKUP(A3026,'Team Data'!$A$1:$E$659,4,FALSE())</f>
        <v>537</v>
      </c>
      <c r="P3026" s="0" t="n">
        <f aca="false">VLOOKUP(A3026,'Team Data'!$A$1:$E$659,5,FALSE())</f>
        <v>418</v>
      </c>
      <c r="Q3026" s="0" t="n">
        <f aca="false">VLOOKUP(B3026,'Team Data'!$A$1:$E$659,4,FALSE())</f>
        <v>568</v>
      </c>
      <c r="R3026" s="0" t="n">
        <f aca="false">VLOOKUP(B3026,'Team Data'!$A$1:$E$659,5,FALSE())</f>
        <v>479</v>
      </c>
      <c r="S3026" s="0" t="n">
        <f aca="false">IF(I3026=1,(MIN(30,(C3026-D3026)))*(M3026/(M3026+N3026))*(Q3026/(Q3026+R3026)),(MAX(-30,(C3026-D3026)))*(N3026/(M3026+N3026))*(R3026/(R3026+Q3026)))</f>
        <v>-4.57497612225406</v>
      </c>
      <c r="T3026" s="0" t="n">
        <f aca="false">IF(J3026=1,(MIN(30,(D3026-C3026)))*(K3026/(K3026+L3026))*(O3026/(O3026+P3026)),(MAX(-30,(D3026-C3026)))*(L3026/(K3026+L3026))*(P3026/(P3026+O3026)))</f>
        <v>2.24921465968586</v>
      </c>
      <c r="U3026" s="7" t="n">
        <v>43110</v>
      </c>
    </row>
    <row r="3027" customFormat="false" ht="15" hidden="false" customHeight="false" outlineLevel="0" collapsed="false">
      <c r="A3027" s="0" t="s">
        <v>172</v>
      </c>
      <c r="B3027" s="0" t="s">
        <v>118</v>
      </c>
      <c r="C3027" s="0" t="n">
        <v>71</v>
      </c>
      <c r="D3027" s="0" t="n">
        <v>72</v>
      </c>
      <c r="E3027" s="0" t="n">
        <v>34</v>
      </c>
      <c r="F3027" s="0" t="n">
        <v>28</v>
      </c>
      <c r="G3027" s="0" t="n">
        <v>14</v>
      </c>
      <c r="H3027" s="0" t="n">
        <v>10</v>
      </c>
      <c r="I3027" s="0" t="n">
        <v>0</v>
      </c>
      <c r="J3027" s="0" t="n">
        <v>1</v>
      </c>
      <c r="K3027" s="0" t="n">
        <f aca="false">VLOOKUP(A3027,'Team Data'!$A$1:$E$659,2,FALSE())</f>
        <v>16</v>
      </c>
      <c r="L3027" s="0" t="n">
        <f aca="false">VLOOKUP(A3027,'Team Data'!$A$1:$E$659,3,FALSE())</f>
        <v>17</v>
      </c>
      <c r="M3027" s="0" t="n">
        <f aca="false">VLOOKUP(B3027,'Team Data'!$A$1:$E$659,2,FALSE())</f>
        <v>11</v>
      </c>
      <c r="N3027" s="0" t="n">
        <f aca="false">VLOOKUP(B3027,'Team Data'!$A$1:$E$659,3,FALSE())</f>
        <v>19</v>
      </c>
      <c r="O3027" s="0" t="n">
        <f aca="false">VLOOKUP(A3027,'Team Data'!$A$1:$E$659,4,FALSE())</f>
        <v>503</v>
      </c>
      <c r="P3027" s="0" t="n">
        <f aca="false">VLOOKUP(A3027,'Team Data'!$A$1:$E$659,5,FALSE())</f>
        <v>522</v>
      </c>
      <c r="Q3027" s="0" t="n">
        <f aca="false">VLOOKUP(B3027,'Team Data'!$A$1:$E$659,4,FALSE())</f>
        <v>459</v>
      </c>
      <c r="R3027" s="0" t="n">
        <f aca="false">VLOOKUP(B3027,'Team Data'!$A$1:$E$659,5,FALSE())</f>
        <v>467</v>
      </c>
      <c r="S3027" s="0" t="n">
        <f aca="false">IF(I3027=1,(MIN(30,(C3027-D3027)))*(M3027/(M3027+N3027))*(Q3027/(Q3027+R3027)),(MAX(-30,(C3027-D3027)))*(N3027/(M3027+N3027))*(R3027/(R3027+Q3027)))</f>
        <v>-0.319402447804176</v>
      </c>
      <c r="T3027" s="0" t="n">
        <f aca="false">IF(J3027=1,(MIN(30,(D3027-C3027)))*(K3027/(K3027+L3027))*(O3027/(O3027+P3027)),(MAX(-30,(D3027-C3027)))*(L3027/(K3027+L3027))*(P3027/(P3027+O3027)))</f>
        <v>0.237930524759793</v>
      </c>
      <c r="U3027" s="7" t="n">
        <v>43111</v>
      </c>
    </row>
    <row r="3028" customFormat="false" ht="15" hidden="false" customHeight="false" outlineLevel="0" collapsed="false">
      <c r="A3028" s="0" t="s">
        <v>333</v>
      </c>
      <c r="B3028" s="0" t="s">
        <v>65</v>
      </c>
      <c r="C3028" s="0" t="n">
        <v>91</v>
      </c>
      <c r="D3028" s="0" t="n">
        <v>78</v>
      </c>
      <c r="E3028" s="0" t="n">
        <v>26</v>
      </c>
      <c r="F3028" s="0" t="n">
        <v>24</v>
      </c>
      <c r="G3028" s="0" t="n">
        <v>5</v>
      </c>
      <c r="H3028" s="0" t="n">
        <v>16</v>
      </c>
      <c r="I3028" s="0" t="n">
        <v>1</v>
      </c>
      <c r="J3028" s="0" t="n">
        <v>0</v>
      </c>
      <c r="K3028" s="0" t="n">
        <f aca="false">VLOOKUP(A3028,'Team Data'!$A$1:$E$659,2,FALSE())</f>
        <v>27</v>
      </c>
      <c r="L3028" s="0" t="n">
        <f aca="false">VLOOKUP(A3028,'Team Data'!$A$1:$E$659,3,FALSE())</f>
        <v>8</v>
      </c>
      <c r="M3028" s="0" t="n">
        <f aca="false">VLOOKUP(B3028,'Team Data'!$A$1:$E$659,2,FALSE())</f>
        <v>7</v>
      </c>
      <c r="N3028" s="0" t="n">
        <f aca="false">VLOOKUP(B3028,'Team Data'!$A$1:$E$659,3,FALSE())</f>
        <v>20</v>
      </c>
      <c r="O3028" s="0" t="n">
        <f aca="false">VLOOKUP(A3028,'Team Data'!$A$1:$E$659,4,FALSE())</f>
        <v>551</v>
      </c>
      <c r="P3028" s="0" t="n">
        <f aca="false">VLOOKUP(A3028,'Team Data'!$A$1:$E$659,5,FALSE())</f>
        <v>544</v>
      </c>
      <c r="Q3028" s="0" t="n">
        <f aca="false">VLOOKUP(B3028,'Team Data'!$A$1:$E$659,4,FALSE())</f>
        <v>381</v>
      </c>
      <c r="R3028" s="0" t="n">
        <f aca="false">VLOOKUP(B3028,'Team Data'!$A$1:$E$659,5,FALSE())</f>
        <v>427</v>
      </c>
      <c r="S3028" s="0" t="n">
        <f aca="false">IF(I3028=1,(MIN(30,(C3028-D3028)))*(M3028/(M3028+N3028))*(Q3028/(Q3028+R3028)),(MAX(-30,(C3028-D3028)))*(N3028/(M3028+N3028))*(R3028/(R3028+Q3028)))</f>
        <v>1.58924642464246</v>
      </c>
      <c r="T3028" s="0" t="n">
        <f aca="false">IF(J3028=1,(MIN(30,(D3028-C3028)))*(K3028/(K3028+L3028))*(O3028/(O3028+P3028)),(MAX(-30,(D3028-C3028)))*(L3028/(K3028+L3028))*(P3028/(P3028+O3028)))</f>
        <v>-1.47621656881931</v>
      </c>
      <c r="U3028" s="7" t="n">
        <v>43111</v>
      </c>
    </row>
    <row r="3029" customFormat="false" ht="15" hidden="false" customHeight="false" outlineLevel="0" collapsed="false">
      <c r="A3029" s="0" t="s">
        <v>28</v>
      </c>
      <c r="B3029" s="0" t="s">
        <v>190</v>
      </c>
      <c r="C3029" s="0" t="n">
        <v>67</v>
      </c>
      <c r="D3029" s="0" t="n">
        <v>71</v>
      </c>
      <c r="E3029" s="0" t="n">
        <v>26</v>
      </c>
      <c r="F3029" s="0" t="n">
        <v>46</v>
      </c>
      <c r="G3029" s="0" t="n">
        <v>6</v>
      </c>
      <c r="H3029" s="0" t="n">
        <v>12</v>
      </c>
      <c r="I3029" s="0" t="n">
        <v>0</v>
      </c>
      <c r="J3029" s="0" t="n">
        <v>1</v>
      </c>
      <c r="K3029" s="0" t="n">
        <f aca="false">VLOOKUP(A3029,'Team Data'!$A$1:$E$659,2,FALSE())</f>
        <v>11</v>
      </c>
      <c r="L3029" s="0" t="n">
        <f aca="false">VLOOKUP(A3029,'Team Data'!$A$1:$E$659,3,FALSE())</f>
        <v>20</v>
      </c>
      <c r="M3029" s="0" t="n">
        <f aca="false">VLOOKUP(B3029,'Team Data'!$A$1:$E$659,2,FALSE())</f>
        <v>10</v>
      </c>
      <c r="N3029" s="0" t="n">
        <f aca="false">VLOOKUP(B3029,'Team Data'!$A$1:$E$659,3,FALSE())</f>
        <v>21</v>
      </c>
      <c r="O3029" s="0" t="n">
        <f aca="false">VLOOKUP(A3029,'Team Data'!$A$1:$E$659,4,FALSE())</f>
        <v>444</v>
      </c>
      <c r="P3029" s="0" t="n">
        <f aca="false">VLOOKUP(A3029,'Team Data'!$A$1:$E$659,5,FALSE())</f>
        <v>493</v>
      </c>
      <c r="Q3029" s="0" t="n">
        <f aca="false">VLOOKUP(B3029,'Team Data'!$A$1:$E$659,4,FALSE())</f>
        <v>463</v>
      </c>
      <c r="R3029" s="0" t="n">
        <f aca="false">VLOOKUP(B3029,'Team Data'!$A$1:$E$659,5,FALSE())</f>
        <v>473</v>
      </c>
      <c r="S3029" s="0" t="n">
        <f aca="false">IF(I3029=1,(MIN(30,(C3029-D3029)))*(M3029/(M3029+N3029))*(Q3029/(Q3029+R3029)),(MAX(-30,(C3029-D3029)))*(N3029/(M3029+N3029))*(R3029/(R3029+Q3029)))</f>
        <v>-1.36931348221671</v>
      </c>
      <c r="T3029" s="0" t="n">
        <f aca="false">IF(J3029=1,(MIN(30,(D3029-C3029)))*(K3029/(K3029+L3029))*(O3029/(O3029+P3029)),(MAX(-30,(D3029-C3029)))*(L3029/(K3029+L3029))*(P3029/(P3029+O3029)))</f>
        <v>0.672565153027852</v>
      </c>
      <c r="U3029" s="7" t="n">
        <v>43111</v>
      </c>
    </row>
    <row r="3030" customFormat="false" ht="15" hidden="false" customHeight="false" outlineLevel="0" collapsed="false">
      <c r="A3030" s="0" t="s">
        <v>250</v>
      </c>
      <c r="B3030" s="0" t="s">
        <v>97</v>
      </c>
      <c r="C3030" s="0" t="n">
        <v>79</v>
      </c>
      <c r="D3030" s="0" t="n">
        <v>81</v>
      </c>
      <c r="E3030" s="0" t="n">
        <v>31</v>
      </c>
      <c r="F3030" s="0" t="n">
        <v>43</v>
      </c>
      <c r="G3030" s="0" t="n">
        <v>3</v>
      </c>
      <c r="H3030" s="0" t="n">
        <v>9</v>
      </c>
      <c r="I3030" s="0" t="n">
        <v>0</v>
      </c>
      <c r="J3030" s="0" t="n">
        <v>1</v>
      </c>
      <c r="K3030" s="0" t="n">
        <f aca="false">VLOOKUP(A3030,'Team Data'!$A$1:$E$659,2,FALSE())</f>
        <v>16</v>
      </c>
      <c r="L3030" s="0" t="n">
        <f aca="false">VLOOKUP(A3030,'Team Data'!$A$1:$E$659,3,FALSE())</f>
        <v>16</v>
      </c>
      <c r="M3030" s="0" t="n">
        <f aca="false">VLOOKUP(B3030,'Team Data'!$A$1:$E$659,2,FALSE())</f>
        <v>16</v>
      </c>
      <c r="N3030" s="0" t="n">
        <f aca="false">VLOOKUP(B3030,'Team Data'!$A$1:$E$659,3,FALSE())</f>
        <v>17</v>
      </c>
      <c r="O3030" s="0" t="n">
        <f aca="false">VLOOKUP(A3030,'Team Data'!$A$1:$E$659,4,FALSE())</f>
        <v>549</v>
      </c>
      <c r="P3030" s="0" t="n">
        <f aca="false">VLOOKUP(A3030,'Team Data'!$A$1:$E$659,5,FALSE())</f>
        <v>500</v>
      </c>
      <c r="Q3030" s="0" t="n">
        <f aca="false">VLOOKUP(B3030,'Team Data'!$A$1:$E$659,4,FALSE())</f>
        <v>539</v>
      </c>
      <c r="R3030" s="0" t="n">
        <f aca="false">VLOOKUP(B3030,'Team Data'!$A$1:$E$659,5,FALSE())</f>
        <v>535</v>
      </c>
      <c r="S3030" s="0" t="n">
        <f aca="false">IF(I3030=1,(MIN(30,(C3030-D3030)))*(M3030/(M3030+N3030))*(Q3030/(Q3030+R3030)),(MAX(-30,(C3030-D3030)))*(N3030/(M3030+N3030))*(R3030/(R3030+Q3030)))</f>
        <v>-0.513232887534564</v>
      </c>
      <c r="T3030" s="0" t="n">
        <f aca="false">IF(J3030=1,(MIN(30,(D3030-C3030)))*(K3030/(K3030+L3030))*(O3030/(O3030+P3030)),(MAX(-30,(D3030-C3030)))*(L3030/(K3030+L3030))*(P3030/(P3030+O3030)))</f>
        <v>0.523355576739752</v>
      </c>
      <c r="U3030" s="7" t="n">
        <v>43111</v>
      </c>
    </row>
    <row r="3031" customFormat="false" ht="15" hidden="false" customHeight="false" outlineLevel="0" collapsed="false">
      <c r="A3031" s="0" t="s">
        <v>98</v>
      </c>
      <c r="B3031" s="0" t="s">
        <v>66</v>
      </c>
      <c r="C3031" s="0" t="n">
        <v>45</v>
      </c>
      <c r="D3031" s="0" t="n">
        <v>72</v>
      </c>
      <c r="E3031" s="0" t="n">
        <v>27</v>
      </c>
      <c r="F3031" s="0" t="n">
        <v>37</v>
      </c>
      <c r="G3031" s="0" t="n">
        <v>12</v>
      </c>
      <c r="H3031" s="0" t="n">
        <v>6</v>
      </c>
      <c r="I3031" s="0" t="n">
        <v>0</v>
      </c>
      <c r="J3031" s="0" t="n">
        <v>1</v>
      </c>
      <c r="K3031" s="0" t="n">
        <f aca="false">VLOOKUP(A3031,'Team Data'!$A$1:$E$659,2,FALSE())</f>
        <v>15</v>
      </c>
      <c r="L3031" s="0" t="n">
        <f aca="false">VLOOKUP(A3031,'Team Data'!$A$1:$E$659,3,FALSE())</f>
        <v>18</v>
      </c>
      <c r="M3031" s="0" t="n">
        <f aca="false">VLOOKUP(B3031,'Team Data'!$A$1:$E$659,2,FALSE())</f>
        <v>21</v>
      </c>
      <c r="N3031" s="0" t="n">
        <f aca="false">VLOOKUP(B3031,'Team Data'!$A$1:$E$659,3,FALSE())</f>
        <v>12</v>
      </c>
      <c r="O3031" s="0" t="n">
        <f aca="false">VLOOKUP(A3031,'Team Data'!$A$1:$E$659,4,FALSE())</f>
        <v>568</v>
      </c>
      <c r="P3031" s="0" t="n">
        <f aca="false">VLOOKUP(A3031,'Team Data'!$A$1:$E$659,5,FALSE())</f>
        <v>506</v>
      </c>
      <c r="Q3031" s="0" t="n">
        <f aca="false">VLOOKUP(B3031,'Team Data'!$A$1:$E$659,4,FALSE())</f>
        <v>590</v>
      </c>
      <c r="R3031" s="0" t="n">
        <f aca="false">VLOOKUP(B3031,'Team Data'!$A$1:$E$659,5,FALSE())</f>
        <v>486</v>
      </c>
      <c r="S3031" s="0" t="n">
        <f aca="false">IF(I3031=1,(MIN(30,(C3031-D3031)))*(M3031/(M3031+N3031))*(Q3031/(Q3031+R3031)),(MAX(-30,(C3031-D3031)))*(N3031/(M3031+N3031))*(R3031/(R3031+Q3031)))</f>
        <v>-4.4346062859074</v>
      </c>
      <c r="T3031" s="0" t="n">
        <f aca="false">IF(J3031=1,(MIN(30,(D3031-C3031)))*(K3031/(K3031+L3031))*(O3031/(O3031+P3031)),(MAX(-30,(D3031-C3031)))*(L3031/(K3031+L3031))*(P3031/(P3031+O3031)))</f>
        <v>6.49060436769934</v>
      </c>
      <c r="U3031" s="7" t="n">
        <v>43111</v>
      </c>
    </row>
    <row r="3032" customFormat="false" ht="15" hidden="false" customHeight="false" outlineLevel="0" collapsed="false">
      <c r="A3032" s="0" t="s">
        <v>309</v>
      </c>
      <c r="B3032" s="0" t="s">
        <v>311</v>
      </c>
      <c r="C3032" s="0" t="n">
        <v>53</v>
      </c>
      <c r="D3032" s="0" t="n">
        <v>62</v>
      </c>
      <c r="E3032" s="0" t="n">
        <v>29</v>
      </c>
      <c r="F3032" s="0" t="n">
        <v>31</v>
      </c>
      <c r="G3032" s="0" t="n">
        <v>15</v>
      </c>
      <c r="H3032" s="0" t="n">
        <v>14</v>
      </c>
      <c r="I3032" s="0" t="n">
        <v>0</v>
      </c>
      <c r="J3032" s="0" t="n">
        <v>1</v>
      </c>
      <c r="K3032" s="0" t="n">
        <f aca="false">VLOOKUP(A3032,'Team Data'!$A$1:$E$659,2,FALSE())</f>
        <v>19</v>
      </c>
      <c r="L3032" s="0" t="n">
        <f aca="false">VLOOKUP(A3032,'Team Data'!$A$1:$E$659,3,FALSE())</f>
        <v>13</v>
      </c>
      <c r="M3032" s="0" t="n">
        <f aca="false">VLOOKUP(B3032,'Team Data'!$A$1:$E$659,2,FALSE())</f>
        <v>14</v>
      </c>
      <c r="N3032" s="0" t="n">
        <f aca="false">VLOOKUP(B3032,'Team Data'!$A$1:$E$659,3,FALSE())</f>
        <v>18</v>
      </c>
      <c r="O3032" s="0" t="n">
        <f aca="false">VLOOKUP(A3032,'Team Data'!$A$1:$E$659,4,FALSE())</f>
        <v>582</v>
      </c>
      <c r="P3032" s="0" t="n">
        <f aca="false">VLOOKUP(A3032,'Team Data'!$A$1:$E$659,5,FALSE())</f>
        <v>465</v>
      </c>
      <c r="Q3032" s="0" t="n">
        <f aca="false">VLOOKUP(B3032,'Team Data'!$A$1:$E$659,4,FALSE())</f>
        <v>616</v>
      </c>
      <c r="R3032" s="0" t="n">
        <f aca="false">VLOOKUP(B3032,'Team Data'!$A$1:$E$659,5,FALSE())</f>
        <v>430</v>
      </c>
      <c r="S3032" s="0" t="n">
        <f aca="false">IF(I3032=1,(MIN(30,(C3032-D3032)))*(M3032/(M3032+N3032))*(Q3032/(Q3032+R3032)),(MAX(-30,(C3032-D3032)))*(N3032/(M3032+N3032))*(R3032/(R3032+Q3032)))</f>
        <v>-2.08114244741874</v>
      </c>
      <c r="T3032" s="0" t="n">
        <f aca="false">IF(J3032=1,(MIN(30,(D3032-C3032)))*(K3032/(K3032+L3032))*(O3032/(O3032+P3032)),(MAX(-30,(D3032-C3032)))*(L3032/(K3032+L3032))*(P3032/(P3032+O3032)))</f>
        <v>2.97045128939828</v>
      </c>
      <c r="U3032" s="7" t="n">
        <v>43111</v>
      </c>
    </row>
    <row r="3033" customFormat="false" ht="15" hidden="false" customHeight="false" outlineLevel="0" collapsed="false">
      <c r="A3033" s="0" t="s">
        <v>336</v>
      </c>
      <c r="B3033" s="0" t="s">
        <v>338</v>
      </c>
      <c r="C3033" s="0" t="n">
        <v>83</v>
      </c>
      <c r="D3033" s="0" t="n">
        <v>75</v>
      </c>
      <c r="E3033" s="0" t="n">
        <v>30</v>
      </c>
      <c r="F3033" s="0" t="n">
        <v>40</v>
      </c>
      <c r="G3033" s="0" t="n">
        <v>11</v>
      </c>
      <c r="H3033" s="0" t="n">
        <v>13</v>
      </c>
      <c r="I3033" s="0" t="n">
        <v>1</v>
      </c>
      <c r="J3033" s="0" t="n">
        <v>0</v>
      </c>
      <c r="K3033" s="0" t="n">
        <f aca="false">VLOOKUP(A3033,'Team Data'!$A$1:$E$659,2,FALSE())</f>
        <v>20</v>
      </c>
      <c r="L3033" s="0" t="n">
        <f aca="false">VLOOKUP(A3033,'Team Data'!$A$1:$E$659,3,FALSE())</f>
        <v>11</v>
      </c>
      <c r="M3033" s="0" t="n">
        <f aca="false">VLOOKUP(B3033,'Team Data'!$A$1:$E$659,2,FALSE())</f>
        <v>11</v>
      </c>
      <c r="N3033" s="0" t="n">
        <f aca="false">VLOOKUP(B3033,'Team Data'!$A$1:$E$659,3,FALSE())</f>
        <v>20</v>
      </c>
      <c r="O3033" s="0" t="n">
        <f aca="false">VLOOKUP(A3033,'Team Data'!$A$1:$E$659,4,FALSE())</f>
        <v>573</v>
      </c>
      <c r="P3033" s="0" t="n">
        <f aca="false">VLOOKUP(A3033,'Team Data'!$A$1:$E$659,5,FALSE())</f>
        <v>467</v>
      </c>
      <c r="Q3033" s="0" t="n">
        <f aca="false">VLOOKUP(B3033,'Team Data'!$A$1:$E$659,4,FALSE())</f>
        <v>617</v>
      </c>
      <c r="R3033" s="0" t="n">
        <f aca="false">VLOOKUP(B3033,'Team Data'!$A$1:$E$659,5,FALSE())</f>
        <v>430</v>
      </c>
      <c r="S3033" s="0" t="n">
        <f aca="false">IF(I3033=1,(MIN(30,(C3033-D3033)))*(M3033/(M3033+N3033))*(Q3033/(Q3033+R3033)),(MAX(-30,(C3033-D3033)))*(N3033/(M3033+N3033))*(R3033/(R3033+Q3033)))</f>
        <v>1.67285947561389</v>
      </c>
      <c r="T3033" s="0" t="n">
        <f aca="false">IF(J3033=1,(MIN(30,(D3033-C3033)))*(K3033/(K3033+L3033))*(O3033/(O3033+P3033)),(MAX(-30,(D3033-C3033)))*(L3033/(K3033+L3033))*(P3033/(P3033+O3033)))</f>
        <v>-1.27468982630273</v>
      </c>
      <c r="U3033" s="7" t="n">
        <v>43111</v>
      </c>
    </row>
    <row r="3034" customFormat="false" ht="15" hidden="false" customHeight="false" outlineLevel="0" collapsed="false">
      <c r="A3034" s="0" t="s">
        <v>212</v>
      </c>
      <c r="B3034" s="0" t="s">
        <v>103</v>
      </c>
      <c r="C3034" s="0" t="n">
        <v>53</v>
      </c>
      <c r="D3034" s="0" t="n">
        <v>60</v>
      </c>
      <c r="E3034" s="0" t="n">
        <v>33</v>
      </c>
      <c r="F3034" s="0" t="n">
        <v>39</v>
      </c>
      <c r="G3034" s="0" t="n">
        <v>10</v>
      </c>
      <c r="H3034" s="0" t="n">
        <v>13</v>
      </c>
      <c r="I3034" s="0" t="n">
        <v>0</v>
      </c>
      <c r="J3034" s="0" t="n">
        <v>1</v>
      </c>
      <c r="K3034" s="0" t="n">
        <f aca="false">VLOOKUP(A3034,'Team Data'!$A$1:$E$659,2,FALSE())</f>
        <v>18</v>
      </c>
      <c r="L3034" s="0" t="n">
        <f aca="false">VLOOKUP(A3034,'Team Data'!$A$1:$E$659,3,FALSE())</f>
        <v>15</v>
      </c>
      <c r="M3034" s="0" t="n">
        <f aca="false">VLOOKUP(B3034,'Team Data'!$A$1:$E$659,2,FALSE())</f>
        <v>13</v>
      </c>
      <c r="N3034" s="0" t="n">
        <f aca="false">VLOOKUP(B3034,'Team Data'!$A$1:$E$659,3,FALSE())</f>
        <v>19</v>
      </c>
      <c r="O3034" s="0" t="n">
        <f aca="false">VLOOKUP(A3034,'Team Data'!$A$1:$E$659,4,FALSE())</f>
        <v>628</v>
      </c>
      <c r="P3034" s="0" t="n">
        <f aca="false">VLOOKUP(A3034,'Team Data'!$A$1:$E$659,5,FALSE())</f>
        <v>469</v>
      </c>
      <c r="Q3034" s="0" t="n">
        <f aca="false">VLOOKUP(B3034,'Team Data'!$A$1:$E$659,4,FALSE())</f>
        <v>625</v>
      </c>
      <c r="R3034" s="0" t="n">
        <f aca="false">VLOOKUP(B3034,'Team Data'!$A$1:$E$659,5,FALSE())</f>
        <v>447</v>
      </c>
      <c r="S3034" s="0" t="n">
        <f aca="false">IF(I3034=1,(MIN(30,(C3034-D3034)))*(M3034/(M3034+N3034))*(Q3034/(Q3034+R3034)),(MAX(-30,(C3034-D3034)))*(N3034/(M3034+N3034))*(R3034/(R3034+Q3034)))</f>
        <v>-1.73306319962687</v>
      </c>
      <c r="T3034" s="0" t="n">
        <f aca="false">IF(J3034=1,(MIN(30,(D3034-C3034)))*(K3034/(K3034+L3034))*(O3034/(O3034+P3034)),(MAX(-30,(D3034-C3034)))*(L3034/(K3034+L3034))*(P3034/(P3034+O3034)))</f>
        <v>2.18579597248695</v>
      </c>
      <c r="U3034" s="7" t="n">
        <v>43111</v>
      </c>
    </row>
    <row r="3035" customFormat="false" ht="15" hidden="false" customHeight="false" outlineLevel="0" collapsed="false">
      <c r="A3035" s="0" t="s">
        <v>75</v>
      </c>
      <c r="B3035" s="0" t="s">
        <v>228</v>
      </c>
      <c r="C3035" s="0" t="n">
        <v>87</v>
      </c>
      <c r="D3035" s="0" t="n">
        <v>52</v>
      </c>
      <c r="E3035" s="0" t="n">
        <v>39</v>
      </c>
      <c r="F3035" s="0" t="n">
        <v>32</v>
      </c>
      <c r="G3035" s="0" t="n">
        <v>6</v>
      </c>
      <c r="H3035" s="0" t="n">
        <v>15</v>
      </c>
      <c r="I3035" s="0" t="n">
        <v>1</v>
      </c>
      <c r="J3035" s="0" t="n">
        <v>0</v>
      </c>
      <c r="K3035" s="0" t="n">
        <f aca="false">VLOOKUP(A3035,'Team Data'!$A$1:$E$659,2,FALSE())</f>
        <v>28</v>
      </c>
      <c r="L3035" s="0" t="n">
        <f aca="false">VLOOKUP(A3035,'Team Data'!$A$1:$E$659,3,FALSE())</f>
        <v>8</v>
      </c>
      <c r="M3035" s="0" t="n">
        <f aca="false">VLOOKUP(B3035,'Team Data'!$A$1:$E$659,2,FALSE())</f>
        <v>8</v>
      </c>
      <c r="N3035" s="0" t="n">
        <f aca="false">VLOOKUP(B3035,'Team Data'!$A$1:$E$659,3,FALSE())</f>
        <v>23</v>
      </c>
      <c r="O3035" s="0" t="n">
        <f aca="false">VLOOKUP(A3035,'Team Data'!$A$1:$E$659,4,FALSE())</f>
        <v>723</v>
      </c>
      <c r="P3035" s="0" t="n">
        <f aca="false">VLOOKUP(A3035,'Team Data'!$A$1:$E$659,5,FALSE())</f>
        <v>486</v>
      </c>
      <c r="Q3035" s="0" t="n">
        <f aca="false">VLOOKUP(B3035,'Team Data'!$A$1:$E$659,4,FALSE())</f>
        <v>632</v>
      </c>
      <c r="R3035" s="0" t="n">
        <f aca="false">VLOOKUP(B3035,'Team Data'!$A$1:$E$659,5,FALSE())</f>
        <v>404</v>
      </c>
      <c r="S3035" s="0" t="n">
        <f aca="false">IF(I3035=1,(MIN(30,(C3035-D3035)))*(M3035/(M3035+N3035))*(Q3035/(Q3035+R3035)),(MAX(-30,(C3035-D3035)))*(N3035/(M3035+N3035))*(R3035/(R3035+Q3035)))</f>
        <v>4.72287956158924</v>
      </c>
      <c r="T3035" s="0" t="n">
        <f aca="false">IF(J3035=1,(MIN(30,(D3035-C3035)))*(K3035/(K3035+L3035))*(O3035/(O3035+P3035)),(MAX(-30,(D3035-C3035)))*(L3035/(K3035+L3035))*(P3035/(P3035+O3035)))</f>
        <v>-2.67990074441687</v>
      </c>
      <c r="U3035" s="7" t="n">
        <v>43111</v>
      </c>
    </row>
    <row r="3036" customFormat="false" ht="15" hidden="false" customHeight="false" outlineLevel="0" collapsed="false">
      <c r="A3036" s="0" t="s">
        <v>56</v>
      </c>
      <c r="B3036" s="0" t="s">
        <v>72</v>
      </c>
      <c r="C3036" s="0" t="n">
        <v>84</v>
      </c>
      <c r="D3036" s="0" t="n">
        <v>85</v>
      </c>
      <c r="E3036" s="0" t="n">
        <v>28</v>
      </c>
      <c r="F3036" s="0" t="n">
        <v>28</v>
      </c>
      <c r="G3036" s="0" t="n">
        <v>14</v>
      </c>
      <c r="H3036" s="0" t="n">
        <v>13</v>
      </c>
      <c r="I3036" s="0" t="n">
        <v>0</v>
      </c>
      <c r="J3036" s="0" t="n">
        <v>1</v>
      </c>
      <c r="K3036" s="0" t="n">
        <f aca="false">VLOOKUP(A3036,'Team Data'!$A$1:$E$659,2,FALSE())</f>
        <v>12</v>
      </c>
      <c r="L3036" s="0" t="n">
        <f aca="false">VLOOKUP(A3036,'Team Data'!$A$1:$E$659,3,FALSE())</f>
        <v>23</v>
      </c>
      <c r="M3036" s="0" t="n">
        <f aca="false">VLOOKUP(B3036,'Team Data'!$A$1:$E$659,2,FALSE())</f>
        <v>8</v>
      </c>
      <c r="N3036" s="0" t="n">
        <f aca="false">VLOOKUP(B3036,'Team Data'!$A$1:$E$659,3,FALSE())</f>
        <v>24</v>
      </c>
      <c r="O3036" s="0" t="n">
        <f aca="false">VLOOKUP(A3036,'Team Data'!$A$1:$E$659,4,FALSE())</f>
        <v>562</v>
      </c>
      <c r="P3036" s="0" t="n">
        <f aca="false">VLOOKUP(A3036,'Team Data'!$A$1:$E$659,5,FALSE())</f>
        <v>557</v>
      </c>
      <c r="Q3036" s="0" t="n">
        <f aca="false">VLOOKUP(B3036,'Team Data'!$A$1:$E$659,4,FALSE())</f>
        <v>529</v>
      </c>
      <c r="R3036" s="0" t="n">
        <f aca="false">VLOOKUP(B3036,'Team Data'!$A$1:$E$659,5,FALSE())</f>
        <v>470</v>
      </c>
      <c r="S3036" s="0" t="n">
        <f aca="false">IF(I3036=1,(MIN(30,(C3036-D3036)))*(M3036/(M3036+N3036))*(Q3036/(Q3036+R3036)),(MAX(-30,(C3036-D3036)))*(N3036/(M3036+N3036))*(R3036/(R3036+Q3036)))</f>
        <v>-0.352852852852853</v>
      </c>
      <c r="T3036" s="0" t="n">
        <f aca="false">IF(J3036=1,(MIN(30,(D3036-C3036)))*(K3036/(K3036+L3036))*(O3036/(O3036+P3036)),(MAX(-30,(D3036-C3036)))*(L3036/(K3036+L3036))*(P3036/(P3036+O3036)))</f>
        <v>0.172194561470701</v>
      </c>
      <c r="U3036" s="7" t="n">
        <v>43111</v>
      </c>
    </row>
    <row r="3037" customFormat="false" ht="15" hidden="false" customHeight="false" outlineLevel="0" collapsed="false">
      <c r="A3037" s="0" t="s">
        <v>140</v>
      </c>
      <c r="B3037" s="0" t="s">
        <v>163</v>
      </c>
      <c r="C3037" s="0" t="n">
        <v>79</v>
      </c>
      <c r="D3037" s="0" t="n">
        <v>86</v>
      </c>
      <c r="E3037" s="0" t="n">
        <v>36</v>
      </c>
      <c r="F3037" s="0" t="n">
        <v>35</v>
      </c>
      <c r="G3037" s="0" t="n">
        <v>12</v>
      </c>
      <c r="H3037" s="0" t="n">
        <v>10</v>
      </c>
      <c r="I3037" s="0" t="n">
        <v>0</v>
      </c>
      <c r="J3037" s="0" t="n">
        <v>1</v>
      </c>
      <c r="K3037" s="0" t="n">
        <f aca="false">VLOOKUP(A3037,'Team Data'!$A$1:$E$659,2,FALSE())</f>
        <v>13</v>
      </c>
      <c r="L3037" s="0" t="n">
        <f aca="false">VLOOKUP(A3037,'Team Data'!$A$1:$E$659,3,FALSE())</f>
        <v>19</v>
      </c>
      <c r="M3037" s="0" t="n">
        <f aca="false">VLOOKUP(B3037,'Team Data'!$A$1:$E$659,2,FALSE())</f>
        <v>13</v>
      </c>
      <c r="N3037" s="0" t="n">
        <f aca="false">VLOOKUP(B3037,'Team Data'!$A$1:$E$659,3,FALSE())</f>
        <v>20</v>
      </c>
      <c r="O3037" s="0" t="n">
        <f aca="false">VLOOKUP(A3037,'Team Data'!$A$1:$E$659,4,FALSE())</f>
        <v>557</v>
      </c>
      <c r="P3037" s="0" t="n">
        <f aca="false">VLOOKUP(A3037,'Team Data'!$A$1:$E$659,5,FALSE())</f>
        <v>489</v>
      </c>
      <c r="Q3037" s="0" t="n">
        <f aca="false">VLOOKUP(B3037,'Team Data'!$A$1:$E$659,4,FALSE())</f>
        <v>540</v>
      </c>
      <c r="R3037" s="0" t="n">
        <f aca="false">VLOOKUP(B3037,'Team Data'!$A$1:$E$659,5,FALSE())</f>
        <v>528</v>
      </c>
      <c r="S3037" s="0" t="n">
        <f aca="false">IF(I3037=1,(MIN(30,(C3037-D3037)))*(M3037/(M3037+N3037))*(Q3037/(Q3037+R3037)),(MAX(-30,(C3037-D3037)))*(N3037/(M3037+N3037))*(R3037/(R3037+Q3037)))</f>
        <v>-2.09737827715356</v>
      </c>
      <c r="T3037" s="0" t="n">
        <f aca="false">IF(J3037=1,(MIN(30,(D3037-C3037)))*(K3037/(K3037+L3037))*(O3037/(O3037+P3037)),(MAX(-30,(D3037-C3037)))*(L3037/(K3037+L3037))*(P3037/(P3037+O3037)))</f>
        <v>1.51431046845124</v>
      </c>
      <c r="U3037" s="7" t="n">
        <v>43111</v>
      </c>
    </row>
    <row r="3038" customFormat="false" ht="15" hidden="false" customHeight="false" outlineLevel="0" collapsed="false">
      <c r="A3038" s="0" t="s">
        <v>284</v>
      </c>
      <c r="B3038" s="0" t="s">
        <v>304</v>
      </c>
      <c r="C3038" s="0" t="n">
        <v>65</v>
      </c>
      <c r="D3038" s="0" t="n">
        <v>78</v>
      </c>
      <c r="E3038" s="0" t="n">
        <v>28</v>
      </c>
      <c r="F3038" s="0" t="n">
        <v>37</v>
      </c>
      <c r="G3038" s="0" t="n">
        <v>9</v>
      </c>
      <c r="H3038" s="0" t="n">
        <v>11</v>
      </c>
      <c r="I3038" s="0" t="n">
        <v>0</v>
      </c>
      <c r="J3038" s="0" t="n">
        <v>1</v>
      </c>
      <c r="K3038" s="0" t="n">
        <f aca="false">VLOOKUP(A3038,'Team Data'!$A$1:$E$659,2,FALSE())</f>
        <v>13</v>
      </c>
      <c r="L3038" s="0" t="n">
        <f aca="false">VLOOKUP(A3038,'Team Data'!$A$1:$E$659,3,FALSE())</f>
        <v>18</v>
      </c>
      <c r="M3038" s="0" t="n">
        <f aca="false">VLOOKUP(B3038,'Team Data'!$A$1:$E$659,2,FALSE())</f>
        <v>22</v>
      </c>
      <c r="N3038" s="0" t="n">
        <f aca="false">VLOOKUP(B3038,'Team Data'!$A$1:$E$659,3,FALSE())</f>
        <v>10</v>
      </c>
      <c r="O3038" s="0" t="n">
        <f aca="false">VLOOKUP(A3038,'Team Data'!$A$1:$E$659,4,FALSE())</f>
        <v>512</v>
      </c>
      <c r="P3038" s="0" t="n">
        <f aca="false">VLOOKUP(A3038,'Team Data'!$A$1:$E$659,5,FALSE())</f>
        <v>455</v>
      </c>
      <c r="Q3038" s="0" t="n">
        <f aca="false">VLOOKUP(B3038,'Team Data'!$A$1:$E$659,4,FALSE())</f>
        <v>459</v>
      </c>
      <c r="R3038" s="0" t="n">
        <f aca="false">VLOOKUP(B3038,'Team Data'!$A$1:$E$659,5,FALSE())</f>
        <v>534</v>
      </c>
      <c r="S3038" s="0" t="n">
        <f aca="false">IF(I3038=1,(MIN(30,(C3038-D3038)))*(M3038/(M3038+N3038))*(Q3038/(Q3038+R3038)),(MAX(-30,(C3038-D3038)))*(N3038/(M3038+N3038))*(R3038/(R3038+Q3038)))</f>
        <v>-2.18466767371601</v>
      </c>
      <c r="T3038" s="0" t="n">
        <f aca="false">IF(J3038=1,(MIN(30,(D3038-C3038)))*(K3038/(K3038+L3038))*(O3038/(O3038+P3038)),(MAX(-30,(D3038-C3038)))*(L3038/(K3038+L3038))*(P3038/(P3038+O3038)))</f>
        <v>2.88647963438636</v>
      </c>
      <c r="U3038" s="7" t="n">
        <v>43111</v>
      </c>
    </row>
    <row r="3039" customFormat="false" ht="15" hidden="false" customHeight="false" outlineLevel="0" collapsed="false">
      <c r="A3039" s="0" t="s">
        <v>93</v>
      </c>
      <c r="B3039" s="0" t="s">
        <v>277</v>
      </c>
      <c r="C3039" s="0" t="n">
        <v>61</v>
      </c>
      <c r="D3039" s="0" t="n">
        <v>77</v>
      </c>
      <c r="E3039" s="0" t="n">
        <v>26</v>
      </c>
      <c r="F3039" s="0" t="n">
        <v>41</v>
      </c>
      <c r="G3039" s="0" t="n">
        <v>12</v>
      </c>
      <c r="H3039" s="0" t="n">
        <v>11</v>
      </c>
      <c r="I3039" s="0" t="n">
        <v>0</v>
      </c>
      <c r="J3039" s="0" t="n">
        <v>1</v>
      </c>
      <c r="K3039" s="0" t="n">
        <f aca="false">VLOOKUP(A3039,'Team Data'!$A$1:$E$659,2,FALSE())</f>
        <v>9</v>
      </c>
      <c r="L3039" s="0" t="n">
        <f aca="false">VLOOKUP(A3039,'Team Data'!$A$1:$E$659,3,FALSE())</f>
        <v>22</v>
      </c>
      <c r="M3039" s="0" t="n">
        <f aca="false">VLOOKUP(B3039,'Team Data'!$A$1:$E$659,2,FALSE())</f>
        <v>26</v>
      </c>
      <c r="N3039" s="0" t="n">
        <f aca="false">VLOOKUP(B3039,'Team Data'!$A$1:$E$659,3,FALSE())</f>
        <v>8</v>
      </c>
      <c r="O3039" s="0" t="n">
        <f aca="false">VLOOKUP(A3039,'Team Data'!$A$1:$E$659,4,FALSE())</f>
        <v>518</v>
      </c>
      <c r="P3039" s="0" t="n">
        <f aca="false">VLOOKUP(A3039,'Team Data'!$A$1:$E$659,5,FALSE())</f>
        <v>496</v>
      </c>
      <c r="Q3039" s="0" t="n">
        <f aca="false">VLOOKUP(B3039,'Team Data'!$A$1:$E$659,4,FALSE())</f>
        <v>598</v>
      </c>
      <c r="R3039" s="0" t="n">
        <f aca="false">VLOOKUP(B3039,'Team Data'!$A$1:$E$659,5,FALSE())</f>
        <v>514</v>
      </c>
      <c r="S3039" s="0" t="n">
        <f aca="false">IF(I3039=1,(MIN(30,(C3039-D3039)))*(M3039/(M3039+N3039))*(Q3039/(Q3039+R3039)),(MAX(-30,(C3039-D3039)))*(N3039/(M3039+N3039))*(R3039/(R3039+Q3039)))</f>
        <v>-1.74016081252645</v>
      </c>
      <c r="T3039" s="0" t="n">
        <f aca="false">IF(J3039=1,(MIN(30,(D3039-C3039)))*(K3039/(K3039+L3039))*(O3039/(O3039+P3039)),(MAX(-30,(D3039-C3039)))*(L3039/(K3039+L3039))*(P3039/(P3039+O3039)))</f>
        <v>2.37297194121016</v>
      </c>
      <c r="U3039" s="7" t="n">
        <v>43111</v>
      </c>
    </row>
    <row r="3040" customFormat="false" ht="15" hidden="false" customHeight="false" outlineLevel="0" collapsed="false">
      <c r="A3040" s="0" t="s">
        <v>208</v>
      </c>
      <c r="B3040" s="0" t="s">
        <v>125</v>
      </c>
      <c r="C3040" s="0" t="n">
        <v>67</v>
      </c>
      <c r="D3040" s="0" t="n">
        <v>69</v>
      </c>
      <c r="E3040" s="0" t="n">
        <v>28</v>
      </c>
      <c r="F3040" s="0" t="n">
        <v>35</v>
      </c>
      <c r="G3040" s="0" t="n">
        <v>7</v>
      </c>
      <c r="H3040" s="0" t="n">
        <v>15</v>
      </c>
      <c r="I3040" s="0" t="n">
        <v>0</v>
      </c>
      <c r="J3040" s="0" t="n">
        <v>1</v>
      </c>
      <c r="K3040" s="0" t="n">
        <f aca="false">VLOOKUP(A3040,'Team Data'!$A$1:$E$659,2,FALSE())</f>
        <v>16</v>
      </c>
      <c r="L3040" s="0" t="n">
        <f aca="false">VLOOKUP(A3040,'Team Data'!$A$1:$E$659,3,FALSE())</f>
        <v>16</v>
      </c>
      <c r="M3040" s="0" t="n">
        <f aca="false">VLOOKUP(B3040,'Team Data'!$A$1:$E$659,2,FALSE())</f>
        <v>13</v>
      </c>
      <c r="N3040" s="0" t="n">
        <f aca="false">VLOOKUP(B3040,'Team Data'!$A$1:$E$659,3,FALSE())</f>
        <v>18</v>
      </c>
      <c r="O3040" s="0" t="n">
        <f aca="false">VLOOKUP(A3040,'Team Data'!$A$1:$E$659,4,FALSE())</f>
        <v>582</v>
      </c>
      <c r="P3040" s="0" t="n">
        <f aca="false">VLOOKUP(A3040,'Team Data'!$A$1:$E$659,5,FALSE())</f>
        <v>422</v>
      </c>
      <c r="Q3040" s="0" t="n">
        <f aca="false">VLOOKUP(B3040,'Team Data'!$A$1:$E$659,4,FALSE())</f>
        <v>547</v>
      </c>
      <c r="R3040" s="0" t="n">
        <f aca="false">VLOOKUP(B3040,'Team Data'!$A$1:$E$659,5,FALSE())</f>
        <v>412</v>
      </c>
      <c r="S3040" s="0" t="n">
        <f aca="false">IF(I3040=1,(MIN(30,(C3040-D3040)))*(M3040/(M3040+N3040))*(Q3040/(Q3040+R3040)),(MAX(-30,(C3040-D3040)))*(N3040/(M3040+N3040))*(R3040/(R3040+Q3040)))</f>
        <v>-0.498906791348515</v>
      </c>
      <c r="T3040" s="0" t="n">
        <f aca="false">IF(J3040=1,(MIN(30,(D3040-C3040)))*(K3040/(K3040+L3040))*(O3040/(O3040+P3040)),(MAX(-30,(D3040-C3040)))*(L3040/(K3040+L3040))*(P3040/(P3040+O3040)))</f>
        <v>0.579681274900398</v>
      </c>
      <c r="U3040" s="7" t="n">
        <v>43111</v>
      </c>
    </row>
    <row r="3041" customFormat="false" ht="15" hidden="false" customHeight="false" outlineLevel="0" collapsed="false">
      <c r="A3041" s="0" t="s">
        <v>110</v>
      </c>
      <c r="B3041" s="0" t="s">
        <v>351</v>
      </c>
      <c r="C3041" s="0" t="n">
        <v>62</v>
      </c>
      <c r="D3041" s="0" t="n">
        <v>63</v>
      </c>
      <c r="E3041" s="0" t="n">
        <v>35</v>
      </c>
      <c r="F3041" s="0" t="n">
        <v>34</v>
      </c>
      <c r="G3041" s="0" t="n">
        <v>8</v>
      </c>
      <c r="H3041" s="0" t="n">
        <v>11</v>
      </c>
      <c r="I3041" s="0" t="n">
        <v>0</v>
      </c>
      <c r="J3041" s="0" t="n">
        <v>1</v>
      </c>
      <c r="K3041" s="0" t="n">
        <f aca="false">VLOOKUP(A3041,'Team Data'!$A$1:$E$659,2,FALSE())</f>
        <v>18</v>
      </c>
      <c r="L3041" s="0" t="n">
        <f aca="false">VLOOKUP(A3041,'Team Data'!$A$1:$E$659,3,FALSE())</f>
        <v>14</v>
      </c>
      <c r="M3041" s="0" t="n">
        <f aca="false">VLOOKUP(B3041,'Team Data'!$A$1:$E$659,2,FALSE())</f>
        <v>21</v>
      </c>
      <c r="N3041" s="0" t="n">
        <f aca="false">VLOOKUP(B3041,'Team Data'!$A$1:$E$659,3,FALSE())</f>
        <v>13</v>
      </c>
      <c r="O3041" s="0" t="n">
        <f aca="false">VLOOKUP(A3041,'Team Data'!$A$1:$E$659,4,FALSE())</f>
        <v>490</v>
      </c>
      <c r="P3041" s="0" t="n">
        <f aca="false">VLOOKUP(A3041,'Team Data'!$A$1:$E$659,5,FALSE())</f>
        <v>466</v>
      </c>
      <c r="Q3041" s="0" t="n">
        <f aca="false">VLOOKUP(B3041,'Team Data'!$A$1:$E$659,4,FALSE())</f>
        <v>532</v>
      </c>
      <c r="R3041" s="0" t="n">
        <f aca="false">VLOOKUP(B3041,'Team Data'!$A$1:$E$659,5,FALSE())</f>
        <v>495</v>
      </c>
      <c r="S3041" s="0" t="n">
        <f aca="false">IF(I3041=1,(MIN(30,(C3041-D3041)))*(M3041/(M3041+N3041))*(Q3041/(Q3041+R3041)),(MAX(-30,(C3041-D3041)))*(N3041/(M3041+N3041))*(R3041/(R3041+Q3041)))</f>
        <v>-0.184288905435592</v>
      </c>
      <c r="T3041" s="0" t="n">
        <f aca="false">IF(J3041=1,(MIN(30,(D3041-C3041)))*(K3041/(K3041+L3041))*(O3041/(O3041+P3041)),(MAX(-30,(D3041-C3041)))*(L3041/(K3041+L3041))*(P3041/(P3041+O3041)))</f>
        <v>0.288310669456067</v>
      </c>
      <c r="U3041" s="7" t="n">
        <v>43111</v>
      </c>
    </row>
    <row r="3042" customFormat="false" ht="15" hidden="false" customHeight="false" outlineLevel="0" collapsed="false">
      <c r="A3042" s="0" t="s">
        <v>95</v>
      </c>
      <c r="B3042" s="0" t="s">
        <v>52</v>
      </c>
      <c r="C3042" s="0" t="n">
        <v>73</v>
      </c>
      <c r="D3042" s="0" t="n">
        <v>55</v>
      </c>
      <c r="E3042" s="0" t="n">
        <v>34</v>
      </c>
      <c r="F3042" s="0" t="n">
        <v>21</v>
      </c>
      <c r="G3042" s="0" t="n">
        <v>14</v>
      </c>
      <c r="H3042" s="0" t="n">
        <v>14</v>
      </c>
      <c r="I3042" s="0" t="n">
        <v>1</v>
      </c>
      <c r="J3042" s="0" t="n">
        <v>0</v>
      </c>
      <c r="K3042" s="0" t="n">
        <f aca="false">VLOOKUP(A3042,'Team Data'!$A$1:$E$659,2,FALSE())</f>
        <v>23</v>
      </c>
      <c r="L3042" s="0" t="n">
        <f aca="false">VLOOKUP(A3042,'Team Data'!$A$1:$E$659,3,FALSE())</f>
        <v>9</v>
      </c>
      <c r="M3042" s="0" t="n">
        <f aca="false">VLOOKUP(B3042,'Team Data'!$A$1:$E$659,2,FALSE())</f>
        <v>10</v>
      </c>
      <c r="N3042" s="0" t="n">
        <f aca="false">VLOOKUP(B3042,'Team Data'!$A$1:$E$659,3,FALSE())</f>
        <v>23</v>
      </c>
      <c r="O3042" s="0" t="n">
        <f aca="false">VLOOKUP(A3042,'Team Data'!$A$1:$E$659,4,FALSE())</f>
        <v>502</v>
      </c>
      <c r="P3042" s="0" t="n">
        <f aca="false">VLOOKUP(A3042,'Team Data'!$A$1:$E$659,5,FALSE())</f>
        <v>485</v>
      </c>
      <c r="Q3042" s="0" t="n">
        <f aca="false">VLOOKUP(B3042,'Team Data'!$A$1:$E$659,4,FALSE())</f>
        <v>543</v>
      </c>
      <c r="R3042" s="0" t="n">
        <f aca="false">VLOOKUP(B3042,'Team Data'!$A$1:$E$659,5,FALSE())</f>
        <v>482</v>
      </c>
      <c r="S3042" s="0" t="n">
        <f aca="false">IF(I3042=1,(MIN(30,(C3042-D3042)))*(M3042/(M3042+N3042))*(Q3042/(Q3042+R3042)),(MAX(-30,(C3042-D3042)))*(N3042/(M3042+N3042))*(R3042/(R3042+Q3042)))</f>
        <v>2.88957871396896</v>
      </c>
      <c r="T3042" s="0" t="n">
        <f aca="false">IF(J3042=1,(MIN(30,(D3042-C3042)))*(K3042/(K3042+L3042))*(O3042/(O3042+P3042)),(MAX(-30,(D3042-C3042)))*(L3042/(K3042+L3042))*(P3042/(P3042+O3042)))</f>
        <v>-2.48765197568389</v>
      </c>
      <c r="U3042" s="7" t="n">
        <v>43111</v>
      </c>
    </row>
    <row r="3043" customFormat="false" ht="15" hidden="false" customHeight="false" outlineLevel="0" collapsed="false">
      <c r="A3043" s="0" t="s">
        <v>174</v>
      </c>
      <c r="B3043" s="0" t="s">
        <v>87</v>
      </c>
      <c r="C3043" s="0" t="n">
        <v>54</v>
      </c>
      <c r="D3043" s="0" t="n">
        <v>71</v>
      </c>
      <c r="E3043" s="0" t="n">
        <v>31</v>
      </c>
      <c r="F3043" s="0" t="n">
        <v>38</v>
      </c>
      <c r="G3043" s="0" t="n">
        <v>16</v>
      </c>
      <c r="H3043" s="0" t="n">
        <v>15</v>
      </c>
      <c r="I3043" s="0" t="n">
        <v>0</v>
      </c>
      <c r="J3043" s="0" t="n">
        <v>1</v>
      </c>
      <c r="K3043" s="0" t="n">
        <f aca="false">VLOOKUP(A3043,'Team Data'!$A$1:$E$659,2,FALSE())</f>
        <v>25</v>
      </c>
      <c r="L3043" s="0" t="n">
        <f aca="false">VLOOKUP(A3043,'Team Data'!$A$1:$E$659,3,FALSE())</f>
        <v>12</v>
      </c>
      <c r="M3043" s="0" t="n">
        <f aca="false">VLOOKUP(B3043,'Team Data'!$A$1:$E$659,2,FALSE())</f>
        <v>21</v>
      </c>
      <c r="N3043" s="0" t="n">
        <f aca="false">VLOOKUP(B3043,'Team Data'!$A$1:$E$659,3,FALSE())</f>
        <v>13</v>
      </c>
      <c r="O3043" s="0" t="n">
        <f aca="false">VLOOKUP(A3043,'Team Data'!$A$1:$E$659,4,FALSE())</f>
        <v>653</v>
      </c>
      <c r="P3043" s="0" t="n">
        <f aca="false">VLOOKUP(A3043,'Team Data'!$A$1:$E$659,5,FALSE())</f>
        <v>548</v>
      </c>
      <c r="Q3043" s="0" t="n">
        <f aca="false">VLOOKUP(B3043,'Team Data'!$A$1:$E$659,4,FALSE())</f>
        <v>684</v>
      </c>
      <c r="R3043" s="0" t="n">
        <f aca="false">VLOOKUP(B3043,'Team Data'!$A$1:$E$659,5,FALSE())</f>
        <v>461</v>
      </c>
      <c r="S3043" s="0" t="n">
        <f aca="false">IF(I3043=1,(MIN(30,(C3043-D3043)))*(M3043/(M3043+N3043))*(Q3043/(Q3043+R3043)),(MAX(-30,(C3043-D3043)))*(N3043/(M3043+N3043))*(R3043/(R3043+Q3043)))</f>
        <v>-2.61703056768559</v>
      </c>
      <c r="T3043" s="0" t="n">
        <f aca="false">IF(J3043=1,(MIN(30,(D3043-C3043)))*(K3043/(K3043+L3043))*(O3043/(O3043+P3043)),(MAX(-30,(D3043-C3043)))*(L3043/(K3043+L3043))*(P3043/(P3043+O3043)))</f>
        <v>6.24535859756509</v>
      </c>
      <c r="U3043" s="7" t="n">
        <v>43111</v>
      </c>
    </row>
    <row r="3044" customFormat="false" ht="15" hidden="false" customHeight="false" outlineLevel="0" collapsed="false">
      <c r="A3044" s="0" t="s">
        <v>315</v>
      </c>
      <c r="B3044" s="0" t="s">
        <v>109</v>
      </c>
      <c r="C3044" s="0" t="n">
        <v>73</v>
      </c>
      <c r="D3044" s="0" t="n">
        <v>84</v>
      </c>
      <c r="E3044" s="0" t="n">
        <v>28</v>
      </c>
      <c r="F3044" s="0" t="n">
        <v>31</v>
      </c>
      <c r="G3044" s="0" t="n">
        <v>18</v>
      </c>
      <c r="H3044" s="0" t="n">
        <v>15</v>
      </c>
      <c r="I3044" s="0" t="n">
        <v>0</v>
      </c>
      <c r="J3044" s="0" t="n">
        <v>1</v>
      </c>
      <c r="K3044" s="0" t="n">
        <f aca="false">VLOOKUP(A3044,'Team Data'!$A$1:$E$659,2,FALSE())</f>
        <v>12</v>
      </c>
      <c r="L3044" s="0" t="n">
        <f aca="false">VLOOKUP(A3044,'Team Data'!$A$1:$E$659,3,FALSE())</f>
        <v>18</v>
      </c>
      <c r="M3044" s="0" t="n">
        <f aca="false">VLOOKUP(B3044,'Team Data'!$A$1:$E$659,2,FALSE())</f>
        <v>19</v>
      </c>
      <c r="N3044" s="0" t="n">
        <f aca="false">VLOOKUP(B3044,'Team Data'!$A$1:$E$659,3,FALSE())</f>
        <v>14</v>
      </c>
      <c r="O3044" s="0" t="n">
        <f aca="false">VLOOKUP(A3044,'Team Data'!$A$1:$E$659,4,FALSE())</f>
        <v>451</v>
      </c>
      <c r="P3044" s="0" t="n">
        <f aca="false">VLOOKUP(A3044,'Team Data'!$A$1:$E$659,5,FALSE())</f>
        <v>479</v>
      </c>
      <c r="Q3044" s="0" t="n">
        <f aca="false">VLOOKUP(B3044,'Team Data'!$A$1:$E$659,4,FALSE())</f>
        <v>501</v>
      </c>
      <c r="R3044" s="0" t="n">
        <f aca="false">VLOOKUP(B3044,'Team Data'!$A$1:$E$659,5,FALSE())</f>
        <v>542</v>
      </c>
      <c r="S3044" s="0" t="n">
        <f aca="false">IF(I3044=1,(MIN(30,(C3044-D3044)))*(M3044/(M3044+N3044))*(Q3044/(Q3044+R3044)),(MAX(-30,(C3044-D3044)))*(N3044/(M3044+N3044))*(R3044/(R3044+Q3044)))</f>
        <v>-2.42505592841163</v>
      </c>
      <c r="T3044" s="0" t="n">
        <f aca="false">IF(J3044=1,(MIN(30,(D3044-C3044)))*(K3044/(K3044+L3044))*(O3044/(O3044+P3044)),(MAX(-30,(D3044-C3044)))*(L3044/(K3044+L3044))*(P3044/(P3044+O3044)))</f>
        <v>2.13376344086022</v>
      </c>
      <c r="U3044" s="7" t="n">
        <v>43111</v>
      </c>
    </row>
    <row r="3045" customFormat="false" ht="15" hidden="false" customHeight="false" outlineLevel="0" collapsed="false">
      <c r="A3045" s="0" t="s">
        <v>356</v>
      </c>
      <c r="B3045" s="0" t="s">
        <v>213</v>
      </c>
      <c r="C3045" s="0" t="n">
        <v>82</v>
      </c>
      <c r="D3045" s="0" t="n">
        <v>95</v>
      </c>
      <c r="E3045" s="0" t="n">
        <v>26</v>
      </c>
      <c r="F3045" s="0" t="n">
        <v>32</v>
      </c>
      <c r="G3045" s="0" t="n">
        <v>12</v>
      </c>
      <c r="H3045" s="0" t="n">
        <v>14</v>
      </c>
      <c r="I3045" s="0" t="n">
        <v>0</v>
      </c>
      <c r="J3045" s="0" t="n">
        <v>1</v>
      </c>
      <c r="K3045" s="0" t="n">
        <f aca="false">VLOOKUP(A3045,'Team Data'!$A$1:$E$659,2,FALSE())</f>
        <v>8</v>
      </c>
      <c r="L3045" s="0" t="n">
        <f aca="false">VLOOKUP(A3045,'Team Data'!$A$1:$E$659,3,FALSE())</f>
        <v>24</v>
      </c>
      <c r="M3045" s="0" t="n">
        <f aca="false">VLOOKUP(B3045,'Team Data'!$A$1:$E$659,2,FALSE())</f>
        <v>19</v>
      </c>
      <c r="N3045" s="0" t="n">
        <f aca="false">VLOOKUP(B3045,'Team Data'!$A$1:$E$659,3,FALSE())</f>
        <v>14</v>
      </c>
      <c r="O3045" s="0" t="n">
        <f aca="false">VLOOKUP(A3045,'Team Data'!$A$1:$E$659,4,FALSE())</f>
        <v>505</v>
      </c>
      <c r="P3045" s="0" t="n">
        <f aca="false">VLOOKUP(A3045,'Team Data'!$A$1:$E$659,5,FALSE())</f>
        <v>499</v>
      </c>
      <c r="Q3045" s="0" t="n">
        <f aca="false">VLOOKUP(B3045,'Team Data'!$A$1:$E$659,4,FALSE())</f>
        <v>541</v>
      </c>
      <c r="R3045" s="0" t="n">
        <f aca="false">VLOOKUP(B3045,'Team Data'!$A$1:$E$659,5,FALSE())</f>
        <v>562</v>
      </c>
      <c r="S3045" s="0" t="n">
        <f aca="false">IF(I3045=1,(MIN(30,(C3045-D3045)))*(M3045/(M3045+N3045))*(Q3045/(Q3045+R3045)),(MAX(-30,(C3045-D3045)))*(N3045/(M3045+N3045))*(R3045/(R3045+Q3045)))</f>
        <v>-2.81007719992308</v>
      </c>
      <c r="T3045" s="0" t="n">
        <f aca="false">IF(J3045=1,(MIN(30,(D3045-C3045)))*(K3045/(K3045+L3045))*(O3045/(O3045+P3045)),(MAX(-30,(D3045-C3045)))*(L3045/(K3045+L3045))*(P3045/(P3045+O3045)))</f>
        <v>1.63471115537849</v>
      </c>
      <c r="U3045" s="7" t="n">
        <v>43111</v>
      </c>
    </row>
    <row r="3046" customFormat="false" ht="15" hidden="false" customHeight="false" outlineLevel="0" collapsed="false">
      <c r="A3046" s="0" t="s">
        <v>244</v>
      </c>
      <c r="B3046" s="0" t="s">
        <v>170</v>
      </c>
      <c r="C3046" s="0" t="n">
        <v>72</v>
      </c>
      <c r="D3046" s="0" t="n">
        <v>76</v>
      </c>
      <c r="E3046" s="0" t="n">
        <v>40</v>
      </c>
      <c r="F3046" s="0" t="n">
        <v>36</v>
      </c>
      <c r="G3046" s="0" t="n">
        <v>12</v>
      </c>
      <c r="H3046" s="0" t="n">
        <v>13</v>
      </c>
      <c r="I3046" s="0" t="n">
        <v>0</v>
      </c>
      <c r="J3046" s="0" t="n">
        <v>1</v>
      </c>
      <c r="K3046" s="0" t="n">
        <f aca="false">VLOOKUP(A3046,'Team Data'!$A$1:$E$659,2,FALSE())</f>
        <v>15</v>
      </c>
      <c r="L3046" s="0" t="n">
        <f aca="false">VLOOKUP(A3046,'Team Data'!$A$1:$E$659,3,FALSE())</f>
        <v>19</v>
      </c>
      <c r="M3046" s="0" t="n">
        <f aca="false">VLOOKUP(B3046,'Team Data'!$A$1:$E$659,2,FALSE())</f>
        <v>29</v>
      </c>
      <c r="N3046" s="0" t="n">
        <f aca="false">VLOOKUP(B3046,'Team Data'!$A$1:$E$659,3,FALSE())</f>
        <v>5</v>
      </c>
      <c r="O3046" s="0" t="n">
        <f aca="false">VLOOKUP(A3046,'Team Data'!$A$1:$E$659,4,FALSE())</f>
        <v>608</v>
      </c>
      <c r="P3046" s="0" t="n">
        <f aca="false">VLOOKUP(A3046,'Team Data'!$A$1:$E$659,5,FALSE())</f>
        <v>484</v>
      </c>
      <c r="Q3046" s="0" t="n">
        <f aca="false">VLOOKUP(B3046,'Team Data'!$A$1:$E$659,4,FALSE())</f>
        <v>622</v>
      </c>
      <c r="R3046" s="0" t="n">
        <f aca="false">VLOOKUP(B3046,'Team Data'!$A$1:$E$659,5,FALSE())</f>
        <v>516</v>
      </c>
      <c r="S3046" s="0" t="n">
        <f aca="false">IF(I3046=1,(MIN(30,(C3046-D3046)))*(M3046/(M3046+N3046))*(Q3046/(Q3046+R3046)),(MAX(-30,(C3046-D3046)))*(N3046/(M3046+N3046))*(R3046/(R3046+Q3046)))</f>
        <v>-0.266721802956684</v>
      </c>
      <c r="T3046" s="0" t="n">
        <f aca="false">IF(J3046=1,(MIN(30,(D3046-C3046)))*(K3046/(K3046+L3046))*(O3046/(O3046+P3046)),(MAX(-30,(D3046-C3046)))*(L3046/(K3046+L3046))*(P3046/(P3046+O3046)))</f>
        <v>0.982546864899806</v>
      </c>
      <c r="U3046" s="7" t="n">
        <v>43111</v>
      </c>
    </row>
    <row r="3047" customFormat="false" ht="15" hidden="false" customHeight="false" outlineLevel="0" collapsed="false">
      <c r="A3047" s="0" t="s">
        <v>314</v>
      </c>
      <c r="B3047" s="0" t="s">
        <v>156</v>
      </c>
      <c r="C3047" s="0" t="n">
        <v>72</v>
      </c>
      <c r="D3047" s="0" t="n">
        <v>67</v>
      </c>
      <c r="E3047" s="0" t="n">
        <v>41</v>
      </c>
      <c r="F3047" s="0" t="n">
        <v>41</v>
      </c>
      <c r="G3047" s="0" t="n">
        <v>15</v>
      </c>
      <c r="H3047" s="0" t="n">
        <v>19</v>
      </c>
      <c r="I3047" s="0" t="n">
        <v>1</v>
      </c>
      <c r="J3047" s="0" t="n">
        <v>0</v>
      </c>
      <c r="K3047" s="0" t="n">
        <f aca="false">VLOOKUP(A3047,'Team Data'!$A$1:$E$659,2,FALSE())</f>
        <v>25</v>
      </c>
      <c r="L3047" s="0" t="n">
        <f aca="false">VLOOKUP(A3047,'Team Data'!$A$1:$E$659,3,FALSE())</f>
        <v>10</v>
      </c>
      <c r="M3047" s="0" t="n">
        <f aca="false">VLOOKUP(B3047,'Team Data'!$A$1:$E$659,2,FALSE())</f>
        <v>6</v>
      </c>
      <c r="N3047" s="0" t="n">
        <f aca="false">VLOOKUP(B3047,'Team Data'!$A$1:$E$659,3,FALSE())</f>
        <v>26</v>
      </c>
      <c r="O3047" s="0" t="n">
        <f aca="false">VLOOKUP(A3047,'Team Data'!$A$1:$E$659,4,FALSE())</f>
        <v>506</v>
      </c>
      <c r="P3047" s="0" t="n">
        <f aca="false">VLOOKUP(A3047,'Team Data'!$A$1:$E$659,5,FALSE())</f>
        <v>534</v>
      </c>
      <c r="Q3047" s="0" t="n">
        <f aca="false">VLOOKUP(B3047,'Team Data'!$A$1:$E$659,4,FALSE())</f>
        <v>483</v>
      </c>
      <c r="R3047" s="0" t="n">
        <f aca="false">VLOOKUP(B3047,'Team Data'!$A$1:$E$659,5,FALSE())</f>
        <v>480</v>
      </c>
      <c r="S3047" s="0" t="n">
        <f aca="false">IF(I3047=1,(MIN(30,(C3047-D3047)))*(M3047/(M3047+N3047))*(Q3047/(Q3047+R3047)),(MAX(-30,(C3047-D3047)))*(N3047/(M3047+N3047))*(R3047/(R3047+Q3047)))</f>
        <v>0.470210280373832</v>
      </c>
      <c r="T3047" s="0" t="n">
        <f aca="false">IF(J3047=1,(MIN(30,(D3047-C3047)))*(K3047/(K3047+L3047))*(O3047/(O3047+P3047)),(MAX(-30,(D3047-C3047)))*(L3047/(K3047+L3047))*(P3047/(P3047+O3047)))</f>
        <v>-0.733516483516483</v>
      </c>
      <c r="U3047" s="7" t="n">
        <v>43111</v>
      </c>
    </row>
    <row r="3048" customFormat="false" ht="15" hidden="false" customHeight="false" outlineLevel="0" collapsed="false">
      <c r="A3048" s="0" t="s">
        <v>158</v>
      </c>
      <c r="B3048" s="0" t="s">
        <v>237</v>
      </c>
      <c r="C3048" s="0" t="n">
        <v>79</v>
      </c>
      <c r="D3048" s="0" t="n">
        <v>80</v>
      </c>
      <c r="E3048" s="0" t="n">
        <v>44</v>
      </c>
      <c r="F3048" s="0" t="n">
        <v>38</v>
      </c>
      <c r="G3048" s="0" t="n">
        <v>17</v>
      </c>
      <c r="H3048" s="0" t="n">
        <v>10</v>
      </c>
      <c r="I3048" s="0" t="n">
        <v>0</v>
      </c>
      <c r="J3048" s="0" t="n">
        <v>1</v>
      </c>
      <c r="K3048" s="0" t="n">
        <f aca="false">VLOOKUP(A3048,'Team Data'!$A$1:$E$659,2,FALSE())</f>
        <v>6</v>
      </c>
      <c r="L3048" s="0" t="n">
        <f aca="false">VLOOKUP(A3048,'Team Data'!$A$1:$E$659,3,FALSE())</f>
        <v>25</v>
      </c>
      <c r="M3048" s="0" t="n">
        <f aca="false">VLOOKUP(B3048,'Team Data'!$A$1:$E$659,2,FALSE())</f>
        <v>12</v>
      </c>
      <c r="N3048" s="0" t="n">
        <f aca="false">VLOOKUP(B3048,'Team Data'!$A$1:$E$659,3,FALSE())</f>
        <v>21</v>
      </c>
      <c r="O3048" s="0" t="n">
        <f aca="false">VLOOKUP(A3048,'Team Data'!$A$1:$E$659,4,FALSE())</f>
        <v>499</v>
      </c>
      <c r="P3048" s="0" t="n">
        <f aca="false">VLOOKUP(A3048,'Team Data'!$A$1:$E$659,5,FALSE())</f>
        <v>492</v>
      </c>
      <c r="Q3048" s="0" t="n">
        <f aca="false">VLOOKUP(B3048,'Team Data'!$A$1:$E$659,4,FALSE())</f>
        <v>483</v>
      </c>
      <c r="R3048" s="0" t="n">
        <f aca="false">VLOOKUP(B3048,'Team Data'!$A$1:$E$659,5,FALSE())</f>
        <v>570</v>
      </c>
      <c r="S3048" s="0" t="n">
        <f aca="false">IF(I3048=1,(MIN(30,(C3048-D3048)))*(M3048/(M3048+N3048))*(Q3048/(Q3048+R3048)),(MAX(-30,(C3048-D3048)))*(N3048/(M3048+N3048))*(R3048/(R3048+Q3048)))</f>
        <v>-0.344470344470344</v>
      </c>
      <c r="T3048" s="0" t="n">
        <f aca="false">IF(J3048=1,(MIN(30,(D3048-C3048)))*(K3048/(K3048+L3048))*(O3048/(O3048+P3048)),(MAX(-30,(D3048-C3048)))*(L3048/(K3048+L3048))*(P3048/(P3048+O3048)))</f>
        <v>0.0974577650467107</v>
      </c>
      <c r="U3048" s="7" t="n">
        <v>43111</v>
      </c>
    </row>
    <row r="3049" customFormat="false" ht="15" hidden="false" customHeight="false" outlineLevel="0" collapsed="false">
      <c r="A3049" s="0" t="s">
        <v>166</v>
      </c>
      <c r="B3049" s="0" t="s">
        <v>343</v>
      </c>
      <c r="C3049" s="0" t="n">
        <v>56</v>
      </c>
      <c r="D3049" s="0" t="n">
        <v>58</v>
      </c>
      <c r="E3049" s="0" t="n">
        <v>33</v>
      </c>
      <c r="F3049" s="0" t="n">
        <v>41</v>
      </c>
      <c r="G3049" s="0" t="n">
        <v>14</v>
      </c>
      <c r="H3049" s="0" t="n">
        <v>19</v>
      </c>
      <c r="I3049" s="0" t="n">
        <v>0</v>
      </c>
      <c r="J3049" s="0" t="n">
        <v>1</v>
      </c>
      <c r="K3049" s="0" t="n">
        <f aca="false">VLOOKUP(A3049,'Team Data'!$A$1:$E$659,2,FALSE())</f>
        <v>19</v>
      </c>
      <c r="L3049" s="0" t="n">
        <f aca="false">VLOOKUP(A3049,'Team Data'!$A$1:$E$659,3,FALSE())</f>
        <v>15</v>
      </c>
      <c r="M3049" s="0" t="n">
        <f aca="false">VLOOKUP(B3049,'Team Data'!$A$1:$E$659,2,FALSE())</f>
        <v>13</v>
      </c>
      <c r="N3049" s="0" t="n">
        <f aca="false">VLOOKUP(B3049,'Team Data'!$A$1:$E$659,3,FALSE())</f>
        <v>19</v>
      </c>
      <c r="O3049" s="0" t="n">
        <f aca="false">VLOOKUP(A3049,'Team Data'!$A$1:$E$659,4,FALSE())</f>
        <v>543</v>
      </c>
      <c r="P3049" s="0" t="n">
        <f aca="false">VLOOKUP(A3049,'Team Data'!$A$1:$E$659,5,FALSE())</f>
        <v>527</v>
      </c>
      <c r="Q3049" s="0" t="n">
        <f aca="false">VLOOKUP(B3049,'Team Data'!$A$1:$E$659,4,FALSE())</f>
        <v>540</v>
      </c>
      <c r="R3049" s="0" t="n">
        <f aca="false">VLOOKUP(B3049,'Team Data'!$A$1:$E$659,5,FALSE())</f>
        <v>453</v>
      </c>
      <c r="S3049" s="0" t="n">
        <f aca="false">IF(I3049=1,(MIN(30,(C3049-D3049)))*(M3049/(M3049+N3049))*(Q3049/(Q3049+R3049)),(MAX(-30,(C3049-D3049)))*(N3049/(M3049+N3049))*(R3049/(R3049+Q3049)))</f>
        <v>-0.541729607250755</v>
      </c>
      <c r="T3049" s="0" t="n">
        <f aca="false">IF(J3049=1,(MIN(30,(D3049-C3049)))*(K3049/(K3049+L3049))*(O3049/(O3049+P3049)),(MAX(-30,(D3049-C3049)))*(L3049/(K3049+L3049))*(P3049/(P3049+O3049)))</f>
        <v>0.567179769103903</v>
      </c>
      <c r="U3049" s="7" t="n">
        <v>43111</v>
      </c>
    </row>
    <row r="3050" customFormat="false" ht="15" hidden="false" customHeight="false" outlineLevel="0" collapsed="false">
      <c r="A3050" s="0" t="s">
        <v>354</v>
      </c>
      <c r="B3050" s="0" t="s">
        <v>334</v>
      </c>
      <c r="C3050" s="0" t="n">
        <v>65</v>
      </c>
      <c r="D3050" s="0" t="n">
        <v>89</v>
      </c>
      <c r="E3050" s="0" t="n">
        <v>34</v>
      </c>
      <c r="F3050" s="0" t="n">
        <v>31</v>
      </c>
      <c r="G3050" s="0" t="n">
        <v>15</v>
      </c>
      <c r="H3050" s="0" t="n">
        <v>8</v>
      </c>
      <c r="I3050" s="0" t="n">
        <v>0</v>
      </c>
      <c r="J3050" s="0" t="n">
        <v>1</v>
      </c>
      <c r="K3050" s="0" t="n">
        <f aca="false">VLOOKUP(A3050,'Team Data'!$A$1:$E$659,2,FALSE())</f>
        <v>28</v>
      </c>
      <c r="L3050" s="0" t="n">
        <f aca="false">VLOOKUP(A3050,'Team Data'!$A$1:$E$659,3,FALSE())</f>
        <v>6</v>
      </c>
      <c r="M3050" s="0" t="n">
        <f aca="false">VLOOKUP(B3050,'Team Data'!$A$1:$E$659,2,FALSE())</f>
        <v>36</v>
      </c>
      <c r="N3050" s="0" t="n">
        <f aca="false">VLOOKUP(B3050,'Team Data'!$A$1:$E$659,3,FALSE())</f>
        <v>4</v>
      </c>
      <c r="O3050" s="0" t="n">
        <f aca="false">VLOOKUP(A3050,'Team Data'!$A$1:$E$659,4,FALSE())</f>
        <v>661</v>
      </c>
      <c r="P3050" s="0" t="n">
        <f aca="false">VLOOKUP(A3050,'Team Data'!$A$1:$E$659,5,FALSE())</f>
        <v>472</v>
      </c>
      <c r="Q3050" s="0" t="n">
        <f aca="false">VLOOKUP(B3050,'Team Data'!$A$1:$E$659,4,FALSE())</f>
        <v>804</v>
      </c>
      <c r="R3050" s="0" t="n">
        <f aca="false">VLOOKUP(B3050,'Team Data'!$A$1:$E$659,5,FALSE())</f>
        <v>530</v>
      </c>
      <c r="S3050" s="0" t="n">
        <f aca="false">IF(I3050=1,(MIN(30,(C3050-D3050)))*(M3050/(M3050+N3050))*(Q3050/(Q3050+R3050)),(MAX(-30,(C3050-D3050)))*(N3050/(M3050+N3050))*(R3050/(R3050+Q3050)))</f>
        <v>-0.95352323838081</v>
      </c>
      <c r="T3050" s="0" t="n">
        <f aca="false">IF(J3050=1,(MIN(30,(D3050-C3050)))*(K3050/(K3050+L3050))*(O3050/(O3050+P3050)),(MAX(-30,(D3050-C3050)))*(L3050/(K3050+L3050))*(P3050/(P3050+O3050)))</f>
        <v>11.5308654794663</v>
      </c>
      <c r="U3050" s="7" t="n">
        <v>43111</v>
      </c>
    </row>
    <row r="3051" customFormat="false" ht="15" hidden="false" customHeight="false" outlineLevel="0" collapsed="false">
      <c r="A3051" s="0" t="s">
        <v>153</v>
      </c>
      <c r="B3051" s="0" t="s">
        <v>122</v>
      </c>
      <c r="C3051" s="0" t="n">
        <v>68</v>
      </c>
      <c r="D3051" s="0" t="n">
        <v>61</v>
      </c>
      <c r="E3051" s="0" t="n">
        <v>27</v>
      </c>
      <c r="F3051" s="0" t="n">
        <v>24</v>
      </c>
      <c r="G3051" s="0" t="n">
        <v>15</v>
      </c>
      <c r="H3051" s="0" t="n">
        <v>18</v>
      </c>
      <c r="I3051" s="0" t="n">
        <v>1</v>
      </c>
      <c r="J3051" s="0" t="n">
        <v>0</v>
      </c>
      <c r="K3051" s="0" t="n">
        <f aca="false">VLOOKUP(A3051,'Team Data'!$A$1:$E$659,2,FALSE())</f>
        <v>32</v>
      </c>
      <c r="L3051" s="0" t="n">
        <f aca="false">VLOOKUP(A3051,'Team Data'!$A$1:$E$659,3,FALSE())</f>
        <v>6</v>
      </c>
      <c r="M3051" s="0" t="n">
        <f aca="false">VLOOKUP(B3051,'Team Data'!$A$1:$E$659,2,FALSE())</f>
        <v>17</v>
      </c>
      <c r="N3051" s="0" t="n">
        <f aca="false">VLOOKUP(B3051,'Team Data'!$A$1:$E$659,3,FALSE())</f>
        <v>14</v>
      </c>
      <c r="O3051" s="0" t="n">
        <f aca="false">VLOOKUP(A3051,'Team Data'!$A$1:$E$659,4,FALSE())</f>
        <v>662</v>
      </c>
      <c r="P3051" s="0" t="n">
        <f aca="false">VLOOKUP(A3051,'Team Data'!$A$1:$E$659,5,FALSE())</f>
        <v>561</v>
      </c>
      <c r="Q3051" s="0" t="n">
        <f aca="false">VLOOKUP(B3051,'Team Data'!$A$1:$E$659,4,FALSE())</f>
        <v>588</v>
      </c>
      <c r="R3051" s="0" t="n">
        <f aca="false">VLOOKUP(B3051,'Team Data'!$A$1:$E$659,5,FALSE())</f>
        <v>411</v>
      </c>
      <c r="S3051" s="0" t="n">
        <f aca="false">IF(I3051=1,(MIN(30,(C3051-D3051)))*(M3051/(M3051+N3051))*(Q3051/(Q3051+R3051)),(MAX(-30,(C3051-D3051)))*(N3051/(M3051+N3051))*(R3051/(R3051+Q3051)))</f>
        <v>2.25942071103361</v>
      </c>
      <c r="T3051" s="0" t="n">
        <f aca="false">IF(J3051=1,(MIN(30,(D3051-C3051)))*(K3051/(K3051+L3051))*(O3051/(O3051+P3051)),(MAX(-30,(D3051-C3051)))*(L3051/(K3051+L3051))*(P3051/(P3051+O3051)))</f>
        <v>-0.506993157464389</v>
      </c>
      <c r="U3051" s="7" t="n">
        <v>43111</v>
      </c>
    </row>
    <row r="3052" customFormat="false" ht="15" hidden="false" customHeight="false" outlineLevel="0" collapsed="false">
      <c r="A3052" s="0" t="s">
        <v>245</v>
      </c>
      <c r="B3052" s="0" t="s">
        <v>142</v>
      </c>
      <c r="C3052" s="0" t="n">
        <v>63</v>
      </c>
      <c r="D3052" s="0" t="n">
        <v>58</v>
      </c>
      <c r="E3052" s="0" t="n">
        <v>41</v>
      </c>
      <c r="F3052" s="0" t="n">
        <v>34</v>
      </c>
      <c r="G3052" s="0" t="n">
        <v>16</v>
      </c>
      <c r="H3052" s="0" t="n">
        <v>12</v>
      </c>
      <c r="I3052" s="0" t="n">
        <v>1</v>
      </c>
      <c r="J3052" s="0" t="n">
        <v>0</v>
      </c>
      <c r="K3052" s="0" t="n">
        <f aca="false">VLOOKUP(A3052,'Team Data'!$A$1:$E$659,2,FALSE())</f>
        <v>22</v>
      </c>
      <c r="L3052" s="0" t="n">
        <f aca="false">VLOOKUP(A3052,'Team Data'!$A$1:$E$659,3,FALSE())</f>
        <v>12</v>
      </c>
      <c r="M3052" s="0" t="n">
        <f aca="false">VLOOKUP(B3052,'Team Data'!$A$1:$E$659,2,FALSE())</f>
        <v>19</v>
      </c>
      <c r="N3052" s="0" t="n">
        <f aca="false">VLOOKUP(B3052,'Team Data'!$A$1:$E$659,3,FALSE())</f>
        <v>14</v>
      </c>
      <c r="O3052" s="0" t="n">
        <f aca="false">VLOOKUP(A3052,'Team Data'!$A$1:$E$659,4,FALSE())</f>
        <v>500</v>
      </c>
      <c r="P3052" s="0" t="n">
        <f aca="false">VLOOKUP(A3052,'Team Data'!$A$1:$E$659,5,FALSE())</f>
        <v>508</v>
      </c>
      <c r="Q3052" s="0" t="n">
        <f aca="false">VLOOKUP(B3052,'Team Data'!$A$1:$E$659,4,FALSE())</f>
        <v>451</v>
      </c>
      <c r="R3052" s="0" t="n">
        <f aca="false">VLOOKUP(B3052,'Team Data'!$A$1:$E$659,5,FALSE())</f>
        <v>488</v>
      </c>
      <c r="S3052" s="0" t="n">
        <f aca="false">IF(I3052=1,(MIN(30,(C3052-D3052)))*(M3052/(M3052+N3052))*(Q3052/(Q3052+R3052)),(MAX(-30,(C3052-D3052)))*(N3052/(M3052+N3052))*(R3052/(R3052+Q3052)))</f>
        <v>1.38267660631878</v>
      </c>
      <c r="T3052" s="0" t="n">
        <f aca="false">IF(J3052=1,(MIN(30,(D3052-C3052)))*(K3052/(K3052+L3052))*(O3052/(O3052+P3052)),(MAX(-30,(D3052-C3052)))*(L3052/(K3052+L3052))*(P3052/(P3052+O3052)))</f>
        <v>-0.889355742296919</v>
      </c>
      <c r="U3052" s="7" t="n">
        <v>43111</v>
      </c>
    </row>
    <row r="3053" customFormat="false" ht="15" hidden="false" customHeight="false" outlineLevel="0" collapsed="false">
      <c r="A3053" s="0" t="s">
        <v>217</v>
      </c>
      <c r="B3053" s="0" t="s">
        <v>135</v>
      </c>
      <c r="C3053" s="0" t="n">
        <v>82</v>
      </c>
      <c r="D3053" s="0" t="n">
        <v>86</v>
      </c>
      <c r="E3053" s="0" t="n">
        <v>37</v>
      </c>
      <c r="F3053" s="0" t="n">
        <v>28</v>
      </c>
      <c r="G3053" s="0" t="n">
        <v>11</v>
      </c>
      <c r="H3053" s="0" t="n">
        <v>8</v>
      </c>
      <c r="I3053" s="0" t="n">
        <v>0</v>
      </c>
      <c r="J3053" s="0" t="n">
        <v>1</v>
      </c>
      <c r="K3053" s="0" t="n">
        <f aca="false">VLOOKUP(A3053,'Team Data'!$A$1:$E$659,2,FALSE())</f>
        <v>20</v>
      </c>
      <c r="L3053" s="0" t="n">
        <f aca="false">VLOOKUP(A3053,'Team Data'!$A$1:$E$659,3,FALSE())</f>
        <v>14</v>
      </c>
      <c r="M3053" s="0" t="n">
        <f aca="false">VLOOKUP(B3053,'Team Data'!$A$1:$E$659,2,FALSE())</f>
        <v>25</v>
      </c>
      <c r="N3053" s="0" t="n">
        <f aca="false">VLOOKUP(B3053,'Team Data'!$A$1:$E$659,3,FALSE())</f>
        <v>12</v>
      </c>
      <c r="O3053" s="0" t="n">
        <f aca="false">VLOOKUP(A3053,'Team Data'!$A$1:$E$659,4,FALSE())</f>
        <v>662</v>
      </c>
      <c r="P3053" s="0" t="n">
        <f aca="false">VLOOKUP(A3053,'Team Data'!$A$1:$E$659,5,FALSE())</f>
        <v>489</v>
      </c>
      <c r="Q3053" s="0" t="n">
        <f aca="false">VLOOKUP(B3053,'Team Data'!$A$1:$E$659,4,FALSE())</f>
        <v>699</v>
      </c>
      <c r="R3053" s="0" t="n">
        <f aca="false">VLOOKUP(B3053,'Team Data'!$A$1:$E$659,5,FALSE())</f>
        <v>540</v>
      </c>
      <c r="S3053" s="0" t="n">
        <f aca="false">IF(I3053=1,(MIN(30,(C3053-D3053)))*(M3053/(M3053+N3053))*(Q3053/(Q3053+R3053)),(MAX(-30,(C3053-D3053)))*(N3053/(M3053+N3053))*(R3053/(R3053+Q3053)))</f>
        <v>-0.565408023035142</v>
      </c>
      <c r="T3053" s="0" t="n">
        <f aca="false">IF(J3053=1,(MIN(30,(D3053-C3053)))*(K3053/(K3053+L3053))*(O3053/(O3053+P3053)),(MAX(-30,(D3053-C3053)))*(L3053/(K3053+L3053))*(P3053/(P3053+O3053)))</f>
        <v>1.35329892165381</v>
      </c>
      <c r="U3053" s="7" t="n">
        <v>43111</v>
      </c>
    </row>
    <row r="3054" customFormat="false" ht="15" hidden="false" customHeight="false" outlineLevel="0" collapsed="false">
      <c r="A3054" s="0" t="s">
        <v>177</v>
      </c>
      <c r="B3054" s="0" t="s">
        <v>84</v>
      </c>
      <c r="C3054" s="0" t="n">
        <v>55</v>
      </c>
      <c r="D3054" s="0" t="n">
        <v>64</v>
      </c>
      <c r="E3054" s="0" t="n">
        <v>31</v>
      </c>
      <c r="F3054" s="0" t="n">
        <v>38</v>
      </c>
      <c r="G3054" s="0" t="n">
        <v>13</v>
      </c>
      <c r="H3054" s="0" t="n">
        <v>14</v>
      </c>
      <c r="I3054" s="0" t="n">
        <v>0</v>
      </c>
      <c r="J3054" s="0" t="n">
        <v>1</v>
      </c>
      <c r="K3054" s="0" t="n">
        <f aca="false">VLOOKUP(A3054,'Team Data'!$A$1:$E$659,2,FALSE())</f>
        <v>18</v>
      </c>
      <c r="L3054" s="0" t="n">
        <f aca="false">VLOOKUP(A3054,'Team Data'!$A$1:$E$659,3,FALSE())</f>
        <v>15</v>
      </c>
      <c r="M3054" s="0" t="n">
        <f aca="false">VLOOKUP(B3054,'Team Data'!$A$1:$E$659,2,FALSE())</f>
        <v>17</v>
      </c>
      <c r="N3054" s="0" t="n">
        <f aca="false">VLOOKUP(B3054,'Team Data'!$A$1:$E$659,3,FALSE())</f>
        <v>15</v>
      </c>
      <c r="O3054" s="0" t="n">
        <f aca="false">VLOOKUP(A3054,'Team Data'!$A$1:$E$659,4,FALSE())</f>
        <v>582</v>
      </c>
      <c r="P3054" s="0" t="n">
        <f aca="false">VLOOKUP(A3054,'Team Data'!$A$1:$E$659,5,FALSE())</f>
        <v>475</v>
      </c>
      <c r="Q3054" s="0" t="n">
        <f aca="false">VLOOKUP(B3054,'Team Data'!$A$1:$E$659,4,FALSE())</f>
        <v>548</v>
      </c>
      <c r="R3054" s="0" t="n">
        <f aca="false">VLOOKUP(B3054,'Team Data'!$A$1:$E$659,5,FALSE())</f>
        <v>447</v>
      </c>
      <c r="S3054" s="0" t="n">
        <f aca="false">IF(I3054=1,(MIN(30,(C3054-D3054)))*(M3054/(M3054+N3054))*(Q3054/(Q3054+R3054)),(MAX(-30,(C3054-D3054)))*(N3054/(M3054+N3054))*(R3054/(R3054+Q3054)))</f>
        <v>-1.89525753768844</v>
      </c>
      <c r="T3054" s="0" t="n">
        <f aca="false">IF(J3054=1,(MIN(30,(D3054-C3054)))*(K3054/(K3054+L3054))*(O3054/(O3054+P3054)),(MAX(-30,(D3054-C3054)))*(L3054/(K3054+L3054))*(P3054/(P3054+O3054)))</f>
        <v>2.70301883546917</v>
      </c>
      <c r="U3054" s="7" t="n">
        <v>43111</v>
      </c>
    </row>
    <row r="3055" customFormat="false" ht="15" hidden="false" customHeight="false" outlineLevel="0" collapsed="false">
      <c r="A3055" s="0" t="s">
        <v>254</v>
      </c>
      <c r="B3055" s="0" t="s">
        <v>293</v>
      </c>
      <c r="C3055" s="0" t="n">
        <v>82</v>
      </c>
      <c r="D3055" s="0" t="n">
        <v>50</v>
      </c>
      <c r="E3055" s="0" t="n">
        <v>39</v>
      </c>
      <c r="F3055" s="0" t="n">
        <v>34</v>
      </c>
      <c r="G3055" s="0" t="n">
        <v>11</v>
      </c>
      <c r="H3055" s="0" t="n">
        <v>20</v>
      </c>
      <c r="I3055" s="0" t="n">
        <v>1</v>
      </c>
      <c r="J3055" s="0" t="n">
        <v>0</v>
      </c>
      <c r="K3055" s="0" t="n">
        <f aca="false">VLOOKUP(A3055,'Team Data'!$A$1:$E$659,2,FALSE())</f>
        <v>21</v>
      </c>
      <c r="L3055" s="0" t="n">
        <f aca="false">VLOOKUP(A3055,'Team Data'!$A$1:$E$659,3,FALSE())</f>
        <v>15</v>
      </c>
      <c r="M3055" s="0" t="n">
        <f aca="false">VLOOKUP(B3055,'Team Data'!$A$1:$E$659,2,FALSE())</f>
        <v>11</v>
      </c>
      <c r="N3055" s="0" t="n">
        <f aca="false">VLOOKUP(B3055,'Team Data'!$A$1:$E$659,3,FALSE())</f>
        <v>18</v>
      </c>
      <c r="O3055" s="0" t="n">
        <f aca="false">VLOOKUP(A3055,'Team Data'!$A$1:$E$659,4,FALSE())</f>
        <v>540</v>
      </c>
      <c r="P3055" s="0" t="n">
        <f aca="false">VLOOKUP(A3055,'Team Data'!$A$1:$E$659,5,FALSE())</f>
        <v>510</v>
      </c>
      <c r="Q3055" s="0" t="n">
        <f aca="false">VLOOKUP(B3055,'Team Data'!$A$1:$E$659,4,FALSE())</f>
        <v>403</v>
      </c>
      <c r="R3055" s="0" t="n">
        <f aca="false">VLOOKUP(B3055,'Team Data'!$A$1:$E$659,5,FALSE())</f>
        <v>446</v>
      </c>
      <c r="S3055" s="0" t="n">
        <f aca="false">IF(I3055=1,(MIN(30,(C3055-D3055)))*(M3055/(M3055+N3055))*(Q3055/(Q3055+R3055)),(MAX(-30,(C3055-D3055)))*(N3055/(M3055+N3055))*(R3055/(R3055+Q3055)))</f>
        <v>5.401486535884</v>
      </c>
      <c r="T3055" s="0" t="n">
        <f aca="false">IF(J3055=1,(MIN(30,(D3055-C3055)))*(K3055/(K3055+L3055))*(O3055/(O3055+P3055)),(MAX(-30,(D3055-C3055)))*(L3055/(K3055+L3055))*(P3055/(P3055+O3055)))</f>
        <v>-6.07142857142857</v>
      </c>
      <c r="U3055" s="7" t="n">
        <v>43111</v>
      </c>
    </row>
    <row r="3056" customFormat="false" ht="15" hidden="false" customHeight="false" outlineLevel="0" collapsed="false">
      <c r="A3056" s="0" t="s">
        <v>193</v>
      </c>
      <c r="B3056" s="0" t="s">
        <v>282</v>
      </c>
      <c r="C3056" s="0" t="n">
        <v>68</v>
      </c>
      <c r="D3056" s="0" t="n">
        <v>78</v>
      </c>
      <c r="E3056" s="0" t="n">
        <v>37</v>
      </c>
      <c r="F3056" s="0" t="n">
        <v>31</v>
      </c>
      <c r="G3056" s="0" t="n">
        <v>18</v>
      </c>
      <c r="H3056" s="0" t="n">
        <v>13</v>
      </c>
      <c r="I3056" s="0" t="n">
        <v>0</v>
      </c>
      <c r="J3056" s="0" t="n">
        <v>1</v>
      </c>
      <c r="K3056" s="0" t="n">
        <f aca="false">VLOOKUP(A3056,'Team Data'!$A$1:$E$659,2,FALSE())</f>
        <v>16</v>
      </c>
      <c r="L3056" s="0" t="n">
        <f aca="false">VLOOKUP(A3056,'Team Data'!$A$1:$E$659,3,FALSE())</f>
        <v>17</v>
      </c>
      <c r="M3056" s="0" t="n">
        <f aca="false">VLOOKUP(B3056,'Team Data'!$A$1:$E$659,2,FALSE())</f>
        <v>28</v>
      </c>
      <c r="N3056" s="0" t="n">
        <f aca="false">VLOOKUP(B3056,'Team Data'!$A$1:$E$659,3,FALSE())</f>
        <v>7</v>
      </c>
      <c r="O3056" s="0" t="n">
        <f aca="false">VLOOKUP(A3056,'Team Data'!$A$1:$E$659,4,FALSE())</f>
        <v>486</v>
      </c>
      <c r="P3056" s="0" t="n">
        <f aca="false">VLOOKUP(A3056,'Team Data'!$A$1:$E$659,5,FALSE())</f>
        <v>480</v>
      </c>
      <c r="Q3056" s="0" t="n">
        <f aca="false">VLOOKUP(B3056,'Team Data'!$A$1:$E$659,4,FALSE())</f>
        <v>478</v>
      </c>
      <c r="R3056" s="0" t="n">
        <f aca="false">VLOOKUP(B3056,'Team Data'!$A$1:$E$659,5,FALSE())</f>
        <v>538</v>
      </c>
      <c r="S3056" s="0" t="n">
        <f aca="false">IF(I3056=1,(MIN(30,(C3056-D3056)))*(M3056/(M3056+N3056))*(Q3056/(Q3056+R3056)),(MAX(-30,(C3056-D3056)))*(N3056/(M3056+N3056))*(R3056/(R3056+Q3056)))</f>
        <v>-1.05905511811024</v>
      </c>
      <c r="T3056" s="0" t="n">
        <f aca="false">IF(J3056=1,(MIN(30,(D3056-C3056)))*(K3056/(K3056+L3056))*(O3056/(O3056+P3056)),(MAX(-30,(D3056-C3056)))*(L3056/(K3056+L3056))*(P3056/(P3056+O3056)))</f>
        <v>2.43929983060418</v>
      </c>
      <c r="U3056" s="7" t="n">
        <v>43111</v>
      </c>
    </row>
    <row r="3057" customFormat="false" ht="15" hidden="false" customHeight="false" outlineLevel="0" collapsed="false">
      <c r="A3057" s="0" t="s">
        <v>164</v>
      </c>
      <c r="B3057" s="0" t="s">
        <v>195</v>
      </c>
      <c r="C3057" s="0" t="n">
        <v>80</v>
      </c>
      <c r="D3057" s="0" t="n">
        <v>85</v>
      </c>
      <c r="E3057" s="0" t="n">
        <v>23</v>
      </c>
      <c r="F3057" s="0" t="n">
        <v>38</v>
      </c>
      <c r="G3057" s="0" t="n">
        <v>9</v>
      </c>
      <c r="H3057" s="0" t="n">
        <v>10</v>
      </c>
      <c r="I3057" s="0" t="n">
        <v>0</v>
      </c>
      <c r="J3057" s="0" t="n">
        <v>1</v>
      </c>
      <c r="K3057" s="0" t="n">
        <f aca="false">VLOOKUP(A3057,'Team Data'!$A$1:$E$659,2,FALSE())</f>
        <v>11</v>
      </c>
      <c r="L3057" s="0" t="n">
        <f aca="false">VLOOKUP(A3057,'Team Data'!$A$1:$E$659,3,FALSE())</f>
        <v>17</v>
      </c>
      <c r="M3057" s="0" t="n">
        <f aca="false">VLOOKUP(B3057,'Team Data'!$A$1:$E$659,2,FALSE())</f>
        <v>21</v>
      </c>
      <c r="N3057" s="0" t="n">
        <f aca="false">VLOOKUP(B3057,'Team Data'!$A$1:$E$659,3,FALSE())</f>
        <v>11</v>
      </c>
      <c r="O3057" s="0" t="n">
        <f aca="false">VLOOKUP(A3057,'Team Data'!$A$1:$E$659,4,FALSE())</f>
        <v>411</v>
      </c>
      <c r="P3057" s="0" t="n">
        <f aca="false">VLOOKUP(A3057,'Team Data'!$A$1:$E$659,5,FALSE())</f>
        <v>413</v>
      </c>
      <c r="Q3057" s="0" t="n">
        <f aca="false">VLOOKUP(B3057,'Team Data'!$A$1:$E$659,4,FALSE())</f>
        <v>481</v>
      </c>
      <c r="R3057" s="0" t="n">
        <f aca="false">VLOOKUP(B3057,'Team Data'!$A$1:$E$659,5,FALSE())</f>
        <v>445</v>
      </c>
      <c r="S3057" s="0" t="n">
        <f aca="false">IF(I3057=1,(MIN(30,(C3057-D3057)))*(M3057/(M3057+N3057))*(Q3057/(Q3057+R3057)),(MAX(-30,(C3057-D3057)))*(N3057/(M3057+N3057))*(R3057/(R3057+Q3057)))</f>
        <v>-0.825965172786177</v>
      </c>
      <c r="T3057" s="0" t="n">
        <f aca="false">IF(J3057=1,(MIN(30,(D3057-C3057)))*(K3057/(K3057+L3057))*(O3057/(O3057+P3057)),(MAX(-30,(D3057-C3057)))*(L3057/(K3057+L3057))*(P3057/(P3057+O3057)))</f>
        <v>0.979759015256588</v>
      </c>
      <c r="U3057" s="7" t="n">
        <v>43111</v>
      </c>
    </row>
    <row r="3058" customFormat="false" ht="15" hidden="false" customHeight="false" outlineLevel="0" collapsed="false">
      <c r="A3058" s="0" t="s">
        <v>123</v>
      </c>
      <c r="B3058" s="0" t="s">
        <v>46</v>
      </c>
      <c r="C3058" s="0" t="n">
        <v>76</v>
      </c>
      <c r="D3058" s="0" t="n">
        <v>92</v>
      </c>
      <c r="E3058" s="0" t="n">
        <v>39</v>
      </c>
      <c r="F3058" s="0" t="n">
        <v>38</v>
      </c>
      <c r="G3058" s="0" t="n">
        <v>14</v>
      </c>
      <c r="H3058" s="0" t="n">
        <v>11</v>
      </c>
      <c r="I3058" s="0" t="n">
        <v>0</v>
      </c>
      <c r="J3058" s="0" t="n">
        <v>1</v>
      </c>
      <c r="K3058" s="0" t="n">
        <f aca="false">VLOOKUP(A3058,'Team Data'!$A$1:$E$659,2,FALSE())</f>
        <v>7</v>
      </c>
      <c r="L3058" s="0" t="n">
        <f aca="false">VLOOKUP(A3058,'Team Data'!$A$1:$E$659,3,FALSE())</f>
        <v>21</v>
      </c>
      <c r="M3058" s="0" t="n">
        <f aca="false">VLOOKUP(B3058,'Team Data'!$A$1:$E$659,2,FALSE())</f>
        <v>18</v>
      </c>
      <c r="N3058" s="0" t="n">
        <f aca="false">VLOOKUP(B3058,'Team Data'!$A$1:$E$659,3,FALSE())</f>
        <v>17</v>
      </c>
      <c r="O3058" s="0" t="n">
        <f aca="false">VLOOKUP(A3058,'Team Data'!$A$1:$E$659,4,FALSE())</f>
        <v>401</v>
      </c>
      <c r="P3058" s="0" t="n">
        <f aca="false">VLOOKUP(A3058,'Team Data'!$A$1:$E$659,5,FALSE())</f>
        <v>384</v>
      </c>
      <c r="Q3058" s="0" t="n">
        <f aca="false">VLOOKUP(B3058,'Team Data'!$A$1:$E$659,4,FALSE())</f>
        <v>546</v>
      </c>
      <c r="R3058" s="0" t="n">
        <f aca="false">VLOOKUP(B3058,'Team Data'!$A$1:$E$659,5,FALSE())</f>
        <v>561</v>
      </c>
      <c r="S3058" s="0" t="n">
        <f aca="false">IF(I3058=1,(MIN(30,(C3058-D3058)))*(M3058/(M3058+N3058))*(Q3058/(Q3058+R3058)),(MAX(-30,(C3058-D3058)))*(N3058/(M3058+N3058))*(R3058/(R3058+Q3058)))</f>
        <v>-3.93836624080527</v>
      </c>
      <c r="T3058" s="0" t="n">
        <f aca="false">IF(J3058=1,(MIN(30,(D3058-C3058)))*(K3058/(K3058+L3058))*(O3058/(O3058+P3058)),(MAX(-30,(D3058-C3058)))*(L3058/(K3058+L3058))*(P3058/(P3058+O3058)))</f>
        <v>2.04331210191083</v>
      </c>
      <c r="U3058" s="7" t="n">
        <v>43111</v>
      </c>
    </row>
    <row r="3059" customFormat="false" ht="15" hidden="false" customHeight="false" outlineLevel="0" collapsed="false">
      <c r="A3059" s="0" t="s">
        <v>6</v>
      </c>
      <c r="B3059" s="0" t="s">
        <v>116</v>
      </c>
      <c r="C3059" s="0" t="n">
        <v>82</v>
      </c>
      <c r="D3059" s="0" t="n">
        <v>74</v>
      </c>
      <c r="E3059" s="0" t="n">
        <v>25</v>
      </c>
      <c r="F3059" s="0" t="n">
        <v>37</v>
      </c>
      <c r="G3059" s="0" t="n">
        <v>10</v>
      </c>
      <c r="H3059" s="0" t="n">
        <v>16</v>
      </c>
      <c r="I3059" s="0" t="n">
        <v>1</v>
      </c>
      <c r="J3059" s="0" t="n">
        <v>0</v>
      </c>
      <c r="K3059" s="0" t="n">
        <f aca="false">VLOOKUP(A3059,'Team Data'!$A$1:$E$659,2,FALSE())</f>
        <v>16</v>
      </c>
      <c r="L3059" s="0" t="n">
        <f aca="false">VLOOKUP(A3059,'Team Data'!$A$1:$E$659,3,FALSE())</f>
        <v>16</v>
      </c>
      <c r="M3059" s="0" t="n">
        <f aca="false">VLOOKUP(B3059,'Team Data'!$A$1:$E$659,2,FALSE())</f>
        <v>6</v>
      </c>
      <c r="N3059" s="0" t="n">
        <f aca="false">VLOOKUP(B3059,'Team Data'!$A$1:$E$659,3,FALSE())</f>
        <v>25</v>
      </c>
      <c r="O3059" s="0" t="n">
        <f aca="false">VLOOKUP(A3059,'Team Data'!$A$1:$E$659,4,FALSE())</f>
        <v>459</v>
      </c>
      <c r="P3059" s="0" t="n">
        <f aca="false">VLOOKUP(A3059,'Team Data'!$A$1:$E$659,5,FALSE())</f>
        <v>461</v>
      </c>
      <c r="Q3059" s="0" t="n">
        <f aca="false">VLOOKUP(B3059,'Team Data'!$A$1:$E$659,4,FALSE())</f>
        <v>465</v>
      </c>
      <c r="R3059" s="0" t="n">
        <f aca="false">VLOOKUP(B3059,'Team Data'!$A$1:$E$659,5,FALSE())</f>
        <v>438</v>
      </c>
      <c r="S3059" s="0" t="n">
        <f aca="false">IF(I3059=1,(MIN(30,(C3059-D3059)))*(M3059/(M3059+N3059))*(Q3059/(Q3059+R3059)),(MAX(-30,(C3059-D3059)))*(N3059/(M3059+N3059))*(R3059/(R3059+Q3059)))</f>
        <v>0.79734219269103</v>
      </c>
      <c r="T3059" s="0" t="n">
        <f aca="false">IF(J3059=1,(MIN(30,(D3059-C3059)))*(K3059/(K3059+L3059))*(O3059/(O3059+P3059)),(MAX(-30,(D3059-C3059)))*(L3059/(K3059+L3059))*(P3059/(P3059+O3059)))</f>
        <v>-2.00434782608696</v>
      </c>
      <c r="U3059" s="7" t="n">
        <v>43111</v>
      </c>
    </row>
    <row r="3060" customFormat="false" ht="15" hidden="false" customHeight="false" outlineLevel="0" collapsed="false">
      <c r="A3060" s="0" t="s">
        <v>73</v>
      </c>
      <c r="B3060" s="0" t="s">
        <v>331</v>
      </c>
      <c r="C3060" s="0" t="n">
        <v>60</v>
      </c>
      <c r="D3060" s="0" t="n">
        <v>77</v>
      </c>
      <c r="E3060" s="0" t="n">
        <v>21</v>
      </c>
      <c r="F3060" s="0" t="n">
        <v>30</v>
      </c>
      <c r="G3060" s="0" t="n">
        <v>16</v>
      </c>
      <c r="H3060" s="0" t="n">
        <v>17</v>
      </c>
      <c r="I3060" s="0" t="n">
        <v>0</v>
      </c>
      <c r="J3060" s="0" t="n">
        <v>1</v>
      </c>
      <c r="K3060" s="0" t="n">
        <f aca="false">VLOOKUP(A3060,'Team Data'!$A$1:$E$659,2,FALSE())</f>
        <v>17</v>
      </c>
      <c r="L3060" s="0" t="n">
        <f aca="false">VLOOKUP(A3060,'Team Data'!$A$1:$E$659,3,FALSE())</f>
        <v>17</v>
      </c>
      <c r="M3060" s="0" t="n">
        <f aca="false">VLOOKUP(B3060,'Team Data'!$A$1:$E$659,2,FALSE())</f>
        <v>15</v>
      </c>
      <c r="N3060" s="0" t="n">
        <f aca="false">VLOOKUP(B3060,'Team Data'!$A$1:$E$659,3,FALSE())</f>
        <v>17</v>
      </c>
      <c r="O3060" s="0" t="n">
        <f aca="false">VLOOKUP(A3060,'Team Data'!$A$1:$E$659,4,FALSE())</f>
        <v>569</v>
      </c>
      <c r="P3060" s="0" t="n">
        <f aca="false">VLOOKUP(A3060,'Team Data'!$A$1:$E$659,5,FALSE())</f>
        <v>514</v>
      </c>
      <c r="Q3060" s="0" t="n">
        <f aca="false">VLOOKUP(B3060,'Team Data'!$A$1:$E$659,4,FALSE())</f>
        <v>528</v>
      </c>
      <c r="R3060" s="0" t="n">
        <f aca="false">VLOOKUP(B3060,'Team Data'!$A$1:$E$659,5,FALSE())</f>
        <v>460</v>
      </c>
      <c r="S3060" s="0" t="n">
        <f aca="false">IF(I3060=1,(MIN(30,(C3060-D3060)))*(M3060/(M3060+N3060))*(Q3060/(Q3060+R3060)),(MAX(-30,(C3060-D3060)))*(N3060/(M3060+N3060))*(R3060/(R3060+Q3060)))</f>
        <v>-4.20483299595142</v>
      </c>
      <c r="T3060" s="0" t="n">
        <f aca="false">IF(J3060=1,(MIN(30,(D3060-C3060)))*(K3060/(K3060+L3060))*(O3060/(O3060+P3060)),(MAX(-30,(D3060-C3060)))*(L3060/(K3060+L3060))*(P3060/(P3060+O3060)))</f>
        <v>4.46583564173592</v>
      </c>
      <c r="U3060" s="7" t="n">
        <v>43111</v>
      </c>
    </row>
    <row r="3061" customFormat="false" ht="15" hidden="false" customHeight="false" outlineLevel="0" collapsed="false">
      <c r="A3061" s="0" t="s">
        <v>107</v>
      </c>
      <c r="B3061" s="0" t="s">
        <v>312</v>
      </c>
      <c r="C3061" s="0" t="n">
        <v>73</v>
      </c>
      <c r="D3061" s="0" t="n">
        <v>84</v>
      </c>
      <c r="E3061" s="0" t="n">
        <v>32</v>
      </c>
      <c r="F3061" s="0" t="n">
        <v>34</v>
      </c>
      <c r="G3061" s="0" t="n">
        <v>14</v>
      </c>
      <c r="H3061" s="0" t="n">
        <v>21</v>
      </c>
      <c r="I3061" s="0" t="n">
        <v>0</v>
      </c>
      <c r="J3061" s="0" t="n">
        <v>1</v>
      </c>
      <c r="K3061" s="0" t="n">
        <f aca="false">VLOOKUP(A3061,'Team Data'!$A$1:$E$659,2,FALSE())</f>
        <v>13</v>
      </c>
      <c r="L3061" s="0" t="n">
        <f aca="false">VLOOKUP(A3061,'Team Data'!$A$1:$E$659,3,FALSE())</f>
        <v>20</v>
      </c>
      <c r="M3061" s="0" t="n">
        <f aca="false">VLOOKUP(B3061,'Team Data'!$A$1:$E$659,2,FALSE())</f>
        <v>20</v>
      </c>
      <c r="N3061" s="0" t="n">
        <f aca="false">VLOOKUP(B3061,'Team Data'!$A$1:$E$659,3,FALSE())</f>
        <v>16</v>
      </c>
      <c r="O3061" s="0" t="n">
        <f aca="false">VLOOKUP(A3061,'Team Data'!$A$1:$E$659,4,FALSE())</f>
        <v>474</v>
      </c>
      <c r="P3061" s="0" t="n">
        <f aca="false">VLOOKUP(A3061,'Team Data'!$A$1:$E$659,5,FALSE())</f>
        <v>521</v>
      </c>
      <c r="Q3061" s="0" t="n">
        <f aca="false">VLOOKUP(B3061,'Team Data'!$A$1:$E$659,4,FALSE())</f>
        <v>545</v>
      </c>
      <c r="R3061" s="0" t="n">
        <f aca="false">VLOOKUP(B3061,'Team Data'!$A$1:$E$659,5,FALSE())</f>
        <v>579</v>
      </c>
      <c r="S3061" s="0" t="n">
        <f aca="false">IF(I3061=1,(MIN(30,(C3061-D3061)))*(M3061/(M3061+N3061))*(Q3061/(Q3061+R3061)),(MAX(-30,(C3061-D3061)))*(N3061/(M3061+N3061))*(R3061/(R3061+Q3061)))</f>
        <v>-2.51838671411625</v>
      </c>
      <c r="T3061" s="0" t="n">
        <f aca="false">IF(J3061=1,(MIN(30,(D3061-C3061)))*(K3061/(K3061+L3061))*(O3061/(O3061+P3061)),(MAX(-30,(D3061-C3061)))*(L3061/(K3061+L3061))*(P3061/(P3061+O3061)))</f>
        <v>2.0643216080402</v>
      </c>
      <c r="U3061" s="7" t="n">
        <v>43111</v>
      </c>
    </row>
    <row r="3062" customFormat="false" ht="15" hidden="false" customHeight="false" outlineLevel="0" collapsed="false">
      <c r="A3062" s="0" t="s">
        <v>173</v>
      </c>
      <c r="B3062" s="0" t="s">
        <v>210</v>
      </c>
      <c r="C3062" s="0" t="n">
        <v>60</v>
      </c>
      <c r="D3062" s="0" t="n">
        <v>83</v>
      </c>
      <c r="E3062" s="0" t="n">
        <v>26</v>
      </c>
      <c r="F3062" s="0" t="n">
        <v>45</v>
      </c>
      <c r="G3062" s="0" t="n">
        <v>9</v>
      </c>
      <c r="H3062" s="0" t="n">
        <v>11</v>
      </c>
      <c r="I3062" s="0" t="n">
        <v>0</v>
      </c>
      <c r="J3062" s="0" t="n">
        <v>1</v>
      </c>
      <c r="K3062" s="0" t="n">
        <f aca="false">VLOOKUP(A3062,'Team Data'!$A$1:$E$659,2,FALSE())</f>
        <v>14</v>
      </c>
      <c r="L3062" s="0" t="n">
        <f aca="false">VLOOKUP(A3062,'Team Data'!$A$1:$E$659,3,FALSE())</f>
        <v>17</v>
      </c>
      <c r="M3062" s="0" t="n">
        <f aca="false">VLOOKUP(B3062,'Team Data'!$A$1:$E$659,2,FALSE())</f>
        <v>15</v>
      </c>
      <c r="N3062" s="0" t="n">
        <f aca="false">VLOOKUP(B3062,'Team Data'!$A$1:$E$659,3,FALSE())</f>
        <v>16</v>
      </c>
      <c r="O3062" s="0" t="n">
        <f aca="false">VLOOKUP(A3062,'Team Data'!$A$1:$E$659,4,FALSE())</f>
        <v>562</v>
      </c>
      <c r="P3062" s="0" t="n">
        <f aca="false">VLOOKUP(A3062,'Team Data'!$A$1:$E$659,5,FALSE())</f>
        <v>470</v>
      </c>
      <c r="Q3062" s="0" t="n">
        <f aca="false">VLOOKUP(B3062,'Team Data'!$A$1:$E$659,4,FALSE())</f>
        <v>541</v>
      </c>
      <c r="R3062" s="0" t="n">
        <f aca="false">VLOOKUP(B3062,'Team Data'!$A$1:$E$659,5,FALSE())</f>
        <v>455</v>
      </c>
      <c r="S3062" s="0" t="n">
        <f aca="false">IF(I3062=1,(MIN(30,(C3062-D3062)))*(M3062/(M3062+N3062))*(Q3062/(Q3062+R3062)),(MAX(-30,(C3062-D3062)))*(N3062/(M3062+N3062))*(R3062/(R3062+Q3062)))</f>
        <v>-5.42298225158699</v>
      </c>
      <c r="T3062" s="0" t="n">
        <f aca="false">IF(J3062=1,(MIN(30,(D3062-C3062)))*(K3062/(K3062+L3062))*(O3062/(O3062+P3062)),(MAX(-30,(D3062-C3062)))*(L3062/(K3062+L3062))*(P3062/(P3062+O3062)))</f>
        <v>5.6565391347837</v>
      </c>
      <c r="U3062" s="7" t="n">
        <v>43111</v>
      </c>
    </row>
    <row r="3063" customFormat="false" ht="15" hidden="false" customHeight="false" outlineLevel="0" collapsed="false">
      <c r="A3063" s="0" t="s">
        <v>286</v>
      </c>
      <c r="B3063" s="0" t="s">
        <v>291</v>
      </c>
      <c r="C3063" s="0" t="n">
        <v>98</v>
      </c>
      <c r="D3063" s="0" t="n">
        <v>99</v>
      </c>
      <c r="E3063" s="0" t="n">
        <v>30</v>
      </c>
      <c r="F3063" s="0" t="n">
        <v>33</v>
      </c>
      <c r="G3063" s="0" t="n">
        <v>11</v>
      </c>
      <c r="H3063" s="0" t="n">
        <v>18</v>
      </c>
      <c r="I3063" s="0" t="n">
        <v>0</v>
      </c>
      <c r="J3063" s="0" t="n">
        <v>1</v>
      </c>
      <c r="K3063" s="0" t="n">
        <f aca="false">VLOOKUP(A3063,'Team Data'!$A$1:$E$659,2,FALSE())</f>
        <v>21</v>
      </c>
      <c r="L3063" s="0" t="n">
        <f aca="false">VLOOKUP(A3063,'Team Data'!$A$1:$E$659,3,FALSE())</f>
        <v>12</v>
      </c>
      <c r="M3063" s="0" t="n">
        <f aca="false">VLOOKUP(B3063,'Team Data'!$A$1:$E$659,2,FALSE())</f>
        <v>19</v>
      </c>
      <c r="N3063" s="0" t="n">
        <f aca="false">VLOOKUP(B3063,'Team Data'!$A$1:$E$659,3,FALSE())</f>
        <v>15</v>
      </c>
      <c r="O3063" s="0" t="n">
        <f aca="false">VLOOKUP(A3063,'Team Data'!$A$1:$E$659,4,FALSE())</f>
        <v>684</v>
      </c>
      <c r="P3063" s="0" t="n">
        <f aca="false">VLOOKUP(A3063,'Team Data'!$A$1:$E$659,5,FALSE())</f>
        <v>441</v>
      </c>
      <c r="Q3063" s="0" t="n">
        <f aca="false">VLOOKUP(B3063,'Team Data'!$A$1:$E$659,4,FALSE())</f>
        <v>700</v>
      </c>
      <c r="R3063" s="0" t="n">
        <f aca="false">VLOOKUP(B3063,'Team Data'!$A$1:$E$659,5,FALSE())</f>
        <v>458</v>
      </c>
      <c r="S3063" s="0" t="n">
        <f aca="false">IF(I3063=1,(MIN(30,(C3063-D3063)))*(M3063/(M3063+N3063))*(Q3063/(Q3063+R3063)),(MAX(-30,(C3063-D3063)))*(N3063/(M3063+N3063))*(R3063/(R3063+Q3063)))</f>
        <v>-0.174489484913136</v>
      </c>
      <c r="T3063" s="0" t="n">
        <f aca="false">IF(J3063=1,(MIN(30,(D3063-C3063)))*(K3063/(K3063+L3063))*(O3063/(O3063+P3063)),(MAX(-30,(D3063-C3063)))*(L3063/(K3063+L3063))*(P3063/(P3063+O3063)))</f>
        <v>0.386909090909091</v>
      </c>
      <c r="U3063" s="7" t="n">
        <v>43111</v>
      </c>
    </row>
    <row r="3064" customFormat="false" ht="15" hidden="false" customHeight="false" outlineLevel="0" collapsed="false">
      <c r="A3064" s="0" t="s">
        <v>60</v>
      </c>
      <c r="B3064" s="0" t="s">
        <v>327</v>
      </c>
      <c r="C3064" s="0" t="n">
        <v>84</v>
      </c>
      <c r="D3064" s="0" t="n">
        <v>75</v>
      </c>
      <c r="E3064" s="0" t="n">
        <v>35</v>
      </c>
      <c r="F3064" s="0" t="n">
        <v>35</v>
      </c>
      <c r="G3064" s="0" t="n">
        <v>11</v>
      </c>
      <c r="H3064" s="0" t="n">
        <v>17</v>
      </c>
      <c r="I3064" s="0" t="n">
        <v>1</v>
      </c>
      <c r="J3064" s="0" t="n">
        <v>0</v>
      </c>
      <c r="K3064" s="0" t="n">
        <f aca="false">VLOOKUP(A3064,'Team Data'!$A$1:$E$659,2,FALSE())</f>
        <v>11</v>
      </c>
      <c r="L3064" s="0" t="n">
        <f aca="false">VLOOKUP(A3064,'Team Data'!$A$1:$E$659,3,FALSE())</f>
        <v>21</v>
      </c>
      <c r="M3064" s="0" t="n">
        <f aca="false">VLOOKUP(B3064,'Team Data'!$A$1:$E$659,2,FALSE())</f>
        <v>17</v>
      </c>
      <c r="N3064" s="0" t="n">
        <f aca="false">VLOOKUP(B3064,'Team Data'!$A$1:$E$659,3,FALSE())</f>
        <v>17</v>
      </c>
      <c r="O3064" s="0" t="n">
        <f aca="false">VLOOKUP(A3064,'Team Data'!$A$1:$E$659,4,FALSE())</f>
        <v>556</v>
      </c>
      <c r="P3064" s="0" t="n">
        <f aca="false">VLOOKUP(A3064,'Team Data'!$A$1:$E$659,5,FALSE())</f>
        <v>459</v>
      </c>
      <c r="Q3064" s="0" t="n">
        <f aca="false">VLOOKUP(B3064,'Team Data'!$A$1:$E$659,4,FALSE())</f>
        <v>586</v>
      </c>
      <c r="R3064" s="0" t="n">
        <f aca="false">VLOOKUP(B3064,'Team Data'!$A$1:$E$659,5,FALSE())</f>
        <v>495</v>
      </c>
      <c r="S3064" s="0" t="n">
        <f aca="false">IF(I3064=1,(MIN(30,(C3064-D3064)))*(M3064/(M3064+N3064))*(Q3064/(Q3064+R3064)),(MAX(-30,(C3064-D3064)))*(N3064/(M3064+N3064))*(R3064/(R3064+Q3064)))</f>
        <v>2.43940795559667</v>
      </c>
      <c r="T3064" s="0" t="n">
        <f aca="false">IF(J3064=1,(MIN(30,(D3064-C3064)))*(K3064/(K3064+L3064))*(O3064/(O3064+P3064)),(MAX(-30,(D3064-C3064)))*(L3064/(K3064+L3064))*(P3064/(P3064+O3064)))</f>
        <v>-2.67090517241379</v>
      </c>
      <c r="U3064" s="7" t="n">
        <v>43111</v>
      </c>
    </row>
    <row r="3065" customFormat="false" ht="15" hidden="false" customHeight="false" outlineLevel="0" collapsed="false">
      <c r="A3065" s="0" t="s">
        <v>152</v>
      </c>
      <c r="B3065" s="0" t="s">
        <v>92</v>
      </c>
      <c r="C3065" s="0" t="n">
        <v>73</v>
      </c>
      <c r="D3065" s="0" t="n">
        <v>69</v>
      </c>
      <c r="E3065" s="0" t="n">
        <v>34</v>
      </c>
      <c r="F3065" s="0" t="n">
        <v>45</v>
      </c>
      <c r="G3065" s="0" t="n">
        <v>8</v>
      </c>
      <c r="H3065" s="0" t="n">
        <v>14</v>
      </c>
      <c r="I3065" s="0" t="n">
        <v>1</v>
      </c>
      <c r="J3065" s="0" t="n">
        <v>0</v>
      </c>
      <c r="K3065" s="0" t="n">
        <f aca="false">VLOOKUP(A3065,'Team Data'!$A$1:$E$659,2,FALSE())</f>
        <v>22</v>
      </c>
      <c r="L3065" s="0" t="n">
        <f aca="false">VLOOKUP(A3065,'Team Data'!$A$1:$E$659,3,FALSE())</f>
        <v>14</v>
      </c>
      <c r="M3065" s="0" t="n">
        <f aca="false">VLOOKUP(B3065,'Team Data'!$A$1:$E$659,2,FALSE())</f>
        <v>23</v>
      </c>
      <c r="N3065" s="0" t="n">
        <f aca="false">VLOOKUP(B3065,'Team Data'!$A$1:$E$659,3,FALSE())</f>
        <v>12</v>
      </c>
      <c r="O3065" s="0" t="n">
        <f aca="false">VLOOKUP(A3065,'Team Data'!$A$1:$E$659,4,FALSE())</f>
        <v>725</v>
      </c>
      <c r="P3065" s="0" t="n">
        <f aca="false">VLOOKUP(A3065,'Team Data'!$A$1:$E$659,5,FALSE())</f>
        <v>474</v>
      </c>
      <c r="Q3065" s="0" t="n">
        <f aca="false">VLOOKUP(B3065,'Team Data'!$A$1:$E$659,4,FALSE())</f>
        <v>673</v>
      </c>
      <c r="R3065" s="0" t="n">
        <f aca="false">VLOOKUP(B3065,'Team Data'!$A$1:$E$659,5,FALSE())</f>
        <v>500</v>
      </c>
      <c r="S3065" s="0" t="n">
        <f aca="false">IF(I3065=1,(MIN(30,(C3065-D3065)))*(M3065/(M3065+N3065))*(Q3065/(Q3065+R3065)),(MAX(-30,(C3065-D3065)))*(N3065/(M3065+N3065))*(R3065/(R3065+Q3065)))</f>
        <v>1.50812324929972</v>
      </c>
      <c r="T3065" s="0" t="n">
        <f aca="false">IF(J3065=1,(MIN(30,(D3065-C3065)))*(K3065/(K3065+L3065))*(O3065/(O3065+P3065)),(MAX(-30,(D3065-C3065)))*(L3065/(K3065+L3065))*(P3065/(P3065+O3065)))</f>
        <v>-0.61495690853489</v>
      </c>
      <c r="U3065" s="7" t="n">
        <v>43111</v>
      </c>
    </row>
    <row r="3066" customFormat="false" ht="15" hidden="false" customHeight="false" outlineLevel="0" collapsed="false">
      <c r="A3066" s="0" t="s">
        <v>287</v>
      </c>
      <c r="B3066" s="0" t="s">
        <v>247</v>
      </c>
      <c r="C3066" s="0" t="n">
        <v>66</v>
      </c>
      <c r="D3066" s="0" t="n">
        <v>64</v>
      </c>
      <c r="E3066" s="0" t="n">
        <v>40</v>
      </c>
      <c r="F3066" s="0" t="n">
        <v>33</v>
      </c>
      <c r="G3066" s="0" t="n">
        <v>14</v>
      </c>
      <c r="H3066" s="0" t="n">
        <v>7</v>
      </c>
      <c r="I3066" s="0" t="n">
        <v>1</v>
      </c>
      <c r="J3066" s="0" t="n">
        <v>0</v>
      </c>
      <c r="K3066" s="0" t="n">
        <f aca="false">VLOOKUP(A3066,'Team Data'!$A$1:$E$659,2,FALSE())</f>
        <v>15</v>
      </c>
      <c r="L3066" s="0" t="n">
        <f aca="false">VLOOKUP(A3066,'Team Data'!$A$1:$E$659,3,FALSE())</f>
        <v>16</v>
      </c>
      <c r="M3066" s="0" t="n">
        <f aca="false">VLOOKUP(B3066,'Team Data'!$A$1:$E$659,2,FALSE())</f>
        <v>17</v>
      </c>
      <c r="N3066" s="0" t="n">
        <f aca="false">VLOOKUP(B3066,'Team Data'!$A$1:$E$659,3,FALSE())</f>
        <v>16</v>
      </c>
      <c r="O3066" s="0" t="n">
        <f aca="false">VLOOKUP(A3066,'Team Data'!$A$1:$E$659,4,FALSE())</f>
        <v>605</v>
      </c>
      <c r="P3066" s="0" t="n">
        <f aca="false">VLOOKUP(A3066,'Team Data'!$A$1:$E$659,5,FALSE())</f>
        <v>410</v>
      </c>
      <c r="Q3066" s="0" t="n">
        <f aca="false">VLOOKUP(B3066,'Team Data'!$A$1:$E$659,4,FALSE())</f>
        <v>613</v>
      </c>
      <c r="R3066" s="0" t="n">
        <f aca="false">VLOOKUP(B3066,'Team Data'!$A$1:$E$659,5,FALSE())</f>
        <v>464</v>
      </c>
      <c r="S3066" s="0" t="n">
        <f aca="false">IF(I3066=1,(MIN(30,(C3066-D3066)))*(M3066/(M3066+N3066))*(Q3066/(Q3066+R3066)),(MAX(-30,(C3066-D3066)))*(N3066/(M3066+N3066))*(R3066/(R3066+Q3066)))</f>
        <v>0.58642131622633</v>
      </c>
      <c r="T3066" s="0" t="n">
        <f aca="false">IF(J3066=1,(MIN(30,(D3066-C3066)))*(K3066/(K3066+L3066))*(O3066/(O3066+P3066)),(MAX(-30,(D3066-C3066)))*(L3066/(K3066+L3066))*(P3066/(P3066+O3066)))</f>
        <v>-0.416971237883363</v>
      </c>
      <c r="U3066" s="7" t="n">
        <v>43111</v>
      </c>
    </row>
    <row r="3067" customFormat="false" ht="15" hidden="false" customHeight="false" outlineLevel="0" collapsed="false">
      <c r="A3067" s="0" t="s">
        <v>100</v>
      </c>
      <c r="B3067" s="0" t="s">
        <v>176</v>
      </c>
      <c r="C3067" s="0" t="n">
        <v>56</v>
      </c>
      <c r="D3067" s="0" t="n">
        <v>68</v>
      </c>
      <c r="E3067" s="0" t="n">
        <v>36</v>
      </c>
      <c r="F3067" s="0" t="n">
        <v>37</v>
      </c>
      <c r="G3067" s="0" t="n">
        <v>12</v>
      </c>
      <c r="H3067" s="0" t="n">
        <v>6</v>
      </c>
      <c r="I3067" s="0" t="n">
        <v>0</v>
      </c>
      <c r="J3067" s="0" t="n">
        <v>1</v>
      </c>
      <c r="K3067" s="0" t="n">
        <f aca="false">VLOOKUP(A3067,'Team Data'!$A$1:$E$659,2,FALSE())</f>
        <v>18</v>
      </c>
      <c r="L3067" s="0" t="n">
        <f aca="false">VLOOKUP(A3067,'Team Data'!$A$1:$E$659,3,FALSE())</f>
        <v>15</v>
      </c>
      <c r="M3067" s="0" t="n">
        <f aca="false">VLOOKUP(B3067,'Team Data'!$A$1:$E$659,2,FALSE())</f>
        <v>20</v>
      </c>
      <c r="N3067" s="0" t="n">
        <f aca="false">VLOOKUP(B3067,'Team Data'!$A$1:$E$659,3,FALSE())</f>
        <v>13</v>
      </c>
      <c r="O3067" s="0" t="n">
        <f aca="false">VLOOKUP(A3067,'Team Data'!$A$1:$E$659,4,FALSE())</f>
        <v>621</v>
      </c>
      <c r="P3067" s="0" t="n">
        <f aca="false">VLOOKUP(A3067,'Team Data'!$A$1:$E$659,5,FALSE())</f>
        <v>469</v>
      </c>
      <c r="Q3067" s="0" t="n">
        <f aca="false">VLOOKUP(B3067,'Team Data'!$A$1:$E$659,4,FALSE())</f>
        <v>621</v>
      </c>
      <c r="R3067" s="0" t="n">
        <f aca="false">VLOOKUP(B3067,'Team Data'!$A$1:$E$659,5,FALSE())</f>
        <v>453</v>
      </c>
      <c r="S3067" s="0" t="n">
        <f aca="false">IF(I3067=1,(MIN(30,(C3067-D3067)))*(M3067/(M3067+N3067))*(Q3067/(Q3067+R3067)),(MAX(-30,(C3067-D3067)))*(N3067/(M3067+N3067))*(R3067/(R3067+Q3067)))</f>
        <v>-1.99390553580498</v>
      </c>
      <c r="T3067" s="0" t="n">
        <f aca="false">IF(J3067=1,(MIN(30,(D3067-C3067)))*(K3067/(K3067+L3067))*(O3067/(O3067+P3067)),(MAX(-30,(D3067-C3067)))*(L3067/(K3067+L3067))*(P3067/(P3067+O3067)))</f>
        <v>3.72910758965805</v>
      </c>
      <c r="U3067" s="7" t="n">
        <v>43111</v>
      </c>
    </row>
    <row r="3068" customFormat="false" ht="15" hidden="false" customHeight="false" outlineLevel="0" collapsed="false">
      <c r="A3068" s="0" t="s">
        <v>139</v>
      </c>
      <c r="B3068" s="0" t="s">
        <v>17</v>
      </c>
      <c r="C3068" s="0" t="n">
        <v>75</v>
      </c>
      <c r="D3068" s="0" t="n">
        <v>54</v>
      </c>
      <c r="E3068" s="0" t="n">
        <v>38</v>
      </c>
      <c r="F3068" s="0" t="n">
        <v>33</v>
      </c>
      <c r="G3068" s="0" t="n">
        <v>9</v>
      </c>
      <c r="H3068" s="0" t="n">
        <v>11</v>
      </c>
      <c r="I3068" s="0" t="n">
        <v>1</v>
      </c>
      <c r="J3068" s="0" t="n">
        <v>0</v>
      </c>
      <c r="K3068" s="0" t="n">
        <f aca="false">VLOOKUP(A3068,'Team Data'!$A$1:$E$659,2,FALSE())</f>
        <v>17</v>
      </c>
      <c r="L3068" s="0" t="n">
        <f aca="false">VLOOKUP(A3068,'Team Data'!$A$1:$E$659,3,FALSE())</f>
        <v>14</v>
      </c>
      <c r="M3068" s="0" t="n">
        <f aca="false">VLOOKUP(B3068,'Team Data'!$A$1:$E$659,2,FALSE())</f>
        <v>23</v>
      </c>
      <c r="N3068" s="0" t="n">
        <f aca="false">VLOOKUP(B3068,'Team Data'!$A$1:$E$659,3,FALSE())</f>
        <v>12</v>
      </c>
      <c r="O3068" s="0" t="n">
        <f aca="false">VLOOKUP(A3068,'Team Data'!$A$1:$E$659,4,FALSE())</f>
        <v>602</v>
      </c>
      <c r="P3068" s="0" t="n">
        <f aca="false">VLOOKUP(A3068,'Team Data'!$A$1:$E$659,5,FALSE())</f>
        <v>443</v>
      </c>
      <c r="Q3068" s="0" t="n">
        <f aca="false">VLOOKUP(B3068,'Team Data'!$A$1:$E$659,4,FALSE())</f>
        <v>660</v>
      </c>
      <c r="R3068" s="0" t="n">
        <f aca="false">VLOOKUP(B3068,'Team Data'!$A$1:$E$659,5,FALSE())</f>
        <v>497</v>
      </c>
      <c r="S3068" s="0" t="n">
        <f aca="false">IF(I3068=1,(MIN(30,(C3068-D3068)))*(M3068/(M3068+N3068))*(Q3068/(Q3068+R3068)),(MAX(-30,(C3068-D3068)))*(N3068/(M3068+N3068))*(R3068/(R3068+Q3068)))</f>
        <v>7.87208297320657</v>
      </c>
      <c r="T3068" s="0" t="n">
        <f aca="false">IF(J3068=1,(MIN(30,(D3068-C3068)))*(K3068/(K3068+L3068))*(O3068/(O3068+P3068)),(MAX(-30,(D3068-C3068)))*(L3068/(K3068+L3068))*(P3068/(P3068+O3068)))</f>
        <v>-4.02043525235376</v>
      </c>
      <c r="U3068" s="7" t="n">
        <v>43111</v>
      </c>
    </row>
    <row r="3069" customFormat="false" ht="15" hidden="false" customHeight="false" outlineLevel="0" collapsed="false">
      <c r="A3069" s="0" t="s">
        <v>353</v>
      </c>
      <c r="B3069" s="0" t="s">
        <v>191</v>
      </c>
      <c r="C3069" s="0" t="n">
        <v>66</v>
      </c>
      <c r="D3069" s="0" t="n">
        <v>75</v>
      </c>
      <c r="E3069" s="0" t="n">
        <v>23</v>
      </c>
      <c r="F3069" s="0" t="n">
        <v>34</v>
      </c>
      <c r="G3069" s="0" t="n">
        <v>18</v>
      </c>
      <c r="H3069" s="0" t="n">
        <v>20</v>
      </c>
      <c r="I3069" s="0" t="n">
        <v>0</v>
      </c>
      <c r="J3069" s="0" t="n">
        <v>1</v>
      </c>
      <c r="K3069" s="0" t="n">
        <f aca="false">VLOOKUP(A3069,'Team Data'!$A$1:$E$659,2,FALSE())</f>
        <v>20</v>
      </c>
      <c r="L3069" s="0" t="n">
        <f aca="false">VLOOKUP(A3069,'Team Data'!$A$1:$E$659,3,FALSE())</f>
        <v>13</v>
      </c>
      <c r="M3069" s="0" t="n">
        <f aca="false">VLOOKUP(B3069,'Team Data'!$A$1:$E$659,2,FALSE())</f>
        <v>19</v>
      </c>
      <c r="N3069" s="0" t="n">
        <f aca="false">VLOOKUP(B3069,'Team Data'!$A$1:$E$659,3,FALSE())</f>
        <v>15</v>
      </c>
      <c r="O3069" s="0" t="n">
        <f aca="false">VLOOKUP(A3069,'Team Data'!$A$1:$E$659,4,FALSE())</f>
        <v>579</v>
      </c>
      <c r="P3069" s="0" t="n">
        <f aca="false">VLOOKUP(A3069,'Team Data'!$A$1:$E$659,5,FALSE())</f>
        <v>477</v>
      </c>
      <c r="Q3069" s="0" t="n">
        <f aca="false">VLOOKUP(B3069,'Team Data'!$A$1:$E$659,4,FALSE())</f>
        <v>580</v>
      </c>
      <c r="R3069" s="0" t="n">
        <f aca="false">VLOOKUP(B3069,'Team Data'!$A$1:$E$659,5,FALSE())</f>
        <v>491</v>
      </c>
      <c r="S3069" s="0" t="n">
        <f aca="false">IF(I3069=1,(MIN(30,(C3069-D3069)))*(M3069/(M3069+N3069))*(Q3069/(Q3069+R3069)),(MAX(-30,(C3069-D3069)))*(N3069/(M3069+N3069))*(R3069/(R3069+Q3069)))</f>
        <v>-1.82031636183885</v>
      </c>
      <c r="T3069" s="0" t="n">
        <f aca="false">IF(J3069=1,(MIN(30,(D3069-C3069)))*(K3069/(K3069+L3069))*(O3069/(O3069+P3069)),(MAX(-30,(D3069-C3069)))*(L3069/(K3069+L3069))*(P3069/(P3069+O3069)))</f>
        <v>2.99070247933884</v>
      </c>
      <c r="U3069" s="7" t="n">
        <v>43111</v>
      </c>
    </row>
    <row r="3070" customFormat="false" ht="15" hidden="false" customHeight="false" outlineLevel="0" collapsed="false">
      <c r="A3070" s="0" t="s">
        <v>319</v>
      </c>
      <c r="B3070" s="0" t="s">
        <v>7</v>
      </c>
      <c r="C3070" s="0" t="n">
        <v>81</v>
      </c>
      <c r="D3070" s="0" t="n">
        <v>76</v>
      </c>
      <c r="E3070" s="0" t="n">
        <v>29</v>
      </c>
      <c r="F3070" s="0" t="n">
        <v>33</v>
      </c>
      <c r="G3070" s="0" t="n">
        <v>16</v>
      </c>
      <c r="H3070" s="0" t="n">
        <v>12</v>
      </c>
      <c r="I3070" s="0" t="n">
        <v>1</v>
      </c>
      <c r="J3070" s="0" t="n">
        <v>0</v>
      </c>
      <c r="K3070" s="0" t="n">
        <f aca="false">VLOOKUP(A3070,'Team Data'!$A$1:$E$659,2,FALSE())</f>
        <v>20</v>
      </c>
      <c r="L3070" s="0" t="n">
        <f aca="false">VLOOKUP(A3070,'Team Data'!$A$1:$E$659,3,FALSE())</f>
        <v>13</v>
      </c>
      <c r="M3070" s="0" t="n">
        <f aca="false">VLOOKUP(B3070,'Team Data'!$A$1:$E$659,2,FALSE())</f>
        <v>12</v>
      </c>
      <c r="N3070" s="0" t="n">
        <f aca="false">VLOOKUP(B3070,'Team Data'!$A$1:$E$659,3,FALSE())</f>
        <v>19</v>
      </c>
      <c r="O3070" s="0" t="n">
        <f aca="false">VLOOKUP(A3070,'Team Data'!$A$1:$E$659,4,FALSE())</f>
        <v>561</v>
      </c>
      <c r="P3070" s="0" t="n">
        <f aca="false">VLOOKUP(A3070,'Team Data'!$A$1:$E$659,5,FALSE())</f>
        <v>525</v>
      </c>
      <c r="Q3070" s="0" t="n">
        <f aca="false">VLOOKUP(B3070,'Team Data'!$A$1:$E$659,4,FALSE())</f>
        <v>486</v>
      </c>
      <c r="R3070" s="0" t="n">
        <f aca="false">VLOOKUP(B3070,'Team Data'!$A$1:$E$659,5,FALSE())</f>
        <v>454</v>
      </c>
      <c r="S3070" s="0" t="n">
        <f aca="false">IF(I3070=1,(MIN(30,(C3070-D3070)))*(M3070/(M3070+N3070))*(Q3070/(Q3070+R3070)),(MAX(-30,(C3070-D3070)))*(N3070/(M3070+N3070))*(R3070/(R3070+Q3070)))</f>
        <v>1.00068634179822</v>
      </c>
      <c r="T3070" s="0" t="n">
        <f aca="false">IF(J3070=1,(MIN(30,(D3070-C3070)))*(K3070/(K3070+L3070))*(O3070/(O3070+P3070)),(MAX(-30,(D3070-C3070)))*(L3070/(K3070+L3070))*(P3070/(P3070+O3070)))</f>
        <v>-0.952201573748535</v>
      </c>
      <c r="U3070" s="7" t="n">
        <v>43111</v>
      </c>
    </row>
    <row r="3071" customFormat="false" ht="15" hidden="false" customHeight="false" outlineLevel="0" collapsed="false">
      <c r="A3071" s="0" t="s">
        <v>59</v>
      </c>
      <c r="B3071" s="0" t="s">
        <v>320</v>
      </c>
      <c r="C3071" s="0" t="n">
        <v>58</v>
      </c>
      <c r="D3071" s="0" t="n">
        <v>70</v>
      </c>
      <c r="E3071" s="0" t="n">
        <v>39</v>
      </c>
      <c r="F3071" s="0" t="n">
        <v>31</v>
      </c>
      <c r="G3071" s="0" t="n">
        <v>22</v>
      </c>
      <c r="H3071" s="0" t="n">
        <v>12</v>
      </c>
      <c r="I3071" s="0" t="n">
        <v>0</v>
      </c>
      <c r="J3071" s="0" t="n">
        <v>1</v>
      </c>
      <c r="K3071" s="0" t="n">
        <f aca="false">VLOOKUP(A3071,'Team Data'!$A$1:$E$659,2,FALSE())</f>
        <v>17</v>
      </c>
      <c r="L3071" s="0" t="n">
        <f aca="false">VLOOKUP(A3071,'Team Data'!$A$1:$E$659,3,FALSE())</f>
        <v>15</v>
      </c>
      <c r="M3071" s="0" t="n">
        <f aca="false">VLOOKUP(B3071,'Team Data'!$A$1:$E$659,2,FALSE())</f>
        <v>24</v>
      </c>
      <c r="N3071" s="0" t="n">
        <f aca="false">VLOOKUP(B3071,'Team Data'!$A$1:$E$659,3,FALSE())</f>
        <v>12</v>
      </c>
      <c r="O3071" s="0" t="n">
        <f aca="false">VLOOKUP(A3071,'Team Data'!$A$1:$E$659,4,FALSE())</f>
        <v>627</v>
      </c>
      <c r="P3071" s="0" t="n">
        <f aca="false">VLOOKUP(A3071,'Team Data'!$A$1:$E$659,5,FALSE())</f>
        <v>441</v>
      </c>
      <c r="Q3071" s="0" t="n">
        <f aca="false">VLOOKUP(B3071,'Team Data'!$A$1:$E$659,4,FALSE())</f>
        <v>677</v>
      </c>
      <c r="R3071" s="0" t="n">
        <f aca="false">VLOOKUP(B3071,'Team Data'!$A$1:$E$659,5,FALSE())</f>
        <v>508</v>
      </c>
      <c r="S3071" s="0" t="n">
        <f aca="false">IF(I3071=1,(MIN(30,(C3071-D3071)))*(M3071/(M3071+N3071))*(Q3071/(Q3071+R3071)),(MAX(-30,(C3071-D3071)))*(N3071/(M3071+N3071))*(R3071/(R3071+Q3071)))</f>
        <v>-1.71476793248945</v>
      </c>
      <c r="T3071" s="0" t="n">
        <f aca="false">IF(J3071=1,(MIN(30,(D3071-C3071)))*(K3071/(K3071+L3071))*(O3071/(O3071+P3071)),(MAX(-30,(D3071-C3071)))*(L3071/(K3071+L3071))*(P3071/(P3071+O3071)))</f>
        <v>3.74262640449438</v>
      </c>
      <c r="U3071" s="7" t="n">
        <v>43111</v>
      </c>
    </row>
    <row r="3072" customFormat="false" ht="15" hidden="false" customHeight="false" outlineLevel="0" collapsed="false">
      <c r="A3072" s="0" t="s">
        <v>42</v>
      </c>
      <c r="B3072" s="0" t="s">
        <v>147</v>
      </c>
      <c r="C3072" s="0" t="n">
        <v>70</v>
      </c>
      <c r="D3072" s="0" t="n">
        <v>80</v>
      </c>
      <c r="E3072" s="0" t="n">
        <v>30</v>
      </c>
      <c r="F3072" s="0" t="n">
        <v>40</v>
      </c>
      <c r="G3072" s="0" t="n">
        <v>15</v>
      </c>
      <c r="H3072" s="0" t="n">
        <v>15</v>
      </c>
      <c r="I3072" s="0" t="n">
        <v>0</v>
      </c>
      <c r="J3072" s="0" t="n">
        <v>1</v>
      </c>
      <c r="K3072" s="0" t="n">
        <f aca="false">VLOOKUP(A3072,'Team Data'!$A$1:$E$659,2,FALSE())</f>
        <v>6</v>
      </c>
      <c r="L3072" s="0" t="n">
        <f aca="false">VLOOKUP(A3072,'Team Data'!$A$1:$E$659,3,FALSE())</f>
        <v>24</v>
      </c>
      <c r="M3072" s="0" t="n">
        <f aca="false">VLOOKUP(B3072,'Team Data'!$A$1:$E$659,2,FALSE())</f>
        <v>15</v>
      </c>
      <c r="N3072" s="0" t="n">
        <f aca="false">VLOOKUP(B3072,'Team Data'!$A$1:$E$659,3,FALSE())</f>
        <v>18</v>
      </c>
      <c r="O3072" s="0" t="n">
        <f aca="false">VLOOKUP(A3072,'Team Data'!$A$1:$E$659,4,FALSE())</f>
        <v>441</v>
      </c>
      <c r="P3072" s="0" t="n">
        <f aca="false">VLOOKUP(A3072,'Team Data'!$A$1:$E$659,5,FALSE())</f>
        <v>464</v>
      </c>
      <c r="Q3072" s="0" t="n">
        <f aca="false">VLOOKUP(B3072,'Team Data'!$A$1:$E$659,4,FALSE())</f>
        <v>537</v>
      </c>
      <c r="R3072" s="0" t="n">
        <f aca="false">VLOOKUP(B3072,'Team Data'!$A$1:$E$659,5,FALSE())</f>
        <v>476</v>
      </c>
      <c r="S3072" s="0" t="n">
        <f aca="false">IF(I3072=1,(MIN(30,(C3072-D3072)))*(M3072/(M3072+N3072))*(Q3072/(Q3072+R3072)),(MAX(-30,(C3072-D3072)))*(N3072/(M3072+N3072))*(R3072/(R3072+Q3072)))</f>
        <v>-2.56304406353765</v>
      </c>
      <c r="T3072" s="0" t="n">
        <f aca="false">IF(J3072=1,(MIN(30,(D3072-C3072)))*(K3072/(K3072+L3072))*(O3072/(O3072+P3072)),(MAX(-30,(D3072-C3072)))*(L3072/(K3072+L3072))*(P3072/(P3072+O3072)))</f>
        <v>0.974585635359116</v>
      </c>
      <c r="U3072" s="7" t="n">
        <v>43111</v>
      </c>
    </row>
    <row r="3073" customFormat="false" ht="15" hidden="false" customHeight="false" outlineLevel="0" collapsed="false">
      <c r="A3073" s="0" t="s">
        <v>39</v>
      </c>
      <c r="B3073" s="0" t="s">
        <v>111</v>
      </c>
      <c r="C3073" s="0" t="n">
        <v>45</v>
      </c>
      <c r="D3073" s="0" t="n">
        <v>57</v>
      </c>
      <c r="E3073" s="0" t="n">
        <v>28</v>
      </c>
      <c r="F3073" s="0" t="n">
        <v>39</v>
      </c>
      <c r="G3073" s="0" t="n">
        <v>9</v>
      </c>
      <c r="H3073" s="0" t="n">
        <v>14</v>
      </c>
      <c r="I3073" s="0" t="n">
        <v>0</v>
      </c>
      <c r="J3073" s="0" t="n">
        <v>1</v>
      </c>
      <c r="K3073" s="0" t="n">
        <f aca="false">VLOOKUP(A3073,'Team Data'!$A$1:$E$659,2,FALSE())</f>
        <v>9</v>
      </c>
      <c r="L3073" s="0" t="n">
        <f aca="false">VLOOKUP(A3073,'Team Data'!$A$1:$E$659,3,FALSE())</f>
        <v>22</v>
      </c>
      <c r="M3073" s="0" t="n">
        <f aca="false">VLOOKUP(B3073,'Team Data'!$A$1:$E$659,2,FALSE())</f>
        <v>17</v>
      </c>
      <c r="N3073" s="0" t="n">
        <f aca="false">VLOOKUP(B3073,'Team Data'!$A$1:$E$659,3,FALSE())</f>
        <v>13</v>
      </c>
      <c r="O3073" s="0" t="n">
        <f aca="false">VLOOKUP(A3073,'Team Data'!$A$1:$E$659,4,FALSE())</f>
        <v>486</v>
      </c>
      <c r="P3073" s="0" t="n">
        <f aca="false">VLOOKUP(A3073,'Team Data'!$A$1:$E$659,5,FALSE())</f>
        <v>452</v>
      </c>
      <c r="Q3073" s="0" t="n">
        <f aca="false">VLOOKUP(B3073,'Team Data'!$A$1:$E$659,4,FALSE())</f>
        <v>461</v>
      </c>
      <c r="R3073" s="0" t="n">
        <f aca="false">VLOOKUP(B3073,'Team Data'!$A$1:$E$659,5,FALSE())</f>
        <v>455</v>
      </c>
      <c r="S3073" s="0" t="n">
        <f aca="false">IF(I3073=1,(MIN(30,(C3073-D3073)))*(M3073/(M3073+N3073))*(Q3073/(Q3073+R3073)),(MAX(-30,(C3073-D3073)))*(N3073/(M3073+N3073))*(R3073/(R3073+Q3073)))</f>
        <v>-2.58296943231441</v>
      </c>
      <c r="T3073" s="0" t="n">
        <f aca="false">IF(J3073=1,(MIN(30,(D3073-C3073)))*(K3073/(K3073+L3073))*(O3073/(O3073+P3073)),(MAX(-30,(D3073-C3073)))*(L3073/(K3073+L3073))*(P3073/(P3073+O3073)))</f>
        <v>1.8050760024761</v>
      </c>
      <c r="U3073" s="7" t="n">
        <v>43111</v>
      </c>
    </row>
    <row r="3074" customFormat="false" ht="15" hidden="false" customHeight="false" outlineLevel="0" collapsed="false">
      <c r="A3074" s="0" t="s">
        <v>141</v>
      </c>
      <c r="B3074" s="0" t="s">
        <v>20</v>
      </c>
      <c r="C3074" s="0" t="n">
        <v>71</v>
      </c>
      <c r="D3074" s="0" t="n">
        <v>81</v>
      </c>
      <c r="E3074" s="0" t="n">
        <v>41</v>
      </c>
      <c r="F3074" s="0" t="n">
        <v>38</v>
      </c>
      <c r="G3074" s="0" t="n">
        <v>18</v>
      </c>
      <c r="H3074" s="0" t="n">
        <v>6</v>
      </c>
      <c r="I3074" s="0" t="n">
        <v>0</v>
      </c>
      <c r="J3074" s="0" t="n">
        <v>1</v>
      </c>
      <c r="K3074" s="0" t="n">
        <f aca="false">VLOOKUP(A3074,'Team Data'!$A$1:$E$659,2,FALSE())</f>
        <v>10</v>
      </c>
      <c r="L3074" s="0" t="n">
        <f aca="false">VLOOKUP(A3074,'Team Data'!$A$1:$E$659,3,FALSE())</f>
        <v>21</v>
      </c>
      <c r="M3074" s="0" t="n">
        <f aca="false">VLOOKUP(B3074,'Team Data'!$A$1:$E$659,2,FALSE())</f>
        <v>13</v>
      </c>
      <c r="N3074" s="0" t="n">
        <f aca="false">VLOOKUP(B3074,'Team Data'!$A$1:$E$659,3,FALSE())</f>
        <v>17</v>
      </c>
      <c r="O3074" s="0" t="n">
        <f aca="false">VLOOKUP(A3074,'Team Data'!$A$1:$E$659,4,FALSE())</f>
        <v>459</v>
      </c>
      <c r="P3074" s="0" t="n">
        <f aca="false">VLOOKUP(A3074,'Team Data'!$A$1:$E$659,5,FALSE())</f>
        <v>493</v>
      </c>
      <c r="Q3074" s="0" t="n">
        <f aca="false">VLOOKUP(B3074,'Team Data'!$A$1:$E$659,4,FALSE())</f>
        <v>403</v>
      </c>
      <c r="R3074" s="0" t="n">
        <f aca="false">VLOOKUP(B3074,'Team Data'!$A$1:$E$659,5,FALSE())</f>
        <v>509</v>
      </c>
      <c r="S3074" s="0" t="n">
        <f aca="false">IF(I3074=1,(MIN(30,(C3074-D3074)))*(M3074/(M3074+N3074))*(Q3074/(Q3074+R3074)),(MAX(-30,(C3074-D3074)))*(N3074/(M3074+N3074))*(R3074/(R3074+Q3074)))</f>
        <v>-3.16264619883041</v>
      </c>
      <c r="T3074" s="0" t="n">
        <f aca="false">IF(J3074=1,(MIN(30,(D3074-C3074)))*(K3074/(K3074+L3074))*(O3074/(O3074+P3074)),(MAX(-30,(D3074-C3074)))*(L3074/(K3074+L3074))*(P3074/(P3074+O3074)))</f>
        <v>1.55529953917051</v>
      </c>
      <c r="U3074" s="7" t="n">
        <v>43111</v>
      </c>
    </row>
    <row r="3075" customFormat="false" ht="15" hidden="false" customHeight="false" outlineLevel="0" collapsed="false">
      <c r="A3075" s="0" t="s">
        <v>255</v>
      </c>
      <c r="B3075" s="0" t="s">
        <v>297</v>
      </c>
      <c r="C3075" s="0" t="n">
        <v>107</v>
      </c>
      <c r="D3075" s="0" t="n">
        <v>91</v>
      </c>
      <c r="E3075" s="0" t="n">
        <v>34</v>
      </c>
      <c r="F3075" s="0" t="n">
        <v>34</v>
      </c>
      <c r="G3075" s="0" t="n">
        <v>21</v>
      </c>
      <c r="H3075" s="0" t="n">
        <v>18</v>
      </c>
      <c r="I3075" s="0" t="n">
        <v>1</v>
      </c>
      <c r="J3075" s="0" t="n">
        <v>0</v>
      </c>
      <c r="K3075" s="0" t="n">
        <f aca="false">VLOOKUP(A3075,'Team Data'!$A$1:$E$659,2,FALSE())</f>
        <v>10</v>
      </c>
      <c r="L3075" s="0" t="n">
        <f aca="false">VLOOKUP(A3075,'Team Data'!$A$1:$E$659,3,FALSE())</f>
        <v>22</v>
      </c>
      <c r="M3075" s="0" t="n">
        <f aca="false">VLOOKUP(B3075,'Team Data'!$A$1:$E$659,2,FALSE())</f>
        <v>11</v>
      </c>
      <c r="N3075" s="0" t="n">
        <f aca="false">VLOOKUP(B3075,'Team Data'!$A$1:$E$659,3,FALSE())</f>
        <v>21</v>
      </c>
      <c r="O3075" s="0" t="n">
        <f aca="false">VLOOKUP(A3075,'Team Data'!$A$1:$E$659,4,FALSE())</f>
        <v>520</v>
      </c>
      <c r="P3075" s="0" t="n">
        <f aca="false">VLOOKUP(A3075,'Team Data'!$A$1:$E$659,5,FALSE())</f>
        <v>472</v>
      </c>
      <c r="Q3075" s="0" t="n">
        <f aca="false">VLOOKUP(B3075,'Team Data'!$A$1:$E$659,4,FALSE())</f>
        <v>511</v>
      </c>
      <c r="R3075" s="0" t="n">
        <f aca="false">VLOOKUP(B3075,'Team Data'!$A$1:$E$659,5,FALSE())</f>
        <v>448</v>
      </c>
      <c r="S3075" s="0" t="n">
        <f aca="false">IF(I3075=1,(MIN(30,(C3075-D3075)))*(M3075/(M3075+N3075))*(Q3075/(Q3075+R3075)),(MAX(-30,(C3075-D3075)))*(N3075/(M3075+N3075))*(R3075/(R3075+Q3075)))</f>
        <v>2.93065693430657</v>
      </c>
      <c r="T3075" s="0" t="n">
        <f aca="false">IF(J3075=1,(MIN(30,(D3075-C3075)))*(K3075/(K3075+L3075))*(O3075/(O3075+P3075)),(MAX(-30,(D3075-C3075)))*(L3075/(K3075+L3075))*(P3075/(P3075+O3075)))</f>
        <v>-5.23387096774194</v>
      </c>
      <c r="U3075" s="7" t="n">
        <v>43111</v>
      </c>
    </row>
    <row r="3076" customFormat="false" ht="15" hidden="false" customHeight="false" outlineLevel="0" collapsed="false">
      <c r="A3076" s="0" t="s">
        <v>317</v>
      </c>
      <c r="B3076" s="0" t="s">
        <v>78</v>
      </c>
      <c r="C3076" s="0" t="n">
        <v>58</v>
      </c>
      <c r="D3076" s="0" t="n">
        <v>68</v>
      </c>
      <c r="E3076" s="0" t="n">
        <v>35</v>
      </c>
      <c r="F3076" s="0" t="n">
        <v>37</v>
      </c>
      <c r="G3076" s="0" t="n">
        <v>11</v>
      </c>
      <c r="H3076" s="0" t="n">
        <v>14</v>
      </c>
      <c r="I3076" s="0" t="n">
        <v>0</v>
      </c>
      <c r="J3076" s="0" t="n">
        <v>1</v>
      </c>
      <c r="K3076" s="0" t="n">
        <f aca="false">VLOOKUP(A3076,'Team Data'!$A$1:$E$659,2,FALSE())</f>
        <v>27</v>
      </c>
      <c r="L3076" s="0" t="n">
        <f aca="false">VLOOKUP(A3076,'Team Data'!$A$1:$E$659,3,FALSE())</f>
        <v>8</v>
      </c>
      <c r="M3076" s="0" t="n">
        <f aca="false">VLOOKUP(B3076,'Team Data'!$A$1:$E$659,2,FALSE())</f>
        <v>25</v>
      </c>
      <c r="N3076" s="0" t="n">
        <f aca="false">VLOOKUP(B3076,'Team Data'!$A$1:$E$659,3,FALSE())</f>
        <v>8</v>
      </c>
      <c r="O3076" s="0" t="n">
        <f aca="false">VLOOKUP(A3076,'Team Data'!$A$1:$E$659,4,FALSE())</f>
        <v>534</v>
      </c>
      <c r="P3076" s="0" t="n">
        <f aca="false">VLOOKUP(A3076,'Team Data'!$A$1:$E$659,5,FALSE())</f>
        <v>523</v>
      </c>
      <c r="Q3076" s="0" t="n">
        <f aca="false">VLOOKUP(B3076,'Team Data'!$A$1:$E$659,4,FALSE())</f>
        <v>509</v>
      </c>
      <c r="R3076" s="0" t="n">
        <f aca="false">VLOOKUP(B3076,'Team Data'!$A$1:$E$659,5,FALSE())</f>
        <v>506</v>
      </c>
      <c r="S3076" s="0" t="n">
        <f aca="false">IF(I3076=1,(MIN(30,(C3076-D3076)))*(M3076/(M3076+N3076))*(Q3076/(Q3076+R3076)),(MAX(-30,(C3076-D3076)))*(N3076/(M3076+N3076))*(R3076/(R3076+Q3076)))</f>
        <v>-1.20853858784893</v>
      </c>
      <c r="T3076" s="0" t="n">
        <f aca="false">IF(J3076=1,(MIN(30,(D3076-C3076)))*(K3076/(K3076+L3076))*(O3076/(O3076+P3076)),(MAX(-30,(D3076-C3076)))*(L3076/(K3076+L3076))*(P3076/(P3076+O3076)))</f>
        <v>3.89728341667793</v>
      </c>
      <c r="U3076" s="7" t="n">
        <v>43112</v>
      </c>
    </row>
    <row r="3077" customFormat="false" ht="15" hidden="false" customHeight="false" outlineLevel="0" collapsed="false">
      <c r="A3077" s="0" t="s">
        <v>264</v>
      </c>
      <c r="B3077" s="0" t="s">
        <v>126</v>
      </c>
      <c r="C3077" s="0" t="n">
        <v>69</v>
      </c>
      <c r="D3077" s="0" t="n">
        <v>71</v>
      </c>
      <c r="E3077" s="0" t="n">
        <v>32</v>
      </c>
      <c r="F3077" s="0" t="n">
        <v>33</v>
      </c>
      <c r="G3077" s="0" t="n">
        <v>15</v>
      </c>
      <c r="H3077" s="0" t="n">
        <v>9</v>
      </c>
      <c r="I3077" s="0" t="n">
        <v>0</v>
      </c>
      <c r="J3077" s="0" t="n">
        <v>1</v>
      </c>
      <c r="K3077" s="0" t="n">
        <f aca="false">VLOOKUP(A3077,'Team Data'!$A$1:$E$659,2,FALSE())</f>
        <v>8</v>
      </c>
      <c r="L3077" s="0" t="n">
        <f aca="false">VLOOKUP(A3077,'Team Data'!$A$1:$E$659,3,FALSE())</f>
        <v>24</v>
      </c>
      <c r="M3077" s="0" t="n">
        <f aca="false">VLOOKUP(B3077,'Team Data'!$A$1:$E$659,2,FALSE())</f>
        <v>20</v>
      </c>
      <c r="N3077" s="0" t="n">
        <f aca="false">VLOOKUP(B3077,'Team Data'!$A$1:$E$659,3,FALSE())</f>
        <v>14</v>
      </c>
      <c r="O3077" s="0" t="n">
        <f aca="false">VLOOKUP(A3077,'Team Data'!$A$1:$E$659,4,FALSE())</f>
        <v>541</v>
      </c>
      <c r="P3077" s="0" t="n">
        <f aca="false">VLOOKUP(A3077,'Team Data'!$A$1:$E$659,5,FALSE())</f>
        <v>503</v>
      </c>
      <c r="Q3077" s="0" t="n">
        <f aca="false">VLOOKUP(B3077,'Team Data'!$A$1:$E$659,4,FALSE())</f>
        <v>555</v>
      </c>
      <c r="R3077" s="0" t="n">
        <f aca="false">VLOOKUP(B3077,'Team Data'!$A$1:$E$659,5,FALSE())</f>
        <v>537</v>
      </c>
      <c r="S3077" s="0" t="n">
        <f aca="false">IF(I3077=1,(MIN(30,(C3077-D3077)))*(M3077/(M3077+N3077))*(Q3077/(Q3077+R3077)),(MAX(-30,(C3077-D3077)))*(N3077/(M3077+N3077))*(R3077/(R3077+Q3077)))</f>
        <v>-0.404977375565611</v>
      </c>
      <c r="T3077" s="0" t="n">
        <f aca="false">IF(J3077=1,(MIN(30,(D3077-C3077)))*(K3077/(K3077+L3077))*(O3077/(O3077+P3077)),(MAX(-30,(D3077-C3077)))*(L3077/(K3077+L3077))*(P3077/(P3077+O3077)))</f>
        <v>0.259099616858238</v>
      </c>
      <c r="U3077" s="7" t="n">
        <v>43112</v>
      </c>
    </row>
    <row r="3078" customFormat="false" ht="15" hidden="false" customHeight="false" outlineLevel="0" collapsed="false">
      <c r="A3078" s="0" t="s">
        <v>157</v>
      </c>
      <c r="B3078" s="0" t="s">
        <v>85</v>
      </c>
      <c r="C3078" s="0" t="n">
        <v>59</v>
      </c>
      <c r="D3078" s="0" t="n">
        <v>53</v>
      </c>
      <c r="E3078" s="0" t="n">
        <v>28</v>
      </c>
      <c r="F3078" s="0" t="n">
        <v>26</v>
      </c>
      <c r="G3078" s="0" t="n">
        <v>16</v>
      </c>
      <c r="H3078" s="0" t="n">
        <v>16</v>
      </c>
      <c r="I3078" s="0" t="n">
        <v>1</v>
      </c>
      <c r="J3078" s="0" t="n">
        <v>0</v>
      </c>
      <c r="K3078" s="0" t="n">
        <f aca="false">VLOOKUP(A3078,'Team Data'!$A$1:$E$659,2,FALSE())</f>
        <v>14</v>
      </c>
      <c r="L3078" s="0" t="n">
        <f aca="false">VLOOKUP(A3078,'Team Data'!$A$1:$E$659,3,FALSE())</f>
        <v>17</v>
      </c>
      <c r="M3078" s="0" t="n">
        <f aca="false">VLOOKUP(B3078,'Team Data'!$A$1:$E$659,2,FALSE())</f>
        <v>17</v>
      </c>
      <c r="N3078" s="0" t="n">
        <f aca="false">VLOOKUP(B3078,'Team Data'!$A$1:$E$659,3,FALSE())</f>
        <v>16</v>
      </c>
      <c r="O3078" s="0" t="n">
        <f aca="false">VLOOKUP(A3078,'Team Data'!$A$1:$E$659,4,FALSE())</f>
        <v>469</v>
      </c>
      <c r="P3078" s="0" t="n">
        <f aca="false">VLOOKUP(A3078,'Team Data'!$A$1:$E$659,5,FALSE())</f>
        <v>528</v>
      </c>
      <c r="Q3078" s="0" t="n">
        <f aca="false">VLOOKUP(B3078,'Team Data'!$A$1:$E$659,4,FALSE())</f>
        <v>536</v>
      </c>
      <c r="R3078" s="0" t="n">
        <f aca="false">VLOOKUP(B3078,'Team Data'!$A$1:$E$659,5,FALSE())</f>
        <v>539</v>
      </c>
      <c r="S3078" s="0" t="n">
        <f aca="false">IF(I3078=1,(MIN(30,(C3078-D3078)))*(M3078/(M3078+N3078))*(Q3078/(Q3078+R3078)),(MAX(-30,(C3078-D3078)))*(N3078/(M3078+N3078))*(R3078/(R3078+Q3078)))</f>
        <v>1.54114164904863</v>
      </c>
      <c r="T3078" s="0" t="n">
        <f aca="false">IF(J3078=1,(MIN(30,(D3078-C3078)))*(K3078/(K3078+L3078))*(O3078/(O3078+P3078)),(MAX(-30,(D3078-C3078)))*(L3078/(K3078+L3078))*(P3078/(P3078+O3078)))</f>
        <v>-1.74251787620927</v>
      </c>
      <c r="U3078" s="7" t="n">
        <v>43112</v>
      </c>
    </row>
    <row r="3079" customFormat="false" ht="15" hidden="false" customHeight="false" outlineLevel="0" collapsed="false">
      <c r="A3079" s="0" t="s">
        <v>278</v>
      </c>
      <c r="B3079" s="0" t="s">
        <v>243</v>
      </c>
      <c r="C3079" s="0" t="n">
        <v>89</v>
      </c>
      <c r="D3079" s="0" t="n">
        <v>80</v>
      </c>
      <c r="E3079" s="0" t="n">
        <v>33</v>
      </c>
      <c r="F3079" s="0" t="n">
        <v>41</v>
      </c>
      <c r="G3079" s="0" t="n">
        <v>11</v>
      </c>
      <c r="H3079" s="0" t="n">
        <v>16</v>
      </c>
      <c r="I3079" s="0" t="n">
        <v>1</v>
      </c>
      <c r="J3079" s="0" t="n">
        <v>0</v>
      </c>
      <c r="K3079" s="0" t="n">
        <f aca="false">VLOOKUP(A3079,'Team Data'!$A$1:$E$659,2,FALSE())</f>
        <v>18</v>
      </c>
      <c r="L3079" s="0" t="n">
        <f aca="false">VLOOKUP(A3079,'Team Data'!$A$1:$E$659,3,FALSE())</f>
        <v>13</v>
      </c>
      <c r="M3079" s="0" t="n">
        <f aca="false">VLOOKUP(B3079,'Team Data'!$A$1:$E$659,2,FALSE())</f>
        <v>16</v>
      </c>
      <c r="N3079" s="0" t="n">
        <f aca="false">VLOOKUP(B3079,'Team Data'!$A$1:$E$659,3,FALSE())</f>
        <v>17</v>
      </c>
      <c r="O3079" s="0" t="n">
        <f aca="false">VLOOKUP(A3079,'Team Data'!$A$1:$E$659,4,FALSE())</f>
        <v>452</v>
      </c>
      <c r="P3079" s="0" t="n">
        <f aca="false">VLOOKUP(A3079,'Team Data'!$A$1:$E$659,5,FALSE())</f>
        <v>498</v>
      </c>
      <c r="Q3079" s="0" t="n">
        <f aca="false">VLOOKUP(B3079,'Team Data'!$A$1:$E$659,4,FALSE())</f>
        <v>525</v>
      </c>
      <c r="R3079" s="0" t="n">
        <f aca="false">VLOOKUP(B3079,'Team Data'!$A$1:$E$659,5,FALSE())</f>
        <v>540</v>
      </c>
      <c r="S3079" s="0" t="n">
        <f aca="false">IF(I3079=1,(MIN(30,(C3079-D3079)))*(M3079/(M3079+N3079))*(Q3079/(Q3079+R3079)),(MAX(-30,(C3079-D3079)))*(N3079/(M3079+N3079))*(R3079/(R3079+Q3079)))</f>
        <v>2.15108834827145</v>
      </c>
      <c r="T3079" s="0" t="n">
        <f aca="false">IF(J3079=1,(MIN(30,(D3079-C3079)))*(K3079/(K3079+L3079))*(O3079/(O3079+P3079)),(MAX(-30,(D3079-C3079)))*(L3079/(K3079+L3079))*(P3079/(P3079+O3079)))</f>
        <v>-1.97847198641766</v>
      </c>
      <c r="U3079" s="7" t="n">
        <v>43112</v>
      </c>
    </row>
    <row r="3080" customFormat="false" ht="15" hidden="false" customHeight="false" outlineLevel="0" collapsed="false">
      <c r="A3080" s="0" t="s">
        <v>204</v>
      </c>
      <c r="B3080" s="0" t="s">
        <v>49</v>
      </c>
      <c r="C3080" s="0" t="n">
        <v>66</v>
      </c>
      <c r="D3080" s="0" t="n">
        <v>82</v>
      </c>
      <c r="E3080" s="0" t="n">
        <v>29</v>
      </c>
      <c r="F3080" s="0" t="n">
        <v>25</v>
      </c>
      <c r="G3080" s="0" t="n">
        <v>13</v>
      </c>
      <c r="H3080" s="0" t="n">
        <v>7</v>
      </c>
      <c r="I3080" s="0" t="n">
        <v>0</v>
      </c>
      <c r="J3080" s="0" t="n">
        <v>1</v>
      </c>
      <c r="K3080" s="0" t="n">
        <f aca="false">VLOOKUP(A3080,'Team Data'!$A$1:$E$659,2,FALSE())</f>
        <v>23</v>
      </c>
      <c r="L3080" s="0" t="n">
        <f aca="false">VLOOKUP(A3080,'Team Data'!$A$1:$E$659,3,FALSE())</f>
        <v>10</v>
      </c>
      <c r="M3080" s="0" t="n">
        <f aca="false">VLOOKUP(B3080,'Team Data'!$A$1:$E$659,2,FALSE())</f>
        <v>26</v>
      </c>
      <c r="N3080" s="0" t="n">
        <f aca="false">VLOOKUP(B3080,'Team Data'!$A$1:$E$659,3,FALSE())</f>
        <v>8</v>
      </c>
      <c r="O3080" s="0" t="n">
        <f aca="false">VLOOKUP(A3080,'Team Data'!$A$1:$E$659,4,FALSE())</f>
        <v>563</v>
      </c>
      <c r="P3080" s="0" t="n">
        <f aca="false">VLOOKUP(A3080,'Team Data'!$A$1:$E$659,5,FALSE())</f>
        <v>481</v>
      </c>
      <c r="Q3080" s="0" t="n">
        <f aca="false">VLOOKUP(B3080,'Team Data'!$A$1:$E$659,4,FALSE())</f>
        <v>508</v>
      </c>
      <c r="R3080" s="0" t="n">
        <f aca="false">VLOOKUP(B3080,'Team Data'!$A$1:$E$659,5,FALSE())</f>
        <v>524</v>
      </c>
      <c r="S3080" s="0" t="n">
        <f aca="false">IF(I3080=1,(MIN(30,(C3080-D3080)))*(M3080/(M3080+N3080))*(Q3080/(Q3080+R3080)),(MAX(-30,(C3080-D3080)))*(N3080/(M3080+N3080))*(R3080/(R3080+Q3080)))</f>
        <v>-1.91153670770634</v>
      </c>
      <c r="T3080" s="0" t="n">
        <f aca="false">IF(J3080=1,(MIN(30,(D3080-C3080)))*(K3080/(K3080+L3080))*(O3080/(O3080+P3080)),(MAX(-30,(D3080-C3080)))*(L3080/(K3080+L3080))*(P3080/(P3080+O3080)))</f>
        <v>6.01370022059677</v>
      </c>
      <c r="U3080" s="7" t="n">
        <v>43112</v>
      </c>
    </row>
    <row r="3081" customFormat="false" ht="15" hidden="false" customHeight="false" outlineLevel="0" collapsed="false">
      <c r="A3081" s="0" t="s">
        <v>136</v>
      </c>
      <c r="B3081" s="0" t="s">
        <v>130</v>
      </c>
      <c r="C3081" s="0" t="n">
        <v>58</v>
      </c>
      <c r="D3081" s="0" t="n">
        <v>65</v>
      </c>
      <c r="E3081" s="0" t="n">
        <v>35</v>
      </c>
      <c r="F3081" s="0" t="n">
        <v>40</v>
      </c>
      <c r="G3081" s="0" t="n">
        <v>14</v>
      </c>
      <c r="H3081" s="0" t="n">
        <v>17</v>
      </c>
      <c r="I3081" s="0" t="n">
        <v>0</v>
      </c>
      <c r="J3081" s="0" t="n">
        <v>1</v>
      </c>
      <c r="K3081" s="0" t="n">
        <f aca="false">VLOOKUP(A3081,'Team Data'!$A$1:$E$659,2,FALSE())</f>
        <v>10</v>
      </c>
      <c r="L3081" s="0" t="n">
        <f aca="false">VLOOKUP(A3081,'Team Data'!$A$1:$E$659,3,FALSE())</f>
        <v>20</v>
      </c>
      <c r="M3081" s="0" t="n">
        <f aca="false">VLOOKUP(B3081,'Team Data'!$A$1:$E$659,2,FALSE())</f>
        <v>15</v>
      </c>
      <c r="N3081" s="0" t="n">
        <f aca="false">VLOOKUP(B3081,'Team Data'!$A$1:$E$659,3,FALSE())</f>
        <v>18</v>
      </c>
      <c r="O3081" s="0" t="n">
        <f aca="false">VLOOKUP(A3081,'Team Data'!$A$1:$E$659,4,FALSE())</f>
        <v>479</v>
      </c>
      <c r="P3081" s="0" t="n">
        <f aca="false">VLOOKUP(A3081,'Team Data'!$A$1:$E$659,5,FALSE())</f>
        <v>443</v>
      </c>
      <c r="Q3081" s="0" t="n">
        <f aca="false">VLOOKUP(B3081,'Team Data'!$A$1:$E$659,4,FALSE())</f>
        <v>463</v>
      </c>
      <c r="R3081" s="0" t="n">
        <f aca="false">VLOOKUP(B3081,'Team Data'!$A$1:$E$659,5,FALSE())</f>
        <v>494</v>
      </c>
      <c r="S3081" s="0" t="n">
        <f aca="false">IF(I3081=1,(MIN(30,(C3081-D3081)))*(M3081/(M3081+N3081))*(Q3081/(Q3081+R3081)),(MAX(-30,(C3081-D3081)))*(N3081/(M3081+N3081))*(R3081/(R3081+Q3081)))</f>
        <v>-1.97093188942719</v>
      </c>
      <c r="T3081" s="0" t="n">
        <f aca="false">IF(J3081=1,(MIN(30,(D3081-C3081)))*(K3081/(K3081+L3081))*(O3081/(O3081+P3081)),(MAX(-30,(D3081-C3081)))*(L3081/(K3081+L3081))*(P3081/(P3081+O3081)))</f>
        <v>1.21221981200289</v>
      </c>
      <c r="U3081" s="7" t="n">
        <v>43112</v>
      </c>
    </row>
    <row r="3082" customFormat="false" ht="15" hidden="false" customHeight="false" outlineLevel="0" collapsed="false">
      <c r="A3082" s="0" t="s">
        <v>113</v>
      </c>
      <c r="B3082" s="0" t="s">
        <v>299</v>
      </c>
      <c r="C3082" s="0" t="n">
        <v>76</v>
      </c>
      <c r="D3082" s="0" t="n">
        <v>73</v>
      </c>
      <c r="E3082" s="0" t="n">
        <v>33</v>
      </c>
      <c r="F3082" s="0" t="n">
        <v>27</v>
      </c>
      <c r="G3082" s="0" t="n">
        <v>14</v>
      </c>
      <c r="H3082" s="0" t="n">
        <v>14</v>
      </c>
      <c r="I3082" s="0" t="n">
        <v>1</v>
      </c>
      <c r="J3082" s="0" t="n">
        <v>0</v>
      </c>
      <c r="K3082" s="0" t="n">
        <f aca="false">VLOOKUP(A3082,'Team Data'!$A$1:$E$659,2,FALSE())</f>
        <v>19</v>
      </c>
      <c r="L3082" s="0" t="n">
        <f aca="false">VLOOKUP(A3082,'Team Data'!$A$1:$E$659,3,FALSE())</f>
        <v>12</v>
      </c>
      <c r="M3082" s="0" t="n">
        <f aca="false">VLOOKUP(B3082,'Team Data'!$A$1:$E$659,2,FALSE())</f>
        <v>18</v>
      </c>
      <c r="N3082" s="0" t="n">
        <f aca="false">VLOOKUP(B3082,'Team Data'!$A$1:$E$659,3,FALSE())</f>
        <v>14</v>
      </c>
      <c r="O3082" s="0" t="n">
        <f aca="false">VLOOKUP(A3082,'Team Data'!$A$1:$E$659,4,FALSE())</f>
        <v>498</v>
      </c>
      <c r="P3082" s="0" t="n">
        <f aca="false">VLOOKUP(A3082,'Team Data'!$A$1:$E$659,5,FALSE())</f>
        <v>473</v>
      </c>
      <c r="Q3082" s="0" t="n">
        <f aca="false">VLOOKUP(B3082,'Team Data'!$A$1:$E$659,4,FALSE())</f>
        <v>500</v>
      </c>
      <c r="R3082" s="0" t="n">
        <f aca="false">VLOOKUP(B3082,'Team Data'!$A$1:$E$659,5,FALSE())</f>
        <v>469</v>
      </c>
      <c r="S3082" s="0" t="n">
        <f aca="false">IF(I3082=1,(MIN(30,(C3082-D3082)))*(M3082/(M3082+N3082))*(Q3082/(Q3082+R3082)),(MAX(-30,(C3082-D3082)))*(N3082/(M3082+N3082))*(R3082/(R3082+Q3082)))</f>
        <v>0.870743034055728</v>
      </c>
      <c r="T3082" s="0" t="n">
        <f aca="false">IF(J3082=1,(MIN(30,(D3082-C3082)))*(K3082/(K3082+L3082))*(O3082/(O3082+P3082)),(MAX(-30,(D3082-C3082)))*(L3082/(K3082+L3082))*(P3082/(P3082+O3082)))</f>
        <v>-0.565695491844125</v>
      </c>
      <c r="U3082" s="7" t="n">
        <v>43112</v>
      </c>
    </row>
    <row r="3083" customFormat="false" ht="15" hidden="false" customHeight="false" outlineLevel="0" collapsed="false">
      <c r="A3083" s="0" t="s">
        <v>74</v>
      </c>
      <c r="B3083" s="0" t="s">
        <v>69</v>
      </c>
      <c r="C3083" s="0" t="n">
        <v>66</v>
      </c>
      <c r="D3083" s="0" t="n">
        <v>72</v>
      </c>
      <c r="E3083" s="0" t="n">
        <v>37</v>
      </c>
      <c r="F3083" s="0" t="n">
        <v>42</v>
      </c>
      <c r="G3083" s="0" t="n">
        <v>8</v>
      </c>
      <c r="H3083" s="0" t="n">
        <v>11</v>
      </c>
      <c r="I3083" s="0" t="n">
        <v>0</v>
      </c>
      <c r="J3083" s="0" t="n">
        <v>1</v>
      </c>
      <c r="K3083" s="0" t="n">
        <f aca="false">VLOOKUP(A3083,'Team Data'!$A$1:$E$659,2,FALSE())</f>
        <v>13</v>
      </c>
      <c r="L3083" s="0" t="n">
        <f aca="false">VLOOKUP(A3083,'Team Data'!$A$1:$E$659,3,FALSE())</f>
        <v>20</v>
      </c>
      <c r="M3083" s="0" t="n">
        <f aca="false">VLOOKUP(B3083,'Team Data'!$A$1:$E$659,2,FALSE())</f>
        <v>14</v>
      </c>
      <c r="N3083" s="0" t="n">
        <f aca="false">VLOOKUP(B3083,'Team Data'!$A$1:$E$659,3,FALSE())</f>
        <v>19</v>
      </c>
      <c r="O3083" s="0" t="n">
        <f aca="false">VLOOKUP(A3083,'Team Data'!$A$1:$E$659,4,FALSE())</f>
        <v>534</v>
      </c>
      <c r="P3083" s="0" t="n">
        <f aca="false">VLOOKUP(A3083,'Team Data'!$A$1:$E$659,5,FALSE())</f>
        <v>500</v>
      </c>
      <c r="Q3083" s="0" t="n">
        <f aca="false">VLOOKUP(B3083,'Team Data'!$A$1:$E$659,4,FALSE())</f>
        <v>518</v>
      </c>
      <c r="R3083" s="0" t="n">
        <f aca="false">VLOOKUP(B3083,'Team Data'!$A$1:$E$659,5,FALSE())</f>
        <v>487</v>
      </c>
      <c r="S3083" s="0" t="n">
        <f aca="false">IF(I3083=1,(MIN(30,(C3083-D3083)))*(M3083/(M3083+N3083))*(Q3083/(Q3083+R3083)),(MAX(-30,(C3083-D3083)))*(N3083/(M3083+N3083))*(R3083/(R3083+Q3083)))</f>
        <v>-1.67399366802352</v>
      </c>
      <c r="T3083" s="0" t="n">
        <f aca="false">IF(J3083=1,(MIN(30,(D3083-C3083)))*(K3083/(K3083+L3083))*(O3083/(O3083+P3083)),(MAX(-30,(D3083-C3083)))*(L3083/(K3083+L3083))*(P3083/(P3083+O3083)))</f>
        <v>1.22067874098822</v>
      </c>
      <c r="U3083" s="7" t="n">
        <v>43112</v>
      </c>
    </row>
    <row r="3084" customFormat="false" ht="15" hidden="false" customHeight="false" outlineLevel="0" collapsed="false">
      <c r="A3084" s="0" t="s">
        <v>289</v>
      </c>
      <c r="B3084" s="0" t="s">
        <v>79</v>
      </c>
      <c r="C3084" s="0" t="n">
        <v>69</v>
      </c>
      <c r="D3084" s="0" t="n">
        <v>65</v>
      </c>
      <c r="E3084" s="0" t="n">
        <v>31</v>
      </c>
      <c r="F3084" s="0" t="n">
        <v>37</v>
      </c>
      <c r="G3084" s="0" t="n">
        <v>18</v>
      </c>
      <c r="H3084" s="0" t="n">
        <v>22</v>
      </c>
      <c r="I3084" s="0" t="n">
        <v>1</v>
      </c>
      <c r="J3084" s="0" t="n">
        <v>0</v>
      </c>
      <c r="K3084" s="0" t="n">
        <f aca="false">VLOOKUP(A3084,'Team Data'!$A$1:$E$659,2,FALSE())</f>
        <v>15</v>
      </c>
      <c r="L3084" s="0" t="n">
        <f aca="false">VLOOKUP(A3084,'Team Data'!$A$1:$E$659,3,FALSE())</f>
        <v>15</v>
      </c>
      <c r="M3084" s="0" t="n">
        <f aca="false">VLOOKUP(B3084,'Team Data'!$A$1:$E$659,2,FALSE())</f>
        <v>12</v>
      </c>
      <c r="N3084" s="0" t="n">
        <f aca="false">VLOOKUP(B3084,'Team Data'!$A$1:$E$659,3,FALSE())</f>
        <v>19</v>
      </c>
      <c r="O3084" s="0" t="n">
        <f aca="false">VLOOKUP(A3084,'Team Data'!$A$1:$E$659,4,FALSE())</f>
        <v>479</v>
      </c>
      <c r="P3084" s="0" t="n">
        <f aca="false">VLOOKUP(A3084,'Team Data'!$A$1:$E$659,5,FALSE())</f>
        <v>436</v>
      </c>
      <c r="Q3084" s="0" t="n">
        <f aca="false">VLOOKUP(B3084,'Team Data'!$A$1:$E$659,4,FALSE())</f>
        <v>475</v>
      </c>
      <c r="R3084" s="0" t="n">
        <f aca="false">VLOOKUP(B3084,'Team Data'!$A$1:$E$659,5,FALSE())</f>
        <v>446</v>
      </c>
      <c r="S3084" s="0" t="n">
        <f aca="false">IF(I3084=1,(MIN(30,(C3084-D3084)))*(M3084/(M3084+N3084))*(Q3084/(Q3084+R3084)),(MAX(-30,(C3084-D3084)))*(N3084/(M3084+N3084))*(R3084/(R3084+Q3084)))</f>
        <v>0.798570978249448</v>
      </c>
      <c r="T3084" s="0" t="n">
        <f aca="false">IF(J3084=1,(MIN(30,(D3084-C3084)))*(K3084/(K3084+L3084))*(O3084/(O3084+P3084)),(MAX(-30,(D3084-C3084)))*(L3084/(K3084+L3084))*(P3084/(P3084+O3084)))</f>
        <v>-0.953005464480874</v>
      </c>
      <c r="U3084" s="7" t="n">
        <v>43112</v>
      </c>
    </row>
    <row r="3085" customFormat="false" ht="15" hidden="false" customHeight="false" outlineLevel="0" collapsed="false">
      <c r="A3085" s="0" t="s">
        <v>148</v>
      </c>
      <c r="B3085" s="0" t="s">
        <v>86</v>
      </c>
      <c r="C3085" s="0" t="n">
        <v>90</v>
      </c>
      <c r="D3085" s="0" t="n">
        <v>85</v>
      </c>
      <c r="E3085" s="0" t="n">
        <v>41</v>
      </c>
      <c r="F3085" s="0" t="n">
        <v>30</v>
      </c>
      <c r="G3085" s="0" t="n">
        <v>14</v>
      </c>
      <c r="H3085" s="0" t="n">
        <v>14</v>
      </c>
      <c r="I3085" s="0" t="n">
        <v>1</v>
      </c>
      <c r="J3085" s="0" t="n">
        <v>0</v>
      </c>
      <c r="K3085" s="0" t="n">
        <f aca="false">VLOOKUP(A3085,'Team Data'!$A$1:$E$659,2,FALSE())</f>
        <v>18</v>
      </c>
      <c r="L3085" s="0" t="n">
        <f aca="false">VLOOKUP(A3085,'Team Data'!$A$1:$E$659,3,FALSE())</f>
        <v>17</v>
      </c>
      <c r="M3085" s="0" t="n">
        <f aca="false">VLOOKUP(B3085,'Team Data'!$A$1:$E$659,2,FALSE())</f>
        <v>13</v>
      </c>
      <c r="N3085" s="0" t="n">
        <f aca="false">VLOOKUP(B3085,'Team Data'!$A$1:$E$659,3,FALSE())</f>
        <v>18</v>
      </c>
      <c r="O3085" s="0" t="n">
        <f aca="false">VLOOKUP(A3085,'Team Data'!$A$1:$E$659,4,FALSE())</f>
        <v>497</v>
      </c>
      <c r="P3085" s="0" t="n">
        <f aca="false">VLOOKUP(A3085,'Team Data'!$A$1:$E$659,5,FALSE())</f>
        <v>580</v>
      </c>
      <c r="Q3085" s="0" t="n">
        <f aca="false">VLOOKUP(B3085,'Team Data'!$A$1:$E$659,4,FALSE())</f>
        <v>457</v>
      </c>
      <c r="R3085" s="0" t="n">
        <f aca="false">VLOOKUP(B3085,'Team Data'!$A$1:$E$659,5,FALSE())</f>
        <v>482</v>
      </c>
      <c r="S3085" s="0" t="n">
        <f aca="false">IF(I3085=1,(MIN(30,(C3085-D3085)))*(M3085/(M3085+N3085))*(Q3085/(Q3085+R3085)),(MAX(-30,(C3085-D3085)))*(N3085/(M3085+N3085))*(R3085/(R3085+Q3085)))</f>
        <v>1.02047476725411</v>
      </c>
      <c r="T3085" s="0" t="n">
        <f aca="false">IF(J3085=1,(MIN(30,(D3085-C3085)))*(K3085/(K3085+L3085))*(O3085/(O3085+P3085)),(MAX(-30,(D3085-C3085)))*(L3085/(K3085+L3085))*(P3085/(P3085+O3085)))</f>
        <v>-1.30786576469028</v>
      </c>
      <c r="U3085" s="7" t="n">
        <v>43112</v>
      </c>
    </row>
    <row r="3086" customFormat="false" ht="15" hidden="false" customHeight="false" outlineLevel="0" collapsed="false">
      <c r="A3086" s="0" t="s">
        <v>269</v>
      </c>
      <c r="B3086" s="0" t="s">
        <v>236</v>
      </c>
      <c r="C3086" s="0" t="n">
        <v>68</v>
      </c>
      <c r="D3086" s="0" t="n">
        <v>58</v>
      </c>
      <c r="E3086" s="0" t="n">
        <v>46</v>
      </c>
      <c r="F3086" s="0" t="n">
        <v>36</v>
      </c>
      <c r="G3086" s="0" t="n">
        <v>14</v>
      </c>
      <c r="H3086" s="0" t="n">
        <v>16</v>
      </c>
      <c r="I3086" s="0" t="n">
        <v>1</v>
      </c>
      <c r="J3086" s="0" t="n">
        <v>0</v>
      </c>
      <c r="K3086" s="0" t="n">
        <f aca="false">VLOOKUP(A3086,'Team Data'!$A$1:$E$659,2,FALSE())</f>
        <v>26</v>
      </c>
      <c r="L3086" s="0" t="n">
        <f aca="false">VLOOKUP(A3086,'Team Data'!$A$1:$E$659,3,FALSE())</f>
        <v>9</v>
      </c>
      <c r="M3086" s="0" t="n">
        <f aca="false">VLOOKUP(B3086,'Team Data'!$A$1:$E$659,2,FALSE())</f>
        <v>18</v>
      </c>
      <c r="N3086" s="0" t="n">
        <f aca="false">VLOOKUP(B3086,'Team Data'!$A$1:$E$659,3,FALSE())</f>
        <v>15</v>
      </c>
      <c r="O3086" s="0" t="n">
        <f aca="false">VLOOKUP(A3086,'Team Data'!$A$1:$E$659,4,FALSE())</f>
        <v>497</v>
      </c>
      <c r="P3086" s="0" t="n">
        <f aca="false">VLOOKUP(A3086,'Team Data'!$A$1:$E$659,5,FALSE())</f>
        <v>517</v>
      </c>
      <c r="Q3086" s="0" t="n">
        <f aca="false">VLOOKUP(B3086,'Team Data'!$A$1:$E$659,4,FALSE())</f>
        <v>473</v>
      </c>
      <c r="R3086" s="0" t="n">
        <f aca="false">VLOOKUP(B3086,'Team Data'!$A$1:$E$659,5,FALSE())</f>
        <v>475</v>
      </c>
      <c r="S3086" s="0" t="n">
        <f aca="false">IF(I3086=1,(MIN(30,(C3086-D3086)))*(M3086/(M3086+N3086))*(Q3086/(Q3086+R3086)),(MAX(-30,(C3086-D3086)))*(N3086/(M3086+N3086))*(R3086/(R3086+Q3086)))</f>
        <v>2.72151898734177</v>
      </c>
      <c r="T3086" s="0" t="n">
        <f aca="false">IF(J3086=1,(MIN(30,(D3086-C3086)))*(K3086/(K3086+L3086))*(O3086/(O3086+P3086)),(MAX(-30,(D3086-C3086)))*(L3086/(K3086+L3086))*(P3086/(P3086+O3086)))</f>
        <v>-1.31107354184277</v>
      </c>
      <c r="U3086" s="7" t="n">
        <v>43112</v>
      </c>
    </row>
    <row r="3087" customFormat="false" ht="15" hidden="false" customHeight="false" outlineLevel="0" collapsed="false">
      <c r="A3087" s="0" t="s">
        <v>161</v>
      </c>
      <c r="B3087" s="0" t="s">
        <v>215</v>
      </c>
      <c r="C3087" s="0" t="n">
        <v>69</v>
      </c>
      <c r="D3087" s="0" t="n">
        <v>91</v>
      </c>
      <c r="E3087" s="0" t="n">
        <v>35</v>
      </c>
      <c r="F3087" s="0" t="n">
        <v>33</v>
      </c>
      <c r="G3087" s="0" t="n">
        <v>7</v>
      </c>
      <c r="H3087" s="0" t="n">
        <v>9</v>
      </c>
      <c r="I3087" s="0" t="n">
        <v>0</v>
      </c>
      <c r="J3087" s="0" t="n">
        <v>1</v>
      </c>
      <c r="K3087" s="0" t="n">
        <f aca="false">VLOOKUP(A3087,'Team Data'!$A$1:$E$659,2,FALSE())</f>
        <v>19</v>
      </c>
      <c r="L3087" s="0" t="n">
        <f aca="false">VLOOKUP(A3087,'Team Data'!$A$1:$E$659,3,FALSE())</f>
        <v>13</v>
      </c>
      <c r="M3087" s="0" t="n">
        <f aca="false">VLOOKUP(B3087,'Team Data'!$A$1:$E$659,2,FALSE())</f>
        <v>25</v>
      </c>
      <c r="N3087" s="0" t="n">
        <f aca="false">VLOOKUP(B3087,'Team Data'!$A$1:$E$659,3,FALSE())</f>
        <v>9</v>
      </c>
      <c r="O3087" s="0" t="n">
        <f aca="false">VLOOKUP(A3087,'Team Data'!$A$1:$E$659,4,FALSE())</f>
        <v>626</v>
      </c>
      <c r="P3087" s="0" t="n">
        <f aca="false">VLOOKUP(A3087,'Team Data'!$A$1:$E$659,5,FALSE())</f>
        <v>423</v>
      </c>
      <c r="Q3087" s="0" t="n">
        <f aca="false">VLOOKUP(B3087,'Team Data'!$A$1:$E$659,4,FALSE())</f>
        <v>711</v>
      </c>
      <c r="R3087" s="0" t="n">
        <f aca="false">VLOOKUP(B3087,'Team Data'!$A$1:$E$659,5,FALSE())</f>
        <v>455</v>
      </c>
      <c r="S3087" s="0" t="n">
        <f aca="false">IF(I3087=1,(MIN(30,(C3087-D3087)))*(M3087/(M3087+N3087))*(Q3087/(Q3087+R3087)),(MAX(-30,(C3087-D3087)))*(N3087/(M3087+N3087))*(R3087/(R3087+Q3087)))</f>
        <v>-2.27247502774695</v>
      </c>
      <c r="T3087" s="0" t="n">
        <f aca="false">IF(J3087=1,(MIN(30,(D3087-C3087)))*(K3087/(K3087+L3087))*(O3087/(O3087+P3087)),(MAX(-30,(D3087-C3087)))*(L3087/(K3087+L3087))*(P3087/(P3087+O3087)))</f>
        <v>7.79516205910391</v>
      </c>
      <c r="U3087" s="7" t="n">
        <v>43112</v>
      </c>
    </row>
    <row r="3088" customFormat="false" ht="15" hidden="false" customHeight="false" outlineLevel="0" collapsed="false">
      <c r="A3088" s="0" t="s">
        <v>268</v>
      </c>
      <c r="B3088" s="0" t="s">
        <v>90</v>
      </c>
      <c r="C3088" s="0" t="n">
        <v>58</v>
      </c>
      <c r="D3088" s="0" t="n">
        <v>75</v>
      </c>
      <c r="E3088" s="0" t="n">
        <v>35</v>
      </c>
      <c r="F3088" s="0" t="n">
        <v>47</v>
      </c>
      <c r="G3088" s="0" t="n">
        <v>12</v>
      </c>
      <c r="H3088" s="0" t="n">
        <v>11</v>
      </c>
      <c r="I3088" s="0" t="n">
        <v>0</v>
      </c>
      <c r="J3088" s="0" t="n">
        <v>1</v>
      </c>
      <c r="K3088" s="0" t="n">
        <f aca="false">VLOOKUP(A3088,'Team Data'!$A$1:$E$659,2,FALSE())</f>
        <v>7</v>
      </c>
      <c r="L3088" s="0" t="n">
        <f aca="false">VLOOKUP(A3088,'Team Data'!$A$1:$E$659,3,FALSE())</f>
        <v>25</v>
      </c>
      <c r="M3088" s="0" t="n">
        <f aca="false">VLOOKUP(B3088,'Team Data'!$A$1:$E$659,2,FALSE())</f>
        <v>23</v>
      </c>
      <c r="N3088" s="0" t="n">
        <f aca="false">VLOOKUP(B3088,'Team Data'!$A$1:$E$659,3,FALSE())</f>
        <v>12</v>
      </c>
      <c r="O3088" s="0" t="n">
        <f aca="false">VLOOKUP(A3088,'Team Data'!$A$1:$E$659,4,FALSE())</f>
        <v>471</v>
      </c>
      <c r="P3088" s="0" t="n">
        <f aca="false">VLOOKUP(A3088,'Team Data'!$A$1:$E$659,5,FALSE())</f>
        <v>449</v>
      </c>
      <c r="Q3088" s="0" t="n">
        <f aca="false">VLOOKUP(B3088,'Team Data'!$A$1:$E$659,4,FALSE())</f>
        <v>500</v>
      </c>
      <c r="R3088" s="0" t="n">
        <f aca="false">VLOOKUP(B3088,'Team Data'!$A$1:$E$659,5,FALSE())</f>
        <v>533</v>
      </c>
      <c r="S3088" s="0" t="n">
        <f aca="false">IF(I3088=1,(MIN(30,(C3088-D3088)))*(M3088/(M3088+N3088))*(Q3088/(Q3088+R3088)),(MAX(-30,(C3088-D3088)))*(N3088/(M3088+N3088))*(R3088/(R3088+Q3088)))</f>
        <v>-3.00738487069562</v>
      </c>
      <c r="T3088" s="0" t="n">
        <f aca="false">IF(J3088=1,(MIN(30,(D3088-C3088)))*(K3088/(K3088+L3088))*(O3088/(O3088+P3088)),(MAX(-30,(D3088-C3088)))*(L3088/(K3088+L3088))*(P3088/(P3088+O3088)))</f>
        <v>1.90383831521739</v>
      </c>
      <c r="U3088" s="7" t="n">
        <v>43112</v>
      </c>
    </row>
    <row r="3089" customFormat="false" ht="15" hidden="false" customHeight="false" outlineLevel="0" collapsed="false">
      <c r="A3089" s="0" t="s">
        <v>154</v>
      </c>
      <c r="B3089" s="0" t="s">
        <v>13</v>
      </c>
      <c r="C3089" s="0" t="n">
        <v>65</v>
      </c>
      <c r="D3089" s="0" t="n">
        <v>76</v>
      </c>
      <c r="E3089" s="0" t="n">
        <v>36</v>
      </c>
      <c r="F3089" s="0" t="n">
        <v>32</v>
      </c>
      <c r="G3089" s="0" t="n">
        <v>15</v>
      </c>
      <c r="H3089" s="0" t="n">
        <v>20</v>
      </c>
      <c r="I3089" s="0" t="n">
        <v>0</v>
      </c>
      <c r="J3089" s="0" t="n">
        <v>1</v>
      </c>
      <c r="K3089" s="0" t="n">
        <f aca="false">VLOOKUP(A3089,'Team Data'!$A$1:$E$659,2,FALSE())</f>
        <v>9</v>
      </c>
      <c r="L3089" s="0" t="n">
        <f aca="false">VLOOKUP(A3089,'Team Data'!$A$1:$E$659,3,FALSE())</f>
        <v>22</v>
      </c>
      <c r="M3089" s="0" t="n">
        <f aca="false">VLOOKUP(B3089,'Team Data'!$A$1:$E$659,2,FALSE())</f>
        <v>6</v>
      </c>
      <c r="N3089" s="0" t="n">
        <f aca="false">VLOOKUP(B3089,'Team Data'!$A$1:$E$659,3,FALSE())</f>
        <v>24</v>
      </c>
      <c r="O3089" s="0" t="n">
        <f aca="false">VLOOKUP(A3089,'Team Data'!$A$1:$E$659,4,FALSE())</f>
        <v>465</v>
      </c>
      <c r="P3089" s="0" t="n">
        <f aca="false">VLOOKUP(A3089,'Team Data'!$A$1:$E$659,5,FALSE())</f>
        <v>484</v>
      </c>
      <c r="Q3089" s="0" t="n">
        <f aca="false">VLOOKUP(B3089,'Team Data'!$A$1:$E$659,4,FALSE())</f>
        <v>466</v>
      </c>
      <c r="R3089" s="0" t="n">
        <f aca="false">VLOOKUP(B3089,'Team Data'!$A$1:$E$659,5,FALSE())</f>
        <v>488</v>
      </c>
      <c r="S3089" s="0" t="n">
        <f aca="false">IF(I3089=1,(MIN(30,(C3089-D3089)))*(M3089/(M3089+N3089))*(Q3089/(Q3089+R3089)),(MAX(-30,(C3089-D3089)))*(N3089/(M3089+N3089))*(R3089/(R3089+Q3089)))</f>
        <v>-4.50146750524109</v>
      </c>
      <c r="T3089" s="0" t="n">
        <f aca="false">IF(J3089=1,(MIN(30,(D3089-C3089)))*(K3089/(K3089+L3089))*(O3089/(O3089+P3089)),(MAX(-30,(D3089-C3089)))*(L3089/(K3089+L3089))*(P3089/(P3089+O3089)))</f>
        <v>1.56480505795574</v>
      </c>
      <c r="U3089" s="7" t="n">
        <v>43112</v>
      </c>
    </row>
    <row r="3090" customFormat="false" ht="15" hidden="false" customHeight="false" outlineLevel="0" collapsed="false">
      <c r="A3090" s="0" t="s">
        <v>143</v>
      </c>
      <c r="B3090" s="0" t="s">
        <v>36</v>
      </c>
      <c r="C3090" s="0" t="n">
        <v>65</v>
      </c>
      <c r="D3090" s="0" t="n">
        <v>78</v>
      </c>
      <c r="E3090" s="0" t="n">
        <v>39</v>
      </c>
      <c r="F3090" s="0" t="n">
        <v>39</v>
      </c>
      <c r="G3090" s="0" t="n">
        <v>20</v>
      </c>
      <c r="H3090" s="0" t="n">
        <v>11</v>
      </c>
      <c r="I3090" s="0" t="n">
        <v>0</v>
      </c>
      <c r="J3090" s="0" t="n">
        <v>1</v>
      </c>
      <c r="K3090" s="0" t="n">
        <f aca="false">VLOOKUP(A3090,'Team Data'!$A$1:$E$659,2,FALSE())</f>
        <v>16</v>
      </c>
      <c r="L3090" s="0" t="n">
        <f aca="false">VLOOKUP(A3090,'Team Data'!$A$1:$E$659,3,FALSE())</f>
        <v>14</v>
      </c>
      <c r="M3090" s="0" t="n">
        <f aca="false">VLOOKUP(B3090,'Team Data'!$A$1:$E$659,2,FALSE())</f>
        <v>25</v>
      </c>
      <c r="N3090" s="0" t="n">
        <f aca="false">VLOOKUP(B3090,'Team Data'!$A$1:$E$659,3,FALSE())</f>
        <v>10</v>
      </c>
      <c r="O3090" s="0" t="n">
        <f aca="false">VLOOKUP(A3090,'Team Data'!$A$1:$E$659,4,FALSE())</f>
        <v>426</v>
      </c>
      <c r="P3090" s="0" t="n">
        <f aca="false">VLOOKUP(A3090,'Team Data'!$A$1:$E$659,5,FALSE())</f>
        <v>491</v>
      </c>
      <c r="Q3090" s="0" t="n">
        <f aca="false">VLOOKUP(B3090,'Team Data'!$A$1:$E$659,4,FALSE())</f>
        <v>540</v>
      </c>
      <c r="R3090" s="0" t="n">
        <f aca="false">VLOOKUP(B3090,'Team Data'!$A$1:$E$659,5,FALSE())</f>
        <v>573</v>
      </c>
      <c r="S3090" s="0" t="n">
        <f aca="false">IF(I3090=1,(MIN(30,(C3090-D3090)))*(M3090/(M3090+N3090))*(Q3090/(Q3090+R3090)),(MAX(-30,(C3090-D3090)))*(N3090/(M3090+N3090))*(R3090/(R3090+Q3090)))</f>
        <v>-1.91220639199076</v>
      </c>
      <c r="T3090" s="0" t="n">
        <f aca="false">IF(J3090=1,(MIN(30,(D3090-C3090)))*(K3090/(K3090+L3090))*(O3090/(O3090+P3090)),(MAX(-30,(D3090-C3090)))*(L3090/(K3090+L3090))*(P3090/(P3090+O3090)))</f>
        <v>3.22093784078517</v>
      </c>
      <c r="U3090" s="7" t="n">
        <v>43112</v>
      </c>
    </row>
    <row r="3091" customFormat="false" ht="15" hidden="false" customHeight="false" outlineLevel="0" collapsed="false">
      <c r="A3091" s="0" t="s">
        <v>352</v>
      </c>
      <c r="B3091" s="0" t="s">
        <v>209</v>
      </c>
      <c r="C3091" s="0" t="n">
        <v>84</v>
      </c>
      <c r="D3091" s="0" t="n">
        <v>81</v>
      </c>
      <c r="E3091" s="0" t="n">
        <v>32</v>
      </c>
      <c r="F3091" s="0" t="n">
        <v>29</v>
      </c>
      <c r="G3091" s="0" t="n">
        <v>17</v>
      </c>
      <c r="H3091" s="0" t="n">
        <v>11</v>
      </c>
      <c r="I3091" s="0" t="n">
        <v>1</v>
      </c>
      <c r="J3091" s="0" t="n">
        <v>0</v>
      </c>
      <c r="K3091" s="0" t="n">
        <f aca="false">VLOOKUP(A3091,'Team Data'!$A$1:$E$659,2,FALSE())</f>
        <v>25</v>
      </c>
      <c r="L3091" s="0" t="n">
        <f aca="false">VLOOKUP(A3091,'Team Data'!$A$1:$E$659,3,FALSE())</f>
        <v>10</v>
      </c>
      <c r="M3091" s="0" t="n">
        <f aca="false">VLOOKUP(B3091,'Team Data'!$A$1:$E$659,2,FALSE())</f>
        <v>22</v>
      </c>
      <c r="N3091" s="0" t="n">
        <f aca="false">VLOOKUP(B3091,'Team Data'!$A$1:$E$659,3,FALSE())</f>
        <v>10</v>
      </c>
      <c r="O3091" s="0" t="n">
        <f aca="false">VLOOKUP(A3091,'Team Data'!$A$1:$E$659,4,FALSE())</f>
        <v>543</v>
      </c>
      <c r="P3091" s="0" t="n">
        <f aca="false">VLOOKUP(A3091,'Team Data'!$A$1:$E$659,5,FALSE())</f>
        <v>561</v>
      </c>
      <c r="Q3091" s="0" t="n">
        <f aca="false">VLOOKUP(B3091,'Team Data'!$A$1:$E$659,4,FALSE())</f>
        <v>489</v>
      </c>
      <c r="R3091" s="0" t="n">
        <f aca="false">VLOOKUP(B3091,'Team Data'!$A$1:$E$659,5,FALSE())</f>
        <v>510</v>
      </c>
      <c r="S3091" s="0" t="n">
        <f aca="false">IF(I3091=1,(MIN(30,(C3091-D3091)))*(M3091/(M3091+N3091))*(Q3091/(Q3091+R3091)),(MAX(-30,(C3091-D3091)))*(N3091/(M3091+N3091))*(R3091/(R3091+Q3091)))</f>
        <v>1.00957207207207</v>
      </c>
      <c r="T3091" s="0" t="n">
        <f aca="false">IF(J3091=1,(MIN(30,(D3091-C3091)))*(K3091/(K3091+L3091))*(O3091/(O3091+P3091)),(MAX(-30,(D3091-C3091)))*(L3091/(K3091+L3091))*(P3091/(P3091+O3091)))</f>
        <v>-0.43555900621118</v>
      </c>
      <c r="U3091" s="7" t="n">
        <v>43112</v>
      </c>
    </row>
    <row r="3092" customFormat="false" ht="15" hidden="false" customHeight="false" outlineLevel="0" collapsed="false">
      <c r="A3092" s="0" t="s">
        <v>145</v>
      </c>
      <c r="B3092" s="0" t="s">
        <v>202</v>
      </c>
      <c r="C3092" s="0" t="n">
        <v>96</v>
      </c>
      <c r="D3092" s="0" t="n">
        <v>102</v>
      </c>
      <c r="E3092" s="0" t="n">
        <v>50</v>
      </c>
      <c r="F3092" s="0" t="n">
        <v>41</v>
      </c>
      <c r="G3092" s="0" t="n">
        <v>12</v>
      </c>
      <c r="H3092" s="0" t="n">
        <v>14</v>
      </c>
      <c r="I3092" s="0" t="n">
        <v>0</v>
      </c>
      <c r="J3092" s="0" t="n">
        <v>1</v>
      </c>
      <c r="K3092" s="0" t="n">
        <f aca="false">VLOOKUP(A3092,'Team Data'!$A$1:$E$659,2,FALSE())</f>
        <v>23</v>
      </c>
      <c r="L3092" s="0" t="n">
        <f aca="false">VLOOKUP(A3092,'Team Data'!$A$1:$E$659,3,FALSE())</f>
        <v>10</v>
      </c>
      <c r="M3092" s="0" t="n">
        <f aca="false">VLOOKUP(B3092,'Team Data'!$A$1:$E$659,2,FALSE())</f>
        <v>14</v>
      </c>
      <c r="N3092" s="0" t="n">
        <f aca="false">VLOOKUP(B3092,'Team Data'!$A$1:$E$659,3,FALSE())</f>
        <v>19</v>
      </c>
      <c r="O3092" s="0" t="n">
        <f aca="false">VLOOKUP(A3092,'Team Data'!$A$1:$E$659,4,FALSE())</f>
        <v>503</v>
      </c>
      <c r="P3092" s="0" t="n">
        <f aca="false">VLOOKUP(A3092,'Team Data'!$A$1:$E$659,5,FALSE())</f>
        <v>487</v>
      </c>
      <c r="Q3092" s="0" t="n">
        <f aca="false">VLOOKUP(B3092,'Team Data'!$A$1:$E$659,4,FALSE())</f>
        <v>532</v>
      </c>
      <c r="R3092" s="0" t="n">
        <f aca="false">VLOOKUP(B3092,'Team Data'!$A$1:$E$659,5,FALSE())</f>
        <v>464</v>
      </c>
      <c r="S3092" s="0" t="n">
        <f aca="false">IF(I3092=1,(MIN(30,(C3092-D3092)))*(M3092/(M3092+N3092))*(Q3092/(Q3092+R3092)),(MAX(-30,(C3092-D3092)))*(N3092/(M3092+N3092))*(R3092/(R3092+Q3092)))</f>
        <v>-1.60934647681636</v>
      </c>
      <c r="T3092" s="0" t="n">
        <f aca="false">IF(J3092=1,(MIN(30,(D3092-C3092)))*(K3092/(K3092+L3092))*(O3092/(O3092+P3092)),(MAX(-30,(D3092-C3092)))*(L3092/(K3092+L3092))*(P3092/(P3092+O3092)))</f>
        <v>2.1247015610652</v>
      </c>
      <c r="U3092" s="7" t="n">
        <v>43112</v>
      </c>
    </row>
    <row r="3093" customFormat="false" ht="15" hidden="false" customHeight="false" outlineLevel="0" collapsed="false">
      <c r="A3093" s="0" t="s">
        <v>47</v>
      </c>
      <c r="B3093" s="0" t="s">
        <v>279</v>
      </c>
      <c r="C3093" s="0" t="n">
        <v>60</v>
      </c>
      <c r="D3093" s="0" t="n">
        <v>77</v>
      </c>
      <c r="E3093" s="0" t="n">
        <v>31</v>
      </c>
      <c r="F3093" s="0" t="n">
        <v>31</v>
      </c>
      <c r="G3093" s="0" t="n">
        <v>17</v>
      </c>
      <c r="H3093" s="0" t="n">
        <v>14</v>
      </c>
      <c r="I3093" s="0" t="n">
        <v>0</v>
      </c>
      <c r="J3093" s="0" t="n">
        <v>1</v>
      </c>
      <c r="K3093" s="0" t="n">
        <f aca="false">VLOOKUP(A3093,'Team Data'!$A$1:$E$659,2,FALSE())</f>
        <v>14</v>
      </c>
      <c r="L3093" s="0" t="n">
        <f aca="false">VLOOKUP(A3093,'Team Data'!$A$1:$E$659,3,FALSE())</f>
        <v>18</v>
      </c>
      <c r="M3093" s="0" t="n">
        <f aca="false">VLOOKUP(B3093,'Team Data'!$A$1:$E$659,2,FALSE())</f>
        <v>13</v>
      </c>
      <c r="N3093" s="0" t="n">
        <f aca="false">VLOOKUP(B3093,'Team Data'!$A$1:$E$659,3,FALSE())</f>
        <v>18</v>
      </c>
      <c r="O3093" s="0" t="n">
        <f aca="false">VLOOKUP(A3093,'Team Data'!$A$1:$E$659,4,FALSE())</f>
        <v>456</v>
      </c>
      <c r="P3093" s="0" t="n">
        <f aca="false">VLOOKUP(A3093,'Team Data'!$A$1:$E$659,5,FALSE())</f>
        <v>570</v>
      </c>
      <c r="Q3093" s="0" t="n">
        <f aca="false">VLOOKUP(B3093,'Team Data'!$A$1:$E$659,4,FALSE())</f>
        <v>437</v>
      </c>
      <c r="R3093" s="0" t="n">
        <f aca="false">VLOOKUP(B3093,'Team Data'!$A$1:$E$659,5,FALSE())</f>
        <v>490</v>
      </c>
      <c r="S3093" s="0" t="n">
        <f aca="false">IF(I3093=1,(MIN(30,(C3093-D3093)))*(M3093/(M3093+N3093))*(Q3093/(Q3093+R3093)),(MAX(-30,(C3093-D3093)))*(N3093/(M3093+N3093))*(R3093/(R3093+Q3093)))</f>
        <v>-5.21766363921077</v>
      </c>
      <c r="T3093" s="0" t="n">
        <f aca="false">IF(J3093=1,(MIN(30,(D3093-C3093)))*(K3093/(K3093+L3093))*(O3093/(O3093+P3093)),(MAX(-30,(D3093-C3093)))*(L3093/(K3093+L3093))*(P3093/(P3093+O3093)))</f>
        <v>3.30555555555556</v>
      </c>
      <c r="U3093" s="7" t="n">
        <v>43112</v>
      </c>
    </row>
    <row r="3094" customFormat="false" ht="15" hidden="false" customHeight="false" outlineLevel="0" collapsed="false">
      <c r="A3094" s="0" t="s">
        <v>302</v>
      </c>
      <c r="B3094" s="0" t="s">
        <v>115</v>
      </c>
      <c r="C3094" s="0" t="n">
        <v>71</v>
      </c>
      <c r="D3094" s="0" t="n">
        <v>104</v>
      </c>
      <c r="E3094" s="0" t="n">
        <v>32</v>
      </c>
      <c r="F3094" s="0" t="n">
        <v>39</v>
      </c>
      <c r="G3094" s="0" t="n">
        <v>14</v>
      </c>
      <c r="H3094" s="0" t="n">
        <v>11</v>
      </c>
      <c r="I3094" s="0" t="n">
        <v>0</v>
      </c>
      <c r="J3094" s="0" t="n">
        <v>1</v>
      </c>
      <c r="K3094" s="0" t="n">
        <f aca="false">VLOOKUP(A3094,'Team Data'!$A$1:$E$659,2,FALSE())</f>
        <v>19</v>
      </c>
      <c r="L3094" s="0" t="n">
        <f aca="false">VLOOKUP(A3094,'Team Data'!$A$1:$E$659,3,FALSE())</f>
        <v>12</v>
      </c>
      <c r="M3094" s="0" t="n">
        <f aca="false">VLOOKUP(B3094,'Team Data'!$A$1:$E$659,2,FALSE())</f>
        <v>27</v>
      </c>
      <c r="N3094" s="0" t="n">
        <f aca="false">VLOOKUP(B3094,'Team Data'!$A$1:$E$659,3,FALSE())</f>
        <v>8</v>
      </c>
      <c r="O3094" s="0" t="n">
        <f aca="false">VLOOKUP(A3094,'Team Data'!$A$1:$E$659,4,FALSE())</f>
        <v>534</v>
      </c>
      <c r="P3094" s="0" t="n">
        <f aca="false">VLOOKUP(A3094,'Team Data'!$A$1:$E$659,5,FALSE())</f>
        <v>472</v>
      </c>
      <c r="Q3094" s="0" t="n">
        <f aca="false">VLOOKUP(B3094,'Team Data'!$A$1:$E$659,4,FALSE())</f>
        <v>625</v>
      </c>
      <c r="R3094" s="0" t="n">
        <f aca="false">VLOOKUP(B3094,'Team Data'!$A$1:$E$659,5,FALSE())</f>
        <v>506</v>
      </c>
      <c r="S3094" s="0" t="n">
        <f aca="false">IF(I3094=1,(MIN(30,(C3094-D3094)))*(M3094/(M3094+N3094))*(Q3094/(Q3094+R3094)),(MAX(-30,(C3094-D3094)))*(N3094/(M3094+N3094))*(R3094/(R3094+Q3094)))</f>
        <v>-3.06782872300114</v>
      </c>
      <c r="T3094" s="0" t="n">
        <f aca="false">IF(J3094=1,(MIN(30,(D3094-C3094)))*(K3094/(K3094+L3094))*(O3094/(O3094+P3094)),(MAX(-30,(D3094-C3094)))*(L3094/(K3094+L3094))*(P3094/(P3094+O3094)))</f>
        <v>9.76014878471109</v>
      </c>
      <c r="U3094" s="7" t="n">
        <v>43112</v>
      </c>
    </row>
    <row r="3095" customFormat="false" ht="15" hidden="false" customHeight="false" outlineLevel="0" collapsed="false">
      <c r="A3095" s="0" t="s">
        <v>160</v>
      </c>
      <c r="B3095" s="0" t="s">
        <v>51</v>
      </c>
      <c r="C3095" s="0" t="n">
        <v>91</v>
      </c>
      <c r="D3095" s="0" t="n">
        <v>83</v>
      </c>
      <c r="E3095" s="0" t="n">
        <v>37</v>
      </c>
      <c r="F3095" s="0" t="n">
        <v>44</v>
      </c>
      <c r="G3095" s="0" t="n">
        <v>14</v>
      </c>
      <c r="H3095" s="0" t="n">
        <v>18</v>
      </c>
      <c r="I3095" s="0" t="n">
        <v>1</v>
      </c>
      <c r="J3095" s="0" t="n">
        <v>0</v>
      </c>
      <c r="K3095" s="0" t="n">
        <f aca="false">VLOOKUP(A3095,'Team Data'!$A$1:$E$659,2,FALSE())</f>
        <v>25</v>
      </c>
      <c r="L3095" s="0" t="n">
        <f aca="false">VLOOKUP(A3095,'Team Data'!$A$1:$E$659,3,FALSE())</f>
        <v>11</v>
      </c>
      <c r="M3095" s="0" t="n">
        <f aca="false">VLOOKUP(B3095,'Team Data'!$A$1:$E$659,2,FALSE())</f>
        <v>6</v>
      </c>
      <c r="N3095" s="0" t="n">
        <f aca="false">VLOOKUP(B3095,'Team Data'!$A$1:$E$659,3,FALSE())</f>
        <v>23</v>
      </c>
      <c r="O3095" s="0" t="n">
        <f aca="false">VLOOKUP(A3095,'Team Data'!$A$1:$E$659,4,FALSE())</f>
        <v>620</v>
      </c>
      <c r="P3095" s="0" t="n">
        <f aca="false">VLOOKUP(A3095,'Team Data'!$A$1:$E$659,5,FALSE())</f>
        <v>535</v>
      </c>
      <c r="Q3095" s="0" t="n">
        <f aca="false">VLOOKUP(B3095,'Team Data'!$A$1:$E$659,4,FALSE())</f>
        <v>485</v>
      </c>
      <c r="R3095" s="0" t="n">
        <f aca="false">VLOOKUP(B3095,'Team Data'!$A$1:$E$659,5,FALSE())</f>
        <v>443</v>
      </c>
      <c r="S3095" s="0" t="n">
        <f aca="false">IF(I3095=1,(MIN(30,(C3095-D3095)))*(M3095/(M3095+N3095))*(Q3095/(Q3095+R3095)),(MAX(-30,(C3095-D3095)))*(N3095/(M3095+N3095))*(R3095/(R3095+Q3095)))</f>
        <v>0.865041617122473</v>
      </c>
      <c r="T3095" s="0" t="n">
        <f aca="false">IF(J3095=1,(MIN(30,(D3095-C3095)))*(K3095/(K3095+L3095))*(O3095/(O3095+P3095)),(MAX(-30,(D3095-C3095)))*(L3095/(K3095+L3095))*(P3095/(P3095+O3095)))</f>
        <v>-1.13227513227513</v>
      </c>
      <c r="U3095" s="7" t="n">
        <v>43112</v>
      </c>
    </row>
    <row r="3096" customFormat="false" ht="15" hidden="false" customHeight="false" outlineLevel="0" collapsed="false">
      <c r="A3096" s="0" t="s">
        <v>114</v>
      </c>
      <c r="B3096" s="0" t="s">
        <v>187</v>
      </c>
      <c r="C3096" s="0" t="n">
        <v>56</v>
      </c>
      <c r="D3096" s="0" t="n">
        <v>61</v>
      </c>
      <c r="E3096" s="0" t="n">
        <v>29</v>
      </c>
      <c r="F3096" s="0" t="n">
        <v>34</v>
      </c>
      <c r="G3096" s="0" t="n">
        <v>16</v>
      </c>
      <c r="H3096" s="0" t="n">
        <v>15</v>
      </c>
      <c r="I3096" s="0" t="n">
        <v>0</v>
      </c>
      <c r="J3096" s="0" t="n">
        <v>1</v>
      </c>
      <c r="K3096" s="0" t="n">
        <f aca="false">VLOOKUP(A3096,'Team Data'!$A$1:$E$659,2,FALSE())</f>
        <v>12</v>
      </c>
      <c r="L3096" s="0" t="n">
        <f aca="false">VLOOKUP(A3096,'Team Data'!$A$1:$E$659,3,FALSE())</f>
        <v>19</v>
      </c>
      <c r="M3096" s="0" t="n">
        <f aca="false">VLOOKUP(B3096,'Team Data'!$A$1:$E$659,2,FALSE())</f>
        <v>20</v>
      </c>
      <c r="N3096" s="0" t="n">
        <f aca="false">VLOOKUP(B3096,'Team Data'!$A$1:$E$659,3,FALSE())</f>
        <v>12</v>
      </c>
      <c r="O3096" s="0" t="n">
        <f aca="false">VLOOKUP(A3096,'Team Data'!$A$1:$E$659,4,FALSE())</f>
        <v>472</v>
      </c>
      <c r="P3096" s="0" t="n">
        <f aca="false">VLOOKUP(A3096,'Team Data'!$A$1:$E$659,5,FALSE())</f>
        <v>512</v>
      </c>
      <c r="Q3096" s="0" t="n">
        <f aca="false">VLOOKUP(B3096,'Team Data'!$A$1:$E$659,4,FALSE())</f>
        <v>433</v>
      </c>
      <c r="R3096" s="0" t="n">
        <f aca="false">VLOOKUP(B3096,'Team Data'!$A$1:$E$659,5,FALSE())</f>
        <v>544</v>
      </c>
      <c r="S3096" s="0" t="n">
        <f aca="false">IF(I3096=1,(MIN(30,(C3096-D3096)))*(M3096/(M3096+N3096))*(Q3096/(Q3096+R3096)),(MAX(-30,(C3096-D3096)))*(N3096/(M3096+N3096))*(R3096/(R3096+Q3096)))</f>
        <v>-1.04401228249744</v>
      </c>
      <c r="T3096" s="0" t="n">
        <f aca="false">IF(J3096=1,(MIN(30,(D3096-C3096)))*(K3096/(K3096+L3096))*(O3096/(O3096+P3096)),(MAX(-30,(D3096-C3096)))*(L3096/(K3096+L3096))*(P3096/(P3096+O3096)))</f>
        <v>0.928402832415421</v>
      </c>
      <c r="U3096" s="7" t="n">
        <v>43112</v>
      </c>
    </row>
    <row r="3097" customFormat="false" ht="15" hidden="false" customHeight="false" outlineLevel="0" collapsed="false">
      <c r="A3097" s="0" t="s">
        <v>58</v>
      </c>
      <c r="B3097" s="0" t="s">
        <v>31</v>
      </c>
      <c r="C3097" s="0" t="n">
        <v>58</v>
      </c>
      <c r="D3097" s="0" t="n">
        <v>72</v>
      </c>
      <c r="E3097" s="0" t="n">
        <v>36</v>
      </c>
      <c r="F3097" s="0" t="n">
        <v>39</v>
      </c>
      <c r="G3097" s="0" t="n">
        <v>11</v>
      </c>
      <c r="H3097" s="0" t="n">
        <v>15</v>
      </c>
      <c r="I3097" s="0" t="n">
        <v>0</v>
      </c>
      <c r="J3097" s="0" t="n">
        <v>1</v>
      </c>
      <c r="K3097" s="0" t="n">
        <f aca="false">VLOOKUP(A3097,'Team Data'!$A$1:$E$659,2,FALSE())</f>
        <v>19</v>
      </c>
      <c r="L3097" s="0" t="n">
        <f aca="false">VLOOKUP(A3097,'Team Data'!$A$1:$E$659,3,FALSE())</f>
        <v>14</v>
      </c>
      <c r="M3097" s="0" t="n">
        <f aca="false">VLOOKUP(B3097,'Team Data'!$A$1:$E$659,2,FALSE())</f>
        <v>15</v>
      </c>
      <c r="N3097" s="0" t="n">
        <f aca="false">VLOOKUP(B3097,'Team Data'!$A$1:$E$659,3,FALSE())</f>
        <v>16</v>
      </c>
      <c r="O3097" s="0" t="n">
        <f aca="false">VLOOKUP(A3097,'Team Data'!$A$1:$E$659,4,FALSE())</f>
        <v>475</v>
      </c>
      <c r="P3097" s="0" t="n">
        <f aca="false">VLOOKUP(A3097,'Team Data'!$A$1:$E$659,5,FALSE())</f>
        <v>542</v>
      </c>
      <c r="Q3097" s="0" t="n">
        <f aca="false">VLOOKUP(B3097,'Team Data'!$A$1:$E$659,4,FALSE())</f>
        <v>460</v>
      </c>
      <c r="R3097" s="0" t="n">
        <f aca="false">VLOOKUP(B3097,'Team Data'!$A$1:$E$659,5,FALSE())</f>
        <v>490</v>
      </c>
      <c r="S3097" s="0" t="n">
        <f aca="false">IF(I3097=1,(MIN(30,(C3097-D3097)))*(M3097/(M3097+N3097))*(Q3097/(Q3097+R3097)),(MAX(-30,(C3097-D3097)))*(N3097/(M3097+N3097))*(R3097/(R3097+Q3097)))</f>
        <v>-3.72699490662139</v>
      </c>
      <c r="T3097" s="0" t="n">
        <f aca="false">IF(J3097=1,(MIN(30,(D3097-C3097)))*(K3097/(K3097+L3097))*(O3097/(O3097+P3097)),(MAX(-30,(D3097-C3097)))*(L3097/(K3097+L3097))*(P3097/(P3097+O3097)))</f>
        <v>3.76478650814934</v>
      </c>
      <c r="U3097" s="7" t="n">
        <v>43112</v>
      </c>
    </row>
    <row r="3098" customFormat="false" ht="15" hidden="false" customHeight="false" outlineLevel="0" collapsed="false">
      <c r="A3098" s="0" t="s">
        <v>186</v>
      </c>
      <c r="B3098" s="0" t="s">
        <v>283</v>
      </c>
      <c r="C3098" s="0" t="n">
        <v>67</v>
      </c>
      <c r="D3098" s="0" t="n">
        <v>80</v>
      </c>
      <c r="E3098" s="0" t="n">
        <v>28</v>
      </c>
      <c r="F3098" s="0" t="n">
        <v>34</v>
      </c>
      <c r="G3098" s="0" t="n">
        <v>13</v>
      </c>
      <c r="H3098" s="0" t="n">
        <v>11</v>
      </c>
      <c r="I3098" s="0" t="n">
        <v>0</v>
      </c>
      <c r="J3098" s="0" t="n">
        <v>1</v>
      </c>
      <c r="K3098" s="0" t="n">
        <f aca="false">VLOOKUP(A3098,'Team Data'!$A$1:$E$659,2,FALSE())</f>
        <v>14</v>
      </c>
      <c r="L3098" s="0" t="n">
        <f aca="false">VLOOKUP(A3098,'Team Data'!$A$1:$E$659,3,FALSE())</f>
        <v>16</v>
      </c>
      <c r="M3098" s="0" t="n">
        <f aca="false">VLOOKUP(B3098,'Team Data'!$A$1:$E$659,2,FALSE())</f>
        <v>12</v>
      </c>
      <c r="N3098" s="0" t="n">
        <f aca="false">VLOOKUP(B3098,'Team Data'!$A$1:$E$659,3,FALSE())</f>
        <v>20</v>
      </c>
      <c r="O3098" s="0" t="n">
        <f aca="false">VLOOKUP(A3098,'Team Data'!$A$1:$E$659,4,FALSE())</f>
        <v>451</v>
      </c>
      <c r="P3098" s="0" t="n">
        <f aca="false">VLOOKUP(A3098,'Team Data'!$A$1:$E$659,5,FALSE())</f>
        <v>468</v>
      </c>
      <c r="Q3098" s="0" t="n">
        <f aca="false">VLOOKUP(B3098,'Team Data'!$A$1:$E$659,4,FALSE())</f>
        <v>427</v>
      </c>
      <c r="R3098" s="0" t="n">
        <f aca="false">VLOOKUP(B3098,'Team Data'!$A$1:$E$659,5,FALSE())</f>
        <v>489</v>
      </c>
      <c r="S3098" s="0" t="n">
        <f aca="false">IF(I3098=1,(MIN(30,(C3098-D3098)))*(M3098/(M3098+N3098))*(Q3098/(Q3098+R3098)),(MAX(-30,(C3098-D3098)))*(N3098/(M3098+N3098))*(R3098/(R3098+Q3098)))</f>
        <v>-4.33747270742358</v>
      </c>
      <c r="T3098" s="0" t="n">
        <f aca="false">IF(J3098=1,(MIN(30,(D3098-C3098)))*(K3098/(K3098+L3098))*(O3098/(O3098+P3098)),(MAX(-30,(D3098-C3098)))*(L3098/(K3098+L3098))*(P3098/(P3098+O3098)))</f>
        <v>2.9772216177004</v>
      </c>
      <c r="U3098" s="7" t="n">
        <v>43112</v>
      </c>
    </row>
    <row r="3099" customFormat="false" ht="15" hidden="false" customHeight="false" outlineLevel="0" collapsed="false">
      <c r="A3099" s="0" t="s">
        <v>132</v>
      </c>
      <c r="B3099" s="0" t="s">
        <v>348</v>
      </c>
      <c r="C3099" s="0" t="n">
        <v>82</v>
      </c>
      <c r="D3099" s="0" t="n">
        <v>89</v>
      </c>
      <c r="E3099" s="0" t="n">
        <v>29</v>
      </c>
      <c r="F3099" s="0" t="n">
        <v>51</v>
      </c>
      <c r="G3099" s="0" t="n">
        <v>10</v>
      </c>
      <c r="H3099" s="0" t="n">
        <v>13</v>
      </c>
      <c r="I3099" s="0" t="n">
        <v>0</v>
      </c>
      <c r="J3099" s="0" t="n">
        <v>1</v>
      </c>
      <c r="K3099" s="0" t="n">
        <f aca="false">VLOOKUP(A3099,'Team Data'!$A$1:$E$659,2,FALSE())</f>
        <v>10</v>
      </c>
      <c r="L3099" s="0" t="n">
        <f aca="false">VLOOKUP(A3099,'Team Data'!$A$1:$E$659,3,FALSE())</f>
        <v>22</v>
      </c>
      <c r="M3099" s="0" t="n">
        <f aca="false">VLOOKUP(B3099,'Team Data'!$A$1:$E$659,2,FALSE())</f>
        <v>19</v>
      </c>
      <c r="N3099" s="0" t="n">
        <f aca="false">VLOOKUP(B3099,'Team Data'!$A$1:$E$659,3,FALSE())</f>
        <v>12</v>
      </c>
      <c r="O3099" s="0" t="n">
        <f aca="false">VLOOKUP(A3099,'Team Data'!$A$1:$E$659,4,FALSE())</f>
        <v>532</v>
      </c>
      <c r="P3099" s="0" t="n">
        <f aca="false">VLOOKUP(A3099,'Team Data'!$A$1:$E$659,5,FALSE())</f>
        <v>476</v>
      </c>
      <c r="Q3099" s="0" t="n">
        <f aca="false">VLOOKUP(B3099,'Team Data'!$A$1:$E$659,4,FALSE())</f>
        <v>519</v>
      </c>
      <c r="R3099" s="0" t="n">
        <f aca="false">VLOOKUP(B3099,'Team Data'!$A$1:$E$659,5,FALSE())</f>
        <v>432</v>
      </c>
      <c r="S3099" s="0" t="n">
        <f aca="false">IF(I3099=1,(MIN(30,(C3099-D3099)))*(M3099/(M3099+N3099))*(Q3099/(Q3099+R3099)),(MAX(-30,(C3099-D3099)))*(N3099/(M3099+N3099))*(R3099/(R3099+Q3099)))</f>
        <v>-1.23089447440725</v>
      </c>
      <c r="T3099" s="0" t="n">
        <f aca="false">IF(J3099=1,(MIN(30,(D3099-C3099)))*(K3099/(K3099+L3099))*(O3099/(O3099+P3099)),(MAX(-30,(D3099-C3099)))*(L3099/(K3099+L3099))*(P3099/(P3099+O3099)))</f>
        <v>1.15451388888889</v>
      </c>
      <c r="U3099" s="7" t="n">
        <v>43112</v>
      </c>
    </row>
    <row r="3100" customFormat="false" ht="15" hidden="false" customHeight="false" outlineLevel="0" collapsed="false">
      <c r="A3100" s="0" t="s">
        <v>249</v>
      </c>
      <c r="B3100" s="0" t="s">
        <v>183</v>
      </c>
      <c r="C3100" s="0" t="n">
        <v>75</v>
      </c>
      <c r="D3100" s="0" t="n">
        <v>81</v>
      </c>
      <c r="E3100" s="0" t="n">
        <v>40</v>
      </c>
      <c r="F3100" s="0" t="n">
        <v>27</v>
      </c>
      <c r="G3100" s="0" t="n">
        <v>14</v>
      </c>
      <c r="H3100" s="0" t="n">
        <v>8</v>
      </c>
      <c r="I3100" s="0" t="n">
        <v>0</v>
      </c>
      <c r="J3100" s="0" t="n">
        <v>1</v>
      </c>
      <c r="K3100" s="0" t="n">
        <f aca="false">VLOOKUP(A3100,'Team Data'!$A$1:$E$659,2,FALSE())</f>
        <v>10</v>
      </c>
      <c r="L3100" s="0" t="n">
        <f aca="false">VLOOKUP(A3100,'Team Data'!$A$1:$E$659,3,FALSE())</f>
        <v>21</v>
      </c>
      <c r="M3100" s="0" t="n">
        <f aca="false">VLOOKUP(B3100,'Team Data'!$A$1:$E$659,2,FALSE())</f>
        <v>18</v>
      </c>
      <c r="N3100" s="0" t="n">
        <f aca="false">VLOOKUP(B3100,'Team Data'!$A$1:$E$659,3,FALSE())</f>
        <v>13</v>
      </c>
      <c r="O3100" s="0" t="n">
        <f aca="false">VLOOKUP(A3100,'Team Data'!$A$1:$E$659,4,FALSE())</f>
        <v>432</v>
      </c>
      <c r="P3100" s="0" t="n">
        <f aca="false">VLOOKUP(A3100,'Team Data'!$A$1:$E$659,5,FALSE())</f>
        <v>523</v>
      </c>
      <c r="Q3100" s="0" t="n">
        <f aca="false">VLOOKUP(B3100,'Team Data'!$A$1:$E$659,4,FALSE())</f>
        <v>392</v>
      </c>
      <c r="R3100" s="0" t="n">
        <f aca="false">VLOOKUP(B3100,'Team Data'!$A$1:$E$659,5,FALSE())</f>
        <v>532</v>
      </c>
      <c r="S3100" s="0" t="n">
        <f aca="false">IF(I3100=1,(MIN(30,(C3100-D3100)))*(M3100/(M3100+N3100))*(Q3100/(Q3100+R3100)),(MAX(-30,(C3100-D3100)))*(N3100/(M3100+N3100))*(R3100/(R3100+Q3100)))</f>
        <v>-1.44868035190616</v>
      </c>
      <c r="T3100" s="0" t="n">
        <f aca="false">IF(J3100=1,(MIN(30,(D3100-C3100)))*(K3100/(K3100+L3100))*(O3100/(O3100+P3100)),(MAX(-30,(D3100-C3100)))*(L3100/(K3100+L3100))*(P3100/(P3100+O3100)))</f>
        <v>0.875527782469178</v>
      </c>
      <c r="U3100" s="7" t="n">
        <v>43112</v>
      </c>
    </row>
    <row r="3101" customFormat="false" ht="15" hidden="false" customHeight="false" outlineLevel="0" collapsed="false">
      <c r="A3101" s="0" t="s">
        <v>337</v>
      </c>
      <c r="B3101" s="0" t="s">
        <v>35</v>
      </c>
      <c r="C3101" s="0" t="n">
        <v>71</v>
      </c>
      <c r="D3101" s="0" t="n">
        <v>62</v>
      </c>
      <c r="E3101" s="0" t="n">
        <v>40</v>
      </c>
      <c r="F3101" s="0" t="n">
        <v>36</v>
      </c>
      <c r="G3101" s="0" t="n">
        <v>11</v>
      </c>
      <c r="H3101" s="0" t="n">
        <v>15</v>
      </c>
      <c r="I3101" s="0" t="n">
        <v>1</v>
      </c>
      <c r="J3101" s="0" t="n">
        <v>0</v>
      </c>
      <c r="K3101" s="0" t="n">
        <f aca="false">VLOOKUP(A3101,'Team Data'!$A$1:$E$659,2,FALSE())</f>
        <v>23</v>
      </c>
      <c r="L3101" s="0" t="n">
        <f aca="false">VLOOKUP(A3101,'Team Data'!$A$1:$E$659,3,FALSE())</f>
        <v>10</v>
      </c>
      <c r="M3101" s="0" t="n">
        <f aca="false">VLOOKUP(B3101,'Team Data'!$A$1:$E$659,2,FALSE())</f>
        <v>3</v>
      </c>
      <c r="N3101" s="0" t="n">
        <f aca="false">VLOOKUP(B3101,'Team Data'!$A$1:$E$659,3,FALSE())</f>
        <v>28</v>
      </c>
      <c r="O3101" s="0" t="n">
        <f aca="false">VLOOKUP(A3101,'Team Data'!$A$1:$E$659,4,FALSE())</f>
        <v>458</v>
      </c>
      <c r="P3101" s="0" t="n">
        <f aca="false">VLOOKUP(A3101,'Team Data'!$A$1:$E$659,5,FALSE())</f>
        <v>534</v>
      </c>
      <c r="Q3101" s="0" t="n">
        <f aca="false">VLOOKUP(B3101,'Team Data'!$A$1:$E$659,4,FALSE())</f>
        <v>496</v>
      </c>
      <c r="R3101" s="0" t="n">
        <f aca="false">VLOOKUP(B3101,'Team Data'!$A$1:$E$659,5,FALSE())</f>
        <v>495</v>
      </c>
      <c r="S3101" s="0" t="n">
        <f aca="false">IF(I3101=1,(MIN(30,(C3101-D3101)))*(M3101/(M3101+N3101))*(Q3101/(Q3101+R3101)),(MAX(-30,(C3101-D3101)))*(N3101/(M3101+N3101))*(R3101/(R3101+Q3101)))</f>
        <v>0.435923309788093</v>
      </c>
      <c r="T3101" s="0" t="n">
        <f aca="false">IF(J3101=1,(MIN(30,(D3101-C3101)))*(K3101/(K3101+L3101))*(O3101/(O3101+P3101)),(MAX(-30,(D3101-C3101)))*(L3101/(K3101+L3101))*(P3101/(P3101+O3101)))</f>
        <v>-1.46810850439883</v>
      </c>
      <c r="U3101" s="7" t="n">
        <v>43112</v>
      </c>
    </row>
    <row r="3102" customFormat="false" ht="15" hidden="false" customHeight="false" outlineLevel="0" collapsed="false">
      <c r="A3102" s="0" t="s">
        <v>318</v>
      </c>
      <c r="B3102" s="0" t="s">
        <v>83</v>
      </c>
      <c r="C3102" s="0" t="n">
        <v>80</v>
      </c>
      <c r="D3102" s="0" t="n">
        <v>78</v>
      </c>
      <c r="E3102" s="0" t="n">
        <v>48</v>
      </c>
      <c r="F3102" s="0" t="n">
        <v>40</v>
      </c>
      <c r="G3102" s="0" t="n">
        <v>14</v>
      </c>
      <c r="H3102" s="0" t="n">
        <v>13</v>
      </c>
      <c r="I3102" s="0" t="n">
        <v>1</v>
      </c>
      <c r="J3102" s="0" t="n">
        <v>0</v>
      </c>
      <c r="K3102" s="0" t="n">
        <f aca="false">VLOOKUP(A3102,'Team Data'!$A$1:$E$659,2,FALSE())</f>
        <v>11</v>
      </c>
      <c r="L3102" s="0" t="n">
        <f aca="false">VLOOKUP(A3102,'Team Data'!$A$1:$E$659,3,FALSE())</f>
        <v>21</v>
      </c>
      <c r="M3102" s="0" t="n">
        <f aca="false">VLOOKUP(B3102,'Team Data'!$A$1:$E$659,2,FALSE())</f>
        <v>14</v>
      </c>
      <c r="N3102" s="0" t="n">
        <f aca="false">VLOOKUP(B3102,'Team Data'!$A$1:$E$659,3,FALSE())</f>
        <v>18</v>
      </c>
      <c r="O3102" s="0" t="n">
        <f aca="false">VLOOKUP(A3102,'Team Data'!$A$1:$E$659,4,FALSE())</f>
        <v>542</v>
      </c>
      <c r="P3102" s="0" t="n">
        <f aca="false">VLOOKUP(A3102,'Team Data'!$A$1:$E$659,5,FALSE())</f>
        <v>440</v>
      </c>
      <c r="Q3102" s="0" t="n">
        <f aca="false">VLOOKUP(B3102,'Team Data'!$A$1:$E$659,4,FALSE())</f>
        <v>525</v>
      </c>
      <c r="R3102" s="0" t="n">
        <f aca="false">VLOOKUP(B3102,'Team Data'!$A$1:$E$659,5,FALSE())</f>
        <v>457</v>
      </c>
      <c r="S3102" s="0" t="n">
        <f aca="false">IF(I3102=1,(MIN(30,(C3102-D3102)))*(M3102/(M3102+N3102))*(Q3102/(Q3102+R3102)),(MAX(-30,(C3102-D3102)))*(N3102/(M3102+N3102))*(R3102/(R3102+Q3102)))</f>
        <v>0.467795315682281</v>
      </c>
      <c r="T3102" s="0" t="n">
        <f aca="false">IF(J3102=1,(MIN(30,(D3102-C3102)))*(K3102/(K3102+L3102))*(O3102/(O3102+P3102)),(MAX(-30,(D3102-C3102)))*(L3102/(K3102+L3102))*(P3102/(P3102+O3102)))</f>
        <v>-0.588085539714868</v>
      </c>
      <c r="U3102" s="7" t="n">
        <v>43112</v>
      </c>
    </row>
    <row r="3103" customFormat="false" ht="15" hidden="false" customHeight="false" outlineLevel="0" collapsed="false">
      <c r="A3103" s="0" t="s">
        <v>101</v>
      </c>
      <c r="B3103" s="0" t="s">
        <v>57</v>
      </c>
      <c r="C3103" s="0" t="n">
        <v>77</v>
      </c>
      <c r="D3103" s="0" t="n">
        <v>66</v>
      </c>
      <c r="E3103" s="0" t="n">
        <v>33</v>
      </c>
      <c r="F3103" s="0" t="n">
        <v>33</v>
      </c>
      <c r="G3103" s="0" t="n">
        <v>14</v>
      </c>
      <c r="H3103" s="0" t="n">
        <v>15</v>
      </c>
      <c r="I3103" s="0" t="n">
        <v>1</v>
      </c>
      <c r="J3103" s="0" t="n">
        <v>0</v>
      </c>
      <c r="K3103" s="0" t="n">
        <f aca="false">VLOOKUP(A3103,'Team Data'!$A$1:$E$659,2,FALSE())</f>
        <v>21</v>
      </c>
      <c r="L3103" s="0" t="n">
        <f aca="false">VLOOKUP(A3103,'Team Data'!$A$1:$E$659,3,FALSE())</f>
        <v>12</v>
      </c>
      <c r="M3103" s="0" t="n">
        <f aca="false">VLOOKUP(B3103,'Team Data'!$A$1:$E$659,2,FALSE())</f>
        <v>14</v>
      </c>
      <c r="N3103" s="0" t="n">
        <f aca="false">VLOOKUP(B3103,'Team Data'!$A$1:$E$659,3,FALSE())</f>
        <v>18</v>
      </c>
      <c r="O3103" s="0" t="n">
        <f aca="false">VLOOKUP(A3103,'Team Data'!$A$1:$E$659,4,FALSE())</f>
        <v>495</v>
      </c>
      <c r="P3103" s="0" t="n">
        <f aca="false">VLOOKUP(A3103,'Team Data'!$A$1:$E$659,5,FALSE())</f>
        <v>516</v>
      </c>
      <c r="Q3103" s="0" t="n">
        <f aca="false">VLOOKUP(B3103,'Team Data'!$A$1:$E$659,4,FALSE())</f>
        <v>500</v>
      </c>
      <c r="R3103" s="0" t="n">
        <f aca="false">VLOOKUP(B3103,'Team Data'!$A$1:$E$659,5,FALSE())</f>
        <v>464</v>
      </c>
      <c r="S3103" s="0" t="n">
        <f aca="false">IF(I3103=1,(MIN(30,(C3103-D3103)))*(M3103/(M3103+N3103))*(Q3103/(Q3103+R3103)),(MAX(-30,(C3103-D3103)))*(N3103/(M3103+N3103))*(R3103/(R3103+Q3103)))</f>
        <v>2.49610995850622</v>
      </c>
      <c r="T3103" s="0" t="n">
        <f aca="false">IF(J3103=1,(MIN(30,(D3103-C3103)))*(K3103/(K3103+L3103))*(O3103/(O3103+P3103)),(MAX(-30,(D3103-C3103)))*(L3103/(K3103+L3103))*(P3103/(P3103+O3103)))</f>
        <v>-2.04154302670623</v>
      </c>
      <c r="U3103" s="7" t="n">
        <v>43112</v>
      </c>
    </row>
    <row r="3104" customFormat="false" ht="15" hidden="false" customHeight="false" outlineLevel="0" collapsed="false">
      <c r="A3104" s="0" t="s">
        <v>102</v>
      </c>
      <c r="B3104" s="0" t="s">
        <v>14</v>
      </c>
      <c r="C3104" s="0" t="n">
        <v>71</v>
      </c>
      <c r="D3104" s="0" t="n">
        <v>58</v>
      </c>
      <c r="E3104" s="0" t="n">
        <v>34</v>
      </c>
      <c r="F3104" s="0" t="n">
        <v>40</v>
      </c>
      <c r="G3104" s="0" t="n">
        <v>9</v>
      </c>
      <c r="H3104" s="0" t="n">
        <v>14</v>
      </c>
      <c r="I3104" s="0" t="n">
        <v>1</v>
      </c>
      <c r="J3104" s="0" t="n">
        <v>0</v>
      </c>
      <c r="K3104" s="0" t="n">
        <f aca="false">VLOOKUP(A3104,'Team Data'!$A$1:$E$659,2,FALSE())</f>
        <v>24</v>
      </c>
      <c r="L3104" s="0" t="n">
        <f aca="false">VLOOKUP(A3104,'Team Data'!$A$1:$E$659,3,FALSE())</f>
        <v>11</v>
      </c>
      <c r="M3104" s="0" t="n">
        <f aca="false">VLOOKUP(B3104,'Team Data'!$A$1:$E$659,2,FALSE())</f>
        <v>15</v>
      </c>
      <c r="N3104" s="0" t="n">
        <f aca="false">VLOOKUP(B3104,'Team Data'!$A$1:$E$659,3,FALSE())</f>
        <v>18</v>
      </c>
      <c r="O3104" s="0" t="n">
        <f aca="false">VLOOKUP(A3104,'Team Data'!$A$1:$E$659,4,FALSE())</f>
        <v>527</v>
      </c>
      <c r="P3104" s="0" t="n">
        <f aca="false">VLOOKUP(A3104,'Team Data'!$A$1:$E$659,5,FALSE())</f>
        <v>561</v>
      </c>
      <c r="Q3104" s="0" t="n">
        <f aca="false">VLOOKUP(B3104,'Team Data'!$A$1:$E$659,4,FALSE())</f>
        <v>482</v>
      </c>
      <c r="R3104" s="0" t="n">
        <f aca="false">VLOOKUP(B3104,'Team Data'!$A$1:$E$659,5,FALSE())</f>
        <v>535</v>
      </c>
      <c r="S3104" s="0" t="n">
        <f aca="false">IF(I3104=1,(MIN(30,(C3104-D3104)))*(M3104/(M3104+N3104))*(Q3104/(Q3104+R3104)),(MAX(-30,(C3104-D3104)))*(N3104/(M3104+N3104))*(R3104/(R3104+Q3104)))</f>
        <v>2.80057209260749</v>
      </c>
      <c r="T3104" s="0" t="n">
        <f aca="false">IF(J3104=1,(MIN(30,(D3104-C3104)))*(K3104/(K3104+L3104))*(O3104/(O3104+P3104)),(MAX(-30,(D3104-C3104)))*(L3104/(K3104+L3104))*(P3104/(P3104+O3104)))</f>
        <v>-2.10669642857143</v>
      </c>
      <c r="U3104" s="7" t="n">
        <v>43112</v>
      </c>
    </row>
    <row r="3105" customFormat="false" ht="15" hidden="false" customHeight="false" outlineLevel="0" collapsed="false">
      <c r="A3105" s="0" t="s">
        <v>71</v>
      </c>
      <c r="B3105" s="0" t="s">
        <v>201</v>
      </c>
      <c r="C3105" s="0" t="n">
        <v>67</v>
      </c>
      <c r="D3105" s="0" t="n">
        <v>61</v>
      </c>
      <c r="E3105" s="0" t="n">
        <v>38</v>
      </c>
      <c r="F3105" s="0" t="n">
        <v>29</v>
      </c>
      <c r="G3105" s="0" t="n">
        <v>9</v>
      </c>
      <c r="H3105" s="0" t="n">
        <v>8</v>
      </c>
      <c r="I3105" s="0" t="n">
        <v>1</v>
      </c>
      <c r="J3105" s="0" t="n">
        <v>0</v>
      </c>
      <c r="K3105" s="0" t="n">
        <f aca="false">VLOOKUP(A3105,'Team Data'!$A$1:$E$659,2,FALSE())</f>
        <v>15</v>
      </c>
      <c r="L3105" s="0" t="n">
        <f aca="false">VLOOKUP(A3105,'Team Data'!$A$1:$E$659,3,FALSE())</f>
        <v>15</v>
      </c>
      <c r="M3105" s="0" t="n">
        <f aca="false">VLOOKUP(B3105,'Team Data'!$A$1:$E$659,2,FALSE())</f>
        <v>15</v>
      </c>
      <c r="N3105" s="0" t="n">
        <f aca="false">VLOOKUP(B3105,'Team Data'!$A$1:$E$659,3,FALSE())</f>
        <v>17</v>
      </c>
      <c r="O3105" s="0" t="n">
        <f aca="false">VLOOKUP(A3105,'Team Data'!$A$1:$E$659,4,FALSE())</f>
        <v>467</v>
      </c>
      <c r="P3105" s="0" t="n">
        <f aca="false">VLOOKUP(A3105,'Team Data'!$A$1:$E$659,5,FALSE())</f>
        <v>451</v>
      </c>
      <c r="Q3105" s="0" t="n">
        <f aca="false">VLOOKUP(B3105,'Team Data'!$A$1:$E$659,4,FALSE())</f>
        <v>513</v>
      </c>
      <c r="R3105" s="0" t="n">
        <f aca="false">VLOOKUP(B3105,'Team Data'!$A$1:$E$659,5,FALSE())</f>
        <v>439</v>
      </c>
      <c r="S3105" s="0" t="n">
        <f aca="false">IF(I3105=1,(MIN(30,(C3105-D3105)))*(M3105/(M3105+N3105))*(Q3105/(Q3105+R3105)),(MAX(-30,(C3105-D3105)))*(N3105/(M3105+N3105))*(R3105/(R3105+Q3105)))</f>
        <v>1.5155593487395</v>
      </c>
      <c r="T3105" s="0" t="n">
        <f aca="false">IF(J3105=1,(MIN(30,(D3105-C3105)))*(K3105/(K3105+L3105))*(O3105/(O3105+P3105)),(MAX(-30,(D3105-C3105)))*(L3105/(K3105+L3105))*(P3105/(P3105+O3105)))</f>
        <v>-1.47385620915033</v>
      </c>
      <c r="U3105" s="7" t="n">
        <v>43112</v>
      </c>
    </row>
    <row r="3106" customFormat="false" ht="15" hidden="false" customHeight="false" outlineLevel="0" collapsed="false">
      <c r="A3106" s="0" t="s">
        <v>91</v>
      </c>
      <c r="B3106" s="0" t="s">
        <v>325</v>
      </c>
      <c r="C3106" s="0" t="n">
        <v>79</v>
      </c>
      <c r="D3106" s="0" t="n">
        <v>76</v>
      </c>
      <c r="E3106" s="0" t="n">
        <v>38</v>
      </c>
      <c r="F3106" s="0" t="n">
        <v>41</v>
      </c>
      <c r="G3106" s="0" t="n">
        <v>11</v>
      </c>
      <c r="H3106" s="0" t="n">
        <v>14</v>
      </c>
      <c r="I3106" s="0" t="n">
        <v>1</v>
      </c>
      <c r="J3106" s="0" t="n">
        <v>0</v>
      </c>
      <c r="K3106" s="0" t="n">
        <f aca="false">VLOOKUP(A3106,'Team Data'!$A$1:$E$659,2,FALSE())</f>
        <v>14</v>
      </c>
      <c r="L3106" s="0" t="n">
        <f aca="false">VLOOKUP(A3106,'Team Data'!$A$1:$E$659,3,FALSE())</f>
        <v>18</v>
      </c>
      <c r="M3106" s="0" t="n">
        <f aca="false">VLOOKUP(B3106,'Team Data'!$A$1:$E$659,2,FALSE())</f>
        <v>20</v>
      </c>
      <c r="N3106" s="0" t="n">
        <f aca="false">VLOOKUP(B3106,'Team Data'!$A$1:$E$659,3,FALSE())</f>
        <v>15</v>
      </c>
      <c r="O3106" s="0" t="n">
        <f aca="false">VLOOKUP(A3106,'Team Data'!$A$1:$E$659,4,FALSE())</f>
        <v>467</v>
      </c>
      <c r="P3106" s="0" t="n">
        <f aca="false">VLOOKUP(A3106,'Team Data'!$A$1:$E$659,5,FALSE())</f>
        <v>496</v>
      </c>
      <c r="Q3106" s="0" t="n">
        <f aca="false">VLOOKUP(B3106,'Team Data'!$A$1:$E$659,4,FALSE())</f>
        <v>530</v>
      </c>
      <c r="R3106" s="0" t="n">
        <f aca="false">VLOOKUP(B3106,'Team Data'!$A$1:$E$659,5,FALSE())</f>
        <v>524</v>
      </c>
      <c r="S3106" s="0" t="n">
        <f aca="false">IF(I3106=1,(MIN(30,(C3106-D3106)))*(M3106/(M3106+N3106))*(Q3106/(Q3106+R3106)),(MAX(-30,(C3106-D3106)))*(N3106/(M3106+N3106))*(R3106/(R3106+Q3106)))</f>
        <v>0.862022228246137</v>
      </c>
      <c r="T3106" s="0" t="n">
        <f aca="false">IF(J3106=1,(MIN(30,(D3106-C3106)))*(K3106/(K3106+L3106))*(O3106/(O3106+P3106)),(MAX(-30,(D3106-C3106)))*(L3106/(K3106+L3106))*(P3106/(P3106+O3106)))</f>
        <v>-0.869158878504673</v>
      </c>
      <c r="U3106" s="7" t="n">
        <v>43112</v>
      </c>
    </row>
    <row r="3107" customFormat="false" ht="15" hidden="false" customHeight="false" outlineLevel="0" collapsed="false">
      <c r="A3107" s="0" t="s">
        <v>120</v>
      </c>
      <c r="B3107" s="0" t="s">
        <v>200</v>
      </c>
      <c r="C3107" s="0" t="n">
        <v>58</v>
      </c>
      <c r="D3107" s="0" t="n">
        <v>81</v>
      </c>
      <c r="E3107" s="0" t="n">
        <v>31</v>
      </c>
      <c r="F3107" s="0" t="n">
        <v>35</v>
      </c>
      <c r="G3107" s="0" t="n">
        <v>17</v>
      </c>
      <c r="H3107" s="0" t="n">
        <v>9</v>
      </c>
      <c r="I3107" s="0" t="n">
        <v>0</v>
      </c>
      <c r="J3107" s="0" t="n">
        <v>1</v>
      </c>
      <c r="K3107" s="0" t="n">
        <f aca="false">VLOOKUP(A3107,'Team Data'!$A$1:$E$659,2,FALSE())</f>
        <v>14</v>
      </c>
      <c r="L3107" s="0" t="n">
        <f aca="false">VLOOKUP(A3107,'Team Data'!$A$1:$E$659,3,FALSE())</f>
        <v>16</v>
      </c>
      <c r="M3107" s="0" t="n">
        <f aca="false">VLOOKUP(B3107,'Team Data'!$A$1:$E$659,2,FALSE())</f>
        <v>12</v>
      </c>
      <c r="N3107" s="0" t="n">
        <f aca="false">VLOOKUP(B3107,'Team Data'!$A$1:$E$659,3,FALSE())</f>
        <v>20</v>
      </c>
      <c r="O3107" s="0" t="n">
        <f aca="false">VLOOKUP(A3107,'Team Data'!$A$1:$E$659,4,FALSE())</f>
        <v>423</v>
      </c>
      <c r="P3107" s="0" t="n">
        <f aca="false">VLOOKUP(A3107,'Team Data'!$A$1:$E$659,5,FALSE())</f>
        <v>495</v>
      </c>
      <c r="Q3107" s="0" t="n">
        <f aca="false">VLOOKUP(B3107,'Team Data'!$A$1:$E$659,4,FALSE())</f>
        <v>569</v>
      </c>
      <c r="R3107" s="0" t="n">
        <f aca="false">VLOOKUP(B3107,'Team Data'!$A$1:$E$659,5,FALSE())</f>
        <v>426</v>
      </c>
      <c r="S3107" s="0" t="n">
        <f aca="false">IF(I3107=1,(MIN(30,(C3107-D3107)))*(M3107/(M3107+N3107))*(Q3107/(Q3107+R3107)),(MAX(-30,(C3107-D3107)))*(N3107/(M3107+N3107))*(R3107/(R3107+Q3107)))</f>
        <v>-6.15452261306533</v>
      </c>
      <c r="T3107" s="0" t="n">
        <f aca="false">IF(J3107=1,(MIN(30,(D3107-C3107)))*(K3107/(K3107+L3107))*(O3107/(O3107+P3107)),(MAX(-30,(D3107-C3107)))*(L3107/(K3107+L3107))*(P3107/(P3107+O3107)))</f>
        <v>4.94575163398693</v>
      </c>
      <c r="U3107" s="7" t="n">
        <v>43112</v>
      </c>
    </row>
    <row r="3108" customFormat="false" ht="15" hidden="false" customHeight="false" outlineLevel="0" collapsed="false">
      <c r="A3108" s="0" t="s">
        <v>26</v>
      </c>
      <c r="B3108" s="0" t="s">
        <v>246</v>
      </c>
      <c r="C3108" s="0" t="n">
        <v>76</v>
      </c>
      <c r="D3108" s="0" t="n">
        <v>61</v>
      </c>
      <c r="E3108" s="0" t="n">
        <v>34</v>
      </c>
      <c r="F3108" s="0" t="n">
        <v>29</v>
      </c>
      <c r="G3108" s="0" t="n">
        <v>14</v>
      </c>
      <c r="H3108" s="0" t="n">
        <v>15</v>
      </c>
      <c r="I3108" s="0" t="n">
        <v>1</v>
      </c>
      <c r="J3108" s="0" t="n">
        <v>0</v>
      </c>
      <c r="K3108" s="0" t="n">
        <f aca="false">VLOOKUP(A3108,'Team Data'!$A$1:$E$659,2,FALSE())</f>
        <v>24</v>
      </c>
      <c r="L3108" s="0" t="n">
        <f aca="false">VLOOKUP(A3108,'Team Data'!$A$1:$E$659,3,FALSE())</f>
        <v>9</v>
      </c>
      <c r="M3108" s="0" t="n">
        <f aca="false">VLOOKUP(B3108,'Team Data'!$A$1:$E$659,2,FALSE())</f>
        <v>9</v>
      </c>
      <c r="N3108" s="0" t="n">
        <f aca="false">VLOOKUP(B3108,'Team Data'!$A$1:$E$659,3,FALSE())</f>
        <v>21</v>
      </c>
      <c r="O3108" s="0" t="n">
        <f aca="false">VLOOKUP(A3108,'Team Data'!$A$1:$E$659,4,FALSE())</f>
        <v>540</v>
      </c>
      <c r="P3108" s="0" t="n">
        <f aca="false">VLOOKUP(A3108,'Team Data'!$A$1:$E$659,5,FALSE())</f>
        <v>523</v>
      </c>
      <c r="Q3108" s="0" t="n">
        <f aca="false">VLOOKUP(B3108,'Team Data'!$A$1:$E$659,4,FALSE())</f>
        <v>497</v>
      </c>
      <c r="R3108" s="0" t="n">
        <f aca="false">VLOOKUP(B3108,'Team Data'!$A$1:$E$659,5,FALSE())</f>
        <v>467</v>
      </c>
      <c r="S3108" s="0" t="n">
        <f aca="false">IF(I3108=1,(MIN(30,(C3108-D3108)))*(M3108/(M3108+N3108))*(Q3108/(Q3108+R3108)),(MAX(-30,(C3108-D3108)))*(N3108/(M3108+N3108))*(R3108/(R3108+Q3108)))</f>
        <v>2.32002074688797</v>
      </c>
      <c r="T3108" s="0" t="n">
        <f aca="false">IF(J3108=1,(MIN(30,(D3108-C3108)))*(K3108/(K3108+L3108))*(O3108/(O3108+P3108)),(MAX(-30,(D3108-C3108)))*(L3108/(K3108+L3108))*(P3108/(P3108+O3108)))</f>
        <v>-2.01274266655264</v>
      </c>
      <c r="U3108" s="7" t="n">
        <v>43112</v>
      </c>
    </row>
    <row r="3109" customFormat="false" ht="15" hidden="false" customHeight="false" outlineLevel="0" collapsed="false">
      <c r="A3109" s="0" t="s">
        <v>221</v>
      </c>
      <c r="B3109" s="0" t="s">
        <v>270</v>
      </c>
      <c r="C3109" s="0" t="n">
        <v>75</v>
      </c>
      <c r="D3109" s="0" t="n">
        <v>78</v>
      </c>
      <c r="E3109" s="0" t="n">
        <v>34</v>
      </c>
      <c r="F3109" s="0" t="n">
        <v>37</v>
      </c>
      <c r="G3109" s="0" t="n">
        <v>4</v>
      </c>
      <c r="H3109" s="0" t="n">
        <v>9</v>
      </c>
      <c r="I3109" s="0" t="n">
        <v>0</v>
      </c>
      <c r="J3109" s="0" t="n">
        <v>1</v>
      </c>
      <c r="K3109" s="0" t="n">
        <f aca="false">VLOOKUP(A3109,'Team Data'!$A$1:$E$659,2,FALSE())</f>
        <v>11</v>
      </c>
      <c r="L3109" s="0" t="n">
        <f aca="false">VLOOKUP(A3109,'Team Data'!$A$1:$E$659,3,FALSE())</f>
        <v>21</v>
      </c>
      <c r="M3109" s="0" t="n">
        <f aca="false">VLOOKUP(B3109,'Team Data'!$A$1:$E$659,2,FALSE())</f>
        <v>28</v>
      </c>
      <c r="N3109" s="0" t="n">
        <f aca="false">VLOOKUP(B3109,'Team Data'!$A$1:$E$659,3,FALSE())</f>
        <v>7</v>
      </c>
      <c r="O3109" s="0" t="n">
        <f aca="false">VLOOKUP(A3109,'Team Data'!$A$1:$E$659,4,FALSE())</f>
        <v>508</v>
      </c>
      <c r="P3109" s="0" t="n">
        <f aca="false">VLOOKUP(A3109,'Team Data'!$A$1:$E$659,5,FALSE())</f>
        <v>413</v>
      </c>
      <c r="Q3109" s="0" t="n">
        <f aca="false">VLOOKUP(B3109,'Team Data'!$A$1:$E$659,4,FALSE())</f>
        <v>516</v>
      </c>
      <c r="R3109" s="0" t="n">
        <f aca="false">VLOOKUP(B3109,'Team Data'!$A$1:$E$659,5,FALSE())</f>
        <v>493</v>
      </c>
      <c r="S3109" s="0" t="n">
        <f aca="false">IF(I3109=1,(MIN(30,(C3109-D3109)))*(M3109/(M3109+N3109))*(Q3109/(Q3109+R3109)),(MAX(-30,(C3109-D3109)))*(N3109/(M3109+N3109))*(R3109/(R3109+Q3109)))</f>
        <v>-0.293161546085233</v>
      </c>
      <c r="T3109" s="0" t="n">
        <f aca="false">IF(J3109=1,(MIN(30,(D3109-C3109)))*(K3109/(K3109+L3109))*(O3109/(O3109+P3109)),(MAX(-30,(D3109-C3109)))*(L3109/(K3109+L3109))*(P3109/(P3109+O3109)))</f>
        <v>0.568811074918567</v>
      </c>
      <c r="U3109" s="7" t="n">
        <v>43112</v>
      </c>
    </row>
    <row r="3110" customFormat="false" ht="15" hidden="false" customHeight="false" outlineLevel="0" collapsed="false">
      <c r="A3110" s="0" t="s">
        <v>275</v>
      </c>
      <c r="B3110" s="0" t="s">
        <v>303</v>
      </c>
      <c r="C3110" s="0" t="n">
        <v>75</v>
      </c>
      <c r="D3110" s="0" t="n">
        <v>86</v>
      </c>
      <c r="E3110" s="0" t="n">
        <v>19</v>
      </c>
      <c r="F3110" s="0" t="n">
        <v>33</v>
      </c>
      <c r="G3110" s="0" t="n">
        <v>12</v>
      </c>
      <c r="H3110" s="0" t="n">
        <v>14</v>
      </c>
      <c r="I3110" s="0" t="n">
        <v>0</v>
      </c>
      <c r="J3110" s="0" t="n">
        <v>1</v>
      </c>
      <c r="K3110" s="0" t="n">
        <f aca="false">VLOOKUP(A3110,'Team Data'!$A$1:$E$659,2,FALSE())</f>
        <v>16</v>
      </c>
      <c r="L3110" s="0" t="n">
        <f aca="false">VLOOKUP(A3110,'Team Data'!$A$1:$E$659,3,FALSE())</f>
        <v>18</v>
      </c>
      <c r="M3110" s="0" t="n">
        <f aca="false">VLOOKUP(B3110,'Team Data'!$A$1:$E$659,2,FALSE())</f>
        <v>20</v>
      </c>
      <c r="N3110" s="0" t="n">
        <f aca="false">VLOOKUP(B3110,'Team Data'!$A$1:$E$659,3,FALSE())</f>
        <v>13</v>
      </c>
      <c r="O3110" s="0" t="n">
        <f aca="false">VLOOKUP(A3110,'Team Data'!$A$1:$E$659,4,FALSE())</f>
        <v>559</v>
      </c>
      <c r="P3110" s="0" t="n">
        <f aca="false">VLOOKUP(A3110,'Team Data'!$A$1:$E$659,5,FALSE())</f>
        <v>460</v>
      </c>
      <c r="Q3110" s="0" t="n">
        <f aca="false">VLOOKUP(B3110,'Team Data'!$A$1:$E$659,4,FALSE())</f>
        <v>538</v>
      </c>
      <c r="R3110" s="0" t="n">
        <f aca="false">VLOOKUP(B3110,'Team Data'!$A$1:$E$659,5,FALSE())</f>
        <v>501</v>
      </c>
      <c r="S3110" s="0" t="n">
        <f aca="false">IF(I3110=1,(MIN(30,(C3110-D3110)))*(M3110/(M3110+N3110))*(Q3110/(Q3110+R3110)),(MAX(-30,(C3110-D3110)))*(N3110/(M3110+N3110))*(R3110/(R3110+Q3110)))</f>
        <v>-2.08950914340712</v>
      </c>
      <c r="T3110" s="0" t="n">
        <f aca="false">IF(J3110=1,(MIN(30,(D3110-C3110)))*(K3110/(K3110+L3110))*(O3110/(O3110+P3110)),(MAX(-30,(D3110-C3110)))*(L3110/(K3110+L3110))*(P3110/(P3110+O3110)))</f>
        <v>2.83969289384056</v>
      </c>
      <c r="U3110" s="7" t="n">
        <v>43112</v>
      </c>
    </row>
    <row r="3111" customFormat="false" ht="15" hidden="false" customHeight="false" outlineLevel="0" collapsed="false">
      <c r="A3111" s="0" t="s">
        <v>345</v>
      </c>
      <c r="B3111" s="0" t="s">
        <v>218</v>
      </c>
      <c r="C3111" s="0" t="n">
        <v>75</v>
      </c>
      <c r="D3111" s="0" t="n">
        <v>68</v>
      </c>
      <c r="E3111" s="0" t="n">
        <v>33</v>
      </c>
      <c r="F3111" s="0" t="n">
        <v>35</v>
      </c>
      <c r="G3111" s="0" t="n">
        <v>16</v>
      </c>
      <c r="H3111" s="0" t="n">
        <v>10</v>
      </c>
      <c r="I3111" s="0" t="n">
        <v>1</v>
      </c>
      <c r="J3111" s="0" t="n">
        <v>0</v>
      </c>
      <c r="K3111" s="0" t="n">
        <f aca="false">VLOOKUP(A3111,'Team Data'!$A$1:$E$659,2,FALSE())</f>
        <v>27</v>
      </c>
      <c r="L3111" s="0" t="n">
        <f aca="false">VLOOKUP(A3111,'Team Data'!$A$1:$E$659,3,FALSE())</f>
        <v>11</v>
      </c>
      <c r="M3111" s="0" t="n">
        <f aca="false">VLOOKUP(B3111,'Team Data'!$A$1:$E$659,2,FALSE())</f>
        <v>25</v>
      </c>
      <c r="N3111" s="0" t="n">
        <f aca="false">VLOOKUP(B3111,'Team Data'!$A$1:$E$659,3,FALSE())</f>
        <v>7</v>
      </c>
      <c r="O3111" s="0" t="n">
        <f aca="false">VLOOKUP(A3111,'Team Data'!$A$1:$E$659,4,FALSE())</f>
        <v>718</v>
      </c>
      <c r="P3111" s="0" t="n">
        <f aca="false">VLOOKUP(A3111,'Team Data'!$A$1:$E$659,5,FALSE())</f>
        <v>515</v>
      </c>
      <c r="Q3111" s="0" t="n">
        <f aca="false">VLOOKUP(B3111,'Team Data'!$A$1:$E$659,4,FALSE())</f>
        <v>521</v>
      </c>
      <c r="R3111" s="0" t="n">
        <f aca="false">VLOOKUP(B3111,'Team Data'!$A$1:$E$659,5,FALSE())</f>
        <v>531</v>
      </c>
      <c r="S3111" s="0" t="n">
        <f aca="false">IF(I3111=1,(MIN(30,(C3111-D3111)))*(M3111/(M3111+N3111))*(Q3111/(Q3111+R3111)),(MAX(-30,(C3111-D3111)))*(N3111/(M3111+N3111))*(R3111/(R3111+Q3111)))</f>
        <v>2.70838284220532</v>
      </c>
      <c r="T3111" s="0" t="n">
        <f aca="false">IF(J3111=1,(MIN(30,(D3111-C3111)))*(K3111/(K3111+L3111))*(O3111/(O3111+P3111)),(MAX(-30,(D3111-C3111)))*(L3111/(K3111+L3111))*(P3111/(P3111+O3111)))</f>
        <v>-0.846352499252999</v>
      </c>
      <c r="U3111" s="7" t="n">
        <v>43112</v>
      </c>
    </row>
    <row r="3112" customFormat="false" ht="15" hidden="false" customHeight="false" outlineLevel="0" collapsed="false">
      <c r="A3112" s="0" t="s">
        <v>220</v>
      </c>
      <c r="B3112" s="0" t="s">
        <v>344</v>
      </c>
      <c r="C3112" s="0" t="n">
        <v>87</v>
      </c>
      <c r="D3112" s="0" t="n">
        <v>66</v>
      </c>
      <c r="E3112" s="0" t="n">
        <v>39</v>
      </c>
      <c r="F3112" s="0" t="n">
        <v>30</v>
      </c>
      <c r="G3112" s="0" t="n">
        <v>12</v>
      </c>
      <c r="H3112" s="0" t="n">
        <v>10</v>
      </c>
      <c r="I3112" s="0" t="n">
        <v>1</v>
      </c>
      <c r="J3112" s="0" t="n">
        <v>0</v>
      </c>
      <c r="K3112" s="0" t="n">
        <f aca="false">VLOOKUP(A3112,'Team Data'!$A$1:$E$659,2,FALSE())</f>
        <v>9</v>
      </c>
      <c r="L3112" s="0" t="n">
        <f aca="false">VLOOKUP(A3112,'Team Data'!$A$1:$E$659,3,FALSE())</f>
        <v>22</v>
      </c>
      <c r="M3112" s="0" t="n">
        <f aca="false">VLOOKUP(B3112,'Team Data'!$A$1:$E$659,2,FALSE())</f>
        <v>12</v>
      </c>
      <c r="N3112" s="0" t="n">
        <f aca="false">VLOOKUP(B3112,'Team Data'!$A$1:$E$659,3,FALSE())</f>
        <v>16</v>
      </c>
      <c r="O3112" s="0" t="n">
        <f aca="false">VLOOKUP(A3112,'Team Data'!$A$1:$E$659,4,FALSE())</f>
        <v>532</v>
      </c>
      <c r="P3112" s="0" t="n">
        <f aca="false">VLOOKUP(A3112,'Team Data'!$A$1:$E$659,5,FALSE())</f>
        <v>421</v>
      </c>
      <c r="Q3112" s="0" t="n">
        <f aca="false">VLOOKUP(B3112,'Team Data'!$A$1:$E$659,4,FALSE())</f>
        <v>387</v>
      </c>
      <c r="R3112" s="0" t="n">
        <f aca="false">VLOOKUP(B3112,'Team Data'!$A$1:$E$659,5,FALSE())</f>
        <v>392</v>
      </c>
      <c r="S3112" s="0" t="n">
        <f aca="false">IF(I3112=1,(MIN(30,(C3112-D3112)))*(M3112/(M3112+N3112))*(Q3112/(Q3112+R3112)),(MAX(-30,(C3112-D3112)))*(N3112/(M3112+N3112))*(R3112/(R3112+Q3112)))</f>
        <v>4.47111681643132</v>
      </c>
      <c r="T3112" s="0" t="n">
        <f aca="false">IF(J3112=1,(MIN(30,(D3112-C3112)))*(K3112/(K3112+L3112))*(O3112/(O3112+P3112)),(MAX(-30,(D3112-C3112)))*(L3112/(K3112+L3112))*(P3112/(P3112+O3112)))</f>
        <v>-6.58369156822259</v>
      </c>
      <c r="U3112" s="7" t="n">
        <v>43112</v>
      </c>
    </row>
    <row r="3113" customFormat="false" ht="15" hidden="false" customHeight="false" outlineLevel="0" collapsed="false">
      <c r="A3113" s="0" t="s">
        <v>127</v>
      </c>
      <c r="B3113" s="0" t="s">
        <v>121</v>
      </c>
      <c r="C3113" s="0" t="n">
        <v>104</v>
      </c>
      <c r="D3113" s="0" t="n">
        <v>97</v>
      </c>
      <c r="E3113" s="0" t="n">
        <v>45</v>
      </c>
      <c r="F3113" s="0" t="n">
        <v>26</v>
      </c>
      <c r="G3113" s="0" t="n">
        <v>17</v>
      </c>
      <c r="H3113" s="0" t="n">
        <v>14</v>
      </c>
      <c r="I3113" s="0" t="n">
        <v>1</v>
      </c>
      <c r="J3113" s="0" t="n">
        <v>0</v>
      </c>
      <c r="K3113" s="0" t="n">
        <f aca="false">VLOOKUP(A3113,'Team Data'!$A$1:$E$659,2,FALSE())</f>
        <v>14</v>
      </c>
      <c r="L3113" s="0" t="n">
        <f aca="false">VLOOKUP(A3113,'Team Data'!$A$1:$E$659,3,FALSE())</f>
        <v>19</v>
      </c>
      <c r="M3113" s="0" t="n">
        <f aca="false">VLOOKUP(B3113,'Team Data'!$A$1:$E$659,2,FALSE())</f>
        <v>14</v>
      </c>
      <c r="N3113" s="0" t="n">
        <f aca="false">VLOOKUP(B3113,'Team Data'!$A$1:$E$659,3,FALSE())</f>
        <v>18</v>
      </c>
      <c r="O3113" s="0" t="n">
        <f aca="false">VLOOKUP(A3113,'Team Data'!$A$1:$E$659,4,FALSE())</f>
        <v>641</v>
      </c>
      <c r="P3113" s="0" t="n">
        <f aca="false">VLOOKUP(A3113,'Team Data'!$A$1:$E$659,5,FALSE())</f>
        <v>461</v>
      </c>
      <c r="Q3113" s="0" t="n">
        <f aca="false">VLOOKUP(B3113,'Team Data'!$A$1:$E$659,4,FALSE())</f>
        <v>590</v>
      </c>
      <c r="R3113" s="0" t="n">
        <f aca="false">VLOOKUP(B3113,'Team Data'!$A$1:$E$659,5,FALSE())</f>
        <v>445</v>
      </c>
      <c r="S3113" s="0" t="n">
        <f aca="false">IF(I3113=1,(MIN(30,(C3113-D3113)))*(M3113/(M3113+N3113))*(Q3113/(Q3113+R3113)),(MAX(-30,(C3113-D3113)))*(N3113/(M3113+N3113))*(R3113/(R3113+Q3113)))</f>
        <v>1.7457729468599</v>
      </c>
      <c r="T3113" s="0" t="n">
        <f aca="false">IF(J3113=1,(MIN(30,(D3113-C3113)))*(K3113/(K3113+L3113))*(O3113/(O3113+P3113)),(MAX(-30,(D3113-C3113)))*(L3113/(K3113+L3113))*(P3113/(P3113+O3113)))</f>
        <v>-1.68599791013584</v>
      </c>
      <c r="U3113" s="7" t="n">
        <v>43112</v>
      </c>
    </row>
    <row r="3114" customFormat="false" ht="15" hidden="false" customHeight="false" outlineLevel="0" collapsed="false">
      <c r="A3114" s="0" t="s">
        <v>321</v>
      </c>
      <c r="B3114" s="0" t="s">
        <v>146</v>
      </c>
      <c r="C3114" s="0" t="n">
        <v>65</v>
      </c>
      <c r="D3114" s="0" t="n">
        <v>77</v>
      </c>
      <c r="E3114" s="0" t="n">
        <v>36</v>
      </c>
      <c r="F3114" s="0" t="n">
        <v>35</v>
      </c>
      <c r="G3114" s="0" t="n">
        <v>21</v>
      </c>
      <c r="H3114" s="0" t="n">
        <v>19</v>
      </c>
      <c r="I3114" s="0" t="n">
        <v>0</v>
      </c>
      <c r="J3114" s="0" t="n">
        <v>1</v>
      </c>
      <c r="K3114" s="0" t="n">
        <f aca="false">VLOOKUP(A3114,'Team Data'!$A$1:$E$659,2,FALSE())</f>
        <v>21</v>
      </c>
      <c r="L3114" s="0" t="n">
        <f aca="false">VLOOKUP(A3114,'Team Data'!$A$1:$E$659,3,FALSE())</f>
        <v>13</v>
      </c>
      <c r="M3114" s="0" t="n">
        <f aca="false">VLOOKUP(B3114,'Team Data'!$A$1:$E$659,2,FALSE())</f>
        <v>7</v>
      </c>
      <c r="N3114" s="0" t="n">
        <f aca="false">VLOOKUP(B3114,'Team Data'!$A$1:$E$659,3,FALSE())</f>
        <v>25</v>
      </c>
      <c r="O3114" s="0" t="n">
        <f aca="false">VLOOKUP(A3114,'Team Data'!$A$1:$E$659,4,FALSE())</f>
        <v>576</v>
      </c>
      <c r="P3114" s="0" t="n">
        <f aca="false">VLOOKUP(A3114,'Team Data'!$A$1:$E$659,5,FALSE())</f>
        <v>519</v>
      </c>
      <c r="Q3114" s="0" t="n">
        <f aca="false">VLOOKUP(B3114,'Team Data'!$A$1:$E$659,4,FALSE())</f>
        <v>544</v>
      </c>
      <c r="R3114" s="0" t="n">
        <f aca="false">VLOOKUP(B3114,'Team Data'!$A$1:$E$659,5,FALSE())</f>
        <v>461</v>
      </c>
      <c r="S3114" s="0" t="n">
        <f aca="false">IF(I3114=1,(MIN(30,(C3114-D3114)))*(M3114/(M3114+N3114))*(Q3114/(Q3114+R3114)),(MAX(-30,(C3114-D3114)))*(N3114/(M3114+N3114))*(R3114/(R3114+Q3114)))</f>
        <v>-4.30037313432836</v>
      </c>
      <c r="T3114" s="0" t="n">
        <f aca="false">IF(J3114=1,(MIN(30,(D3114-C3114)))*(K3114/(K3114+L3114))*(O3114/(O3114+P3114)),(MAX(-30,(D3114-C3114)))*(L3114/(K3114+L3114))*(P3114/(P3114+O3114)))</f>
        <v>3.89879129734085</v>
      </c>
      <c r="U3114" s="7" t="n">
        <v>43112</v>
      </c>
    </row>
    <row r="3115" customFormat="false" ht="15" hidden="false" customHeight="false" outlineLevel="0" collapsed="false">
      <c r="A3115" s="0" t="s">
        <v>181</v>
      </c>
      <c r="B3115" s="0" t="s">
        <v>272</v>
      </c>
      <c r="C3115" s="0" t="n">
        <v>75</v>
      </c>
      <c r="D3115" s="0" t="n">
        <v>78</v>
      </c>
      <c r="E3115" s="0" t="n">
        <v>36</v>
      </c>
      <c r="F3115" s="0" t="n">
        <v>30</v>
      </c>
      <c r="G3115" s="0" t="n">
        <v>17</v>
      </c>
      <c r="H3115" s="0" t="n">
        <v>13</v>
      </c>
      <c r="I3115" s="0" t="n">
        <v>0</v>
      </c>
      <c r="J3115" s="0" t="n">
        <v>1</v>
      </c>
      <c r="K3115" s="0" t="n">
        <f aca="false">VLOOKUP(A3115,'Team Data'!$A$1:$E$659,2,FALSE())</f>
        <v>8</v>
      </c>
      <c r="L3115" s="0" t="n">
        <f aca="false">VLOOKUP(A3115,'Team Data'!$A$1:$E$659,3,FALSE())</f>
        <v>21</v>
      </c>
      <c r="M3115" s="0" t="n">
        <f aca="false">VLOOKUP(B3115,'Team Data'!$A$1:$E$659,2,FALSE())</f>
        <v>14</v>
      </c>
      <c r="N3115" s="0" t="n">
        <f aca="false">VLOOKUP(B3115,'Team Data'!$A$1:$E$659,3,FALSE())</f>
        <v>17</v>
      </c>
      <c r="O3115" s="0" t="n">
        <f aca="false">VLOOKUP(A3115,'Team Data'!$A$1:$E$659,4,FALSE())</f>
        <v>484</v>
      </c>
      <c r="P3115" s="0" t="n">
        <f aca="false">VLOOKUP(A3115,'Team Data'!$A$1:$E$659,5,FALSE())</f>
        <v>397</v>
      </c>
      <c r="Q3115" s="0" t="n">
        <f aca="false">VLOOKUP(B3115,'Team Data'!$A$1:$E$659,4,FALSE())</f>
        <v>453</v>
      </c>
      <c r="R3115" s="0" t="n">
        <f aca="false">VLOOKUP(B3115,'Team Data'!$A$1:$E$659,5,FALSE())</f>
        <v>480</v>
      </c>
      <c r="S3115" s="0" t="n">
        <f aca="false">IF(I3115=1,(MIN(30,(C3115-D3115)))*(M3115/(M3115+N3115))*(Q3115/(Q3115+R3115)),(MAX(-30,(C3115-D3115)))*(N3115/(M3115+N3115))*(R3115/(R3115+Q3115)))</f>
        <v>-0.846385229747951</v>
      </c>
      <c r="T3115" s="0" t="n">
        <f aca="false">IF(J3115=1,(MIN(30,(D3115-C3115)))*(K3115/(K3115+L3115))*(O3115/(O3115+P3115)),(MAX(-30,(D3115-C3115)))*(L3115/(K3115+L3115))*(P3115/(P3115+O3115)))</f>
        <v>0.454655759520921</v>
      </c>
      <c r="U3115" s="7" t="n">
        <v>43112</v>
      </c>
    </row>
    <row r="3116" customFormat="false" ht="15" hidden="false" customHeight="false" outlineLevel="0" collapsed="false">
      <c r="A3116" s="0" t="s">
        <v>22</v>
      </c>
      <c r="B3116" s="0" t="s">
        <v>290</v>
      </c>
      <c r="C3116" s="0" t="n">
        <v>74</v>
      </c>
      <c r="D3116" s="0" t="n">
        <v>86</v>
      </c>
      <c r="E3116" s="0" t="n">
        <v>38</v>
      </c>
      <c r="F3116" s="0" t="n">
        <v>37</v>
      </c>
      <c r="G3116" s="0" t="n">
        <v>15</v>
      </c>
      <c r="H3116" s="0" t="n">
        <v>11</v>
      </c>
      <c r="I3116" s="0" t="n">
        <v>0</v>
      </c>
      <c r="J3116" s="0" t="n">
        <v>1</v>
      </c>
      <c r="K3116" s="0" t="n">
        <f aca="false">VLOOKUP(A3116,'Team Data'!$A$1:$E$659,2,FALSE())</f>
        <v>19</v>
      </c>
      <c r="L3116" s="0" t="n">
        <f aca="false">VLOOKUP(A3116,'Team Data'!$A$1:$E$659,3,FALSE())</f>
        <v>15</v>
      </c>
      <c r="M3116" s="0" t="n">
        <f aca="false">VLOOKUP(B3116,'Team Data'!$A$1:$E$659,2,FALSE())</f>
        <v>19</v>
      </c>
      <c r="N3116" s="0" t="n">
        <f aca="false">VLOOKUP(B3116,'Team Data'!$A$1:$E$659,3,FALSE())</f>
        <v>14</v>
      </c>
      <c r="O3116" s="0" t="n">
        <f aca="false">VLOOKUP(A3116,'Team Data'!$A$1:$E$659,4,FALSE())</f>
        <v>533</v>
      </c>
      <c r="P3116" s="0" t="n">
        <f aca="false">VLOOKUP(A3116,'Team Data'!$A$1:$E$659,5,FALSE())</f>
        <v>507</v>
      </c>
      <c r="Q3116" s="0" t="n">
        <f aca="false">VLOOKUP(B3116,'Team Data'!$A$1:$E$659,4,FALSE())</f>
        <v>502</v>
      </c>
      <c r="R3116" s="0" t="n">
        <f aca="false">VLOOKUP(B3116,'Team Data'!$A$1:$E$659,5,FALSE())</f>
        <v>497</v>
      </c>
      <c r="S3116" s="0" t="n">
        <f aca="false">IF(I3116=1,(MIN(30,(C3116-D3116)))*(M3116/(M3116+N3116))*(Q3116/(Q3116+R3116)),(MAX(-30,(C3116-D3116)))*(N3116/(M3116+N3116))*(R3116/(R3116+Q3116)))</f>
        <v>-2.53271453271453</v>
      </c>
      <c r="T3116" s="0" t="n">
        <f aca="false">IF(J3116=1,(MIN(30,(D3116-C3116)))*(K3116/(K3116+L3116))*(O3116/(O3116+P3116)),(MAX(-30,(D3116-C3116)))*(L3116/(K3116+L3116))*(P3116/(P3116+O3116)))</f>
        <v>3.43676470588235</v>
      </c>
      <c r="U3116" s="7" t="n">
        <v>43112</v>
      </c>
    </row>
    <row r="3117" customFormat="false" ht="15" hidden="false" customHeight="false" outlineLevel="0" collapsed="false">
      <c r="A3117" s="0" t="s">
        <v>80</v>
      </c>
      <c r="B3117" s="0" t="s">
        <v>322</v>
      </c>
      <c r="C3117" s="0" t="n">
        <v>78</v>
      </c>
      <c r="D3117" s="0" t="n">
        <v>70</v>
      </c>
      <c r="E3117" s="0" t="n">
        <v>43</v>
      </c>
      <c r="F3117" s="0" t="n">
        <v>38</v>
      </c>
      <c r="G3117" s="0" t="n">
        <v>14</v>
      </c>
      <c r="H3117" s="0" t="n">
        <v>16</v>
      </c>
      <c r="I3117" s="0" t="n">
        <v>1</v>
      </c>
      <c r="J3117" s="0" t="n">
        <v>0</v>
      </c>
      <c r="K3117" s="0" t="n">
        <f aca="false">VLOOKUP(A3117,'Team Data'!$A$1:$E$659,2,FALSE())</f>
        <v>11</v>
      </c>
      <c r="L3117" s="0" t="n">
        <f aca="false">VLOOKUP(A3117,'Team Data'!$A$1:$E$659,3,FALSE())</f>
        <v>20</v>
      </c>
      <c r="M3117" s="0" t="n">
        <f aca="false">VLOOKUP(B3117,'Team Data'!$A$1:$E$659,2,FALSE())</f>
        <v>10</v>
      </c>
      <c r="N3117" s="0" t="n">
        <f aca="false">VLOOKUP(B3117,'Team Data'!$A$1:$E$659,3,FALSE())</f>
        <v>21</v>
      </c>
      <c r="O3117" s="0" t="n">
        <f aca="false">VLOOKUP(A3117,'Team Data'!$A$1:$E$659,4,FALSE())</f>
        <v>481</v>
      </c>
      <c r="P3117" s="0" t="n">
        <f aca="false">VLOOKUP(A3117,'Team Data'!$A$1:$E$659,5,FALSE())</f>
        <v>462</v>
      </c>
      <c r="Q3117" s="0" t="n">
        <f aca="false">VLOOKUP(B3117,'Team Data'!$A$1:$E$659,4,FALSE())</f>
        <v>453</v>
      </c>
      <c r="R3117" s="0" t="n">
        <f aca="false">VLOOKUP(B3117,'Team Data'!$A$1:$E$659,5,FALSE())</f>
        <v>488</v>
      </c>
      <c r="S3117" s="0" t="n">
        <f aca="false">IF(I3117=1,(MIN(30,(C3117-D3117)))*(M3117/(M3117+N3117))*(Q3117/(Q3117+R3117)),(MAX(-30,(C3117-D3117)))*(N3117/(M3117+N3117))*(R3117/(R3117+Q3117)))</f>
        <v>1.24232971101436</v>
      </c>
      <c r="T3117" s="0" t="n">
        <f aca="false">IF(J3117=1,(MIN(30,(D3117-C3117)))*(K3117/(K3117+L3117))*(O3117/(O3117+P3117)),(MAX(-30,(D3117-C3117)))*(L3117/(K3117+L3117))*(P3117/(P3117+O3117)))</f>
        <v>-2.52864912940855</v>
      </c>
      <c r="U3117" s="7" t="n">
        <v>43112</v>
      </c>
    </row>
    <row r="3118" customFormat="false" ht="15" hidden="false" customHeight="false" outlineLevel="0" collapsed="false">
      <c r="A3118" s="0" t="s">
        <v>184</v>
      </c>
      <c r="B3118" s="0" t="s">
        <v>131</v>
      </c>
      <c r="C3118" s="0" t="n">
        <v>71</v>
      </c>
      <c r="D3118" s="0" t="n">
        <v>76</v>
      </c>
      <c r="E3118" s="0" t="n">
        <v>33</v>
      </c>
      <c r="F3118" s="0" t="n">
        <v>33</v>
      </c>
      <c r="G3118" s="0" t="n">
        <v>16</v>
      </c>
      <c r="H3118" s="0" t="n">
        <v>8</v>
      </c>
      <c r="I3118" s="0" t="n">
        <v>0</v>
      </c>
      <c r="J3118" s="0" t="n">
        <v>1</v>
      </c>
      <c r="K3118" s="0" t="n">
        <f aca="false">VLOOKUP(A3118,'Team Data'!$A$1:$E$659,2,FALSE())</f>
        <v>26</v>
      </c>
      <c r="L3118" s="0" t="n">
        <f aca="false">VLOOKUP(A3118,'Team Data'!$A$1:$E$659,3,FALSE())</f>
        <v>6</v>
      </c>
      <c r="M3118" s="0" t="n">
        <f aca="false">VLOOKUP(B3118,'Team Data'!$A$1:$E$659,2,FALSE())</f>
        <v>23</v>
      </c>
      <c r="N3118" s="0" t="n">
        <f aca="false">VLOOKUP(B3118,'Team Data'!$A$1:$E$659,3,FALSE())</f>
        <v>13</v>
      </c>
      <c r="O3118" s="0" t="n">
        <f aca="false">VLOOKUP(A3118,'Team Data'!$A$1:$E$659,4,FALSE())</f>
        <v>495</v>
      </c>
      <c r="P3118" s="0" t="n">
        <f aca="false">VLOOKUP(A3118,'Team Data'!$A$1:$E$659,5,FALSE())</f>
        <v>480</v>
      </c>
      <c r="Q3118" s="0" t="n">
        <f aca="false">VLOOKUP(B3118,'Team Data'!$A$1:$E$659,4,FALSE())</f>
        <v>559</v>
      </c>
      <c r="R3118" s="0" t="n">
        <f aca="false">VLOOKUP(B3118,'Team Data'!$A$1:$E$659,5,FALSE())</f>
        <v>576</v>
      </c>
      <c r="S3118" s="0" t="n">
        <f aca="false">IF(I3118=1,(MIN(30,(C3118-D3118)))*(M3118/(M3118+N3118))*(Q3118/(Q3118+R3118)),(MAX(-30,(C3118-D3118)))*(N3118/(M3118+N3118))*(R3118/(R3118+Q3118)))</f>
        <v>-0.916299559471366</v>
      </c>
      <c r="T3118" s="0" t="n">
        <f aca="false">IF(J3118=1,(MIN(30,(D3118-C3118)))*(K3118/(K3118+L3118))*(O3118/(O3118+P3118)),(MAX(-30,(D3118-C3118)))*(L3118/(K3118+L3118))*(P3118/(P3118+O3118)))</f>
        <v>2.0625</v>
      </c>
      <c r="U3118" s="7" t="n">
        <v>43112</v>
      </c>
    </row>
    <row r="3119" customFormat="false" ht="15" hidden="false" customHeight="false" outlineLevel="0" collapsed="false">
      <c r="A3119" s="0" t="s">
        <v>295</v>
      </c>
      <c r="B3119" s="0" t="s">
        <v>18</v>
      </c>
      <c r="C3119" s="0" t="n">
        <v>73</v>
      </c>
      <c r="D3119" s="0" t="n">
        <v>67</v>
      </c>
      <c r="E3119" s="0" t="n">
        <v>27</v>
      </c>
      <c r="F3119" s="0" t="n">
        <v>34</v>
      </c>
      <c r="G3119" s="0" t="n">
        <v>8</v>
      </c>
      <c r="H3119" s="0" t="n">
        <v>13</v>
      </c>
      <c r="I3119" s="0" t="n">
        <v>1</v>
      </c>
      <c r="J3119" s="0" t="n">
        <v>0</v>
      </c>
      <c r="K3119" s="0" t="n">
        <f aca="false">VLOOKUP(A3119,'Team Data'!$A$1:$E$659,2,FALSE())</f>
        <v>15</v>
      </c>
      <c r="L3119" s="0" t="n">
        <f aca="false">VLOOKUP(A3119,'Team Data'!$A$1:$E$659,3,FALSE())</f>
        <v>18</v>
      </c>
      <c r="M3119" s="0" t="n">
        <f aca="false">VLOOKUP(B3119,'Team Data'!$A$1:$E$659,2,FALSE())</f>
        <v>11</v>
      </c>
      <c r="N3119" s="0" t="n">
        <f aca="false">VLOOKUP(B3119,'Team Data'!$A$1:$E$659,3,FALSE())</f>
        <v>21</v>
      </c>
      <c r="O3119" s="0" t="n">
        <f aca="false">VLOOKUP(A3119,'Team Data'!$A$1:$E$659,4,FALSE())</f>
        <v>512</v>
      </c>
      <c r="P3119" s="0" t="n">
        <f aca="false">VLOOKUP(A3119,'Team Data'!$A$1:$E$659,5,FALSE())</f>
        <v>507</v>
      </c>
      <c r="Q3119" s="0" t="n">
        <f aca="false">VLOOKUP(B3119,'Team Data'!$A$1:$E$659,4,FALSE())</f>
        <v>487</v>
      </c>
      <c r="R3119" s="0" t="n">
        <f aca="false">VLOOKUP(B3119,'Team Data'!$A$1:$E$659,5,FALSE())</f>
        <v>495</v>
      </c>
      <c r="S3119" s="0" t="n">
        <f aca="false">IF(I3119=1,(MIN(30,(C3119-D3119)))*(M3119/(M3119+N3119))*(Q3119/(Q3119+R3119)),(MAX(-30,(C3119-D3119)))*(N3119/(M3119+N3119))*(R3119/(R3119+Q3119)))</f>
        <v>1.02284877800407</v>
      </c>
      <c r="T3119" s="0" t="n">
        <f aca="false">IF(J3119=1,(MIN(30,(D3119-C3119)))*(K3119/(K3119+L3119))*(O3119/(O3119+P3119)),(MAX(-30,(D3119-C3119)))*(L3119/(K3119+L3119))*(P3119/(P3119+O3119)))</f>
        <v>-1.62833437416362</v>
      </c>
      <c r="U3119" s="7" t="n">
        <v>43112</v>
      </c>
    </row>
    <row r="3120" customFormat="false" ht="15" hidden="false" customHeight="false" outlineLevel="0" collapsed="false">
      <c r="A3120" s="0" t="s">
        <v>229</v>
      </c>
      <c r="B3120" s="0" t="s">
        <v>104</v>
      </c>
      <c r="C3120" s="0" t="n">
        <v>57</v>
      </c>
      <c r="D3120" s="0" t="n">
        <v>103</v>
      </c>
      <c r="E3120" s="0" t="n">
        <v>32</v>
      </c>
      <c r="F3120" s="0" t="n">
        <v>50</v>
      </c>
      <c r="G3120" s="0" t="n">
        <v>12</v>
      </c>
      <c r="H3120" s="0" t="n">
        <v>6</v>
      </c>
      <c r="I3120" s="0" t="n">
        <v>0</v>
      </c>
      <c r="J3120" s="0" t="n">
        <v>1</v>
      </c>
      <c r="K3120" s="0" t="n">
        <f aca="false">VLOOKUP(A3120,'Team Data'!$A$1:$E$659,2,FALSE())</f>
        <v>10</v>
      </c>
      <c r="L3120" s="0" t="n">
        <f aca="false">VLOOKUP(A3120,'Team Data'!$A$1:$E$659,3,FALSE())</f>
        <v>22</v>
      </c>
      <c r="M3120" s="0" t="n">
        <f aca="false">VLOOKUP(B3120,'Team Data'!$A$1:$E$659,2,FALSE())</f>
        <v>32</v>
      </c>
      <c r="N3120" s="0" t="n">
        <f aca="false">VLOOKUP(B3120,'Team Data'!$A$1:$E$659,3,FALSE())</f>
        <v>5</v>
      </c>
      <c r="O3120" s="0" t="n">
        <f aca="false">VLOOKUP(A3120,'Team Data'!$A$1:$E$659,4,FALSE())</f>
        <v>517</v>
      </c>
      <c r="P3120" s="0" t="n">
        <f aca="false">VLOOKUP(A3120,'Team Data'!$A$1:$E$659,5,FALSE())</f>
        <v>456</v>
      </c>
      <c r="Q3120" s="0" t="n">
        <f aca="false">VLOOKUP(B3120,'Team Data'!$A$1:$E$659,4,FALSE())</f>
        <v>666</v>
      </c>
      <c r="R3120" s="0" t="n">
        <f aca="false">VLOOKUP(B3120,'Team Data'!$A$1:$E$659,5,FALSE())</f>
        <v>579</v>
      </c>
      <c r="S3120" s="0" t="n">
        <f aca="false">IF(I3120=1,(MIN(30,(C3120-D3120)))*(M3120/(M3120+N3120))*(Q3120/(Q3120+R3120)),(MAX(-30,(C3120-D3120)))*(N3120/(M3120+N3120))*(R3120/(R3120+Q3120)))</f>
        <v>-1.88537935525887</v>
      </c>
      <c r="T3120" s="0" t="n">
        <f aca="false">IF(J3120=1,(MIN(30,(D3120-C3120)))*(K3120/(K3120+L3120))*(O3120/(O3120+P3120)),(MAX(-30,(D3120-C3120)))*(L3120/(K3120+L3120))*(P3120/(P3120+O3120)))</f>
        <v>4.98137204522097</v>
      </c>
      <c r="U3120" s="7" t="n">
        <v>43112</v>
      </c>
    </row>
    <row r="3121" customFormat="false" ht="15" hidden="false" customHeight="false" outlineLevel="0" collapsed="false">
      <c r="A3121" s="0" t="s">
        <v>134</v>
      </c>
      <c r="B3121" s="0" t="s">
        <v>328</v>
      </c>
      <c r="C3121" s="0" t="n">
        <v>59</v>
      </c>
      <c r="D3121" s="0" t="n">
        <v>95</v>
      </c>
      <c r="E3121" s="0" t="n">
        <v>20</v>
      </c>
      <c r="F3121" s="0" t="n">
        <v>35</v>
      </c>
      <c r="G3121" s="0" t="n">
        <v>19</v>
      </c>
      <c r="H3121" s="0" t="n">
        <v>10</v>
      </c>
      <c r="I3121" s="0" t="n">
        <v>0</v>
      </c>
      <c r="J3121" s="0" t="n">
        <v>1</v>
      </c>
      <c r="K3121" s="0" t="n">
        <f aca="false">VLOOKUP(A3121,'Team Data'!$A$1:$E$659,2,FALSE())</f>
        <v>10</v>
      </c>
      <c r="L3121" s="0" t="n">
        <f aca="false">VLOOKUP(A3121,'Team Data'!$A$1:$E$659,3,FALSE())</f>
        <v>22</v>
      </c>
      <c r="M3121" s="0" t="n">
        <f aca="false">VLOOKUP(B3121,'Team Data'!$A$1:$E$659,2,FALSE())</f>
        <v>23</v>
      </c>
      <c r="N3121" s="0" t="n">
        <f aca="false">VLOOKUP(B3121,'Team Data'!$A$1:$E$659,3,FALSE())</f>
        <v>10</v>
      </c>
      <c r="O3121" s="0" t="n">
        <f aca="false">VLOOKUP(A3121,'Team Data'!$A$1:$E$659,4,FALSE())</f>
        <v>542</v>
      </c>
      <c r="P3121" s="0" t="n">
        <f aca="false">VLOOKUP(A3121,'Team Data'!$A$1:$E$659,5,FALSE())</f>
        <v>420</v>
      </c>
      <c r="Q3121" s="0" t="n">
        <f aca="false">VLOOKUP(B3121,'Team Data'!$A$1:$E$659,4,FALSE())</f>
        <v>523</v>
      </c>
      <c r="R3121" s="0" t="n">
        <f aca="false">VLOOKUP(B3121,'Team Data'!$A$1:$E$659,5,FALSE())</f>
        <v>473</v>
      </c>
      <c r="S3121" s="0" t="n">
        <f aca="false">IF(I3121=1,(MIN(30,(C3121-D3121)))*(M3121/(M3121+N3121))*(Q3121/(Q3121+R3121)),(MAX(-30,(C3121-D3121)))*(N3121/(M3121+N3121))*(R3121/(R3121+Q3121)))</f>
        <v>-4.31726907630522</v>
      </c>
      <c r="T3121" s="0" t="n">
        <f aca="false">IF(J3121=1,(MIN(30,(D3121-C3121)))*(K3121/(K3121+L3121))*(O3121/(O3121+P3121)),(MAX(-30,(D3121-C3121)))*(L3121/(K3121+L3121))*(P3121/(P3121+O3121)))</f>
        <v>5.28196465696466</v>
      </c>
      <c r="U3121" s="7" t="n">
        <v>43112</v>
      </c>
    </row>
    <row r="3122" customFormat="false" ht="15" hidden="false" customHeight="false" outlineLevel="0" collapsed="false">
      <c r="A3122" s="0" t="s">
        <v>227</v>
      </c>
      <c r="B3122" s="0" t="s">
        <v>23</v>
      </c>
      <c r="C3122" s="0" t="n">
        <v>63</v>
      </c>
      <c r="D3122" s="0" t="n">
        <v>83</v>
      </c>
      <c r="E3122" s="0" t="n">
        <v>27</v>
      </c>
      <c r="F3122" s="0" t="n">
        <v>29</v>
      </c>
      <c r="G3122" s="0" t="n">
        <v>16</v>
      </c>
      <c r="H3122" s="0" t="n">
        <v>10</v>
      </c>
      <c r="I3122" s="0" t="n">
        <v>0</v>
      </c>
      <c r="J3122" s="0" t="n">
        <v>1</v>
      </c>
      <c r="K3122" s="0" t="n">
        <f aca="false">VLOOKUP(A3122,'Team Data'!$A$1:$E$659,2,FALSE())</f>
        <v>6</v>
      </c>
      <c r="L3122" s="0" t="n">
        <f aca="false">VLOOKUP(A3122,'Team Data'!$A$1:$E$659,3,FALSE())</f>
        <v>26</v>
      </c>
      <c r="M3122" s="0" t="n">
        <f aca="false">VLOOKUP(B3122,'Team Data'!$A$1:$E$659,2,FALSE())</f>
        <v>24</v>
      </c>
      <c r="N3122" s="0" t="n">
        <f aca="false">VLOOKUP(B3122,'Team Data'!$A$1:$E$659,3,FALSE())</f>
        <v>11</v>
      </c>
      <c r="O3122" s="0" t="n">
        <f aca="false">VLOOKUP(A3122,'Team Data'!$A$1:$E$659,4,FALSE())</f>
        <v>578</v>
      </c>
      <c r="P3122" s="0" t="n">
        <f aca="false">VLOOKUP(A3122,'Team Data'!$A$1:$E$659,5,FALSE())</f>
        <v>464</v>
      </c>
      <c r="Q3122" s="0" t="n">
        <f aca="false">VLOOKUP(B3122,'Team Data'!$A$1:$E$659,4,FALSE())</f>
        <v>633</v>
      </c>
      <c r="R3122" s="0" t="n">
        <f aca="false">VLOOKUP(B3122,'Team Data'!$A$1:$E$659,5,FALSE())</f>
        <v>543</v>
      </c>
      <c r="S3122" s="0" t="n">
        <f aca="false">IF(I3122=1,(MIN(30,(C3122-D3122)))*(M3122/(M3122+N3122))*(Q3122/(Q3122+R3122)),(MAX(-30,(C3122-D3122)))*(N3122/(M3122+N3122))*(R3122/(R3122+Q3122)))</f>
        <v>-2.90233236151604</v>
      </c>
      <c r="T3122" s="0" t="n">
        <f aca="false">IF(J3122=1,(MIN(30,(D3122-C3122)))*(K3122/(K3122+L3122))*(O3122/(O3122+P3122)),(MAX(-30,(D3122-C3122)))*(L3122/(K3122+L3122))*(P3122/(P3122+O3122)))</f>
        <v>2.08013435700576</v>
      </c>
      <c r="U3122" s="7" t="n">
        <v>43112</v>
      </c>
    </row>
    <row r="3123" customFormat="false" ht="15" hidden="false" customHeight="false" outlineLevel="0" collapsed="false">
      <c r="A3123" s="0" t="s">
        <v>192</v>
      </c>
      <c r="B3123" s="0" t="s">
        <v>106</v>
      </c>
      <c r="C3123" s="0" t="n">
        <v>70</v>
      </c>
      <c r="D3123" s="0" t="n">
        <v>59</v>
      </c>
      <c r="E3123" s="0" t="n">
        <v>50</v>
      </c>
      <c r="F3123" s="0" t="n">
        <v>25</v>
      </c>
      <c r="G3123" s="0" t="n">
        <v>18</v>
      </c>
      <c r="H3123" s="0" t="n">
        <v>7</v>
      </c>
      <c r="I3123" s="0" t="n">
        <v>1</v>
      </c>
      <c r="J3123" s="0" t="n">
        <v>0</v>
      </c>
      <c r="K3123" s="0" t="n">
        <f aca="false">VLOOKUP(A3123,'Team Data'!$A$1:$E$659,2,FALSE())</f>
        <v>28</v>
      </c>
      <c r="L3123" s="0" t="n">
        <f aca="false">VLOOKUP(A3123,'Team Data'!$A$1:$E$659,3,FALSE())</f>
        <v>6</v>
      </c>
      <c r="M3123" s="0" t="n">
        <f aca="false">VLOOKUP(B3123,'Team Data'!$A$1:$E$659,2,FALSE())</f>
        <v>22</v>
      </c>
      <c r="N3123" s="0" t="n">
        <f aca="false">VLOOKUP(B3123,'Team Data'!$A$1:$E$659,3,FALSE())</f>
        <v>12</v>
      </c>
      <c r="O3123" s="0" t="n">
        <f aca="false">VLOOKUP(A3123,'Team Data'!$A$1:$E$659,4,FALSE())</f>
        <v>515</v>
      </c>
      <c r="P3123" s="0" t="n">
        <f aca="false">VLOOKUP(A3123,'Team Data'!$A$1:$E$659,5,FALSE())</f>
        <v>512</v>
      </c>
      <c r="Q3123" s="0" t="n">
        <f aca="false">VLOOKUP(B3123,'Team Data'!$A$1:$E$659,4,FALSE())</f>
        <v>510</v>
      </c>
      <c r="R3123" s="0" t="n">
        <f aca="false">VLOOKUP(B3123,'Team Data'!$A$1:$E$659,5,FALSE())</f>
        <v>571</v>
      </c>
      <c r="S3123" s="0" t="n">
        <f aca="false">IF(I3123=1,(MIN(30,(C3123-D3123)))*(M3123/(M3123+N3123))*(Q3123/(Q3123+R3123)),(MAX(-30,(C3123-D3123)))*(N3123/(M3123+N3123))*(R3123/(R3123+Q3123)))</f>
        <v>3.35800185013876</v>
      </c>
      <c r="T3123" s="0" t="n">
        <f aca="false">IF(J3123=1,(MIN(30,(D3123-C3123)))*(K3123/(K3123+L3123))*(O3123/(O3123+P3123)),(MAX(-30,(D3123-C3123)))*(L3123/(K3123+L3123))*(P3123/(P3123+O3123)))</f>
        <v>-0.96775302136434</v>
      </c>
      <c r="U3123" s="7" t="n">
        <v>43112</v>
      </c>
    </row>
    <row r="3124" customFormat="false" ht="15" hidden="false" customHeight="false" outlineLevel="0" collapsed="false">
      <c r="A3124" s="0" t="s">
        <v>347</v>
      </c>
      <c r="B3124" s="0" t="s">
        <v>77</v>
      </c>
      <c r="C3124" s="0" t="n">
        <v>95</v>
      </c>
      <c r="D3124" s="0" t="n">
        <v>60</v>
      </c>
      <c r="E3124" s="0" t="n">
        <v>40</v>
      </c>
      <c r="F3124" s="0" t="n">
        <v>26</v>
      </c>
      <c r="G3124" s="0" t="n">
        <v>11</v>
      </c>
      <c r="H3124" s="0" t="n">
        <v>15</v>
      </c>
      <c r="I3124" s="0" t="n">
        <v>1</v>
      </c>
      <c r="J3124" s="0" t="n">
        <v>0</v>
      </c>
      <c r="K3124" s="0" t="n">
        <f aca="false">VLOOKUP(A3124,'Team Data'!$A$1:$E$659,2,FALSE())</f>
        <v>23</v>
      </c>
      <c r="L3124" s="0" t="n">
        <f aca="false">VLOOKUP(A3124,'Team Data'!$A$1:$E$659,3,FALSE())</f>
        <v>8</v>
      </c>
      <c r="M3124" s="0" t="n">
        <f aca="false">VLOOKUP(B3124,'Team Data'!$A$1:$E$659,2,FALSE())</f>
        <v>10</v>
      </c>
      <c r="N3124" s="0" t="n">
        <f aca="false">VLOOKUP(B3124,'Team Data'!$A$1:$E$659,3,FALSE())</f>
        <v>20</v>
      </c>
      <c r="O3124" s="0" t="n">
        <f aca="false">VLOOKUP(A3124,'Team Data'!$A$1:$E$659,4,FALSE())</f>
        <v>591</v>
      </c>
      <c r="P3124" s="0" t="n">
        <f aca="false">VLOOKUP(A3124,'Team Data'!$A$1:$E$659,5,FALSE())</f>
        <v>427</v>
      </c>
      <c r="Q3124" s="0" t="n">
        <f aca="false">VLOOKUP(B3124,'Team Data'!$A$1:$E$659,4,FALSE())</f>
        <v>495</v>
      </c>
      <c r="R3124" s="0" t="n">
        <f aca="false">VLOOKUP(B3124,'Team Data'!$A$1:$E$659,5,FALSE())</f>
        <v>484</v>
      </c>
      <c r="S3124" s="0" t="n">
        <f aca="false">IF(I3124=1,(MIN(30,(C3124-D3124)))*(M3124/(M3124+N3124))*(Q3124/(Q3124+R3124)),(MAX(-30,(C3124-D3124)))*(N3124/(M3124+N3124))*(R3124/(R3124+Q3124)))</f>
        <v>5.0561797752809</v>
      </c>
      <c r="T3124" s="0" t="n">
        <f aca="false">IF(J3124=1,(MIN(30,(D3124-C3124)))*(K3124/(K3124+L3124))*(O3124/(O3124+P3124)),(MAX(-30,(D3124-C3124)))*(L3124/(K3124+L3124))*(P3124/(P3124+O3124)))</f>
        <v>-3.24735407820521</v>
      </c>
      <c r="U3124" s="7" t="n">
        <v>43112</v>
      </c>
    </row>
    <row r="3125" customFormat="false" ht="15" hidden="false" customHeight="false" outlineLevel="0" collapsed="false">
      <c r="A3125" s="0" t="s">
        <v>281</v>
      </c>
      <c r="B3125" s="0" t="s">
        <v>340</v>
      </c>
      <c r="C3125" s="0" t="n">
        <v>79</v>
      </c>
      <c r="D3125" s="0" t="n">
        <v>70</v>
      </c>
      <c r="E3125" s="0" t="n">
        <v>25</v>
      </c>
      <c r="F3125" s="0" t="n">
        <v>39</v>
      </c>
      <c r="G3125" s="0" t="n">
        <v>13</v>
      </c>
      <c r="H3125" s="0" t="n">
        <v>22</v>
      </c>
      <c r="I3125" s="0" t="n">
        <v>1</v>
      </c>
      <c r="J3125" s="0" t="n">
        <v>0</v>
      </c>
      <c r="K3125" s="0" t="n">
        <f aca="false">VLOOKUP(A3125,'Team Data'!$A$1:$E$659,2,FALSE())</f>
        <v>19</v>
      </c>
      <c r="L3125" s="0" t="n">
        <f aca="false">VLOOKUP(A3125,'Team Data'!$A$1:$E$659,3,FALSE())</f>
        <v>16</v>
      </c>
      <c r="M3125" s="0" t="n">
        <f aca="false">VLOOKUP(B3125,'Team Data'!$A$1:$E$659,2,FALSE())</f>
        <v>12</v>
      </c>
      <c r="N3125" s="0" t="n">
        <f aca="false">VLOOKUP(B3125,'Team Data'!$A$1:$E$659,3,FALSE())</f>
        <v>19</v>
      </c>
      <c r="O3125" s="0" t="n">
        <f aca="false">VLOOKUP(A3125,'Team Data'!$A$1:$E$659,4,FALSE())</f>
        <v>682</v>
      </c>
      <c r="P3125" s="0" t="n">
        <f aca="false">VLOOKUP(A3125,'Team Data'!$A$1:$E$659,5,FALSE())</f>
        <v>488</v>
      </c>
      <c r="Q3125" s="0" t="n">
        <f aca="false">VLOOKUP(B3125,'Team Data'!$A$1:$E$659,4,FALSE())</f>
        <v>595</v>
      </c>
      <c r="R3125" s="0" t="n">
        <f aca="false">VLOOKUP(B3125,'Team Data'!$A$1:$E$659,5,FALSE())</f>
        <v>435</v>
      </c>
      <c r="S3125" s="0" t="n">
        <f aca="false">IF(I3125=1,(MIN(30,(C3125-D3125)))*(M3125/(M3125+N3125))*(Q3125/(Q3125+R3125)),(MAX(-30,(C3125-D3125)))*(N3125/(M3125+N3125))*(R3125/(R3125+Q3125)))</f>
        <v>2.01252740369558</v>
      </c>
      <c r="T3125" s="0" t="n">
        <f aca="false">IF(J3125=1,(MIN(30,(D3125-C3125)))*(K3125/(K3125+L3125))*(O3125/(O3125+P3125)),(MAX(-30,(D3125-C3125)))*(L3125/(K3125+L3125))*(P3125/(P3125+O3125)))</f>
        <v>-1.71604395604396</v>
      </c>
      <c r="U3125" s="7" t="n">
        <v>43112</v>
      </c>
    </row>
    <row r="3126" customFormat="false" ht="15" hidden="false" customHeight="false" outlineLevel="0" collapsed="false">
      <c r="A3126" s="0" t="s">
        <v>223</v>
      </c>
      <c r="B3126" s="0" t="s">
        <v>15</v>
      </c>
      <c r="C3126" s="0" t="n">
        <v>53</v>
      </c>
      <c r="D3126" s="0" t="n">
        <v>62</v>
      </c>
      <c r="E3126" s="0" t="n">
        <v>33</v>
      </c>
      <c r="F3126" s="0" t="n">
        <v>35</v>
      </c>
      <c r="G3126" s="0" t="n">
        <v>15</v>
      </c>
      <c r="H3126" s="0" t="n">
        <v>12</v>
      </c>
      <c r="I3126" s="0" t="n">
        <v>0</v>
      </c>
      <c r="J3126" s="0" t="n">
        <v>1</v>
      </c>
      <c r="K3126" s="0" t="n">
        <f aca="false">VLOOKUP(A3126,'Team Data'!$A$1:$E$659,2,FALSE())</f>
        <v>16</v>
      </c>
      <c r="L3126" s="0" t="n">
        <f aca="false">VLOOKUP(A3126,'Team Data'!$A$1:$E$659,3,FALSE())</f>
        <v>16</v>
      </c>
      <c r="M3126" s="0" t="n">
        <f aca="false">VLOOKUP(B3126,'Team Data'!$A$1:$E$659,2,FALSE())</f>
        <v>26</v>
      </c>
      <c r="N3126" s="0" t="n">
        <f aca="false">VLOOKUP(B3126,'Team Data'!$A$1:$E$659,3,FALSE())</f>
        <v>8</v>
      </c>
      <c r="O3126" s="0" t="n">
        <f aca="false">VLOOKUP(A3126,'Team Data'!$A$1:$E$659,4,FALSE())</f>
        <v>583</v>
      </c>
      <c r="P3126" s="0" t="n">
        <f aca="false">VLOOKUP(A3126,'Team Data'!$A$1:$E$659,5,FALSE())</f>
        <v>479</v>
      </c>
      <c r="Q3126" s="0" t="n">
        <f aca="false">VLOOKUP(B3126,'Team Data'!$A$1:$E$659,4,FALSE())</f>
        <v>626</v>
      </c>
      <c r="R3126" s="0" t="n">
        <f aca="false">VLOOKUP(B3126,'Team Data'!$A$1:$E$659,5,FALSE())</f>
        <v>506</v>
      </c>
      <c r="S3126" s="0" t="n">
        <f aca="false">IF(I3126=1,(MIN(30,(C3126-D3126)))*(M3126/(M3126+N3126))*(Q3126/(Q3126+R3126)),(MAX(-30,(C3126-D3126)))*(N3126/(M3126+N3126))*(R3126/(R3126+Q3126)))</f>
        <v>-0.94658075244232</v>
      </c>
      <c r="T3126" s="0" t="n">
        <f aca="false">IF(J3126=1,(MIN(30,(D3126-C3126)))*(K3126/(K3126+L3126))*(O3126/(O3126+P3126)),(MAX(-30,(D3126-C3126)))*(L3126/(K3126+L3126))*(P3126/(P3126+O3126)))</f>
        <v>2.47033898305085</v>
      </c>
      <c r="U3126" s="7" t="n">
        <v>43112</v>
      </c>
    </row>
    <row r="3127" customFormat="false" ht="15" hidden="false" customHeight="false" outlineLevel="0" collapsed="false">
      <c r="A3127" s="0" t="s">
        <v>341</v>
      </c>
      <c r="B3127" s="0" t="s">
        <v>206</v>
      </c>
      <c r="C3127" s="0" t="n">
        <v>78</v>
      </c>
      <c r="D3127" s="0" t="n">
        <v>74</v>
      </c>
      <c r="E3127" s="0" t="n">
        <v>39</v>
      </c>
      <c r="F3127" s="0" t="n">
        <v>31</v>
      </c>
      <c r="G3127" s="0" t="n">
        <v>9</v>
      </c>
      <c r="H3127" s="0" t="n">
        <v>8</v>
      </c>
      <c r="I3127" s="0" t="n">
        <v>1</v>
      </c>
      <c r="J3127" s="0" t="n">
        <v>0</v>
      </c>
      <c r="K3127" s="0" t="n">
        <f aca="false">VLOOKUP(A3127,'Team Data'!$A$1:$E$659,2,FALSE())</f>
        <v>20</v>
      </c>
      <c r="L3127" s="0" t="n">
        <f aca="false">VLOOKUP(A3127,'Team Data'!$A$1:$E$659,3,FALSE())</f>
        <v>11</v>
      </c>
      <c r="M3127" s="0" t="n">
        <f aca="false">VLOOKUP(B3127,'Team Data'!$A$1:$E$659,2,FALSE())</f>
        <v>26</v>
      </c>
      <c r="N3127" s="0" t="n">
        <f aca="false">VLOOKUP(B3127,'Team Data'!$A$1:$E$659,3,FALSE())</f>
        <v>12</v>
      </c>
      <c r="O3127" s="0" t="n">
        <f aca="false">VLOOKUP(A3127,'Team Data'!$A$1:$E$659,4,FALSE())</f>
        <v>456</v>
      </c>
      <c r="P3127" s="0" t="n">
        <f aca="false">VLOOKUP(A3127,'Team Data'!$A$1:$E$659,5,FALSE())</f>
        <v>479</v>
      </c>
      <c r="Q3127" s="0" t="n">
        <f aca="false">VLOOKUP(B3127,'Team Data'!$A$1:$E$659,4,FALSE())</f>
        <v>600</v>
      </c>
      <c r="R3127" s="0" t="n">
        <f aca="false">VLOOKUP(B3127,'Team Data'!$A$1:$E$659,5,FALSE())</f>
        <v>551</v>
      </c>
      <c r="S3127" s="0" t="n">
        <f aca="false">IF(I3127=1,(MIN(30,(C3127-D3127)))*(M3127/(M3127+N3127))*(Q3127/(Q3127+R3127)),(MAX(-30,(C3127-D3127)))*(N3127/(M3127+N3127))*(R3127/(R3127+Q3127)))</f>
        <v>1.42667703141433</v>
      </c>
      <c r="T3127" s="0" t="n">
        <f aca="false">IF(J3127=1,(MIN(30,(D3127-C3127)))*(K3127/(K3127+L3127))*(O3127/(O3127+P3127)),(MAX(-30,(D3127-C3127)))*(L3127/(K3127+L3127))*(P3127/(P3127+O3127)))</f>
        <v>-0.727134724857685</v>
      </c>
      <c r="U3127" s="7" t="n">
        <v>43112</v>
      </c>
    </row>
    <row r="3128" customFormat="false" ht="15" hidden="false" customHeight="false" outlineLevel="0" collapsed="false">
      <c r="A3128" s="0" t="s">
        <v>89</v>
      </c>
      <c r="B3128" s="0" t="s">
        <v>324</v>
      </c>
      <c r="C3128" s="0" t="n">
        <v>73</v>
      </c>
      <c r="D3128" s="0" t="n">
        <v>66</v>
      </c>
      <c r="E3128" s="0" t="n">
        <v>49</v>
      </c>
      <c r="F3128" s="0" t="n">
        <v>33</v>
      </c>
      <c r="G3128" s="0" t="n">
        <v>13</v>
      </c>
      <c r="H3128" s="0" t="n">
        <v>13</v>
      </c>
      <c r="I3128" s="0" t="n">
        <v>1</v>
      </c>
      <c r="J3128" s="0" t="n">
        <v>0</v>
      </c>
      <c r="K3128" s="0" t="n">
        <f aca="false">VLOOKUP(A3128,'Team Data'!$A$1:$E$659,2,FALSE())</f>
        <v>12</v>
      </c>
      <c r="L3128" s="0" t="n">
        <f aca="false">VLOOKUP(A3128,'Team Data'!$A$1:$E$659,3,FALSE())</f>
        <v>19</v>
      </c>
      <c r="M3128" s="0" t="n">
        <f aca="false">VLOOKUP(B3128,'Team Data'!$A$1:$E$659,2,FALSE())</f>
        <v>11</v>
      </c>
      <c r="N3128" s="0" t="n">
        <f aca="false">VLOOKUP(B3128,'Team Data'!$A$1:$E$659,3,FALSE())</f>
        <v>19</v>
      </c>
      <c r="O3128" s="0" t="n">
        <f aca="false">VLOOKUP(A3128,'Team Data'!$A$1:$E$659,4,FALSE())</f>
        <v>476</v>
      </c>
      <c r="P3128" s="0" t="n">
        <f aca="false">VLOOKUP(A3128,'Team Data'!$A$1:$E$659,5,FALSE())</f>
        <v>457</v>
      </c>
      <c r="Q3128" s="0" t="n">
        <f aca="false">VLOOKUP(B3128,'Team Data'!$A$1:$E$659,4,FALSE())</f>
        <v>504</v>
      </c>
      <c r="R3128" s="0" t="n">
        <f aca="false">VLOOKUP(B3128,'Team Data'!$A$1:$E$659,5,FALSE())</f>
        <v>464</v>
      </c>
      <c r="S3128" s="0" t="n">
        <f aca="false">IF(I3128=1,(MIN(30,(C3128-D3128)))*(M3128/(M3128+N3128))*(Q3128/(Q3128+R3128)),(MAX(-30,(C3128-D3128)))*(N3128/(M3128+N3128))*(R3128/(R3128+Q3128)))</f>
        <v>1.33636363636364</v>
      </c>
      <c r="T3128" s="0" t="n">
        <f aca="false">IF(J3128=1,(MIN(30,(D3128-C3128)))*(K3128/(K3128+L3128))*(O3128/(O3128+P3128)),(MAX(-30,(D3128-C3128)))*(L3128/(K3128+L3128))*(P3128/(P3128+O3128)))</f>
        <v>-2.10147633371365</v>
      </c>
      <c r="U3128" s="7" t="n">
        <v>43112</v>
      </c>
    </row>
    <row r="3129" customFormat="false" ht="15" hidden="false" customHeight="false" outlineLevel="0" collapsed="false">
      <c r="A3129" s="0" t="s">
        <v>151</v>
      </c>
      <c r="B3129" s="0" t="s">
        <v>171</v>
      </c>
      <c r="C3129" s="0" t="n">
        <v>57</v>
      </c>
      <c r="D3129" s="0" t="n">
        <v>72</v>
      </c>
      <c r="E3129" s="0" t="n">
        <v>26</v>
      </c>
      <c r="F3129" s="0" t="n">
        <v>41</v>
      </c>
      <c r="G3129" s="0" t="n">
        <v>9</v>
      </c>
      <c r="H3129" s="0" t="n">
        <v>12</v>
      </c>
      <c r="I3129" s="0" t="n">
        <v>0</v>
      </c>
      <c r="J3129" s="0" t="n">
        <v>1</v>
      </c>
      <c r="K3129" s="0" t="n">
        <f aca="false">VLOOKUP(A3129,'Team Data'!$A$1:$E$659,2,FALSE())</f>
        <v>17</v>
      </c>
      <c r="L3129" s="0" t="n">
        <f aca="false">VLOOKUP(A3129,'Team Data'!$A$1:$E$659,3,FALSE())</f>
        <v>16</v>
      </c>
      <c r="M3129" s="0" t="n">
        <f aca="false">VLOOKUP(B3129,'Team Data'!$A$1:$E$659,2,FALSE())</f>
        <v>25</v>
      </c>
      <c r="N3129" s="0" t="n">
        <f aca="false">VLOOKUP(B3129,'Team Data'!$A$1:$E$659,3,FALSE())</f>
        <v>8</v>
      </c>
      <c r="O3129" s="0" t="n">
        <f aca="false">VLOOKUP(A3129,'Team Data'!$A$1:$E$659,4,FALSE())</f>
        <v>557</v>
      </c>
      <c r="P3129" s="0" t="n">
        <f aca="false">VLOOKUP(A3129,'Team Data'!$A$1:$E$659,5,FALSE())</f>
        <v>476</v>
      </c>
      <c r="Q3129" s="0" t="n">
        <f aca="false">VLOOKUP(B3129,'Team Data'!$A$1:$E$659,4,FALSE())</f>
        <v>610</v>
      </c>
      <c r="R3129" s="0" t="n">
        <f aca="false">VLOOKUP(B3129,'Team Data'!$A$1:$E$659,5,FALSE())</f>
        <v>461</v>
      </c>
      <c r="S3129" s="0" t="n">
        <f aca="false">IF(I3129=1,(MIN(30,(C3129-D3129)))*(M3129/(M3129+N3129))*(Q3129/(Q3129+R3129)),(MAX(-30,(C3129-D3129)))*(N3129/(M3129+N3129))*(R3129/(R3129+Q3129)))</f>
        <v>-1.56523215346745</v>
      </c>
      <c r="T3129" s="0" t="n">
        <f aca="false">IF(J3129=1,(MIN(30,(D3129-C3129)))*(K3129/(K3129+L3129))*(O3129/(O3129+P3129)),(MAX(-30,(D3129-C3129)))*(L3129/(K3129+L3129))*(P3129/(P3129+O3129)))</f>
        <v>4.16659332922644</v>
      </c>
      <c r="U3129" s="7" t="n">
        <v>43112</v>
      </c>
    </row>
    <row r="3130" customFormat="false" ht="15" hidden="false" customHeight="false" outlineLevel="0" collapsed="false">
      <c r="A3130" s="0" t="s">
        <v>55</v>
      </c>
      <c r="B3130" s="0" t="s">
        <v>185</v>
      </c>
      <c r="C3130" s="0" t="n">
        <v>77</v>
      </c>
      <c r="D3130" s="0" t="n">
        <v>78</v>
      </c>
      <c r="E3130" s="0" t="n">
        <v>43</v>
      </c>
      <c r="F3130" s="0" t="n">
        <v>32</v>
      </c>
      <c r="G3130" s="0" t="n">
        <v>17</v>
      </c>
      <c r="H3130" s="0" t="n">
        <v>4</v>
      </c>
      <c r="I3130" s="0" t="n">
        <v>0</v>
      </c>
      <c r="J3130" s="0" t="n">
        <v>1</v>
      </c>
      <c r="K3130" s="0" t="n">
        <f aca="false">VLOOKUP(A3130,'Team Data'!$A$1:$E$659,2,FALSE())</f>
        <v>24</v>
      </c>
      <c r="L3130" s="0" t="n">
        <f aca="false">VLOOKUP(A3130,'Team Data'!$A$1:$E$659,3,FALSE())</f>
        <v>9</v>
      </c>
      <c r="M3130" s="0" t="n">
        <f aca="false">VLOOKUP(B3130,'Team Data'!$A$1:$E$659,2,FALSE())</f>
        <v>21</v>
      </c>
      <c r="N3130" s="0" t="n">
        <f aca="false">VLOOKUP(B3130,'Team Data'!$A$1:$E$659,3,FALSE())</f>
        <v>12</v>
      </c>
      <c r="O3130" s="0" t="n">
        <f aca="false">VLOOKUP(A3130,'Team Data'!$A$1:$E$659,4,FALSE())</f>
        <v>691</v>
      </c>
      <c r="P3130" s="0" t="n">
        <f aca="false">VLOOKUP(A3130,'Team Data'!$A$1:$E$659,5,FALSE())</f>
        <v>426</v>
      </c>
      <c r="Q3130" s="0" t="n">
        <f aca="false">VLOOKUP(B3130,'Team Data'!$A$1:$E$659,4,FALSE())</f>
        <v>618</v>
      </c>
      <c r="R3130" s="0" t="n">
        <f aca="false">VLOOKUP(B3130,'Team Data'!$A$1:$E$659,5,FALSE())</f>
        <v>486</v>
      </c>
      <c r="S3130" s="0" t="n">
        <f aca="false">IF(I3130=1,(MIN(30,(C3130-D3130)))*(M3130/(M3130+N3130))*(Q3130/(Q3130+R3130)),(MAX(-30,(C3130-D3130)))*(N3130/(M3130+N3130))*(R3130/(R3130+Q3130)))</f>
        <v>-0.160079051383399</v>
      </c>
      <c r="T3130" s="0" t="n">
        <f aca="false">IF(J3130=1,(MIN(30,(D3130-C3130)))*(K3130/(K3130+L3130))*(O3130/(O3130+P3130)),(MAX(-30,(D3130-C3130)))*(L3130/(K3130+L3130))*(P3130/(P3130+O3130)))</f>
        <v>0.449906405143648</v>
      </c>
      <c r="U3130" s="7" t="n">
        <v>43112</v>
      </c>
    </row>
    <row r="3131" customFormat="false" ht="15" hidden="false" customHeight="false" outlineLevel="0" collapsed="false">
      <c r="A3131" s="0" t="s">
        <v>305</v>
      </c>
      <c r="B3131" s="0" t="s">
        <v>307</v>
      </c>
      <c r="C3131" s="0" t="n">
        <v>75</v>
      </c>
      <c r="D3131" s="0" t="n">
        <v>65</v>
      </c>
      <c r="E3131" s="0" t="n">
        <v>32</v>
      </c>
      <c r="F3131" s="0" t="n">
        <v>30</v>
      </c>
      <c r="G3131" s="0" t="n">
        <v>15</v>
      </c>
      <c r="H3131" s="0" t="n">
        <v>16</v>
      </c>
      <c r="I3131" s="0" t="n">
        <v>1</v>
      </c>
      <c r="J3131" s="0" t="n">
        <v>0</v>
      </c>
      <c r="K3131" s="0" t="n">
        <f aca="false">VLOOKUP(A3131,'Team Data'!$A$1:$E$659,2,FALSE())</f>
        <v>22</v>
      </c>
      <c r="L3131" s="0" t="n">
        <f aca="false">VLOOKUP(A3131,'Team Data'!$A$1:$E$659,3,FALSE())</f>
        <v>11</v>
      </c>
      <c r="M3131" s="0" t="n">
        <f aca="false">VLOOKUP(B3131,'Team Data'!$A$1:$E$659,2,FALSE())</f>
        <v>9</v>
      </c>
      <c r="N3131" s="0" t="n">
        <f aca="false">VLOOKUP(B3131,'Team Data'!$A$1:$E$659,3,FALSE())</f>
        <v>22</v>
      </c>
      <c r="O3131" s="0" t="n">
        <f aca="false">VLOOKUP(A3131,'Team Data'!$A$1:$E$659,4,FALSE())</f>
        <v>522</v>
      </c>
      <c r="P3131" s="0" t="n">
        <f aca="false">VLOOKUP(A3131,'Team Data'!$A$1:$E$659,5,FALSE())</f>
        <v>501</v>
      </c>
      <c r="Q3131" s="0" t="n">
        <f aca="false">VLOOKUP(B3131,'Team Data'!$A$1:$E$659,4,FALSE())</f>
        <v>491</v>
      </c>
      <c r="R3131" s="0" t="n">
        <f aca="false">VLOOKUP(B3131,'Team Data'!$A$1:$E$659,5,FALSE())</f>
        <v>453</v>
      </c>
      <c r="S3131" s="0" t="n">
        <f aca="false">IF(I3131=1,(MIN(30,(C3131-D3131)))*(M3131/(M3131+N3131))*(Q3131/(Q3131+R3131)),(MAX(-30,(C3131-D3131)))*(N3131/(M3131+N3131))*(R3131/(R3131+Q3131)))</f>
        <v>1.51004647348278</v>
      </c>
      <c r="T3131" s="0" t="n">
        <f aca="false">IF(J3131=1,(MIN(30,(D3131-C3131)))*(K3131/(K3131+L3131))*(O3131/(O3131+P3131)),(MAX(-30,(D3131-C3131)))*(L3131/(K3131+L3131))*(P3131/(P3131+O3131)))</f>
        <v>-1.63245356793744</v>
      </c>
      <c r="U3131" s="7" t="n">
        <v>43112</v>
      </c>
    </row>
    <row r="3132" customFormat="false" ht="15" hidden="false" customHeight="false" outlineLevel="0" collapsed="false">
      <c r="A3132" s="0" t="s">
        <v>256</v>
      </c>
      <c r="B3132" s="0" t="s">
        <v>224</v>
      </c>
      <c r="C3132" s="0" t="n">
        <v>70</v>
      </c>
      <c r="D3132" s="0" t="n">
        <v>74</v>
      </c>
      <c r="E3132" s="0" t="n">
        <v>34</v>
      </c>
      <c r="F3132" s="0" t="n">
        <v>29</v>
      </c>
      <c r="G3132" s="0" t="n">
        <v>16</v>
      </c>
      <c r="H3132" s="0" t="n">
        <v>8</v>
      </c>
      <c r="I3132" s="0" t="n">
        <v>0</v>
      </c>
      <c r="J3132" s="0" t="n">
        <v>1</v>
      </c>
      <c r="K3132" s="0" t="n">
        <f aca="false">VLOOKUP(A3132,'Team Data'!$A$1:$E$659,2,FALSE())</f>
        <v>20</v>
      </c>
      <c r="L3132" s="0" t="n">
        <f aca="false">VLOOKUP(A3132,'Team Data'!$A$1:$E$659,3,FALSE())</f>
        <v>14</v>
      </c>
      <c r="M3132" s="0" t="n">
        <f aca="false">VLOOKUP(B3132,'Team Data'!$A$1:$E$659,2,FALSE())</f>
        <v>14</v>
      </c>
      <c r="N3132" s="0" t="n">
        <f aca="false">VLOOKUP(B3132,'Team Data'!$A$1:$E$659,3,FALSE())</f>
        <v>18</v>
      </c>
      <c r="O3132" s="0" t="n">
        <f aca="false">VLOOKUP(A3132,'Team Data'!$A$1:$E$659,4,FALSE())</f>
        <v>587</v>
      </c>
      <c r="P3132" s="0" t="n">
        <f aca="false">VLOOKUP(A3132,'Team Data'!$A$1:$E$659,5,FALSE())</f>
        <v>530</v>
      </c>
      <c r="Q3132" s="0" t="n">
        <f aca="false">VLOOKUP(B3132,'Team Data'!$A$1:$E$659,4,FALSE())</f>
        <v>577</v>
      </c>
      <c r="R3132" s="0" t="n">
        <f aca="false">VLOOKUP(B3132,'Team Data'!$A$1:$E$659,5,FALSE())</f>
        <v>477</v>
      </c>
      <c r="S3132" s="0" t="n">
        <f aca="false">IF(I3132=1,(MIN(30,(C3132-D3132)))*(M3132/(M3132+N3132))*(Q3132/(Q3132+R3132)),(MAX(-30,(C3132-D3132)))*(N3132/(M3132+N3132))*(R3132/(R3132+Q3132)))</f>
        <v>-1.01826375711575</v>
      </c>
      <c r="T3132" s="0" t="n">
        <f aca="false">IF(J3132=1,(MIN(30,(D3132-C3132)))*(K3132/(K3132+L3132))*(O3132/(O3132+P3132)),(MAX(-30,(D3132-C3132)))*(L3132/(K3132+L3132))*(P3132/(P3132+O3132)))</f>
        <v>1.23650534519985</v>
      </c>
      <c r="U3132" s="7" t="n">
        <v>43112</v>
      </c>
    </row>
    <row r="3133" customFormat="false" ht="15" hidden="false" customHeight="false" outlineLevel="0" collapsed="false">
      <c r="A3133" s="0" t="s">
        <v>323</v>
      </c>
      <c r="B3133" s="0" t="s">
        <v>40</v>
      </c>
      <c r="C3133" s="0" t="n">
        <v>87</v>
      </c>
      <c r="D3133" s="0" t="n">
        <v>74</v>
      </c>
      <c r="E3133" s="0" t="n">
        <v>28</v>
      </c>
      <c r="F3133" s="0" t="n">
        <v>39</v>
      </c>
      <c r="G3133" s="0" t="n">
        <v>9</v>
      </c>
      <c r="H3133" s="0" t="n">
        <v>16</v>
      </c>
      <c r="I3133" s="0" t="n">
        <v>1</v>
      </c>
      <c r="J3133" s="0" t="n">
        <v>0</v>
      </c>
      <c r="K3133" s="0" t="n">
        <f aca="false">VLOOKUP(A3133,'Team Data'!$A$1:$E$659,2,FALSE())</f>
        <v>15</v>
      </c>
      <c r="L3133" s="0" t="n">
        <f aca="false">VLOOKUP(A3133,'Team Data'!$A$1:$E$659,3,FALSE())</f>
        <v>18</v>
      </c>
      <c r="M3133" s="0" t="n">
        <f aca="false">VLOOKUP(B3133,'Team Data'!$A$1:$E$659,2,FALSE())</f>
        <v>12</v>
      </c>
      <c r="N3133" s="0" t="n">
        <f aca="false">VLOOKUP(B3133,'Team Data'!$A$1:$E$659,3,FALSE())</f>
        <v>18</v>
      </c>
      <c r="O3133" s="0" t="n">
        <f aca="false">VLOOKUP(A3133,'Team Data'!$A$1:$E$659,4,FALSE())</f>
        <v>519</v>
      </c>
      <c r="P3133" s="0" t="n">
        <f aca="false">VLOOKUP(A3133,'Team Data'!$A$1:$E$659,5,FALSE())</f>
        <v>499</v>
      </c>
      <c r="Q3133" s="0" t="n">
        <f aca="false">VLOOKUP(B3133,'Team Data'!$A$1:$E$659,4,FALSE())</f>
        <v>502</v>
      </c>
      <c r="R3133" s="0" t="n">
        <f aca="false">VLOOKUP(B3133,'Team Data'!$A$1:$E$659,5,FALSE())</f>
        <v>400</v>
      </c>
      <c r="S3133" s="0" t="n">
        <f aca="false">IF(I3133=1,(MIN(30,(C3133-D3133)))*(M3133/(M3133+N3133))*(Q3133/(Q3133+R3133)),(MAX(-30,(C3133-D3133)))*(N3133/(M3133+N3133))*(R3133/(R3133+Q3133)))</f>
        <v>2.8940133037694</v>
      </c>
      <c r="T3133" s="0" t="n">
        <f aca="false">IF(J3133=1,(MIN(30,(D3133-C3133)))*(K3133/(K3133+L3133))*(O3133/(O3133+P3133)),(MAX(-30,(D3133-C3133)))*(L3133/(K3133+L3133))*(P3133/(P3133+O3133)))</f>
        <v>-3.47579924986605</v>
      </c>
      <c r="U3133" s="7" t="n">
        <v>43112</v>
      </c>
    </row>
    <row r="3134" customFormat="false" ht="15" hidden="false" customHeight="false" outlineLevel="0" collapsed="false">
      <c r="A3134" s="0" t="s">
        <v>53</v>
      </c>
      <c r="B3134" s="0" t="s">
        <v>262</v>
      </c>
      <c r="C3134" s="0" t="n">
        <v>64</v>
      </c>
      <c r="D3134" s="0" t="n">
        <v>67</v>
      </c>
      <c r="E3134" s="0" t="n">
        <v>35</v>
      </c>
      <c r="F3134" s="0" t="n">
        <v>42</v>
      </c>
      <c r="G3134" s="0" t="n">
        <v>11</v>
      </c>
      <c r="H3134" s="0" t="n">
        <v>16</v>
      </c>
      <c r="I3134" s="0" t="n">
        <v>0</v>
      </c>
      <c r="J3134" s="0" t="n">
        <v>1</v>
      </c>
      <c r="K3134" s="0" t="n">
        <f aca="false">VLOOKUP(A3134,'Team Data'!$A$1:$E$659,2,FALSE())</f>
        <v>3</v>
      </c>
      <c r="L3134" s="0" t="n">
        <f aca="false">VLOOKUP(A3134,'Team Data'!$A$1:$E$659,3,FALSE())</f>
        <v>29</v>
      </c>
      <c r="M3134" s="0" t="n">
        <f aca="false">VLOOKUP(B3134,'Team Data'!$A$1:$E$659,2,FALSE())</f>
        <v>20</v>
      </c>
      <c r="N3134" s="0" t="n">
        <f aca="false">VLOOKUP(B3134,'Team Data'!$A$1:$E$659,3,FALSE())</f>
        <v>14</v>
      </c>
      <c r="O3134" s="0" t="n">
        <f aca="false">VLOOKUP(A3134,'Team Data'!$A$1:$E$659,4,FALSE())</f>
        <v>547</v>
      </c>
      <c r="P3134" s="0" t="n">
        <f aca="false">VLOOKUP(A3134,'Team Data'!$A$1:$E$659,5,FALSE())</f>
        <v>441</v>
      </c>
      <c r="Q3134" s="0" t="n">
        <f aca="false">VLOOKUP(B3134,'Team Data'!$A$1:$E$659,4,FALSE())</f>
        <v>507</v>
      </c>
      <c r="R3134" s="0" t="n">
        <f aca="false">VLOOKUP(B3134,'Team Data'!$A$1:$E$659,5,FALSE())</f>
        <v>501</v>
      </c>
      <c r="S3134" s="0" t="n">
        <f aca="false">IF(I3134=1,(MIN(30,(C3134-D3134)))*(M3134/(M3134+N3134))*(Q3134/(Q3134+R3134)),(MAX(-30,(C3134-D3134)))*(N3134/(M3134+N3134))*(R3134/(R3134+Q3134)))</f>
        <v>-0.613970588235294</v>
      </c>
      <c r="T3134" s="0" t="n">
        <f aca="false">IF(J3134=1,(MIN(30,(D3134-C3134)))*(K3134/(K3134+L3134))*(O3134/(O3134+P3134)),(MAX(-30,(D3134-C3134)))*(L3134/(K3134+L3134))*(P3134/(P3134+O3134)))</f>
        <v>0.15571229757085</v>
      </c>
      <c r="U3134" s="7" t="n">
        <v>43112</v>
      </c>
    </row>
    <row r="3135" customFormat="false" ht="15" hidden="false" customHeight="false" outlineLevel="0" collapsed="false">
      <c r="A3135" s="0" t="s">
        <v>222</v>
      </c>
      <c r="B3135" s="0" t="s">
        <v>16</v>
      </c>
      <c r="C3135" s="0" t="n">
        <v>76</v>
      </c>
      <c r="D3135" s="0" t="n">
        <v>72</v>
      </c>
      <c r="E3135" s="0" t="n">
        <v>38</v>
      </c>
      <c r="F3135" s="0" t="n">
        <v>31</v>
      </c>
      <c r="G3135" s="0" t="n">
        <v>10</v>
      </c>
      <c r="H3135" s="0" t="n">
        <v>11</v>
      </c>
      <c r="I3135" s="0" t="n">
        <v>1</v>
      </c>
      <c r="J3135" s="0" t="n">
        <v>0</v>
      </c>
      <c r="K3135" s="0" t="n">
        <f aca="false">VLOOKUP(A3135,'Team Data'!$A$1:$E$659,2,FALSE())</f>
        <v>23</v>
      </c>
      <c r="L3135" s="0" t="n">
        <f aca="false">VLOOKUP(A3135,'Team Data'!$A$1:$E$659,3,FALSE())</f>
        <v>13</v>
      </c>
      <c r="M3135" s="0" t="n">
        <f aca="false">VLOOKUP(B3135,'Team Data'!$A$1:$E$659,2,FALSE())</f>
        <v>20</v>
      </c>
      <c r="N3135" s="0" t="n">
        <f aca="false">VLOOKUP(B3135,'Team Data'!$A$1:$E$659,3,FALSE())</f>
        <v>12</v>
      </c>
      <c r="O3135" s="0" t="n">
        <f aca="false">VLOOKUP(A3135,'Team Data'!$A$1:$E$659,4,FALSE())</f>
        <v>646</v>
      </c>
      <c r="P3135" s="0" t="n">
        <f aca="false">VLOOKUP(A3135,'Team Data'!$A$1:$E$659,5,FALSE())</f>
        <v>534</v>
      </c>
      <c r="Q3135" s="0" t="n">
        <f aca="false">VLOOKUP(B3135,'Team Data'!$A$1:$E$659,4,FALSE())</f>
        <v>595</v>
      </c>
      <c r="R3135" s="0" t="n">
        <f aca="false">VLOOKUP(B3135,'Team Data'!$A$1:$E$659,5,FALSE())</f>
        <v>484</v>
      </c>
      <c r="S3135" s="0" t="n">
        <f aca="false">IF(I3135=1,(MIN(30,(C3135-D3135)))*(M3135/(M3135+N3135))*(Q3135/(Q3135+R3135)),(MAX(-30,(C3135-D3135)))*(N3135/(M3135+N3135))*(R3135/(R3135+Q3135)))</f>
        <v>1.37859128822984</v>
      </c>
      <c r="T3135" s="0" t="n">
        <f aca="false">IF(J3135=1,(MIN(30,(D3135-C3135)))*(K3135/(K3135+L3135))*(O3135/(O3135+P3135)),(MAX(-30,(D3135-C3135)))*(L3135/(K3135+L3135))*(P3135/(P3135+O3135)))</f>
        <v>-0.653672316384181</v>
      </c>
      <c r="U3135" s="7" t="n">
        <v>43112</v>
      </c>
    </row>
    <row r="3136" customFormat="false" ht="15" hidden="false" customHeight="false" outlineLevel="0" collapsed="false">
      <c r="A3136" s="0" t="s">
        <v>179</v>
      </c>
      <c r="B3136" s="0" t="s">
        <v>248</v>
      </c>
      <c r="C3136" s="0" t="n">
        <v>78</v>
      </c>
      <c r="D3136" s="0" t="n">
        <v>66</v>
      </c>
      <c r="E3136" s="0" t="n">
        <v>36</v>
      </c>
      <c r="F3136" s="0" t="n">
        <v>22</v>
      </c>
      <c r="G3136" s="0" t="n">
        <v>12</v>
      </c>
      <c r="H3136" s="0" t="n">
        <v>17</v>
      </c>
      <c r="I3136" s="0" t="n">
        <v>1</v>
      </c>
      <c r="J3136" s="0" t="n">
        <v>0</v>
      </c>
      <c r="K3136" s="0" t="n">
        <f aca="false">VLOOKUP(A3136,'Team Data'!$A$1:$E$659,2,FALSE())</f>
        <v>26</v>
      </c>
      <c r="L3136" s="0" t="n">
        <f aca="false">VLOOKUP(A3136,'Team Data'!$A$1:$E$659,3,FALSE())</f>
        <v>8</v>
      </c>
      <c r="M3136" s="0" t="n">
        <f aca="false">VLOOKUP(B3136,'Team Data'!$A$1:$E$659,2,FALSE())</f>
        <v>7</v>
      </c>
      <c r="N3136" s="0" t="n">
        <f aca="false">VLOOKUP(B3136,'Team Data'!$A$1:$E$659,3,FALSE())</f>
        <v>25</v>
      </c>
      <c r="O3136" s="0" t="n">
        <f aca="false">VLOOKUP(A3136,'Team Data'!$A$1:$E$659,4,FALSE())</f>
        <v>523</v>
      </c>
      <c r="P3136" s="0" t="n">
        <f aca="false">VLOOKUP(A3136,'Team Data'!$A$1:$E$659,5,FALSE())</f>
        <v>545</v>
      </c>
      <c r="Q3136" s="0" t="n">
        <f aca="false">VLOOKUP(B3136,'Team Data'!$A$1:$E$659,4,FALSE())</f>
        <v>549</v>
      </c>
      <c r="R3136" s="0" t="n">
        <f aca="false">VLOOKUP(B3136,'Team Data'!$A$1:$E$659,5,FALSE())</f>
        <v>437</v>
      </c>
      <c r="S3136" s="0" t="n">
        <f aca="false">IF(I3136=1,(MIN(30,(C3136-D3136)))*(M3136/(M3136+N3136))*(Q3136/(Q3136+R3136)),(MAX(-30,(C3136-D3136)))*(N3136/(M3136+N3136))*(R3136/(R3136+Q3136)))</f>
        <v>1.46158722109534</v>
      </c>
      <c r="T3136" s="0" t="n">
        <f aca="false">IF(J3136=1,(MIN(30,(D3136-C3136)))*(K3136/(K3136+L3136))*(O3136/(O3136+P3136)),(MAX(-30,(D3136-C3136)))*(L3136/(K3136+L3136))*(P3136/(P3136+O3136)))</f>
        <v>-1.44084600132188</v>
      </c>
      <c r="U3136" s="7" t="n">
        <v>43112</v>
      </c>
    </row>
    <row r="3137" customFormat="false" ht="15" hidden="false" customHeight="false" outlineLevel="0" collapsed="false">
      <c r="A3137" s="0" t="s">
        <v>258</v>
      </c>
      <c r="B3137" s="0" t="s">
        <v>155</v>
      </c>
      <c r="C3137" s="0" t="n">
        <v>65</v>
      </c>
      <c r="D3137" s="0" t="n">
        <v>67</v>
      </c>
      <c r="E3137" s="0" t="n">
        <v>35</v>
      </c>
      <c r="F3137" s="0" t="n">
        <v>28</v>
      </c>
      <c r="G3137" s="0" t="n">
        <v>17</v>
      </c>
      <c r="H3137" s="0" t="n">
        <v>9</v>
      </c>
      <c r="I3137" s="0" t="n">
        <v>0</v>
      </c>
      <c r="J3137" s="0" t="n">
        <v>1</v>
      </c>
      <c r="K3137" s="0" t="n">
        <f aca="false">VLOOKUP(A3137,'Team Data'!$A$1:$E$659,2,FALSE())</f>
        <v>22</v>
      </c>
      <c r="L3137" s="0" t="n">
        <f aca="false">VLOOKUP(A3137,'Team Data'!$A$1:$E$659,3,FALSE())</f>
        <v>17</v>
      </c>
      <c r="M3137" s="0" t="n">
        <f aca="false">VLOOKUP(B3137,'Team Data'!$A$1:$E$659,2,FALSE())</f>
        <v>11</v>
      </c>
      <c r="N3137" s="0" t="n">
        <f aca="false">VLOOKUP(B3137,'Team Data'!$A$1:$E$659,3,FALSE())</f>
        <v>20</v>
      </c>
      <c r="O3137" s="0" t="n">
        <f aca="false">VLOOKUP(A3137,'Team Data'!$A$1:$E$659,4,FALSE())</f>
        <v>712</v>
      </c>
      <c r="P3137" s="0" t="n">
        <f aca="false">VLOOKUP(A3137,'Team Data'!$A$1:$E$659,5,FALSE())</f>
        <v>575</v>
      </c>
      <c r="Q3137" s="0" t="n">
        <f aca="false">VLOOKUP(B3137,'Team Data'!$A$1:$E$659,4,FALSE())</f>
        <v>532</v>
      </c>
      <c r="R3137" s="0" t="n">
        <f aca="false">VLOOKUP(B3137,'Team Data'!$A$1:$E$659,5,FALSE())</f>
        <v>464</v>
      </c>
      <c r="S3137" s="0" t="n">
        <f aca="false">IF(I3137=1,(MIN(30,(C3137-D3137)))*(M3137/(M3137+N3137))*(Q3137/(Q3137+R3137)),(MAX(-30,(C3137-D3137)))*(N3137/(M3137+N3137))*(R3137/(R3137+Q3137)))</f>
        <v>-0.601114133955176</v>
      </c>
      <c r="T3137" s="0" t="n">
        <f aca="false">IF(J3137=1,(MIN(30,(D3137-C3137)))*(K3137/(K3137+L3137))*(O3137/(O3137+P3137)),(MAX(-30,(D3137-C3137)))*(L3137/(K3137+L3137))*(P3137/(P3137+O3137)))</f>
        <v>0.624150777996932</v>
      </c>
      <c r="U3137" s="7" t="n">
        <v>43112</v>
      </c>
    </row>
    <row r="3138" customFormat="false" ht="15" hidden="false" customHeight="false" outlineLevel="0" collapsed="false">
      <c r="A3138" s="0" t="s">
        <v>41</v>
      </c>
      <c r="B3138" s="0" t="s">
        <v>306</v>
      </c>
      <c r="C3138" s="0" t="n">
        <v>67</v>
      </c>
      <c r="D3138" s="0" t="n">
        <v>64</v>
      </c>
      <c r="E3138" s="0" t="n">
        <v>30</v>
      </c>
      <c r="F3138" s="0" t="n">
        <v>30</v>
      </c>
      <c r="G3138" s="0" t="n">
        <v>16</v>
      </c>
      <c r="H3138" s="0" t="n">
        <v>14</v>
      </c>
      <c r="I3138" s="0" t="n">
        <v>1</v>
      </c>
      <c r="J3138" s="0" t="n">
        <v>0</v>
      </c>
      <c r="K3138" s="0" t="n">
        <f aca="false">VLOOKUP(A3138,'Team Data'!$A$1:$E$659,2,FALSE())</f>
        <v>20</v>
      </c>
      <c r="L3138" s="0" t="n">
        <f aca="false">VLOOKUP(A3138,'Team Data'!$A$1:$E$659,3,FALSE())</f>
        <v>12</v>
      </c>
      <c r="M3138" s="0" t="n">
        <f aca="false">VLOOKUP(B3138,'Team Data'!$A$1:$E$659,2,FALSE())</f>
        <v>18</v>
      </c>
      <c r="N3138" s="0" t="n">
        <f aca="false">VLOOKUP(B3138,'Team Data'!$A$1:$E$659,3,FALSE())</f>
        <v>17</v>
      </c>
      <c r="O3138" s="0" t="n">
        <f aca="false">VLOOKUP(A3138,'Team Data'!$A$1:$E$659,4,FALSE())</f>
        <v>495</v>
      </c>
      <c r="P3138" s="0" t="n">
        <f aca="false">VLOOKUP(A3138,'Team Data'!$A$1:$E$659,5,FALSE())</f>
        <v>488</v>
      </c>
      <c r="Q3138" s="0" t="n">
        <f aca="false">VLOOKUP(B3138,'Team Data'!$A$1:$E$659,4,FALSE())</f>
        <v>605</v>
      </c>
      <c r="R3138" s="0" t="n">
        <f aca="false">VLOOKUP(B3138,'Team Data'!$A$1:$E$659,5,FALSE())</f>
        <v>465</v>
      </c>
      <c r="S3138" s="0" t="n">
        <f aca="false">IF(I3138=1,(MIN(30,(C3138-D3138)))*(M3138/(M3138+N3138))*(Q3138/(Q3138+R3138)),(MAX(-30,(C3138-D3138)))*(N3138/(M3138+N3138))*(R3138/(R3138+Q3138)))</f>
        <v>0.872363150867824</v>
      </c>
      <c r="T3138" s="0" t="n">
        <f aca="false">IF(J3138=1,(MIN(30,(D3138-C3138)))*(K3138/(K3138+L3138))*(O3138/(O3138+P3138)),(MAX(-30,(D3138-C3138)))*(L3138/(K3138+L3138))*(P3138/(P3138+O3138)))</f>
        <v>-0.558494404883011</v>
      </c>
      <c r="U3138" s="7" t="n">
        <v>43112</v>
      </c>
    </row>
    <row r="3139" customFormat="false" ht="15" hidden="false" customHeight="false" outlineLevel="0" collapsed="false">
      <c r="A3139" s="0" t="s">
        <v>326</v>
      </c>
      <c r="B3139" s="0" t="s">
        <v>310</v>
      </c>
      <c r="C3139" s="0" t="n">
        <v>64</v>
      </c>
      <c r="D3139" s="0" t="n">
        <v>83</v>
      </c>
      <c r="E3139" s="0" t="n">
        <v>27</v>
      </c>
      <c r="F3139" s="0" t="n">
        <v>30</v>
      </c>
      <c r="G3139" s="0" t="n">
        <v>13</v>
      </c>
      <c r="H3139" s="0" t="n">
        <v>8</v>
      </c>
      <c r="I3139" s="0" t="n">
        <v>0</v>
      </c>
      <c r="J3139" s="0" t="n">
        <v>1</v>
      </c>
      <c r="K3139" s="0" t="n">
        <f aca="false">VLOOKUP(A3139,'Team Data'!$A$1:$E$659,2,FALSE())</f>
        <v>23</v>
      </c>
      <c r="L3139" s="0" t="n">
        <f aca="false">VLOOKUP(A3139,'Team Data'!$A$1:$E$659,3,FALSE())</f>
        <v>12</v>
      </c>
      <c r="M3139" s="0" t="n">
        <f aca="false">VLOOKUP(B3139,'Team Data'!$A$1:$E$659,2,FALSE())</f>
        <v>21</v>
      </c>
      <c r="N3139" s="0" t="n">
        <f aca="false">VLOOKUP(B3139,'Team Data'!$A$1:$E$659,3,FALSE())</f>
        <v>12</v>
      </c>
      <c r="O3139" s="0" t="n">
        <f aca="false">VLOOKUP(A3139,'Team Data'!$A$1:$E$659,4,FALSE())</f>
        <v>668</v>
      </c>
      <c r="P3139" s="0" t="n">
        <f aca="false">VLOOKUP(A3139,'Team Data'!$A$1:$E$659,5,FALSE())</f>
        <v>500</v>
      </c>
      <c r="Q3139" s="0" t="n">
        <f aca="false">VLOOKUP(B3139,'Team Data'!$A$1:$E$659,4,FALSE())</f>
        <v>636</v>
      </c>
      <c r="R3139" s="0" t="n">
        <f aca="false">VLOOKUP(B3139,'Team Data'!$A$1:$E$659,5,FALSE())</f>
        <v>474</v>
      </c>
      <c r="S3139" s="0" t="n">
        <f aca="false">IF(I3139=1,(MIN(30,(C3139-D3139)))*(M3139/(M3139+N3139))*(Q3139/(Q3139+R3139)),(MAX(-30,(C3139-D3139)))*(N3139/(M3139+N3139))*(R3139/(R3139+Q3139)))</f>
        <v>-2.95036855036855</v>
      </c>
      <c r="T3139" s="0" t="n">
        <f aca="false">IF(J3139=1,(MIN(30,(D3139-C3139)))*(K3139/(K3139+L3139))*(O3139/(O3139+P3139)),(MAX(-30,(D3139-C3139)))*(L3139/(K3139+L3139))*(P3139/(P3139+O3139)))</f>
        <v>7.14080234833659</v>
      </c>
      <c r="U3139" s="7" t="n">
        <v>43112</v>
      </c>
    </row>
    <row r="3140" customFormat="false" ht="15" hidden="false" customHeight="false" outlineLevel="0" collapsed="false">
      <c r="A3140" s="0" t="s">
        <v>180</v>
      </c>
      <c r="B3140" s="0" t="s">
        <v>230</v>
      </c>
      <c r="C3140" s="0" t="n">
        <v>74</v>
      </c>
      <c r="D3140" s="0" t="n">
        <v>93</v>
      </c>
      <c r="E3140" s="0" t="n">
        <v>32</v>
      </c>
      <c r="F3140" s="0" t="n">
        <v>33</v>
      </c>
      <c r="G3140" s="0" t="n">
        <v>21</v>
      </c>
      <c r="H3140" s="0" t="n">
        <v>16</v>
      </c>
      <c r="I3140" s="0" t="n">
        <v>0</v>
      </c>
      <c r="J3140" s="0" t="n">
        <v>1</v>
      </c>
      <c r="K3140" s="0" t="n">
        <f aca="false">VLOOKUP(A3140,'Team Data'!$A$1:$E$659,2,FALSE())</f>
        <v>13</v>
      </c>
      <c r="L3140" s="0" t="n">
        <f aca="false">VLOOKUP(A3140,'Team Data'!$A$1:$E$659,3,FALSE())</f>
        <v>19</v>
      </c>
      <c r="M3140" s="0" t="n">
        <f aca="false">VLOOKUP(B3140,'Team Data'!$A$1:$E$659,2,FALSE())</f>
        <v>20</v>
      </c>
      <c r="N3140" s="0" t="n">
        <f aca="false">VLOOKUP(B3140,'Team Data'!$A$1:$E$659,3,FALSE())</f>
        <v>14</v>
      </c>
      <c r="O3140" s="0" t="n">
        <f aca="false">VLOOKUP(A3140,'Team Data'!$A$1:$E$659,4,FALSE())</f>
        <v>479</v>
      </c>
      <c r="P3140" s="0" t="n">
        <f aca="false">VLOOKUP(A3140,'Team Data'!$A$1:$E$659,5,FALSE())</f>
        <v>507</v>
      </c>
      <c r="Q3140" s="0" t="n">
        <f aca="false">VLOOKUP(B3140,'Team Data'!$A$1:$E$659,4,FALSE())</f>
        <v>504</v>
      </c>
      <c r="R3140" s="0" t="n">
        <f aca="false">VLOOKUP(B3140,'Team Data'!$A$1:$E$659,5,FALSE())</f>
        <v>516</v>
      </c>
      <c r="S3140" s="0" t="n">
        <f aca="false">IF(I3140=1,(MIN(30,(C3140-D3140)))*(M3140/(M3140+N3140))*(Q3140/(Q3140+R3140)),(MAX(-30,(C3140-D3140)))*(N3140/(M3140+N3140))*(R3140/(R3140+Q3140)))</f>
        <v>-3.95778546712803</v>
      </c>
      <c r="T3140" s="0" t="n">
        <f aca="false">IF(J3140=1,(MIN(30,(D3140-C3140)))*(K3140/(K3140+L3140))*(O3140/(O3140+P3140)),(MAX(-30,(D3140-C3140)))*(L3140/(K3140+L3140))*(P3140/(P3140+O3140)))</f>
        <v>3.74977814401623</v>
      </c>
      <c r="U3140" s="7" t="n">
        <v>43112</v>
      </c>
    </row>
    <row r="3141" customFormat="false" ht="15" hidden="false" customHeight="false" outlineLevel="0" collapsed="false">
      <c r="A3141" s="0" t="s">
        <v>252</v>
      </c>
      <c r="B3141" s="0" t="s">
        <v>260</v>
      </c>
      <c r="C3141" s="0" t="n">
        <v>81</v>
      </c>
      <c r="D3141" s="0" t="n">
        <v>57</v>
      </c>
      <c r="E3141" s="0" t="n">
        <v>33</v>
      </c>
      <c r="F3141" s="0" t="n">
        <v>26</v>
      </c>
      <c r="G3141" s="0" t="n">
        <v>9</v>
      </c>
      <c r="H3141" s="0" t="n">
        <v>13</v>
      </c>
      <c r="I3141" s="0" t="n">
        <v>1</v>
      </c>
      <c r="J3141" s="0" t="n">
        <v>0</v>
      </c>
      <c r="K3141" s="0" t="n">
        <f aca="false">VLOOKUP(A3141,'Team Data'!$A$1:$E$659,2,FALSE())</f>
        <v>30</v>
      </c>
      <c r="L3141" s="0" t="n">
        <f aca="false">VLOOKUP(A3141,'Team Data'!$A$1:$E$659,3,FALSE())</f>
        <v>6</v>
      </c>
      <c r="M3141" s="0" t="n">
        <f aca="false">VLOOKUP(B3141,'Team Data'!$A$1:$E$659,2,FALSE())</f>
        <v>11</v>
      </c>
      <c r="N3141" s="0" t="n">
        <f aca="false">VLOOKUP(B3141,'Team Data'!$A$1:$E$659,3,FALSE())</f>
        <v>20</v>
      </c>
      <c r="O3141" s="0" t="n">
        <f aca="false">VLOOKUP(A3141,'Team Data'!$A$1:$E$659,4,FALSE())</f>
        <v>602</v>
      </c>
      <c r="P3141" s="0" t="n">
        <f aca="false">VLOOKUP(A3141,'Team Data'!$A$1:$E$659,5,FALSE())</f>
        <v>592</v>
      </c>
      <c r="Q3141" s="0" t="n">
        <f aca="false">VLOOKUP(B3141,'Team Data'!$A$1:$E$659,4,FALSE())</f>
        <v>508</v>
      </c>
      <c r="R3141" s="0" t="n">
        <f aca="false">VLOOKUP(B3141,'Team Data'!$A$1:$E$659,5,FALSE())</f>
        <v>478</v>
      </c>
      <c r="S3141" s="0" t="n">
        <f aca="false">IF(I3141=1,(MIN(30,(C3141-D3141)))*(M3141/(M3141+N3141))*(Q3141/(Q3141+R3141)),(MAX(-30,(C3141-D3141)))*(N3141/(M3141+N3141))*(R3141/(R3141+Q3141)))</f>
        <v>4.38762023162992</v>
      </c>
      <c r="T3141" s="0" t="n">
        <f aca="false">IF(J3141=1,(MIN(30,(D3141-C3141)))*(K3141/(K3141+L3141))*(O3141/(O3141+P3141)),(MAX(-30,(D3141-C3141)))*(L3141/(K3141+L3141))*(P3141/(P3141+O3141)))</f>
        <v>-1.98324958123953</v>
      </c>
      <c r="U3141" s="7" t="n">
        <v>43112</v>
      </c>
    </row>
    <row r="3142" customFormat="false" ht="15" hidden="false" customHeight="false" outlineLevel="0" collapsed="false">
      <c r="A3142" s="0" t="s">
        <v>43</v>
      </c>
      <c r="B3142" s="0" t="s">
        <v>339</v>
      </c>
      <c r="C3142" s="0" t="n">
        <v>56</v>
      </c>
      <c r="D3142" s="0" t="n">
        <v>66</v>
      </c>
      <c r="E3142" s="0" t="n">
        <v>28</v>
      </c>
      <c r="F3142" s="0" t="n">
        <v>28</v>
      </c>
      <c r="G3142" s="0" t="n">
        <v>18</v>
      </c>
      <c r="H3142" s="0" t="n">
        <v>20</v>
      </c>
      <c r="I3142" s="0" t="n">
        <v>0</v>
      </c>
      <c r="J3142" s="0" t="n">
        <v>1</v>
      </c>
      <c r="K3142" s="0" t="n">
        <f aca="false">VLOOKUP(A3142,'Team Data'!$A$1:$E$659,2,FALSE())</f>
        <v>8</v>
      </c>
      <c r="L3142" s="0" t="n">
        <f aca="false">VLOOKUP(A3142,'Team Data'!$A$1:$E$659,3,FALSE())</f>
        <v>23</v>
      </c>
      <c r="M3142" s="0" t="n">
        <f aca="false">VLOOKUP(B3142,'Team Data'!$A$1:$E$659,2,FALSE())</f>
        <v>21</v>
      </c>
      <c r="N3142" s="0" t="n">
        <f aca="false">VLOOKUP(B3142,'Team Data'!$A$1:$E$659,3,FALSE())</f>
        <v>11</v>
      </c>
      <c r="O3142" s="0" t="n">
        <f aca="false">VLOOKUP(A3142,'Team Data'!$A$1:$E$659,4,FALSE())</f>
        <v>578</v>
      </c>
      <c r="P3142" s="0" t="n">
        <f aca="false">VLOOKUP(A3142,'Team Data'!$A$1:$E$659,5,FALSE())</f>
        <v>421</v>
      </c>
      <c r="Q3142" s="0" t="n">
        <f aca="false">VLOOKUP(B3142,'Team Data'!$A$1:$E$659,4,FALSE())</f>
        <v>616</v>
      </c>
      <c r="R3142" s="0" t="n">
        <f aca="false">VLOOKUP(B3142,'Team Data'!$A$1:$E$659,5,FALSE())</f>
        <v>448</v>
      </c>
      <c r="S3142" s="0" t="n">
        <f aca="false">IF(I3142=1,(MIN(30,(C3142-D3142)))*(M3142/(M3142+N3142))*(Q3142/(Q3142+R3142)),(MAX(-30,(C3142-D3142)))*(N3142/(M3142+N3142))*(R3142/(R3142+Q3142)))</f>
        <v>-1.44736842105263</v>
      </c>
      <c r="T3142" s="0" t="n">
        <f aca="false">IF(J3142=1,(MIN(30,(D3142-C3142)))*(K3142/(K3142+L3142))*(O3142/(O3142+P3142)),(MAX(-30,(D3142-C3142)))*(L3142/(K3142+L3142))*(P3142/(P3142+O3142)))</f>
        <v>1.49310600923504</v>
      </c>
      <c r="U3142" s="7" t="n">
        <v>43112</v>
      </c>
    </row>
    <row r="3143" customFormat="false" ht="15" hidden="false" customHeight="false" outlineLevel="0" collapsed="false">
      <c r="A3143" s="0" t="s">
        <v>34</v>
      </c>
      <c r="B3143" s="0" t="s">
        <v>355</v>
      </c>
      <c r="C3143" s="0" t="n">
        <v>72</v>
      </c>
      <c r="D3143" s="0" t="n">
        <v>78</v>
      </c>
      <c r="E3143" s="0" t="n">
        <v>28</v>
      </c>
      <c r="F3143" s="0" t="n">
        <v>39</v>
      </c>
      <c r="G3143" s="0" t="n">
        <v>17</v>
      </c>
      <c r="H3143" s="0" t="n">
        <v>20</v>
      </c>
      <c r="I3143" s="0" t="n">
        <v>0</v>
      </c>
      <c r="J3143" s="0" t="n">
        <v>1</v>
      </c>
      <c r="K3143" s="0" t="n">
        <f aca="false">VLOOKUP(A3143,'Team Data'!$A$1:$E$659,2,FALSE())</f>
        <v>11</v>
      </c>
      <c r="L3143" s="0" t="n">
        <f aca="false">VLOOKUP(A3143,'Team Data'!$A$1:$E$659,3,FALSE())</f>
        <v>16</v>
      </c>
      <c r="M3143" s="0" t="n">
        <f aca="false">VLOOKUP(B3143,'Team Data'!$A$1:$E$659,2,FALSE())</f>
        <v>16</v>
      </c>
      <c r="N3143" s="0" t="n">
        <f aca="false">VLOOKUP(B3143,'Team Data'!$A$1:$E$659,3,FALSE())</f>
        <v>15</v>
      </c>
      <c r="O3143" s="0" t="n">
        <f aca="false">VLOOKUP(A3143,'Team Data'!$A$1:$E$659,4,FALSE())</f>
        <v>361</v>
      </c>
      <c r="P3143" s="0" t="n">
        <f aca="false">VLOOKUP(A3143,'Team Data'!$A$1:$E$659,5,FALSE())</f>
        <v>435</v>
      </c>
      <c r="Q3143" s="0" t="n">
        <f aca="false">VLOOKUP(B3143,'Team Data'!$A$1:$E$659,4,FALSE())</f>
        <v>450</v>
      </c>
      <c r="R3143" s="0" t="n">
        <f aca="false">VLOOKUP(B3143,'Team Data'!$A$1:$E$659,5,FALSE())</f>
        <v>474</v>
      </c>
      <c r="S3143" s="0" t="n">
        <f aca="false">IF(I3143=1,(MIN(30,(C3143-D3143)))*(M3143/(M3143+N3143))*(Q3143/(Q3143+R3143)),(MAX(-30,(C3143-D3143)))*(N3143/(M3143+N3143))*(R3143/(R3143+Q3143)))</f>
        <v>-1.48931713447842</v>
      </c>
      <c r="T3143" s="0" t="n">
        <f aca="false">IF(J3143=1,(MIN(30,(D3143-C3143)))*(K3143/(K3143+L3143))*(O3143/(O3143+P3143)),(MAX(-30,(D3143-C3143)))*(L3143/(K3143+L3143))*(P3143/(P3143+O3143)))</f>
        <v>1.10859854829704</v>
      </c>
      <c r="U3143" s="7" t="n">
        <v>43112</v>
      </c>
    </row>
    <row r="3144" customFormat="false" ht="15" hidden="false" customHeight="false" outlineLevel="0" collapsed="false">
      <c r="A3144" s="0" t="s">
        <v>159</v>
      </c>
      <c r="B3144" s="0" t="s">
        <v>38</v>
      </c>
      <c r="C3144" s="0" t="n">
        <v>83</v>
      </c>
      <c r="D3144" s="0" t="n">
        <v>94</v>
      </c>
      <c r="E3144" s="0" t="n">
        <v>30</v>
      </c>
      <c r="F3144" s="0" t="n">
        <v>27</v>
      </c>
      <c r="G3144" s="0" t="n">
        <v>10</v>
      </c>
      <c r="H3144" s="0" t="n">
        <v>3</v>
      </c>
      <c r="I3144" s="0" t="n">
        <v>0</v>
      </c>
      <c r="J3144" s="0" t="n">
        <v>1</v>
      </c>
      <c r="K3144" s="0" t="n">
        <f aca="false">VLOOKUP(A3144,'Team Data'!$A$1:$E$659,2,FALSE())</f>
        <v>20</v>
      </c>
      <c r="L3144" s="0" t="n">
        <f aca="false">VLOOKUP(A3144,'Team Data'!$A$1:$E$659,3,FALSE())</f>
        <v>13</v>
      </c>
      <c r="M3144" s="0" t="n">
        <f aca="false">VLOOKUP(B3144,'Team Data'!$A$1:$E$659,2,FALSE())</f>
        <v>21</v>
      </c>
      <c r="N3144" s="0" t="n">
        <f aca="false">VLOOKUP(B3144,'Team Data'!$A$1:$E$659,3,FALSE())</f>
        <v>14</v>
      </c>
      <c r="O3144" s="0" t="n">
        <f aca="false">VLOOKUP(A3144,'Team Data'!$A$1:$E$659,4,FALSE())</f>
        <v>651</v>
      </c>
      <c r="P3144" s="0" t="n">
        <f aca="false">VLOOKUP(A3144,'Team Data'!$A$1:$E$659,5,FALSE())</f>
        <v>454</v>
      </c>
      <c r="Q3144" s="0" t="n">
        <f aca="false">VLOOKUP(B3144,'Team Data'!$A$1:$E$659,4,FALSE())</f>
        <v>713</v>
      </c>
      <c r="R3144" s="0" t="n">
        <f aca="false">VLOOKUP(B3144,'Team Data'!$A$1:$E$659,5,FALSE())</f>
        <v>450</v>
      </c>
      <c r="S3144" s="0" t="n">
        <f aca="false">IF(I3144=1,(MIN(30,(C3144-D3144)))*(M3144/(M3144+N3144))*(Q3144/(Q3144+R3144)),(MAX(-30,(C3144-D3144)))*(N3144/(M3144+N3144))*(R3144/(R3144+Q3144)))</f>
        <v>-1.70249355116079</v>
      </c>
      <c r="T3144" s="0" t="n">
        <f aca="false">IF(J3144=1,(MIN(30,(D3144-C3144)))*(K3144/(K3144+L3144))*(O3144/(O3144+P3144)),(MAX(-30,(D3144-C3144)))*(L3144/(K3144+L3144))*(P3144/(P3144+O3144)))</f>
        <v>3.92760180995475</v>
      </c>
      <c r="U3144" s="7" t="n">
        <v>43112</v>
      </c>
    </row>
    <row r="3145" customFormat="false" ht="15" hidden="false" customHeight="false" outlineLevel="0" collapsed="false">
      <c r="A3145" s="0" t="s">
        <v>253</v>
      </c>
      <c r="B3145" s="0" t="s">
        <v>45</v>
      </c>
      <c r="C3145" s="0" t="n">
        <v>58</v>
      </c>
      <c r="D3145" s="0" t="n">
        <v>70</v>
      </c>
      <c r="E3145" s="0" t="n">
        <v>26</v>
      </c>
      <c r="F3145" s="0" t="n">
        <v>32</v>
      </c>
      <c r="G3145" s="0" t="n">
        <v>14</v>
      </c>
      <c r="H3145" s="0" t="n">
        <v>19</v>
      </c>
      <c r="I3145" s="0" t="n">
        <v>0</v>
      </c>
      <c r="J3145" s="0" t="n">
        <v>1</v>
      </c>
      <c r="K3145" s="0" t="n">
        <f aca="false">VLOOKUP(A3145,'Team Data'!$A$1:$E$659,2,FALSE())</f>
        <v>14</v>
      </c>
      <c r="L3145" s="0" t="n">
        <f aca="false">VLOOKUP(A3145,'Team Data'!$A$1:$E$659,3,FALSE())</f>
        <v>18</v>
      </c>
      <c r="M3145" s="0" t="n">
        <f aca="false">VLOOKUP(B3145,'Team Data'!$A$1:$E$659,2,FALSE())</f>
        <v>21</v>
      </c>
      <c r="N3145" s="0" t="n">
        <f aca="false">VLOOKUP(B3145,'Team Data'!$A$1:$E$659,3,FALSE())</f>
        <v>12</v>
      </c>
      <c r="O3145" s="0" t="n">
        <f aca="false">VLOOKUP(A3145,'Team Data'!$A$1:$E$659,4,FALSE())</f>
        <v>470</v>
      </c>
      <c r="P3145" s="0" t="n">
        <f aca="false">VLOOKUP(A3145,'Team Data'!$A$1:$E$659,5,FALSE())</f>
        <v>557</v>
      </c>
      <c r="Q3145" s="0" t="n">
        <f aca="false">VLOOKUP(B3145,'Team Data'!$A$1:$E$659,4,FALSE())</f>
        <v>497</v>
      </c>
      <c r="R3145" s="0" t="n">
        <f aca="false">VLOOKUP(B3145,'Team Data'!$A$1:$E$659,5,FALSE())</f>
        <v>569</v>
      </c>
      <c r="S3145" s="0" t="n">
        <f aca="false">IF(I3145=1,(MIN(30,(C3145-D3145)))*(M3145/(M3145+N3145))*(Q3145/(Q3145+R3145)),(MAX(-30,(C3145-D3145)))*(N3145/(M3145+N3145))*(R3145/(R3145+Q3145)))</f>
        <v>-2.32918301210984</v>
      </c>
      <c r="T3145" s="0" t="n">
        <f aca="false">IF(J3145=1,(MIN(30,(D3145-C3145)))*(K3145/(K3145+L3145))*(O3145/(O3145+P3145)),(MAX(-30,(D3145-C3145)))*(L3145/(K3145+L3145))*(P3145/(P3145+O3145)))</f>
        <v>2.40262901655307</v>
      </c>
      <c r="U3145" s="7" t="n">
        <v>43113</v>
      </c>
    </row>
    <row r="3146" customFormat="false" ht="15" hidden="false" customHeight="false" outlineLevel="0" collapsed="false">
      <c r="A3146" s="0" t="s">
        <v>188</v>
      </c>
      <c r="B3146" s="0" t="s">
        <v>225</v>
      </c>
      <c r="C3146" s="0" t="n">
        <v>74</v>
      </c>
      <c r="D3146" s="0" t="n">
        <v>76</v>
      </c>
      <c r="E3146" s="0" t="n">
        <v>36</v>
      </c>
      <c r="F3146" s="0" t="n">
        <v>48</v>
      </c>
      <c r="G3146" s="0" t="n">
        <v>7</v>
      </c>
      <c r="H3146" s="0" t="n">
        <v>14</v>
      </c>
      <c r="I3146" s="0" t="n">
        <v>0</v>
      </c>
      <c r="J3146" s="0" t="n">
        <v>1</v>
      </c>
      <c r="K3146" s="0" t="n">
        <f aca="false">VLOOKUP(A3146,'Team Data'!$A$1:$E$659,2,FALSE())</f>
        <v>22</v>
      </c>
      <c r="L3146" s="0" t="n">
        <f aca="false">VLOOKUP(A3146,'Team Data'!$A$1:$E$659,3,FALSE())</f>
        <v>11</v>
      </c>
      <c r="M3146" s="0" t="n">
        <f aca="false">VLOOKUP(B3146,'Team Data'!$A$1:$E$659,2,FALSE())</f>
        <v>26</v>
      </c>
      <c r="N3146" s="0" t="n">
        <f aca="false">VLOOKUP(B3146,'Team Data'!$A$1:$E$659,3,FALSE())</f>
        <v>12</v>
      </c>
      <c r="O3146" s="0" t="n">
        <f aca="false">VLOOKUP(A3146,'Team Data'!$A$1:$E$659,4,FALSE())</f>
        <v>611</v>
      </c>
      <c r="P3146" s="0" t="n">
        <f aca="false">VLOOKUP(A3146,'Team Data'!$A$1:$E$659,5,FALSE())</f>
        <v>505</v>
      </c>
      <c r="Q3146" s="0" t="n">
        <f aca="false">VLOOKUP(B3146,'Team Data'!$A$1:$E$659,4,FALSE())</f>
        <v>700</v>
      </c>
      <c r="R3146" s="0" t="n">
        <f aca="false">VLOOKUP(B3146,'Team Data'!$A$1:$E$659,5,FALSE())</f>
        <v>549</v>
      </c>
      <c r="S3146" s="0" t="n">
        <f aca="false">IF(I3146=1,(MIN(30,(C3146-D3146)))*(M3146/(M3146+N3146))*(Q3146/(Q3146+R3146)),(MAX(-30,(C3146-D3146)))*(N3146/(M3146+N3146))*(R3146/(R3146+Q3146)))</f>
        <v>-0.277611562934558</v>
      </c>
      <c r="T3146" s="0" t="n">
        <f aca="false">IF(J3146=1,(MIN(30,(D3146-C3146)))*(K3146/(K3146+L3146))*(O3146/(O3146+P3146)),(MAX(-30,(D3146-C3146)))*(L3146/(K3146+L3146))*(P3146/(P3146+O3146)))</f>
        <v>0.729988052568698</v>
      </c>
      <c r="U3146" s="7" t="n">
        <v>43113</v>
      </c>
    </row>
    <row r="3147" customFormat="false" ht="15" hidden="false" customHeight="false" outlineLevel="0" collapsed="false">
      <c r="A3147" s="0" t="s">
        <v>149</v>
      </c>
      <c r="B3147" s="0" t="s">
        <v>144</v>
      </c>
      <c r="C3147" s="0" t="n">
        <v>58</v>
      </c>
      <c r="D3147" s="0" t="n">
        <v>51</v>
      </c>
      <c r="E3147" s="0" t="n">
        <v>34</v>
      </c>
      <c r="F3147" s="0" t="n">
        <v>25</v>
      </c>
      <c r="G3147" s="0" t="n">
        <v>15</v>
      </c>
      <c r="H3147" s="0" t="n">
        <v>11</v>
      </c>
      <c r="I3147" s="0" t="n">
        <v>1</v>
      </c>
      <c r="J3147" s="0" t="n">
        <v>0</v>
      </c>
      <c r="K3147" s="0" t="n">
        <f aca="false">VLOOKUP(A3147,'Team Data'!$A$1:$E$659,2,FALSE())</f>
        <v>7</v>
      </c>
      <c r="L3147" s="0" t="n">
        <f aca="false">VLOOKUP(A3147,'Team Data'!$A$1:$E$659,3,FALSE())</f>
        <v>26</v>
      </c>
      <c r="M3147" s="0" t="n">
        <f aca="false">VLOOKUP(B3147,'Team Data'!$A$1:$E$659,2,FALSE())</f>
        <v>22</v>
      </c>
      <c r="N3147" s="0" t="n">
        <f aca="false">VLOOKUP(B3147,'Team Data'!$A$1:$E$659,3,FALSE())</f>
        <v>15</v>
      </c>
      <c r="O3147" s="0" t="n">
        <f aca="false">VLOOKUP(A3147,'Team Data'!$A$1:$E$659,4,FALSE())</f>
        <v>523</v>
      </c>
      <c r="P3147" s="0" t="n">
        <f aca="false">VLOOKUP(A3147,'Team Data'!$A$1:$E$659,5,FALSE())</f>
        <v>461</v>
      </c>
      <c r="Q3147" s="0" t="n">
        <f aca="false">VLOOKUP(B3147,'Team Data'!$A$1:$E$659,4,FALSE())</f>
        <v>570</v>
      </c>
      <c r="R3147" s="0" t="n">
        <f aca="false">VLOOKUP(B3147,'Team Data'!$A$1:$E$659,5,FALSE())</f>
        <v>569</v>
      </c>
      <c r="S3147" s="0" t="n">
        <f aca="false">IF(I3147=1,(MIN(30,(C3147-D3147)))*(M3147/(M3147+N3147))*(Q3147/(Q3147+R3147)),(MAX(-30,(C3147-D3147)))*(N3147/(M3147+N3147))*(R3147/(R3147+Q3147)))</f>
        <v>2.08290819353155</v>
      </c>
      <c r="T3147" s="0" t="n">
        <f aca="false">IF(J3147=1,(MIN(30,(D3147-C3147)))*(K3147/(K3147+L3147))*(O3147/(O3147+P3147)),(MAX(-30,(D3147-C3147)))*(L3147/(K3147+L3147))*(P3147/(P3147+O3147)))</f>
        <v>-2.58382606553338</v>
      </c>
      <c r="U3147" s="7" t="n">
        <v>43113</v>
      </c>
    </row>
    <row r="3148" customFormat="false" ht="15" hidden="false" customHeight="false" outlineLevel="0" collapsed="false">
      <c r="A3148" s="0" t="s">
        <v>70</v>
      </c>
      <c r="B3148" s="0" t="s">
        <v>108</v>
      </c>
      <c r="C3148" s="0" t="n">
        <v>56</v>
      </c>
      <c r="D3148" s="0" t="n">
        <v>78</v>
      </c>
      <c r="E3148" s="0" t="n">
        <v>43</v>
      </c>
      <c r="F3148" s="0" t="n">
        <v>42</v>
      </c>
      <c r="G3148" s="0" t="n">
        <v>21</v>
      </c>
      <c r="H3148" s="0" t="n">
        <v>13</v>
      </c>
      <c r="I3148" s="0" t="n">
        <v>0</v>
      </c>
      <c r="J3148" s="0" t="n">
        <v>1</v>
      </c>
      <c r="K3148" s="0" t="n">
        <f aca="false">VLOOKUP(A3148,'Team Data'!$A$1:$E$659,2,FALSE())</f>
        <v>4</v>
      </c>
      <c r="L3148" s="0" t="n">
        <f aca="false">VLOOKUP(A3148,'Team Data'!$A$1:$E$659,3,FALSE())</f>
        <v>28</v>
      </c>
      <c r="M3148" s="0" t="n">
        <f aca="false">VLOOKUP(B3148,'Team Data'!$A$1:$E$659,2,FALSE())</f>
        <v>19</v>
      </c>
      <c r="N3148" s="0" t="n">
        <f aca="false">VLOOKUP(B3148,'Team Data'!$A$1:$E$659,3,FALSE())</f>
        <v>16</v>
      </c>
      <c r="O3148" s="0" t="n">
        <f aca="false">VLOOKUP(A3148,'Team Data'!$A$1:$E$659,4,FALSE())</f>
        <v>460</v>
      </c>
      <c r="P3148" s="0" t="n">
        <f aca="false">VLOOKUP(A3148,'Team Data'!$A$1:$E$659,5,FALSE())</f>
        <v>532</v>
      </c>
      <c r="Q3148" s="0" t="n">
        <f aca="false">VLOOKUP(B3148,'Team Data'!$A$1:$E$659,4,FALSE())</f>
        <v>472</v>
      </c>
      <c r="R3148" s="0" t="n">
        <f aca="false">VLOOKUP(B3148,'Team Data'!$A$1:$E$659,5,FALSE())</f>
        <v>580</v>
      </c>
      <c r="S3148" s="0" t="n">
        <f aca="false">IF(I3148=1,(MIN(30,(C3148-D3148)))*(M3148/(M3148+N3148))*(Q3148/(Q3148+R3148)),(MAX(-30,(C3148-D3148)))*(N3148/(M3148+N3148))*(R3148/(R3148+Q3148)))</f>
        <v>-5.54481260184682</v>
      </c>
      <c r="T3148" s="0" t="n">
        <f aca="false">IF(J3148=1,(MIN(30,(D3148-C3148)))*(K3148/(K3148+L3148))*(O3148/(O3148+P3148)),(MAX(-30,(D3148-C3148)))*(L3148/(K3148+L3148))*(P3148/(P3148+O3148)))</f>
        <v>1.27520161290323</v>
      </c>
      <c r="U3148" s="7" t="n">
        <v>43113</v>
      </c>
    </row>
    <row r="3149" customFormat="false" ht="15" hidden="false" customHeight="false" outlineLevel="0" collapsed="false">
      <c r="A3149" s="0" t="s">
        <v>316</v>
      </c>
      <c r="B3149" s="0" t="s">
        <v>232</v>
      </c>
      <c r="C3149" s="0" t="n">
        <v>76</v>
      </c>
      <c r="D3149" s="0" t="n">
        <v>56</v>
      </c>
      <c r="E3149" s="0" t="n">
        <v>34</v>
      </c>
      <c r="F3149" s="0" t="n">
        <v>28</v>
      </c>
      <c r="G3149" s="0" t="n">
        <v>13</v>
      </c>
      <c r="H3149" s="0" t="n">
        <v>15</v>
      </c>
      <c r="I3149" s="0" t="n">
        <v>1</v>
      </c>
      <c r="J3149" s="0" t="n">
        <v>0</v>
      </c>
      <c r="K3149" s="0" t="n">
        <f aca="false">VLOOKUP(A3149,'Team Data'!$A$1:$E$659,2,FALSE())</f>
        <v>21</v>
      </c>
      <c r="L3149" s="0" t="n">
        <f aca="false">VLOOKUP(A3149,'Team Data'!$A$1:$E$659,3,FALSE())</f>
        <v>13</v>
      </c>
      <c r="M3149" s="0" t="n">
        <f aca="false">VLOOKUP(B3149,'Team Data'!$A$1:$E$659,2,FALSE())</f>
        <v>11</v>
      </c>
      <c r="N3149" s="0" t="n">
        <f aca="false">VLOOKUP(B3149,'Team Data'!$A$1:$E$659,3,FALSE())</f>
        <v>21</v>
      </c>
      <c r="O3149" s="0" t="n">
        <f aca="false">VLOOKUP(A3149,'Team Data'!$A$1:$E$659,4,FALSE())</f>
        <v>560</v>
      </c>
      <c r="P3149" s="0" t="n">
        <f aca="false">VLOOKUP(A3149,'Team Data'!$A$1:$E$659,5,FALSE())</f>
        <v>505</v>
      </c>
      <c r="Q3149" s="0" t="n">
        <f aca="false">VLOOKUP(B3149,'Team Data'!$A$1:$E$659,4,FALSE())</f>
        <v>484</v>
      </c>
      <c r="R3149" s="0" t="n">
        <f aca="false">VLOOKUP(B3149,'Team Data'!$A$1:$E$659,5,FALSE())</f>
        <v>477</v>
      </c>
      <c r="S3149" s="0" t="n">
        <f aca="false">IF(I3149=1,(MIN(30,(C3149-D3149)))*(M3149/(M3149+N3149))*(Q3149/(Q3149+R3149)),(MAX(-30,(C3149-D3149)))*(N3149/(M3149+N3149))*(R3149/(R3149+Q3149)))</f>
        <v>3.46253902185224</v>
      </c>
      <c r="T3149" s="0" t="n">
        <f aca="false">IF(J3149=1,(MIN(30,(D3149-C3149)))*(K3149/(K3149+L3149))*(O3149/(O3149+P3149)),(MAX(-30,(D3149-C3149)))*(L3149/(K3149+L3149))*(P3149/(P3149+O3149)))</f>
        <v>-3.62607014636841</v>
      </c>
      <c r="U3149" s="7" t="n">
        <v>43113</v>
      </c>
    </row>
    <row r="3150" customFormat="false" ht="15" hidden="false" customHeight="false" outlineLevel="0" collapsed="false">
      <c r="A3150" s="0" t="s">
        <v>238</v>
      </c>
      <c r="B3150" s="0" t="s">
        <v>96</v>
      </c>
      <c r="C3150" s="0" t="n">
        <v>54</v>
      </c>
      <c r="D3150" s="0" t="n">
        <v>59</v>
      </c>
      <c r="E3150" s="0" t="n">
        <v>33</v>
      </c>
      <c r="F3150" s="0" t="n">
        <v>42</v>
      </c>
      <c r="G3150" s="0" t="n">
        <v>17</v>
      </c>
      <c r="H3150" s="0" t="n">
        <v>20</v>
      </c>
      <c r="I3150" s="0" t="n">
        <v>0</v>
      </c>
      <c r="J3150" s="0" t="n">
        <v>1</v>
      </c>
      <c r="K3150" s="0" t="n">
        <f aca="false">VLOOKUP(A3150,'Team Data'!$A$1:$E$659,2,FALSE())</f>
        <v>23</v>
      </c>
      <c r="L3150" s="0" t="n">
        <f aca="false">VLOOKUP(A3150,'Team Data'!$A$1:$E$659,3,FALSE())</f>
        <v>13</v>
      </c>
      <c r="M3150" s="0" t="n">
        <f aca="false">VLOOKUP(B3150,'Team Data'!$A$1:$E$659,2,FALSE())</f>
        <v>14</v>
      </c>
      <c r="N3150" s="0" t="n">
        <f aca="false">VLOOKUP(B3150,'Team Data'!$A$1:$E$659,3,FALSE())</f>
        <v>18</v>
      </c>
      <c r="O3150" s="0" t="n">
        <f aca="false">VLOOKUP(A3150,'Team Data'!$A$1:$E$659,4,FALSE())</f>
        <v>577</v>
      </c>
      <c r="P3150" s="0" t="n">
        <f aca="false">VLOOKUP(A3150,'Team Data'!$A$1:$E$659,5,FALSE())</f>
        <v>554</v>
      </c>
      <c r="Q3150" s="0" t="n">
        <f aca="false">VLOOKUP(B3150,'Team Data'!$A$1:$E$659,4,FALSE())</f>
        <v>509</v>
      </c>
      <c r="R3150" s="0" t="n">
        <f aca="false">VLOOKUP(B3150,'Team Data'!$A$1:$E$659,5,FALSE())</f>
        <v>460</v>
      </c>
      <c r="S3150" s="0" t="n">
        <f aca="false">IF(I3150=1,(MIN(30,(C3150-D3150)))*(M3150/(M3150+N3150))*(Q3150/(Q3150+R3150)),(MAX(-30,(C3150-D3150)))*(N3150/(M3150+N3150))*(R3150/(R3150+Q3150)))</f>
        <v>-1.33513931888545</v>
      </c>
      <c r="T3150" s="0" t="n">
        <f aca="false">IF(J3150=1,(MIN(30,(D3150-C3150)))*(K3150/(K3150+L3150))*(O3150/(O3150+P3150)),(MAX(-30,(D3150-C3150)))*(L3150/(K3150+L3150))*(P3150/(P3150+O3150)))</f>
        <v>1.62970331073779</v>
      </c>
      <c r="U3150" s="7" t="n">
        <v>43113</v>
      </c>
    </row>
    <row r="3151" customFormat="false" ht="15" hidden="false" customHeight="false" outlineLevel="0" collapsed="false">
      <c r="A3151" s="0" t="s">
        <v>112</v>
      </c>
      <c r="B3151" s="0" t="s">
        <v>44</v>
      </c>
      <c r="C3151" s="0" t="n">
        <v>64</v>
      </c>
      <c r="D3151" s="0" t="n">
        <v>65</v>
      </c>
      <c r="E3151" s="0" t="n">
        <v>35</v>
      </c>
      <c r="F3151" s="0" t="n">
        <v>25</v>
      </c>
      <c r="G3151" s="0" t="n">
        <v>15</v>
      </c>
      <c r="H3151" s="0" t="n">
        <v>12</v>
      </c>
      <c r="I3151" s="0" t="n">
        <v>0</v>
      </c>
      <c r="J3151" s="0" t="n">
        <v>1</v>
      </c>
      <c r="K3151" s="0" t="n">
        <f aca="false">VLOOKUP(A3151,'Team Data'!$A$1:$E$659,2,FALSE())</f>
        <v>14</v>
      </c>
      <c r="L3151" s="0" t="n">
        <f aca="false">VLOOKUP(A3151,'Team Data'!$A$1:$E$659,3,FALSE())</f>
        <v>16</v>
      </c>
      <c r="M3151" s="0" t="n">
        <f aca="false">VLOOKUP(B3151,'Team Data'!$A$1:$E$659,2,FALSE())</f>
        <v>18</v>
      </c>
      <c r="N3151" s="0" t="n">
        <f aca="false">VLOOKUP(B3151,'Team Data'!$A$1:$E$659,3,FALSE())</f>
        <v>16</v>
      </c>
      <c r="O3151" s="0" t="n">
        <f aca="false">VLOOKUP(A3151,'Team Data'!$A$1:$E$659,4,FALSE())</f>
        <v>437</v>
      </c>
      <c r="P3151" s="0" t="n">
        <f aca="false">VLOOKUP(A3151,'Team Data'!$A$1:$E$659,5,FALSE())</f>
        <v>467</v>
      </c>
      <c r="Q3151" s="0" t="n">
        <f aca="false">VLOOKUP(B3151,'Team Data'!$A$1:$E$659,4,FALSE())</f>
        <v>493</v>
      </c>
      <c r="R3151" s="0" t="n">
        <f aca="false">VLOOKUP(B3151,'Team Data'!$A$1:$E$659,5,FALSE())</f>
        <v>541</v>
      </c>
      <c r="S3151" s="0" t="n">
        <f aca="false">IF(I3151=1,(MIN(30,(C3151-D3151)))*(M3151/(M3151+N3151))*(Q3151/(Q3151+R3151)),(MAX(-30,(C3151-D3151)))*(N3151/(M3151+N3151))*(R3151/(R3151+Q3151)))</f>
        <v>-0.246216861986574</v>
      </c>
      <c r="T3151" s="0" t="n">
        <f aca="false">IF(J3151=1,(MIN(30,(D3151-C3151)))*(K3151/(K3151+L3151))*(O3151/(O3151+P3151)),(MAX(-30,(D3151-C3151)))*(L3151/(K3151+L3151))*(P3151/(P3151+O3151)))</f>
        <v>0.225589970501475</v>
      </c>
      <c r="U3151" s="7" t="n">
        <v>43113</v>
      </c>
    </row>
    <row r="3152" customFormat="false" ht="15" hidden="false" customHeight="false" outlineLevel="0" collapsed="false">
      <c r="A3152" s="0" t="s">
        <v>107</v>
      </c>
      <c r="B3152" s="0" t="s">
        <v>118</v>
      </c>
      <c r="C3152" s="0" t="n">
        <v>61</v>
      </c>
      <c r="D3152" s="0" t="n">
        <v>67</v>
      </c>
      <c r="E3152" s="0" t="n">
        <v>38</v>
      </c>
      <c r="F3152" s="0" t="n">
        <v>46</v>
      </c>
      <c r="G3152" s="0" t="n">
        <v>14</v>
      </c>
      <c r="H3152" s="0" t="n">
        <v>17</v>
      </c>
      <c r="I3152" s="0" t="n">
        <v>0</v>
      </c>
      <c r="J3152" s="0" t="n">
        <v>1</v>
      </c>
      <c r="K3152" s="0" t="n">
        <f aca="false">VLOOKUP(A3152,'Team Data'!$A$1:$E$659,2,FALSE())</f>
        <v>13</v>
      </c>
      <c r="L3152" s="0" t="n">
        <f aca="false">VLOOKUP(A3152,'Team Data'!$A$1:$E$659,3,FALSE())</f>
        <v>20</v>
      </c>
      <c r="M3152" s="0" t="n">
        <f aca="false">VLOOKUP(B3152,'Team Data'!$A$1:$E$659,2,FALSE())</f>
        <v>11</v>
      </c>
      <c r="N3152" s="0" t="n">
        <f aca="false">VLOOKUP(B3152,'Team Data'!$A$1:$E$659,3,FALSE())</f>
        <v>19</v>
      </c>
      <c r="O3152" s="0" t="n">
        <f aca="false">VLOOKUP(A3152,'Team Data'!$A$1:$E$659,4,FALSE())</f>
        <v>474</v>
      </c>
      <c r="P3152" s="0" t="n">
        <f aca="false">VLOOKUP(A3152,'Team Data'!$A$1:$E$659,5,FALSE())</f>
        <v>521</v>
      </c>
      <c r="Q3152" s="0" t="n">
        <f aca="false">VLOOKUP(B3152,'Team Data'!$A$1:$E$659,4,FALSE())</f>
        <v>459</v>
      </c>
      <c r="R3152" s="0" t="n">
        <f aca="false">VLOOKUP(B3152,'Team Data'!$A$1:$E$659,5,FALSE())</f>
        <v>467</v>
      </c>
      <c r="S3152" s="0" t="n">
        <f aca="false">IF(I3152=1,(MIN(30,(C3152-D3152)))*(M3152/(M3152+N3152))*(Q3152/(Q3152+R3152)),(MAX(-30,(C3152-D3152)))*(N3152/(M3152+N3152))*(R3152/(R3152+Q3152)))</f>
        <v>-1.91641468682505</v>
      </c>
      <c r="T3152" s="0" t="n">
        <f aca="false">IF(J3152=1,(MIN(30,(D3152-C3152)))*(K3152/(K3152+L3152))*(O3152/(O3152+P3152)),(MAX(-30,(D3152-C3152)))*(L3152/(K3152+L3152))*(P3152/(P3152+O3152)))</f>
        <v>1.12599360438556</v>
      </c>
      <c r="U3152" s="7" t="n">
        <v>43113</v>
      </c>
    </row>
    <row r="3153" customFormat="false" ht="15" hidden="false" customHeight="false" outlineLevel="0" collapsed="false">
      <c r="A3153" s="0" t="s">
        <v>356</v>
      </c>
      <c r="B3153" s="0" t="s">
        <v>72</v>
      </c>
      <c r="C3153" s="0" t="n">
        <v>91</v>
      </c>
      <c r="D3153" s="0" t="n">
        <v>93</v>
      </c>
      <c r="E3153" s="0" t="n">
        <v>38</v>
      </c>
      <c r="F3153" s="0" t="n">
        <v>41</v>
      </c>
      <c r="G3153" s="0" t="n">
        <v>16</v>
      </c>
      <c r="H3153" s="0" t="n">
        <v>18</v>
      </c>
      <c r="I3153" s="0" t="n">
        <v>0</v>
      </c>
      <c r="J3153" s="0" t="n">
        <v>1</v>
      </c>
      <c r="K3153" s="0" t="n">
        <f aca="false">VLOOKUP(A3153,'Team Data'!$A$1:$E$659,2,FALSE())</f>
        <v>8</v>
      </c>
      <c r="L3153" s="0" t="n">
        <f aca="false">VLOOKUP(A3153,'Team Data'!$A$1:$E$659,3,FALSE())</f>
        <v>24</v>
      </c>
      <c r="M3153" s="0" t="n">
        <f aca="false">VLOOKUP(B3153,'Team Data'!$A$1:$E$659,2,FALSE())</f>
        <v>8</v>
      </c>
      <c r="N3153" s="0" t="n">
        <f aca="false">VLOOKUP(B3153,'Team Data'!$A$1:$E$659,3,FALSE())</f>
        <v>24</v>
      </c>
      <c r="O3153" s="0" t="n">
        <f aca="false">VLOOKUP(A3153,'Team Data'!$A$1:$E$659,4,FALSE())</f>
        <v>505</v>
      </c>
      <c r="P3153" s="0" t="n">
        <f aca="false">VLOOKUP(A3153,'Team Data'!$A$1:$E$659,5,FALSE())</f>
        <v>499</v>
      </c>
      <c r="Q3153" s="0" t="n">
        <f aca="false">VLOOKUP(B3153,'Team Data'!$A$1:$E$659,4,FALSE())</f>
        <v>529</v>
      </c>
      <c r="R3153" s="0" t="n">
        <f aca="false">VLOOKUP(B3153,'Team Data'!$A$1:$E$659,5,FALSE())</f>
        <v>470</v>
      </c>
      <c r="S3153" s="0" t="n">
        <f aca="false">IF(I3153=1,(MIN(30,(C3153-D3153)))*(M3153/(M3153+N3153))*(Q3153/(Q3153+R3153)),(MAX(-30,(C3153-D3153)))*(N3153/(M3153+N3153))*(R3153/(R3153+Q3153)))</f>
        <v>-0.705705705705706</v>
      </c>
      <c r="T3153" s="0" t="n">
        <f aca="false">IF(J3153=1,(MIN(30,(D3153-C3153)))*(K3153/(K3153+L3153))*(O3153/(O3153+P3153)),(MAX(-30,(D3153-C3153)))*(L3153/(K3153+L3153))*(P3153/(P3153+O3153)))</f>
        <v>0.251494023904382</v>
      </c>
      <c r="U3153" s="7" t="n">
        <v>43113</v>
      </c>
    </row>
    <row r="3154" customFormat="false" ht="15" hidden="false" customHeight="false" outlineLevel="0" collapsed="false">
      <c r="A3154" s="0" t="s">
        <v>56</v>
      </c>
      <c r="B3154" s="0" t="s">
        <v>213</v>
      </c>
      <c r="C3154" s="0" t="n">
        <v>68</v>
      </c>
      <c r="D3154" s="0" t="n">
        <v>81</v>
      </c>
      <c r="E3154" s="0" t="n">
        <v>36</v>
      </c>
      <c r="F3154" s="0" t="n">
        <v>35</v>
      </c>
      <c r="G3154" s="0" t="n">
        <v>11</v>
      </c>
      <c r="H3154" s="0" t="n">
        <v>11</v>
      </c>
      <c r="I3154" s="0" t="n">
        <v>0</v>
      </c>
      <c r="J3154" s="0" t="n">
        <v>1</v>
      </c>
      <c r="K3154" s="0" t="n">
        <f aca="false">VLOOKUP(A3154,'Team Data'!$A$1:$E$659,2,FALSE())</f>
        <v>12</v>
      </c>
      <c r="L3154" s="0" t="n">
        <f aca="false">VLOOKUP(A3154,'Team Data'!$A$1:$E$659,3,FALSE())</f>
        <v>23</v>
      </c>
      <c r="M3154" s="0" t="n">
        <f aca="false">VLOOKUP(B3154,'Team Data'!$A$1:$E$659,2,FALSE())</f>
        <v>19</v>
      </c>
      <c r="N3154" s="0" t="n">
        <f aca="false">VLOOKUP(B3154,'Team Data'!$A$1:$E$659,3,FALSE())</f>
        <v>14</v>
      </c>
      <c r="O3154" s="0" t="n">
        <f aca="false">VLOOKUP(A3154,'Team Data'!$A$1:$E$659,4,FALSE())</f>
        <v>562</v>
      </c>
      <c r="P3154" s="0" t="n">
        <f aca="false">VLOOKUP(A3154,'Team Data'!$A$1:$E$659,5,FALSE())</f>
        <v>557</v>
      </c>
      <c r="Q3154" s="0" t="n">
        <f aca="false">VLOOKUP(B3154,'Team Data'!$A$1:$E$659,4,FALSE())</f>
        <v>541</v>
      </c>
      <c r="R3154" s="0" t="n">
        <f aca="false">VLOOKUP(B3154,'Team Data'!$A$1:$E$659,5,FALSE())</f>
        <v>562</v>
      </c>
      <c r="S3154" s="0" t="n">
        <f aca="false">IF(I3154=1,(MIN(30,(C3154-D3154)))*(M3154/(M3154+N3154))*(Q3154/(Q3154+R3154)),(MAX(-30,(C3154-D3154)))*(N3154/(M3154+N3154))*(R3154/(R3154+Q3154)))</f>
        <v>-2.81007719992308</v>
      </c>
      <c r="T3154" s="0" t="n">
        <f aca="false">IF(J3154=1,(MIN(30,(D3154-C3154)))*(K3154/(K3154+L3154))*(O3154/(O3154+P3154)),(MAX(-30,(D3154-C3154)))*(L3154/(K3154+L3154))*(P3154/(P3154+O3154)))</f>
        <v>2.23852929911911</v>
      </c>
      <c r="U3154" s="7" t="n">
        <v>43113</v>
      </c>
    </row>
    <row r="3155" customFormat="false" ht="15" hidden="false" customHeight="false" outlineLevel="0" collapsed="false">
      <c r="A3155" s="0" t="s">
        <v>237</v>
      </c>
      <c r="B3155" s="0" t="s">
        <v>242</v>
      </c>
      <c r="C3155" s="0" t="n">
        <v>60</v>
      </c>
      <c r="D3155" s="0" t="n">
        <v>78</v>
      </c>
      <c r="E3155" s="0" t="n">
        <v>35</v>
      </c>
      <c r="F3155" s="0" t="n">
        <v>43</v>
      </c>
      <c r="G3155" s="0" t="n">
        <v>17</v>
      </c>
      <c r="H3155" s="0" t="n">
        <v>9</v>
      </c>
      <c r="I3155" s="0" t="n">
        <v>0</v>
      </c>
      <c r="J3155" s="0" t="n">
        <v>1</v>
      </c>
      <c r="K3155" s="0" t="n">
        <f aca="false">VLOOKUP(A3155,'Team Data'!$A$1:$E$659,2,FALSE())</f>
        <v>12</v>
      </c>
      <c r="L3155" s="0" t="n">
        <f aca="false">VLOOKUP(A3155,'Team Data'!$A$1:$E$659,3,FALSE())</f>
        <v>21</v>
      </c>
      <c r="M3155" s="0" t="n">
        <f aca="false">VLOOKUP(B3155,'Team Data'!$A$1:$E$659,2,FALSE())</f>
        <v>22</v>
      </c>
      <c r="N3155" s="0" t="n">
        <f aca="false">VLOOKUP(B3155,'Team Data'!$A$1:$E$659,3,FALSE())</f>
        <v>9</v>
      </c>
      <c r="O3155" s="0" t="n">
        <f aca="false">VLOOKUP(A3155,'Team Data'!$A$1:$E$659,4,FALSE())</f>
        <v>483</v>
      </c>
      <c r="P3155" s="0" t="n">
        <f aca="false">VLOOKUP(A3155,'Team Data'!$A$1:$E$659,5,FALSE())</f>
        <v>570</v>
      </c>
      <c r="Q3155" s="0" t="n">
        <f aca="false">VLOOKUP(B3155,'Team Data'!$A$1:$E$659,4,FALSE())</f>
        <v>500</v>
      </c>
      <c r="R3155" s="0" t="n">
        <f aca="false">VLOOKUP(B3155,'Team Data'!$A$1:$E$659,5,FALSE())</f>
        <v>520</v>
      </c>
      <c r="S3155" s="0" t="n">
        <f aca="false">IF(I3155=1,(MIN(30,(C3155-D3155)))*(M3155/(M3155+N3155))*(Q3155/(Q3155+R3155)),(MAX(-30,(C3155-D3155)))*(N3155/(M3155+N3155))*(R3155/(R3155+Q3155)))</f>
        <v>-2.66413662239089</v>
      </c>
      <c r="T3155" s="0" t="n">
        <f aca="false">IF(J3155=1,(MIN(30,(D3155-C3155)))*(K3155/(K3155+L3155))*(O3155/(O3155+P3155)),(MAX(-30,(D3155-C3155)))*(L3155/(K3155+L3155))*(P3155/(P3155+O3155)))</f>
        <v>3.002331002331</v>
      </c>
      <c r="U3155" s="7" t="n">
        <v>43113</v>
      </c>
    </row>
    <row r="3156" customFormat="false" ht="15" hidden="false" customHeight="false" outlineLevel="0" collapsed="false">
      <c r="A3156" s="0" t="s">
        <v>178</v>
      </c>
      <c r="B3156" s="0" t="s">
        <v>194</v>
      </c>
      <c r="C3156" s="0" t="n">
        <v>77</v>
      </c>
      <c r="D3156" s="0" t="n">
        <v>78</v>
      </c>
      <c r="E3156" s="0" t="n">
        <v>46</v>
      </c>
      <c r="F3156" s="0" t="n">
        <v>34</v>
      </c>
      <c r="G3156" s="0" t="n">
        <v>17</v>
      </c>
      <c r="H3156" s="0" t="n">
        <v>13</v>
      </c>
      <c r="I3156" s="0" t="n">
        <v>0</v>
      </c>
      <c r="J3156" s="0" t="n">
        <v>1</v>
      </c>
      <c r="K3156" s="0" t="n">
        <f aca="false">VLOOKUP(A3156,'Team Data'!$A$1:$E$659,2,FALSE())</f>
        <v>11</v>
      </c>
      <c r="L3156" s="0" t="n">
        <f aca="false">VLOOKUP(A3156,'Team Data'!$A$1:$E$659,3,FALSE())</f>
        <v>20</v>
      </c>
      <c r="M3156" s="0" t="n">
        <f aca="false">VLOOKUP(B3156,'Team Data'!$A$1:$E$659,2,FALSE())</f>
        <v>19</v>
      </c>
      <c r="N3156" s="0" t="n">
        <f aca="false">VLOOKUP(B3156,'Team Data'!$A$1:$E$659,3,FALSE())</f>
        <v>14</v>
      </c>
      <c r="O3156" s="0" t="n">
        <f aca="false">VLOOKUP(A3156,'Team Data'!$A$1:$E$659,4,FALSE())</f>
        <v>548</v>
      </c>
      <c r="P3156" s="0" t="n">
        <f aca="false">VLOOKUP(A3156,'Team Data'!$A$1:$E$659,5,FALSE())</f>
        <v>455</v>
      </c>
      <c r="Q3156" s="0" t="n">
        <f aca="false">VLOOKUP(B3156,'Team Data'!$A$1:$E$659,4,FALSE())</f>
        <v>506</v>
      </c>
      <c r="R3156" s="0" t="n">
        <f aca="false">VLOOKUP(B3156,'Team Data'!$A$1:$E$659,5,FALSE())</f>
        <v>563</v>
      </c>
      <c r="S3156" s="0" t="n">
        <f aca="false">IF(I3156=1,(MIN(30,(C3156-D3156)))*(M3156/(M3156+N3156))*(Q3156/(Q3156+R3156)),(MAX(-30,(C3156-D3156)))*(N3156/(M3156+N3156))*(R3156/(R3156+Q3156)))</f>
        <v>-0.223431697706721</v>
      </c>
      <c r="T3156" s="0" t="n">
        <f aca="false">IF(J3156=1,(MIN(30,(D3156-C3156)))*(K3156/(K3156+L3156))*(O3156/(O3156+P3156)),(MAX(-30,(D3156-C3156)))*(L3156/(K3156+L3156))*(P3156/(P3156+O3156)))</f>
        <v>0.193870002894542</v>
      </c>
      <c r="U3156" s="7" t="n">
        <v>43113</v>
      </c>
    </row>
    <row r="3157" customFormat="false" ht="15" hidden="false" customHeight="false" outlineLevel="0" collapsed="false">
      <c r="A3157" s="0" t="s">
        <v>214</v>
      </c>
      <c r="B3157" s="0" t="s">
        <v>137</v>
      </c>
      <c r="C3157" s="0" t="n">
        <v>69</v>
      </c>
      <c r="D3157" s="0" t="n">
        <v>70</v>
      </c>
      <c r="E3157" s="0" t="n">
        <v>31</v>
      </c>
      <c r="F3157" s="0" t="n">
        <v>33</v>
      </c>
      <c r="G3157" s="0" t="n">
        <v>14</v>
      </c>
      <c r="H3157" s="0" t="n">
        <v>10</v>
      </c>
      <c r="I3157" s="0" t="n">
        <v>0</v>
      </c>
      <c r="J3157" s="0" t="n">
        <v>1</v>
      </c>
      <c r="K3157" s="0" t="n">
        <f aca="false">VLOOKUP(A3157,'Team Data'!$A$1:$E$659,2,FALSE())</f>
        <v>14</v>
      </c>
      <c r="L3157" s="0" t="n">
        <f aca="false">VLOOKUP(A3157,'Team Data'!$A$1:$E$659,3,FALSE())</f>
        <v>16</v>
      </c>
      <c r="M3157" s="0" t="n">
        <f aca="false">VLOOKUP(B3157,'Team Data'!$A$1:$E$659,2,FALSE())</f>
        <v>17</v>
      </c>
      <c r="N3157" s="0" t="n">
        <f aca="false">VLOOKUP(B3157,'Team Data'!$A$1:$E$659,3,FALSE())</f>
        <v>17</v>
      </c>
      <c r="O3157" s="0" t="n">
        <f aca="false">VLOOKUP(A3157,'Team Data'!$A$1:$E$659,4,FALSE())</f>
        <v>515</v>
      </c>
      <c r="P3157" s="0" t="n">
        <f aca="false">VLOOKUP(A3157,'Team Data'!$A$1:$E$659,5,FALSE())</f>
        <v>457</v>
      </c>
      <c r="Q3157" s="0" t="n">
        <f aca="false">VLOOKUP(B3157,'Team Data'!$A$1:$E$659,4,FALSE())</f>
        <v>609</v>
      </c>
      <c r="R3157" s="0" t="n">
        <f aca="false">VLOOKUP(B3157,'Team Data'!$A$1:$E$659,5,FALSE())</f>
        <v>491</v>
      </c>
      <c r="S3157" s="0" t="n">
        <f aca="false">IF(I3157=1,(MIN(30,(C3157-D3157)))*(M3157/(M3157+N3157))*(Q3157/(Q3157+R3157)),(MAX(-30,(C3157-D3157)))*(N3157/(M3157+N3157))*(R3157/(R3157+Q3157)))</f>
        <v>-0.223181818181818</v>
      </c>
      <c r="T3157" s="0" t="n">
        <f aca="false">IF(J3157=1,(MIN(30,(D3157-C3157)))*(K3157/(K3157+L3157))*(O3157/(O3157+P3157)),(MAX(-30,(D3157-C3157)))*(L3157/(K3157+L3157))*(P3157/(P3157+O3157)))</f>
        <v>0.247256515775034</v>
      </c>
      <c r="U3157" s="7" t="n">
        <v>43113</v>
      </c>
    </row>
    <row r="3158" customFormat="false" ht="15" hidden="false" customHeight="false" outlineLevel="0" collapsed="false">
      <c r="A3158" s="0" t="s">
        <v>329</v>
      </c>
      <c r="B3158" s="0" t="s">
        <v>67</v>
      </c>
      <c r="C3158" s="0" t="n">
        <v>79</v>
      </c>
      <c r="D3158" s="0" t="n">
        <v>106</v>
      </c>
      <c r="E3158" s="0" t="n">
        <v>26</v>
      </c>
      <c r="F3158" s="0" t="n">
        <v>33</v>
      </c>
      <c r="G3158" s="0" t="n">
        <v>15</v>
      </c>
      <c r="H3158" s="0" t="n">
        <v>11</v>
      </c>
      <c r="I3158" s="0" t="n">
        <v>0</v>
      </c>
      <c r="J3158" s="0" t="n">
        <v>1</v>
      </c>
      <c r="K3158" s="0" t="n">
        <f aca="false">VLOOKUP(A3158,'Team Data'!$A$1:$E$659,2,FALSE())</f>
        <v>18</v>
      </c>
      <c r="L3158" s="0" t="n">
        <f aca="false">VLOOKUP(A3158,'Team Data'!$A$1:$E$659,3,FALSE())</f>
        <v>14</v>
      </c>
      <c r="M3158" s="0" t="n">
        <f aca="false">VLOOKUP(B3158,'Team Data'!$A$1:$E$659,2,FALSE())</f>
        <v>14</v>
      </c>
      <c r="N3158" s="0" t="n">
        <f aca="false">VLOOKUP(B3158,'Team Data'!$A$1:$E$659,3,FALSE())</f>
        <v>17</v>
      </c>
      <c r="O3158" s="0" t="n">
        <f aca="false">VLOOKUP(A3158,'Team Data'!$A$1:$E$659,4,FALSE())</f>
        <v>555</v>
      </c>
      <c r="P3158" s="0" t="n">
        <f aca="false">VLOOKUP(A3158,'Team Data'!$A$1:$E$659,5,FALSE())</f>
        <v>488</v>
      </c>
      <c r="Q3158" s="0" t="n">
        <f aca="false">VLOOKUP(B3158,'Team Data'!$A$1:$E$659,4,FALSE())</f>
        <v>586</v>
      </c>
      <c r="R3158" s="0" t="n">
        <f aca="false">VLOOKUP(B3158,'Team Data'!$A$1:$E$659,5,FALSE())</f>
        <v>427</v>
      </c>
      <c r="S3158" s="0" t="n">
        <f aca="false">IF(I3158=1,(MIN(30,(C3158-D3158)))*(M3158/(M3158+N3158))*(Q3158/(Q3158+R3158)),(MAX(-30,(C3158-D3158)))*(N3158/(M3158+N3158))*(R3158/(R3158+Q3158)))</f>
        <v>-6.24121899181607</v>
      </c>
      <c r="T3158" s="0" t="n">
        <f aca="false">IF(J3158=1,(MIN(30,(D3158-C3158)))*(K3158/(K3158+L3158))*(O3158/(O3158+P3158)),(MAX(-30,(D3158-C3158)))*(L3158/(K3158+L3158))*(P3158/(P3158+O3158)))</f>
        <v>8.08155560882071</v>
      </c>
      <c r="U3158" s="7" t="n">
        <v>43113</v>
      </c>
    </row>
    <row r="3159" customFormat="false" ht="15" hidden="false" customHeight="false" outlineLevel="0" collapsed="false">
      <c r="A3159" s="0" t="s">
        <v>349</v>
      </c>
      <c r="B3159" s="0" t="s">
        <v>50</v>
      </c>
      <c r="C3159" s="0" t="n">
        <v>64</v>
      </c>
      <c r="D3159" s="0" t="n">
        <v>53</v>
      </c>
      <c r="E3159" s="0" t="n">
        <v>45</v>
      </c>
      <c r="F3159" s="0" t="n">
        <v>27</v>
      </c>
      <c r="G3159" s="0" t="n">
        <v>17</v>
      </c>
      <c r="H3159" s="0" t="n">
        <v>9</v>
      </c>
      <c r="I3159" s="0" t="n">
        <v>1</v>
      </c>
      <c r="J3159" s="0" t="n">
        <v>0</v>
      </c>
      <c r="K3159" s="0" t="n">
        <f aca="false">VLOOKUP(A3159,'Team Data'!$A$1:$E$659,2,FALSE())</f>
        <v>19</v>
      </c>
      <c r="L3159" s="0" t="n">
        <f aca="false">VLOOKUP(A3159,'Team Data'!$A$1:$E$659,3,FALSE())</f>
        <v>12</v>
      </c>
      <c r="M3159" s="0" t="n">
        <f aca="false">VLOOKUP(B3159,'Team Data'!$A$1:$E$659,2,FALSE())</f>
        <v>15</v>
      </c>
      <c r="N3159" s="0" t="n">
        <f aca="false">VLOOKUP(B3159,'Team Data'!$A$1:$E$659,3,FALSE())</f>
        <v>16</v>
      </c>
      <c r="O3159" s="0" t="n">
        <f aca="false">VLOOKUP(A3159,'Team Data'!$A$1:$E$659,4,FALSE())</f>
        <v>461</v>
      </c>
      <c r="P3159" s="0" t="n">
        <f aca="false">VLOOKUP(A3159,'Team Data'!$A$1:$E$659,5,FALSE())</f>
        <v>472</v>
      </c>
      <c r="Q3159" s="0" t="n">
        <f aca="false">VLOOKUP(B3159,'Team Data'!$A$1:$E$659,4,FALSE())</f>
        <v>449</v>
      </c>
      <c r="R3159" s="0" t="n">
        <f aca="false">VLOOKUP(B3159,'Team Data'!$A$1:$E$659,5,FALSE())</f>
        <v>485</v>
      </c>
      <c r="S3159" s="0" t="n">
        <f aca="false">IF(I3159=1,(MIN(30,(C3159-D3159)))*(M3159/(M3159+N3159))*(Q3159/(Q3159+R3159)),(MAX(-30,(C3159-D3159)))*(N3159/(M3159+N3159))*(R3159/(R3159+Q3159)))</f>
        <v>2.55871382192443</v>
      </c>
      <c r="T3159" s="0" t="n">
        <f aca="false">IF(J3159=1,(MIN(30,(D3159-C3159)))*(K3159/(K3159+L3159))*(O3159/(O3159+P3159)),(MAX(-30,(D3159-C3159)))*(L3159/(K3159+L3159))*(P3159/(P3159+O3159)))</f>
        <v>-2.15413338865263</v>
      </c>
      <c r="U3159" s="7" t="n">
        <v>43113</v>
      </c>
    </row>
    <row r="3160" customFormat="false" ht="15" hidden="false" customHeight="false" outlineLevel="0" collapsed="false">
      <c r="A3160" s="0" t="s">
        <v>172</v>
      </c>
      <c r="B3160" s="0" t="s">
        <v>312</v>
      </c>
      <c r="C3160" s="0" t="n">
        <v>73</v>
      </c>
      <c r="D3160" s="0" t="n">
        <v>88</v>
      </c>
      <c r="E3160" s="0" t="n">
        <v>37</v>
      </c>
      <c r="F3160" s="0" t="n">
        <v>37</v>
      </c>
      <c r="G3160" s="0" t="n">
        <v>9</v>
      </c>
      <c r="H3160" s="0" t="n">
        <v>11</v>
      </c>
      <c r="I3160" s="0" t="n">
        <v>0</v>
      </c>
      <c r="J3160" s="0" t="n">
        <v>1</v>
      </c>
      <c r="K3160" s="0" t="n">
        <f aca="false">VLOOKUP(A3160,'Team Data'!$A$1:$E$659,2,FALSE())</f>
        <v>16</v>
      </c>
      <c r="L3160" s="0" t="n">
        <f aca="false">VLOOKUP(A3160,'Team Data'!$A$1:$E$659,3,FALSE())</f>
        <v>17</v>
      </c>
      <c r="M3160" s="0" t="n">
        <f aca="false">VLOOKUP(B3160,'Team Data'!$A$1:$E$659,2,FALSE())</f>
        <v>20</v>
      </c>
      <c r="N3160" s="0" t="n">
        <f aca="false">VLOOKUP(B3160,'Team Data'!$A$1:$E$659,3,FALSE())</f>
        <v>16</v>
      </c>
      <c r="O3160" s="0" t="n">
        <f aca="false">VLOOKUP(A3160,'Team Data'!$A$1:$E$659,4,FALSE())</f>
        <v>503</v>
      </c>
      <c r="P3160" s="0" t="n">
        <f aca="false">VLOOKUP(A3160,'Team Data'!$A$1:$E$659,5,FALSE())</f>
        <v>522</v>
      </c>
      <c r="Q3160" s="0" t="n">
        <f aca="false">VLOOKUP(B3160,'Team Data'!$A$1:$E$659,4,FALSE())</f>
        <v>545</v>
      </c>
      <c r="R3160" s="0" t="n">
        <f aca="false">VLOOKUP(B3160,'Team Data'!$A$1:$E$659,5,FALSE())</f>
        <v>579</v>
      </c>
      <c r="S3160" s="0" t="n">
        <f aca="false">IF(I3160=1,(MIN(30,(C3160-D3160)))*(M3160/(M3160+N3160))*(Q3160/(Q3160+R3160)),(MAX(-30,(C3160-D3160)))*(N3160/(M3160+N3160))*(R3160/(R3160+Q3160)))</f>
        <v>-3.43416370106762</v>
      </c>
      <c r="T3160" s="0" t="n">
        <f aca="false">IF(J3160=1,(MIN(30,(D3160-C3160)))*(K3160/(K3160+L3160))*(O3160/(O3160+P3160)),(MAX(-30,(D3160-C3160)))*(L3160/(K3160+L3160))*(P3160/(P3160+O3160)))</f>
        <v>3.5689578713969</v>
      </c>
      <c r="U3160" s="7" t="n">
        <v>43113</v>
      </c>
    </row>
    <row r="3161" customFormat="false" ht="15" hidden="false" customHeight="false" outlineLevel="0" collapsed="false">
      <c r="A3161" s="0" t="s">
        <v>61</v>
      </c>
      <c r="B3161" s="0" t="s">
        <v>233</v>
      </c>
      <c r="C3161" s="0" t="n">
        <v>56</v>
      </c>
      <c r="D3161" s="0" t="n">
        <v>72</v>
      </c>
      <c r="E3161" s="0" t="n">
        <v>35</v>
      </c>
      <c r="F3161" s="0" t="n">
        <v>39</v>
      </c>
      <c r="G3161" s="0" t="n">
        <v>9</v>
      </c>
      <c r="H3161" s="0" t="n">
        <v>15</v>
      </c>
      <c r="I3161" s="0" t="n">
        <v>0</v>
      </c>
      <c r="J3161" s="0" t="n">
        <v>1</v>
      </c>
      <c r="K3161" s="0" t="n">
        <f aca="false">VLOOKUP(A3161,'Team Data'!$A$1:$E$659,2,FALSE())</f>
        <v>8</v>
      </c>
      <c r="L3161" s="0" t="n">
        <f aca="false">VLOOKUP(A3161,'Team Data'!$A$1:$E$659,3,FALSE())</f>
        <v>19</v>
      </c>
      <c r="M3161" s="0" t="n">
        <f aca="false">VLOOKUP(B3161,'Team Data'!$A$1:$E$659,2,FALSE())</f>
        <v>13</v>
      </c>
      <c r="N3161" s="0" t="n">
        <f aca="false">VLOOKUP(B3161,'Team Data'!$A$1:$E$659,3,FALSE())</f>
        <v>16</v>
      </c>
      <c r="O3161" s="0" t="n">
        <f aca="false">VLOOKUP(A3161,'Team Data'!$A$1:$E$659,4,FALSE())</f>
        <v>409</v>
      </c>
      <c r="P3161" s="0" t="n">
        <f aca="false">VLOOKUP(A3161,'Team Data'!$A$1:$E$659,5,FALSE())</f>
        <v>407</v>
      </c>
      <c r="Q3161" s="0" t="n">
        <f aca="false">VLOOKUP(B3161,'Team Data'!$A$1:$E$659,4,FALSE())</f>
        <v>429</v>
      </c>
      <c r="R3161" s="0" t="n">
        <f aca="false">VLOOKUP(B3161,'Team Data'!$A$1:$E$659,5,FALSE())</f>
        <v>434</v>
      </c>
      <c r="S3161" s="0" t="n">
        <f aca="false">IF(I3161=1,(MIN(30,(C3161-D3161)))*(M3161/(M3161+N3161))*(Q3161/(Q3161+R3161)),(MAX(-30,(C3161-D3161)))*(N3161/(M3161+N3161))*(R3161/(R3161+Q3161)))</f>
        <v>-4.4393654852759</v>
      </c>
      <c r="T3161" s="0" t="n">
        <f aca="false">IF(J3161=1,(MIN(30,(D3161-C3161)))*(K3161/(K3161+L3161))*(O3161/(O3161+P3161)),(MAX(-30,(D3161-C3161)))*(L3161/(K3161+L3161))*(P3161/(P3161+O3161)))</f>
        <v>2.3761801016703</v>
      </c>
      <c r="U3161" s="7" t="n">
        <v>43113</v>
      </c>
    </row>
    <row r="3162" customFormat="false" ht="15" hidden="false" customHeight="false" outlineLevel="0" collapsed="false">
      <c r="A3162" s="0" t="s">
        <v>63</v>
      </c>
      <c r="B3162" s="0" t="s">
        <v>226</v>
      </c>
      <c r="C3162" s="0" t="n">
        <v>61</v>
      </c>
      <c r="D3162" s="0" t="n">
        <v>69</v>
      </c>
      <c r="E3162" s="0" t="n">
        <v>41</v>
      </c>
      <c r="F3162" s="0" t="n">
        <v>35</v>
      </c>
      <c r="G3162" s="0" t="n">
        <v>16</v>
      </c>
      <c r="H3162" s="0" t="n">
        <v>9</v>
      </c>
      <c r="I3162" s="0" t="n">
        <v>0</v>
      </c>
      <c r="J3162" s="0" t="n">
        <v>1</v>
      </c>
      <c r="K3162" s="0" t="n">
        <f aca="false">VLOOKUP(A3162,'Team Data'!$A$1:$E$659,2,FALSE())</f>
        <v>12</v>
      </c>
      <c r="L3162" s="0" t="n">
        <f aca="false">VLOOKUP(A3162,'Team Data'!$A$1:$E$659,3,FALSE())</f>
        <v>16</v>
      </c>
      <c r="M3162" s="0" t="n">
        <f aca="false">VLOOKUP(B3162,'Team Data'!$A$1:$E$659,2,FALSE())</f>
        <v>24</v>
      </c>
      <c r="N3162" s="0" t="n">
        <f aca="false">VLOOKUP(B3162,'Team Data'!$A$1:$E$659,3,FALSE())</f>
        <v>9</v>
      </c>
      <c r="O3162" s="0" t="n">
        <f aca="false">VLOOKUP(A3162,'Team Data'!$A$1:$E$659,4,FALSE())</f>
        <v>415</v>
      </c>
      <c r="P3162" s="0" t="n">
        <f aca="false">VLOOKUP(A3162,'Team Data'!$A$1:$E$659,5,FALSE())</f>
        <v>428</v>
      </c>
      <c r="Q3162" s="0" t="n">
        <f aca="false">VLOOKUP(B3162,'Team Data'!$A$1:$E$659,4,FALSE())</f>
        <v>464</v>
      </c>
      <c r="R3162" s="0" t="n">
        <f aca="false">VLOOKUP(B3162,'Team Data'!$A$1:$E$659,5,FALSE())</f>
        <v>528</v>
      </c>
      <c r="S3162" s="0" t="n">
        <f aca="false">IF(I3162=1,(MIN(30,(C3162-D3162)))*(M3162/(M3162+N3162))*(Q3162/(Q3162+R3162)),(MAX(-30,(C3162-D3162)))*(N3162/(M3162+N3162))*(R3162/(R3162+Q3162)))</f>
        <v>-1.16129032258065</v>
      </c>
      <c r="T3162" s="0" t="n">
        <f aca="false">IF(J3162=1,(MIN(30,(D3162-C3162)))*(K3162/(K3162+L3162))*(O3162/(O3162+P3162)),(MAX(-30,(D3162-C3162)))*(L3162/(K3162+L3162))*(P3162/(P3162+O3162)))</f>
        <v>1.68784951703101</v>
      </c>
      <c r="U3162" s="7" t="n">
        <v>43113</v>
      </c>
    </row>
    <row r="3163" customFormat="false" ht="15" hidden="false" customHeight="false" outlineLevel="0" collapsed="false">
      <c r="A3163" s="0" t="s">
        <v>234</v>
      </c>
      <c r="B3163" s="0" t="s">
        <v>68</v>
      </c>
      <c r="C3163" s="0" t="n">
        <v>71</v>
      </c>
      <c r="D3163" s="0" t="n">
        <v>64</v>
      </c>
      <c r="E3163" s="0" t="n">
        <v>36</v>
      </c>
      <c r="F3163" s="0" t="n">
        <v>45</v>
      </c>
      <c r="G3163" s="0" t="n">
        <v>10</v>
      </c>
      <c r="H3163" s="0" t="n">
        <v>13</v>
      </c>
      <c r="I3163" s="0" t="n">
        <v>1</v>
      </c>
      <c r="J3163" s="0" t="n">
        <v>0</v>
      </c>
      <c r="K3163" s="0" t="n">
        <f aca="false">VLOOKUP(A3163,'Team Data'!$A$1:$E$659,2,FALSE())</f>
        <v>19</v>
      </c>
      <c r="L3163" s="0" t="n">
        <f aca="false">VLOOKUP(A3163,'Team Data'!$A$1:$E$659,3,FALSE())</f>
        <v>13</v>
      </c>
      <c r="M3163" s="0" t="n">
        <f aca="false">VLOOKUP(B3163,'Team Data'!$A$1:$E$659,2,FALSE())</f>
        <v>11</v>
      </c>
      <c r="N3163" s="0" t="n">
        <f aca="false">VLOOKUP(B3163,'Team Data'!$A$1:$E$659,3,FALSE())</f>
        <v>20</v>
      </c>
      <c r="O3163" s="0" t="n">
        <f aca="false">VLOOKUP(A3163,'Team Data'!$A$1:$E$659,4,FALSE())</f>
        <v>655</v>
      </c>
      <c r="P3163" s="0" t="n">
        <f aca="false">VLOOKUP(A3163,'Team Data'!$A$1:$E$659,5,FALSE())</f>
        <v>411</v>
      </c>
      <c r="Q3163" s="0" t="n">
        <f aca="false">VLOOKUP(B3163,'Team Data'!$A$1:$E$659,4,FALSE())</f>
        <v>590</v>
      </c>
      <c r="R3163" s="0" t="n">
        <f aca="false">VLOOKUP(B3163,'Team Data'!$A$1:$E$659,5,FALSE())</f>
        <v>446</v>
      </c>
      <c r="S3163" s="0" t="n">
        <f aca="false">IF(I3163=1,(MIN(30,(C3163-D3163)))*(M3163/(M3163+N3163))*(Q3163/(Q3163+R3163)),(MAX(-30,(C3163-D3163)))*(N3163/(M3163+N3163))*(R3163/(R3163+Q3163)))</f>
        <v>1.41455972101133</v>
      </c>
      <c r="T3163" s="0" t="n">
        <f aca="false">IF(J3163=1,(MIN(30,(D3163-C3163)))*(K3163/(K3163+L3163))*(O3163/(O3163+P3163)),(MAX(-30,(D3163-C3163)))*(L3163/(K3163+L3163))*(P3163/(P3163+O3163)))</f>
        <v>-1.09641768292683</v>
      </c>
      <c r="U3163" s="7" t="n">
        <v>43113</v>
      </c>
    </row>
    <row r="3164" customFormat="false" ht="15" hidden="false" customHeight="false" outlineLevel="0" collapsed="false">
      <c r="A3164" s="0" t="s">
        <v>119</v>
      </c>
      <c r="B3164" s="0" t="s">
        <v>82</v>
      </c>
      <c r="C3164" s="0" t="n">
        <v>58</v>
      </c>
      <c r="D3164" s="0" t="n">
        <v>51</v>
      </c>
      <c r="E3164" s="0" t="n">
        <v>39</v>
      </c>
      <c r="F3164" s="0" t="n">
        <v>29</v>
      </c>
      <c r="G3164" s="0" t="n">
        <v>13</v>
      </c>
      <c r="H3164" s="0" t="n">
        <v>11</v>
      </c>
      <c r="I3164" s="0" t="n">
        <v>1</v>
      </c>
      <c r="J3164" s="0" t="n">
        <v>0</v>
      </c>
      <c r="K3164" s="0" t="n">
        <f aca="false">VLOOKUP(A3164,'Team Data'!$A$1:$E$659,2,FALSE())</f>
        <v>22</v>
      </c>
      <c r="L3164" s="0" t="n">
        <f aca="false">VLOOKUP(A3164,'Team Data'!$A$1:$E$659,3,FALSE())</f>
        <v>9</v>
      </c>
      <c r="M3164" s="0" t="n">
        <f aca="false">VLOOKUP(B3164,'Team Data'!$A$1:$E$659,2,FALSE())</f>
        <v>20</v>
      </c>
      <c r="N3164" s="0" t="n">
        <f aca="false">VLOOKUP(B3164,'Team Data'!$A$1:$E$659,3,FALSE())</f>
        <v>15</v>
      </c>
      <c r="O3164" s="0" t="n">
        <f aca="false">VLOOKUP(A3164,'Team Data'!$A$1:$E$659,4,FALSE())</f>
        <v>454</v>
      </c>
      <c r="P3164" s="0" t="n">
        <f aca="false">VLOOKUP(A3164,'Team Data'!$A$1:$E$659,5,FALSE())</f>
        <v>502</v>
      </c>
      <c r="Q3164" s="0" t="n">
        <f aca="false">VLOOKUP(B3164,'Team Data'!$A$1:$E$659,4,FALSE())</f>
        <v>577</v>
      </c>
      <c r="R3164" s="0" t="n">
        <f aca="false">VLOOKUP(B3164,'Team Data'!$A$1:$E$659,5,FALSE())</f>
        <v>520</v>
      </c>
      <c r="S3164" s="0" t="n">
        <f aca="false">IF(I3164=1,(MIN(30,(C3164-D3164)))*(M3164/(M3164+N3164))*(Q3164/(Q3164+R3164)),(MAX(-30,(C3164-D3164)))*(N3164/(M3164+N3164))*(R3164/(R3164+Q3164)))</f>
        <v>2.10391978122151</v>
      </c>
      <c r="T3164" s="0" t="n">
        <f aca="false">IF(J3164=1,(MIN(30,(D3164-C3164)))*(K3164/(K3164+L3164))*(O3164/(O3164+P3164)),(MAX(-30,(D3164-C3164)))*(L3164/(K3164+L3164))*(P3164/(P3164+O3164)))</f>
        <v>-1.06714806316642</v>
      </c>
      <c r="U3164" s="7" t="n">
        <v>43113</v>
      </c>
    </row>
    <row r="3165" customFormat="false" ht="15" hidden="false" customHeight="false" outlineLevel="0" collapsed="false">
      <c r="A3165" s="0" t="s">
        <v>277</v>
      </c>
      <c r="B3165" s="0" t="s">
        <v>239</v>
      </c>
      <c r="C3165" s="0" t="n">
        <v>73</v>
      </c>
      <c r="D3165" s="0" t="n">
        <v>87</v>
      </c>
      <c r="E3165" s="0" t="n">
        <v>34</v>
      </c>
      <c r="F3165" s="0" t="n">
        <v>41</v>
      </c>
      <c r="G3165" s="0" t="n">
        <v>8</v>
      </c>
      <c r="H3165" s="0" t="n">
        <v>11</v>
      </c>
      <c r="I3165" s="0" t="n">
        <v>0</v>
      </c>
      <c r="J3165" s="0" t="n">
        <v>1</v>
      </c>
      <c r="K3165" s="0" t="n">
        <f aca="false">VLOOKUP(A3165,'Team Data'!$A$1:$E$659,2,FALSE())</f>
        <v>26</v>
      </c>
      <c r="L3165" s="0" t="n">
        <f aca="false">VLOOKUP(A3165,'Team Data'!$A$1:$E$659,3,FALSE())</f>
        <v>8</v>
      </c>
      <c r="M3165" s="0" t="n">
        <f aca="false">VLOOKUP(B3165,'Team Data'!$A$1:$E$659,2,FALSE())</f>
        <v>26</v>
      </c>
      <c r="N3165" s="0" t="n">
        <f aca="false">VLOOKUP(B3165,'Team Data'!$A$1:$E$659,3,FALSE())</f>
        <v>8</v>
      </c>
      <c r="O3165" s="0" t="n">
        <f aca="false">VLOOKUP(A3165,'Team Data'!$A$1:$E$659,4,FALSE())</f>
        <v>598</v>
      </c>
      <c r="P3165" s="0" t="n">
        <f aca="false">VLOOKUP(A3165,'Team Data'!$A$1:$E$659,5,FALSE())</f>
        <v>514</v>
      </c>
      <c r="Q3165" s="0" t="n">
        <f aca="false">VLOOKUP(B3165,'Team Data'!$A$1:$E$659,4,FALSE())</f>
        <v>627</v>
      </c>
      <c r="R3165" s="0" t="n">
        <f aca="false">VLOOKUP(B3165,'Team Data'!$A$1:$E$659,5,FALSE())</f>
        <v>488</v>
      </c>
      <c r="S3165" s="0" t="n">
        <f aca="false">IF(I3165=1,(MIN(30,(C3165-D3165)))*(M3165/(M3165+N3165))*(Q3165/(Q3165+R3165)),(MAX(-30,(C3165-D3165)))*(N3165/(M3165+N3165))*(R3165/(R3165+Q3165)))</f>
        <v>-1.44173041413875</v>
      </c>
      <c r="T3165" s="0" t="n">
        <f aca="false">IF(J3165=1,(MIN(30,(D3165-C3165)))*(K3165/(K3165+L3165))*(O3165/(O3165+P3165)),(MAX(-30,(D3165-C3165)))*(L3165/(K3165+L3165))*(P3165/(P3165+O3165)))</f>
        <v>5.75730004231909</v>
      </c>
      <c r="U3165" s="7" t="n">
        <v>43113</v>
      </c>
    </row>
    <row r="3166" customFormat="false" ht="15" hidden="false" customHeight="false" outlineLevel="0" collapsed="false">
      <c r="A3166" s="0" t="s">
        <v>235</v>
      </c>
      <c r="B3166" s="0" t="s">
        <v>173</v>
      </c>
      <c r="C3166" s="0" t="n">
        <v>81</v>
      </c>
      <c r="D3166" s="0" t="n">
        <v>47</v>
      </c>
      <c r="E3166" s="0" t="n">
        <v>46</v>
      </c>
      <c r="F3166" s="0" t="n">
        <v>29</v>
      </c>
      <c r="G3166" s="0" t="n">
        <v>11</v>
      </c>
      <c r="H3166" s="0" t="n">
        <v>9</v>
      </c>
      <c r="I3166" s="0" t="n">
        <v>1</v>
      </c>
      <c r="J3166" s="0" t="n">
        <v>0</v>
      </c>
      <c r="K3166" s="0" t="n">
        <f aca="false">VLOOKUP(A3166,'Team Data'!$A$1:$E$659,2,FALSE())</f>
        <v>30</v>
      </c>
      <c r="L3166" s="0" t="n">
        <f aca="false">VLOOKUP(A3166,'Team Data'!$A$1:$E$659,3,FALSE())</f>
        <v>7</v>
      </c>
      <c r="M3166" s="0" t="n">
        <f aca="false">VLOOKUP(B3166,'Team Data'!$A$1:$E$659,2,FALSE())</f>
        <v>14</v>
      </c>
      <c r="N3166" s="0" t="n">
        <f aca="false">VLOOKUP(B3166,'Team Data'!$A$1:$E$659,3,FALSE())</f>
        <v>17</v>
      </c>
      <c r="O3166" s="0" t="n">
        <f aca="false">VLOOKUP(A3166,'Team Data'!$A$1:$E$659,4,FALSE())</f>
        <v>726</v>
      </c>
      <c r="P3166" s="0" t="n">
        <f aca="false">VLOOKUP(A3166,'Team Data'!$A$1:$E$659,5,FALSE())</f>
        <v>521</v>
      </c>
      <c r="Q3166" s="0" t="n">
        <f aca="false">VLOOKUP(B3166,'Team Data'!$A$1:$E$659,4,FALSE())</f>
        <v>562</v>
      </c>
      <c r="R3166" s="0" t="n">
        <f aca="false">VLOOKUP(B3166,'Team Data'!$A$1:$E$659,5,FALSE())</f>
        <v>470</v>
      </c>
      <c r="S3166" s="0" t="n">
        <f aca="false">IF(I3166=1,(MIN(30,(C3166-D3166)))*(M3166/(M3166+N3166))*(Q3166/(Q3166+R3166)),(MAX(-30,(C3166-D3166)))*(N3166/(M3166+N3166))*(R3166/(R3166+Q3166)))</f>
        <v>7.37809452363091</v>
      </c>
      <c r="T3166" s="0" t="n">
        <f aca="false">IF(J3166=1,(MIN(30,(D3166-C3166)))*(K3166/(K3166+L3166))*(O3166/(O3166+P3166)),(MAX(-30,(D3166-C3166)))*(L3166/(K3166+L3166))*(P3166/(P3166+O3166)))</f>
        <v>-2.37131277227508</v>
      </c>
      <c r="U3166" s="7" t="n">
        <v>43113</v>
      </c>
    </row>
    <row r="3167" customFormat="false" ht="15" hidden="false" customHeight="false" outlineLevel="0" collapsed="false">
      <c r="A3167" s="0" t="s">
        <v>135</v>
      </c>
      <c r="B3167" s="0" t="s">
        <v>133</v>
      </c>
      <c r="C3167" s="0" t="n">
        <v>72</v>
      </c>
      <c r="D3167" s="0" t="n">
        <v>73</v>
      </c>
      <c r="E3167" s="0" t="n">
        <v>27</v>
      </c>
      <c r="F3167" s="0" t="n">
        <v>25</v>
      </c>
      <c r="G3167" s="0" t="n">
        <v>12</v>
      </c>
      <c r="H3167" s="0" t="n">
        <v>13</v>
      </c>
      <c r="I3167" s="0" t="n">
        <v>0</v>
      </c>
      <c r="J3167" s="0" t="n">
        <v>1</v>
      </c>
      <c r="K3167" s="0" t="n">
        <f aca="false">VLOOKUP(A3167,'Team Data'!$A$1:$E$659,2,FALSE())</f>
        <v>25</v>
      </c>
      <c r="L3167" s="0" t="n">
        <f aca="false">VLOOKUP(A3167,'Team Data'!$A$1:$E$659,3,FALSE())</f>
        <v>12</v>
      </c>
      <c r="M3167" s="0" t="n">
        <f aca="false">VLOOKUP(B3167,'Team Data'!$A$1:$E$659,2,FALSE())</f>
        <v>30</v>
      </c>
      <c r="N3167" s="0" t="n">
        <f aca="false">VLOOKUP(B3167,'Team Data'!$A$1:$E$659,3,FALSE())</f>
        <v>8</v>
      </c>
      <c r="O3167" s="0" t="n">
        <f aca="false">VLOOKUP(A3167,'Team Data'!$A$1:$E$659,4,FALSE())</f>
        <v>699</v>
      </c>
      <c r="P3167" s="0" t="n">
        <f aca="false">VLOOKUP(A3167,'Team Data'!$A$1:$E$659,5,FALSE())</f>
        <v>540</v>
      </c>
      <c r="Q3167" s="0" t="n">
        <f aca="false">VLOOKUP(B3167,'Team Data'!$A$1:$E$659,4,FALSE())</f>
        <v>816</v>
      </c>
      <c r="R3167" s="0" t="n">
        <f aca="false">VLOOKUP(B3167,'Team Data'!$A$1:$E$659,5,FALSE())</f>
        <v>475</v>
      </c>
      <c r="S3167" s="0" t="n">
        <f aca="false">IF(I3167=1,(MIN(30,(C3167-D3167)))*(M3167/(M3167+N3167))*(Q3167/(Q3167+R3167)),(MAX(-30,(C3167-D3167)))*(N3167/(M3167+N3167))*(R3167/(R3167+Q3167)))</f>
        <v>-0.0774593338497289</v>
      </c>
      <c r="T3167" s="0" t="n">
        <f aca="false">IF(J3167=1,(MIN(30,(D3167-C3167)))*(K3167/(K3167+L3167))*(O3167/(O3167+P3167)),(MAX(-30,(D3167-C3167)))*(L3167/(K3167+L3167))*(P3167/(P3167+O3167)))</f>
        <v>0.381192330344873</v>
      </c>
      <c r="U3167" s="7" t="n">
        <v>43113</v>
      </c>
    </row>
    <row r="3168" customFormat="false" ht="15" hidden="false" customHeight="false" outlineLevel="0" collapsed="false">
      <c r="A3168" s="0" t="s">
        <v>169</v>
      </c>
      <c r="B3168" s="0" t="s">
        <v>170</v>
      </c>
      <c r="C3168" s="0" t="n">
        <v>82</v>
      </c>
      <c r="D3168" s="0" t="n">
        <v>72</v>
      </c>
      <c r="E3168" s="0" t="n">
        <v>31</v>
      </c>
      <c r="F3168" s="0" t="n">
        <v>32</v>
      </c>
      <c r="G3168" s="0" t="n">
        <v>7</v>
      </c>
      <c r="H3168" s="0" t="n">
        <v>18</v>
      </c>
      <c r="I3168" s="0" t="n">
        <v>1</v>
      </c>
      <c r="J3168" s="0" t="n">
        <v>0</v>
      </c>
      <c r="K3168" s="0" t="n">
        <f aca="false">VLOOKUP(A3168,'Team Data'!$A$1:$E$659,2,FALSE())</f>
        <v>32</v>
      </c>
      <c r="L3168" s="0" t="n">
        <f aca="false">VLOOKUP(A3168,'Team Data'!$A$1:$E$659,3,FALSE())</f>
        <v>7</v>
      </c>
      <c r="M3168" s="0" t="n">
        <f aca="false">VLOOKUP(B3168,'Team Data'!$A$1:$E$659,2,FALSE())</f>
        <v>29</v>
      </c>
      <c r="N3168" s="0" t="n">
        <f aca="false">VLOOKUP(B3168,'Team Data'!$A$1:$E$659,3,FALSE())</f>
        <v>5</v>
      </c>
      <c r="O3168" s="0" t="n">
        <f aca="false">VLOOKUP(A3168,'Team Data'!$A$1:$E$659,4,FALSE())</f>
        <v>785</v>
      </c>
      <c r="P3168" s="0" t="n">
        <f aca="false">VLOOKUP(A3168,'Team Data'!$A$1:$E$659,5,FALSE())</f>
        <v>531</v>
      </c>
      <c r="Q3168" s="0" t="n">
        <f aca="false">VLOOKUP(B3168,'Team Data'!$A$1:$E$659,4,FALSE())</f>
        <v>622</v>
      </c>
      <c r="R3168" s="0" t="n">
        <f aca="false">VLOOKUP(B3168,'Team Data'!$A$1:$E$659,5,FALSE())</f>
        <v>516</v>
      </c>
      <c r="S3168" s="0" t="n">
        <f aca="false">IF(I3168=1,(MIN(30,(C3168-D3168)))*(M3168/(M3168+N3168))*(Q3168/(Q3168+R3168)),(MAX(-30,(C3168-D3168)))*(N3168/(M3168+N3168))*(R3168/(R3168+Q3168)))</f>
        <v>4.66194562183397</v>
      </c>
      <c r="T3168" s="0" t="n">
        <f aca="false">IF(J3168=1,(MIN(30,(D3168-C3168)))*(K3168/(K3168+L3168))*(O3168/(O3168+P3168)),(MAX(-30,(D3168-C3168)))*(L3168/(K3168+L3168))*(P3168/(P3168+O3168)))</f>
        <v>-0.724222585924714</v>
      </c>
      <c r="U3168" s="7" t="n">
        <v>43113</v>
      </c>
    </row>
    <row r="3169" customFormat="false" ht="15" hidden="false" customHeight="false" outlineLevel="0" collapsed="false">
      <c r="A3169" s="0" t="s">
        <v>304</v>
      </c>
      <c r="B3169" s="0" t="s">
        <v>156</v>
      </c>
      <c r="C3169" s="0" t="n">
        <v>84</v>
      </c>
      <c r="D3169" s="0" t="n">
        <v>66</v>
      </c>
      <c r="E3169" s="0" t="n">
        <v>43</v>
      </c>
      <c r="F3169" s="0" t="n">
        <v>38</v>
      </c>
      <c r="G3169" s="0" t="n">
        <v>9</v>
      </c>
      <c r="H3169" s="0" t="n">
        <v>12</v>
      </c>
      <c r="I3169" s="0" t="n">
        <v>1</v>
      </c>
      <c r="J3169" s="0" t="n">
        <v>0</v>
      </c>
      <c r="K3169" s="0" t="n">
        <f aca="false">VLOOKUP(A3169,'Team Data'!$A$1:$E$659,2,FALSE())</f>
        <v>22</v>
      </c>
      <c r="L3169" s="0" t="n">
        <f aca="false">VLOOKUP(A3169,'Team Data'!$A$1:$E$659,3,FALSE())</f>
        <v>10</v>
      </c>
      <c r="M3169" s="0" t="n">
        <f aca="false">VLOOKUP(B3169,'Team Data'!$A$1:$E$659,2,FALSE())</f>
        <v>6</v>
      </c>
      <c r="N3169" s="0" t="n">
        <f aca="false">VLOOKUP(B3169,'Team Data'!$A$1:$E$659,3,FALSE())</f>
        <v>26</v>
      </c>
      <c r="O3169" s="0" t="n">
        <f aca="false">VLOOKUP(A3169,'Team Data'!$A$1:$E$659,4,FALSE())</f>
        <v>459</v>
      </c>
      <c r="P3169" s="0" t="n">
        <f aca="false">VLOOKUP(A3169,'Team Data'!$A$1:$E$659,5,FALSE())</f>
        <v>534</v>
      </c>
      <c r="Q3169" s="0" t="n">
        <f aca="false">VLOOKUP(B3169,'Team Data'!$A$1:$E$659,4,FALSE())</f>
        <v>483</v>
      </c>
      <c r="R3169" s="0" t="n">
        <f aca="false">VLOOKUP(B3169,'Team Data'!$A$1:$E$659,5,FALSE())</f>
        <v>480</v>
      </c>
      <c r="S3169" s="0" t="n">
        <f aca="false">IF(I3169=1,(MIN(30,(C3169-D3169)))*(M3169/(M3169+N3169))*(Q3169/(Q3169+R3169)),(MAX(-30,(C3169-D3169)))*(N3169/(M3169+N3169))*(R3169/(R3169+Q3169)))</f>
        <v>1.69275700934579</v>
      </c>
      <c r="T3169" s="0" t="n">
        <f aca="false">IF(J3169=1,(MIN(30,(D3169-C3169)))*(K3169/(K3169+L3169))*(O3169/(O3169+P3169)),(MAX(-30,(D3169-C3169)))*(L3169/(K3169+L3169))*(P3169/(P3169+O3169)))</f>
        <v>-3.02492447129909</v>
      </c>
      <c r="U3169" s="7" t="n">
        <v>43113</v>
      </c>
    </row>
    <row r="3170" customFormat="false" ht="15" hidden="false" customHeight="false" outlineLevel="0" collapsed="false">
      <c r="A3170" s="0" t="s">
        <v>99</v>
      </c>
      <c r="B3170" s="0" t="s">
        <v>263</v>
      </c>
      <c r="C3170" s="0" t="n">
        <v>61</v>
      </c>
      <c r="D3170" s="0" t="n">
        <v>74</v>
      </c>
      <c r="E3170" s="0" t="n">
        <v>40</v>
      </c>
      <c r="F3170" s="0" t="n">
        <v>38</v>
      </c>
      <c r="G3170" s="0" t="n">
        <v>16</v>
      </c>
      <c r="H3170" s="0" t="n">
        <v>12</v>
      </c>
      <c r="I3170" s="0" t="n">
        <v>0</v>
      </c>
      <c r="J3170" s="0" t="n">
        <v>1</v>
      </c>
      <c r="K3170" s="0" t="n">
        <f aca="false">VLOOKUP(A3170,'Team Data'!$A$1:$E$659,2,FALSE())</f>
        <v>15</v>
      </c>
      <c r="L3170" s="0" t="n">
        <f aca="false">VLOOKUP(A3170,'Team Data'!$A$1:$E$659,3,FALSE())</f>
        <v>15</v>
      </c>
      <c r="M3170" s="0" t="n">
        <f aca="false">VLOOKUP(B3170,'Team Data'!$A$1:$E$659,2,FALSE())</f>
        <v>22</v>
      </c>
      <c r="N3170" s="0" t="n">
        <f aca="false">VLOOKUP(B3170,'Team Data'!$A$1:$E$659,3,FALSE())</f>
        <v>12</v>
      </c>
      <c r="O3170" s="0" t="n">
        <f aca="false">VLOOKUP(A3170,'Team Data'!$A$1:$E$659,4,FALSE())</f>
        <v>543</v>
      </c>
      <c r="P3170" s="0" t="n">
        <f aca="false">VLOOKUP(A3170,'Team Data'!$A$1:$E$659,5,FALSE())</f>
        <v>466</v>
      </c>
      <c r="Q3170" s="0" t="n">
        <f aca="false">VLOOKUP(B3170,'Team Data'!$A$1:$E$659,4,FALSE())</f>
        <v>670</v>
      </c>
      <c r="R3170" s="0" t="n">
        <f aca="false">VLOOKUP(B3170,'Team Data'!$A$1:$E$659,5,FALSE())</f>
        <v>461</v>
      </c>
      <c r="S3170" s="0" t="n">
        <f aca="false">IF(I3170=1,(MIN(30,(C3170-D3170)))*(M3170/(M3170+N3170))*(Q3170/(Q3170+R3170)),(MAX(-30,(C3170-D3170)))*(N3170/(M3170+N3170))*(R3170/(R3170+Q3170)))</f>
        <v>-1.87018255578093</v>
      </c>
      <c r="T3170" s="0" t="n">
        <f aca="false">IF(J3170=1,(MIN(30,(D3170-C3170)))*(K3170/(K3170+L3170))*(O3170/(O3170+P3170)),(MAX(-30,(D3170-C3170)))*(L3170/(K3170+L3170))*(P3170/(P3170+O3170)))</f>
        <v>3.498017839445</v>
      </c>
      <c r="U3170" s="7" t="n">
        <v>43113</v>
      </c>
    </row>
    <row r="3171" customFormat="false" ht="15" hidden="false" customHeight="false" outlineLevel="0" collapsed="false">
      <c r="A3171" s="0" t="s">
        <v>338</v>
      </c>
      <c r="B3171" s="0" t="s">
        <v>75</v>
      </c>
      <c r="C3171" s="0" t="n">
        <v>71</v>
      </c>
      <c r="D3171" s="0" t="n">
        <v>89</v>
      </c>
      <c r="E3171" s="0" t="n">
        <v>36</v>
      </c>
      <c r="F3171" s="0" t="n">
        <v>45</v>
      </c>
      <c r="G3171" s="0" t="n">
        <v>12</v>
      </c>
      <c r="H3171" s="0" t="n">
        <v>13</v>
      </c>
      <c r="I3171" s="0" t="n">
        <v>0</v>
      </c>
      <c r="J3171" s="0" t="n">
        <v>1</v>
      </c>
      <c r="K3171" s="0" t="n">
        <f aca="false">VLOOKUP(A3171,'Team Data'!$A$1:$E$659,2,FALSE())</f>
        <v>11</v>
      </c>
      <c r="L3171" s="0" t="n">
        <f aca="false">VLOOKUP(A3171,'Team Data'!$A$1:$E$659,3,FALSE())</f>
        <v>20</v>
      </c>
      <c r="M3171" s="0" t="n">
        <f aca="false">VLOOKUP(B3171,'Team Data'!$A$1:$E$659,2,FALSE())</f>
        <v>28</v>
      </c>
      <c r="N3171" s="0" t="n">
        <f aca="false">VLOOKUP(B3171,'Team Data'!$A$1:$E$659,3,FALSE())</f>
        <v>8</v>
      </c>
      <c r="O3171" s="0" t="n">
        <f aca="false">VLOOKUP(A3171,'Team Data'!$A$1:$E$659,4,FALSE())</f>
        <v>617</v>
      </c>
      <c r="P3171" s="0" t="n">
        <f aca="false">VLOOKUP(A3171,'Team Data'!$A$1:$E$659,5,FALSE())</f>
        <v>430</v>
      </c>
      <c r="Q3171" s="0" t="n">
        <f aca="false">VLOOKUP(B3171,'Team Data'!$A$1:$E$659,4,FALSE())</f>
        <v>723</v>
      </c>
      <c r="R3171" s="0" t="n">
        <f aca="false">VLOOKUP(B3171,'Team Data'!$A$1:$E$659,5,FALSE())</f>
        <v>486</v>
      </c>
      <c r="S3171" s="0" t="n">
        <f aca="false">IF(I3171=1,(MIN(30,(C3171-D3171)))*(M3171/(M3171+N3171))*(Q3171/(Q3171+R3171)),(MAX(-30,(C3171-D3171)))*(N3171/(M3171+N3171))*(R3171/(R3171+Q3171)))</f>
        <v>-1.60794044665012</v>
      </c>
      <c r="T3171" s="0" t="n">
        <f aca="false">IF(J3171=1,(MIN(30,(D3171-C3171)))*(K3171/(K3171+L3171))*(O3171/(O3171+P3171)),(MAX(-30,(D3171-C3171)))*(L3171/(K3171+L3171))*(P3171/(P3171+O3171)))</f>
        <v>3.76393382013125</v>
      </c>
      <c r="U3171" s="7" t="n">
        <v>43113</v>
      </c>
    </row>
    <row r="3172" customFormat="false" ht="15" hidden="false" customHeight="false" outlineLevel="0" collapsed="false">
      <c r="A3172" s="0" t="s">
        <v>314</v>
      </c>
      <c r="B3172" s="0" t="s">
        <v>315</v>
      </c>
      <c r="C3172" s="0" t="n">
        <v>89</v>
      </c>
      <c r="D3172" s="0" t="n">
        <v>62</v>
      </c>
      <c r="E3172" s="0" t="n">
        <v>41</v>
      </c>
      <c r="F3172" s="0" t="n">
        <v>34</v>
      </c>
      <c r="G3172" s="0" t="n">
        <v>13</v>
      </c>
      <c r="H3172" s="0" t="n">
        <v>10</v>
      </c>
      <c r="I3172" s="0" t="n">
        <v>1</v>
      </c>
      <c r="J3172" s="0" t="n">
        <v>0</v>
      </c>
      <c r="K3172" s="0" t="n">
        <f aca="false">VLOOKUP(A3172,'Team Data'!$A$1:$E$659,2,FALSE())</f>
        <v>25</v>
      </c>
      <c r="L3172" s="0" t="n">
        <f aca="false">VLOOKUP(A3172,'Team Data'!$A$1:$E$659,3,FALSE())</f>
        <v>10</v>
      </c>
      <c r="M3172" s="0" t="n">
        <f aca="false">VLOOKUP(B3172,'Team Data'!$A$1:$E$659,2,FALSE())</f>
        <v>12</v>
      </c>
      <c r="N3172" s="0" t="n">
        <f aca="false">VLOOKUP(B3172,'Team Data'!$A$1:$E$659,3,FALSE())</f>
        <v>18</v>
      </c>
      <c r="O3172" s="0" t="n">
        <f aca="false">VLOOKUP(A3172,'Team Data'!$A$1:$E$659,4,FALSE())</f>
        <v>506</v>
      </c>
      <c r="P3172" s="0" t="n">
        <f aca="false">VLOOKUP(A3172,'Team Data'!$A$1:$E$659,5,FALSE())</f>
        <v>534</v>
      </c>
      <c r="Q3172" s="0" t="n">
        <f aca="false">VLOOKUP(B3172,'Team Data'!$A$1:$E$659,4,FALSE())</f>
        <v>451</v>
      </c>
      <c r="R3172" s="0" t="n">
        <f aca="false">VLOOKUP(B3172,'Team Data'!$A$1:$E$659,5,FALSE())</f>
        <v>479</v>
      </c>
      <c r="S3172" s="0" t="n">
        <f aca="false">IF(I3172=1,(MIN(30,(C3172-D3172)))*(M3172/(M3172+N3172))*(Q3172/(Q3172+R3172)),(MAX(-30,(C3172-D3172)))*(N3172/(M3172+N3172))*(R3172/(R3172+Q3172)))</f>
        <v>5.23741935483871</v>
      </c>
      <c r="T3172" s="0" t="n">
        <f aca="false">IF(J3172=1,(MIN(30,(D3172-C3172)))*(K3172/(K3172+L3172))*(O3172/(O3172+P3172)),(MAX(-30,(D3172-C3172)))*(L3172/(K3172+L3172))*(P3172/(P3172+O3172)))</f>
        <v>-3.96098901098901</v>
      </c>
      <c r="U3172" s="7" t="n">
        <v>43113</v>
      </c>
    </row>
    <row r="3173" customFormat="false" ht="15" hidden="false" customHeight="false" outlineLevel="0" collapsed="false">
      <c r="A3173" s="0" t="s">
        <v>140</v>
      </c>
      <c r="B3173" s="0" t="s">
        <v>76</v>
      </c>
      <c r="C3173" s="0" t="n">
        <v>94</v>
      </c>
      <c r="D3173" s="0" t="n">
        <v>101</v>
      </c>
      <c r="E3173" s="0" t="n">
        <v>46</v>
      </c>
      <c r="F3173" s="0" t="n">
        <v>49</v>
      </c>
      <c r="G3173" s="0" t="n">
        <v>12</v>
      </c>
      <c r="H3173" s="0" t="n">
        <v>16</v>
      </c>
      <c r="I3173" s="0" t="n">
        <v>0</v>
      </c>
      <c r="J3173" s="0" t="n">
        <v>1</v>
      </c>
      <c r="K3173" s="0" t="n">
        <f aca="false">VLOOKUP(A3173,'Team Data'!$A$1:$E$659,2,FALSE())</f>
        <v>13</v>
      </c>
      <c r="L3173" s="0" t="n">
        <f aca="false">VLOOKUP(A3173,'Team Data'!$A$1:$E$659,3,FALSE())</f>
        <v>19</v>
      </c>
      <c r="M3173" s="0" t="n">
        <f aca="false">VLOOKUP(B3173,'Team Data'!$A$1:$E$659,2,FALSE())</f>
        <v>16</v>
      </c>
      <c r="N3173" s="0" t="n">
        <f aca="false">VLOOKUP(B3173,'Team Data'!$A$1:$E$659,3,FALSE())</f>
        <v>16</v>
      </c>
      <c r="O3173" s="0" t="n">
        <f aca="false">VLOOKUP(A3173,'Team Data'!$A$1:$E$659,4,FALSE())</f>
        <v>557</v>
      </c>
      <c r="P3173" s="0" t="n">
        <f aca="false">VLOOKUP(A3173,'Team Data'!$A$1:$E$659,5,FALSE())</f>
        <v>489</v>
      </c>
      <c r="Q3173" s="0" t="n">
        <f aca="false">VLOOKUP(B3173,'Team Data'!$A$1:$E$659,4,FALSE())</f>
        <v>473</v>
      </c>
      <c r="R3173" s="0" t="n">
        <f aca="false">VLOOKUP(B3173,'Team Data'!$A$1:$E$659,5,FALSE())</f>
        <v>561</v>
      </c>
      <c r="S3173" s="0" t="n">
        <f aca="false">IF(I3173=1,(MIN(30,(C3173-D3173)))*(M3173/(M3173+N3173))*(Q3173/(Q3173+R3173)),(MAX(-30,(C3173-D3173)))*(N3173/(M3173+N3173))*(R3173/(R3173+Q3173)))</f>
        <v>-1.89893617021277</v>
      </c>
      <c r="T3173" s="0" t="n">
        <f aca="false">IF(J3173=1,(MIN(30,(D3173-C3173)))*(K3173/(K3173+L3173))*(O3173/(O3173+P3173)),(MAX(-30,(D3173-C3173)))*(L3173/(K3173+L3173))*(P3173/(P3173+O3173)))</f>
        <v>1.51431046845124</v>
      </c>
      <c r="U3173" s="7" t="n">
        <v>43113</v>
      </c>
    </row>
    <row r="3174" customFormat="false" ht="15" hidden="false" customHeight="false" outlineLevel="0" collapsed="false">
      <c r="A3174" s="0" t="s">
        <v>65</v>
      </c>
      <c r="B3174" s="0" t="s">
        <v>30</v>
      </c>
      <c r="C3174" s="0" t="n">
        <v>72</v>
      </c>
      <c r="D3174" s="0" t="n">
        <v>86</v>
      </c>
      <c r="E3174" s="0" t="n">
        <v>26</v>
      </c>
      <c r="F3174" s="0" t="n">
        <v>35</v>
      </c>
      <c r="G3174" s="0" t="n">
        <v>12</v>
      </c>
      <c r="H3174" s="0" t="n">
        <v>13</v>
      </c>
      <c r="I3174" s="0" t="n">
        <v>0</v>
      </c>
      <c r="J3174" s="0" t="n">
        <v>1</v>
      </c>
      <c r="K3174" s="0" t="n">
        <f aca="false">VLOOKUP(A3174,'Team Data'!$A$1:$E$659,2,FALSE())</f>
        <v>7</v>
      </c>
      <c r="L3174" s="0" t="n">
        <f aca="false">VLOOKUP(A3174,'Team Data'!$A$1:$E$659,3,FALSE())</f>
        <v>20</v>
      </c>
      <c r="M3174" s="0" t="n">
        <f aca="false">VLOOKUP(B3174,'Team Data'!$A$1:$E$659,2,FALSE())</f>
        <v>19</v>
      </c>
      <c r="N3174" s="0" t="n">
        <f aca="false">VLOOKUP(B3174,'Team Data'!$A$1:$E$659,3,FALSE())</f>
        <v>16</v>
      </c>
      <c r="O3174" s="0" t="n">
        <f aca="false">VLOOKUP(A3174,'Team Data'!$A$1:$E$659,4,FALSE())</f>
        <v>381</v>
      </c>
      <c r="P3174" s="0" t="n">
        <f aca="false">VLOOKUP(A3174,'Team Data'!$A$1:$E$659,5,FALSE())</f>
        <v>427</v>
      </c>
      <c r="Q3174" s="0" t="n">
        <f aca="false">VLOOKUP(B3174,'Team Data'!$A$1:$E$659,4,FALSE())</f>
        <v>646</v>
      </c>
      <c r="R3174" s="0" t="n">
        <f aca="false">VLOOKUP(B3174,'Team Data'!$A$1:$E$659,5,FALSE())</f>
        <v>510</v>
      </c>
      <c r="S3174" s="0" t="n">
        <f aca="false">IF(I3174=1,(MIN(30,(C3174-D3174)))*(M3174/(M3174+N3174))*(Q3174/(Q3174+R3174)),(MAX(-30,(C3174-D3174)))*(N3174/(M3174+N3174))*(R3174/(R3174+Q3174)))</f>
        <v>-2.82352941176471</v>
      </c>
      <c r="T3174" s="0" t="n">
        <f aca="false">IF(J3174=1,(MIN(30,(D3174-C3174)))*(K3174/(K3174+L3174))*(O3174/(O3174+P3174)),(MAX(-30,(D3174-C3174)))*(L3174/(K3174+L3174))*(P3174/(P3174+O3174)))</f>
        <v>1.71149614961496</v>
      </c>
      <c r="U3174" s="7" t="n">
        <v>43113</v>
      </c>
    </row>
    <row r="3175" customFormat="false" ht="15" hidden="false" customHeight="false" outlineLevel="0" collapsed="false">
      <c r="A3175" s="0" t="s">
        <v>266</v>
      </c>
      <c r="B3175" s="0" t="s">
        <v>100</v>
      </c>
      <c r="C3175" s="0" t="n">
        <v>64</v>
      </c>
      <c r="D3175" s="0" t="n">
        <v>57</v>
      </c>
      <c r="E3175" s="0" t="n">
        <v>46</v>
      </c>
      <c r="F3175" s="0" t="n">
        <v>42</v>
      </c>
      <c r="G3175" s="0" t="n">
        <v>7</v>
      </c>
      <c r="H3175" s="0" t="n">
        <v>14</v>
      </c>
      <c r="I3175" s="0" t="n">
        <v>1</v>
      </c>
      <c r="J3175" s="0" t="n">
        <v>0</v>
      </c>
      <c r="K3175" s="0" t="n">
        <f aca="false">VLOOKUP(A3175,'Team Data'!$A$1:$E$659,2,FALSE())</f>
        <v>17</v>
      </c>
      <c r="L3175" s="0" t="n">
        <f aca="false">VLOOKUP(A3175,'Team Data'!$A$1:$E$659,3,FALSE())</f>
        <v>15</v>
      </c>
      <c r="M3175" s="0" t="n">
        <f aca="false">VLOOKUP(B3175,'Team Data'!$A$1:$E$659,2,FALSE())</f>
        <v>18</v>
      </c>
      <c r="N3175" s="0" t="n">
        <f aca="false">VLOOKUP(B3175,'Team Data'!$A$1:$E$659,3,FALSE())</f>
        <v>15</v>
      </c>
      <c r="O3175" s="0" t="n">
        <f aca="false">VLOOKUP(A3175,'Team Data'!$A$1:$E$659,4,FALSE())</f>
        <v>605</v>
      </c>
      <c r="P3175" s="0" t="n">
        <f aca="false">VLOOKUP(A3175,'Team Data'!$A$1:$E$659,5,FALSE())</f>
        <v>430</v>
      </c>
      <c r="Q3175" s="0" t="n">
        <f aca="false">VLOOKUP(B3175,'Team Data'!$A$1:$E$659,4,FALSE())</f>
        <v>621</v>
      </c>
      <c r="R3175" s="0" t="n">
        <f aca="false">VLOOKUP(B3175,'Team Data'!$A$1:$E$659,5,FALSE())</f>
        <v>469</v>
      </c>
      <c r="S3175" s="0" t="n">
        <f aca="false">IF(I3175=1,(MIN(30,(C3175-D3175)))*(M3175/(M3175+N3175))*(Q3175/(Q3175+R3175)),(MAX(-30,(C3175-D3175)))*(N3175/(M3175+N3175))*(R3175/(R3175+Q3175)))</f>
        <v>2.17531276063386</v>
      </c>
      <c r="T3175" s="0" t="n">
        <f aca="false">IF(J3175=1,(MIN(30,(D3175-C3175)))*(K3175/(K3175+L3175))*(O3175/(O3175+P3175)),(MAX(-30,(D3175-C3175)))*(L3175/(K3175+L3175))*(P3175/(P3175+O3175)))</f>
        <v>-1.36322463768116</v>
      </c>
      <c r="U3175" s="7" t="n">
        <v>43113</v>
      </c>
    </row>
    <row r="3176" customFormat="false" ht="15" hidden="false" customHeight="false" outlineLevel="0" collapsed="false">
      <c r="A3176" s="0" t="s">
        <v>52</v>
      </c>
      <c r="B3176" s="0" t="s">
        <v>297</v>
      </c>
      <c r="C3176" s="0" t="n">
        <v>101</v>
      </c>
      <c r="D3176" s="0" t="n">
        <v>110</v>
      </c>
      <c r="E3176" s="0" t="n">
        <v>37</v>
      </c>
      <c r="F3176" s="0" t="n">
        <v>32</v>
      </c>
      <c r="G3176" s="0" t="n">
        <v>11</v>
      </c>
      <c r="H3176" s="0" t="n">
        <v>13</v>
      </c>
      <c r="I3176" s="0" t="n">
        <v>0</v>
      </c>
      <c r="J3176" s="0" t="n">
        <v>1</v>
      </c>
      <c r="K3176" s="0" t="n">
        <f aca="false">VLOOKUP(A3176,'Team Data'!$A$1:$E$659,2,FALSE())</f>
        <v>10</v>
      </c>
      <c r="L3176" s="0" t="n">
        <f aca="false">VLOOKUP(A3176,'Team Data'!$A$1:$E$659,3,FALSE())</f>
        <v>23</v>
      </c>
      <c r="M3176" s="0" t="n">
        <f aca="false">VLOOKUP(B3176,'Team Data'!$A$1:$E$659,2,FALSE())</f>
        <v>11</v>
      </c>
      <c r="N3176" s="0" t="n">
        <f aca="false">VLOOKUP(B3176,'Team Data'!$A$1:$E$659,3,FALSE())</f>
        <v>21</v>
      </c>
      <c r="O3176" s="0" t="n">
        <f aca="false">VLOOKUP(A3176,'Team Data'!$A$1:$E$659,4,FALSE())</f>
        <v>543</v>
      </c>
      <c r="P3176" s="0" t="n">
        <f aca="false">VLOOKUP(A3176,'Team Data'!$A$1:$E$659,5,FALSE())</f>
        <v>482</v>
      </c>
      <c r="Q3176" s="0" t="n">
        <f aca="false">VLOOKUP(B3176,'Team Data'!$A$1:$E$659,4,FALSE())</f>
        <v>511</v>
      </c>
      <c r="R3176" s="0" t="n">
        <f aca="false">VLOOKUP(B3176,'Team Data'!$A$1:$E$659,5,FALSE())</f>
        <v>448</v>
      </c>
      <c r="S3176" s="0" t="n">
        <f aca="false">IF(I3176=1,(MIN(30,(C3176-D3176)))*(M3176/(M3176+N3176))*(Q3176/(Q3176+R3176)),(MAX(-30,(C3176-D3176)))*(N3176/(M3176+N3176))*(R3176/(R3176+Q3176)))</f>
        <v>-2.75912408759124</v>
      </c>
      <c r="T3176" s="0" t="n">
        <f aca="false">IF(J3176=1,(MIN(30,(D3176-C3176)))*(K3176/(K3176+L3176))*(O3176/(O3176+P3176)),(MAX(-30,(D3176-C3176)))*(L3176/(K3176+L3176))*(P3176/(P3176+O3176)))</f>
        <v>1.44478935698448</v>
      </c>
      <c r="U3176" s="7" t="n">
        <v>43113</v>
      </c>
    </row>
    <row r="3177" customFormat="false" ht="15" hidden="false" customHeight="false" outlineLevel="0" collapsed="false">
      <c r="A3177" s="0" t="s">
        <v>286</v>
      </c>
      <c r="B3177" s="0" t="s">
        <v>216</v>
      </c>
      <c r="C3177" s="0" t="n">
        <v>97</v>
      </c>
      <c r="D3177" s="0" t="n">
        <v>102</v>
      </c>
      <c r="E3177" s="0" t="n">
        <v>40</v>
      </c>
      <c r="F3177" s="0" t="n">
        <v>41</v>
      </c>
      <c r="G3177" s="0" t="n">
        <v>13</v>
      </c>
      <c r="H3177" s="0" t="n">
        <v>16</v>
      </c>
      <c r="I3177" s="0" t="n">
        <v>0</v>
      </c>
      <c r="J3177" s="0" t="n">
        <v>1</v>
      </c>
      <c r="K3177" s="0" t="n">
        <f aca="false">VLOOKUP(A3177,'Team Data'!$A$1:$E$659,2,FALSE())</f>
        <v>21</v>
      </c>
      <c r="L3177" s="0" t="n">
        <f aca="false">VLOOKUP(A3177,'Team Data'!$A$1:$E$659,3,FALSE())</f>
        <v>12</v>
      </c>
      <c r="M3177" s="0" t="n">
        <f aca="false">VLOOKUP(B3177,'Team Data'!$A$1:$E$659,2,FALSE())</f>
        <v>18</v>
      </c>
      <c r="N3177" s="0" t="n">
        <f aca="false">VLOOKUP(B3177,'Team Data'!$A$1:$E$659,3,FALSE())</f>
        <v>14</v>
      </c>
      <c r="O3177" s="0" t="n">
        <f aca="false">VLOOKUP(A3177,'Team Data'!$A$1:$E$659,4,FALSE())</f>
        <v>684</v>
      </c>
      <c r="P3177" s="0" t="n">
        <f aca="false">VLOOKUP(A3177,'Team Data'!$A$1:$E$659,5,FALSE())</f>
        <v>441</v>
      </c>
      <c r="Q3177" s="0" t="n">
        <f aca="false">VLOOKUP(B3177,'Team Data'!$A$1:$E$659,4,FALSE())</f>
        <v>650</v>
      </c>
      <c r="R3177" s="0" t="n">
        <f aca="false">VLOOKUP(B3177,'Team Data'!$A$1:$E$659,5,FALSE())</f>
        <v>442</v>
      </c>
      <c r="S3177" s="0" t="n">
        <f aca="false">IF(I3177=1,(MIN(30,(C3177-D3177)))*(M3177/(M3177+N3177))*(Q3177/(Q3177+R3177)),(MAX(-30,(C3177-D3177)))*(N3177/(M3177+N3177))*(R3177/(R3177+Q3177)))</f>
        <v>-0.885416666666667</v>
      </c>
      <c r="T3177" s="0" t="n">
        <f aca="false">IF(J3177=1,(MIN(30,(D3177-C3177)))*(K3177/(K3177+L3177))*(O3177/(O3177+P3177)),(MAX(-30,(D3177-C3177)))*(L3177/(K3177+L3177))*(P3177/(P3177+O3177)))</f>
        <v>1.93454545454545</v>
      </c>
      <c r="U3177" s="7" t="n">
        <v>43113</v>
      </c>
    </row>
    <row r="3178" customFormat="false" ht="15" hidden="false" customHeight="false" outlineLevel="0" collapsed="false">
      <c r="A3178" s="0" t="s">
        <v>87</v>
      </c>
      <c r="B3178" s="0" t="s">
        <v>219</v>
      </c>
      <c r="C3178" s="0" t="n">
        <v>72</v>
      </c>
      <c r="D3178" s="0" t="n">
        <v>78</v>
      </c>
      <c r="E3178" s="0" t="n">
        <v>35</v>
      </c>
      <c r="F3178" s="0" t="n">
        <v>44</v>
      </c>
      <c r="G3178" s="0" t="n">
        <v>10</v>
      </c>
      <c r="H3178" s="0" t="n">
        <v>11</v>
      </c>
      <c r="I3178" s="0" t="n">
        <v>0</v>
      </c>
      <c r="J3178" s="0" t="n">
        <v>1</v>
      </c>
      <c r="K3178" s="0" t="n">
        <f aca="false">VLOOKUP(A3178,'Team Data'!$A$1:$E$659,2,FALSE())</f>
        <v>21</v>
      </c>
      <c r="L3178" s="0" t="n">
        <f aca="false">VLOOKUP(A3178,'Team Data'!$A$1:$E$659,3,FALSE())</f>
        <v>13</v>
      </c>
      <c r="M3178" s="0" t="n">
        <f aca="false">VLOOKUP(B3178,'Team Data'!$A$1:$E$659,2,FALSE())</f>
        <v>12</v>
      </c>
      <c r="N3178" s="0" t="n">
        <f aca="false">VLOOKUP(B3178,'Team Data'!$A$1:$E$659,3,FALSE())</f>
        <v>20</v>
      </c>
      <c r="O3178" s="0" t="n">
        <f aca="false">VLOOKUP(A3178,'Team Data'!$A$1:$E$659,4,FALSE())</f>
        <v>684</v>
      </c>
      <c r="P3178" s="0" t="n">
        <f aca="false">VLOOKUP(A3178,'Team Data'!$A$1:$E$659,5,FALSE())</f>
        <v>461</v>
      </c>
      <c r="Q3178" s="0" t="n">
        <f aca="false">VLOOKUP(B3178,'Team Data'!$A$1:$E$659,4,FALSE())</f>
        <v>657</v>
      </c>
      <c r="R3178" s="0" t="n">
        <f aca="false">VLOOKUP(B3178,'Team Data'!$A$1:$E$659,5,FALSE())</f>
        <v>413</v>
      </c>
      <c r="S3178" s="0" t="n">
        <f aca="false">IF(I3178=1,(MIN(30,(C3178-D3178)))*(M3178/(M3178+N3178))*(Q3178/(Q3178+R3178)),(MAX(-30,(C3178-D3178)))*(N3178/(M3178+N3178))*(R3178/(R3178+Q3178)))</f>
        <v>-1.44742990654206</v>
      </c>
      <c r="T3178" s="0" t="n">
        <f aca="false">IF(J3178=1,(MIN(30,(D3178-C3178)))*(K3178/(K3178+L3178))*(O3178/(O3178+P3178)),(MAX(-30,(D3178-C3178)))*(L3178/(K3178+L3178))*(P3178/(P3178+O3178)))</f>
        <v>2.21381967634215</v>
      </c>
      <c r="U3178" s="7" t="n">
        <v>43113</v>
      </c>
    </row>
    <row r="3179" customFormat="false" ht="15" hidden="false" customHeight="false" outlineLevel="0" collapsed="false">
      <c r="A3179" s="0" t="s">
        <v>311</v>
      </c>
      <c r="B3179" s="0" t="s">
        <v>301</v>
      </c>
      <c r="C3179" s="0" t="n">
        <v>67</v>
      </c>
      <c r="D3179" s="0" t="n">
        <v>57</v>
      </c>
      <c r="E3179" s="0" t="n">
        <v>35</v>
      </c>
      <c r="F3179" s="0" t="n">
        <v>26</v>
      </c>
      <c r="G3179" s="0" t="n">
        <v>11</v>
      </c>
      <c r="H3179" s="0" t="n">
        <v>11</v>
      </c>
      <c r="I3179" s="0" t="n">
        <v>1</v>
      </c>
      <c r="J3179" s="0" t="n">
        <v>0</v>
      </c>
      <c r="K3179" s="0" t="n">
        <f aca="false">VLOOKUP(A3179,'Team Data'!$A$1:$E$659,2,FALSE())</f>
        <v>14</v>
      </c>
      <c r="L3179" s="0" t="n">
        <f aca="false">VLOOKUP(A3179,'Team Data'!$A$1:$E$659,3,FALSE())</f>
        <v>18</v>
      </c>
      <c r="M3179" s="0" t="n">
        <f aca="false">VLOOKUP(B3179,'Team Data'!$A$1:$E$659,2,FALSE())</f>
        <v>14</v>
      </c>
      <c r="N3179" s="0" t="n">
        <f aca="false">VLOOKUP(B3179,'Team Data'!$A$1:$E$659,3,FALSE())</f>
        <v>17</v>
      </c>
      <c r="O3179" s="0" t="n">
        <f aca="false">VLOOKUP(A3179,'Team Data'!$A$1:$E$659,4,FALSE())</f>
        <v>616</v>
      </c>
      <c r="P3179" s="0" t="n">
        <f aca="false">VLOOKUP(A3179,'Team Data'!$A$1:$E$659,5,FALSE())</f>
        <v>430</v>
      </c>
      <c r="Q3179" s="0" t="n">
        <f aca="false">VLOOKUP(B3179,'Team Data'!$A$1:$E$659,4,FALSE())</f>
        <v>549</v>
      </c>
      <c r="R3179" s="0" t="n">
        <f aca="false">VLOOKUP(B3179,'Team Data'!$A$1:$E$659,5,FALSE())</f>
        <v>466</v>
      </c>
      <c r="S3179" s="0" t="n">
        <f aca="false">IF(I3179=1,(MIN(30,(C3179-D3179)))*(M3179/(M3179+N3179))*(Q3179/(Q3179+R3179)),(MAX(-30,(C3179-D3179)))*(N3179/(M3179+N3179))*(R3179/(R3179+Q3179)))</f>
        <v>2.44271412680756</v>
      </c>
      <c r="T3179" s="0" t="n">
        <f aca="false">IF(J3179=1,(MIN(30,(D3179-C3179)))*(K3179/(K3179+L3179))*(O3179/(O3179+P3179)),(MAX(-30,(D3179-C3179)))*(L3179/(K3179+L3179))*(P3179/(P3179+O3179)))</f>
        <v>-2.31238049713193</v>
      </c>
      <c r="U3179" s="7" t="n">
        <v>43113</v>
      </c>
    </row>
    <row r="3180" customFormat="false" ht="15" hidden="false" customHeight="false" outlineLevel="0" collapsed="false">
      <c r="A3180" s="0" t="s">
        <v>183</v>
      </c>
      <c r="B3180" s="0" t="s">
        <v>278</v>
      </c>
      <c r="C3180" s="0" t="n">
        <v>81</v>
      </c>
      <c r="D3180" s="0" t="n">
        <v>80</v>
      </c>
      <c r="E3180" s="0" t="n">
        <v>25</v>
      </c>
      <c r="F3180" s="0" t="n">
        <v>36</v>
      </c>
      <c r="G3180" s="0" t="n">
        <v>12</v>
      </c>
      <c r="H3180" s="0" t="n">
        <v>15</v>
      </c>
      <c r="I3180" s="0" t="n">
        <v>1</v>
      </c>
      <c r="J3180" s="0" t="n">
        <v>0</v>
      </c>
      <c r="K3180" s="0" t="n">
        <f aca="false">VLOOKUP(A3180,'Team Data'!$A$1:$E$659,2,FALSE())</f>
        <v>18</v>
      </c>
      <c r="L3180" s="0" t="n">
        <f aca="false">VLOOKUP(A3180,'Team Data'!$A$1:$E$659,3,FALSE())</f>
        <v>13</v>
      </c>
      <c r="M3180" s="0" t="n">
        <f aca="false">VLOOKUP(B3180,'Team Data'!$A$1:$E$659,2,FALSE())</f>
        <v>18</v>
      </c>
      <c r="N3180" s="0" t="n">
        <f aca="false">VLOOKUP(B3180,'Team Data'!$A$1:$E$659,3,FALSE())</f>
        <v>13</v>
      </c>
      <c r="O3180" s="0" t="n">
        <f aca="false">VLOOKUP(A3180,'Team Data'!$A$1:$E$659,4,FALSE())</f>
        <v>392</v>
      </c>
      <c r="P3180" s="0" t="n">
        <f aca="false">VLOOKUP(A3180,'Team Data'!$A$1:$E$659,5,FALSE())</f>
        <v>532</v>
      </c>
      <c r="Q3180" s="0" t="n">
        <f aca="false">VLOOKUP(B3180,'Team Data'!$A$1:$E$659,4,FALSE())</f>
        <v>452</v>
      </c>
      <c r="R3180" s="0" t="n">
        <f aca="false">VLOOKUP(B3180,'Team Data'!$A$1:$E$659,5,FALSE())</f>
        <v>498</v>
      </c>
      <c r="S3180" s="0" t="n">
        <f aca="false">IF(I3180=1,(MIN(30,(C3180-D3180)))*(M3180/(M3180+N3180))*(Q3180/(Q3180+R3180)),(MAX(-30,(C3180-D3180)))*(N3180/(M3180+N3180))*(R3180/(R3180+Q3180)))</f>
        <v>0.276264855687606</v>
      </c>
      <c r="T3180" s="0" t="n">
        <f aca="false">IF(J3180=1,(MIN(30,(D3180-C3180)))*(K3180/(K3180+L3180))*(O3180/(O3180+P3180)),(MAX(-30,(D3180-C3180)))*(L3180/(K3180+L3180))*(P3180/(P3180+O3180)))</f>
        <v>-0.241446725317693</v>
      </c>
      <c r="U3180" s="7" t="n">
        <v>43113</v>
      </c>
    </row>
    <row r="3181" customFormat="false" ht="15" hidden="false" customHeight="false" outlineLevel="0" collapsed="false">
      <c r="A3181" s="0" t="s">
        <v>28</v>
      </c>
      <c r="B3181" s="0" t="s">
        <v>109</v>
      </c>
      <c r="C3181" s="0" t="n">
        <v>65</v>
      </c>
      <c r="D3181" s="0" t="n">
        <v>97</v>
      </c>
      <c r="E3181" s="0" t="n">
        <v>23</v>
      </c>
      <c r="F3181" s="0" t="n">
        <v>29</v>
      </c>
      <c r="G3181" s="0" t="n">
        <v>15</v>
      </c>
      <c r="H3181" s="0" t="n">
        <v>7</v>
      </c>
      <c r="I3181" s="0" t="n">
        <v>0</v>
      </c>
      <c r="J3181" s="0" t="n">
        <v>1</v>
      </c>
      <c r="K3181" s="0" t="n">
        <f aca="false">VLOOKUP(A3181,'Team Data'!$A$1:$E$659,2,FALSE())</f>
        <v>11</v>
      </c>
      <c r="L3181" s="0" t="n">
        <f aca="false">VLOOKUP(A3181,'Team Data'!$A$1:$E$659,3,FALSE())</f>
        <v>20</v>
      </c>
      <c r="M3181" s="0" t="n">
        <f aca="false">VLOOKUP(B3181,'Team Data'!$A$1:$E$659,2,FALSE())</f>
        <v>19</v>
      </c>
      <c r="N3181" s="0" t="n">
        <f aca="false">VLOOKUP(B3181,'Team Data'!$A$1:$E$659,3,FALSE())</f>
        <v>14</v>
      </c>
      <c r="O3181" s="0" t="n">
        <f aca="false">VLOOKUP(A3181,'Team Data'!$A$1:$E$659,4,FALSE())</f>
        <v>444</v>
      </c>
      <c r="P3181" s="0" t="n">
        <f aca="false">VLOOKUP(A3181,'Team Data'!$A$1:$E$659,5,FALSE())</f>
        <v>493</v>
      </c>
      <c r="Q3181" s="0" t="n">
        <f aca="false">VLOOKUP(B3181,'Team Data'!$A$1:$E$659,4,FALSE())</f>
        <v>501</v>
      </c>
      <c r="R3181" s="0" t="n">
        <f aca="false">VLOOKUP(B3181,'Team Data'!$A$1:$E$659,5,FALSE())</f>
        <v>542</v>
      </c>
      <c r="S3181" s="0" t="n">
        <f aca="false">IF(I3181=1,(MIN(30,(C3181-D3181)))*(M3181/(M3181+N3181))*(Q3181/(Q3181+R3181)),(MAX(-30,(C3181-D3181)))*(N3181/(M3181+N3181))*(R3181/(R3181+Q3181)))</f>
        <v>-6.61378889566809</v>
      </c>
      <c r="T3181" s="0" t="n">
        <f aca="false">IF(J3181=1,(MIN(30,(D3181-C3181)))*(K3181/(K3181+L3181))*(O3181/(O3181+P3181)),(MAX(-30,(D3181-C3181)))*(L3181/(K3181+L3181))*(P3181/(P3181+O3181)))</f>
        <v>5.04423864770889</v>
      </c>
      <c r="U3181" s="7" t="n">
        <v>43113</v>
      </c>
    </row>
    <row r="3182" customFormat="false" ht="15" hidden="false" customHeight="false" outlineLevel="0" collapsed="false">
      <c r="A3182" s="0" t="s">
        <v>64</v>
      </c>
      <c r="B3182" s="0" t="s">
        <v>354</v>
      </c>
      <c r="C3182" s="0" t="n">
        <v>70</v>
      </c>
      <c r="D3182" s="0" t="n">
        <v>92</v>
      </c>
      <c r="E3182" s="0" t="n">
        <v>34</v>
      </c>
      <c r="F3182" s="0" t="n">
        <v>39</v>
      </c>
      <c r="G3182" s="0" t="n">
        <v>20</v>
      </c>
      <c r="H3182" s="0" t="n">
        <v>11</v>
      </c>
      <c r="I3182" s="0" t="n">
        <v>0</v>
      </c>
      <c r="J3182" s="0" t="n">
        <v>1</v>
      </c>
      <c r="K3182" s="0" t="n">
        <f aca="false">VLOOKUP(A3182,'Team Data'!$A$1:$E$659,2,FALSE())</f>
        <v>21</v>
      </c>
      <c r="L3182" s="0" t="n">
        <f aca="false">VLOOKUP(A3182,'Team Data'!$A$1:$E$659,3,FALSE())</f>
        <v>12</v>
      </c>
      <c r="M3182" s="0" t="n">
        <f aca="false">VLOOKUP(B3182,'Team Data'!$A$1:$E$659,2,FALSE())</f>
        <v>28</v>
      </c>
      <c r="N3182" s="0" t="n">
        <f aca="false">VLOOKUP(B3182,'Team Data'!$A$1:$E$659,3,FALSE())</f>
        <v>6</v>
      </c>
      <c r="O3182" s="0" t="n">
        <f aca="false">VLOOKUP(A3182,'Team Data'!$A$1:$E$659,4,FALSE())</f>
        <v>611</v>
      </c>
      <c r="P3182" s="0" t="n">
        <f aca="false">VLOOKUP(A3182,'Team Data'!$A$1:$E$659,5,FALSE())</f>
        <v>453</v>
      </c>
      <c r="Q3182" s="0" t="n">
        <f aca="false">VLOOKUP(B3182,'Team Data'!$A$1:$E$659,4,FALSE())</f>
        <v>661</v>
      </c>
      <c r="R3182" s="0" t="n">
        <f aca="false">VLOOKUP(B3182,'Team Data'!$A$1:$E$659,5,FALSE())</f>
        <v>472</v>
      </c>
      <c r="S3182" s="0" t="n">
        <f aca="false">IF(I3182=1,(MIN(30,(C3182-D3182)))*(M3182/(M3182+N3182))*(Q3182/(Q3182+R3182)),(MAX(-30,(C3182-D3182)))*(N3182/(M3182+N3182))*(R3182/(R3182+Q3182)))</f>
        <v>-1.61736150770988</v>
      </c>
      <c r="T3182" s="0" t="n">
        <f aca="false">IF(J3182=1,(MIN(30,(D3182-C3182)))*(K3182/(K3182+L3182))*(O3182/(O3182+P3182)),(MAX(-30,(D3182-C3182)))*(L3182/(K3182+L3182))*(P3182/(P3182+O3182)))</f>
        <v>8.03947368421053</v>
      </c>
      <c r="U3182" s="7" t="n">
        <v>43113</v>
      </c>
    </row>
    <row r="3183" customFormat="false" ht="15" hidden="false" customHeight="false" outlineLevel="0" collapsed="false">
      <c r="A3183" s="0" t="s">
        <v>103</v>
      </c>
      <c r="B3183" s="0" t="s">
        <v>228</v>
      </c>
      <c r="C3183" s="0" t="n">
        <v>69</v>
      </c>
      <c r="D3183" s="0" t="n">
        <v>54</v>
      </c>
      <c r="E3183" s="0" t="n">
        <v>39</v>
      </c>
      <c r="F3183" s="0" t="n">
        <v>20</v>
      </c>
      <c r="G3183" s="0" t="n">
        <v>12</v>
      </c>
      <c r="H3183" s="0" t="n">
        <v>14</v>
      </c>
      <c r="I3183" s="0" t="n">
        <v>1</v>
      </c>
      <c r="J3183" s="0" t="n">
        <v>0</v>
      </c>
      <c r="K3183" s="0" t="n">
        <f aca="false">VLOOKUP(A3183,'Team Data'!$A$1:$E$659,2,FALSE())</f>
        <v>13</v>
      </c>
      <c r="L3183" s="0" t="n">
        <f aca="false">VLOOKUP(A3183,'Team Data'!$A$1:$E$659,3,FALSE())</f>
        <v>19</v>
      </c>
      <c r="M3183" s="0" t="n">
        <f aca="false">VLOOKUP(B3183,'Team Data'!$A$1:$E$659,2,FALSE())</f>
        <v>8</v>
      </c>
      <c r="N3183" s="0" t="n">
        <f aca="false">VLOOKUP(B3183,'Team Data'!$A$1:$E$659,3,FALSE())</f>
        <v>23</v>
      </c>
      <c r="O3183" s="0" t="n">
        <f aca="false">VLOOKUP(A3183,'Team Data'!$A$1:$E$659,4,FALSE())</f>
        <v>625</v>
      </c>
      <c r="P3183" s="0" t="n">
        <f aca="false">VLOOKUP(A3183,'Team Data'!$A$1:$E$659,5,FALSE())</f>
        <v>447</v>
      </c>
      <c r="Q3183" s="0" t="n">
        <f aca="false">VLOOKUP(B3183,'Team Data'!$A$1:$E$659,4,FALSE())</f>
        <v>632</v>
      </c>
      <c r="R3183" s="0" t="n">
        <f aca="false">VLOOKUP(B3183,'Team Data'!$A$1:$E$659,5,FALSE())</f>
        <v>404</v>
      </c>
      <c r="S3183" s="0" t="n">
        <f aca="false">IF(I3183=1,(MIN(30,(C3183-D3183)))*(M3183/(M3183+N3183))*(Q3183/(Q3183+R3183)),(MAX(-30,(C3183-D3183)))*(N3183/(M3183+N3183))*(R3183/(R3183+Q3183)))</f>
        <v>2.36143978079462</v>
      </c>
      <c r="T3183" s="0" t="n">
        <f aca="false">IF(J3183=1,(MIN(30,(D3183-C3183)))*(K3183/(K3183+L3183))*(O3183/(O3183+P3183)),(MAX(-30,(D3183-C3183)))*(L3183/(K3183+L3183))*(P3183/(P3183+O3183)))</f>
        <v>-3.71370685634328</v>
      </c>
      <c r="U3183" s="7" t="n">
        <v>43113</v>
      </c>
    </row>
    <row r="3184" customFormat="false" ht="15" hidden="false" customHeight="false" outlineLevel="0" collapsed="false">
      <c r="A3184" s="0" t="s">
        <v>285</v>
      </c>
      <c r="B3184" s="0" t="s">
        <v>92</v>
      </c>
      <c r="C3184" s="0" t="n">
        <v>90</v>
      </c>
      <c r="D3184" s="0" t="n">
        <v>101</v>
      </c>
      <c r="E3184" s="0" t="n">
        <v>43</v>
      </c>
      <c r="F3184" s="0" t="n">
        <v>50</v>
      </c>
      <c r="G3184" s="0" t="n">
        <v>19</v>
      </c>
      <c r="H3184" s="0" t="n">
        <v>15</v>
      </c>
      <c r="I3184" s="0" t="n">
        <v>0</v>
      </c>
      <c r="J3184" s="0" t="n">
        <v>1</v>
      </c>
      <c r="K3184" s="0" t="n">
        <f aca="false">VLOOKUP(A3184,'Team Data'!$A$1:$E$659,2,FALSE())</f>
        <v>23</v>
      </c>
      <c r="L3184" s="0" t="n">
        <f aca="false">VLOOKUP(A3184,'Team Data'!$A$1:$E$659,3,FALSE())</f>
        <v>14</v>
      </c>
      <c r="M3184" s="0" t="n">
        <f aca="false">VLOOKUP(B3184,'Team Data'!$A$1:$E$659,2,FALSE())</f>
        <v>23</v>
      </c>
      <c r="N3184" s="0" t="n">
        <f aca="false">VLOOKUP(B3184,'Team Data'!$A$1:$E$659,3,FALSE())</f>
        <v>12</v>
      </c>
      <c r="O3184" s="0" t="n">
        <f aca="false">VLOOKUP(A3184,'Team Data'!$A$1:$E$659,4,FALSE())</f>
        <v>752</v>
      </c>
      <c r="P3184" s="0" t="n">
        <f aca="false">VLOOKUP(A3184,'Team Data'!$A$1:$E$659,5,FALSE())</f>
        <v>485</v>
      </c>
      <c r="Q3184" s="0" t="n">
        <f aca="false">VLOOKUP(B3184,'Team Data'!$A$1:$E$659,4,FALSE())</f>
        <v>673</v>
      </c>
      <c r="R3184" s="0" t="n">
        <f aca="false">VLOOKUP(B3184,'Team Data'!$A$1:$E$659,5,FALSE())</f>
        <v>500</v>
      </c>
      <c r="S3184" s="0" t="n">
        <f aca="false">IF(I3184=1,(MIN(30,(C3184-D3184)))*(M3184/(M3184+N3184))*(Q3184/(Q3184+R3184)),(MAX(-30,(C3184-D3184)))*(N3184/(M3184+N3184))*(R3184/(R3184+Q3184)))</f>
        <v>-1.60759956156376</v>
      </c>
      <c r="T3184" s="0" t="n">
        <f aca="false">IF(J3184=1,(MIN(30,(D3184-C3184)))*(K3184/(K3184+L3184))*(O3184/(O3184+P3184)),(MAX(-30,(D3184-C3184)))*(L3184/(K3184+L3184))*(P3184/(P3184+O3184)))</f>
        <v>4.15687474054491</v>
      </c>
      <c r="U3184" s="7" t="n">
        <v>43113</v>
      </c>
    </row>
    <row r="3185" customFormat="false" ht="15" hidden="false" customHeight="false" outlineLevel="0" collapsed="false">
      <c r="A3185" s="0" t="s">
        <v>168</v>
      </c>
      <c r="B3185" s="0" t="s">
        <v>37</v>
      </c>
      <c r="C3185" s="0" t="n">
        <v>66</v>
      </c>
      <c r="D3185" s="0" t="n">
        <v>82</v>
      </c>
      <c r="E3185" s="0" t="n">
        <v>36</v>
      </c>
      <c r="F3185" s="0" t="n">
        <v>40</v>
      </c>
      <c r="G3185" s="0" t="n">
        <v>8</v>
      </c>
      <c r="H3185" s="0" t="n">
        <v>8</v>
      </c>
      <c r="I3185" s="0" t="n">
        <v>0</v>
      </c>
      <c r="J3185" s="0" t="n">
        <v>1</v>
      </c>
      <c r="K3185" s="0" t="n">
        <f aca="false">VLOOKUP(A3185,'Team Data'!$A$1:$E$659,2,FALSE())</f>
        <v>16</v>
      </c>
      <c r="L3185" s="0" t="n">
        <f aca="false">VLOOKUP(A3185,'Team Data'!$A$1:$E$659,3,FALSE())</f>
        <v>18</v>
      </c>
      <c r="M3185" s="0" t="n">
        <f aca="false">VLOOKUP(B3185,'Team Data'!$A$1:$E$659,2,FALSE())</f>
        <v>27</v>
      </c>
      <c r="N3185" s="0" t="n">
        <f aca="false">VLOOKUP(B3185,'Team Data'!$A$1:$E$659,3,FALSE())</f>
        <v>9</v>
      </c>
      <c r="O3185" s="0" t="n">
        <f aca="false">VLOOKUP(A3185,'Team Data'!$A$1:$E$659,4,FALSE())</f>
        <v>575</v>
      </c>
      <c r="P3185" s="0" t="n">
        <f aca="false">VLOOKUP(A3185,'Team Data'!$A$1:$E$659,5,FALSE())</f>
        <v>481</v>
      </c>
      <c r="Q3185" s="0" t="n">
        <f aca="false">VLOOKUP(B3185,'Team Data'!$A$1:$E$659,4,FALSE())</f>
        <v>662</v>
      </c>
      <c r="R3185" s="0" t="n">
        <f aca="false">VLOOKUP(B3185,'Team Data'!$A$1:$E$659,5,FALSE())</f>
        <v>509</v>
      </c>
      <c r="S3185" s="0" t="n">
        <f aca="false">IF(I3185=1,(MIN(30,(C3185-D3185)))*(M3185/(M3185+N3185))*(Q3185/(Q3185+R3185)),(MAX(-30,(C3185-D3185)))*(N3185/(M3185+N3185))*(R3185/(R3185+Q3185)))</f>
        <v>-1.73868488471392</v>
      </c>
      <c r="T3185" s="0" t="n">
        <f aca="false">IF(J3185=1,(MIN(30,(D3185-C3185)))*(K3185/(K3185+L3185))*(O3185/(O3185+P3185)),(MAX(-30,(D3185-C3185)))*(L3185/(K3185+L3185))*(P3185/(P3185+O3185)))</f>
        <v>4.09982174688057</v>
      </c>
      <c r="U3185" s="7" t="n">
        <v>43113</v>
      </c>
    </row>
    <row r="3186" customFormat="false" ht="15" hidden="false" customHeight="false" outlineLevel="0" collapsed="false">
      <c r="A3186" s="0" t="s">
        <v>165</v>
      </c>
      <c r="B3186" s="0" t="s">
        <v>287</v>
      </c>
      <c r="C3186" s="0" t="n">
        <v>75</v>
      </c>
      <c r="D3186" s="0" t="n">
        <v>72</v>
      </c>
      <c r="E3186" s="0" t="n">
        <v>47</v>
      </c>
      <c r="F3186" s="0" t="n">
        <v>38</v>
      </c>
      <c r="G3186" s="0" t="n">
        <v>19</v>
      </c>
      <c r="H3186" s="0" t="n">
        <v>10</v>
      </c>
      <c r="I3186" s="0" t="n">
        <v>1</v>
      </c>
      <c r="J3186" s="0" t="n">
        <v>0</v>
      </c>
      <c r="K3186" s="0" t="n">
        <f aca="false">VLOOKUP(A3186,'Team Data'!$A$1:$E$659,2,FALSE())</f>
        <v>21</v>
      </c>
      <c r="L3186" s="0" t="n">
        <f aca="false">VLOOKUP(A3186,'Team Data'!$A$1:$E$659,3,FALSE())</f>
        <v>13</v>
      </c>
      <c r="M3186" s="0" t="n">
        <f aca="false">VLOOKUP(B3186,'Team Data'!$A$1:$E$659,2,FALSE())</f>
        <v>15</v>
      </c>
      <c r="N3186" s="0" t="n">
        <f aca="false">VLOOKUP(B3186,'Team Data'!$A$1:$E$659,3,FALSE())</f>
        <v>16</v>
      </c>
      <c r="O3186" s="0" t="n">
        <f aca="false">VLOOKUP(A3186,'Team Data'!$A$1:$E$659,4,FALSE())</f>
        <v>568</v>
      </c>
      <c r="P3186" s="0" t="n">
        <f aca="false">VLOOKUP(A3186,'Team Data'!$A$1:$E$659,5,FALSE())</f>
        <v>531</v>
      </c>
      <c r="Q3186" s="0" t="n">
        <f aca="false">VLOOKUP(B3186,'Team Data'!$A$1:$E$659,4,FALSE())</f>
        <v>605</v>
      </c>
      <c r="R3186" s="0" t="n">
        <f aca="false">VLOOKUP(B3186,'Team Data'!$A$1:$E$659,5,FALSE())</f>
        <v>410</v>
      </c>
      <c r="S3186" s="0" t="n">
        <f aca="false">IF(I3186=1,(MIN(30,(C3186-D3186)))*(M3186/(M3186+N3186))*(Q3186/(Q3186+R3186)),(MAX(-30,(C3186-D3186)))*(N3186/(M3186+N3186))*(R3186/(R3186+Q3186)))</f>
        <v>0.865247099952328</v>
      </c>
      <c r="T3186" s="0" t="n">
        <f aca="false">IF(J3186=1,(MIN(30,(D3186-C3186)))*(K3186/(K3186+L3186))*(O3186/(O3186+P3186)),(MAX(-30,(D3186-C3186)))*(L3186/(K3186+L3186))*(P3186/(P3186+O3186)))</f>
        <v>-0.554220414280362</v>
      </c>
      <c r="U3186" s="7" t="n">
        <v>43113</v>
      </c>
    </row>
    <row r="3187" customFormat="false" ht="15" hidden="false" customHeight="false" outlineLevel="0" collapsed="false">
      <c r="A3187" s="0" t="s">
        <v>222</v>
      </c>
      <c r="B3187" s="0" t="s">
        <v>15</v>
      </c>
      <c r="C3187" s="0" t="n">
        <v>83</v>
      </c>
      <c r="D3187" s="0" t="n">
        <v>90</v>
      </c>
      <c r="E3187" s="0" t="n">
        <v>23</v>
      </c>
      <c r="F3187" s="0" t="n">
        <v>27</v>
      </c>
      <c r="G3187" s="0" t="n">
        <v>15</v>
      </c>
      <c r="H3187" s="0" t="n">
        <v>17</v>
      </c>
      <c r="I3187" s="0" t="n">
        <v>0</v>
      </c>
      <c r="J3187" s="0" t="n">
        <v>1</v>
      </c>
      <c r="K3187" s="0" t="n">
        <f aca="false">VLOOKUP(A3187,'Team Data'!$A$1:$E$659,2,FALSE())</f>
        <v>23</v>
      </c>
      <c r="L3187" s="0" t="n">
        <f aca="false">VLOOKUP(A3187,'Team Data'!$A$1:$E$659,3,FALSE())</f>
        <v>13</v>
      </c>
      <c r="M3187" s="0" t="n">
        <f aca="false">VLOOKUP(B3187,'Team Data'!$A$1:$E$659,2,FALSE())</f>
        <v>26</v>
      </c>
      <c r="N3187" s="0" t="n">
        <f aca="false">VLOOKUP(B3187,'Team Data'!$A$1:$E$659,3,FALSE())</f>
        <v>8</v>
      </c>
      <c r="O3187" s="0" t="n">
        <f aca="false">VLOOKUP(A3187,'Team Data'!$A$1:$E$659,4,FALSE())</f>
        <v>646</v>
      </c>
      <c r="P3187" s="0" t="n">
        <f aca="false">VLOOKUP(A3187,'Team Data'!$A$1:$E$659,5,FALSE())</f>
        <v>534</v>
      </c>
      <c r="Q3187" s="0" t="n">
        <f aca="false">VLOOKUP(B3187,'Team Data'!$A$1:$E$659,4,FALSE())</f>
        <v>626</v>
      </c>
      <c r="R3187" s="0" t="n">
        <f aca="false">VLOOKUP(B3187,'Team Data'!$A$1:$E$659,5,FALSE())</f>
        <v>506</v>
      </c>
      <c r="S3187" s="0" t="n">
        <f aca="false">IF(I3187=1,(MIN(30,(C3187-D3187)))*(M3187/(M3187+N3187))*(Q3187/(Q3187+R3187)),(MAX(-30,(C3187-D3187)))*(N3187/(M3187+N3187))*(R3187/(R3187+Q3187)))</f>
        <v>-0.736229474121804</v>
      </c>
      <c r="T3187" s="0" t="n">
        <f aca="false">IF(J3187=1,(MIN(30,(D3187-C3187)))*(K3187/(K3187+L3187))*(O3187/(O3187+P3187)),(MAX(-30,(D3187-C3187)))*(L3187/(K3187+L3187))*(P3187/(P3187+O3187)))</f>
        <v>2.44835216572505</v>
      </c>
      <c r="U3187" s="7" t="n">
        <v>43113</v>
      </c>
    </row>
    <row r="3188" customFormat="false" ht="15" hidden="false" customHeight="false" outlineLevel="0" collapsed="false">
      <c r="A3188" s="0" t="s">
        <v>32</v>
      </c>
      <c r="B3188" s="0" t="s">
        <v>8</v>
      </c>
      <c r="C3188" s="0" t="n">
        <v>78</v>
      </c>
      <c r="D3188" s="0" t="n">
        <v>80</v>
      </c>
      <c r="E3188" s="0" t="n">
        <v>37</v>
      </c>
      <c r="F3188" s="0" t="n">
        <v>36</v>
      </c>
      <c r="G3188" s="0" t="n">
        <v>11</v>
      </c>
      <c r="H3188" s="0" t="n">
        <v>14</v>
      </c>
      <c r="I3188" s="0" t="n">
        <v>0</v>
      </c>
      <c r="J3188" s="0" t="n">
        <v>1</v>
      </c>
      <c r="K3188" s="0" t="n">
        <f aca="false">VLOOKUP(A3188,'Team Data'!$A$1:$E$659,2,FALSE())</f>
        <v>16</v>
      </c>
      <c r="L3188" s="0" t="n">
        <f aca="false">VLOOKUP(A3188,'Team Data'!$A$1:$E$659,3,FALSE())</f>
        <v>16</v>
      </c>
      <c r="M3188" s="0" t="n">
        <f aca="false">VLOOKUP(B3188,'Team Data'!$A$1:$E$659,2,FALSE())</f>
        <v>14</v>
      </c>
      <c r="N3188" s="0" t="n">
        <f aca="false">VLOOKUP(B3188,'Team Data'!$A$1:$E$659,3,FALSE())</f>
        <v>18</v>
      </c>
      <c r="O3188" s="0" t="n">
        <f aca="false">VLOOKUP(A3188,'Team Data'!$A$1:$E$659,4,FALSE())</f>
        <v>523</v>
      </c>
      <c r="P3188" s="0" t="n">
        <f aca="false">VLOOKUP(A3188,'Team Data'!$A$1:$E$659,5,FALSE())</f>
        <v>476</v>
      </c>
      <c r="Q3188" s="0" t="n">
        <f aca="false">VLOOKUP(B3188,'Team Data'!$A$1:$E$659,4,FALSE())</f>
        <v>542</v>
      </c>
      <c r="R3188" s="0" t="n">
        <f aca="false">VLOOKUP(B3188,'Team Data'!$A$1:$E$659,5,FALSE())</f>
        <v>488</v>
      </c>
      <c r="S3188" s="0" t="n">
        <f aca="false">IF(I3188=1,(MIN(30,(C3188-D3188)))*(M3188/(M3188+N3188))*(Q3188/(Q3188+R3188)),(MAX(-30,(C3188-D3188)))*(N3188/(M3188+N3188))*(R3188/(R3188+Q3188)))</f>
        <v>-0.533009708737864</v>
      </c>
      <c r="T3188" s="0" t="n">
        <f aca="false">IF(J3188=1,(MIN(30,(D3188-C3188)))*(K3188/(K3188+L3188))*(O3188/(O3188+P3188)),(MAX(-30,(D3188-C3188)))*(L3188/(K3188+L3188))*(P3188/(P3188+O3188)))</f>
        <v>0.523523523523524</v>
      </c>
      <c r="U3188" s="7" t="n">
        <v>43113</v>
      </c>
    </row>
    <row r="3189" customFormat="false" ht="15" hidden="false" customHeight="false" outlineLevel="0" collapsed="false">
      <c r="A3189" s="0" t="s">
        <v>342</v>
      </c>
      <c r="B3189" s="0" t="s">
        <v>296</v>
      </c>
      <c r="C3189" s="0" t="n">
        <v>71</v>
      </c>
      <c r="D3189" s="0" t="n">
        <v>72</v>
      </c>
      <c r="E3189" s="0" t="n">
        <v>31</v>
      </c>
      <c r="F3189" s="0" t="n">
        <v>27</v>
      </c>
      <c r="G3189" s="0" t="n">
        <v>13</v>
      </c>
      <c r="H3189" s="0" t="n">
        <v>13</v>
      </c>
      <c r="I3189" s="0" t="n">
        <v>0</v>
      </c>
      <c r="J3189" s="0" t="n">
        <v>1</v>
      </c>
      <c r="K3189" s="0" t="n">
        <f aca="false">VLOOKUP(A3189,'Team Data'!$A$1:$E$659,2,FALSE())</f>
        <v>26</v>
      </c>
      <c r="L3189" s="0" t="n">
        <f aca="false">VLOOKUP(A3189,'Team Data'!$A$1:$E$659,3,FALSE())</f>
        <v>10</v>
      </c>
      <c r="M3189" s="0" t="n">
        <f aca="false">VLOOKUP(B3189,'Team Data'!$A$1:$E$659,2,FALSE())</f>
        <v>26</v>
      </c>
      <c r="N3189" s="0" t="n">
        <f aca="false">VLOOKUP(B3189,'Team Data'!$A$1:$E$659,3,FALSE())</f>
        <v>10</v>
      </c>
      <c r="O3189" s="0" t="n">
        <f aca="false">VLOOKUP(A3189,'Team Data'!$A$1:$E$659,4,FALSE())</f>
        <v>708</v>
      </c>
      <c r="P3189" s="0" t="n">
        <f aca="false">VLOOKUP(A3189,'Team Data'!$A$1:$E$659,5,FALSE())</f>
        <v>504</v>
      </c>
      <c r="Q3189" s="0" t="n">
        <f aca="false">VLOOKUP(B3189,'Team Data'!$A$1:$E$659,4,FALSE())</f>
        <v>726</v>
      </c>
      <c r="R3189" s="0" t="n">
        <f aca="false">VLOOKUP(B3189,'Team Data'!$A$1:$E$659,5,FALSE())</f>
        <v>495</v>
      </c>
      <c r="S3189" s="0" t="n">
        <f aca="false">IF(I3189=1,(MIN(30,(C3189-D3189)))*(M3189/(M3189+N3189))*(Q3189/(Q3189+R3189)),(MAX(-30,(C3189-D3189)))*(N3189/(M3189+N3189))*(R3189/(R3189+Q3189)))</f>
        <v>-0.112612612612613</v>
      </c>
      <c r="T3189" s="0" t="n">
        <f aca="false">IF(J3189=1,(MIN(30,(D3189-C3189)))*(K3189/(K3189+L3189))*(O3189/(O3189+P3189)),(MAX(-30,(D3189-C3189)))*(L3189/(K3189+L3189))*(P3189/(P3189+O3189)))</f>
        <v>0.421892189218922</v>
      </c>
      <c r="U3189" s="7" t="n">
        <v>43113</v>
      </c>
    </row>
    <row r="3190" customFormat="false" ht="15" hidden="false" customHeight="false" outlineLevel="0" collapsed="false">
      <c r="A3190" s="0" t="s">
        <v>284</v>
      </c>
      <c r="B3190" s="0" t="s">
        <v>333</v>
      </c>
      <c r="C3190" s="0" t="n">
        <v>62</v>
      </c>
      <c r="D3190" s="0" t="n">
        <v>73</v>
      </c>
      <c r="E3190" s="0" t="n">
        <v>33</v>
      </c>
      <c r="F3190" s="0" t="n">
        <v>27</v>
      </c>
      <c r="G3190" s="0" t="n">
        <v>11</v>
      </c>
      <c r="H3190" s="0" t="n">
        <v>9</v>
      </c>
      <c r="I3190" s="0" t="n">
        <v>0</v>
      </c>
      <c r="J3190" s="0" t="n">
        <v>1</v>
      </c>
      <c r="K3190" s="0" t="n">
        <f aca="false">VLOOKUP(A3190,'Team Data'!$A$1:$E$659,2,FALSE())</f>
        <v>13</v>
      </c>
      <c r="L3190" s="0" t="n">
        <f aca="false">VLOOKUP(A3190,'Team Data'!$A$1:$E$659,3,FALSE())</f>
        <v>18</v>
      </c>
      <c r="M3190" s="0" t="n">
        <f aca="false">VLOOKUP(B3190,'Team Data'!$A$1:$E$659,2,FALSE())</f>
        <v>27</v>
      </c>
      <c r="N3190" s="0" t="n">
        <f aca="false">VLOOKUP(B3190,'Team Data'!$A$1:$E$659,3,FALSE())</f>
        <v>8</v>
      </c>
      <c r="O3190" s="0" t="n">
        <f aca="false">VLOOKUP(A3190,'Team Data'!$A$1:$E$659,4,FALSE())</f>
        <v>512</v>
      </c>
      <c r="P3190" s="0" t="n">
        <f aca="false">VLOOKUP(A3190,'Team Data'!$A$1:$E$659,5,FALSE())</f>
        <v>455</v>
      </c>
      <c r="Q3190" s="0" t="n">
        <f aca="false">VLOOKUP(B3190,'Team Data'!$A$1:$E$659,4,FALSE())</f>
        <v>551</v>
      </c>
      <c r="R3190" s="0" t="n">
        <f aca="false">VLOOKUP(B3190,'Team Data'!$A$1:$E$659,5,FALSE())</f>
        <v>544</v>
      </c>
      <c r="S3190" s="0" t="n">
        <f aca="false">IF(I3190=1,(MIN(30,(C3190-D3190)))*(M3190/(M3190+N3190))*(Q3190/(Q3190+R3190)),(MAX(-30,(C3190-D3190)))*(N3190/(M3190+N3190))*(R3190/(R3190+Q3190)))</f>
        <v>-1.24910632746249</v>
      </c>
      <c r="T3190" s="0" t="n">
        <f aca="false">IF(J3190=1,(MIN(30,(D3190-C3190)))*(K3190/(K3190+L3190))*(O3190/(O3190+P3190)),(MAX(-30,(D3190-C3190)))*(L3190/(K3190+L3190))*(P3190/(P3190+O3190)))</f>
        <v>2.44240584448077</v>
      </c>
      <c r="U3190" s="7" t="n">
        <v>43113</v>
      </c>
    </row>
    <row r="3191" customFormat="false" ht="15" hidden="false" customHeight="false" outlineLevel="0" collapsed="false">
      <c r="A3191" s="0" t="s">
        <v>251</v>
      </c>
      <c r="B3191" s="0" t="s">
        <v>97</v>
      </c>
      <c r="C3191" s="0" t="n">
        <v>81</v>
      </c>
      <c r="D3191" s="0" t="n">
        <v>86</v>
      </c>
      <c r="E3191" s="0" t="n">
        <v>36</v>
      </c>
      <c r="F3191" s="0" t="n">
        <v>31</v>
      </c>
      <c r="G3191" s="0" t="n">
        <v>8</v>
      </c>
      <c r="H3191" s="0" t="n">
        <v>7</v>
      </c>
      <c r="I3191" s="0" t="n">
        <v>0</v>
      </c>
      <c r="J3191" s="0" t="n">
        <v>1</v>
      </c>
      <c r="K3191" s="0" t="n">
        <f aca="false">VLOOKUP(A3191,'Team Data'!$A$1:$E$659,2,FALSE())</f>
        <v>16</v>
      </c>
      <c r="L3191" s="0" t="n">
        <f aca="false">VLOOKUP(A3191,'Team Data'!$A$1:$E$659,3,FALSE())</f>
        <v>15</v>
      </c>
      <c r="M3191" s="0" t="n">
        <f aca="false">VLOOKUP(B3191,'Team Data'!$A$1:$E$659,2,FALSE())</f>
        <v>16</v>
      </c>
      <c r="N3191" s="0" t="n">
        <f aca="false">VLOOKUP(B3191,'Team Data'!$A$1:$E$659,3,FALSE())</f>
        <v>17</v>
      </c>
      <c r="O3191" s="0" t="n">
        <f aca="false">VLOOKUP(A3191,'Team Data'!$A$1:$E$659,4,FALSE())</f>
        <v>519</v>
      </c>
      <c r="P3191" s="0" t="n">
        <f aca="false">VLOOKUP(A3191,'Team Data'!$A$1:$E$659,5,FALSE())</f>
        <v>461</v>
      </c>
      <c r="Q3191" s="0" t="n">
        <f aca="false">VLOOKUP(B3191,'Team Data'!$A$1:$E$659,4,FALSE())</f>
        <v>539</v>
      </c>
      <c r="R3191" s="0" t="n">
        <f aca="false">VLOOKUP(B3191,'Team Data'!$A$1:$E$659,5,FALSE())</f>
        <v>535</v>
      </c>
      <c r="S3191" s="0" t="n">
        <f aca="false">IF(I3191=1,(MIN(30,(C3191-D3191)))*(M3191/(M3191+N3191))*(Q3191/(Q3191+R3191)),(MAX(-30,(C3191-D3191)))*(N3191/(M3191+N3191))*(R3191/(R3191+Q3191)))</f>
        <v>-1.28308221883641</v>
      </c>
      <c r="T3191" s="0" t="n">
        <f aca="false">IF(J3191=1,(MIN(30,(D3191-C3191)))*(K3191/(K3191+L3191))*(O3191/(O3191+P3191)),(MAX(-30,(D3191-C3191)))*(L3191/(K3191+L3191))*(P3191/(P3191+O3191)))</f>
        <v>1.36668861092824</v>
      </c>
      <c r="U3191" s="7" t="n">
        <v>43113</v>
      </c>
    </row>
    <row r="3192" customFormat="false" ht="15" hidden="false" customHeight="false" outlineLevel="0" collapsed="false">
      <c r="A3192" s="0" t="s">
        <v>203</v>
      </c>
      <c r="B3192" s="0" t="s">
        <v>240</v>
      </c>
      <c r="C3192" s="0" t="n">
        <v>85</v>
      </c>
      <c r="D3192" s="0" t="n">
        <v>78</v>
      </c>
      <c r="E3192" s="0" t="n">
        <v>39</v>
      </c>
      <c r="F3192" s="0" t="n">
        <v>31</v>
      </c>
      <c r="G3192" s="0" t="n">
        <v>13</v>
      </c>
      <c r="H3192" s="0" t="n">
        <v>11</v>
      </c>
      <c r="I3192" s="0" t="n">
        <v>1</v>
      </c>
      <c r="J3192" s="0" t="n">
        <v>0</v>
      </c>
      <c r="K3192" s="0" t="n">
        <f aca="false">VLOOKUP(A3192,'Team Data'!$A$1:$E$659,2,FALSE())</f>
        <v>20</v>
      </c>
      <c r="L3192" s="0" t="n">
        <f aca="false">VLOOKUP(A3192,'Team Data'!$A$1:$E$659,3,FALSE())</f>
        <v>18</v>
      </c>
      <c r="M3192" s="0" t="n">
        <f aca="false">VLOOKUP(B3192,'Team Data'!$A$1:$E$659,2,FALSE())</f>
        <v>7</v>
      </c>
      <c r="N3192" s="0" t="n">
        <f aca="false">VLOOKUP(B3192,'Team Data'!$A$1:$E$659,3,FALSE())</f>
        <v>24</v>
      </c>
      <c r="O3192" s="0" t="n">
        <f aca="false">VLOOKUP(A3192,'Team Data'!$A$1:$E$659,4,FALSE())</f>
        <v>623</v>
      </c>
      <c r="P3192" s="0" t="n">
        <f aca="false">VLOOKUP(A3192,'Team Data'!$A$1:$E$659,5,FALSE())</f>
        <v>572</v>
      </c>
      <c r="Q3192" s="0" t="n">
        <f aca="false">VLOOKUP(B3192,'Team Data'!$A$1:$E$659,4,FALSE())</f>
        <v>510</v>
      </c>
      <c r="R3192" s="0" t="n">
        <f aca="false">VLOOKUP(B3192,'Team Data'!$A$1:$E$659,5,FALSE())</f>
        <v>460</v>
      </c>
      <c r="S3192" s="0" t="n">
        <f aca="false">IF(I3192=1,(MIN(30,(C3192-D3192)))*(M3192/(M3192+N3192))*(Q3192/(Q3192+R3192)),(MAX(-30,(C3192-D3192)))*(N3192/(M3192+N3192))*(R3192/(R3192+Q3192)))</f>
        <v>0.831060857998005</v>
      </c>
      <c r="T3192" s="0" t="n">
        <f aca="false">IF(J3192=1,(MIN(30,(D3192-C3192)))*(K3192/(K3192+L3192))*(O3192/(O3192+P3192)),(MAX(-30,(D3192-C3192)))*(L3192/(K3192+L3192))*(P3192/(P3192+O3192)))</f>
        <v>-1.58713939660868</v>
      </c>
      <c r="U3192" s="7" t="n">
        <v>43113</v>
      </c>
    </row>
    <row r="3193" customFormat="false" ht="15" hidden="false" customHeight="false" outlineLevel="0" collapsed="false">
      <c r="A3193" s="0" t="s">
        <v>71</v>
      </c>
      <c r="B3193" s="0" t="s">
        <v>270</v>
      </c>
      <c r="C3193" s="0" t="n">
        <v>72</v>
      </c>
      <c r="D3193" s="0" t="n">
        <v>94</v>
      </c>
      <c r="E3193" s="0" t="n">
        <v>33</v>
      </c>
      <c r="F3193" s="0" t="n">
        <v>33</v>
      </c>
      <c r="G3193" s="0" t="n">
        <v>10</v>
      </c>
      <c r="H3193" s="0" t="n">
        <v>10</v>
      </c>
      <c r="I3193" s="0" t="n">
        <v>0</v>
      </c>
      <c r="J3193" s="0" t="n">
        <v>1</v>
      </c>
      <c r="K3193" s="0" t="n">
        <f aca="false">VLOOKUP(A3193,'Team Data'!$A$1:$E$659,2,FALSE())</f>
        <v>15</v>
      </c>
      <c r="L3193" s="0" t="n">
        <f aca="false">VLOOKUP(A3193,'Team Data'!$A$1:$E$659,3,FALSE())</f>
        <v>15</v>
      </c>
      <c r="M3193" s="0" t="n">
        <f aca="false">VLOOKUP(B3193,'Team Data'!$A$1:$E$659,2,FALSE())</f>
        <v>28</v>
      </c>
      <c r="N3193" s="0" t="n">
        <f aca="false">VLOOKUP(B3193,'Team Data'!$A$1:$E$659,3,FALSE())</f>
        <v>7</v>
      </c>
      <c r="O3193" s="0" t="n">
        <f aca="false">VLOOKUP(A3193,'Team Data'!$A$1:$E$659,4,FALSE())</f>
        <v>467</v>
      </c>
      <c r="P3193" s="0" t="n">
        <f aca="false">VLOOKUP(A3193,'Team Data'!$A$1:$E$659,5,FALSE())</f>
        <v>451</v>
      </c>
      <c r="Q3193" s="0" t="n">
        <f aca="false">VLOOKUP(B3193,'Team Data'!$A$1:$E$659,4,FALSE())</f>
        <v>516</v>
      </c>
      <c r="R3193" s="0" t="n">
        <f aca="false">VLOOKUP(B3193,'Team Data'!$A$1:$E$659,5,FALSE())</f>
        <v>493</v>
      </c>
      <c r="S3193" s="0" t="n">
        <f aca="false">IF(I3193=1,(MIN(30,(C3193-D3193)))*(M3193/(M3193+N3193))*(Q3193/(Q3193+R3193)),(MAX(-30,(C3193-D3193)))*(N3193/(M3193+N3193))*(R3193/(R3193+Q3193)))</f>
        <v>-2.14985133795837</v>
      </c>
      <c r="T3193" s="0" t="n">
        <f aca="false">IF(J3193=1,(MIN(30,(D3193-C3193)))*(K3193/(K3193+L3193))*(O3193/(O3193+P3193)),(MAX(-30,(D3193-C3193)))*(L3193/(K3193+L3193))*(P3193/(P3193+O3193)))</f>
        <v>5.5958605664488</v>
      </c>
      <c r="U3193" s="7" t="n">
        <v>43113</v>
      </c>
    </row>
    <row r="3194" customFormat="false" ht="15" hidden="false" customHeight="false" outlineLevel="0" collapsed="false">
      <c r="A3194" s="0" t="s">
        <v>221</v>
      </c>
      <c r="B3194" s="0" t="s">
        <v>201</v>
      </c>
      <c r="C3194" s="0" t="n">
        <v>64</v>
      </c>
      <c r="D3194" s="0" t="n">
        <v>82</v>
      </c>
      <c r="E3194" s="0" t="n">
        <v>33</v>
      </c>
      <c r="F3194" s="0" t="n">
        <v>34</v>
      </c>
      <c r="G3194" s="0" t="n">
        <v>8</v>
      </c>
      <c r="H3194" s="0" t="n">
        <v>10</v>
      </c>
      <c r="I3194" s="0" t="n">
        <v>0</v>
      </c>
      <c r="J3194" s="0" t="n">
        <v>1</v>
      </c>
      <c r="K3194" s="0" t="n">
        <f aca="false">VLOOKUP(A3194,'Team Data'!$A$1:$E$659,2,FALSE())</f>
        <v>11</v>
      </c>
      <c r="L3194" s="0" t="n">
        <f aca="false">VLOOKUP(A3194,'Team Data'!$A$1:$E$659,3,FALSE())</f>
        <v>21</v>
      </c>
      <c r="M3194" s="0" t="n">
        <f aca="false">VLOOKUP(B3194,'Team Data'!$A$1:$E$659,2,FALSE())</f>
        <v>15</v>
      </c>
      <c r="N3194" s="0" t="n">
        <f aca="false">VLOOKUP(B3194,'Team Data'!$A$1:$E$659,3,FALSE())</f>
        <v>17</v>
      </c>
      <c r="O3194" s="0" t="n">
        <f aca="false">VLOOKUP(A3194,'Team Data'!$A$1:$E$659,4,FALSE())</f>
        <v>508</v>
      </c>
      <c r="P3194" s="0" t="n">
        <f aca="false">VLOOKUP(A3194,'Team Data'!$A$1:$E$659,5,FALSE())</f>
        <v>413</v>
      </c>
      <c r="Q3194" s="0" t="n">
        <f aca="false">VLOOKUP(B3194,'Team Data'!$A$1:$E$659,4,FALSE())</f>
        <v>513</v>
      </c>
      <c r="R3194" s="0" t="n">
        <f aca="false">VLOOKUP(B3194,'Team Data'!$A$1:$E$659,5,FALSE())</f>
        <v>439</v>
      </c>
      <c r="S3194" s="0" t="n">
        <f aca="false">IF(I3194=1,(MIN(30,(C3194-D3194)))*(M3194/(M3194+N3194))*(Q3194/(Q3194+R3194)),(MAX(-30,(C3194-D3194)))*(N3194/(M3194+N3194))*(R3194/(R3194+Q3194)))</f>
        <v>-4.40959821428571</v>
      </c>
      <c r="T3194" s="0" t="n">
        <f aca="false">IF(J3194=1,(MIN(30,(D3194-C3194)))*(K3194/(K3194+L3194))*(O3194/(O3194+P3194)),(MAX(-30,(D3194-C3194)))*(L3194/(K3194+L3194))*(P3194/(P3194+O3194)))</f>
        <v>3.4128664495114</v>
      </c>
      <c r="U3194" s="7" t="n">
        <v>43113</v>
      </c>
    </row>
    <row r="3195" customFormat="false" ht="15" hidden="false" customHeight="false" outlineLevel="0" collapsed="false">
      <c r="A3195" s="0" t="s">
        <v>25</v>
      </c>
      <c r="B3195" s="0" t="s">
        <v>128</v>
      </c>
      <c r="C3195" s="0" t="n">
        <v>65</v>
      </c>
      <c r="D3195" s="0" t="n">
        <v>75</v>
      </c>
      <c r="E3195" s="0" t="n">
        <v>46</v>
      </c>
      <c r="F3195" s="0" t="n">
        <v>41</v>
      </c>
      <c r="G3195" s="0" t="n">
        <v>12</v>
      </c>
      <c r="H3195" s="0" t="n">
        <v>9</v>
      </c>
      <c r="I3195" s="0" t="n">
        <v>0</v>
      </c>
      <c r="J3195" s="0" t="n">
        <v>1</v>
      </c>
      <c r="K3195" s="0" t="n">
        <f aca="false">VLOOKUP(A3195,'Team Data'!$A$1:$E$659,2,FALSE())</f>
        <v>18</v>
      </c>
      <c r="L3195" s="0" t="n">
        <f aca="false">VLOOKUP(A3195,'Team Data'!$A$1:$E$659,3,FALSE())</f>
        <v>15</v>
      </c>
      <c r="M3195" s="0" t="n">
        <f aca="false">VLOOKUP(B3195,'Team Data'!$A$1:$E$659,2,FALSE())</f>
        <v>12</v>
      </c>
      <c r="N3195" s="0" t="n">
        <f aca="false">VLOOKUP(B3195,'Team Data'!$A$1:$E$659,3,FALSE())</f>
        <v>18</v>
      </c>
      <c r="O3195" s="0" t="n">
        <f aca="false">VLOOKUP(A3195,'Team Data'!$A$1:$E$659,4,FALSE())</f>
        <v>668</v>
      </c>
      <c r="P3195" s="0" t="n">
        <f aca="false">VLOOKUP(A3195,'Team Data'!$A$1:$E$659,5,FALSE())</f>
        <v>423</v>
      </c>
      <c r="Q3195" s="0" t="n">
        <f aca="false">VLOOKUP(B3195,'Team Data'!$A$1:$E$659,4,FALSE())</f>
        <v>594</v>
      </c>
      <c r="R3195" s="0" t="n">
        <f aca="false">VLOOKUP(B3195,'Team Data'!$A$1:$E$659,5,FALSE())</f>
        <v>420</v>
      </c>
      <c r="S3195" s="0" t="n">
        <f aca="false">IF(I3195=1,(MIN(30,(C3195-D3195)))*(M3195/(M3195+N3195))*(Q3195/(Q3195+R3195)),(MAX(-30,(C3195-D3195)))*(N3195/(M3195+N3195))*(R3195/(R3195+Q3195)))</f>
        <v>-2.48520710059172</v>
      </c>
      <c r="T3195" s="0" t="n">
        <f aca="false">IF(J3195=1,(MIN(30,(D3195-C3195)))*(K3195/(K3195+L3195))*(O3195/(O3195+P3195)),(MAX(-30,(D3195-C3195)))*(L3195/(K3195+L3195))*(P3195/(P3195+O3195)))</f>
        <v>3.33972168985918</v>
      </c>
      <c r="U3195" s="7" t="n">
        <v>43113</v>
      </c>
    </row>
    <row r="3196" customFormat="false" ht="15" hidden="false" customHeight="false" outlineLevel="0" collapsed="false">
      <c r="A3196" s="0" t="s">
        <v>89</v>
      </c>
      <c r="B3196" s="0" t="s">
        <v>325</v>
      </c>
      <c r="C3196" s="0" t="n">
        <v>73</v>
      </c>
      <c r="D3196" s="0" t="n">
        <v>69</v>
      </c>
      <c r="E3196" s="0" t="n">
        <v>44</v>
      </c>
      <c r="F3196" s="0" t="n">
        <v>44</v>
      </c>
      <c r="G3196" s="0" t="n">
        <v>5</v>
      </c>
      <c r="H3196" s="0" t="n">
        <v>10</v>
      </c>
      <c r="I3196" s="0" t="n">
        <v>1</v>
      </c>
      <c r="J3196" s="0" t="n">
        <v>0</v>
      </c>
      <c r="K3196" s="0" t="n">
        <f aca="false">VLOOKUP(A3196,'Team Data'!$A$1:$E$659,2,FALSE())</f>
        <v>12</v>
      </c>
      <c r="L3196" s="0" t="n">
        <f aca="false">VLOOKUP(A3196,'Team Data'!$A$1:$E$659,3,FALSE())</f>
        <v>19</v>
      </c>
      <c r="M3196" s="0" t="n">
        <f aca="false">VLOOKUP(B3196,'Team Data'!$A$1:$E$659,2,FALSE())</f>
        <v>20</v>
      </c>
      <c r="N3196" s="0" t="n">
        <f aca="false">VLOOKUP(B3196,'Team Data'!$A$1:$E$659,3,FALSE())</f>
        <v>15</v>
      </c>
      <c r="O3196" s="0" t="n">
        <f aca="false">VLOOKUP(A3196,'Team Data'!$A$1:$E$659,4,FALSE())</f>
        <v>476</v>
      </c>
      <c r="P3196" s="0" t="n">
        <f aca="false">VLOOKUP(A3196,'Team Data'!$A$1:$E$659,5,FALSE())</f>
        <v>457</v>
      </c>
      <c r="Q3196" s="0" t="n">
        <f aca="false">VLOOKUP(B3196,'Team Data'!$A$1:$E$659,4,FALSE())</f>
        <v>530</v>
      </c>
      <c r="R3196" s="0" t="n">
        <f aca="false">VLOOKUP(B3196,'Team Data'!$A$1:$E$659,5,FALSE())</f>
        <v>524</v>
      </c>
      <c r="S3196" s="0" t="n">
        <f aca="false">IF(I3196=1,(MIN(30,(C3196-D3196)))*(M3196/(M3196+N3196))*(Q3196/(Q3196+R3196)),(MAX(-30,(C3196-D3196)))*(N3196/(M3196+N3196))*(R3196/(R3196+Q3196)))</f>
        <v>1.14936297099485</v>
      </c>
      <c r="T3196" s="0" t="n">
        <f aca="false">IF(J3196=1,(MIN(30,(D3196-C3196)))*(K3196/(K3196+L3196))*(O3196/(O3196+P3196)),(MAX(-30,(D3196-C3196)))*(L3196/(K3196+L3196))*(P3196/(P3196+O3196)))</f>
        <v>-1.20084361926495</v>
      </c>
      <c r="U3196" s="7" t="n">
        <v>43113</v>
      </c>
    </row>
    <row r="3197" customFormat="false" ht="15" hidden="false" customHeight="false" outlineLevel="0" collapsed="false">
      <c r="A3197" s="0" t="s">
        <v>167</v>
      </c>
      <c r="B3197" s="0" t="s">
        <v>55</v>
      </c>
      <c r="C3197" s="0" t="n">
        <v>63</v>
      </c>
      <c r="D3197" s="0" t="n">
        <v>72</v>
      </c>
      <c r="E3197" s="0" t="n">
        <v>37</v>
      </c>
      <c r="F3197" s="0" t="n">
        <v>36</v>
      </c>
      <c r="G3197" s="0" t="n">
        <v>8</v>
      </c>
      <c r="H3197" s="0" t="n">
        <v>12</v>
      </c>
      <c r="I3197" s="0" t="n">
        <v>0</v>
      </c>
      <c r="J3197" s="0" t="n">
        <v>1</v>
      </c>
      <c r="K3197" s="0" t="n">
        <f aca="false">VLOOKUP(A3197,'Team Data'!$A$1:$E$659,2,FALSE())</f>
        <v>22</v>
      </c>
      <c r="L3197" s="0" t="n">
        <f aca="false">VLOOKUP(A3197,'Team Data'!$A$1:$E$659,3,FALSE())</f>
        <v>10</v>
      </c>
      <c r="M3197" s="0" t="n">
        <f aca="false">VLOOKUP(B3197,'Team Data'!$A$1:$E$659,2,FALSE())</f>
        <v>24</v>
      </c>
      <c r="N3197" s="0" t="n">
        <f aca="false">VLOOKUP(B3197,'Team Data'!$A$1:$E$659,3,FALSE())</f>
        <v>9</v>
      </c>
      <c r="O3197" s="0" t="n">
        <f aca="false">VLOOKUP(A3197,'Team Data'!$A$1:$E$659,4,FALSE())</f>
        <v>612</v>
      </c>
      <c r="P3197" s="0" t="n">
        <f aca="false">VLOOKUP(A3197,'Team Data'!$A$1:$E$659,5,FALSE())</f>
        <v>453</v>
      </c>
      <c r="Q3197" s="0" t="n">
        <f aca="false">VLOOKUP(B3197,'Team Data'!$A$1:$E$659,4,FALSE())</f>
        <v>691</v>
      </c>
      <c r="R3197" s="0" t="n">
        <f aca="false">VLOOKUP(B3197,'Team Data'!$A$1:$E$659,5,FALSE())</f>
        <v>426</v>
      </c>
      <c r="S3197" s="0" t="n">
        <f aca="false">IF(I3197=1,(MIN(30,(C3197-D3197)))*(M3197/(M3197+N3197))*(Q3197/(Q3197+R3197)),(MAX(-30,(C3197-D3197)))*(N3197/(M3197+N3197))*(R3197/(R3197+Q3197)))</f>
        <v>-0.936111337185643</v>
      </c>
      <c r="T3197" s="0" t="n">
        <f aca="false">IF(J3197=1,(MIN(30,(D3197-C3197)))*(K3197/(K3197+L3197))*(O3197/(O3197+P3197)),(MAX(-30,(D3197-C3197)))*(L3197/(K3197+L3197))*(P3197/(P3197+O3197)))</f>
        <v>3.5556338028169</v>
      </c>
      <c r="U3197" s="7" t="n">
        <v>43113</v>
      </c>
    </row>
    <row r="3198" customFormat="false" ht="15" hidden="false" customHeight="false" outlineLevel="0" collapsed="false">
      <c r="A3198" s="0" t="s">
        <v>341</v>
      </c>
      <c r="B3198" s="0" t="s">
        <v>200</v>
      </c>
      <c r="C3198" s="0" t="n">
        <v>79</v>
      </c>
      <c r="D3198" s="0" t="n">
        <v>89</v>
      </c>
      <c r="E3198" s="0" t="n">
        <v>38</v>
      </c>
      <c r="F3198" s="0" t="n">
        <v>29</v>
      </c>
      <c r="G3198" s="0" t="n">
        <v>16</v>
      </c>
      <c r="H3198" s="0" t="n">
        <v>9</v>
      </c>
      <c r="I3198" s="0" t="n">
        <v>0</v>
      </c>
      <c r="J3198" s="0" t="n">
        <v>1</v>
      </c>
      <c r="K3198" s="0" t="n">
        <f aca="false">VLOOKUP(A3198,'Team Data'!$A$1:$E$659,2,FALSE())</f>
        <v>20</v>
      </c>
      <c r="L3198" s="0" t="n">
        <f aca="false">VLOOKUP(A3198,'Team Data'!$A$1:$E$659,3,FALSE())</f>
        <v>11</v>
      </c>
      <c r="M3198" s="0" t="n">
        <f aca="false">VLOOKUP(B3198,'Team Data'!$A$1:$E$659,2,FALSE())</f>
        <v>12</v>
      </c>
      <c r="N3198" s="0" t="n">
        <f aca="false">VLOOKUP(B3198,'Team Data'!$A$1:$E$659,3,FALSE())</f>
        <v>20</v>
      </c>
      <c r="O3198" s="0" t="n">
        <f aca="false">VLOOKUP(A3198,'Team Data'!$A$1:$E$659,4,FALSE())</f>
        <v>456</v>
      </c>
      <c r="P3198" s="0" t="n">
        <f aca="false">VLOOKUP(A3198,'Team Data'!$A$1:$E$659,5,FALSE())</f>
        <v>479</v>
      </c>
      <c r="Q3198" s="0" t="n">
        <f aca="false">VLOOKUP(B3198,'Team Data'!$A$1:$E$659,4,FALSE())</f>
        <v>569</v>
      </c>
      <c r="R3198" s="0" t="n">
        <f aca="false">VLOOKUP(B3198,'Team Data'!$A$1:$E$659,5,FALSE())</f>
        <v>426</v>
      </c>
      <c r="S3198" s="0" t="n">
        <f aca="false">IF(I3198=1,(MIN(30,(C3198-D3198)))*(M3198/(M3198+N3198))*(Q3198/(Q3198+R3198)),(MAX(-30,(C3198-D3198)))*(N3198/(M3198+N3198))*(R3198/(R3198+Q3198)))</f>
        <v>-2.67587939698492</v>
      </c>
      <c r="T3198" s="0" t="n">
        <f aca="false">IF(J3198=1,(MIN(30,(D3198-C3198)))*(K3198/(K3198+L3198))*(O3198/(O3198+P3198)),(MAX(-30,(D3198-C3198)))*(L3198/(K3198+L3198))*(P3198/(P3198+O3198)))</f>
        <v>3.1464550629636</v>
      </c>
      <c r="U3198" s="7" t="n">
        <v>43113</v>
      </c>
    </row>
    <row r="3199" customFormat="false" ht="15" hidden="false" customHeight="false" outlineLevel="0" collapsed="false">
      <c r="A3199" s="0" t="s">
        <v>102</v>
      </c>
      <c r="B3199" s="0" t="s">
        <v>57</v>
      </c>
      <c r="C3199" s="0" t="n">
        <v>72</v>
      </c>
      <c r="D3199" s="0" t="n">
        <v>58</v>
      </c>
      <c r="E3199" s="0" t="n">
        <v>36</v>
      </c>
      <c r="F3199" s="0" t="n">
        <v>38</v>
      </c>
      <c r="G3199" s="0" t="n">
        <v>9</v>
      </c>
      <c r="H3199" s="0" t="n">
        <v>15</v>
      </c>
      <c r="I3199" s="0" t="n">
        <v>1</v>
      </c>
      <c r="J3199" s="0" t="n">
        <v>0</v>
      </c>
      <c r="K3199" s="0" t="n">
        <f aca="false">VLOOKUP(A3199,'Team Data'!$A$1:$E$659,2,FALSE())</f>
        <v>24</v>
      </c>
      <c r="L3199" s="0" t="n">
        <f aca="false">VLOOKUP(A3199,'Team Data'!$A$1:$E$659,3,FALSE())</f>
        <v>11</v>
      </c>
      <c r="M3199" s="0" t="n">
        <f aca="false">VLOOKUP(B3199,'Team Data'!$A$1:$E$659,2,FALSE())</f>
        <v>14</v>
      </c>
      <c r="N3199" s="0" t="n">
        <f aca="false">VLOOKUP(B3199,'Team Data'!$A$1:$E$659,3,FALSE())</f>
        <v>18</v>
      </c>
      <c r="O3199" s="0" t="n">
        <f aca="false">VLOOKUP(A3199,'Team Data'!$A$1:$E$659,4,FALSE())</f>
        <v>527</v>
      </c>
      <c r="P3199" s="0" t="n">
        <f aca="false">VLOOKUP(A3199,'Team Data'!$A$1:$E$659,5,FALSE())</f>
        <v>561</v>
      </c>
      <c r="Q3199" s="0" t="n">
        <f aca="false">VLOOKUP(B3199,'Team Data'!$A$1:$E$659,4,FALSE())</f>
        <v>500</v>
      </c>
      <c r="R3199" s="0" t="n">
        <f aca="false">VLOOKUP(B3199,'Team Data'!$A$1:$E$659,5,FALSE())</f>
        <v>464</v>
      </c>
      <c r="S3199" s="0" t="n">
        <f aca="false">IF(I3199=1,(MIN(30,(C3199-D3199)))*(M3199/(M3199+N3199))*(Q3199/(Q3199+R3199)),(MAX(-30,(C3199-D3199)))*(N3199/(M3199+N3199))*(R3199/(R3199+Q3199)))</f>
        <v>3.17686721991701</v>
      </c>
      <c r="T3199" s="0" t="n">
        <f aca="false">IF(J3199=1,(MIN(30,(D3199-C3199)))*(K3199/(K3199+L3199))*(O3199/(O3199+P3199)),(MAX(-30,(D3199-C3199)))*(L3199/(K3199+L3199))*(P3199/(P3199+O3199)))</f>
        <v>-2.26875</v>
      </c>
      <c r="U3199" s="7" t="n">
        <v>43113</v>
      </c>
    </row>
    <row r="3200" customFormat="false" ht="15" hidden="false" customHeight="false" outlineLevel="0" collapsed="false">
      <c r="A3200" s="0" t="s">
        <v>101</v>
      </c>
      <c r="B3200" s="0" t="s">
        <v>14</v>
      </c>
      <c r="C3200" s="0" t="n">
        <v>60</v>
      </c>
      <c r="D3200" s="0" t="n">
        <v>59</v>
      </c>
      <c r="E3200" s="0" t="n">
        <v>33</v>
      </c>
      <c r="F3200" s="0" t="n">
        <v>50</v>
      </c>
      <c r="G3200" s="0" t="n">
        <v>13</v>
      </c>
      <c r="H3200" s="0" t="n">
        <v>19</v>
      </c>
      <c r="I3200" s="0" t="n">
        <v>1</v>
      </c>
      <c r="J3200" s="0" t="n">
        <v>0</v>
      </c>
      <c r="K3200" s="0" t="n">
        <f aca="false">VLOOKUP(A3200,'Team Data'!$A$1:$E$659,2,FALSE())</f>
        <v>21</v>
      </c>
      <c r="L3200" s="0" t="n">
        <f aca="false">VLOOKUP(A3200,'Team Data'!$A$1:$E$659,3,FALSE())</f>
        <v>12</v>
      </c>
      <c r="M3200" s="0" t="n">
        <f aca="false">VLOOKUP(B3200,'Team Data'!$A$1:$E$659,2,FALSE())</f>
        <v>15</v>
      </c>
      <c r="N3200" s="0" t="n">
        <f aca="false">VLOOKUP(B3200,'Team Data'!$A$1:$E$659,3,FALSE())</f>
        <v>18</v>
      </c>
      <c r="O3200" s="0" t="n">
        <f aca="false">VLOOKUP(A3200,'Team Data'!$A$1:$E$659,4,FALSE())</f>
        <v>495</v>
      </c>
      <c r="P3200" s="0" t="n">
        <f aca="false">VLOOKUP(A3200,'Team Data'!$A$1:$E$659,5,FALSE())</f>
        <v>516</v>
      </c>
      <c r="Q3200" s="0" t="n">
        <f aca="false">VLOOKUP(B3200,'Team Data'!$A$1:$E$659,4,FALSE())</f>
        <v>482</v>
      </c>
      <c r="R3200" s="0" t="n">
        <f aca="false">VLOOKUP(B3200,'Team Data'!$A$1:$E$659,5,FALSE())</f>
        <v>535</v>
      </c>
      <c r="S3200" s="0" t="n">
        <f aca="false">IF(I3200=1,(MIN(30,(C3200-D3200)))*(M3200/(M3200+N3200))*(Q3200/(Q3200+R3200)),(MAX(-30,(C3200-D3200)))*(N3200/(M3200+N3200))*(R3200/(R3200+Q3200)))</f>
        <v>0.215428622508269</v>
      </c>
      <c r="T3200" s="0" t="n">
        <f aca="false">IF(J3200=1,(MIN(30,(D3200-C3200)))*(K3200/(K3200+L3200))*(O3200/(O3200+P3200)),(MAX(-30,(D3200-C3200)))*(L3200/(K3200+L3200))*(P3200/(P3200+O3200)))</f>
        <v>-0.185594820609657</v>
      </c>
      <c r="U3200" s="7" t="n">
        <v>43113</v>
      </c>
    </row>
    <row r="3201" customFormat="false" ht="15" hidden="false" customHeight="false" outlineLevel="0" collapsed="false">
      <c r="A3201" s="0" t="s">
        <v>21</v>
      </c>
      <c r="B3201" s="0" t="s">
        <v>174</v>
      </c>
      <c r="C3201" s="0" t="n">
        <v>76</v>
      </c>
      <c r="D3201" s="0" t="n">
        <v>68</v>
      </c>
      <c r="E3201" s="0" t="n">
        <v>39</v>
      </c>
      <c r="F3201" s="0" t="n">
        <v>42</v>
      </c>
      <c r="G3201" s="0" t="n">
        <v>7</v>
      </c>
      <c r="H3201" s="0" t="n">
        <v>12</v>
      </c>
      <c r="I3201" s="0" t="n">
        <v>1</v>
      </c>
      <c r="J3201" s="0" t="n">
        <v>0</v>
      </c>
      <c r="K3201" s="0" t="n">
        <f aca="false">VLOOKUP(A3201,'Team Data'!$A$1:$E$659,2,FALSE())</f>
        <v>26</v>
      </c>
      <c r="L3201" s="0" t="n">
        <f aca="false">VLOOKUP(A3201,'Team Data'!$A$1:$E$659,3,FALSE())</f>
        <v>7</v>
      </c>
      <c r="M3201" s="0" t="n">
        <f aca="false">VLOOKUP(B3201,'Team Data'!$A$1:$E$659,2,FALSE())</f>
        <v>25</v>
      </c>
      <c r="N3201" s="0" t="n">
        <f aca="false">VLOOKUP(B3201,'Team Data'!$A$1:$E$659,3,FALSE())</f>
        <v>12</v>
      </c>
      <c r="O3201" s="0" t="n">
        <f aca="false">VLOOKUP(A3201,'Team Data'!$A$1:$E$659,4,FALSE())</f>
        <v>619</v>
      </c>
      <c r="P3201" s="0" t="n">
        <f aca="false">VLOOKUP(A3201,'Team Data'!$A$1:$E$659,5,FALSE())</f>
        <v>468</v>
      </c>
      <c r="Q3201" s="0" t="n">
        <f aca="false">VLOOKUP(B3201,'Team Data'!$A$1:$E$659,4,FALSE())</f>
        <v>653</v>
      </c>
      <c r="R3201" s="0" t="n">
        <f aca="false">VLOOKUP(B3201,'Team Data'!$A$1:$E$659,5,FALSE())</f>
        <v>548</v>
      </c>
      <c r="S3201" s="0" t="n">
        <f aca="false">IF(I3201=1,(MIN(30,(C3201-D3201)))*(M3201/(M3201+N3201))*(Q3201/(Q3201+R3201)),(MAX(-30,(C3201-D3201)))*(N3201/(M3201+N3201))*(R3201/(R3201+Q3201)))</f>
        <v>2.9389922812071</v>
      </c>
      <c r="T3201" s="0" t="n">
        <f aca="false">IF(J3201=1,(MIN(30,(D3201-C3201)))*(K3201/(K3201+L3201))*(O3201/(O3201+P3201)),(MAX(-30,(D3201-C3201)))*(L3201/(K3201+L3201))*(P3201/(P3201+O3201)))</f>
        <v>-0.730618048005353</v>
      </c>
      <c r="U3201" s="7" t="n">
        <v>43113</v>
      </c>
    </row>
    <row r="3202" customFormat="false" ht="15" hidden="false" customHeight="false" outlineLevel="0" collapsed="false">
      <c r="A3202" s="0" t="s">
        <v>35</v>
      </c>
      <c r="B3202" s="0" t="s">
        <v>47</v>
      </c>
      <c r="C3202" s="0" t="n">
        <v>76</v>
      </c>
      <c r="D3202" s="0" t="n">
        <v>80</v>
      </c>
      <c r="E3202" s="0" t="n">
        <v>28</v>
      </c>
      <c r="F3202" s="0" t="n">
        <v>37</v>
      </c>
      <c r="G3202" s="0" t="n">
        <v>5</v>
      </c>
      <c r="H3202" s="0" t="n">
        <v>13</v>
      </c>
      <c r="I3202" s="0" t="n">
        <v>0</v>
      </c>
      <c r="J3202" s="0" t="n">
        <v>1</v>
      </c>
      <c r="K3202" s="0" t="n">
        <f aca="false">VLOOKUP(A3202,'Team Data'!$A$1:$E$659,2,FALSE())</f>
        <v>3</v>
      </c>
      <c r="L3202" s="0" t="n">
        <f aca="false">VLOOKUP(A3202,'Team Data'!$A$1:$E$659,3,FALSE())</f>
        <v>28</v>
      </c>
      <c r="M3202" s="0" t="n">
        <f aca="false">VLOOKUP(B3202,'Team Data'!$A$1:$E$659,2,FALSE())</f>
        <v>14</v>
      </c>
      <c r="N3202" s="0" t="n">
        <f aca="false">VLOOKUP(B3202,'Team Data'!$A$1:$E$659,3,FALSE())</f>
        <v>18</v>
      </c>
      <c r="O3202" s="0" t="n">
        <f aca="false">VLOOKUP(A3202,'Team Data'!$A$1:$E$659,4,FALSE())</f>
        <v>496</v>
      </c>
      <c r="P3202" s="0" t="n">
        <f aca="false">VLOOKUP(A3202,'Team Data'!$A$1:$E$659,5,FALSE())</f>
        <v>495</v>
      </c>
      <c r="Q3202" s="0" t="n">
        <f aca="false">VLOOKUP(B3202,'Team Data'!$A$1:$E$659,4,FALSE())</f>
        <v>456</v>
      </c>
      <c r="R3202" s="0" t="n">
        <f aca="false">VLOOKUP(B3202,'Team Data'!$A$1:$E$659,5,FALSE())</f>
        <v>570</v>
      </c>
      <c r="S3202" s="0" t="n">
        <f aca="false">IF(I3202=1,(MIN(30,(C3202-D3202)))*(M3202/(M3202+N3202))*(Q3202/(Q3202+R3202)),(MAX(-30,(C3202-D3202)))*(N3202/(M3202+N3202))*(R3202/(R3202+Q3202)))</f>
        <v>-1.25</v>
      </c>
      <c r="T3202" s="0" t="n">
        <f aca="false">IF(J3202=1,(MIN(30,(D3202-C3202)))*(K3202/(K3202+L3202))*(O3202/(O3202+P3202)),(MAX(-30,(D3202-C3202)))*(L3202/(K3202+L3202))*(P3202/(P3202+O3202)))</f>
        <v>0.193743693239152</v>
      </c>
      <c r="U3202" s="7" t="n">
        <v>43113</v>
      </c>
    </row>
    <row r="3203" customFormat="false" ht="15" hidden="false" customHeight="false" outlineLevel="0" collapsed="false">
      <c r="A3203" s="0" t="s">
        <v>273</v>
      </c>
      <c r="B3203" s="0" t="s">
        <v>19</v>
      </c>
      <c r="C3203" s="0" t="n">
        <v>76</v>
      </c>
      <c r="D3203" s="0" t="n">
        <v>78</v>
      </c>
      <c r="E3203" s="0" t="n">
        <v>46</v>
      </c>
      <c r="F3203" s="0" t="n">
        <v>38</v>
      </c>
      <c r="G3203" s="0" t="n">
        <v>13</v>
      </c>
      <c r="H3203" s="0" t="n">
        <v>15</v>
      </c>
      <c r="I3203" s="0" t="n">
        <v>0</v>
      </c>
      <c r="J3203" s="0" t="n">
        <v>1</v>
      </c>
      <c r="K3203" s="0" t="n">
        <f aca="false">VLOOKUP(A3203,'Team Data'!$A$1:$E$659,2,FALSE())</f>
        <v>15</v>
      </c>
      <c r="L3203" s="0" t="n">
        <f aca="false">VLOOKUP(A3203,'Team Data'!$A$1:$E$659,3,FALSE())</f>
        <v>18</v>
      </c>
      <c r="M3203" s="0" t="n">
        <f aca="false">VLOOKUP(B3203,'Team Data'!$A$1:$E$659,2,FALSE())</f>
        <v>14</v>
      </c>
      <c r="N3203" s="0" t="n">
        <f aca="false">VLOOKUP(B3203,'Team Data'!$A$1:$E$659,3,FALSE())</f>
        <v>21</v>
      </c>
      <c r="O3203" s="0" t="n">
        <f aca="false">VLOOKUP(A3203,'Team Data'!$A$1:$E$659,4,FALSE())</f>
        <v>416</v>
      </c>
      <c r="P3203" s="0" t="n">
        <f aca="false">VLOOKUP(A3203,'Team Data'!$A$1:$E$659,5,FALSE())</f>
        <v>607</v>
      </c>
      <c r="Q3203" s="0" t="n">
        <f aca="false">VLOOKUP(B3203,'Team Data'!$A$1:$E$659,4,FALSE())</f>
        <v>471</v>
      </c>
      <c r="R3203" s="0" t="n">
        <f aca="false">VLOOKUP(B3203,'Team Data'!$A$1:$E$659,5,FALSE())</f>
        <v>659</v>
      </c>
      <c r="S3203" s="0" t="n">
        <f aca="false">IF(I3203=1,(MIN(30,(C3203-D3203)))*(M3203/(M3203+N3203))*(Q3203/(Q3203+R3203)),(MAX(-30,(C3203-D3203)))*(N3203/(M3203+N3203))*(R3203/(R3203+Q3203)))</f>
        <v>-0.699823008849558</v>
      </c>
      <c r="T3203" s="0" t="n">
        <f aca="false">IF(J3203=1,(MIN(30,(D3203-C3203)))*(K3203/(K3203+L3203))*(O3203/(O3203+P3203)),(MAX(-30,(D3203-C3203)))*(L3203/(K3203+L3203))*(P3203/(P3203+O3203)))</f>
        <v>0.369679196658669</v>
      </c>
      <c r="U3203" s="7" t="n">
        <v>43113</v>
      </c>
    </row>
    <row r="3204" customFormat="false" ht="15" hidden="false" customHeight="false" outlineLevel="0" collapsed="false">
      <c r="A3204" s="0" t="s">
        <v>117</v>
      </c>
      <c r="B3204" s="0" t="s">
        <v>267</v>
      </c>
      <c r="C3204" s="0" t="n">
        <v>88</v>
      </c>
      <c r="D3204" s="0" t="n">
        <v>91</v>
      </c>
      <c r="E3204" s="0" t="n">
        <v>31</v>
      </c>
      <c r="F3204" s="0" t="n">
        <v>45</v>
      </c>
      <c r="G3204" s="0" t="n">
        <v>15</v>
      </c>
      <c r="H3204" s="0" t="n">
        <v>15</v>
      </c>
      <c r="I3204" s="0" t="n">
        <v>0</v>
      </c>
      <c r="J3204" s="0" t="n">
        <v>1</v>
      </c>
      <c r="K3204" s="0" t="n">
        <f aca="false">VLOOKUP(A3204,'Team Data'!$A$1:$E$659,2,FALSE())</f>
        <v>10</v>
      </c>
      <c r="L3204" s="0" t="n">
        <f aca="false">VLOOKUP(A3204,'Team Data'!$A$1:$E$659,3,FALSE())</f>
        <v>23</v>
      </c>
      <c r="M3204" s="0" t="n">
        <f aca="false">VLOOKUP(B3204,'Team Data'!$A$1:$E$659,2,FALSE())</f>
        <v>10</v>
      </c>
      <c r="N3204" s="0" t="n">
        <f aca="false">VLOOKUP(B3204,'Team Data'!$A$1:$E$659,3,FALSE())</f>
        <v>22</v>
      </c>
      <c r="O3204" s="0" t="n">
        <f aca="false">VLOOKUP(A3204,'Team Data'!$A$1:$E$659,4,FALSE())</f>
        <v>452</v>
      </c>
      <c r="P3204" s="0" t="n">
        <f aca="false">VLOOKUP(A3204,'Team Data'!$A$1:$E$659,5,FALSE())</f>
        <v>578</v>
      </c>
      <c r="Q3204" s="0" t="n">
        <f aca="false">VLOOKUP(B3204,'Team Data'!$A$1:$E$659,4,FALSE())</f>
        <v>457</v>
      </c>
      <c r="R3204" s="0" t="n">
        <f aca="false">VLOOKUP(B3204,'Team Data'!$A$1:$E$659,5,FALSE())</f>
        <v>529</v>
      </c>
      <c r="S3204" s="0" t="n">
        <f aca="false">IF(I3204=1,(MIN(30,(C3204-D3204)))*(M3204/(M3204+N3204))*(Q3204/(Q3204+R3204)),(MAX(-30,(C3204-D3204)))*(N3204/(M3204+N3204))*(R3204/(R3204+Q3204)))</f>
        <v>-1.10655425963489</v>
      </c>
      <c r="T3204" s="0" t="n">
        <f aca="false">IF(J3204=1,(MIN(30,(D3204-C3204)))*(K3204/(K3204+L3204))*(O3204/(O3204+P3204)),(MAX(-30,(D3204-C3204)))*(L3204/(K3204+L3204))*(P3204/(P3204+O3204)))</f>
        <v>0.398940864960282</v>
      </c>
      <c r="U3204" s="7" t="n">
        <v>43113</v>
      </c>
    </row>
    <row r="3205" customFormat="false" ht="15" hidden="false" customHeight="false" outlineLevel="0" collapsed="false">
      <c r="A3205" s="0" t="s">
        <v>88</v>
      </c>
      <c r="B3205" s="0" t="s">
        <v>27</v>
      </c>
      <c r="C3205" s="0" t="n">
        <v>81</v>
      </c>
      <c r="D3205" s="0" t="n">
        <v>99</v>
      </c>
      <c r="E3205" s="0" t="n">
        <v>26</v>
      </c>
      <c r="F3205" s="0" t="n">
        <v>50</v>
      </c>
      <c r="G3205" s="0" t="n">
        <v>7</v>
      </c>
      <c r="H3205" s="0" t="n">
        <v>17</v>
      </c>
      <c r="I3205" s="0" t="n">
        <v>0</v>
      </c>
      <c r="J3205" s="0" t="n">
        <v>1</v>
      </c>
      <c r="K3205" s="0" t="n">
        <f aca="false">VLOOKUP(A3205,'Team Data'!$A$1:$E$659,2,FALSE())</f>
        <v>9</v>
      </c>
      <c r="L3205" s="0" t="n">
        <f aca="false">VLOOKUP(A3205,'Team Data'!$A$1:$E$659,3,FALSE())</f>
        <v>25</v>
      </c>
      <c r="M3205" s="0" t="n">
        <f aca="false">VLOOKUP(B3205,'Team Data'!$A$1:$E$659,2,FALSE())</f>
        <v>18</v>
      </c>
      <c r="N3205" s="0" t="n">
        <f aca="false">VLOOKUP(B3205,'Team Data'!$A$1:$E$659,3,FALSE())</f>
        <v>14</v>
      </c>
      <c r="O3205" s="0" t="n">
        <f aca="false">VLOOKUP(A3205,'Team Data'!$A$1:$E$659,4,FALSE())</f>
        <v>507</v>
      </c>
      <c r="P3205" s="0" t="n">
        <f aca="false">VLOOKUP(A3205,'Team Data'!$A$1:$E$659,5,FALSE())</f>
        <v>582</v>
      </c>
      <c r="Q3205" s="0" t="n">
        <f aca="false">VLOOKUP(B3205,'Team Data'!$A$1:$E$659,4,FALSE())</f>
        <v>374</v>
      </c>
      <c r="R3205" s="0" t="n">
        <f aca="false">VLOOKUP(B3205,'Team Data'!$A$1:$E$659,5,FALSE())</f>
        <v>605</v>
      </c>
      <c r="S3205" s="0" t="n">
        <f aca="false">IF(I3205=1,(MIN(30,(C3205-D3205)))*(M3205/(M3205+N3205))*(Q3205/(Q3205+R3205)),(MAX(-30,(C3205-D3205)))*(N3205/(M3205+N3205))*(R3205/(R3205+Q3205)))</f>
        <v>-4.86657303370787</v>
      </c>
      <c r="T3205" s="0" t="n">
        <f aca="false">IF(J3205=1,(MIN(30,(D3205-C3205)))*(K3205/(K3205+L3205))*(O3205/(O3205+P3205)),(MAX(-30,(D3205-C3205)))*(L3205/(K3205+L3205))*(P3205/(P3205+O3205)))</f>
        <v>2.21827904715605</v>
      </c>
      <c r="U3205" s="7" t="n">
        <v>43113</v>
      </c>
    </row>
    <row r="3206" customFormat="false" ht="15" hidden="false" customHeight="false" outlineLevel="0" collapsed="false">
      <c r="A3206" s="0" t="s">
        <v>134</v>
      </c>
      <c r="B3206" s="0" t="s">
        <v>262</v>
      </c>
      <c r="C3206" s="0" t="n">
        <v>75</v>
      </c>
      <c r="D3206" s="0" t="n">
        <v>77</v>
      </c>
      <c r="E3206" s="0" t="n">
        <v>23</v>
      </c>
      <c r="F3206" s="0" t="n">
        <v>42</v>
      </c>
      <c r="G3206" s="0" t="n">
        <v>10</v>
      </c>
      <c r="H3206" s="0" t="n">
        <v>23</v>
      </c>
      <c r="I3206" s="0" t="n">
        <v>0</v>
      </c>
      <c r="J3206" s="0" t="n">
        <v>1</v>
      </c>
      <c r="K3206" s="0" t="n">
        <f aca="false">VLOOKUP(A3206,'Team Data'!$A$1:$E$659,2,FALSE())</f>
        <v>10</v>
      </c>
      <c r="L3206" s="0" t="n">
        <f aca="false">VLOOKUP(A3206,'Team Data'!$A$1:$E$659,3,FALSE())</f>
        <v>22</v>
      </c>
      <c r="M3206" s="0" t="n">
        <f aca="false">VLOOKUP(B3206,'Team Data'!$A$1:$E$659,2,FALSE())</f>
        <v>20</v>
      </c>
      <c r="N3206" s="0" t="n">
        <f aca="false">VLOOKUP(B3206,'Team Data'!$A$1:$E$659,3,FALSE())</f>
        <v>14</v>
      </c>
      <c r="O3206" s="0" t="n">
        <f aca="false">VLOOKUP(A3206,'Team Data'!$A$1:$E$659,4,FALSE())</f>
        <v>542</v>
      </c>
      <c r="P3206" s="0" t="n">
        <f aca="false">VLOOKUP(A3206,'Team Data'!$A$1:$E$659,5,FALSE())</f>
        <v>420</v>
      </c>
      <c r="Q3206" s="0" t="n">
        <f aca="false">VLOOKUP(B3206,'Team Data'!$A$1:$E$659,4,FALSE())</f>
        <v>507</v>
      </c>
      <c r="R3206" s="0" t="n">
        <f aca="false">VLOOKUP(B3206,'Team Data'!$A$1:$E$659,5,FALSE())</f>
        <v>501</v>
      </c>
      <c r="S3206" s="0" t="n">
        <f aca="false">IF(I3206=1,(MIN(30,(C3206-D3206)))*(M3206/(M3206+N3206))*(Q3206/(Q3206+R3206)),(MAX(-30,(C3206-D3206)))*(N3206/(M3206+N3206))*(R3206/(R3206+Q3206)))</f>
        <v>-0.409313725490196</v>
      </c>
      <c r="T3206" s="0" t="n">
        <f aca="false">IF(J3206=1,(MIN(30,(D3206-C3206)))*(K3206/(K3206+L3206))*(O3206/(O3206+P3206)),(MAX(-30,(D3206-C3206)))*(L3206/(K3206+L3206))*(P3206/(P3206+O3206)))</f>
        <v>0.352130977130977</v>
      </c>
      <c r="U3206" s="7" t="n">
        <v>43113</v>
      </c>
    </row>
    <row r="3207" customFormat="false" ht="15" hidden="false" customHeight="false" outlineLevel="0" collapsed="false">
      <c r="A3207" s="0" t="s">
        <v>336</v>
      </c>
      <c r="B3207" s="0" t="s">
        <v>152</v>
      </c>
      <c r="C3207" s="0" t="n">
        <v>86</v>
      </c>
      <c r="D3207" s="0" t="n">
        <v>94</v>
      </c>
      <c r="E3207" s="0" t="n">
        <v>30</v>
      </c>
      <c r="F3207" s="0" t="n">
        <v>34</v>
      </c>
      <c r="G3207" s="0" t="n">
        <v>19</v>
      </c>
      <c r="H3207" s="0" t="n">
        <v>16</v>
      </c>
      <c r="I3207" s="0" t="n">
        <v>0</v>
      </c>
      <c r="J3207" s="0" t="n">
        <v>1</v>
      </c>
      <c r="K3207" s="0" t="n">
        <f aca="false">VLOOKUP(A3207,'Team Data'!$A$1:$E$659,2,FALSE())</f>
        <v>20</v>
      </c>
      <c r="L3207" s="0" t="n">
        <f aca="false">VLOOKUP(A3207,'Team Data'!$A$1:$E$659,3,FALSE())</f>
        <v>11</v>
      </c>
      <c r="M3207" s="0" t="n">
        <f aca="false">VLOOKUP(B3207,'Team Data'!$A$1:$E$659,2,FALSE())</f>
        <v>22</v>
      </c>
      <c r="N3207" s="0" t="n">
        <f aca="false">VLOOKUP(B3207,'Team Data'!$A$1:$E$659,3,FALSE())</f>
        <v>14</v>
      </c>
      <c r="O3207" s="0" t="n">
        <f aca="false">VLOOKUP(A3207,'Team Data'!$A$1:$E$659,4,FALSE())</f>
        <v>573</v>
      </c>
      <c r="P3207" s="0" t="n">
        <f aca="false">VLOOKUP(A3207,'Team Data'!$A$1:$E$659,5,FALSE())</f>
        <v>467</v>
      </c>
      <c r="Q3207" s="0" t="n">
        <f aca="false">VLOOKUP(B3207,'Team Data'!$A$1:$E$659,4,FALSE())</f>
        <v>725</v>
      </c>
      <c r="R3207" s="0" t="n">
        <f aca="false">VLOOKUP(B3207,'Team Data'!$A$1:$E$659,5,FALSE())</f>
        <v>474</v>
      </c>
      <c r="S3207" s="0" t="n">
        <f aca="false">IF(I3207=1,(MIN(30,(C3207-D3207)))*(M3207/(M3207+N3207))*(Q3207/(Q3207+R3207)),(MAX(-30,(C3207-D3207)))*(N3207/(M3207+N3207))*(R3207/(R3207+Q3207)))</f>
        <v>-1.22991381706978</v>
      </c>
      <c r="T3207" s="0" t="n">
        <f aca="false">IF(J3207=1,(MIN(30,(D3207-C3207)))*(K3207/(K3207+L3207))*(O3207/(O3207+P3207)),(MAX(-30,(D3207-C3207)))*(L3207/(K3207+L3207))*(P3207/(P3207+O3207)))</f>
        <v>2.84367245657568</v>
      </c>
      <c r="U3207" s="7" t="n">
        <v>43113</v>
      </c>
    </row>
    <row r="3208" customFormat="false" ht="15" hidden="false" customHeight="false" outlineLevel="0" collapsed="false">
      <c r="A3208" s="0" t="s">
        <v>268</v>
      </c>
      <c r="B3208" s="0" t="s">
        <v>283</v>
      </c>
      <c r="C3208" s="0" t="n">
        <v>69</v>
      </c>
      <c r="D3208" s="0" t="n">
        <v>87</v>
      </c>
      <c r="E3208" s="0" t="n">
        <v>37</v>
      </c>
      <c r="F3208" s="0" t="n">
        <v>40</v>
      </c>
      <c r="G3208" s="0" t="n">
        <v>14</v>
      </c>
      <c r="H3208" s="0" t="n">
        <v>11</v>
      </c>
      <c r="I3208" s="0" t="n">
        <v>0</v>
      </c>
      <c r="J3208" s="0" t="n">
        <v>1</v>
      </c>
      <c r="K3208" s="0" t="n">
        <f aca="false">VLOOKUP(A3208,'Team Data'!$A$1:$E$659,2,FALSE())</f>
        <v>7</v>
      </c>
      <c r="L3208" s="0" t="n">
        <f aca="false">VLOOKUP(A3208,'Team Data'!$A$1:$E$659,3,FALSE())</f>
        <v>25</v>
      </c>
      <c r="M3208" s="0" t="n">
        <f aca="false">VLOOKUP(B3208,'Team Data'!$A$1:$E$659,2,FALSE())</f>
        <v>12</v>
      </c>
      <c r="N3208" s="0" t="n">
        <f aca="false">VLOOKUP(B3208,'Team Data'!$A$1:$E$659,3,FALSE())</f>
        <v>20</v>
      </c>
      <c r="O3208" s="0" t="n">
        <f aca="false">VLOOKUP(A3208,'Team Data'!$A$1:$E$659,4,FALSE())</f>
        <v>471</v>
      </c>
      <c r="P3208" s="0" t="n">
        <f aca="false">VLOOKUP(A3208,'Team Data'!$A$1:$E$659,5,FALSE())</f>
        <v>449</v>
      </c>
      <c r="Q3208" s="0" t="n">
        <f aca="false">VLOOKUP(B3208,'Team Data'!$A$1:$E$659,4,FALSE())</f>
        <v>427</v>
      </c>
      <c r="R3208" s="0" t="n">
        <f aca="false">VLOOKUP(B3208,'Team Data'!$A$1:$E$659,5,FALSE())</f>
        <v>489</v>
      </c>
      <c r="S3208" s="0" t="n">
        <f aca="false">IF(I3208=1,(MIN(30,(C3208-D3208)))*(M3208/(M3208+N3208))*(Q3208/(Q3208+R3208)),(MAX(-30,(C3208-D3208)))*(N3208/(M3208+N3208))*(R3208/(R3208+Q3208)))</f>
        <v>-6.00573144104803</v>
      </c>
      <c r="T3208" s="0" t="n">
        <f aca="false">IF(J3208=1,(MIN(30,(D3208-C3208)))*(K3208/(K3208+L3208))*(O3208/(O3208+P3208)),(MAX(-30,(D3208-C3208)))*(L3208/(K3208+L3208))*(P3208/(P3208+O3208)))</f>
        <v>2.01582880434783</v>
      </c>
      <c r="U3208" s="7" t="n">
        <v>43113</v>
      </c>
    </row>
    <row r="3209" customFormat="false" ht="15" hidden="false" customHeight="false" outlineLevel="0" collapsed="false">
      <c r="A3209" s="0" t="s">
        <v>69</v>
      </c>
      <c r="B3209" s="0" t="s">
        <v>132</v>
      </c>
      <c r="C3209" s="0" t="n">
        <v>61</v>
      </c>
      <c r="D3209" s="0" t="n">
        <v>60</v>
      </c>
      <c r="E3209" s="0" t="n">
        <v>43</v>
      </c>
      <c r="F3209" s="0" t="n">
        <v>42</v>
      </c>
      <c r="G3209" s="0" t="n">
        <v>9</v>
      </c>
      <c r="H3209" s="0" t="n">
        <v>11</v>
      </c>
      <c r="I3209" s="0" t="n">
        <v>1</v>
      </c>
      <c r="J3209" s="0" t="n">
        <v>0</v>
      </c>
      <c r="K3209" s="0" t="n">
        <f aca="false">VLOOKUP(A3209,'Team Data'!$A$1:$E$659,2,FALSE())</f>
        <v>14</v>
      </c>
      <c r="L3209" s="0" t="n">
        <f aca="false">VLOOKUP(A3209,'Team Data'!$A$1:$E$659,3,FALSE())</f>
        <v>19</v>
      </c>
      <c r="M3209" s="0" t="n">
        <f aca="false">VLOOKUP(B3209,'Team Data'!$A$1:$E$659,2,FALSE())</f>
        <v>10</v>
      </c>
      <c r="N3209" s="0" t="n">
        <f aca="false">VLOOKUP(B3209,'Team Data'!$A$1:$E$659,3,FALSE())</f>
        <v>22</v>
      </c>
      <c r="O3209" s="0" t="n">
        <f aca="false">VLOOKUP(A3209,'Team Data'!$A$1:$E$659,4,FALSE())</f>
        <v>518</v>
      </c>
      <c r="P3209" s="0" t="n">
        <f aca="false">VLOOKUP(A3209,'Team Data'!$A$1:$E$659,5,FALSE())</f>
        <v>487</v>
      </c>
      <c r="Q3209" s="0" t="n">
        <f aca="false">VLOOKUP(B3209,'Team Data'!$A$1:$E$659,4,FALSE())</f>
        <v>532</v>
      </c>
      <c r="R3209" s="0" t="n">
        <f aca="false">VLOOKUP(B3209,'Team Data'!$A$1:$E$659,5,FALSE())</f>
        <v>476</v>
      </c>
      <c r="S3209" s="0" t="n">
        <f aca="false">IF(I3209=1,(MIN(30,(C3209-D3209)))*(M3209/(M3209+N3209))*(Q3209/(Q3209+R3209)),(MAX(-30,(C3209-D3209)))*(N3209/(M3209+N3209))*(R3209/(R3209+Q3209)))</f>
        <v>0.164930555555556</v>
      </c>
      <c r="T3209" s="0" t="n">
        <f aca="false">IF(J3209=1,(MIN(30,(D3209-C3209)))*(K3209/(K3209+L3209))*(O3209/(O3209+P3209)),(MAX(-30,(D3209-C3209)))*(L3209/(K3209+L3209))*(P3209/(P3209+O3209)))</f>
        <v>-0.278998944670587</v>
      </c>
      <c r="U3209" s="7" t="n">
        <v>43113</v>
      </c>
    </row>
    <row r="3210" customFormat="false" ht="15" hidden="false" customHeight="false" outlineLevel="0" collapsed="false">
      <c r="A3210" s="0" t="s">
        <v>249</v>
      </c>
      <c r="B3210" s="0" t="s">
        <v>279</v>
      </c>
      <c r="C3210" s="0" t="n">
        <v>92</v>
      </c>
      <c r="D3210" s="0" t="n">
        <v>52</v>
      </c>
      <c r="E3210" s="0" t="n">
        <v>51</v>
      </c>
      <c r="F3210" s="0" t="n">
        <v>20</v>
      </c>
      <c r="G3210" s="0" t="n">
        <v>18</v>
      </c>
      <c r="H3210" s="0" t="n">
        <v>8</v>
      </c>
      <c r="I3210" s="0" t="n">
        <v>1</v>
      </c>
      <c r="J3210" s="0" t="n">
        <v>0</v>
      </c>
      <c r="K3210" s="0" t="n">
        <f aca="false">VLOOKUP(A3210,'Team Data'!$A$1:$E$659,2,FALSE())</f>
        <v>10</v>
      </c>
      <c r="L3210" s="0" t="n">
        <f aca="false">VLOOKUP(A3210,'Team Data'!$A$1:$E$659,3,FALSE())</f>
        <v>21</v>
      </c>
      <c r="M3210" s="0" t="n">
        <f aca="false">VLOOKUP(B3210,'Team Data'!$A$1:$E$659,2,FALSE())</f>
        <v>13</v>
      </c>
      <c r="N3210" s="0" t="n">
        <f aca="false">VLOOKUP(B3210,'Team Data'!$A$1:$E$659,3,FALSE())</f>
        <v>18</v>
      </c>
      <c r="O3210" s="0" t="n">
        <f aca="false">VLOOKUP(A3210,'Team Data'!$A$1:$E$659,4,FALSE())</f>
        <v>432</v>
      </c>
      <c r="P3210" s="0" t="n">
        <f aca="false">VLOOKUP(A3210,'Team Data'!$A$1:$E$659,5,FALSE())</f>
        <v>523</v>
      </c>
      <c r="Q3210" s="0" t="n">
        <f aca="false">VLOOKUP(B3210,'Team Data'!$A$1:$E$659,4,FALSE())</f>
        <v>437</v>
      </c>
      <c r="R3210" s="0" t="n">
        <f aca="false">VLOOKUP(B3210,'Team Data'!$A$1:$E$659,5,FALSE())</f>
        <v>490</v>
      </c>
      <c r="S3210" s="0" t="n">
        <f aca="false">IF(I3210=1,(MIN(30,(C3210-D3210)))*(M3210/(M3210+N3210))*(Q3210/(Q3210+R3210)),(MAX(-30,(C3210-D3210)))*(N3210/(M3210+N3210))*(R3210/(R3210+Q3210)))</f>
        <v>5.9306816995511</v>
      </c>
      <c r="T3210" s="0" t="n">
        <f aca="false">IF(J3210=1,(MIN(30,(D3210-C3210)))*(K3210/(K3210+L3210))*(O3210/(O3210+P3210)),(MAX(-30,(D3210-C3210)))*(L3210/(K3210+L3210))*(P3210/(P3210+O3210)))</f>
        <v>-11.1295389292349</v>
      </c>
      <c r="U3210" s="7" t="n">
        <v>43113</v>
      </c>
    </row>
    <row r="3211" customFormat="false" ht="15" hidden="false" customHeight="false" outlineLevel="0" collapsed="false">
      <c r="A3211" s="0" t="s">
        <v>46</v>
      </c>
      <c r="B3211" s="0" t="s">
        <v>195</v>
      </c>
      <c r="C3211" s="0" t="n">
        <v>79</v>
      </c>
      <c r="D3211" s="0" t="n">
        <v>86</v>
      </c>
      <c r="E3211" s="0" t="n">
        <v>31</v>
      </c>
      <c r="F3211" s="0" t="n">
        <v>44</v>
      </c>
      <c r="G3211" s="0" t="n">
        <v>13</v>
      </c>
      <c r="H3211" s="0" t="n">
        <v>17</v>
      </c>
      <c r="I3211" s="0" t="n">
        <v>0</v>
      </c>
      <c r="J3211" s="0" t="n">
        <v>1</v>
      </c>
      <c r="K3211" s="0" t="n">
        <f aca="false">VLOOKUP(A3211,'Team Data'!$A$1:$E$659,2,FALSE())</f>
        <v>18</v>
      </c>
      <c r="L3211" s="0" t="n">
        <f aca="false">VLOOKUP(A3211,'Team Data'!$A$1:$E$659,3,FALSE())</f>
        <v>17</v>
      </c>
      <c r="M3211" s="0" t="n">
        <f aca="false">VLOOKUP(B3211,'Team Data'!$A$1:$E$659,2,FALSE())</f>
        <v>21</v>
      </c>
      <c r="N3211" s="0" t="n">
        <f aca="false">VLOOKUP(B3211,'Team Data'!$A$1:$E$659,3,FALSE())</f>
        <v>11</v>
      </c>
      <c r="O3211" s="0" t="n">
        <f aca="false">VLOOKUP(A3211,'Team Data'!$A$1:$E$659,4,FALSE())</f>
        <v>546</v>
      </c>
      <c r="P3211" s="0" t="n">
        <f aca="false">VLOOKUP(A3211,'Team Data'!$A$1:$E$659,5,FALSE())</f>
        <v>561</v>
      </c>
      <c r="Q3211" s="0" t="n">
        <f aca="false">VLOOKUP(B3211,'Team Data'!$A$1:$E$659,4,FALSE())</f>
        <v>481</v>
      </c>
      <c r="R3211" s="0" t="n">
        <f aca="false">VLOOKUP(B3211,'Team Data'!$A$1:$E$659,5,FALSE())</f>
        <v>445</v>
      </c>
      <c r="S3211" s="0" t="n">
        <f aca="false">IF(I3211=1,(MIN(30,(C3211-D3211)))*(M3211/(M3211+N3211))*(Q3211/(Q3211+R3211)),(MAX(-30,(C3211-D3211)))*(N3211/(M3211+N3211))*(R3211/(R3211+Q3211)))</f>
        <v>-1.15635124190065</v>
      </c>
      <c r="T3211" s="0" t="n">
        <f aca="false">IF(J3211=1,(MIN(30,(D3211-C3211)))*(K3211/(K3211+L3211))*(O3211/(O3211+P3211)),(MAX(-30,(D3211-C3211)))*(L3211/(K3211+L3211))*(P3211/(P3211+O3211)))</f>
        <v>1.77560975609756</v>
      </c>
      <c r="U3211" s="7" t="n">
        <v>43113</v>
      </c>
    </row>
    <row r="3212" customFormat="false" ht="15" hidden="false" customHeight="false" outlineLevel="0" collapsed="false">
      <c r="A3212" s="0" t="s">
        <v>113</v>
      </c>
      <c r="B3212" s="0" t="s">
        <v>74</v>
      </c>
      <c r="C3212" s="0" t="n">
        <v>91</v>
      </c>
      <c r="D3212" s="0" t="n">
        <v>86</v>
      </c>
      <c r="E3212" s="0" t="n">
        <v>28</v>
      </c>
      <c r="F3212" s="0" t="n">
        <v>31</v>
      </c>
      <c r="G3212" s="0" t="n">
        <v>11</v>
      </c>
      <c r="H3212" s="0" t="n">
        <v>9</v>
      </c>
      <c r="I3212" s="0" t="n">
        <v>1</v>
      </c>
      <c r="J3212" s="0" t="n">
        <v>0</v>
      </c>
      <c r="K3212" s="0" t="n">
        <f aca="false">VLOOKUP(A3212,'Team Data'!$A$1:$E$659,2,FALSE())</f>
        <v>19</v>
      </c>
      <c r="L3212" s="0" t="n">
        <f aca="false">VLOOKUP(A3212,'Team Data'!$A$1:$E$659,3,FALSE())</f>
        <v>12</v>
      </c>
      <c r="M3212" s="0" t="n">
        <f aca="false">VLOOKUP(B3212,'Team Data'!$A$1:$E$659,2,FALSE())</f>
        <v>13</v>
      </c>
      <c r="N3212" s="0" t="n">
        <f aca="false">VLOOKUP(B3212,'Team Data'!$A$1:$E$659,3,FALSE())</f>
        <v>20</v>
      </c>
      <c r="O3212" s="0" t="n">
        <f aca="false">VLOOKUP(A3212,'Team Data'!$A$1:$E$659,4,FALSE())</f>
        <v>498</v>
      </c>
      <c r="P3212" s="0" t="n">
        <f aca="false">VLOOKUP(A3212,'Team Data'!$A$1:$E$659,5,FALSE())</f>
        <v>473</v>
      </c>
      <c r="Q3212" s="0" t="n">
        <f aca="false">VLOOKUP(B3212,'Team Data'!$A$1:$E$659,4,FALSE())</f>
        <v>534</v>
      </c>
      <c r="R3212" s="0" t="n">
        <f aca="false">VLOOKUP(B3212,'Team Data'!$A$1:$E$659,5,FALSE())</f>
        <v>500</v>
      </c>
      <c r="S3212" s="0" t="n">
        <f aca="false">IF(I3212=1,(MIN(30,(C3212-D3212)))*(M3212/(M3212+N3212))*(Q3212/(Q3212+R3212)),(MAX(-30,(C3212-D3212)))*(N3212/(M3212+N3212))*(R3212/(R3212+Q3212)))</f>
        <v>1.01723228415685</v>
      </c>
      <c r="T3212" s="0" t="n">
        <f aca="false">IF(J3212=1,(MIN(30,(D3212-C3212)))*(K3212/(K3212+L3212))*(O3212/(O3212+P3212)),(MAX(-30,(D3212-C3212)))*(L3212/(K3212+L3212))*(P3212/(P3212+O3212)))</f>
        <v>-0.942825819740208</v>
      </c>
      <c r="U3212" s="7" t="n">
        <v>43113</v>
      </c>
    </row>
    <row r="3213" customFormat="false" ht="15" hidden="false" customHeight="false" outlineLevel="0" collapsed="false">
      <c r="A3213" s="0" t="s">
        <v>179</v>
      </c>
      <c r="B3213" s="0" t="s">
        <v>230</v>
      </c>
      <c r="C3213" s="0" t="n">
        <v>92</v>
      </c>
      <c r="D3213" s="0" t="n">
        <v>89</v>
      </c>
      <c r="E3213" s="0" t="n">
        <v>38</v>
      </c>
      <c r="F3213" s="0" t="n">
        <v>35</v>
      </c>
      <c r="G3213" s="0" t="n">
        <v>19</v>
      </c>
      <c r="H3213" s="0" t="n">
        <v>14</v>
      </c>
      <c r="I3213" s="0" t="n">
        <v>1</v>
      </c>
      <c r="J3213" s="0" t="n">
        <v>0</v>
      </c>
      <c r="K3213" s="0" t="n">
        <f aca="false">VLOOKUP(A3213,'Team Data'!$A$1:$E$659,2,FALSE())</f>
        <v>26</v>
      </c>
      <c r="L3213" s="0" t="n">
        <f aca="false">VLOOKUP(A3213,'Team Data'!$A$1:$E$659,3,FALSE())</f>
        <v>8</v>
      </c>
      <c r="M3213" s="0" t="n">
        <f aca="false">VLOOKUP(B3213,'Team Data'!$A$1:$E$659,2,FALSE())</f>
        <v>20</v>
      </c>
      <c r="N3213" s="0" t="n">
        <f aca="false">VLOOKUP(B3213,'Team Data'!$A$1:$E$659,3,FALSE())</f>
        <v>14</v>
      </c>
      <c r="O3213" s="0" t="n">
        <f aca="false">VLOOKUP(A3213,'Team Data'!$A$1:$E$659,4,FALSE())</f>
        <v>523</v>
      </c>
      <c r="P3213" s="0" t="n">
        <f aca="false">VLOOKUP(A3213,'Team Data'!$A$1:$E$659,5,FALSE())</f>
        <v>545</v>
      </c>
      <c r="Q3213" s="0" t="n">
        <f aca="false">VLOOKUP(B3213,'Team Data'!$A$1:$E$659,4,FALSE())</f>
        <v>504</v>
      </c>
      <c r="R3213" s="0" t="n">
        <f aca="false">VLOOKUP(B3213,'Team Data'!$A$1:$E$659,5,FALSE())</f>
        <v>516</v>
      </c>
      <c r="S3213" s="0" t="n">
        <f aca="false">IF(I3213=1,(MIN(30,(C3213-D3213)))*(M3213/(M3213+N3213))*(Q3213/(Q3213+R3213)),(MAX(-30,(C3213-D3213)))*(N3213/(M3213+N3213))*(R3213/(R3213+Q3213)))</f>
        <v>0.8719723183391</v>
      </c>
      <c r="T3213" s="0" t="n">
        <f aca="false">IF(J3213=1,(MIN(30,(D3213-C3213)))*(K3213/(K3213+L3213))*(O3213/(O3213+P3213)),(MAX(-30,(D3213-C3213)))*(L3213/(K3213+L3213))*(P3213/(P3213+O3213)))</f>
        <v>-0.360211500330469</v>
      </c>
      <c r="U3213" s="7" t="n">
        <v>43113</v>
      </c>
    </row>
    <row r="3214" customFormat="false" ht="15" hidden="false" customHeight="false" outlineLevel="0" collapsed="false">
      <c r="A3214" s="0" t="s">
        <v>33</v>
      </c>
      <c r="B3214" s="0" t="s">
        <v>153</v>
      </c>
      <c r="C3214" s="0" t="n">
        <v>65</v>
      </c>
      <c r="D3214" s="0" t="n">
        <v>81</v>
      </c>
      <c r="E3214" s="0" t="n">
        <v>28</v>
      </c>
      <c r="F3214" s="0" t="n">
        <v>35</v>
      </c>
      <c r="G3214" s="0" t="n">
        <v>11</v>
      </c>
      <c r="H3214" s="0" t="n">
        <v>11</v>
      </c>
      <c r="I3214" s="0" t="n">
        <v>0</v>
      </c>
      <c r="J3214" s="0" t="n">
        <v>1</v>
      </c>
      <c r="K3214" s="0" t="n">
        <f aca="false">VLOOKUP(A3214,'Team Data'!$A$1:$E$659,2,FALSE())</f>
        <v>20</v>
      </c>
      <c r="L3214" s="0" t="n">
        <f aca="false">VLOOKUP(A3214,'Team Data'!$A$1:$E$659,3,FALSE())</f>
        <v>13</v>
      </c>
      <c r="M3214" s="0" t="n">
        <f aca="false">VLOOKUP(B3214,'Team Data'!$A$1:$E$659,2,FALSE())</f>
        <v>32</v>
      </c>
      <c r="N3214" s="0" t="n">
        <f aca="false">VLOOKUP(B3214,'Team Data'!$A$1:$E$659,3,FALSE())</f>
        <v>6</v>
      </c>
      <c r="O3214" s="0" t="n">
        <f aca="false">VLOOKUP(A3214,'Team Data'!$A$1:$E$659,4,FALSE())</f>
        <v>562</v>
      </c>
      <c r="P3214" s="0" t="n">
        <f aca="false">VLOOKUP(A3214,'Team Data'!$A$1:$E$659,5,FALSE())</f>
        <v>491</v>
      </c>
      <c r="Q3214" s="0" t="n">
        <f aca="false">VLOOKUP(B3214,'Team Data'!$A$1:$E$659,4,FALSE())</f>
        <v>662</v>
      </c>
      <c r="R3214" s="0" t="n">
        <f aca="false">VLOOKUP(B3214,'Team Data'!$A$1:$E$659,5,FALSE())</f>
        <v>561</v>
      </c>
      <c r="S3214" s="0" t="n">
        <f aca="false">IF(I3214=1,(MIN(30,(C3214-D3214)))*(M3214/(M3214+N3214))*(Q3214/(Q3214+R3214)),(MAX(-30,(C3214-D3214)))*(N3214/(M3214+N3214))*(R3214/(R3214+Q3214)))</f>
        <v>-1.15884150277575</v>
      </c>
      <c r="T3214" s="0" t="n">
        <f aca="false">IF(J3214=1,(MIN(30,(D3214-C3214)))*(K3214/(K3214+L3214))*(O3214/(O3214+P3214)),(MAX(-30,(D3214-C3214)))*(L3214/(K3214+L3214))*(P3214/(P3214+O3214)))</f>
        <v>5.17540073095629</v>
      </c>
      <c r="U3214" s="7" t="n">
        <v>43113</v>
      </c>
    </row>
    <row r="3215" customFormat="false" ht="15" hidden="false" customHeight="false" outlineLevel="0" collapsed="false">
      <c r="A3215" s="0" t="s">
        <v>205</v>
      </c>
      <c r="B3215" s="0" t="s">
        <v>276</v>
      </c>
      <c r="C3215" s="0" t="n">
        <v>75</v>
      </c>
      <c r="D3215" s="0" t="n">
        <v>81</v>
      </c>
      <c r="E3215" s="0" t="n">
        <v>31</v>
      </c>
      <c r="F3215" s="0" t="n">
        <v>37</v>
      </c>
      <c r="G3215" s="0" t="n">
        <v>7</v>
      </c>
      <c r="H3215" s="0" t="n">
        <v>12</v>
      </c>
      <c r="I3215" s="0" t="n">
        <v>0</v>
      </c>
      <c r="J3215" s="0" t="n">
        <v>1</v>
      </c>
      <c r="K3215" s="0" t="n">
        <f aca="false">VLOOKUP(A3215,'Team Data'!$A$1:$E$659,2,FALSE())</f>
        <v>5</v>
      </c>
      <c r="L3215" s="0" t="n">
        <f aca="false">VLOOKUP(A3215,'Team Data'!$A$1:$E$659,3,FALSE())</f>
        <v>27</v>
      </c>
      <c r="M3215" s="0" t="n">
        <f aca="false">VLOOKUP(B3215,'Team Data'!$A$1:$E$659,2,FALSE())</f>
        <v>13</v>
      </c>
      <c r="N3215" s="0" t="n">
        <f aca="false">VLOOKUP(B3215,'Team Data'!$A$1:$E$659,3,FALSE())</f>
        <v>19</v>
      </c>
      <c r="O3215" s="0" t="n">
        <f aca="false">VLOOKUP(A3215,'Team Data'!$A$1:$E$659,4,FALSE())</f>
        <v>550</v>
      </c>
      <c r="P3215" s="0" t="n">
        <f aca="false">VLOOKUP(A3215,'Team Data'!$A$1:$E$659,5,FALSE())</f>
        <v>448</v>
      </c>
      <c r="Q3215" s="0" t="n">
        <f aca="false">VLOOKUP(B3215,'Team Data'!$A$1:$E$659,4,FALSE())</f>
        <v>507</v>
      </c>
      <c r="R3215" s="0" t="n">
        <f aca="false">VLOOKUP(B3215,'Team Data'!$A$1:$E$659,5,FALSE())</f>
        <v>473</v>
      </c>
      <c r="S3215" s="0" t="n">
        <f aca="false">IF(I3215=1,(MIN(30,(C3215-D3215)))*(M3215/(M3215+N3215))*(Q3215/(Q3215+R3215)),(MAX(-30,(C3215-D3215)))*(N3215/(M3215+N3215))*(R3215/(R3215+Q3215)))</f>
        <v>-1.71945153061224</v>
      </c>
      <c r="T3215" s="0" t="n">
        <f aca="false">IF(J3215=1,(MIN(30,(D3215-C3215)))*(K3215/(K3215+L3215))*(O3215/(O3215+P3215)),(MAX(-30,(D3215-C3215)))*(L3215/(K3215+L3215))*(P3215/(P3215+O3215)))</f>
        <v>0.516658316633267</v>
      </c>
      <c r="U3215" s="7" t="n">
        <v>43113</v>
      </c>
    </row>
    <row r="3216" customFormat="false" ht="15" hidden="false" customHeight="false" outlineLevel="0" collapsed="false">
      <c r="A3216" s="0" t="s">
        <v>255</v>
      </c>
      <c r="B3216" s="0" t="s">
        <v>166</v>
      </c>
      <c r="C3216" s="0" t="n">
        <v>50</v>
      </c>
      <c r="D3216" s="0" t="n">
        <v>81</v>
      </c>
      <c r="E3216" s="0" t="n">
        <v>26</v>
      </c>
      <c r="F3216" s="0" t="n">
        <v>43</v>
      </c>
      <c r="G3216" s="0" t="n">
        <v>14</v>
      </c>
      <c r="H3216" s="0" t="n">
        <v>11</v>
      </c>
      <c r="I3216" s="0" t="n">
        <v>0</v>
      </c>
      <c r="J3216" s="0" t="n">
        <v>1</v>
      </c>
      <c r="K3216" s="0" t="n">
        <f aca="false">VLOOKUP(A3216,'Team Data'!$A$1:$E$659,2,FALSE())</f>
        <v>10</v>
      </c>
      <c r="L3216" s="0" t="n">
        <f aca="false">VLOOKUP(A3216,'Team Data'!$A$1:$E$659,3,FALSE())</f>
        <v>22</v>
      </c>
      <c r="M3216" s="0" t="n">
        <f aca="false">VLOOKUP(B3216,'Team Data'!$A$1:$E$659,2,FALSE())</f>
        <v>19</v>
      </c>
      <c r="N3216" s="0" t="n">
        <f aca="false">VLOOKUP(B3216,'Team Data'!$A$1:$E$659,3,FALSE())</f>
        <v>15</v>
      </c>
      <c r="O3216" s="0" t="n">
        <f aca="false">VLOOKUP(A3216,'Team Data'!$A$1:$E$659,4,FALSE())</f>
        <v>520</v>
      </c>
      <c r="P3216" s="0" t="n">
        <f aca="false">VLOOKUP(A3216,'Team Data'!$A$1:$E$659,5,FALSE())</f>
        <v>472</v>
      </c>
      <c r="Q3216" s="0" t="n">
        <f aca="false">VLOOKUP(B3216,'Team Data'!$A$1:$E$659,4,FALSE())</f>
        <v>543</v>
      </c>
      <c r="R3216" s="0" t="n">
        <f aca="false">VLOOKUP(B3216,'Team Data'!$A$1:$E$659,5,FALSE())</f>
        <v>527</v>
      </c>
      <c r="S3216" s="0" t="n">
        <f aca="false">IF(I3216=1,(MIN(30,(C3216-D3216)))*(M3216/(M3216+N3216))*(Q3216/(Q3216+R3216)),(MAX(-30,(C3216-D3216)))*(N3216/(M3216+N3216))*(R3216/(R3216+Q3216)))</f>
        <v>-6.51869158878505</v>
      </c>
      <c r="T3216" s="0" t="n">
        <f aca="false">IF(J3216=1,(MIN(30,(D3216-C3216)))*(K3216/(K3216+L3216))*(O3216/(O3216+P3216)),(MAX(-30,(D3216-C3216)))*(L3216/(K3216+L3216))*(P3216/(P3216+O3216)))</f>
        <v>4.91431451612903</v>
      </c>
      <c r="U3216" s="7" t="n">
        <v>43113</v>
      </c>
    </row>
    <row r="3217" customFormat="false" ht="15" hidden="false" customHeight="false" outlineLevel="0" collapsed="false">
      <c r="A3217" s="0" t="s">
        <v>182</v>
      </c>
      <c r="B3217" s="0" t="s">
        <v>198</v>
      </c>
      <c r="C3217" s="0" t="n">
        <v>67</v>
      </c>
      <c r="D3217" s="0" t="n">
        <v>69</v>
      </c>
      <c r="E3217" s="0" t="n">
        <v>33</v>
      </c>
      <c r="F3217" s="0" t="n">
        <v>35</v>
      </c>
      <c r="G3217" s="0" t="n">
        <v>18</v>
      </c>
      <c r="H3217" s="0" t="n">
        <v>20</v>
      </c>
      <c r="I3217" s="0" t="n">
        <v>0</v>
      </c>
      <c r="J3217" s="0" t="n">
        <v>1</v>
      </c>
      <c r="K3217" s="0" t="n">
        <f aca="false">VLOOKUP(A3217,'Team Data'!$A$1:$E$659,2,FALSE())</f>
        <v>13</v>
      </c>
      <c r="L3217" s="0" t="n">
        <f aca="false">VLOOKUP(A3217,'Team Data'!$A$1:$E$659,3,FALSE())</f>
        <v>19</v>
      </c>
      <c r="M3217" s="0" t="n">
        <f aca="false">VLOOKUP(B3217,'Team Data'!$A$1:$E$659,2,FALSE())</f>
        <v>20</v>
      </c>
      <c r="N3217" s="0" t="n">
        <f aca="false">VLOOKUP(B3217,'Team Data'!$A$1:$E$659,3,FALSE())</f>
        <v>15</v>
      </c>
      <c r="O3217" s="0" t="n">
        <f aca="false">VLOOKUP(A3217,'Team Data'!$A$1:$E$659,4,FALSE())</f>
        <v>406</v>
      </c>
      <c r="P3217" s="0" t="n">
        <f aca="false">VLOOKUP(A3217,'Team Data'!$A$1:$E$659,5,FALSE())</f>
        <v>575</v>
      </c>
      <c r="Q3217" s="0" t="n">
        <f aca="false">VLOOKUP(B3217,'Team Data'!$A$1:$E$659,4,FALSE())</f>
        <v>455</v>
      </c>
      <c r="R3217" s="0" t="n">
        <f aca="false">VLOOKUP(B3217,'Team Data'!$A$1:$E$659,5,FALSE())</f>
        <v>629</v>
      </c>
      <c r="S3217" s="0" t="n">
        <f aca="false">IF(I3217=1,(MIN(30,(C3217-D3217)))*(M3217/(M3217+N3217))*(Q3217/(Q3217+R3217)),(MAX(-30,(C3217-D3217)))*(N3217/(M3217+N3217))*(R3217/(R3217+Q3217)))</f>
        <v>-0.497364259356879</v>
      </c>
      <c r="T3217" s="0" t="n">
        <f aca="false">IF(J3217=1,(MIN(30,(D3217-C3217)))*(K3217/(K3217+L3217))*(O3217/(O3217+P3217)),(MAX(-30,(D3217-C3217)))*(L3217/(K3217+L3217))*(P3217/(P3217+O3217)))</f>
        <v>0.336264016309888</v>
      </c>
      <c r="U3217" s="7" t="n">
        <v>43113</v>
      </c>
    </row>
    <row r="3218" customFormat="false" ht="15" hidden="false" customHeight="false" outlineLevel="0" collapsed="false">
      <c r="A3218" s="0" t="s">
        <v>299</v>
      </c>
      <c r="B3218" s="0" t="s">
        <v>348</v>
      </c>
      <c r="C3218" s="0" t="n">
        <v>99</v>
      </c>
      <c r="D3218" s="0" t="n">
        <v>73</v>
      </c>
      <c r="E3218" s="0" t="n">
        <v>30</v>
      </c>
      <c r="F3218" s="0" t="n">
        <v>19</v>
      </c>
      <c r="G3218" s="0" t="n">
        <v>7</v>
      </c>
      <c r="H3218" s="0" t="n">
        <v>11</v>
      </c>
      <c r="I3218" s="0" t="n">
        <v>1</v>
      </c>
      <c r="J3218" s="0" t="n">
        <v>0</v>
      </c>
      <c r="K3218" s="0" t="n">
        <f aca="false">VLOOKUP(A3218,'Team Data'!$A$1:$E$659,2,FALSE())</f>
        <v>18</v>
      </c>
      <c r="L3218" s="0" t="n">
        <f aca="false">VLOOKUP(A3218,'Team Data'!$A$1:$E$659,3,FALSE())</f>
        <v>14</v>
      </c>
      <c r="M3218" s="0" t="n">
        <f aca="false">VLOOKUP(B3218,'Team Data'!$A$1:$E$659,2,FALSE())</f>
        <v>19</v>
      </c>
      <c r="N3218" s="0" t="n">
        <f aca="false">VLOOKUP(B3218,'Team Data'!$A$1:$E$659,3,FALSE())</f>
        <v>12</v>
      </c>
      <c r="O3218" s="0" t="n">
        <f aca="false">VLOOKUP(A3218,'Team Data'!$A$1:$E$659,4,FALSE())</f>
        <v>500</v>
      </c>
      <c r="P3218" s="0" t="n">
        <f aca="false">VLOOKUP(A3218,'Team Data'!$A$1:$E$659,5,FALSE())</f>
        <v>469</v>
      </c>
      <c r="Q3218" s="0" t="n">
        <f aca="false">VLOOKUP(B3218,'Team Data'!$A$1:$E$659,4,FALSE())</f>
        <v>519</v>
      </c>
      <c r="R3218" s="0" t="n">
        <f aca="false">VLOOKUP(B3218,'Team Data'!$A$1:$E$659,5,FALSE())</f>
        <v>432</v>
      </c>
      <c r="S3218" s="0" t="n">
        <f aca="false">IF(I3218=1,(MIN(30,(C3218-D3218)))*(M3218/(M3218+N3218))*(Q3218/(Q3218+R3218)),(MAX(-30,(C3218-D3218)))*(N3218/(M3218+N3218))*(R3218/(R3218+Q3218)))</f>
        <v>8.69665208100132</v>
      </c>
      <c r="T3218" s="0" t="n">
        <f aca="false">IF(J3218=1,(MIN(30,(D3218-C3218)))*(K3218/(K3218+L3218))*(O3218/(O3218+P3218)),(MAX(-30,(D3218-C3218)))*(L3218/(K3218+L3218))*(P3218/(P3218+O3218)))</f>
        <v>-5.50554695562436</v>
      </c>
      <c r="U3218" s="7" t="n">
        <v>43113</v>
      </c>
    </row>
    <row r="3219" customFormat="false" ht="15" hidden="false" customHeight="false" outlineLevel="0" collapsed="false">
      <c r="A3219" s="0" t="s">
        <v>138</v>
      </c>
      <c r="B3219" s="0" t="s">
        <v>332</v>
      </c>
      <c r="C3219" s="0" t="n">
        <v>74</v>
      </c>
      <c r="D3219" s="0" t="n">
        <v>67</v>
      </c>
      <c r="E3219" s="0" t="n">
        <v>35</v>
      </c>
      <c r="F3219" s="0" t="n">
        <v>30</v>
      </c>
      <c r="G3219" s="0" t="n">
        <v>11</v>
      </c>
      <c r="H3219" s="0" t="n">
        <v>7</v>
      </c>
      <c r="I3219" s="0" t="n">
        <v>1</v>
      </c>
      <c r="J3219" s="0" t="n">
        <v>0</v>
      </c>
      <c r="K3219" s="0" t="n">
        <f aca="false">VLOOKUP(A3219,'Team Data'!$A$1:$E$659,2,FALSE())</f>
        <v>23</v>
      </c>
      <c r="L3219" s="0" t="n">
        <f aca="false">VLOOKUP(A3219,'Team Data'!$A$1:$E$659,3,FALSE())</f>
        <v>11</v>
      </c>
      <c r="M3219" s="0" t="n">
        <f aca="false">VLOOKUP(B3219,'Team Data'!$A$1:$E$659,2,FALSE())</f>
        <v>12</v>
      </c>
      <c r="N3219" s="0" t="n">
        <f aca="false">VLOOKUP(B3219,'Team Data'!$A$1:$E$659,3,FALSE())</f>
        <v>20</v>
      </c>
      <c r="O3219" s="0" t="n">
        <f aca="false">VLOOKUP(A3219,'Team Data'!$A$1:$E$659,4,FALSE())</f>
        <v>704</v>
      </c>
      <c r="P3219" s="0" t="n">
        <f aca="false">VLOOKUP(A3219,'Team Data'!$A$1:$E$659,5,FALSE())</f>
        <v>448</v>
      </c>
      <c r="Q3219" s="0" t="n">
        <f aca="false">VLOOKUP(B3219,'Team Data'!$A$1:$E$659,4,FALSE())</f>
        <v>669</v>
      </c>
      <c r="R3219" s="0" t="n">
        <f aca="false">VLOOKUP(B3219,'Team Data'!$A$1:$E$659,5,FALSE())</f>
        <v>411</v>
      </c>
      <c r="S3219" s="0" t="n">
        <f aca="false">IF(I3219=1,(MIN(30,(C3219-D3219)))*(M3219/(M3219+N3219))*(Q3219/(Q3219+R3219)),(MAX(-30,(C3219-D3219)))*(N3219/(M3219+N3219))*(R3219/(R3219+Q3219)))</f>
        <v>1.62604166666667</v>
      </c>
      <c r="T3219" s="0" t="n">
        <f aca="false">IF(J3219=1,(MIN(30,(D3219-C3219)))*(K3219/(K3219+L3219))*(O3219/(O3219+P3219)),(MAX(-30,(D3219-C3219)))*(L3219/(K3219+L3219))*(P3219/(P3219+O3219)))</f>
        <v>-0.880718954248366</v>
      </c>
      <c r="U3219" s="7" t="n">
        <v>43113</v>
      </c>
    </row>
    <row r="3220" customFormat="false" ht="15" hidden="false" customHeight="false" outlineLevel="0" collapsed="false">
      <c r="A3220" s="0" t="s">
        <v>120</v>
      </c>
      <c r="B3220" s="0" t="s">
        <v>206</v>
      </c>
      <c r="C3220" s="0" t="n">
        <v>80</v>
      </c>
      <c r="D3220" s="0" t="n">
        <v>94</v>
      </c>
      <c r="E3220" s="0" t="n">
        <v>32</v>
      </c>
      <c r="F3220" s="0" t="n">
        <v>42</v>
      </c>
      <c r="G3220" s="0" t="n">
        <v>13</v>
      </c>
      <c r="H3220" s="0" t="n">
        <v>13</v>
      </c>
      <c r="I3220" s="0" t="n">
        <v>0</v>
      </c>
      <c r="J3220" s="0" t="n">
        <v>1</v>
      </c>
      <c r="K3220" s="0" t="n">
        <f aca="false">VLOOKUP(A3220,'Team Data'!$A$1:$E$659,2,FALSE())</f>
        <v>14</v>
      </c>
      <c r="L3220" s="0" t="n">
        <f aca="false">VLOOKUP(A3220,'Team Data'!$A$1:$E$659,3,FALSE())</f>
        <v>16</v>
      </c>
      <c r="M3220" s="0" t="n">
        <f aca="false">VLOOKUP(B3220,'Team Data'!$A$1:$E$659,2,FALSE())</f>
        <v>26</v>
      </c>
      <c r="N3220" s="0" t="n">
        <f aca="false">VLOOKUP(B3220,'Team Data'!$A$1:$E$659,3,FALSE())</f>
        <v>12</v>
      </c>
      <c r="O3220" s="0" t="n">
        <f aca="false">VLOOKUP(A3220,'Team Data'!$A$1:$E$659,4,FALSE())</f>
        <v>423</v>
      </c>
      <c r="P3220" s="0" t="n">
        <f aca="false">VLOOKUP(A3220,'Team Data'!$A$1:$E$659,5,FALSE())</f>
        <v>495</v>
      </c>
      <c r="Q3220" s="0" t="n">
        <f aca="false">VLOOKUP(B3220,'Team Data'!$A$1:$E$659,4,FALSE())</f>
        <v>600</v>
      </c>
      <c r="R3220" s="0" t="n">
        <f aca="false">VLOOKUP(B3220,'Team Data'!$A$1:$E$659,5,FALSE())</f>
        <v>551</v>
      </c>
      <c r="S3220" s="0" t="n">
        <f aca="false">IF(I3220=1,(MIN(30,(C3220-D3220)))*(M3220/(M3220+N3220))*(Q3220/(Q3220+R3220)),(MAX(-30,(C3220-D3220)))*(N3220/(M3220+N3220))*(R3220/(R3220+Q3220)))</f>
        <v>-2.11642050390964</v>
      </c>
      <c r="T3220" s="0" t="n">
        <f aca="false">IF(J3220=1,(MIN(30,(D3220-C3220)))*(K3220/(K3220+L3220))*(O3220/(O3220+P3220)),(MAX(-30,(D3220-C3220)))*(L3220/(K3220+L3220))*(P3220/(P3220+O3220)))</f>
        <v>3.01045751633987</v>
      </c>
      <c r="U3220" s="7" t="n">
        <v>43113</v>
      </c>
    </row>
    <row r="3221" customFormat="false" ht="15" hidden="false" customHeight="false" outlineLevel="0" collapsed="false">
      <c r="A3221" s="0" t="s">
        <v>62</v>
      </c>
      <c r="B3221" s="0" t="s">
        <v>199</v>
      </c>
      <c r="C3221" s="0" t="n">
        <v>61</v>
      </c>
      <c r="D3221" s="0" t="n">
        <v>81</v>
      </c>
      <c r="E3221" s="0" t="n">
        <v>33</v>
      </c>
      <c r="F3221" s="0" t="n">
        <v>38</v>
      </c>
      <c r="G3221" s="0" t="n">
        <v>12</v>
      </c>
      <c r="H3221" s="0" t="n">
        <v>15</v>
      </c>
      <c r="I3221" s="0" t="n">
        <v>0</v>
      </c>
      <c r="J3221" s="0" t="n">
        <v>1</v>
      </c>
      <c r="K3221" s="0" t="n">
        <f aca="false">VLOOKUP(A3221,'Team Data'!$A$1:$E$659,2,FALSE())</f>
        <v>5</v>
      </c>
      <c r="L3221" s="0" t="n">
        <f aca="false">VLOOKUP(A3221,'Team Data'!$A$1:$E$659,3,FALSE())</f>
        <v>27</v>
      </c>
      <c r="M3221" s="0" t="n">
        <f aca="false">VLOOKUP(B3221,'Team Data'!$A$1:$E$659,2,FALSE())</f>
        <v>19</v>
      </c>
      <c r="N3221" s="0" t="n">
        <f aca="false">VLOOKUP(B3221,'Team Data'!$A$1:$E$659,3,FALSE())</f>
        <v>16</v>
      </c>
      <c r="O3221" s="0" t="n">
        <f aca="false">VLOOKUP(A3221,'Team Data'!$A$1:$E$659,4,FALSE())</f>
        <v>512</v>
      </c>
      <c r="P3221" s="0" t="n">
        <f aca="false">VLOOKUP(A3221,'Team Data'!$A$1:$E$659,5,FALSE())</f>
        <v>548</v>
      </c>
      <c r="Q3221" s="0" t="n">
        <f aca="false">VLOOKUP(B3221,'Team Data'!$A$1:$E$659,4,FALSE())</f>
        <v>431</v>
      </c>
      <c r="R3221" s="0" t="n">
        <f aca="false">VLOOKUP(B3221,'Team Data'!$A$1:$E$659,5,FALSE())</f>
        <v>621</v>
      </c>
      <c r="S3221" s="0" t="n">
        <f aca="false">IF(I3221=1,(MIN(30,(C3221-D3221)))*(M3221/(M3221+N3221))*(Q3221/(Q3221+R3221)),(MAX(-30,(C3221-D3221)))*(N3221/(M3221+N3221))*(R3221/(R3221+Q3221)))</f>
        <v>-5.39706681151548</v>
      </c>
      <c r="T3221" s="0" t="n">
        <f aca="false">IF(J3221=1,(MIN(30,(D3221-C3221)))*(K3221/(K3221+L3221))*(O3221/(O3221+P3221)),(MAX(-30,(D3221-C3221)))*(L3221/(K3221+L3221))*(P3221/(P3221+O3221)))</f>
        <v>1.50943396226415</v>
      </c>
      <c r="U3221" s="7" t="n">
        <v>43113</v>
      </c>
    </row>
    <row r="3222" customFormat="false" ht="15" hidden="false" customHeight="false" outlineLevel="0" collapsed="false">
      <c r="A3222" s="0" t="s">
        <v>6</v>
      </c>
      <c r="B3222" s="0" t="s">
        <v>211</v>
      </c>
      <c r="C3222" s="0" t="n">
        <v>69</v>
      </c>
      <c r="D3222" s="0" t="n">
        <v>58</v>
      </c>
      <c r="E3222" s="0" t="n">
        <v>34</v>
      </c>
      <c r="F3222" s="0" t="n">
        <v>37</v>
      </c>
      <c r="G3222" s="0" t="n">
        <v>16</v>
      </c>
      <c r="H3222" s="0" t="n">
        <v>21</v>
      </c>
      <c r="I3222" s="0" t="n">
        <v>1</v>
      </c>
      <c r="J3222" s="0" t="n">
        <v>0</v>
      </c>
      <c r="K3222" s="0" t="n">
        <f aca="false">VLOOKUP(A3222,'Team Data'!$A$1:$E$659,2,FALSE())</f>
        <v>16</v>
      </c>
      <c r="L3222" s="0" t="n">
        <f aca="false">VLOOKUP(A3222,'Team Data'!$A$1:$E$659,3,FALSE())</f>
        <v>16</v>
      </c>
      <c r="M3222" s="0" t="n">
        <f aca="false">VLOOKUP(B3222,'Team Data'!$A$1:$E$659,2,FALSE())</f>
        <v>4</v>
      </c>
      <c r="N3222" s="0" t="n">
        <f aca="false">VLOOKUP(B3222,'Team Data'!$A$1:$E$659,3,FALSE())</f>
        <v>25</v>
      </c>
      <c r="O3222" s="0" t="n">
        <f aca="false">VLOOKUP(A3222,'Team Data'!$A$1:$E$659,4,FALSE())</f>
        <v>459</v>
      </c>
      <c r="P3222" s="0" t="n">
        <f aca="false">VLOOKUP(A3222,'Team Data'!$A$1:$E$659,5,FALSE())</f>
        <v>461</v>
      </c>
      <c r="Q3222" s="0" t="n">
        <f aca="false">VLOOKUP(B3222,'Team Data'!$A$1:$E$659,4,FALSE())</f>
        <v>425</v>
      </c>
      <c r="R3222" s="0" t="n">
        <f aca="false">VLOOKUP(B3222,'Team Data'!$A$1:$E$659,5,FALSE())</f>
        <v>394</v>
      </c>
      <c r="S3222" s="0" t="n">
        <f aca="false">IF(I3222=1,(MIN(30,(C3222-D3222)))*(M3222/(M3222+N3222))*(Q3222/(Q3222+R3222)),(MAX(-30,(C3222-D3222)))*(N3222/(M3222+N3222))*(R3222/(R3222+Q3222)))</f>
        <v>0.787335270093891</v>
      </c>
      <c r="T3222" s="0" t="n">
        <f aca="false">IF(J3222=1,(MIN(30,(D3222-C3222)))*(K3222/(K3222+L3222))*(O3222/(O3222+P3222)),(MAX(-30,(D3222-C3222)))*(L3222/(K3222+L3222))*(P3222/(P3222+O3222)))</f>
        <v>-2.75597826086957</v>
      </c>
      <c r="U3222" s="7" t="n">
        <v>43113</v>
      </c>
    </row>
    <row r="3223" customFormat="false" ht="15" hidden="false" customHeight="false" outlineLevel="0" collapsed="false">
      <c r="A3223" s="0" t="s">
        <v>330</v>
      </c>
      <c r="B3223" s="0" t="s">
        <v>78</v>
      </c>
      <c r="C3223" s="0" t="n">
        <v>48</v>
      </c>
      <c r="D3223" s="0" t="n">
        <v>89</v>
      </c>
      <c r="E3223" s="0" t="n">
        <v>34</v>
      </c>
      <c r="F3223" s="0" t="n">
        <v>43</v>
      </c>
      <c r="G3223" s="0" t="n">
        <v>15</v>
      </c>
      <c r="H3223" s="0" t="n">
        <v>10</v>
      </c>
      <c r="I3223" s="0" t="n">
        <v>0</v>
      </c>
      <c r="J3223" s="0" t="n">
        <v>1</v>
      </c>
      <c r="K3223" s="0" t="n">
        <f aca="false">VLOOKUP(A3223,'Team Data'!$A$1:$E$659,2,FALSE())</f>
        <v>9</v>
      </c>
      <c r="L3223" s="0" t="n">
        <f aca="false">VLOOKUP(A3223,'Team Data'!$A$1:$E$659,3,FALSE())</f>
        <v>21</v>
      </c>
      <c r="M3223" s="0" t="n">
        <f aca="false">VLOOKUP(B3223,'Team Data'!$A$1:$E$659,2,FALSE())</f>
        <v>25</v>
      </c>
      <c r="N3223" s="0" t="n">
        <f aca="false">VLOOKUP(B3223,'Team Data'!$A$1:$E$659,3,FALSE())</f>
        <v>8</v>
      </c>
      <c r="O3223" s="0" t="n">
        <f aca="false">VLOOKUP(A3223,'Team Data'!$A$1:$E$659,4,FALSE())</f>
        <v>467</v>
      </c>
      <c r="P3223" s="0" t="n">
        <f aca="false">VLOOKUP(A3223,'Team Data'!$A$1:$E$659,5,FALSE())</f>
        <v>455</v>
      </c>
      <c r="Q3223" s="0" t="n">
        <f aca="false">VLOOKUP(B3223,'Team Data'!$A$1:$E$659,4,FALSE())</f>
        <v>509</v>
      </c>
      <c r="R3223" s="0" t="n">
        <f aca="false">VLOOKUP(B3223,'Team Data'!$A$1:$E$659,5,FALSE())</f>
        <v>506</v>
      </c>
      <c r="S3223" s="0" t="n">
        <f aca="false">IF(I3223=1,(MIN(30,(C3223-D3223)))*(M3223/(M3223+N3223))*(Q3223/(Q3223+R3223)),(MAX(-30,(C3223-D3223)))*(N3223/(M3223+N3223))*(R3223/(R3223+Q3223)))</f>
        <v>-3.6256157635468</v>
      </c>
      <c r="T3223" s="0" t="n">
        <f aca="false">IF(J3223=1,(MIN(30,(D3223-C3223)))*(K3223/(K3223+L3223))*(O3223/(O3223+P3223)),(MAX(-30,(D3223-C3223)))*(L3223/(K3223+L3223))*(P3223/(P3223+O3223)))</f>
        <v>4.558568329718</v>
      </c>
      <c r="U3223" s="7" t="n">
        <v>43113</v>
      </c>
    </row>
    <row r="3224" customFormat="false" ht="15" hidden="false" customHeight="false" outlineLevel="0" collapsed="false">
      <c r="A3224" s="0" t="s">
        <v>43</v>
      </c>
      <c r="B3224" s="0" t="s">
        <v>340</v>
      </c>
      <c r="C3224" s="0" t="n">
        <v>53</v>
      </c>
      <c r="D3224" s="0" t="n">
        <v>78</v>
      </c>
      <c r="E3224" s="0" t="n">
        <v>40</v>
      </c>
      <c r="F3224" s="0" t="n">
        <v>29</v>
      </c>
      <c r="G3224" s="0" t="n">
        <v>14</v>
      </c>
      <c r="H3224" s="0" t="n">
        <v>15</v>
      </c>
      <c r="I3224" s="0" t="n">
        <v>0</v>
      </c>
      <c r="J3224" s="0" t="n">
        <v>1</v>
      </c>
      <c r="K3224" s="0" t="n">
        <f aca="false">VLOOKUP(A3224,'Team Data'!$A$1:$E$659,2,FALSE())</f>
        <v>8</v>
      </c>
      <c r="L3224" s="0" t="n">
        <f aca="false">VLOOKUP(A3224,'Team Data'!$A$1:$E$659,3,FALSE())</f>
        <v>23</v>
      </c>
      <c r="M3224" s="0" t="n">
        <f aca="false">VLOOKUP(B3224,'Team Data'!$A$1:$E$659,2,FALSE())</f>
        <v>12</v>
      </c>
      <c r="N3224" s="0" t="n">
        <f aca="false">VLOOKUP(B3224,'Team Data'!$A$1:$E$659,3,FALSE())</f>
        <v>19</v>
      </c>
      <c r="O3224" s="0" t="n">
        <f aca="false">VLOOKUP(A3224,'Team Data'!$A$1:$E$659,4,FALSE())</f>
        <v>578</v>
      </c>
      <c r="P3224" s="0" t="n">
        <f aca="false">VLOOKUP(A3224,'Team Data'!$A$1:$E$659,5,FALSE())</f>
        <v>421</v>
      </c>
      <c r="Q3224" s="0" t="n">
        <f aca="false">VLOOKUP(B3224,'Team Data'!$A$1:$E$659,4,FALSE())</f>
        <v>595</v>
      </c>
      <c r="R3224" s="0" t="n">
        <f aca="false">VLOOKUP(B3224,'Team Data'!$A$1:$E$659,5,FALSE())</f>
        <v>435</v>
      </c>
      <c r="S3224" s="0" t="n">
        <f aca="false">IF(I3224=1,(MIN(30,(C3224-D3224)))*(M3224/(M3224+N3224))*(Q3224/(Q3224+R3224)),(MAX(-30,(C3224-D3224)))*(N3224/(M3224+N3224))*(R3224/(R3224+Q3224)))</f>
        <v>-6.47118697150016</v>
      </c>
      <c r="T3224" s="0" t="n">
        <f aca="false">IF(J3224=1,(MIN(30,(D3224-C3224)))*(K3224/(K3224+L3224))*(O3224/(O3224+P3224)),(MAX(-30,(D3224-C3224)))*(L3224/(K3224+L3224))*(P3224/(P3224+O3224)))</f>
        <v>3.7327650230876</v>
      </c>
      <c r="U3224" s="7" t="n">
        <v>43113</v>
      </c>
    </row>
    <row r="3225" customFormat="false" ht="15" hidden="false" customHeight="false" outlineLevel="0" collapsed="false">
      <c r="A3225" s="0" t="s">
        <v>60</v>
      </c>
      <c r="B3225" s="0" t="s">
        <v>353</v>
      </c>
      <c r="C3225" s="0" t="n">
        <v>78</v>
      </c>
      <c r="D3225" s="0" t="n">
        <v>73</v>
      </c>
      <c r="E3225" s="0" t="n">
        <v>43</v>
      </c>
      <c r="F3225" s="0" t="n">
        <v>33</v>
      </c>
      <c r="G3225" s="0" t="n">
        <v>15</v>
      </c>
      <c r="H3225" s="0" t="n">
        <v>14</v>
      </c>
      <c r="I3225" s="0" t="n">
        <v>1</v>
      </c>
      <c r="J3225" s="0" t="n">
        <v>0</v>
      </c>
      <c r="K3225" s="0" t="n">
        <f aca="false">VLOOKUP(A3225,'Team Data'!$A$1:$E$659,2,FALSE())</f>
        <v>11</v>
      </c>
      <c r="L3225" s="0" t="n">
        <f aca="false">VLOOKUP(A3225,'Team Data'!$A$1:$E$659,3,FALSE())</f>
        <v>21</v>
      </c>
      <c r="M3225" s="0" t="n">
        <f aca="false">VLOOKUP(B3225,'Team Data'!$A$1:$E$659,2,FALSE())</f>
        <v>20</v>
      </c>
      <c r="N3225" s="0" t="n">
        <f aca="false">VLOOKUP(B3225,'Team Data'!$A$1:$E$659,3,FALSE())</f>
        <v>13</v>
      </c>
      <c r="O3225" s="0" t="n">
        <f aca="false">VLOOKUP(A3225,'Team Data'!$A$1:$E$659,4,FALSE())</f>
        <v>556</v>
      </c>
      <c r="P3225" s="0" t="n">
        <f aca="false">VLOOKUP(A3225,'Team Data'!$A$1:$E$659,5,FALSE())</f>
        <v>459</v>
      </c>
      <c r="Q3225" s="0" t="n">
        <f aca="false">VLOOKUP(B3225,'Team Data'!$A$1:$E$659,4,FALSE())</f>
        <v>579</v>
      </c>
      <c r="R3225" s="0" t="n">
        <f aca="false">VLOOKUP(B3225,'Team Data'!$A$1:$E$659,5,FALSE())</f>
        <v>477</v>
      </c>
      <c r="S3225" s="0" t="n">
        <f aca="false">IF(I3225=1,(MIN(30,(C3225-D3225)))*(M3225/(M3225+N3225))*(Q3225/(Q3225+R3225)),(MAX(-30,(C3225-D3225)))*(N3225/(M3225+N3225))*(R3225/(R3225+Q3225)))</f>
        <v>1.66150137741047</v>
      </c>
      <c r="T3225" s="0" t="n">
        <f aca="false">IF(J3225=1,(MIN(30,(D3225-C3225)))*(K3225/(K3225+L3225))*(O3225/(O3225+P3225)),(MAX(-30,(D3225-C3225)))*(L3225/(K3225+L3225))*(P3225/(P3225+O3225)))</f>
        <v>-1.48383620689655</v>
      </c>
      <c r="U3225" s="7" t="n">
        <v>43113</v>
      </c>
    </row>
    <row r="3226" customFormat="false" ht="15" hidden="false" customHeight="false" outlineLevel="0" collapsed="false">
      <c r="A3226" s="0" t="s">
        <v>300</v>
      </c>
      <c r="B3226" s="0" t="s">
        <v>265</v>
      </c>
      <c r="C3226" s="0" t="n">
        <v>79</v>
      </c>
      <c r="D3226" s="0" t="n">
        <v>64</v>
      </c>
      <c r="E3226" s="0" t="n">
        <v>39</v>
      </c>
      <c r="F3226" s="0" t="n">
        <v>35</v>
      </c>
      <c r="G3226" s="0" t="n">
        <v>12</v>
      </c>
      <c r="H3226" s="0" t="n">
        <v>12</v>
      </c>
      <c r="I3226" s="0" t="n">
        <v>1</v>
      </c>
      <c r="J3226" s="0" t="n">
        <v>0</v>
      </c>
      <c r="K3226" s="0" t="n">
        <f aca="false">VLOOKUP(A3226,'Team Data'!$A$1:$E$659,2,FALSE())</f>
        <v>16</v>
      </c>
      <c r="L3226" s="0" t="n">
        <f aca="false">VLOOKUP(A3226,'Team Data'!$A$1:$E$659,3,FALSE())</f>
        <v>16</v>
      </c>
      <c r="M3226" s="0" t="n">
        <f aca="false">VLOOKUP(B3226,'Team Data'!$A$1:$E$659,2,FALSE())</f>
        <v>14</v>
      </c>
      <c r="N3226" s="0" t="n">
        <f aca="false">VLOOKUP(B3226,'Team Data'!$A$1:$E$659,3,FALSE())</f>
        <v>18</v>
      </c>
      <c r="O3226" s="0" t="n">
        <f aca="false">VLOOKUP(A3226,'Team Data'!$A$1:$E$659,4,FALSE())</f>
        <v>524</v>
      </c>
      <c r="P3226" s="0" t="n">
        <f aca="false">VLOOKUP(A3226,'Team Data'!$A$1:$E$659,5,FALSE())</f>
        <v>474</v>
      </c>
      <c r="Q3226" s="0" t="n">
        <f aca="false">VLOOKUP(B3226,'Team Data'!$A$1:$E$659,4,FALSE())</f>
        <v>488</v>
      </c>
      <c r="R3226" s="0" t="n">
        <f aca="false">VLOOKUP(B3226,'Team Data'!$A$1:$E$659,5,FALSE())</f>
        <v>498</v>
      </c>
      <c r="S3226" s="0" t="n">
        <f aca="false">IF(I3226=1,(MIN(30,(C3226-D3226)))*(M3226/(M3226+N3226))*(Q3226/(Q3226+R3226)),(MAX(-30,(C3226-D3226)))*(N3226/(M3226+N3226))*(R3226/(R3226+Q3226)))</f>
        <v>3.24797160243408</v>
      </c>
      <c r="T3226" s="0" t="n">
        <f aca="false">IF(J3226=1,(MIN(30,(D3226-C3226)))*(K3226/(K3226+L3226))*(O3226/(O3226+P3226)),(MAX(-30,(D3226-C3226)))*(L3226/(K3226+L3226))*(P3226/(P3226+O3226)))</f>
        <v>-3.56212424849699</v>
      </c>
      <c r="U3226" s="7" t="n">
        <v>43113</v>
      </c>
    </row>
    <row r="3227" customFormat="false" ht="15" hidden="false" customHeight="false" outlineLevel="0" collapsed="false">
      <c r="A3227" s="0" t="s">
        <v>26</v>
      </c>
      <c r="B3227" s="0" t="s">
        <v>79</v>
      </c>
      <c r="C3227" s="0" t="n">
        <v>75</v>
      </c>
      <c r="D3227" s="0" t="n">
        <v>66</v>
      </c>
      <c r="E3227" s="0" t="n">
        <v>35</v>
      </c>
      <c r="F3227" s="0" t="n">
        <v>32</v>
      </c>
      <c r="G3227" s="0" t="n">
        <v>19</v>
      </c>
      <c r="H3227" s="0" t="n">
        <v>13</v>
      </c>
      <c r="I3227" s="0" t="n">
        <v>1</v>
      </c>
      <c r="J3227" s="0" t="n">
        <v>0</v>
      </c>
      <c r="K3227" s="0" t="n">
        <f aca="false">VLOOKUP(A3227,'Team Data'!$A$1:$E$659,2,FALSE())</f>
        <v>24</v>
      </c>
      <c r="L3227" s="0" t="n">
        <f aca="false">VLOOKUP(A3227,'Team Data'!$A$1:$E$659,3,FALSE())</f>
        <v>9</v>
      </c>
      <c r="M3227" s="0" t="n">
        <f aca="false">VLOOKUP(B3227,'Team Data'!$A$1:$E$659,2,FALSE())</f>
        <v>12</v>
      </c>
      <c r="N3227" s="0" t="n">
        <f aca="false">VLOOKUP(B3227,'Team Data'!$A$1:$E$659,3,FALSE())</f>
        <v>19</v>
      </c>
      <c r="O3227" s="0" t="n">
        <f aca="false">VLOOKUP(A3227,'Team Data'!$A$1:$E$659,4,FALSE())</f>
        <v>540</v>
      </c>
      <c r="P3227" s="0" t="n">
        <f aca="false">VLOOKUP(A3227,'Team Data'!$A$1:$E$659,5,FALSE())</f>
        <v>523</v>
      </c>
      <c r="Q3227" s="0" t="n">
        <f aca="false">VLOOKUP(B3227,'Team Data'!$A$1:$E$659,4,FALSE())</f>
        <v>475</v>
      </c>
      <c r="R3227" s="0" t="n">
        <f aca="false">VLOOKUP(B3227,'Team Data'!$A$1:$E$659,5,FALSE())</f>
        <v>446</v>
      </c>
      <c r="S3227" s="0" t="n">
        <f aca="false">IF(I3227=1,(MIN(30,(C3227-D3227)))*(M3227/(M3227+N3227))*(Q3227/(Q3227+R3227)),(MAX(-30,(C3227-D3227)))*(N3227/(M3227+N3227))*(R3227/(R3227+Q3227)))</f>
        <v>1.79678470106126</v>
      </c>
      <c r="T3227" s="0" t="n">
        <f aca="false">IF(J3227=1,(MIN(30,(D3227-C3227)))*(K3227/(K3227+L3227))*(O3227/(O3227+P3227)),(MAX(-30,(D3227-C3227)))*(L3227/(K3227+L3227))*(P3227/(P3227+O3227)))</f>
        <v>-1.20764559993158</v>
      </c>
      <c r="U3227" s="7" t="n">
        <v>43113</v>
      </c>
    </row>
    <row r="3228" customFormat="false" ht="15" hidden="false" customHeight="false" outlineLevel="0" collapsed="false">
      <c r="A3228" s="0" t="s">
        <v>243</v>
      </c>
      <c r="B3228" s="0" t="s">
        <v>86</v>
      </c>
      <c r="C3228" s="0" t="n">
        <v>81</v>
      </c>
      <c r="D3228" s="0" t="n">
        <v>75</v>
      </c>
      <c r="E3228" s="0" t="n">
        <v>34</v>
      </c>
      <c r="F3228" s="0" t="n">
        <v>41</v>
      </c>
      <c r="G3228" s="0" t="n">
        <v>11</v>
      </c>
      <c r="H3228" s="0" t="n">
        <v>18</v>
      </c>
      <c r="I3228" s="0" t="n">
        <v>1</v>
      </c>
      <c r="J3228" s="0" t="n">
        <v>0</v>
      </c>
      <c r="K3228" s="0" t="n">
        <f aca="false">VLOOKUP(A3228,'Team Data'!$A$1:$E$659,2,FALSE())</f>
        <v>16</v>
      </c>
      <c r="L3228" s="0" t="n">
        <f aca="false">VLOOKUP(A3228,'Team Data'!$A$1:$E$659,3,FALSE())</f>
        <v>17</v>
      </c>
      <c r="M3228" s="0" t="n">
        <f aca="false">VLOOKUP(B3228,'Team Data'!$A$1:$E$659,2,FALSE())</f>
        <v>13</v>
      </c>
      <c r="N3228" s="0" t="n">
        <f aca="false">VLOOKUP(B3228,'Team Data'!$A$1:$E$659,3,FALSE())</f>
        <v>18</v>
      </c>
      <c r="O3228" s="0" t="n">
        <f aca="false">VLOOKUP(A3228,'Team Data'!$A$1:$E$659,4,FALSE())</f>
        <v>525</v>
      </c>
      <c r="P3228" s="0" t="n">
        <f aca="false">VLOOKUP(A3228,'Team Data'!$A$1:$E$659,5,FALSE())</f>
        <v>540</v>
      </c>
      <c r="Q3228" s="0" t="n">
        <f aca="false">VLOOKUP(B3228,'Team Data'!$A$1:$E$659,4,FALSE())</f>
        <v>457</v>
      </c>
      <c r="R3228" s="0" t="n">
        <f aca="false">VLOOKUP(B3228,'Team Data'!$A$1:$E$659,5,FALSE())</f>
        <v>482</v>
      </c>
      <c r="S3228" s="0" t="n">
        <f aca="false">IF(I3228=1,(MIN(30,(C3228-D3228)))*(M3228/(M3228+N3228))*(Q3228/(Q3228+R3228)),(MAX(-30,(C3228-D3228)))*(N3228/(M3228+N3228))*(R3228/(R3228+Q3228)))</f>
        <v>1.22456972070494</v>
      </c>
      <c r="T3228" s="0" t="n">
        <f aca="false">IF(J3228=1,(MIN(30,(D3228-C3228)))*(K3228/(K3228+L3228))*(O3228/(O3228+P3228)),(MAX(-30,(D3228-C3228)))*(L3228/(K3228+L3228))*(P3228/(P3228+O3228)))</f>
        <v>-1.56722151088348</v>
      </c>
      <c r="U3228" s="7" t="n">
        <v>43113</v>
      </c>
    </row>
    <row r="3229" customFormat="false" ht="15" hidden="false" customHeight="false" outlineLevel="0" collapsed="false">
      <c r="A3229" s="0" t="s">
        <v>98</v>
      </c>
      <c r="B3229" s="0" t="s">
        <v>241</v>
      </c>
      <c r="C3229" s="0" t="n">
        <v>68</v>
      </c>
      <c r="D3229" s="0" t="n">
        <v>78</v>
      </c>
      <c r="E3229" s="0" t="n">
        <v>30</v>
      </c>
      <c r="F3229" s="0" t="n">
        <v>27</v>
      </c>
      <c r="G3229" s="0" t="n">
        <v>11</v>
      </c>
      <c r="H3229" s="0" t="n">
        <v>13</v>
      </c>
      <c r="I3229" s="0" t="n">
        <v>0</v>
      </c>
      <c r="J3229" s="0" t="n">
        <v>1</v>
      </c>
      <c r="K3229" s="0" t="n">
        <f aca="false">VLOOKUP(A3229,'Team Data'!$A$1:$E$659,2,FALSE())</f>
        <v>15</v>
      </c>
      <c r="L3229" s="0" t="n">
        <f aca="false">VLOOKUP(A3229,'Team Data'!$A$1:$E$659,3,FALSE())</f>
        <v>18</v>
      </c>
      <c r="M3229" s="0" t="n">
        <f aca="false">VLOOKUP(B3229,'Team Data'!$A$1:$E$659,2,FALSE())</f>
        <v>12</v>
      </c>
      <c r="N3229" s="0" t="n">
        <f aca="false">VLOOKUP(B3229,'Team Data'!$A$1:$E$659,3,FALSE())</f>
        <v>20</v>
      </c>
      <c r="O3229" s="0" t="n">
        <f aca="false">VLOOKUP(A3229,'Team Data'!$A$1:$E$659,4,FALSE())</f>
        <v>568</v>
      </c>
      <c r="P3229" s="0" t="n">
        <f aca="false">VLOOKUP(A3229,'Team Data'!$A$1:$E$659,5,FALSE())</f>
        <v>506</v>
      </c>
      <c r="Q3229" s="0" t="n">
        <f aca="false">VLOOKUP(B3229,'Team Data'!$A$1:$E$659,4,FALSE())</f>
        <v>593</v>
      </c>
      <c r="R3229" s="0" t="n">
        <f aca="false">VLOOKUP(B3229,'Team Data'!$A$1:$E$659,5,FALSE())</f>
        <v>457</v>
      </c>
      <c r="S3229" s="0" t="n">
        <f aca="false">IF(I3229=1,(MIN(30,(C3229-D3229)))*(M3229/(M3229+N3229))*(Q3229/(Q3229+R3229)),(MAX(-30,(C3229-D3229)))*(N3229/(M3229+N3229))*(R3229/(R3229+Q3229)))</f>
        <v>-2.7202380952381</v>
      </c>
      <c r="T3229" s="0" t="n">
        <f aca="false">IF(J3229=1,(MIN(30,(D3229-C3229)))*(K3229/(K3229+L3229))*(O3229/(O3229+P3229)),(MAX(-30,(D3229-C3229)))*(L3229/(K3229+L3229))*(P3229/(P3229+O3229)))</f>
        <v>2.40392754359235</v>
      </c>
      <c r="U3229" s="7" t="n">
        <v>43113</v>
      </c>
    </row>
    <row r="3230" customFormat="false" ht="15" hidden="false" customHeight="false" outlineLevel="0" collapsed="false">
      <c r="A3230" s="0" t="s">
        <v>81</v>
      </c>
      <c r="B3230" s="0" t="s">
        <v>207</v>
      </c>
      <c r="C3230" s="0" t="n">
        <v>66</v>
      </c>
      <c r="D3230" s="0" t="n">
        <v>72</v>
      </c>
      <c r="E3230" s="0" t="n">
        <v>33</v>
      </c>
      <c r="F3230" s="0" t="n">
        <v>35</v>
      </c>
      <c r="G3230" s="0" t="n">
        <v>11</v>
      </c>
      <c r="H3230" s="0" t="n">
        <v>10</v>
      </c>
      <c r="I3230" s="0" t="n">
        <v>0</v>
      </c>
      <c r="J3230" s="0" t="n">
        <v>1</v>
      </c>
      <c r="K3230" s="0" t="n">
        <f aca="false">VLOOKUP(A3230,'Team Data'!$A$1:$E$659,2,FALSE())</f>
        <v>22</v>
      </c>
      <c r="L3230" s="0" t="n">
        <f aca="false">VLOOKUP(A3230,'Team Data'!$A$1:$E$659,3,FALSE())</f>
        <v>13</v>
      </c>
      <c r="M3230" s="0" t="n">
        <f aca="false">VLOOKUP(B3230,'Team Data'!$A$1:$E$659,2,FALSE())</f>
        <v>13</v>
      </c>
      <c r="N3230" s="0" t="n">
        <f aca="false">VLOOKUP(B3230,'Team Data'!$A$1:$E$659,3,FALSE())</f>
        <v>19</v>
      </c>
      <c r="O3230" s="0" t="n">
        <f aca="false">VLOOKUP(A3230,'Team Data'!$A$1:$E$659,4,FALSE())</f>
        <v>536</v>
      </c>
      <c r="P3230" s="0" t="n">
        <f aca="false">VLOOKUP(A3230,'Team Data'!$A$1:$E$659,5,FALSE())</f>
        <v>497</v>
      </c>
      <c r="Q3230" s="0" t="n">
        <f aca="false">VLOOKUP(B3230,'Team Data'!$A$1:$E$659,4,FALSE())</f>
        <v>530</v>
      </c>
      <c r="R3230" s="0" t="n">
        <f aca="false">VLOOKUP(B3230,'Team Data'!$A$1:$E$659,5,FALSE())</f>
        <v>469</v>
      </c>
      <c r="S3230" s="0" t="n">
        <f aca="false">IF(I3230=1,(MIN(30,(C3230-D3230)))*(M3230/(M3230+N3230))*(Q3230/(Q3230+R3230)),(MAX(-30,(C3230-D3230)))*(N3230/(M3230+N3230))*(R3230/(R3230+Q3230)))</f>
        <v>-1.67248498498499</v>
      </c>
      <c r="T3230" s="0" t="n">
        <f aca="false">IF(J3230=1,(MIN(30,(D3230-C3230)))*(K3230/(K3230+L3230))*(O3230/(O3230+P3230)),(MAX(-30,(D3230-C3230)))*(L3230/(K3230+L3230))*(P3230/(P3230+O3230)))</f>
        <v>1.95690775826303</v>
      </c>
      <c r="U3230" s="7" t="n">
        <v>43113</v>
      </c>
    </row>
    <row r="3231" customFormat="false" ht="15" hidden="false" customHeight="false" outlineLevel="0" collapsed="false">
      <c r="A3231" s="0" t="s">
        <v>24</v>
      </c>
      <c r="B3231" s="0" t="s">
        <v>346</v>
      </c>
      <c r="C3231" s="0" t="n">
        <v>58</v>
      </c>
      <c r="D3231" s="0" t="n">
        <v>73</v>
      </c>
      <c r="E3231" s="0" t="n">
        <v>35</v>
      </c>
      <c r="F3231" s="0" t="n">
        <v>40</v>
      </c>
      <c r="G3231" s="0" t="n">
        <v>15</v>
      </c>
      <c r="H3231" s="0" t="n">
        <v>8</v>
      </c>
      <c r="I3231" s="0" t="n">
        <v>0</v>
      </c>
      <c r="J3231" s="0" t="n">
        <v>1</v>
      </c>
      <c r="K3231" s="0" t="n">
        <f aca="false">VLOOKUP(A3231,'Team Data'!$A$1:$E$659,2,FALSE())</f>
        <v>19</v>
      </c>
      <c r="L3231" s="0" t="n">
        <f aca="false">VLOOKUP(A3231,'Team Data'!$A$1:$E$659,3,FALSE())</f>
        <v>13</v>
      </c>
      <c r="M3231" s="0" t="n">
        <f aca="false">VLOOKUP(B3231,'Team Data'!$A$1:$E$659,2,FALSE())</f>
        <v>17</v>
      </c>
      <c r="N3231" s="0" t="n">
        <f aca="false">VLOOKUP(B3231,'Team Data'!$A$1:$E$659,3,FALSE())</f>
        <v>15</v>
      </c>
      <c r="O3231" s="0" t="n">
        <f aca="false">VLOOKUP(A3231,'Team Data'!$A$1:$E$659,4,FALSE())</f>
        <v>529</v>
      </c>
      <c r="P3231" s="0" t="n">
        <f aca="false">VLOOKUP(A3231,'Team Data'!$A$1:$E$659,5,FALSE())</f>
        <v>500</v>
      </c>
      <c r="Q3231" s="0" t="n">
        <f aca="false">VLOOKUP(B3231,'Team Data'!$A$1:$E$659,4,FALSE())</f>
        <v>521</v>
      </c>
      <c r="R3231" s="0" t="n">
        <f aca="false">VLOOKUP(B3231,'Team Data'!$A$1:$E$659,5,FALSE())</f>
        <v>476</v>
      </c>
      <c r="S3231" s="0" t="n">
        <f aca="false">IF(I3231=1,(MIN(30,(C3231-D3231)))*(M3231/(M3231+N3231))*(Q3231/(Q3231+R3231)),(MAX(-30,(C3231-D3231)))*(N3231/(M3231+N3231))*(R3231/(R3231+Q3231)))</f>
        <v>-3.35694583751254</v>
      </c>
      <c r="T3231" s="0" t="n">
        <f aca="false">IF(J3231=1,(MIN(30,(D3231-C3231)))*(K3231/(K3231+L3231))*(O3231/(O3231+P3231)),(MAX(-30,(D3231-C3231)))*(L3231/(K3231+L3231))*(P3231/(P3231+O3231)))</f>
        <v>4.57862609329446</v>
      </c>
      <c r="U3231" s="7" t="n">
        <v>43113</v>
      </c>
    </row>
    <row r="3232" customFormat="false" ht="15" hidden="false" customHeight="false" outlineLevel="0" collapsed="false">
      <c r="A3232" s="0" t="s">
        <v>298</v>
      </c>
      <c r="B3232" s="0" t="s">
        <v>48</v>
      </c>
      <c r="C3232" s="0" t="n">
        <v>93</v>
      </c>
      <c r="D3232" s="0" t="n">
        <v>82</v>
      </c>
      <c r="E3232" s="0" t="n">
        <v>34</v>
      </c>
      <c r="F3232" s="0" t="n">
        <v>31</v>
      </c>
      <c r="G3232" s="0" t="n">
        <v>12</v>
      </c>
      <c r="H3232" s="0" t="n">
        <v>10</v>
      </c>
      <c r="I3232" s="0" t="n">
        <v>1</v>
      </c>
      <c r="J3232" s="0" t="n">
        <v>0</v>
      </c>
      <c r="K3232" s="0" t="n">
        <f aca="false">VLOOKUP(A3232,'Team Data'!$A$1:$E$659,2,FALSE())</f>
        <v>23</v>
      </c>
      <c r="L3232" s="0" t="n">
        <f aca="false">VLOOKUP(A3232,'Team Data'!$A$1:$E$659,3,FALSE())</f>
        <v>11</v>
      </c>
      <c r="M3232" s="0" t="n">
        <f aca="false">VLOOKUP(B3232,'Team Data'!$A$1:$E$659,2,FALSE())</f>
        <v>21</v>
      </c>
      <c r="N3232" s="0" t="n">
        <f aca="false">VLOOKUP(B3232,'Team Data'!$A$1:$E$659,3,FALSE())</f>
        <v>15</v>
      </c>
      <c r="O3232" s="0" t="n">
        <f aca="false">VLOOKUP(A3232,'Team Data'!$A$1:$E$659,4,FALSE())</f>
        <v>603</v>
      </c>
      <c r="P3232" s="0" t="n">
        <f aca="false">VLOOKUP(A3232,'Team Data'!$A$1:$E$659,5,FALSE())</f>
        <v>503</v>
      </c>
      <c r="Q3232" s="0" t="n">
        <f aca="false">VLOOKUP(B3232,'Team Data'!$A$1:$E$659,4,FALSE())</f>
        <v>577</v>
      </c>
      <c r="R3232" s="0" t="n">
        <f aca="false">VLOOKUP(B3232,'Team Data'!$A$1:$E$659,5,FALSE())</f>
        <v>521</v>
      </c>
      <c r="S3232" s="0" t="n">
        <f aca="false">IF(I3232=1,(MIN(30,(C3232-D3232)))*(M3232/(M3232+N3232))*(Q3232/(Q3232+R3232)),(MAX(-30,(C3232-D3232)))*(N3232/(M3232+N3232))*(R3232/(R3232+Q3232)))</f>
        <v>3.37196417729205</v>
      </c>
      <c r="T3232" s="0" t="n">
        <f aca="false">IF(J3232=1,(MIN(30,(D3232-C3232)))*(K3232/(K3232+L3232))*(O3232/(O3232+P3232)),(MAX(-30,(D3232-C3232)))*(L3232/(K3232+L3232))*(P3232/(P3232+O3232)))</f>
        <v>-1.61852462503989</v>
      </c>
      <c r="U3232" s="7" t="n">
        <v>43113</v>
      </c>
    </row>
    <row r="3233" customFormat="false" ht="15" hidden="false" customHeight="false" outlineLevel="0" collapsed="false">
      <c r="A3233" s="0" t="s">
        <v>337</v>
      </c>
      <c r="B3233" s="0" t="s">
        <v>148</v>
      </c>
      <c r="C3233" s="0" t="n">
        <v>67</v>
      </c>
      <c r="D3233" s="0" t="n">
        <v>69</v>
      </c>
      <c r="E3233" s="0" t="n">
        <v>39</v>
      </c>
      <c r="F3233" s="0" t="n">
        <v>36</v>
      </c>
      <c r="G3233" s="0" t="n">
        <v>12</v>
      </c>
      <c r="H3233" s="0" t="n">
        <v>17</v>
      </c>
      <c r="I3233" s="0" t="n">
        <v>0</v>
      </c>
      <c r="J3233" s="0" t="n">
        <v>1</v>
      </c>
      <c r="K3233" s="0" t="n">
        <f aca="false">VLOOKUP(A3233,'Team Data'!$A$1:$E$659,2,FALSE())</f>
        <v>23</v>
      </c>
      <c r="L3233" s="0" t="n">
        <f aca="false">VLOOKUP(A3233,'Team Data'!$A$1:$E$659,3,FALSE())</f>
        <v>10</v>
      </c>
      <c r="M3233" s="0" t="n">
        <f aca="false">VLOOKUP(B3233,'Team Data'!$A$1:$E$659,2,FALSE())</f>
        <v>18</v>
      </c>
      <c r="N3233" s="0" t="n">
        <f aca="false">VLOOKUP(B3233,'Team Data'!$A$1:$E$659,3,FALSE())</f>
        <v>17</v>
      </c>
      <c r="O3233" s="0" t="n">
        <f aca="false">VLOOKUP(A3233,'Team Data'!$A$1:$E$659,4,FALSE())</f>
        <v>458</v>
      </c>
      <c r="P3233" s="0" t="n">
        <f aca="false">VLOOKUP(A3233,'Team Data'!$A$1:$E$659,5,FALSE())</f>
        <v>534</v>
      </c>
      <c r="Q3233" s="0" t="n">
        <f aca="false">VLOOKUP(B3233,'Team Data'!$A$1:$E$659,4,FALSE())</f>
        <v>497</v>
      </c>
      <c r="R3233" s="0" t="n">
        <f aca="false">VLOOKUP(B3233,'Team Data'!$A$1:$E$659,5,FALSE())</f>
        <v>580</v>
      </c>
      <c r="S3233" s="0" t="n">
        <f aca="false">IF(I3233=1,(MIN(30,(C3233-D3233)))*(M3233/(M3233+N3233))*(Q3233/(Q3233+R3233)),(MAX(-30,(C3233-D3233)))*(N3233/(M3233+N3233))*(R3233/(R3233+Q3233)))</f>
        <v>-0.523146305876111</v>
      </c>
      <c r="T3233" s="0" t="n">
        <f aca="false">IF(J3233=1,(MIN(30,(D3233-C3233)))*(K3233/(K3233+L3233))*(O3233/(O3233+P3233)),(MAX(-30,(D3233-C3233)))*(L3233/(K3233+L3233))*(P3233/(P3233+O3233)))</f>
        <v>0.643572825024438</v>
      </c>
      <c r="U3233" s="7" t="n">
        <v>43113</v>
      </c>
    </row>
    <row r="3234" customFormat="false" ht="15" hidden="false" customHeight="false" outlineLevel="0" collapsed="false">
      <c r="A3234" s="0" t="s">
        <v>291</v>
      </c>
      <c r="B3234" s="0" t="s">
        <v>217</v>
      </c>
      <c r="C3234" s="0" t="n">
        <v>64</v>
      </c>
      <c r="D3234" s="0" t="n">
        <v>65</v>
      </c>
      <c r="E3234" s="0" t="n">
        <v>41</v>
      </c>
      <c r="F3234" s="0" t="n">
        <v>28</v>
      </c>
      <c r="G3234" s="0" t="n">
        <v>15</v>
      </c>
      <c r="H3234" s="0" t="n">
        <v>7</v>
      </c>
      <c r="I3234" s="0" t="n">
        <v>0</v>
      </c>
      <c r="J3234" s="0" t="n">
        <v>1</v>
      </c>
      <c r="K3234" s="0" t="n">
        <f aca="false">VLOOKUP(A3234,'Team Data'!$A$1:$E$659,2,FALSE())</f>
        <v>19</v>
      </c>
      <c r="L3234" s="0" t="n">
        <f aca="false">VLOOKUP(A3234,'Team Data'!$A$1:$E$659,3,FALSE())</f>
        <v>15</v>
      </c>
      <c r="M3234" s="0" t="n">
        <f aca="false">VLOOKUP(B3234,'Team Data'!$A$1:$E$659,2,FALSE())</f>
        <v>20</v>
      </c>
      <c r="N3234" s="0" t="n">
        <f aca="false">VLOOKUP(B3234,'Team Data'!$A$1:$E$659,3,FALSE())</f>
        <v>14</v>
      </c>
      <c r="O3234" s="0" t="n">
        <f aca="false">VLOOKUP(A3234,'Team Data'!$A$1:$E$659,4,FALSE())</f>
        <v>700</v>
      </c>
      <c r="P3234" s="0" t="n">
        <f aca="false">VLOOKUP(A3234,'Team Data'!$A$1:$E$659,5,FALSE())</f>
        <v>458</v>
      </c>
      <c r="Q3234" s="0" t="n">
        <f aca="false">VLOOKUP(B3234,'Team Data'!$A$1:$E$659,4,FALSE())</f>
        <v>662</v>
      </c>
      <c r="R3234" s="0" t="n">
        <f aca="false">VLOOKUP(B3234,'Team Data'!$A$1:$E$659,5,FALSE())</f>
        <v>489</v>
      </c>
      <c r="S3234" s="0" t="n">
        <f aca="false">IF(I3234=1,(MIN(30,(C3234-D3234)))*(M3234/(M3234+N3234))*(Q3234/(Q3234+R3234)),(MAX(-30,(C3234-D3234)))*(N3234/(M3234+N3234))*(R3234/(R3234+Q3234)))</f>
        <v>-0.174937394592937</v>
      </c>
      <c r="T3234" s="0" t="n">
        <f aca="false">IF(J3234=1,(MIN(30,(D3234-C3234)))*(K3234/(K3234+L3234))*(O3234/(O3234+P3234)),(MAX(-30,(D3234-C3234)))*(L3234/(K3234+L3234))*(P3234/(P3234+O3234)))</f>
        <v>0.337803515188459</v>
      </c>
      <c r="U3234" s="7" t="n">
        <v>43113</v>
      </c>
    </row>
    <row r="3235" customFormat="false" ht="15" hidden="false" customHeight="false" outlineLevel="0" collapsed="false">
      <c r="A3235" s="0" t="s">
        <v>84</v>
      </c>
      <c r="B3235" s="0" t="s">
        <v>73</v>
      </c>
      <c r="C3235" s="0" t="n">
        <v>65</v>
      </c>
      <c r="D3235" s="0" t="n">
        <v>81</v>
      </c>
      <c r="E3235" s="0" t="n">
        <v>28</v>
      </c>
      <c r="F3235" s="0" t="n">
        <v>35</v>
      </c>
      <c r="G3235" s="0" t="n">
        <v>14</v>
      </c>
      <c r="H3235" s="0" t="n">
        <v>14</v>
      </c>
      <c r="I3235" s="0" t="n">
        <v>0</v>
      </c>
      <c r="J3235" s="0" t="n">
        <v>1</v>
      </c>
      <c r="K3235" s="0" t="n">
        <f aca="false">VLOOKUP(A3235,'Team Data'!$A$1:$E$659,2,FALSE())</f>
        <v>17</v>
      </c>
      <c r="L3235" s="0" t="n">
        <f aca="false">VLOOKUP(A3235,'Team Data'!$A$1:$E$659,3,FALSE())</f>
        <v>15</v>
      </c>
      <c r="M3235" s="0" t="n">
        <f aca="false">VLOOKUP(B3235,'Team Data'!$A$1:$E$659,2,FALSE())</f>
        <v>17</v>
      </c>
      <c r="N3235" s="0" t="n">
        <f aca="false">VLOOKUP(B3235,'Team Data'!$A$1:$E$659,3,FALSE())</f>
        <v>17</v>
      </c>
      <c r="O3235" s="0" t="n">
        <f aca="false">VLOOKUP(A3235,'Team Data'!$A$1:$E$659,4,FALSE())</f>
        <v>548</v>
      </c>
      <c r="P3235" s="0" t="n">
        <f aca="false">VLOOKUP(A3235,'Team Data'!$A$1:$E$659,5,FALSE())</f>
        <v>447</v>
      </c>
      <c r="Q3235" s="0" t="n">
        <f aca="false">VLOOKUP(B3235,'Team Data'!$A$1:$E$659,4,FALSE())</f>
        <v>569</v>
      </c>
      <c r="R3235" s="0" t="n">
        <f aca="false">VLOOKUP(B3235,'Team Data'!$A$1:$E$659,5,FALSE())</f>
        <v>514</v>
      </c>
      <c r="S3235" s="0" t="n">
        <f aca="false">IF(I3235=1,(MIN(30,(C3235-D3235)))*(M3235/(M3235+N3235))*(Q3235/(Q3235+R3235)),(MAX(-30,(C3235-D3235)))*(N3235/(M3235+N3235))*(R3235/(R3235+Q3235)))</f>
        <v>-3.79686057248384</v>
      </c>
      <c r="T3235" s="0" t="n">
        <f aca="false">IF(J3235=1,(MIN(30,(D3235-C3235)))*(K3235/(K3235+L3235))*(O3235/(O3235+P3235)),(MAX(-30,(D3235-C3235)))*(L3235/(K3235+L3235))*(P3235/(P3235+O3235)))</f>
        <v>4.68140703517588</v>
      </c>
      <c r="U3235" s="7" t="n">
        <v>43113</v>
      </c>
    </row>
    <row r="3236" customFormat="false" ht="15" hidden="false" customHeight="false" outlineLevel="0" collapsed="false">
      <c r="A3236" s="0" t="s">
        <v>151</v>
      </c>
      <c r="B3236" s="0" t="s">
        <v>303</v>
      </c>
      <c r="C3236" s="0" t="n">
        <v>62</v>
      </c>
      <c r="D3236" s="0" t="n">
        <v>74</v>
      </c>
      <c r="E3236" s="0" t="n">
        <v>31</v>
      </c>
      <c r="F3236" s="0" t="n">
        <v>32</v>
      </c>
      <c r="G3236" s="0" t="n">
        <v>18</v>
      </c>
      <c r="H3236" s="0" t="n">
        <v>13</v>
      </c>
      <c r="I3236" s="0" t="n">
        <v>0</v>
      </c>
      <c r="J3236" s="0" t="n">
        <v>1</v>
      </c>
      <c r="K3236" s="0" t="n">
        <f aca="false">VLOOKUP(A3236,'Team Data'!$A$1:$E$659,2,FALSE())</f>
        <v>17</v>
      </c>
      <c r="L3236" s="0" t="n">
        <f aca="false">VLOOKUP(A3236,'Team Data'!$A$1:$E$659,3,FALSE())</f>
        <v>16</v>
      </c>
      <c r="M3236" s="0" t="n">
        <f aca="false">VLOOKUP(B3236,'Team Data'!$A$1:$E$659,2,FALSE())</f>
        <v>20</v>
      </c>
      <c r="N3236" s="0" t="n">
        <f aca="false">VLOOKUP(B3236,'Team Data'!$A$1:$E$659,3,FALSE())</f>
        <v>13</v>
      </c>
      <c r="O3236" s="0" t="n">
        <f aca="false">VLOOKUP(A3236,'Team Data'!$A$1:$E$659,4,FALSE())</f>
        <v>557</v>
      </c>
      <c r="P3236" s="0" t="n">
        <f aca="false">VLOOKUP(A3236,'Team Data'!$A$1:$E$659,5,FALSE())</f>
        <v>476</v>
      </c>
      <c r="Q3236" s="0" t="n">
        <f aca="false">VLOOKUP(B3236,'Team Data'!$A$1:$E$659,4,FALSE())</f>
        <v>538</v>
      </c>
      <c r="R3236" s="0" t="n">
        <f aca="false">VLOOKUP(B3236,'Team Data'!$A$1:$E$659,5,FALSE())</f>
        <v>501</v>
      </c>
      <c r="S3236" s="0" t="n">
        <f aca="false">IF(I3236=1,(MIN(30,(C3236-D3236)))*(M3236/(M3236+N3236))*(Q3236/(Q3236+R3236)),(MAX(-30,(C3236-D3236)))*(N3236/(M3236+N3236))*(R3236/(R3236+Q3236)))</f>
        <v>-2.2794645200805</v>
      </c>
      <c r="T3236" s="0" t="n">
        <f aca="false">IF(J3236=1,(MIN(30,(D3236-C3236)))*(K3236/(K3236+L3236))*(O3236/(O3236+P3236)),(MAX(-30,(D3236-C3236)))*(L3236/(K3236+L3236))*(P3236/(P3236+O3236)))</f>
        <v>3.33327466338115</v>
      </c>
      <c r="U3236" s="7" t="n">
        <v>43113</v>
      </c>
    </row>
    <row r="3237" customFormat="false" ht="15" hidden="false" customHeight="false" outlineLevel="0" collapsed="false">
      <c r="A3237" s="0" t="s">
        <v>7</v>
      </c>
      <c r="B3237" s="0" t="s">
        <v>259</v>
      </c>
      <c r="C3237" s="0" t="n">
        <v>78</v>
      </c>
      <c r="D3237" s="0" t="n">
        <v>71</v>
      </c>
      <c r="E3237" s="0" t="n">
        <v>37</v>
      </c>
      <c r="F3237" s="0" t="n">
        <v>33</v>
      </c>
      <c r="G3237" s="0" t="n">
        <v>8</v>
      </c>
      <c r="H3237" s="0" t="n">
        <v>9</v>
      </c>
      <c r="I3237" s="0" t="n">
        <v>1</v>
      </c>
      <c r="J3237" s="0" t="n">
        <v>0</v>
      </c>
      <c r="K3237" s="0" t="n">
        <f aca="false">VLOOKUP(A3237,'Team Data'!$A$1:$E$659,2,FALSE())</f>
        <v>12</v>
      </c>
      <c r="L3237" s="0" t="n">
        <f aca="false">VLOOKUP(A3237,'Team Data'!$A$1:$E$659,3,FALSE())</f>
        <v>19</v>
      </c>
      <c r="M3237" s="0" t="n">
        <f aca="false">VLOOKUP(B3237,'Team Data'!$A$1:$E$659,2,FALSE())</f>
        <v>4</v>
      </c>
      <c r="N3237" s="0" t="n">
        <f aca="false">VLOOKUP(B3237,'Team Data'!$A$1:$E$659,3,FALSE())</f>
        <v>26</v>
      </c>
      <c r="O3237" s="0" t="n">
        <f aca="false">VLOOKUP(A3237,'Team Data'!$A$1:$E$659,4,FALSE())</f>
        <v>486</v>
      </c>
      <c r="P3237" s="0" t="n">
        <f aca="false">VLOOKUP(A3237,'Team Data'!$A$1:$E$659,5,FALSE())</f>
        <v>454</v>
      </c>
      <c r="Q3237" s="0" t="n">
        <f aca="false">VLOOKUP(B3237,'Team Data'!$A$1:$E$659,4,FALSE())</f>
        <v>537</v>
      </c>
      <c r="R3237" s="0" t="n">
        <f aca="false">VLOOKUP(B3237,'Team Data'!$A$1:$E$659,5,FALSE())</f>
        <v>418</v>
      </c>
      <c r="S3237" s="0" t="n">
        <f aca="false">IF(I3237=1,(MIN(30,(C3237-D3237)))*(M3237/(M3237+N3237))*(Q3237/(Q3237+R3237)),(MAX(-30,(C3237-D3237)))*(N3237/(M3237+N3237))*(R3237/(R3237+Q3237)))</f>
        <v>0.524816753926702</v>
      </c>
      <c r="T3237" s="0" t="n">
        <f aca="false">IF(J3237=1,(MIN(30,(D3237-C3237)))*(K3237/(K3237+L3237))*(O3237/(O3237+P3237)),(MAX(-30,(D3237-C3237)))*(L3237/(K3237+L3237))*(P3237/(P3237+O3237)))</f>
        <v>-2.07213452299245</v>
      </c>
      <c r="U3237" s="7" t="n">
        <v>43113</v>
      </c>
    </row>
    <row r="3238" customFormat="false" ht="15" hidden="false" customHeight="false" outlineLevel="0" collapsed="false">
      <c r="A3238" s="0" t="s">
        <v>12</v>
      </c>
      <c r="B3238" s="0" t="s">
        <v>175</v>
      </c>
      <c r="C3238" s="0" t="n">
        <v>77</v>
      </c>
      <c r="D3238" s="0" t="n">
        <v>63</v>
      </c>
      <c r="E3238" s="0" t="n">
        <v>34</v>
      </c>
      <c r="F3238" s="0" t="n">
        <v>26</v>
      </c>
      <c r="G3238" s="0" t="n">
        <v>24</v>
      </c>
      <c r="H3238" s="0" t="n">
        <v>17</v>
      </c>
      <c r="I3238" s="0" t="n">
        <v>1</v>
      </c>
      <c r="J3238" s="0" t="n">
        <v>0</v>
      </c>
      <c r="K3238" s="0" t="n">
        <f aca="false">VLOOKUP(A3238,'Team Data'!$A$1:$E$659,2,FALSE())</f>
        <v>11</v>
      </c>
      <c r="L3238" s="0" t="n">
        <f aca="false">VLOOKUP(A3238,'Team Data'!$A$1:$E$659,3,FALSE())</f>
        <v>21</v>
      </c>
      <c r="M3238" s="0" t="n">
        <f aca="false">VLOOKUP(B3238,'Team Data'!$A$1:$E$659,2,FALSE())</f>
        <v>4</v>
      </c>
      <c r="N3238" s="0" t="n">
        <f aca="false">VLOOKUP(B3238,'Team Data'!$A$1:$E$659,3,FALSE())</f>
        <v>28</v>
      </c>
      <c r="O3238" s="0" t="n">
        <f aca="false">VLOOKUP(A3238,'Team Data'!$A$1:$E$659,4,FALSE())</f>
        <v>370</v>
      </c>
      <c r="P3238" s="0" t="n">
        <f aca="false">VLOOKUP(A3238,'Team Data'!$A$1:$E$659,5,FALSE())</f>
        <v>552</v>
      </c>
      <c r="Q3238" s="0" t="n">
        <f aca="false">VLOOKUP(B3238,'Team Data'!$A$1:$E$659,4,FALSE())</f>
        <v>495</v>
      </c>
      <c r="R3238" s="0" t="n">
        <f aca="false">VLOOKUP(B3238,'Team Data'!$A$1:$E$659,5,FALSE())</f>
        <v>568</v>
      </c>
      <c r="S3238" s="0" t="n">
        <f aca="false">IF(I3238=1,(MIN(30,(C3238-D3238)))*(M3238/(M3238+N3238))*(Q3238/(Q3238+R3238)),(MAX(-30,(C3238-D3238)))*(N3238/(M3238+N3238))*(R3238/(R3238+Q3238)))</f>
        <v>0.814910630291628</v>
      </c>
      <c r="T3238" s="0" t="n">
        <f aca="false">IF(J3238=1,(MIN(30,(D3238-C3238)))*(K3238/(K3238+L3238))*(O3238/(O3238+P3238)),(MAX(-30,(D3238-C3238)))*(L3238/(K3238+L3238))*(P3238/(P3238+O3238)))</f>
        <v>-5.50054229934924</v>
      </c>
      <c r="U3238" s="7" t="n">
        <v>43113</v>
      </c>
    </row>
    <row r="3239" customFormat="false" ht="15" hidden="false" customHeight="false" outlineLevel="0" collapsed="false">
      <c r="A3239" s="0" t="s">
        <v>80</v>
      </c>
      <c r="B3239" s="0" t="s">
        <v>272</v>
      </c>
      <c r="C3239" s="0" t="n">
        <v>91</v>
      </c>
      <c r="D3239" s="0" t="n">
        <v>86</v>
      </c>
      <c r="E3239" s="0" t="n">
        <v>29</v>
      </c>
      <c r="F3239" s="0" t="n">
        <v>37</v>
      </c>
      <c r="G3239" s="0" t="n">
        <v>10</v>
      </c>
      <c r="H3239" s="0" t="n">
        <v>16</v>
      </c>
      <c r="I3239" s="0" t="n">
        <v>1</v>
      </c>
      <c r="J3239" s="0" t="n">
        <v>0</v>
      </c>
      <c r="K3239" s="0" t="n">
        <f aca="false">VLOOKUP(A3239,'Team Data'!$A$1:$E$659,2,FALSE())</f>
        <v>11</v>
      </c>
      <c r="L3239" s="0" t="n">
        <f aca="false">VLOOKUP(A3239,'Team Data'!$A$1:$E$659,3,FALSE())</f>
        <v>20</v>
      </c>
      <c r="M3239" s="0" t="n">
        <f aca="false">VLOOKUP(B3239,'Team Data'!$A$1:$E$659,2,FALSE())</f>
        <v>14</v>
      </c>
      <c r="N3239" s="0" t="n">
        <f aca="false">VLOOKUP(B3239,'Team Data'!$A$1:$E$659,3,FALSE())</f>
        <v>17</v>
      </c>
      <c r="O3239" s="0" t="n">
        <f aca="false">VLOOKUP(A3239,'Team Data'!$A$1:$E$659,4,FALSE())</f>
        <v>481</v>
      </c>
      <c r="P3239" s="0" t="n">
        <f aca="false">VLOOKUP(A3239,'Team Data'!$A$1:$E$659,5,FALSE())</f>
        <v>462</v>
      </c>
      <c r="Q3239" s="0" t="n">
        <f aca="false">VLOOKUP(B3239,'Team Data'!$A$1:$E$659,4,FALSE())</f>
        <v>453</v>
      </c>
      <c r="R3239" s="0" t="n">
        <f aca="false">VLOOKUP(B3239,'Team Data'!$A$1:$E$659,5,FALSE())</f>
        <v>480</v>
      </c>
      <c r="S3239" s="0" t="n">
        <f aca="false">IF(I3239=1,(MIN(30,(C3239-D3239)))*(M3239/(M3239+N3239))*(Q3239/(Q3239+R3239)),(MAX(-30,(C3239-D3239)))*(N3239/(M3239+N3239))*(R3239/(R3239+Q3239)))</f>
        <v>1.09635929882792</v>
      </c>
      <c r="T3239" s="0" t="n">
        <f aca="false">IF(J3239=1,(MIN(30,(D3239-C3239)))*(K3239/(K3239+L3239))*(O3239/(O3239+P3239)),(MAX(-30,(D3239-C3239)))*(L3239/(K3239+L3239))*(P3239/(P3239+O3239)))</f>
        <v>-1.58040570588034</v>
      </c>
      <c r="U3239" s="7" t="n">
        <v>43113</v>
      </c>
    </row>
    <row r="3240" customFormat="false" ht="15" hidden="false" customHeight="false" outlineLevel="0" collapsed="false">
      <c r="A3240" s="0" t="s">
        <v>293</v>
      </c>
      <c r="B3240" s="0" t="s">
        <v>193</v>
      </c>
      <c r="C3240" s="0" t="n">
        <v>55</v>
      </c>
      <c r="D3240" s="0" t="n">
        <v>61</v>
      </c>
      <c r="E3240" s="0" t="n">
        <v>41</v>
      </c>
      <c r="F3240" s="0" t="n">
        <v>40</v>
      </c>
      <c r="G3240" s="0" t="n">
        <v>19</v>
      </c>
      <c r="H3240" s="0" t="n">
        <v>15</v>
      </c>
      <c r="I3240" s="0" t="n">
        <v>0</v>
      </c>
      <c r="J3240" s="0" t="n">
        <v>1</v>
      </c>
      <c r="K3240" s="0" t="n">
        <f aca="false">VLOOKUP(A3240,'Team Data'!$A$1:$E$659,2,FALSE())</f>
        <v>11</v>
      </c>
      <c r="L3240" s="0" t="n">
        <f aca="false">VLOOKUP(A3240,'Team Data'!$A$1:$E$659,3,FALSE())</f>
        <v>18</v>
      </c>
      <c r="M3240" s="0" t="n">
        <f aca="false">VLOOKUP(B3240,'Team Data'!$A$1:$E$659,2,FALSE())</f>
        <v>16</v>
      </c>
      <c r="N3240" s="0" t="n">
        <f aca="false">VLOOKUP(B3240,'Team Data'!$A$1:$E$659,3,FALSE())</f>
        <v>17</v>
      </c>
      <c r="O3240" s="0" t="n">
        <f aca="false">VLOOKUP(A3240,'Team Data'!$A$1:$E$659,4,FALSE())</f>
        <v>403</v>
      </c>
      <c r="P3240" s="0" t="n">
        <f aca="false">VLOOKUP(A3240,'Team Data'!$A$1:$E$659,5,FALSE())</f>
        <v>446</v>
      </c>
      <c r="Q3240" s="0" t="n">
        <f aca="false">VLOOKUP(B3240,'Team Data'!$A$1:$E$659,4,FALSE())</f>
        <v>486</v>
      </c>
      <c r="R3240" s="0" t="n">
        <f aca="false">VLOOKUP(B3240,'Team Data'!$A$1:$E$659,5,FALSE())</f>
        <v>480</v>
      </c>
      <c r="S3240" s="0" t="n">
        <f aca="false">IF(I3240=1,(MIN(30,(C3240-D3240)))*(M3240/(M3240+N3240))*(Q3240/(Q3240+R3240)),(MAX(-30,(C3240-D3240)))*(N3240/(M3240+N3240))*(R3240/(R3240+Q3240)))</f>
        <v>-1.53585544889893</v>
      </c>
      <c r="T3240" s="0" t="n">
        <f aca="false">IF(J3240=1,(MIN(30,(D3240-C3240)))*(K3240/(K3240+L3240))*(O3240/(O3240+P3240)),(MAX(-30,(D3240-C3240)))*(L3240/(K3240+L3240))*(P3240/(P3240+O3240)))</f>
        <v>1.0802973071768</v>
      </c>
      <c r="U3240" s="7" t="n">
        <v>43113</v>
      </c>
    </row>
    <row r="3241" customFormat="false" ht="15" hidden="false" customHeight="false" outlineLevel="0" collapsed="false">
      <c r="A3241" s="0" t="s">
        <v>22</v>
      </c>
      <c r="B3241" s="0" t="s">
        <v>131</v>
      </c>
      <c r="C3241" s="0" t="n">
        <v>87</v>
      </c>
      <c r="D3241" s="0" t="n">
        <v>67</v>
      </c>
      <c r="E3241" s="0" t="n">
        <v>40</v>
      </c>
      <c r="F3241" s="0" t="n">
        <v>34</v>
      </c>
      <c r="G3241" s="0" t="n">
        <v>14</v>
      </c>
      <c r="H3241" s="0" t="n">
        <v>7</v>
      </c>
      <c r="I3241" s="0" t="n">
        <v>1</v>
      </c>
      <c r="J3241" s="0" t="n">
        <v>0</v>
      </c>
      <c r="K3241" s="0" t="n">
        <f aca="false">VLOOKUP(A3241,'Team Data'!$A$1:$E$659,2,FALSE())</f>
        <v>19</v>
      </c>
      <c r="L3241" s="0" t="n">
        <f aca="false">VLOOKUP(A3241,'Team Data'!$A$1:$E$659,3,FALSE())</f>
        <v>15</v>
      </c>
      <c r="M3241" s="0" t="n">
        <f aca="false">VLOOKUP(B3241,'Team Data'!$A$1:$E$659,2,FALSE())</f>
        <v>23</v>
      </c>
      <c r="N3241" s="0" t="n">
        <f aca="false">VLOOKUP(B3241,'Team Data'!$A$1:$E$659,3,FALSE())</f>
        <v>13</v>
      </c>
      <c r="O3241" s="0" t="n">
        <f aca="false">VLOOKUP(A3241,'Team Data'!$A$1:$E$659,4,FALSE())</f>
        <v>533</v>
      </c>
      <c r="P3241" s="0" t="n">
        <f aca="false">VLOOKUP(A3241,'Team Data'!$A$1:$E$659,5,FALSE())</f>
        <v>507</v>
      </c>
      <c r="Q3241" s="0" t="n">
        <f aca="false">VLOOKUP(B3241,'Team Data'!$A$1:$E$659,4,FALSE())</f>
        <v>559</v>
      </c>
      <c r="R3241" s="0" t="n">
        <f aca="false">VLOOKUP(B3241,'Team Data'!$A$1:$E$659,5,FALSE())</f>
        <v>576</v>
      </c>
      <c r="S3241" s="0" t="n">
        <f aca="false">IF(I3241=1,(MIN(30,(C3241-D3241)))*(M3241/(M3241+N3241))*(Q3241/(Q3241+R3241)),(MAX(-30,(C3241-D3241)))*(N3241/(M3241+N3241))*(R3241/(R3241+Q3241)))</f>
        <v>6.29319627998042</v>
      </c>
      <c r="T3241" s="0" t="n">
        <f aca="false">IF(J3241=1,(MIN(30,(D3241-C3241)))*(K3241/(K3241+L3241))*(O3241/(O3241+P3241)),(MAX(-30,(D3241-C3241)))*(L3241/(K3241+L3241))*(P3241/(P3241+O3241)))</f>
        <v>-4.30147058823529</v>
      </c>
      <c r="U3241" s="7" t="n">
        <v>43113</v>
      </c>
    </row>
    <row r="3242" customFormat="false" ht="15" hidden="false" customHeight="false" outlineLevel="0" collapsed="false">
      <c r="A3242" s="0" t="s">
        <v>223</v>
      </c>
      <c r="B3242" s="0" t="s">
        <v>16</v>
      </c>
      <c r="C3242" s="0" t="n">
        <v>75</v>
      </c>
      <c r="D3242" s="0" t="n">
        <v>77</v>
      </c>
      <c r="E3242" s="0" t="n">
        <v>37</v>
      </c>
      <c r="F3242" s="0" t="n">
        <v>33</v>
      </c>
      <c r="G3242" s="0" t="n">
        <v>14</v>
      </c>
      <c r="H3242" s="0" t="n">
        <v>12</v>
      </c>
      <c r="I3242" s="0" t="n">
        <v>0</v>
      </c>
      <c r="J3242" s="0" t="n">
        <v>1</v>
      </c>
      <c r="K3242" s="0" t="n">
        <f aca="false">VLOOKUP(A3242,'Team Data'!$A$1:$E$659,2,FALSE())</f>
        <v>16</v>
      </c>
      <c r="L3242" s="0" t="n">
        <f aca="false">VLOOKUP(A3242,'Team Data'!$A$1:$E$659,3,FALSE())</f>
        <v>16</v>
      </c>
      <c r="M3242" s="0" t="n">
        <f aca="false">VLOOKUP(B3242,'Team Data'!$A$1:$E$659,2,FALSE())</f>
        <v>20</v>
      </c>
      <c r="N3242" s="0" t="n">
        <f aca="false">VLOOKUP(B3242,'Team Data'!$A$1:$E$659,3,FALSE())</f>
        <v>12</v>
      </c>
      <c r="O3242" s="0" t="n">
        <f aca="false">VLOOKUP(A3242,'Team Data'!$A$1:$E$659,4,FALSE())</f>
        <v>583</v>
      </c>
      <c r="P3242" s="0" t="n">
        <f aca="false">VLOOKUP(A3242,'Team Data'!$A$1:$E$659,5,FALSE())</f>
        <v>479</v>
      </c>
      <c r="Q3242" s="0" t="n">
        <f aca="false">VLOOKUP(B3242,'Team Data'!$A$1:$E$659,4,FALSE())</f>
        <v>595</v>
      </c>
      <c r="R3242" s="0" t="n">
        <f aca="false">VLOOKUP(B3242,'Team Data'!$A$1:$E$659,5,FALSE())</f>
        <v>484</v>
      </c>
      <c r="S3242" s="0" t="n">
        <f aca="false">IF(I3242=1,(MIN(30,(C3242-D3242)))*(M3242/(M3242+N3242))*(Q3242/(Q3242+R3242)),(MAX(-30,(C3242-D3242)))*(N3242/(M3242+N3242))*(R3242/(R3242+Q3242)))</f>
        <v>-0.336422613531047</v>
      </c>
      <c r="T3242" s="0" t="n">
        <f aca="false">IF(J3242=1,(MIN(30,(D3242-C3242)))*(K3242/(K3242+L3242))*(O3242/(O3242+P3242)),(MAX(-30,(D3242-C3242)))*(L3242/(K3242+L3242))*(P3242/(P3242+O3242)))</f>
        <v>0.548964218455744</v>
      </c>
      <c r="U3242" s="7" t="n">
        <v>43113</v>
      </c>
    </row>
    <row r="3243" customFormat="false" ht="15" hidden="false" customHeight="false" outlineLevel="0" collapsed="false">
      <c r="A3243" s="0" t="s">
        <v>164</v>
      </c>
      <c r="B3243" s="0" t="s">
        <v>245</v>
      </c>
      <c r="C3243" s="0" t="n">
        <v>71</v>
      </c>
      <c r="D3243" s="0" t="n">
        <v>62</v>
      </c>
      <c r="E3243" s="0" t="n">
        <v>37</v>
      </c>
      <c r="F3243" s="0" t="n">
        <v>41</v>
      </c>
      <c r="G3243" s="0" t="n">
        <v>15</v>
      </c>
      <c r="H3243" s="0" t="n">
        <v>12</v>
      </c>
      <c r="I3243" s="0" t="n">
        <v>1</v>
      </c>
      <c r="J3243" s="0" t="n">
        <v>0</v>
      </c>
      <c r="K3243" s="0" t="n">
        <f aca="false">VLOOKUP(A3243,'Team Data'!$A$1:$E$659,2,FALSE())</f>
        <v>11</v>
      </c>
      <c r="L3243" s="0" t="n">
        <f aca="false">VLOOKUP(A3243,'Team Data'!$A$1:$E$659,3,FALSE())</f>
        <v>17</v>
      </c>
      <c r="M3243" s="0" t="n">
        <f aca="false">VLOOKUP(B3243,'Team Data'!$A$1:$E$659,2,FALSE())</f>
        <v>22</v>
      </c>
      <c r="N3243" s="0" t="n">
        <f aca="false">VLOOKUP(B3243,'Team Data'!$A$1:$E$659,3,FALSE())</f>
        <v>12</v>
      </c>
      <c r="O3243" s="0" t="n">
        <f aca="false">VLOOKUP(A3243,'Team Data'!$A$1:$E$659,4,FALSE())</f>
        <v>411</v>
      </c>
      <c r="P3243" s="0" t="n">
        <f aca="false">VLOOKUP(A3243,'Team Data'!$A$1:$E$659,5,FALSE())</f>
        <v>413</v>
      </c>
      <c r="Q3243" s="0" t="n">
        <f aca="false">VLOOKUP(B3243,'Team Data'!$A$1:$E$659,4,FALSE())</f>
        <v>500</v>
      </c>
      <c r="R3243" s="0" t="n">
        <f aca="false">VLOOKUP(B3243,'Team Data'!$A$1:$E$659,5,FALSE())</f>
        <v>508</v>
      </c>
      <c r="S3243" s="0" t="n">
        <f aca="false">IF(I3243=1,(MIN(30,(C3243-D3243)))*(M3243/(M3243+N3243))*(Q3243/(Q3243+R3243)),(MAX(-30,(C3243-D3243)))*(N3243/(M3243+N3243))*(R3243/(R3243+Q3243)))</f>
        <v>2.88865546218487</v>
      </c>
      <c r="T3243" s="0" t="n">
        <f aca="false">IF(J3243=1,(MIN(30,(D3243-C3243)))*(K3243/(K3243+L3243))*(O3243/(O3243+P3243)),(MAX(-30,(D3243-C3243)))*(L3243/(K3243+L3243))*(P3243/(P3243+O3243)))</f>
        <v>-2.73877427184466</v>
      </c>
      <c r="U3243" s="7" t="n">
        <v>43113</v>
      </c>
    </row>
    <row r="3244" customFormat="false" ht="15" hidden="false" customHeight="false" outlineLevel="0" collapsed="false">
      <c r="A3244" s="0" t="s">
        <v>197</v>
      </c>
      <c r="B3244" s="0" t="s">
        <v>212</v>
      </c>
      <c r="C3244" s="0" t="n">
        <v>69</v>
      </c>
      <c r="D3244" s="0" t="n">
        <v>68</v>
      </c>
      <c r="E3244" s="0" t="n">
        <v>37</v>
      </c>
      <c r="F3244" s="0" t="n">
        <v>45</v>
      </c>
      <c r="G3244" s="0" t="n">
        <v>7</v>
      </c>
      <c r="H3244" s="0" t="n">
        <v>11</v>
      </c>
      <c r="I3244" s="0" t="n">
        <v>1</v>
      </c>
      <c r="J3244" s="0" t="n">
        <v>0</v>
      </c>
      <c r="K3244" s="0" t="n">
        <f aca="false">VLOOKUP(A3244,'Team Data'!$A$1:$E$659,2,FALSE())</f>
        <v>26</v>
      </c>
      <c r="L3244" s="0" t="n">
        <f aca="false">VLOOKUP(A3244,'Team Data'!$A$1:$E$659,3,FALSE())</f>
        <v>11</v>
      </c>
      <c r="M3244" s="0" t="n">
        <f aca="false">VLOOKUP(B3244,'Team Data'!$A$1:$E$659,2,FALSE())</f>
        <v>18</v>
      </c>
      <c r="N3244" s="0" t="n">
        <f aca="false">VLOOKUP(B3244,'Team Data'!$A$1:$E$659,3,FALSE())</f>
        <v>15</v>
      </c>
      <c r="O3244" s="0" t="n">
        <f aca="false">VLOOKUP(A3244,'Team Data'!$A$1:$E$659,4,FALSE())</f>
        <v>794</v>
      </c>
      <c r="P3244" s="0" t="n">
        <f aca="false">VLOOKUP(A3244,'Team Data'!$A$1:$E$659,5,FALSE())</f>
        <v>455</v>
      </c>
      <c r="Q3244" s="0" t="n">
        <f aca="false">VLOOKUP(B3244,'Team Data'!$A$1:$E$659,4,FALSE())</f>
        <v>628</v>
      </c>
      <c r="R3244" s="0" t="n">
        <f aca="false">VLOOKUP(B3244,'Team Data'!$A$1:$E$659,5,FALSE())</f>
        <v>469</v>
      </c>
      <c r="S3244" s="0" t="n">
        <f aca="false">IF(I3244=1,(MIN(30,(C3244-D3244)))*(M3244/(M3244+N3244))*(Q3244/(Q3244+R3244)),(MAX(-30,(C3244-D3244)))*(N3244/(M3244+N3244))*(R3244/(R3244+Q3244)))</f>
        <v>0.312256567498135</v>
      </c>
      <c r="T3244" s="0" t="n">
        <f aca="false">IF(J3244=1,(MIN(30,(D3244-C3244)))*(K3244/(K3244+L3244))*(O3244/(O3244+P3244)),(MAX(-30,(D3244-C3244)))*(L3244/(K3244+L3244))*(P3244/(P3244+O3244)))</f>
        <v>-0.108302858503019</v>
      </c>
      <c r="U3244" s="7" t="n">
        <v>43113</v>
      </c>
    </row>
    <row r="3245" customFormat="false" ht="15" hidden="false" customHeight="false" outlineLevel="0" collapsed="false">
      <c r="A3245" s="0" t="s">
        <v>292</v>
      </c>
      <c r="B3245" s="0" t="s">
        <v>288</v>
      </c>
      <c r="C3245" s="0" t="n">
        <v>62</v>
      </c>
      <c r="D3245" s="0" t="n">
        <v>75</v>
      </c>
      <c r="E3245" s="0" t="n">
        <v>29</v>
      </c>
      <c r="F3245" s="0" t="n">
        <v>38</v>
      </c>
      <c r="G3245" s="0" t="n">
        <v>17</v>
      </c>
      <c r="H3245" s="0" t="n">
        <v>10</v>
      </c>
      <c r="I3245" s="0" t="n">
        <v>0</v>
      </c>
      <c r="J3245" s="0" t="n">
        <v>1</v>
      </c>
      <c r="K3245" s="0" t="n">
        <f aca="false">VLOOKUP(A3245,'Team Data'!$A$1:$E$659,2,FALSE())</f>
        <v>19</v>
      </c>
      <c r="L3245" s="0" t="n">
        <f aca="false">VLOOKUP(A3245,'Team Data'!$A$1:$E$659,3,FALSE())</f>
        <v>13</v>
      </c>
      <c r="M3245" s="0" t="n">
        <f aca="false">VLOOKUP(B3245,'Team Data'!$A$1:$E$659,2,FALSE())</f>
        <v>26</v>
      </c>
      <c r="N3245" s="0" t="n">
        <f aca="false">VLOOKUP(B3245,'Team Data'!$A$1:$E$659,3,FALSE())</f>
        <v>9</v>
      </c>
      <c r="O3245" s="0" t="n">
        <f aca="false">VLOOKUP(A3245,'Team Data'!$A$1:$E$659,4,FALSE())</f>
        <v>664</v>
      </c>
      <c r="P3245" s="0" t="n">
        <f aca="false">VLOOKUP(A3245,'Team Data'!$A$1:$E$659,5,FALSE())</f>
        <v>424</v>
      </c>
      <c r="Q3245" s="0" t="n">
        <f aca="false">VLOOKUP(B3245,'Team Data'!$A$1:$E$659,4,FALSE())</f>
        <v>702</v>
      </c>
      <c r="R3245" s="0" t="n">
        <f aca="false">VLOOKUP(B3245,'Team Data'!$A$1:$E$659,5,FALSE())</f>
        <v>475</v>
      </c>
      <c r="S3245" s="0" t="n">
        <f aca="false">IF(I3245=1,(MIN(30,(C3245-D3245)))*(M3245/(M3245+N3245))*(Q3245/(Q3245+R3245)),(MAX(-30,(C3245-D3245)))*(N3245/(M3245+N3245))*(R3245/(R3245+Q3245)))</f>
        <v>-1.34907148925841</v>
      </c>
      <c r="T3245" s="0" t="n">
        <f aca="false">IF(J3245=1,(MIN(30,(D3245-C3245)))*(K3245/(K3245+L3245))*(O3245/(O3245+P3245)),(MAX(-30,(D3245-C3245)))*(L3245/(K3245+L3245))*(P3245/(P3245+O3245)))</f>
        <v>4.71070772058824</v>
      </c>
      <c r="U3245" s="7" t="n">
        <v>43113</v>
      </c>
    </row>
    <row r="3246" customFormat="false" ht="15" hidden="false" customHeight="false" outlineLevel="0" collapsed="false">
      <c r="A3246" s="0" t="s">
        <v>176</v>
      </c>
      <c r="B3246" s="0" t="s">
        <v>17</v>
      </c>
      <c r="C3246" s="0" t="n">
        <v>63</v>
      </c>
      <c r="D3246" s="0" t="n">
        <v>65</v>
      </c>
      <c r="E3246" s="0" t="n">
        <v>32</v>
      </c>
      <c r="F3246" s="0" t="n">
        <v>32</v>
      </c>
      <c r="G3246" s="0" t="n">
        <v>16</v>
      </c>
      <c r="H3246" s="0" t="n">
        <v>13</v>
      </c>
      <c r="I3246" s="0" t="n">
        <v>0</v>
      </c>
      <c r="J3246" s="0" t="n">
        <v>1</v>
      </c>
      <c r="K3246" s="0" t="n">
        <f aca="false">VLOOKUP(A3246,'Team Data'!$A$1:$E$659,2,FALSE())</f>
        <v>20</v>
      </c>
      <c r="L3246" s="0" t="n">
        <f aca="false">VLOOKUP(A3246,'Team Data'!$A$1:$E$659,3,FALSE())</f>
        <v>13</v>
      </c>
      <c r="M3246" s="0" t="n">
        <f aca="false">VLOOKUP(B3246,'Team Data'!$A$1:$E$659,2,FALSE())</f>
        <v>23</v>
      </c>
      <c r="N3246" s="0" t="n">
        <f aca="false">VLOOKUP(B3246,'Team Data'!$A$1:$E$659,3,FALSE())</f>
        <v>12</v>
      </c>
      <c r="O3246" s="0" t="n">
        <f aca="false">VLOOKUP(A3246,'Team Data'!$A$1:$E$659,4,FALSE())</f>
        <v>621</v>
      </c>
      <c r="P3246" s="0" t="n">
        <f aca="false">VLOOKUP(A3246,'Team Data'!$A$1:$E$659,5,FALSE())</f>
        <v>453</v>
      </c>
      <c r="Q3246" s="0" t="n">
        <f aca="false">VLOOKUP(B3246,'Team Data'!$A$1:$E$659,4,FALSE())</f>
        <v>660</v>
      </c>
      <c r="R3246" s="0" t="n">
        <f aca="false">VLOOKUP(B3246,'Team Data'!$A$1:$E$659,5,FALSE())</f>
        <v>497</v>
      </c>
      <c r="S3246" s="0" t="n">
        <f aca="false">IF(I3246=1,(MIN(30,(C3246-D3246)))*(M3246/(M3246+N3246))*(Q3246/(Q3246+R3246)),(MAX(-30,(C3246-D3246)))*(N3246/(M3246+N3246))*(R3246/(R3246+Q3246)))</f>
        <v>-0.294554883318928</v>
      </c>
      <c r="T3246" s="0" t="n">
        <f aca="false">IF(J3246=1,(MIN(30,(D3246-C3246)))*(K3246/(K3246+L3246))*(O3246/(O3246+P3246)),(MAX(-30,(D3246-C3246)))*(L3246/(K3246+L3246))*(P3246/(P3246+O3246)))</f>
        <v>0.700863382427628</v>
      </c>
      <c r="U3246" s="7" t="n">
        <v>43113</v>
      </c>
    </row>
    <row r="3247" customFormat="false" ht="15" hidden="false" customHeight="false" outlineLevel="0" collapsed="false">
      <c r="A3247" s="0" t="s">
        <v>122</v>
      </c>
      <c r="B3247" s="0" t="s">
        <v>274</v>
      </c>
      <c r="C3247" s="0" t="n">
        <v>70</v>
      </c>
      <c r="D3247" s="0" t="n">
        <v>74</v>
      </c>
      <c r="E3247" s="0" t="n">
        <v>27</v>
      </c>
      <c r="F3247" s="0" t="n">
        <v>27</v>
      </c>
      <c r="G3247" s="0" t="n">
        <v>20</v>
      </c>
      <c r="H3247" s="0" t="n">
        <v>16</v>
      </c>
      <c r="I3247" s="0" t="n">
        <v>0</v>
      </c>
      <c r="J3247" s="0" t="n">
        <v>1</v>
      </c>
      <c r="K3247" s="0" t="n">
        <f aca="false">VLOOKUP(A3247,'Team Data'!$A$1:$E$659,2,FALSE())</f>
        <v>17</v>
      </c>
      <c r="L3247" s="0" t="n">
        <f aca="false">VLOOKUP(A3247,'Team Data'!$A$1:$E$659,3,FALSE())</f>
        <v>14</v>
      </c>
      <c r="M3247" s="0" t="n">
        <f aca="false">VLOOKUP(B3247,'Team Data'!$A$1:$E$659,2,FALSE())</f>
        <v>20</v>
      </c>
      <c r="N3247" s="0" t="n">
        <f aca="false">VLOOKUP(B3247,'Team Data'!$A$1:$E$659,3,FALSE())</f>
        <v>13</v>
      </c>
      <c r="O3247" s="0" t="n">
        <f aca="false">VLOOKUP(A3247,'Team Data'!$A$1:$E$659,4,FALSE())</f>
        <v>588</v>
      </c>
      <c r="P3247" s="0" t="n">
        <f aca="false">VLOOKUP(A3247,'Team Data'!$A$1:$E$659,5,FALSE())</f>
        <v>411</v>
      </c>
      <c r="Q3247" s="0" t="n">
        <f aca="false">VLOOKUP(B3247,'Team Data'!$A$1:$E$659,4,FALSE())</f>
        <v>571</v>
      </c>
      <c r="R3247" s="0" t="n">
        <f aca="false">VLOOKUP(B3247,'Team Data'!$A$1:$E$659,5,FALSE())</f>
        <v>476</v>
      </c>
      <c r="S3247" s="0" t="n">
        <f aca="false">IF(I3247=1,(MIN(30,(C3247-D3247)))*(M3247/(M3247+N3247))*(Q3247/(Q3247+R3247)),(MAX(-30,(C3247-D3247)))*(N3247/(M3247+N3247))*(R3247/(R3247+Q3247)))</f>
        <v>-0.716390263668201</v>
      </c>
      <c r="T3247" s="0" t="n">
        <f aca="false">IF(J3247=1,(MIN(30,(D3247-C3247)))*(K3247/(K3247+L3247))*(O3247/(O3247+P3247)),(MAX(-30,(D3247-C3247)))*(L3247/(K3247+L3247))*(P3247/(P3247+O3247)))</f>
        <v>1.29109754916207</v>
      </c>
      <c r="U3247" s="7" t="n">
        <v>43113</v>
      </c>
    </row>
    <row r="3248" customFormat="false" ht="15" hidden="false" customHeight="false" outlineLevel="0" collapsed="false">
      <c r="A3248" s="0" t="s">
        <v>295</v>
      </c>
      <c r="B3248" s="0" t="s">
        <v>146</v>
      </c>
      <c r="C3248" s="0" t="n">
        <v>72</v>
      </c>
      <c r="D3248" s="0" t="n">
        <v>70</v>
      </c>
      <c r="E3248" s="0" t="n">
        <v>29</v>
      </c>
      <c r="F3248" s="0" t="n">
        <v>27</v>
      </c>
      <c r="G3248" s="0" t="n">
        <v>8</v>
      </c>
      <c r="H3248" s="0" t="n">
        <v>13</v>
      </c>
      <c r="I3248" s="0" t="n">
        <v>1</v>
      </c>
      <c r="J3248" s="0" t="n">
        <v>0</v>
      </c>
      <c r="K3248" s="0" t="n">
        <f aca="false">VLOOKUP(A3248,'Team Data'!$A$1:$E$659,2,FALSE())</f>
        <v>15</v>
      </c>
      <c r="L3248" s="0" t="n">
        <f aca="false">VLOOKUP(A3248,'Team Data'!$A$1:$E$659,3,FALSE())</f>
        <v>18</v>
      </c>
      <c r="M3248" s="0" t="n">
        <f aca="false">VLOOKUP(B3248,'Team Data'!$A$1:$E$659,2,FALSE())</f>
        <v>7</v>
      </c>
      <c r="N3248" s="0" t="n">
        <f aca="false">VLOOKUP(B3248,'Team Data'!$A$1:$E$659,3,FALSE())</f>
        <v>25</v>
      </c>
      <c r="O3248" s="0" t="n">
        <f aca="false">VLOOKUP(A3248,'Team Data'!$A$1:$E$659,4,FALSE())</f>
        <v>512</v>
      </c>
      <c r="P3248" s="0" t="n">
        <f aca="false">VLOOKUP(A3248,'Team Data'!$A$1:$E$659,5,FALSE())</f>
        <v>507</v>
      </c>
      <c r="Q3248" s="0" t="n">
        <f aca="false">VLOOKUP(B3248,'Team Data'!$A$1:$E$659,4,FALSE())</f>
        <v>544</v>
      </c>
      <c r="R3248" s="0" t="n">
        <f aca="false">VLOOKUP(B3248,'Team Data'!$A$1:$E$659,5,FALSE())</f>
        <v>461</v>
      </c>
      <c r="S3248" s="0" t="n">
        <f aca="false">IF(I3248=1,(MIN(30,(C3248-D3248)))*(M3248/(M3248+N3248))*(Q3248/(Q3248+R3248)),(MAX(-30,(C3248-D3248)))*(N3248/(M3248+N3248))*(R3248/(R3248+Q3248)))</f>
        <v>0.23681592039801</v>
      </c>
      <c r="T3248" s="0" t="n">
        <f aca="false">IF(J3248=1,(MIN(30,(D3248-C3248)))*(K3248/(K3248+L3248))*(O3248/(O3248+P3248)),(MAX(-30,(D3248-C3248)))*(L3248/(K3248+L3248))*(P3248/(P3248+O3248)))</f>
        <v>-0.542778124721206</v>
      </c>
      <c r="U3248" s="7" t="n">
        <v>43113</v>
      </c>
    </row>
    <row r="3249" customFormat="false" ht="15" hidden="false" customHeight="false" outlineLevel="0" collapsed="false">
      <c r="A3249" s="0" t="s">
        <v>145</v>
      </c>
      <c r="B3249" s="0" t="s">
        <v>130</v>
      </c>
      <c r="C3249" s="0" t="n">
        <v>69</v>
      </c>
      <c r="D3249" s="0" t="n">
        <v>87</v>
      </c>
      <c r="E3249" s="0" t="n">
        <v>36</v>
      </c>
      <c r="F3249" s="0" t="n">
        <v>33</v>
      </c>
      <c r="G3249" s="0" t="n">
        <v>18</v>
      </c>
      <c r="H3249" s="0" t="n">
        <v>20</v>
      </c>
      <c r="I3249" s="0" t="n">
        <v>0</v>
      </c>
      <c r="J3249" s="0" t="n">
        <v>1</v>
      </c>
      <c r="K3249" s="0" t="n">
        <f aca="false">VLOOKUP(A3249,'Team Data'!$A$1:$E$659,2,FALSE())</f>
        <v>23</v>
      </c>
      <c r="L3249" s="0" t="n">
        <f aca="false">VLOOKUP(A3249,'Team Data'!$A$1:$E$659,3,FALSE())</f>
        <v>10</v>
      </c>
      <c r="M3249" s="0" t="n">
        <f aca="false">VLOOKUP(B3249,'Team Data'!$A$1:$E$659,2,FALSE())</f>
        <v>15</v>
      </c>
      <c r="N3249" s="0" t="n">
        <f aca="false">VLOOKUP(B3249,'Team Data'!$A$1:$E$659,3,FALSE())</f>
        <v>18</v>
      </c>
      <c r="O3249" s="0" t="n">
        <f aca="false">VLOOKUP(A3249,'Team Data'!$A$1:$E$659,4,FALSE())</f>
        <v>503</v>
      </c>
      <c r="P3249" s="0" t="n">
        <f aca="false">VLOOKUP(A3249,'Team Data'!$A$1:$E$659,5,FALSE())</f>
        <v>487</v>
      </c>
      <c r="Q3249" s="0" t="n">
        <f aca="false">VLOOKUP(B3249,'Team Data'!$A$1:$E$659,4,FALSE())</f>
        <v>463</v>
      </c>
      <c r="R3249" s="0" t="n">
        <f aca="false">VLOOKUP(B3249,'Team Data'!$A$1:$E$659,5,FALSE())</f>
        <v>494</v>
      </c>
      <c r="S3249" s="0" t="n">
        <f aca="false">IF(I3249=1,(MIN(30,(C3249-D3249)))*(M3249/(M3249+N3249))*(Q3249/(Q3249+R3249)),(MAX(-30,(C3249-D3249)))*(N3249/(M3249+N3249))*(R3249/(R3249+Q3249)))</f>
        <v>-5.06811057281277</v>
      </c>
      <c r="T3249" s="0" t="n">
        <f aca="false">IF(J3249=1,(MIN(30,(D3249-C3249)))*(K3249/(K3249+L3249))*(O3249/(O3249+P3249)),(MAX(-30,(D3249-C3249)))*(L3249/(K3249+L3249))*(P3249/(P3249+O3249)))</f>
        <v>6.37410468319559</v>
      </c>
      <c r="U3249" s="7" t="n">
        <v>43113</v>
      </c>
    </row>
    <row r="3250" customFormat="false" ht="15" hidden="false" customHeight="false" outlineLevel="0" collapsed="false">
      <c r="A3250" s="0" t="s">
        <v>10</v>
      </c>
      <c r="B3250" s="0" t="s">
        <v>11</v>
      </c>
      <c r="C3250" s="0" t="n">
        <v>67</v>
      </c>
      <c r="D3250" s="0" t="n">
        <v>70</v>
      </c>
      <c r="E3250" s="0" t="n">
        <v>44</v>
      </c>
      <c r="F3250" s="0" t="n">
        <v>49</v>
      </c>
      <c r="G3250" s="0" t="n">
        <v>9</v>
      </c>
      <c r="H3250" s="0" t="n">
        <v>6</v>
      </c>
      <c r="I3250" s="0" t="n">
        <v>0</v>
      </c>
      <c r="J3250" s="0" t="n">
        <v>1</v>
      </c>
      <c r="K3250" s="0" t="n">
        <f aca="false">VLOOKUP(A3250,'Team Data'!$A$1:$E$659,2,FALSE())</f>
        <v>3</v>
      </c>
      <c r="L3250" s="0" t="n">
        <f aca="false">VLOOKUP(A3250,'Team Data'!$A$1:$E$659,3,FALSE())</f>
        <v>28</v>
      </c>
      <c r="M3250" s="0" t="n">
        <f aca="false">VLOOKUP(B3250,'Team Data'!$A$1:$E$659,2,FALSE())</f>
        <v>8</v>
      </c>
      <c r="N3250" s="0" t="n">
        <f aca="false">VLOOKUP(B3250,'Team Data'!$A$1:$E$659,3,FALSE())</f>
        <v>23</v>
      </c>
      <c r="O3250" s="0" t="n">
        <f aca="false">VLOOKUP(A3250,'Team Data'!$A$1:$E$659,4,FALSE())</f>
        <v>453</v>
      </c>
      <c r="P3250" s="0" t="n">
        <f aca="false">VLOOKUP(A3250,'Team Data'!$A$1:$E$659,5,FALSE())</f>
        <v>567</v>
      </c>
      <c r="Q3250" s="0" t="n">
        <f aca="false">VLOOKUP(B3250,'Team Data'!$A$1:$E$659,4,FALSE())</f>
        <v>473</v>
      </c>
      <c r="R3250" s="0" t="n">
        <f aca="false">VLOOKUP(B3250,'Team Data'!$A$1:$E$659,5,FALSE())</f>
        <v>559</v>
      </c>
      <c r="S3250" s="0" t="n">
        <f aca="false">IF(I3250=1,(MIN(30,(C3250-D3250)))*(M3250/(M3250+N3250))*(Q3250/(Q3250+R3250)),(MAX(-30,(C3250-D3250)))*(N3250/(M3250+N3250))*(R3250/(R3250+Q3250)))</f>
        <v>-1.20564516129032</v>
      </c>
      <c r="T3250" s="0" t="n">
        <f aca="false">IF(J3250=1,(MIN(30,(D3250-C3250)))*(K3250/(K3250+L3250))*(O3250/(O3250+P3250)),(MAX(-30,(D3250-C3250)))*(L3250/(K3250+L3250))*(P3250/(P3250+O3250)))</f>
        <v>0.128937381404175</v>
      </c>
      <c r="U3250" s="7" t="n">
        <v>43113</v>
      </c>
    </row>
    <row r="3251" customFormat="false" ht="15" hidden="false" customHeight="false" outlineLevel="0" collapsed="false">
      <c r="A3251" s="0" t="s">
        <v>162</v>
      </c>
      <c r="B3251" s="0" t="s">
        <v>261</v>
      </c>
      <c r="C3251" s="0" t="n">
        <v>59</v>
      </c>
      <c r="D3251" s="0" t="n">
        <v>87</v>
      </c>
      <c r="E3251" s="0" t="n">
        <v>36</v>
      </c>
      <c r="F3251" s="0" t="n">
        <v>49</v>
      </c>
      <c r="G3251" s="0" t="n">
        <v>11</v>
      </c>
      <c r="H3251" s="0" t="n">
        <v>7</v>
      </c>
      <c r="I3251" s="0" t="n">
        <v>0</v>
      </c>
      <c r="J3251" s="0" t="n">
        <v>1</v>
      </c>
      <c r="K3251" s="0" t="n">
        <f aca="false">VLOOKUP(A3251,'Team Data'!$A$1:$E$659,2,FALSE())</f>
        <v>7</v>
      </c>
      <c r="L3251" s="0" t="n">
        <f aca="false">VLOOKUP(A3251,'Team Data'!$A$1:$E$659,3,FALSE())</f>
        <v>25</v>
      </c>
      <c r="M3251" s="0" t="n">
        <f aca="false">VLOOKUP(B3251,'Team Data'!$A$1:$E$659,2,FALSE())</f>
        <v>15</v>
      </c>
      <c r="N3251" s="0" t="n">
        <f aca="false">VLOOKUP(B3251,'Team Data'!$A$1:$E$659,3,FALSE())</f>
        <v>16</v>
      </c>
      <c r="O3251" s="0" t="n">
        <f aca="false">VLOOKUP(A3251,'Team Data'!$A$1:$E$659,4,FALSE())</f>
        <v>467</v>
      </c>
      <c r="P3251" s="0" t="n">
        <f aca="false">VLOOKUP(A3251,'Team Data'!$A$1:$E$659,5,FALSE())</f>
        <v>524</v>
      </c>
      <c r="Q3251" s="0" t="n">
        <f aca="false">VLOOKUP(B3251,'Team Data'!$A$1:$E$659,4,FALSE())</f>
        <v>492</v>
      </c>
      <c r="R3251" s="0" t="n">
        <f aca="false">VLOOKUP(B3251,'Team Data'!$A$1:$E$659,5,FALSE())</f>
        <v>475</v>
      </c>
      <c r="S3251" s="0" t="n">
        <f aca="false">IF(I3251=1,(MIN(30,(C3251-D3251)))*(M3251/(M3251+N3251))*(Q3251/(Q3251+R3251)),(MAX(-30,(C3251-D3251)))*(N3251/(M3251+N3251))*(R3251/(R3251+Q3251)))</f>
        <v>-7.09877572805818</v>
      </c>
      <c r="T3251" s="0" t="n">
        <f aca="false">IF(J3251=1,(MIN(30,(D3251-C3251)))*(K3251/(K3251+L3251))*(O3251/(O3251+P3251)),(MAX(-30,(D3251-C3251)))*(L3251/(K3251+L3251))*(P3251/(P3251+O3251)))</f>
        <v>2.88635216952573</v>
      </c>
      <c r="U3251" s="7" t="n">
        <v>43113</v>
      </c>
    </row>
    <row r="3252" customFormat="false" ht="15" hidden="false" customHeight="false" outlineLevel="0" collapsed="false">
      <c r="A3252" s="0" t="s">
        <v>275</v>
      </c>
      <c r="B3252" s="0" t="s">
        <v>171</v>
      </c>
      <c r="C3252" s="0" t="n">
        <v>49</v>
      </c>
      <c r="D3252" s="0" t="n">
        <v>69</v>
      </c>
      <c r="E3252" s="0" t="n">
        <v>23</v>
      </c>
      <c r="F3252" s="0" t="n">
        <v>50</v>
      </c>
      <c r="G3252" s="0" t="n">
        <v>9</v>
      </c>
      <c r="H3252" s="0" t="n">
        <v>12</v>
      </c>
      <c r="I3252" s="0" t="n">
        <v>0</v>
      </c>
      <c r="J3252" s="0" t="n">
        <v>1</v>
      </c>
      <c r="K3252" s="0" t="n">
        <f aca="false">VLOOKUP(A3252,'Team Data'!$A$1:$E$659,2,FALSE())</f>
        <v>16</v>
      </c>
      <c r="L3252" s="0" t="n">
        <f aca="false">VLOOKUP(A3252,'Team Data'!$A$1:$E$659,3,FALSE())</f>
        <v>18</v>
      </c>
      <c r="M3252" s="0" t="n">
        <f aca="false">VLOOKUP(B3252,'Team Data'!$A$1:$E$659,2,FALSE())</f>
        <v>25</v>
      </c>
      <c r="N3252" s="0" t="n">
        <f aca="false">VLOOKUP(B3252,'Team Data'!$A$1:$E$659,3,FALSE())</f>
        <v>8</v>
      </c>
      <c r="O3252" s="0" t="n">
        <f aca="false">VLOOKUP(A3252,'Team Data'!$A$1:$E$659,4,FALSE())</f>
        <v>559</v>
      </c>
      <c r="P3252" s="0" t="n">
        <f aca="false">VLOOKUP(A3252,'Team Data'!$A$1:$E$659,5,FALSE())</f>
        <v>460</v>
      </c>
      <c r="Q3252" s="0" t="n">
        <f aca="false">VLOOKUP(B3252,'Team Data'!$A$1:$E$659,4,FALSE())</f>
        <v>610</v>
      </c>
      <c r="R3252" s="0" t="n">
        <f aca="false">VLOOKUP(B3252,'Team Data'!$A$1:$E$659,5,FALSE())</f>
        <v>461</v>
      </c>
      <c r="S3252" s="0" t="n">
        <f aca="false">IF(I3252=1,(MIN(30,(C3252-D3252)))*(M3252/(M3252+N3252))*(Q3252/(Q3252+R3252)),(MAX(-30,(C3252-D3252)))*(N3252/(M3252+N3252))*(R3252/(R3252+Q3252)))</f>
        <v>-2.08697620462326</v>
      </c>
      <c r="T3252" s="0" t="n">
        <f aca="false">IF(J3252=1,(MIN(30,(D3252-C3252)))*(K3252/(K3252+L3252))*(O3252/(O3252+P3252)),(MAX(-30,(D3252-C3252)))*(L3252/(K3252+L3252))*(P3252/(P3252+O3252)))</f>
        <v>5.16307798880102</v>
      </c>
      <c r="U3252" s="7" t="n">
        <v>43113</v>
      </c>
    </row>
    <row r="3253" customFormat="false" ht="15" hidden="false" customHeight="false" outlineLevel="0" collapsed="false">
      <c r="A3253" s="0" t="s">
        <v>231</v>
      </c>
      <c r="B3253" s="0" t="s">
        <v>105</v>
      </c>
      <c r="C3253" s="0" t="n">
        <v>71</v>
      </c>
      <c r="D3253" s="0" t="n">
        <v>80</v>
      </c>
      <c r="E3253" s="0" t="n">
        <v>47</v>
      </c>
      <c r="F3253" s="0" t="n">
        <v>43</v>
      </c>
      <c r="G3253" s="0" t="n">
        <v>16</v>
      </c>
      <c r="H3253" s="0" t="n">
        <v>16</v>
      </c>
      <c r="I3253" s="0" t="n">
        <v>0</v>
      </c>
      <c r="J3253" s="0" t="n">
        <v>1</v>
      </c>
      <c r="K3253" s="0" t="n">
        <f aca="false">VLOOKUP(A3253,'Team Data'!$A$1:$E$659,2,FALSE())</f>
        <v>16</v>
      </c>
      <c r="L3253" s="0" t="n">
        <f aca="false">VLOOKUP(A3253,'Team Data'!$A$1:$E$659,3,FALSE())</f>
        <v>18</v>
      </c>
      <c r="M3253" s="0" t="n">
        <f aca="false">VLOOKUP(B3253,'Team Data'!$A$1:$E$659,2,FALSE())</f>
        <v>17</v>
      </c>
      <c r="N3253" s="0" t="n">
        <f aca="false">VLOOKUP(B3253,'Team Data'!$A$1:$E$659,3,FALSE())</f>
        <v>14</v>
      </c>
      <c r="O3253" s="0" t="n">
        <f aca="false">VLOOKUP(A3253,'Team Data'!$A$1:$E$659,4,FALSE())</f>
        <v>494</v>
      </c>
      <c r="P3253" s="0" t="n">
        <f aca="false">VLOOKUP(A3253,'Team Data'!$A$1:$E$659,5,FALSE())</f>
        <v>587</v>
      </c>
      <c r="Q3253" s="0" t="n">
        <f aca="false">VLOOKUP(B3253,'Team Data'!$A$1:$E$659,4,FALSE())</f>
        <v>412</v>
      </c>
      <c r="R3253" s="0" t="n">
        <f aca="false">VLOOKUP(B3253,'Team Data'!$A$1:$E$659,5,FALSE())</f>
        <v>578</v>
      </c>
      <c r="S3253" s="0" t="n">
        <f aca="false">IF(I3253=1,(MIN(30,(C3253-D3253)))*(M3253/(M3253+N3253))*(Q3253/(Q3253+R3253)),(MAX(-30,(C3253-D3253)))*(N3253/(M3253+N3253))*(R3253/(R3253+Q3253)))</f>
        <v>-2.37302052785924</v>
      </c>
      <c r="T3253" s="0" t="n">
        <f aca="false">IF(J3253=1,(MIN(30,(D3253-C3253)))*(K3253/(K3253+L3253))*(O3253/(O3253+P3253)),(MAX(-30,(D3253-C3253)))*(L3253/(K3253+L3253))*(P3253/(P3253+O3253)))</f>
        <v>1.93546280676933</v>
      </c>
      <c r="U3253" s="7" t="n">
        <v>43113</v>
      </c>
    </row>
    <row r="3254" customFormat="false" ht="15" hidden="false" customHeight="false" outlineLevel="0" collapsed="false">
      <c r="A3254" s="0" t="s">
        <v>294</v>
      </c>
      <c r="B3254" s="0" t="s">
        <v>129</v>
      </c>
      <c r="C3254" s="0" t="n">
        <v>80</v>
      </c>
      <c r="D3254" s="0" t="n">
        <v>85</v>
      </c>
      <c r="E3254" s="0" t="n">
        <v>46</v>
      </c>
      <c r="F3254" s="0" t="n">
        <v>49</v>
      </c>
      <c r="G3254" s="0" t="n">
        <v>9</v>
      </c>
      <c r="H3254" s="0" t="n">
        <v>10</v>
      </c>
      <c r="I3254" s="0" t="n">
        <v>0</v>
      </c>
      <c r="J3254" s="0" t="n">
        <v>1</v>
      </c>
      <c r="K3254" s="0" t="n">
        <f aca="false">VLOOKUP(A3254,'Team Data'!$A$1:$E$659,2,FALSE())</f>
        <v>16</v>
      </c>
      <c r="L3254" s="0" t="n">
        <f aca="false">VLOOKUP(A3254,'Team Data'!$A$1:$E$659,3,FALSE())</f>
        <v>19</v>
      </c>
      <c r="M3254" s="0" t="n">
        <f aca="false">VLOOKUP(B3254,'Team Data'!$A$1:$E$659,2,FALSE())</f>
        <v>12</v>
      </c>
      <c r="N3254" s="0" t="n">
        <f aca="false">VLOOKUP(B3254,'Team Data'!$A$1:$E$659,3,FALSE())</f>
        <v>20</v>
      </c>
      <c r="O3254" s="0" t="n">
        <f aca="false">VLOOKUP(A3254,'Team Data'!$A$1:$E$659,4,FALSE())</f>
        <v>549</v>
      </c>
      <c r="P3254" s="0" t="n">
        <f aca="false">VLOOKUP(A3254,'Team Data'!$A$1:$E$659,5,FALSE())</f>
        <v>611</v>
      </c>
      <c r="Q3254" s="0" t="n">
        <f aca="false">VLOOKUP(B3254,'Team Data'!$A$1:$E$659,4,FALSE())</f>
        <v>419</v>
      </c>
      <c r="R3254" s="0" t="n">
        <f aca="false">VLOOKUP(B3254,'Team Data'!$A$1:$E$659,5,FALSE())</f>
        <v>571</v>
      </c>
      <c r="S3254" s="0" t="n">
        <f aca="false">IF(I3254=1,(MIN(30,(C3254-D3254)))*(M3254/(M3254+N3254))*(Q3254/(Q3254+R3254)),(MAX(-30,(C3254-D3254)))*(N3254/(M3254+N3254))*(R3254/(R3254+Q3254)))</f>
        <v>-1.80239898989899</v>
      </c>
      <c r="T3254" s="0" t="n">
        <f aca="false">IF(J3254=1,(MIN(30,(D3254-C3254)))*(K3254/(K3254+L3254))*(O3254/(O3254+P3254)),(MAX(-30,(D3254-C3254)))*(L3254/(K3254+L3254))*(P3254/(P3254+O3254)))</f>
        <v>1.08177339901478</v>
      </c>
      <c r="U3254" s="7" t="n">
        <v>43113</v>
      </c>
    </row>
    <row r="3255" customFormat="false" ht="15" hidden="false" customHeight="false" outlineLevel="0" collapsed="false">
      <c r="A3255" s="0" t="s">
        <v>204</v>
      </c>
      <c r="B3255" s="0" t="s">
        <v>318</v>
      </c>
      <c r="C3255" s="0" t="n">
        <v>81</v>
      </c>
      <c r="D3255" s="0" t="n">
        <v>77</v>
      </c>
      <c r="E3255" s="0" t="n">
        <v>33</v>
      </c>
      <c r="F3255" s="0" t="n">
        <v>36</v>
      </c>
      <c r="G3255" s="0" t="n">
        <v>17</v>
      </c>
      <c r="H3255" s="0" t="n">
        <v>12</v>
      </c>
      <c r="I3255" s="0" t="n">
        <v>1</v>
      </c>
      <c r="J3255" s="0" t="n">
        <v>0</v>
      </c>
      <c r="K3255" s="0" t="n">
        <f aca="false">VLOOKUP(A3255,'Team Data'!$A$1:$E$659,2,FALSE())</f>
        <v>23</v>
      </c>
      <c r="L3255" s="0" t="n">
        <f aca="false">VLOOKUP(A3255,'Team Data'!$A$1:$E$659,3,FALSE())</f>
        <v>10</v>
      </c>
      <c r="M3255" s="0" t="n">
        <f aca="false">VLOOKUP(B3255,'Team Data'!$A$1:$E$659,2,FALSE())</f>
        <v>11</v>
      </c>
      <c r="N3255" s="0" t="n">
        <f aca="false">VLOOKUP(B3255,'Team Data'!$A$1:$E$659,3,FALSE())</f>
        <v>21</v>
      </c>
      <c r="O3255" s="0" t="n">
        <f aca="false">VLOOKUP(A3255,'Team Data'!$A$1:$E$659,4,FALSE())</f>
        <v>563</v>
      </c>
      <c r="P3255" s="0" t="n">
        <f aca="false">VLOOKUP(A3255,'Team Data'!$A$1:$E$659,5,FALSE())</f>
        <v>481</v>
      </c>
      <c r="Q3255" s="0" t="n">
        <f aca="false">VLOOKUP(B3255,'Team Data'!$A$1:$E$659,4,FALSE())</f>
        <v>542</v>
      </c>
      <c r="R3255" s="0" t="n">
        <f aca="false">VLOOKUP(B3255,'Team Data'!$A$1:$E$659,5,FALSE())</f>
        <v>440</v>
      </c>
      <c r="S3255" s="0" t="n">
        <f aca="false">IF(I3255=1,(MIN(30,(C3255-D3255)))*(M3255/(M3255+N3255))*(Q3255/(Q3255+R3255)),(MAX(-30,(C3255-D3255)))*(N3255/(M3255+N3255))*(R3255/(R3255+Q3255)))</f>
        <v>0.758910386965377</v>
      </c>
      <c r="T3255" s="0" t="n">
        <f aca="false">IF(J3255=1,(MIN(30,(D3255-C3255)))*(K3255/(K3255+L3255))*(O3255/(O3255+P3255)),(MAX(-30,(D3255-C3255)))*(L3255/(K3255+L3255))*(P3255/(P3255+O3255)))</f>
        <v>-0.558458144665041</v>
      </c>
      <c r="U3255" s="7" t="n">
        <v>43114</v>
      </c>
    </row>
    <row r="3256" customFormat="false" ht="15" hidden="false" customHeight="false" outlineLevel="0" collapsed="false">
      <c r="A3256" s="0" t="s">
        <v>191</v>
      </c>
      <c r="B3256" s="0" t="s">
        <v>94</v>
      </c>
      <c r="C3256" s="0" t="n">
        <v>80</v>
      </c>
      <c r="D3256" s="0" t="n">
        <v>89</v>
      </c>
      <c r="E3256" s="0" t="n">
        <v>24</v>
      </c>
      <c r="F3256" s="0" t="n">
        <v>26</v>
      </c>
      <c r="G3256" s="0" t="n">
        <v>10</v>
      </c>
      <c r="H3256" s="0" t="n">
        <v>9</v>
      </c>
      <c r="I3256" s="0" t="n">
        <v>0</v>
      </c>
      <c r="J3256" s="0" t="n">
        <v>1</v>
      </c>
      <c r="K3256" s="0" t="n">
        <f aca="false">VLOOKUP(A3256,'Team Data'!$A$1:$E$659,2,FALSE())</f>
        <v>19</v>
      </c>
      <c r="L3256" s="0" t="n">
        <f aca="false">VLOOKUP(A3256,'Team Data'!$A$1:$E$659,3,FALSE())</f>
        <v>15</v>
      </c>
      <c r="M3256" s="0" t="n">
        <f aca="false">VLOOKUP(B3256,'Team Data'!$A$1:$E$659,2,FALSE())</f>
        <v>21</v>
      </c>
      <c r="N3256" s="0" t="n">
        <f aca="false">VLOOKUP(B3256,'Team Data'!$A$1:$E$659,3,FALSE())</f>
        <v>11</v>
      </c>
      <c r="O3256" s="0" t="n">
        <f aca="false">VLOOKUP(A3256,'Team Data'!$A$1:$E$659,4,FALSE())</f>
        <v>580</v>
      </c>
      <c r="P3256" s="0" t="n">
        <f aca="false">VLOOKUP(A3256,'Team Data'!$A$1:$E$659,5,FALSE())</f>
        <v>491</v>
      </c>
      <c r="Q3256" s="0" t="n">
        <f aca="false">VLOOKUP(B3256,'Team Data'!$A$1:$E$659,4,FALSE())</f>
        <v>515</v>
      </c>
      <c r="R3256" s="0" t="n">
        <f aca="false">VLOOKUP(B3256,'Team Data'!$A$1:$E$659,5,FALSE())</f>
        <v>471</v>
      </c>
      <c r="S3256" s="0" t="n">
        <f aca="false">IF(I3256=1,(MIN(30,(C3256-D3256)))*(M3256/(M3256+N3256))*(Q3256/(Q3256+R3256)),(MAX(-30,(C3256-D3256)))*(N3256/(M3256+N3256))*(R3256/(R3256+Q3256)))</f>
        <v>-1.47784609533469</v>
      </c>
      <c r="T3256" s="0" t="n">
        <f aca="false">IF(J3256=1,(MIN(30,(D3256-C3256)))*(K3256/(K3256+L3256))*(O3256/(O3256+P3256)),(MAX(-30,(D3256-C3256)))*(L3256/(K3256+L3256))*(P3256/(P3256+O3256)))</f>
        <v>2.72367770637667</v>
      </c>
      <c r="U3256" s="7" t="n">
        <v>43114</v>
      </c>
    </row>
    <row r="3257" customFormat="false" ht="15" hidden="false" customHeight="false" outlineLevel="0" collapsed="false">
      <c r="A3257" s="0" t="s">
        <v>160</v>
      </c>
      <c r="B3257" s="0" t="s">
        <v>218</v>
      </c>
      <c r="C3257" s="0" t="n">
        <v>76</v>
      </c>
      <c r="D3257" s="0" t="n">
        <v>82</v>
      </c>
      <c r="E3257" s="0" t="n">
        <v>32</v>
      </c>
      <c r="F3257" s="0" t="n">
        <v>43</v>
      </c>
      <c r="G3257" s="0" t="n">
        <v>11</v>
      </c>
      <c r="H3257" s="0" t="n">
        <v>10</v>
      </c>
      <c r="I3257" s="0" t="n">
        <v>0</v>
      </c>
      <c r="J3257" s="0" t="n">
        <v>1</v>
      </c>
      <c r="K3257" s="0" t="n">
        <f aca="false">VLOOKUP(A3257,'Team Data'!$A$1:$E$659,2,FALSE())</f>
        <v>25</v>
      </c>
      <c r="L3257" s="0" t="n">
        <f aca="false">VLOOKUP(A3257,'Team Data'!$A$1:$E$659,3,FALSE())</f>
        <v>11</v>
      </c>
      <c r="M3257" s="0" t="n">
        <f aca="false">VLOOKUP(B3257,'Team Data'!$A$1:$E$659,2,FALSE())</f>
        <v>25</v>
      </c>
      <c r="N3257" s="0" t="n">
        <f aca="false">VLOOKUP(B3257,'Team Data'!$A$1:$E$659,3,FALSE())</f>
        <v>7</v>
      </c>
      <c r="O3257" s="0" t="n">
        <f aca="false">VLOOKUP(A3257,'Team Data'!$A$1:$E$659,4,FALSE())</f>
        <v>620</v>
      </c>
      <c r="P3257" s="0" t="n">
        <f aca="false">VLOOKUP(A3257,'Team Data'!$A$1:$E$659,5,FALSE())</f>
        <v>535</v>
      </c>
      <c r="Q3257" s="0" t="n">
        <f aca="false">VLOOKUP(B3257,'Team Data'!$A$1:$E$659,4,FALSE())</f>
        <v>521</v>
      </c>
      <c r="R3257" s="0" t="n">
        <f aca="false">VLOOKUP(B3257,'Team Data'!$A$1:$E$659,5,FALSE())</f>
        <v>531</v>
      </c>
      <c r="S3257" s="0" t="n">
        <f aca="false">IF(I3257=1,(MIN(30,(C3257-D3257)))*(M3257/(M3257+N3257))*(Q3257/(Q3257+R3257)),(MAX(-30,(C3257-D3257)))*(N3257/(M3257+N3257))*(R3257/(R3257+Q3257)))</f>
        <v>-0.662488117870722</v>
      </c>
      <c r="T3257" s="0" t="n">
        <f aca="false">IF(J3257=1,(MIN(30,(D3257-C3257)))*(K3257/(K3257+L3257))*(O3257/(O3257+P3257)),(MAX(-30,(D3257-C3257)))*(L3257/(K3257+L3257))*(P3257/(P3257+O3257)))</f>
        <v>2.23665223665224</v>
      </c>
      <c r="U3257" s="7" t="n">
        <v>43114</v>
      </c>
    </row>
    <row r="3258" customFormat="false" ht="15" hidden="false" customHeight="false" outlineLevel="0" collapsed="false">
      <c r="A3258" s="0" t="s">
        <v>345</v>
      </c>
      <c r="B3258" s="0" t="s">
        <v>51</v>
      </c>
      <c r="C3258" s="0" t="n">
        <v>73</v>
      </c>
      <c r="D3258" s="0" t="n">
        <v>63</v>
      </c>
      <c r="E3258" s="0" t="n">
        <v>46</v>
      </c>
      <c r="F3258" s="0" t="n">
        <v>38</v>
      </c>
      <c r="G3258" s="0" t="n">
        <v>14</v>
      </c>
      <c r="H3258" s="0" t="n">
        <v>13</v>
      </c>
      <c r="I3258" s="0" t="n">
        <v>1</v>
      </c>
      <c r="J3258" s="0" t="n">
        <v>0</v>
      </c>
      <c r="K3258" s="0" t="n">
        <f aca="false">VLOOKUP(A3258,'Team Data'!$A$1:$E$659,2,FALSE())</f>
        <v>27</v>
      </c>
      <c r="L3258" s="0" t="n">
        <f aca="false">VLOOKUP(A3258,'Team Data'!$A$1:$E$659,3,FALSE())</f>
        <v>11</v>
      </c>
      <c r="M3258" s="0" t="n">
        <f aca="false">VLOOKUP(B3258,'Team Data'!$A$1:$E$659,2,FALSE())</f>
        <v>6</v>
      </c>
      <c r="N3258" s="0" t="n">
        <f aca="false">VLOOKUP(B3258,'Team Data'!$A$1:$E$659,3,FALSE())</f>
        <v>23</v>
      </c>
      <c r="O3258" s="0" t="n">
        <f aca="false">VLOOKUP(A3258,'Team Data'!$A$1:$E$659,4,FALSE())</f>
        <v>718</v>
      </c>
      <c r="P3258" s="0" t="n">
        <f aca="false">VLOOKUP(A3258,'Team Data'!$A$1:$E$659,5,FALSE())</f>
        <v>515</v>
      </c>
      <c r="Q3258" s="0" t="n">
        <f aca="false">VLOOKUP(B3258,'Team Data'!$A$1:$E$659,4,FALSE())</f>
        <v>485</v>
      </c>
      <c r="R3258" s="0" t="n">
        <f aca="false">VLOOKUP(B3258,'Team Data'!$A$1:$E$659,5,FALSE())</f>
        <v>443</v>
      </c>
      <c r="S3258" s="0" t="n">
        <f aca="false">IF(I3258=1,(MIN(30,(C3258-D3258)))*(M3258/(M3258+N3258))*(Q3258/(Q3258+R3258)),(MAX(-30,(C3258-D3258)))*(N3258/(M3258+N3258))*(R3258/(R3258+Q3258)))</f>
        <v>1.08130202140309</v>
      </c>
      <c r="T3258" s="0" t="n">
        <f aca="false">IF(J3258=1,(MIN(30,(D3258-C3258)))*(K3258/(K3258+L3258))*(O3258/(O3258+P3258)),(MAX(-30,(D3258-C3258)))*(L3258/(K3258+L3258))*(P3258/(P3258+O3258)))</f>
        <v>-1.20907499893286</v>
      </c>
      <c r="U3258" s="7" t="n">
        <v>43114</v>
      </c>
    </row>
    <row r="3259" customFormat="false" ht="15" hidden="false" customHeight="false" outlineLevel="0" collapsed="false">
      <c r="A3259" s="0" t="s">
        <v>264</v>
      </c>
      <c r="B3259" s="0" t="s">
        <v>157</v>
      </c>
      <c r="C3259" s="0" t="n">
        <v>61</v>
      </c>
      <c r="D3259" s="0" t="n">
        <v>72</v>
      </c>
      <c r="E3259" s="0" t="n">
        <v>31</v>
      </c>
      <c r="F3259" s="0" t="n">
        <v>26</v>
      </c>
      <c r="G3259" s="0" t="n">
        <v>25</v>
      </c>
      <c r="H3259" s="0" t="n">
        <v>15</v>
      </c>
      <c r="I3259" s="0" t="n">
        <v>0</v>
      </c>
      <c r="J3259" s="0" t="n">
        <v>1</v>
      </c>
      <c r="K3259" s="0" t="n">
        <f aca="false">VLOOKUP(A3259,'Team Data'!$A$1:$E$659,2,FALSE())</f>
        <v>8</v>
      </c>
      <c r="L3259" s="0" t="n">
        <f aca="false">VLOOKUP(A3259,'Team Data'!$A$1:$E$659,3,FALSE())</f>
        <v>24</v>
      </c>
      <c r="M3259" s="0" t="n">
        <f aca="false">VLOOKUP(B3259,'Team Data'!$A$1:$E$659,2,FALSE())</f>
        <v>14</v>
      </c>
      <c r="N3259" s="0" t="n">
        <f aca="false">VLOOKUP(B3259,'Team Data'!$A$1:$E$659,3,FALSE())</f>
        <v>17</v>
      </c>
      <c r="O3259" s="0" t="n">
        <f aca="false">VLOOKUP(A3259,'Team Data'!$A$1:$E$659,4,FALSE())</f>
        <v>541</v>
      </c>
      <c r="P3259" s="0" t="n">
        <f aca="false">VLOOKUP(A3259,'Team Data'!$A$1:$E$659,5,FALSE())</f>
        <v>503</v>
      </c>
      <c r="Q3259" s="0" t="n">
        <f aca="false">VLOOKUP(B3259,'Team Data'!$A$1:$E$659,4,FALSE())</f>
        <v>469</v>
      </c>
      <c r="R3259" s="0" t="n">
        <f aca="false">VLOOKUP(B3259,'Team Data'!$A$1:$E$659,5,FALSE())</f>
        <v>528</v>
      </c>
      <c r="S3259" s="0" t="n">
        <f aca="false">IF(I3259=1,(MIN(30,(C3259-D3259)))*(M3259/(M3259+N3259))*(Q3259/(Q3259+R3259)),(MAX(-30,(C3259-D3259)))*(N3259/(M3259+N3259))*(R3259/(R3259+Q3259)))</f>
        <v>-3.19461610638367</v>
      </c>
      <c r="T3259" s="0" t="n">
        <f aca="false">IF(J3259=1,(MIN(30,(D3259-C3259)))*(K3259/(K3259+L3259))*(O3259/(O3259+P3259)),(MAX(-30,(D3259-C3259)))*(L3259/(K3259+L3259))*(P3259/(P3259+O3259)))</f>
        <v>1.42504789272031</v>
      </c>
      <c r="U3259" s="7" t="n">
        <v>43114</v>
      </c>
    </row>
    <row r="3260" customFormat="false" ht="15" hidden="false" customHeight="false" outlineLevel="0" collapsed="false">
      <c r="A3260" s="0" t="s">
        <v>54</v>
      </c>
      <c r="B3260" s="0" t="s">
        <v>271</v>
      </c>
      <c r="C3260" s="0" t="n">
        <v>78</v>
      </c>
      <c r="D3260" s="0" t="n">
        <v>55</v>
      </c>
      <c r="E3260" s="0" t="n">
        <v>30</v>
      </c>
      <c r="F3260" s="0" t="n">
        <v>22</v>
      </c>
      <c r="G3260" s="0" t="n">
        <v>8</v>
      </c>
      <c r="H3260" s="0" t="n">
        <v>13</v>
      </c>
      <c r="I3260" s="0" t="n">
        <v>1</v>
      </c>
      <c r="J3260" s="0" t="n">
        <v>0</v>
      </c>
      <c r="K3260" s="0" t="n">
        <f aca="false">VLOOKUP(A3260,'Team Data'!$A$1:$E$659,2,FALSE())</f>
        <v>30</v>
      </c>
      <c r="L3260" s="0" t="n">
        <f aca="false">VLOOKUP(A3260,'Team Data'!$A$1:$E$659,3,FALSE())</f>
        <v>5</v>
      </c>
      <c r="M3260" s="0" t="n">
        <f aca="false">VLOOKUP(B3260,'Team Data'!$A$1:$E$659,2,FALSE())</f>
        <v>10</v>
      </c>
      <c r="N3260" s="0" t="n">
        <f aca="false">VLOOKUP(B3260,'Team Data'!$A$1:$E$659,3,FALSE())</f>
        <v>22</v>
      </c>
      <c r="O3260" s="0" t="n">
        <f aca="false">VLOOKUP(A3260,'Team Data'!$A$1:$E$659,4,FALSE())</f>
        <v>649</v>
      </c>
      <c r="P3260" s="0" t="n">
        <f aca="false">VLOOKUP(A3260,'Team Data'!$A$1:$E$659,5,FALSE())</f>
        <v>509</v>
      </c>
      <c r="Q3260" s="0" t="n">
        <f aca="false">VLOOKUP(B3260,'Team Data'!$A$1:$E$659,4,FALSE())</f>
        <v>525</v>
      </c>
      <c r="R3260" s="0" t="n">
        <f aca="false">VLOOKUP(B3260,'Team Data'!$A$1:$E$659,5,FALSE())</f>
        <v>506</v>
      </c>
      <c r="S3260" s="0" t="n">
        <f aca="false">IF(I3260=1,(MIN(30,(C3260-D3260)))*(M3260/(M3260+N3260))*(Q3260/(Q3260+R3260)),(MAX(-30,(C3260-D3260)))*(N3260/(M3260+N3260))*(R3260/(R3260+Q3260)))</f>
        <v>3.65997817652764</v>
      </c>
      <c r="T3260" s="0" t="n">
        <f aca="false">IF(J3260=1,(MIN(30,(D3260-C3260)))*(K3260/(K3260+L3260))*(O3260/(O3260+P3260)),(MAX(-30,(D3260-C3260)))*(L3260/(K3260+L3260))*(P3260/(P3260+O3260)))</f>
        <v>-1.44423883543055</v>
      </c>
      <c r="U3260" s="7" t="n">
        <v>43114</v>
      </c>
    </row>
    <row r="3261" customFormat="false" ht="15" hidden="false" customHeight="false" outlineLevel="0" collapsed="false">
      <c r="A3261" s="0" t="s">
        <v>85</v>
      </c>
      <c r="B3261" s="0" t="s">
        <v>158</v>
      </c>
      <c r="C3261" s="0" t="n">
        <v>89</v>
      </c>
      <c r="D3261" s="0" t="n">
        <v>95</v>
      </c>
      <c r="E3261" s="0" t="n">
        <v>35</v>
      </c>
      <c r="F3261" s="0" t="n">
        <v>34</v>
      </c>
      <c r="G3261" s="0" t="n">
        <v>12</v>
      </c>
      <c r="H3261" s="0" t="n">
        <v>16</v>
      </c>
      <c r="I3261" s="0" t="n">
        <v>0</v>
      </c>
      <c r="J3261" s="0" t="n">
        <v>1</v>
      </c>
      <c r="K3261" s="0" t="n">
        <f aca="false">VLOOKUP(A3261,'Team Data'!$A$1:$E$659,2,FALSE())</f>
        <v>17</v>
      </c>
      <c r="L3261" s="0" t="n">
        <f aca="false">VLOOKUP(A3261,'Team Data'!$A$1:$E$659,3,FALSE())</f>
        <v>16</v>
      </c>
      <c r="M3261" s="0" t="n">
        <f aca="false">VLOOKUP(B3261,'Team Data'!$A$1:$E$659,2,FALSE())</f>
        <v>6</v>
      </c>
      <c r="N3261" s="0" t="n">
        <f aca="false">VLOOKUP(B3261,'Team Data'!$A$1:$E$659,3,FALSE())</f>
        <v>25</v>
      </c>
      <c r="O3261" s="0" t="n">
        <f aca="false">VLOOKUP(A3261,'Team Data'!$A$1:$E$659,4,FALSE())</f>
        <v>536</v>
      </c>
      <c r="P3261" s="0" t="n">
        <f aca="false">VLOOKUP(A3261,'Team Data'!$A$1:$E$659,5,FALSE())</f>
        <v>539</v>
      </c>
      <c r="Q3261" s="0" t="n">
        <f aca="false">VLOOKUP(B3261,'Team Data'!$A$1:$E$659,4,FALSE())</f>
        <v>499</v>
      </c>
      <c r="R3261" s="0" t="n">
        <f aca="false">VLOOKUP(B3261,'Team Data'!$A$1:$E$659,5,FALSE())</f>
        <v>492</v>
      </c>
      <c r="S3261" s="0" t="n">
        <f aca="false">IF(I3261=1,(MIN(30,(C3261-D3261)))*(M3261/(M3261+N3261))*(Q3261/(Q3261+R3261)),(MAX(-30,(C3261-D3261)))*(N3261/(M3261+N3261))*(R3261/(R3261+Q3261)))</f>
        <v>-2.40226555125159</v>
      </c>
      <c r="T3261" s="0" t="n">
        <f aca="false">IF(J3261=1,(MIN(30,(D3261-C3261)))*(K3261/(K3261+L3261))*(O3261/(O3261+P3261)),(MAX(-30,(D3261-C3261)))*(L3261/(K3261+L3261))*(P3261/(P3261+O3261)))</f>
        <v>1.54114164904863</v>
      </c>
      <c r="U3261" s="7" t="n">
        <v>43114</v>
      </c>
    </row>
    <row r="3262" customFormat="false" ht="15" hidden="false" customHeight="false" outlineLevel="0" collapsed="false">
      <c r="A3262" s="0" t="s">
        <v>63</v>
      </c>
      <c r="B3262" s="0" t="s">
        <v>233</v>
      </c>
      <c r="C3262" s="0" t="n">
        <v>54</v>
      </c>
      <c r="D3262" s="0" t="n">
        <v>91</v>
      </c>
      <c r="E3262" s="0" t="n">
        <v>27</v>
      </c>
      <c r="F3262" s="0" t="n">
        <v>45</v>
      </c>
      <c r="G3262" s="0" t="n">
        <v>14</v>
      </c>
      <c r="H3262" s="0" t="n">
        <v>7</v>
      </c>
      <c r="I3262" s="0" t="n">
        <v>0</v>
      </c>
      <c r="J3262" s="0" t="n">
        <v>1</v>
      </c>
      <c r="K3262" s="0" t="n">
        <f aca="false">VLOOKUP(A3262,'Team Data'!$A$1:$E$659,2,FALSE())</f>
        <v>12</v>
      </c>
      <c r="L3262" s="0" t="n">
        <f aca="false">VLOOKUP(A3262,'Team Data'!$A$1:$E$659,3,FALSE())</f>
        <v>16</v>
      </c>
      <c r="M3262" s="0" t="n">
        <f aca="false">VLOOKUP(B3262,'Team Data'!$A$1:$E$659,2,FALSE())</f>
        <v>13</v>
      </c>
      <c r="N3262" s="0" t="n">
        <f aca="false">VLOOKUP(B3262,'Team Data'!$A$1:$E$659,3,FALSE())</f>
        <v>16</v>
      </c>
      <c r="O3262" s="0" t="n">
        <f aca="false">VLOOKUP(A3262,'Team Data'!$A$1:$E$659,4,FALSE())</f>
        <v>415</v>
      </c>
      <c r="P3262" s="0" t="n">
        <f aca="false">VLOOKUP(A3262,'Team Data'!$A$1:$E$659,5,FALSE())</f>
        <v>428</v>
      </c>
      <c r="Q3262" s="0" t="n">
        <f aca="false">VLOOKUP(B3262,'Team Data'!$A$1:$E$659,4,FALSE())</f>
        <v>429</v>
      </c>
      <c r="R3262" s="0" t="n">
        <f aca="false">VLOOKUP(B3262,'Team Data'!$A$1:$E$659,5,FALSE())</f>
        <v>434</v>
      </c>
      <c r="S3262" s="0" t="n">
        <f aca="false">IF(I3262=1,(MIN(30,(C3262-D3262)))*(M3262/(M3262+N3262))*(Q3262/(Q3262+R3262)),(MAX(-30,(C3262-D3262)))*(N3262/(M3262+N3262))*(R3262/(R3262+Q3262)))</f>
        <v>-8.32381028489232</v>
      </c>
      <c r="T3262" s="0" t="n">
        <f aca="false">IF(J3262=1,(MIN(30,(D3262-C3262)))*(K3262/(K3262+L3262))*(O3262/(O3262+P3262)),(MAX(-30,(D3262-C3262)))*(L3262/(K3262+L3262))*(P3262/(P3262+O3262)))</f>
        <v>6.32943568886629</v>
      </c>
      <c r="U3262" s="7" t="n">
        <v>43114</v>
      </c>
    </row>
    <row r="3263" customFormat="false" ht="15" hidden="false" customHeight="false" outlineLevel="0" collapsed="false">
      <c r="A3263" s="0" t="s">
        <v>220</v>
      </c>
      <c r="B3263" s="0" t="s">
        <v>236</v>
      </c>
      <c r="C3263" s="0" t="n">
        <v>78</v>
      </c>
      <c r="D3263" s="0" t="n">
        <v>82</v>
      </c>
      <c r="E3263" s="0" t="n">
        <v>35</v>
      </c>
      <c r="F3263" s="0" t="n">
        <v>40</v>
      </c>
      <c r="G3263" s="0" t="n">
        <v>9</v>
      </c>
      <c r="H3263" s="0" t="n">
        <v>11</v>
      </c>
      <c r="I3263" s="0" t="n">
        <v>0</v>
      </c>
      <c r="J3263" s="0" t="n">
        <v>1</v>
      </c>
      <c r="K3263" s="0" t="n">
        <f aca="false">VLOOKUP(A3263,'Team Data'!$A$1:$E$659,2,FALSE())</f>
        <v>9</v>
      </c>
      <c r="L3263" s="0" t="n">
        <f aca="false">VLOOKUP(A3263,'Team Data'!$A$1:$E$659,3,FALSE())</f>
        <v>22</v>
      </c>
      <c r="M3263" s="0" t="n">
        <f aca="false">VLOOKUP(B3263,'Team Data'!$A$1:$E$659,2,FALSE())</f>
        <v>18</v>
      </c>
      <c r="N3263" s="0" t="n">
        <f aca="false">VLOOKUP(B3263,'Team Data'!$A$1:$E$659,3,FALSE())</f>
        <v>15</v>
      </c>
      <c r="O3263" s="0" t="n">
        <f aca="false">VLOOKUP(A3263,'Team Data'!$A$1:$E$659,4,FALSE())</f>
        <v>532</v>
      </c>
      <c r="P3263" s="0" t="n">
        <f aca="false">VLOOKUP(A3263,'Team Data'!$A$1:$E$659,5,FALSE())</f>
        <v>421</v>
      </c>
      <c r="Q3263" s="0" t="n">
        <f aca="false">VLOOKUP(B3263,'Team Data'!$A$1:$E$659,4,FALSE())</f>
        <v>473</v>
      </c>
      <c r="R3263" s="0" t="n">
        <f aca="false">VLOOKUP(B3263,'Team Data'!$A$1:$E$659,5,FALSE())</f>
        <v>475</v>
      </c>
      <c r="S3263" s="0" t="n">
        <f aca="false">IF(I3263=1,(MIN(30,(C3263-D3263)))*(M3263/(M3263+N3263))*(Q3263/(Q3263+R3263)),(MAX(-30,(C3263-D3263)))*(N3263/(M3263+N3263))*(R3263/(R3263+Q3263)))</f>
        <v>-0.911008822401228</v>
      </c>
      <c r="T3263" s="0" t="n">
        <f aca="false">IF(J3263=1,(MIN(30,(D3263-C3263)))*(K3263/(K3263+L3263))*(O3263/(O3263+P3263)),(MAX(-30,(D3263-C3263)))*(L3263/(K3263+L3263))*(P3263/(P3263+O3263)))</f>
        <v>0.648275395186677</v>
      </c>
      <c r="U3263" s="7" t="n">
        <v>43114</v>
      </c>
    </row>
    <row r="3264" customFormat="false" ht="15" hidden="false" customHeight="false" outlineLevel="0" collapsed="false">
      <c r="A3264" s="0" t="s">
        <v>95</v>
      </c>
      <c r="B3264" s="0" t="s">
        <v>351</v>
      </c>
      <c r="C3264" s="0" t="n">
        <v>70</v>
      </c>
      <c r="D3264" s="0" t="n">
        <v>79</v>
      </c>
      <c r="E3264" s="0" t="n">
        <v>26</v>
      </c>
      <c r="F3264" s="0" t="n">
        <v>39</v>
      </c>
      <c r="G3264" s="0" t="n">
        <v>10</v>
      </c>
      <c r="H3264" s="0" t="n">
        <v>18</v>
      </c>
      <c r="I3264" s="0" t="n">
        <v>0</v>
      </c>
      <c r="J3264" s="0" t="n">
        <v>1</v>
      </c>
      <c r="K3264" s="0" t="n">
        <f aca="false">VLOOKUP(A3264,'Team Data'!$A$1:$E$659,2,FALSE())</f>
        <v>23</v>
      </c>
      <c r="L3264" s="0" t="n">
        <f aca="false">VLOOKUP(A3264,'Team Data'!$A$1:$E$659,3,FALSE())</f>
        <v>9</v>
      </c>
      <c r="M3264" s="0" t="n">
        <f aca="false">VLOOKUP(B3264,'Team Data'!$A$1:$E$659,2,FALSE())</f>
        <v>21</v>
      </c>
      <c r="N3264" s="0" t="n">
        <f aca="false">VLOOKUP(B3264,'Team Data'!$A$1:$E$659,3,FALSE())</f>
        <v>13</v>
      </c>
      <c r="O3264" s="0" t="n">
        <f aca="false">VLOOKUP(A3264,'Team Data'!$A$1:$E$659,4,FALSE())</f>
        <v>502</v>
      </c>
      <c r="P3264" s="0" t="n">
        <f aca="false">VLOOKUP(A3264,'Team Data'!$A$1:$E$659,5,FALSE())</f>
        <v>485</v>
      </c>
      <c r="Q3264" s="0" t="n">
        <f aca="false">VLOOKUP(B3264,'Team Data'!$A$1:$E$659,4,FALSE())</f>
        <v>532</v>
      </c>
      <c r="R3264" s="0" t="n">
        <f aca="false">VLOOKUP(B3264,'Team Data'!$A$1:$E$659,5,FALSE())</f>
        <v>495</v>
      </c>
      <c r="S3264" s="0" t="n">
        <f aca="false">IF(I3264=1,(MIN(30,(C3264-D3264)))*(M3264/(M3264+N3264))*(Q3264/(Q3264+R3264)),(MAX(-30,(C3264-D3264)))*(N3264/(M3264+N3264))*(R3264/(R3264+Q3264)))</f>
        <v>-1.65860014892033</v>
      </c>
      <c r="T3264" s="0" t="n">
        <f aca="false">IF(J3264=1,(MIN(30,(D3264-C3264)))*(K3264/(K3264+L3264))*(O3264/(O3264+P3264)),(MAX(-30,(D3264-C3264)))*(L3264/(K3264+L3264))*(P3264/(P3264+O3264)))</f>
        <v>3.29008358662614</v>
      </c>
      <c r="U3264" s="7" t="n">
        <v>43114</v>
      </c>
    </row>
    <row r="3265" customFormat="false" ht="15" hidden="false" customHeight="false" outlineLevel="0" collapsed="false">
      <c r="A3265" s="0" t="s">
        <v>123</v>
      </c>
      <c r="B3265" s="0" t="s">
        <v>282</v>
      </c>
      <c r="C3265" s="0" t="n">
        <v>63</v>
      </c>
      <c r="D3265" s="0" t="n">
        <v>83</v>
      </c>
      <c r="E3265" s="0" t="n">
        <v>36</v>
      </c>
      <c r="F3265" s="0" t="n">
        <v>38</v>
      </c>
      <c r="G3265" s="0" t="n">
        <v>19</v>
      </c>
      <c r="H3265" s="0" t="n">
        <v>11</v>
      </c>
      <c r="I3265" s="0" t="n">
        <v>0</v>
      </c>
      <c r="J3265" s="0" t="n">
        <v>1</v>
      </c>
      <c r="K3265" s="0" t="n">
        <f aca="false">VLOOKUP(A3265,'Team Data'!$A$1:$E$659,2,FALSE())</f>
        <v>7</v>
      </c>
      <c r="L3265" s="0" t="n">
        <f aca="false">VLOOKUP(A3265,'Team Data'!$A$1:$E$659,3,FALSE())</f>
        <v>21</v>
      </c>
      <c r="M3265" s="0" t="n">
        <f aca="false">VLOOKUP(B3265,'Team Data'!$A$1:$E$659,2,FALSE())</f>
        <v>28</v>
      </c>
      <c r="N3265" s="0" t="n">
        <f aca="false">VLOOKUP(B3265,'Team Data'!$A$1:$E$659,3,FALSE())</f>
        <v>7</v>
      </c>
      <c r="O3265" s="0" t="n">
        <f aca="false">VLOOKUP(A3265,'Team Data'!$A$1:$E$659,4,FALSE())</f>
        <v>401</v>
      </c>
      <c r="P3265" s="0" t="n">
        <f aca="false">VLOOKUP(A3265,'Team Data'!$A$1:$E$659,5,FALSE())</f>
        <v>384</v>
      </c>
      <c r="Q3265" s="0" t="n">
        <f aca="false">VLOOKUP(B3265,'Team Data'!$A$1:$E$659,4,FALSE())</f>
        <v>478</v>
      </c>
      <c r="R3265" s="0" t="n">
        <f aca="false">VLOOKUP(B3265,'Team Data'!$A$1:$E$659,5,FALSE())</f>
        <v>538</v>
      </c>
      <c r="S3265" s="0" t="n">
        <f aca="false">IF(I3265=1,(MIN(30,(C3265-D3265)))*(M3265/(M3265+N3265))*(Q3265/(Q3265+R3265)),(MAX(-30,(C3265-D3265)))*(N3265/(M3265+N3265))*(R3265/(R3265+Q3265)))</f>
        <v>-2.11811023622047</v>
      </c>
      <c r="T3265" s="0" t="n">
        <f aca="false">IF(J3265=1,(MIN(30,(D3265-C3265)))*(K3265/(K3265+L3265))*(O3265/(O3265+P3265)),(MAX(-30,(D3265-C3265)))*(L3265/(K3265+L3265))*(P3265/(P3265+O3265)))</f>
        <v>2.55414012738854</v>
      </c>
      <c r="U3265" s="7" t="n">
        <v>43114</v>
      </c>
    </row>
    <row r="3266" customFormat="false" ht="15" hidden="false" customHeight="false" outlineLevel="0" collapsed="false">
      <c r="A3266" s="0" t="s">
        <v>49</v>
      </c>
      <c r="B3266" s="0" t="s">
        <v>83</v>
      </c>
      <c r="C3266" s="0" t="n">
        <v>58</v>
      </c>
      <c r="D3266" s="0" t="n">
        <v>63</v>
      </c>
      <c r="E3266" s="0" t="n">
        <v>38</v>
      </c>
      <c r="F3266" s="0" t="n">
        <v>36</v>
      </c>
      <c r="G3266" s="0" t="n">
        <v>10</v>
      </c>
      <c r="H3266" s="0" t="n">
        <v>8</v>
      </c>
      <c r="I3266" s="0" t="n">
        <v>0</v>
      </c>
      <c r="J3266" s="0" t="n">
        <v>1</v>
      </c>
      <c r="K3266" s="0" t="n">
        <f aca="false">VLOOKUP(A3266,'Team Data'!$A$1:$E$659,2,FALSE())</f>
        <v>26</v>
      </c>
      <c r="L3266" s="0" t="n">
        <f aca="false">VLOOKUP(A3266,'Team Data'!$A$1:$E$659,3,FALSE())</f>
        <v>8</v>
      </c>
      <c r="M3266" s="0" t="n">
        <f aca="false">VLOOKUP(B3266,'Team Data'!$A$1:$E$659,2,FALSE())</f>
        <v>14</v>
      </c>
      <c r="N3266" s="0" t="n">
        <f aca="false">VLOOKUP(B3266,'Team Data'!$A$1:$E$659,3,FALSE())</f>
        <v>18</v>
      </c>
      <c r="O3266" s="0" t="n">
        <f aca="false">VLOOKUP(A3266,'Team Data'!$A$1:$E$659,4,FALSE())</f>
        <v>508</v>
      </c>
      <c r="P3266" s="0" t="n">
        <f aca="false">VLOOKUP(A3266,'Team Data'!$A$1:$E$659,5,FALSE())</f>
        <v>524</v>
      </c>
      <c r="Q3266" s="0" t="n">
        <f aca="false">VLOOKUP(B3266,'Team Data'!$A$1:$E$659,4,FALSE())</f>
        <v>525</v>
      </c>
      <c r="R3266" s="0" t="n">
        <f aca="false">VLOOKUP(B3266,'Team Data'!$A$1:$E$659,5,FALSE())</f>
        <v>457</v>
      </c>
      <c r="S3266" s="0" t="n">
        <f aca="false">IF(I3266=1,(MIN(30,(C3266-D3266)))*(M3266/(M3266+N3266))*(Q3266/(Q3266+R3266)),(MAX(-30,(C3266-D3266)))*(N3266/(M3266+N3266))*(R3266/(R3266+Q3266)))</f>
        <v>-1.30887219959267</v>
      </c>
      <c r="T3266" s="0" t="n">
        <f aca="false">IF(J3266=1,(MIN(30,(D3266-C3266)))*(K3266/(K3266+L3266))*(O3266/(O3266+P3266)),(MAX(-30,(D3266-C3266)))*(L3266/(K3266+L3266))*(P3266/(P3266+O3266)))</f>
        <v>1.88212494300046</v>
      </c>
      <c r="U3266" s="7" t="n">
        <v>43114</v>
      </c>
    </row>
    <row r="3267" customFormat="false" ht="15" hidden="false" customHeight="false" outlineLevel="0" collapsed="false">
      <c r="A3267" s="0" t="s">
        <v>181</v>
      </c>
      <c r="B3267" s="0" t="s">
        <v>322</v>
      </c>
      <c r="C3267" s="0" t="n">
        <v>71</v>
      </c>
      <c r="D3267" s="0" t="n">
        <v>67</v>
      </c>
      <c r="E3267" s="0" t="n">
        <v>41</v>
      </c>
      <c r="F3267" s="0" t="n">
        <v>28</v>
      </c>
      <c r="G3267" s="0" t="n">
        <v>19</v>
      </c>
      <c r="H3267" s="0" t="n">
        <v>12</v>
      </c>
      <c r="I3267" s="0" t="n">
        <v>1</v>
      </c>
      <c r="J3267" s="0" t="n">
        <v>0</v>
      </c>
      <c r="K3267" s="0" t="n">
        <f aca="false">VLOOKUP(A3267,'Team Data'!$A$1:$E$659,2,FALSE())</f>
        <v>8</v>
      </c>
      <c r="L3267" s="0" t="n">
        <f aca="false">VLOOKUP(A3267,'Team Data'!$A$1:$E$659,3,FALSE())</f>
        <v>21</v>
      </c>
      <c r="M3267" s="0" t="n">
        <f aca="false">VLOOKUP(B3267,'Team Data'!$A$1:$E$659,2,FALSE())</f>
        <v>10</v>
      </c>
      <c r="N3267" s="0" t="n">
        <f aca="false">VLOOKUP(B3267,'Team Data'!$A$1:$E$659,3,FALSE())</f>
        <v>21</v>
      </c>
      <c r="O3267" s="0" t="n">
        <f aca="false">VLOOKUP(A3267,'Team Data'!$A$1:$E$659,4,FALSE())</f>
        <v>484</v>
      </c>
      <c r="P3267" s="0" t="n">
        <f aca="false">VLOOKUP(A3267,'Team Data'!$A$1:$E$659,5,FALSE())</f>
        <v>397</v>
      </c>
      <c r="Q3267" s="0" t="n">
        <f aca="false">VLOOKUP(B3267,'Team Data'!$A$1:$E$659,4,FALSE())</f>
        <v>453</v>
      </c>
      <c r="R3267" s="0" t="n">
        <f aca="false">VLOOKUP(B3267,'Team Data'!$A$1:$E$659,5,FALSE())</f>
        <v>488</v>
      </c>
      <c r="S3267" s="0" t="n">
        <f aca="false">IF(I3267=1,(MIN(30,(C3267-D3267)))*(M3267/(M3267+N3267))*(Q3267/(Q3267+R3267)),(MAX(-30,(C3267-D3267)))*(N3267/(M3267+N3267))*(R3267/(R3267+Q3267)))</f>
        <v>0.621164855507182</v>
      </c>
      <c r="T3267" s="0" t="n">
        <f aca="false">IF(J3267=1,(MIN(30,(D3267-C3267)))*(K3267/(K3267+L3267))*(O3267/(O3267+P3267)),(MAX(-30,(D3267-C3267)))*(L3267/(K3267+L3267))*(P3267/(P3267+O3267)))</f>
        <v>-1.30525656581471</v>
      </c>
      <c r="U3267" s="7" t="n">
        <v>43114</v>
      </c>
    </row>
    <row r="3268" customFormat="false" ht="15" hidden="false" customHeight="false" outlineLevel="0" collapsed="false">
      <c r="A3268" s="0" t="s">
        <v>61</v>
      </c>
      <c r="B3268" s="0" t="s">
        <v>226</v>
      </c>
      <c r="C3268" s="0" t="n">
        <v>71</v>
      </c>
      <c r="D3268" s="0" t="n">
        <v>77</v>
      </c>
      <c r="E3268" s="0" t="n">
        <v>43</v>
      </c>
      <c r="F3268" s="0" t="n">
        <v>43</v>
      </c>
      <c r="G3268" s="0" t="n">
        <v>14</v>
      </c>
      <c r="H3268" s="0" t="n">
        <v>20</v>
      </c>
      <c r="I3268" s="0" t="n">
        <v>0</v>
      </c>
      <c r="J3268" s="0" t="n">
        <v>1</v>
      </c>
      <c r="K3268" s="0" t="n">
        <f aca="false">VLOOKUP(A3268,'Team Data'!$A$1:$E$659,2,FALSE())</f>
        <v>8</v>
      </c>
      <c r="L3268" s="0" t="n">
        <f aca="false">VLOOKUP(A3268,'Team Data'!$A$1:$E$659,3,FALSE())</f>
        <v>19</v>
      </c>
      <c r="M3268" s="0" t="n">
        <f aca="false">VLOOKUP(B3268,'Team Data'!$A$1:$E$659,2,FALSE())</f>
        <v>24</v>
      </c>
      <c r="N3268" s="0" t="n">
        <f aca="false">VLOOKUP(B3268,'Team Data'!$A$1:$E$659,3,FALSE())</f>
        <v>9</v>
      </c>
      <c r="O3268" s="0" t="n">
        <f aca="false">VLOOKUP(A3268,'Team Data'!$A$1:$E$659,4,FALSE())</f>
        <v>409</v>
      </c>
      <c r="P3268" s="0" t="n">
        <f aca="false">VLOOKUP(A3268,'Team Data'!$A$1:$E$659,5,FALSE())</f>
        <v>407</v>
      </c>
      <c r="Q3268" s="0" t="n">
        <f aca="false">VLOOKUP(B3268,'Team Data'!$A$1:$E$659,4,FALSE())</f>
        <v>464</v>
      </c>
      <c r="R3268" s="0" t="n">
        <f aca="false">VLOOKUP(B3268,'Team Data'!$A$1:$E$659,5,FALSE())</f>
        <v>528</v>
      </c>
      <c r="S3268" s="0" t="n">
        <f aca="false">IF(I3268=1,(MIN(30,(C3268-D3268)))*(M3268/(M3268+N3268))*(Q3268/(Q3268+R3268)),(MAX(-30,(C3268-D3268)))*(N3268/(M3268+N3268))*(R3268/(R3268+Q3268)))</f>
        <v>-0.870967741935484</v>
      </c>
      <c r="T3268" s="0" t="n">
        <f aca="false">IF(J3268=1,(MIN(30,(D3268-C3268)))*(K3268/(K3268+L3268))*(O3268/(O3268+P3268)),(MAX(-30,(D3268-C3268)))*(L3268/(K3268+L3268))*(P3268/(P3268+O3268)))</f>
        <v>0.891067538126362</v>
      </c>
      <c r="U3268" s="7" t="n">
        <v>43114</v>
      </c>
    </row>
    <row r="3269" customFormat="false" ht="15" hidden="false" customHeight="false" outlineLevel="0" collapsed="false">
      <c r="A3269" s="0" t="s">
        <v>186</v>
      </c>
      <c r="B3269" s="0" t="s">
        <v>90</v>
      </c>
      <c r="C3269" s="0" t="n">
        <v>54</v>
      </c>
      <c r="D3269" s="0" t="n">
        <v>68</v>
      </c>
      <c r="E3269" s="0" t="n">
        <v>30</v>
      </c>
      <c r="F3269" s="0" t="n">
        <v>41</v>
      </c>
      <c r="G3269" s="0" t="n">
        <v>17</v>
      </c>
      <c r="H3269" s="0" t="n">
        <v>19</v>
      </c>
      <c r="I3269" s="0" t="n">
        <v>0</v>
      </c>
      <c r="J3269" s="0" t="n">
        <v>1</v>
      </c>
      <c r="K3269" s="0" t="n">
        <f aca="false">VLOOKUP(A3269,'Team Data'!$A$1:$E$659,2,FALSE())</f>
        <v>14</v>
      </c>
      <c r="L3269" s="0" t="n">
        <f aca="false">VLOOKUP(A3269,'Team Data'!$A$1:$E$659,3,FALSE())</f>
        <v>16</v>
      </c>
      <c r="M3269" s="0" t="n">
        <f aca="false">VLOOKUP(B3269,'Team Data'!$A$1:$E$659,2,FALSE())</f>
        <v>23</v>
      </c>
      <c r="N3269" s="0" t="n">
        <f aca="false">VLOOKUP(B3269,'Team Data'!$A$1:$E$659,3,FALSE())</f>
        <v>12</v>
      </c>
      <c r="O3269" s="0" t="n">
        <f aca="false">VLOOKUP(A3269,'Team Data'!$A$1:$E$659,4,FALSE())</f>
        <v>451</v>
      </c>
      <c r="P3269" s="0" t="n">
        <f aca="false">VLOOKUP(A3269,'Team Data'!$A$1:$E$659,5,FALSE())</f>
        <v>468</v>
      </c>
      <c r="Q3269" s="0" t="n">
        <f aca="false">VLOOKUP(B3269,'Team Data'!$A$1:$E$659,4,FALSE())</f>
        <v>500</v>
      </c>
      <c r="R3269" s="0" t="n">
        <f aca="false">VLOOKUP(B3269,'Team Data'!$A$1:$E$659,5,FALSE())</f>
        <v>533</v>
      </c>
      <c r="S3269" s="0" t="n">
        <f aca="false">IF(I3269=1,(MIN(30,(C3269-D3269)))*(M3269/(M3269+N3269))*(Q3269/(Q3269+R3269)),(MAX(-30,(C3269-D3269)))*(N3269/(M3269+N3269))*(R3269/(R3269+Q3269)))</f>
        <v>-2.47666989351404</v>
      </c>
      <c r="T3269" s="0" t="n">
        <f aca="false">IF(J3269=1,(MIN(30,(D3269-C3269)))*(K3269/(K3269+L3269))*(O3269/(O3269+P3269)),(MAX(-30,(D3269-C3269)))*(L3269/(K3269+L3269))*(P3269/(P3269+O3269)))</f>
        <v>3.20623866521581</v>
      </c>
      <c r="U3269" s="7" t="n">
        <v>43114</v>
      </c>
    </row>
    <row r="3270" customFormat="false" ht="15" hidden="false" customHeight="false" outlineLevel="0" collapsed="false">
      <c r="A3270" s="0" t="s">
        <v>136</v>
      </c>
      <c r="B3270" s="0" t="s">
        <v>202</v>
      </c>
      <c r="C3270" s="0" t="n">
        <v>78</v>
      </c>
      <c r="D3270" s="0" t="n">
        <v>85</v>
      </c>
      <c r="E3270" s="0" t="n">
        <v>43</v>
      </c>
      <c r="F3270" s="0" t="n">
        <v>39</v>
      </c>
      <c r="G3270" s="0" t="n">
        <v>12</v>
      </c>
      <c r="H3270" s="0" t="n">
        <v>17</v>
      </c>
      <c r="I3270" s="0" t="n">
        <v>0</v>
      </c>
      <c r="J3270" s="0" t="n">
        <v>1</v>
      </c>
      <c r="K3270" s="0" t="n">
        <f aca="false">VLOOKUP(A3270,'Team Data'!$A$1:$E$659,2,FALSE())</f>
        <v>10</v>
      </c>
      <c r="L3270" s="0" t="n">
        <f aca="false">VLOOKUP(A3270,'Team Data'!$A$1:$E$659,3,FALSE())</f>
        <v>20</v>
      </c>
      <c r="M3270" s="0" t="n">
        <f aca="false">VLOOKUP(B3270,'Team Data'!$A$1:$E$659,2,FALSE())</f>
        <v>14</v>
      </c>
      <c r="N3270" s="0" t="n">
        <f aca="false">VLOOKUP(B3270,'Team Data'!$A$1:$E$659,3,FALSE())</f>
        <v>19</v>
      </c>
      <c r="O3270" s="0" t="n">
        <f aca="false">VLOOKUP(A3270,'Team Data'!$A$1:$E$659,4,FALSE())</f>
        <v>479</v>
      </c>
      <c r="P3270" s="0" t="n">
        <f aca="false">VLOOKUP(A3270,'Team Data'!$A$1:$E$659,5,FALSE())</f>
        <v>443</v>
      </c>
      <c r="Q3270" s="0" t="n">
        <f aca="false">VLOOKUP(B3270,'Team Data'!$A$1:$E$659,4,FALSE())</f>
        <v>532</v>
      </c>
      <c r="R3270" s="0" t="n">
        <f aca="false">VLOOKUP(B3270,'Team Data'!$A$1:$E$659,5,FALSE())</f>
        <v>464</v>
      </c>
      <c r="S3270" s="0" t="n">
        <f aca="false">IF(I3270=1,(MIN(30,(C3270-D3270)))*(M3270/(M3270+N3270))*(Q3270/(Q3270+R3270)),(MAX(-30,(C3270-D3270)))*(N3270/(M3270+N3270))*(R3270/(R3270+Q3270)))</f>
        <v>-1.87757088961908</v>
      </c>
      <c r="T3270" s="0" t="n">
        <f aca="false">IF(J3270=1,(MIN(30,(D3270-C3270)))*(K3270/(K3270+L3270))*(O3270/(O3270+P3270)),(MAX(-30,(D3270-C3270)))*(L3270/(K3270+L3270))*(P3270/(P3270+O3270)))</f>
        <v>1.21221981200289</v>
      </c>
      <c r="U3270" s="7" t="n">
        <v>43114</v>
      </c>
    </row>
    <row r="3271" customFormat="false" ht="15" hidden="false" customHeight="false" outlineLevel="0" collapsed="false">
      <c r="A3271" s="0" t="s">
        <v>116</v>
      </c>
      <c r="B3271" s="0" t="s">
        <v>254</v>
      </c>
      <c r="C3271" s="0" t="n">
        <v>68</v>
      </c>
      <c r="D3271" s="0" t="n">
        <v>81</v>
      </c>
      <c r="E3271" s="0" t="n">
        <v>38</v>
      </c>
      <c r="F3271" s="0" t="n">
        <v>45</v>
      </c>
      <c r="G3271" s="0" t="n">
        <v>14</v>
      </c>
      <c r="H3271" s="0" t="n">
        <v>15</v>
      </c>
      <c r="I3271" s="0" t="n">
        <v>0</v>
      </c>
      <c r="J3271" s="0" t="n">
        <v>1</v>
      </c>
      <c r="K3271" s="0" t="n">
        <f aca="false">VLOOKUP(A3271,'Team Data'!$A$1:$E$659,2,FALSE())</f>
        <v>6</v>
      </c>
      <c r="L3271" s="0" t="n">
        <f aca="false">VLOOKUP(A3271,'Team Data'!$A$1:$E$659,3,FALSE())</f>
        <v>25</v>
      </c>
      <c r="M3271" s="0" t="n">
        <f aca="false">VLOOKUP(B3271,'Team Data'!$A$1:$E$659,2,FALSE())</f>
        <v>21</v>
      </c>
      <c r="N3271" s="0" t="n">
        <f aca="false">VLOOKUP(B3271,'Team Data'!$A$1:$E$659,3,FALSE())</f>
        <v>15</v>
      </c>
      <c r="O3271" s="0" t="n">
        <f aca="false">VLOOKUP(A3271,'Team Data'!$A$1:$E$659,4,FALSE())</f>
        <v>465</v>
      </c>
      <c r="P3271" s="0" t="n">
        <f aca="false">VLOOKUP(A3271,'Team Data'!$A$1:$E$659,5,FALSE())</f>
        <v>438</v>
      </c>
      <c r="Q3271" s="0" t="n">
        <f aca="false">VLOOKUP(B3271,'Team Data'!$A$1:$E$659,4,FALSE())</f>
        <v>540</v>
      </c>
      <c r="R3271" s="0" t="n">
        <f aca="false">VLOOKUP(B3271,'Team Data'!$A$1:$E$659,5,FALSE())</f>
        <v>510</v>
      </c>
      <c r="S3271" s="0" t="n">
        <f aca="false">IF(I3271=1,(MIN(30,(C3271-D3271)))*(M3271/(M3271+N3271))*(Q3271/(Q3271+R3271)),(MAX(-30,(C3271-D3271)))*(N3271/(M3271+N3271))*(R3271/(R3271+Q3271)))</f>
        <v>-2.63095238095238</v>
      </c>
      <c r="T3271" s="0" t="n">
        <f aca="false">IF(J3271=1,(MIN(30,(D3271-C3271)))*(K3271/(K3271+L3271))*(O3271/(O3271+P3271)),(MAX(-30,(D3271-C3271)))*(L3271/(K3271+L3271))*(P3271/(P3271+O3271)))</f>
        <v>1.29568106312292</v>
      </c>
      <c r="U3271" s="7" t="n">
        <v>43114</v>
      </c>
    </row>
    <row r="3272" customFormat="false" ht="15" hidden="false" customHeight="false" outlineLevel="0" collapsed="false">
      <c r="A3272" s="0" t="s">
        <v>317</v>
      </c>
      <c r="B3272" s="0" t="s">
        <v>343</v>
      </c>
      <c r="C3272" s="0" t="n">
        <v>66</v>
      </c>
      <c r="D3272" s="0" t="n">
        <v>55</v>
      </c>
      <c r="E3272" s="0" t="n">
        <v>36</v>
      </c>
      <c r="F3272" s="0" t="n">
        <v>19</v>
      </c>
      <c r="G3272" s="0" t="n">
        <v>21</v>
      </c>
      <c r="H3272" s="0" t="n">
        <v>15</v>
      </c>
      <c r="I3272" s="0" t="n">
        <v>1</v>
      </c>
      <c r="J3272" s="0" t="n">
        <v>0</v>
      </c>
      <c r="K3272" s="0" t="n">
        <f aca="false">VLOOKUP(A3272,'Team Data'!$A$1:$E$659,2,FALSE())</f>
        <v>27</v>
      </c>
      <c r="L3272" s="0" t="n">
        <f aca="false">VLOOKUP(A3272,'Team Data'!$A$1:$E$659,3,FALSE())</f>
        <v>8</v>
      </c>
      <c r="M3272" s="0" t="n">
        <f aca="false">VLOOKUP(B3272,'Team Data'!$A$1:$E$659,2,FALSE())</f>
        <v>13</v>
      </c>
      <c r="N3272" s="0" t="n">
        <f aca="false">VLOOKUP(B3272,'Team Data'!$A$1:$E$659,3,FALSE())</f>
        <v>19</v>
      </c>
      <c r="O3272" s="0" t="n">
        <f aca="false">VLOOKUP(A3272,'Team Data'!$A$1:$E$659,4,FALSE())</f>
        <v>534</v>
      </c>
      <c r="P3272" s="0" t="n">
        <f aca="false">VLOOKUP(A3272,'Team Data'!$A$1:$E$659,5,FALSE())</f>
        <v>523</v>
      </c>
      <c r="Q3272" s="0" t="n">
        <f aca="false">VLOOKUP(B3272,'Team Data'!$A$1:$E$659,4,FALSE())</f>
        <v>540</v>
      </c>
      <c r="R3272" s="0" t="n">
        <f aca="false">VLOOKUP(B3272,'Team Data'!$A$1:$E$659,5,FALSE())</f>
        <v>453</v>
      </c>
      <c r="S3272" s="0" t="n">
        <f aca="false">IF(I3272=1,(MIN(30,(C3272-D3272)))*(M3272/(M3272+N3272))*(Q3272/(Q3272+R3272)),(MAX(-30,(C3272-D3272)))*(N3272/(M3272+N3272))*(R3272/(R3272+Q3272)))</f>
        <v>2.43013595166163</v>
      </c>
      <c r="T3272" s="0" t="n">
        <f aca="false">IF(J3272=1,(MIN(30,(D3272-C3272)))*(K3272/(K3272+L3272))*(O3272/(O3272+P3272)),(MAX(-30,(D3272-C3272)))*(L3272/(K3272+L3272))*(P3272/(P3272+O3272)))</f>
        <v>-1.2440600081092</v>
      </c>
      <c r="U3272" s="7" t="n">
        <v>43114</v>
      </c>
    </row>
    <row r="3273" customFormat="false" ht="15" hidden="false" customHeight="false" outlineLevel="0" collapsed="false">
      <c r="A3273" s="0" t="s">
        <v>347</v>
      </c>
      <c r="B3273" s="0" t="s">
        <v>302</v>
      </c>
      <c r="C3273" s="0" t="n">
        <v>72</v>
      </c>
      <c r="D3273" s="0" t="n">
        <v>69</v>
      </c>
      <c r="E3273" s="0" t="n">
        <v>42</v>
      </c>
      <c r="F3273" s="0" t="n">
        <v>30</v>
      </c>
      <c r="G3273" s="0" t="n">
        <v>11</v>
      </c>
      <c r="H3273" s="0" t="n">
        <v>10</v>
      </c>
      <c r="I3273" s="0" t="n">
        <v>1</v>
      </c>
      <c r="J3273" s="0" t="n">
        <v>0</v>
      </c>
      <c r="K3273" s="0" t="n">
        <f aca="false">VLOOKUP(A3273,'Team Data'!$A$1:$E$659,2,FALSE())</f>
        <v>23</v>
      </c>
      <c r="L3273" s="0" t="n">
        <f aca="false">VLOOKUP(A3273,'Team Data'!$A$1:$E$659,3,FALSE())</f>
        <v>8</v>
      </c>
      <c r="M3273" s="0" t="n">
        <f aca="false">VLOOKUP(B3273,'Team Data'!$A$1:$E$659,2,FALSE())</f>
        <v>19</v>
      </c>
      <c r="N3273" s="0" t="n">
        <f aca="false">VLOOKUP(B3273,'Team Data'!$A$1:$E$659,3,FALSE())</f>
        <v>12</v>
      </c>
      <c r="O3273" s="0" t="n">
        <f aca="false">VLOOKUP(A3273,'Team Data'!$A$1:$E$659,4,FALSE())</f>
        <v>591</v>
      </c>
      <c r="P3273" s="0" t="n">
        <f aca="false">VLOOKUP(A3273,'Team Data'!$A$1:$E$659,5,FALSE())</f>
        <v>427</v>
      </c>
      <c r="Q3273" s="0" t="n">
        <f aca="false">VLOOKUP(B3273,'Team Data'!$A$1:$E$659,4,FALSE())</f>
        <v>534</v>
      </c>
      <c r="R3273" s="0" t="n">
        <f aca="false">VLOOKUP(B3273,'Team Data'!$A$1:$E$659,5,FALSE())</f>
        <v>472</v>
      </c>
      <c r="S3273" s="0" t="n">
        <f aca="false">IF(I3273=1,(MIN(30,(C3273-D3273)))*(M3273/(M3273+N3273))*(Q3273/(Q3273+R3273)),(MAX(-30,(C3273-D3273)))*(N3273/(M3273+N3273))*(R3273/(R3273+Q3273)))</f>
        <v>0.976014878471109</v>
      </c>
      <c r="T3273" s="0" t="n">
        <f aca="false">IF(J3273=1,(MIN(30,(D3273-C3273)))*(K3273/(K3273+L3273))*(O3273/(O3273+P3273)),(MAX(-30,(D3273-C3273)))*(L3273/(K3273+L3273))*(P3273/(P3273+O3273)))</f>
        <v>-0.324735407820521</v>
      </c>
      <c r="U3273" s="7" t="n">
        <v>43114</v>
      </c>
    </row>
    <row r="3274" customFormat="false" ht="15" hidden="false" customHeight="false" outlineLevel="0" collapsed="false">
      <c r="A3274" s="0" t="s">
        <v>321</v>
      </c>
      <c r="B3274" s="0" t="s">
        <v>18</v>
      </c>
      <c r="C3274" s="0" t="n">
        <v>97</v>
      </c>
      <c r="D3274" s="0" t="n">
        <v>71</v>
      </c>
      <c r="E3274" s="0" t="n">
        <v>33</v>
      </c>
      <c r="F3274" s="0" t="n">
        <v>35</v>
      </c>
      <c r="G3274" s="0" t="n">
        <v>16</v>
      </c>
      <c r="H3274" s="0" t="n">
        <v>12</v>
      </c>
      <c r="I3274" s="0" t="n">
        <v>1</v>
      </c>
      <c r="J3274" s="0" t="n">
        <v>0</v>
      </c>
      <c r="K3274" s="0" t="n">
        <f aca="false">VLOOKUP(A3274,'Team Data'!$A$1:$E$659,2,FALSE())</f>
        <v>21</v>
      </c>
      <c r="L3274" s="0" t="n">
        <f aca="false">VLOOKUP(A3274,'Team Data'!$A$1:$E$659,3,FALSE())</f>
        <v>13</v>
      </c>
      <c r="M3274" s="0" t="n">
        <f aca="false">VLOOKUP(B3274,'Team Data'!$A$1:$E$659,2,FALSE())</f>
        <v>11</v>
      </c>
      <c r="N3274" s="0" t="n">
        <f aca="false">VLOOKUP(B3274,'Team Data'!$A$1:$E$659,3,FALSE())</f>
        <v>21</v>
      </c>
      <c r="O3274" s="0" t="n">
        <f aca="false">VLOOKUP(A3274,'Team Data'!$A$1:$E$659,4,FALSE())</f>
        <v>576</v>
      </c>
      <c r="P3274" s="0" t="n">
        <f aca="false">VLOOKUP(A3274,'Team Data'!$A$1:$E$659,5,FALSE())</f>
        <v>519</v>
      </c>
      <c r="Q3274" s="0" t="n">
        <f aca="false">VLOOKUP(B3274,'Team Data'!$A$1:$E$659,4,FALSE())</f>
        <v>487</v>
      </c>
      <c r="R3274" s="0" t="n">
        <f aca="false">VLOOKUP(B3274,'Team Data'!$A$1:$E$659,5,FALSE())</f>
        <v>495</v>
      </c>
      <c r="S3274" s="0" t="n">
        <f aca="false">IF(I3274=1,(MIN(30,(C3274-D3274)))*(M3274/(M3274+N3274))*(Q3274/(Q3274+R3274)),(MAX(-30,(C3274-D3274)))*(N3274/(M3274+N3274))*(R3274/(R3274+Q3274)))</f>
        <v>4.43234470468432</v>
      </c>
      <c r="T3274" s="0" t="n">
        <f aca="false">IF(J3274=1,(MIN(30,(D3274-C3274)))*(K3274/(K3274+L3274))*(O3274/(O3274+P3274)),(MAX(-30,(D3274-C3274)))*(L3274/(K3274+L3274))*(P3274/(P3274+O3274)))</f>
        <v>-4.71184528605963</v>
      </c>
      <c r="U3274" s="7" t="n">
        <v>43114</v>
      </c>
    </row>
    <row r="3275" customFormat="false" ht="15" hidden="false" customHeight="false" outlineLevel="0" collapsed="false">
      <c r="A3275" s="0" t="s">
        <v>313</v>
      </c>
      <c r="B3275" s="0" t="s">
        <v>150</v>
      </c>
      <c r="C3275" s="0" t="n">
        <v>48</v>
      </c>
      <c r="D3275" s="0" t="n">
        <v>82</v>
      </c>
      <c r="E3275" s="0" t="n">
        <v>33</v>
      </c>
      <c r="F3275" s="0" t="n">
        <v>38</v>
      </c>
      <c r="G3275" s="0" t="n">
        <v>16</v>
      </c>
      <c r="H3275" s="0" t="n">
        <v>7</v>
      </c>
      <c r="I3275" s="0" t="n">
        <v>0</v>
      </c>
      <c r="J3275" s="0" t="n">
        <v>1</v>
      </c>
      <c r="K3275" s="0" t="n">
        <f aca="false">VLOOKUP(A3275,'Team Data'!$A$1:$E$659,2,FALSE())</f>
        <v>16</v>
      </c>
      <c r="L3275" s="0" t="n">
        <f aca="false">VLOOKUP(A3275,'Team Data'!$A$1:$E$659,3,FALSE())</f>
        <v>16</v>
      </c>
      <c r="M3275" s="0" t="n">
        <f aca="false">VLOOKUP(B3275,'Team Data'!$A$1:$E$659,2,FALSE())</f>
        <v>27</v>
      </c>
      <c r="N3275" s="0" t="n">
        <f aca="false">VLOOKUP(B3275,'Team Data'!$A$1:$E$659,3,FALSE())</f>
        <v>7</v>
      </c>
      <c r="O3275" s="0" t="n">
        <f aca="false">VLOOKUP(A3275,'Team Data'!$A$1:$E$659,4,FALSE())</f>
        <v>491</v>
      </c>
      <c r="P3275" s="0" t="n">
        <f aca="false">VLOOKUP(A3275,'Team Data'!$A$1:$E$659,5,FALSE())</f>
        <v>469</v>
      </c>
      <c r="Q3275" s="0" t="n">
        <f aca="false">VLOOKUP(B3275,'Team Data'!$A$1:$E$659,4,FALSE())</f>
        <v>511</v>
      </c>
      <c r="R3275" s="0" t="n">
        <f aca="false">VLOOKUP(B3275,'Team Data'!$A$1:$E$659,5,FALSE())</f>
        <v>533</v>
      </c>
      <c r="S3275" s="0" t="n">
        <f aca="false">IF(I3275=1,(MIN(30,(C3275-D3275)))*(M3275/(M3275+N3275))*(Q3275/(Q3275+R3275)),(MAX(-30,(C3275-D3275)))*(N3275/(M3275+N3275))*(R3275/(R3275+Q3275)))</f>
        <v>-3.15331304935767</v>
      </c>
      <c r="T3275" s="0" t="n">
        <f aca="false">IF(J3275=1,(MIN(30,(D3275-C3275)))*(K3275/(K3275+L3275))*(O3275/(O3275+P3275)),(MAX(-30,(D3275-C3275)))*(L3275/(K3275+L3275))*(P3275/(P3275+O3275)))</f>
        <v>7.671875</v>
      </c>
      <c r="U3275" s="7" t="n">
        <v>43114</v>
      </c>
    </row>
    <row r="3276" customFormat="false" ht="15" hidden="false" customHeight="false" outlineLevel="0" collapsed="false">
      <c r="A3276" s="0" t="s">
        <v>281</v>
      </c>
      <c r="B3276" s="0" t="s">
        <v>339</v>
      </c>
      <c r="C3276" s="0" t="n">
        <v>73</v>
      </c>
      <c r="D3276" s="0" t="n">
        <v>64</v>
      </c>
      <c r="E3276" s="0" t="n">
        <v>48</v>
      </c>
      <c r="F3276" s="0" t="n">
        <v>28</v>
      </c>
      <c r="G3276" s="0" t="n">
        <v>18</v>
      </c>
      <c r="H3276" s="0" t="n">
        <v>10</v>
      </c>
      <c r="I3276" s="0" t="n">
        <v>1</v>
      </c>
      <c r="J3276" s="0" t="n">
        <v>0</v>
      </c>
      <c r="K3276" s="0" t="n">
        <f aca="false">VLOOKUP(A3276,'Team Data'!$A$1:$E$659,2,FALSE())</f>
        <v>19</v>
      </c>
      <c r="L3276" s="0" t="n">
        <f aca="false">VLOOKUP(A3276,'Team Data'!$A$1:$E$659,3,FALSE())</f>
        <v>16</v>
      </c>
      <c r="M3276" s="0" t="n">
        <f aca="false">VLOOKUP(B3276,'Team Data'!$A$1:$E$659,2,FALSE())</f>
        <v>21</v>
      </c>
      <c r="N3276" s="0" t="n">
        <f aca="false">VLOOKUP(B3276,'Team Data'!$A$1:$E$659,3,FALSE())</f>
        <v>11</v>
      </c>
      <c r="O3276" s="0" t="n">
        <f aca="false">VLOOKUP(A3276,'Team Data'!$A$1:$E$659,4,FALSE())</f>
        <v>682</v>
      </c>
      <c r="P3276" s="0" t="n">
        <f aca="false">VLOOKUP(A3276,'Team Data'!$A$1:$E$659,5,FALSE())</f>
        <v>488</v>
      </c>
      <c r="Q3276" s="0" t="n">
        <f aca="false">VLOOKUP(B3276,'Team Data'!$A$1:$E$659,4,FALSE())</f>
        <v>616</v>
      </c>
      <c r="R3276" s="0" t="n">
        <f aca="false">VLOOKUP(B3276,'Team Data'!$A$1:$E$659,5,FALSE())</f>
        <v>448</v>
      </c>
      <c r="S3276" s="0" t="n">
        <f aca="false">IF(I3276=1,(MIN(30,(C3276-D3276)))*(M3276/(M3276+N3276))*(Q3276/(Q3276+R3276)),(MAX(-30,(C3276-D3276)))*(N3276/(M3276+N3276))*(R3276/(R3276+Q3276)))</f>
        <v>3.41940789473684</v>
      </c>
      <c r="T3276" s="0" t="n">
        <f aca="false">IF(J3276=1,(MIN(30,(D3276-C3276)))*(K3276/(K3276+L3276))*(O3276/(O3276+P3276)),(MAX(-30,(D3276-C3276)))*(L3276/(K3276+L3276))*(P3276/(P3276+O3276)))</f>
        <v>-1.71604395604396</v>
      </c>
      <c r="U3276" s="7" t="n">
        <v>43114</v>
      </c>
    </row>
    <row r="3277" customFormat="false" ht="15" hidden="false" customHeight="false" outlineLevel="0" collapsed="false">
      <c r="A3277" s="0" t="s">
        <v>327</v>
      </c>
      <c r="B3277" s="0" t="s">
        <v>189</v>
      </c>
      <c r="C3277" s="0" t="n">
        <v>57</v>
      </c>
      <c r="D3277" s="0" t="n">
        <v>83</v>
      </c>
      <c r="E3277" s="0" t="n">
        <v>47</v>
      </c>
      <c r="F3277" s="0" t="n">
        <v>41</v>
      </c>
      <c r="G3277" s="0" t="n">
        <v>14</v>
      </c>
      <c r="H3277" s="0" t="n">
        <v>6</v>
      </c>
      <c r="I3277" s="0" t="n">
        <v>0</v>
      </c>
      <c r="J3277" s="0" t="n">
        <v>1</v>
      </c>
      <c r="K3277" s="0" t="n">
        <f aca="false">VLOOKUP(A3277,'Team Data'!$A$1:$E$659,2,FALSE())</f>
        <v>17</v>
      </c>
      <c r="L3277" s="0" t="n">
        <f aca="false">VLOOKUP(A3277,'Team Data'!$A$1:$E$659,3,FALSE())</f>
        <v>17</v>
      </c>
      <c r="M3277" s="0" t="n">
        <f aca="false">VLOOKUP(B3277,'Team Data'!$A$1:$E$659,2,FALSE())</f>
        <v>29</v>
      </c>
      <c r="N3277" s="0" t="n">
        <f aca="false">VLOOKUP(B3277,'Team Data'!$A$1:$E$659,3,FALSE())</f>
        <v>8</v>
      </c>
      <c r="O3277" s="0" t="n">
        <f aca="false">VLOOKUP(A3277,'Team Data'!$A$1:$E$659,4,FALSE())</f>
        <v>586</v>
      </c>
      <c r="P3277" s="0" t="n">
        <f aca="false">VLOOKUP(A3277,'Team Data'!$A$1:$E$659,5,FALSE())</f>
        <v>495</v>
      </c>
      <c r="Q3277" s="0" t="n">
        <f aca="false">VLOOKUP(B3277,'Team Data'!$A$1:$E$659,4,FALSE())</f>
        <v>706</v>
      </c>
      <c r="R3277" s="0" t="n">
        <f aca="false">VLOOKUP(B3277,'Team Data'!$A$1:$E$659,5,FALSE())</f>
        <v>511</v>
      </c>
      <c r="S3277" s="0" t="n">
        <f aca="false">IF(I3277=1,(MIN(30,(C3277-D3277)))*(M3277/(M3277+N3277))*(Q3277/(Q3277+R3277)),(MAX(-30,(C3277-D3277)))*(N3277/(M3277+N3277))*(R3277/(R3277+Q3277)))</f>
        <v>-2.36043438672855</v>
      </c>
      <c r="T3277" s="0" t="n">
        <f aca="false">IF(J3277=1,(MIN(30,(D3277-C3277)))*(K3277/(K3277+L3277))*(O3277/(O3277+P3277)),(MAX(-30,(D3277-C3277)))*(L3277/(K3277+L3277))*(P3277/(P3277+O3277)))</f>
        <v>7.04717853839038</v>
      </c>
      <c r="U3277" s="7" t="n">
        <v>43114</v>
      </c>
    </row>
    <row r="3278" customFormat="false" ht="15" hidden="false" customHeight="false" outlineLevel="0" collapsed="false">
      <c r="A3278" s="0" t="s">
        <v>331</v>
      </c>
      <c r="B3278" s="0" t="s">
        <v>208</v>
      </c>
      <c r="C3278" s="0" t="n">
        <v>76</v>
      </c>
      <c r="D3278" s="0" t="n">
        <v>81</v>
      </c>
      <c r="E3278" s="0" t="n">
        <v>27</v>
      </c>
      <c r="F3278" s="0" t="n">
        <v>40</v>
      </c>
      <c r="G3278" s="0" t="n">
        <v>10</v>
      </c>
      <c r="H3278" s="0" t="n">
        <v>17</v>
      </c>
      <c r="I3278" s="0" t="n">
        <v>0</v>
      </c>
      <c r="J3278" s="0" t="n">
        <v>1</v>
      </c>
      <c r="K3278" s="0" t="n">
        <f aca="false">VLOOKUP(A3278,'Team Data'!$A$1:$E$659,2,FALSE())</f>
        <v>15</v>
      </c>
      <c r="L3278" s="0" t="n">
        <f aca="false">VLOOKUP(A3278,'Team Data'!$A$1:$E$659,3,FALSE())</f>
        <v>17</v>
      </c>
      <c r="M3278" s="0" t="n">
        <f aca="false">VLOOKUP(B3278,'Team Data'!$A$1:$E$659,2,FALSE())</f>
        <v>16</v>
      </c>
      <c r="N3278" s="0" t="n">
        <f aca="false">VLOOKUP(B3278,'Team Data'!$A$1:$E$659,3,FALSE())</f>
        <v>16</v>
      </c>
      <c r="O3278" s="0" t="n">
        <f aca="false">VLOOKUP(A3278,'Team Data'!$A$1:$E$659,4,FALSE())</f>
        <v>528</v>
      </c>
      <c r="P3278" s="0" t="n">
        <f aca="false">VLOOKUP(A3278,'Team Data'!$A$1:$E$659,5,FALSE())</f>
        <v>460</v>
      </c>
      <c r="Q3278" s="0" t="n">
        <f aca="false">VLOOKUP(B3278,'Team Data'!$A$1:$E$659,4,FALSE())</f>
        <v>582</v>
      </c>
      <c r="R3278" s="0" t="n">
        <f aca="false">VLOOKUP(B3278,'Team Data'!$A$1:$E$659,5,FALSE())</f>
        <v>422</v>
      </c>
      <c r="S3278" s="0" t="n">
        <f aca="false">IF(I3278=1,(MIN(30,(C3278-D3278)))*(M3278/(M3278+N3278))*(Q3278/(Q3278+R3278)),(MAX(-30,(C3278-D3278)))*(N3278/(M3278+N3278))*(R3278/(R3278+Q3278)))</f>
        <v>-1.050796812749</v>
      </c>
      <c r="T3278" s="0" t="n">
        <f aca="false">IF(J3278=1,(MIN(30,(D3278-C3278)))*(K3278/(K3278+L3278))*(O3278/(O3278+P3278)),(MAX(-30,(D3278-C3278)))*(L3278/(K3278+L3278))*(P3278/(P3278+O3278)))</f>
        <v>1.25253036437247</v>
      </c>
      <c r="U3278" s="7" t="n">
        <v>43114</v>
      </c>
    </row>
    <row r="3279" customFormat="false" ht="15" hidden="false" customHeight="false" outlineLevel="0" collapsed="false">
      <c r="A3279" s="0" t="s">
        <v>252</v>
      </c>
      <c r="B3279" s="0" t="s">
        <v>227</v>
      </c>
      <c r="C3279" s="0" t="n">
        <v>91</v>
      </c>
      <c r="D3279" s="0" t="n">
        <v>67</v>
      </c>
      <c r="E3279" s="0" t="n">
        <v>38</v>
      </c>
      <c r="F3279" s="0" t="n">
        <v>19</v>
      </c>
      <c r="G3279" s="0" t="n">
        <v>15</v>
      </c>
      <c r="H3279" s="0" t="n">
        <v>4</v>
      </c>
      <c r="I3279" s="0" t="n">
        <v>1</v>
      </c>
      <c r="J3279" s="0" t="n">
        <v>0</v>
      </c>
      <c r="K3279" s="0" t="n">
        <f aca="false">VLOOKUP(A3279,'Team Data'!$A$1:$E$659,2,FALSE())</f>
        <v>30</v>
      </c>
      <c r="L3279" s="0" t="n">
        <f aca="false">VLOOKUP(A3279,'Team Data'!$A$1:$E$659,3,FALSE())</f>
        <v>6</v>
      </c>
      <c r="M3279" s="0" t="n">
        <f aca="false">VLOOKUP(B3279,'Team Data'!$A$1:$E$659,2,FALSE())</f>
        <v>6</v>
      </c>
      <c r="N3279" s="0" t="n">
        <f aca="false">VLOOKUP(B3279,'Team Data'!$A$1:$E$659,3,FALSE())</f>
        <v>26</v>
      </c>
      <c r="O3279" s="0" t="n">
        <f aca="false">VLOOKUP(A3279,'Team Data'!$A$1:$E$659,4,FALSE())</f>
        <v>602</v>
      </c>
      <c r="P3279" s="0" t="n">
        <f aca="false">VLOOKUP(A3279,'Team Data'!$A$1:$E$659,5,FALSE())</f>
        <v>592</v>
      </c>
      <c r="Q3279" s="0" t="n">
        <f aca="false">VLOOKUP(B3279,'Team Data'!$A$1:$E$659,4,FALSE())</f>
        <v>578</v>
      </c>
      <c r="R3279" s="0" t="n">
        <f aca="false">VLOOKUP(B3279,'Team Data'!$A$1:$E$659,5,FALSE())</f>
        <v>464</v>
      </c>
      <c r="S3279" s="0" t="n">
        <f aca="false">IF(I3279=1,(MIN(30,(C3279-D3279)))*(M3279/(M3279+N3279))*(Q3279/(Q3279+R3279)),(MAX(-30,(C3279-D3279)))*(N3279/(M3279+N3279))*(R3279/(R3279+Q3279)))</f>
        <v>2.49616122840691</v>
      </c>
      <c r="T3279" s="0" t="n">
        <f aca="false">IF(J3279=1,(MIN(30,(D3279-C3279)))*(K3279/(K3279+L3279))*(O3279/(O3279+P3279)),(MAX(-30,(D3279-C3279)))*(L3279/(K3279+L3279))*(P3279/(P3279+O3279)))</f>
        <v>-1.98324958123953</v>
      </c>
      <c r="U3279" s="7" t="n">
        <v>43114</v>
      </c>
    </row>
    <row r="3280" customFormat="false" ht="15" hidden="false" customHeight="false" outlineLevel="0" collapsed="false">
      <c r="A3280" s="0" t="s">
        <v>699</v>
      </c>
      <c r="B3280" s="0" t="s">
        <v>344</v>
      </c>
      <c r="C3280" s="0" t="n">
        <v>45</v>
      </c>
      <c r="D3280" s="0" t="n">
        <v>107</v>
      </c>
      <c r="E3280" s="0" t="n">
        <v>26</v>
      </c>
      <c r="F3280" s="0" t="n">
        <v>59</v>
      </c>
      <c r="G3280" s="0" t="n">
        <v>18</v>
      </c>
      <c r="H3280" s="0" t="n">
        <v>9</v>
      </c>
      <c r="I3280" s="0" t="n">
        <v>0</v>
      </c>
      <c r="J3280" s="0" t="n">
        <v>1</v>
      </c>
      <c r="K3280" s="0" t="n">
        <f aca="false">VLOOKUP(A3280,'Team Data'!$A$1:$E$659,2,FALSE())</f>
        <v>0</v>
      </c>
      <c r="L3280" s="0" t="n">
        <f aca="false">VLOOKUP(A3280,'Team Data'!$A$1:$E$659,3,FALSE())</f>
        <v>1</v>
      </c>
      <c r="M3280" s="0" t="n">
        <f aca="false">VLOOKUP(B3280,'Team Data'!$A$1:$E$659,2,FALSE())</f>
        <v>12</v>
      </c>
      <c r="N3280" s="0" t="n">
        <f aca="false">VLOOKUP(B3280,'Team Data'!$A$1:$E$659,3,FALSE())</f>
        <v>16</v>
      </c>
      <c r="O3280" s="0" t="n">
        <f aca="false">VLOOKUP(A3280,'Team Data'!$A$1:$E$659,4,FALSE())</f>
        <v>12</v>
      </c>
      <c r="P3280" s="0" t="n">
        <f aca="false">VLOOKUP(A3280,'Team Data'!$A$1:$E$659,5,FALSE())</f>
        <v>16</v>
      </c>
      <c r="Q3280" s="0" t="n">
        <f aca="false">VLOOKUP(B3280,'Team Data'!$A$1:$E$659,4,FALSE())</f>
        <v>387</v>
      </c>
      <c r="R3280" s="0" t="n">
        <f aca="false">VLOOKUP(B3280,'Team Data'!$A$1:$E$659,5,FALSE())</f>
        <v>392</v>
      </c>
      <c r="S3280" s="0" t="n">
        <f aca="false">IF(I3280=1,(MIN(30,(C3280-D3280)))*(M3280/(M3280+N3280))*(Q3280/(Q3280+R3280)),(MAX(-30,(C3280-D3280)))*(N3280/(M3280+N3280))*(R3280/(R3280+Q3280)))</f>
        <v>-8.62644415917843</v>
      </c>
      <c r="T3280" s="0" t="n">
        <f aca="false">IF(J3280=1,(MIN(30,(D3280-C3280)))*(K3280/(K3280+L3280))*(O3280/(O3280+P3280)),(MAX(-30,(D3280-C3280)))*(L3280/(K3280+L3280))*(P3280/(P3280+O3280)))</f>
        <v>0</v>
      </c>
      <c r="U3280" s="7" t="n">
        <v>43114</v>
      </c>
    </row>
    <row r="3281" customFormat="false" ht="15" hidden="false" customHeight="false" outlineLevel="0" collapsed="false">
      <c r="A3281" s="0" t="s">
        <v>289</v>
      </c>
      <c r="B3281" s="0" t="s">
        <v>246</v>
      </c>
      <c r="C3281" s="0" t="n">
        <v>79</v>
      </c>
      <c r="D3281" s="0" t="n">
        <v>82</v>
      </c>
      <c r="E3281" s="0" t="n">
        <v>24</v>
      </c>
      <c r="F3281" s="0" t="n">
        <v>32</v>
      </c>
      <c r="G3281" s="0" t="n">
        <v>17</v>
      </c>
      <c r="H3281" s="0" t="n">
        <v>24</v>
      </c>
      <c r="I3281" s="0" t="n">
        <v>0</v>
      </c>
      <c r="J3281" s="0" t="n">
        <v>1</v>
      </c>
      <c r="K3281" s="0" t="n">
        <f aca="false">VLOOKUP(A3281,'Team Data'!$A$1:$E$659,2,FALSE())</f>
        <v>15</v>
      </c>
      <c r="L3281" s="0" t="n">
        <f aca="false">VLOOKUP(A3281,'Team Data'!$A$1:$E$659,3,FALSE())</f>
        <v>15</v>
      </c>
      <c r="M3281" s="0" t="n">
        <f aca="false">VLOOKUP(B3281,'Team Data'!$A$1:$E$659,2,FALSE())</f>
        <v>9</v>
      </c>
      <c r="N3281" s="0" t="n">
        <f aca="false">VLOOKUP(B3281,'Team Data'!$A$1:$E$659,3,FALSE())</f>
        <v>21</v>
      </c>
      <c r="O3281" s="0" t="n">
        <f aca="false">VLOOKUP(A3281,'Team Data'!$A$1:$E$659,4,FALSE())</f>
        <v>479</v>
      </c>
      <c r="P3281" s="0" t="n">
        <f aca="false">VLOOKUP(A3281,'Team Data'!$A$1:$E$659,5,FALSE())</f>
        <v>436</v>
      </c>
      <c r="Q3281" s="0" t="n">
        <f aca="false">VLOOKUP(B3281,'Team Data'!$A$1:$E$659,4,FALSE())</f>
        <v>497</v>
      </c>
      <c r="R3281" s="0" t="n">
        <f aca="false">VLOOKUP(B3281,'Team Data'!$A$1:$E$659,5,FALSE())</f>
        <v>467</v>
      </c>
      <c r="S3281" s="0" t="n">
        <f aca="false">IF(I3281=1,(MIN(30,(C3281-D3281)))*(M3281/(M3281+N3281))*(Q3281/(Q3281+R3281)),(MAX(-30,(C3281-D3281)))*(N3281/(M3281+N3281))*(R3281/(R3281+Q3281)))</f>
        <v>-1.01732365145228</v>
      </c>
      <c r="T3281" s="0" t="n">
        <f aca="false">IF(J3281=1,(MIN(30,(D3281-C3281)))*(K3281/(K3281+L3281))*(O3281/(O3281+P3281)),(MAX(-30,(D3281-C3281)))*(L3281/(K3281+L3281))*(P3281/(P3281+O3281)))</f>
        <v>0.785245901639344</v>
      </c>
      <c r="U3281" s="7" t="n">
        <v>43114</v>
      </c>
    </row>
    <row r="3282" customFormat="false" ht="15" hidden="false" customHeight="false" outlineLevel="0" collapsed="false">
      <c r="A3282" s="0" t="s">
        <v>334</v>
      </c>
      <c r="B3282" s="0" t="s">
        <v>280</v>
      </c>
      <c r="C3282" s="0" t="n">
        <v>78</v>
      </c>
      <c r="D3282" s="0" t="n">
        <v>71</v>
      </c>
      <c r="E3282" s="0" t="n">
        <v>39</v>
      </c>
      <c r="F3282" s="0" t="n">
        <v>32</v>
      </c>
      <c r="G3282" s="0" t="n">
        <v>17</v>
      </c>
      <c r="H3282" s="0" t="n">
        <v>9</v>
      </c>
      <c r="I3282" s="0" t="n">
        <v>1</v>
      </c>
      <c r="J3282" s="0" t="n">
        <v>0</v>
      </c>
      <c r="K3282" s="0" t="n">
        <f aca="false">VLOOKUP(A3282,'Team Data'!$A$1:$E$659,2,FALSE())</f>
        <v>36</v>
      </c>
      <c r="L3282" s="0" t="n">
        <f aca="false">VLOOKUP(A3282,'Team Data'!$A$1:$E$659,3,FALSE())</f>
        <v>4</v>
      </c>
      <c r="M3282" s="0" t="n">
        <f aca="false">VLOOKUP(B3282,'Team Data'!$A$1:$E$659,2,FALSE())</f>
        <v>16</v>
      </c>
      <c r="N3282" s="0" t="n">
        <f aca="false">VLOOKUP(B3282,'Team Data'!$A$1:$E$659,3,FALSE())</f>
        <v>17</v>
      </c>
      <c r="O3282" s="0" t="n">
        <f aca="false">VLOOKUP(A3282,'Team Data'!$A$1:$E$659,4,FALSE())</f>
        <v>804</v>
      </c>
      <c r="P3282" s="0" t="n">
        <f aca="false">VLOOKUP(A3282,'Team Data'!$A$1:$E$659,5,FALSE())</f>
        <v>530</v>
      </c>
      <c r="Q3282" s="0" t="n">
        <f aca="false">VLOOKUP(B3282,'Team Data'!$A$1:$E$659,4,FALSE())</f>
        <v>652</v>
      </c>
      <c r="R3282" s="0" t="n">
        <f aca="false">VLOOKUP(B3282,'Team Data'!$A$1:$E$659,5,FALSE())</f>
        <v>412</v>
      </c>
      <c r="S3282" s="0" t="n">
        <f aca="false">IF(I3282=1,(MIN(30,(C3282-D3282)))*(M3282/(M3282+N3282))*(Q3282/(Q3282+R3282)),(MAX(-30,(C3282-D3282)))*(N3282/(M3282+N3282))*(R3282/(R3282+Q3282)))</f>
        <v>2.07974481658692</v>
      </c>
      <c r="T3282" s="0" t="n">
        <f aca="false">IF(J3282=1,(MIN(30,(D3282-C3282)))*(K3282/(K3282+L3282))*(O3282/(O3282+P3282)),(MAX(-30,(D3282-C3282)))*(L3282/(K3282+L3282))*(P3282/(P3282+O3282)))</f>
        <v>-0.278110944527736</v>
      </c>
      <c r="U3282" s="7" t="n">
        <v>43114</v>
      </c>
    </row>
    <row r="3283" customFormat="false" ht="15" hidden="false" customHeight="false" outlineLevel="0" collapsed="false">
      <c r="A3283" s="0" t="s">
        <v>184</v>
      </c>
      <c r="B3283" s="0" t="s">
        <v>290</v>
      </c>
      <c r="C3283" s="0" t="n">
        <v>71</v>
      </c>
      <c r="D3283" s="0" t="n">
        <v>45</v>
      </c>
      <c r="E3283" s="0" t="n">
        <v>38</v>
      </c>
      <c r="F3283" s="0" t="n">
        <v>21</v>
      </c>
      <c r="G3283" s="0" t="n">
        <v>18</v>
      </c>
      <c r="H3283" s="0" t="n">
        <v>15</v>
      </c>
      <c r="I3283" s="0" t="n">
        <v>1</v>
      </c>
      <c r="J3283" s="0" t="n">
        <v>0</v>
      </c>
      <c r="K3283" s="0" t="n">
        <f aca="false">VLOOKUP(A3283,'Team Data'!$A$1:$E$659,2,FALSE())</f>
        <v>26</v>
      </c>
      <c r="L3283" s="0" t="n">
        <f aca="false">VLOOKUP(A3283,'Team Data'!$A$1:$E$659,3,FALSE())</f>
        <v>6</v>
      </c>
      <c r="M3283" s="0" t="n">
        <f aca="false">VLOOKUP(B3283,'Team Data'!$A$1:$E$659,2,FALSE())</f>
        <v>19</v>
      </c>
      <c r="N3283" s="0" t="n">
        <f aca="false">VLOOKUP(B3283,'Team Data'!$A$1:$E$659,3,FALSE())</f>
        <v>14</v>
      </c>
      <c r="O3283" s="0" t="n">
        <f aca="false">VLOOKUP(A3283,'Team Data'!$A$1:$E$659,4,FALSE())</f>
        <v>495</v>
      </c>
      <c r="P3283" s="0" t="n">
        <f aca="false">VLOOKUP(A3283,'Team Data'!$A$1:$E$659,5,FALSE())</f>
        <v>480</v>
      </c>
      <c r="Q3283" s="0" t="n">
        <f aca="false">VLOOKUP(B3283,'Team Data'!$A$1:$E$659,4,FALSE())</f>
        <v>502</v>
      </c>
      <c r="R3283" s="0" t="n">
        <f aca="false">VLOOKUP(B3283,'Team Data'!$A$1:$E$659,5,FALSE())</f>
        <v>497</v>
      </c>
      <c r="S3283" s="0" t="n">
        <f aca="false">IF(I3283=1,(MIN(30,(C3283-D3283)))*(M3283/(M3283+N3283))*(Q3283/(Q3283+R3283)),(MAX(-30,(C3283-D3283)))*(N3283/(M3283+N3283))*(R3283/(R3283+Q3283)))</f>
        <v>7.52231018897686</v>
      </c>
      <c r="T3283" s="0" t="n">
        <f aca="false">IF(J3283=1,(MIN(30,(D3283-C3283)))*(K3283/(K3283+L3283))*(O3283/(O3283+P3283)),(MAX(-30,(D3283-C3283)))*(L3283/(K3283+L3283))*(P3283/(P3283+O3283)))</f>
        <v>-2.4</v>
      </c>
      <c r="U3283" s="7" t="n">
        <v>43114</v>
      </c>
    </row>
    <row r="3284" customFormat="false" ht="15" hidden="false" customHeight="false" outlineLevel="0" collapsed="false">
      <c r="A3284" s="0" t="s">
        <v>9</v>
      </c>
      <c r="B3284" s="0" t="s">
        <v>139</v>
      </c>
      <c r="C3284" s="0" t="n">
        <v>74</v>
      </c>
      <c r="D3284" s="0" t="n">
        <v>66</v>
      </c>
      <c r="E3284" s="0" t="n">
        <v>40</v>
      </c>
      <c r="F3284" s="0" t="n">
        <v>24</v>
      </c>
      <c r="G3284" s="0" t="n">
        <v>19</v>
      </c>
      <c r="H3284" s="0" t="n">
        <v>14</v>
      </c>
      <c r="I3284" s="0" t="n">
        <v>1</v>
      </c>
      <c r="J3284" s="0" t="n">
        <v>0</v>
      </c>
      <c r="K3284" s="0" t="n">
        <f aca="false">VLOOKUP(A3284,'Team Data'!$A$1:$E$659,2,FALSE())</f>
        <v>20</v>
      </c>
      <c r="L3284" s="0" t="n">
        <f aca="false">VLOOKUP(A3284,'Team Data'!$A$1:$E$659,3,FALSE())</f>
        <v>16</v>
      </c>
      <c r="M3284" s="0" t="n">
        <f aca="false">VLOOKUP(B3284,'Team Data'!$A$1:$E$659,2,FALSE())</f>
        <v>17</v>
      </c>
      <c r="N3284" s="0" t="n">
        <f aca="false">VLOOKUP(B3284,'Team Data'!$A$1:$E$659,3,FALSE())</f>
        <v>14</v>
      </c>
      <c r="O3284" s="0" t="n">
        <f aca="false">VLOOKUP(A3284,'Team Data'!$A$1:$E$659,4,FALSE())</f>
        <v>741</v>
      </c>
      <c r="P3284" s="0" t="n">
        <f aca="false">VLOOKUP(A3284,'Team Data'!$A$1:$E$659,5,FALSE())</f>
        <v>460</v>
      </c>
      <c r="Q3284" s="0" t="n">
        <f aca="false">VLOOKUP(B3284,'Team Data'!$A$1:$E$659,4,FALSE())</f>
        <v>602</v>
      </c>
      <c r="R3284" s="0" t="n">
        <f aca="false">VLOOKUP(B3284,'Team Data'!$A$1:$E$659,5,FALSE())</f>
        <v>443</v>
      </c>
      <c r="S3284" s="0" t="n">
        <f aca="false">IF(I3284=1,(MIN(30,(C3284-D3284)))*(M3284/(M3284+N3284))*(Q3284/(Q3284+R3284)),(MAX(-30,(C3284-D3284)))*(N3284/(M3284+N3284))*(R3284/(R3284+Q3284)))</f>
        <v>2.52730359623399</v>
      </c>
      <c r="T3284" s="0" t="n">
        <f aca="false">IF(J3284=1,(MIN(30,(D3284-C3284)))*(K3284/(K3284+L3284))*(O3284/(O3284+P3284)),(MAX(-30,(D3284-C3284)))*(L3284/(K3284+L3284))*(P3284/(P3284+O3284)))</f>
        <v>-1.36182810620779</v>
      </c>
      <c r="U3284" s="7" t="n">
        <v>43114</v>
      </c>
    </row>
    <row r="3285" customFormat="false" ht="15" hidden="false" customHeight="false" outlineLevel="0" collapsed="false">
      <c r="A3285" s="0" t="s">
        <v>53</v>
      </c>
      <c r="B3285" s="0" t="s">
        <v>328</v>
      </c>
      <c r="C3285" s="0" t="n">
        <v>58</v>
      </c>
      <c r="D3285" s="0" t="n">
        <v>83</v>
      </c>
      <c r="E3285" s="0" t="n">
        <v>32</v>
      </c>
      <c r="F3285" s="0" t="n">
        <v>40</v>
      </c>
      <c r="G3285" s="0" t="n">
        <v>15</v>
      </c>
      <c r="H3285" s="0" t="n">
        <v>16</v>
      </c>
      <c r="I3285" s="0" t="n">
        <v>0</v>
      </c>
      <c r="J3285" s="0" t="n">
        <v>1</v>
      </c>
      <c r="K3285" s="0" t="n">
        <f aca="false">VLOOKUP(A3285,'Team Data'!$A$1:$E$659,2,FALSE())</f>
        <v>3</v>
      </c>
      <c r="L3285" s="0" t="n">
        <f aca="false">VLOOKUP(A3285,'Team Data'!$A$1:$E$659,3,FALSE())</f>
        <v>29</v>
      </c>
      <c r="M3285" s="0" t="n">
        <f aca="false">VLOOKUP(B3285,'Team Data'!$A$1:$E$659,2,FALSE())</f>
        <v>23</v>
      </c>
      <c r="N3285" s="0" t="n">
        <f aca="false">VLOOKUP(B3285,'Team Data'!$A$1:$E$659,3,FALSE())</f>
        <v>10</v>
      </c>
      <c r="O3285" s="0" t="n">
        <f aca="false">VLOOKUP(A3285,'Team Data'!$A$1:$E$659,4,FALSE())</f>
        <v>547</v>
      </c>
      <c r="P3285" s="0" t="n">
        <f aca="false">VLOOKUP(A3285,'Team Data'!$A$1:$E$659,5,FALSE())</f>
        <v>441</v>
      </c>
      <c r="Q3285" s="0" t="n">
        <f aca="false">VLOOKUP(B3285,'Team Data'!$A$1:$E$659,4,FALSE())</f>
        <v>523</v>
      </c>
      <c r="R3285" s="0" t="n">
        <f aca="false">VLOOKUP(B3285,'Team Data'!$A$1:$E$659,5,FALSE())</f>
        <v>473</v>
      </c>
      <c r="S3285" s="0" t="n">
        <f aca="false">IF(I3285=1,(MIN(30,(C3285-D3285)))*(M3285/(M3285+N3285))*(Q3285/(Q3285+R3285)),(MAX(-30,(C3285-D3285)))*(N3285/(M3285+N3285))*(R3285/(R3285+Q3285)))</f>
        <v>-3.59772423025435</v>
      </c>
      <c r="T3285" s="0" t="n">
        <f aca="false">IF(J3285=1,(MIN(30,(D3285-C3285)))*(K3285/(K3285+L3285))*(O3285/(O3285+P3285)),(MAX(-30,(D3285-C3285)))*(L3285/(K3285+L3285))*(P3285/(P3285+O3285)))</f>
        <v>1.29760247975708</v>
      </c>
      <c r="U3285" s="7" t="n">
        <v>43114</v>
      </c>
    </row>
    <row r="3286" customFormat="false" ht="15" hidden="false" customHeight="false" outlineLevel="0" collapsed="false">
      <c r="A3286" s="0" t="s">
        <v>305</v>
      </c>
      <c r="B3286" s="0" t="s">
        <v>41</v>
      </c>
      <c r="C3286" s="0" t="n">
        <v>70</v>
      </c>
      <c r="D3286" s="0" t="n">
        <v>85</v>
      </c>
      <c r="E3286" s="0" t="n">
        <v>33</v>
      </c>
      <c r="F3286" s="0" t="n">
        <v>30</v>
      </c>
      <c r="G3286" s="0" t="n">
        <v>18</v>
      </c>
      <c r="H3286" s="0" t="n">
        <v>12</v>
      </c>
      <c r="I3286" s="0" t="n">
        <v>0</v>
      </c>
      <c r="J3286" s="0" t="n">
        <v>1</v>
      </c>
      <c r="K3286" s="0" t="n">
        <f aca="false">VLOOKUP(A3286,'Team Data'!$A$1:$E$659,2,FALSE())</f>
        <v>22</v>
      </c>
      <c r="L3286" s="0" t="n">
        <f aca="false">VLOOKUP(A3286,'Team Data'!$A$1:$E$659,3,FALSE())</f>
        <v>11</v>
      </c>
      <c r="M3286" s="0" t="n">
        <f aca="false">VLOOKUP(B3286,'Team Data'!$A$1:$E$659,2,FALSE())</f>
        <v>20</v>
      </c>
      <c r="N3286" s="0" t="n">
        <f aca="false">VLOOKUP(B3286,'Team Data'!$A$1:$E$659,3,FALSE())</f>
        <v>12</v>
      </c>
      <c r="O3286" s="0" t="n">
        <f aca="false">VLOOKUP(A3286,'Team Data'!$A$1:$E$659,4,FALSE())</f>
        <v>522</v>
      </c>
      <c r="P3286" s="0" t="n">
        <f aca="false">VLOOKUP(A3286,'Team Data'!$A$1:$E$659,5,FALSE())</f>
        <v>501</v>
      </c>
      <c r="Q3286" s="0" t="n">
        <f aca="false">VLOOKUP(B3286,'Team Data'!$A$1:$E$659,4,FALSE())</f>
        <v>495</v>
      </c>
      <c r="R3286" s="0" t="n">
        <f aca="false">VLOOKUP(B3286,'Team Data'!$A$1:$E$659,5,FALSE())</f>
        <v>488</v>
      </c>
      <c r="S3286" s="0" t="n">
        <f aca="false">IF(I3286=1,(MIN(30,(C3286-D3286)))*(M3286/(M3286+N3286))*(Q3286/(Q3286+R3286)),(MAX(-30,(C3286-D3286)))*(N3286/(M3286+N3286))*(R3286/(R3286+Q3286)))</f>
        <v>-2.79247202441506</v>
      </c>
      <c r="T3286" s="0" t="n">
        <f aca="false">IF(J3286=1,(MIN(30,(D3286-C3286)))*(K3286/(K3286+L3286))*(O3286/(O3286+P3286)),(MAX(-30,(D3286-C3286)))*(L3286/(K3286+L3286))*(P3286/(P3286+O3286)))</f>
        <v>5.10263929618768</v>
      </c>
      <c r="U3286" s="7" t="n">
        <v>43114</v>
      </c>
    </row>
    <row r="3287" customFormat="false" ht="15" hidden="false" customHeight="false" outlineLevel="0" collapsed="false">
      <c r="A3287" s="0" t="s">
        <v>147</v>
      </c>
      <c r="B3287" s="0" t="s">
        <v>307</v>
      </c>
      <c r="C3287" s="0" t="n">
        <v>75</v>
      </c>
      <c r="D3287" s="0" t="n">
        <v>68</v>
      </c>
      <c r="E3287" s="0" t="n">
        <v>54</v>
      </c>
      <c r="F3287" s="0" t="n">
        <v>30</v>
      </c>
      <c r="G3287" s="0" t="n">
        <v>24</v>
      </c>
      <c r="H3287" s="0" t="n">
        <v>12</v>
      </c>
      <c r="I3287" s="0" t="n">
        <v>1</v>
      </c>
      <c r="J3287" s="0" t="n">
        <v>0</v>
      </c>
      <c r="K3287" s="0" t="n">
        <f aca="false">VLOOKUP(A3287,'Team Data'!$A$1:$E$659,2,FALSE())</f>
        <v>15</v>
      </c>
      <c r="L3287" s="0" t="n">
        <f aca="false">VLOOKUP(A3287,'Team Data'!$A$1:$E$659,3,FALSE())</f>
        <v>18</v>
      </c>
      <c r="M3287" s="0" t="n">
        <f aca="false">VLOOKUP(B3287,'Team Data'!$A$1:$E$659,2,FALSE())</f>
        <v>9</v>
      </c>
      <c r="N3287" s="0" t="n">
        <f aca="false">VLOOKUP(B3287,'Team Data'!$A$1:$E$659,3,FALSE())</f>
        <v>22</v>
      </c>
      <c r="O3287" s="0" t="n">
        <f aca="false">VLOOKUP(A3287,'Team Data'!$A$1:$E$659,4,FALSE())</f>
        <v>537</v>
      </c>
      <c r="P3287" s="0" t="n">
        <f aca="false">VLOOKUP(A3287,'Team Data'!$A$1:$E$659,5,FALSE())</f>
        <v>476</v>
      </c>
      <c r="Q3287" s="0" t="n">
        <f aca="false">VLOOKUP(B3287,'Team Data'!$A$1:$E$659,4,FALSE())</f>
        <v>491</v>
      </c>
      <c r="R3287" s="0" t="n">
        <f aca="false">VLOOKUP(B3287,'Team Data'!$A$1:$E$659,5,FALSE())</f>
        <v>453</v>
      </c>
      <c r="S3287" s="0" t="n">
        <f aca="false">IF(I3287=1,(MIN(30,(C3287-D3287)))*(M3287/(M3287+N3287))*(Q3287/(Q3287+R3287)),(MAX(-30,(C3287-D3287)))*(N3287/(M3287+N3287))*(R3287/(R3287+Q3287)))</f>
        <v>1.05703253143794</v>
      </c>
      <c r="T3287" s="0" t="n">
        <f aca="false">IF(J3287=1,(MIN(30,(D3287-C3287)))*(K3287/(K3287+L3287))*(O3287/(O3287+P3287)),(MAX(-30,(D3287-C3287)))*(L3287/(K3287+L3287))*(P3287/(P3287+O3287)))</f>
        <v>-1.79413084447635</v>
      </c>
      <c r="U3287" s="7" t="n">
        <v>43114</v>
      </c>
    </row>
    <row r="3288" customFormat="false" ht="15" hidden="false" customHeight="false" outlineLevel="0" collapsed="false">
      <c r="A3288" s="0" t="s">
        <v>91</v>
      </c>
      <c r="B3288" s="0" t="s">
        <v>324</v>
      </c>
      <c r="C3288" s="0" t="n">
        <v>68</v>
      </c>
      <c r="D3288" s="0" t="n">
        <v>72</v>
      </c>
      <c r="E3288" s="0" t="n">
        <v>40</v>
      </c>
      <c r="F3288" s="0" t="n">
        <v>43</v>
      </c>
      <c r="G3288" s="0" t="n">
        <v>5</v>
      </c>
      <c r="H3288" s="0" t="n">
        <v>7</v>
      </c>
      <c r="I3288" s="0" t="n">
        <v>0</v>
      </c>
      <c r="J3288" s="0" t="n">
        <v>1</v>
      </c>
      <c r="K3288" s="0" t="n">
        <f aca="false">VLOOKUP(A3288,'Team Data'!$A$1:$E$659,2,FALSE())</f>
        <v>14</v>
      </c>
      <c r="L3288" s="0" t="n">
        <f aca="false">VLOOKUP(A3288,'Team Data'!$A$1:$E$659,3,FALSE())</f>
        <v>18</v>
      </c>
      <c r="M3288" s="0" t="n">
        <f aca="false">VLOOKUP(B3288,'Team Data'!$A$1:$E$659,2,FALSE())</f>
        <v>11</v>
      </c>
      <c r="N3288" s="0" t="n">
        <f aca="false">VLOOKUP(B3288,'Team Data'!$A$1:$E$659,3,FALSE())</f>
        <v>19</v>
      </c>
      <c r="O3288" s="0" t="n">
        <f aca="false">VLOOKUP(A3288,'Team Data'!$A$1:$E$659,4,FALSE())</f>
        <v>467</v>
      </c>
      <c r="P3288" s="0" t="n">
        <f aca="false">VLOOKUP(A3288,'Team Data'!$A$1:$E$659,5,FALSE())</f>
        <v>496</v>
      </c>
      <c r="Q3288" s="0" t="n">
        <f aca="false">VLOOKUP(B3288,'Team Data'!$A$1:$E$659,4,FALSE())</f>
        <v>504</v>
      </c>
      <c r="R3288" s="0" t="n">
        <f aca="false">VLOOKUP(B3288,'Team Data'!$A$1:$E$659,5,FALSE())</f>
        <v>464</v>
      </c>
      <c r="S3288" s="0" t="n">
        <f aca="false">IF(I3288=1,(MIN(30,(C3288-D3288)))*(M3288/(M3288+N3288))*(Q3288/(Q3288+R3288)),(MAX(-30,(C3288-D3288)))*(N3288/(M3288+N3288))*(R3288/(R3288+Q3288)))</f>
        <v>-1.21432506887052</v>
      </c>
      <c r="T3288" s="0" t="n">
        <f aca="false">IF(J3288=1,(MIN(30,(D3288-C3288)))*(K3288/(K3288+L3288))*(O3288/(O3288+P3288)),(MAX(-30,(D3288-C3288)))*(L3288/(K3288+L3288))*(P3288/(P3288+O3288)))</f>
        <v>0.84865005192108</v>
      </c>
      <c r="U3288" s="7" t="n">
        <v>43114</v>
      </c>
    </row>
    <row r="3289" customFormat="false" ht="15" hidden="false" customHeight="false" outlineLevel="0" collapsed="false">
      <c r="A3289" s="0" t="s">
        <v>323</v>
      </c>
      <c r="B3289" s="0" t="s">
        <v>106</v>
      </c>
      <c r="C3289" s="0" t="n">
        <v>71</v>
      </c>
      <c r="D3289" s="0" t="n">
        <v>84</v>
      </c>
      <c r="E3289" s="0" t="n">
        <v>31</v>
      </c>
      <c r="F3289" s="0" t="n">
        <v>45</v>
      </c>
      <c r="G3289" s="0" t="n">
        <v>10</v>
      </c>
      <c r="H3289" s="0" t="n">
        <v>18</v>
      </c>
      <c r="I3289" s="0" t="n">
        <v>0</v>
      </c>
      <c r="J3289" s="0" t="n">
        <v>1</v>
      </c>
      <c r="K3289" s="0" t="n">
        <f aca="false">VLOOKUP(A3289,'Team Data'!$A$1:$E$659,2,FALSE())</f>
        <v>15</v>
      </c>
      <c r="L3289" s="0" t="n">
        <f aca="false">VLOOKUP(A3289,'Team Data'!$A$1:$E$659,3,FALSE())</f>
        <v>18</v>
      </c>
      <c r="M3289" s="0" t="n">
        <f aca="false">VLOOKUP(B3289,'Team Data'!$A$1:$E$659,2,FALSE())</f>
        <v>22</v>
      </c>
      <c r="N3289" s="0" t="n">
        <f aca="false">VLOOKUP(B3289,'Team Data'!$A$1:$E$659,3,FALSE())</f>
        <v>12</v>
      </c>
      <c r="O3289" s="0" t="n">
        <f aca="false">VLOOKUP(A3289,'Team Data'!$A$1:$E$659,4,FALSE())</f>
        <v>519</v>
      </c>
      <c r="P3289" s="0" t="n">
        <f aca="false">VLOOKUP(A3289,'Team Data'!$A$1:$E$659,5,FALSE())</f>
        <v>499</v>
      </c>
      <c r="Q3289" s="0" t="n">
        <f aca="false">VLOOKUP(B3289,'Team Data'!$A$1:$E$659,4,FALSE())</f>
        <v>510</v>
      </c>
      <c r="R3289" s="0" t="n">
        <f aca="false">VLOOKUP(B3289,'Team Data'!$A$1:$E$659,5,FALSE())</f>
        <v>571</v>
      </c>
      <c r="S3289" s="0" t="n">
        <f aca="false">IF(I3289=1,(MIN(30,(C3289-D3289)))*(M3289/(M3289+N3289))*(Q3289/(Q3289+R3289)),(MAX(-30,(C3289-D3289)))*(N3289/(M3289+N3289))*(R3289/(R3289+Q3289)))</f>
        <v>-2.42357294444142</v>
      </c>
      <c r="T3289" s="0" t="n">
        <f aca="false">IF(J3289=1,(MIN(30,(D3289-C3289)))*(K3289/(K3289+L3289))*(O3289/(O3289+P3289)),(MAX(-30,(D3289-C3289)))*(L3289/(K3289+L3289))*(P3289/(P3289+O3289)))</f>
        <v>3.01259153420254</v>
      </c>
      <c r="U3289" s="7" t="n">
        <v>43114</v>
      </c>
    </row>
    <row r="3290" customFormat="false" ht="15" hidden="false" customHeight="false" outlineLevel="0" collapsed="false">
      <c r="A3290" s="0" t="s">
        <v>104</v>
      </c>
      <c r="B3290" s="0" t="s">
        <v>258</v>
      </c>
      <c r="C3290" s="0" t="n">
        <v>75</v>
      </c>
      <c r="D3290" s="0" t="n">
        <v>65</v>
      </c>
      <c r="E3290" s="0" t="n">
        <v>42</v>
      </c>
      <c r="F3290" s="0" t="n">
        <v>26</v>
      </c>
      <c r="G3290" s="0" t="n">
        <v>13</v>
      </c>
      <c r="H3290" s="0" t="n">
        <v>8</v>
      </c>
      <c r="I3290" s="0" t="n">
        <v>1</v>
      </c>
      <c r="J3290" s="0" t="n">
        <v>0</v>
      </c>
      <c r="K3290" s="0" t="n">
        <f aca="false">VLOOKUP(A3290,'Team Data'!$A$1:$E$659,2,FALSE())</f>
        <v>32</v>
      </c>
      <c r="L3290" s="0" t="n">
        <f aca="false">VLOOKUP(A3290,'Team Data'!$A$1:$E$659,3,FALSE())</f>
        <v>5</v>
      </c>
      <c r="M3290" s="0" t="n">
        <f aca="false">VLOOKUP(B3290,'Team Data'!$A$1:$E$659,2,FALSE())</f>
        <v>22</v>
      </c>
      <c r="N3290" s="0" t="n">
        <f aca="false">VLOOKUP(B3290,'Team Data'!$A$1:$E$659,3,FALSE())</f>
        <v>17</v>
      </c>
      <c r="O3290" s="0" t="n">
        <f aca="false">VLOOKUP(A3290,'Team Data'!$A$1:$E$659,4,FALSE())</f>
        <v>666</v>
      </c>
      <c r="P3290" s="0" t="n">
        <f aca="false">VLOOKUP(A3290,'Team Data'!$A$1:$E$659,5,FALSE())</f>
        <v>579</v>
      </c>
      <c r="Q3290" s="0" t="n">
        <f aca="false">VLOOKUP(B3290,'Team Data'!$A$1:$E$659,4,FALSE())</f>
        <v>712</v>
      </c>
      <c r="R3290" s="0" t="n">
        <f aca="false">VLOOKUP(B3290,'Team Data'!$A$1:$E$659,5,FALSE())</f>
        <v>575</v>
      </c>
      <c r="S3290" s="0" t="n">
        <f aca="false">IF(I3290=1,(MIN(30,(C3290-D3290)))*(M3290/(M3290+N3290))*(Q3290/(Q3290+R3290)),(MAX(-30,(C3290-D3290)))*(N3290/(M3290+N3290))*(R3290/(R3290+Q3290)))</f>
        <v>3.12075388998466</v>
      </c>
      <c r="T3290" s="0" t="n">
        <f aca="false">IF(J3290=1,(MIN(30,(D3290-C3290)))*(K3290/(K3290+L3290))*(O3290/(O3290+P3290)),(MAX(-30,(D3290-C3290)))*(L3290/(K3290+L3290))*(P3290/(P3290+O3290)))</f>
        <v>-0.628459785086291</v>
      </c>
      <c r="U3290" s="7" t="n">
        <v>43114</v>
      </c>
    </row>
    <row r="3291" customFormat="false" ht="15" hidden="false" customHeight="false" outlineLevel="0" collapsed="false">
      <c r="A3291" s="0" t="s">
        <v>155</v>
      </c>
      <c r="B3291" s="0" t="s">
        <v>256</v>
      </c>
      <c r="C3291" s="0" t="n">
        <v>71</v>
      </c>
      <c r="D3291" s="0" t="n">
        <v>75</v>
      </c>
      <c r="E3291" s="0" t="n">
        <v>24</v>
      </c>
      <c r="F3291" s="0" t="n">
        <v>31</v>
      </c>
      <c r="G3291" s="0" t="n">
        <v>12</v>
      </c>
      <c r="H3291" s="0" t="n">
        <v>12</v>
      </c>
      <c r="I3291" s="0" t="n">
        <v>0</v>
      </c>
      <c r="J3291" s="0" t="n">
        <v>1</v>
      </c>
      <c r="K3291" s="0" t="n">
        <f aca="false">VLOOKUP(A3291,'Team Data'!$A$1:$E$659,2,FALSE())</f>
        <v>11</v>
      </c>
      <c r="L3291" s="0" t="n">
        <f aca="false">VLOOKUP(A3291,'Team Data'!$A$1:$E$659,3,FALSE())</f>
        <v>20</v>
      </c>
      <c r="M3291" s="0" t="n">
        <f aca="false">VLOOKUP(B3291,'Team Data'!$A$1:$E$659,2,FALSE())</f>
        <v>20</v>
      </c>
      <c r="N3291" s="0" t="n">
        <f aca="false">VLOOKUP(B3291,'Team Data'!$A$1:$E$659,3,FALSE())</f>
        <v>14</v>
      </c>
      <c r="O3291" s="0" t="n">
        <f aca="false">VLOOKUP(A3291,'Team Data'!$A$1:$E$659,4,FALSE())</f>
        <v>532</v>
      </c>
      <c r="P3291" s="0" t="n">
        <f aca="false">VLOOKUP(A3291,'Team Data'!$A$1:$E$659,5,FALSE())</f>
        <v>464</v>
      </c>
      <c r="Q3291" s="0" t="n">
        <f aca="false">VLOOKUP(B3291,'Team Data'!$A$1:$E$659,4,FALSE())</f>
        <v>587</v>
      </c>
      <c r="R3291" s="0" t="n">
        <f aca="false">VLOOKUP(B3291,'Team Data'!$A$1:$E$659,5,FALSE())</f>
        <v>530</v>
      </c>
      <c r="S3291" s="0" t="n">
        <f aca="false">IF(I3291=1,(MIN(30,(C3291-D3291)))*(M3291/(M3291+N3291))*(Q3291/(Q3291+R3291)),(MAX(-30,(C3291-D3291)))*(N3291/(M3291+N3291))*(R3291/(R3291+Q3291)))</f>
        <v>-0.781505081889515</v>
      </c>
      <c r="T3291" s="0" t="n">
        <f aca="false">IF(J3291=1,(MIN(30,(D3291-C3291)))*(K3291/(K3291+L3291))*(O3291/(O3291+P3291)),(MAX(-30,(D3291-C3291)))*(L3291/(K3291+L3291))*(P3291/(P3291+O3291)))</f>
        <v>0.758129291358984</v>
      </c>
      <c r="U3291" s="7" t="n">
        <v>43114</v>
      </c>
    </row>
    <row r="3292" customFormat="false" ht="15" hidden="false" customHeight="false" outlineLevel="0" collapsed="false">
      <c r="A3292" s="0" t="s">
        <v>306</v>
      </c>
      <c r="B3292" s="0" t="s">
        <v>42</v>
      </c>
      <c r="C3292" s="0" t="n">
        <v>71</v>
      </c>
      <c r="D3292" s="0" t="n">
        <v>54</v>
      </c>
      <c r="E3292" s="0" t="n">
        <v>42</v>
      </c>
      <c r="F3292" s="0" t="n">
        <v>23</v>
      </c>
      <c r="G3292" s="0" t="n">
        <v>13</v>
      </c>
      <c r="H3292" s="0" t="n">
        <v>10</v>
      </c>
      <c r="I3292" s="0" t="n">
        <v>1</v>
      </c>
      <c r="J3292" s="0" t="n">
        <v>0</v>
      </c>
      <c r="K3292" s="0" t="n">
        <f aca="false">VLOOKUP(A3292,'Team Data'!$A$1:$E$659,2,FALSE())</f>
        <v>18</v>
      </c>
      <c r="L3292" s="0" t="n">
        <f aca="false">VLOOKUP(A3292,'Team Data'!$A$1:$E$659,3,FALSE())</f>
        <v>17</v>
      </c>
      <c r="M3292" s="0" t="n">
        <f aca="false">VLOOKUP(B3292,'Team Data'!$A$1:$E$659,2,FALSE())</f>
        <v>6</v>
      </c>
      <c r="N3292" s="0" t="n">
        <f aca="false">VLOOKUP(B3292,'Team Data'!$A$1:$E$659,3,FALSE())</f>
        <v>24</v>
      </c>
      <c r="O3292" s="0" t="n">
        <f aca="false">VLOOKUP(A3292,'Team Data'!$A$1:$E$659,4,FALSE())</f>
        <v>605</v>
      </c>
      <c r="P3292" s="0" t="n">
        <f aca="false">VLOOKUP(A3292,'Team Data'!$A$1:$E$659,5,FALSE())</f>
        <v>465</v>
      </c>
      <c r="Q3292" s="0" t="n">
        <f aca="false">VLOOKUP(B3292,'Team Data'!$A$1:$E$659,4,FALSE())</f>
        <v>441</v>
      </c>
      <c r="R3292" s="0" t="n">
        <f aca="false">VLOOKUP(B3292,'Team Data'!$A$1:$E$659,5,FALSE())</f>
        <v>464</v>
      </c>
      <c r="S3292" s="0" t="n">
        <f aca="false">IF(I3292=1,(MIN(30,(C3292-D3292)))*(M3292/(M3292+N3292))*(Q3292/(Q3292+R3292)),(MAX(-30,(C3292-D3292)))*(N3292/(M3292+N3292))*(R3292/(R3292+Q3292)))</f>
        <v>1.6567955801105</v>
      </c>
      <c r="T3292" s="0" t="n">
        <f aca="false">IF(J3292=1,(MIN(30,(D3292-C3292)))*(K3292/(K3292+L3292))*(O3292/(O3292+P3292)),(MAX(-30,(D3292-C3292)))*(L3292/(K3292+L3292))*(P3292/(P3292+O3292)))</f>
        <v>-3.58838451268358</v>
      </c>
      <c r="U3292" s="7" t="n">
        <v>43114</v>
      </c>
    </row>
    <row r="3293" customFormat="false" ht="15" hidden="false" customHeight="false" outlineLevel="0" collapsed="false">
      <c r="A3293" s="0" t="s">
        <v>224</v>
      </c>
      <c r="B3293" s="0" t="s">
        <v>229</v>
      </c>
      <c r="C3293" s="0" t="n">
        <v>66</v>
      </c>
      <c r="D3293" s="0" t="n">
        <v>54</v>
      </c>
      <c r="E3293" s="0" t="n">
        <v>35</v>
      </c>
      <c r="F3293" s="0" t="n">
        <v>31</v>
      </c>
      <c r="G3293" s="0" t="n">
        <v>6</v>
      </c>
      <c r="H3293" s="0" t="n">
        <v>10</v>
      </c>
      <c r="I3293" s="0" t="n">
        <v>1</v>
      </c>
      <c r="J3293" s="0" t="n">
        <v>0</v>
      </c>
      <c r="K3293" s="0" t="n">
        <f aca="false">VLOOKUP(A3293,'Team Data'!$A$1:$E$659,2,FALSE())</f>
        <v>14</v>
      </c>
      <c r="L3293" s="0" t="n">
        <f aca="false">VLOOKUP(A3293,'Team Data'!$A$1:$E$659,3,FALSE())</f>
        <v>18</v>
      </c>
      <c r="M3293" s="0" t="n">
        <f aca="false">VLOOKUP(B3293,'Team Data'!$A$1:$E$659,2,FALSE())</f>
        <v>10</v>
      </c>
      <c r="N3293" s="0" t="n">
        <f aca="false">VLOOKUP(B3293,'Team Data'!$A$1:$E$659,3,FALSE())</f>
        <v>22</v>
      </c>
      <c r="O3293" s="0" t="n">
        <f aca="false">VLOOKUP(A3293,'Team Data'!$A$1:$E$659,4,FALSE())</f>
        <v>577</v>
      </c>
      <c r="P3293" s="0" t="n">
        <f aca="false">VLOOKUP(A3293,'Team Data'!$A$1:$E$659,5,FALSE())</f>
        <v>477</v>
      </c>
      <c r="Q3293" s="0" t="n">
        <f aca="false">VLOOKUP(B3293,'Team Data'!$A$1:$E$659,4,FALSE())</f>
        <v>517</v>
      </c>
      <c r="R3293" s="0" t="n">
        <f aca="false">VLOOKUP(B3293,'Team Data'!$A$1:$E$659,5,FALSE())</f>
        <v>456</v>
      </c>
      <c r="S3293" s="0" t="n">
        <f aca="false">IF(I3293=1,(MIN(30,(C3293-D3293)))*(M3293/(M3293+N3293))*(Q3293/(Q3293+R3293)),(MAX(-30,(C3293-D3293)))*(N3293/(M3293+N3293))*(R3293/(R3293+Q3293)))</f>
        <v>1.99254881808839</v>
      </c>
      <c r="T3293" s="0" t="n">
        <f aca="false">IF(J3293=1,(MIN(30,(D3293-C3293)))*(K3293/(K3293+L3293))*(O3293/(O3293+P3293)),(MAX(-30,(D3293-C3293)))*(L3293/(K3293+L3293))*(P3293/(P3293+O3293)))</f>
        <v>-3.05479127134725</v>
      </c>
      <c r="U3293" s="7" t="n">
        <v>43114</v>
      </c>
    </row>
    <row r="3294" customFormat="false" ht="15" hidden="false" customHeight="false" outlineLevel="0" collapsed="false">
      <c r="A3294" s="0" t="s">
        <v>257</v>
      </c>
      <c r="B3294" s="0" t="s">
        <v>29</v>
      </c>
      <c r="C3294" s="0" t="n">
        <v>80</v>
      </c>
      <c r="D3294" s="0" t="n">
        <v>83</v>
      </c>
      <c r="E3294" s="0" t="n">
        <v>28</v>
      </c>
      <c r="F3294" s="0" t="n">
        <v>30</v>
      </c>
      <c r="G3294" s="0" t="n">
        <v>8</v>
      </c>
      <c r="H3294" s="0" t="n">
        <v>15</v>
      </c>
      <c r="I3294" s="0" t="n">
        <v>0</v>
      </c>
      <c r="J3294" s="0" t="n">
        <v>1</v>
      </c>
      <c r="K3294" s="0" t="n">
        <f aca="false">VLOOKUP(A3294,'Team Data'!$A$1:$E$659,2,FALSE())</f>
        <v>22</v>
      </c>
      <c r="L3294" s="0" t="n">
        <f aca="false">VLOOKUP(A3294,'Team Data'!$A$1:$E$659,3,FALSE())</f>
        <v>11</v>
      </c>
      <c r="M3294" s="0" t="n">
        <f aca="false">VLOOKUP(B3294,'Team Data'!$A$1:$E$659,2,FALSE())</f>
        <v>21</v>
      </c>
      <c r="N3294" s="0" t="n">
        <f aca="false">VLOOKUP(B3294,'Team Data'!$A$1:$E$659,3,FALSE())</f>
        <v>8</v>
      </c>
      <c r="O3294" s="0" t="n">
        <f aca="false">VLOOKUP(A3294,'Team Data'!$A$1:$E$659,4,FALSE())</f>
        <v>568</v>
      </c>
      <c r="P3294" s="0" t="n">
        <f aca="false">VLOOKUP(A3294,'Team Data'!$A$1:$E$659,5,FALSE())</f>
        <v>479</v>
      </c>
      <c r="Q3294" s="0" t="n">
        <f aca="false">VLOOKUP(B3294,'Team Data'!$A$1:$E$659,4,FALSE())</f>
        <v>498</v>
      </c>
      <c r="R3294" s="0" t="n">
        <f aca="false">VLOOKUP(B3294,'Team Data'!$A$1:$E$659,5,FALSE())</f>
        <v>434</v>
      </c>
      <c r="S3294" s="0" t="n">
        <f aca="false">IF(I3294=1,(MIN(30,(C3294-D3294)))*(M3294/(M3294+N3294))*(Q3294/(Q3294+R3294)),(MAX(-30,(C3294-D3294)))*(N3294/(M3294+N3294))*(R3294/(R3294+Q3294)))</f>
        <v>-0.38537812638745</v>
      </c>
      <c r="T3294" s="0" t="n">
        <f aca="false">IF(J3294=1,(MIN(30,(D3294-C3294)))*(K3294/(K3294+L3294))*(O3294/(O3294+P3294)),(MAX(-30,(D3294-C3294)))*(L3294/(K3294+L3294))*(P3294/(P3294+O3294)))</f>
        <v>1.08500477554919</v>
      </c>
      <c r="U3294" s="7" t="n">
        <v>43114</v>
      </c>
    </row>
    <row r="3295" customFormat="false" ht="15" hidden="false" customHeight="false" outlineLevel="0" collapsed="false">
      <c r="A3295" s="0" t="s">
        <v>192</v>
      </c>
      <c r="B3295" s="0" t="s">
        <v>40</v>
      </c>
      <c r="C3295" s="0" t="n">
        <v>66</v>
      </c>
      <c r="D3295" s="0" t="n">
        <v>53</v>
      </c>
      <c r="E3295" s="0" t="n">
        <v>31</v>
      </c>
      <c r="F3295" s="0" t="n">
        <v>32</v>
      </c>
      <c r="G3295" s="0" t="n">
        <v>15</v>
      </c>
      <c r="H3295" s="0" t="n">
        <v>16</v>
      </c>
      <c r="I3295" s="0" t="n">
        <v>1</v>
      </c>
      <c r="J3295" s="0" t="n">
        <v>0</v>
      </c>
      <c r="K3295" s="0" t="n">
        <f aca="false">VLOOKUP(A3295,'Team Data'!$A$1:$E$659,2,FALSE())</f>
        <v>28</v>
      </c>
      <c r="L3295" s="0" t="n">
        <f aca="false">VLOOKUP(A3295,'Team Data'!$A$1:$E$659,3,FALSE())</f>
        <v>6</v>
      </c>
      <c r="M3295" s="0" t="n">
        <f aca="false">VLOOKUP(B3295,'Team Data'!$A$1:$E$659,2,FALSE())</f>
        <v>12</v>
      </c>
      <c r="N3295" s="0" t="n">
        <f aca="false">VLOOKUP(B3295,'Team Data'!$A$1:$E$659,3,FALSE())</f>
        <v>18</v>
      </c>
      <c r="O3295" s="0" t="n">
        <f aca="false">VLOOKUP(A3295,'Team Data'!$A$1:$E$659,4,FALSE())</f>
        <v>515</v>
      </c>
      <c r="P3295" s="0" t="n">
        <f aca="false">VLOOKUP(A3295,'Team Data'!$A$1:$E$659,5,FALSE())</f>
        <v>512</v>
      </c>
      <c r="Q3295" s="0" t="n">
        <f aca="false">VLOOKUP(B3295,'Team Data'!$A$1:$E$659,4,FALSE())</f>
        <v>502</v>
      </c>
      <c r="R3295" s="0" t="n">
        <f aca="false">VLOOKUP(B3295,'Team Data'!$A$1:$E$659,5,FALSE())</f>
        <v>400</v>
      </c>
      <c r="S3295" s="0" t="n">
        <f aca="false">IF(I3295=1,(MIN(30,(C3295-D3295)))*(M3295/(M3295+N3295))*(Q3295/(Q3295+R3295)),(MAX(-30,(C3295-D3295)))*(N3295/(M3295+N3295))*(R3295/(R3295+Q3295)))</f>
        <v>2.8940133037694</v>
      </c>
      <c r="T3295" s="0" t="n">
        <f aca="false">IF(J3295=1,(MIN(30,(D3295-C3295)))*(K3295/(K3295+L3295))*(O3295/(O3295+P3295)),(MAX(-30,(D3295-C3295)))*(L3295/(K3295+L3295))*(P3295/(P3295+O3295)))</f>
        <v>-1.14370811615786</v>
      </c>
      <c r="U3295" s="7" t="n">
        <v>43114</v>
      </c>
    </row>
    <row r="3296" customFormat="false" ht="15" hidden="false" customHeight="false" outlineLevel="0" collapsed="false">
      <c r="A3296" s="0" t="s">
        <v>23</v>
      </c>
      <c r="B3296" s="0" t="s">
        <v>260</v>
      </c>
      <c r="C3296" s="0" t="n">
        <v>84</v>
      </c>
      <c r="D3296" s="0" t="n">
        <v>50</v>
      </c>
      <c r="E3296" s="0" t="n">
        <v>42</v>
      </c>
      <c r="F3296" s="0" t="n">
        <v>18</v>
      </c>
      <c r="G3296" s="0" t="n">
        <v>13</v>
      </c>
      <c r="H3296" s="0" t="n">
        <v>10</v>
      </c>
      <c r="I3296" s="0" t="n">
        <v>1</v>
      </c>
      <c r="J3296" s="0" t="n">
        <v>0</v>
      </c>
      <c r="K3296" s="0" t="n">
        <f aca="false">VLOOKUP(A3296,'Team Data'!$A$1:$E$659,2,FALSE())</f>
        <v>24</v>
      </c>
      <c r="L3296" s="0" t="n">
        <f aca="false">VLOOKUP(A3296,'Team Data'!$A$1:$E$659,3,FALSE())</f>
        <v>11</v>
      </c>
      <c r="M3296" s="0" t="n">
        <f aca="false">VLOOKUP(B3296,'Team Data'!$A$1:$E$659,2,FALSE())</f>
        <v>11</v>
      </c>
      <c r="N3296" s="0" t="n">
        <f aca="false">VLOOKUP(B3296,'Team Data'!$A$1:$E$659,3,FALSE())</f>
        <v>20</v>
      </c>
      <c r="O3296" s="0" t="n">
        <f aca="false">VLOOKUP(A3296,'Team Data'!$A$1:$E$659,4,FALSE())</f>
        <v>633</v>
      </c>
      <c r="P3296" s="0" t="n">
        <f aca="false">VLOOKUP(A3296,'Team Data'!$A$1:$E$659,5,FALSE())</f>
        <v>543</v>
      </c>
      <c r="Q3296" s="0" t="n">
        <f aca="false">VLOOKUP(B3296,'Team Data'!$A$1:$E$659,4,FALSE())</f>
        <v>508</v>
      </c>
      <c r="R3296" s="0" t="n">
        <f aca="false">VLOOKUP(B3296,'Team Data'!$A$1:$E$659,5,FALSE())</f>
        <v>478</v>
      </c>
      <c r="S3296" s="0" t="n">
        <f aca="false">IF(I3296=1,(MIN(30,(C3296-D3296)))*(M3296/(M3296+N3296))*(Q3296/(Q3296+R3296)),(MAX(-30,(C3296-D3296)))*(N3296/(M3296+N3296))*(R3296/(R3296+Q3296)))</f>
        <v>5.4845252895374</v>
      </c>
      <c r="T3296" s="0" t="n">
        <f aca="false">IF(J3296=1,(MIN(30,(D3296-C3296)))*(K3296/(K3296+L3296))*(O3296/(O3296+P3296)),(MAX(-30,(D3296-C3296)))*(L3296/(K3296+L3296))*(P3296/(P3296+O3296)))</f>
        <v>-4.35349854227405</v>
      </c>
      <c r="U3296" s="7" t="n">
        <v>43114</v>
      </c>
    </row>
    <row r="3297" customFormat="false" ht="15" hidden="false" customHeight="false" outlineLevel="0" collapsed="false">
      <c r="A3297" s="0" t="s">
        <v>180</v>
      </c>
      <c r="B3297" s="0" t="s">
        <v>248</v>
      </c>
      <c r="C3297" s="0" t="n">
        <v>68</v>
      </c>
      <c r="D3297" s="0" t="n">
        <v>87</v>
      </c>
      <c r="E3297" s="0" t="n">
        <v>25</v>
      </c>
      <c r="F3297" s="0" t="n">
        <v>35</v>
      </c>
      <c r="G3297" s="0" t="n">
        <v>11</v>
      </c>
      <c r="H3297" s="0" t="n">
        <v>10</v>
      </c>
      <c r="I3297" s="0" t="n">
        <v>0</v>
      </c>
      <c r="J3297" s="0" t="n">
        <v>1</v>
      </c>
      <c r="K3297" s="0" t="n">
        <f aca="false">VLOOKUP(A3297,'Team Data'!$A$1:$E$659,2,FALSE())</f>
        <v>13</v>
      </c>
      <c r="L3297" s="0" t="n">
        <f aca="false">VLOOKUP(A3297,'Team Data'!$A$1:$E$659,3,FALSE())</f>
        <v>19</v>
      </c>
      <c r="M3297" s="0" t="n">
        <f aca="false">VLOOKUP(B3297,'Team Data'!$A$1:$E$659,2,FALSE())</f>
        <v>7</v>
      </c>
      <c r="N3297" s="0" t="n">
        <f aca="false">VLOOKUP(B3297,'Team Data'!$A$1:$E$659,3,FALSE())</f>
        <v>25</v>
      </c>
      <c r="O3297" s="0" t="n">
        <f aca="false">VLOOKUP(A3297,'Team Data'!$A$1:$E$659,4,FALSE())</f>
        <v>479</v>
      </c>
      <c r="P3297" s="0" t="n">
        <f aca="false">VLOOKUP(A3297,'Team Data'!$A$1:$E$659,5,FALSE())</f>
        <v>507</v>
      </c>
      <c r="Q3297" s="0" t="n">
        <f aca="false">VLOOKUP(B3297,'Team Data'!$A$1:$E$659,4,FALSE())</f>
        <v>549</v>
      </c>
      <c r="R3297" s="0" t="n">
        <f aca="false">VLOOKUP(B3297,'Team Data'!$A$1:$E$659,5,FALSE())</f>
        <v>437</v>
      </c>
      <c r="S3297" s="0" t="n">
        <f aca="false">IF(I3297=1,(MIN(30,(C3297-D3297)))*(M3297/(M3297+N3297))*(Q3297/(Q3297+R3297)),(MAX(-30,(C3297-D3297)))*(N3297/(M3297+N3297))*(R3297/(R3297+Q3297)))</f>
        <v>-6.57882226166329</v>
      </c>
      <c r="T3297" s="0" t="n">
        <f aca="false">IF(J3297=1,(MIN(30,(D3297-C3297)))*(K3297/(K3297+L3297))*(O3297/(O3297+P3297)),(MAX(-30,(D3297-C3297)))*(L3297/(K3297+L3297))*(P3297/(P3297+O3297)))</f>
        <v>3.74977814401623</v>
      </c>
      <c r="U3297" s="7" t="n">
        <v>43114</v>
      </c>
    </row>
    <row r="3298" customFormat="false" ht="15" hidden="false" customHeight="false" outlineLevel="0" collapsed="false">
      <c r="A3298" s="0" t="s">
        <v>59</v>
      </c>
      <c r="B3298" s="0" t="s">
        <v>310</v>
      </c>
      <c r="C3298" s="0" t="n">
        <v>68</v>
      </c>
      <c r="D3298" s="0" t="n">
        <v>59</v>
      </c>
      <c r="E3298" s="0" t="n">
        <v>33</v>
      </c>
      <c r="F3298" s="0" t="n">
        <v>39</v>
      </c>
      <c r="G3298" s="0" t="n">
        <v>12</v>
      </c>
      <c r="H3298" s="0" t="n">
        <v>10</v>
      </c>
      <c r="I3298" s="0" t="n">
        <v>1</v>
      </c>
      <c r="J3298" s="0" t="n">
        <v>0</v>
      </c>
      <c r="K3298" s="0" t="n">
        <f aca="false">VLOOKUP(A3298,'Team Data'!$A$1:$E$659,2,FALSE())</f>
        <v>17</v>
      </c>
      <c r="L3298" s="0" t="n">
        <f aca="false">VLOOKUP(A3298,'Team Data'!$A$1:$E$659,3,FALSE())</f>
        <v>15</v>
      </c>
      <c r="M3298" s="0" t="n">
        <f aca="false">VLOOKUP(B3298,'Team Data'!$A$1:$E$659,2,FALSE())</f>
        <v>21</v>
      </c>
      <c r="N3298" s="0" t="n">
        <f aca="false">VLOOKUP(B3298,'Team Data'!$A$1:$E$659,3,FALSE())</f>
        <v>12</v>
      </c>
      <c r="O3298" s="0" t="n">
        <f aca="false">VLOOKUP(A3298,'Team Data'!$A$1:$E$659,4,FALSE())</f>
        <v>627</v>
      </c>
      <c r="P3298" s="0" t="n">
        <f aca="false">VLOOKUP(A3298,'Team Data'!$A$1:$E$659,5,FALSE())</f>
        <v>441</v>
      </c>
      <c r="Q3298" s="0" t="n">
        <f aca="false">VLOOKUP(B3298,'Team Data'!$A$1:$E$659,4,FALSE())</f>
        <v>636</v>
      </c>
      <c r="R3298" s="0" t="n">
        <f aca="false">VLOOKUP(B3298,'Team Data'!$A$1:$E$659,5,FALSE())</f>
        <v>474</v>
      </c>
      <c r="S3298" s="0" t="n">
        <f aca="false">IF(I3298=1,(MIN(30,(C3298-D3298)))*(M3298/(M3298+N3298))*(Q3298/(Q3298+R3298)),(MAX(-30,(C3298-D3298)))*(N3298/(M3298+N3298))*(R3298/(R3298+Q3298)))</f>
        <v>3.28157248157248</v>
      </c>
      <c r="T3298" s="0" t="n">
        <f aca="false">IF(J3298=1,(MIN(30,(D3298-C3298)))*(K3298/(K3298+L3298))*(O3298/(O3298+P3298)),(MAX(-30,(D3298-C3298)))*(L3298/(K3298+L3298))*(P3298/(P3298+O3298)))</f>
        <v>-1.74201193820225</v>
      </c>
      <c r="U3298" s="7" t="n">
        <v>43114</v>
      </c>
    </row>
    <row r="3299" customFormat="false" ht="15" hidden="false" customHeight="false" outlineLevel="0" collapsed="false">
      <c r="A3299" s="0" t="s">
        <v>308</v>
      </c>
      <c r="B3299" s="0" t="s">
        <v>111</v>
      </c>
      <c r="C3299" s="0" t="n">
        <v>76</v>
      </c>
      <c r="D3299" s="0" t="n">
        <v>77</v>
      </c>
      <c r="E3299" s="0" t="n">
        <v>30</v>
      </c>
      <c r="F3299" s="0" t="n">
        <v>30</v>
      </c>
      <c r="G3299" s="0" t="n">
        <v>9</v>
      </c>
      <c r="H3299" s="0" t="n">
        <v>10</v>
      </c>
      <c r="I3299" s="0" t="n">
        <v>0</v>
      </c>
      <c r="J3299" s="0" t="n">
        <v>1</v>
      </c>
      <c r="K3299" s="0" t="n">
        <f aca="false">VLOOKUP(A3299,'Team Data'!$A$1:$E$659,2,FALSE())</f>
        <v>23</v>
      </c>
      <c r="L3299" s="0" t="n">
        <f aca="false">VLOOKUP(A3299,'Team Data'!$A$1:$E$659,3,FALSE())</f>
        <v>9</v>
      </c>
      <c r="M3299" s="0" t="n">
        <f aca="false">VLOOKUP(B3299,'Team Data'!$A$1:$E$659,2,FALSE())</f>
        <v>17</v>
      </c>
      <c r="N3299" s="0" t="n">
        <f aca="false">VLOOKUP(B3299,'Team Data'!$A$1:$E$659,3,FALSE())</f>
        <v>13</v>
      </c>
      <c r="O3299" s="0" t="n">
        <f aca="false">VLOOKUP(A3299,'Team Data'!$A$1:$E$659,4,FALSE())</f>
        <v>444</v>
      </c>
      <c r="P3299" s="0" t="n">
        <f aca="false">VLOOKUP(A3299,'Team Data'!$A$1:$E$659,5,FALSE())</f>
        <v>537</v>
      </c>
      <c r="Q3299" s="0" t="n">
        <f aca="false">VLOOKUP(B3299,'Team Data'!$A$1:$E$659,4,FALSE())</f>
        <v>461</v>
      </c>
      <c r="R3299" s="0" t="n">
        <f aca="false">VLOOKUP(B3299,'Team Data'!$A$1:$E$659,5,FALSE())</f>
        <v>455</v>
      </c>
      <c r="S3299" s="0" t="n">
        <f aca="false">IF(I3299=1,(MIN(30,(C3299-D3299)))*(M3299/(M3299+N3299))*(Q3299/(Q3299+R3299)),(MAX(-30,(C3299-D3299)))*(N3299/(M3299+N3299))*(R3299/(R3299+Q3299)))</f>
        <v>-0.215247452692868</v>
      </c>
      <c r="T3299" s="0" t="n">
        <f aca="false">IF(J3299=1,(MIN(30,(D3299-C3299)))*(K3299/(K3299+L3299))*(O3299/(O3299+P3299)),(MAX(-30,(D3299-C3299)))*(L3299/(K3299+L3299))*(P3299/(P3299+O3299)))</f>
        <v>0.325305810397554</v>
      </c>
      <c r="U3299" s="7" t="n">
        <v>43114</v>
      </c>
    </row>
    <row r="3300" customFormat="false" ht="15" hidden="false" customHeight="false" outlineLevel="0" collapsed="false">
      <c r="A3300" s="0" t="s">
        <v>242</v>
      </c>
      <c r="B3300" s="0" t="s">
        <v>126</v>
      </c>
      <c r="C3300" s="0" t="n">
        <v>64</v>
      </c>
      <c r="D3300" s="0" t="n">
        <v>91</v>
      </c>
      <c r="E3300" s="0" t="n">
        <v>34</v>
      </c>
      <c r="F3300" s="0" t="n">
        <v>29</v>
      </c>
      <c r="G3300" s="0" t="n">
        <v>20</v>
      </c>
      <c r="H3300" s="0" t="n">
        <v>19</v>
      </c>
      <c r="I3300" s="0" t="n">
        <v>0</v>
      </c>
      <c r="J3300" s="0" t="n">
        <v>1</v>
      </c>
      <c r="K3300" s="0" t="n">
        <f aca="false">VLOOKUP(A3300,'Team Data'!$A$1:$E$659,2,FALSE())</f>
        <v>22</v>
      </c>
      <c r="L3300" s="0" t="n">
        <f aca="false">VLOOKUP(A3300,'Team Data'!$A$1:$E$659,3,FALSE())</f>
        <v>9</v>
      </c>
      <c r="M3300" s="0" t="n">
        <f aca="false">VLOOKUP(B3300,'Team Data'!$A$1:$E$659,2,FALSE())</f>
        <v>20</v>
      </c>
      <c r="N3300" s="0" t="n">
        <f aca="false">VLOOKUP(B3300,'Team Data'!$A$1:$E$659,3,FALSE())</f>
        <v>14</v>
      </c>
      <c r="O3300" s="0" t="n">
        <f aca="false">VLOOKUP(A3300,'Team Data'!$A$1:$E$659,4,FALSE())</f>
        <v>500</v>
      </c>
      <c r="P3300" s="0" t="n">
        <f aca="false">VLOOKUP(A3300,'Team Data'!$A$1:$E$659,5,FALSE())</f>
        <v>520</v>
      </c>
      <c r="Q3300" s="0" t="n">
        <f aca="false">VLOOKUP(B3300,'Team Data'!$A$1:$E$659,4,FALSE())</f>
        <v>555</v>
      </c>
      <c r="R3300" s="0" t="n">
        <f aca="false">VLOOKUP(B3300,'Team Data'!$A$1:$E$659,5,FALSE())</f>
        <v>537</v>
      </c>
      <c r="S3300" s="0" t="n">
        <f aca="false">IF(I3300=1,(MIN(30,(C3300-D3300)))*(M3300/(M3300+N3300))*(Q3300/(Q3300+R3300)),(MAX(-30,(C3300-D3300)))*(N3300/(M3300+N3300))*(R3300/(R3300+Q3300)))</f>
        <v>-5.46719457013575</v>
      </c>
      <c r="T3300" s="0" t="n">
        <f aca="false">IF(J3300=1,(MIN(30,(D3300-C3300)))*(K3300/(K3300+L3300))*(O3300/(O3300+P3300)),(MAX(-30,(D3300-C3300)))*(L3300/(K3300+L3300))*(P3300/(P3300+O3300)))</f>
        <v>9.39278937381404</v>
      </c>
      <c r="U3300" s="7" t="n">
        <v>43114</v>
      </c>
    </row>
    <row r="3301" customFormat="false" ht="15" hidden="false" customHeight="false" outlineLevel="0" collapsed="false">
      <c r="A3301" s="0" t="s">
        <v>31</v>
      </c>
      <c r="B3301" s="0" t="s">
        <v>114</v>
      </c>
      <c r="C3301" s="0" t="n">
        <v>54</v>
      </c>
      <c r="D3301" s="0" t="n">
        <v>40</v>
      </c>
      <c r="E3301" s="0" t="n">
        <v>36</v>
      </c>
      <c r="F3301" s="0" t="n">
        <v>26</v>
      </c>
      <c r="G3301" s="0" t="n">
        <v>14</v>
      </c>
      <c r="H3301" s="0" t="n">
        <v>13</v>
      </c>
      <c r="I3301" s="0" t="n">
        <v>1</v>
      </c>
      <c r="J3301" s="0" t="n">
        <v>0</v>
      </c>
      <c r="K3301" s="0" t="n">
        <f aca="false">VLOOKUP(A3301,'Team Data'!$A$1:$E$659,2,FALSE())</f>
        <v>15</v>
      </c>
      <c r="L3301" s="0" t="n">
        <f aca="false">VLOOKUP(A3301,'Team Data'!$A$1:$E$659,3,FALSE())</f>
        <v>16</v>
      </c>
      <c r="M3301" s="0" t="n">
        <f aca="false">VLOOKUP(B3301,'Team Data'!$A$1:$E$659,2,FALSE())</f>
        <v>12</v>
      </c>
      <c r="N3301" s="0" t="n">
        <f aca="false">VLOOKUP(B3301,'Team Data'!$A$1:$E$659,3,FALSE())</f>
        <v>19</v>
      </c>
      <c r="O3301" s="0" t="n">
        <f aca="false">VLOOKUP(A3301,'Team Data'!$A$1:$E$659,4,FALSE())</f>
        <v>460</v>
      </c>
      <c r="P3301" s="0" t="n">
        <f aca="false">VLOOKUP(A3301,'Team Data'!$A$1:$E$659,5,FALSE())</f>
        <v>490</v>
      </c>
      <c r="Q3301" s="0" t="n">
        <f aca="false">VLOOKUP(B3301,'Team Data'!$A$1:$E$659,4,FALSE())</f>
        <v>472</v>
      </c>
      <c r="R3301" s="0" t="n">
        <f aca="false">VLOOKUP(B3301,'Team Data'!$A$1:$E$659,5,FALSE())</f>
        <v>512</v>
      </c>
      <c r="S3301" s="0" t="n">
        <f aca="false">IF(I3301=1,(MIN(30,(C3301-D3301)))*(M3301/(M3301+N3301))*(Q3301/(Q3301+R3301)),(MAX(-30,(C3301-D3301)))*(N3301/(M3301+N3301))*(R3301/(R3301+Q3301)))</f>
        <v>2.59952793076318</v>
      </c>
      <c r="T3301" s="0" t="n">
        <f aca="false">IF(J3301=1,(MIN(30,(D3301-C3301)))*(K3301/(K3301+L3301))*(O3301/(O3301+P3301)),(MAX(-30,(D3301-C3301)))*(L3301/(K3301+L3301))*(P3301/(P3301+O3301)))</f>
        <v>-3.72699490662139</v>
      </c>
      <c r="U3301" s="7" t="n">
        <v>43114</v>
      </c>
    </row>
    <row r="3302" customFormat="false" ht="15" hidden="false" customHeight="false" outlineLevel="0" collapsed="false">
      <c r="A3302" s="0" t="s">
        <v>253</v>
      </c>
      <c r="B3302" s="0" t="s">
        <v>194</v>
      </c>
      <c r="C3302" s="0" t="n">
        <v>70</v>
      </c>
      <c r="D3302" s="0" t="n">
        <v>73</v>
      </c>
      <c r="E3302" s="0" t="n">
        <v>31</v>
      </c>
      <c r="F3302" s="0" t="n">
        <v>30</v>
      </c>
      <c r="G3302" s="0" t="n">
        <v>13</v>
      </c>
      <c r="H3302" s="0" t="n">
        <v>14</v>
      </c>
      <c r="I3302" s="0" t="n">
        <v>0</v>
      </c>
      <c r="J3302" s="0" t="n">
        <v>1</v>
      </c>
      <c r="K3302" s="0" t="n">
        <f aca="false">VLOOKUP(A3302,'Team Data'!$A$1:$E$659,2,FALSE())</f>
        <v>14</v>
      </c>
      <c r="L3302" s="0" t="n">
        <f aca="false">VLOOKUP(A3302,'Team Data'!$A$1:$E$659,3,FALSE())</f>
        <v>18</v>
      </c>
      <c r="M3302" s="0" t="n">
        <f aca="false">VLOOKUP(B3302,'Team Data'!$A$1:$E$659,2,FALSE())</f>
        <v>19</v>
      </c>
      <c r="N3302" s="0" t="n">
        <f aca="false">VLOOKUP(B3302,'Team Data'!$A$1:$E$659,3,FALSE())</f>
        <v>14</v>
      </c>
      <c r="O3302" s="0" t="n">
        <f aca="false">VLOOKUP(A3302,'Team Data'!$A$1:$E$659,4,FALSE())</f>
        <v>470</v>
      </c>
      <c r="P3302" s="0" t="n">
        <f aca="false">VLOOKUP(A3302,'Team Data'!$A$1:$E$659,5,FALSE())</f>
        <v>557</v>
      </c>
      <c r="Q3302" s="0" t="n">
        <f aca="false">VLOOKUP(B3302,'Team Data'!$A$1:$E$659,4,FALSE())</f>
        <v>506</v>
      </c>
      <c r="R3302" s="0" t="n">
        <f aca="false">VLOOKUP(B3302,'Team Data'!$A$1:$E$659,5,FALSE())</f>
        <v>563</v>
      </c>
      <c r="S3302" s="0" t="n">
        <f aca="false">IF(I3302=1,(MIN(30,(C3302-D3302)))*(M3302/(M3302+N3302))*(Q3302/(Q3302+R3302)),(MAX(-30,(C3302-D3302)))*(N3302/(M3302+N3302))*(R3302/(R3302+Q3302)))</f>
        <v>-0.670295093120163</v>
      </c>
      <c r="T3302" s="0" t="n">
        <f aca="false">IF(J3302=1,(MIN(30,(D3302-C3302)))*(K3302/(K3302+L3302))*(O3302/(O3302+P3302)),(MAX(-30,(D3302-C3302)))*(L3302/(K3302+L3302))*(P3302/(P3302+O3302)))</f>
        <v>0.600657254138267</v>
      </c>
      <c r="U3302" s="7" t="n">
        <v>43114</v>
      </c>
    </row>
    <row r="3303" customFormat="false" ht="15" hidden="false" customHeight="false" outlineLevel="0" collapsed="false">
      <c r="A3303" s="0" t="s">
        <v>178</v>
      </c>
      <c r="B3303" s="0" t="s">
        <v>45</v>
      </c>
      <c r="C3303" s="0" t="n">
        <v>79</v>
      </c>
      <c r="D3303" s="0" t="n">
        <v>94</v>
      </c>
      <c r="E3303" s="0" t="n">
        <v>30</v>
      </c>
      <c r="F3303" s="0" t="n">
        <v>38</v>
      </c>
      <c r="G3303" s="0" t="n">
        <v>18</v>
      </c>
      <c r="H3303" s="0" t="n">
        <v>18</v>
      </c>
      <c r="I3303" s="0" t="n">
        <v>0</v>
      </c>
      <c r="J3303" s="0" t="n">
        <v>1</v>
      </c>
      <c r="K3303" s="0" t="n">
        <f aca="false">VLOOKUP(A3303,'Team Data'!$A$1:$E$659,2,FALSE())</f>
        <v>11</v>
      </c>
      <c r="L3303" s="0" t="n">
        <f aca="false">VLOOKUP(A3303,'Team Data'!$A$1:$E$659,3,FALSE())</f>
        <v>20</v>
      </c>
      <c r="M3303" s="0" t="n">
        <f aca="false">VLOOKUP(B3303,'Team Data'!$A$1:$E$659,2,FALSE())</f>
        <v>21</v>
      </c>
      <c r="N3303" s="0" t="n">
        <f aca="false">VLOOKUP(B3303,'Team Data'!$A$1:$E$659,3,FALSE())</f>
        <v>12</v>
      </c>
      <c r="O3303" s="0" t="n">
        <f aca="false">VLOOKUP(A3303,'Team Data'!$A$1:$E$659,4,FALSE())</f>
        <v>548</v>
      </c>
      <c r="P3303" s="0" t="n">
        <f aca="false">VLOOKUP(A3303,'Team Data'!$A$1:$E$659,5,FALSE())</f>
        <v>455</v>
      </c>
      <c r="Q3303" s="0" t="n">
        <f aca="false">VLOOKUP(B3303,'Team Data'!$A$1:$E$659,4,FALSE())</f>
        <v>497</v>
      </c>
      <c r="R3303" s="0" t="n">
        <f aca="false">VLOOKUP(B3303,'Team Data'!$A$1:$E$659,5,FALSE())</f>
        <v>569</v>
      </c>
      <c r="S3303" s="0" t="n">
        <f aca="false">IF(I3303=1,(MIN(30,(C3303-D3303)))*(M3303/(M3303+N3303))*(Q3303/(Q3303+R3303)),(MAX(-30,(C3303-D3303)))*(N3303/(M3303+N3303))*(R3303/(R3303+Q3303)))</f>
        <v>-2.9114787651373</v>
      </c>
      <c r="T3303" s="0" t="n">
        <f aca="false">IF(J3303=1,(MIN(30,(D3303-C3303)))*(K3303/(K3303+L3303))*(O3303/(O3303+P3303)),(MAX(-30,(D3303-C3303)))*(L3303/(K3303+L3303))*(P3303/(P3303+O3303)))</f>
        <v>2.90805004341813</v>
      </c>
      <c r="U3303" s="7" t="n">
        <v>43114</v>
      </c>
    </row>
    <row r="3304" customFormat="false" ht="15" hidden="false" customHeight="false" outlineLevel="0" collapsed="false">
      <c r="A3304" s="0" t="s">
        <v>141</v>
      </c>
      <c r="B3304" s="0" t="s">
        <v>154</v>
      </c>
      <c r="C3304" s="0" t="n">
        <v>77</v>
      </c>
      <c r="D3304" s="0" t="n">
        <v>83</v>
      </c>
      <c r="E3304" s="0" t="n">
        <v>30</v>
      </c>
      <c r="F3304" s="0" t="n">
        <v>30</v>
      </c>
      <c r="G3304" s="0" t="n">
        <v>15</v>
      </c>
      <c r="H3304" s="0" t="n">
        <v>7</v>
      </c>
      <c r="I3304" s="0" t="n">
        <v>0</v>
      </c>
      <c r="J3304" s="0" t="n">
        <v>1</v>
      </c>
      <c r="K3304" s="0" t="n">
        <f aca="false">VLOOKUP(A3304,'Team Data'!$A$1:$E$659,2,FALSE())</f>
        <v>10</v>
      </c>
      <c r="L3304" s="0" t="n">
        <f aca="false">VLOOKUP(A3304,'Team Data'!$A$1:$E$659,3,FALSE())</f>
        <v>21</v>
      </c>
      <c r="M3304" s="0" t="n">
        <f aca="false">VLOOKUP(B3304,'Team Data'!$A$1:$E$659,2,FALSE())</f>
        <v>9</v>
      </c>
      <c r="N3304" s="0" t="n">
        <f aca="false">VLOOKUP(B3304,'Team Data'!$A$1:$E$659,3,FALSE())</f>
        <v>22</v>
      </c>
      <c r="O3304" s="0" t="n">
        <f aca="false">VLOOKUP(A3304,'Team Data'!$A$1:$E$659,4,FALSE())</f>
        <v>459</v>
      </c>
      <c r="P3304" s="0" t="n">
        <f aca="false">VLOOKUP(A3304,'Team Data'!$A$1:$E$659,5,FALSE())</f>
        <v>493</v>
      </c>
      <c r="Q3304" s="0" t="n">
        <f aca="false">VLOOKUP(B3304,'Team Data'!$A$1:$E$659,4,FALSE())</f>
        <v>465</v>
      </c>
      <c r="R3304" s="0" t="n">
        <f aca="false">VLOOKUP(B3304,'Team Data'!$A$1:$E$659,5,FALSE())</f>
        <v>484</v>
      </c>
      <c r="S3304" s="0" t="n">
        <f aca="false">IF(I3304=1,(MIN(30,(C3304-D3304)))*(M3304/(M3304+N3304))*(Q3304/(Q3304+R3304)),(MAX(-30,(C3304-D3304)))*(N3304/(M3304+N3304))*(R3304/(R3304+Q3304)))</f>
        <v>-2.17165777218804</v>
      </c>
      <c r="T3304" s="0" t="n">
        <f aca="false">IF(J3304=1,(MIN(30,(D3304-C3304)))*(K3304/(K3304+L3304))*(O3304/(O3304+P3304)),(MAX(-30,(D3304-C3304)))*(L3304/(K3304+L3304))*(P3304/(P3304+O3304)))</f>
        <v>0.933179723502304</v>
      </c>
      <c r="U3304" s="7" t="n">
        <v>43114</v>
      </c>
    </row>
    <row r="3305" customFormat="false" ht="15" hidden="false" customHeight="false" outlineLevel="0" collapsed="false">
      <c r="A3305" s="0" t="s">
        <v>115</v>
      </c>
      <c r="B3305" s="0" t="s">
        <v>77</v>
      </c>
      <c r="C3305" s="0" t="n">
        <v>65</v>
      </c>
      <c r="D3305" s="0" t="n">
        <v>49</v>
      </c>
      <c r="E3305" s="0" t="n">
        <v>40</v>
      </c>
      <c r="F3305" s="0" t="n">
        <v>36</v>
      </c>
      <c r="G3305" s="0" t="n">
        <v>10</v>
      </c>
      <c r="H3305" s="0" t="n">
        <v>12</v>
      </c>
      <c r="I3305" s="0" t="n">
        <v>1</v>
      </c>
      <c r="J3305" s="0" t="n">
        <v>0</v>
      </c>
      <c r="K3305" s="0" t="n">
        <f aca="false">VLOOKUP(A3305,'Team Data'!$A$1:$E$659,2,FALSE())</f>
        <v>27</v>
      </c>
      <c r="L3305" s="0" t="n">
        <f aca="false">VLOOKUP(A3305,'Team Data'!$A$1:$E$659,3,FALSE())</f>
        <v>8</v>
      </c>
      <c r="M3305" s="0" t="n">
        <f aca="false">VLOOKUP(B3305,'Team Data'!$A$1:$E$659,2,FALSE())</f>
        <v>10</v>
      </c>
      <c r="N3305" s="0" t="n">
        <f aca="false">VLOOKUP(B3305,'Team Data'!$A$1:$E$659,3,FALSE())</f>
        <v>20</v>
      </c>
      <c r="O3305" s="0" t="n">
        <f aca="false">VLOOKUP(A3305,'Team Data'!$A$1:$E$659,4,FALSE())</f>
        <v>625</v>
      </c>
      <c r="P3305" s="0" t="n">
        <f aca="false">VLOOKUP(A3305,'Team Data'!$A$1:$E$659,5,FALSE())</f>
        <v>506</v>
      </c>
      <c r="Q3305" s="0" t="n">
        <f aca="false">VLOOKUP(B3305,'Team Data'!$A$1:$E$659,4,FALSE())</f>
        <v>495</v>
      </c>
      <c r="R3305" s="0" t="n">
        <f aca="false">VLOOKUP(B3305,'Team Data'!$A$1:$E$659,5,FALSE())</f>
        <v>484</v>
      </c>
      <c r="S3305" s="0" t="n">
        <f aca="false">IF(I3305=1,(MIN(30,(C3305-D3305)))*(M3305/(M3305+N3305))*(Q3305/(Q3305+R3305)),(MAX(-30,(C3305-D3305)))*(N3305/(M3305+N3305))*(R3305/(R3305+Q3305)))</f>
        <v>2.69662921348315</v>
      </c>
      <c r="T3305" s="0" t="n">
        <f aca="false">IF(J3305=1,(MIN(30,(D3305-C3305)))*(K3305/(K3305+L3305))*(O3305/(O3305+P3305)),(MAX(-30,(D3305-C3305)))*(L3305/(K3305+L3305))*(P3305/(P3305+O3305)))</f>
        <v>-1.63617531893394</v>
      </c>
      <c r="U3305" s="7" t="n">
        <v>43114</v>
      </c>
    </row>
    <row r="3306" customFormat="false" ht="15" hidden="false" customHeight="false" outlineLevel="0" collapsed="false">
      <c r="A3306" s="0" t="s">
        <v>13</v>
      </c>
      <c r="B3306" s="0" t="s">
        <v>143</v>
      </c>
      <c r="C3306" s="0" t="n">
        <v>66</v>
      </c>
      <c r="D3306" s="0" t="n">
        <v>76</v>
      </c>
      <c r="E3306" s="0" t="n">
        <v>32</v>
      </c>
      <c r="F3306" s="0" t="n">
        <v>40</v>
      </c>
      <c r="G3306" s="0" t="n">
        <v>13</v>
      </c>
      <c r="H3306" s="0" t="n">
        <v>14</v>
      </c>
      <c r="I3306" s="0" t="n">
        <v>0</v>
      </c>
      <c r="J3306" s="0" t="n">
        <v>1</v>
      </c>
      <c r="K3306" s="0" t="n">
        <f aca="false">VLOOKUP(A3306,'Team Data'!$A$1:$E$659,2,FALSE())</f>
        <v>6</v>
      </c>
      <c r="L3306" s="0" t="n">
        <f aca="false">VLOOKUP(A3306,'Team Data'!$A$1:$E$659,3,FALSE())</f>
        <v>24</v>
      </c>
      <c r="M3306" s="0" t="n">
        <f aca="false">VLOOKUP(B3306,'Team Data'!$A$1:$E$659,2,FALSE())</f>
        <v>16</v>
      </c>
      <c r="N3306" s="0" t="n">
        <f aca="false">VLOOKUP(B3306,'Team Data'!$A$1:$E$659,3,FALSE())</f>
        <v>14</v>
      </c>
      <c r="O3306" s="0" t="n">
        <f aca="false">VLOOKUP(A3306,'Team Data'!$A$1:$E$659,4,FALSE())</f>
        <v>466</v>
      </c>
      <c r="P3306" s="0" t="n">
        <f aca="false">VLOOKUP(A3306,'Team Data'!$A$1:$E$659,5,FALSE())</f>
        <v>488</v>
      </c>
      <c r="Q3306" s="0" t="n">
        <f aca="false">VLOOKUP(B3306,'Team Data'!$A$1:$E$659,4,FALSE())</f>
        <v>426</v>
      </c>
      <c r="R3306" s="0" t="n">
        <f aca="false">VLOOKUP(B3306,'Team Data'!$A$1:$E$659,5,FALSE())</f>
        <v>491</v>
      </c>
      <c r="S3306" s="0" t="n">
        <f aca="false">IF(I3306=1,(MIN(30,(C3306-D3306)))*(M3306/(M3306+N3306))*(Q3306/(Q3306+R3306)),(MAX(-30,(C3306-D3306)))*(N3306/(M3306+N3306))*(R3306/(R3306+Q3306)))</f>
        <v>-2.49872773536896</v>
      </c>
      <c r="T3306" s="0" t="n">
        <f aca="false">IF(J3306=1,(MIN(30,(D3306-C3306)))*(K3306/(K3306+L3306))*(O3306/(O3306+P3306)),(MAX(-30,(D3306-C3306)))*(L3306/(K3306+L3306))*(P3306/(P3306+O3306)))</f>
        <v>0.976939203354298</v>
      </c>
      <c r="U3306" s="7" t="n">
        <v>43114</v>
      </c>
    </row>
    <row r="3307" customFormat="false" ht="15" hidden="false" customHeight="false" outlineLevel="0" collapsed="false">
      <c r="A3307" s="0" t="s">
        <v>20</v>
      </c>
      <c r="B3307" s="0" t="s">
        <v>187</v>
      </c>
      <c r="C3307" s="0" t="n">
        <v>64</v>
      </c>
      <c r="D3307" s="0" t="n">
        <v>62</v>
      </c>
      <c r="E3307" s="0" t="n">
        <v>28</v>
      </c>
      <c r="F3307" s="0" t="n">
        <v>41</v>
      </c>
      <c r="G3307" s="0" t="n">
        <v>18</v>
      </c>
      <c r="H3307" s="0" t="n">
        <v>18</v>
      </c>
      <c r="I3307" s="0" t="n">
        <v>1</v>
      </c>
      <c r="J3307" s="0" t="n">
        <v>0</v>
      </c>
      <c r="K3307" s="0" t="n">
        <f aca="false">VLOOKUP(A3307,'Team Data'!$A$1:$E$659,2,FALSE())</f>
        <v>13</v>
      </c>
      <c r="L3307" s="0" t="n">
        <f aca="false">VLOOKUP(A3307,'Team Data'!$A$1:$E$659,3,FALSE())</f>
        <v>17</v>
      </c>
      <c r="M3307" s="0" t="n">
        <f aca="false">VLOOKUP(B3307,'Team Data'!$A$1:$E$659,2,FALSE())</f>
        <v>20</v>
      </c>
      <c r="N3307" s="0" t="n">
        <f aca="false">VLOOKUP(B3307,'Team Data'!$A$1:$E$659,3,FALSE())</f>
        <v>12</v>
      </c>
      <c r="O3307" s="0" t="n">
        <f aca="false">VLOOKUP(A3307,'Team Data'!$A$1:$E$659,4,FALSE())</f>
        <v>403</v>
      </c>
      <c r="P3307" s="0" t="n">
        <f aca="false">VLOOKUP(A3307,'Team Data'!$A$1:$E$659,5,FALSE())</f>
        <v>509</v>
      </c>
      <c r="Q3307" s="0" t="n">
        <f aca="false">VLOOKUP(B3307,'Team Data'!$A$1:$E$659,4,FALSE())</f>
        <v>433</v>
      </c>
      <c r="R3307" s="0" t="n">
        <f aca="false">VLOOKUP(B3307,'Team Data'!$A$1:$E$659,5,FALSE())</f>
        <v>544</v>
      </c>
      <c r="S3307" s="0" t="n">
        <f aca="false">IF(I3307=1,(MIN(30,(C3307-D3307)))*(M3307/(M3307+N3307))*(Q3307/(Q3307+R3307)),(MAX(-30,(C3307-D3307)))*(N3307/(M3307+N3307))*(R3307/(R3307+Q3307)))</f>
        <v>0.553991811668373</v>
      </c>
      <c r="T3307" s="0" t="n">
        <f aca="false">IF(J3307=1,(MIN(30,(D3307-C3307)))*(K3307/(K3307+L3307))*(O3307/(O3307+P3307)),(MAX(-30,(D3307-C3307)))*(L3307/(K3307+L3307))*(P3307/(P3307+O3307)))</f>
        <v>-0.632529239766082</v>
      </c>
      <c r="U3307" s="7" t="n">
        <v>43114</v>
      </c>
    </row>
    <row r="3308" customFormat="false" ht="15" hidden="false" customHeight="false" outlineLevel="0" collapsed="false">
      <c r="A3308" s="0" t="s">
        <v>125</v>
      </c>
      <c r="B3308" s="0" t="s">
        <v>177</v>
      </c>
      <c r="C3308" s="0" t="n">
        <v>73</v>
      </c>
      <c r="D3308" s="0" t="n">
        <v>76</v>
      </c>
      <c r="E3308" s="0" t="n">
        <v>29</v>
      </c>
      <c r="F3308" s="0" t="n">
        <v>33</v>
      </c>
      <c r="G3308" s="0" t="n">
        <v>10</v>
      </c>
      <c r="H3308" s="0" t="n">
        <v>11</v>
      </c>
      <c r="I3308" s="0" t="n">
        <v>0</v>
      </c>
      <c r="J3308" s="0" t="n">
        <v>1</v>
      </c>
      <c r="K3308" s="0" t="n">
        <f aca="false">VLOOKUP(A3308,'Team Data'!$A$1:$E$659,2,FALSE())</f>
        <v>13</v>
      </c>
      <c r="L3308" s="0" t="n">
        <f aca="false">VLOOKUP(A3308,'Team Data'!$A$1:$E$659,3,FALSE())</f>
        <v>18</v>
      </c>
      <c r="M3308" s="0" t="n">
        <f aca="false">VLOOKUP(B3308,'Team Data'!$A$1:$E$659,2,FALSE())</f>
        <v>18</v>
      </c>
      <c r="N3308" s="0" t="n">
        <f aca="false">VLOOKUP(B3308,'Team Data'!$A$1:$E$659,3,FALSE())</f>
        <v>15</v>
      </c>
      <c r="O3308" s="0" t="n">
        <f aca="false">VLOOKUP(A3308,'Team Data'!$A$1:$E$659,4,FALSE())</f>
        <v>547</v>
      </c>
      <c r="P3308" s="0" t="n">
        <f aca="false">VLOOKUP(A3308,'Team Data'!$A$1:$E$659,5,FALSE())</f>
        <v>412</v>
      </c>
      <c r="Q3308" s="0" t="n">
        <f aca="false">VLOOKUP(B3308,'Team Data'!$A$1:$E$659,4,FALSE())</f>
        <v>582</v>
      </c>
      <c r="R3308" s="0" t="n">
        <f aca="false">VLOOKUP(B3308,'Team Data'!$A$1:$E$659,5,FALSE())</f>
        <v>475</v>
      </c>
      <c r="S3308" s="0" t="n">
        <f aca="false">IF(I3308=1,(MIN(30,(C3308-D3308)))*(M3308/(M3308+N3308))*(Q3308/(Q3308+R3308)),(MAX(-30,(C3308-D3308)))*(N3308/(M3308+N3308))*(R3308/(R3308+Q3308)))</f>
        <v>-0.612797798228262</v>
      </c>
      <c r="T3308" s="0" t="n">
        <f aca="false">IF(J3308=1,(MIN(30,(D3308-C3308)))*(K3308/(K3308+L3308))*(O3308/(O3308+P3308)),(MAX(-30,(D3308-C3308)))*(L3308/(K3308+L3308))*(P3308/(P3308+O3308)))</f>
        <v>0.717582158834808</v>
      </c>
      <c r="U3308" s="7" t="n">
        <v>43114</v>
      </c>
    </row>
    <row r="3309" customFormat="false" ht="15" hidden="false" customHeight="false" outlineLevel="0" collapsed="false">
      <c r="A3309" s="0" t="s">
        <v>66</v>
      </c>
      <c r="B3309" s="0" t="s">
        <v>93</v>
      </c>
      <c r="C3309" s="0" t="n">
        <v>75</v>
      </c>
      <c r="D3309" s="0" t="n">
        <v>45</v>
      </c>
      <c r="E3309" s="0" t="n">
        <v>32</v>
      </c>
      <c r="F3309" s="0" t="n">
        <v>23</v>
      </c>
      <c r="G3309" s="0" t="n">
        <v>5</v>
      </c>
      <c r="H3309" s="0" t="n">
        <v>9</v>
      </c>
      <c r="I3309" s="0" t="n">
        <v>1</v>
      </c>
      <c r="J3309" s="0" t="n">
        <v>0</v>
      </c>
      <c r="K3309" s="0" t="n">
        <f aca="false">VLOOKUP(A3309,'Team Data'!$A$1:$E$659,2,FALSE())</f>
        <v>21</v>
      </c>
      <c r="L3309" s="0" t="n">
        <f aca="false">VLOOKUP(A3309,'Team Data'!$A$1:$E$659,3,FALSE())</f>
        <v>12</v>
      </c>
      <c r="M3309" s="0" t="n">
        <f aca="false">VLOOKUP(B3309,'Team Data'!$A$1:$E$659,2,FALSE())</f>
        <v>9</v>
      </c>
      <c r="N3309" s="0" t="n">
        <f aca="false">VLOOKUP(B3309,'Team Data'!$A$1:$E$659,3,FALSE())</f>
        <v>22</v>
      </c>
      <c r="O3309" s="0" t="n">
        <f aca="false">VLOOKUP(A3309,'Team Data'!$A$1:$E$659,4,FALSE())</f>
        <v>590</v>
      </c>
      <c r="P3309" s="0" t="n">
        <f aca="false">VLOOKUP(A3309,'Team Data'!$A$1:$E$659,5,FALSE())</f>
        <v>486</v>
      </c>
      <c r="Q3309" s="0" t="n">
        <f aca="false">VLOOKUP(B3309,'Team Data'!$A$1:$E$659,4,FALSE())</f>
        <v>518</v>
      </c>
      <c r="R3309" s="0" t="n">
        <f aca="false">VLOOKUP(B3309,'Team Data'!$A$1:$E$659,5,FALSE())</f>
        <v>496</v>
      </c>
      <c r="S3309" s="0" t="n">
        <f aca="false">IF(I3309=1,(MIN(30,(C3309-D3309)))*(M3309/(M3309+N3309))*(Q3309/(Q3309+R3309)),(MAX(-30,(C3309-D3309)))*(N3309/(M3309+N3309))*(R3309/(R3309+Q3309)))</f>
        <v>4.44932238976904</v>
      </c>
      <c r="T3309" s="0" t="n">
        <f aca="false">IF(J3309=1,(MIN(30,(D3309-C3309)))*(K3309/(K3309+L3309))*(O3309/(O3309+P3309)),(MAX(-30,(D3309-C3309)))*(L3309/(K3309+L3309))*(P3309/(P3309+O3309)))</f>
        <v>-4.92734031767489</v>
      </c>
      <c r="U3309" s="7" t="n">
        <v>43114</v>
      </c>
    </row>
    <row r="3310" customFormat="false" ht="15" hidden="false" customHeight="false" outlineLevel="0" collapsed="false">
      <c r="A3310" s="0" t="s">
        <v>210</v>
      </c>
      <c r="B3310" s="0" t="s">
        <v>124</v>
      </c>
      <c r="C3310" s="0" t="n">
        <v>46</v>
      </c>
      <c r="D3310" s="0" t="n">
        <v>66</v>
      </c>
      <c r="E3310" s="0" t="n">
        <v>38</v>
      </c>
      <c r="F3310" s="0" t="n">
        <v>39</v>
      </c>
      <c r="G3310" s="0" t="n">
        <v>17</v>
      </c>
      <c r="H3310" s="0" t="n">
        <v>11</v>
      </c>
      <c r="I3310" s="0" t="n">
        <v>0</v>
      </c>
      <c r="J3310" s="0" t="n">
        <v>1</v>
      </c>
      <c r="K3310" s="0" t="n">
        <f aca="false">VLOOKUP(A3310,'Team Data'!$A$1:$E$659,2,FALSE())</f>
        <v>15</v>
      </c>
      <c r="L3310" s="0" t="n">
        <f aca="false">VLOOKUP(A3310,'Team Data'!$A$1:$E$659,3,FALSE())</f>
        <v>16</v>
      </c>
      <c r="M3310" s="0" t="n">
        <f aca="false">VLOOKUP(B3310,'Team Data'!$A$1:$E$659,2,FALSE())</f>
        <v>16</v>
      </c>
      <c r="N3310" s="0" t="n">
        <f aca="false">VLOOKUP(B3310,'Team Data'!$A$1:$E$659,3,FALSE())</f>
        <v>15</v>
      </c>
      <c r="O3310" s="0" t="n">
        <f aca="false">VLOOKUP(A3310,'Team Data'!$A$1:$E$659,4,FALSE())</f>
        <v>541</v>
      </c>
      <c r="P3310" s="0" t="n">
        <f aca="false">VLOOKUP(A3310,'Team Data'!$A$1:$E$659,5,FALSE())</f>
        <v>455</v>
      </c>
      <c r="Q3310" s="0" t="n">
        <f aca="false">VLOOKUP(B3310,'Team Data'!$A$1:$E$659,4,FALSE())</f>
        <v>582</v>
      </c>
      <c r="R3310" s="0" t="n">
        <f aca="false">VLOOKUP(B3310,'Team Data'!$A$1:$E$659,5,FALSE())</f>
        <v>456</v>
      </c>
      <c r="S3310" s="0" t="n">
        <f aca="false">IF(I3310=1,(MIN(30,(C3310-D3310)))*(M3310/(M3310+N3310))*(Q3310/(Q3310+R3310)),(MAX(-30,(C3310-D3310)))*(N3310/(M3310+N3310))*(R3310/(R3310+Q3310)))</f>
        <v>-4.25135185530487</v>
      </c>
      <c r="T3310" s="0" t="n">
        <f aca="false">IF(J3310=1,(MIN(30,(D3310-C3310)))*(K3310/(K3310+L3310))*(O3310/(O3310+P3310)),(MAX(-30,(D3310-C3310)))*(L3310/(K3310+L3310))*(P3310/(P3310+O3310)))</f>
        <v>5.25650991061018</v>
      </c>
      <c r="U3310" s="7" t="n">
        <v>43114</v>
      </c>
    </row>
    <row r="3311" customFormat="false" ht="15" hidden="false" customHeight="false" outlineLevel="0" collapsed="false">
      <c r="A3311" s="0" t="s">
        <v>250</v>
      </c>
      <c r="B3311" s="0" t="s">
        <v>163</v>
      </c>
      <c r="C3311" s="0" t="n">
        <v>69</v>
      </c>
      <c r="D3311" s="0" t="n">
        <v>72</v>
      </c>
      <c r="E3311" s="0" t="n">
        <v>34</v>
      </c>
      <c r="F3311" s="0" t="n">
        <v>31</v>
      </c>
      <c r="G3311" s="0" t="n">
        <v>10</v>
      </c>
      <c r="H3311" s="0" t="n">
        <v>11</v>
      </c>
      <c r="I3311" s="0" t="n">
        <v>0</v>
      </c>
      <c r="J3311" s="0" t="n">
        <v>1</v>
      </c>
      <c r="K3311" s="0" t="n">
        <f aca="false">VLOOKUP(A3311,'Team Data'!$A$1:$E$659,2,FALSE())</f>
        <v>16</v>
      </c>
      <c r="L3311" s="0" t="n">
        <f aca="false">VLOOKUP(A3311,'Team Data'!$A$1:$E$659,3,FALSE())</f>
        <v>16</v>
      </c>
      <c r="M3311" s="0" t="n">
        <f aca="false">VLOOKUP(B3311,'Team Data'!$A$1:$E$659,2,FALSE())</f>
        <v>13</v>
      </c>
      <c r="N3311" s="0" t="n">
        <f aca="false">VLOOKUP(B3311,'Team Data'!$A$1:$E$659,3,FALSE())</f>
        <v>20</v>
      </c>
      <c r="O3311" s="0" t="n">
        <f aca="false">VLOOKUP(A3311,'Team Data'!$A$1:$E$659,4,FALSE())</f>
        <v>549</v>
      </c>
      <c r="P3311" s="0" t="n">
        <f aca="false">VLOOKUP(A3311,'Team Data'!$A$1:$E$659,5,FALSE())</f>
        <v>500</v>
      </c>
      <c r="Q3311" s="0" t="n">
        <f aca="false">VLOOKUP(B3311,'Team Data'!$A$1:$E$659,4,FALSE())</f>
        <v>540</v>
      </c>
      <c r="R3311" s="0" t="n">
        <f aca="false">VLOOKUP(B3311,'Team Data'!$A$1:$E$659,5,FALSE())</f>
        <v>528</v>
      </c>
      <c r="S3311" s="0" t="n">
        <f aca="false">IF(I3311=1,(MIN(30,(C3311-D3311)))*(M3311/(M3311+N3311))*(Q3311/(Q3311+R3311)),(MAX(-30,(C3311-D3311)))*(N3311/(M3311+N3311))*(R3311/(R3311+Q3311)))</f>
        <v>-0.898876404494382</v>
      </c>
      <c r="T3311" s="0" t="n">
        <f aca="false">IF(J3311=1,(MIN(30,(D3311-C3311)))*(K3311/(K3311+L3311))*(O3311/(O3311+P3311)),(MAX(-30,(D3311-C3311)))*(L3311/(K3311+L3311))*(P3311/(P3311+O3311)))</f>
        <v>0.785033365109628</v>
      </c>
      <c r="U3311" s="7" t="n">
        <v>43114</v>
      </c>
    </row>
    <row r="3312" customFormat="false" ht="15" hidden="false" customHeight="false" outlineLevel="0" collapsed="false">
      <c r="A3312" s="0" t="s">
        <v>185</v>
      </c>
      <c r="B3312" s="0" t="s">
        <v>335</v>
      </c>
      <c r="C3312" s="0" t="n">
        <v>51</v>
      </c>
      <c r="D3312" s="0" t="n">
        <v>68</v>
      </c>
      <c r="E3312" s="0" t="n">
        <v>27</v>
      </c>
      <c r="F3312" s="0" t="n">
        <v>26</v>
      </c>
      <c r="G3312" s="0" t="n">
        <v>15</v>
      </c>
      <c r="H3312" s="0" t="n">
        <v>15</v>
      </c>
      <c r="I3312" s="0" t="n">
        <v>0</v>
      </c>
      <c r="J3312" s="0" t="n">
        <v>1</v>
      </c>
      <c r="K3312" s="0" t="n">
        <f aca="false">VLOOKUP(A3312,'Team Data'!$A$1:$E$659,2,FALSE())</f>
        <v>21</v>
      </c>
      <c r="L3312" s="0" t="n">
        <f aca="false">VLOOKUP(A3312,'Team Data'!$A$1:$E$659,3,FALSE())</f>
        <v>12</v>
      </c>
      <c r="M3312" s="0" t="n">
        <f aca="false">VLOOKUP(B3312,'Team Data'!$A$1:$E$659,2,FALSE())</f>
        <v>31</v>
      </c>
      <c r="N3312" s="0" t="n">
        <f aca="false">VLOOKUP(B3312,'Team Data'!$A$1:$E$659,3,FALSE())</f>
        <v>3</v>
      </c>
      <c r="O3312" s="0" t="n">
        <f aca="false">VLOOKUP(A3312,'Team Data'!$A$1:$E$659,4,FALSE())</f>
        <v>618</v>
      </c>
      <c r="P3312" s="0" t="n">
        <f aca="false">VLOOKUP(A3312,'Team Data'!$A$1:$E$659,5,FALSE())</f>
        <v>486</v>
      </c>
      <c r="Q3312" s="0" t="n">
        <f aca="false">VLOOKUP(B3312,'Team Data'!$A$1:$E$659,4,FALSE())</f>
        <v>678</v>
      </c>
      <c r="R3312" s="0" t="n">
        <f aca="false">VLOOKUP(B3312,'Team Data'!$A$1:$E$659,5,FALSE())</f>
        <v>466</v>
      </c>
      <c r="S3312" s="0" t="n">
        <f aca="false">IF(I3312=1,(MIN(30,(C3312-D3312)))*(M3312/(M3312+N3312))*(Q3312/(Q3312+R3312)),(MAX(-30,(C3312-D3312)))*(N3312/(M3312+N3312))*(R3312/(R3312+Q3312)))</f>
        <v>-0.611013986013986</v>
      </c>
      <c r="T3312" s="0" t="n">
        <f aca="false">IF(J3312=1,(MIN(30,(D3312-C3312)))*(K3312/(K3312+L3312))*(O3312/(O3312+P3312)),(MAX(-30,(D3312-C3312)))*(L3312/(K3312+L3312))*(P3312/(P3312+O3312)))</f>
        <v>6.05583003952569</v>
      </c>
      <c r="U3312" s="7" t="n">
        <v>43114</v>
      </c>
    </row>
    <row r="3313" customFormat="false" ht="15" hidden="false" customHeight="false" outlineLevel="0" collapsed="false">
      <c r="A3313" s="0" t="s">
        <v>215</v>
      </c>
      <c r="B3313" s="0" t="s">
        <v>244</v>
      </c>
      <c r="C3313" s="0" t="n">
        <v>68</v>
      </c>
      <c r="D3313" s="0" t="n">
        <v>46</v>
      </c>
      <c r="E3313" s="0" t="n">
        <v>46</v>
      </c>
      <c r="F3313" s="0" t="n">
        <v>30</v>
      </c>
      <c r="G3313" s="0" t="n">
        <v>11</v>
      </c>
      <c r="H3313" s="0" t="n">
        <v>5</v>
      </c>
      <c r="I3313" s="0" t="n">
        <v>1</v>
      </c>
      <c r="J3313" s="0" t="n">
        <v>0</v>
      </c>
      <c r="K3313" s="0" t="n">
        <f aca="false">VLOOKUP(A3313,'Team Data'!$A$1:$E$659,2,FALSE())</f>
        <v>25</v>
      </c>
      <c r="L3313" s="0" t="n">
        <f aca="false">VLOOKUP(A3313,'Team Data'!$A$1:$E$659,3,FALSE())</f>
        <v>9</v>
      </c>
      <c r="M3313" s="0" t="n">
        <f aca="false">VLOOKUP(B3313,'Team Data'!$A$1:$E$659,2,FALSE())</f>
        <v>15</v>
      </c>
      <c r="N3313" s="0" t="n">
        <f aca="false">VLOOKUP(B3313,'Team Data'!$A$1:$E$659,3,FALSE())</f>
        <v>19</v>
      </c>
      <c r="O3313" s="0" t="n">
        <f aca="false">VLOOKUP(A3313,'Team Data'!$A$1:$E$659,4,FALSE())</f>
        <v>711</v>
      </c>
      <c r="P3313" s="0" t="n">
        <f aca="false">VLOOKUP(A3313,'Team Data'!$A$1:$E$659,5,FALSE())</f>
        <v>455</v>
      </c>
      <c r="Q3313" s="0" t="n">
        <f aca="false">VLOOKUP(B3313,'Team Data'!$A$1:$E$659,4,FALSE())</f>
        <v>608</v>
      </c>
      <c r="R3313" s="0" t="n">
        <f aca="false">VLOOKUP(B3313,'Team Data'!$A$1:$E$659,5,FALSE())</f>
        <v>484</v>
      </c>
      <c r="S3313" s="0" t="n">
        <f aca="false">IF(I3313=1,(MIN(30,(C3313-D3313)))*(M3313/(M3313+N3313))*(Q3313/(Q3313+R3313)),(MAX(-30,(C3313-D3313)))*(N3313/(M3313+N3313))*(R3313/(R3313+Q3313)))</f>
        <v>5.40400775694893</v>
      </c>
      <c r="T3313" s="0" t="n">
        <f aca="false">IF(J3313=1,(MIN(30,(D3313-C3313)))*(K3313/(K3313+L3313))*(O3313/(O3313+P3313)),(MAX(-30,(D3313-C3313)))*(L3313/(K3313+L3313))*(P3313/(P3313+O3313)))</f>
        <v>-2.27247502774695</v>
      </c>
      <c r="U3313" s="7" t="n">
        <v>43115</v>
      </c>
    </row>
    <row r="3314" customFormat="false" ht="15" hidden="false" customHeight="false" outlineLevel="0" collapsed="false">
      <c r="A3314" s="0" t="s">
        <v>326</v>
      </c>
      <c r="B3314" s="0" t="s">
        <v>320</v>
      </c>
      <c r="C3314" s="0" t="n">
        <v>67</v>
      </c>
      <c r="D3314" s="0" t="n">
        <v>84</v>
      </c>
      <c r="E3314" s="0" t="n">
        <v>34</v>
      </c>
      <c r="F3314" s="0" t="n">
        <v>37</v>
      </c>
      <c r="G3314" s="0" t="n">
        <v>17</v>
      </c>
      <c r="H3314" s="0" t="n">
        <v>7</v>
      </c>
      <c r="I3314" s="0" t="n">
        <v>0</v>
      </c>
      <c r="J3314" s="0" t="n">
        <v>1</v>
      </c>
      <c r="K3314" s="0" t="n">
        <f aca="false">VLOOKUP(A3314,'Team Data'!$A$1:$E$659,2,FALSE())</f>
        <v>23</v>
      </c>
      <c r="L3314" s="0" t="n">
        <f aca="false">VLOOKUP(A3314,'Team Data'!$A$1:$E$659,3,FALSE())</f>
        <v>12</v>
      </c>
      <c r="M3314" s="0" t="n">
        <f aca="false">VLOOKUP(B3314,'Team Data'!$A$1:$E$659,2,FALSE())</f>
        <v>24</v>
      </c>
      <c r="N3314" s="0" t="n">
        <f aca="false">VLOOKUP(B3314,'Team Data'!$A$1:$E$659,3,FALSE())</f>
        <v>12</v>
      </c>
      <c r="O3314" s="0" t="n">
        <f aca="false">VLOOKUP(A3314,'Team Data'!$A$1:$E$659,4,FALSE())</f>
        <v>668</v>
      </c>
      <c r="P3314" s="0" t="n">
        <f aca="false">VLOOKUP(A3314,'Team Data'!$A$1:$E$659,5,FALSE())</f>
        <v>500</v>
      </c>
      <c r="Q3314" s="0" t="n">
        <f aca="false">VLOOKUP(B3314,'Team Data'!$A$1:$E$659,4,FALSE())</f>
        <v>677</v>
      </c>
      <c r="R3314" s="0" t="n">
        <f aca="false">VLOOKUP(B3314,'Team Data'!$A$1:$E$659,5,FALSE())</f>
        <v>508</v>
      </c>
      <c r="S3314" s="0" t="n">
        <f aca="false">IF(I3314=1,(MIN(30,(C3314-D3314)))*(M3314/(M3314+N3314))*(Q3314/(Q3314+R3314)),(MAX(-30,(C3314-D3314)))*(N3314/(M3314+N3314))*(R3314/(R3314+Q3314)))</f>
        <v>-2.42925457102672</v>
      </c>
      <c r="T3314" s="0" t="n">
        <f aca="false">IF(J3314=1,(MIN(30,(D3314-C3314)))*(K3314/(K3314+L3314))*(O3314/(O3314+P3314)),(MAX(-30,(D3314-C3314)))*(L3314/(K3314+L3314))*(P3314/(P3314+O3314)))</f>
        <v>6.38913894324853</v>
      </c>
      <c r="U3314" s="7" t="n">
        <v>43115</v>
      </c>
    </row>
    <row r="3315" customFormat="false" ht="15" hidden="false" customHeight="false" outlineLevel="0" collapsed="false">
      <c r="A3315" s="0" t="s">
        <v>190</v>
      </c>
      <c r="B3315" s="0" t="s">
        <v>315</v>
      </c>
      <c r="C3315" s="0" t="n">
        <v>74</v>
      </c>
      <c r="D3315" s="0" t="n">
        <v>62</v>
      </c>
      <c r="E3315" s="0" t="n">
        <v>44</v>
      </c>
      <c r="F3315" s="0" t="n">
        <v>28</v>
      </c>
      <c r="G3315" s="0" t="n">
        <v>13</v>
      </c>
      <c r="H3315" s="0" t="n">
        <v>7</v>
      </c>
      <c r="I3315" s="0" t="n">
        <v>1</v>
      </c>
      <c r="J3315" s="0" t="n">
        <v>0</v>
      </c>
      <c r="K3315" s="0" t="n">
        <f aca="false">VLOOKUP(A3315,'Team Data'!$A$1:$E$659,2,FALSE())</f>
        <v>10</v>
      </c>
      <c r="L3315" s="0" t="n">
        <f aca="false">VLOOKUP(A3315,'Team Data'!$A$1:$E$659,3,FALSE())</f>
        <v>21</v>
      </c>
      <c r="M3315" s="0" t="n">
        <f aca="false">VLOOKUP(B3315,'Team Data'!$A$1:$E$659,2,FALSE())</f>
        <v>12</v>
      </c>
      <c r="N3315" s="0" t="n">
        <f aca="false">VLOOKUP(B3315,'Team Data'!$A$1:$E$659,3,FALSE())</f>
        <v>18</v>
      </c>
      <c r="O3315" s="0" t="n">
        <f aca="false">VLOOKUP(A3315,'Team Data'!$A$1:$E$659,4,FALSE())</f>
        <v>463</v>
      </c>
      <c r="P3315" s="0" t="n">
        <f aca="false">VLOOKUP(A3315,'Team Data'!$A$1:$E$659,5,FALSE())</f>
        <v>473</v>
      </c>
      <c r="Q3315" s="0" t="n">
        <f aca="false">VLOOKUP(B3315,'Team Data'!$A$1:$E$659,4,FALSE())</f>
        <v>451</v>
      </c>
      <c r="R3315" s="0" t="n">
        <f aca="false">VLOOKUP(B3315,'Team Data'!$A$1:$E$659,5,FALSE())</f>
        <v>479</v>
      </c>
      <c r="S3315" s="0" t="n">
        <f aca="false">IF(I3315=1,(MIN(30,(C3315-D3315)))*(M3315/(M3315+N3315))*(Q3315/(Q3315+R3315)),(MAX(-30,(C3315-D3315)))*(N3315/(M3315+N3315))*(R3315/(R3315+Q3315)))</f>
        <v>2.32774193548387</v>
      </c>
      <c r="T3315" s="0" t="n">
        <f aca="false">IF(J3315=1,(MIN(30,(D3315-C3315)))*(K3315/(K3315+L3315))*(O3315/(O3315+P3315)),(MAX(-30,(D3315-C3315)))*(L3315/(K3315+L3315))*(P3315/(P3315+O3315)))</f>
        <v>-4.10794044665012</v>
      </c>
      <c r="U3315" s="7" t="n">
        <v>43115</v>
      </c>
    </row>
    <row r="3316" customFormat="false" ht="15" hidden="false" customHeight="false" outlineLevel="0" collapsed="false">
      <c r="A3316" s="0" t="s">
        <v>27</v>
      </c>
      <c r="B3316" s="0" t="s">
        <v>283</v>
      </c>
      <c r="C3316" s="0" t="n">
        <v>74</v>
      </c>
      <c r="D3316" s="0" t="n">
        <v>62</v>
      </c>
      <c r="E3316" s="0" t="n">
        <v>44</v>
      </c>
      <c r="F3316" s="0" t="n">
        <v>32</v>
      </c>
      <c r="G3316" s="0" t="n">
        <v>18</v>
      </c>
      <c r="H3316" s="0" t="n">
        <v>16</v>
      </c>
      <c r="I3316" s="0" t="n">
        <v>1</v>
      </c>
      <c r="J3316" s="0" t="n">
        <v>0</v>
      </c>
      <c r="K3316" s="0" t="n">
        <f aca="false">VLOOKUP(A3316,'Team Data'!$A$1:$E$659,2,FALSE())</f>
        <v>18</v>
      </c>
      <c r="L3316" s="0" t="n">
        <f aca="false">VLOOKUP(A3316,'Team Data'!$A$1:$E$659,3,FALSE())</f>
        <v>14</v>
      </c>
      <c r="M3316" s="0" t="n">
        <f aca="false">VLOOKUP(B3316,'Team Data'!$A$1:$E$659,2,FALSE())</f>
        <v>12</v>
      </c>
      <c r="N3316" s="0" t="n">
        <f aca="false">VLOOKUP(B3316,'Team Data'!$A$1:$E$659,3,FALSE())</f>
        <v>20</v>
      </c>
      <c r="O3316" s="0" t="n">
        <f aca="false">VLOOKUP(A3316,'Team Data'!$A$1:$E$659,4,FALSE())</f>
        <v>374</v>
      </c>
      <c r="P3316" s="0" t="n">
        <f aca="false">VLOOKUP(A3316,'Team Data'!$A$1:$E$659,5,FALSE())</f>
        <v>605</v>
      </c>
      <c r="Q3316" s="0" t="n">
        <f aca="false">VLOOKUP(B3316,'Team Data'!$A$1:$E$659,4,FALSE())</f>
        <v>427</v>
      </c>
      <c r="R3316" s="0" t="n">
        <f aca="false">VLOOKUP(B3316,'Team Data'!$A$1:$E$659,5,FALSE())</f>
        <v>489</v>
      </c>
      <c r="S3316" s="0" t="n">
        <f aca="false">IF(I3316=1,(MIN(30,(C3316-D3316)))*(M3316/(M3316+N3316))*(Q3316/(Q3316+R3316)),(MAX(-30,(C3316-D3316)))*(N3316/(M3316+N3316))*(R3316/(R3316+Q3316)))</f>
        <v>2.09770742358079</v>
      </c>
      <c r="T3316" s="0" t="n">
        <f aca="false">IF(J3316=1,(MIN(30,(D3316-C3316)))*(K3316/(K3316+L3316))*(O3316/(O3316+P3316)),(MAX(-30,(D3316-C3316)))*(L3316/(K3316+L3316))*(P3316/(P3316+O3316)))</f>
        <v>-3.24438202247191</v>
      </c>
      <c r="U3316" s="7" t="n">
        <v>43115</v>
      </c>
    </row>
    <row r="3317" customFormat="false" ht="15" hidden="false" customHeight="false" outlineLevel="0" collapsed="false">
      <c r="A3317" s="0" t="s">
        <v>356</v>
      </c>
      <c r="B3317" s="0" t="s">
        <v>352</v>
      </c>
      <c r="C3317" s="0" t="n">
        <v>67</v>
      </c>
      <c r="D3317" s="0" t="n">
        <v>77</v>
      </c>
      <c r="E3317" s="0" t="n">
        <v>41</v>
      </c>
      <c r="F3317" s="0" t="n">
        <v>32</v>
      </c>
      <c r="G3317" s="0" t="n">
        <v>16</v>
      </c>
      <c r="H3317" s="0" t="n">
        <v>9</v>
      </c>
      <c r="I3317" s="0" t="n">
        <v>0</v>
      </c>
      <c r="J3317" s="0" t="n">
        <v>1</v>
      </c>
      <c r="K3317" s="0" t="n">
        <f aca="false">VLOOKUP(A3317,'Team Data'!$A$1:$E$659,2,FALSE())</f>
        <v>8</v>
      </c>
      <c r="L3317" s="0" t="n">
        <f aca="false">VLOOKUP(A3317,'Team Data'!$A$1:$E$659,3,FALSE())</f>
        <v>24</v>
      </c>
      <c r="M3317" s="0" t="n">
        <f aca="false">VLOOKUP(B3317,'Team Data'!$A$1:$E$659,2,FALSE())</f>
        <v>25</v>
      </c>
      <c r="N3317" s="0" t="n">
        <f aca="false">VLOOKUP(B3317,'Team Data'!$A$1:$E$659,3,FALSE())</f>
        <v>10</v>
      </c>
      <c r="O3317" s="0" t="n">
        <f aca="false">VLOOKUP(A3317,'Team Data'!$A$1:$E$659,4,FALSE())</f>
        <v>505</v>
      </c>
      <c r="P3317" s="0" t="n">
        <f aca="false">VLOOKUP(A3317,'Team Data'!$A$1:$E$659,5,FALSE())</f>
        <v>499</v>
      </c>
      <c r="Q3317" s="0" t="n">
        <f aca="false">VLOOKUP(B3317,'Team Data'!$A$1:$E$659,4,FALSE())</f>
        <v>543</v>
      </c>
      <c r="R3317" s="0" t="n">
        <f aca="false">VLOOKUP(B3317,'Team Data'!$A$1:$E$659,5,FALSE())</f>
        <v>561</v>
      </c>
      <c r="S3317" s="0" t="n">
        <f aca="false">IF(I3317=1,(MIN(30,(C3317-D3317)))*(M3317/(M3317+N3317))*(Q3317/(Q3317+R3317)),(MAX(-30,(C3317-D3317)))*(N3317/(M3317+N3317))*(R3317/(R3317+Q3317)))</f>
        <v>-1.45186335403727</v>
      </c>
      <c r="T3317" s="0" t="n">
        <f aca="false">IF(J3317=1,(MIN(30,(D3317-C3317)))*(K3317/(K3317+L3317))*(O3317/(O3317+P3317)),(MAX(-30,(D3317-C3317)))*(L3317/(K3317+L3317))*(P3317/(P3317+O3317)))</f>
        <v>1.25747011952191</v>
      </c>
      <c r="U3317" s="7" t="n">
        <v>43115</v>
      </c>
    </row>
    <row r="3318" customFormat="false" ht="15" hidden="false" customHeight="false" outlineLevel="0" collapsed="false">
      <c r="A3318" s="0" t="s">
        <v>182</v>
      </c>
      <c r="B3318" s="0" t="s">
        <v>199</v>
      </c>
      <c r="C3318" s="0" t="n">
        <v>63</v>
      </c>
      <c r="D3318" s="0" t="n">
        <v>77</v>
      </c>
      <c r="E3318" s="0" t="n">
        <v>32</v>
      </c>
      <c r="F3318" s="0" t="n">
        <v>44</v>
      </c>
      <c r="G3318" s="0" t="n">
        <v>7</v>
      </c>
      <c r="H3318" s="0" t="n">
        <v>11</v>
      </c>
      <c r="I3318" s="0" t="n">
        <v>0</v>
      </c>
      <c r="J3318" s="0" t="n">
        <v>1</v>
      </c>
      <c r="K3318" s="0" t="n">
        <f aca="false">VLOOKUP(A3318,'Team Data'!$A$1:$E$659,2,FALSE())</f>
        <v>13</v>
      </c>
      <c r="L3318" s="0" t="n">
        <f aca="false">VLOOKUP(A3318,'Team Data'!$A$1:$E$659,3,FALSE())</f>
        <v>19</v>
      </c>
      <c r="M3318" s="0" t="n">
        <f aca="false">VLOOKUP(B3318,'Team Data'!$A$1:$E$659,2,FALSE())</f>
        <v>19</v>
      </c>
      <c r="N3318" s="0" t="n">
        <f aca="false">VLOOKUP(B3318,'Team Data'!$A$1:$E$659,3,FALSE())</f>
        <v>16</v>
      </c>
      <c r="O3318" s="0" t="n">
        <f aca="false">VLOOKUP(A3318,'Team Data'!$A$1:$E$659,4,FALSE())</f>
        <v>406</v>
      </c>
      <c r="P3318" s="0" t="n">
        <f aca="false">VLOOKUP(A3318,'Team Data'!$A$1:$E$659,5,FALSE())</f>
        <v>575</v>
      </c>
      <c r="Q3318" s="0" t="n">
        <f aca="false">VLOOKUP(B3318,'Team Data'!$A$1:$E$659,4,FALSE())</f>
        <v>431</v>
      </c>
      <c r="R3318" s="0" t="n">
        <f aca="false">VLOOKUP(B3318,'Team Data'!$A$1:$E$659,5,FALSE())</f>
        <v>621</v>
      </c>
      <c r="S3318" s="0" t="n">
        <f aca="false">IF(I3318=1,(MIN(30,(C3318-D3318)))*(M3318/(M3318+N3318))*(Q3318/(Q3318+R3318)),(MAX(-30,(C3318-D3318)))*(N3318/(M3318+N3318))*(R3318/(R3318+Q3318)))</f>
        <v>-3.77794676806084</v>
      </c>
      <c r="T3318" s="0" t="n">
        <f aca="false">IF(J3318=1,(MIN(30,(D3318-C3318)))*(K3318/(K3318+L3318))*(O3318/(O3318+P3318)),(MAX(-30,(D3318-C3318)))*(L3318/(K3318+L3318))*(P3318/(P3318+O3318)))</f>
        <v>2.35384811416922</v>
      </c>
      <c r="U3318" s="7" t="n">
        <v>43115</v>
      </c>
    </row>
    <row r="3319" customFormat="false" ht="15" hidden="false" customHeight="false" outlineLevel="0" collapsed="false">
      <c r="A3319" s="0" t="s">
        <v>38</v>
      </c>
      <c r="B3319" s="0" t="s">
        <v>234</v>
      </c>
      <c r="C3319" s="0" t="n">
        <v>60</v>
      </c>
      <c r="D3319" s="0" t="n">
        <v>70</v>
      </c>
      <c r="E3319" s="0" t="n">
        <v>32</v>
      </c>
      <c r="F3319" s="0" t="n">
        <v>38</v>
      </c>
      <c r="G3319" s="0" t="n">
        <v>8</v>
      </c>
      <c r="H3319" s="0" t="n">
        <v>14</v>
      </c>
      <c r="I3319" s="0" t="n">
        <v>0</v>
      </c>
      <c r="J3319" s="0" t="n">
        <v>1</v>
      </c>
      <c r="K3319" s="0" t="n">
        <f aca="false">VLOOKUP(A3319,'Team Data'!$A$1:$E$659,2,FALSE())</f>
        <v>21</v>
      </c>
      <c r="L3319" s="0" t="n">
        <f aca="false">VLOOKUP(A3319,'Team Data'!$A$1:$E$659,3,FALSE())</f>
        <v>14</v>
      </c>
      <c r="M3319" s="0" t="n">
        <f aca="false">VLOOKUP(B3319,'Team Data'!$A$1:$E$659,2,FALSE())</f>
        <v>19</v>
      </c>
      <c r="N3319" s="0" t="n">
        <f aca="false">VLOOKUP(B3319,'Team Data'!$A$1:$E$659,3,FALSE())</f>
        <v>13</v>
      </c>
      <c r="O3319" s="0" t="n">
        <f aca="false">VLOOKUP(A3319,'Team Data'!$A$1:$E$659,4,FALSE())</f>
        <v>713</v>
      </c>
      <c r="P3319" s="0" t="n">
        <f aca="false">VLOOKUP(A3319,'Team Data'!$A$1:$E$659,5,FALSE())</f>
        <v>450</v>
      </c>
      <c r="Q3319" s="0" t="n">
        <f aca="false">VLOOKUP(B3319,'Team Data'!$A$1:$E$659,4,FALSE())</f>
        <v>655</v>
      </c>
      <c r="R3319" s="0" t="n">
        <f aca="false">VLOOKUP(B3319,'Team Data'!$A$1:$E$659,5,FALSE())</f>
        <v>411</v>
      </c>
      <c r="S3319" s="0" t="n">
        <f aca="false">IF(I3319=1,(MIN(30,(C3319-D3319)))*(M3319/(M3319+N3319))*(Q3319/(Q3319+R3319)),(MAX(-30,(C3319-D3319)))*(N3319/(M3319+N3319))*(R3319/(R3319+Q3319)))</f>
        <v>-1.56631097560976</v>
      </c>
      <c r="T3319" s="0" t="n">
        <f aca="false">IF(J3319=1,(MIN(30,(D3319-C3319)))*(K3319/(K3319+L3319))*(O3319/(O3319+P3319)),(MAX(-30,(D3319-C3319)))*(L3319/(K3319+L3319))*(P3319/(P3319+O3319)))</f>
        <v>3.67841788478074</v>
      </c>
      <c r="U3319" s="7" t="n">
        <v>43115</v>
      </c>
    </row>
    <row r="3320" customFormat="false" ht="15" hidden="false" customHeight="false" outlineLevel="0" collapsed="false">
      <c r="A3320" s="0" t="s">
        <v>12</v>
      </c>
      <c r="B3320" s="0" t="s">
        <v>19</v>
      </c>
      <c r="C3320" s="0" t="n">
        <v>59</v>
      </c>
      <c r="D3320" s="0" t="n">
        <v>71</v>
      </c>
      <c r="E3320" s="0" t="n">
        <v>37</v>
      </c>
      <c r="F3320" s="0" t="n">
        <v>35</v>
      </c>
      <c r="G3320" s="0" t="n">
        <v>14</v>
      </c>
      <c r="H3320" s="0" t="n">
        <v>15</v>
      </c>
      <c r="I3320" s="0" t="n">
        <v>0</v>
      </c>
      <c r="J3320" s="0" t="n">
        <v>1</v>
      </c>
      <c r="K3320" s="0" t="n">
        <f aca="false">VLOOKUP(A3320,'Team Data'!$A$1:$E$659,2,FALSE())</f>
        <v>11</v>
      </c>
      <c r="L3320" s="0" t="n">
        <f aca="false">VLOOKUP(A3320,'Team Data'!$A$1:$E$659,3,FALSE())</f>
        <v>21</v>
      </c>
      <c r="M3320" s="0" t="n">
        <f aca="false">VLOOKUP(B3320,'Team Data'!$A$1:$E$659,2,FALSE())</f>
        <v>14</v>
      </c>
      <c r="N3320" s="0" t="n">
        <f aca="false">VLOOKUP(B3320,'Team Data'!$A$1:$E$659,3,FALSE())</f>
        <v>21</v>
      </c>
      <c r="O3320" s="0" t="n">
        <f aca="false">VLOOKUP(A3320,'Team Data'!$A$1:$E$659,4,FALSE())</f>
        <v>370</v>
      </c>
      <c r="P3320" s="0" t="n">
        <f aca="false">VLOOKUP(A3320,'Team Data'!$A$1:$E$659,5,FALSE())</f>
        <v>552</v>
      </c>
      <c r="Q3320" s="0" t="n">
        <f aca="false">VLOOKUP(B3320,'Team Data'!$A$1:$E$659,4,FALSE())</f>
        <v>471</v>
      </c>
      <c r="R3320" s="0" t="n">
        <f aca="false">VLOOKUP(B3320,'Team Data'!$A$1:$E$659,5,FALSE())</f>
        <v>659</v>
      </c>
      <c r="S3320" s="0" t="n">
        <f aca="false">IF(I3320=1,(MIN(30,(C3320-D3320)))*(M3320/(M3320+N3320))*(Q3320/(Q3320+R3320)),(MAX(-30,(C3320-D3320)))*(N3320/(M3320+N3320))*(R3320/(R3320+Q3320)))</f>
        <v>-4.19893805309735</v>
      </c>
      <c r="T3320" s="0" t="n">
        <f aca="false">IF(J3320=1,(MIN(30,(D3320-C3320)))*(K3320/(K3320+L3320))*(O3320/(O3320+P3320)),(MAX(-30,(D3320-C3320)))*(L3320/(K3320+L3320))*(P3320/(P3320+O3320)))</f>
        <v>1.65536876355748</v>
      </c>
      <c r="U3320" s="7" t="n">
        <v>43115</v>
      </c>
    </row>
    <row r="3321" customFormat="false" ht="15" hidden="false" customHeight="false" outlineLevel="0" collapsed="false">
      <c r="A3321" s="0" t="s">
        <v>109</v>
      </c>
      <c r="B3321" s="0" t="s">
        <v>314</v>
      </c>
      <c r="C3321" s="0" t="n">
        <v>56</v>
      </c>
      <c r="D3321" s="0" t="n">
        <v>78</v>
      </c>
      <c r="E3321" s="0" t="n">
        <v>34</v>
      </c>
      <c r="F3321" s="0" t="n">
        <v>35</v>
      </c>
      <c r="G3321" s="0" t="n">
        <v>12</v>
      </c>
      <c r="H3321" s="0" t="n">
        <v>8</v>
      </c>
      <c r="I3321" s="0" t="n">
        <v>0</v>
      </c>
      <c r="J3321" s="0" t="n">
        <v>1</v>
      </c>
      <c r="K3321" s="0" t="n">
        <f aca="false">VLOOKUP(A3321,'Team Data'!$A$1:$E$659,2,FALSE())</f>
        <v>19</v>
      </c>
      <c r="L3321" s="0" t="n">
        <f aca="false">VLOOKUP(A3321,'Team Data'!$A$1:$E$659,3,FALSE())</f>
        <v>14</v>
      </c>
      <c r="M3321" s="0" t="n">
        <f aca="false">VLOOKUP(B3321,'Team Data'!$A$1:$E$659,2,FALSE())</f>
        <v>25</v>
      </c>
      <c r="N3321" s="0" t="n">
        <f aca="false">VLOOKUP(B3321,'Team Data'!$A$1:$E$659,3,FALSE())</f>
        <v>10</v>
      </c>
      <c r="O3321" s="0" t="n">
        <f aca="false">VLOOKUP(A3321,'Team Data'!$A$1:$E$659,4,FALSE())</f>
        <v>501</v>
      </c>
      <c r="P3321" s="0" t="n">
        <f aca="false">VLOOKUP(A3321,'Team Data'!$A$1:$E$659,5,FALSE())</f>
        <v>542</v>
      </c>
      <c r="Q3321" s="0" t="n">
        <f aca="false">VLOOKUP(B3321,'Team Data'!$A$1:$E$659,4,FALSE())</f>
        <v>506</v>
      </c>
      <c r="R3321" s="0" t="n">
        <f aca="false">VLOOKUP(B3321,'Team Data'!$A$1:$E$659,5,FALSE())</f>
        <v>534</v>
      </c>
      <c r="S3321" s="0" t="n">
        <f aca="false">IF(I3321=1,(MIN(30,(C3321-D3321)))*(M3321/(M3321+N3321))*(Q3321/(Q3321+R3321)),(MAX(-30,(C3321-D3321)))*(N3321/(M3321+N3321))*(R3321/(R3321+Q3321)))</f>
        <v>-3.22747252747253</v>
      </c>
      <c r="T3321" s="0" t="n">
        <f aca="false">IF(J3321=1,(MIN(30,(D3321-C3321)))*(K3321/(K3321+L3321))*(O3321/(O3321+P3321)),(MAX(-30,(D3321-C3321)))*(L3321/(K3321+L3321))*(P3321/(P3321+O3321)))</f>
        <v>6.08437200383509</v>
      </c>
      <c r="U3321" s="7" t="n">
        <v>43115</v>
      </c>
    </row>
    <row r="3322" customFormat="false" ht="15" hidden="false" customHeight="false" outlineLevel="0" collapsed="false">
      <c r="A3322" s="0" t="s">
        <v>70</v>
      </c>
      <c r="B3322" s="0" t="s">
        <v>88</v>
      </c>
      <c r="C3322" s="0" t="n">
        <v>89</v>
      </c>
      <c r="D3322" s="0" t="n">
        <v>94</v>
      </c>
      <c r="E3322" s="0" t="n">
        <v>55</v>
      </c>
      <c r="F3322" s="0" t="n">
        <v>33</v>
      </c>
      <c r="G3322" s="0" t="n">
        <v>14</v>
      </c>
      <c r="H3322" s="0" t="n">
        <v>7</v>
      </c>
      <c r="I3322" s="0" t="n">
        <v>0</v>
      </c>
      <c r="J3322" s="0" t="n">
        <v>1</v>
      </c>
      <c r="K3322" s="0" t="n">
        <f aca="false">VLOOKUP(A3322,'Team Data'!$A$1:$E$659,2,FALSE())</f>
        <v>4</v>
      </c>
      <c r="L3322" s="0" t="n">
        <f aca="false">VLOOKUP(A3322,'Team Data'!$A$1:$E$659,3,FALSE())</f>
        <v>28</v>
      </c>
      <c r="M3322" s="0" t="n">
        <f aca="false">VLOOKUP(B3322,'Team Data'!$A$1:$E$659,2,FALSE())</f>
        <v>9</v>
      </c>
      <c r="N3322" s="0" t="n">
        <f aca="false">VLOOKUP(B3322,'Team Data'!$A$1:$E$659,3,FALSE())</f>
        <v>25</v>
      </c>
      <c r="O3322" s="0" t="n">
        <f aca="false">VLOOKUP(A3322,'Team Data'!$A$1:$E$659,4,FALSE())</f>
        <v>460</v>
      </c>
      <c r="P3322" s="0" t="n">
        <f aca="false">VLOOKUP(A3322,'Team Data'!$A$1:$E$659,5,FALSE())</f>
        <v>532</v>
      </c>
      <c r="Q3322" s="0" t="n">
        <f aca="false">VLOOKUP(B3322,'Team Data'!$A$1:$E$659,4,FALSE())</f>
        <v>507</v>
      </c>
      <c r="R3322" s="0" t="n">
        <f aca="false">VLOOKUP(B3322,'Team Data'!$A$1:$E$659,5,FALSE())</f>
        <v>582</v>
      </c>
      <c r="S3322" s="0" t="n">
        <f aca="false">IF(I3322=1,(MIN(30,(C3322-D3322)))*(M3322/(M3322+N3322))*(Q3322/(Q3322+R3322)),(MAX(-30,(C3322-D3322)))*(N3322/(M3322+N3322))*(R3322/(R3322+Q3322)))</f>
        <v>-1.96483552098525</v>
      </c>
      <c r="T3322" s="0" t="n">
        <f aca="false">IF(J3322=1,(MIN(30,(D3322-C3322)))*(K3322/(K3322+L3322))*(O3322/(O3322+P3322)),(MAX(-30,(D3322-C3322)))*(L3322/(K3322+L3322))*(P3322/(P3322+O3322)))</f>
        <v>0.289818548387097</v>
      </c>
      <c r="U3322" s="7" t="n">
        <v>43115</v>
      </c>
    </row>
    <row r="3323" customFormat="false" ht="15" hidden="false" customHeight="false" outlineLevel="0" collapsed="false">
      <c r="A3323" s="0" t="s">
        <v>161</v>
      </c>
      <c r="B3323" s="0" t="s">
        <v>169</v>
      </c>
      <c r="C3323" s="0" t="n">
        <v>67</v>
      </c>
      <c r="D3323" s="0" t="n">
        <v>68</v>
      </c>
      <c r="E3323" s="0" t="n">
        <v>36</v>
      </c>
      <c r="F3323" s="0" t="n">
        <v>30</v>
      </c>
      <c r="G3323" s="0" t="n">
        <v>12</v>
      </c>
      <c r="H3323" s="0" t="n">
        <v>6</v>
      </c>
      <c r="I3323" s="0" t="n">
        <v>0</v>
      </c>
      <c r="J3323" s="0" t="n">
        <v>1</v>
      </c>
      <c r="K3323" s="0" t="n">
        <f aca="false">VLOOKUP(A3323,'Team Data'!$A$1:$E$659,2,FALSE())</f>
        <v>19</v>
      </c>
      <c r="L3323" s="0" t="n">
        <f aca="false">VLOOKUP(A3323,'Team Data'!$A$1:$E$659,3,FALSE())</f>
        <v>13</v>
      </c>
      <c r="M3323" s="0" t="n">
        <f aca="false">VLOOKUP(B3323,'Team Data'!$A$1:$E$659,2,FALSE())</f>
        <v>32</v>
      </c>
      <c r="N3323" s="0" t="n">
        <f aca="false">VLOOKUP(B3323,'Team Data'!$A$1:$E$659,3,FALSE())</f>
        <v>7</v>
      </c>
      <c r="O3323" s="0" t="n">
        <f aca="false">VLOOKUP(A3323,'Team Data'!$A$1:$E$659,4,FALSE())</f>
        <v>626</v>
      </c>
      <c r="P3323" s="0" t="n">
        <f aca="false">VLOOKUP(A3323,'Team Data'!$A$1:$E$659,5,FALSE())</f>
        <v>423</v>
      </c>
      <c r="Q3323" s="0" t="n">
        <f aca="false">VLOOKUP(B3323,'Team Data'!$A$1:$E$659,4,FALSE())</f>
        <v>785</v>
      </c>
      <c r="R3323" s="0" t="n">
        <f aca="false">VLOOKUP(B3323,'Team Data'!$A$1:$E$659,5,FALSE())</f>
        <v>531</v>
      </c>
      <c r="S3323" s="0" t="n">
        <f aca="false">IF(I3323=1,(MIN(30,(C3323-D3323)))*(M3323/(M3323+N3323))*(Q3323/(Q3323+R3323)),(MAX(-30,(C3323-D3323)))*(N3323/(M3323+N3323))*(R3323/(R3323+Q3323)))</f>
        <v>-0.0724222585924714</v>
      </c>
      <c r="T3323" s="0" t="n">
        <f aca="false">IF(J3323=1,(MIN(30,(D3323-C3323)))*(K3323/(K3323+L3323))*(O3323/(O3323+P3323)),(MAX(-30,(D3323-C3323)))*(L3323/(K3323+L3323))*(P3323/(P3323+O3323)))</f>
        <v>0.354325548141087</v>
      </c>
      <c r="U3323" s="7" t="n">
        <v>43115</v>
      </c>
    </row>
    <row r="3324" customFormat="false" ht="15" hidden="false" customHeight="false" outlineLevel="0" collapsed="false">
      <c r="A3324" s="0" t="s">
        <v>36</v>
      </c>
      <c r="B3324" s="0" t="s">
        <v>58</v>
      </c>
      <c r="C3324" s="0" t="n">
        <v>63</v>
      </c>
      <c r="D3324" s="0" t="n">
        <v>51</v>
      </c>
      <c r="E3324" s="0" t="n">
        <v>48</v>
      </c>
      <c r="F3324" s="0" t="n">
        <v>33</v>
      </c>
      <c r="G3324" s="0" t="n">
        <v>18</v>
      </c>
      <c r="H3324" s="0" t="n">
        <v>11</v>
      </c>
      <c r="I3324" s="0" t="n">
        <v>1</v>
      </c>
      <c r="J3324" s="0" t="n">
        <v>0</v>
      </c>
      <c r="K3324" s="0" t="n">
        <f aca="false">VLOOKUP(A3324,'Team Data'!$A$1:$E$659,2,FALSE())</f>
        <v>25</v>
      </c>
      <c r="L3324" s="0" t="n">
        <f aca="false">VLOOKUP(A3324,'Team Data'!$A$1:$E$659,3,FALSE())</f>
        <v>10</v>
      </c>
      <c r="M3324" s="0" t="n">
        <f aca="false">VLOOKUP(B3324,'Team Data'!$A$1:$E$659,2,FALSE())</f>
        <v>19</v>
      </c>
      <c r="N3324" s="0" t="n">
        <f aca="false">VLOOKUP(B3324,'Team Data'!$A$1:$E$659,3,FALSE())</f>
        <v>14</v>
      </c>
      <c r="O3324" s="0" t="n">
        <f aca="false">VLOOKUP(A3324,'Team Data'!$A$1:$E$659,4,FALSE())</f>
        <v>540</v>
      </c>
      <c r="P3324" s="0" t="n">
        <f aca="false">VLOOKUP(A3324,'Team Data'!$A$1:$E$659,5,FALSE())</f>
        <v>573</v>
      </c>
      <c r="Q3324" s="0" t="n">
        <f aca="false">VLOOKUP(B3324,'Team Data'!$A$1:$E$659,4,FALSE())</f>
        <v>475</v>
      </c>
      <c r="R3324" s="0" t="n">
        <f aca="false">VLOOKUP(B3324,'Team Data'!$A$1:$E$659,5,FALSE())</f>
        <v>542</v>
      </c>
      <c r="S3324" s="0" t="n">
        <f aca="false">IF(I3324=1,(MIN(30,(C3324-D3324)))*(M3324/(M3324+N3324))*(Q3324/(Q3324+R3324)),(MAX(-30,(C3324-D3324)))*(N3324/(M3324+N3324))*(R3324/(R3324+Q3324)))</f>
        <v>3.22695986412801</v>
      </c>
      <c r="T3324" s="0" t="n">
        <f aca="false">IF(J3324=1,(MIN(30,(D3324-C3324)))*(K3324/(K3324+L3324))*(O3324/(O3324+P3324)),(MAX(-30,(D3324-C3324)))*(L3324/(K3324+L3324))*(P3324/(P3324+O3324)))</f>
        <v>-1.76511359260685</v>
      </c>
      <c r="U3324" s="7" t="n">
        <v>43116</v>
      </c>
    </row>
    <row r="3325" customFormat="false" ht="15" hidden="false" customHeight="false" outlineLevel="0" collapsed="false">
      <c r="A3325" s="0" t="s">
        <v>92</v>
      </c>
      <c r="B3325" s="0" t="s">
        <v>30</v>
      </c>
      <c r="C3325" s="0" t="n">
        <v>75</v>
      </c>
      <c r="D3325" s="0" t="n">
        <v>81</v>
      </c>
      <c r="E3325" s="0" t="n">
        <v>50</v>
      </c>
      <c r="F3325" s="0" t="n">
        <v>36</v>
      </c>
      <c r="G3325" s="0" t="n">
        <v>10</v>
      </c>
      <c r="H3325" s="0" t="n">
        <v>12</v>
      </c>
      <c r="I3325" s="0" t="n">
        <v>0</v>
      </c>
      <c r="J3325" s="0" t="n">
        <v>1</v>
      </c>
      <c r="K3325" s="0" t="n">
        <f aca="false">VLOOKUP(A3325,'Team Data'!$A$1:$E$659,2,FALSE())</f>
        <v>23</v>
      </c>
      <c r="L3325" s="0" t="n">
        <f aca="false">VLOOKUP(A3325,'Team Data'!$A$1:$E$659,3,FALSE())</f>
        <v>12</v>
      </c>
      <c r="M3325" s="0" t="n">
        <f aca="false">VLOOKUP(B3325,'Team Data'!$A$1:$E$659,2,FALSE())</f>
        <v>19</v>
      </c>
      <c r="N3325" s="0" t="n">
        <f aca="false">VLOOKUP(B3325,'Team Data'!$A$1:$E$659,3,FALSE())</f>
        <v>16</v>
      </c>
      <c r="O3325" s="0" t="n">
        <f aca="false">VLOOKUP(A3325,'Team Data'!$A$1:$E$659,4,FALSE())</f>
        <v>673</v>
      </c>
      <c r="P3325" s="0" t="n">
        <f aca="false">VLOOKUP(A3325,'Team Data'!$A$1:$E$659,5,FALSE())</f>
        <v>500</v>
      </c>
      <c r="Q3325" s="0" t="n">
        <f aca="false">VLOOKUP(B3325,'Team Data'!$A$1:$E$659,4,FALSE())</f>
        <v>646</v>
      </c>
      <c r="R3325" s="0" t="n">
        <f aca="false">VLOOKUP(B3325,'Team Data'!$A$1:$E$659,5,FALSE())</f>
        <v>510</v>
      </c>
      <c r="S3325" s="0" t="n">
        <f aca="false">IF(I3325=1,(MIN(30,(C3325-D3325)))*(M3325/(M3325+N3325))*(Q3325/(Q3325+R3325)),(MAX(-30,(C3325-D3325)))*(N3325/(M3325+N3325))*(R3325/(R3325+Q3325)))</f>
        <v>-1.21008403361345</v>
      </c>
      <c r="T3325" s="0" t="n">
        <f aca="false">IF(J3325=1,(MIN(30,(D3325-C3325)))*(K3325/(K3325+L3325))*(O3325/(O3325+P3325)),(MAX(-30,(D3325-C3325)))*(L3325/(K3325+L3325))*(P3325/(P3325+O3325)))</f>
        <v>2.26218487394958</v>
      </c>
      <c r="U3325" s="7" t="n">
        <v>43116</v>
      </c>
    </row>
    <row r="3326" customFormat="false" ht="15" hidden="false" customHeight="false" outlineLevel="0" collapsed="false">
      <c r="A3326" s="0" t="s">
        <v>44</v>
      </c>
      <c r="B3326" s="0" t="s">
        <v>149</v>
      </c>
      <c r="C3326" s="0" t="n">
        <v>62</v>
      </c>
      <c r="D3326" s="0" t="n">
        <v>76</v>
      </c>
      <c r="E3326" s="0" t="n">
        <v>36</v>
      </c>
      <c r="F3326" s="0" t="n">
        <v>45</v>
      </c>
      <c r="G3326" s="0" t="n">
        <v>14</v>
      </c>
      <c r="H3326" s="0" t="n">
        <v>12</v>
      </c>
      <c r="I3326" s="0" t="n">
        <v>0</v>
      </c>
      <c r="J3326" s="0" t="n">
        <v>1</v>
      </c>
      <c r="K3326" s="0" t="n">
        <f aca="false">VLOOKUP(A3326,'Team Data'!$A$1:$E$659,2,FALSE())</f>
        <v>18</v>
      </c>
      <c r="L3326" s="0" t="n">
        <f aca="false">VLOOKUP(A3326,'Team Data'!$A$1:$E$659,3,FALSE())</f>
        <v>16</v>
      </c>
      <c r="M3326" s="0" t="n">
        <f aca="false">VLOOKUP(B3326,'Team Data'!$A$1:$E$659,2,FALSE())</f>
        <v>7</v>
      </c>
      <c r="N3326" s="0" t="n">
        <f aca="false">VLOOKUP(B3326,'Team Data'!$A$1:$E$659,3,FALSE())</f>
        <v>26</v>
      </c>
      <c r="O3326" s="0" t="n">
        <f aca="false">VLOOKUP(A3326,'Team Data'!$A$1:$E$659,4,FALSE())</f>
        <v>493</v>
      </c>
      <c r="P3326" s="0" t="n">
        <f aca="false">VLOOKUP(A3326,'Team Data'!$A$1:$E$659,5,FALSE())</f>
        <v>541</v>
      </c>
      <c r="Q3326" s="0" t="n">
        <f aca="false">VLOOKUP(B3326,'Team Data'!$A$1:$E$659,4,FALSE())</f>
        <v>523</v>
      </c>
      <c r="R3326" s="0" t="n">
        <f aca="false">VLOOKUP(B3326,'Team Data'!$A$1:$E$659,5,FALSE())</f>
        <v>461</v>
      </c>
      <c r="S3326" s="0" t="n">
        <f aca="false">IF(I3326=1,(MIN(30,(C3326-D3326)))*(M3326/(M3326+N3326))*(Q3326/(Q3326+R3326)),(MAX(-30,(C3326-D3326)))*(N3326/(M3326+N3326))*(R3326/(R3326+Q3326)))</f>
        <v>-5.16765213106677</v>
      </c>
      <c r="T3326" s="0" t="n">
        <f aca="false">IF(J3326=1,(MIN(30,(D3326-C3326)))*(K3326/(K3326+L3326))*(O3326/(O3326+P3326)),(MAX(-30,(D3326-C3326)))*(L3326/(K3326+L3326))*(P3326/(P3326+O3326)))</f>
        <v>3.53384912959381</v>
      </c>
      <c r="U3326" s="7" t="n">
        <v>43116</v>
      </c>
    </row>
    <row r="3327" customFormat="false" ht="15" hidden="false" customHeight="false" outlineLevel="0" collapsed="false">
      <c r="A3327" s="0" t="s">
        <v>52</v>
      </c>
      <c r="B3327" s="0" t="s">
        <v>166</v>
      </c>
      <c r="C3327" s="0" t="n">
        <v>71</v>
      </c>
      <c r="D3327" s="0" t="n">
        <v>75</v>
      </c>
      <c r="E3327" s="0" t="n">
        <v>20</v>
      </c>
      <c r="F3327" s="0" t="n">
        <v>39</v>
      </c>
      <c r="G3327" s="0" t="n">
        <v>8</v>
      </c>
      <c r="H3327" s="0" t="n">
        <v>16</v>
      </c>
      <c r="I3327" s="0" t="n">
        <v>0</v>
      </c>
      <c r="J3327" s="0" t="n">
        <v>1</v>
      </c>
      <c r="K3327" s="0" t="n">
        <f aca="false">VLOOKUP(A3327,'Team Data'!$A$1:$E$659,2,FALSE())</f>
        <v>10</v>
      </c>
      <c r="L3327" s="0" t="n">
        <f aca="false">VLOOKUP(A3327,'Team Data'!$A$1:$E$659,3,FALSE())</f>
        <v>23</v>
      </c>
      <c r="M3327" s="0" t="n">
        <f aca="false">VLOOKUP(B3327,'Team Data'!$A$1:$E$659,2,FALSE())</f>
        <v>19</v>
      </c>
      <c r="N3327" s="0" t="n">
        <f aca="false">VLOOKUP(B3327,'Team Data'!$A$1:$E$659,3,FALSE())</f>
        <v>15</v>
      </c>
      <c r="O3327" s="0" t="n">
        <f aca="false">VLOOKUP(A3327,'Team Data'!$A$1:$E$659,4,FALSE())</f>
        <v>543</v>
      </c>
      <c r="P3327" s="0" t="n">
        <f aca="false">VLOOKUP(A3327,'Team Data'!$A$1:$E$659,5,FALSE())</f>
        <v>482</v>
      </c>
      <c r="Q3327" s="0" t="n">
        <f aca="false">VLOOKUP(B3327,'Team Data'!$A$1:$E$659,4,FALSE())</f>
        <v>543</v>
      </c>
      <c r="R3327" s="0" t="n">
        <f aca="false">VLOOKUP(B3327,'Team Data'!$A$1:$E$659,5,FALSE())</f>
        <v>527</v>
      </c>
      <c r="S3327" s="0" t="n">
        <f aca="false">IF(I3327=1,(MIN(30,(C3327-D3327)))*(M3327/(M3327+N3327))*(Q3327/(Q3327+R3327)),(MAX(-30,(C3327-D3327)))*(N3327/(M3327+N3327))*(R3327/(R3327+Q3327)))</f>
        <v>-0.869158878504673</v>
      </c>
      <c r="T3327" s="0" t="n">
        <f aca="false">IF(J3327=1,(MIN(30,(D3327-C3327)))*(K3327/(K3327+L3327))*(O3327/(O3327+P3327)),(MAX(-30,(D3327-C3327)))*(L3327/(K3327+L3327))*(P3327/(P3327+O3327)))</f>
        <v>0.642128603104213</v>
      </c>
      <c r="U3327" s="7" t="n">
        <v>43116</v>
      </c>
    </row>
    <row r="3328" customFormat="false" ht="15" hidden="false" customHeight="false" outlineLevel="0" collapsed="false">
      <c r="A3328" s="0" t="s">
        <v>75</v>
      </c>
      <c r="B3328" s="0" t="s">
        <v>167</v>
      </c>
      <c r="C3328" s="0" t="n">
        <v>83</v>
      </c>
      <c r="D3328" s="0" t="n">
        <v>75</v>
      </c>
      <c r="E3328" s="0" t="n">
        <v>43</v>
      </c>
      <c r="F3328" s="0" t="n">
        <v>38</v>
      </c>
      <c r="G3328" s="0" t="n">
        <v>19</v>
      </c>
      <c r="H3328" s="0" t="n">
        <v>11</v>
      </c>
      <c r="I3328" s="0" t="n">
        <v>1</v>
      </c>
      <c r="J3328" s="0" t="n">
        <v>0</v>
      </c>
      <c r="K3328" s="0" t="n">
        <f aca="false">VLOOKUP(A3328,'Team Data'!$A$1:$E$659,2,FALSE())</f>
        <v>28</v>
      </c>
      <c r="L3328" s="0" t="n">
        <f aca="false">VLOOKUP(A3328,'Team Data'!$A$1:$E$659,3,FALSE())</f>
        <v>8</v>
      </c>
      <c r="M3328" s="0" t="n">
        <f aca="false">VLOOKUP(B3328,'Team Data'!$A$1:$E$659,2,FALSE())</f>
        <v>22</v>
      </c>
      <c r="N3328" s="0" t="n">
        <f aca="false">VLOOKUP(B3328,'Team Data'!$A$1:$E$659,3,FALSE())</f>
        <v>10</v>
      </c>
      <c r="O3328" s="0" t="n">
        <f aca="false">VLOOKUP(A3328,'Team Data'!$A$1:$E$659,4,FALSE())</f>
        <v>723</v>
      </c>
      <c r="P3328" s="0" t="n">
        <f aca="false">VLOOKUP(A3328,'Team Data'!$A$1:$E$659,5,FALSE())</f>
        <v>486</v>
      </c>
      <c r="Q3328" s="0" t="n">
        <f aca="false">VLOOKUP(B3328,'Team Data'!$A$1:$E$659,4,FALSE())</f>
        <v>612</v>
      </c>
      <c r="R3328" s="0" t="n">
        <f aca="false">VLOOKUP(B3328,'Team Data'!$A$1:$E$659,5,FALSE())</f>
        <v>453</v>
      </c>
      <c r="S3328" s="0" t="n">
        <f aca="false">IF(I3328=1,(MIN(30,(C3328-D3328)))*(M3328/(M3328+N3328))*(Q3328/(Q3328+R3328)),(MAX(-30,(C3328-D3328)))*(N3328/(M3328+N3328))*(R3328/(R3328+Q3328)))</f>
        <v>3.16056338028169</v>
      </c>
      <c r="T3328" s="0" t="n">
        <f aca="false">IF(J3328=1,(MIN(30,(D3328-C3328)))*(K3328/(K3328+L3328))*(O3328/(O3328+P3328)),(MAX(-30,(D3328-C3328)))*(L3328/(K3328+L3328))*(P3328/(P3328+O3328)))</f>
        <v>-0.714640198511166</v>
      </c>
      <c r="U3328" s="7" t="n">
        <v>43116</v>
      </c>
    </row>
    <row r="3329" customFormat="false" ht="15" hidden="false" customHeight="false" outlineLevel="0" collapsed="false">
      <c r="A3329" s="0" t="s">
        <v>173</v>
      </c>
      <c r="B3329" s="0" t="s">
        <v>225</v>
      </c>
      <c r="C3329" s="0" t="n">
        <v>95</v>
      </c>
      <c r="D3329" s="0" t="n">
        <v>84</v>
      </c>
      <c r="E3329" s="0" t="n">
        <v>45</v>
      </c>
      <c r="F3329" s="0" t="n">
        <v>34</v>
      </c>
      <c r="G3329" s="0" t="n">
        <v>12</v>
      </c>
      <c r="H3329" s="0" t="n">
        <v>4</v>
      </c>
      <c r="I3329" s="0" t="n">
        <v>1</v>
      </c>
      <c r="J3329" s="0" t="n">
        <v>0</v>
      </c>
      <c r="K3329" s="0" t="n">
        <f aca="false">VLOOKUP(A3329,'Team Data'!$A$1:$E$659,2,FALSE())</f>
        <v>14</v>
      </c>
      <c r="L3329" s="0" t="n">
        <f aca="false">VLOOKUP(A3329,'Team Data'!$A$1:$E$659,3,FALSE())</f>
        <v>17</v>
      </c>
      <c r="M3329" s="0" t="n">
        <f aca="false">VLOOKUP(B3329,'Team Data'!$A$1:$E$659,2,FALSE())</f>
        <v>26</v>
      </c>
      <c r="N3329" s="0" t="n">
        <f aca="false">VLOOKUP(B3329,'Team Data'!$A$1:$E$659,3,FALSE())</f>
        <v>12</v>
      </c>
      <c r="O3329" s="0" t="n">
        <f aca="false">VLOOKUP(A3329,'Team Data'!$A$1:$E$659,4,FALSE())</f>
        <v>562</v>
      </c>
      <c r="P3329" s="0" t="n">
        <f aca="false">VLOOKUP(A3329,'Team Data'!$A$1:$E$659,5,FALSE())</f>
        <v>470</v>
      </c>
      <c r="Q3329" s="0" t="n">
        <f aca="false">VLOOKUP(B3329,'Team Data'!$A$1:$E$659,4,FALSE())</f>
        <v>700</v>
      </c>
      <c r="R3329" s="0" t="n">
        <f aca="false">VLOOKUP(B3329,'Team Data'!$A$1:$E$659,5,FALSE())</f>
        <v>549</v>
      </c>
      <c r="S3329" s="0" t="n">
        <f aca="false">IF(I3329=1,(MIN(30,(C3329-D3329)))*(M3329/(M3329+N3329))*(Q3329/(Q3329+R3329)),(MAX(-30,(C3329-D3329)))*(N3329/(M3329+N3329))*(R3329/(R3329+Q3329)))</f>
        <v>4.2181113311702</v>
      </c>
      <c r="T3329" s="0" t="n">
        <f aca="false">IF(J3329=1,(MIN(30,(D3329-C3329)))*(K3329/(K3329+L3329))*(O3329/(O3329+P3329)),(MAX(-30,(D3329-C3329)))*(L3329/(K3329+L3329))*(P3329/(P3329+O3329)))</f>
        <v>-2.74724931232808</v>
      </c>
      <c r="U3329" s="7" t="n">
        <v>43116</v>
      </c>
    </row>
    <row r="3330" customFormat="false" ht="15" hidden="false" customHeight="false" outlineLevel="0" collapsed="false">
      <c r="A3330" s="0" t="s">
        <v>330</v>
      </c>
      <c r="B3330" s="0" t="s">
        <v>343</v>
      </c>
      <c r="C3330" s="0" t="n">
        <v>58</v>
      </c>
      <c r="D3330" s="0" t="n">
        <v>65</v>
      </c>
      <c r="E3330" s="0" t="n">
        <v>33</v>
      </c>
      <c r="F3330" s="0" t="n">
        <v>36</v>
      </c>
      <c r="G3330" s="0" t="n">
        <v>20</v>
      </c>
      <c r="H3330" s="0" t="n">
        <v>18</v>
      </c>
      <c r="I3330" s="0" t="n">
        <v>0</v>
      </c>
      <c r="J3330" s="0" t="n">
        <v>1</v>
      </c>
      <c r="K3330" s="0" t="n">
        <f aca="false">VLOOKUP(A3330,'Team Data'!$A$1:$E$659,2,FALSE())</f>
        <v>9</v>
      </c>
      <c r="L3330" s="0" t="n">
        <f aca="false">VLOOKUP(A3330,'Team Data'!$A$1:$E$659,3,FALSE())</f>
        <v>21</v>
      </c>
      <c r="M3330" s="0" t="n">
        <f aca="false">VLOOKUP(B3330,'Team Data'!$A$1:$E$659,2,FALSE())</f>
        <v>13</v>
      </c>
      <c r="N3330" s="0" t="n">
        <f aca="false">VLOOKUP(B3330,'Team Data'!$A$1:$E$659,3,FALSE())</f>
        <v>19</v>
      </c>
      <c r="O3330" s="0" t="n">
        <f aca="false">VLOOKUP(A3330,'Team Data'!$A$1:$E$659,4,FALSE())</f>
        <v>467</v>
      </c>
      <c r="P3330" s="0" t="n">
        <f aca="false">VLOOKUP(A3330,'Team Data'!$A$1:$E$659,5,FALSE())</f>
        <v>455</v>
      </c>
      <c r="Q3330" s="0" t="n">
        <f aca="false">VLOOKUP(B3330,'Team Data'!$A$1:$E$659,4,FALSE())</f>
        <v>540</v>
      </c>
      <c r="R3330" s="0" t="n">
        <f aca="false">VLOOKUP(B3330,'Team Data'!$A$1:$E$659,5,FALSE())</f>
        <v>453</v>
      </c>
      <c r="S3330" s="0" t="n">
        <f aca="false">IF(I3330=1,(MIN(30,(C3330-D3330)))*(M3330/(M3330+N3330))*(Q3330/(Q3330+R3330)),(MAX(-30,(C3330-D3330)))*(N3330/(M3330+N3330))*(R3330/(R3330+Q3330)))</f>
        <v>-1.89605362537764</v>
      </c>
      <c r="T3330" s="0" t="n">
        <f aca="false">IF(J3330=1,(MIN(30,(D3330-C3330)))*(K3330/(K3330+L3330))*(O3330/(O3330+P3330)),(MAX(-30,(D3330-C3330)))*(L3330/(K3330+L3330))*(P3330/(P3330+O3330)))</f>
        <v>1.06366594360087</v>
      </c>
      <c r="U3330" s="7" t="n">
        <v>43116</v>
      </c>
    </row>
    <row r="3331" customFormat="false" ht="15" hidden="false" customHeight="false" outlineLevel="0" collapsed="false">
      <c r="A3331" s="0" t="s">
        <v>304</v>
      </c>
      <c r="B3331" s="0" t="s">
        <v>28</v>
      </c>
      <c r="C3331" s="0" t="n">
        <v>66</v>
      </c>
      <c r="D3331" s="0" t="n">
        <v>79</v>
      </c>
      <c r="E3331" s="0" t="n">
        <v>33</v>
      </c>
      <c r="F3331" s="0" t="n">
        <v>35</v>
      </c>
      <c r="G3331" s="0" t="n">
        <v>12</v>
      </c>
      <c r="H3331" s="0" t="n">
        <v>10</v>
      </c>
      <c r="I3331" s="0" t="n">
        <v>0</v>
      </c>
      <c r="J3331" s="0" t="n">
        <v>1</v>
      </c>
      <c r="K3331" s="0" t="n">
        <f aca="false">VLOOKUP(A3331,'Team Data'!$A$1:$E$659,2,FALSE())</f>
        <v>22</v>
      </c>
      <c r="L3331" s="0" t="n">
        <f aca="false">VLOOKUP(A3331,'Team Data'!$A$1:$E$659,3,FALSE())</f>
        <v>10</v>
      </c>
      <c r="M3331" s="0" t="n">
        <f aca="false">VLOOKUP(B3331,'Team Data'!$A$1:$E$659,2,FALSE())</f>
        <v>11</v>
      </c>
      <c r="N3331" s="0" t="n">
        <f aca="false">VLOOKUP(B3331,'Team Data'!$A$1:$E$659,3,FALSE())</f>
        <v>20</v>
      </c>
      <c r="O3331" s="0" t="n">
        <f aca="false">VLOOKUP(A3331,'Team Data'!$A$1:$E$659,4,FALSE())</f>
        <v>459</v>
      </c>
      <c r="P3331" s="0" t="n">
        <f aca="false">VLOOKUP(A3331,'Team Data'!$A$1:$E$659,5,FALSE())</f>
        <v>534</v>
      </c>
      <c r="Q3331" s="0" t="n">
        <f aca="false">VLOOKUP(B3331,'Team Data'!$A$1:$E$659,4,FALSE())</f>
        <v>444</v>
      </c>
      <c r="R3331" s="0" t="n">
        <f aca="false">VLOOKUP(B3331,'Team Data'!$A$1:$E$659,5,FALSE())</f>
        <v>493</v>
      </c>
      <c r="S3331" s="0" t="n">
        <f aca="false">IF(I3331=1,(MIN(30,(C3331-D3331)))*(M3331/(M3331+N3331))*(Q3331/(Q3331+R3331)),(MAX(-30,(C3331-D3331)))*(N3331/(M3331+N3331))*(R3331/(R3331+Q3331)))</f>
        <v>-4.41284814266534</v>
      </c>
      <c r="T3331" s="0" t="n">
        <f aca="false">IF(J3331=1,(MIN(30,(D3331-C3331)))*(K3331/(K3331+L3331))*(O3331/(O3331+P3331)),(MAX(-30,(D3331-C3331)))*(L3331/(K3331+L3331))*(P3331/(P3331+O3331)))</f>
        <v>4.13123111782477</v>
      </c>
      <c r="U3331" s="7" t="n">
        <v>43116</v>
      </c>
    </row>
    <row r="3332" customFormat="false" ht="15" hidden="false" customHeight="false" outlineLevel="0" collapsed="false">
      <c r="A3332" s="0" t="s">
        <v>156</v>
      </c>
      <c r="B3332" s="0" t="s">
        <v>333</v>
      </c>
      <c r="C3332" s="0" t="n">
        <v>62</v>
      </c>
      <c r="D3332" s="0" t="n">
        <v>83</v>
      </c>
      <c r="E3332" s="0" t="n">
        <v>31</v>
      </c>
      <c r="F3332" s="0" t="n">
        <v>32</v>
      </c>
      <c r="G3332" s="0" t="n">
        <v>9</v>
      </c>
      <c r="H3332" s="0" t="n">
        <v>6</v>
      </c>
      <c r="I3332" s="0" t="n">
        <v>0</v>
      </c>
      <c r="J3332" s="0" t="n">
        <v>1</v>
      </c>
      <c r="K3332" s="0" t="n">
        <f aca="false">VLOOKUP(A3332,'Team Data'!$A$1:$E$659,2,FALSE())</f>
        <v>6</v>
      </c>
      <c r="L3332" s="0" t="n">
        <f aca="false">VLOOKUP(A3332,'Team Data'!$A$1:$E$659,3,FALSE())</f>
        <v>26</v>
      </c>
      <c r="M3332" s="0" t="n">
        <f aca="false">VLOOKUP(B3332,'Team Data'!$A$1:$E$659,2,FALSE())</f>
        <v>27</v>
      </c>
      <c r="N3332" s="0" t="n">
        <f aca="false">VLOOKUP(B3332,'Team Data'!$A$1:$E$659,3,FALSE())</f>
        <v>8</v>
      </c>
      <c r="O3332" s="0" t="n">
        <f aca="false">VLOOKUP(A3332,'Team Data'!$A$1:$E$659,4,FALSE())</f>
        <v>483</v>
      </c>
      <c r="P3332" s="0" t="n">
        <f aca="false">VLOOKUP(A3332,'Team Data'!$A$1:$E$659,5,FALSE())</f>
        <v>480</v>
      </c>
      <c r="Q3332" s="0" t="n">
        <f aca="false">VLOOKUP(B3332,'Team Data'!$A$1:$E$659,4,FALSE())</f>
        <v>551</v>
      </c>
      <c r="R3332" s="0" t="n">
        <f aca="false">VLOOKUP(B3332,'Team Data'!$A$1:$E$659,5,FALSE())</f>
        <v>544</v>
      </c>
      <c r="S3332" s="0" t="n">
        <f aca="false">IF(I3332=1,(MIN(30,(C3332-D3332)))*(M3332/(M3332+N3332))*(Q3332/(Q3332+R3332)),(MAX(-30,(C3332-D3332)))*(N3332/(M3332+N3332))*(R3332/(R3332+Q3332)))</f>
        <v>-2.38465753424658</v>
      </c>
      <c r="T3332" s="0" t="n">
        <f aca="false">IF(J3332=1,(MIN(30,(D3332-C3332)))*(K3332/(K3332+L3332))*(O3332/(O3332+P3332)),(MAX(-30,(D3332-C3332)))*(L3332/(K3332+L3332))*(P3332/(P3332+O3332)))</f>
        <v>1.97488317757009</v>
      </c>
      <c r="U3332" s="7" t="n">
        <v>43116</v>
      </c>
    </row>
    <row r="3333" customFormat="false" ht="15" hidden="false" customHeight="false" outlineLevel="0" collapsed="false">
      <c r="A3333" s="0" t="s">
        <v>50</v>
      </c>
      <c r="B3333" s="0" t="s">
        <v>316</v>
      </c>
      <c r="C3333" s="0" t="n">
        <v>73</v>
      </c>
      <c r="D3333" s="0" t="n">
        <v>83</v>
      </c>
      <c r="E3333" s="0" t="n">
        <v>26</v>
      </c>
      <c r="F3333" s="0" t="n">
        <v>29</v>
      </c>
      <c r="G3333" s="0" t="n">
        <v>12</v>
      </c>
      <c r="H3333" s="0" t="n">
        <v>14</v>
      </c>
      <c r="I3333" s="0" t="n">
        <v>0</v>
      </c>
      <c r="J3333" s="0" t="n">
        <v>1</v>
      </c>
      <c r="K3333" s="0" t="n">
        <f aca="false">VLOOKUP(A3333,'Team Data'!$A$1:$E$659,2,FALSE())</f>
        <v>15</v>
      </c>
      <c r="L3333" s="0" t="n">
        <f aca="false">VLOOKUP(A3333,'Team Data'!$A$1:$E$659,3,FALSE())</f>
        <v>16</v>
      </c>
      <c r="M3333" s="0" t="n">
        <f aca="false">VLOOKUP(B3333,'Team Data'!$A$1:$E$659,2,FALSE())</f>
        <v>21</v>
      </c>
      <c r="N3333" s="0" t="n">
        <f aca="false">VLOOKUP(B3333,'Team Data'!$A$1:$E$659,3,FALSE())</f>
        <v>13</v>
      </c>
      <c r="O3333" s="0" t="n">
        <f aca="false">VLOOKUP(A3333,'Team Data'!$A$1:$E$659,4,FALSE())</f>
        <v>449</v>
      </c>
      <c r="P3333" s="0" t="n">
        <f aca="false">VLOOKUP(A3333,'Team Data'!$A$1:$E$659,5,FALSE())</f>
        <v>485</v>
      </c>
      <c r="Q3333" s="0" t="n">
        <f aca="false">VLOOKUP(B3333,'Team Data'!$A$1:$E$659,4,FALSE())</f>
        <v>560</v>
      </c>
      <c r="R3333" s="0" t="n">
        <f aca="false">VLOOKUP(B3333,'Team Data'!$A$1:$E$659,5,FALSE())</f>
        <v>505</v>
      </c>
      <c r="S3333" s="0" t="n">
        <f aca="false">IF(I3333=1,(MIN(30,(C3333-D3333)))*(M3333/(M3333+N3333))*(Q3333/(Q3333+R3333)),(MAX(-30,(C3333-D3333)))*(N3333/(M3333+N3333))*(R3333/(R3333+Q3333)))</f>
        <v>-1.8130350731842</v>
      </c>
      <c r="T3333" s="0" t="n">
        <f aca="false">IF(J3333=1,(MIN(30,(D3333-C3333)))*(K3333/(K3333+L3333))*(O3333/(O3333+P3333)),(MAX(-30,(D3333-C3333)))*(L3333/(K3333+L3333))*(P3333/(P3333+O3333)))</f>
        <v>2.32610347447676</v>
      </c>
      <c r="U3333" s="7" t="n">
        <v>43116</v>
      </c>
    </row>
    <row r="3334" customFormat="false" ht="15" hidden="false" customHeight="false" outlineLevel="0" collapsed="false">
      <c r="A3334" s="0" t="s">
        <v>96</v>
      </c>
      <c r="B3334" s="0" t="s">
        <v>349</v>
      </c>
      <c r="C3334" s="0" t="n">
        <v>67</v>
      </c>
      <c r="D3334" s="0" t="n">
        <v>90</v>
      </c>
      <c r="E3334" s="0" t="n">
        <v>30</v>
      </c>
      <c r="F3334" s="0" t="n">
        <v>44</v>
      </c>
      <c r="G3334" s="0" t="n">
        <v>7</v>
      </c>
      <c r="H3334" s="0" t="n">
        <v>13</v>
      </c>
      <c r="I3334" s="0" t="n">
        <v>0</v>
      </c>
      <c r="J3334" s="0" t="n">
        <v>1</v>
      </c>
      <c r="K3334" s="0" t="n">
        <f aca="false">VLOOKUP(A3334,'Team Data'!$A$1:$E$659,2,FALSE())</f>
        <v>14</v>
      </c>
      <c r="L3334" s="0" t="n">
        <f aca="false">VLOOKUP(A3334,'Team Data'!$A$1:$E$659,3,FALSE())</f>
        <v>18</v>
      </c>
      <c r="M3334" s="0" t="n">
        <f aca="false">VLOOKUP(B3334,'Team Data'!$A$1:$E$659,2,FALSE())</f>
        <v>19</v>
      </c>
      <c r="N3334" s="0" t="n">
        <f aca="false">VLOOKUP(B3334,'Team Data'!$A$1:$E$659,3,FALSE())</f>
        <v>12</v>
      </c>
      <c r="O3334" s="0" t="n">
        <f aca="false">VLOOKUP(A3334,'Team Data'!$A$1:$E$659,4,FALSE())</f>
        <v>509</v>
      </c>
      <c r="P3334" s="0" t="n">
        <f aca="false">VLOOKUP(A3334,'Team Data'!$A$1:$E$659,5,FALSE())</f>
        <v>460</v>
      </c>
      <c r="Q3334" s="0" t="n">
        <f aca="false">VLOOKUP(B3334,'Team Data'!$A$1:$E$659,4,FALSE())</f>
        <v>461</v>
      </c>
      <c r="R3334" s="0" t="n">
        <f aca="false">VLOOKUP(B3334,'Team Data'!$A$1:$E$659,5,FALSE())</f>
        <v>472</v>
      </c>
      <c r="S3334" s="0" t="n">
        <f aca="false">IF(I3334=1,(MIN(30,(C3334-D3334)))*(M3334/(M3334+N3334))*(Q3334/(Q3334+R3334)),(MAX(-30,(C3334-D3334)))*(N3334/(M3334+N3334))*(R3334/(R3334+Q3334)))</f>
        <v>-4.50409708536459</v>
      </c>
      <c r="T3334" s="0" t="n">
        <f aca="false">IF(J3334=1,(MIN(30,(D3334-C3334)))*(K3334/(K3334+L3334))*(O3334/(O3334+P3334)),(MAX(-30,(D3334-C3334)))*(L3334/(K3334+L3334))*(P3334/(P3334+O3334)))</f>
        <v>5.28566821465428</v>
      </c>
      <c r="U3334" s="7" t="n">
        <v>43116</v>
      </c>
    </row>
    <row r="3335" customFormat="false" ht="15" hidden="false" customHeight="false" outlineLevel="0" collapsed="false">
      <c r="A3335" s="0" t="s">
        <v>700</v>
      </c>
      <c r="B3335" s="0" t="s">
        <v>196</v>
      </c>
      <c r="C3335" s="0" t="n">
        <v>76</v>
      </c>
      <c r="D3335" s="0" t="n">
        <v>67</v>
      </c>
      <c r="E3335" s="0" t="n">
        <v>33</v>
      </c>
      <c r="F3335" s="0" t="n">
        <v>34</v>
      </c>
      <c r="G3335" s="0" t="n">
        <v>19</v>
      </c>
      <c r="H3335" s="0" t="n">
        <v>17</v>
      </c>
      <c r="I3335" s="0" t="n">
        <v>1</v>
      </c>
      <c r="J3335" s="0" t="n">
        <v>0</v>
      </c>
      <c r="K3335" s="0" t="n">
        <f aca="false">VLOOKUP(A3335,'Team Data'!$A$1:$E$659,2,FALSE())</f>
        <v>1</v>
      </c>
      <c r="L3335" s="0" t="n">
        <f aca="false">VLOOKUP(A3335,'Team Data'!$A$1:$E$659,3,FALSE())</f>
        <v>0</v>
      </c>
      <c r="M3335" s="0" t="n">
        <f aca="false">VLOOKUP(B3335,'Team Data'!$A$1:$E$659,2,FALSE())</f>
        <v>14</v>
      </c>
      <c r="N3335" s="0" t="n">
        <f aca="false">VLOOKUP(B3335,'Team Data'!$A$1:$E$659,3,FALSE())</f>
        <v>19</v>
      </c>
      <c r="O3335" s="0" t="n">
        <f aca="false">VLOOKUP(A3335,'Team Data'!$A$1:$E$659,4,FALSE())</f>
        <v>14</v>
      </c>
      <c r="P3335" s="0" t="n">
        <f aca="false">VLOOKUP(A3335,'Team Data'!$A$1:$E$659,5,FALSE())</f>
        <v>19</v>
      </c>
      <c r="Q3335" s="0" t="n">
        <f aca="false">VLOOKUP(B3335,'Team Data'!$A$1:$E$659,4,FALSE())</f>
        <v>464</v>
      </c>
      <c r="R3335" s="0" t="n">
        <f aca="false">VLOOKUP(B3335,'Team Data'!$A$1:$E$659,5,FALSE())</f>
        <v>530</v>
      </c>
      <c r="S3335" s="0" t="n">
        <f aca="false">IF(I3335=1,(MIN(30,(C3335-D3335)))*(M3335/(M3335+N3335))*(Q3335/(Q3335+R3335)),(MAX(-30,(C3335-D3335)))*(N3335/(M3335+N3335))*(R3335/(R3335+Q3335)))</f>
        <v>1.78233034571063</v>
      </c>
      <c r="T3335" s="0" t="n">
        <f aca="false">IF(J3335=1,(MIN(30,(D3335-C3335)))*(K3335/(K3335+L3335))*(O3335/(O3335+P3335)),(MAX(-30,(D3335-C3335)))*(L3335/(K3335+L3335))*(P3335/(P3335+O3335)))</f>
        <v>-0</v>
      </c>
      <c r="U3335" s="7" t="n">
        <v>43116</v>
      </c>
    </row>
    <row r="3336" customFormat="false" ht="15" hidden="false" customHeight="false" outlineLevel="0" collapsed="false">
      <c r="A3336" s="0" t="s">
        <v>232</v>
      </c>
      <c r="B3336" s="0" t="s">
        <v>112</v>
      </c>
      <c r="C3336" s="0" t="n">
        <v>49</v>
      </c>
      <c r="D3336" s="0" t="n">
        <v>73</v>
      </c>
      <c r="E3336" s="0" t="n">
        <v>24</v>
      </c>
      <c r="F3336" s="0" t="n">
        <v>41</v>
      </c>
      <c r="G3336" s="0" t="n">
        <v>8</v>
      </c>
      <c r="H3336" s="0" t="n">
        <v>9</v>
      </c>
      <c r="I3336" s="0" t="n">
        <v>0</v>
      </c>
      <c r="J3336" s="0" t="n">
        <v>1</v>
      </c>
      <c r="K3336" s="0" t="n">
        <f aca="false">VLOOKUP(A3336,'Team Data'!$A$1:$E$659,2,FALSE())</f>
        <v>11</v>
      </c>
      <c r="L3336" s="0" t="n">
        <f aca="false">VLOOKUP(A3336,'Team Data'!$A$1:$E$659,3,FALSE())</f>
        <v>21</v>
      </c>
      <c r="M3336" s="0" t="n">
        <f aca="false">VLOOKUP(B3336,'Team Data'!$A$1:$E$659,2,FALSE())</f>
        <v>14</v>
      </c>
      <c r="N3336" s="0" t="n">
        <f aca="false">VLOOKUP(B3336,'Team Data'!$A$1:$E$659,3,FALSE())</f>
        <v>16</v>
      </c>
      <c r="O3336" s="0" t="n">
        <f aca="false">VLOOKUP(A3336,'Team Data'!$A$1:$E$659,4,FALSE())</f>
        <v>484</v>
      </c>
      <c r="P3336" s="0" t="n">
        <f aca="false">VLOOKUP(A3336,'Team Data'!$A$1:$E$659,5,FALSE())</f>
        <v>477</v>
      </c>
      <c r="Q3336" s="0" t="n">
        <f aca="false">VLOOKUP(B3336,'Team Data'!$A$1:$E$659,4,FALSE())</f>
        <v>437</v>
      </c>
      <c r="R3336" s="0" t="n">
        <f aca="false">VLOOKUP(B3336,'Team Data'!$A$1:$E$659,5,FALSE())</f>
        <v>467</v>
      </c>
      <c r="S3336" s="0" t="n">
        <f aca="false">IF(I3336=1,(MIN(30,(C3336-D3336)))*(M3336/(M3336+N3336))*(Q3336/(Q3336+R3336)),(MAX(-30,(C3336-D3336)))*(N3336/(M3336+N3336))*(R3336/(R3336+Q3336)))</f>
        <v>-6.61238938053097</v>
      </c>
      <c r="T3336" s="0" t="n">
        <f aca="false">IF(J3336=1,(MIN(30,(D3336-C3336)))*(K3336/(K3336+L3336))*(O3336/(O3336+P3336)),(MAX(-30,(D3336-C3336)))*(L3336/(K3336+L3336))*(P3336/(P3336+O3336)))</f>
        <v>4.15504682622268</v>
      </c>
      <c r="U3336" s="7" t="n">
        <v>43116</v>
      </c>
    </row>
    <row r="3337" customFormat="false" ht="15" hidden="false" customHeight="false" outlineLevel="0" collapsed="false">
      <c r="A3337" s="0" t="s">
        <v>144</v>
      </c>
      <c r="B3337" s="0" t="s">
        <v>238</v>
      </c>
      <c r="C3337" s="0" t="n">
        <v>57</v>
      </c>
      <c r="D3337" s="0" t="n">
        <v>59</v>
      </c>
      <c r="E3337" s="0" t="n">
        <v>37</v>
      </c>
      <c r="F3337" s="0" t="n">
        <v>32</v>
      </c>
      <c r="G3337" s="0" t="n">
        <v>11</v>
      </c>
      <c r="H3337" s="0" t="n">
        <v>10</v>
      </c>
      <c r="I3337" s="0" t="n">
        <v>0</v>
      </c>
      <c r="J3337" s="0" t="n">
        <v>1</v>
      </c>
      <c r="K3337" s="0" t="n">
        <f aca="false">VLOOKUP(A3337,'Team Data'!$A$1:$E$659,2,FALSE())</f>
        <v>22</v>
      </c>
      <c r="L3337" s="0" t="n">
        <f aca="false">VLOOKUP(A3337,'Team Data'!$A$1:$E$659,3,FALSE())</f>
        <v>15</v>
      </c>
      <c r="M3337" s="0" t="n">
        <f aca="false">VLOOKUP(B3337,'Team Data'!$A$1:$E$659,2,FALSE())</f>
        <v>23</v>
      </c>
      <c r="N3337" s="0" t="n">
        <f aca="false">VLOOKUP(B3337,'Team Data'!$A$1:$E$659,3,FALSE())</f>
        <v>13</v>
      </c>
      <c r="O3337" s="0" t="n">
        <f aca="false">VLOOKUP(A3337,'Team Data'!$A$1:$E$659,4,FALSE())</f>
        <v>570</v>
      </c>
      <c r="P3337" s="0" t="n">
        <f aca="false">VLOOKUP(A3337,'Team Data'!$A$1:$E$659,5,FALSE())</f>
        <v>569</v>
      </c>
      <c r="Q3337" s="0" t="n">
        <f aca="false">VLOOKUP(B3337,'Team Data'!$A$1:$E$659,4,FALSE())</f>
        <v>577</v>
      </c>
      <c r="R3337" s="0" t="n">
        <f aca="false">VLOOKUP(B3337,'Team Data'!$A$1:$E$659,5,FALSE())</f>
        <v>554</v>
      </c>
      <c r="S3337" s="0" t="n">
        <f aca="false">IF(I3337=1,(MIN(30,(C3337-D3337)))*(M3337/(M3337+N3337))*(Q3337/(Q3337+R3337)),(MAX(-30,(C3337-D3337)))*(N3337/(M3337+N3337))*(R3337/(R3337+Q3337)))</f>
        <v>-0.353767560664112</v>
      </c>
      <c r="T3337" s="0" t="n">
        <f aca="false">IF(J3337=1,(MIN(30,(D3337-C3337)))*(K3337/(K3337+L3337))*(O3337/(O3337+P3337)),(MAX(-30,(D3337-C3337)))*(L3337/(K3337+L3337))*(P3337/(P3337+O3337)))</f>
        <v>0.595116626723299</v>
      </c>
      <c r="U3337" s="7" t="n">
        <v>43116</v>
      </c>
    </row>
    <row r="3338" customFormat="false" ht="15" hidden="false" customHeight="false" outlineLevel="0" collapsed="false">
      <c r="A3338" s="0" t="s">
        <v>162</v>
      </c>
      <c r="B3338" s="0" t="s">
        <v>267</v>
      </c>
      <c r="C3338" s="0" t="n">
        <v>62</v>
      </c>
      <c r="D3338" s="0" t="n">
        <v>66</v>
      </c>
      <c r="E3338" s="0" t="n">
        <v>31</v>
      </c>
      <c r="F3338" s="0" t="n">
        <v>39</v>
      </c>
      <c r="G3338" s="0" t="n">
        <v>13</v>
      </c>
      <c r="H3338" s="0" t="n">
        <v>7</v>
      </c>
      <c r="I3338" s="0" t="n">
        <v>0</v>
      </c>
      <c r="J3338" s="0" t="n">
        <v>1</v>
      </c>
      <c r="K3338" s="0" t="n">
        <f aca="false">VLOOKUP(A3338,'Team Data'!$A$1:$E$659,2,FALSE())</f>
        <v>7</v>
      </c>
      <c r="L3338" s="0" t="n">
        <f aca="false">VLOOKUP(A3338,'Team Data'!$A$1:$E$659,3,FALSE())</f>
        <v>25</v>
      </c>
      <c r="M3338" s="0" t="n">
        <f aca="false">VLOOKUP(B3338,'Team Data'!$A$1:$E$659,2,FALSE())</f>
        <v>10</v>
      </c>
      <c r="N3338" s="0" t="n">
        <f aca="false">VLOOKUP(B3338,'Team Data'!$A$1:$E$659,3,FALSE())</f>
        <v>22</v>
      </c>
      <c r="O3338" s="0" t="n">
        <f aca="false">VLOOKUP(A3338,'Team Data'!$A$1:$E$659,4,FALSE())</f>
        <v>467</v>
      </c>
      <c r="P3338" s="0" t="n">
        <f aca="false">VLOOKUP(A3338,'Team Data'!$A$1:$E$659,5,FALSE())</f>
        <v>524</v>
      </c>
      <c r="Q3338" s="0" t="n">
        <f aca="false">VLOOKUP(B3338,'Team Data'!$A$1:$E$659,4,FALSE())</f>
        <v>457</v>
      </c>
      <c r="R3338" s="0" t="n">
        <f aca="false">VLOOKUP(B3338,'Team Data'!$A$1:$E$659,5,FALSE())</f>
        <v>529</v>
      </c>
      <c r="S3338" s="0" t="n">
        <f aca="false">IF(I3338=1,(MIN(30,(C3338-D3338)))*(M3338/(M3338+N3338))*(Q3338/(Q3338+R3338)),(MAX(-30,(C3338-D3338)))*(N3338/(M3338+N3338))*(R3338/(R3338+Q3338)))</f>
        <v>-1.47540567951318</v>
      </c>
      <c r="T3338" s="0" t="n">
        <f aca="false">IF(J3338=1,(MIN(30,(D3338-C3338)))*(K3338/(K3338+L3338))*(O3338/(O3338+P3338)),(MAX(-30,(D3338-C3338)))*(L3338/(K3338+L3338))*(P3338/(P3338+O3338)))</f>
        <v>0.412336024217962</v>
      </c>
      <c r="U3338" s="7" t="n">
        <v>43116</v>
      </c>
    </row>
    <row r="3339" customFormat="false" ht="15" hidden="false" customHeight="false" outlineLevel="0" collapsed="false">
      <c r="A3339" s="0" t="s">
        <v>56</v>
      </c>
      <c r="B3339" s="0" t="s">
        <v>209</v>
      </c>
      <c r="C3339" s="0" t="n">
        <v>55</v>
      </c>
      <c r="D3339" s="0" t="n">
        <v>70</v>
      </c>
      <c r="E3339" s="0" t="n">
        <v>33</v>
      </c>
      <c r="F3339" s="0" t="n">
        <v>38</v>
      </c>
      <c r="G3339" s="0" t="n">
        <v>16</v>
      </c>
      <c r="H3339" s="0" t="n">
        <v>11</v>
      </c>
      <c r="I3339" s="0" t="n">
        <v>0</v>
      </c>
      <c r="J3339" s="0" t="n">
        <v>1</v>
      </c>
      <c r="K3339" s="0" t="n">
        <f aca="false">VLOOKUP(A3339,'Team Data'!$A$1:$E$659,2,FALSE())</f>
        <v>12</v>
      </c>
      <c r="L3339" s="0" t="n">
        <f aca="false">VLOOKUP(A3339,'Team Data'!$A$1:$E$659,3,FALSE())</f>
        <v>23</v>
      </c>
      <c r="M3339" s="0" t="n">
        <f aca="false">VLOOKUP(B3339,'Team Data'!$A$1:$E$659,2,FALSE())</f>
        <v>22</v>
      </c>
      <c r="N3339" s="0" t="n">
        <f aca="false">VLOOKUP(B3339,'Team Data'!$A$1:$E$659,3,FALSE())</f>
        <v>10</v>
      </c>
      <c r="O3339" s="0" t="n">
        <f aca="false">VLOOKUP(A3339,'Team Data'!$A$1:$E$659,4,FALSE())</f>
        <v>562</v>
      </c>
      <c r="P3339" s="0" t="n">
        <f aca="false">VLOOKUP(A3339,'Team Data'!$A$1:$E$659,5,FALSE())</f>
        <v>557</v>
      </c>
      <c r="Q3339" s="0" t="n">
        <f aca="false">VLOOKUP(B3339,'Team Data'!$A$1:$E$659,4,FALSE())</f>
        <v>489</v>
      </c>
      <c r="R3339" s="0" t="n">
        <f aca="false">VLOOKUP(B3339,'Team Data'!$A$1:$E$659,5,FALSE())</f>
        <v>510</v>
      </c>
      <c r="S3339" s="0" t="n">
        <f aca="false">IF(I3339=1,(MIN(30,(C3339-D3339)))*(M3339/(M3339+N3339))*(Q3339/(Q3339+R3339)),(MAX(-30,(C3339-D3339)))*(N3339/(M3339+N3339))*(R3339/(R3339+Q3339)))</f>
        <v>-2.39301801801802</v>
      </c>
      <c r="T3339" s="0" t="n">
        <f aca="false">IF(J3339=1,(MIN(30,(D3339-C3339)))*(K3339/(K3339+L3339))*(O3339/(O3339+P3339)),(MAX(-30,(D3339-C3339)))*(L3339/(K3339+L3339))*(P3339/(P3339+O3339)))</f>
        <v>2.58291842206051</v>
      </c>
      <c r="U3339" s="7" t="n">
        <v>43116</v>
      </c>
    </row>
    <row r="3340" customFormat="false" ht="15" hidden="false" customHeight="false" outlineLevel="0" collapsed="false">
      <c r="A3340" s="0" t="s">
        <v>62</v>
      </c>
      <c r="B3340" s="0" t="s">
        <v>198</v>
      </c>
      <c r="C3340" s="0" t="n">
        <v>47</v>
      </c>
      <c r="D3340" s="0" t="n">
        <v>60</v>
      </c>
      <c r="E3340" s="0" t="n">
        <v>36</v>
      </c>
      <c r="F3340" s="0" t="n">
        <v>39</v>
      </c>
      <c r="G3340" s="0" t="n">
        <v>14</v>
      </c>
      <c r="H3340" s="0" t="n">
        <v>14</v>
      </c>
      <c r="I3340" s="0" t="n">
        <v>0</v>
      </c>
      <c r="J3340" s="0" t="n">
        <v>1</v>
      </c>
      <c r="K3340" s="0" t="n">
        <f aca="false">VLOOKUP(A3340,'Team Data'!$A$1:$E$659,2,FALSE())</f>
        <v>5</v>
      </c>
      <c r="L3340" s="0" t="n">
        <f aca="false">VLOOKUP(A3340,'Team Data'!$A$1:$E$659,3,FALSE())</f>
        <v>27</v>
      </c>
      <c r="M3340" s="0" t="n">
        <f aca="false">VLOOKUP(B3340,'Team Data'!$A$1:$E$659,2,FALSE())</f>
        <v>20</v>
      </c>
      <c r="N3340" s="0" t="n">
        <f aca="false">VLOOKUP(B3340,'Team Data'!$A$1:$E$659,3,FALSE())</f>
        <v>15</v>
      </c>
      <c r="O3340" s="0" t="n">
        <f aca="false">VLOOKUP(A3340,'Team Data'!$A$1:$E$659,4,FALSE())</f>
        <v>512</v>
      </c>
      <c r="P3340" s="0" t="n">
        <f aca="false">VLOOKUP(A3340,'Team Data'!$A$1:$E$659,5,FALSE())</f>
        <v>548</v>
      </c>
      <c r="Q3340" s="0" t="n">
        <f aca="false">VLOOKUP(B3340,'Team Data'!$A$1:$E$659,4,FALSE())</f>
        <v>455</v>
      </c>
      <c r="R3340" s="0" t="n">
        <f aca="false">VLOOKUP(B3340,'Team Data'!$A$1:$E$659,5,FALSE())</f>
        <v>629</v>
      </c>
      <c r="S3340" s="0" t="n">
        <f aca="false">IF(I3340=1,(MIN(30,(C3340-D3340)))*(M3340/(M3340+N3340))*(Q3340/(Q3340+R3340)),(MAX(-30,(C3340-D3340)))*(N3340/(M3340+N3340))*(R3340/(R3340+Q3340)))</f>
        <v>-3.23286768581972</v>
      </c>
      <c r="T3340" s="0" t="n">
        <f aca="false">IF(J3340=1,(MIN(30,(D3340-C3340)))*(K3340/(K3340+L3340))*(O3340/(O3340+P3340)),(MAX(-30,(D3340-C3340)))*(L3340/(K3340+L3340))*(P3340/(P3340+O3340)))</f>
        <v>0.981132075471698</v>
      </c>
      <c r="U3340" s="7" t="n">
        <v>43116</v>
      </c>
    </row>
    <row r="3341" customFormat="false" ht="15" hidden="false" customHeight="false" outlineLevel="0" collapsed="false">
      <c r="A3341" s="0" t="s">
        <v>172</v>
      </c>
      <c r="B3341" s="0" t="s">
        <v>107</v>
      </c>
      <c r="C3341" s="0" t="n">
        <v>92</v>
      </c>
      <c r="D3341" s="0" t="n">
        <v>99</v>
      </c>
      <c r="E3341" s="0" t="n">
        <v>44</v>
      </c>
      <c r="F3341" s="0" t="n">
        <v>49</v>
      </c>
      <c r="G3341" s="0" t="n">
        <v>12</v>
      </c>
      <c r="H3341" s="0" t="n">
        <v>15</v>
      </c>
      <c r="I3341" s="0" t="n">
        <v>0</v>
      </c>
      <c r="J3341" s="0" t="n">
        <v>1</v>
      </c>
      <c r="K3341" s="0" t="n">
        <f aca="false">VLOOKUP(A3341,'Team Data'!$A$1:$E$659,2,FALSE())</f>
        <v>16</v>
      </c>
      <c r="L3341" s="0" t="n">
        <f aca="false">VLOOKUP(A3341,'Team Data'!$A$1:$E$659,3,FALSE())</f>
        <v>17</v>
      </c>
      <c r="M3341" s="0" t="n">
        <f aca="false">VLOOKUP(B3341,'Team Data'!$A$1:$E$659,2,FALSE())</f>
        <v>13</v>
      </c>
      <c r="N3341" s="0" t="n">
        <f aca="false">VLOOKUP(B3341,'Team Data'!$A$1:$E$659,3,FALSE())</f>
        <v>20</v>
      </c>
      <c r="O3341" s="0" t="n">
        <f aca="false">VLOOKUP(A3341,'Team Data'!$A$1:$E$659,4,FALSE())</f>
        <v>503</v>
      </c>
      <c r="P3341" s="0" t="n">
        <f aca="false">VLOOKUP(A3341,'Team Data'!$A$1:$E$659,5,FALSE())</f>
        <v>522</v>
      </c>
      <c r="Q3341" s="0" t="n">
        <f aca="false">VLOOKUP(B3341,'Team Data'!$A$1:$E$659,4,FALSE())</f>
        <v>474</v>
      </c>
      <c r="R3341" s="0" t="n">
        <f aca="false">VLOOKUP(B3341,'Team Data'!$A$1:$E$659,5,FALSE())</f>
        <v>521</v>
      </c>
      <c r="S3341" s="0" t="n">
        <f aca="false">IF(I3341=1,(MIN(30,(C3341-D3341)))*(M3341/(M3341+N3341))*(Q3341/(Q3341+R3341)),(MAX(-30,(C3341-D3341)))*(N3341/(M3341+N3341))*(R3341/(R3341+Q3341)))</f>
        <v>-2.22141008070656</v>
      </c>
      <c r="T3341" s="0" t="n">
        <f aca="false">IF(J3341=1,(MIN(30,(D3341-C3341)))*(K3341/(K3341+L3341))*(O3341/(O3341+P3341)),(MAX(-30,(D3341-C3341)))*(L3341/(K3341+L3341))*(P3341/(P3341+O3341)))</f>
        <v>1.66551367331855</v>
      </c>
      <c r="U3341" s="7" t="n">
        <v>43116</v>
      </c>
    </row>
    <row r="3342" customFormat="false" ht="15" hidden="false" customHeight="false" outlineLevel="0" collapsed="false">
      <c r="A3342" s="0" t="s">
        <v>117</v>
      </c>
      <c r="B3342" s="0" t="s">
        <v>261</v>
      </c>
      <c r="C3342" s="0" t="n">
        <v>90</v>
      </c>
      <c r="D3342" s="0" t="n">
        <v>91</v>
      </c>
      <c r="E3342" s="0" t="n">
        <v>48</v>
      </c>
      <c r="F3342" s="0" t="n">
        <v>41</v>
      </c>
      <c r="G3342" s="0" t="n">
        <v>21</v>
      </c>
      <c r="H3342" s="0" t="n">
        <v>13</v>
      </c>
      <c r="I3342" s="0" t="n">
        <v>0</v>
      </c>
      <c r="J3342" s="0" t="n">
        <v>1</v>
      </c>
      <c r="K3342" s="0" t="n">
        <f aca="false">VLOOKUP(A3342,'Team Data'!$A$1:$E$659,2,FALSE())</f>
        <v>10</v>
      </c>
      <c r="L3342" s="0" t="n">
        <f aca="false">VLOOKUP(A3342,'Team Data'!$A$1:$E$659,3,FALSE())</f>
        <v>23</v>
      </c>
      <c r="M3342" s="0" t="n">
        <f aca="false">VLOOKUP(B3342,'Team Data'!$A$1:$E$659,2,FALSE())</f>
        <v>15</v>
      </c>
      <c r="N3342" s="0" t="n">
        <f aca="false">VLOOKUP(B3342,'Team Data'!$A$1:$E$659,3,FALSE())</f>
        <v>16</v>
      </c>
      <c r="O3342" s="0" t="n">
        <f aca="false">VLOOKUP(A3342,'Team Data'!$A$1:$E$659,4,FALSE())</f>
        <v>452</v>
      </c>
      <c r="P3342" s="0" t="n">
        <f aca="false">VLOOKUP(A3342,'Team Data'!$A$1:$E$659,5,FALSE())</f>
        <v>578</v>
      </c>
      <c r="Q3342" s="0" t="n">
        <f aca="false">VLOOKUP(B3342,'Team Data'!$A$1:$E$659,4,FALSE())</f>
        <v>492</v>
      </c>
      <c r="R3342" s="0" t="n">
        <f aca="false">VLOOKUP(B3342,'Team Data'!$A$1:$E$659,5,FALSE())</f>
        <v>475</v>
      </c>
      <c r="S3342" s="0" t="n">
        <f aca="false">IF(I3342=1,(MIN(30,(C3342-D3342)))*(M3342/(M3342+N3342))*(Q3342/(Q3342+R3342)),(MAX(-30,(C3342-D3342)))*(N3342/(M3342+N3342))*(R3342/(R3342+Q3342)))</f>
        <v>-0.253527704573506</v>
      </c>
      <c r="T3342" s="0" t="n">
        <f aca="false">IF(J3342=1,(MIN(30,(D3342-C3342)))*(K3342/(K3342+L3342))*(O3342/(O3342+P3342)),(MAX(-30,(D3342-C3342)))*(L3342/(K3342+L3342))*(P3342/(P3342+O3342)))</f>
        <v>0.132980288320094</v>
      </c>
      <c r="U3342" s="7" t="n">
        <v>43116</v>
      </c>
    </row>
    <row r="3343" customFormat="false" ht="15" hidden="false" customHeight="false" outlineLevel="0" collapsed="false">
      <c r="A3343" s="0" t="s">
        <v>213</v>
      </c>
      <c r="B3343" s="0" t="s">
        <v>312</v>
      </c>
      <c r="C3343" s="0" t="n">
        <v>78</v>
      </c>
      <c r="D3343" s="0" t="n">
        <v>68</v>
      </c>
      <c r="E3343" s="0" t="n">
        <v>34</v>
      </c>
      <c r="F3343" s="0" t="n">
        <v>34</v>
      </c>
      <c r="G3343" s="0" t="n">
        <v>14</v>
      </c>
      <c r="H3343" s="0" t="n">
        <v>12</v>
      </c>
      <c r="I3343" s="0" t="n">
        <v>1</v>
      </c>
      <c r="J3343" s="0" t="n">
        <v>0</v>
      </c>
      <c r="K3343" s="0" t="n">
        <f aca="false">VLOOKUP(A3343,'Team Data'!$A$1:$E$659,2,FALSE())</f>
        <v>19</v>
      </c>
      <c r="L3343" s="0" t="n">
        <f aca="false">VLOOKUP(A3343,'Team Data'!$A$1:$E$659,3,FALSE())</f>
        <v>14</v>
      </c>
      <c r="M3343" s="0" t="n">
        <f aca="false">VLOOKUP(B3343,'Team Data'!$A$1:$E$659,2,FALSE())</f>
        <v>20</v>
      </c>
      <c r="N3343" s="0" t="n">
        <f aca="false">VLOOKUP(B3343,'Team Data'!$A$1:$E$659,3,FALSE())</f>
        <v>16</v>
      </c>
      <c r="O3343" s="0" t="n">
        <f aca="false">VLOOKUP(A3343,'Team Data'!$A$1:$E$659,4,FALSE())</f>
        <v>541</v>
      </c>
      <c r="P3343" s="0" t="n">
        <f aca="false">VLOOKUP(A3343,'Team Data'!$A$1:$E$659,5,FALSE())</f>
        <v>562</v>
      </c>
      <c r="Q3343" s="0" t="n">
        <f aca="false">VLOOKUP(B3343,'Team Data'!$A$1:$E$659,4,FALSE())</f>
        <v>545</v>
      </c>
      <c r="R3343" s="0" t="n">
        <f aca="false">VLOOKUP(B3343,'Team Data'!$A$1:$E$659,5,FALSE())</f>
        <v>579</v>
      </c>
      <c r="S3343" s="0" t="n">
        <f aca="false">IF(I3343=1,(MIN(30,(C3343-D3343)))*(M3343/(M3343+N3343))*(Q3343/(Q3343+R3343)),(MAX(-30,(C3343-D3343)))*(N3343/(M3343+N3343))*(R3343/(R3343+Q3343)))</f>
        <v>2.69375247133254</v>
      </c>
      <c r="T3343" s="0" t="n">
        <f aca="false">IF(J3343=1,(MIN(30,(D3343-C3343)))*(K3343/(K3343+L3343))*(O3343/(O3343+P3343)),(MAX(-30,(D3343-C3343)))*(L3343/(K3343+L3343))*(P3343/(P3343+O3343)))</f>
        <v>-2.16159784609467</v>
      </c>
      <c r="U3343" s="7" t="n">
        <v>43116</v>
      </c>
    </row>
    <row r="3344" customFormat="false" ht="15" hidden="false" customHeight="false" outlineLevel="0" collapsed="false">
      <c r="A3344" s="0" t="s">
        <v>273</v>
      </c>
      <c r="B3344" s="0" t="s">
        <v>175</v>
      </c>
      <c r="C3344" s="0" t="n">
        <v>78</v>
      </c>
      <c r="D3344" s="0" t="n">
        <v>70</v>
      </c>
      <c r="E3344" s="0" t="n">
        <v>53</v>
      </c>
      <c r="F3344" s="0" t="n">
        <v>37</v>
      </c>
      <c r="G3344" s="0" t="n">
        <v>20</v>
      </c>
      <c r="H3344" s="0" t="n">
        <v>12</v>
      </c>
      <c r="I3344" s="0" t="n">
        <v>1</v>
      </c>
      <c r="J3344" s="0" t="n">
        <v>0</v>
      </c>
      <c r="K3344" s="0" t="n">
        <f aca="false">VLOOKUP(A3344,'Team Data'!$A$1:$E$659,2,FALSE())</f>
        <v>15</v>
      </c>
      <c r="L3344" s="0" t="n">
        <f aca="false">VLOOKUP(A3344,'Team Data'!$A$1:$E$659,3,FALSE())</f>
        <v>18</v>
      </c>
      <c r="M3344" s="0" t="n">
        <f aca="false">VLOOKUP(B3344,'Team Data'!$A$1:$E$659,2,FALSE())</f>
        <v>4</v>
      </c>
      <c r="N3344" s="0" t="n">
        <f aca="false">VLOOKUP(B3344,'Team Data'!$A$1:$E$659,3,FALSE())</f>
        <v>28</v>
      </c>
      <c r="O3344" s="0" t="n">
        <f aca="false">VLOOKUP(A3344,'Team Data'!$A$1:$E$659,4,FALSE())</f>
        <v>416</v>
      </c>
      <c r="P3344" s="0" t="n">
        <f aca="false">VLOOKUP(A3344,'Team Data'!$A$1:$E$659,5,FALSE())</f>
        <v>607</v>
      </c>
      <c r="Q3344" s="0" t="n">
        <f aca="false">VLOOKUP(B3344,'Team Data'!$A$1:$E$659,4,FALSE())</f>
        <v>495</v>
      </c>
      <c r="R3344" s="0" t="n">
        <f aca="false">VLOOKUP(B3344,'Team Data'!$A$1:$E$659,5,FALSE())</f>
        <v>568</v>
      </c>
      <c r="S3344" s="0" t="n">
        <f aca="false">IF(I3344=1,(MIN(30,(C3344-D3344)))*(M3344/(M3344+N3344))*(Q3344/(Q3344+R3344)),(MAX(-30,(C3344-D3344)))*(N3344/(M3344+N3344))*(R3344/(R3344+Q3344)))</f>
        <v>0.465663217309501</v>
      </c>
      <c r="T3344" s="0" t="n">
        <f aca="false">IF(J3344=1,(MIN(30,(D3344-C3344)))*(K3344/(K3344+L3344))*(O3344/(O3344+P3344)),(MAX(-30,(D3344-C3344)))*(L3344/(K3344+L3344))*(P3344/(P3344+O3344)))</f>
        <v>-2.58917621967475</v>
      </c>
      <c r="U3344" s="7" t="n">
        <v>43116</v>
      </c>
    </row>
    <row r="3345" customFormat="false" ht="15" hidden="false" customHeight="false" outlineLevel="0" collapsed="false">
      <c r="A3345" s="0" t="s">
        <v>231</v>
      </c>
      <c r="B3345" s="0" t="s">
        <v>129</v>
      </c>
      <c r="C3345" s="0" t="n">
        <v>71</v>
      </c>
      <c r="D3345" s="0" t="n">
        <v>79</v>
      </c>
      <c r="E3345" s="0" t="n">
        <v>42</v>
      </c>
      <c r="F3345" s="0" t="n">
        <v>33</v>
      </c>
      <c r="G3345" s="0" t="n">
        <v>14</v>
      </c>
      <c r="H3345" s="0" t="n">
        <v>14</v>
      </c>
      <c r="I3345" s="0" t="n">
        <v>0</v>
      </c>
      <c r="J3345" s="0" t="n">
        <v>1</v>
      </c>
      <c r="K3345" s="0" t="n">
        <f aca="false">VLOOKUP(A3345,'Team Data'!$A$1:$E$659,2,FALSE())</f>
        <v>16</v>
      </c>
      <c r="L3345" s="0" t="n">
        <f aca="false">VLOOKUP(A3345,'Team Data'!$A$1:$E$659,3,FALSE())</f>
        <v>18</v>
      </c>
      <c r="M3345" s="0" t="n">
        <f aca="false">VLOOKUP(B3345,'Team Data'!$A$1:$E$659,2,FALSE())</f>
        <v>12</v>
      </c>
      <c r="N3345" s="0" t="n">
        <f aca="false">VLOOKUP(B3345,'Team Data'!$A$1:$E$659,3,FALSE())</f>
        <v>20</v>
      </c>
      <c r="O3345" s="0" t="n">
        <f aca="false">VLOOKUP(A3345,'Team Data'!$A$1:$E$659,4,FALSE())</f>
        <v>494</v>
      </c>
      <c r="P3345" s="0" t="n">
        <f aca="false">VLOOKUP(A3345,'Team Data'!$A$1:$E$659,5,FALSE())</f>
        <v>587</v>
      </c>
      <c r="Q3345" s="0" t="n">
        <f aca="false">VLOOKUP(B3345,'Team Data'!$A$1:$E$659,4,FALSE())</f>
        <v>419</v>
      </c>
      <c r="R3345" s="0" t="n">
        <f aca="false">VLOOKUP(B3345,'Team Data'!$A$1:$E$659,5,FALSE())</f>
        <v>571</v>
      </c>
      <c r="S3345" s="0" t="n">
        <f aca="false">IF(I3345=1,(MIN(30,(C3345-D3345)))*(M3345/(M3345+N3345))*(Q3345/(Q3345+R3345)),(MAX(-30,(C3345-D3345)))*(N3345/(M3345+N3345))*(R3345/(R3345+Q3345)))</f>
        <v>-2.88383838383838</v>
      </c>
      <c r="T3345" s="0" t="n">
        <f aca="false">IF(J3345=1,(MIN(30,(D3345-C3345)))*(K3345/(K3345+L3345))*(O3345/(O3345+P3345)),(MAX(-30,(D3345-C3345)))*(L3345/(K3345+L3345))*(P3345/(P3345+O3345)))</f>
        <v>1.72041138379496</v>
      </c>
      <c r="U3345" s="7" t="n">
        <v>43116</v>
      </c>
    </row>
    <row r="3346" customFormat="false" ht="15" hidden="false" customHeight="false" outlineLevel="0" collapsed="false">
      <c r="A3346" s="0" t="s">
        <v>294</v>
      </c>
      <c r="B3346" s="0" t="s">
        <v>105</v>
      </c>
      <c r="C3346" s="0" t="n">
        <v>78</v>
      </c>
      <c r="D3346" s="0" t="n">
        <v>79</v>
      </c>
      <c r="E3346" s="0" t="n">
        <v>40</v>
      </c>
      <c r="F3346" s="0" t="n">
        <v>41</v>
      </c>
      <c r="G3346" s="0" t="n">
        <v>17</v>
      </c>
      <c r="H3346" s="0" t="n">
        <v>17</v>
      </c>
      <c r="I3346" s="0" t="n">
        <v>0</v>
      </c>
      <c r="J3346" s="0" t="n">
        <v>1</v>
      </c>
      <c r="K3346" s="0" t="n">
        <f aca="false">VLOOKUP(A3346,'Team Data'!$A$1:$E$659,2,FALSE())</f>
        <v>16</v>
      </c>
      <c r="L3346" s="0" t="n">
        <f aca="false">VLOOKUP(A3346,'Team Data'!$A$1:$E$659,3,FALSE())</f>
        <v>19</v>
      </c>
      <c r="M3346" s="0" t="n">
        <f aca="false">VLOOKUP(B3346,'Team Data'!$A$1:$E$659,2,FALSE())</f>
        <v>17</v>
      </c>
      <c r="N3346" s="0" t="n">
        <f aca="false">VLOOKUP(B3346,'Team Data'!$A$1:$E$659,3,FALSE())</f>
        <v>14</v>
      </c>
      <c r="O3346" s="0" t="n">
        <f aca="false">VLOOKUP(A3346,'Team Data'!$A$1:$E$659,4,FALSE())</f>
        <v>549</v>
      </c>
      <c r="P3346" s="0" t="n">
        <f aca="false">VLOOKUP(A3346,'Team Data'!$A$1:$E$659,5,FALSE())</f>
        <v>611</v>
      </c>
      <c r="Q3346" s="0" t="n">
        <f aca="false">VLOOKUP(B3346,'Team Data'!$A$1:$E$659,4,FALSE())</f>
        <v>412</v>
      </c>
      <c r="R3346" s="0" t="n">
        <f aca="false">VLOOKUP(B3346,'Team Data'!$A$1:$E$659,5,FALSE())</f>
        <v>578</v>
      </c>
      <c r="S3346" s="0" t="n">
        <f aca="false">IF(I3346=1,(MIN(30,(C3346-D3346)))*(M3346/(M3346+N3346))*(Q3346/(Q3346+R3346)),(MAX(-30,(C3346-D3346)))*(N3346/(M3346+N3346))*(R3346/(R3346+Q3346)))</f>
        <v>-0.263668947539915</v>
      </c>
      <c r="T3346" s="0" t="n">
        <f aca="false">IF(J3346=1,(MIN(30,(D3346-C3346)))*(K3346/(K3346+L3346))*(O3346/(O3346+P3346)),(MAX(-30,(D3346-C3346)))*(L3346/(K3346+L3346))*(P3346/(P3346+O3346)))</f>
        <v>0.216354679802956</v>
      </c>
      <c r="U3346" s="7" t="n">
        <v>43116</v>
      </c>
    </row>
    <row r="3347" customFormat="false" ht="15" hidden="false" customHeight="false" outlineLevel="0" collapsed="false">
      <c r="A3347" s="0" t="s">
        <v>217</v>
      </c>
      <c r="B3347" s="0" t="s">
        <v>25</v>
      </c>
      <c r="C3347" s="0" t="n">
        <v>60</v>
      </c>
      <c r="D3347" s="0" t="n">
        <v>76</v>
      </c>
      <c r="E3347" s="0" t="n">
        <v>31</v>
      </c>
      <c r="F3347" s="0" t="n">
        <v>36</v>
      </c>
      <c r="G3347" s="0" t="n">
        <v>14</v>
      </c>
      <c r="H3347" s="0" t="n">
        <v>8</v>
      </c>
      <c r="I3347" s="0" t="n">
        <v>0</v>
      </c>
      <c r="J3347" s="0" t="n">
        <v>1</v>
      </c>
      <c r="K3347" s="0" t="n">
        <f aca="false">VLOOKUP(A3347,'Team Data'!$A$1:$E$659,2,FALSE())</f>
        <v>20</v>
      </c>
      <c r="L3347" s="0" t="n">
        <f aca="false">VLOOKUP(A3347,'Team Data'!$A$1:$E$659,3,FALSE())</f>
        <v>14</v>
      </c>
      <c r="M3347" s="0" t="n">
        <f aca="false">VLOOKUP(B3347,'Team Data'!$A$1:$E$659,2,FALSE())</f>
        <v>18</v>
      </c>
      <c r="N3347" s="0" t="n">
        <f aca="false">VLOOKUP(B3347,'Team Data'!$A$1:$E$659,3,FALSE())</f>
        <v>15</v>
      </c>
      <c r="O3347" s="0" t="n">
        <f aca="false">VLOOKUP(A3347,'Team Data'!$A$1:$E$659,4,FALSE())</f>
        <v>662</v>
      </c>
      <c r="P3347" s="0" t="n">
        <f aca="false">VLOOKUP(A3347,'Team Data'!$A$1:$E$659,5,FALSE())</f>
        <v>489</v>
      </c>
      <c r="Q3347" s="0" t="n">
        <f aca="false">VLOOKUP(B3347,'Team Data'!$A$1:$E$659,4,FALSE())</f>
        <v>668</v>
      </c>
      <c r="R3347" s="0" t="n">
        <f aca="false">VLOOKUP(B3347,'Team Data'!$A$1:$E$659,5,FALSE())</f>
        <v>423</v>
      </c>
      <c r="S3347" s="0" t="n">
        <f aca="false">IF(I3347=1,(MIN(30,(C3347-D3347)))*(M3347/(M3347+N3347))*(Q3347/(Q3347+R3347)),(MAX(-30,(C3347-D3347)))*(N3347/(M3347+N3347))*(R3347/(R3347+Q3347)))</f>
        <v>-2.8197650195817</v>
      </c>
      <c r="T3347" s="0" t="n">
        <f aca="false">IF(J3347=1,(MIN(30,(D3347-C3347)))*(K3347/(K3347+L3347))*(O3347/(O3347+P3347)),(MAX(-30,(D3347-C3347)))*(L3347/(K3347+L3347))*(P3347/(P3347+O3347)))</f>
        <v>5.41319568661522</v>
      </c>
      <c r="U3347" s="7" t="n">
        <v>43116</v>
      </c>
    </row>
    <row r="3348" customFormat="false" ht="15" hidden="false" customHeight="false" outlineLevel="0" collapsed="false">
      <c r="A3348" s="0" t="s">
        <v>133</v>
      </c>
      <c r="B3348" s="0" t="s">
        <v>342</v>
      </c>
      <c r="C3348" s="0" t="n">
        <v>71</v>
      </c>
      <c r="D3348" s="0" t="n">
        <v>66</v>
      </c>
      <c r="E3348" s="0" t="n">
        <v>35</v>
      </c>
      <c r="F3348" s="0" t="n">
        <v>38</v>
      </c>
      <c r="G3348" s="0" t="n">
        <v>13</v>
      </c>
      <c r="H3348" s="0" t="n">
        <v>16</v>
      </c>
      <c r="I3348" s="0" t="n">
        <v>1</v>
      </c>
      <c r="J3348" s="0" t="n">
        <v>0</v>
      </c>
      <c r="K3348" s="0" t="n">
        <f aca="false">VLOOKUP(A3348,'Team Data'!$A$1:$E$659,2,FALSE())</f>
        <v>30</v>
      </c>
      <c r="L3348" s="0" t="n">
        <f aca="false">VLOOKUP(A3348,'Team Data'!$A$1:$E$659,3,FALSE())</f>
        <v>8</v>
      </c>
      <c r="M3348" s="0" t="n">
        <f aca="false">VLOOKUP(B3348,'Team Data'!$A$1:$E$659,2,FALSE())</f>
        <v>26</v>
      </c>
      <c r="N3348" s="0" t="n">
        <f aca="false">VLOOKUP(B3348,'Team Data'!$A$1:$E$659,3,FALSE())</f>
        <v>10</v>
      </c>
      <c r="O3348" s="0" t="n">
        <f aca="false">VLOOKUP(A3348,'Team Data'!$A$1:$E$659,4,FALSE())</f>
        <v>816</v>
      </c>
      <c r="P3348" s="0" t="n">
        <f aca="false">VLOOKUP(A3348,'Team Data'!$A$1:$E$659,5,FALSE())</f>
        <v>475</v>
      </c>
      <c r="Q3348" s="0" t="n">
        <f aca="false">VLOOKUP(B3348,'Team Data'!$A$1:$E$659,4,FALSE())</f>
        <v>708</v>
      </c>
      <c r="R3348" s="0" t="n">
        <f aca="false">VLOOKUP(B3348,'Team Data'!$A$1:$E$659,5,FALSE())</f>
        <v>504</v>
      </c>
      <c r="S3348" s="0" t="n">
        <f aca="false">IF(I3348=1,(MIN(30,(C3348-D3348)))*(M3348/(M3348+N3348))*(Q3348/(Q3348+R3348)),(MAX(-30,(C3348-D3348)))*(N3348/(M3348+N3348))*(R3348/(R3348+Q3348)))</f>
        <v>2.10946094609461</v>
      </c>
      <c r="T3348" s="0" t="n">
        <f aca="false">IF(J3348=1,(MIN(30,(D3348-C3348)))*(K3348/(K3348+L3348))*(O3348/(O3348+P3348)),(MAX(-30,(D3348-C3348)))*(L3348/(K3348+L3348))*(P3348/(P3348+O3348)))</f>
        <v>-0.387296669248645</v>
      </c>
      <c r="U3348" s="7" t="n">
        <v>43116</v>
      </c>
    </row>
    <row r="3349" customFormat="false" ht="15" hidden="false" customHeight="false" outlineLevel="0" collapsed="false">
      <c r="A3349" s="0" t="s">
        <v>121</v>
      </c>
      <c r="B3349" s="0" t="s">
        <v>188</v>
      </c>
      <c r="C3349" s="0" t="n">
        <v>63</v>
      </c>
      <c r="D3349" s="0" t="n">
        <v>64</v>
      </c>
      <c r="E3349" s="0" t="n">
        <v>46</v>
      </c>
      <c r="F3349" s="0" t="n">
        <v>29</v>
      </c>
      <c r="G3349" s="0" t="n">
        <v>16</v>
      </c>
      <c r="H3349" s="0" t="n">
        <v>10</v>
      </c>
      <c r="I3349" s="0" t="n">
        <v>0</v>
      </c>
      <c r="J3349" s="0" t="n">
        <v>1</v>
      </c>
      <c r="K3349" s="0" t="n">
        <f aca="false">VLOOKUP(A3349,'Team Data'!$A$1:$E$659,2,FALSE())</f>
        <v>14</v>
      </c>
      <c r="L3349" s="0" t="n">
        <f aca="false">VLOOKUP(A3349,'Team Data'!$A$1:$E$659,3,FALSE())</f>
        <v>18</v>
      </c>
      <c r="M3349" s="0" t="n">
        <f aca="false">VLOOKUP(B3349,'Team Data'!$A$1:$E$659,2,FALSE())</f>
        <v>22</v>
      </c>
      <c r="N3349" s="0" t="n">
        <f aca="false">VLOOKUP(B3349,'Team Data'!$A$1:$E$659,3,FALSE())</f>
        <v>11</v>
      </c>
      <c r="O3349" s="0" t="n">
        <f aca="false">VLOOKUP(A3349,'Team Data'!$A$1:$E$659,4,FALSE())</f>
        <v>590</v>
      </c>
      <c r="P3349" s="0" t="n">
        <f aca="false">VLOOKUP(A3349,'Team Data'!$A$1:$E$659,5,FALSE())</f>
        <v>445</v>
      </c>
      <c r="Q3349" s="0" t="n">
        <f aca="false">VLOOKUP(B3349,'Team Data'!$A$1:$E$659,4,FALSE())</f>
        <v>611</v>
      </c>
      <c r="R3349" s="0" t="n">
        <f aca="false">VLOOKUP(B3349,'Team Data'!$A$1:$E$659,5,FALSE())</f>
        <v>505</v>
      </c>
      <c r="S3349" s="0" t="n">
        <f aca="false">IF(I3349=1,(MIN(30,(C3349-D3349)))*(M3349/(M3349+N3349))*(Q3349/(Q3349+R3349)),(MAX(-30,(C3349-D3349)))*(N3349/(M3349+N3349))*(R3349/(R3349+Q3349)))</f>
        <v>-0.150836320191159</v>
      </c>
      <c r="T3349" s="0" t="n">
        <f aca="false">IF(J3349=1,(MIN(30,(D3349-C3349)))*(K3349/(K3349+L3349))*(O3349/(O3349+P3349)),(MAX(-30,(D3349-C3349)))*(L3349/(K3349+L3349))*(P3349/(P3349+O3349)))</f>
        <v>0.2493961352657</v>
      </c>
      <c r="U3349" s="7" t="n">
        <v>43116</v>
      </c>
    </row>
    <row r="3350" customFormat="false" ht="15" hidden="false" customHeight="false" outlineLevel="0" collapsed="false">
      <c r="A3350" s="0" t="s">
        <v>68</v>
      </c>
      <c r="B3350" s="0" t="s">
        <v>159</v>
      </c>
      <c r="C3350" s="0" t="n">
        <v>52</v>
      </c>
      <c r="D3350" s="0" t="n">
        <v>70</v>
      </c>
      <c r="E3350" s="0" t="n">
        <v>41</v>
      </c>
      <c r="F3350" s="0" t="n">
        <v>42</v>
      </c>
      <c r="G3350" s="0" t="n">
        <v>17</v>
      </c>
      <c r="H3350" s="0" t="n">
        <v>16</v>
      </c>
      <c r="I3350" s="0" t="n">
        <v>0</v>
      </c>
      <c r="J3350" s="0" t="n">
        <v>1</v>
      </c>
      <c r="K3350" s="0" t="n">
        <f aca="false">VLOOKUP(A3350,'Team Data'!$A$1:$E$659,2,FALSE())</f>
        <v>11</v>
      </c>
      <c r="L3350" s="0" t="n">
        <f aca="false">VLOOKUP(A3350,'Team Data'!$A$1:$E$659,3,FALSE())</f>
        <v>20</v>
      </c>
      <c r="M3350" s="0" t="n">
        <f aca="false">VLOOKUP(B3350,'Team Data'!$A$1:$E$659,2,FALSE())</f>
        <v>20</v>
      </c>
      <c r="N3350" s="0" t="n">
        <f aca="false">VLOOKUP(B3350,'Team Data'!$A$1:$E$659,3,FALSE())</f>
        <v>13</v>
      </c>
      <c r="O3350" s="0" t="n">
        <f aca="false">VLOOKUP(A3350,'Team Data'!$A$1:$E$659,4,FALSE())</f>
        <v>590</v>
      </c>
      <c r="P3350" s="0" t="n">
        <f aca="false">VLOOKUP(A3350,'Team Data'!$A$1:$E$659,5,FALSE())</f>
        <v>446</v>
      </c>
      <c r="Q3350" s="0" t="n">
        <f aca="false">VLOOKUP(B3350,'Team Data'!$A$1:$E$659,4,FALSE())</f>
        <v>651</v>
      </c>
      <c r="R3350" s="0" t="n">
        <f aca="false">VLOOKUP(B3350,'Team Data'!$A$1:$E$659,5,FALSE())</f>
        <v>454</v>
      </c>
      <c r="S3350" s="0" t="n">
        <f aca="false">IF(I3350=1,(MIN(30,(C3350-D3350)))*(M3350/(M3350+N3350))*(Q3350/(Q3350+R3350)),(MAX(-30,(C3350-D3350)))*(N3350/(M3350+N3350))*(R3350/(R3350+Q3350)))</f>
        <v>-2.91336898395722</v>
      </c>
      <c r="T3350" s="0" t="n">
        <f aca="false">IF(J3350=1,(MIN(30,(D3350-C3350)))*(K3350/(K3350+L3350))*(O3350/(O3350+P3350)),(MAX(-30,(D3350-C3350)))*(L3350/(K3350+L3350))*(P3350/(P3350+O3350)))</f>
        <v>3.63743928260057</v>
      </c>
      <c r="U3350" s="7" t="n">
        <v>43116</v>
      </c>
    </row>
    <row r="3351" customFormat="false" ht="15" hidden="false" customHeight="false" outlineLevel="0" collapsed="false">
      <c r="A3351" s="0" t="s">
        <v>152</v>
      </c>
      <c r="B3351" s="0" t="s">
        <v>212</v>
      </c>
      <c r="C3351" s="0" t="n">
        <v>82</v>
      </c>
      <c r="D3351" s="0" t="n">
        <v>78</v>
      </c>
      <c r="E3351" s="0" t="n">
        <v>34</v>
      </c>
      <c r="F3351" s="0" t="n">
        <v>48</v>
      </c>
      <c r="G3351" s="0" t="n">
        <v>16</v>
      </c>
      <c r="H3351" s="0" t="n">
        <v>18</v>
      </c>
      <c r="I3351" s="0" t="n">
        <v>1</v>
      </c>
      <c r="J3351" s="0" t="n">
        <v>0</v>
      </c>
      <c r="K3351" s="0" t="n">
        <f aca="false">VLOOKUP(A3351,'Team Data'!$A$1:$E$659,2,FALSE())</f>
        <v>22</v>
      </c>
      <c r="L3351" s="0" t="n">
        <f aca="false">VLOOKUP(A3351,'Team Data'!$A$1:$E$659,3,FALSE())</f>
        <v>14</v>
      </c>
      <c r="M3351" s="0" t="n">
        <f aca="false">VLOOKUP(B3351,'Team Data'!$A$1:$E$659,2,FALSE())</f>
        <v>18</v>
      </c>
      <c r="N3351" s="0" t="n">
        <f aca="false">VLOOKUP(B3351,'Team Data'!$A$1:$E$659,3,FALSE())</f>
        <v>15</v>
      </c>
      <c r="O3351" s="0" t="n">
        <f aca="false">VLOOKUP(A3351,'Team Data'!$A$1:$E$659,4,FALSE())</f>
        <v>725</v>
      </c>
      <c r="P3351" s="0" t="n">
        <f aca="false">VLOOKUP(A3351,'Team Data'!$A$1:$E$659,5,FALSE())</f>
        <v>474</v>
      </c>
      <c r="Q3351" s="0" t="n">
        <f aca="false">VLOOKUP(B3351,'Team Data'!$A$1:$E$659,4,FALSE())</f>
        <v>628</v>
      </c>
      <c r="R3351" s="0" t="n">
        <f aca="false">VLOOKUP(B3351,'Team Data'!$A$1:$E$659,5,FALSE())</f>
        <v>469</v>
      </c>
      <c r="S3351" s="0" t="n">
        <f aca="false">IF(I3351=1,(MIN(30,(C3351-D3351)))*(M3351/(M3351+N3351))*(Q3351/(Q3351+R3351)),(MAX(-30,(C3351-D3351)))*(N3351/(M3351+N3351))*(R3351/(R3351+Q3351)))</f>
        <v>1.24902626999254</v>
      </c>
      <c r="T3351" s="0" t="n">
        <f aca="false">IF(J3351=1,(MIN(30,(D3351-C3351)))*(K3351/(K3351+L3351))*(O3351/(O3351+P3351)),(MAX(-30,(D3351-C3351)))*(L3351/(K3351+L3351))*(P3351/(P3351+O3351)))</f>
        <v>-0.61495690853489</v>
      </c>
      <c r="U3351" s="7" t="n">
        <v>43117</v>
      </c>
    </row>
    <row r="3352" customFormat="false" ht="15" hidden="false" customHeight="false" outlineLevel="0" collapsed="false">
      <c r="A3352" s="0" t="s">
        <v>100</v>
      </c>
      <c r="B3352" s="0" t="s">
        <v>139</v>
      </c>
      <c r="C3352" s="0" t="n">
        <v>61</v>
      </c>
      <c r="D3352" s="0" t="n">
        <v>60</v>
      </c>
      <c r="E3352" s="0" t="n">
        <v>38</v>
      </c>
      <c r="F3352" s="0" t="n">
        <v>27</v>
      </c>
      <c r="G3352" s="0" t="n">
        <v>10</v>
      </c>
      <c r="H3352" s="0" t="n">
        <v>5</v>
      </c>
      <c r="I3352" s="0" t="n">
        <v>1</v>
      </c>
      <c r="J3352" s="0" t="n">
        <v>0</v>
      </c>
      <c r="K3352" s="0" t="n">
        <f aca="false">VLOOKUP(A3352,'Team Data'!$A$1:$E$659,2,FALSE())</f>
        <v>18</v>
      </c>
      <c r="L3352" s="0" t="n">
        <f aca="false">VLOOKUP(A3352,'Team Data'!$A$1:$E$659,3,FALSE())</f>
        <v>15</v>
      </c>
      <c r="M3352" s="0" t="n">
        <f aca="false">VLOOKUP(B3352,'Team Data'!$A$1:$E$659,2,FALSE())</f>
        <v>17</v>
      </c>
      <c r="N3352" s="0" t="n">
        <f aca="false">VLOOKUP(B3352,'Team Data'!$A$1:$E$659,3,FALSE())</f>
        <v>14</v>
      </c>
      <c r="O3352" s="0" t="n">
        <f aca="false">VLOOKUP(A3352,'Team Data'!$A$1:$E$659,4,FALSE())</f>
        <v>621</v>
      </c>
      <c r="P3352" s="0" t="n">
        <f aca="false">VLOOKUP(A3352,'Team Data'!$A$1:$E$659,5,FALSE())</f>
        <v>469</v>
      </c>
      <c r="Q3352" s="0" t="n">
        <f aca="false">VLOOKUP(B3352,'Team Data'!$A$1:$E$659,4,FALSE())</f>
        <v>602</v>
      </c>
      <c r="R3352" s="0" t="n">
        <f aca="false">VLOOKUP(B3352,'Team Data'!$A$1:$E$659,5,FALSE())</f>
        <v>443</v>
      </c>
      <c r="S3352" s="0" t="n">
        <f aca="false">IF(I3352=1,(MIN(30,(C3352-D3352)))*(M3352/(M3352+N3352))*(Q3352/(Q3352+R3352)),(MAX(-30,(C3352-D3352)))*(N3352/(M3352+N3352))*(R3352/(R3352+Q3352)))</f>
        <v>0.315912949529248</v>
      </c>
      <c r="T3352" s="0" t="n">
        <f aca="false">IF(J3352=1,(MIN(30,(D3352-C3352)))*(K3352/(K3352+L3352))*(O3352/(O3352+P3352)),(MAX(-30,(D3352-C3352)))*(L3352/(K3352+L3352))*(P3352/(P3352+O3352)))</f>
        <v>-0.19557964970809</v>
      </c>
      <c r="U3352" s="7" t="n">
        <v>43117</v>
      </c>
    </row>
    <row r="3353" customFormat="false" ht="15" hidden="false" customHeight="false" outlineLevel="0" collapsed="false">
      <c r="A3353" s="0" t="s">
        <v>332</v>
      </c>
      <c r="B3353" s="0" t="s">
        <v>174</v>
      </c>
      <c r="C3353" s="0" t="n">
        <v>62</v>
      </c>
      <c r="D3353" s="0" t="n">
        <v>80</v>
      </c>
      <c r="E3353" s="0" t="n">
        <v>29</v>
      </c>
      <c r="F3353" s="0" t="n">
        <v>37</v>
      </c>
      <c r="G3353" s="0" t="n">
        <v>10</v>
      </c>
      <c r="H3353" s="0" t="n">
        <v>4</v>
      </c>
      <c r="I3353" s="0" t="n">
        <v>0</v>
      </c>
      <c r="J3353" s="0" t="n">
        <v>1</v>
      </c>
      <c r="K3353" s="0" t="n">
        <f aca="false">VLOOKUP(A3353,'Team Data'!$A$1:$E$659,2,FALSE())</f>
        <v>12</v>
      </c>
      <c r="L3353" s="0" t="n">
        <f aca="false">VLOOKUP(A3353,'Team Data'!$A$1:$E$659,3,FALSE())</f>
        <v>20</v>
      </c>
      <c r="M3353" s="0" t="n">
        <f aca="false">VLOOKUP(B3353,'Team Data'!$A$1:$E$659,2,FALSE())</f>
        <v>25</v>
      </c>
      <c r="N3353" s="0" t="n">
        <f aca="false">VLOOKUP(B3353,'Team Data'!$A$1:$E$659,3,FALSE())</f>
        <v>12</v>
      </c>
      <c r="O3353" s="0" t="n">
        <f aca="false">VLOOKUP(A3353,'Team Data'!$A$1:$E$659,4,FALSE())</f>
        <v>669</v>
      </c>
      <c r="P3353" s="0" t="n">
        <f aca="false">VLOOKUP(A3353,'Team Data'!$A$1:$E$659,5,FALSE())</f>
        <v>411</v>
      </c>
      <c r="Q3353" s="0" t="n">
        <f aca="false">VLOOKUP(B3353,'Team Data'!$A$1:$E$659,4,FALSE())</f>
        <v>653</v>
      </c>
      <c r="R3353" s="0" t="n">
        <f aca="false">VLOOKUP(B3353,'Team Data'!$A$1:$E$659,5,FALSE())</f>
        <v>548</v>
      </c>
      <c r="S3353" s="0" t="n">
        <f aca="false">IF(I3353=1,(MIN(30,(C3353-D3353)))*(M3353/(M3353+N3353))*(Q3353/(Q3353+R3353)),(MAX(-30,(C3353-D3353)))*(N3353/(M3353+N3353))*(R3353/(R3353+Q3353)))</f>
        <v>-2.66372617413417</v>
      </c>
      <c r="T3353" s="0" t="n">
        <f aca="false">IF(J3353=1,(MIN(30,(D3353-C3353)))*(K3353/(K3353+L3353))*(O3353/(O3353+P3353)),(MAX(-30,(D3353-C3353)))*(L3353/(K3353+L3353))*(P3353/(P3353+O3353)))</f>
        <v>4.18125</v>
      </c>
      <c r="U3353" s="7" t="n">
        <v>43117</v>
      </c>
    </row>
    <row r="3354" customFormat="false" ht="15" hidden="false" customHeight="false" outlineLevel="0" collapsed="false">
      <c r="A3354" s="0" t="s">
        <v>8</v>
      </c>
      <c r="B3354" s="0" t="s">
        <v>81</v>
      </c>
      <c r="C3354" s="0" t="n">
        <v>49</v>
      </c>
      <c r="D3354" s="0" t="n">
        <v>63</v>
      </c>
      <c r="E3354" s="0" t="n">
        <v>32</v>
      </c>
      <c r="F3354" s="0" t="n">
        <v>34</v>
      </c>
      <c r="G3354" s="0" t="n">
        <v>12</v>
      </c>
      <c r="H3354" s="0" t="n">
        <v>14</v>
      </c>
      <c r="I3354" s="0" t="n">
        <v>0</v>
      </c>
      <c r="J3354" s="0" t="n">
        <v>1</v>
      </c>
      <c r="K3354" s="0" t="n">
        <f aca="false">VLOOKUP(A3354,'Team Data'!$A$1:$E$659,2,FALSE())</f>
        <v>14</v>
      </c>
      <c r="L3354" s="0" t="n">
        <f aca="false">VLOOKUP(A3354,'Team Data'!$A$1:$E$659,3,FALSE())</f>
        <v>18</v>
      </c>
      <c r="M3354" s="0" t="n">
        <f aca="false">VLOOKUP(B3354,'Team Data'!$A$1:$E$659,2,FALSE())</f>
        <v>22</v>
      </c>
      <c r="N3354" s="0" t="n">
        <f aca="false">VLOOKUP(B3354,'Team Data'!$A$1:$E$659,3,FALSE())</f>
        <v>13</v>
      </c>
      <c r="O3354" s="0" t="n">
        <f aca="false">VLOOKUP(A3354,'Team Data'!$A$1:$E$659,4,FALSE())</f>
        <v>542</v>
      </c>
      <c r="P3354" s="0" t="n">
        <f aca="false">VLOOKUP(A3354,'Team Data'!$A$1:$E$659,5,FALSE())</f>
        <v>488</v>
      </c>
      <c r="Q3354" s="0" t="n">
        <f aca="false">VLOOKUP(B3354,'Team Data'!$A$1:$E$659,4,FALSE())</f>
        <v>536</v>
      </c>
      <c r="R3354" s="0" t="n">
        <f aca="false">VLOOKUP(B3354,'Team Data'!$A$1:$E$659,5,FALSE())</f>
        <v>497</v>
      </c>
      <c r="S3354" s="0" t="n">
        <f aca="false">IF(I3354=1,(MIN(30,(C3354-D3354)))*(M3354/(M3354+N3354))*(Q3354/(Q3354+R3354)),(MAX(-30,(C3354-D3354)))*(N3354/(M3354+N3354))*(R3354/(R3354+Q3354)))</f>
        <v>-2.50183930300097</v>
      </c>
      <c r="T3354" s="0" t="n">
        <f aca="false">IF(J3354=1,(MIN(30,(D3354-C3354)))*(K3354/(K3354+L3354))*(O3354/(O3354+P3354)),(MAX(-30,(D3354-C3354)))*(L3354/(K3354+L3354))*(P3354/(P3354+O3354)))</f>
        <v>3.22305825242718</v>
      </c>
      <c r="U3354" s="7" t="n">
        <v>43117</v>
      </c>
    </row>
    <row r="3355" customFormat="false" ht="15" hidden="false" customHeight="false" outlineLevel="0" collapsed="false">
      <c r="A3355" s="0" t="s">
        <v>298</v>
      </c>
      <c r="B3355" s="0" t="s">
        <v>214</v>
      </c>
      <c r="C3355" s="0" t="n">
        <v>91</v>
      </c>
      <c r="D3355" s="0" t="n">
        <v>57</v>
      </c>
      <c r="E3355" s="0" t="n">
        <v>48</v>
      </c>
      <c r="F3355" s="0" t="n">
        <v>29</v>
      </c>
      <c r="G3355" s="0" t="n">
        <v>12</v>
      </c>
      <c r="H3355" s="0" t="n">
        <v>11</v>
      </c>
      <c r="I3355" s="0" t="n">
        <v>1</v>
      </c>
      <c r="J3355" s="0" t="n">
        <v>0</v>
      </c>
      <c r="K3355" s="0" t="n">
        <f aca="false">VLOOKUP(A3355,'Team Data'!$A$1:$E$659,2,FALSE())</f>
        <v>23</v>
      </c>
      <c r="L3355" s="0" t="n">
        <f aca="false">VLOOKUP(A3355,'Team Data'!$A$1:$E$659,3,FALSE())</f>
        <v>11</v>
      </c>
      <c r="M3355" s="0" t="n">
        <f aca="false">VLOOKUP(B3355,'Team Data'!$A$1:$E$659,2,FALSE())</f>
        <v>14</v>
      </c>
      <c r="N3355" s="0" t="n">
        <f aca="false">VLOOKUP(B3355,'Team Data'!$A$1:$E$659,3,FALSE())</f>
        <v>16</v>
      </c>
      <c r="O3355" s="0" t="n">
        <f aca="false">VLOOKUP(A3355,'Team Data'!$A$1:$E$659,4,FALSE())</f>
        <v>603</v>
      </c>
      <c r="P3355" s="0" t="n">
        <f aca="false">VLOOKUP(A3355,'Team Data'!$A$1:$E$659,5,FALSE())</f>
        <v>503</v>
      </c>
      <c r="Q3355" s="0" t="n">
        <f aca="false">VLOOKUP(B3355,'Team Data'!$A$1:$E$659,4,FALSE())</f>
        <v>515</v>
      </c>
      <c r="R3355" s="0" t="n">
        <f aca="false">VLOOKUP(B3355,'Team Data'!$A$1:$E$659,5,FALSE())</f>
        <v>457</v>
      </c>
      <c r="S3355" s="0" t="n">
        <f aca="false">IF(I3355=1,(MIN(30,(C3355-D3355)))*(M3355/(M3355+N3355))*(Q3355/(Q3355+R3355)),(MAX(-30,(C3355-D3355)))*(N3355/(M3355+N3355))*(R3355/(R3355+Q3355)))</f>
        <v>7.41769547325103</v>
      </c>
      <c r="T3355" s="0" t="n">
        <f aca="false">IF(J3355=1,(MIN(30,(D3355-C3355)))*(K3355/(K3355+L3355))*(O3355/(O3355+P3355)),(MAX(-30,(D3355-C3355)))*(L3355/(K3355+L3355))*(P3355/(P3355+O3355)))</f>
        <v>-4.41415806829061</v>
      </c>
      <c r="U3355" s="7" t="n">
        <v>43117</v>
      </c>
    </row>
    <row r="3356" customFormat="false" ht="15" hidden="false" customHeight="false" outlineLevel="0" collapsed="false">
      <c r="A3356" s="0" t="s">
        <v>48</v>
      </c>
      <c r="B3356" s="0" t="s">
        <v>24</v>
      </c>
      <c r="C3356" s="0" t="n">
        <v>76</v>
      </c>
      <c r="D3356" s="0" t="n">
        <v>82</v>
      </c>
      <c r="E3356" s="0" t="n">
        <v>47</v>
      </c>
      <c r="F3356" s="0" t="n">
        <v>35</v>
      </c>
      <c r="G3356" s="0" t="n">
        <v>13</v>
      </c>
      <c r="H3356" s="0" t="n">
        <v>14</v>
      </c>
      <c r="I3356" s="0" t="n">
        <v>0</v>
      </c>
      <c r="J3356" s="0" t="n">
        <v>1</v>
      </c>
      <c r="K3356" s="0" t="n">
        <f aca="false">VLOOKUP(A3356,'Team Data'!$A$1:$E$659,2,FALSE())</f>
        <v>21</v>
      </c>
      <c r="L3356" s="0" t="n">
        <f aca="false">VLOOKUP(A3356,'Team Data'!$A$1:$E$659,3,FALSE())</f>
        <v>15</v>
      </c>
      <c r="M3356" s="0" t="n">
        <f aca="false">VLOOKUP(B3356,'Team Data'!$A$1:$E$659,2,FALSE())</f>
        <v>19</v>
      </c>
      <c r="N3356" s="0" t="n">
        <f aca="false">VLOOKUP(B3356,'Team Data'!$A$1:$E$659,3,FALSE())</f>
        <v>13</v>
      </c>
      <c r="O3356" s="0" t="n">
        <f aca="false">VLOOKUP(A3356,'Team Data'!$A$1:$E$659,4,FALSE())</f>
        <v>577</v>
      </c>
      <c r="P3356" s="0" t="n">
        <f aca="false">VLOOKUP(A3356,'Team Data'!$A$1:$E$659,5,FALSE())</f>
        <v>521</v>
      </c>
      <c r="Q3356" s="0" t="n">
        <f aca="false">VLOOKUP(B3356,'Team Data'!$A$1:$E$659,4,FALSE())</f>
        <v>529</v>
      </c>
      <c r="R3356" s="0" t="n">
        <f aca="false">VLOOKUP(B3356,'Team Data'!$A$1:$E$659,5,FALSE())</f>
        <v>500</v>
      </c>
      <c r="S3356" s="0" t="n">
        <f aca="false">IF(I3356=1,(MIN(30,(C3356-D3356)))*(M3356/(M3356+N3356))*(Q3356/(Q3356+R3356)),(MAX(-30,(C3356-D3356)))*(N3356/(M3356+N3356))*(R3356/(R3356+Q3356)))</f>
        <v>-1.18440233236152</v>
      </c>
      <c r="T3356" s="0" t="n">
        <f aca="false">IF(J3356=1,(MIN(30,(D3356-C3356)))*(K3356/(K3356+L3356))*(O3356/(O3356+P3356)),(MAX(-30,(D3356-C3356)))*(L3356/(K3356+L3356))*(P3356/(P3356+O3356)))</f>
        <v>1.83925318761384</v>
      </c>
      <c r="U3356" s="7" t="n">
        <v>43117</v>
      </c>
    </row>
    <row r="3357" customFormat="false" ht="15" hidden="false" customHeight="false" outlineLevel="0" collapsed="false">
      <c r="A3357" s="0" t="s">
        <v>207</v>
      </c>
      <c r="B3357" s="0" t="s">
        <v>37</v>
      </c>
      <c r="C3357" s="0" t="n">
        <v>67</v>
      </c>
      <c r="D3357" s="0" t="n">
        <v>95</v>
      </c>
      <c r="E3357" s="0" t="n">
        <v>35</v>
      </c>
      <c r="F3357" s="0" t="n">
        <v>34</v>
      </c>
      <c r="G3357" s="0" t="n">
        <v>18</v>
      </c>
      <c r="H3357" s="0" t="n">
        <v>8</v>
      </c>
      <c r="I3357" s="0" t="n">
        <v>0</v>
      </c>
      <c r="J3357" s="0" t="n">
        <v>1</v>
      </c>
      <c r="K3357" s="0" t="n">
        <f aca="false">VLOOKUP(A3357,'Team Data'!$A$1:$E$659,2,FALSE())</f>
        <v>13</v>
      </c>
      <c r="L3357" s="0" t="n">
        <f aca="false">VLOOKUP(A3357,'Team Data'!$A$1:$E$659,3,FALSE())</f>
        <v>19</v>
      </c>
      <c r="M3357" s="0" t="n">
        <f aca="false">VLOOKUP(B3357,'Team Data'!$A$1:$E$659,2,FALSE())</f>
        <v>27</v>
      </c>
      <c r="N3357" s="0" t="n">
        <f aca="false">VLOOKUP(B3357,'Team Data'!$A$1:$E$659,3,FALSE())</f>
        <v>9</v>
      </c>
      <c r="O3357" s="0" t="n">
        <f aca="false">VLOOKUP(A3357,'Team Data'!$A$1:$E$659,4,FALSE())</f>
        <v>530</v>
      </c>
      <c r="P3357" s="0" t="n">
        <f aca="false">VLOOKUP(A3357,'Team Data'!$A$1:$E$659,5,FALSE())</f>
        <v>469</v>
      </c>
      <c r="Q3357" s="0" t="n">
        <f aca="false">VLOOKUP(B3357,'Team Data'!$A$1:$E$659,4,FALSE())</f>
        <v>662</v>
      </c>
      <c r="R3357" s="0" t="n">
        <f aca="false">VLOOKUP(B3357,'Team Data'!$A$1:$E$659,5,FALSE())</f>
        <v>509</v>
      </c>
      <c r="S3357" s="0" t="n">
        <f aca="false">IF(I3357=1,(MIN(30,(C3357-D3357)))*(M3357/(M3357+N3357))*(Q3357/(Q3357+R3357)),(MAX(-30,(C3357-D3357)))*(N3357/(M3357+N3357))*(R3357/(R3357+Q3357)))</f>
        <v>-3.04269854824936</v>
      </c>
      <c r="T3357" s="0" t="n">
        <f aca="false">IF(J3357=1,(MIN(30,(D3357-C3357)))*(K3357/(K3357+L3357))*(O3357/(O3357+P3357)),(MAX(-30,(D3357-C3357)))*(L3357/(K3357+L3357))*(P3357/(P3357+O3357)))</f>
        <v>6.03478478478479</v>
      </c>
      <c r="U3357" s="7" t="n">
        <v>43117</v>
      </c>
    </row>
    <row r="3358" customFormat="false" ht="15" hidden="false" customHeight="false" outlineLevel="0" collapsed="false">
      <c r="A3358" s="0" t="s">
        <v>346</v>
      </c>
      <c r="B3358" s="0" t="s">
        <v>137</v>
      </c>
      <c r="C3358" s="0" t="n">
        <v>71</v>
      </c>
      <c r="D3358" s="0" t="n">
        <v>73</v>
      </c>
      <c r="E3358" s="0" t="n">
        <v>33</v>
      </c>
      <c r="F3358" s="0" t="n">
        <v>35</v>
      </c>
      <c r="G3358" s="0" t="n">
        <v>10</v>
      </c>
      <c r="H3358" s="0" t="n">
        <v>14</v>
      </c>
      <c r="I3358" s="0" t="n">
        <v>0</v>
      </c>
      <c r="J3358" s="0" t="n">
        <v>1</v>
      </c>
      <c r="K3358" s="0" t="n">
        <f aca="false">VLOOKUP(A3358,'Team Data'!$A$1:$E$659,2,FALSE())</f>
        <v>17</v>
      </c>
      <c r="L3358" s="0" t="n">
        <f aca="false">VLOOKUP(A3358,'Team Data'!$A$1:$E$659,3,FALSE())</f>
        <v>15</v>
      </c>
      <c r="M3358" s="0" t="n">
        <f aca="false">VLOOKUP(B3358,'Team Data'!$A$1:$E$659,2,FALSE())</f>
        <v>17</v>
      </c>
      <c r="N3358" s="0" t="n">
        <f aca="false">VLOOKUP(B3358,'Team Data'!$A$1:$E$659,3,FALSE())</f>
        <v>17</v>
      </c>
      <c r="O3358" s="0" t="n">
        <f aca="false">VLOOKUP(A3358,'Team Data'!$A$1:$E$659,4,FALSE())</f>
        <v>521</v>
      </c>
      <c r="P3358" s="0" t="n">
        <f aca="false">VLOOKUP(A3358,'Team Data'!$A$1:$E$659,5,FALSE())</f>
        <v>476</v>
      </c>
      <c r="Q3358" s="0" t="n">
        <f aca="false">VLOOKUP(B3358,'Team Data'!$A$1:$E$659,4,FALSE())</f>
        <v>609</v>
      </c>
      <c r="R3358" s="0" t="n">
        <f aca="false">VLOOKUP(B3358,'Team Data'!$A$1:$E$659,5,FALSE())</f>
        <v>491</v>
      </c>
      <c r="S3358" s="0" t="n">
        <f aca="false">IF(I3358=1,(MIN(30,(C3358-D3358)))*(M3358/(M3358+N3358))*(Q3358/(Q3358+R3358)),(MAX(-30,(C3358-D3358)))*(N3358/(M3358+N3358))*(R3358/(R3358+Q3358)))</f>
        <v>-0.446363636363636</v>
      </c>
      <c r="T3358" s="0" t="n">
        <f aca="false">IF(J3358=1,(MIN(30,(D3358-C3358)))*(K3358/(K3358+L3358))*(O3358/(O3358+P3358)),(MAX(-30,(D3358-C3358)))*(L3358/(K3358+L3358))*(P3358/(P3358+O3358)))</f>
        <v>0.555228184553661</v>
      </c>
      <c r="U3358" s="7" t="n">
        <v>43117</v>
      </c>
    </row>
    <row r="3359" customFormat="false" ht="15" hidden="false" customHeight="false" outlineLevel="0" collapsed="false">
      <c r="A3359" s="0" t="s">
        <v>32</v>
      </c>
      <c r="B3359" s="0" t="s">
        <v>168</v>
      </c>
      <c r="C3359" s="0" t="n">
        <v>81</v>
      </c>
      <c r="D3359" s="0" t="n">
        <v>70</v>
      </c>
      <c r="E3359" s="0" t="n">
        <v>31</v>
      </c>
      <c r="F3359" s="0" t="n">
        <v>29</v>
      </c>
      <c r="G3359" s="0" t="n">
        <v>18</v>
      </c>
      <c r="H3359" s="0" t="n">
        <v>12</v>
      </c>
      <c r="I3359" s="0" t="n">
        <v>1</v>
      </c>
      <c r="J3359" s="0" t="n">
        <v>0</v>
      </c>
      <c r="K3359" s="0" t="n">
        <f aca="false">VLOOKUP(A3359,'Team Data'!$A$1:$E$659,2,FALSE())</f>
        <v>16</v>
      </c>
      <c r="L3359" s="0" t="n">
        <f aca="false">VLOOKUP(A3359,'Team Data'!$A$1:$E$659,3,FALSE())</f>
        <v>16</v>
      </c>
      <c r="M3359" s="0" t="n">
        <f aca="false">VLOOKUP(B3359,'Team Data'!$A$1:$E$659,2,FALSE())</f>
        <v>16</v>
      </c>
      <c r="N3359" s="0" t="n">
        <f aca="false">VLOOKUP(B3359,'Team Data'!$A$1:$E$659,3,FALSE())</f>
        <v>18</v>
      </c>
      <c r="O3359" s="0" t="n">
        <f aca="false">VLOOKUP(A3359,'Team Data'!$A$1:$E$659,4,FALSE())</f>
        <v>523</v>
      </c>
      <c r="P3359" s="0" t="n">
        <f aca="false">VLOOKUP(A3359,'Team Data'!$A$1:$E$659,5,FALSE())</f>
        <v>476</v>
      </c>
      <c r="Q3359" s="0" t="n">
        <f aca="false">VLOOKUP(B3359,'Team Data'!$A$1:$E$659,4,FALSE())</f>
        <v>575</v>
      </c>
      <c r="R3359" s="0" t="n">
        <f aca="false">VLOOKUP(B3359,'Team Data'!$A$1:$E$659,5,FALSE())</f>
        <v>481</v>
      </c>
      <c r="S3359" s="0" t="n">
        <f aca="false">IF(I3359=1,(MIN(30,(C3359-D3359)))*(M3359/(M3359+N3359))*(Q3359/(Q3359+R3359)),(MAX(-30,(C3359-D3359)))*(N3359/(M3359+N3359))*(R3359/(R3359+Q3359)))</f>
        <v>2.81862745098039</v>
      </c>
      <c r="T3359" s="0" t="n">
        <f aca="false">IF(J3359=1,(MIN(30,(D3359-C3359)))*(K3359/(K3359+L3359))*(O3359/(O3359+P3359)),(MAX(-30,(D3359-C3359)))*(L3359/(K3359+L3359))*(P3359/(P3359+O3359)))</f>
        <v>-2.62062062062062</v>
      </c>
      <c r="U3359" s="7" t="n">
        <v>43117</v>
      </c>
    </row>
    <row r="3360" customFormat="false" ht="15" hidden="false" customHeight="false" outlineLevel="0" collapsed="false">
      <c r="A3360" s="0" t="s">
        <v>55</v>
      </c>
      <c r="B3360" s="0" t="s">
        <v>197</v>
      </c>
      <c r="C3360" s="0" t="n">
        <v>79</v>
      </c>
      <c r="D3360" s="0" t="n">
        <v>87</v>
      </c>
      <c r="E3360" s="0" t="n">
        <v>26</v>
      </c>
      <c r="F3360" s="0" t="n">
        <v>29</v>
      </c>
      <c r="G3360" s="0" t="n">
        <v>15</v>
      </c>
      <c r="H3360" s="0" t="n">
        <v>14</v>
      </c>
      <c r="I3360" s="0" t="n">
        <v>0</v>
      </c>
      <c r="J3360" s="0" t="n">
        <v>1</v>
      </c>
      <c r="K3360" s="0" t="n">
        <f aca="false">VLOOKUP(A3360,'Team Data'!$A$1:$E$659,2,FALSE())</f>
        <v>24</v>
      </c>
      <c r="L3360" s="0" t="n">
        <f aca="false">VLOOKUP(A3360,'Team Data'!$A$1:$E$659,3,FALSE())</f>
        <v>9</v>
      </c>
      <c r="M3360" s="0" t="n">
        <f aca="false">VLOOKUP(B3360,'Team Data'!$A$1:$E$659,2,FALSE())</f>
        <v>26</v>
      </c>
      <c r="N3360" s="0" t="n">
        <f aca="false">VLOOKUP(B3360,'Team Data'!$A$1:$E$659,3,FALSE())</f>
        <v>11</v>
      </c>
      <c r="O3360" s="0" t="n">
        <f aca="false">VLOOKUP(A3360,'Team Data'!$A$1:$E$659,4,FALSE())</f>
        <v>691</v>
      </c>
      <c r="P3360" s="0" t="n">
        <f aca="false">VLOOKUP(A3360,'Team Data'!$A$1:$E$659,5,FALSE())</f>
        <v>426</v>
      </c>
      <c r="Q3360" s="0" t="n">
        <f aca="false">VLOOKUP(B3360,'Team Data'!$A$1:$E$659,4,FALSE())</f>
        <v>794</v>
      </c>
      <c r="R3360" s="0" t="n">
        <f aca="false">VLOOKUP(B3360,'Team Data'!$A$1:$E$659,5,FALSE())</f>
        <v>455</v>
      </c>
      <c r="S3360" s="0" t="n">
        <f aca="false">IF(I3360=1,(MIN(30,(C3360-D3360)))*(M3360/(M3360+N3360))*(Q3360/(Q3360+R3360)),(MAX(-30,(C3360-D3360)))*(N3360/(M3360+N3360))*(R3360/(R3360+Q3360)))</f>
        <v>-0.866422868024149</v>
      </c>
      <c r="T3360" s="0" t="n">
        <f aca="false">IF(J3360=1,(MIN(30,(D3360-C3360)))*(K3360/(K3360+L3360))*(O3360/(O3360+P3360)),(MAX(-30,(D3360-C3360)))*(L3360/(K3360+L3360))*(P3360/(P3360+O3360)))</f>
        <v>3.59925124114918</v>
      </c>
      <c r="U3360" s="7" t="n">
        <v>43117</v>
      </c>
    </row>
    <row r="3361" customFormat="false" ht="15" hidden="false" customHeight="false" outlineLevel="0" collapsed="false">
      <c r="A3361" s="0" t="s">
        <v>54</v>
      </c>
      <c r="B3361" s="0" t="s">
        <v>309</v>
      </c>
      <c r="C3361" s="0" t="n">
        <v>49</v>
      </c>
      <c r="D3361" s="0" t="n">
        <v>38</v>
      </c>
      <c r="E3361" s="0" t="n">
        <v>35</v>
      </c>
      <c r="F3361" s="0" t="n">
        <v>36</v>
      </c>
      <c r="G3361" s="0" t="n">
        <v>9</v>
      </c>
      <c r="H3361" s="0" t="n">
        <v>14</v>
      </c>
      <c r="I3361" s="0" t="n">
        <v>1</v>
      </c>
      <c r="J3361" s="0" t="n">
        <v>0</v>
      </c>
      <c r="K3361" s="0" t="n">
        <f aca="false">VLOOKUP(A3361,'Team Data'!$A$1:$E$659,2,FALSE())</f>
        <v>30</v>
      </c>
      <c r="L3361" s="0" t="n">
        <f aca="false">VLOOKUP(A3361,'Team Data'!$A$1:$E$659,3,FALSE())</f>
        <v>5</v>
      </c>
      <c r="M3361" s="0" t="n">
        <f aca="false">VLOOKUP(B3361,'Team Data'!$A$1:$E$659,2,FALSE())</f>
        <v>19</v>
      </c>
      <c r="N3361" s="0" t="n">
        <f aca="false">VLOOKUP(B3361,'Team Data'!$A$1:$E$659,3,FALSE())</f>
        <v>13</v>
      </c>
      <c r="O3361" s="0" t="n">
        <f aca="false">VLOOKUP(A3361,'Team Data'!$A$1:$E$659,4,FALSE())</f>
        <v>649</v>
      </c>
      <c r="P3361" s="0" t="n">
        <f aca="false">VLOOKUP(A3361,'Team Data'!$A$1:$E$659,5,FALSE())</f>
        <v>509</v>
      </c>
      <c r="Q3361" s="0" t="n">
        <f aca="false">VLOOKUP(B3361,'Team Data'!$A$1:$E$659,4,FALSE())</f>
        <v>582</v>
      </c>
      <c r="R3361" s="0" t="n">
        <f aca="false">VLOOKUP(B3361,'Team Data'!$A$1:$E$659,5,FALSE())</f>
        <v>465</v>
      </c>
      <c r="S3361" s="0" t="n">
        <f aca="false">IF(I3361=1,(MIN(30,(C3361-D3361)))*(M3361/(M3361+N3361))*(Q3361/(Q3361+R3361)),(MAX(-30,(C3361-D3361)))*(N3361/(M3361+N3361))*(R3361/(R3361+Q3361)))</f>
        <v>3.63055157593123</v>
      </c>
      <c r="T3361" s="0" t="n">
        <f aca="false">IF(J3361=1,(MIN(30,(D3361-C3361)))*(K3361/(K3361+L3361))*(O3361/(O3361+P3361)),(MAX(-30,(D3361-C3361)))*(L3361/(K3361+L3361))*(P3361/(P3361+O3361)))</f>
        <v>-0.69072292129287</v>
      </c>
      <c r="U3361" s="7" t="n">
        <v>43117</v>
      </c>
    </row>
    <row r="3362" customFormat="false" ht="15" hidden="false" customHeight="false" outlineLevel="0" collapsed="false">
      <c r="A3362" s="0" t="s">
        <v>350</v>
      </c>
      <c r="B3362" s="0" t="s">
        <v>235</v>
      </c>
      <c r="C3362" s="0" t="n">
        <v>50</v>
      </c>
      <c r="D3362" s="0" t="n">
        <v>78</v>
      </c>
      <c r="E3362" s="0" t="n">
        <v>33</v>
      </c>
      <c r="F3362" s="0" t="n">
        <v>28</v>
      </c>
      <c r="G3362" s="0" t="n">
        <v>20</v>
      </c>
      <c r="H3362" s="0" t="n">
        <v>9</v>
      </c>
      <c r="I3362" s="0" t="n">
        <v>0</v>
      </c>
      <c r="J3362" s="0" t="n">
        <v>1</v>
      </c>
      <c r="K3362" s="0" t="n">
        <f aca="false">VLOOKUP(A3362,'Team Data'!$A$1:$E$659,2,FALSE())</f>
        <v>15</v>
      </c>
      <c r="L3362" s="0" t="n">
        <f aca="false">VLOOKUP(A3362,'Team Data'!$A$1:$E$659,3,FALSE())</f>
        <v>17</v>
      </c>
      <c r="M3362" s="0" t="n">
        <f aca="false">VLOOKUP(B3362,'Team Data'!$A$1:$E$659,2,FALSE())</f>
        <v>30</v>
      </c>
      <c r="N3362" s="0" t="n">
        <f aca="false">VLOOKUP(B3362,'Team Data'!$A$1:$E$659,3,FALSE())</f>
        <v>7</v>
      </c>
      <c r="O3362" s="0" t="n">
        <f aca="false">VLOOKUP(A3362,'Team Data'!$A$1:$E$659,4,FALSE())</f>
        <v>641</v>
      </c>
      <c r="P3362" s="0" t="n">
        <f aca="false">VLOOKUP(A3362,'Team Data'!$A$1:$E$659,5,FALSE())</f>
        <v>425</v>
      </c>
      <c r="Q3362" s="0" t="n">
        <f aca="false">VLOOKUP(B3362,'Team Data'!$A$1:$E$659,4,FALSE())</f>
        <v>726</v>
      </c>
      <c r="R3362" s="0" t="n">
        <f aca="false">VLOOKUP(B3362,'Team Data'!$A$1:$E$659,5,FALSE())</f>
        <v>521</v>
      </c>
      <c r="S3362" s="0" t="n">
        <f aca="false">IF(I3362=1,(MIN(30,(C3362-D3362)))*(M3362/(M3362+N3362))*(Q3362/(Q3362+R3362)),(MAX(-30,(C3362-D3362)))*(N3362/(M3362+N3362))*(R3362/(R3362+Q3362)))</f>
        <v>-2.21322525412341</v>
      </c>
      <c r="T3362" s="0" t="n">
        <f aca="false">IF(J3362=1,(MIN(30,(D3362-C3362)))*(K3362/(K3362+L3362))*(O3362/(O3362+P3362)),(MAX(-30,(D3362-C3362)))*(L3362/(K3362+L3362))*(P3362/(P3362+O3362)))</f>
        <v>7.8922373358349</v>
      </c>
      <c r="U3362" s="7" t="n">
        <v>43117</v>
      </c>
    </row>
    <row r="3363" customFormat="false" ht="15" hidden="false" customHeight="false" outlineLevel="0" collapsed="false">
      <c r="A3363" s="0" t="s">
        <v>72</v>
      </c>
      <c r="B3363" s="0" t="s">
        <v>118</v>
      </c>
      <c r="C3363" s="0" t="n">
        <v>66</v>
      </c>
      <c r="D3363" s="0" t="n">
        <v>81</v>
      </c>
      <c r="E3363" s="0" t="n">
        <v>29</v>
      </c>
      <c r="F3363" s="0" t="n">
        <v>39</v>
      </c>
      <c r="G3363" s="0" t="n">
        <v>16</v>
      </c>
      <c r="H3363" s="0" t="n">
        <v>16</v>
      </c>
      <c r="I3363" s="0" t="n">
        <v>0</v>
      </c>
      <c r="J3363" s="0" t="n">
        <v>1</v>
      </c>
      <c r="K3363" s="0" t="n">
        <f aca="false">VLOOKUP(A3363,'Team Data'!$A$1:$E$659,2,FALSE())</f>
        <v>8</v>
      </c>
      <c r="L3363" s="0" t="n">
        <f aca="false">VLOOKUP(A3363,'Team Data'!$A$1:$E$659,3,FALSE())</f>
        <v>24</v>
      </c>
      <c r="M3363" s="0" t="n">
        <f aca="false">VLOOKUP(B3363,'Team Data'!$A$1:$E$659,2,FALSE())</f>
        <v>11</v>
      </c>
      <c r="N3363" s="0" t="n">
        <f aca="false">VLOOKUP(B3363,'Team Data'!$A$1:$E$659,3,FALSE())</f>
        <v>19</v>
      </c>
      <c r="O3363" s="0" t="n">
        <f aca="false">VLOOKUP(A3363,'Team Data'!$A$1:$E$659,4,FALSE())</f>
        <v>529</v>
      </c>
      <c r="P3363" s="0" t="n">
        <f aca="false">VLOOKUP(A3363,'Team Data'!$A$1:$E$659,5,FALSE())</f>
        <v>470</v>
      </c>
      <c r="Q3363" s="0" t="n">
        <f aca="false">VLOOKUP(B3363,'Team Data'!$A$1:$E$659,4,FALSE())</f>
        <v>459</v>
      </c>
      <c r="R3363" s="0" t="n">
        <f aca="false">VLOOKUP(B3363,'Team Data'!$A$1:$E$659,5,FALSE())</f>
        <v>467</v>
      </c>
      <c r="S3363" s="0" t="n">
        <f aca="false">IF(I3363=1,(MIN(30,(C3363-D3363)))*(M3363/(M3363+N3363))*(Q3363/(Q3363+R3363)),(MAX(-30,(C3363-D3363)))*(N3363/(M3363+N3363))*(R3363/(R3363+Q3363)))</f>
        <v>-4.79103671706264</v>
      </c>
      <c r="T3363" s="0" t="n">
        <f aca="false">IF(J3363=1,(MIN(30,(D3363-C3363)))*(K3363/(K3363+L3363))*(O3363/(O3363+P3363)),(MAX(-30,(D3363-C3363)))*(L3363/(K3363+L3363))*(P3363/(P3363+O3363)))</f>
        <v>1.98573573573574</v>
      </c>
      <c r="U3363" s="7" t="n">
        <v>43117</v>
      </c>
    </row>
    <row r="3364" customFormat="false" ht="15" hidden="false" customHeight="false" outlineLevel="0" collapsed="false">
      <c r="A3364" s="0" t="s">
        <v>200</v>
      </c>
      <c r="B3364" s="0" t="s">
        <v>201</v>
      </c>
      <c r="C3364" s="0" t="n">
        <v>86</v>
      </c>
      <c r="D3364" s="0" t="n">
        <v>77</v>
      </c>
      <c r="E3364" s="0" t="n">
        <v>21</v>
      </c>
      <c r="F3364" s="0" t="n">
        <v>39</v>
      </c>
      <c r="G3364" s="0" t="n">
        <v>5</v>
      </c>
      <c r="H3364" s="0" t="n">
        <v>17</v>
      </c>
      <c r="I3364" s="0" t="n">
        <v>1</v>
      </c>
      <c r="J3364" s="0" t="n">
        <v>0</v>
      </c>
      <c r="K3364" s="0" t="n">
        <f aca="false">VLOOKUP(A3364,'Team Data'!$A$1:$E$659,2,FALSE())</f>
        <v>12</v>
      </c>
      <c r="L3364" s="0" t="n">
        <f aca="false">VLOOKUP(A3364,'Team Data'!$A$1:$E$659,3,FALSE())</f>
        <v>20</v>
      </c>
      <c r="M3364" s="0" t="n">
        <f aca="false">VLOOKUP(B3364,'Team Data'!$A$1:$E$659,2,FALSE())</f>
        <v>15</v>
      </c>
      <c r="N3364" s="0" t="n">
        <f aca="false">VLOOKUP(B3364,'Team Data'!$A$1:$E$659,3,FALSE())</f>
        <v>17</v>
      </c>
      <c r="O3364" s="0" t="n">
        <f aca="false">VLOOKUP(A3364,'Team Data'!$A$1:$E$659,4,FALSE())</f>
        <v>569</v>
      </c>
      <c r="P3364" s="0" t="n">
        <f aca="false">VLOOKUP(A3364,'Team Data'!$A$1:$E$659,5,FALSE())</f>
        <v>426</v>
      </c>
      <c r="Q3364" s="0" t="n">
        <f aca="false">VLOOKUP(B3364,'Team Data'!$A$1:$E$659,4,FALSE())</f>
        <v>513</v>
      </c>
      <c r="R3364" s="0" t="n">
        <f aca="false">VLOOKUP(B3364,'Team Data'!$A$1:$E$659,5,FALSE())</f>
        <v>439</v>
      </c>
      <c r="S3364" s="0" t="n">
        <f aca="false">IF(I3364=1,(MIN(30,(C3364-D3364)))*(M3364/(M3364+N3364))*(Q3364/(Q3364+R3364)),(MAX(-30,(C3364-D3364)))*(N3364/(M3364+N3364))*(R3364/(R3364+Q3364)))</f>
        <v>2.27333902310924</v>
      </c>
      <c r="T3364" s="0" t="n">
        <f aca="false">IF(J3364=1,(MIN(30,(D3364-C3364)))*(K3364/(K3364+L3364))*(O3364/(O3364+P3364)),(MAX(-30,(D3364-C3364)))*(L3364/(K3364+L3364))*(P3364/(P3364+O3364)))</f>
        <v>-2.40829145728643</v>
      </c>
      <c r="U3364" s="7" t="n">
        <v>43117</v>
      </c>
    </row>
    <row r="3365" customFormat="false" ht="15" hidden="false" customHeight="false" outlineLevel="0" collapsed="false">
      <c r="A3365" s="0" t="s">
        <v>293</v>
      </c>
      <c r="B3365" s="0" t="s">
        <v>195</v>
      </c>
      <c r="C3365" s="0" t="n">
        <v>61</v>
      </c>
      <c r="D3365" s="0" t="n">
        <v>91</v>
      </c>
      <c r="E3365" s="0" t="n">
        <v>29</v>
      </c>
      <c r="F3365" s="0" t="n">
        <v>37</v>
      </c>
      <c r="G3365" s="0" t="n">
        <v>26</v>
      </c>
      <c r="H3365" s="0" t="n">
        <v>21</v>
      </c>
      <c r="I3365" s="0" t="n">
        <v>0</v>
      </c>
      <c r="J3365" s="0" t="n">
        <v>1</v>
      </c>
      <c r="K3365" s="0" t="n">
        <f aca="false">VLOOKUP(A3365,'Team Data'!$A$1:$E$659,2,FALSE())</f>
        <v>11</v>
      </c>
      <c r="L3365" s="0" t="n">
        <f aca="false">VLOOKUP(A3365,'Team Data'!$A$1:$E$659,3,FALSE())</f>
        <v>18</v>
      </c>
      <c r="M3365" s="0" t="n">
        <f aca="false">VLOOKUP(B3365,'Team Data'!$A$1:$E$659,2,FALSE())</f>
        <v>21</v>
      </c>
      <c r="N3365" s="0" t="n">
        <f aca="false">VLOOKUP(B3365,'Team Data'!$A$1:$E$659,3,FALSE())</f>
        <v>11</v>
      </c>
      <c r="O3365" s="0" t="n">
        <f aca="false">VLOOKUP(A3365,'Team Data'!$A$1:$E$659,4,FALSE())</f>
        <v>403</v>
      </c>
      <c r="P3365" s="0" t="n">
        <f aca="false">VLOOKUP(A3365,'Team Data'!$A$1:$E$659,5,FALSE())</f>
        <v>446</v>
      </c>
      <c r="Q3365" s="0" t="n">
        <f aca="false">VLOOKUP(B3365,'Team Data'!$A$1:$E$659,4,FALSE())</f>
        <v>481</v>
      </c>
      <c r="R3365" s="0" t="n">
        <f aca="false">VLOOKUP(B3365,'Team Data'!$A$1:$E$659,5,FALSE())</f>
        <v>445</v>
      </c>
      <c r="S3365" s="0" t="n">
        <f aca="false">IF(I3365=1,(MIN(30,(C3365-D3365)))*(M3365/(M3365+N3365))*(Q3365/(Q3365+R3365)),(MAX(-30,(C3365-D3365)))*(N3365/(M3365+N3365))*(R3365/(R3365+Q3365)))</f>
        <v>-4.95579103671706</v>
      </c>
      <c r="T3365" s="0" t="n">
        <f aca="false">IF(J3365=1,(MIN(30,(D3365-C3365)))*(K3365/(K3365+L3365))*(O3365/(O3365+P3365)),(MAX(-30,(D3365-C3365)))*(L3365/(K3365+L3365))*(P3365/(P3365+O3365)))</f>
        <v>5.401486535884</v>
      </c>
      <c r="U3365" s="7" t="n">
        <v>43117</v>
      </c>
    </row>
    <row r="3366" customFormat="false" ht="15" hidden="false" customHeight="false" outlineLevel="0" collapsed="false">
      <c r="A3366" s="0" t="s">
        <v>73</v>
      </c>
      <c r="B3366" s="0" t="s">
        <v>208</v>
      </c>
      <c r="C3366" s="0" t="n">
        <v>54</v>
      </c>
      <c r="D3366" s="0" t="n">
        <v>68</v>
      </c>
      <c r="E3366" s="0" t="n">
        <v>23</v>
      </c>
      <c r="F3366" s="0" t="n">
        <v>34</v>
      </c>
      <c r="G3366" s="0" t="n">
        <v>11</v>
      </c>
      <c r="H3366" s="0" t="n">
        <v>12</v>
      </c>
      <c r="I3366" s="0" t="n">
        <v>0</v>
      </c>
      <c r="J3366" s="0" t="n">
        <v>1</v>
      </c>
      <c r="K3366" s="0" t="n">
        <f aca="false">VLOOKUP(A3366,'Team Data'!$A$1:$E$659,2,FALSE())</f>
        <v>17</v>
      </c>
      <c r="L3366" s="0" t="n">
        <f aca="false">VLOOKUP(A3366,'Team Data'!$A$1:$E$659,3,FALSE())</f>
        <v>17</v>
      </c>
      <c r="M3366" s="0" t="n">
        <f aca="false">VLOOKUP(B3366,'Team Data'!$A$1:$E$659,2,FALSE())</f>
        <v>16</v>
      </c>
      <c r="N3366" s="0" t="n">
        <f aca="false">VLOOKUP(B3366,'Team Data'!$A$1:$E$659,3,FALSE())</f>
        <v>16</v>
      </c>
      <c r="O3366" s="0" t="n">
        <f aca="false">VLOOKUP(A3366,'Team Data'!$A$1:$E$659,4,FALSE())</f>
        <v>569</v>
      </c>
      <c r="P3366" s="0" t="n">
        <f aca="false">VLOOKUP(A3366,'Team Data'!$A$1:$E$659,5,FALSE())</f>
        <v>514</v>
      </c>
      <c r="Q3366" s="0" t="n">
        <f aca="false">VLOOKUP(B3366,'Team Data'!$A$1:$E$659,4,FALSE())</f>
        <v>582</v>
      </c>
      <c r="R3366" s="0" t="n">
        <f aca="false">VLOOKUP(B3366,'Team Data'!$A$1:$E$659,5,FALSE())</f>
        <v>422</v>
      </c>
      <c r="S3366" s="0" t="n">
        <f aca="false">IF(I3366=1,(MIN(30,(C3366-D3366)))*(M3366/(M3366+N3366))*(Q3366/(Q3366+R3366)),(MAX(-30,(C3366-D3366)))*(N3366/(M3366+N3366))*(R3366/(R3366+Q3366)))</f>
        <v>-2.94223107569721</v>
      </c>
      <c r="T3366" s="0" t="n">
        <f aca="false">IF(J3366=1,(MIN(30,(D3366-C3366)))*(K3366/(K3366+L3366))*(O3366/(O3366+P3366)),(MAX(-30,(D3366-C3366)))*(L3366/(K3366+L3366))*(P3366/(P3366+O3366)))</f>
        <v>3.67774699907664</v>
      </c>
      <c r="U3366" s="7" t="n">
        <v>43117</v>
      </c>
    </row>
    <row r="3367" customFormat="false" ht="15" hidden="false" customHeight="false" outlineLevel="0" collapsed="false">
      <c r="A3367" s="0" t="s">
        <v>216</v>
      </c>
      <c r="B3367" s="0" t="s">
        <v>135</v>
      </c>
      <c r="C3367" s="0" t="n">
        <v>69</v>
      </c>
      <c r="D3367" s="0" t="n">
        <v>87</v>
      </c>
      <c r="E3367" s="0" t="n">
        <v>37</v>
      </c>
      <c r="F3367" s="0" t="n">
        <v>26</v>
      </c>
      <c r="G3367" s="0" t="n">
        <v>20</v>
      </c>
      <c r="H3367" s="0" t="n">
        <v>12</v>
      </c>
      <c r="I3367" s="0" t="n">
        <v>0</v>
      </c>
      <c r="J3367" s="0" t="n">
        <v>1</v>
      </c>
      <c r="K3367" s="0" t="n">
        <f aca="false">VLOOKUP(A3367,'Team Data'!$A$1:$E$659,2,FALSE())</f>
        <v>18</v>
      </c>
      <c r="L3367" s="0" t="n">
        <f aca="false">VLOOKUP(A3367,'Team Data'!$A$1:$E$659,3,FALSE())</f>
        <v>14</v>
      </c>
      <c r="M3367" s="0" t="n">
        <f aca="false">VLOOKUP(B3367,'Team Data'!$A$1:$E$659,2,FALSE())</f>
        <v>25</v>
      </c>
      <c r="N3367" s="0" t="n">
        <f aca="false">VLOOKUP(B3367,'Team Data'!$A$1:$E$659,3,FALSE())</f>
        <v>12</v>
      </c>
      <c r="O3367" s="0" t="n">
        <f aca="false">VLOOKUP(A3367,'Team Data'!$A$1:$E$659,4,FALSE())</f>
        <v>650</v>
      </c>
      <c r="P3367" s="0" t="n">
        <f aca="false">VLOOKUP(A3367,'Team Data'!$A$1:$E$659,5,FALSE())</f>
        <v>442</v>
      </c>
      <c r="Q3367" s="0" t="n">
        <f aca="false">VLOOKUP(B3367,'Team Data'!$A$1:$E$659,4,FALSE())</f>
        <v>699</v>
      </c>
      <c r="R3367" s="0" t="n">
        <f aca="false">VLOOKUP(B3367,'Team Data'!$A$1:$E$659,5,FALSE())</f>
        <v>540</v>
      </c>
      <c r="S3367" s="0" t="n">
        <f aca="false">IF(I3367=1,(MIN(30,(C3367-D3367)))*(M3367/(M3367+N3367))*(Q3367/(Q3367+R3367)),(MAX(-30,(C3367-D3367)))*(N3367/(M3367+N3367))*(R3367/(R3367+Q3367)))</f>
        <v>-2.54433610365814</v>
      </c>
      <c r="T3367" s="0" t="n">
        <f aca="false">IF(J3367=1,(MIN(30,(D3367-C3367)))*(K3367/(K3367+L3367))*(O3367/(O3367+P3367)),(MAX(-30,(D3367-C3367)))*(L3367/(K3367+L3367))*(P3367/(P3367+O3367)))</f>
        <v>6.02678571428571</v>
      </c>
      <c r="U3367" s="7" t="n">
        <v>43117</v>
      </c>
    </row>
    <row r="3368" customFormat="false" ht="15" hidden="false" customHeight="false" outlineLevel="0" collapsed="false">
      <c r="A3368" s="0" t="s">
        <v>138</v>
      </c>
      <c r="B3368" s="0" t="s">
        <v>266</v>
      </c>
      <c r="C3368" s="0" t="n">
        <v>68</v>
      </c>
      <c r="D3368" s="0" t="n">
        <v>76</v>
      </c>
      <c r="E3368" s="0" t="n">
        <v>35</v>
      </c>
      <c r="F3368" s="0" t="n">
        <v>40</v>
      </c>
      <c r="G3368" s="0" t="n">
        <v>16</v>
      </c>
      <c r="H3368" s="0" t="n">
        <v>9</v>
      </c>
      <c r="I3368" s="0" t="n">
        <v>0</v>
      </c>
      <c r="J3368" s="0" t="n">
        <v>1</v>
      </c>
      <c r="K3368" s="0" t="n">
        <f aca="false">VLOOKUP(A3368,'Team Data'!$A$1:$E$659,2,FALSE())</f>
        <v>23</v>
      </c>
      <c r="L3368" s="0" t="n">
        <f aca="false">VLOOKUP(A3368,'Team Data'!$A$1:$E$659,3,FALSE())</f>
        <v>11</v>
      </c>
      <c r="M3368" s="0" t="n">
        <f aca="false">VLOOKUP(B3368,'Team Data'!$A$1:$E$659,2,FALSE())</f>
        <v>17</v>
      </c>
      <c r="N3368" s="0" t="n">
        <f aca="false">VLOOKUP(B3368,'Team Data'!$A$1:$E$659,3,FALSE())</f>
        <v>15</v>
      </c>
      <c r="O3368" s="0" t="n">
        <f aca="false">VLOOKUP(A3368,'Team Data'!$A$1:$E$659,4,FALSE())</f>
        <v>704</v>
      </c>
      <c r="P3368" s="0" t="n">
        <f aca="false">VLOOKUP(A3368,'Team Data'!$A$1:$E$659,5,FALSE())</f>
        <v>448</v>
      </c>
      <c r="Q3368" s="0" t="n">
        <f aca="false">VLOOKUP(B3368,'Team Data'!$A$1:$E$659,4,FALSE())</f>
        <v>605</v>
      </c>
      <c r="R3368" s="0" t="n">
        <f aca="false">VLOOKUP(B3368,'Team Data'!$A$1:$E$659,5,FALSE())</f>
        <v>430</v>
      </c>
      <c r="S3368" s="0" t="n">
        <f aca="false">IF(I3368=1,(MIN(30,(C3368-D3368)))*(M3368/(M3368+N3368))*(Q3368/(Q3368+R3368)),(MAX(-30,(C3368-D3368)))*(N3368/(M3368+N3368))*(R3368/(R3368+Q3368)))</f>
        <v>-1.55797101449275</v>
      </c>
      <c r="T3368" s="0" t="n">
        <f aca="false">IF(J3368=1,(MIN(30,(D3368-C3368)))*(K3368/(K3368+L3368))*(O3368/(O3368+P3368)),(MAX(-30,(D3368-C3368)))*(L3368/(K3368+L3368))*(P3368/(P3368+O3368)))</f>
        <v>3.30718954248366</v>
      </c>
      <c r="U3368" s="7" t="n">
        <v>43117</v>
      </c>
    </row>
    <row r="3369" customFormat="false" ht="15" hidden="false" customHeight="false" outlineLevel="0" collapsed="false">
      <c r="A3369" s="0" t="s">
        <v>228</v>
      </c>
      <c r="B3369" s="0" t="s">
        <v>285</v>
      </c>
      <c r="C3369" s="0" t="n">
        <v>45</v>
      </c>
      <c r="D3369" s="0" t="n">
        <v>59</v>
      </c>
      <c r="E3369" s="0" t="n">
        <v>28</v>
      </c>
      <c r="F3369" s="0" t="n">
        <v>30</v>
      </c>
      <c r="G3369" s="0" t="n">
        <v>18</v>
      </c>
      <c r="H3369" s="0" t="n">
        <v>10</v>
      </c>
      <c r="I3369" s="0" t="n">
        <v>0</v>
      </c>
      <c r="J3369" s="0" t="n">
        <v>1</v>
      </c>
      <c r="K3369" s="0" t="n">
        <f aca="false">VLOOKUP(A3369,'Team Data'!$A$1:$E$659,2,FALSE())</f>
        <v>8</v>
      </c>
      <c r="L3369" s="0" t="n">
        <f aca="false">VLOOKUP(A3369,'Team Data'!$A$1:$E$659,3,FALSE())</f>
        <v>23</v>
      </c>
      <c r="M3369" s="0" t="n">
        <f aca="false">VLOOKUP(B3369,'Team Data'!$A$1:$E$659,2,FALSE())</f>
        <v>23</v>
      </c>
      <c r="N3369" s="0" t="n">
        <f aca="false">VLOOKUP(B3369,'Team Data'!$A$1:$E$659,3,FALSE())</f>
        <v>14</v>
      </c>
      <c r="O3369" s="0" t="n">
        <f aca="false">VLOOKUP(A3369,'Team Data'!$A$1:$E$659,4,FALSE())</f>
        <v>632</v>
      </c>
      <c r="P3369" s="0" t="n">
        <f aca="false">VLOOKUP(A3369,'Team Data'!$A$1:$E$659,5,FALSE())</f>
        <v>404</v>
      </c>
      <c r="Q3369" s="0" t="n">
        <f aca="false">VLOOKUP(B3369,'Team Data'!$A$1:$E$659,4,FALSE())</f>
        <v>752</v>
      </c>
      <c r="R3369" s="0" t="n">
        <f aca="false">VLOOKUP(B3369,'Team Data'!$A$1:$E$659,5,FALSE())</f>
        <v>485</v>
      </c>
      <c r="S3369" s="0" t="n">
        <f aca="false">IF(I3369=1,(MIN(30,(C3369-D3369)))*(M3369/(M3369+N3369))*(Q3369/(Q3369+R3369)),(MAX(-30,(C3369-D3369)))*(N3369/(M3369+N3369))*(R3369/(R3369+Q3369)))</f>
        <v>-2.07695164849571</v>
      </c>
      <c r="T3369" s="0" t="n">
        <f aca="false">IF(J3369=1,(MIN(30,(D3369-C3369)))*(K3369/(K3369+L3369))*(O3369/(O3369+P3369)),(MAX(-30,(D3369-C3369)))*(L3369/(K3369+L3369))*(P3369/(P3369+O3369)))</f>
        <v>2.20401046207498</v>
      </c>
      <c r="U3369" s="7" t="n">
        <v>43117</v>
      </c>
    </row>
    <row r="3370" customFormat="false" ht="15" hidden="false" customHeight="false" outlineLevel="0" collapsed="false">
      <c r="A3370" s="0" t="s">
        <v>311</v>
      </c>
      <c r="B3370" s="0" t="s">
        <v>165</v>
      </c>
      <c r="C3370" s="0" t="n">
        <v>49</v>
      </c>
      <c r="D3370" s="0" t="n">
        <v>73</v>
      </c>
      <c r="E3370" s="0" t="n">
        <v>23</v>
      </c>
      <c r="F3370" s="0" t="n">
        <v>38</v>
      </c>
      <c r="G3370" s="0" t="n">
        <v>17</v>
      </c>
      <c r="H3370" s="0" t="n">
        <v>14</v>
      </c>
      <c r="I3370" s="0" t="n">
        <v>0</v>
      </c>
      <c r="J3370" s="0" t="n">
        <v>1</v>
      </c>
      <c r="K3370" s="0" t="n">
        <f aca="false">VLOOKUP(A3370,'Team Data'!$A$1:$E$659,2,FALSE())</f>
        <v>14</v>
      </c>
      <c r="L3370" s="0" t="n">
        <f aca="false">VLOOKUP(A3370,'Team Data'!$A$1:$E$659,3,FALSE())</f>
        <v>18</v>
      </c>
      <c r="M3370" s="0" t="n">
        <f aca="false">VLOOKUP(B3370,'Team Data'!$A$1:$E$659,2,FALSE())</f>
        <v>21</v>
      </c>
      <c r="N3370" s="0" t="n">
        <f aca="false">VLOOKUP(B3370,'Team Data'!$A$1:$E$659,3,FALSE())</f>
        <v>13</v>
      </c>
      <c r="O3370" s="0" t="n">
        <f aca="false">VLOOKUP(A3370,'Team Data'!$A$1:$E$659,4,FALSE())</f>
        <v>616</v>
      </c>
      <c r="P3370" s="0" t="n">
        <f aca="false">VLOOKUP(A3370,'Team Data'!$A$1:$E$659,5,FALSE())</f>
        <v>430</v>
      </c>
      <c r="Q3370" s="0" t="n">
        <f aca="false">VLOOKUP(B3370,'Team Data'!$A$1:$E$659,4,FALSE())</f>
        <v>568</v>
      </c>
      <c r="R3370" s="0" t="n">
        <f aca="false">VLOOKUP(B3370,'Team Data'!$A$1:$E$659,5,FALSE())</f>
        <v>531</v>
      </c>
      <c r="S3370" s="0" t="n">
        <f aca="false">IF(I3370=1,(MIN(30,(C3370-D3370)))*(M3370/(M3370+N3370))*(Q3370/(Q3370+R3370)),(MAX(-30,(C3370-D3370)))*(N3370/(M3370+N3370))*(R3370/(R3370+Q3370)))</f>
        <v>-4.43376331424289</v>
      </c>
      <c r="T3370" s="0" t="n">
        <f aca="false">IF(J3370=1,(MIN(30,(D3370-C3370)))*(K3370/(K3370+L3370))*(O3370/(O3370+P3370)),(MAX(-30,(D3370-C3370)))*(L3370/(K3370+L3370))*(P3370/(P3370+O3370)))</f>
        <v>6.18355640535373</v>
      </c>
      <c r="U3370" s="7" t="n">
        <v>43117</v>
      </c>
    </row>
    <row r="3371" customFormat="false" ht="15" hidden="false" customHeight="false" outlineLevel="0" collapsed="false">
      <c r="A3371" s="0" t="s">
        <v>219</v>
      </c>
      <c r="B3371" s="0" t="s">
        <v>292</v>
      </c>
      <c r="C3371" s="0" t="n">
        <v>69</v>
      </c>
      <c r="D3371" s="0" t="n">
        <v>71</v>
      </c>
      <c r="E3371" s="0" t="n">
        <v>34</v>
      </c>
      <c r="F3371" s="0" t="n">
        <v>33</v>
      </c>
      <c r="G3371" s="0" t="n">
        <v>9</v>
      </c>
      <c r="H3371" s="0" t="n">
        <v>10</v>
      </c>
      <c r="I3371" s="0" t="n">
        <v>0</v>
      </c>
      <c r="J3371" s="0" t="n">
        <v>1</v>
      </c>
      <c r="K3371" s="0" t="n">
        <f aca="false">VLOOKUP(A3371,'Team Data'!$A$1:$E$659,2,FALSE())</f>
        <v>12</v>
      </c>
      <c r="L3371" s="0" t="n">
        <f aca="false">VLOOKUP(A3371,'Team Data'!$A$1:$E$659,3,FALSE())</f>
        <v>20</v>
      </c>
      <c r="M3371" s="0" t="n">
        <f aca="false">VLOOKUP(B3371,'Team Data'!$A$1:$E$659,2,FALSE())</f>
        <v>19</v>
      </c>
      <c r="N3371" s="0" t="n">
        <f aca="false">VLOOKUP(B3371,'Team Data'!$A$1:$E$659,3,FALSE())</f>
        <v>13</v>
      </c>
      <c r="O3371" s="0" t="n">
        <f aca="false">VLOOKUP(A3371,'Team Data'!$A$1:$E$659,4,FALSE())</f>
        <v>657</v>
      </c>
      <c r="P3371" s="0" t="n">
        <f aca="false">VLOOKUP(A3371,'Team Data'!$A$1:$E$659,5,FALSE())</f>
        <v>413</v>
      </c>
      <c r="Q3371" s="0" t="n">
        <f aca="false">VLOOKUP(B3371,'Team Data'!$A$1:$E$659,4,FALSE())</f>
        <v>664</v>
      </c>
      <c r="R3371" s="0" t="n">
        <f aca="false">VLOOKUP(B3371,'Team Data'!$A$1:$E$659,5,FALSE())</f>
        <v>424</v>
      </c>
      <c r="S3371" s="0" t="n">
        <f aca="false">IF(I3371=1,(MIN(30,(C3371-D3371)))*(M3371/(M3371+N3371))*(Q3371/(Q3371+R3371)),(MAX(-30,(C3371-D3371)))*(N3371/(M3371+N3371))*(R3371/(R3371+Q3371)))</f>
        <v>-0.316636029411765</v>
      </c>
      <c r="T3371" s="0" t="n">
        <f aca="false">IF(J3371=1,(MIN(30,(D3371-C3371)))*(K3371/(K3371+L3371))*(O3371/(O3371+P3371)),(MAX(-30,(D3371-C3371)))*(L3371/(K3371+L3371))*(P3371/(P3371+O3371)))</f>
        <v>0.460514018691589</v>
      </c>
      <c r="U3371" s="7" t="n">
        <v>43117</v>
      </c>
    </row>
    <row r="3372" customFormat="false" ht="15" hidden="false" customHeight="false" outlineLevel="0" collapsed="false">
      <c r="A3372" s="0" t="s">
        <v>302</v>
      </c>
      <c r="B3372" s="0" t="s">
        <v>287</v>
      </c>
      <c r="C3372" s="0" t="n">
        <v>58</v>
      </c>
      <c r="D3372" s="0" t="n">
        <v>59</v>
      </c>
      <c r="E3372" s="0" t="n">
        <v>44</v>
      </c>
      <c r="F3372" s="0" t="n">
        <v>39</v>
      </c>
      <c r="G3372" s="0" t="n">
        <v>18</v>
      </c>
      <c r="H3372" s="0" t="n">
        <v>6</v>
      </c>
      <c r="I3372" s="0" t="n">
        <v>0</v>
      </c>
      <c r="J3372" s="0" t="n">
        <v>1</v>
      </c>
      <c r="K3372" s="0" t="n">
        <f aca="false">VLOOKUP(A3372,'Team Data'!$A$1:$E$659,2,FALSE())</f>
        <v>19</v>
      </c>
      <c r="L3372" s="0" t="n">
        <f aca="false">VLOOKUP(A3372,'Team Data'!$A$1:$E$659,3,FALSE())</f>
        <v>12</v>
      </c>
      <c r="M3372" s="0" t="n">
        <f aca="false">VLOOKUP(B3372,'Team Data'!$A$1:$E$659,2,FALSE())</f>
        <v>15</v>
      </c>
      <c r="N3372" s="0" t="n">
        <f aca="false">VLOOKUP(B3372,'Team Data'!$A$1:$E$659,3,FALSE())</f>
        <v>16</v>
      </c>
      <c r="O3372" s="0" t="n">
        <f aca="false">VLOOKUP(A3372,'Team Data'!$A$1:$E$659,4,FALSE())</f>
        <v>534</v>
      </c>
      <c r="P3372" s="0" t="n">
        <f aca="false">VLOOKUP(A3372,'Team Data'!$A$1:$E$659,5,FALSE())</f>
        <v>472</v>
      </c>
      <c r="Q3372" s="0" t="n">
        <f aca="false">VLOOKUP(B3372,'Team Data'!$A$1:$E$659,4,FALSE())</f>
        <v>605</v>
      </c>
      <c r="R3372" s="0" t="n">
        <f aca="false">VLOOKUP(B3372,'Team Data'!$A$1:$E$659,5,FALSE())</f>
        <v>410</v>
      </c>
      <c r="S3372" s="0" t="n">
        <f aca="false">IF(I3372=1,(MIN(30,(C3372-D3372)))*(M3372/(M3372+N3372))*(Q3372/(Q3372+R3372)),(MAX(-30,(C3372-D3372)))*(N3372/(M3372+N3372))*(R3372/(R3372+Q3372)))</f>
        <v>-0.208485618941681</v>
      </c>
      <c r="T3372" s="0" t="n">
        <f aca="false">IF(J3372=1,(MIN(30,(D3372-C3372)))*(K3372/(K3372+L3372))*(O3372/(O3372+P3372)),(MAX(-30,(D3372-C3372)))*(L3372/(K3372+L3372))*(P3372/(P3372+O3372)))</f>
        <v>0.325338292823703</v>
      </c>
      <c r="U3372" s="7" t="n">
        <v>43117</v>
      </c>
    </row>
    <row r="3373" customFormat="false" ht="15" hidden="false" customHeight="false" outlineLevel="0" collapsed="false">
      <c r="A3373" s="0" t="s">
        <v>67</v>
      </c>
      <c r="B3373" s="0" t="s">
        <v>250</v>
      </c>
      <c r="C3373" s="0" t="n">
        <v>65</v>
      </c>
      <c r="D3373" s="0" t="n">
        <v>81</v>
      </c>
      <c r="E3373" s="0" t="n">
        <v>32</v>
      </c>
      <c r="F3373" s="0" t="n">
        <v>43</v>
      </c>
      <c r="G3373" s="0" t="n">
        <v>11</v>
      </c>
      <c r="H3373" s="0" t="n">
        <v>9</v>
      </c>
      <c r="I3373" s="0" t="n">
        <v>0</v>
      </c>
      <c r="J3373" s="0" t="n">
        <v>1</v>
      </c>
      <c r="K3373" s="0" t="n">
        <f aca="false">VLOOKUP(A3373,'Team Data'!$A$1:$E$659,2,FALSE())</f>
        <v>14</v>
      </c>
      <c r="L3373" s="0" t="n">
        <f aca="false">VLOOKUP(A3373,'Team Data'!$A$1:$E$659,3,FALSE())</f>
        <v>17</v>
      </c>
      <c r="M3373" s="0" t="n">
        <f aca="false">VLOOKUP(B3373,'Team Data'!$A$1:$E$659,2,FALSE())</f>
        <v>16</v>
      </c>
      <c r="N3373" s="0" t="n">
        <f aca="false">VLOOKUP(B3373,'Team Data'!$A$1:$E$659,3,FALSE())</f>
        <v>16</v>
      </c>
      <c r="O3373" s="0" t="n">
        <f aca="false">VLOOKUP(A3373,'Team Data'!$A$1:$E$659,4,FALSE())</f>
        <v>586</v>
      </c>
      <c r="P3373" s="0" t="n">
        <f aca="false">VLOOKUP(A3373,'Team Data'!$A$1:$E$659,5,FALSE())</f>
        <v>427</v>
      </c>
      <c r="Q3373" s="0" t="n">
        <f aca="false">VLOOKUP(B3373,'Team Data'!$A$1:$E$659,4,FALSE())</f>
        <v>549</v>
      </c>
      <c r="R3373" s="0" t="n">
        <f aca="false">VLOOKUP(B3373,'Team Data'!$A$1:$E$659,5,FALSE())</f>
        <v>500</v>
      </c>
      <c r="S3373" s="0" t="n">
        <f aca="false">IF(I3373=1,(MIN(30,(C3373-D3373)))*(M3373/(M3373+N3373))*(Q3373/(Q3373+R3373)),(MAX(-30,(C3373-D3373)))*(N3373/(M3373+N3373))*(R3373/(R3373+Q3373)))</f>
        <v>-3.81315538608198</v>
      </c>
      <c r="T3373" s="0" t="n">
        <f aca="false">IF(J3373=1,(MIN(30,(D3373-C3373)))*(K3373/(K3373+L3373))*(O3373/(O3373+P3373)),(MAX(-30,(D3373-C3373)))*(L3373/(K3373+L3373))*(P3373/(P3373+O3373)))</f>
        <v>4.17998280419068</v>
      </c>
      <c r="U3373" s="7" t="n">
        <v>43117</v>
      </c>
    </row>
    <row r="3374" customFormat="false" ht="15" hidden="false" customHeight="false" outlineLevel="0" collapsed="false">
      <c r="A3374" s="0" t="s">
        <v>334</v>
      </c>
      <c r="B3374" s="0" t="s">
        <v>99</v>
      </c>
      <c r="C3374" s="0" t="n">
        <v>88</v>
      </c>
      <c r="D3374" s="0" t="n">
        <v>56</v>
      </c>
      <c r="E3374" s="0" t="n">
        <v>31</v>
      </c>
      <c r="F3374" s="0" t="n">
        <v>27</v>
      </c>
      <c r="G3374" s="0" t="n">
        <v>16</v>
      </c>
      <c r="H3374" s="0" t="n">
        <v>17</v>
      </c>
      <c r="I3374" s="0" t="n">
        <v>1</v>
      </c>
      <c r="J3374" s="0" t="n">
        <v>0</v>
      </c>
      <c r="K3374" s="0" t="n">
        <f aca="false">VLOOKUP(A3374,'Team Data'!$A$1:$E$659,2,FALSE())</f>
        <v>36</v>
      </c>
      <c r="L3374" s="0" t="n">
        <f aca="false">VLOOKUP(A3374,'Team Data'!$A$1:$E$659,3,FALSE())</f>
        <v>4</v>
      </c>
      <c r="M3374" s="0" t="n">
        <f aca="false">VLOOKUP(B3374,'Team Data'!$A$1:$E$659,2,FALSE())</f>
        <v>15</v>
      </c>
      <c r="N3374" s="0" t="n">
        <f aca="false">VLOOKUP(B3374,'Team Data'!$A$1:$E$659,3,FALSE())</f>
        <v>15</v>
      </c>
      <c r="O3374" s="0" t="n">
        <f aca="false">VLOOKUP(A3374,'Team Data'!$A$1:$E$659,4,FALSE())</f>
        <v>804</v>
      </c>
      <c r="P3374" s="0" t="n">
        <f aca="false">VLOOKUP(A3374,'Team Data'!$A$1:$E$659,5,FALSE())</f>
        <v>530</v>
      </c>
      <c r="Q3374" s="0" t="n">
        <f aca="false">VLOOKUP(B3374,'Team Data'!$A$1:$E$659,4,FALSE())</f>
        <v>543</v>
      </c>
      <c r="R3374" s="0" t="n">
        <f aca="false">VLOOKUP(B3374,'Team Data'!$A$1:$E$659,5,FALSE())</f>
        <v>466</v>
      </c>
      <c r="S3374" s="0" t="n">
        <f aca="false">IF(I3374=1,(MIN(30,(C3374-D3374)))*(M3374/(M3374+N3374))*(Q3374/(Q3374+R3374)),(MAX(-30,(C3374-D3374)))*(N3374/(M3374+N3374))*(R3374/(R3374+Q3374)))</f>
        <v>8.07234886025768</v>
      </c>
      <c r="T3374" s="0" t="n">
        <f aca="false">IF(J3374=1,(MIN(30,(D3374-C3374)))*(K3374/(K3374+L3374))*(O3374/(O3374+P3374)),(MAX(-30,(D3374-C3374)))*(L3374/(K3374+L3374))*(P3374/(P3374+O3374)))</f>
        <v>-1.19190404797601</v>
      </c>
      <c r="U3374" s="7" t="n">
        <v>43117</v>
      </c>
    </row>
    <row r="3375" customFormat="false" ht="15" hidden="false" customHeight="false" outlineLevel="0" collapsed="false">
      <c r="A3375" s="0" t="s">
        <v>241</v>
      </c>
      <c r="B3375" s="0" t="s">
        <v>329</v>
      </c>
      <c r="C3375" s="0" t="n">
        <v>67</v>
      </c>
      <c r="D3375" s="0" t="n">
        <v>52</v>
      </c>
      <c r="E3375" s="0" t="n">
        <v>38</v>
      </c>
      <c r="F3375" s="0" t="n">
        <v>28</v>
      </c>
      <c r="G3375" s="0" t="n">
        <v>14</v>
      </c>
      <c r="H3375" s="0" t="n">
        <v>9</v>
      </c>
      <c r="I3375" s="0" t="n">
        <v>1</v>
      </c>
      <c r="J3375" s="0" t="n">
        <v>0</v>
      </c>
      <c r="K3375" s="0" t="n">
        <f aca="false">VLOOKUP(A3375,'Team Data'!$A$1:$E$659,2,FALSE())</f>
        <v>12</v>
      </c>
      <c r="L3375" s="0" t="n">
        <f aca="false">VLOOKUP(A3375,'Team Data'!$A$1:$E$659,3,FALSE())</f>
        <v>20</v>
      </c>
      <c r="M3375" s="0" t="n">
        <f aca="false">VLOOKUP(B3375,'Team Data'!$A$1:$E$659,2,FALSE())</f>
        <v>18</v>
      </c>
      <c r="N3375" s="0" t="n">
        <f aca="false">VLOOKUP(B3375,'Team Data'!$A$1:$E$659,3,FALSE())</f>
        <v>14</v>
      </c>
      <c r="O3375" s="0" t="n">
        <f aca="false">VLOOKUP(A3375,'Team Data'!$A$1:$E$659,4,FALSE())</f>
        <v>593</v>
      </c>
      <c r="P3375" s="0" t="n">
        <f aca="false">VLOOKUP(A3375,'Team Data'!$A$1:$E$659,5,FALSE())</f>
        <v>457</v>
      </c>
      <c r="Q3375" s="0" t="n">
        <f aca="false">VLOOKUP(B3375,'Team Data'!$A$1:$E$659,4,FALSE())</f>
        <v>555</v>
      </c>
      <c r="R3375" s="0" t="n">
        <f aca="false">VLOOKUP(B3375,'Team Data'!$A$1:$E$659,5,FALSE())</f>
        <v>488</v>
      </c>
      <c r="S3375" s="0" t="n">
        <f aca="false">IF(I3375=1,(MIN(30,(C3375-D3375)))*(M3375/(M3375+N3375))*(Q3375/(Q3375+R3375)),(MAX(-30,(C3375-D3375)))*(N3375/(M3375+N3375))*(R3375/(R3375+Q3375)))</f>
        <v>4.48975311601151</v>
      </c>
      <c r="T3375" s="0" t="n">
        <f aca="false">IF(J3375=1,(MIN(30,(D3375-C3375)))*(K3375/(K3375+L3375))*(O3375/(O3375+P3375)),(MAX(-30,(D3375-C3375)))*(L3375/(K3375+L3375))*(P3375/(P3375+O3375)))</f>
        <v>-4.08035714285714</v>
      </c>
      <c r="U3375" s="7" t="n">
        <v>43118</v>
      </c>
    </row>
    <row r="3376" customFormat="false" ht="15" hidden="false" customHeight="false" outlineLevel="0" collapsed="false">
      <c r="A3376" s="0" t="s">
        <v>97</v>
      </c>
      <c r="B3376" s="0" t="s">
        <v>98</v>
      </c>
      <c r="C3376" s="0" t="n">
        <v>68</v>
      </c>
      <c r="D3376" s="0" t="n">
        <v>80</v>
      </c>
      <c r="E3376" s="0" t="n">
        <v>26</v>
      </c>
      <c r="F3376" s="0" t="n">
        <v>25</v>
      </c>
      <c r="G3376" s="0" t="n">
        <v>18</v>
      </c>
      <c r="H3376" s="0" t="n">
        <v>12</v>
      </c>
      <c r="I3376" s="0" t="n">
        <v>0</v>
      </c>
      <c r="J3376" s="0" t="n">
        <v>1</v>
      </c>
      <c r="K3376" s="0" t="n">
        <f aca="false">VLOOKUP(A3376,'Team Data'!$A$1:$E$659,2,FALSE())</f>
        <v>16</v>
      </c>
      <c r="L3376" s="0" t="n">
        <f aca="false">VLOOKUP(A3376,'Team Data'!$A$1:$E$659,3,FALSE())</f>
        <v>17</v>
      </c>
      <c r="M3376" s="0" t="n">
        <f aca="false">VLOOKUP(B3376,'Team Data'!$A$1:$E$659,2,FALSE())</f>
        <v>15</v>
      </c>
      <c r="N3376" s="0" t="n">
        <f aca="false">VLOOKUP(B3376,'Team Data'!$A$1:$E$659,3,FALSE())</f>
        <v>18</v>
      </c>
      <c r="O3376" s="0" t="n">
        <f aca="false">VLOOKUP(A3376,'Team Data'!$A$1:$E$659,4,FALSE())</f>
        <v>539</v>
      </c>
      <c r="P3376" s="0" t="n">
        <f aca="false">VLOOKUP(A3376,'Team Data'!$A$1:$E$659,5,FALSE())</f>
        <v>535</v>
      </c>
      <c r="Q3376" s="0" t="n">
        <f aca="false">VLOOKUP(B3376,'Team Data'!$A$1:$E$659,4,FALSE())</f>
        <v>568</v>
      </c>
      <c r="R3376" s="0" t="n">
        <f aca="false">VLOOKUP(B3376,'Team Data'!$A$1:$E$659,5,FALSE())</f>
        <v>506</v>
      </c>
      <c r="S3376" s="0" t="n">
        <f aca="false">IF(I3376=1,(MIN(30,(C3376-D3376)))*(M3376/(M3376+N3376))*(Q3376/(Q3376+R3376)),(MAX(-30,(C3376-D3376)))*(N3376/(M3376+N3376))*(R3376/(R3376+Q3376)))</f>
        <v>-3.08379888268156</v>
      </c>
      <c r="T3376" s="0" t="n">
        <f aca="false">IF(J3376=1,(MIN(30,(D3376-C3376)))*(K3376/(K3376+L3376))*(O3376/(O3376+P3376)),(MAX(-30,(D3376-C3376)))*(L3376/(K3376+L3376))*(P3376/(P3376+O3376)))</f>
        <v>2.91992551210428</v>
      </c>
      <c r="U3376" s="7" t="n">
        <v>43118</v>
      </c>
    </row>
    <row r="3377" customFormat="false" ht="15" hidden="false" customHeight="false" outlineLevel="0" collapsed="false">
      <c r="A3377" s="0" t="s">
        <v>13</v>
      </c>
      <c r="B3377" s="0" t="s">
        <v>31</v>
      </c>
      <c r="C3377" s="0" t="n">
        <v>69</v>
      </c>
      <c r="D3377" s="0" t="n">
        <v>58</v>
      </c>
      <c r="E3377" s="0" t="n">
        <v>25</v>
      </c>
      <c r="F3377" s="0" t="n">
        <v>34</v>
      </c>
      <c r="G3377" s="0" t="n">
        <v>12</v>
      </c>
      <c r="H3377" s="0" t="n">
        <v>21</v>
      </c>
      <c r="I3377" s="0" t="n">
        <v>1</v>
      </c>
      <c r="J3377" s="0" t="n">
        <v>0</v>
      </c>
      <c r="K3377" s="0" t="n">
        <f aca="false">VLOOKUP(A3377,'Team Data'!$A$1:$E$659,2,FALSE())</f>
        <v>6</v>
      </c>
      <c r="L3377" s="0" t="n">
        <f aca="false">VLOOKUP(A3377,'Team Data'!$A$1:$E$659,3,FALSE())</f>
        <v>24</v>
      </c>
      <c r="M3377" s="0" t="n">
        <f aca="false">VLOOKUP(B3377,'Team Data'!$A$1:$E$659,2,FALSE())</f>
        <v>15</v>
      </c>
      <c r="N3377" s="0" t="n">
        <f aca="false">VLOOKUP(B3377,'Team Data'!$A$1:$E$659,3,FALSE())</f>
        <v>16</v>
      </c>
      <c r="O3377" s="0" t="n">
        <f aca="false">VLOOKUP(A3377,'Team Data'!$A$1:$E$659,4,FALSE())</f>
        <v>466</v>
      </c>
      <c r="P3377" s="0" t="n">
        <f aca="false">VLOOKUP(A3377,'Team Data'!$A$1:$E$659,5,FALSE())</f>
        <v>488</v>
      </c>
      <c r="Q3377" s="0" t="n">
        <f aca="false">VLOOKUP(B3377,'Team Data'!$A$1:$E$659,4,FALSE())</f>
        <v>460</v>
      </c>
      <c r="R3377" s="0" t="n">
        <f aca="false">VLOOKUP(B3377,'Team Data'!$A$1:$E$659,5,FALSE())</f>
        <v>490</v>
      </c>
      <c r="S3377" s="0" t="n">
        <f aca="false">IF(I3377=1,(MIN(30,(C3377-D3377)))*(M3377/(M3377+N3377))*(Q3377/(Q3377+R3377)),(MAX(-30,(C3377-D3377)))*(N3377/(M3377+N3377))*(R3377/(R3377+Q3377)))</f>
        <v>2.57724957555178</v>
      </c>
      <c r="T3377" s="0" t="n">
        <f aca="false">IF(J3377=1,(MIN(30,(D3377-C3377)))*(K3377/(K3377+L3377))*(O3377/(O3377+P3377)),(MAX(-30,(D3377-C3377)))*(L3377/(K3377+L3377))*(P3377/(P3377+O3377)))</f>
        <v>-4.50146750524109</v>
      </c>
      <c r="U3377" s="7" t="n">
        <v>43118</v>
      </c>
    </row>
    <row r="3378" customFormat="false" ht="15" hidden="false" customHeight="false" outlineLevel="0" collapsed="false">
      <c r="A3378" s="0" t="s">
        <v>247</v>
      </c>
      <c r="B3378" s="0" t="s">
        <v>347</v>
      </c>
      <c r="C3378" s="0" t="n">
        <v>83</v>
      </c>
      <c r="D3378" s="0" t="n">
        <v>78</v>
      </c>
      <c r="E3378" s="0" t="n">
        <v>20</v>
      </c>
      <c r="F3378" s="0" t="n">
        <v>27</v>
      </c>
      <c r="G3378" s="0" t="n">
        <v>8</v>
      </c>
      <c r="H3378" s="0" t="n">
        <v>9</v>
      </c>
      <c r="I3378" s="0" t="n">
        <v>1</v>
      </c>
      <c r="J3378" s="0" t="n">
        <v>0</v>
      </c>
      <c r="K3378" s="0" t="n">
        <f aca="false">VLOOKUP(A3378,'Team Data'!$A$1:$E$659,2,FALSE())</f>
        <v>17</v>
      </c>
      <c r="L3378" s="0" t="n">
        <f aca="false">VLOOKUP(A3378,'Team Data'!$A$1:$E$659,3,FALSE())</f>
        <v>16</v>
      </c>
      <c r="M3378" s="0" t="n">
        <f aca="false">VLOOKUP(B3378,'Team Data'!$A$1:$E$659,2,FALSE())</f>
        <v>23</v>
      </c>
      <c r="N3378" s="0" t="n">
        <f aca="false">VLOOKUP(B3378,'Team Data'!$A$1:$E$659,3,FALSE())</f>
        <v>8</v>
      </c>
      <c r="O3378" s="0" t="n">
        <f aca="false">VLOOKUP(A3378,'Team Data'!$A$1:$E$659,4,FALSE())</f>
        <v>613</v>
      </c>
      <c r="P3378" s="0" t="n">
        <f aca="false">VLOOKUP(A3378,'Team Data'!$A$1:$E$659,5,FALSE())</f>
        <v>464</v>
      </c>
      <c r="Q3378" s="0" t="n">
        <f aca="false">VLOOKUP(B3378,'Team Data'!$A$1:$E$659,4,FALSE())</f>
        <v>591</v>
      </c>
      <c r="R3378" s="0" t="n">
        <f aca="false">VLOOKUP(B3378,'Team Data'!$A$1:$E$659,5,FALSE())</f>
        <v>427</v>
      </c>
      <c r="S3378" s="0" t="n">
        <f aca="false">IF(I3378=1,(MIN(30,(C3378-D3378)))*(M3378/(M3378+N3378))*(Q3378/(Q3378+R3378)),(MAX(-30,(C3378-D3378)))*(N3378/(M3378+N3378))*(R3378/(R3378+Q3378)))</f>
        <v>2.15365359021484</v>
      </c>
      <c r="T3378" s="0" t="n">
        <f aca="false">IF(J3378=1,(MIN(30,(D3378-C3378)))*(K3378/(K3378+L3378))*(O3378/(O3378+P3378)),(MAX(-30,(D3378-C3378)))*(L3378/(K3378+L3378))*(P3378/(P3378+O3378)))</f>
        <v>-1.04442756253341</v>
      </c>
      <c r="U3378" s="7" t="n">
        <v>43118</v>
      </c>
    </row>
    <row r="3379" customFormat="false" ht="15" hidden="false" customHeight="false" outlineLevel="0" collapsed="false">
      <c r="A3379" s="0" t="s">
        <v>21</v>
      </c>
      <c r="B3379" s="0" t="s">
        <v>9</v>
      </c>
      <c r="C3379" s="0" t="n">
        <v>71</v>
      </c>
      <c r="D3379" s="0" t="n">
        <v>76</v>
      </c>
      <c r="E3379" s="0" t="n">
        <v>35</v>
      </c>
      <c r="F3379" s="0" t="n">
        <v>37</v>
      </c>
      <c r="G3379" s="0" t="n">
        <v>14</v>
      </c>
      <c r="H3379" s="0" t="n">
        <v>19</v>
      </c>
      <c r="I3379" s="0" t="n">
        <v>0</v>
      </c>
      <c r="J3379" s="0" t="n">
        <v>1</v>
      </c>
      <c r="K3379" s="0" t="n">
        <f aca="false">VLOOKUP(A3379,'Team Data'!$A$1:$E$659,2,FALSE())</f>
        <v>26</v>
      </c>
      <c r="L3379" s="0" t="n">
        <f aca="false">VLOOKUP(A3379,'Team Data'!$A$1:$E$659,3,FALSE())</f>
        <v>7</v>
      </c>
      <c r="M3379" s="0" t="n">
        <f aca="false">VLOOKUP(B3379,'Team Data'!$A$1:$E$659,2,FALSE())</f>
        <v>20</v>
      </c>
      <c r="N3379" s="0" t="n">
        <f aca="false">VLOOKUP(B3379,'Team Data'!$A$1:$E$659,3,FALSE())</f>
        <v>16</v>
      </c>
      <c r="O3379" s="0" t="n">
        <f aca="false">VLOOKUP(A3379,'Team Data'!$A$1:$E$659,4,FALSE())</f>
        <v>619</v>
      </c>
      <c r="P3379" s="0" t="n">
        <f aca="false">VLOOKUP(A3379,'Team Data'!$A$1:$E$659,5,FALSE())</f>
        <v>468</v>
      </c>
      <c r="Q3379" s="0" t="n">
        <f aca="false">VLOOKUP(B3379,'Team Data'!$A$1:$E$659,4,FALSE())</f>
        <v>741</v>
      </c>
      <c r="R3379" s="0" t="n">
        <f aca="false">VLOOKUP(B3379,'Team Data'!$A$1:$E$659,5,FALSE())</f>
        <v>460</v>
      </c>
      <c r="S3379" s="0" t="n">
        <f aca="false">IF(I3379=1,(MIN(30,(C3379-D3379)))*(M3379/(M3379+N3379))*(Q3379/(Q3379+R3379)),(MAX(-30,(C3379-D3379)))*(N3379/(M3379+N3379))*(R3379/(R3379+Q3379)))</f>
        <v>-0.851142566379869</v>
      </c>
      <c r="T3379" s="0" t="n">
        <f aca="false">IF(J3379=1,(MIN(30,(D3379-C3379)))*(K3379/(K3379+L3379))*(O3379/(O3379+P3379)),(MAX(-30,(D3379-C3379)))*(L3379/(K3379+L3379))*(P3379/(P3379+O3379)))</f>
        <v>2.24331632795294</v>
      </c>
      <c r="U3379" s="7" t="n">
        <v>43118</v>
      </c>
    </row>
    <row r="3380" customFormat="false" ht="15" hidden="false" customHeight="false" outlineLevel="0" collapsed="false">
      <c r="A3380" s="0" t="s">
        <v>58</v>
      </c>
      <c r="B3380" s="0" t="s">
        <v>143</v>
      </c>
      <c r="C3380" s="0" t="n">
        <v>76</v>
      </c>
      <c r="D3380" s="0" t="n">
        <v>72</v>
      </c>
      <c r="E3380" s="0" t="n">
        <v>32</v>
      </c>
      <c r="F3380" s="0" t="n">
        <v>39</v>
      </c>
      <c r="G3380" s="0" t="n">
        <v>11</v>
      </c>
      <c r="H3380" s="0" t="n">
        <v>13</v>
      </c>
      <c r="I3380" s="0" t="n">
        <v>1</v>
      </c>
      <c r="J3380" s="0" t="n">
        <v>0</v>
      </c>
      <c r="K3380" s="0" t="n">
        <f aca="false">VLOOKUP(A3380,'Team Data'!$A$1:$E$659,2,FALSE())</f>
        <v>19</v>
      </c>
      <c r="L3380" s="0" t="n">
        <f aca="false">VLOOKUP(A3380,'Team Data'!$A$1:$E$659,3,FALSE())</f>
        <v>14</v>
      </c>
      <c r="M3380" s="0" t="n">
        <f aca="false">VLOOKUP(B3380,'Team Data'!$A$1:$E$659,2,FALSE())</f>
        <v>16</v>
      </c>
      <c r="N3380" s="0" t="n">
        <f aca="false">VLOOKUP(B3380,'Team Data'!$A$1:$E$659,3,FALSE())</f>
        <v>14</v>
      </c>
      <c r="O3380" s="0" t="n">
        <f aca="false">VLOOKUP(A3380,'Team Data'!$A$1:$E$659,4,FALSE())</f>
        <v>475</v>
      </c>
      <c r="P3380" s="0" t="n">
        <f aca="false">VLOOKUP(A3380,'Team Data'!$A$1:$E$659,5,FALSE())</f>
        <v>542</v>
      </c>
      <c r="Q3380" s="0" t="n">
        <f aca="false">VLOOKUP(B3380,'Team Data'!$A$1:$E$659,4,FALSE())</f>
        <v>426</v>
      </c>
      <c r="R3380" s="0" t="n">
        <f aca="false">VLOOKUP(B3380,'Team Data'!$A$1:$E$659,5,FALSE())</f>
        <v>491</v>
      </c>
      <c r="S3380" s="0" t="n">
        <f aca="false">IF(I3380=1,(MIN(30,(C3380-D3380)))*(M3380/(M3380+N3380))*(Q3380/(Q3380+R3380)),(MAX(-30,(C3380-D3380)))*(N3380/(M3380+N3380))*(R3380/(R3380+Q3380)))</f>
        <v>0.991057797164667</v>
      </c>
      <c r="T3380" s="0" t="n">
        <f aca="false">IF(J3380=1,(MIN(30,(D3380-C3380)))*(K3380/(K3380+L3380))*(O3380/(O3380+P3380)),(MAX(-30,(D3380-C3380)))*(L3380/(K3380+L3380))*(P3380/(P3380+O3380)))</f>
        <v>-0.904383063675099</v>
      </c>
      <c r="U3380" s="7" t="n">
        <v>43118</v>
      </c>
    </row>
    <row r="3381" customFormat="false" ht="15" hidden="false" customHeight="false" outlineLevel="0" collapsed="false">
      <c r="A3381" s="0" t="s">
        <v>36</v>
      </c>
      <c r="B3381" s="0" t="s">
        <v>154</v>
      </c>
      <c r="C3381" s="0" t="n">
        <v>78</v>
      </c>
      <c r="D3381" s="0" t="n">
        <v>70</v>
      </c>
      <c r="E3381" s="0" t="n">
        <v>40</v>
      </c>
      <c r="F3381" s="0" t="n">
        <v>25</v>
      </c>
      <c r="G3381" s="0" t="n">
        <v>22</v>
      </c>
      <c r="H3381" s="0" t="n">
        <v>17</v>
      </c>
      <c r="I3381" s="0" t="n">
        <v>1</v>
      </c>
      <c r="J3381" s="0" t="n">
        <v>0</v>
      </c>
      <c r="K3381" s="0" t="n">
        <f aca="false">VLOOKUP(A3381,'Team Data'!$A$1:$E$659,2,FALSE())</f>
        <v>25</v>
      </c>
      <c r="L3381" s="0" t="n">
        <f aca="false">VLOOKUP(A3381,'Team Data'!$A$1:$E$659,3,FALSE())</f>
        <v>10</v>
      </c>
      <c r="M3381" s="0" t="n">
        <f aca="false">VLOOKUP(B3381,'Team Data'!$A$1:$E$659,2,FALSE())</f>
        <v>9</v>
      </c>
      <c r="N3381" s="0" t="n">
        <f aca="false">VLOOKUP(B3381,'Team Data'!$A$1:$E$659,3,FALSE())</f>
        <v>22</v>
      </c>
      <c r="O3381" s="0" t="n">
        <f aca="false">VLOOKUP(A3381,'Team Data'!$A$1:$E$659,4,FALSE())</f>
        <v>540</v>
      </c>
      <c r="P3381" s="0" t="n">
        <f aca="false">VLOOKUP(A3381,'Team Data'!$A$1:$E$659,5,FALSE())</f>
        <v>573</v>
      </c>
      <c r="Q3381" s="0" t="n">
        <f aca="false">VLOOKUP(B3381,'Team Data'!$A$1:$E$659,4,FALSE())</f>
        <v>465</v>
      </c>
      <c r="R3381" s="0" t="n">
        <f aca="false">VLOOKUP(B3381,'Team Data'!$A$1:$E$659,5,FALSE())</f>
        <v>484</v>
      </c>
      <c r="S3381" s="0" t="n">
        <f aca="false">IF(I3381=1,(MIN(30,(C3381-D3381)))*(M3381/(M3381+N3381))*(Q3381/(Q3381+R3381)),(MAX(-30,(C3381-D3381)))*(N3381/(M3381+N3381))*(R3381/(R3381+Q3381)))</f>
        <v>1.13804004214963</v>
      </c>
      <c r="T3381" s="0" t="n">
        <f aca="false">IF(J3381=1,(MIN(30,(D3381-C3381)))*(K3381/(K3381+L3381))*(O3381/(O3381+P3381)),(MAX(-30,(D3381-C3381)))*(L3381/(K3381+L3381))*(P3381/(P3381+O3381)))</f>
        <v>-1.17674239507124</v>
      </c>
      <c r="U3381" s="7" t="n">
        <v>43118</v>
      </c>
    </row>
    <row r="3382" customFormat="false" ht="15" hidden="false" customHeight="false" outlineLevel="0" collapsed="false">
      <c r="A3382" s="0" t="s">
        <v>187</v>
      </c>
      <c r="B3382" s="0" t="s">
        <v>141</v>
      </c>
      <c r="C3382" s="0" t="n">
        <v>75</v>
      </c>
      <c r="D3382" s="0" t="n">
        <v>72</v>
      </c>
      <c r="E3382" s="0" t="n">
        <v>35</v>
      </c>
      <c r="F3382" s="0" t="n">
        <v>26</v>
      </c>
      <c r="G3382" s="0" t="n">
        <v>14</v>
      </c>
      <c r="H3382" s="0" t="n">
        <v>12</v>
      </c>
      <c r="I3382" s="0" t="n">
        <v>1</v>
      </c>
      <c r="J3382" s="0" t="n">
        <v>0</v>
      </c>
      <c r="K3382" s="0" t="n">
        <f aca="false">VLOOKUP(A3382,'Team Data'!$A$1:$E$659,2,FALSE())</f>
        <v>20</v>
      </c>
      <c r="L3382" s="0" t="n">
        <f aca="false">VLOOKUP(A3382,'Team Data'!$A$1:$E$659,3,FALSE())</f>
        <v>12</v>
      </c>
      <c r="M3382" s="0" t="n">
        <f aca="false">VLOOKUP(B3382,'Team Data'!$A$1:$E$659,2,FALSE())</f>
        <v>10</v>
      </c>
      <c r="N3382" s="0" t="n">
        <f aca="false">VLOOKUP(B3382,'Team Data'!$A$1:$E$659,3,FALSE())</f>
        <v>21</v>
      </c>
      <c r="O3382" s="0" t="n">
        <f aca="false">VLOOKUP(A3382,'Team Data'!$A$1:$E$659,4,FALSE())</f>
        <v>433</v>
      </c>
      <c r="P3382" s="0" t="n">
        <f aca="false">VLOOKUP(A3382,'Team Data'!$A$1:$E$659,5,FALSE())</f>
        <v>544</v>
      </c>
      <c r="Q3382" s="0" t="n">
        <f aca="false">VLOOKUP(B3382,'Team Data'!$A$1:$E$659,4,FALSE())</f>
        <v>459</v>
      </c>
      <c r="R3382" s="0" t="n">
        <f aca="false">VLOOKUP(B3382,'Team Data'!$A$1:$E$659,5,FALSE())</f>
        <v>493</v>
      </c>
      <c r="S3382" s="0" t="n">
        <f aca="false">IF(I3382=1,(MIN(30,(C3382-D3382)))*(M3382/(M3382+N3382))*(Q3382/(Q3382+R3382)),(MAX(-30,(C3382-D3382)))*(N3382/(M3382+N3382))*(R3382/(R3382+Q3382)))</f>
        <v>0.466589861751152</v>
      </c>
      <c r="T3382" s="0" t="n">
        <f aca="false">IF(J3382=1,(MIN(30,(D3382-C3382)))*(K3382/(K3382+L3382))*(O3382/(O3382+P3382)),(MAX(-30,(D3382-C3382)))*(L3382/(K3382+L3382))*(P3382/(P3382+O3382)))</f>
        <v>-0.626407369498465</v>
      </c>
      <c r="U3382" s="7" t="n">
        <v>43118</v>
      </c>
    </row>
    <row r="3383" customFormat="false" ht="15" hidden="false" customHeight="false" outlineLevel="0" collapsed="false">
      <c r="A3383" s="0" t="s">
        <v>33</v>
      </c>
      <c r="B3383" s="0" t="s">
        <v>122</v>
      </c>
      <c r="C3383" s="0" t="n">
        <v>57</v>
      </c>
      <c r="D3383" s="0" t="n">
        <v>70</v>
      </c>
      <c r="E3383" s="0" t="n">
        <v>44</v>
      </c>
      <c r="F3383" s="0" t="n">
        <v>43</v>
      </c>
      <c r="G3383" s="0" t="n">
        <v>8</v>
      </c>
      <c r="H3383" s="0" t="n">
        <v>9</v>
      </c>
      <c r="I3383" s="0" t="n">
        <v>0</v>
      </c>
      <c r="J3383" s="0" t="n">
        <v>1</v>
      </c>
      <c r="K3383" s="0" t="n">
        <f aca="false">VLOOKUP(A3383,'Team Data'!$A$1:$E$659,2,FALSE())</f>
        <v>20</v>
      </c>
      <c r="L3383" s="0" t="n">
        <f aca="false">VLOOKUP(A3383,'Team Data'!$A$1:$E$659,3,FALSE())</f>
        <v>13</v>
      </c>
      <c r="M3383" s="0" t="n">
        <f aca="false">VLOOKUP(B3383,'Team Data'!$A$1:$E$659,2,FALSE())</f>
        <v>17</v>
      </c>
      <c r="N3383" s="0" t="n">
        <f aca="false">VLOOKUP(B3383,'Team Data'!$A$1:$E$659,3,FALSE())</f>
        <v>14</v>
      </c>
      <c r="O3383" s="0" t="n">
        <f aca="false">VLOOKUP(A3383,'Team Data'!$A$1:$E$659,4,FALSE())</f>
        <v>562</v>
      </c>
      <c r="P3383" s="0" t="n">
        <f aca="false">VLOOKUP(A3383,'Team Data'!$A$1:$E$659,5,FALSE())</f>
        <v>491</v>
      </c>
      <c r="Q3383" s="0" t="n">
        <f aca="false">VLOOKUP(B3383,'Team Data'!$A$1:$E$659,4,FALSE())</f>
        <v>588</v>
      </c>
      <c r="R3383" s="0" t="n">
        <f aca="false">VLOOKUP(B3383,'Team Data'!$A$1:$E$659,5,FALSE())</f>
        <v>411</v>
      </c>
      <c r="S3383" s="0" t="n">
        <f aca="false">IF(I3383=1,(MIN(30,(C3383-D3383)))*(M3383/(M3383+N3383))*(Q3383/(Q3383+R3383)),(MAX(-30,(C3383-D3383)))*(N3383/(M3383+N3383))*(R3383/(R3383+Q3383)))</f>
        <v>-2.41538312506054</v>
      </c>
      <c r="T3383" s="0" t="n">
        <f aca="false">IF(J3383=1,(MIN(30,(D3383-C3383)))*(K3383/(K3383+L3383))*(O3383/(O3383+P3383)),(MAX(-30,(D3383-C3383)))*(L3383/(K3383+L3383))*(P3383/(P3383+O3383)))</f>
        <v>4.20501309390198</v>
      </c>
      <c r="U3383" s="7" t="n">
        <v>43118</v>
      </c>
    </row>
    <row r="3384" customFormat="false" ht="15" hidden="false" customHeight="false" outlineLevel="0" collapsed="false">
      <c r="A3384" s="0" t="s">
        <v>17</v>
      </c>
      <c r="B3384" s="0" t="s">
        <v>87</v>
      </c>
      <c r="C3384" s="0" t="n">
        <v>73</v>
      </c>
      <c r="D3384" s="0" t="n">
        <v>88</v>
      </c>
      <c r="E3384" s="0" t="n">
        <v>36</v>
      </c>
      <c r="F3384" s="0" t="n">
        <v>40</v>
      </c>
      <c r="G3384" s="0" t="n">
        <v>8</v>
      </c>
      <c r="H3384" s="0" t="n">
        <v>9</v>
      </c>
      <c r="I3384" s="0" t="n">
        <v>0</v>
      </c>
      <c r="J3384" s="0" t="n">
        <v>1</v>
      </c>
      <c r="K3384" s="0" t="n">
        <f aca="false">VLOOKUP(A3384,'Team Data'!$A$1:$E$659,2,FALSE())</f>
        <v>23</v>
      </c>
      <c r="L3384" s="0" t="n">
        <f aca="false">VLOOKUP(A3384,'Team Data'!$A$1:$E$659,3,FALSE())</f>
        <v>12</v>
      </c>
      <c r="M3384" s="0" t="n">
        <f aca="false">VLOOKUP(B3384,'Team Data'!$A$1:$E$659,2,FALSE())</f>
        <v>21</v>
      </c>
      <c r="N3384" s="0" t="n">
        <f aca="false">VLOOKUP(B3384,'Team Data'!$A$1:$E$659,3,FALSE())</f>
        <v>13</v>
      </c>
      <c r="O3384" s="0" t="n">
        <f aca="false">VLOOKUP(A3384,'Team Data'!$A$1:$E$659,4,FALSE())</f>
        <v>660</v>
      </c>
      <c r="P3384" s="0" t="n">
        <f aca="false">VLOOKUP(A3384,'Team Data'!$A$1:$E$659,5,FALSE())</f>
        <v>497</v>
      </c>
      <c r="Q3384" s="0" t="n">
        <f aca="false">VLOOKUP(B3384,'Team Data'!$A$1:$E$659,4,FALSE())</f>
        <v>684</v>
      </c>
      <c r="R3384" s="0" t="n">
        <f aca="false">VLOOKUP(B3384,'Team Data'!$A$1:$E$659,5,FALSE())</f>
        <v>461</v>
      </c>
      <c r="S3384" s="0" t="n">
        <f aca="false">IF(I3384=1,(MIN(30,(C3384-D3384)))*(M3384/(M3384+N3384))*(Q3384/(Q3384+R3384)),(MAX(-30,(C3384-D3384)))*(N3384/(M3384+N3384))*(R3384/(R3384+Q3384)))</f>
        <v>-2.30914461854611</v>
      </c>
      <c r="T3384" s="0" t="n">
        <f aca="false">IF(J3384=1,(MIN(30,(D3384-C3384)))*(K3384/(K3384+L3384))*(O3384/(O3384+P3384)),(MAX(-30,(D3384-C3384)))*(L3384/(K3384+L3384))*(P3384/(P3384+O3384)))</f>
        <v>5.62291640943326</v>
      </c>
      <c r="U3384" s="7" t="n">
        <v>43118</v>
      </c>
    </row>
    <row r="3385" customFormat="false" ht="15" hidden="false" customHeight="false" outlineLevel="0" collapsed="false">
      <c r="A3385" s="0" t="s">
        <v>127</v>
      </c>
      <c r="B3385" s="0" t="s">
        <v>244</v>
      </c>
      <c r="C3385" s="0" t="n">
        <v>64</v>
      </c>
      <c r="D3385" s="0" t="n">
        <v>80</v>
      </c>
      <c r="E3385" s="0" t="n">
        <v>35</v>
      </c>
      <c r="F3385" s="0" t="n">
        <v>31</v>
      </c>
      <c r="G3385" s="0" t="n">
        <v>17</v>
      </c>
      <c r="H3385" s="0" t="n">
        <v>11</v>
      </c>
      <c r="I3385" s="0" t="n">
        <v>0</v>
      </c>
      <c r="J3385" s="0" t="n">
        <v>1</v>
      </c>
      <c r="K3385" s="0" t="n">
        <f aca="false">VLOOKUP(A3385,'Team Data'!$A$1:$E$659,2,FALSE())</f>
        <v>14</v>
      </c>
      <c r="L3385" s="0" t="n">
        <f aca="false">VLOOKUP(A3385,'Team Data'!$A$1:$E$659,3,FALSE())</f>
        <v>19</v>
      </c>
      <c r="M3385" s="0" t="n">
        <f aca="false">VLOOKUP(B3385,'Team Data'!$A$1:$E$659,2,FALSE())</f>
        <v>15</v>
      </c>
      <c r="N3385" s="0" t="n">
        <f aca="false">VLOOKUP(B3385,'Team Data'!$A$1:$E$659,3,FALSE())</f>
        <v>19</v>
      </c>
      <c r="O3385" s="0" t="n">
        <f aca="false">VLOOKUP(A3385,'Team Data'!$A$1:$E$659,4,FALSE())</f>
        <v>641</v>
      </c>
      <c r="P3385" s="0" t="n">
        <f aca="false">VLOOKUP(A3385,'Team Data'!$A$1:$E$659,5,FALSE())</f>
        <v>461</v>
      </c>
      <c r="Q3385" s="0" t="n">
        <f aca="false">VLOOKUP(B3385,'Team Data'!$A$1:$E$659,4,FALSE())</f>
        <v>608</v>
      </c>
      <c r="R3385" s="0" t="n">
        <f aca="false">VLOOKUP(B3385,'Team Data'!$A$1:$E$659,5,FALSE())</f>
        <v>484</v>
      </c>
      <c r="S3385" s="0" t="n">
        <f aca="false">IF(I3385=1,(MIN(30,(C3385-D3385)))*(M3385/(M3385+N3385))*(Q3385/(Q3385+R3385)),(MAX(-30,(C3385-D3385)))*(N3385/(M3385+N3385))*(R3385/(R3385+Q3385)))</f>
        <v>-3.96293902176255</v>
      </c>
      <c r="T3385" s="0" t="n">
        <f aca="false">IF(J3385=1,(MIN(30,(D3385-C3385)))*(K3385/(K3385+L3385))*(O3385/(O3385+P3385)),(MAX(-30,(D3385-C3385)))*(L3385/(K3385+L3385))*(P3385/(P3385+O3385)))</f>
        <v>3.94830336028158</v>
      </c>
      <c r="U3385" s="7" t="n">
        <v>43118</v>
      </c>
    </row>
    <row r="3386" customFormat="false" ht="15" hidden="false" customHeight="false" outlineLevel="0" collapsed="false">
      <c r="A3386" s="0" t="s">
        <v>163</v>
      </c>
      <c r="B3386" s="0" t="s">
        <v>239</v>
      </c>
      <c r="C3386" s="0" t="n">
        <v>51</v>
      </c>
      <c r="D3386" s="0" t="n">
        <v>73</v>
      </c>
      <c r="E3386" s="0" t="n">
        <v>37</v>
      </c>
      <c r="F3386" s="0" t="n">
        <v>44</v>
      </c>
      <c r="G3386" s="0" t="n">
        <v>19</v>
      </c>
      <c r="H3386" s="0" t="n">
        <v>15</v>
      </c>
      <c r="I3386" s="0" t="n">
        <v>0</v>
      </c>
      <c r="J3386" s="0" t="n">
        <v>1</v>
      </c>
      <c r="K3386" s="0" t="n">
        <f aca="false">VLOOKUP(A3386,'Team Data'!$A$1:$E$659,2,FALSE())</f>
        <v>13</v>
      </c>
      <c r="L3386" s="0" t="n">
        <f aca="false">VLOOKUP(A3386,'Team Data'!$A$1:$E$659,3,FALSE())</f>
        <v>20</v>
      </c>
      <c r="M3386" s="0" t="n">
        <f aca="false">VLOOKUP(B3386,'Team Data'!$A$1:$E$659,2,FALSE())</f>
        <v>26</v>
      </c>
      <c r="N3386" s="0" t="n">
        <f aca="false">VLOOKUP(B3386,'Team Data'!$A$1:$E$659,3,FALSE())</f>
        <v>8</v>
      </c>
      <c r="O3386" s="0" t="n">
        <f aca="false">VLOOKUP(A3386,'Team Data'!$A$1:$E$659,4,FALSE())</f>
        <v>540</v>
      </c>
      <c r="P3386" s="0" t="n">
        <f aca="false">VLOOKUP(A3386,'Team Data'!$A$1:$E$659,5,FALSE())</f>
        <v>528</v>
      </c>
      <c r="Q3386" s="0" t="n">
        <f aca="false">VLOOKUP(B3386,'Team Data'!$A$1:$E$659,4,FALSE())</f>
        <v>627</v>
      </c>
      <c r="R3386" s="0" t="n">
        <f aca="false">VLOOKUP(B3386,'Team Data'!$A$1:$E$659,5,FALSE())</f>
        <v>488</v>
      </c>
      <c r="S3386" s="0" t="n">
        <f aca="false">IF(I3386=1,(MIN(30,(C3386-D3386)))*(M3386/(M3386+N3386))*(Q3386/(Q3386+R3386)),(MAX(-30,(C3386-D3386)))*(N3386/(M3386+N3386))*(R3386/(R3386+Q3386)))</f>
        <v>-2.26557636507518</v>
      </c>
      <c r="T3386" s="0" t="n">
        <f aca="false">IF(J3386=1,(MIN(30,(D3386-C3386)))*(K3386/(K3386+L3386))*(O3386/(O3386+P3386)),(MAX(-30,(D3386-C3386)))*(L3386/(K3386+L3386))*(P3386/(P3386+O3386)))</f>
        <v>4.38202247191011</v>
      </c>
      <c r="U3386" s="7" t="n">
        <v>43118</v>
      </c>
    </row>
    <row r="3387" customFormat="false" ht="15" hidden="false" customHeight="false" outlineLevel="0" collapsed="false">
      <c r="A3387" s="0" t="s">
        <v>271</v>
      </c>
      <c r="B3387" s="0" t="s">
        <v>77</v>
      </c>
      <c r="C3387" s="0" t="n">
        <v>52</v>
      </c>
      <c r="D3387" s="0" t="n">
        <v>90</v>
      </c>
      <c r="E3387" s="0" t="n">
        <v>19</v>
      </c>
      <c r="F3387" s="0" t="n">
        <v>33</v>
      </c>
      <c r="G3387" s="0" t="n">
        <v>18</v>
      </c>
      <c r="H3387" s="0" t="n">
        <v>14</v>
      </c>
      <c r="I3387" s="0" t="n">
        <v>0</v>
      </c>
      <c r="J3387" s="0" t="n">
        <v>1</v>
      </c>
      <c r="K3387" s="0" t="n">
        <f aca="false">VLOOKUP(A3387,'Team Data'!$A$1:$E$659,2,FALSE())</f>
        <v>10</v>
      </c>
      <c r="L3387" s="0" t="n">
        <f aca="false">VLOOKUP(A3387,'Team Data'!$A$1:$E$659,3,FALSE())</f>
        <v>22</v>
      </c>
      <c r="M3387" s="0" t="n">
        <f aca="false">VLOOKUP(B3387,'Team Data'!$A$1:$E$659,2,FALSE())</f>
        <v>10</v>
      </c>
      <c r="N3387" s="0" t="n">
        <f aca="false">VLOOKUP(B3387,'Team Data'!$A$1:$E$659,3,FALSE())</f>
        <v>20</v>
      </c>
      <c r="O3387" s="0" t="n">
        <f aca="false">VLOOKUP(A3387,'Team Data'!$A$1:$E$659,4,FALSE())</f>
        <v>525</v>
      </c>
      <c r="P3387" s="0" t="n">
        <f aca="false">VLOOKUP(A3387,'Team Data'!$A$1:$E$659,5,FALSE())</f>
        <v>506</v>
      </c>
      <c r="Q3387" s="0" t="n">
        <f aca="false">VLOOKUP(B3387,'Team Data'!$A$1:$E$659,4,FALSE())</f>
        <v>495</v>
      </c>
      <c r="R3387" s="0" t="n">
        <f aca="false">VLOOKUP(B3387,'Team Data'!$A$1:$E$659,5,FALSE())</f>
        <v>484</v>
      </c>
      <c r="S3387" s="0" t="n">
        <f aca="false">IF(I3387=1,(MIN(30,(C3387-D3387)))*(M3387/(M3387+N3387))*(Q3387/(Q3387+R3387)),(MAX(-30,(C3387-D3387)))*(N3387/(M3387+N3387))*(R3387/(R3387+Q3387)))</f>
        <v>-9.8876404494382</v>
      </c>
      <c r="T3387" s="0" t="n">
        <f aca="false">IF(J3387=1,(MIN(30,(D3387-C3387)))*(K3387/(K3387+L3387))*(O3387/(O3387+P3387)),(MAX(-30,(D3387-C3387)))*(L3387/(K3387+L3387))*(P3387/(P3387+O3387)))</f>
        <v>4.77388457807953</v>
      </c>
      <c r="U3387" s="7" t="n">
        <v>43118</v>
      </c>
    </row>
    <row r="3388" customFormat="false" ht="15" hidden="false" customHeight="false" outlineLevel="0" collapsed="false">
      <c r="A3388" s="0" t="s">
        <v>93</v>
      </c>
      <c r="B3388" s="0" t="s">
        <v>140</v>
      </c>
      <c r="C3388" s="0" t="n">
        <v>67</v>
      </c>
      <c r="D3388" s="0" t="n">
        <v>75</v>
      </c>
      <c r="E3388" s="0" t="n">
        <v>26</v>
      </c>
      <c r="F3388" s="0" t="n">
        <v>37</v>
      </c>
      <c r="G3388" s="0" t="n">
        <v>10</v>
      </c>
      <c r="H3388" s="0" t="n">
        <v>10</v>
      </c>
      <c r="I3388" s="0" t="n">
        <v>0</v>
      </c>
      <c r="J3388" s="0" t="n">
        <v>1</v>
      </c>
      <c r="K3388" s="0" t="n">
        <f aca="false">VLOOKUP(A3388,'Team Data'!$A$1:$E$659,2,FALSE())</f>
        <v>9</v>
      </c>
      <c r="L3388" s="0" t="n">
        <f aca="false">VLOOKUP(A3388,'Team Data'!$A$1:$E$659,3,FALSE())</f>
        <v>22</v>
      </c>
      <c r="M3388" s="0" t="n">
        <f aca="false">VLOOKUP(B3388,'Team Data'!$A$1:$E$659,2,FALSE())</f>
        <v>13</v>
      </c>
      <c r="N3388" s="0" t="n">
        <f aca="false">VLOOKUP(B3388,'Team Data'!$A$1:$E$659,3,FALSE())</f>
        <v>19</v>
      </c>
      <c r="O3388" s="0" t="n">
        <f aca="false">VLOOKUP(A3388,'Team Data'!$A$1:$E$659,4,FALSE())</f>
        <v>518</v>
      </c>
      <c r="P3388" s="0" t="n">
        <f aca="false">VLOOKUP(A3388,'Team Data'!$A$1:$E$659,5,FALSE())</f>
        <v>496</v>
      </c>
      <c r="Q3388" s="0" t="n">
        <f aca="false">VLOOKUP(B3388,'Team Data'!$A$1:$E$659,4,FALSE())</f>
        <v>557</v>
      </c>
      <c r="R3388" s="0" t="n">
        <f aca="false">VLOOKUP(B3388,'Team Data'!$A$1:$E$659,5,FALSE())</f>
        <v>489</v>
      </c>
      <c r="S3388" s="0" t="n">
        <f aca="false">IF(I3388=1,(MIN(30,(C3388-D3388)))*(M3388/(M3388+N3388))*(Q3388/(Q3388+R3388)),(MAX(-30,(C3388-D3388)))*(N3388/(M3388+N3388))*(R3388/(R3388+Q3388)))</f>
        <v>-2.22060229445507</v>
      </c>
      <c r="T3388" s="0" t="n">
        <f aca="false">IF(J3388=1,(MIN(30,(D3388-C3388)))*(K3388/(K3388+L3388))*(O3388/(O3388+P3388)),(MAX(-30,(D3388-C3388)))*(L3388/(K3388+L3388))*(P3388/(P3388+O3388)))</f>
        <v>1.18648597060508</v>
      </c>
      <c r="U3388" s="7" t="n">
        <v>43118</v>
      </c>
    </row>
    <row r="3389" customFormat="false" ht="15" hidden="false" customHeight="false" outlineLevel="0" collapsed="false">
      <c r="A3389" s="0" t="s">
        <v>20</v>
      </c>
      <c r="B3389" s="0" t="s">
        <v>114</v>
      </c>
      <c r="C3389" s="0" t="n">
        <v>66</v>
      </c>
      <c r="D3389" s="0" t="n">
        <v>70</v>
      </c>
      <c r="E3389" s="0" t="n">
        <v>34</v>
      </c>
      <c r="F3389" s="0" t="n">
        <v>26</v>
      </c>
      <c r="G3389" s="0" t="n">
        <v>9</v>
      </c>
      <c r="H3389" s="0" t="n">
        <v>6</v>
      </c>
      <c r="I3389" s="0" t="n">
        <v>0</v>
      </c>
      <c r="J3389" s="0" t="n">
        <v>1</v>
      </c>
      <c r="K3389" s="0" t="n">
        <f aca="false">VLOOKUP(A3389,'Team Data'!$A$1:$E$659,2,FALSE())</f>
        <v>13</v>
      </c>
      <c r="L3389" s="0" t="n">
        <f aca="false">VLOOKUP(A3389,'Team Data'!$A$1:$E$659,3,FALSE())</f>
        <v>17</v>
      </c>
      <c r="M3389" s="0" t="n">
        <f aca="false">VLOOKUP(B3389,'Team Data'!$A$1:$E$659,2,FALSE())</f>
        <v>12</v>
      </c>
      <c r="N3389" s="0" t="n">
        <f aca="false">VLOOKUP(B3389,'Team Data'!$A$1:$E$659,3,FALSE())</f>
        <v>19</v>
      </c>
      <c r="O3389" s="0" t="n">
        <f aca="false">VLOOKUP(A3389,'Team Data'!$A$1:$E$659,4,FALSE())</f>
        <v>403</v>
      </c>
      <c r="P3389" s="0" t="n">
        <f aca="false">VLOOKUP(A3389,'Team Data'!$A$1:$E$659,5,FALSE())</f>
        <v>509</v>
      </c>
      <c r="Q3389" s="0" t="n">
        <f aca="false">VLOOKUP(B3389,'Team Data'!$A$1:$E$659,4,FALSE())</f>
        <v>472</v>
      </c>
      <c r="R3389" s="0" t="n">
        <f aca="false">VLOOKUP(B3389,'Team Data'!$A$1:$E$659,5,FALSE())</f>
        <v>512</v>
      </c>
      <c r="S3389" s="0" t="n">
        <f aca="false">IF(I3389=1,(MIN(30,(C3389-D3389)))*(M3389/(M3389+N3389))*(Q3389/(Q3389+R3389)),(MAX(-30,(C3389-D3389)))*(N3389/(M3389+N3389))*(R3389/(R3389+Q3389)))</f>
        <v>-1.27563598216627</v>
      </c>
      <c r="T3389" s="0" t="n">
        <f aca="false">IF(J3389=1,(MIN(30,(D3389-C3389)))*(K3389/(K3389+L3389))*(O3389/(O3389+P3389)),(MAX(-30,(D3389-C3389)))*(L3389/(K3389+L3389))*(P3389/(P3389+O3389)))</f>
        <v>0.76593567251462</v>
      </c>
      <c r="U3389" s="7" t="n">
        <v>43118</v>
      </c>
    </row>
    <row r="3390" customFormat="false" ht="15" hidden="false" customHeight="false" outlineLevel="0" collapsed="false">
      <c r="A3390" s="0" t="s">
        <v>211</v>
      </c>
      <c r="B3390" s="0" t="s">
        <v>254</v>
      </c>
      <c r="C3390" s="0" t="n">
        <v>52</v>
      </c>
      <c r="D3390" s="0" t="n">
        <v>75</v>
      </c>
      <c r="E3390" s="0" t="n">
        <v>37</v>
      </c>
      <c r="F3390" s="0" t="n">
        <v>50</v>
      </c>
      <c r="G3390" s="0" t="n">
        <v>19</v>
      </c>
      <c r="H3390" s="0" t="n">
        <v>9</v>
      </c>
      <c r="I3390" s="0" t="n">
        <v>0</v>
      </c>
      <c r="J3390" s="0" t="n">
        <v>1</v>
      </c>
      <c r="K3390" s="0" t="n">
        <f aca="false">VLOOKUP(A3390,'Team Data'!$A$1:$E$659,2,FALSE())</f>
        <v>4</v>
      </c>
      <c r="L3390" s="0" t="n">
        <f aca="false">VLOOKUP(A3390,'Team Data'!$A$1:$E$659,3,FALSE())</f>
        <v>25</v>
      </c>
      <c r="M3390" s="0" t="n">
        <f aca="false">VLOOKUP(B3390,'Team Data'!$A$1:$E$659,2,FALSE())</f>
        <v>21</v>
      </c>
      <c r="N3390" s="0" t="n">
        <f aca="false">VLOOKUP(B3390,'Team Data'!$A$1:$E$659,3,FALSE())</f>
        <v>15</v>
      </c>
      <c r="O3390" s="0" t="n">
        <f aca="false">VLOOKUP(A3390,'Team Data'!$A$1:$E$659,4,FALSE())</f>
        <v>425</v>
      </c>
      <c r="P3390" s="0" t="n">
        <f aca="false">VLOOKUP(A3390,'Team Data'!$A$1:$E$659,5,FALSE())</f>
        <v>394</v>
      </c>
      <c r="Q3390" s="0" t="n">
        <f aca="false">VLOOKUP(B3390,'Team Data'!$A$1:$E$659,4,FALSE())</f>
        <v>540</v>
      </c>
      <c r="R3390" s="0" t="n">
        <f aca="false">VLOOKUP(B3390,'Team Data'!$A$1:$E$659,5,FALSE())</f>
        <v>510</v>
      </c>
      <c r="S3390" s="0" t="n">
        <f aca="false">IF(I3390=1,(MIN(30,(C3390-D3390)))*(M3390/(M3390+N3390))*(Q3390/(Q3390+R3390)),(MAX(-30,(C3390-D3390)))*(N3390/(M3390+N3390))*(R3390/(R3390+Q3390)))</f>
        <v>-4.65476190476191</v>
      </c>
      <c r="T3390" s="0" t="n">
        <f aca="false">IF(J3390=1,(MIN(30,(D3390-C3390)))*(K3390/(K3390+L3390))*(O3390/(O3390+P3390)),(MAX(-30,(D3390-C3390)))*(L3390/(K3390+L3390))*(P3390/(P3390+O3390)))</f>
        <v>1.64624647383268</v>
      </c>
      <c r="U3390" s="7" t="n">
        <v>43118</v>
      </c>
    </row>
    <row r="3391" customFormat="false" ht="15" hidden="false" customHeight="false" outlineLevel="0" collapsed="false">
      <c r="A3391" s="0" t="s">
        <v>115</v>
      </c>
      <c r="B3391" s="0" t="s">
        <v>301</v>
      </c>
      <c r="C3391" s="0" t="n">
        <v>72</v>
      </c>
      <c r="D3391" s="0" t="n">
        <v>81</v>
      </c>
      <c r="E3391" s="0" t="n">
        <v>41</v>
      </c>
      <c r="F3391" s="0" t="n">
        <v>43</v>
      </c>
      <c r="G3391" s="0" t="n">
        <v>11</v>
      </c>
      <c r="H3391" s="0" t="n">
        <v>13</v>
      </c>
      <c r="I3391" s="0" t="n">
        <v>0</v>
      </c>
      <c r="J3391" s="0" t="n">
        <v>1</v>
      </c>
      <c r="K3391" s="0" t="n">
        <f aca="false">VLOOKUP(A3391,'Team Data'!$A$1:$E$659,2,FALSE())</f>
        <v>27</v>
      </c>
      <c r="L3391" s="0" t="n">
        <f aca="false">VLOOKUP(A3391,'Team Data'!$A$1:$E$659,3,FALSE())</f>
        <v>8</v>
      </c>
      <c r="M3391" s="0" t="n">
        <f aca="false">VLOOKUP(B3391,'Team Data'!$A$1:$E$659,2,FALSE())</f>
        <v>14</v>
      </c>
      <c r="N3391" s="0" t="n">
        <f aca="false">VLOOKUP(B3391,'Team Data'!$A$1:$E$659,3,FALSE())</f>
        <v>17</v>
      </c>
      <c r="O3391" s="0" t="n">
        <f aca="false">VLOOKUP(A3391,'Team Data'!$A$1:$E$659,4,FALSE())</f>
        <v>625</v>
      </c>
      <c r="P3391" s="0" t="n">
        <f aca="false">VLOOKUP(A3391,'Team Data'!$A$1:$E$659,5,FALSE())</f>
        <v>506</v>
      </c>
      <c r="Q3391" s="0" t="n">
        <f aca="false">VLOOKUP(B3391,'Team Data'!$A$1:$E$659,4,FALSE())</f>
        <v>549</v>
      </c>
      <c r="R3391" s="0" t="n">
        <f aca="false">VLOOKUP(B3391,'Team Data'!$A$1:$E$659,5,FALSE())</f>
        <v>466</v>
      </c>
      <c r="S3391" s="0" t="n">
        <f aca="false">IF(I3391=1,(MIN(30,(C3391-D3391)))*(M3391/(M3391+N3391))*(Q3391/(Q3391+R3391)),(MAX(-30,(C3391-D3391)))*(N3391/(M3391+N3391))*(R3391/(R3391+Q3391)))</f>
        <v>-2.26594628952805</v>
      </c>
      <c r="T3391" s="0" t="n">
        <f aca="false">IF(J3391=1,(MIN(30,(D3391-C3391)))*(K3391/(K3391+L3391))*(O3391/(O3391+P3391)),(MAX(-30,(D3391-C3391)))*(L3391/(K3391+L3391))*(P3391/(P3391+O3391)))</f>
        <v>3.83668056081849</v>
      </c>
      <c r="U3391" s="7" t="n">
        <v>43118</v>
      </c>
    </row>
    <row r="3392" customFormat="false" ht="15" hidden="false" customHeight="false" outlineLevel="0" collapsed="false">
      <c r="A3392" s="0" t="s">
        <v>125</v>
      </c>
      <c r="B3392" s="0" t="s">
        <v>84</v>
      </c>
      <c r="C3392" s="0" t="n">
        <v>71</v>
      </c>
      <c r="D3392" s="0" t="n">
        <v>66</v>
      </c>
      <c r="E3392" s="0" t="n">
        <v>43</v>
      </c>
      <c r="F3392" s="0" t="n">
        <v>35</v>
      </c>
      <c r="G3392" s="0" t="n">
        <v>20</v>
      </c>
      <c r="H3392" s="0" t="n">
        <v>15</v>
      </c>
      <c r="I3392" s="0" t="n">
        <v>1</v>
      </c>
      <c r="J3392" s="0" t="n">
        <v>0</v>
      </c>
      <c r="K3392" s="0" t="n">
        <f aca="false">VLOOKUP(A3392,'Team Data'!$A$1:$E$659,2,FALSE())</f>
        <v>13</v>
      </c>
      <c r="L3392" s="0" t="n">
        <f aca="false">VLOOKUP(A3392,'Team Data'!$A$1:$E$659,3,FALSE())</f>
        <v>18</v>
      </c>
      <c r="M3392" s="0" t="n">
        <f aca="false">VLOOKUP(B3392,'Team Data'!$A$1:$E$659,2,FALSE())</f>
        <v>17</v>
      </c>
      <c r="N3392" s="0" t="n">
        <f aca="false">VLOOKUP(B3392,'Team Data'!$A$1:$E$659,3,FALSE())</f>
        <v>15</v>
      </c>
      <c r="O3392" s="0" t="n">
        <f aca="false">VLOOKUP(A3392,'Team Data'!$A$1:$E$659,4,FALSE())</f>
        <v>547</v>
      </c>
      <c r="P3392" s="0" t="n">
        <f aca="false">VLOOKUP(A3392,'Team Data'!$A$1:$E$659,5,FALSE())</f>
        <v>412</v>
      </c>
      <c r="Q3392" s="0" t="n">
        <f aca="false">VLOOKUP(B3392,'Team Data'!$A$1:$E$659,4,FALSE())</f>
        <v>548</v>
      </c>
      <c r="R3392" s="0" t="n">
        <f aca="false">VLOOKUP(B3392,'Team Data'!$A$1:$E$659,5,FALSE())</f>
        <v>447</v>
      </c>
      <c r="S3392" s="0" t="n">
        <f aca="false">IF(I3392=1,(MIN(30,(C3392-D3392)))*(M3392/(M3392+N3392))*(Q3392/(Q3392+R3392)),(MAX(-30,(C3392-D3392)))*(N3392/(M3392+N3392))*(R3392/(R3392+Q3392)))</f>
        <v>1.46293969849246</v>
      </c>
      <c r="T3392" s="0" t="n">
        <f aca="false">IF(J3392=1,(MIN(30,(D3392-C3392)))*(K3392/(K3392+L3392))*(O3392/(O3392+P3392)),(MAX(-30,(D3392-C3392)))*(L3392/(K3392+L3392))*(P3392/(P3392+O3392)))</f>
        <v>-1.24726697837129</v>
      </c>
      <c r="U3392" s="7" t="n">
        <v>43118</v>
      </c>
    </row>
    <row r="3393" customFormat="false" ht="15" hidden="false" customHeight="false" outlineLevel="0" collapsed="false">
      <c r="A3393" s="0" t="s">
        <v>274</v>
      </c>
      <c r="B3393" s="0" t="s">
        <v>153</v>
      </c>
      <c r="C3393" s="0" t="n">
        <v>65</v>
      </c>
      <c r="D3393" s="0" t="n">
        <v>79</v>
      </c>
      <c r="E3393" s="0" t="n">
        <v>28</v>
      </c>
      <c r="F3393" s="0" t="n">
        <v>33</v>
      </c>
      <c r="G3393" s="0" t="n">
        <v>20</v>
      </c>
      <c r="H3393" s="0" t="n">
        <v>20</v>
      </c>
      <c r="I3393" s="0" t="n">
        <v>0</v>
      </c>
      <c r="J3393" s="0" t="n">
        <v>1</v>
      </c>
      <c r="K3393" s="0" t="n">
        <f aca="false">VLOOKUP(A3393,'Team Data'!$A$1:$E$659,2,FALSE())</f>
        <v>20</v>
      </c>
      <c r="L3393" s="0" t="n">
        <f aca="false">VLOOKUP(A3393,'Team Data'!$A$1:$E$659,3,FALSE())</f>
        <v>13</v>
      </c>
      <c r="M3393" s="0" t="n">
        <f aca="false">VLOOKUP(B3393,'Team Data'!$A$1:$E$659,2,FALSE())</f>
        <v>32</v>
      </c>
      <c r="N3393" s="0" t="n">
        <f aca="false">VLOOKUP(B3393,'Team Data'!$A$1:$E$659,3,FALSE())</f>
        <v>6</v>
      </c>
      <c r="O3393" s="0" t="n">
        <f aca="false">VLOOKUP(A3393,'Team Data'!$A$1:$E$659,4,FALSE())</f>
        <v>571</v>
      </c>
      <c r="P3393" s="0" t="n">
        <f aca="false">VLOOKUP(A3393,'Team Data'!$A$1:$E$659,5,FALSE())</f>
        <v>476</v>
      </c>
      <c r="Q3393" s="0" t="n">
        <f aca="false">VLOOKUP(B3393,'Team Data'!$A$1:$E$659,4,FALSE())</f>
        <v>662</v>
      </c>
      <c r="R3393" s="0" t="n">
        <f aca="false">VLOOKUP(B3393,'Team Data'!$A$1:$E$659,5,FALSE())</f>
        <v>561</v>
      </c>
      <c r="S3393" s="0" t="n">
        <f aca="false">IF(I3393=1,(MIN(30,(C3393-D3393)))*(M3393/(M3393+N3393))*(Q3393/(Q3393+R3393)),(MAX(-30,(C3393-D3393)))*(N3393/(M3393+N3393))*(R3393/(R3393+Q3393)))</f>
        <v>-1.01398631492878</v>
      </c>
      <c r="T3393" s="0" t="n">
        <f aca="false">IF(J3393=1,(MIN(30,(D3393-C3393)))*(K3393/(K3393+L3393))*(O3393/(O3393+P3393)),(MAX(-30,(D3393-C3393)))*(L3393/(K3393+L3393))*(P3393/(P3393+O3393)))</f>
        <v>4.62736244971202</v>
      </c>
      <c r="U3393" s="7" t="n">
        <v>43118</v>
      </c>
    </row>
    <row r="3394" customFormat="false" ht="15" hidden="false" customHeight="false" outlineLevel="0" collapsed="false">
      <c r="A3394" s="0" t="s">
        <v>221</v>
      </c>
      <c r="B3394" s="0" t="s">
        <v>269</v>
      </c>
      <c r="C3394" s="0" t="n">
        <v>70</v>
      </c>
      <c r="D3394" s="0" t="n">
        <v>82</v>
      </c>
      <c r="E3394" s="0" t="n">
        <v>27</v>
      </c>
      <c r="F3394" s="0" t="n">
        <v>25</v>
      </c>
      <c r="G3394" s="0" t="n">
        <v>17</v>
      </c>
      <c r="H3394" s="0" t="n">
        <v>14</v>
      </c>
      <c r="I3394" s="0" t="n">
        <v>0</v>
      </c>
      <c r="J3394" s="0" t="n">
        <v>1</v>
      </c>
      <c r="K3394" s="0" t="n">
        <f aca="false">VLOOKUP(A3394,'Team Data'!$A$1:$E$659,2,FALSE())</f>
        <v>11</v>
      </c>
      <c r="L3394" s="0" t="n">
        <f aca="false">VLOOKUP(A3394,'Team Data'!$A$1:$E$659,3,FALSE())</f>
        <v>21</v>
      </c>
      <c r="M3394" s="0" t="n">
        <f aca="false">VLOOKUP(B3394,'Team Data'!$A$1:$E$659,2,FALSE())</f>
        <v>26</v>
      </c>
      <c r="N3394" s="0" t="n">
        <f aca="false">VLOOKUP(B3394,'Team Data'!$A$1:$E$659,3,FALSE())</f>
        <v>9</v>
      </c>
      <c r="O3394" s="0" t="n">
        <f aca="false">VLOOKUP(A3394,'Team Data'!$A$1:$E$659,4,FALSE())</f>
        <v>508</v>
      </c>
      <c r="P3394" s="0" t="n">
        <f aca="false">VLOOKUP(A3394,'Team Data'!$A$1:$E$659,5,FALSE())</f>
        <v>413</v>
      </c>
      <c r="Q3394" s="0" t="n">
        <f aca="false">VLOOKUP(B3394,'Team Data'!$A$1:$E$659,4,FALSE())</f>
        <v>497</v>
      </c>
      <c r="R3394" s="0" t="n">
        <f aca="false">VLOOKUP(B3394,'Team Data'!$A$1:$E$659,5,FALSE())</f>
        <v>517</v>
      </c>
      <c r="S3394" s="0" t="n">
        <f aca="false">IF(I3394=1,(MIN(30,(C3394-D3394)))*(M3394/(M3394+N3394))*(Q3394/(Q3394+R3394)),(MAX(-30,(C3394-D3394)))*(N3394/(M3394+N3394))*(R3394/(R3394+Q3394)))</f>
        <v>-1.57328825021133</v>
      </c>
      <c r="T3394" s="0" t="n">
        <f aca="false">IF(J3394=1,(MIN(30,(D3394-C3394)))*(K3394/(K3394+L3394))*(O3394/(O3394+P3394)),(MAX(-30,(D3394-C3394)))*(L3394/(K3394+L3394))*(P3394/(P3394+O3394)))</f>
        <v>2.27524429967427</v>
      </c>
      <c r="U3394" s="7" t="n">
        <v>43118</v>
      </c>
    </row>
    <row r="3395" customFormat="false" ht="15" hidden="false" customHeight="false" outlineLevel="0" collapsed="false">
      <c r="A3395" s="0" t="s">
        <v>116</v>
      </c>
      <c r="B3395" s="0" t="s">
        <v>245</v>
      </c>
      <c r="C3395" s="0" t="n">
        <v>69</v>
      </c>
      <c r="D3395" s="0" t="n">
        <v>85</v>
      </c>
      <c r="E3395" s="0" t="n">
        <v>32</v>
      </c>
      <c r="F3395" s="0" t="n">
        <v>37</v>
      </c>
      <c r="G3395" s="0" t="n">
        <v>21</v>
      </c>
      <c r="H3395" s="0" t="n">
        <v>19</v>
      </c>
      <c r="I3395" s="0" t="n">
        <v>0</v>
      </c>
      <c r="J3395" s="0" t="n">
        <v>1</v>
      </c>
      <c r="K3395" s="0" t="n">
        <f aca="false">VLOOKUP(A3395,'Team Data'!$A$1:$E$659,2,FALSE())</f>
        <v>6</v>
      </c>
      <c r="L3395" s="0" t="n">
        <f aca="false">VLOOKUP(A3395,'Team Data'!$A$1:$E$659,3,FALSE())</f>
        <v>25</v>
      </c>
      <c r="M3395" s="0" t="n">
        <f aca="false">VLOOKUP(B3395,'Team Data'!$A$1:$E$659,2,FALSE())</f>
        <v>22</v>
      </c>
      <c r="N3395" s="0" t="n">
        <f aca="false">VLOOKUP(B3395,'Team Data'!$A$1:$E$659,3,FALSE())</f>
        <v>12</v>
      </c>
      <c r="O3395" s="0" t="n">
        <f aca="false">VLOOKUP(A3395,'Team Data'!$A$1:$E$659,4,FALSE())</f>
        <v>465</v>
      </c>
      <c r="P3395" s="0" t="n">
        <f aca="false">VLOOKUP(A3395,'Team Data'!$A$1:$E$659,5,FALSE())</f>
        <v>438</v>
      </c>
      <c r="Q3395" s="0" t="n">
        <f aca="false">VLOOKUP(B3395,'Team Data'!$A$1:$E$659,4,FALSE())</f>
        <v>500</v>
      </c>
      <c r="R3395" s="0" t="n">
        <f aca="false">VLOOKUP(B3395,'Team Data'!$A$1:$E$659,5,FALSE())</f>
        <v>508</v>
      </c>
      <c r="S3395" s="0" t="n">
        <f aca="false">IF(I3395=1,(MIN(30,(C3395-D3395)))*(M3395/(M3395+N3395))*(Q3395/(Q3395+R3395)),(MAX(-30,(C3395-D3395)))*(N3395/(M3395+N3395))*(R3395/(R3395+Q3395)))</f>
        <v>-2.84593837535014</v>
      </c>
      <c r="T3395" s="0" t="n">
        <f aca="false">IF(J3395=1,(MIN(30,(D3395-C3395)))*(K3395/(K3395+L3395))*(O3395/(O3395+P3395)),(MAX(-30,(D3395-C3395)))*(L3395/(K3395+L3395))*(P3395/(P3395+O3395)))</f>
        <v>1.59468438538206</v>
      </c>
      <c r="U3395" s="7" t="n">
        <v>43118</v>
      </c>
    </row>
    <row r="3396" customFormat="false" ht="15" hidden="false" customHeight="false" outlineLevel="0" collapsed="false">
      <c r="A3396" s="0" t="s">
        <v>236</v>
      </c>
      <c r="B3396" s="0" t="s">
        <v>344</v>
      </c>
      <c r="C3396" s="0" t="n">
        <v>74</v>
      </c>
      <c r="D3396" s="0" t="n">
        <v>75</v>
      </c>
      <c r="E3396" s="0" t="n">
        <v>40</v>
      </c>
      <c r="F3396" s="0" t="n">
        <v>40</v>
      </c>
      <c r="G3396" s="0" t="n">
        <v>15</v>
      </c>
      <c r="H3396" s="0" t="n">
        <v>18</v>
      </c>
      <c r="I3396" s="0" t="n">
        <v>0</v>
      </c>
      <c r="J3396" s="0" t="n">
        <v>1</v>
      </c>
      <c r="K3396" s="0" t="n">
        <f aca="false">VLOOKUP(A3396,'Team Data'!$A$1:$E$659,2,FALSE())</f>
        <v>18</v>
      </c>
      <c r="L3396" s="0" t="n">
        <f aca="false">VLOOKUP(A3396,'Team Data'!$A$1:$E$659,3,FALSE())</f>
        <v>15</v>
      </c>
      <c r="M3396" s="0" t="n">
        <f aca="false">VLOOKUP(B3396,'Team Data'!$A$1:$E$659,2,FALSE())</f>
        <v>12</v>
      </c>
      <c r="N3396" s="0" t="n">
        <f aca="false">VLOOKUP(B3396,'Team Data'!$A$1:$E$659,3,FALSE())</f>
        <v>16</v>
      </c>
      <c r="O3396" s="0" t="n">
        <f aca="false">VLOOKUP(A3396,'Team Data'!$A$1:$E$659,4,FALSE())</f>
        <v>473</v>
      </c>
      <c r="P3396" s="0" t="n">
        <f aca="false">VLOOKUP(A3396,'Team Data'!$A$1:$E$659,5,FALSE())</f>
        <v>475</v>
      </c>
      <c r="Q3396" s="0" t="n">
        <f aca="false">VLOOKUP(B3396,'Team Data'!$A$1:$E$659,4,FALSE())</f>
        <v>387</v>
      </c>
      <c r="R3396" s="0" t="n">
        <f aca="false">VLOOKUP(B3396,'Team Data'!$A$1:$E$659,5,FALSE())</f>
        <v>392</v>
      </c>
      <c r="S3396" s="0" t="n">
        <f aca="false">IF(I3396=1,(MIN(30,(C3396-D3396)))*(M3396/(M3396+N3396))*(Q3396/(Q3396+R3396)),(MAX(-30,(C3396-D3396)))*(N3396/(M3396+N3396))*(R3396/(R3396+Q3396)))</f>
        <v>-0.287548138639281</v>
      </c>
      <c r="T3396" s="0" t="n">
        <f aca="false">IF(J3396=1,(MIN(30,(D3396-C3396)))*(K3396/(K3396+L3396))*(O3396/(O3396+P3396)),(MAX(-30,(D3396-C3396)))*(L3396/(K3396+L3396))*(P3396/(P3396+O3396)))</f>
        <v>0.272151898734177</v>
      </c>
      <c r="U3396" s="7" t="n">
        <v>43118</v>
      </c>
    </row>
    <row r="3397" customFormat="false" ht="15" hidden="false" customHeight="false" outlineLevel="0" collapsed="false">
      <c r="A3397" s="0" t="s">
        <v>331</v>
      </c>
      <c r="B3397" s="0" t="s">
        <v>177</v>
      </c>
      <c r="C3397" s="0" t="n">
        <v>57</v>
      </c>
      <c r="D3397" s="0" t="n">
        <v>64</v>
      </c>
      <c r="E3397" s="0" t="n">
        <v>37</v>
      </c>
      <c r="F3397" s="0" t="n">
        <v>43</v>
      </c>
      <c r="G3397" s="0" t="n">
        <v>11</v>
      </c>
      <c r="H3397" s="0" t="n">
        <v>15</v>
      </c>
      <c r="I3397" s="0" t="n">
        <v>0</v>
      </c>
      <c r="J3397" s="0" t="n">
        <v>1</v>
      </c>
      <c r="K3397" s="0" t="n">
        <f aca="false">VLOOKUP(A3397,'Team Data'!$A$1:$E$659,2,FALSE())</f>
        <v>15</v>
      </c>
      <c r="L3397" s="0" t="n">
        <f aca="false">VLOOKUP(A3397,'Team Data'!$A$1:$E$659,3,FALSE())</f>
        <v>17</v>
      </c>
      <c r="M3397" s="0" t="n">
        <f aca="false">VLOOKUP(B3397,'Team Data'!$A$1:$E$659,2,FALSE())</f>
        <v>18</v>
      </c>
      <c r="N3397" s="0" t="n">
        <f aca="false">VLOOKUP(B3397,'Team Data'!$A$1:$E$659,3,FALSE())</f>
        <v>15</v>
      </c>
      <c r="O3397" s="0" t="n">
        <f aca="false">VLOOKUP(A3397,'Team Data'!$A$1:$E$659,4,FALSE())</f>
        <v>528</v>
      </c>
      <c r="P3397" s="0" t="n">
        <f aca="false">VLOOKUP(A3397,'Team Data'!$A$1:$E$659,5,FALSE())</f>
        <v>460</v>
      </c>
      <c r="Q3397" s="0" t="n">
        <f aca="false">VLOOKUP(B3397,'Team Data'!$A$1:$E$659,4,FALSE())</f>
        <v>582</v>
      </c>
      <c r="R3397" s="0" t="n">
        <f aca="false">VLOOKUP(B3397,'Team Data'!$A$1:$E$659,5,FALSE())</f>
        <v>475</v>
      </c>
      <c r="S3397" s="0" t="n">
        <f aca="false">IF(I3397=1,(MIN(30,(C3397-D3397)))*(M3397/(M3397+N3397))*(Q3397/(Q3397+R3397)),(MAX(-30,(C3397-D3397)))*(N3397/(M3397+N3397))*(R3397/(R3397+Q3397)))</f>
        <v>-1.42986152919928</v>
      </c>
      <c r="T3397" s="0" t="n">
        <f aca="false">IF(J3397=1,(MIN(30,(D3397-C3397)))*(K3397/(K3397+L3397))*(O3397/(O3397+P3397)),(MAX(-30,(D3397-C3397)))*(L3397/(K3397+L3397))*(P3397/(P3397+O3397)))</f>
        <v>1.75354251012146</v>
      </c>
      <c r="U3397" s="7" t="n">
        <v>43118</v>
      </c>
    </row>
    <row r="3398" customFormat="false" ht="15" hidden="false" customHeight="false" outlineLevel="0" collapsed="false">
      <c r="A3398" s="0" t="s">
        <v>76</v>
      </c>
      <c r="B3398" s="0" t="s">
        <v>251</v>
      </c>
      <c r="C3398" s="0" t="n">
        <v>63</v>
      </c>
      <c r="D3398" s="0" t="n">
        <v>76</v>
      </c>
      <c r="E3398" s="0" t="n">
        <v>33</v>
      </c>
      <c r="F3398" s="0" t="n">
        <v>44</v>
      </c>
      <c r="G3398" s="0" t="n">
        <v>10</v>
      </c>
      <c r="H3398" s="0" t="n">
        <v>12</v>
      </c>
      <c r="I3398" s="0" t="n">
        <v>0</v>
      </c>
      <c r="J3398" s="0" t="n">
        <v>1</v>
      </c>
      <c r="K3398" s="0" t="n">
        <f aca="false">VLOOKUP(A3398,'Team Data'!$A$1:$E$659,2,FALSE())</f>
        <v>16</v>
      </c>
      <c r="L3398" s="0" t="n">
        <f aca="false">VLOOKUP(A3398,'Team Data'!$A$1:$E$659,3,FALSE())</f>
        <v>16</v>
      </c>
      <c r="M3398" s="0" t="n">
        <f aca="false">VLOOKUP(B3398,'Team Data'!$A$1:$E$659,2,FALSE())</f>
        <v>16</v>
      </c>
      <c r="N3398" s="0" t="n">
        <f aca="false">VLOOKUP(B3398,'Team Data'!$A$1:$E$659,3,FALSE())</f>
        <v>15</v>
      </c>
      <c r="O3398" s="0" t="n">
        <f aca="false">VLOOKUP(A3398,'Team Data'!$A$1:$E$659,4,FALSE())</f>
        <v>473</v>
      </c>
      <c r="P3398" s="0" t="n">
        <f aca="false">VLOOKUP(A3398,'Team Data'!$A$1:$E$659,5,FALSE())</f>
        <v>561</v>
      </c>
      <c r="Q3398" s="0" t="n">
        <f aca="false">VLOOKUP(B3398,'Team Data'!$A$1:$E$659,4,FALSE())</f>
        <v>519</v>
      </c>
      <c r="R3398" s="0" t="n">
        <f aca="false">VLOOKUP(B3398,'Team Data'!$A$1:$E$659,5,FALSE())</f>
        <v>461</v>
      </c>
      <c r="S3398" s="0" t="n">
        <f aca="false">IF(I3398=1,(MIN(30,(C3398-D3398)))*(M3398/(M3398+N3398))*(Q3398/(Q3398+R3398)),(MAX(-30,(C3398-D3398)))*(N3398/(M3398+N3398))*(R3398/(R3398+Q3398)))</f>
        <v>-2.95901909150757</v>
      </c>
      <c r="T3398" s="0" t="n">
        <f aca="false">IF(J3398=1,(MIN(30,(D3398-C3398)))*(K3398/(K3398+L3398))*(O3398/(O3398+P3398)),(MAX(-30,(D3398-C3398)))*(L3398/(K3398+L3398))*(P3398/(P3398+O3398)))</f>
        <v>2.97340425531915</v>
      </c>
      <c r="U3398" s="7" t="n">
        <v>43118</v>
      </c>
    </row>
    <row r="3399" customFormat="false" ht="15" hidden="false" customHeight="false" outlineLevel="0" collapsed="false">
      <c r="A3399" s="0" t="s">
        <v>46</v>
      </c>
      <c r="B3399" s="0" t="s">
        <v>193</v>
      </c>
      <c r="C3399" s="0" t="n">
        <v>81</v>
      </c>
      <c r="D3399" s="0" t="n">
        <v>57</v>
      </c>
      <c r="E3399" s="0" t="n">
        <v>36</v>
      </c>
      <c r="F3399" s="0" t="n">
        <v>38</v>
      </c>
      <c r="G3399" s="0" t="n">
        <v>14</v>
      </c>
      <c r="H3399" s="0" t="n">
        <v>17</v>
      </c>
      <c r="I3399" s="0" t="n">
        <v>1</v>
      </c>
      <c r="J3399" s="0" t="n">
        <v>0</v>
      </c>
      <c r="K3399" s="0" t="n">
        <f aca="false">VLOOKUP(A3399,'Team Data'!$A$1:$E$659,2,FALSE())</f>
        <v>18</v>
      </c>
      <c r="L3399" s="0" t="n">
        <f aca="false">VLOOKUP(A3399,'Team Data'!$A$1:$E$659,3,FALSE())</f>
        <v>17</v>
      </c>
      <c r="M3399" s="0" t="n">
        <f aca="false">VLOOKUP(B3399,'Team Data'!$A$1:$E$659,2,FALSE())</f>
        <v>16</v>
      </c>
      <c r="N3399" s="0" t="n">
        <f aca="false">VLOOKUP(B3399,'Team Data'!$A$1:$E$659,3,FALSE())</f>
        <v>17</v>
      </c>
      <c r="O3399" s="0" t="n">
        <f aca="false">VLOOKUP(A3399,'Team Data'!$A$1:$E$659,4,FALSE())</f>
        <v>546</v>
      </c>
      <c r="P3399" s="0" t="n">
        <f aca="false">VLOOKUP(A3399,'Team Data'!$A$1:$E$659,5,FALSE())</f>
        <v>561</v>
      </c>
      <c r="Q3399" s="0" t="n">
        <f aca="false">VLOOKUP(B3399,'Team Data'!$A$1:$E$659,4,FALSE())</f>
        <v>486</v>
      </c>
      <c r="R3399" s="0" t="n">
        <f aca="false">VLOOKUP(B3399,'Team Data'!$A$1:$E$659,5,FALSE())</f>
        <v>480</v>
      </c>
      <c r="S3399" s="0" t="n">
        <f aca="false">IF(I3399=1,(MIN(30,(C3399-D3399)))*(M3399/(M3399+N3399))*(Q3399/(Q3399+R3399)),(MAX(-30,(C3399-D3399)))*(N3399/(M3399+N3399))*(R3399/(R3399+Q3399)))</f>
        <v>5.85431959345003</v>
      </c>
      <c r="T3399" s="0" t="n">
        <f aca="false">IF(J3399=1,(MIN(30,(D3399-C3399)))*(K3399/(K3399+L3399))*(O3399/(O3399+P3399)),(MAX(-30,(D3399-C3399)))*(L3399/(K3399+L3399))*(P3399/(P3399+O3399)))</f>
        <v>-5.9075493612079</v>
      </c>
      <c r="U3399" s="7" t="n">
        <v>43118</v>
      </c>
    </row>
    <row r="3400" customFormat="false" ht="15" hidden="false" customHeight="false" outlineLevel="0" collapsed="false">
      <c r="A3400" s="0" t="s">
        <v>296</v>
      </c>
      <c r="B3400" s="0" t="s">
        <v>291</v>
      </c>
      <c r="C3400" s="0" t="n">
        <v>58</v>
      </c>
      <c r="D3400" s="0" t="n">
        <v>67</v>
      </c>
      <c r="E3400" s="0" t="n">
        <v>31</v>
      </c>
      <c r="F3400" s="0" t="n">
        <v>33</v>
      </c>
      <c r="G3400" s="0" t="n">
        <v>10</v>
      </c>
      <c r="H3400" s="0" t="n">
        <v>15</v>
      </c>
      <c r="I3400" s="0" t="n">
        <v>0</v>
      </c>
      <c r="J3400" s="0" t="n">
        <v>1</v>
      </c>
      <c r="K3400" s="0" t="n">
        <f aca="false">VLOOKUP(A3400,'Team Data'!$A$1:$E$659,2,FALSE())</f>
        <v>26</v>
      </c>
      <c r="L3400" s="0" t="n">
        <f aca="false">VLOOKUP(A3400,'Team Data'!$A$1:$E$659,3,FALSE())</f>
        <v>10</v>
      </c>
      <c r="M3400" s="0" t="n">
        <f aca="false">VLOOKUP(B3400,'Team Data'!$A$1:$E$659,2,FALSE())</f>
        <v>19</v>
      </c>
      <c r="N3400" s="0" t="n">
        <f aca="false">VLOOKUP(B3400,'Team Data'!$A$1:$E$659,3,FALSE())</f>
        <v>15</v>
      </c>
      <c r="O3400" s="0" t="n">
        <f aca="false">VLOOKUP(A3400,'Team Data'!$A$1:$E$659,4,FALSE())</f>
        <v>726</v>
      </c>
      <c r="P3400" s="0" t="n">
        <f aca="false">VLOOKUP(A3400,'Team Data'!$A$1:$E$659,5,FALSE())</f>
        <v>495</v>
      </c>
      <c r="Q3400" s="0" t="n">
        <f aca="false">VLOOKUP(B3400,'Team Data'!$A$1:$E$659,4,FALSE())</f>
        <v>700</v>
      </c>
      <c r="R3400" s="0" t="n">
        <f aca="false">VLOOKUP(B3400,'Team Data'!$A$1:$E$659,5,FALSE())</f>
        <v>458</v>
      </c>
      <c r="S3400" s="0" t="n">
        <f aca="false">IF(I3400=1,(MIN(30,(C3400-D3400)))*(M3400/(M3400+N3400))*(Q3400/(Q3400+R3400)),(MAX(-30,(C3400-D3400)))*(N3400/(M3400+N3400))*(R3400/(R3400+Q3400)))</f>
        <v>-1.57040536421823</v>
      </c>
      <c r="T3400" s="0" t="n">
        <f aca="false">IF(J3400=1,(MIN(30,(D3400-C3400)))*(K3400/(K3400+L3400))*(O3400/(O3400+P3400)),(MAX(-30,(D3400-C3400)))*(L3400/(K3400+L3400))*(P3400/(P3400+O3400)))</f>
        <v>3.86486486486487</v>
      </c>
      <c r="U3400" s="7" t="n">
        <v>43118</v>
      </c>
    </row>
    <row r="3401" customFormat="false" ht="15" hidden="false" customHeight="false" outlineLevel="0" collapsed="false">
      <c r="A3401" s="0" t="s">
        <v>142</v>
      </c>
      <c r="B3401" s="0" t="s">
        <v>123</v>
      </c>
      <c r="C3401" s="0" t="n">
        <v>90</v>
      </c>
      <c r="D3401" s="0" t="n">
        <v>69</v>
      </c>
      <c r="E3401" s="0" t="n">
        <v>40</v>
      </c>
      <c r="F3401" s="0" t="n">
        <v>27</v>
      </c>
      <c r="G3401" s="0" t="n">
        <v>7</v>
      </c>
      <c r="H3401" s="0" t="n">
        <v>12</v>
      </c>
      <c r="I3401" s="0" t="n">
        <v>1</v>
      </c>
      <c r="J3401" s="0" t="n">
        <v>0</v>
      </c>
      <c r="K3401" s="0" t="n">
        <f aca="false">VLOOKUP(A3401,'Team Data'!$A$1:$E$659,2,FALSE())</f>
        <v>19</v>
      </c>
      <c r="L3401" s="0" t="n">
        <f aca="false">VLOOKUP(A3401,'Team Data'!$A$1:$E$659,3,FALSE())</f>
        <v>14</v>
      </c>
      <c r="M3401" s="0" t="n">
        <f aca="false">VLOOKUP(B3401,'Team Data'!$A$1:$E$659,2,FALSE())</f>
        <v>7</v>
      </c>
      <c r="N3401" s="0" t="n">
        <f aca="false">VLOOKUP(B3401,'Team Data'!$A$1:$E$659,3,FALSE())</f>
        <v>21</v>
      </c>
      <c r="O3401" s="0" t="n">
        <f aca="false">VLOOKUP(A3401,'Team Data'!$A$1:$E$659,4,FALSE())</f>
        <v>451</v>
      </c>
      <c r="P3401" s="0" t="n">
        <f aca="false">VLOOKUP(A3401,'Team Data'!$A$1:$E$659,5,FALSE())</f>
        <v>488</v>
      </c>
      <c r="Q3401" s="0" t="n">
        <f aca="false">VLOOKUP(B3401,'Team Data'!$A$1:$E$659,4,FALSE())</f>
        <v>401</v>
      </c>
      <c r="R3401" s="0" t="n">
        <f aca="false">VLOOKUP(B3401,'Team Data'!$A$1:$E$659,5,FALSE())</f>
        <v>384</v>
      </c>
      <c r="S3401" s="0" t="n">
        <f aca="false">IF(I3401=1,(MIN(30,(C3401-D3401)))*(M3401/(M3401+N3401))*(Q3401/(Q3401+R3401)),(MAX(-30,(C3401-D3401)))*(N3401/(M3401+N3401))*(R3401/(R3401+Q3401)))</f>
        <v>2.68184713375796</v>
      </c>
      <c r="T3401" s="0" t="n">
        <f aca="false">IF(J3401=1,(MIN(30,(D3401-C3401)))*(K3401/(K3401+L3401))*(O3401/(O3401+P3401)),(MAX(-30,(D3401-C3401)))*(L3401/(K3401+L3401))*(P3401/(P3401+O3401)))</f>
        <v>-4.63007067479911</v>
      </c>
      <c r="U3401" s="7" t="n">
        <v>43118</v>
      </c>
    </row>
    <row r="3402" customFormat="false" ht="15" hidden="false" customHeight="false" outlineLevel="0" collapsed="false">
      <c r="A3402" s="0" t="s">
        <v>282</v>
      </c>
      <c r="B3402" s="0" t="s">
        <v>6</v>
      </c>
      <c r="C3402" s="0" t="n">
        <v>76</v>
      </c>
      <c r="D3402" s="0" t="n">
        <v>66</v>
      </c>
      <c r="E3402" s="0" t="n">
        <v>40</v>
      </c>
      <c r="F3402" s="0" t="n">
        <v>29</v>
      </c>
      <c r="G3402" s="0" t="n">
        <v>14</v>
      </c>
      <c r="H3402" s="0" t="n">
        <v>22</v>
      </c>
      <c r="I3402" s="0" t="n">
        <v>1</v>
      </c>
      <c r="J3402" s="0" t="n">
        <v>0</v>
      </c>
      <c r="K3402" s="0" t="n">
        <f aca="false">VLOOKUP(A3402,'Team Data'!$A$1:$E$659,2,FALSE())</f>
        <v>28</v>
      </c>
      <c r="L3402" s="0" t="n">
        <f aca="false">VLOOKUP(A3402,'Team Data'!$A$1:$E$659,3,FALSE())</f>
        <v>7</v>
      </c>
      <c r="M3402" s="0" t="n">
        <f aca="false">VLOOKUP(B3402,'Team Data'!$A$1:$E$659,2,FALSE())</f>
        <v>16</v>
      </c>
      <c r="N3402" s="0" t="n">
        <f aca="false">VLOOKUP(B3402,'Team Data'!$A$1:$E$659,3,FALSE())</f>
        <v>16</v>
      </c>
      <c r="O3402" s="0" t="n">
        <f aca="false">VLOOKUP(A3402,'Team Data'!$A$1:$E$659,4,FALSE())</f>
        <v>478</v>
      </c>
      <c r="P3402" s="0" t="n">
        <f aca="false">VLOOKUP(A3402,'Team Data'!$A$1:$E$659,5,FALSE())</f>
        <v>538</v>
      </c>
      <c r="Q3402" s="0" t="n">
        <f aca="false">VLOOKUP(B3402,'Team Data'!$A$1:$E$659,4,FALSE())</f>
        <v>459</v>
      </c>
      <c r="R3402" s="0" t="n">
        <f aca="false">VLOOKUP(B3402,'Team Data'!$A$1:$E$659,5,FALSE())</f>
        <v>461</v>
      </c>
      <c r="S3402" s="0" t="n">
        <f aca="false">IF(I3402=1,(MIN(30,(C3402-D3402)))*(M3402/(M3402+N3402))*(Q3402/(Q3402+R3402)),(MAX(-30,(C3402-D3402)))*(N3402/(M3402+N3402))*(R3402/(R3402+Q3402)))</f>
        <v>2.4945652173913</v>
      </c>
      <c r="T3402" s="0" t="n">
        <f aca="false">IF(J3402=1,(MIN(30,(D3402-C3402)))*(K3402/(K3402+L3402))*(O3402/(O3402+P3402)),(MAX(-30,(D3402-C3402)))*(L3402/(K3402+L3402))*(P3402/(P3402+O3402)))</f>
        <v>-1.05905511811024</v>
      </c>
      <c r="U3402" s="7" t="n">
        <v>43118</v>
      </c>
    </row>
    <row r="3403" customFormat="false" ht="15" hidden="false" customHeight="false" outlineLevel="0" collapsed="false">
      <c r="A3403" s="0" t="s">
        <v>280</v>
      </c>
      <c r="B3403" s="0" t="s">
        <v>354</v>
      </c>
      <c r="C3403" s="0" t="n">
        <v>82</v>
      </c>
      <c r="D3403" s="0" t="n">
        <v>88</v>
      </c>
      <c r="E3403" s="0" t="n">
        <v>21</v>
      </c>
      <c r="F3403" s="0" t="n">
        <v>39</v>
      </c>
      <c r="G3403" s="0" t="n">
        <v>5</v>
      </c>
      <c r="H3403" s="0" t="n">
        <v>15</v>
      </c>
      <c r="I3403" s="0" t="n">
        <v>0</v>
      </c>
      <c r="J3403" s="0" t="n">
        <v>1</v>
      </c>
      <c r="K3403" s="0" t="n">
        <f aca="false">VLOOKUP(A3403,'Team Data'!$A$1:$E$659,2,FALSE())</f>
        <v>16</v>
      </c>
      <c r="L3403" s="0" t="n">
        <f aca="false">VLOOKUP(A3403,'Team Data'!$A$1:$E$659,3,FALSE())</f>
        <v>17</v>
      </c>
      <c r="M3403" s="0" t="n">
        <f aca="false">VLOOKUP(B3403,'Team Data'!$A$1:$E$659,2,FALSE())</f>
        <v>28</v>
      </c>
      <c r="N3403" s="0" t="n">
        <f aca="false">VLOOKUP(B3403,'Team Data'!$A$1:$E$659,3,FALSE())</f>
        <v>6</v>
      </c>
      <c r="O3403" s="0" t="n">
        <f aca="false">VLOOKUP(A3403,'Team Data'!$A$1:$E$659,4,FALSE())</f>
        <v>652</v>
      </c>
      <c r="P3403" s="0" t="n">
        <f aca="false">VLOOKUP(A3403,'Team Data'!$A$1:$E$659,5,FALSE())</f>
        <v>412</v>
      </c>
      <c r="Q3403" s="0" t="n">
        <f aca="false">VLOOKUP(B3403,'Team Data'!$A$1:$E$659,4,FALSE())</f>
        <v>661</v>
      </c>
      <c r="R3403" s="0" t="n">
        <f aca="false">VLOOKUP(B3403,'Team Data'!$A$1:$E$659,5,FALSE())</f>
        <v>472</v>
      </c>
      <c r="S3403" s="0" t="n">
        <f aca="false">IF(I3403=1,(MIN(30,(C3403-D3403)))*(M3403/(M3403+N3403))*(Q3403/(Q3403+R3403)),(MAX(-30,(C3403-D3403)))*(N3403/(M3403+N3403))*(R3403/(R3403+Q3403)))</f>
        <v>-0.441098593011785</v>
      </c>
      <c r="T3403" s="0" t="n">
        <f aca="false">IF(J3403=1,(MIN(30,(D3403-C3403)))*(K3403/(K3403+L3403))*(O3403/(O3403+P3403)),(MAX(-30,(D3403-C3403)))*(L3403/(K3403+L3403))*(P3403/(P3403+O3403)))</f>
        <v>1.78263841421736</v>
      </c>
      <c r="U3403" s="7" t="n">
        <v>43118</v>
      </c>
    </row>
    <row r="3404" customFormat="false" ht="15" hidden="false" customHeight="false" outlineLevel="0" collapsed="false">
      <c r="A3404" s="0" t="s">
        <v>263</v>
      </c>
      <c r="B3404" s="0" t="s">
        <v>64</v>
      </c>
      <c r="C3404" s="0" t="n">
        <v>63</v>
      </c>
      <c r="D3404" s="0" t="n">
        <v>80</v>
      </c>
      <c r="E3404" s="0" t="n">
        <v>37</v>
      </c>
      <c r="F3404" s="0" t="n">
        <v>35</v>
      </c>
      <c r="G3404" s="0" t="n">
        <v>17</v>
      </c>
      <c r="H3404" s="0" t="n">
        <v>14</v>
      </c>
      <c r="I3404" s="0" t="n">
        <v>0</v>
      </c>
      <c r="J3404" s="0" t="n">
        <v>1</v>
      </c>
      <c r="K3404" s="0" t="n">
        <f aca="false">VLOOKUP(A3404,'Team Data'!$A$1:$E$659,2,FALSE())</f>
        <v>22</v>
      </c>
      <c r="L3404" s="0" t="n">
        <f aca="false">VLOOKUP(A3404,'Team Data'!$A$1:$E$659,3,FALSE())</f>
        <v>12</v>
      </c>
      <c r="M3404" s="0" t="n">
        <f aca="false">VLOOKUP(B3404,'Team Data'!$A$1:$E$659,2,FALSE())</f>
        <v>21</v>
      </c>
      <c r="N3404" s="0" t="n">
        <f aca="false">VLOOKUP(B3404,'Team Data'!$A$1:$E$659,3,FALSE())</f>
        <v>12</v>
      </c>
      <c r="O3404" s="0" t="n">
        <f aca="false">VLOOKUP(A3404,'Team Data'!$A$1:$E$659,4,FALSE())</f>
        <v>670</v>
      </c>
      <c r="P3404" s="0" t="n">
        <f aca="false">VLOOKUP(A3404,'Team Data'!$A$1:$E$659,5,FALSE())</f>
        <v>461</v>
      </c>
      <c r="Q3404" s="0" t="n">
        <f aca="false">VLOOKUP(B3404,'Team Data'!$A$1:$E$659,4,FALSE())</f>
        <v>611</v>
      </c>
      <c r="R3404" s="0" t="n">
        <f aca="false">VLOOKUP(B3404,'Team Data'!$A$1:$E$659,5,FALSE())</f>
        <v>453</v>
      </c>
      <c r="S3404" s="0" t="n">
        <f aca="false">IF(I3404=1,(MIN(30,(C3404-D3404)))*(M3404/(M3404+N3404))*(Q3404/(Q3404+R3404)),(MAX(-30,(C3404-D3404)))*(N3404/(M3404+N3404))*(R3404/(R3404+Q3404)))</f>
        <v>-2.63192071086808</v>
      </c>
      <c r="T3404" s="0" t="n">
        <f aca="false">IF(J3404=1,(MIN(30,(D3404-C3404)))*(K3404/(K3404+L3404))*(O3404/(O3404+P3404)),(MAX(-30,(D3404-C3404)))*(L3404/(K3404+L3404))*(P3404/(P3404+O3404)))</f>
        <v>6.51635720601238</v>
      </c>
      <c r="U3404" s="7" t="n">
        <v>43118</v>
      </c>
    </row>
    <row r="3405" customFormat="false" ht="15" hidden="false" customHeight="false" outlineLevel="0" collapsed="false">
      <c r="A3405" s="0" t="s">
        <v>288</v>
      </c>
      <c r="B3405" s="0" t="s">
        <v>176</v>
      </c>
      <c r="C3405" s="0" t="n">
        <v>55</v>
      </c>
      <c r="D3405" s="0" t="n">
        <v>59</v>
      </c>
      <c r="E3405" s="0" t="n">
        <v>28</v>
      </c>
      <c r="F3405" s="0" t="n">
        <v>31</v>
      </c>
      <c r="G3405" s="0" t="n">
        <v>9</v>
      </c>
      <c r="H3405" s="0" t="n">
        <v>12</v>
      </c>
      <c r="I3405" s="0" t="n">
        <v>0</v>
      </c>
      <c r="J3405" s="0" t="n">
        <v>1</v>
      </c>
      <c r="K3405" s="0" t="n">
        <f aca="false">VLOOKUP(A3405,'Team Data'!$A$1:$E$659,2,FALSE())</f>
        <v>26</v>
      </c>
      <c r="L3405" s="0" t="n">
        <f aca="false">VLOOKUP(A3405,'Team Data'!$A$1:$E$659,3,FALSE())</f>
        <v>9</v>
      </c>
      <c r="M3405" s="0" t="n">
        <f aca="false">VLOOKUP(B3405,'Team Data'!$A$1:$E$659,2,FALSE())</f>
        <v>20</v>
      </c>
      <c r="N3405" s="0" t="n">
        <f aca="false">VLOOKUP(B3405,'Team Data'!$A$1:$E$659,3,FALSE())</f>
        <v>13</v>
      </c>
      <c r="O3405" s="0" t="n">
        <f aca="false">VLOOKUP(A3405,'Team Data'!$A$1:$E$659,4,FALSE())</f>
        <v>702</v>
      </c>
      <c r="P3405" s="0" t="n">
        <f aca="false">VLOOKUP(A3405,'Team Data'!$A$1:$E$659,5,FALSE())</f>
        <v>475</v>
      </c>
      <c r="Q3405" s="0" t="n">
        <f aca="false">VLOOKUP(B3405,'Team Data'!$A$1:$E$659,4,FALSE())</f>
        <v>621</v>
      </c>
      <c r="R3405" s="0" t="n">
        <f aca="false">VLOOKUP(B3405,'Team Data'!$A$1:$E$659,5,FALSE())</f>
        <v>453</v>
      </c>
      <c r="S3405" s="0" t="n">
        <f aca="false">IF(I3405=1,(MIN(30,(C3405-D3405)))*(M3405/(M3405+N3405))*(Q3405/(Q3405+R3405)),(MAX(-30,(C3405-D3405)))*(N3405/(M3405+N3405))*(R3405/(R3405+Q3405)))</f>
        <v>-0.664635178601659</v>
      </c>
      <c r="T3405" s="0" t="n">
        <f aca="false">IF(J3405=1,(MIN(30,(D3405-C3405)))*(K3405/(K3405+L3405))*(O3405/(O3405+P3405)),(MAX(-30,(D3405-C3405)))*(L3405/(K3405+L3405))*(P3405/(P3405+O3405)))</f>
        <v>1.77225391430999</v>
      </c>
      <c r="U3405" s="7" t="n">
        <v>43118</v>
      </c>
    </row>
    <row r="3406" customFormat="false" ht="15" hidden="false" customHeight="false" outlineLevel="0" collapsed="false">
      <c r="A3406" s="0" t="s">
        <v>327</v>
      </c>
      <c r="B3406" s="0" t="s">
        <v>29</v>
      </c>
      <c r="C3406" s="0" t="n">
        <v>67</v>
      </c>
      <c r="D3406" s="0" t="n">
        <v>71</v>
      </c>
      <c r="E3406" s="0" t="n">
        <v>30</v>
      </c>
      <c r="F3406" s="0" t="n">
        <v>25</v>
      </c>
      <c r="G3406" s="0" t="n">
        <v>14</v>
      </c>
      <c r="H3406" s="0" t="n">
        <v>8</v>
      </c>
      <c r="I3406" s="0" t="n">
        <v>0</v>
      </c>
      <c r="J3406" s="0" t="n">
        <v>1</v>
      </c>
      <c r="K3406" s="0" t="n">
        <f aca="false">VLOOKUP(A3406,'Team Data'!$A$1:$E$659,2,FALSE())</f>
        <v>17</v>
      </c>
      <c r="L3406" s="0" t="n">
        <f aca="false">VLOOKUP(A3406,'Team Data'!$A$1:$E$659,3,FALSE())</f>
        <v>17</v>
      </c>
      <c r="M3406" s="0" t="n">
        <f aca="false">VLOOKUP(B3406,'Team Data'!$A$1:$E$659,2,FALSE())</f>
        <v>21</v>
      </c>
      <c r="N3406" s="0" t="n">
        <f aca="false">VLOOKUP(B3406,'Team Data'!$A$1:$E$659,3,FALSE())</f>
        <v>8</v>
      </c>
      <c r="O3406" s="0" t="n">
        <f aca="false">VLOOKUP(A3406,'Team Data'!$A$1:$E$659,4,FALSE())</f>
        <v>586</v>
      </c>
      <c r="P3406" s="0" t="n">
        <f aca="false">VLOOKUP(A3406,'Team Data'!$A$1:$E$659,5,FALSE())</f>
        <v>495</v>
      </c>
      <c r="Q3406" s="0" t="n">
        <f aca="false">VLOOKUP(B3406,'Team Data'!$A$1:$E$659,4,FALSE())</f>
        <v>498</v>
      </c>
      <c r="R3406" s="0" t="n">
        <f aca="false">VLOOKUP(B3406,'Team Data'!$A$1:$E$659,5,FALSE())</f>
        <v>434</v>
      </c>
      <c r="S3406" s="0" t="n">
        <f aca="false">IF(I3406=1,(MIN(30,(C3406-D3406)))*(M3406/(M3406+N3406))*(Q3406/(Q3406+R3406)),(MAX(-30,(C3406-D3406)))*(N3406/(M3406+N3406))*(R3406/(R3406+Q3406)))</f>
        <v>-0.513837501849933</v>
      </c>
      <c r="T3406" s="0" t="n">
        <f aca="false">IF(J3406=1,(MIN(30,(D3406-C3406)))*(K3406/(K3406+L3406))*(O3406/(O3406+P3406)),(MAX(-30,(D3406-C3406)))*(L3406/(K3406+L3406))*(P3406/(P3406+O3406)))</f>
        <v>1.08418131359852</v>
      </c>
      <c r="U3406" s="7" t="n">
        <v>43118</v>
      </c>
    </row>
    <row r="3407" customFormat="false" ht="15" hidden="false" customHeight="false" outlineLevel="0" collapsed="false">
      <c r="A3407" s="0" t="s">
        <v>7</v>
      </c>
      <c r="B3407" s="0" t="s">
        <v>60</v>
      </c>
      <c r="C3407" s="0" t="n">
        <v>76</v>
      </c>
      <c r="D3407" s="0" t="n">
        <v>71</v>
      </c>
      <c r="E3407" s="0" t="n">
        <v>37</v>
      </c>
      <c r="F3407" s="0" t="n">
        <v>49</v>
      </c>
      <c r="G3407" s="0" t="n">
        <v>8</v>
      </c>
      <c r="H3407" s="0" t="n">
        <v>10</v>
      </c>
      <c r="I3407" s="0" t="n">
        <v>1</v>
      </c>
      <c r="J3407" s="0" t="n">
        <v>0</v>
      </c>
      <c r="K3407" s="0" t="n">
        <f aca="false">VLOOKUP(A3407,'Team Data'!$A$1:$E$659,2,FALSE())</f>
        <v>12</v>
      </c>
      <c r="L3407" s="0" t="n">
        <f aca="false">VLOOKUP(A3407,'Team Data'!$A$1:$E$659,3,FALSE())</f>
        <v>19</v>
      </c>
      <c r="M3407" s="0" t="n">
        <f aca="false">VLOOKUP(B3407,'Team Data'!$A$1:$E$659,2,FALSE())</f>
        <v>11</v>
      </c>
      <c r="N3407" s="0" t="n">
        <f aca="false">VLOOKUP(B3407,'Team Data'!$A$1:$E$659,3,FALSE())</f>
        <v>21</v>
      </c>
      <c r="O3407" s="0" t="n">
        <f aca="false">VLOOKUP(A3407,'Team Data'!$A$1:$E$659,4,FALSE())</f>
        <v>486</v>
      </c>
      <c r="P3407" s="0" t="n">
        <f aca="false">VLOOKUP(A3407,'Team Data'!$A$1:$E$659,5,FALSE())</f>
        <v>454</v>
      </c>
      <c r="Q3407" s="0" t="n">
        <f aca="false">VLOOKUP(B3407,'Team Data'!$A$1:$E$659,4,FALSE())</f>
        <v>556</v>
      </c>
      <c r="R3407" s="0" t="n">
        <f aca="false">VLOOKUP(B3407,'Team Data'!$A$1:$E$659,5,FALSE())</f>
        <v>459</v>
      </c>
      <c r="S3407" s="0" t="n">
        <f aca="false">IF(I3407=1,(MIN(30,(C3407-D3407)))*(M3407/(M3407+N3407))*(Q3407/(Q3407+R3407)),(MAX(-30,(C3407-D3407)))*(N3407/(M3407+N3407))*(R3407/(R3407+Q3407)))</f>
        <v>0.941502463054187</v>
      </c>
      <c r="T3407" s="0" t="n">
        <f aca="false">IF(J3407=1,(MIN(30,(D3407-C3407)))*(K3407/(K3407+L3407))*(O3407/(O3407+P3407)),(MAX(-30,(D3407-C3407)))*(L3407/(K3407+L3407))*(P3407/(P3407+O3407)))</f>
        <v>-1.48009608785175</v>
      </c>
      <c r="U3407" s="7" t="n">
        <v>43118</v>
      </c>
    </row>
    <row r="3408" customFormat="false" ht="15" hidden="false" customHeight="false" outlineLevel="0" collapsed="false">
      <c r="A3408" s="0" t="s">
        <v>215</v>
      </c>
      <c r="B3408" s="0" t="s">
        <v>210</v>
      </c>
      <c r="C3408" s="0" t="n">
        <v>71</v>
      </c>
      <c r="D3408" s="0" t="n">
        <v>65</v>
      </c>
      <c r="E3408" s="0" t="n">
        <v>38</v>
      </c>
      <c r="F3408" s="0" t="n">
        <v>25</v>
      </c>
      <c r="G3408" s="0" t="n">
        <v>12</v>
      </c>
      <c r="H3408" s="0" t="n">
        <v>10</v>
      </c>
      <c r="I3408" s="0" t="n">
        <v>1</v>
      </c>
      <c r="J3408" s="0" t="n">
        <v>0</v>
      </c>
      <c r="K3408" s="0" t="n">
        <f aca="false">VLOOKUP(A3408,'Team Data'!$A$1:$E$659,2,FALSE())</f>
        <v>25</v>
      </c>
      <c r="L3408" s="0" t="n">
        <f aca="false">VLOOKUP(A3408,'Team Data'!$A$1:$E$659,3,FALSE())</f>
        <v>9</v>
      </c>
      <c r="M3408" s="0" t="n">
        <f aca="false">VLOOKUP(B3408,'Team Data'!$A$1:$E$659,2,FALSE())</f>
        <v>15</v>
      </c>
      <c r="N3408" s="0" t="n">
        <f aca="false">VLOOKUP(B3408,'Team Data'!$A$1:$E$659,3,FALSE())</f>
        <v>16</v>
      </c>
      <c r="O3408" s="0" t="n">
        <f aca="false">VLOOKUP(A3408,'Team Data'!$A$1:$E$659,4,FALSE())</f>
        <v>711</v>
      </c>
      <c r="P3408" s="0" t="n">
        <f aca="false">VLOOKUP(A3408,'Team Data'!$A$1:$E$659,5,FALSE())</f>
        <v>455</v>
      </c>
      <c r="Q3408" s="0" t="n">
        <f aca="false">VLOOKUP(B3408,'Team Data'!$A$1:$E$659,4,FALSE())</f>
        <v>541</v>
      </c>
      <c r="R3408" s="0" t="n">
        <f aca="false">VLOOKUP(B3408,'Team Data'!$A$1:$E$659,5,FALSE())</f>
        <v>455</v>
      </c>
      <c r="S3408" s="0" t="n">
        <f aca="false">IF(I3408=1,(MIN(30,(C3408-D3408)))*(M3408/(M3408+N3408))*(Q3408/(Q3408+R3408)),(MAX(-30,(C3408-D3408)))*(N3408/(M3408+N3408))*(R3408/(R3408+Q3408)))</f>
        <v>1.57695297318305</v>
      </c>
      <c r="T3408" s="0" t="n">
        <f aca="false">IF(J3408=1,(MIN(30,(D3408-C3408)))*(K3408/(K3408+L3408))*(O3408/(O3408+P3408)),(MAX(-30,(D3408-C3408)))*(L3408/(K3408+L3408))*(P3408/(P3408+O3408)))</f>
        <v>-0.619765916658259</v>
      </c>
      <c r="U3408" s="7" t="n">
        <v>43118</v>
      </c>
    </row>
    <row r="3409" customFormat="false" ht="15" hidden="false" customHeight="false" outlineLevel="0" collapsed="false">
      <c r="A3409" s="0" t="s">
        <v>15</v>
      </c>
      <c r="B3409" s="0" t="s">
        <v>43</v>
      </c>
      <c r="C3409" s="0" t="n">
        <v>79</v>
      </c>
      <c r="D3409" s="0" t="n">
        <v>58</v>
      </c>
      <c r="E3409" s="0" t="n">
        <v>36</v>
      </c>
      <c r="F3409" s="0" t="n">
        <v>22</v>
      </c>
      <c r="G3409" s="0" t="n">
        <v>21</v>
      </c>
      <c r="H3409" s="0" t="n">
        <v>14</v>
      </c>
      <c r="I3409" s="0" t="n">
        <v>1</v>
      </c>
      <c r="J3409" s="0" t="n">
        <v>0</v>
      </c>
      <c r="K3409" s="0" t="n">
        <f aca="false">VLOOKUP(A3409,'Team Data'!$A$1:$E$659,2,FALSE())</f>
        <v>26</v>
      </c>
      <c r="L3409" s="0" t="n">
        <f aca="false">VLOOKUP(A3409,'Team Data'!$A$1:$E$659,3,FALSE())</f>
        <v>8</v>
      </c>
      <c r="M3409" s="0" t="n">
        <f aca="false">VLOOKUP(B3409,'Team Data'!$A$1:$E$659,2,FALSE())</f>
        <v>8</v>
      </c>
      <c r="N3409" s="0" t="n">
        <f aca="false">VLOOKUP(B3409,'Team Data'!$A$1:$E$659,3,FALSE())</f>
        <v>23</v>
      </c>
      <c r="O3409" s="0" t="n">
        <f aca="false">VLOOKUP(A3409,'Team Data'!$A$1:$E$659,4,FALSE())</f>
        <v>626</v>
      </c>
      <c r="P3409" s="0" t="n">
        <f aca="false">VLOOKUP(A3409,'Team Data'!$A$1:$E$659,5,FALSE())</f>
        <v>506</v>
      </c>
      <c r="Q3409" s="0" t="n">
        <f aca="false">VLOOKUP(B3409,'Team Data'!$A$1:$E$659,4,FALSE())</f>
        <v>578</v>
      </c>
      <c r="R3409" s="0" t="n">
        <f aca="false">VLOOKUP(B3409,'Team Data'!$A$1:$E$659,5,FALSE())</f>
        <v>421</v>
      </c>
      <c r="S3409" s="0" t="n">
        <f aca="false">IF(I3409=1,(MIN(30,(C3409-D3409)))*(M3409/(M3409+N3409))*(Q3409/(Q3409+R3409)),(MAX(-30,(C3409-D3409)))*(N3409/(M3409+N3409))*(R3409/(R3409+Q3409)))</f>
        <v>3.13552261939359</v>
      </c>
      <c r="T3409" s="0" t="n">
        <f aca="false">IF(J3409=1,(MIN(30,(D3409-C3409)))*(K3409/(K3409+L3409))*(O3409/(O3409+P3409)),(MAX(-30,(D3409-C3409)))*(L3409/(K3409+L3409))*(P3409/(P3409+O3409)))</f>
        <v>-2.20868842236541</v>
      </c>
      <c r="U3409" s="7" t="n">
        <v>43118</v>
      </c>
    </row>
    <row r="3410" customFormat="false" ht="15" hidden="false" customHeight="false" outlineLevel="0" collapsed="false">
      <c r="A3410" s="0" t="s">
        <v>128</v>
      </c>
      <c r="B3410" s="0" t="s">
        <v>286</v>
      </c>
      <c r="C3410" s="0" t="n">
        <v>73</v>
      </c>
      <c r="D3410" s="0" t="n">
        <v>96</v>
      </c>
      <c r="E3410" s="0" t="n">
        <v>27</v>
      </c>
      <c r="F3410" s="0" t="n">
        <v>30</v>
      </c>
      <c r="G3410" s="0" t="n">
        <v>10</v>
      </c>
      <c r="H3410" s="0" t="n">
        <v>4</v>
      </c>
      <c r="I3410" s="0" t="n">
        <v>0</v>
      </c>
      <c r="J3410" s="0" t="n">
        <v>1</v>
      </c>
      <c r="K3410" s="0" t="n">
        <f aca="false">VLOOKUP(A3410,'Team Data'!$A$1:$E$659,2,FALSE())</f>
        <v>12</v>
      </c>
      <c r="L3410" s="0" t="n">
        <f aca="false">VLOOKUP(A3410,'Team Data'!$A$1:$E$659,3,FALSE())</f>
        <v>18</v>
      </c>
      <c r="M3410" s="0" t="n">
        <f aca="false">VLOOKUP(B3410,'Team Data'!$A$1:$E$659,2,FALSE())</f>
        <v>21</v>
      </c>
      <c r="N3410" s="0" t="n">
        <f aca="false">VLOOKUP(B3410,'Team Data'!$A$1:$E$659,3,FALSE())</f>
        <v>12</v>
      </c>
      <c r="O3410" s="0" t="n">
        <f aca="false">VLOOKUP(A3410,'Team Data'!$A$1:$E$659,4,FALSE())</f>
        <v>594</v>
      </c>
      <c r="P3410" s="0" t="n">
        <f aca="false">VLOOKUP(A3410,'Team Data'!$A$1:$E$659,5,FALSE())</f>
        <v>420</v>
      </c>
      <c r="Q3410" s="0" t="n">
        <f aca="false">VLOOKUP(B3410,'Team Data'!$A$1:$E$659,4,FALSE())</f>
        <v>684</v>
      </c>
      <c r="R3410" s="0" t="n">
        <f aca="false">VLOOKUP(B3410,'Team Data'!$A$1:$E$659,5,FALSE())</f>
        <v>441</v>
      </c>
      <c r="S3410" s="0" t="n">
        <f aca="false">IF(I3410=1,(MIN(30,(C3410-D3410)))*(M3410/(M3410+N3410))*(Q3410/(Q3410+R3410)),(MAX(-30,(C3410-D3410)))*(N3410/(M3410+N3410))*(R3410/(R3410+Q3410)))</f>
        <v>-3.27854545454545</v>
      </c>
      <c r="T3410" s="0" t="n">
        <f aca="false">IF(J3410=1,(MIN(30,(D3410-C3410)))*(K3410/(K3410+L3410))*(O3410/(O3410+P3410)),(MAX(-30,(D3410-C3410)))*(L3410/(K3410+L3410))*(P3410/(P3410+O3410)))</f>
        <v>5.38934911242604</v>
      </c>
      <c r="U3410" s="7" t="n">
        <v>43118</v>
      </c>
    </row>
    <row r="3411" customFormat="false" ht="15" hidden="false" customHeight="false" outlineLevel="0" collapsed="false">
      <c r="A3411" s="0" t="s">
        <v>42</v>
      </c>
      <c r="B3411" s="0" t="s">
        <v>307</v>
      </c>
      <c r="C3411" s="0" t="n">
        <v>66</v>
      </c>
      <c r="D3411" s="0" t="n">
        <v>57</v>
      </c>
      <c r="E3411" s="0" t="n">
        <v>35</v>
      </c>
      <c r="F3411" s="0" t="n">
        <v>37</v>
      </c>
      <c r="G3411" s="0" t="n">
        <v>9</v>
      </c>
      <c r="H3411" s="0" t="n">
        <v>14</v>
      </c>
      <c r="I3411" s="0" t="n">
        <v>1</v>
      </c>
      <c r="J3411" s="0" t="n">
        <v>0</v>
      </c>
      <c r="K3411" s="0" t="n">
        <f aca="false">VLOOKUP(A3411,'Team Data'!$A$1:$E$659,2,FALSE())</f>
        <v>6</v>
      </c>
      <c r="L3411" s="0" t="n">
        <f aca="false">VLOOKUP(A3411,'Team Data'!$A$1:$E$659,3,FALSE())</f>
        <v>24</v>
      </c>
      <c r="M3411" s="0" t="n">
        <f aca="false">VLOOKUP(B3411,'Team Data'!$A$1:$E$659,2,FALSE())</f>
        <v>9</v>
      </c>
      <c r="N3411" s="0" t="n">
        <f aca="false">VLOOKUP(B3411,'Team Data'!$A$1:$E$659,3,FALSE())</f>
        <v>22</v>
      </c>
      <c r="O3411" s="0" t="n">
        <f aca="false">VLOOKUP(A3411,'Team Data'!$A$1:$E$659,4,FALSE())</f>
        <v>441</v>
      </c>
      <c r="P3411" s="0" t="n">
        <f aca="false">VLOOKUP(A3411,'Team Data'!$A$1:$E$659,5,FALSE())</f>
        <v>464</v>
      </c>
      <c r="Q3411" s="0" t="n">
        <f aca="false">VLOOKUP(B3411,'Team Data'!$A$1:$E$659,4,FALSE())</f>
        <v>491</v>
      </c>
      <c r="R3411" s="0" t="n">
        <f aca="false">VLOOKUP(B3411,'Team Data'!$A$1:$E$659,5,FALSE())</f>
        <v>453</v>
      </c>
      <c r="S3411" s="0" t="n">
        <f aca="false">IF(I3411=1,(MIN(30,(C3411-D3411)))*(M3411/(M3411+N3411))*(Q3411/(Q3411+R3411)),(MAX(-30,(C3411-D3411)))*(N3411/(M3411+N3411))*(R3411/(R3411+Q3411)))</f>
        <v>1.3590418261345</v>
      </c>
      <c r="T3411" s="0" t="n">
        <f aca="false">IF(J3411=1,(MIN(30,(D3411-C3411)))*(K3411/(K3411+L3411))*(O3411/(O3411+P3411)),(MAX(-30,(D3411-C3411)))*(L3411/(K3411+L3411))*(P3411/(P3411+O3411)))</f>
        <v>-3.69149171270718</v>
      </c>
      <c r="U3411" s="7" t="n">
        <v>43118</v>
      </c>
    </row>
    <row r="3412" customFormat="false" ht="15" hidden="false" customHeight="false" outlineLevel="0" collapsed="false">
      <c r="A3412" s="0" t="s">
        <v>191</v>
      </c>
      <c r="B3412" s="0" t="s">
        <v>319</v>
      </c>
      <c r="C3412" s="0" t="n">
        <v>85</v>
      </c>
      <c r="D3412" s="0" t="n">
        <v>81</v>
      </c>
      <c r="E3412" s="0" t="n">
        <v>34</v>
      </c>
      <c r="F3412" s="0" t="n">
        <v>40</v>
      </c>
      <c r="G3412" s="0" t="n">
        <v>11</v>
      </c>
      <c r="H3412" s="0" t="n">
        <v>12</v>
      </c>
      <c r="I3412" s="0" t="n">
        <v>1</v>
      </c>
      <c r="J3412" s="0" t="n">
        <v>0</v>
      </c>
      <c r="K3412" s="0" t="n">
        <f aca="false">VLOOKUP(A3412,'Team Data'!$A$1:$E$659,2,FALSE())</f>
        <v>19</v>
      </c>
      <c r="L3412" s="0" t="n">
        <f aca="false">VLOOKUP(A3412,'Team Data'!$A$1:$E$659,3,FALSE())</f>
        <v>15</v>
      </c>
      <c r="M3412" s="0" t="n">
        <f aca="false">VLOOKUP(B3412,'Team Data'!$A$1:$E$659,2,FALSE())</f>
        <v>20</v>
      </c>
      <c r="N3412" s="0" t="n">
        <f aca="false">VLOOKUP(B3412,'Team Data'!$A$1:$E$659,3,FALSE())</f>
        <v>13</v>
      </c>
      <c r="O3412" s="0" t="n">
        <f aca="false">VLOOKUP(A3412,'Team Data'!$A$1:$E$659,4,FALSE())</f>
        <v>580</v>
      </c>
      <c r="P3412" s="0" t="n">
        <f aca="false">VLOOKUP(A3412,'Team Data'!$A$1:$E$659,5,FALSE())</f>
        <v>491</v>
      </c>
      <c r="Q3412" s="0" t="n">
        <f aca="false">VLOOKUP(B3412,'Team Data'!$A$1:$E$659,4,FALSE())</f>
        <v>561</v>
      </c>
      <c r="R3412" s="0" t="n">
        <f aca="false">VLOOKUP(B3412,'Team Data'!$A$1:$E$659,5,FALSE())</f>
        <v>525</v>
      </c>
      <c r="S3412" s="0" t="n">
        <f aca="false">IF(I3412=1,(MIN(30,(C3412-D3412)))*(M3412/(M3412+N3412))*(Q3412/(Q3412+R3412)),(MAX(-30,(C3412-D3412)))*(N3412/(M3412+N3412))*(R3412/(R3412+Q3412)))</f>
        <v>1.25230202578269</v>
      </c>
      <c r="T3412" s="0" t="n">
        <f aca="false">IF(J3412=1,(MIN(30,(D3412-C3412)))*(K3412/(K3412+L3412))*(O3412/(O3412+P3412)),(MAX(-30,(D3412-C3412)))*(L3412/(K3412+L3412))*(P3412/(P3412+O3412)))</f>
        <v>-0.809029494150601</v>
      </c>
      <c r="U3412" s="7" t="n">
        <v>43118</v>
      </c>
    </row>
    <row r="3413" customFormat="false" ht="15" hidden="false" customHeight="false" outlineLevel="0" collapsed="false">
      <c r="A3413" s="0" t="s">
        <v>41</v>
      </c>
      <c r="B3413" s="0" t="s">
        <v>308</v>
      </c>
      <c r="C3413" s="0" t="n">
        <v>64</v>
      </c>
      <c r="D3413" s="0" t="n">
        <v>83</v>
      </c>
      <c r="E3413" s="0" t="n">
        <v>27</v>
      </c>
      <c r="F3413" s="0" t="n">
        <v>29</v>
      </c>
      <c r="G3413" s="0" t="n">
        <v>15</v>
      </c>
      <c r="H3413" s="0" t="n">
        <v>8</v>
      </c>
      <c r="I3413" s="0" t="n">
        <v>0</v>
      </c>
      <c r="J3413" s="0" t="n">
        <v>1</v>
      </c>
      <c r="K3413" s="0" t="n">
        <f aca="false">VLOOKUP(A3413,'Team Data'!$A$1:$E$659,2,FALSE())</f>
        <v>20</v>
      </c>
      <c r="L3413" s="0" t="n">
        <f aca="false">VLOOKUP(A3413,'Team Data'!$A$1:$E$659,3,FALSE())</f>
        <v>12</v>
      </c>
      <c r="M3413" s="0" t="n">
        <f aca="false">VLOOKUP(B3413,'Team Data'!$A$1:$E$659,2,FALSE())</f>
        <v>23</v>
      </c>
      <c r="N3413" s="0" t="n">
        <f aca="false">VLOOKUP(B3413,'Team Data'!$A$1:$E$659,3,FALSE())</f>
        <v>9</v>
      </c>
      <c r="O3413" s="0" t="n">
        <f aca="false">VLOOKUP(A3413,'Team Data'!$A$1:$E$659,4,FALSE())</f>
        <v>495</v>
      </c>
      <c r="P3413" s="0" t="n">
        <f aca="false">VLOOKUP(A3413,'Team Data'!$A$1:$E$659,5,FALSE())</f>
        <v>488</v>
      </c>
      <c r="Q3413" s="0" t="n">
        <f aca="false">VLOOKUP(B3413,'Team Data'!$A$1:$E$659,4,FALSE())</f>
        <v>444</v>
      </c>
      <c r="R3413" s="0" t="n">
        <f aca="false">VLOOKUP(B3413,'Team Data'!$A$1:$E$659,5,FALSE())</f>
        <v>537</v>
      </c>
      <c r="S3413" s="0" t="n">
        <f aca="false">IF(I3413=1,(MIN(30,(C3413-D3413)))*(M3413/(M3413+N3413))*(Q3413/(Q3413+R3413)),(MAX(-30,(C3413-D3413)))*(N3413/(M3413+N3413))*(R3413/(R3413+Q3413)))</f>
        <v>-2.92517201834862</v>
      </c>
      <c r="T3413" s="0" t="n">
        <f aca="false">IF(J3413=1,(MIN(30,(D3413-C3413)))*(K3413/(K3413+L3413))*(O3413/(O3413+P3413)),(MAX(-30,(D3413-C3413)))*(L3413/(K3413+L3413))*(P3413/(P3413+O3413)))</f>
        <v>5.97978128179044</v>
      </c>
      <c r="U3413" s="7" t="n">
        <v>43118</v>
      </c>
    </row>
    <row r="3414" customFormat="false" ht="15" hidden="false" customHeight="false" outlineLevel="0" collapsed="false">
      <c r="A3414" s="0" t="s">
        <v>147</v>
      </c>
      <c r="B3414" s="0" t="s">
        <v>305</v>
      </c>
      <c r="C3414" s="0" t="n">
        <v>75</v>
      </c>
      <c r="D3414" s="0" t="n">
        <v>84</v>
      </c>
      <c r="E3414" s="0" t="n">
        <v>41</v>
      </c>
      <c r="F3414" s="0" t="n">
        <v>28</v>
      </c>
      <c r="G3414" s="0" t="n">
        <v>19</v>
      </c>
      <c r="H3414" s="0" t="n">
        <v>12</v>
      </c>
      <c r="I3414" s="0" t="n">
        <v>0</v>
      </c>
      <c r="J3414" s="0" t="n">
        <v>1</v>
      </c>
      <c r="K3414" s="0" t="n">
        <f aca="false">VLOOKUP(A3414,'Team Data'!$A$1:$E$659,2,FALSE())</f>
        <v>15</v>
      </c>
      <c r="L3414" s="0" t="n">
        <f aca="false">VLOOKUP(A3414,'Team Data'!$A$1:$E$659,3,FALSE())</f>
        <v>18</v>
      </c>
      <c r="M3414" s="0" t="n">
        <f aca="false">VLOOKUP(B3414,'Team Data'!$A$1:$E$659,2,FALSE())</f>
        <v>22</v>
      </c>
      <c r="N3414" s="0" t="n">
        <f aca="false">VLOOKUP(B3414,'Team Data'!$A$1:$E$659,3,FALSE())</f>
        <v>11</v>
      </c>
      <c r="O3414" s="0" t="n">
        <f aca="false">VLOOKUP(A3414,'Team Data'!$A$1:$E$659,4,FALSE())</f>
        <v>537</v>
      </c>
      <c r="P3414" s="0" t="n">
        <f aca="false">VLOOKUP(A3414,'Team Data'!$A$1:$E$659,5,FALSE())</f>
        <v>476</v>
      </c>
      <c r="Q3414" s="0" t="n">
        <f aca="false">VLOOKUP(B3414,'Team Data'!$A$1:$E$659,4,FALSE())</f>
        <v>522</v>
      </c>
      <c r="R3414" s="0" t="n">
        <f aca="false">VLOOKUP(B3414,'Team Data'!$A$1:$E$659,5,FALSE())</f>
        <v>501</v>
      </c>
      <c r="S3414" s="0" t="n">
        <f aca="false">IF(I3414=1,(MIN(30,(C3414-D3414)))*(M3414/(M3414+N3414))*(Q3414/(Q3414+R3414)),(MAX(-30,(C3414-D3414)))*(N3414/(M3414+N3414))*(R3414/(R3414+Q3414)))</f>
        <v>-1.4692082111437</v>
      </c>
      <c r="T3414" s="0" t="n">
        <f aca="false">IF(J3414=1,(MIN(30,(D3414-C3414)))*(K3414/(K3414+L3414))*(O3414/(O3414+P3414)),(MAX(-30,(D3414-C3414)))*(L3414/(K3414+L3414))*(P3414/(P3414+O3414)))</f>
        <v>2.16862604325586</v>
      </c>
      <c r="U3414" s="7" t="n">
        <v>43118</v>
      </c>
    </row>
    <row r="3415" customFormat="false" ht="15" hidden="false" customHeight="false" outlineLevel="0" collapsed="false">
      <c r="A3415" s="0" t="s">
        <v>189</v>
      </c>
      <c r="B3415" s="0" t="s">
        <v>259</v>
      </c>
      <c r="C3415" s="0" t="n">
        <v>71</v>
      </c>
      <c r="D3415" s="0" t="n">
        <v>54</v>
      </c>
      <c r="E3415" s="0" t="n">
        <v>34</v>
      </c>
      <c r="F3415" s="0" t="n">
        <v>31</v>
      </c>
      <c r="G3415" s="0" t="n">
        <v>12</v>
      </c>
      <c r="H3415" s="0" t="n">
        <v>16</v>
      </c>
      <c r="I3415" s="0" t="n">
        <v>1</v>
      </c>
      <c r="J3415" s="0" t="n">
        <v>0</v>
      </c>
      <c r="K3415" s="0" t="n">
        <f aca="false">VLOOKUP(A3415,'Team Data'!$A$1:$E$659,2,FALSE())</f>
        <v>29</v>
      </c>
      <c r="L3415" s="0" t="n">
        <f aca="false">VLOOKUP(A3415,'Team Data'!$A$1:$E$659,3,FALSE())</f>
        <v>8</v>
      </c>
      <c r="M3415" s="0" t="n">
        <f aca="false">VLOOKUP(B3415,'Team Data'!$A$1:$E$659,2,FALSE())</f>
        <v>4</v>
      </c>
      <c r="N3415" s="0" t="n">
        <f aca="false">VLOOKUP(B3415,'Team Data'!$A$1:$E$659,3,FALSE())</f>
        <v>26</v>
      </c>
      <c r="O3415" s="0" t="n">
        <f aca="false">VLOOKUP(A3415,'Team Data'!$A$1:$E$659,4,FALSE())</f>
        <v>706</v>
      </c>
      <c r="P3415" s="0" t="n">
        <f aca="false">VLOOKUP(A3415,'Team Data'!$A$1:$E$659,5,FALSE())</f>
        <v>511</v>
      </c>
      <c r="Q3415" s="0" t="n">
        <f aca="false">VLOOKUP(B3415,'Team Data'!$A$1:$E$659,4,FALSE())</f>
        <v>537</v>
      </c>
      <c r="R3415" s="0" t="n">
        <f aca="false">VLOOKUP(B3415,'Team Data'!$A$1:$E$659,5,FALSE())</f>
        <v>418</v>
      </c>
      <c r="S3415" s="0" t="n">
        <f aca="false">IF(I3415=1,(MIN(30,(C3415-D3415)))*(M3415/(M3415+N3415))*(Q3415/(Q3415+R3415)),(MAX(-30,(C3415-D3415)))*(N3415/(M3415+N3415))*(R3415/(R3415+Q3415)))</f>
        <v>1.27455497382199</v>
      </c>
      <c r="T3415" s="0" t="n">
        <f aca="false">IF(J3415=1,(MIN(30,(D3415-C3415)))*(K3415/(K3415+L3415))*(O3415/(O3415+P3415)),(MAX(-30,(D3415-C3415)))*(L3415/(K3415+L3415))*(P3415/(P3415+O3415)))</f>
        <v>-1.54336094516867</v>
      </c>
      <c r="U3415" s="7" t="n">
        <v>43118</v>
      </c>
    </row>
    <row r="3416" customFormat="false" ht="15" hidden="false" customHeight="false" outlineLevel="0" collapsed="false">
      <c r="A3416" s="0" t="s">
        <v>16</v>
      </c>
      <c r="B3416" s="0" t="s">
        <v>281</v>
      </c>
      <c r="C3416" s="0" t="n">
        <v>77</v>
      </c>
      <c r="D3416" s="0" t="n">
        <v>86</v>
      </c>
      <c r="E3416" s="0" t="n">
        <v>30</v>
      </c>
      <c r="F3416" s="0" t="n">
        <v>44</v>
      </c>
      <c r="G3416" s="0" t="n">
        <v>8</v>
      </c>
      <c r="H3416" s="0" t="n">
        <v>13</v>
      </c>
      <c r="I3416" s="0" t="n">
        <v>0</v>
      </c>
      <c r="J3416" s="0" t="n">
        <v>1</v>
      </c>
      <c r="K3416" s="0" t="n">
        <f aca="false">VLOOKUP(A3416,'Team Data'!$A$1:$E$659,2,FALSE())</f>
        <v>20</v>
      </c>
      <c r="L3416" s="0" t="n">
        <f aca="false">VLOOKUP(A3416,'Team Data'!$A$1:$E$659,3,FALSE())</f>
        <v>12</v>
      </c>
      <c r="M3416" s="0" t="n">
        <f aca="false">VLOOKUP(B3416,'Team Data'!$A$1:$E$659,2,FALSE())</f>
        <v>19</v>
      </c>
      <c r="N3416" s="0" t="n">
        <f aca="false">VLOOKUP(B3416,'Team Data'!$A$1:$E$659,3,FALSE())</f>
        <v>16</v>
      </c>
      <c r="O3416" s="0" t="n">
        <f aca="false">VLOOKUP(A3416,'Team Data'!$A$1:$E$659,4,FALSE())</f>
        <v>595</v>
      </c>
      <c r="P3416" s="0" t="n">
        <f aca="false">VLOOKUP(A3416,'Team Data'!$A$1:$E$659,5,FALSE())</f>
        <v>484</v>
      </c>
      <c r="Q3416" s="0" t="n">
        <f aca="false">VLOOKUP(B3416,'Team Data'!$A$1:$E$659,4,FALSE())</f>
        <v>682</v>
      </c>
      <c r="R3416" s="0" t="n">
        <f aca="false">VLOOKUP(B3416,'Team Data'!$A$1:$E$659,5,FALSE())</f>
        <v>488</v>
      </c>
      <c r="S3416" s="0" t="n">
        <f aca="false">IF(I3416=1,(MIN(30,(C3416-D3416)))*(M3416/(M3416+N3416))*(Q3416/(Q3416+R3416)),(MAX(-30,(C3416-D3416)))*(N3416/(M3416+N3416))*(R3416/(R3416+Q3416)))</f>
        <v>-1.71604395604396</v>
      </c>
      <c r="T3416" s="0" t="n">
        <f aca="false">IF(J3416=1,(MIN(30,(D3416-C3416)))*(K3416/(K3416+L3416))*(O3416/(O3416+P3416)),(MAX(-30,(D3416-C3416)))*(L3416/(K3416+L3416))*(P3416/(P3416+O3416)))</f>
        <v>3.10183039851715</v>
      </c>
      <c r="U3416" s="7" t="n">
        <v>43118</v>
      </c>
    </row>
    <row r="3417" customFormat="false" ht="15" hidden="false" customHeight="false" outlineLevel="0" collapsed="false">
      <c r="A3417" s="0" t="s">
        <v>94</v>
      </c>
      <c r="B3417" s="0" t="s">
        <v>257</v>
      </c>
      <c r="C3417" s="0" t="n">
        <v>77</v>
      </c>
      <c r="D3417" s="0" t="n">
        <v>73</v>
      </c>
      <c r="E3417" s="0" t="n">
        <v>29</v>
      </c>
      <c r="F3417" s="0" t="n">
        <v>29</v>
      </c>
      <c r="G3417" s="0" t="n">
        <v>9</v>
      </c>
      <c r="H3417" s="0" t="n">
        <v>10</v>
      </c>
      <c r="I3417" s="0" t="n">
        <v>1</v>
      </c>
      <c r="J3417" s="0" t="n">
        <v>0</v>
      </c>
      <c r="K3417" s="0" t="n">
        <f aca="false">VLOOKUP(A3417,'Team Data'!$A$1:$E$659,2,FALSE())</f>
        <v>21</v>
      </c>
      <c r="L3417" s="0" t="n">
        <f aca="false">VLOOKUP(A3417,'Team Data'!$A$1:$E$659,3,FALSE())</f>
        <v>11</v>
      </c>
      <c r="M3417" s="0" t="n">
        <f aca="false">VLOOKUP(B3417,'Team Data'!$A$1:$E$659,2,FALSE())</f>
        <v>22</v>
      </c>
      <c r="N3417" s="0" t="n">
        <f aca="false">VLOOKUP(B3417,'Team Data'!$A$1:$E$659,3,FALSE())</f>
        <v>11</v>
      </c>
      <c r="O3417" s="0" t="n">
        <f aca="false">VLOOKUP(A3417,'Team Data'!$A$1:$E$659,4,FALSE())</f>
        <v>515</v>
      </c>
      <c r="P3417" s="0" t="n">
        <f aca="false">VLOOKUP(A3417,'Team Data'!$A$1:$E$659,5,FALSE())</f>
        <v>471</v>
      </c>
      <c r="Q3417" s="0" t="n">
        <f aca="false">VLOOKUP(B3417,'Team Data'!$A$1:$E$659,4,FALSE())</f>
        <v>568</v>
      </c>
      <c r="R3417" s="0" t="n">
        <f aca="false">VLOOKUP(B3417,'Team Data'!$A$1:$E$659,5,FALSE())</f>
        <v>479</v>
      </c>
      <c r="S3417" s="0" t="n">
        <f aca="false">IF(I3417=1,(MIN(30,(C3417-D3417)))*(M3417/(M3417+N3417))*(Q3417/(Q3417+R3417)),(MAX(-30,(C3417-D3417)))*(N3417/(M3417+N3417))*(R3417/(R3417+Q3417)))</f>
        <v>1.44667303406558</v>
      </c>
      <c r="T3417" s="0" t="n">
        <f aca="false">IF(J3417=1,(MIN(30,(D3417-C3417)))*(K3417/(K3417+L3417))*(O3417/(O3417+P3417)),(MAX(-30,(D3417-C3417)))*(L3417/(K3417+L3417))*(P3417/(P3417+O3417)))</f>
        <v>-0.656820486815416</v>
      </c>
      <c r="U3417" s="7" t="n">
        <v>43118</v>
      </c>
    </row>
    <row r="3418" customFormat="false" ht="15" hidden="false" customHeight="false" outlineLevel="0" collapsed="false">
      <c r="A3418" s="0" t="s">
        <v>196</v>
      </c>
      <c r="B3418" s="0" t="s">
        <v>198</v>
      </c>
      <c r="C3418" s="0" t="n">
        <v>68</v>
      </c>
      <c r="D3418" s="0" t="n">
        <v>71</v>
      </c>
      <c r="E3418" s="0" t="n">
        <v>32</v>
      </c>
      <c r="F3418" s="0" t="n">
        <v>30</v>
      </c>
      <c r="G3418" s="0" t="n">
        <v>16</v>
      </c>
      <c r="H3418" s="0" t="n">
        <v>19</v>
      </c>
      <c r="I3418" s="0" t="n">
        <v>0</v>
      </c>
      <c r="J3418" s="0" t="n">
        <v>1</v>
      </c>
      <c r="K3418" s="0" t="n">
        <f aca="false">VLOOKUP(A3418,'Team Data'!$A$1:$E$659,2,FALSE())</f>
        <v>14</v>
      </c>
      <c r="L3418" s="0" t="n">
        <f aca="false">VLOOKUP(A3418,'Team Data'!$A$1:$E$659,3,FALSE())</f>
        <v>19</v>
      </c>
      <c r="M3418" s="0" t="n">
        <f aca="false">VLOOKUP(B3418,'Team Data'!$A$1:$E$659,2,FALSE())</f>
        <v>20</v>
      </c>
      <c r="N3418" s="0" t="n">
        <f aca="false">VLOOKUP(B3418,'Team Data'!$A$1:$E$659,3,FALSE())</f>
        <v>15</v>
      </c>
      <c r="O3418" s="0" t="n">
        <f aca="false">VLOOKUP(A3418,'Team Data'!$A$1:$E$659,4,FALSE())</f>
        <v>464</v>
      </c>
      <c r="P3418" s="0" t="n">
        <f aca="false">VLOOKUP(A3418,'Team Data'!$A$1:$E$659,5,FALSE())</f>
        <v>530</v>
      </c>
      <c r="Q3418" s="0" t="n">
        <f aca="false">VLOOKUP(B3418,'Team Data'!$A$1:$E$659,4,FALSE())</f>
        <v>455</v>
      </c>
      <c r="R3418" s="0" t="n">
        <f aca="false">VLOOKUP(B3418,'Team Data'!$A$1:$E$659,5,FALSE())</f>
        <v>629</v>
      </c>
      <c r="S3418" s="0" t="n">
        <f aca="false">IF(I3418=1,(MIN(30,(C3418-D3418)))*(M3418/(M3418+N3418))*(Q3418/(Q3418+R3418)),(MAX(-30,(C3418-D3418)))*(N3418/(M3418+N3418))*(R3418/(R3418+Q3418)))</f>
        <v>-0.746046389035319</v>
      </c>
      <c r="T3418" s="0" t="n">
        <f aca="false">IF(J3418=1,(MIN(30,(D3418-C3418)))*(K3418/(K3418+L3418))*(O3418/(O3418+P3418)),(MAX(-30,(D3418-C3418)))*(L3418/(K3418+L3418))*(P3418/(P3418+O3418)))</f>
        <v>0.594110115236876</v>
      </c>
      <c r="U3418" s="7" t="n">
        <v>43118</v>
      </c>
    </row>
    <row r="3419" customFormat="false" ht="15" hidden="false" customHeight="false" outlineLevel="0" collapsed="false">
      <c r="A3419" s="0" t="s">
        <v>243</v>
      </c>
      <c r="B3419" s="0" t="s">
        <v>249</v>
      </c>
      <c r="C3419" s="0" t="n">
        <v>74</v>
      </c>
      <c r="D3419" s="0" t="n">
        <v>60</v>
      </c>
      <c r="E3419" s="0" t="n">
        <v>39</v>
      </c>
      <c r="F3419" s="0" t="n">
        <v>35</v>
      </c>
      <c r="G3419" s="0" t="n">
        <v>12</v>
      </c>
      <c r="H3419" s="0" t="n">
        <v>16</v>
      </c>
      <c r="I3419" s="0" t="n">
        <v>1</v>
      </c>
      <c r="J3419" s="0" t="n">
        <v>0</v>
      </c>
      <c r="K3419" s="0" t="n">
        <f aca="false">VLOOKUP(A3419,'Team Data'!$A$1:$E$659,2,FALSE())</f>
        <v>16</v>
      </c>
      <c r="L3419" s="0" t="n">
        <f aca="false">VLOOKUP(A3419,'Team Data'!$A$1:$E$659,3,FALSE())</f>
        <v>17</v>
      </c>
      <c r="M3419" s="0" t="n">
        <f aca="false">VLOOKUP(B3419,'Team Data'!$A$1:$E$659,2,FALSE())</f>
        <v>10</v>
      </c>
      <c r="N3419" s="0" t="n">
        <f aca="false">VLOOKUP(B3419,'Team Data'!$A$1:$E$659,3,FALSE())</f>
        <v>21</v>
      </c>
      <c r="O3419" s="0" t="n">
        <f aca="false">VLOOKUP(A3419,'Team Data'!$A$1:$E$659,4,FALSE())</f>
        <v>525</v>
      </c>
      <c r="P3419" s="0" t="n">
        <f aca="false">VLOOKUP(A3419,'Team Data'!$A$1:$E$659,5,FALSE())</f>
        <v>540</v>
      </c>
      <c r="Q3419" s="0" t="n">
        <f aca="false">VLOOKUP(B3419,'Team Data'!$A$1:$E$659,4,FALSE())</f>
        <v>432</v>
      </c>
      <c r="R3419" s="0" t="n">
        <f aca="false">VLOOKUP(B3419,'Team Data'!$A$1:$E$659,5,FALSE())</f>
        <v>523</v>
      </c>
      <c r="S3419" s="0" t="n">
        <f aca="false">IF(I3419=1,(MIN(30,(C3419-D3419)))*(M3419/(M3419+N3419))*(Q3419/(Q3419+R3419)),(MAX(-30,(C3419-D3419)))*(N3419/(M3419+N3419))*(R3419/(R3419+Q3419)))</f>
        <v>2.04289815909475</v>
      </c>
      <c r="T3419" s="0" t="n">
        <f aca="false">IF(J3419=1,(MIN(30,(D3419-C3419)))*(K3419/(K3419+L3419))*(O3419/(O3419+P3419)),(MAX(-30,(D3419-C3419)))*(L3419/(K3419+L3419))*(P3419/(P3419+O3419)))</f>
        <v>-3.65685019206146</v>
      </c>
      <c r="U3419" s="7" t="n">
        <v>43118</v>
      </c>
    </row>
    <row r="3420" customFormat="false" ht="15" hidden="false" customHeight="false" outlineLevel="0" collapsed="false">
      <c r="A3420" s="0" t="s">
        <v>22</v>
      </c>
      <c r="B3420" s="0" t="s">
        <v>289</v>
      </c>
      <c r="C3420" s="0" t="n">
        <v>56</v>
      </c>
      <c r="D3420" s="0" t="n">
        <v>70</v>
      </c>
      <c r="E3420" s="0" t="n">
        <v>37</v>
      </c>
      <c r="F3420" s="0" t="n">
        <v>30</v>
      </c>
      <c r="G3420" s="0" t="n">
        <v>13</v>
      </c>
      <c r="H3420" s="0" t="n">
        <v>15</v>
      </c>
      <c r="I3420" s="0" t="n">
        <v>0</v>
      </c>
      <c r="J3420" s="0" t="n">
        <v>1</v>
      </c>
      <c r="K3420" s="0" t="n">
        <f aca="false">VLOOKUP(A3420,'Team Data'!$A$1:$E$659,2,FALSE())</f>
        <v>19</v>
      </c>
      <c r="L3420" s="0" t="n">
        <f aca="false">VLOOKUP(A3420,'Team Data'!$A$1:$E$659,3,FALSE())</f>
        <v>15</v>
      </c>
      <c r="M3420" s="0" t="n">
        <f aca="false">VLOOKUP(B3420,'Team Data'!$A$1:$E$659,2,FALSE())</f>
        <v>15</v>
      </c>
      <c r="N3420" s="0" t="n">
        <f aca="false">VLOOKUP(B3420,'Team Data'!$A$1:$E$659,3,FALSE())</f>
        <v>15</v>
      </c>
      <c r="O3420" s="0" t="n">
        <f aca="false">VLOOKUP(A3420,'Team Data'!$A$1:$E$659,4,FALSE())</f>
        <v>533</v>
      </c>
      <c r="P3420" s="0" t="n">
        <f aca="false">VLOOKUP(A3420,'Team Data'!$A$1:$E$659,5,FALSE())</f>
        <v>507</v>
      </c>
      <c r="Q3420" s="0" t="n">
        <f aca="false">VLOOKUP(B3420,'Team Data'!$A$1:$E$659,4,FALSE())</f>
        <v>479</v>
      </c>
      <c r="R3420" s="0" t="n">
        <f aca="false">VLOOKUP(B3420,'Team Data'!$A$1:$E$659,5,FALSE())</f>
        <v>436</v>
      </c>
      <c r="S3420" s="0" t="n">
        <f aca="false">IF(I3420=1,(MIN(30,(C3420-D3420)))*(M3420/(M3420+N3420))*(Q3420/(Q3420+R3420)),(MAX(-30,(C3420-D3420)))*(N3420/(M3420+N3420))*(R3420/(R3420+Q3420)))</f>
        <v>-3.33551912568306</v>
      </c>
      <c r="T3420" s="0" t="n">
        <f aca="false">IF(J3420=1,(MIN(30,(D3420-C3420)))*(K3420/(K3420+L3420))*(O3420/(O3420+P3420)),(MAX(-30,(D3420-C3420)))*(L3420/(K3420+L3420))*(P3420/(P3420+O3420)))</f>
        <v>4.00955882352941</v>
      </c>
      <c r="U3420" s="7" t="n">
        <v>43118</v>
      </c>
    </row>
    <row r="3421" customFormat="false" ht="15" hidden="false" customHeight="false" outlineLevel="0" collapsed="false">
      <c r="A3421" s="0" t="s">
        <v>166</v>
      </c>
      <c r="B3421" s="0" t="s">
        <v>330</v>
      </c>
      <c r="C3421" s="0" t="n">
        <v>62</v>
      </c>
      <c r="D3421" s="0" t="n">
        <v>56</v>
      </c>
      <c r="E3421" s="0" t="n">
        <v>50</v>
      </c>
      <c r="F3421" s="0" t="n">
        <v>31</v>
      </c>
      <c r="G3421" s="0" t="n">
        <v>7</v>
      </c>
      <c r="H3421" s="0" t="n">
        <v>6</v>
      </c>
      <c r="I3421" s="0" t="n">
        <v>1</v>
      </c>
      <c r="J3421" s="0" t="n">
        <v>0</v>
      </c>
      <c r="K3421" s="0" t="n">
        <f aca="false">VLOOKUP(A3421,'Team Data'!$A$1:$E$659,2,FALSE())</f>
        <v>19</v>
      </c>
      <c r="L3421" s="0" t="n">
        <f aca="false">VLOOKUP(A3421,'Team Data'!$A$1:$E$659,3,FALSE())</f>
        <v>15</v>
      </c>
      <c r="M3421" s="0" t="n">
        <f aca="false">VLOOKUP(B3421,'Team Data'!$A$1:$E$659,2,FALSE())</f>
        <v>9</v>
      </c>
      <c r="N3421" s="0" t="n">
        <f aca="false">VLOOKUP(B3421,'Team Data'!$A$1:$E$659,3,FALSE())</f>
        <v>21</v>
      </c>
      <c r="O3421" s="0" t="n">
        <f aca="false">VLOOKUP(A3421,'Team Data'!$A$1:$E$659,4,FALSE())</f>
        <v>543</v>
      </c>
      <c r="P3421" s="0" t="n">
        <f aca="false">VLOOKUP(A3421,'Team Data'!$A$1:$E$659,5,FALSE())</f>
        <v>527</v>
      </c>
      <c r="Q3421" s="0" t="n">
        <f aca="false">VLOOKUP(B3421,'Team Data'!$A$1:$E$659,4,FALSE())</f>
        <v>467</v>
      </c>
      <c r="R3421" s="0" t="n">
        <f aca="false">VLOOKUP(B3421,'Team Data'!$A$1:$E$659,5,FALSE())</f>
        <v>455</v>
      </c>
      <c r="S3421" s="0" t="n">
        <f aca="false">IF(I3421=1,(MIN(30,(C3421-D3421)))*(M3421/(M3421+N3421))*(Q3421/(Q3421+R3421)),(MAX(-30,(C3421-D3421)))*(N3421/(M3421+N3421))*(R3421/(R3421+Q3421)))</f>
        <v>0.911713665943601</v>
      </c>
      <c r="T3421" s="0" t="n">
        <f aca="false">IF(J3421=1,(MIN(30,(D3421-C3421)))*(K3421/(K3421+L3421))*(O3421/(O3421+P3421)),(MAX(-30,(D3421-C3421)))*(L3421/(K3421+L3421))*(P3421/(P3421+O3421)))</f>
        <v>-1.30373831775701</v>
      </c>
      <c r="U3421" s="7" t="n">
        <v>43119</v>
      </c>
    </row>
    <row r="3422" customFormat="false" ht="15" hidden="false" customHeight="false" outlineLevel="0" collapsed="false">
      <c r="A3422" s="0" t="s">
        <v>51</v>
      </c>
      <c r="B3422" s="0" t="s">
        <v>89</v>
      </c>
      <c r="C3422" s="0" t="n">
        <v>64</v>
      </c>
      <c r="D3422" s="0" t="n">
        <v>75</v>
      </c>
      <c r="E3422" s="0" t="n">
        <v>31</v>
      </c>
      <c r="F3422" s="0" t="n">
        <v>36</v>
      </c>
      <c r="G3422" s="0" t="n">
        <v>16</v>
      </c>
      <c r="H3422" s="0" t="n">
        <v>12</v>
      </c>
      <c r="I3422" s="0" t="n">
        <v>0</v>
      </c>
      <c r="J3422" s="0" t="n">
        <v>1</v>
      </c>
      <c r="K3422" s="0" t="n">
        <f aca="false">VLOOKUP(A3422,'Team Data'!$A$1:$E$659,2,FALSE())</f>
        <v>6</v>
      </c>
      <c r="L3422" s="0" t="n">
        <f aca="false">VLOOKUP(A3422,'Team Data'!$A$1:$E$659,3,FALSE())</f>
        <v>23</v>
      </c>
      <c r="M3422" s="0" t="n">
        <f aca="false">VLOOKUP(B3422,'Team Data'!$A$1:$E$659,2,FALSE())</f>
        <v>12</v>
      </c>
      <c r="N3422" s="0" t="n">
        <f aca="false">VLOOKUP(B3422,'Team Data'!$A$1:$E$659,3,FALSE())</f>
        <v>19</v>
      </c>
      <c r="O3422" s="0" t="n">
        <f aca="false">VLOOKUP(A3422,'Team Data'!$A$1:$E$659,4,FALSE())</f>
        <v>485</v>
      </c>
      <c r="P3422" s="0" t="n">
        <f aca="false">VLOOKUP(A3422,'Team Data'!$A$1:$E$659,5,FALSE())</f>
        <v>443</v>
      </c>
      <c r="Q3422" s="0" t="n">
        <f aca="false">VLOOKUP(B3422,'Team Data'!$A$1:$E$659,4,FALSE())</f>
        <v>476</v>
      </c>
      <c r="R3422" s="0" t="n">
        <f aca="false">VLOOKUP(B3422,'Team Data'!$A$1:$E$659,5,FALSE())</f>
        <v>457</v>
      </c>
      <c r="S3422" s="0" t="n">
        <f aca="false">IF(I3422=1,(MIN(30,(C3422-D3422)))*(M3422/(M3422+N3422))*(Q3422/(Q3422+R3422)),(MAX(-30,(C3422-D3422)))*(N3422/(M3422+N3422))*(R3422/(R3422+Q3422)))</f>
        <v>-3.3023199529786</v>
      </c>
      <c r="T3422" s="0" t="n">
        <f aca="false">IF(J3422=1,(MIN(30,(D3422-C3422)))*(K3422/(K3422+L3422))*(O3422/(O3422+P3422)),(MAX(-30,(D3422-C3422)))*(L3422/(K3422+L3422))*(P3422/(P3422+O3422)))</f>
        <v>1.1894322235434</v>
      </c>
      <c r="U3422" s="7" t="n">
        <v>43119</v>
      </c>
    </row>
    <row r="3423" customFormat="false" ht="15" hidden="false" customHeight="false" outlineLevel="0" collapsed="false">
      <c r="A3423" s="0" t="s">
        <v>202</v>
      </c>
      <c r="B3423" s="0" t="s">
        <v>186</v>
      </c>
      <c r="C3423" s="0" t="n">
        <v>59</v>
      </c>
      <c r="D3423" s="0" t="n">
        <v>91</v>
      </c>
      <c r="E3423" s="0" t="n">
        <v>31</v>
      </c>
      <c r="F3423" s="0" t="n">
        <v>44</v>
      </c>
      <c r="G3423" s="0" t="n">
        <v>12</v>
      </c>
      <c r="H3423" s="0" t="n">
        <v>8</v>
      </c>
      <c r="I3423" s="0" t="n">
        <v>0</v>
      </c>
      <c r="J3423" s="0" t="n">
        <v>1</v>
      </c>
      <c r="K3423" s="0" t="n">
        <f aca="false">VLOOKUP(A3423,'Team Data'!$A$1:$E$659,2,FALSE())</f>
        <v>14</v>
      </c>
      <c r="L3423" s="0" t="n">
        <f aca="false">VLOOKUP(A3423,'Team Data'!$A$1:$E$659,3,FALSE())</f>
        <v>19</v>
      </c>
      <c r="M3423" s="0" t="n">
        <f aca="false">VLOOKUP(B3423,'Team Data'!$A$1:$E$659,2,FALSE())</f>
        <v>14</v>
      </c>
      <c r="N3423" s="0" t="n">
        <f aca="false">VLOOKUP(B3423,'Team Data'!$A$1:$E$659,3,FALSE())</f>
        <v>16</v>
      </c>
      <c r="O3423" s="0" t="n">
        <f aca="false">VLOOKUP(A3423,'Team Data'!$A$1:$E$659,4,FALSE())</f>
        <v>532</v>
      </c>
      <c r="P3423" s="0" t="n">
        <f aca="false">VLOOKUP(A3423,'Team Data'!$A$1:$E$659,5,FALSE())</f>
        <v>464</v>
      </c>
      <c r="Q3423" s="0" t="n">
        <f aca="false">VLOOKUP(B3423,'Team Data'!$A$1:$E$659,4,FALSE())</f>
        <v>451</v>
      </c>
      <c r="R3423" s="0" t="n">
        <f aca="false">VLOOKUP(B3423,'Team Data'!$A$1:$E$659,5,FALSE())</f>
        <v>468</v>
      </c>
      <c r="S3423" s="0" t="n">
        <f aca="false">IF(I3423=1,(MIN(30,(C3423-D3423)))*(M3423/(M3423+N3423))*(Q3423/(Q3423+R3423)),(MAX(-30,(C3423-D3423)))*(N3423/(M3423+N3423))*(R3423/(R3423+Q3423)))</f>
        <v>-8.14798694232862</v>
      </c>
      <c r="T3423" s="0" t="n">
        <f aca="false">IF(J3423=1,(MIN(30,(D3423-C3423)))*(K3423/(K3423+L3423))*(O3423/(O3423+P3423)),(MAX(-30,(D3423-C3423)))*(L3423/(K3423+L3423))*(P3423/(P3423+O3423)))</f>
        <v>6.79810149689668</v>
      </c>
      <c r="U3423" s="7" t="n">
        <v>43119</v>
      </c>
    </row>
    <row r="3424" customFormat="false" ht="15" hidden="false" customHeight="false" outlineLevel="0" collapsed="false">
      <c r="A3424" s="0" t="s">
        <v>69</v>
      </c>
      <c r="B3424" s="0" t="s">
        <v>113</v>
      </c>
      <c r="C3424" s="0" t="n">
        <v>63</v>
      </c>
      <c r="D3424" s="0" t="n">
        <v>90</v>
      </c>
      <c r="E3424" s="0" t="n">
        <v>28</v>
      </c>
      <c r="F3424" s="0" t="n">
        <v>38</v>
      </c>
      <c r="G3424" s="0" t="n">
        <v>9</v>
      </c>
      <c r="H3424" s="0" t="n">
        <v>6</v>
      </c>
      <c r="I3424" s="0" t="n">
        <v>0</v>
      </c>
      <c r="J3424" s="0" t="n">
        <v>1</v>
      </c>
      <c r="K3424" s="0" t="n">
        <f aca="false">VLOOKUP(A3424,'Team Data'!$A$1:$E$659,2,FALSE())</f>
        <v>14</v>
      </c>
      <c r="L3424" s="0" t="n">
        <f aca="false">VLOOKUP(A3424,'Team Data'!$A$1:$E$659,3,FALSE())</f>
        <v>19</v>
      </c>
      <c r="M3424" s="0" t="n">
        <f aca="false">VLOOKUP(B3424,'Team Data'!$A$1:$E$659,2,FALSE())</f>
        <v>19</v>
      </c>
      <c r="N3424" s="0" t="n">
        <f aca="false">VLOOKUP(B3424,'Team Data'!$A$1:$E$659,3,FALSE())</f>
        <v>12</v>
      </c>
      <c r="O3424" s="0" t="n">
        <f aca="false">VLOOKUP(A3424,'Team Data'!$A$1:$E$659,4,FALSE())</f>
        <v>518</v>
      </c>
      <c r="P3424" s="0" t="n">
        <f aca="false">VLOOKUP(A3424,'Team Data'!$A$1:$E$659,5,FALSE())</f>
        <v>487</v>
      </c>
      <c r="Q3424" s="0" t="n">
        <f aca="false">VLOOKUP(B3424,'Team Data'!$A$1:$E$659,4,FALSE())</f>
        <v>498</v>
      </c>
      <c r="R3424" s="0" t="n">
        <f aca="false">VLOOKUP(B3424,'Team Data'!$A$1:$E$659,5,FALSE())</f>
        <v>473</v>
      </c>
      <c r="S3424" s="0" t="n">
        <f aca="false">IF(I3424=1,(MIN(30,(C3424-D3424)))*(M3424/(M3424+N3424))*(Q3424/(Q3424+R3424)),(MAX(-30,(C3424-D3424)))*(N3424/(M3424+N3424))*(R3424/(R3424+Q3424)))</f>
        <v>-5.09125942659712</v>
      </c>
      <c r="T3424" s="0" t="n">
        <f aca="false">IF(J3424=1,(MIN(30,(D3424-C3424)))*(K3424/(K3424+L3424))*(O3424/(O3424+P3424)),(MAX(-30,(D3424-C3424)))*(L3424/(K3424+L3424))*(P3424/(P3424+O3424)))</f>
        <v>5.90393487109905</v>
      </c>
      <c r="U3424" s="7" t="n">
        <v>43119</v>
      </c>
    </row>
    <row r="3425" customFormat="false" ht="15" hidden="false" customHeight="false" outlineLevel="0" collapsed="false">
      <c r="A3425" s="0" t="s">
        <v>278</v>
      </c>
      <c r="B3425" s="0" t="s">
        <v>337</v>
      </c>
      <c r="C3425" s="0" t="n">
        <v>64</v>
      </c>
      <c r="D3425" s="0" t="n">
        <v>73</v>
      </c>
      <c r="E3425" s="0" t="n">
        <v>25</v>
      </c>
      <c r="F3425" s="0" t="n">
        <v>38</v>
      </c>
      <c r="G3425" s="0" t="n">
        <v>13</v>
      </c>
      <c r="H3425" s="0" t="n">
        <v>15</v>
      </c>
      <c r="I3425" s="0" t="n">
        <v>0</v>
      </c>
      <c r="J3425" s="0" t="n">
        <v>1</v>
      </c>
      <c r="K3425" s="0" t="n">
        <f aca="false">VLOOKUP(A3425,'Team Data'!$A$1:$E$659,2,FALSE())</f>
        <v>18</v>
      </c>
      <c r="L3425" s="0" t="n">
        <f aca="false">VLOOKUP(A3425,'Team Data'!$A$1:$E$659,3,FALSE())</f>
        <v>13</v>
      </c>
      <c r="M3425" s="0" t="n">
        <f aca="false">VLOOKUP(B3425,'Team Data'!$A$1:$E$659,2,FALSE())</f>
        <v>23</v>
      </c>
      <c r="N3425" s="0" t="n">
        <f aca="false">VLOOKUP(B3425,'Team Data'!$A$1:$E$659,3,FALSE())</f>
        <v>10</v>
      </c>
      <c r="O3425" s="0" t="n">
        <f aca="false">VLOOKUP(A3425,'Team Data'!$A$1:$E$659,4,FALSE())</f>
        <v>452</v>
      </c>
      <c r="P3425" s="0" t="n">
        <f aca="false">VLOOKUP(A3425,'Team Data'!$A$1:$E$659,5,FALSE())</f>
        <v>498</v>
      </c>
      <c r="Q3425" s="0" t="n">
        <f aca="false">VLOOKUP(B3425,'Team Data'!$A$1:$E$659,4,FALSE())</f>
        <v>458</v>
      </c>
      <c r="R3425" s="0" t="n">
        <f aca="false">VLOOKUP(B3425,'Team Data'!$A$1:$E$659,5,FALSE())</f>
        <v>534</v>
      </c>
      <c r="S3425" s="0" t="n">
        <f aca="false">IF(I3425=1,(MIN(30,(C3425-D3425)))*(M3425/(M3425+N3425))*(Q3425/(Q3425+R3425)),(MAX(-30,(C3425-D3425)))*(N3425/(M3425+N3425))*(R3425/(R3425+Q3425)))</f>
        <v>-1.46810850439883</v>
      </c>
      <c r="T3425" s="0" t="n">
        <f aca="false">IF(J3425=1,(MIN(30,(D3425-C3425)))*(K3425/(K3425+L3425))*(O3425/(O3425+P3425)),(MAX(-30,(D3425-C3425)))*(L3425/(K3425+L3425))*(P3425/(P3425+O3425)))</f>
        <v>2.48638370118846</v>
      </c>
      <c r="U3425" s="7" t="n">
        <v>43119</v>
      </c>
    </row>
    <row r="3426" customFormat="false" ht="15" hidden="false" customHeight="false" outlineLevel="0" collapsed="false">
      <c r="A3426" s="0" t="s">
        <v>35</v>
      </c>
      <c r="B3426" s="0" t="s">
        <v>148</v>
      </c>
      <c r="C3426" s="0" t="n">
        <v>79</v>
      </c>
      <c r="D3426" s="0" t="n">
        <v>83</v>
      </c>
      <c r="E3426" s="0" t="n">
        <v>33</v>
      </c>
      <c r="F3426" s="0" t="n">
        <v>33</v>
      </c>
      <c r="G3426" s="0" t="n">
        <v>9</v>
      </c>
      <c r="H3426" s="0" t="n">
        <v>10</v>
      </c>
      <c r="I3426" s="0" t="n">
        <v>0</v>
      </c>
      <c r="J3426" s="0" t="n">
        <v>1</v>
      </c>
      <c r="K3426" s="0" t="n">
        <f aca="false">VLOOKUP(A3426,'Team Data'!$A$1:$E$659,2,FALSE())</f>
        <v>3</v>
      </c>
      <c r="L3426" s="0" t="n">
        <f aca="false">VLOOKUP(A3426,'Team Data'!$A$1:$E$659,3,FALSE())</f>
        <v>28</v>
      </c>
      <c r="M3426" s="0" t="n">
        <f aca="false">VLOOKUP(B3426,'Team Data'!$A$1:$E$659,2,FALSE())</f>
        <v>18</v>
      </c>
      <c r="N3426" s="0" t="n">
        <f aca="false">VLOOKUP(B3426,'Team Data'!$A$1:$E$659,3,FALSE())</f>
        <v>17</v>
      </c>
      <c r="O3426" s="0" t="n">
        <f aca="false">VLOOKUP(A3426,'Team Data'!$A$1:$E$659,4,FALSE())</f>
        <v>496</v>
      </c>
      <c r="P3426" s="0" t="n">
        <f aca="false">VLOOKUP(A3426,'Team Data'!$A$1:$E$659,5,FALSE())</f>
        <v>495</v>
      </c>
      <c r="Q3426" s="0" t="n">
        <f aca="false">VLOOKUP(B3426,'Team Data'!$A$1:$E$659,4,FALSE())</f>
        <v>497</v>
      </c>
      <c r="R3426" s="0" t="n">
        <f aca="false">VLOOKUP(B3426,'Team Data'!$A$1:$E$659,5,FALSE())</f>
        <v>580</v>
      </c>
      <c r="S3426" s="0" t="n">
        <f aca="false">IF(I3426=1,(MIN(30,(C3426-D3426)))*(M3426/(M3426+N3426))*(Q3426/(Q3426+R3426)),(MAX(-30,(C3426-D3426)))*(N3426/(M3426+N3426))*(R3426/(R3426+Q3426)))</f>
        <v>-1.04629261175222</v>
      </c>
      <c r="T3426" s="0" t="n">
        <f aca="false">IF(J3426=1,(MIN(30,(D3426-C3426)))*(K3426/(K3426+L3426))*(O3426/(O3426+P3426)),(MAX(-30,(D3426-C3426)))*(L3426/(K3426+L3426))*(P3426/(P3426+O3426)))</f>
        <v>0.193743693239152</v>
      </c>
      <c r="U3426" s="7" t="n">
        <v>43119</v>
      </c>
    </row>
    <row r="3427" customFormat="false" ht="15" hidden="false" customHeight="false" outlineLevel="0" collapsed="false">
      <c r="A3427" s="0" t="s">
        <v>297</v>
      </c>
      <c r="B3427" s="0" t="s">
        <v>317</v>
      </c>
      <c r="C3427" s="0" t="n">
        <v>58</v>
      </c>
      <c r="D3427" s="0" t="n">
        <v>72</v>
      </c>
      <c r="E3427" s="0" t="n">
        <v>33</v>
      </c>
      <c r="F3427" s="0" t="n">
        <v>44</v>
      </c>
      <c r="G3427" s="0" t="n">
        <v>15</v>
      </c>
      <c r="H3427" s="0" t="n">
        <v>14</v>
      </c>
      <c r="I3427" s="0" t="n">
        <v>0</v>
      </c>
      <c r="J3427" s="0" t="n">
        <v>1</v>
      </c>
      <c r="K3427" s="0" t="n">
        <f aca="false">VLOOKUP(A3427,'Team Data'!$A$1:$E$659,2,FALSE())</f>
        <v>11</v>
      </c>
      <c r="L3427" s="0" t="n">
        <f aca="false">VLOOKUP(A3427,'Team Data'!$A$1:$E$659,3,FALSE())</f>
        <v>21</v>
      </c>
      <c r="M3427" s="0" t="n">
        <f aca="false">VLOOKUP(B3427,'Team Data'!$A$1:$E$659,2,FALSE())</f>
        <v>27</v>
      </c>
      <c r="N3427" s="0" t="n">
        <f aca="false">VLOOKUP(B3427,'Team Data'!$A$1:$E$659,3,FALSE())</f>
        <v>8</v>
      </c>
      <c r="O3427" s="0" t="n">
        <f aca="false">VLOOKUP(A3427,'Team Data'!$A$1:$E$659,4,FALSE())</f>
        <v>511</v>
      </c>
      <c r="P3427" s="0" t="n">
        <f aca="false">VLOOKUP(A3427,'Team Data'!$A$1:$E$659,5,FALSE())</f>
        <v>448</v>
      </c>
      <c r="Q3427" s="0" t="n">
        <f aca="false">VLOOKUP(B3427,'Team Data'!$A$1:$E$659,4,FALSE())</f>
        <v>534</v>
      </c>
      <c r="R3427" s="0" t="n">
        <f aca="false">VLOOKUP(B3427,'Team Data'!$A$1:$E$659,5,FALSE())</f>
        <v>523</v>
      </c>
      <c r="S3427" s="0" t="n">
        <f aca="false">IF(I3427=1,(MIN(30,(C3427-D3427)))*(M3427/(M3427+N3427))*(Q3427/(Q3427+R3427)),(MAX(-30,(C3427-D3427)))*(N3427/(M3427+N3427))*(R3427/(R3427+Q3427)))</f>
        <v>-1.5833491012299</v>
      </c>
      <c r="T3427" s="0" t="n">
        <f aca="false">IF(J3427=1,(MIN(30,(D3427-C3427)))*(K3427/(K3427+L3427))*(O3427/(O3427+P3427)),(MAX(-30,(D3427-C3427)))*(L3427/(K3427+L3427))*(P3427/(P3427+O3427)))</f>
        <v>2.56432481751825</v>
      </c>
      <c r="U3427" s="7" t="n">
        <v>43119</v>
      </c>
    </row>
    <row r="3428" customFormat="false" ht="15" hidden="false" customHeight="false" outlineLevel="0" collapsed="false">
      <c r="A3428" s="0" t="s">
        <v>218</v>
      </c>
      <c r="B3428" s="0" t="s">
        <v>91</v>
      </c>
      <c r="C3428" s="0" t="n">
        <v>64</v>
      </c>
      <c r="D3428" s="0" t="n">
        <v>54</v>
      </c>
      <c r="E3428" s="0" t="n">
        <v>43</v>
      </c>
      <c r="F3428" s="0" t="n">
        <v>38</v>
      </c>
      <c r="G3428" s="0" t="n">
        <v>15</v>
      </c>
      <c r="H3428" s="0" t="n">
        <v>13</v>
      </c>
      <c r="I3428" s="0" t="n">
        <v>1</v>
      </c>
      <c r="J3428" s="0" t="n">
        <v>0</v>
      </c>
      <c r="K3428" s="0" t="n">
        <f aca="false">VLOOKUP(A3428,'Team Data'!$A$1:$E$659,2,FALSE())</f>
        <v>25</v>
      </c>
      <c r="L3428" s="0" t="n">
        <f aca="false">VLOOKUP(A3428,'Team Data'!$A$1:$E$659,3,FALSE())</f>
        <v>7</v>
      </c>
      <c r="M3428" s="0" t="n">
        <f aca="false">VLOOKUP(B3428,'Team Data'!$A$1:$E$659,2,FALSE())</f>
        <v>14</v>
      </c>
      <c r="N3428" s="0" t="n">
        <f aca="false">VLOOKUP(B3428,'Team Data'!$A$1:$E$659,3,FALSE())</f>
        <v>18</v>
      </c>
      <c r="O3428" s="0" t="n">
        <f aca="false">VLOOKUP(A3428,'Team Data'!$A$1:$E$659,4,FALSE())</f>
        <v>521</v>
      </c>
      <c r="P3428" s="0" t="n">
        <f aca="false">VLOOKUP(A3428,'Team Data'!$A$1:$E$659,5,FALSE())</f>
        <v>531</v>
      </c>
      <c r="Q3428" s="0" t="n">
        <f aca="false">VLOOKUP(B3428,'Team Data'!$A$1:$E$659,4,FALSE())</f>
        <v>467</v>
      </c>
      <c r="R3428" s="0" t="n">
        <f aca="false">VLOOKUP(B3428,'Team Data'!$A$1:$E$659,5,FALSE())</f>
        <v>496</v>
      </c>
      <c r="S3428" s="0" t="n">
        <f aca="false">IF(I3428=1,(MIN(30,(C3428-D3428)))*(M3428/(M3428+N3428))*(Q3428/(Q3428+R3428)),(MAX(-30,(C3428-D3428)))*(N3428/(M3428+N3428))*(R3428/(R3428+Q3428)))</f>
        <v>2.1216251298027</v>
      </c>
      <c r="T3428" s="0" t="n">
        <f aca="false">IF(J3428=1,(MIN(30,(D3428-C3428)))*(K3428/(K3428+L3428))*(O3428/(O3428+P3428)),(MAX(-30,(D3428-C3428)))*(L3428/(K3428+L3428))*(P3428/(P3428+O3428)))</f>
        <v>-1.10414686311787</v>
      </c>
      <c r="U3428" s="7" t="n">
        <v>43119</v>
      </c>
    </row>
    <row r="3429" customFormat="false" ht="15" hidden="false" customHeight="false" outlineLevel="0" collapsed="false">
      <c r="A3429" s="0" t="s">
        <v>149</v>
      </c>
      <c r="B3429" s="0" t="s">
        <v>238</v>
      </c>
      <c r="C3429" s="0" t="n">
        <v>63</v>
      </c>
      <c r="D3429" s="0" t="n">
        <v>70</v>
      </c>
      <c r="E3429" s="0" t="n">
        <v>23</v>
      </c>
      <c r="F3429" s="0" t="n">
        <v>40</v>
      </c>
      <c r="G3429" s="0" t="n">
        <v>17</v>
      </c>
      <c r="H3429" s="0" t="n">
        <v>14</v>
      </c>
      <c r="I3429" s="0" t="n">
        <v>0</v>
      </c>
      <c r="J3429" s="0" t="n">
        <v>1</v>
      </c>
      <c r="K3429" s="0" t="n">
        <f aca="false">VLOOKUP(A3429,'Team Data'!$A$1:$E$659,2,FALSE())</f>
        <v>7</v>
      </c>
      <c r="L3429" s="0" t="n">
        <f aca="false">VLOOKUP(A3429,'Team Data'!$A$1:$E$659,3,FALSE())</f>
        <v>26</v>
      </c>
      <c r="M3429" s="0" t="n">
        <f aca="false">VLOOKUP(B3429,'Team Data'!$A$1:$E$659,2,FALSE())</f>
        <v>23</v>
      </c>
      <c r="N3429" s="0" t="n">
        <f aca="false">VLOOKUP(B3429,'Team Data'!$A$1:$E$659,3,FALSE())</f>
        <v>13</v>
      </c>
      <c r="O3429" s="0" t="n">
        <f aca="false">VLOOKUP(A3429,'Team Data'!$A$1:$E$659,4,FALSE())</f>
        <v>523</v>
      </c>
      <c r="P3429" s="0" t="n">
        <f aca="false">VLOOKUP(A3429,'Team Data'!$A$1:$E$659,5,FALSE())</f>
        <v>461</v>
      </c>
      <c r="Q3429" s="0" t="n">
        <f aca="false">VLOOKUP(B3429,'Team Data'!$A$1:$E$659,4,FALSE())</f>
        <v>577</v>
      </c>
      <c r="R3429" s="0" t="n">
        <f aca="false">VLOOKUP(B3429,'Team Data'!$A$1:$E$659,5,FALSE())</f>
        <v>554</v>
      </c>
      <c r="S3429" s="0" t="n">
        <f aca="false">IF(I3429=1,(MIN(30,(C3429-D3429)))*(M3429/(M3429+N3429))*(Q3429/(Q3429+R3429)),(MAX(-30,(C3429-D3429)))*(N3429/(M3429+N3429))*(R3429/(R3429+Q3429)))</f>
        <v>-1.23818646232439</v>
      </c>
      <c r="T3429" s="0" t="n">
        <f aca="false">IF(J3429=1,(MIN(30,(D3429-C3429)))*(K3429/(K3429+L3429))*(O3429/(O3429+P3429)),(MAX(-30,(D3429-C3429)))*(L3429/(K3429+L3429))*(P3429/(P3429+O3429)))</f>
        <v>0.78920300566642</v>
      </c>
      <c r="U3429" s="7" t="n">
        <v>43119</v>
      </c>
    </row>
    <row r="3430" customFormat="false" ht="15" hidden="false" customHeight="false" outlineLevel="0" collapsed="false">
      <c r="A3430" s="0" t="s">
        <v>144</v>
      </c>
      <c r="B3430" s="0" t="s">
        <v>112</v>
      </c>
      <c r="C3430" s="0" t="n">
        <v>60</v>
      </c>
      <c r="D3430" s="0" t="n">
        <v>71</v>
      </c>
      <c r="E3430" s="0" t="n">
        <v>31</v>
      </c>
      <c r="F3430" s="0" t="n">
        <v>25</v>
      </c>
      <c r="G3430" s="0" t="n">
        <v>14</v>
      </c>
      <c r="H3430" s="0" t="n">
        <v>9</v>
      </c>
      <c r="I3430" s="0" t="n">
        <v>0</v>
      </c>
      <c r="J3430" s="0" t="n">
        <v>1</v>
      </c>
      <c r="K3430" s="0" t="n">
        <f aca="false">VLOOKUP(A3430,'Team Data'!$A$1:$E$659,2,FALSE())</f>
        <v>22</v>
      </c>
      <c r="L3430" s="0" t="n">
        <f aca="false">VLOOKUP(A3430,'Team Data'!$A$1:$E$659,3,FALSE())</f>
        <v>15</v>
      </c>
      <c r="M3430" s="0" t="n">
        <f aca="false">VLOOKUP(B3430,'Team Data'!$A$1:$E$659,2,FALSE())</f>
        <v>14</v>
      </c>
      <c r="N3430" s="0" t="n">
        <f aca="false">VLOOKUP(B3430,'Team Data'!$A$1:$E$659,3,FALSE())</f>
        <v>16</v>
      </c>
      <c r="O3430" s="0" t="n">
        <f aca="false">VLOOKUP(A3430,'Team Data'!$A$1:$E$659,4,FALSE())</f>
        <v>570</v>
      </c>
      <c r="P3430" s="0" t="n">
        <f aca="false">VLOOKUP(A3430,'Team Data'!$A$1:$E$659,5,FALSE())</f>
        <v>569</v>
      </c>
      <c r="Q3430" s="0" t="n">
        <f aca="false">VLOOKUP(B3430,'Team Data'!$A$1:$E$659,4,FALSE())</f>
        <v>437</v>
      </c>
      <c r="R3430" s="0" t="n">
        <f aca="false">VLOOKUP(B3430,'Team Data'!$A$1:$E$659,5,FALSE())</f>
        <v>467</v>
      </c>
      <c r="S3430" s="0" t="n">
        <f aca="false">IF(I3430=1,(MIN(30,(C3430-D3430)))*(M3430/(M3430+N3430))*(Q3430/(Q3430+R3430)),(MAX(-30,(C3430-D3430)))*(N3430/(M3430+N3430))*(R3430/(R3430+Q3430)))</f>
        <v>-3.0306784660767</v>
      </c>
      <c r="T3430" s="0" t="n">
        <f aca="false">IF(J3430=1,(MIN(30,(D3430-C3430)))*(K3430/(K3430+L3430))*(O3430/(O3430+P3430)),(MAX(-30,(D3430-C3430)))*(L3430/(K3430+L3430))*(P3430/(P3430+O3430)))</f>
        <v>3.27314144697815</v>
      </c>
      <c r="U3430" s="7" t="n">
        <v>43119</v>
      </c>
    </row>
    <row r="3431" customFormat="false" ht="15" hidden="false" customHeight="false" outlineLevel="0" collapsed="false">
      <c r="A3431" s="0" t="s">
        <v>232</v>
      </c>
      <c r="B3431" s="0" t="s">
        <v>96</v>
      </c>
      <c r="C3431" s="0" t="n">
        <v>53</v>
      </c>
      <c r="D3431" s="0" t="n">
        <v>61</v>
      </c>
      <c r="E3431" s="0" t="n">
        <v>36</v>
      </c>
      <c r="F3431" s="0" t="n">
        <v>32</v>
      </c>
      <c r="G3431" s="0" t="n">
        <v>13</v>
      </c>
      <c r="H3431" s="0" t="n">
        <v>12</v>
      </c>
      <c r="I3431" s="0" t="n">
        <v>0</v>
      </c>
      <c r="J3431" s="0" t="n">
        <v>1</v>
      </c>
      <c r="K3431" s="0" t="n">
        <f aca="false">VLOOKUP(A3431,'Team Data'!$A$1:$E$659,2,FALSE())</f>
        <v>11</v>
      </c>
      <c r="L3431" s="0" t="n">
        <f aca="false">VLOOKUP(A3431,'Team Data'!$A$1:$E$659,3,FALSE())</f>
        <v>21</v>
      </c>
      <c r="M3431" s="0" t="n">
        <f aca="false">VLOOKUP(B3431,'Team Data'!$A$1:$E$659,2,FALSE())</f>
        <v>14</v>
      </c>
      <c r="N3431" s="0" t="n">
        <f aca="false">VLOOKUP(B3431,'Team Data'!$A$1:$E$659,3,FALSE())</f>
        <v>18</v>
      </c>
      <c r="O3431" s="0" t="n">
        <f aca="false">VLOOKUP(A3431,'Team Data'!$A$1:$E$659,4,FALSE())</f>
        <v>484</v>
      </c>
      <c r="P3431" s="0" t="n">
        <f aca="false">VLOOKUP(A3431,'Team Data'!$A$1:$E$659,5,FALSE())</f>
        <v>477</v>
      </c>
      <c r="Q3431" s="0" t="n">
        <f aca="false">VLOOKUP(B3431,'Team Data'!$A$1:$E$659,4,FALSE())</f>
        <v>509</v>
      </c>
      <c r="R3431" s="0" t="n">
        <f aca="false">VLOOKUP(B3431,'Team Data'!$A$1:$E$659,5,FALSE())</f>
        <v>460</v>
      </c>
      <c r="S3431" s="0" t="n">
        <f aca="false">IF(I3431=1,(MIN(30,(C3431-D3431)))*(M3431/(M3431+N3431))*(Q3431/(Q3431+R3431)),(MAX(-30,(C3431-D3431)))*(N3431/(M3431+N3431))*(R3431/(R3431+Q3431)))</f>
        <v>-2.13622291021672</v>
      </c>
      <c r="T3431" s="0" t="n">
        <f aca="false">IF(J3431=1,(MIN(30,(D3431-C3431)))*(K3431/(K3431+L3431))*(O3431/(O3431+P3431)),(MAX(-30,(D3431-C3431)))*(L3431/(K3431+L3431))*(P3431/(P3431+O3431)))</f>
        <v>1.3850156087409</v>
      </c>
      <c r="U3431" s="7" t="n">
        <v>43119</v>
      </c>
    </row>
    <row r="3432" customFormat="false" ht="15" hidden="false" customHeight="false" outlineLevel="0" collapsed="false">
      <c r="A3432" s="0" t="s">
        <v>50</v>
      </c>
      <c r="B3432" s="0" t="s">
        <v>44</v>
      </c>
      <c r="C3432" s="0" t="n">
        <v>47</v>
      </c>
      <c r="D3432" s="0" t="n">
        <v>62</v>
      </c>
      <c r="E3432" s="0" t="n">
        <v>31</v>
      </c>
      <c r="F3432" s="0" t="n">
        <v>39</v>
      </c>
      <c r="G3432" s="0" t="n">
        <v>12</v>
      </c>
      <c r="H3432" s="0" t="n">
        <v>17</v>
      </c>
      <c r="I3432" s="0" t="n">
        <v>0</v>
      </c>
      <c r="J3432" s="0" t="n">
        <v>1</v>
      </c>
      <c r="K3432" s="0" t="n">
        <f aca="false">VLOOKUP(A3432,'Team Data'!$A$1:$E$659,2,FALSE())</f>
        <v>15</v>
      </c>
      <c r="L3432" s="0" t="n">
        <f aca="false">VLOOKUP(A3432,'Team Data'!$A$1:$E$659,3,FALSE())</f>
        <v>16</v>
      </c>
      <c r="M3432" s="0" t="n">
        <f aca="false">VLOOKUP(B3432,'Team Data'!$A$1:$E$659,2,FALSE())</f>
        <v>18</v>
      </c>
      <c r="N3432" s="0" t="n">
        <f aca="false">VLOOKUP(B3432,'Team Data'!$A$1:$E$659,3,FALSE())</f>
        <v>16</v>
      </c>
      <c r="O3432" s="0" t="n">
        <f aca="false">VLOOKUP(A3432,'Team Data'!$A$1:$E$659,4,FALSE())</f>
        <v>449</v>
      </c>
      <c r="P3432" s="0" t="n">
        <f aca="false">VLOOKUP(A3432,'Team Data'!$A$1:$E$659,5,FALSE())</f>
        <v>485</v>
      </c>
      <c r="Q3432" s="0" t="n">
        <f aca="false">VLOOKUP(B3432,'Team Data'!$A$1:$E$659,4,FALSE())</f>
        <v>493</v>
      </c>
      <c r="R3432" s="0" t="n">
        <f aca="false">VLOOKUP(B3432,'Team Data'!$A$1:$E$659,5,FALSE())</f>
        <v>541</v>
      </c>
      <c r="S3432" s="0" t="n">
        <f aca="false">IF(I3432=1,(MIN(30,(C3432-D3432)))*(M3432/(M3432+N3432))*(Q3432/(Q3432+R3432)),(MAX(-30,(C3432-D3432)))*(N3432/(M3432+N3432))*(R3432/(R3432+Q3432)))</f>
        <v>-3.69325292979861</v>
      </c>
      <c r="T3432" s="0" t="n">
        <f aca="false">IF(J3432=1,(MIN(30,(D3432-C3432)))*(K3432/(K3432+L3432))*(O3432/(O3432+P3432)),(MAX(-30,(D3432-C3432)))*(L3432/(K3432+L3432))*(P3432/(P3432+O3432)))</f>
        <v>3.48915521171513</v>
      </c>
      <c r="U3432" s="7" t="n">
        <v>43119</v>
      </c>
    </row>
    <row r="3433" customFormat="false" ht="15" hidden="false" customHeight="false" outlineLevel="0" collapsed="false">
      <c r="A3433" s="0" t="s">
        <v>312</v>
      </c>
      <c r="B3433" s="0" t="s">
        <v>356</v>
      </c>
      <c r="C3433" s="0" t="n">
        <v>92</v>
      </c>
      <c r="D3433" s="0" t="n">
        <v>78</v>
      </c>
      <c r="E3433" s="0" t="n">
        <v>34</v>
      </c>
      <c r="F3433" s="0" t="n">
        <v>41</v>
      </c>
      <c r="G3433" s="0" t="n">
        <v>9</v>
      </c>
      <c r="H3433" s="0" t="n">
        <v>13</v>
      </c>
      <c r="I3433" s="0" t="n">
        <v>1</v>
      </c>
      <c r="J3433" s="0" t="n">
        <v>0</v>
      </c>
      <c r="K3433" s="0" t="n">
        <f aca="false">VLOOKUP(A3433,'Team Data'!$A$1:$E$659,2,FALSE())</f>
        <v>20</v>
      </c>
      <c r="L3433" s="0" t="n">
        <f aca="false">VLOOKUP(A3433,'Team Data'!$A$1:$E$659,3,FALSE())</f>
        <v>16</v>
      </c>
      <c r="M3433" s="0" t="n">
        <f aca="false">VLOOKUP(B3433,'Team Data'!$A$1:$E$659,2,FALSE())</f>
        <v>8</v>
      </c>
      <c r="N3433" s="0" t="n">
        <f aca="false">VLOOKUP(B3433,'Team Data'!$A$1:$E$659,3,FALSE())</f>
        <v>24</v>
      </c>
      <c r="O3433" s="0" t="n">
        <f aca="false">VLOOKUP(A3433,'Team Data'!$A$1:$E$659,4,FALSE())</f>
        <v>545</v>
      </c>
      <c r="P3433" s="0" t="n">
        <f aca="false">VLOOKUP(A3433,'Team Data'!$A$1:$E$659,5,FALSE())</f>
        <v>579</v>
      </c>
      <c r="Q3433" s="0" t="n">
        <f aca="false">VLOOKUP(B3433,'Team Data'!$A$1:$E$659,4,FALSE())</f>
        <v>505</v>
      </c>
      <c r="R3433" s="0" t="n">
        <f aca="false">VLOOKUP(B3433,'Team Data'!$A$1:$E$659,5,FALSE())</f>
        <v>499</v>
      </c>
      <c r="S3433" s="0" t="n">
        <f aca="false">IF(I3433=1,(MIN(30,(C3433-D3433)))*(M3433/(M3433+N3433))*(Q3433/(Q3433+R3433)),(MAX(-30,(C3433-D3433)))*(N3433/(M3433+N3433))*(R3433/(R3433+Q3433)))</f>
        <v>1.76045816733068</v>
      </c>
      <c r="T3433" s="0" t="n">
        <f aca="false">IF(J3433=1,(MIN(30,(D3433-C3433)))*(K3433/(K3433+L3433))*(O3433/(O3433+P3433)),(MAX(-30,(D3433-C3433)))*(L3433/(K3433+L3433))*(P3433/(P3433+O3433)))</f>
        <v>-3.20521945432977</v>
      </c>
      <c r="U3433" s="7" t="n">
        <v>43119</v>
      </c>
    </row>
    <row r="3434" customFormat="false" ht="15" hidden="false" customHeight="false" outlineLevel="0" collapsed="false">
      <c r="A3434" s="0" t="s">
        <v>283</v>
      </c>
      <c r="B3434" s="0" t="s">
        <v>136</v>
      </c>
      <c r="C3434" s="0" t="n">
        <v>81</v>
      </c>
      <c r="D3434" s="0" t="n">
        <v>95</v>
      </c>
      <c r="E3434" s="0" t="n">
        <v>36</v>
      </c>
      <c r="F3434" s="0" t="n">
        <v>36</v>
      </c>
      <c r="G3434" s="0" t="n">
        <v>11</v>
      </c>
      <c r="H3434" s="0" t="n">
        <v>12</v>
      </c>
      <c r="I3434" s="0" t="n">
        <v>0</v>
      </c>
      <c r="J3434" s="0" t="n">
        <v>1</v>
      </c>
      <c r="K3434" s="0" t="n">
        <f aca="false">VLOOKUP(A3434,'Team Data'!$A$1:$E$659,2,FALSE())</f>
        <v>12</v>
      </c>
      <c r="L3434" s="0" t="n">
        <f aca="false">VLOOKUP(A3434,'Team Data'!$A$1:$E$659,3,FALSE())</f>
        <v>20</v>
      </c>
      <c r="M3434" s="0" t="n">
        <f aca="false">VLOOKUP(B3434,'Team Data'!$A$1:$E$659,2,FALSE())</f>
        <v>10</v>
      </c>
      <c r="N3434" s="0" t="n">
        <f aca="false">VLOOKUP(B3434,'Team Data'!$A$1:$E$659,3,FALSE())</f>
        <v>20</v>
      </c>
      <c r="O3434" s="0" t="n">
        <f aca="false">VLOOKUP(A3434,'Team Data'!$A$1:$E$659,4,FALSE())</f>
        <v>427</v>
      </c>
      <c r="P3434" s="0" t="n">
        <f aca="false">VLOOKUP(A3434,'Team Data'!$A$1:$E$659,5,FALSE())</f>
        <v>489</v>
      </c>
      <c r="Q3434" s="0" t="n">
        <f aca="false">VLOOKUP(B3434,'Team Data'!$A$1:$E$659,4,FALSE())</f>
        <v>479</v>
      </c>
      <c r="R3434" s="0" t="n">
        <f aca="false">VLOOKUP(B3434,'Team Data'!$A$1:$E$659,5,FALSE())</f>
        <v>443</v>
      </c>
      <c r="S3434" s="0" t="n">
        <f aca="false">IF(I3434=1,(MIN(30,(C3434-D3434)))*(M3434/(M3434+N3434))*(Q3434/(Q3434+R3434)),(MAX(-30,(C3434-D3434)))*(N3434/(M3434+N3434))*(R3434/(R3434+Q3434)))</f>
        <v>-4.48445408532176</v>
      </c>
      <c r="T3434" s="0" t="n">
        <f aca="false">IF(J3434=1,(MIN(30,(D3434-C3434)))*(K3434/(K3434+L3434))*(O3434/(O3434+P3434)),(MAX(-30,(D3434-C3434)))*(L3434/(K3434+L3434))*(P3434/(P3434+O3434)))</f>
        <v>2.44732532751092</v>
      </c>
      <c r="U3434" s="7" t="n">
        <v>43119</v>
      </c>
    </row>
    <row r="3435" customFormat="false" ht="15" hidden="false" customHeight="false" outlineLevel="0" collapsed="false">
      <c r="A3435" s="0" t="s">
        <v>130</v>
      </c>
      <c r="B3435" s="0" t="s">
        <v>268</v>
      </c>
      <c r="C3435" s="0" t="n">
        <v>85</v>
      </c>
      <c r="D3435" s="0" t="n">
        <v>91</v>
      </c>
      <c r="E3435" s="0" t="n">
        <v>29</v>
      </c>
      <c r="F3435" s="0" t="n">
        <v>32</v>
      </c>
      <c r="G3435" s="0" t="n">
        <v>10</v>
      </c>
      <c r="H3435" s="0" t="n">
        <v>13</v>
      </c>
      <c r="I3435" s="0" t="n">
        <v>0</v>
      </c>
      <c r="J3435" s="0" t="n">
        <v>1</v>
      </c>
      <c r="K3435" s="0" t="n">
        <f aca="false">VLOOKUP(A3435,'Team Data'!$A$1:$E$659,2,FALSE())</f>
        <v>15</v>
      </c>
      <c r="L3435" s="0" t="n">
        <f aca="false">VLOOKUP(A3435,'Team Data'!$A$1:$E$659,3,FALSE())</f>
        <v>18</v>
      </c>
      <c r="M3435" s="0" t="n">
        <f aca="false">VLOOKUP(B3435,'Team Data'!$A$1:$E$659,2,FALSE())</f>
        <v>7</v>
      </c>
      <c r="N3435" s="0" t="n">
        <f aca="false">VLOOKUP(B3435,'Team Data'!$A$1:$E$659,3,FALSE())</f>
        <v>25</v>
      </c>
      <c r="O3435" s="0" t="n">
        <f aca="false">VLOOKUP(A3435,'Team Data'!$A$1:$E$659,4,FALSE())</f>
        <v>463</v>
      </c>
      <c r="P3435" s="0" t="n">
        <f aca="false">VLOOKUP(A3435,'Team Data'!$A$1:$E$659,5,FALSE())</f>
        <v>494</v>
      </c>
      <c r="Q3435" s="0" t="n">
        <f aca="false">VLOOKUP(B3435,'Team Data'!$A$1:$E$659,4,FALSE())</f>
        <v>471</v>
      </c>
      <c r="R3435" s="0" t="n">
        <f aca="false">VLOOKUP(B3435,'Team Data'!$A$1:$E$659,5,FALSE())</f>
        <v>449</v>
      </c>
      <c r="S3435" s="0" t="n">
        <f aca="false">IF(I3435=1,(MIN(30,(C3435-D3435)))*(M3435/(M3435+N3435))*(Q3435/(Q3435+R3435)),(MAX(-30,(C3435-D3435)))*(N3435/(M3435+N3435))*(R3435/(R3435+Q3435)))</f>
        <v>-2.28770380434783</v>
      </c>
      <c r="T3435" s="0" t="n">
        <f aca="false">IF(J3435=1,(MIN(30,(D3435-C3435)))*(K3435/(K3435+L3435))*(O3435/(O3435+P3435)),(MAX(-30,(D3435-C3435)))*(L3435/(K3435+L3435))*(P3435/(P3435+O3435)))</f>
        <v>1.31946423482474</v>
      </c>
      <c r="U3435" s="7" t="n">
        <v>43119</v>
      </c>
    </row>
    <row r="3436" customFormat="false" ht="15" hidden="false" customHeight="false" outlineLevel="0" collapsed="false">
      <c r="A3436" s="0" t="s">
        <v>333</v>
      </c>
      <c r="B3436" s="0" t="s">
        <v>190</v>
      </c>
      <c r="C3436" s="0" t="n">
        <v>67</v>
      </c>
      <c r="D3436" s="0" t="n">
        <v>56</v>
      </c>
      <c r="E3436" s="0" t="n">
        <v>28</v>
      </c>
      <c r="F3436" s="0" t="n">
        <v>28</v>
      </c>
      <c r="G3436" s="0" t="n">
        <v>10</v>
      </c>
      <c r="H3436" s="0" t="n">
        <v>11</v>
      </c>
      <c r="I3436" s="0" t="n">
        <v>1</v>
      </c>
      <c r="J3436" s="0" t="n">
        <v>0</v>
      </c>
      <c r="K3436" s="0" t="n">
        <f aca="false">VLOOKUP(A3436,'Team Data'!$A$1:$E$659,2,FALSE())</f>
        <v>27</v>
      </c>
      <c r="L3436" s="0" t="n">
        <f aca="false">VLOOKUP(A3436,'Team Data'!$A$1:$E$659,3,FALSE())</f>
        <v>8</v>
      </c>
      <c r="M3436" s="0" t="n">
        <f aca="false">VLOOKUP(B3436,'Team Data'!$A$1:$E$659,2,FALSE())</f>
        <v>10</v>
      </c>
      <c r="N3436" s="0" t="n">
        <f aca="false">VLOOKUP(B3436,'Team Data'!$A$1:$E$659,3,FALSE())</f>
        <v>21</v>
      </c>
      <c r="O3436" s="0" t="n">
        <f aca="false">VLOOKUP(A3436,'Team Data'!$A$1:$E$659,4,FALSE())</f>
        <v>551</v>
      </c>
      <c r="P3436" s="0" t="n">
        <f aca="false">VLOOKUP(A3436,'Team Data'!$A$1:$E$659,5,FALSE())</f>
        <v>544</v>
      </c>
      <c r="Q3436" s="0" t="n">
        <f aca="false">VLOOKUP(B3436,'Team Data'!$A$1:$E$659,4,FALSE())</f>
        <v>463</v>
      </c>
      <c r="R3436" s="0" t="n">
        <f aca="false">VLOOKUP(B3436,'Team Data'!$A$1:$E$659,5,FALSE())</f>
        <v>473</v>
      </c>
      <c r="S3436" s="0" t="n">
        <f aca="false">IF(I3436=1,(MIN(30,(C3436-D3436)))*(M3436/(M3436+N3436))*(Q3436/(Q3436+R3436)),(MAX(-30,(C3436-D3436)))*(N3436/(M3436+N3436))*(R3436/(R3436+Q3436)))</f>
        <v>1.75523848910946</v>
      </c>
      <c r="T3436" s="0" t="n">
        <f aca="false">IF(J3436=1,(MIN(30,(D3436-C3436)))*(K3436/(K3436+L3436))*(O3436/(O3436+P3436)),(MAX(-30,(D3436-C3436)))*(L3436/(K3436+L3436))*(P3436/(P3436+O3436)))</f>
        <v>-1.24910632746249</v>
      </c>
      <c r="U3436" s="7" t="n">
        <v>43119</v>
      </c>
    </row>
    <row r="3437" customFormat="false" ht="15" hidden="false" customHeight="false" outlineLevel="0" collapsed="false">
      <c r="A3437" s="0" t="s">
        <v>109</v>
      </c>
      <c r="B3437" s="0" t="s">
        <v>156</v>
      </c>
      <c r="C3437" s="0" t="n">
        <v>86</v>
      </c>
      <c r="D3437" s="0" t="n">
        <v>68</v>
      </c>
      <c r="E3437" s="0" t="n">
        <v>37</v>
      </c>
      <c r="F3437" s="0" t="n">
        <v>31</v>
      </c>
      <c r="G3437" s="0" t="n">
        <v>17</v>
      </c>
      <c r="H3437" s="0" t="n">
        <v>16</v>
      </c>
      <c r="I3437" s="0" t="n">
        <v>1</v>
      </c>
      <c r="J3437" s="0" t="n">
        <v>0</v>
      </c>
      <c r="K3437" s="0" t="n">
        <f aca="false">VLOOKUP(A3437,'Team Data'!$A$1:$E$659,2,FALSE())</f>
        <v>19</v>
      </c>
      <c r="L3437" s="0" t="n">
        <f aca="false">VLOOKUP(A3437,'Team Data'!$A$1:$E$659,3,FALSE())</f>
        <v>14</v>
      </c>
      <c r="M3437" s="0" t="n">
        <f aca="false">VLOOKUP(B3437,'Team Data'!$A$1:$E$659,2,FALSE())</f>
        <v>6</v>
      </c>
      <c r="N3437" s="0" t="n">
        <f aca="false">VLOOKUP(B3437,'Team Data'!$A$1:$E$659,3,FALSE())</f>
        <v>26</v>
      </c>
      <c r="O3437" s="0" t="n">
        <f aca="false">VLOOKUP(A3437,'Team Data'!$A$1:$E$659,4,FALSE())</f>
        <v>501</v>
      </c>
      <c r="P3437" s="0" t="n">
        <f aca="false">VLOOKUP(A3437,'Team Data'!$A$1:$E$659,5,FALSE())</f>
        <v>542</v>
      </c>
      <c r="Q3437" s="0" t="n">
        <f aca="false">VLOOKUP(B3437,'Team Data'!$A$1:$E$659,4,FALSE())</f>
        <v>483</v>
      </c>
      <c r="R3437" s="0" t="n">
        <f aca="false">VLOOKUP(B3437,'Team Data'!$A$1:$E$659,5,FALSE())</f>
        <v>480</v>
      </c>
      <c r="S3437" s="0" t="n">
        <f aca="false">IF(I3437=1,(MIN(30,(C3437-D3437)))*(M3437/(M3437+N3437))*(Q3437/(Q3437+R3437)),(MAX(-30,(C3437-D3437)))*(N3437/(M3437+N3437))*(R3437/(R3437+Q3437)))</f>
        <v>1.69275700934579</v>
      </c>
      <c r="T3437" s="0" t="n">
        <f aca="false">IF(J3437=1,(MIN(30,(D3437-C3437)))*(K3437/(K3437+L3437))*(O3437/(O3437+P3437)),(MAX(-30,(D3437-C3437)))*(L3437/(K3437+L3437))*(P3437/(P3437+O3437)))</f>
        <v>-3.96827333740085</v>
      </c>
      <c r="U3437" s="7" t="n">
        <v>43119</v>
      </c>
    </row>
    <row r="3438" customFormat="false" ht="15" hidden="false" customHeight="false" outlineLevel="0" collapsed="false">
      <c r="A3438" s="0" t="s">
        <v>204</v>
      </c>
      <c r="B3438" s="0" t="s">
        <v>348</v>
      </c>
      <c r="C3438" s="0" t="n">
        <v>90</v>
      </c>
      <c r="D3438" s="0" t="n">
        <v>70</v>
      </c>
      <c r="E3438" s="0" t="n">
        <v>27</v>
      </c>
      <c r="F3438" s="0" t="n">
        <v>22</v>
      </c>
      <c r="G3438" s="0" t="n">
        <v>11</v>
      </c>
      <c r="H3438" s="0" t="n">
        <v>13</v>
      </c>
      <c r="I3438" s="0" t="n">
        <v>1</v>
      </c>
      <c r="J3438" s="0" t="n">
        <v>0</v>
      </c>
      <c r="K3438" s="0" t="n">
        <f aca="false">VLOOKUP(A3438,'Team Data'!$A$1:$E$659,2,FALSE())</f>
        <v>23</v>
      </c>
      <c r="L3438" s="0" t="n">
        <f aca="false">VLOOKUP(A3438,'Team Data'!$A$1:$E$659,3,FALSE())</f>
        <v>10</v>
      </c>
      <c r="M3438" s="0" t="n">
        <f aca="false">VLOOKUP(B3438,'Team Data'!$A$1:$E$659,2,FALSE())</f>
        <v>19</v>
      </c>
      <c r="N3438" s="0" t="n">
        <f aca="false">VLOOKUP(B3438,'Team Data'!$A$1:$E$659,3,FALSE())</f>
        <v>12</v>
      </c>
      <c r="O3438" s="0" t="n">
        <f aca="false">VLOOKUP(A3438,'Team Data'!$A$1:$E$659,4,FALSE())</f>
        <v>563</v>
      </c>
      <c r="P3438" s="0" t="n">
        <f aca="false">VLOOKUP(A3438,'Team Data'!$A$1:$E$659,5,FALSE())</f>
        <v>481</v>
      </c>
      <c r="Q3438" s="0" t="n">
        <f aca="false">VLOOKUP(B3438,'Team Data'!$A$1:$E$659,4,FALSE())</f>
        <v>519</v>
      </c>
      <c r="R3438" s="0" t="n">
        <f aca="false">VLOOKUP(B3438,'Team Data'!$A$1:$E$659,5,FALSE())</f>
        <v>432</v>
      </c>
      <c r="S3438" s="0" t="n">
        <f aca="false">IF(I3438=1,(MIN(30,(C3438-D3438)))*(M3438/(M3438+N3438))*(Q3438/(Q3438+R3438)),(MAX(-30,(C3438-D3438)))*(N3438/(M3438+N3438))*(R3438/(R3438+Q3438)))</f>
        <v>6.68973237000102</v>
      </c>
      <c r="T3438" s="0" t="n">
        <f aca="false">IF(J3438=1,(MIN(30,(D3438-C3438)))*(K3438/(K3438+L3438))*(O3438/(O3438+P3438)),(MAX(-30,(D3438-C3438)))*(L3438/(K3438+L3438))*(P3438/(P3438+O3438)))</f>
        <v>-2.79229072332521</v>
      </c>
      <c r="U3438" s="7" t="n">
        <v>43119</v>
      </c>
    </row>
    <row r="3439" customFormat="false" ht="15" hidden="false" customHeight="false" outlineLevel="0" collapsed="false">
      <c r="A3439" s="0" t="s">
        <v>83</v>
      </c>
      <c r="B3439" s="0" t="s">
        <v>132</v>
      </c>
      <c r="C3439" s="0" t="n">
        <v>74</v>
      </c>
      <c r="D3439" s="0" t="n">
        <v>85</v>
      </c>
      <c r="E3439" s="0" t="n">
        <v>33</v>
      </c>
      <c r="F3439" s="0" t="n">
        <v>42</v>
      </c>
      <c r="G3439" s="0" t="n">
        <v>11</v>
      </c>
      <c r="H3439" s="0" t="n">
        <v>11</v>
      </c>
      <c r="I3439" s="0" t="n">
        <v>0</v>
      </c>
      <c r="J3439" s="0" t="n">
        <v>1</v>
      </c>
      <c r="K3439" s="0" t="n">
        <f aca="false">VLOOKUP(A3439,'Team Data'!$A$1:$E$659,2,FALSE())</f>
        <v>14</v>
      </c>
      <c r="L3439" s="0" t="n">
        <f aca="false">VLOOKUP(A3439,'Team Data'!$A$1:$E$659,3,FALSE())</f>
        <v>18</v>
      </c>
      <c r="M3439" s="0" t="n">
        <f aca="false">VLOOKUP(B3439,'Team Data'!$A$1:$E$659,2,FALSE())</f>
        <v>10</v>
      </c>
      <c r="N3439" s="0" t="n">
        <f aca="false">VLOOKUP(B3439,'Team Data'!$A$1:$E$659,3,FALSE())</f>
        <v>22</v>
      </c>
      <c r="O3439" s="0" t="n">
        <f aca="false">VLOOKUP(A3439,'Team Data'!$A$1:$E$659,4,FALSE())</f>
        <v>525</v>
      </c>
      <c r="P3439" s="0" t="n">
        <f aca="false">VLOOKUP(A3439,'Team Data'!$A$1:$E$659,5,FALSE())</f>
        <v>457</v>
      </c>
      <c r="Q3439" s="0" t="n">
        <f aca="false">VLOOKUP(B3439,'Team Data'!$A$1:$E$659,4,FALSE())</f>
        <v>532</v>
      </c>
      <c r="R3439" s="0" t="n">
        <f aca="false">VLOOKUP(B3439,'Team Data'!$A$1:$E$659,5,FALSE())</f>
        <v>476</v>
      </c>
      <c r="S3439" s="0" t="n">
        <f aca="false">IF(I3439=1,(MIN(30,(C3439-D3439)))*(M3439/(M3439+N3439))*(Q3439/(Q3439+R3439)),(MAX(-30,(C3439-D3439)))*(N3439/(M3439+N3439))*(R3439/(R3439+Q3439)))</f>
        <v>-3.57118055555556</v>
      </c>
      <c r="T3439" s="0" t="n">
        <f aca="false">IF(J3439=1,(MIN(30,(D3439-C3439)))*(K3439/(K3439+L3439))*(O3439/(O3439+P3439)),(MAX(-30,(D3439-C3439)))*(L3439/(K3439+L3439))*(P3439/(P3439+O3439)))</f>
        <v>2.57287423625255</v>
      </c>
      <c r="U3439" s="7" t="n">
        <v>43119</v>
      </c>
    </row>
    <row r="3440" customFormat="false" ht="15" hidden="false" customHeight="false" outlineLevel="0" collapsed="false">
      <c r="A3440" s="0" t="s">
        <v>74</v>
      </c>
      <c r="B3440" s="0" t="s">
        <v>299</v>
      </c>
      <c r="C3440" s="0" t="n">
        <v>68</v>
      </c>
      <c r="D3440" s="0" t="n">
        <v>90</v>
      </c>
      <c r="E3440" s="0" t="n">
        <v>25</v>
      </c>
      <c r="F3440" s="0" t="n">
        <v>46</v>
      </c>
      <c r="G3440" s="0" t="n">
        <v>12</v>
      </c>
      <c r="H3440" s="0" t="n">
        <v>14</v>
      </c>
      <c r="I3440" s="0" t="n">
        <v>0</v>
      </c>
      <c r="J3440" s="0" t="n">
        <v>1</v>
      </c>
      <c r="K3440" s="0" t="n">
        <f aca="false">VLOOKUP(A3440,'Team Data'!$A$1:$E$659,2,FALSE())</f>
        <v>13</v>
      </c>
      <c r="L3440" s="0" t="n">
        <f aca="false">VLOOKUP(A3440,'Team Data'!$A$1:$E$659,3,FALSE())</f>
        <v>20</v>
      </c>
      <c r="M3440" s="0" t="n">
        <f aca="false">VLOOKUP(B3440,'Team Data'!$A$1:$E$659,2,FALSE())</f>
        <v>18</v>
      </c>
      <c r="N3440" s="0" t="n">
        <f aca="false">VLOOKUP(B3440,'Team Data'!$A$1:$E$659,3,FALSE())</f>
        <v>14</v>
      </c>
      <c r="O3440" s="0" t="n">
        <f aca="false">VLOOKUP(A3440,'Team Data'!$A$1:$E$659,4,FALSE())</f>
        <v>534</v>
      </c>
      <c r="P3440" s="0" t="n">
        <f aca="false">VLOOKUP(A3440,'Team Data'!$A$1:$E$659,5,FALSE())</f>
        <v>500</v>
      </c>
      <c r="Q3440" s="0" t="n">
        <f aca="false">VLOOKUP(B3440,'Team Data'!$A$1:$E$659,4,FALSE())</f>
        <v>500</v>
      </c>
      <c r="R3440" s="0" t="n">
        <f aca="false">VLOOKUP(B3440,'Team Data'!$A$1:$E$659,5,FALSE())</f>
        <v>469</v>
      </c>
      <c r="S3440" s="0" t="n">
        <f aca="false">IF(I3440=1,(MIN(30,(C3440-D3440)))*(M3440/(M3440+N3440))*(Q3440/(Q3440+R3440)),(MAX(-30,(C3440-D3440)))*(N3440/(M3440+N3440))*(R3440/(R3440+Q3440)))</f>
        <v>-4.65853973168215</v>
      </c>
      <c r="T3440" s="0" t="n">
        <f aca="false">IF(J3440=1,(MIN(30,(D3440-C3440)))*(K3440/(K3440+L3440))*(O3440/(O3440+P3440)),(MAX(-30,(D3440-C3440)))*(L3440/(K3440+L3440))*(P3440/(P3440+O3440)))</f>
        <v>4.47582205029014</v>
      </c>
      <c r="U3440" s="7" t="n">
        <v>43119</v>
      </c>
    </row>
    <row r="3441" customFormat="false" ht="15" hidden="false" customHeight="false" outlineLevel="0" collapsed="false">
      <c r="A3441" s="0" t="s">
        <v>194</v>
      </c>
      <c r="B3441" s="0" t="s">
        <v>237</v>
      </c>
      <c r="C3441" s="0" t="n">
        <v>81</v>
      </c>
      <c r="D3441" s="0" t="n">
        <v>73</v>
      </c>
      <c r="E3441" s="0" t="n">
        <v>47</v>
      </c>
      <c r="F3441" s="0" t="n">
        <v>39</v>
      </c>
      <c r="G3441" s="0" t="n">
        <v>10</v>
      </c>
      <c r="H3441" s="0" t="n">
        <v>8</v>
      </c>
      <c r="I3441" s="0" t="n">
        <v>1</v>
      </c>
      <c r="J3441" s="0" t="n">
        <v>0</v>
      </c>
      <c r="K3441" s="0" t="n">
        <f aca="false">VLOOKUP(A3441,'Team Data'!$A$1:$E$659,2,FALSE())</f>
        <v>19</v>
      </c>
      <c r="L3441" s="0" t="n">
        <f aca="false">VLOOKUP(A3441,'Team Data'!$A$1:$E$659,3,FALSE())</f>
        <v>14</v>
      </c>
      <c r="M3441" s="0" t="n">
        <f aca="false">VLOOKUP(B3441,'Team Data'!$A$1:$E$659,2,FALSE())</f>
        <v>12</v>
      </c>
      <c r="N3441" s="0" t="n">
        <f aca="false">VLOOKUP(B3441,'Team Data'!$A$1:$E$659,3,FALSE())</f>
        <v>21</v>
      </c>
      <c r="O3441" s="0" t="n">
        <f aca="false">VLOOKUP(A3441,'Team Data'!$A$1:$E$659,4,FALSE())</f>
        <v>506</v>
      </c>
      <c r="P3441" s="0" t="n">
        <f aca="false">VLOOKUP(A3441,'Team Data'!$A$1:$E$659,5,FALSE())</f>
        <v>563</v>
      </c>
      <c r="Q3441" s="0" t="n">
        <f aca="false">VLOOKUP(B3441,'Team Data'!$A$1:$E$659,4,FALSE())</f>
        <v>483</v>
      </c>
      <c r="R3441" s="0" t="n">
        <f aca="false">VLOOKUP(B3441,'Team Data'!$A$1:$E$659,5,FALSE())</f>
        <v>570</v>
      </c>
      <c r="S3441" s="0" t="n">
        <f aca="false">IF(I3441=1,(MIN(30,(C3441-D3441)))*(M3441/(M3441+N3441))*(Q3441/(Q3441+R3441)),(MAX(-30,(C3441-D3441)))*(N3441/(M3441+N3441))*(R3441/(R3441+Q3441)))</f>
        <v>1.33436933436933</v>
      </c>
      <c r="T3441" s="0" t="n">
        <f aca="false">IF(J3441=1,(MIN(30,(D3441-C3441)))*(K3441/(K3441+L3441))*(O3441/(O3441+P3441)),(MAX(-30,(D3441-C3441)))*(L3441/(K3441+L3441))*(P3441/(P3441+O3441)))</f>
        <v>-1.78745358165377</v>
      </c>
      <c r="U3441" s="7" t="n">
        <v>43119</v>
      </c>
    </row>
    <row r="3442" customFormat="false" ht="15" hidden="false" customHeight="false" outlineLevel="0" collapsed="false">
      <c r="A3442" s="0" t="s">
        <v>184</v>
      </c>
      <c r="B3442" s="0" t="s">
        <v>26</v>
      </c>
      <c r="C3442" s="0" t="n">
        <v>72</v>
      </c>
      <c r="D3442" s="0" t="n">
        <v>79</v>
      </c>
      <c r="E3442" s="0" t="n">
        <v>38</v>
      </c>
      <c r="F3442" s="0" t="n">
        <v>32</v>
      </c>
      <c r="G3442" s="0" t="n">
        <v>9</v>
      </c>
      <c r="H3442" s="0" t="n">
        <v>11</v>
      </c>
      <c r="I3442" s="0" t="n">
        <v>0</v>
      </c>
      <c r="J3442" s="0" t="n">
        <v>1</v>
      </c>
      <c r="K3442" s="0" t="n">
        <f aca="false">VLOOKUP(A3442,'Team Data'!$A$1:$E$659,2,FALSE())</f>
        <v>26</v>
      </c>
      <c r="L3442" s="0" t="n">
        <f aca="false">VLOOKUP(A3442,'Team Data'!$A$1:$E$659,3,FALSE())</f>
        <v>6</v>
      </c>
      <c r="M3442" s="0" t="n">
        <f aca="false">VLOOKUP(B3442,'Team Data'!$A$1:$E$659,2,FALSE())</f>
        <v>24</v>
      </c>
      <c r="N3442" s="0" t="n">
        <f aca="false">VLOOKUP(B3442,'Team Data'!$A$1:$E$659,3,FALSE())</f>
        <v>9</v>
      </c>
      <c r="O3442" s="0" t="n">
        <f aca="false">VLOOKUP(A3442,'Team Data'!$A$1:$E$659,4,FALSE())</f>
        <v>495</v>
      </c>
      <c r="P3442" s="0" t="n">
        <f aca="false">VLOOKUP(A3442,'Team Data'!$A$1:$E$659,5,FALSE())</f>
        <v>480</v>
      </c>
      <c r="Q3442" s="0" t="n">
        <f aca="false">VLOOKUP(B3442,'Team Data'!$A$1:$E$659,4,FALSE())</f>
        <v>540</v>
      </c>
      <c r="R3442" s="0" t="n">
        <f aca="false">VLOOKUP(B3442,'Team Data'!$A$1:$E$659,5,FALSE())</f>
        <v>523</v>
      </c>
      <c r="S3442" s="0" t="n">
        <f aca="false">IF(I3442=1,(MIN(30,(C3442-D3442)))*(M3442/(M3442+N3442))*(Q3442/(Q3442+R3442)),(MAX(-30,(C3442-D3442)))*(N3442/(M3442+N3442))*(R3442/(R3442+Q3442)))</f>
        <v>-0.939279911057898</v>
      </c>
      <c r="T3442" s="0" t="n">
        <f aca="false">IF(J3442=1,(MIN(30,(D3442-C3442)))*(K3442/(K3442+L3442))*(O3442/(O3442+P3442)),(MAX(-30,(D3442-C3442)))*(L3442/(K3442+L3442))*(P3442/(P3442+O3442)))</f>
        <v>2.8875</v>
      </c>
      <c r="U3442" s="7" t="n">
        <v>43119</v>
      </c>
    </row>
    <row r="3443" customFormat="false" ht="15" hidden="false" customHeight="false" outlineLevel="0" collapsed="false">
      <c r="A3443" s="0" t="s">
        <v>131</v>
      </c>
      <c r="B3443" s="0" t="s">
        <v>181</v>
      </c>
      <c r="C3443" s="0" t="n">
        <v>58</v>
      </c>
      <c r="D3443" s="0" t="n">
        <v>57</v>
      </c>
      <c r="E3443" s="0" t="n">
        <v>26</v>
      </c>
      <c r="F3443" s="0" t="n">
        <v>41</v>
      </c>
      <c r="G3443" s="0" t="n">
        <v>12</v>
      </c>
      <c r="H3443" s="0" t="n">
        <v>18</v>
      </c>
      <c r="I3443" s="0" t="n">
        <v>1</v>
      </c>
      <c r="J3443" s="0" t="n">
        <v>0</v>
      </c>
      <c r="K3443" s="0" t="n">
        <f aca="false">VLOOKUP(A3443,'Team Data'!$A$1:$E$659,2,FALSE())</f>
        <v>23</v>
      </c>
      <c r="L3443" s="0" t="n">
        <f aca="false">VLOOKUP(A3443,'Team Data'!$A$1:$E$659,3,FALSE())</f>
        <v>13</v>
      </c>
      <c r="M3443" s="0" t="n">
        <f aca="false">VLOOKUP(B3443,'Team Data'!$A$1:$E$659,2,FALSE())</f>
        <v>8</v>
      </c>
      <c r="N3443" s="0" t="n">
        <f aca="false">VLOOKUP(B3443,'Team Data'!$A$1:$E$659,3,FALSE())</f>
        <v>21</v>
      </c>
      <c r="O3443" s="0" t="n">
        <f aca="false">VLOOKUP(A3443,'Team Data'!$A$1:$E$659,4,FALSE())</f>
        <v>559</v>
      </c>
      <c r="P3443" s="0" t="n">
        <f aca="false">VLOOKUP(A3443,'Team Data'!$A$1:$E$659,5,FALSE())</f>
        <v>576</v>
      </c>
      <c r="Q3443" s="0" t="n">
        <f aca="false">VLOOKUP(B3443,'Team Data'!$A$1:$E$659,4,FALSE())</f>
        <v>484</v>
      </c>
      <c r="R3443" s="0" t="n">
        <f aca="false">VLOOKUP(B3443,'Team Data'!$A$1:$E$659,5,FALSE())</f>
        <v>397</v>
      </c>
      <c r="S3443" s="0" t="n">
        <f aca="false">IF(I3443=1,(MIN(30,(C3443-D3443)))*(M3443/(M3443+N3443))*(Q3443/(Q3443+R3443)),(MAX(-30,(C3443-D3443)))*(N3443/(M3443+N3443))*(R3443/(R3443+Q3443)))</f>
        <v>0.151551919840307</v>
      </c>
      <c r="T3443" s="0" t="n">
        <f aca="false">IF(J3443=1,(MIN(30,(D3443-C3443)))*(K3443/(K3443+L3443))*(O3443/(O3443+P3443)),(MAX(-30,(D3443-C3443)))*(L3443/(K3443+L3443))*(P3443/(P3443+O3443)))</f>
        <v>-0.183259911894273</v>
      </c>
      <c r="U3443" s="7" t="n">
        <v>43119</v>
      </c>
    </row>
    <row r="3444" customFormat="false" ht="15" hidden="false" customHeight="false" outlineLevel="0" collapsed="false">
      <c r="A3444" s="0" t="s">
        <v>86</v>
      </c>
      <c r="B3444" s="0" t="s">
        <v>47</v>
      </c>
      <c r="C3444" s="0" t="n">
        <v>65</v>
      </c>
      <c r="D3444" s="0" t="n">
        <v>66</v>
      </c>
      <c r="E3444" s="0" t="n">
        <v>31</v>
      </c>
      <c r="F3444" s="0" t="n">
        <v>33</v>
      </c>
      <c r="G3444" s="0" t="n">
        <v>11</v>
      </c>
      <c r="H3444" s="0" t="n">
        <v>13</v>
      </c>
      <c r="I3444" s="0" t="n">
        <v>0</v>
      </c>
      <c r="J3444" s="0" t="n">
        <v>1</v>
      </c>
      <c r="K3444" s="0" t="n">
        <f aca="false">VLOOKUP(A3444,'Team Data'!$A$1:$E$659,2,FALSE())</f>
        <v>13</v>
      </c>
      <c r="L3444" s="0" t="n">
        <f aca="false">VLOOKUP(A3444,'Team Data'!$A$1:$E$659,3,FALSE())</f>
        <v>18</v>
      </c>
      <c r="M3444" s="0" t="n">
        <f aca="false">VLOOKUP(B3444,'Team Data'!$A$1:$E$659,2,FALSE())</f>
        <v>14</v>
      </c>
      <c r="N3444" s="0" t="n">
        <f aca="false">VLOOKUP(B3444,'Team Data'!$A$1:$E$659,3,FALSE())</f>
        <v>18</v>
      </c>
      <c r="O3444" s="0" t="n">
        <f aca="false">VLOOKUP(A3444,'Team Data'!$A$1:$E$659,4,FALSE())</f>
        <v>457</v>
      </c>
      <c r="P3444" s="0" t="n">
        <f aca="false">VLOOKUP(A3444,'Team Data'!$A$1:$E$659,5,FALSE())</f>
        <v>482</v>
      </c>
      <c r="Q3444" s="0" t="n">
        <f aca="false">VLOOKUP(B3444,'Team Data'!$A$1:$E$659,4,FALSE())</f>
        <v>456</v>
      </c>
      <c r="R3444" s="0" t="n">
        <f aca="false">VLOOKUP(B3444,'Team Data'!$A$1:$E$659,5,FALSE())</f>
        <v>570</v>
      </c>
      <c r="S3444" s="0" t="n">
        <f aca="false">IF(I3444=1,(MIN(30,(C3444-D3444)))*(M3444/(M3444+N3444))*(Q3444/(Q3444+R3444)),(MAX(-30,(C3444-D3444)))*(N3444/(M3444+N3444))*(R3444/(R3444+Q3444)))</f>
        <v>-0.3125</v>
      </c>
      <c r="T3444" s="0" t="n">
        <f aca="false">IF(J3444=1,(MIN(30,(D3444-C3444)))*(K3444/(K3444+L3444))*(O3444/(O3444+P3444)),(MAX(-30,(D3444-C3444)))*(L3444/(K3444+L3444))*(P3444/(P3444+O3444)))</f>
        <v>0.204094953450823</v>
      </c>
      <c r="U3444" s="7" t="n">
        <v>43119</v>
      </c>
    </row>
    <row r="3445" customFormat="false" ht="15" hidden="false" customHeight="false" outlineLevel="0" collapsed="false">
      <c r="A3445" s="0" t="s">
        <v>318</v>
      </c>
      <c r="B3445" s="0" t="s">
        <v>49</v>
      </c>
      <c r="C3445" s="0" t="n">
        <v>76</v>
      </c>
      <c r="D3445" s="0" t="n">
        <v>80</v>
      </c>
      <c r="E3445" s="0" t="n">
        <v>39</v>
      </c>
      <c r="F3445" s="0" t="n">
        <v>31</v>
      </c>
      <c r="G3445" s="0" t="n">
        <v>15</v>
      </c>
      <c r="H3445" s="0" t="n">
        <v>8</v>
      </c>
      <c r="I3445" s="0" t="n">
        <v>0</v>
      </c>
      <c r="J3445" s="0" t="n">
        <v>1</v>
      </c>
      <c r="K3445" s="0" t="n">
        <f aca="false">VLOOKUP(A3445,'Team Data'!$A$1:$E$659,2,FALSE())</f>
        <v>11</v>
      </c>
      <c r="L3445" s="0" t="n">
        <f aca="false">VLOOKUP(A3445,'Team Data'!$A$1:$E$659,3,FALSE())</f>
        <v>21</v>
      </c>
      <c r="M3445" s="0" t="n">
        <f aca="false">VLOOKUP(B3445,'Team Data'!$A$1:$E$659,2,FALSE())</f>
        <v>26</v>
      </c>
      <c r="N3445" s="0" t="n">
        <f aca="false">VLOOKUP(B3445,'Team Data'!$A$1:$E$659,3,FALSE())</f>
        <v>8</v>
      </c>
      <c r="O3445" s="0" t="n">
        <f aca="false">VLOOKUP(A3445,'Team Data'!$A$1:$E$659,4,FALSE())</f>
        <v>542</v>
      </c>
      <c r="P3445" s="0" t="n">
        <f aca="false">VLOOKUP(A3445,'Team Data'!$A$1:$E$659,5,FALSE())</f>
        <v>440</v>
      </c>
      <c r="Q3445" s="0" t="n">
        <f aca="false">VLOOKUP(B3445,'Team Data'!$A$1:$E$659,4,FALSE())</f>
        <v>508</v>
      </c>
      <c r="R3445" s="0" t="n">
        <f aca="false">VLOOKUP(B3445,'Team Data'!$A$1:$E$659,5,FALSE())</f>
        <v>524</v>
      </c>
      <c r="S3445" s="0" t="n">
        <f aca="false">IF(I3445=1,(MIN(30,(C3445-D3445)))*(M3445/(M3445+N3445))*(Q3445/(Q3445+R3445)),(MAX(-30,(C3445-D3445)))*(N3445/(M3445+N3445))*(R3445/(R3445+Q3445)))</f>
        <v>-0.477884176926585</v>
      </c>
      <c r="T3445" s="0" t="n">
        <f aca="false">IF(J3445=1,(MIN(30,(D3445-C3445)))*(K3445/(K3445+L3445))*(O3445/(O3445+P3445)),(MAX(-30,(D3445-C3445)))*(L3445/(K3445+L3445))*(P3445/(P3445+O3445)))</f>
        <v>0.758910386965377</v>
      </c>
      <c r="U3445" s="7" t="n">
        <v>43119</v>
      </c>
    </row>
    <row r="3446" customFormat="false" ht="15" hidden="false" customHeight="false" outlineLevel="0" collapsed="false">
      <c r="A3446" s="0" t="s">
        <v>28</v>
      </c>
      <c r="B3446" s="0" t="s">
        <v>284</v>
      </c>
      <c r="C3446" s="0" t="n">
        <v>66</v>
      </c>
      <c r="D3446" s="0" t="n">
        <v>77</v>
      </c>
      <c r="E3446" s="0" t="n">
        <v>40</v>
      </c>
      <c r="F3446" s="0" t="n">
        <v>45</v>
      </c>
      <c r="G3446" s="0" t="n">
        <v>8</v>
      </c>
      <c r="H3446" s="0" t="n">
        <v>11</v>
      </c>
      <c r="I3446" s="0" t="n">
        <v>0</v>
      </c>
      <c r="J3446" s="0" t="n">
        <v>1</v>
      </c>
      <c r="K3446" s="0" t="n">
        <f aca="false">VLOOKUP(A3446,'Team Data'!$A$1:$E$659,2,FALSE())</f>
        <v>11</v>
      </c>
      <c r="L3446" s="0" t="n">
        <f aca="false">VLOOKUP(A3446,'Team Data'!$A$1:$E$659,3,FALSE())</f>
        <v>20</v>
      </c>
      <c r="M3446" s="0" t="n">
        <f aca="false">VLOOKUP(B3446,'Team Data'!$A$1:$E$659,2,FALSE())</f>
        <v>13</v>
      </c>
      <c r="N3446" s="0" t="n">
        <f aca="false">VLOOKUP(B3446,'Team Data'!$A$1:$E$659,3,FALSE())</f>
        <v>18</v>
      </c>
      <c r="O3446" s="0" t="n">
        <f aca="false">VLOOKUP(A3446,'Team Data'!$A$1:$E$659,4,FALSE())</f>
        <v>444</v>
      </c>
      <c r="P3446" s="0" t="n">
        <f aca="false">VLOOKUP(A3446,'Team Data'!$A$1:$E$659,5,FALSE())</f>
        <v>493</v>
      </c>
      <c r="Q3446" s="0" t="n">
        <f aca="false">VLOOKUP(B3446,'Team Data'!$A$1:$E$659,4,FALSE())</f>
        <v>512</v>
      </c>
      <c r="R3446" s="0" t="n">
        <f aca="false">VLOOKUP(B3446,'Team Data'!$A$1:$E$659,5,FALSE())</f>
        <v>455</v>
      </c>
      <c r="S3446" s="0" t="n">
        <f aca="false">IF(I3446=1,(MIN(30,(C3446-D3446)))*(M3446/(M3446+N3446))*(Q3446/(Q3446+R3446)),(MAX(-30,(C3446-D3446)))*(N3446/(M3446+N3446))*(R3446/(R3446+Q3446)))</f>
        <v>-3.00530406645095</v>
      </c>
      <c r="T3446" s="0" t="n">
        <f aca="false">IF(J3446=1,(MIN(30,(D3446-C3446)))*(K3446/(K3446+L3446))*(O3446/(O3446+P3446)),(MAX(-30,(D3446-C3446)))*(L3446/(K3446+L3446))*(P3446/(P3446+O3446)))</f>
        <v>1.84955417082659</v>
      </c>
      <c r="U3446" s="7" t="n">
        <v>43119</v>
      </c>
    </row>
    <row r="3447" customFormat="false" ht="15" hidden="false" customHeight="false" outlineLevel="0" collapsed="false">
      <c r="A3447" s="0" t="s">
        <v>315</v>
      </c>
      <c r="B3447" s="0" t="s">
        <v>304</v>
      </c>
      <c r="C3447" s="0" t="n">
        <v>62</v>
      </c>
      <c r="D3447" s="0" t="n">
        <v>70</v>
      </c>
      <c r="E3447" s="0" t="n">
        <v>29</v>
      </c>
      <c r="F3447" s="0" t="n">
        <v>32</v>
      </c>
      <c r="G3447" s="0" t="n">
        <v>18</v>
      </c>
      <c r="H3447" s="0" t="n">
        <v>14</v>
      </c>
      <c r="I3447" s="0" t="n">
        <v>0</v>
      </c>
      <c r="J3447" s="0" t="n">
        <v>1</v>
      </c>
      <c r="K3447" s="0" t="n">
        <f aca="false">VLOOKUP(A3447,'Team Data'!$A$1:$E$659,2,FALSE())</f>
        <v>12</v>
      </c>
      <c r="L3447" s="0" t="n">
        <f aca="false">VLOOKUP(A3447,'Team Data'!$A$1:$E$659,3,FALSE())</f>
        <v>18</v>
      </c>
      <c r="M3447" s="0" t="n">
        <f aca="false">VLOOKUP(B3447,'Team Data'!$A$1:$E$659,2,FALSE())</f>
        <v>22</v>
      </c>
      <c r="N3447" s="0" t="n">
        <f aca="false">VLOOKUP(B3447,'Team Data'!$A$1:$E$659,3,FALSE())</f>
        <v>10</v>
      </c>
      <c r="O3447" s="0" t="n">
        <f aca="false">VLOOKUP(A3447,'Team Data'!$A$1:$E$659,4,FALSE())</f>
        <v>451</v>
      </c>
      <c r="P3447" s="0" t="n">
        <f aca="false">VLOOKUP(A3447,'Team Data'!$A$1:$E$659,5,FALSE())</f>
        <v>479</v>
      </c>
      <c r="Q3447" s="0" t="n">
        <f aca="false">VLOOKUP(B3447,'Team Data'!$A$1:$E$659,4,FALSE())</f>
        <v>459</v>
      </c>
      <c r="R3447" s="0" t="n">
        <f aca="false">VLOOKUP(B3447,'Team Data'!$A$1:$E$659,5,FALSE())</f>
        <v>534</v>
      </c>
      <c r="S3447" s="0" t="n">
        <f aca="false">IF(I3447=1,(MIN(30,(C3447-D3447)))*(M3447/(M3447+N3447))*(Q3447/(Q3447+R3447)),(MAX(-30,(C3447-D3447)))*(N3447/(M3447+N3447))*(R3447/(R3447+Q3447)))</f>
        <v>-1.34441087613293</v>
      </c>
      <c r="T3447" s="0" t="n">
        <f aca="false">IF(J3447=1,(MIN(30,(D3447-C3447)))*(K3447/(K3447+L3447))*(O3447/(O3447+P3447)),(MAX(-30,(D3447-C3447)))*(L3447/(K3447+L3447))*(P3447/(P3447+O3447)))</f>
        <v>1.55182795698925</v>
      </c>
      <c r="U3447" s="7" t="n">
        <v>43119</v>
      </c>
    </row>
    <row r="3448" customFormat="false" ht="15" hidden="false" customHeight="false" outlineLevel="0" collapsed="false">
      <c r="A3448" s="0" t="s">
        <v>183</v>
      </c>
      <c r="B3448" s="0" t="s">
        <v>279</v>
      </c>
      <c r="C3448" s="0" t="n">
        <v>73</v>
      </c>
      <c r="D3448" s="0" t="n">
        <v>81</v>
      </c>
      <c r="E3448" s="0" t="n">
        <v>29</v>
      </c>
      <c r="F3448" s="0" t="n">
        <v>28</v>
      </c>
      <c r="G3448" s="0" t="n">
        <v>15</v>
      </c>
      <c r="H3448" s="0" t="n">
        <v>7</v>
      </c>
      <c r="I3448" s="0" t="n">
        <v>0</v>
      </c>
      <c r="J3448" s="0" t="n">
        <v>1</v>
      </c>
      <c r="K3448" s="0" t="n">
        <f aca="false">VLOOKUP(A3448,'Team Data'!$A$1:$E$659,2,FALSE())</f>
        <v>18</v>
      </c>
      <c r="L3448" s="0" t="n">
        <f aca="false">VLOOKUP(A3448,'Team Data'!$A$1:$E$659,3,FALSE())</f>
        <v>13</v>
      </c>
      <c r="M3448" s="0" t="n">
        <f aca="false">VLOOKUP(B3448,'Team Data'!$A$1:$E$659,2,FALSE())</f>
        <v>13</v>
      </c>
      <c r="N3448" s="0" t="n">
        <f aca="false">VLOOKUP(B3448,'Team Data'!$A$1:$E$659,3,FALSE())</f>
        <v>18</v>
      </c>
      <c r="O3448" s="0" t="n">
        <f aca="false">VLOOKUP(A3448,'Team Data'!$A$1:$E$659,4,FALSE())</f>
        <v>392</v>
      </c>
      <c r="P3448" s="0" t="n">
        <f aca="false">VLOOKUP(A3448,'Team Data'!$A$1:$E$659,5,FALSE())</f>
        <v>532</v>
      </c>
      <c r="Q3448" s="0" t="n">
        <f aca="false">VLOOKUP(B3448,'Team Data'!$A$1:$E$659,4,FALSE())</f>
        <v>437</v>
      </c>
      <c r="R3448" s="0" t="n">
        <f aca="false">VLOOKUP(B3448,'Team Data'!$A$1:$E$659,5,FALSE())</f>
        <v>490</v>
      </c>
      <c r="S3448" s="0" t="n">
        <f aca="false">IF(I3448=1,(MIN(30,(C3448-D3448)))*(M3448/(M3448+N3448))*(Q3448/(Q3448+R3448)),(MAX(-30,(C3448-D3448)))*(N3448/(M3448+N3448))*(R3448/(R3448+Q3448)))</f>
        <v>-2.45537112433448</v>
      </c>
      <c r="T3448" s="0" t="n">
        <f aca="false">IF(J3448=1,(MIN(30,(D3448-C3448)))*(K3448/(K3448+L3448))*(O3448/(O3448+P3448)),(MAX(-30,(D3448-C3448)))*(L3448/(K3448+L3448))*(P3448/(P3448+O3448)))</f>
        <v>1.97067448680352</v>
      </c>
      <c r="U3448" s="7" t="n">
        <v>43119</v>
      </c>
    </row>
    <row r="3449" customFormat="false" ht="15" hidden="false" customHeight="false" outlineLevel="0" collapsed="false">
      <c r="A3449" s="0" t="s">
        <v>118</v>
      </c>
      <c r="B3449" s="0" t="s">
        <v>56</v>
      </c>
      <c r="C3449" s="0" t="n">
        <v>67</v>
      </c>
      <c r="D3449" s="0" t="n">
        <v>70</v>
      </c>
      <c r="E3449" s="0" t="n">
        <v>32</v>
      </c>
      <c r="F3449" s="0" t="n">
        <v>32</v>
      </c>
      <c r="G3449" s="0" t="n">
        <v>21</v>
      </c>
      <c r="H3449" s="0" t="n">
        <v>22</v>
      </c>
      <c r="I3449" s="0" t="n">
        <v>0</v>
      </c>
      <c r="J3449" s="0" t="n">
        <v>1</v>
      </c>
      <c r="K3449" s="0" t="n">
        <f aca="false">VLOOKUP(A3449,'Team Data'!$A$1:$E$659,2,FALSE())</f>
        <v>11</v>
      </c>
      <c r="L3449" s="0" t="n">
        <f aca="false">VLOOKUP(A3449,'Team Data'!$A$1:$E$659,3,FALSE())</f>
        <v>19</v>
      </c>
      <c r="M3449" s="0" t="n">
        <f aca="false">VLOOKUP(B3449,'Team Data'!$A$1:$E$659,2,FALSE())</f>
        <v>12</v>
      </c>
      <c r="N3449" s="0" t="n">
        <f aca="false">VLOOKUP(B3449,'Team Data'!$A$1:$E$659,3,FALSE())</f>
        <v>23</v>
      </c>
      <c r="O3449" s="0" t="n">
        <f aca="false">VLOOKUP(A3449,'Team Data'!$A$1:$E$659,4,FALSE())</f>
        <v>459</v>
      </c>
      <c r="P3449" s="0" t="n">
        <f aca="false">VLOOKUP(A3449,'Team Data'!$A$1:$E$659,5,FALSE())</f>
        <v>467</v>
      </c>
      <c r="Q3449" s="0" t="n">
        <f aca="false">VLOOKUP(B3449,'Team Data'!$A$1:$E$659,4,FALSE())</f>
        <v>562</v>
      </c>
      <c r="R3449" s="0" t="n">
        <f aca="false">VLOOKUP(B3449,'Team Data'!$A$1:$E$659,5,FALSE())</f>
        <v>557</v>
      </c>
      <c r="S3449" s="0" t="n">
        <f aca="false">IF(I3449=1,(MIN(30,(C3449-D3449)))*(M3449/(M3449+N3449))*(Q3449/(Q3449+R3449)),(MAX(-30,(C3449-D3449)))*(N3449/(M3449+N3449))*(R3449/(R3449+Q3449)))</f>
        <v>-0.981309842972042</v>
      </c>
      <c r="T3449" s="0" t="n">
        <f aca="false">IF(J3449=1,(MIN(30,(D3449-C3449)))*(K3449/(K3449+L3449))*(O3449/(O3449+P3449)),(MAX(-30,(D3449-C3449)))*(L3449/(K3449+L3449))*(P3449/(P3449+O3449)))</f>
        <v>0.54524838012959</v>
      </c>
      <c r="U3449" s="7" t="n">
        <v>43119</v>
      </c>
    </row>
    <row r="3450" customFormat="false" ht="15" hidden="false" customHeight="false" outlineLevel="0" collapsed="false">
      <c r="A3450" s="0" t="s">
        <v>158</v>
      </c>
      <c r="B3450" s="0" t="s">
        <v>264</v>
      </c>
      <c r="C3450" s="0" t="n">
        <v>65</v>
      </c>
      <c r="D3450" s="0" t="n">
        <v>68</v>
      </c>
      <c r="E3450" s="0" t="n">
        <v>25</v>
      </c>
      <c r="F3450" s="0" t="n">
        <v>32</v>
      </c>
      <c r="G3450" s="0" t="n">
        <v>13</v>
      </c>
      <c r="H3450" s="0" t="n">
        <v>10</v>
      </c>
      <c r="I3450" s="0" t="n">
        <v>0</v>
      </c>
      <c r="J3450" s="0" t="n">
        <v>1</v>
      </c>
      <c r="K3450" s="0" t="n">
        <f aca="false">VLOOKUP(A3450,'Team Data'!$A$1:$E$659,2,FALSE())</f>
        <v>6</v>
      </c>
      <c r="L3450" s="0" t="n">
        <f aca="false">VLOOKUP(A3450,'Team Data'!$A$1:$E$659,3,FALSE())</f>
        <v>25</v>
      </c>
      <c r="M3450" s="0" t="n">
        <f aca="false">VLOOKUP(B3450,'Team Data'!$A$1:$E$659,2,FALSE())</f>
        <v>8</v>
      </c>
      <c r="N3450" s="0" t="n">
        <f aca="false">VLOOKUP(B3450,'Team Data'!$A$1:$E$659,3,FALSE())</f>
        <v>24</v>
      </c>
      <c r="O3450" s="0" t="n">
        <f aca="false">VLOOKUP(A3450,'Team Data'!$A$1:$E$659,4,FALSE())</f>
        <v>499</v>
      </c>
      <c r="P3450" s="0" t="n">
        <f aca="false">VLOOKUP(A3450,'Team Data'!$A$1:$E$659,5,FALSE())</f>
        <v>492</v>
      </c>
      <c r="Q3450" s="0" t="n">
        <f aca="false">VLOOKUP(B3450,'Team Data'!$A$1:$E$659,4,FALSE())</f>
        <v>541</v>
      </c>
      <c r="R3450" s="0" t="n">
        <f aca="false">VLOOKUP(B3450,'Team Data'!$A$1:$E$659,5,FALSE())</f>
        <v>503</v>
      </c>
      <c r="S3450" s="0" t="n">
        <f aca="false">IF(I3450=1,(MIN(30,(C3450-D3450)))*(M3450/(M3450+N3450))*(Q3450/(Q3450+R3450)),(MAX(-30,(C3450-D3450)))*(N3450/(M3450+N3450))*(R3450/(R3450+Q3450)))</f>
        <v>-1.08405172413793</v>
      </c>
      <c r="T3450" s="0" t="n">
        <f aca="false">IF(J3450=1,(MIN(30,(D3450-C3450)))*(K3450/(K3450+L3450))*(O3450/(O3450+P3450)),(MAX(-30,(D3450-C3450)))*(L3450/(K3450+L3450))*(P3450/(P3450+O3450)))</f>
        <v>0.292373295140132</v>
      </c>
      <c r="U3450" s="7" t="n">
        <v>43119</v>
      </c>
    </row>
    <row r="3451" customFormat="false" ht="15" hidden="false" customHeight="false" outlineLevel="0" collapsed="false">
      <c r="A3451" s="0" t="s">
        <v>90</v>
      </c>
      <c r="B3451" s="0" t="s">
        <v>145</v>
      </c>
      <c r="C3451" s="0" t="n">
        <v>88</v>
      </c>
      <c r="D3451" s="0" t="n">
        <v>83</v>
      </c>
      <c r="E3451" s="0" t="n">
        <v>34</v>
      </c>
      <c r="F3451" s="0" t="n">
        <v>30</v>
      </c>
      <c r="G3451" s="0" t="n">
        <v>17</v>
      </c>
      <c r="H3451" s="0" t="n">
        <v>14</v>
      </c>
      <c r="I3451" s="0" t="n">
        <v>1</v>
      </c>
      <c r="J3451" s="0" t="n">
        <v>0</v>
      </c>
      <c r="K3451" s="0" t="n">
        <f aca="false">VLOOKUP(A3451,'Team Data'!$A$1:$E$659,2,FALSE())</f>
        <v>23</v>
      </c>
      <c r="L3451" s="0" t="n">
        <f aca="false">VLOOKUP(A3451,'Team Data'!$A$1:$E$659,3,FALSE())</f>
        <v>12</v>
      </c>
      <c r="M3451" s="0" t="n">
        <f aca="false">VLOOKUP(B3451,'Team Data'!$A$1:$E$659,2,FALSE())</f>
        <v>23</v>
      </c>
      <c r="N3451" s="0" t="n">
        <f aca="false">VLOOKUP(B3451,'Team Data'!$A$1:$E$659,3,FALSE())</f>
        <v>10</v>
      </c>
      <c r="O3451" s="0" t="n">
        <f aca="false">VLOOKUP(A3451,'Team Data'!$A$1:$E$659,4,FALSE())</f>
        <v>500</v>
      </c>
      <c r="P3451" s="0" t="n">
        <f aca="false">VLOOKUP(A3451,'Team Data'!$A$1:$E$659,5,FALSE())</f>
        <v>533</v>
      </c>
      <c r="Q3451" s="0" t="n">
        <f aca="false">VLOOKUP(B3451,'Team Data'!$A$1:$E$659,4,FALSE())</f>
        <v>503</v>
      </c>
      <c r="R3451" s="0" t="n">
        <f aca="false">VLOOKUP(B3451,'Team Data'!$A$1:$E$659,5,FALSE())</f>
        <v>487</v>
      </c>
      <c r="S3451" s="0" t="n">
        <f aca="false">IF(I3451=1,(MIN(30,(C3451-D3451)))*(M3451/(M3451+N3451))*(Q3451/(Q3451+R3451)),(MAX(-30,(C3451-D3451)))*(N3451/(M3451+N3451))*(R3451/(R3451+Q3451)))</f>
        <v>1.770584634221</v>
      </c>
      <c r="T3451" s="0" t="n">
        <f aca="false">IF(J3451=1,(MIN(30,(D3451-C3451)))*(K3451/(K3451+L3451))*(O3451/(O3451+P3451)),(MAX(-30,(D3451-C3451)))*(L3451/(K3451+L3451))*(P3451/(P3451+O3451)))</f>
        <v>-0.884524961969299</v>
      </c>
      <c r="U3451" s="7" t="n">
        <v>43119</v>
      </c>
    </row>
    <row r="3452" customFormat="false" ht="15" hidden="false" customHeight="false" outlineLevel="0" collapsed="false">
      <c r="A3452" s="0" t="s">
        <v>78</v>
      </c>
      <c r="B3452" s="0" t="s">
        <v>95</v>
      </c>
      <c r="C3452" s="0" t="n">
        <v>62</v>
      </c>
      <c r="D3452" s="0" t="n">
        <v>61</v>
      </c>
      <c r="E3452" s="0" t="n">
        <v>37</v>
      </c>
      <c r="F3452" s="0" t="n">
        <v>39</v>
      </c>
      <c r="G3452" s="0" t="n">
        <v>13</v>
      </c>
      <c r="H3452" s="0" t="n">
        <v>12</v>
      </c>
      <c r="I3452" s="0" t="n">
        <v>1</v>
      </c>
      <c r="J3452" s="0" t="n">
        <v>0</v>
      </c>
      <c r="K3452" s="0" t="n">
        <f aca="false">VLOOKUP(A3452,'Team Data'!$A$1:$E$659,2,FALSE())</f>
        <v>25</v>
      </c>
      <c r="L3452" s="0" t="n">
        <f aca="false">VLOOKUP(A3452,'Team Data'!$A$1:$E$659,3,FALSE())</f>
        <v>8</v>
      </c>
      <c r="M3452" s="0" t="n">
        <f aca="false">VLOOKUP(B3452,'Team Data'!$A$1:$E$659,2,FALSE())</f>
        <v>23</v>
      </c>
      <c r="N3452" s="0" t="n">
        <f aca="false">VLOOKUP(B3452,'Team Data'!$A$1:$E$659,3,FALSE())</f>
        <v>9</v>
      </c>
      <c r="O3452" s="0" t="n">
        <f aca="false">VLOOKUP(A3452,'Team Data'!$A$1:$E$659,4,FALSE())</f>
        <v>509</v>
      </c>
      <c r="P3452" s="0" t="n">
        <f aca="false">VLOOKUP(A3452,'Team Data'!$A$1:$E$659,5,FALSE())</f>
        <v>506</v>
      </c>
      <c r="Q3452" s="0" t="n">
        <f aca="false">VLOOKUP(B3452,'Team Data'!$A$1:$E$659,4,FALSE())</f>
        <v>502</v>
      </c>
      <c r="R3452" s="0" t="n">
        <f aca="false">VLOOKUP(B3452,'Team Data'!$A$1:$E$659,5,FALSE())</f>
        <v>485</v>
      </c>
      <c r="S3452" s="0" t="n">
        <f aca="false">IF(I3452=1,(MIN(30,(C3452-D3452)))*(M3452/(M3452+N3452))*(Q3452/(Q3452+R3452)),(MAX(-30,(C3452-D3452)))*(N3452/(M3452+N3452))*(R3452/(R3452+Q3452)))</f>
        <v>0.36556484295846</v>
      </c>
      <c r="T3452" s="0" t="n">
        <f aca="false">IF(J3452=1,(MIN(30,(D3452-C3452)))*(K3452/(K3452+L3452))*(O3452/(O3452+P3452)),(MAX(-30,(D3452-C3452)))*(L3452/(K3452+L3452))*(P3452/(P3452+O3452)))</f>
        <v>-0.120853858784893</v>
      </c>
      <c r="U3452" s="7" t="n">
        <v>43119</v>
      </c>
    </row>
    <row r="3453" customFormat="false" ht="15" hidden="false" customHeight="false" outlineLevel="0" collapsed="false">
      <c r="A3453" s="0" t="s">
        <v>203</v>
      </c>
      <c r="B3453" s="0" t="s">
        <v>151</v>
      </c>
      <c r="C3453" s="0" t="n">
        <v>65</v>
      </c>
      <c r="D3453" s="0" t="n">
        <v>66</v>
      </c>
      <c r="E3453" s="0" t="n">
        <v>40</v>
      </c>
      <c r="F3453" s="0" t="n">
        <v>41</v>
      </c>
      <c r="G3453" s="0" t="n">
        <v>12</v>
      </c>
      <c r="H3453" s="0" t="n">
        <v>18</v>
      </c>
      <c r="I3453" s="0" t="n">
        <v>0</v>
      </c>
      <c r="J3453" s="0" t="n">
        <v>1</v>
      </c>
      <c r="K3453" s="0" t="n">
        <f aca="false">VLOOKUP(A3453,'Team Data'!$A$1:$E$659,2,FALSE())</f>
        <v>20</v>
      </c>
      <c r="L3453" s="0" t="n">
        <f aca="false">VLOOKUP(A3453,'Team Data'!$A$1:$E$659,3,FALSE())</f>
        <v>18</v>
      </c>
      <c r="M3453" s="0" t="n">
        <f aca="false">VLOOKUP(B3453,'Team Data'!$A$1:$E$659,2,FALSE())</f>
        <v>17</v>
      </c>
      <c r="N3453" s="0" t="n">
        <f aca="false">VLOOKUP(B3453,'Team Data'!$A$1:$E$659,3,FALSE())</f>
        <v>16</v>
      </c>
      <c r="O3453" s="0" t="n">
        <f aca="false">VLOOKUP(A3453,'Team Data'!$A$1:$E$659,4,FALSE())</f>
        <v>623</v>
      </c>
      <c r="P3453" s="0" t="n">
        <f aca="false">VLOOKUP(A3453,'Team Data'!$A$1:$E$659,5,FALSE())</f>
        <v>572</v>
      </c>
      <c r="Q3453" s="0" t="n">
        <f aca="false">VLOOKUP(B3453,'Team Data'!$A$1:$E$659,4,FALSE())</f>
        <v>557</v>
      </c>
      <c r="R3453" s="0" t="n">
        <f aca="false">VLOOKUP(B3453,'Team Data'!$A$1:$E$659,5,FALSE())</f>
        <v>476</v>
      </c>
      <c r="S3453" s="0" t="n">
        <f aca="false">IF(I3453=1,(MIN(30,(C3453-D3453)))*(M3453/(M3453+N3453))*(Q3453/(Q3453+R3453)),(MAX(-30,(C3453-D3453)))*(N3453/(M3453+N3453))*(R3453/(R3453+Q3453)))</f>
        <v>-0.22341517791663</v>
      </c>
      <c r="T3453" s="0" t="n">
        <f aca="false">IF(J3453=1,(MIN(30,(D3453-C3453)))*(K3453/(K3453+L3453))*(O3453/(O3453+P3453)),(MAX(-30,(D3453-C3453)))*(L3453/(K3453+L3453))*(P3453/(P3453+O3453)))</f>
        <v>0.274388901123101</v>
      </c>
      <c r="U3453" s="7" t="n">
        <v>43119</v>
      </c>
    </row>
    <row r="3454" customFormat="false" ht="15" hidden="false" customHeight="false" outlineLevel="0" collapsed="false">
      <c r="A3454" s="0" t="s">
        <v>242</v>
      </c>
      <c r="B3454" s="0" t="s">
        <v>253</v>
      </c>
      <c r="C3454" s="0" t="n">
        <v>88</v>
      </c>
      <c r="D3454" s="0" t="n">
        <v>84</v>
      </c>
      <c r="E3454" s="0" t="n">
        <v>38</v>
      </c>
      <c r="F3454" s="0" t="n">
        <v>24</v>
      </c>
      <c r="G3454" s="0" t="n">
        <v>15</v>
      </c>
      <c r="H3454" s="0" t="n">
        <v>10</v>
      </c>
      <c r="I3454" s="0" t="n">
        <v>1</v>
      </c>
      <c r="J3454" s="0" t="n">
        <v>0</v>
      </c>
      <c r="K3454" s="0" t="n">
        <f aca="false">VLOOKUP(A3454,'Team Data'!$A$1:$E$659,2,FALSE())</f>
        <v>22</v>
      </c>
      <c r="L3454" s="0" t="n">
        <f aca="false">VLOOKUP(A3454,'Team Data'!$A$1:$E$659,3,FALSE())</f>
        <v>9</v>
      </c>
      <c r="M3454" s="0" t="n">
        <f aca="false">VLOOKUP(B3454,'Team Data'!$A$1:$E$659,2,FALSE())</f>
        <v>14</v>
      </c>
      <c r="N3454" s="0" t="n">
        <f aca="false">VLOOKUP(B3454,'Team Data'!$A$1:$E$659,3,FALSE())</f>
        <v>18</v>
      </c>
      <c r="O3454" s="0" t="n">
        <f aca="false">VLOOKUP(A3454,'Team Data'!$A$1:$E$659,4,FALSE())</f>
        <v>500</v>
      </c>
      <c r="P3454" s="0" t="n">
        <f aca="false">VLOOKUP(A3454,'Team Data'!$A$1:$E$659,5,FALSE())</f>
        <v>520</v>
      </c>
      <c r="Q3454" s="0" t="n">
        <f aca="false">VLOOKUP(B3454,'Team Data'!$A$1:$E$659,4,FALSE())</f>
        <v>470</v>
      </c>
      <c r="R3454" s="0" t="n">
        <f aca="false">VLOOKUP(B3454,'Team Data'!$A$1:$E$659,5,FALSE())</f>
        <v>557</v>
      </c>
      <c r="S3454" s="0" t="n">
        <f aca="false">IF(I3454=1,(MIN(30,(C3454-D3454)))*(M3454/(M3454+N3454))*(Q3454/(Q3454+R3454)),(MAX(-30,(C3454-D3454)))*(N3454/(M3454+N3454))*(R3454/(R3454+Q3454)))</f>
        <v>0.800876338851022</v>
      </c>
      <c r="T3454" s="0" t="n">
        <f aca="false">IF(J3454=1,(MIN(30,(D3454-C3454)))*(K3454/(K3454+L3454))*(O3454/(O3454+P3454)),(MAX(-30,(D3454-C3454)))*(L3454/(K3454+L3454))*(P3454/(P3454+O3454)))</f>
        <v>-0.592030360531309</v>
      </c>
      <c r="U3454" s="7" t="n">
        <v>43119</v>
      </c>
    </row>
    <row r="3455" customFormat="false" ht="15" hidden="false" customHeight="false" outlineLevel="0" collapsed="false">
      <c r="A3455" s="0" t="s">
        <v>335</v>
      </c>
      <c r="B3455" s="0" t="s">
        <v>103</v>
      </c>
      <c r="C3455" s="0" t="n">
        <v>64</v>
      </c>
      <c r="D3455" s="0" t="n">
        <v>48</v>
      </c>
      <c r="E3455" s="0" t="n">
        <v>29</v>
      </c>
      <c r="F3455" s="0" t="n">
        <v>28</v>
      </c>
      <c r="G3455" s="0" t="n">
        <v>9</v>
      </c>
      <c r="H3455" s="0" t="n">
        <v>18</v>
      </c>
      <c r="I3455" s="0" t="n">
        <v>1</v>
      </c>
      <c r="J3455" s="0" t="n">
        <v>0</v>
      </c>
      <c r="K3455" s="0" t="n">
        <f aca="false">VLOOKUP(A3455,'Team Data'!$A$1:$E$659,2,FALSE())</f>
        <v>31</v>
      </c>
      <c r="L3455" s="0" t="n">
        <f aca="false">VLOOKUP(A3455,'Team Data'!$A$1:$E$659,3,FALSE())</f>
        <v>3</v>
      </c>
      <c r="M3455" s="0" t="n">
        <f aca="false">VLOOKUP(B3455,'Team Data'!$A$1:$E$659,2,FALSE())</f>
        <v>13</v>
      </c>
      <c r="N3455" s="0" t="n">
        <f aca="false">VLOOKUP(B3455,'Team Data'!$A$1:$E$659,3,FALSE())</f>
        <v>19</v>
      </c>
      <c r="O3455" s="0" t="n">
        <f aca="false">VLOOKUP(A3455,'Team Data'!$A$1:$E$659,4,FALSE())</f>
        <v>678</v>
      </c>
      <c r="P3455" s="0" t="n">
        <f aca="false">VLOOKUP(A3455,'Team Data'!$A$1:$E$659,5,FALSE())</f>
        <v>466</v>
      </c>
      <c r="Q3455" s="0" t="n">
        <f aca="false">VLOOKUP(B3455,'Team Data'!$A$1:$E$659,4,FALSE())</f>
        <v>625</v>
      </c>
      <c r="R3455" s="0" t="n">
        <f aca="false">VLOOKUP(B3455,'Team Data'!$A$1:$E$659,5,FALSE())</f>
        <v>447</v>
      </c>
      <c r="S3455" s="0" t="n">
        <f aca="false">IF(I3455=1,(MIN(30,(C3455-D3455)))*(M3455/(M3455+N3455))*(Q3455/(Q3455+R3455)),(MAX(-30,(C3455-D3455)))*(N3455/(M3455+N3455))*(R3455/(R3455+Q3455)))</f>
        <v>3.78964552238806</v>
      </c>
      <c r="T3455" s="0" t="n">
        <f aca="false">IF(J3455=1,(MIN(30,(D3455-C3455)))*(K3455/(K3455+L3455))*(O3455/(O3455+P3455)),(MAX(-30,(D3455-C3455)))*(L3455/(K3455+L3455))*(P3455/(P3455+O3455)))</f>
        <v>-0.575071986836693</v>
      </c>
      <c r="U3455" s="7" t="n">
        <v>43119</v>
      </c>
    </row>
    <row r="3456" customFormat="false" ht="15" hidden="false" customHeight="false" outlineLevel="0" collapsed="false">
      <c r="A3456" s="0" t="s">
        <v>290</v>
      </c>
      <c r="B3456" s="0" t="s">
        <v>80</v>
      </c>
      <c r="C3456" s="0" t="n">
        <v>70</v>
      </c>
      <c r="D3456" s="0" t="n">
        <v>67</v>
      </c>
      <c r="E3456" s="0" t="n">
        <v>40</v>
      </c>
      <c r="F3456" s="0" t="n">
        <v>34</v>
      </c>
      <c r="G3456" s="0" t="n">
        <v>16</v>
      </c>
      <c r="H3456" s="0" t="n">
        <v>18</v>
      </c>
      <c r="I3456" s="0" t="n">
        <v>1</v>
      </c>
      <c r="J3456" s="0" t="n">
        <v>0</v>
      </c>
      <c r="K3456" s="0" t="n">
        <f aca="false">VLOOKUP(A3456,'Team Data'!$A$1:$E$659,2,FALSE())</f>
        <v>19</v>
      </c>
      <c r="L3456" s="0" t="n">
        <f aca="false">VLOOKUP(A3456,'Team Data'!$A$1:$E$659,3,FALSE())</f>
        <v>14</v>
      </c>
      <c r="M3456" s="0" t="n">
        <f aca="false">VLOOKUP(B3456,'Team Data'!$A$1:$E$659,2,FALSE())</f>
        <v>11</v>
      </c>
      <c r="N3456" s="0" t="n">
        <f aca="false">VLOOKUP(B3456,'Team Data'!$A$1:$E$659,3,FALSE())</f>
        <v>20</v>
      </c>
      <c r="O3456" s="0" t="n">
        <f aca="false">VLOOKUP(A3456,'Team Data'!$A$1:$E$659,4,FALSE())</f>
        <v>502</v>
      </c>
      <c r="P3456" s="0" t="n">
        <f aca="false">VLOOKUP(A3456,'Team Data'!$A$1:$E$659,5,FALSE())</f>
        <v>497</v>
      </c>
      <c r="Q3456" s="0" t="n">
        <f aca="false">VLOOKUP(B3456,'Team Data'!$A$1:$E$659,4,FALSE())</f>
        <v>481</v>
      </c>
      <c r="R3456" s="0" t="n">
        <f aca="false">VLOOKUP(B3456,'Team Data'!$A$1:$E$659,5,FALSE())</f>
        <v>462</v>
      </c>
      <c r="S3456" s="0" t="n">
        <f aca="false">IF(I3456=1,(MIN(30,(C3456-D3456)))*(M3456/(M3456+N3456))*(Q3456/(Q3456+R3456)),(MAX(-30,(C3456-D3456)))*(N3456/(M3456+N3456))*(R3456/(R3456+Q3456)))</f>
        <v>0.542982246091746</v>
      </c>
      <c r="T3456" s="0" t="n">
        <f aca="false">IF(J3456=1,(MIN(30,(D3456-C3456)))*(K3456/(K3456+L3456))*(O3456/(O3456+P3456)),(MAX(-30,(D3456-C3456)))*(L3456/(K3456+L3456))*(P3456/(P3456+O3456)))</f>
        <v>-0.633178633178633</v>
      </c>
      <c r="U3456" s="7" t="n">
        <v>43119</v>
      </c>
    </row>
    <row r="3457" customFormat="false" ht="15" hidden="false" customHeight="false" outlineLevel="0" collapsed="false">
      <c r="A3457" s="0" t="s">
        <v>40</v>
      </c>
      <c r="B3457" s="0" t="s">
        <v>134</v>
      </c>
      <c r="C3457" s="0" t="n">
        <v>59</v>
      </c>
      <c r="D3457" s="0" t="n">
        <v>62</v>
      </c>
      <c r="E3457" s="0" t="n">
        <v>42</v>
      </c>
      <c r="F3457" s="0" t="n">
        <v>23</v>
      </c>
      <c r="G3457" s="0" t="n">
        <v>15</v>
      </c>
      <c r="H3457" s="0" t="n">
        <v>5</v>
      </c>
      <c r="I3457" s="0" t="n">
        <v>0</v>
      </c>
      <c r="J3457" s="0" t="n">
        <v>1</v>
      </c>
      <c r="K3457" s="0" t="n">
        <f aca="false">VLOOKUP(A3457,'Team Data'!$A$1:$E$659,2,FALSE())</f>
        <v>12</v>
      </c>
      <c r="L3457" s="0" t="n">
        <f aca="false">VLOOKUP(A3457,'Team Data'!$A$1:$E$659,3,FALSE())</f>
        <v>18</v>
      </c>
      <c r="M3457" s="0" t="n">
        <f aca="false">VLOOKUP(B3457,'Team Data'!$A$1:$E$659,2,FALSE())</f>
        <v>10</v>
      </c>
      <c r="N3457" s="0" t="n">
        <f aca="false">VLOOKUP(B3457,'Team Data'!$A$1:$E$659,3,FALSE())</f>
        <v>22</v>
      </c>
      <c r="O3457" s="0" t="n">
        <f aca="false">VLOOKUP(A3457,'Team Data'!$A$1:$E$659,4,FALSE())</f>
        <v>502</v>
      </c>
      <c r="P3457" s="0" t="n">
        <f aca="false">VLOOKUP(A3457,'Team Data'!$A$1:$E$659,5,FALSE())</f>
        <v>400</v>
      </c>
      <c r="Q3457" s="0" t="n">
        <f aca="false">VLOOKUP(B3457,'Team Data'!$A$1:$E$659,4,FALSE())</f>
        <v>542</v>
      </c>
      <c r="R3457" s="0" t="n">
        <f aca="false">VLOOKUP(B3457,'Team Data'!$A$1:$E$659,5,FALSE())</f>
        <v>420</v>
      </c>
      <c r="S3457" s="0" t="n">
        <f aca="false">IF(I3457=1,(MIN(30,(C3457-D3457)))*(M3457/(M3457+N3457))*(Q3457/(Q3457+R3457)),(MAX(-30,(C3457-D3457)))*(N3457/(M3457+N3457))*(R3457/(R3457+Q3457)))</f>
        <v>-0.900467775467776</v>
      </c>
      <c r="T3457" s="0" t="n">
        <f aca="false">IF(J3457=1,(MIN(30,(D3457-C3457)))*(K3457/(K3457+L3457))*(O3457/(O3457+P3457)),(MAX(-30,(D3457-C3457)))*(L3457/(K3457+L3457))*(P3457/(P3457+O3457)))</f>
        <v>0.667849223946785</v>
      </c>
      <c r="U3457" s="7" t="n">
        <v>43119</v>
      </c>
    </row>
    <row r="3458" customFormat="false" ht="15" hidden="false" customHeight="false" outlineLevel="0" collapsed="false">
      <c r="A3458" s="0" t="s">
        <v>352</v>
      </c>
      <c r="B3458" s="0" t="s">
        <v>107</v>
      </c>
      <c r="C3458" s="0" t="n">
        <v>80</v>
      </c>
      <c r="D3458" s="0" t="n">
        <v>67</v>
      </c>
      <c r="E3458" s="0" t="n">
        <v>39</v>
      </c>
      <c r="F3458" s="0" t="n">
        <v>37</v>
      </c>
      <c r="G3458" s="0" t="n">
        <v>11</v>
      </c>
      <c r="H3458" s="0" t="n">
        <v>13</v>
      </c>
      <c r="I3458" s="0" t="n">
        <v>1</v>
      </c>
      <c r="J3458" s="0" t="n">
        <v>0</v>
      </c>
      <c r="K3458" s="0" t="n">
        <f aca="false">VLOOKUP(A3458,'Team Data'!$A$1:$E$659,2,FALSE())</f>
        <v>25</v>
      </c>
      <c r="L3458" s="0" t="n">
        <f aca="false">VLOOKUP(A3458,'Team Data'!$A$1:$E$659,3,FALSE())</f>
        <v>10</v>
      </c>
      <c r="M3458" s="0" t="n">
        <f aca="false">VLOOKUP(B3458,'Team Data'!$A$1:$E$659,2,FALSE())</f>
        <v>13</v>
      </c>
      <c r="N3458" s="0" t="n">
        <f aca="false">VLOOKUP(B3458,'Team Data'!$A$1:$E$659,3,FALSE())</f>
        <v>20</v>
      </c>
      <c r="O3458" s="0" t="n">
        <f aca="false">VLOOKUP(A3458,'Team Data'!$A$1:$E$659,4,FALSE())</f>
        <v>543</v>
      </c>
      <c r="P3458" s="0" t="n">
        <f aca="false">VLOOKUP(A3458,'Team Data'!$A$1:$E$659,5,FALSE())</f>
        <v>561</v>
      </c>
      <c r="Q3458" s="0" t="n">
        <f aca="false">VLOOKUP(B3458,'Team Data'!$A$1:$E$659,4,FALSE())</f>
        <v>474</v>
      </c>
      <c r="R3458" s="0" t="n">
        <f aca="false">VLOOKUP(B3458,'Team Data'!$A$1:$E$659,5,FALSE())</f>
        <v>521</v>
      </c>
      <c r="S3458" s="0" t="n">
        <f aca="false">IF(I3458=1,(MIN(30,(C3458-D3458)))*(M3458/(M3458+N3458))*(Q3458/(Q3458+R3458)),(MAX(-30,(C3458-D3458)))*(N3458/(M3458+N3458))*(R3458/(R3458+Q3458)))</f>
        <v>2.43965280950206</v>
      </c>
      <c r="T3458" s="0" t="n">
        <f aca="false">IF(J3458=1,(MIN(30,(D3458-C3458)))*(K3458/(K3458+L3458))*(O3458/(O3458+P3458)),(MAX(-30,(D3458-C3458)))*(L3458/(K3458+L3458))*(P3458/(P3458+O3458)))</f>
        <v>-1.88742236024845</v>
      </c>
      <c r="U3458" s="7" t="n">
        <v>43119</v>
      </c>
    </row>
    <row r="3459" customFormat="false" ht="15" hidden="false" customHeight="false" outlineLevel="0" collapsed="false">
      <c r="A3459" s="0" t="s">
        <v>209</v>
      </c>
      <c r="B3459" s="0" t="s">
        <v>172</v>
      </c>
      <c r="C3459" s="0" t="n">
        <v>91</v>
      </c>
      <c r="D3459" s="0" t="n">
        <v>64</v>
      </c>
      <c r="E3459" s="0" t="n">
        <v>37</v>
      </c>
      <c r="F3459" s="0" t="n">
        <v>23</v>
      </c>
      <c r="G3459" s="0" t="n">
        <v>14</v>
      </c>
      <c r="H3459" s="0" t="n">
        <v>13</v>
      </c>
      <c r="I3459" s="0" t="n">
        <v>1</v>
      </c>
      <c r="J3459" s="0" t="n">
        <v>0</v>
      </c>
      <c r="K3459" s="0" t="n">
        <f aca="false">VLOOKUP(A3459,'Team Data'!$A$1:$E$659,2,FALSE())</f>
        <v>22</v>
      </c>
      <c r="L3459" s="0" t="n">
        <f aca="false">VLOOKUP(A3459,'Team Data'!$A$1:$E$659,3,FALSE())</f>
        <v>10</v>
      </c>
      <c r="M3459" s="0" t="n">
        <f aca="false">VLOOKUP(B3459,'Team Data'!$A$1:$E$659,2,FALSE())</f>
        <v>16</v>
      </c>
      <c r="N3459" s="0" t="n">
        <f aca="false">VLOOKUP(B3459,'Team Data'!$A$1:$E$659,3,FALSE())</f>
        <v>17</v>
      </c>
      <c r="O3459" s="0" t="n">
        <f aca="false">VLOOKUP(A3459,'Team Data'!$A$1:$E$659,4,FALSE())</f>
        <v>489</v>
      </c>
      <c r="P3459" s="0" t="n">
        <f aca="false">VLOOKUP(A3459,'Team Data'!$A$1:$E$659,5,FALSE())</f>
        <v>510</v>
      </c>
      <c r="Q3459" s="0" t="n">
        <f aca="false">VLOOKUP(B3459,'Team Data'!$A$1:$E$659,4,FALSE())</f>
        <v>503</v>
      </c>
      <c r="R3459" s="0" t="n">
        <f aca="false">VLOOKUP(B3459,'Team Data'!$A$1:$E$659,5,FALSE())</f>
        <v>522</v>
      </c>
      <c r="S3459" s="0" t="n">
        <f aca="false">IF(I3459=1,(MIN(30,(C3459-D3459)))*(M3459/(M3459+N3459))*(Q3459/(Q3459+R3459)),(MAX(-30,(C3459-D3459)))*(N3459/(M3459+N3459))*(R3459/(R3459+Q3459)))</f>
        <v>6.42412416851441</v>
      </c>
      <c r="T3459" s="0" t="n">
        <f aca="false">IF(J3459=1,(MIN(30,(D3459-C3459)))*(K3459/(K3459+L3459))*(O3459/(O3459+P3459)),(MAX(-30,(D3459-C3459)))*(L3459/(K3459+L3459))*(P3459/(P3459+O3459)))</f>
        <v>-4.30743243243243</v>
      </c>
      <c r="U3459" s="7" t="n">
        <v>43119</v>
      </c>
    </row>
    <row r="3460" customFormat="false" ht="15" hidden="false" customHeight="false" outlineLevel="0" collapsed="false">
      <c r="A3460" s="0" t="s">
        <v>171</v>
      </c>
      <c r="B3460" s="0" t="s">
        <v>160</v>
      </c>
      <c r="C3460" s="0" t="n">
        <v>63</v>
      </c>
      <c r="D3460" s="0" t="n">
        <v>73</v>
      </c>
      <c r="E3460" s="0" t="n">
        <v>39</v>
      </c>
      <c r="F3460" s="0" t="n">
        <v>32</v>
      </c>
      <c r="G3460" s="0" t="n">
        <v>19</v>
      </c>
      <c r="H3460" s="0" t="n">
        <v>18</v>
      </c>
      <c r="I3460" s="0" t="n">
        <v>0</v>
      </c>
      <c r="J3460" s="0" t="n">
        <v>1</v>
      </c>
      <c r="K3460" s="0" t="n">
        <f aca="false">VLOOKUP(A3460,'Team Data'!$A$1:$E$659,2,FALSE())</f>
        <v>25</v>
      </c>
      <c r="L3460" s="0" t="n">
        <f aca="false">VLOOKUP(A3460,'Team Data'!$A$1:$E$659,3,FALSE())</f>
        <v>8</v>
      </c>
      <c r="M3460" s="0" t="n">
        <f aca="false">VLOOKUP(B3460,'Team Data'!$A$1:$E$659,2,FALSE())</f>
        <v>25</v>
      </c>
      <c r="N3460" s="0" t="n">
        <f aca="false">VLOOKUP(B3460,'Team Data'!$A$1:$E$659,3,FALSE())</f>
        <v>11</v>
      </c>
      <c r="O3460" s="0" t="n">
        <f aca="false">VLOOKUP(A3460,'Team Data'!$A$1:$E$659,4,FALSE())</f>
        <v>610</v>
      </c>
      <c r="P3460" s="0" t="n">
        <f aca="false">VLOOKUP(A3460,'Team Data'!$A$1:$E$659,5,FALSE())</f>
        <v>461</v>
      </c>
      <c r="Q3460" s="0" t="n">
        <f aca="false">VLOOKUP(B3460,'Team Data'!$A$1:$E$659,4,FALSE())</f>
        <v>620</v>
      </c>
      <c r="R3460" s="0" t="n">
        <f aca="false">VLOOKUP(B3460,'Team Data'!$A$1:$E$659,5,FALSE())</f>
        <v>535</v>
      </c>
      <c r="S3460" s="0" t="n">
        <f aca="false">IF(I3460=1,(MIN(30,(C3460-D3460)))*(M3460/(M3460+N3460))*(Q3460/(Q3460+R3460)),(MAX(-30,(C3460-D3460)))*(N3460/(M3460+N3460))*(R3460/(R3460+Q3460)))</f>
        <v>-1.41534391534392</v>
      </c>
      <c r="T3460" s="0" t="n">
        <f aca="false">IF(J3460=1,(MIN(30,(D3460-C3460)))*(K3460/(K3460+L3460))*(O3460/(O3460+P3460)),(MAX(-30,(D3460-C3460)))*(L3460/(K3460+L3460))*(P3460/(P3460+O3460)))</f>
        <v>4.31485725603373</v>
      </c>
      <c r="U3460" s="7" t="n">
        <v>43119</v>
      </c>
    </row>
    <row r="3461" customFormat="false" ht="15" hidden="false" customHeight="false" outlineLevel="0" collapsed="false">
      <c r="A3461" s="0" t="s">
        <v>240</v>
      </c>
      <c r="B3461" s="0" t="s">
        <v>275</v>
      </c>
      <c r="C3461" s="0" t="n">
        <v>75</v>
      </c>
      <c r="D3461" s="0" t="n">
        <v>86</v>
      </c>
      <c r="E3461" s="0" t="n">
        <v>29</v>
      </c>
      <c r="F3461" s="0" t="n">
        <v>17</v>
      </c>
      <c r="G3461" s="0" t="n">
        <v>23</v>
      </c>
      <c r="H3461" s="0" t="n">
        <v>8</v>
      </c>
      <c r="I3461" s="0" t="n">
        <v>0</v>
      </c>
      <c r="J3461" s="0" t="n">
        <v>1</v>
      </c>
      <c r="K3461" s="0" t="n">
        <f aca="false">VLOOKUP(A3461,'Team Data'!$A$1:$E$659,2,FALSE())</f>
        <v>7</v>
      </c>
      <c r="L3461" s="0" t="n">
        <f aca="false">VLOOKUP(A3461,'Team Data'!$A$1:$E$659,3,FALSE())</f>
        <v>24</v>
      </c>
      <c r="M3461" s="0" t="n">
        <f aca="false">VLOOKUP(B3461,'Team Data'!$A$1:$E$659,2,FALSE())</f>
        <v>16</v>
      </c>
      <c r="N3461" s="0" t="n">
        <f aca="false">VLOOKUP(B3461,'Team Data'!$A$1:$E$659,3,FALSE())</f>
        <v>18</v>
      </c>
      <c r="O3461" s="0" t="n">
        <f aca="false">VLOOKUP(A3461,'Team Data'!$A$1:$E$659,4,FALSE())</f>
        <v>510</v>
      </c>
      <c r="P3461" s="0" t="n">
        <f aca="false">VLOOKUP(A3461,'Team Data'!$A$1:$E$659,5,FALSE())</f>
        <v>460</v>
      </c>
      <c r="Q3461" s="0" t="n">
        <f aca="false">VLOOKUP(B3461,'Team Data'!$A$1:$E$659,4,FALSE())</f>
        <v>559</v>
      </c>
      <c r="R3461" s="0" t="n">
        <f aca="false">VLOOKUP(B3461,'Team Data'!$A$1:$E$659,5,FALSE())</f>
        <v>460</v>
      </c>
      <c r="S3461" s="0" t="n">
        <f aca="false">IF(I3461=1,(MIN(30,(C3461-D3461)))*(M3461/(M3461+N3461))*(Q3461/(Q3461+R3461)),(MAX(-30,(C3461-D3461)))*(N3461/(M3461+N3461))*(R3461/(R3461+Q3461)))</f>
        <v>-2.62887490619408</v>
      </c>
      <c r="T3461" s="0" t="n">
        <f aca="false">IF(J3461=1,(MIN(30,(D3461-C3461)))*(K3461/(K3461+L3461))*(O3461/(O3461+P3461)),(MAX(-30,(D3461-C3461)))*(L3461/(K3461+L3461))*(P3461/(P3461+O3461)))</f>
        <v>1.30595277685401</v>
      </c>
      <c r="U3461" s="7" t="n">
        <v>43119</v>
      </c>
    </row>
    <row r="3462" customFormat="false" ht="15" hidden="false" customHeight="false" outlineLevel="0" collapsed="false">
      <c r="A3462" s="0" t="s">
        <v>272</v>
      </c>
      <c r="B3462" s="0" t="s">
        <v>246</v>
      </c>
      <c r="C3462" s="0" t="n">
        <v>86</v>
      </c>
      <c r="D3462" s="0" t="n">
        <v>74</v>
      </c>
      <c r="E3462" s="0" t="n">
        <v>35</v>
      </c>
      <c r="F3462" s="0" t="n">
        <v>38</v>
      </c>
      <c r="G3462" s="0" t="n">
        <v>11</v>
      </c>
      <c r="H3462" s="0" t="n">
        <v>10</v>
      </c>
      <c r="I3462" s="0" t="n">
        <v>1</v>
      </c>
      <c r="J3462" s="0" t="n">
        <v>0</v>
      </c>
      <c r="K3462" s="0" t="n">
        <f aca="false">VLOOKUP(A3462,'Team Data'!$A$1:$E$659,2,FALSE())</f>
        <v>14</v>
      </c>
      <c r="L3462" s="0" t="n">
        <f aca="false">VLOOKUP(A3462,'Team Data'!$A$1:$E$659,3,FALSE())</f>
        <v>17</v>
      </c>
      <c r="M3462" s="0" t="n">
        <f aca="false">VLOOKUP(B3462,'Team Data'!$A$1:$E$659,2,FALSE())</f>
        <v>9</v>
      </c>
      <c r="N3462" s="0" t="n">
        <f aca="false">VLOOKUP(B3462,'Team Data'!$A$1:$E$659,3,FALSE())</f>
        <v>21</v>
      </c>
      <c r="O3462" s="0" t="n">
        <f aca="false">VLOOKUP(A3462,'Team Data'!$A$1:$E$659,4,FALSE())</f>
        <v>453</v>
      </c>
      <c r="P3462" s="0" t="n">
        <f aca="false">VLOOKUP(A3462,'Team Data'!$A$1:$E$659,5,FALSE())</f>
        <v>480</v>
      </c>
      <c r="Q3462" s="0" t="n">
        <f aca="false">VLOOKUP(B3462,'Team Data'!$A$1:$E$659,4,FALSE())</f>
        <v>497</v>
      </c>
      <c r="R3462" s="0" t="n">
        <f aca="false">VLOOKUP(B3462,'Team Data'!$A$1:$E$659,5,FALSE())</f>
        <v>467</v>
      </c>
      <c r="S3462" s="0" t="n">
        <f aca="false">IF(I3462=1,(MIN(30,(C3462-D3462)))*(M3462/(M3462+N3462))*(Q3462/(Q3462+R3462)),(MAX(-30,(C3462-D3462)))*(N3462/(M3462+N3462))*(R3462/(R3462+Q3462)))</f>
        <v>1.85601659751037</v>
      </c>
      <c r="T3462" s="0" t="n">
        <f aca="false">IF(J3462=1,(MIN(30,(D3462-C3462)))*(K3462/(K3462+L3462))*(O3462/(O3462+P3462)),(MAX(-30,(D3462-C3462)))*(L3462/(K3462+L3462))*(P3462/(P3462+O3462)))</f>
        <v>-3.38554091899181</v>
      </c>
      <c r="U3462" s="7" t="n">
        <v>43119</v>
      </c>
    </row>
    <row r="3463" customFormat="false" ht="15" hidden="false" customHeight="false" outlineLevel="0" collapsed="false">
      <c r="A3463" s="0" t="s">
        <v>351</v>
      </c>
      <c r="B3463" s="0" t="s">
        <v>255</v>
      </c>
      <c r="C3463" s="0" t="n">
        <v>93</v>
      </c>
      <c r="D3463" s="0" t="n">
        <v>89</v>
      </c>
      <c r="E3463" s="0" t="n">
        <v>31</v>
      </c>
      <c r="F3463" s="0" t="n">
        <v>31</v>
      </c>
      <c r="G3463" s="0" t="n">
        <v>11</v>
      </c>
      <c r="H3463" s="0" t="n">
        <v>11</v>
      </c>
      <c r="I3463" s="0" t="n">
        <v>1</v>
      </c>
      <c r="J3463" s="0" t="n">
        <v>0</v>
      </c>
      <c r="K3463" s="0" t="n">
        <f aca="false">VLOOKUP(A3463,'Team Data'!$A$1:$E$659,2,FALSE())</f>
        <v>21</v>
      </c>
      <c r="L3463" s="0" t="n">
        <f aca="false">VLOOKUP(A3463,'Team Data'!$A$1:$E$659,3,FALSE())</f>
        <v>13</v>
      </c>
      <c r="M3463" s="0" t="n">
        <f aca="false">VLOOKUP(B3463,'Team Data'!$A$1:$E$659,2,FALSE())</f>
        <v>10</v>
      </c>
      <c r="N3463" s="0" t="n">
        <f aca="false">VLOOKUP(B3463,'Team Data'!$A$1:$E$659,3,FALSE())</f>
        <v>22</v>
      </c>
      <c r="O3463" s="0" t="n">
        <f aca="false">VLOOKUP(A3463,'Team Data'!$A$1:$E$659,4,FALSE())</f>
        <v>532</v>
      </c>
      <c r="P3463" s="0" t="n">
        <f aca="false">VLOOKUP(A3463,'Team Data'!$A$1:$E$659,5,FALSE())</f>
        <v>495</v>
      </c>
      <c r="Q3463" s="0" t="n">
        <f aca="false">VLOOKUP(B3463,'Team Data'!$A$1:$E$659,4,FALSE())</f>
        <v>520</v>
      </c>
      <c r="R3463" s="0" t="n">
        <f aca="false">VLOOKUP(B3463,'Team Data'!$A$1:$E$659,5,FALSE())</f>
        <v>472</v>
      </c>
      <c r="S3463" s="0" t="n">
        <f aca="false">IF(I3463=1,(MIN(30,(C3463-D3463)))*(M3463/(M3463+N3463))*(Q3463/(Q3463+R3463)),(MAX(-30,(C3463-D3463)))*(N3463/(M3463+N3463))*(R3463/(R3463+Q3463)))</f>
        <v>0.655241935483871</v>
      </c>
      <c r="T3463" s="0" t="n">
        <f aca="false">IF(J3463=1,(MIN(30,(D3463-C3463)))*(K3463/(K3463+L3463))*(O3463/(O3463+P3463)),(MAX(-30,(D3463-C3463)))*(L3463/(K3463+L3463))*(P3463/(P3463+O3463)))</f>
        <v>-0.737155621742368</v>
      </c>
      <c r="U3463" s="7" t="n">
        <v>43119</v>
      </c>
    </row>
    <row r="3464" customFormat="false" ht="15" hidden="false" customHeight="false" outlineLevel="0" collapsed="false">
      <c r="A3464" s="0" t="s">
        <v>340</v>
      </c>
      <c r="B3464" s="0" t="s">
        <v>59</v>
      </c>
      <c r="C3464" s="0" t="n">
        <v>73</v>
      </c>
      <c r="D3464" s="0" t="n">
        <v>82</v>
      </c>
      <c r="E3464" s="0" t="n">
        <v>29</v>
      </c>
      <c r="F3464" s="0" t="n">
        <v>39</v>
      </c>
      <c r="G3464" s="0" t="n">
        <v>8</v>
      </c>
      <c r="H3464" s="0" t="n">
        <v>10</v>
      </c>
      <c r="I3464" s="0" t="n">
        <v>0</v>
      </c>
      <c r="J3464" s="0" t="n">
        <v>1</v>
      </c>
      <c r="K3464" s="0" t="n">
        <f aca="false">VLOOKUP(A3464,'Team Data'!$A$1:$E$659,2,FALSE())</f>
        <v>12</v>
      </c>
      <c r="L3464" s="0" t="n">
        <f aca="false">VLOOKUP(A3464,'Team Data'!$A$1:$E$659,3,FALSE())</f>
        <v>19</v>
      </c>
      <c r="M3464" s="0" t="n">
        <f aca="false">VLOOKUP(B3464,'Team Data'!$A$1:$E$659,2,FALSE())</f>
        <v>17</v>
      </c>
      <c r="N3464" s="0" t="n">
        <f aca="false">VLOOKUP(B3464,'Team Data'!$A$1:$E$659,3,FALSE())</f>
        <v>15</v>
      </c>
      <c r="O3464" s="0" t="n">
        <f aca="false">VLOOKUP(A3464,'Team Data'!$A$1:$E$659,4,FALSE())</f>
        <v>595</v>
      </c>
      <c r="P3464" s="0" t="n">
        <f aca="false">VLOOKUP(A3464,'Team Data'!$A$1:$E$659,5,FALSE())</f>
        <v>435</v>
      </c>
      <c r="Q3464" s="0" t="n">
        <f aca="false">VLOOKUP(B3464,'Team Data'!$A$1:$E$659,4,FALSE())</f>
        <v>627</v>
      </c>
      <c r="R3464" s="0" t="n">
        <f aca="false">VLOOKUP(B3464,'Team Data'!$A$1:$E$659,5,FALSE())</f>
        <v>441</v>
      </c>
      <c r="S3464" s="0" t="n">
        <f aca="false">IF(I3464=1,(MIN(30,(C3464-D3464)))*(M3464/(M3464+N3464))*(Q3464/(Q3464+R3464)),(MAX(-30,(C3464-D3464)))*(N3464/(M3464+N3464))*(R3464/(R3464+Q3464)))</f>
        <v>-1.74201193820225</v>
      </c>
      <c r="T3464" s="0" t="n">
        <f aca="false">IF(J3464=1,(MIN(30,(D3464-C3464)))*(K3464/(K3464+L3464))*(O3464/(O3464+P3464)),(MAX(-30,(D3464-C3464)))*(L3464/(K3464+L3464))*(P3464/(P3464+O3464)))</f>
        <v>2.01252740369558</v>
      </c>
      <c r="U3464" s="7" t="n">
        <v>43119</v>
      </c>
    </row>
    <row r="3465" customFormat="false" ht="15" hidden="false" customHeight="false" outlineLevel="0" collapsed="false">
      <c r="A3465" s="0" t="s">
        <v>328</v>
      </c>
      <c r="B3465" s="0" t="s">
        <v>323</v>
      </c>
      <c r="C3465" s="0" t="n">
        <v>84</v>
      </c>
      <c r="D3465" s="0" t="n">
        <v>76</v>
      </c>
      <c r="E3465" s="0" t="n">
        <v>42</v>
      </c>
      <c r="F3465" s="0" t="n">
        <v>40</v>
      </c>
      <c r="G3465" s="0" t="n">
        <v>14</v>
      </c>
      <c r="H3465" s="0" t="n">
        <v>9</v>
      </c>
      <c r="I3465" s="0" t="n">
        <v>1</v>
      </c>
      <c r="J3465" s="0" t="n">
        <v>0</v>
      </c>
      <c r="K3465" s="0" t="n">
        <f aca="false">VLOOKUP(A3465,'Team Data'!$A$1:$E$659,2,FALSE())</f>
        <v>23</v>
      </c>
      <c r="L3465" s="0" t="n">
        <f aca="false">VLOOKUP(A3465,'Team Data'!$A$1:$E$659,3,FALSE())</f>
        <v>10</v>
      </c>
      <c r="M3465" s="0" t="n">
        <f aca="false">VLOOKUP(B3465,'Team Data'!$A$1:$E$659,2,FALSE())</f>
        <v>15</v>
      </c>
      <c r="N3465" s="0" t="n">
        <f aca="false">VLOOKUP(B3465,'Team Data'!$A$1:$E$659,3,FALSE())</f>
        <v>18</v>
      </c>
      <c r="O3465" s="0" t="n">
        <f aca="false">VLOOKUP(A3465,'Team Data'!$A$1:$E$659,4,FALSE())</f>
        <v>523</v>
      </c>
      <c r="P3465" s="0" t="n">
        <f aca="false">VLOOKUP(A3465,'Team Data'!$A$1:$E$659,5,FALSE())</f>
        <v>473</v>
      </c>
      <c r="Q3465" s="0" t="n">
        <f aca="false">VLOOKUP(B3465,'Team Data'!$A$1:$E$659,4,FALSE())</f>
        <v>519</v>
      </c>
      <c r="R3465" s="0" t="n">
        <f aca="false">VLOOKUP(B3465,'Team Data'!$A$1:$E$659,5,FALSE())</f>
        <v>499</v>
      </c>
      <c r="S3465" s="0" t="n">
        <f aca="false">IF(I3465=1,(MIN(30,(C3465-D3465)))*(M3465/(M3465+N3465))*(Q3465/(Q3465+R3465)),(MAX(-30,(C3465-D3465)))*(N3465/(M3465+N3465))*(R3465/(R3465+Q3465)))</f>
        <v>1.85390248258618</v>
      </c>
      <c r="T3465" s="0" t="n">
        <f aca="false">IF(J3465=1,(MIN(30,(D3465-C3465)))*(K3465/(K3465+L3465))*(O3465/(O3465+P3465)),(MAX(-30,(D3465-C3465)))*(L3465/(K3465+L3465))*(P3465/(P3465+O3465)))</f>
        <v>-1.15127175368139</v>
      </c>
      <c r="U3465" s="7" t="n">
        <v>43119</v>
      </c>
    </row>
    <row r="3466" customFormat="false" ht="15" hidden="false" customHeight="false" outlineLevel="0" collapsed="false">
      <c r="A3466" s="0" t="s">
        <v>338</v>
      </c>
      <c r="B3466" s="0" t="s">
        <v>185</v>
      </c>
      <c r="C3466" s="0" t="n">
        <v>63</v>
      </c>
      <c r="D3466" s="0" t="n">
        <v>72</v>
      </c>
      <c r="E3466" s="0" t="n">
        <v>37</v>
      </c>
      <c r="F3466" s="0" t="n">
        <v>44</v>
      </c>
      <c r="G3466" s="0" t="n">
        <v>13</v>
      </c>
      <c r="H3466" s="0" t="n">
        <v>12</v>
      </c>
      <c r="I3466" s="0" t="n">
        <v>0</v>
      </c>
      <c r="J3466" s="0" t="n">
        <v>1</v>
      </c>
      <c r="K3466" s="0" t="n">
        <f aca="false">VLOOKUP(A3466,'Team Data'!$A$1:$E$659,2,FALSE())</f>
        <v>11</v>
      </c>
      <c r="L3466" s="0" t="n">
        <f aca="false">VLOOKUP(A3466,'Team Data'!$A$1:$E$659,3,FALSE())</f>
        <v>20</v>
      </c>
      <c r="M3466" s="0" t="n">
        <f aca="false">VLOOKUP(B3466,'Team Data'!$A$1:$E$659,2,FALSE())</f>
        <v>21</v>
      </c>
      <c r="N3466" s="0" t="n">
        <f aca="false">VLOOKUP(B3466,'Team Data'!$A$1:$E$659,3,FALSE())</f>
        <v>12</v>
      </c>
      <c r="O3466" s="0" t="n">
        <f aca="false">VLOOKUP(A3466,'Team Data'!$A$1:$E$659,4,FALSE())</f>
        <v>617</v>
      </c>
      <c r="P3466" s="0" t="n">
        <f aca="false">VLOOKUP(A3466,'Team Data'!$A$1:$E$659,5,FALSE())</f>
        <v>430</v>
      </c>
      <c r="Q3466" s="0" t="n">
        <f aca="false">VLOOKUP(B3466,'Team Data'!$A$1:$E$659,4,FALSE())</f>
        <v>618</v>
      </c>
      <c r="R3466" s="0" t="n">
        <f aca="false">VLOOKUP(B3466,'Team Data'!$A$1:$E$659,5,FALSE())</f>
        <v>486</v>
      </c>
      <c r="S3466" s="0" t="n">
        <f aca="false">IF(I3466=1,(MIN(30,(C3466-D3466)))*(M3466/(M3466+N3466))*(Q3466/(Q3466+R3466)),(MAX(-30,(C3466-D3466)))*(N3466/(M3466+N3466))*(R3466/(R3466+Q3466)))</f>
        <v>-1.44071146245059</v>
      </c>
      <c r="T3466" s="0" t="n">
        <f aca="false">IF(J3466=1,(MIN(30,(D3466-C3466)))*(K3466/(K3466+L3466))*(O3466/(O3466+P3466)),(MAX(-30,(D3466-C3466)))*(L3466/(K3466+L3466))*(P3466/(P3466+O3466)))</f>
        <v>1.88196691006563</v>
      </c>
      <c r="U3466" s="7" t="n">
        <v>43119</v>
      </c>
    </row>
    <row r="3467" customFormat="false" ht="15" hidden="false" customHeight="false" outlineLevel="0" collapsed="false">
      <c r="A3467" s="0" t="s">
        <v>57</v>
      </c>
      <c r="B3467" s="0" t="s">
        <v>265</v>
      </c>
      <c r="C3467" s="0" t="n">
        <v>57</v>
      </c>
      <c r="D3467" s="0" t="n">
        <v>60</v>
      </c>
      <c r="E3467" s="0" t="n">
        <v>34</v>
      </c>
      <c r="F3467" s="0" t="n">
        <v>37</v>
      </c>
      <c r="G3467" s="0" t="n">
        <v>16</v>
      </c>
      <c r="H3467" s="0" t="n">
        <v>18</v>
      </c>
      <c r="I3467" s="0" t="n">
        <v>0</v>
      </c>
      <c r="J3467" s="0" t="n">
        <v>1</v>
      </c>
      <c r="K3467" s="0" t="n">
        <f aca="false">VLOOKUP(A3467,'Team Data'!$A$1:$E$659,2,FALSE())</f>
        <v>14</v>
      </c>
      <c r="L3467" s="0" t="n">
        <f aca="false">VLOOKUP(A3467,'Team Data'!$A$1:$E$659,3,FALSE())</f>
        <v>18</v>
      </c>
      <c r="M3467" s="0" t="n">
        <f aca="false">VLOOKUP(B3467,'Team Data'!$A$1:$E$659,2,FALSE())</f>
        <v>14</v>
      </c>
      <c r="N3467" s="0" t="n">
        <f aca="false">VLOOKUP(B3467,'Team Data'!$A$1:$E$659,3,FALSE())</f>
        <v>18</v>
      </c>
      <c r="O3467" s="0" t="n">
        <f aca="false">VLOOKUP(A3467,'Team Data'!$A$1:$E$659,4,FALSE())</f>
        <v>500</v>
      </c>
      <c r="P3467" s="0" t="n">
        <f aca="false">VLOOKUP(A3467,'Team Data'!$A$1:$E$659,5,FALSE())</f>
        <v>464</v>
      </c>
      <c r="Q3467" s="0" t="n">
        <f aca="false">VLOOKUP(B3467,'Team Data'!$A$1:$E$659,4,FALSE())</f>
        <v>488</v>
      </c>
      <c r="R3467" s="0" t="n">
        <f aca="false">VLOOKUP(B3467,'Team Data'!$A$1:$E$659,5,FALSE())</f>
        <v>498</v>
      </c>
      <c r="S3467" s="0" t="n">
        <f aca="false">IF(I3467=1,(MIN(30,(C3467-D3467)))*(M3467/(M3467+N3467))*(Q3467/(Q3467+R3467)),(MAX(-30,(C3467-D3467)))*(N3467/(M3467+N3467))*(R3467/(R3467+Q3467)))</f>
        <v>-0.852307302231237</v>
      </c>
      <c r="T3467" s="0" t="n">
        <f aca="false">IF(J3467=1,(MIN(30,(D3467-C3467)))*(K3467/(K3467+L3467))*(O3467/(O3467+P3467)),(MAX(-30,(D3467-C3467)))*(L3467/(K3467+L3467))*(P3467/(P3467+O3467)))</f>
        <v>0.680757261410788</v>
      </c>
      <c r="U3467" s="7" t="n">
        <v>43119</v>
      </c>
    </row>
    <row r="3468" customFormat="false" ht="15" hidden="false" customHeight="false" outlineLevel="0" collapsed="false">
      <c r="A3468" s="0" t="s">
        <v>106</v>
      </c>
      <c r="B3468" s="0" t="s">
        <v>53</v>
      </c>
      <c r="C3468" s="0" t="n">
        <v>86</v>
      </c>
      <c r="D3468" s="0" t="n">
        <v>58</v>
      </c>
      <c r="E3468" s="0" t="n">
        <v>44</v>
      </c>
      <c r="F3468" s="0" t="n">
        <v>32</v>
      </c>
      <c r="G3468" s="0" t="n">
        <v>17</v>
      </c>
      <c r="H3468" s="0" t="n">
        <v>22</v>
      </c>
      <c r="I3468" s="0" t="n">
        <v>1</v>
      </c>
      <c r="J3468" s="0" t="n">
        <v>0</v>
      </c>
      <c r="K3468" s="0" t="n">
        <f aca="false">VLOOKUP(A3468,'Team Data'!$A$1:$E$659,2,FALSE())</f>
        <v>22</v>
      </c>
      <c r="L3468" s="0" t="n">
        <f aca="false">VLOOKUP(A3468,'Team Data'!$A$1:$E$659,3,FALSE())</f>
        <v>12</v>
      </c>
      <c r="M3468" s="0" t="n">
        <f aca="false">VLOOKUP(B3468,'Team Data'!$A$1:$E$659,2,FALSE())</f>
        <v>3</v>
      </c>
      <c r="N3468" s="0" t="n">
        <f aca="false">VLOOKUP(B3468,'Team Data'!$A$1:$E$659,3,FALSE())</f>
        <v>29</v>
      </c>
      <c r="O3468" s="0" t="n">
        <f aca="false">VLOOKUP(A3468,'Team Data'!$A$1:$E$659,4,FALSE())</f>
        <v>510</v>
      </c>
      <c r="P3468" s="0" t="n">
        <f aca="false">VLOOKUP(A3468,'Team Data'!$A$1:$E$659,5,FALSE())</f>
        <v>571</v>
      </c>
      <c r="Q3468" s="0" t="n">
        <f aca="false">VLOOKUP(B3468,'Team Data'!$A$1:$E$659,4,FALSE())</f>
        <v>547</v>
      </c>
      <c r="R3468" s="0" t="n">
        <f aca="false">VLOOKUP(B3468,'Team Data'!$A$1:$E$659,5,FALSE())</f>
        <v>441</v>
      </c>
      <c r="S3468" s="0" t="n">
        <f aca="false">IF(I3468=1,(MIN(30,(C3468-D3468)))*(M3468/(M3468+N3468))*(Q3468/(Q3468+R3468)),(MAX(-30,(C3468-D3468)))*(N3468/(M3468+N3468))*(R3468/(R3468+Q3468)))</f>
        <v>1.45331477732794</v>
      </c>
      <c r="T3468" s="0" t="n">
        <f aca="false">IF(J3468=1,(MIN(30,(D3468-C3468)))*(K3468/(K3468+L3468))*(O3468/(O3468+P3468)),(MAX(-30,(D3468-C3468)))*(L3468/(K3468+L3468))*(P3468/(P3468+O3468)))</f>
        <v>-5.22000326495075</v>
      </c>
      <c r="U3468" s="7" t="n">
        <v>43119</v>
      </c>
    </row>
    <row r="3469" customFormat="false" ht="15" hidden="false" customHeight="false" outlineLevel="0" collapsed="false">
      <c r="A3469" s="0" t="s">
        <v>150</v>
      </c>
      <c r="B3469" s="0" t="s">
        <v>321</v>
      </c>
      <c r="C3469" s="0" t="n">
        <v>77</v>
      </c>
      <c r="D3469" s="0" t="n">
        <v>65</v>
      </c>
      <c r="E3469" s="0" t="n">
        <v>45</v>
      </c>
      <c r="F3469" s="0" t="n">
        <v>30</v>
      </c>
      <c r="G3469" s="0" t="n">
        <v>20</v>
      </c>
      <c r="H3469" s="0" t="n">
        <v>13</v>
      </c>
      <c r="I3469" s="0" t="n">
        <v>1</v>
      </c>
      <c r="J3469" s="0" t="n">
        <v>0</v>
      </c>
      <c r="K3469" s="0" t="n">
        <f aca="false">VLOOKUP(A3469,'Team Data'!$A$1:$E$659,2,FALSE())</f>
        <v>27</v>
      </c>
      <c r="L3469" s="0" t="n">
        <f aca="false">VLOOKUP(A3469,'Team Data'!$A$1:$E$659,3,FALSE())</f>
        <v>7</v>
      </c>
      <c r="M3469" s="0" t="n">
        <f aca="false">VLOOKUP(B3469,'Team Data'!$A$1:$E$659,2,FALSE())</f>
        <v>21</v>
      </c>
      <c r="N3469" s="0" t="n">
        <f aca="false">VLOOKUP(B3469,'Team Data'!$A$1:$E$659,3,FALSE())</f>
        <v>13</v>
      </c>
      <c r="O3469" s="0" t="n">
        <f aca="false">VLOOKUP(A3469,'Team Data'!$A$1:$E$659,4,FALSE())</f>
        <v>511</v>
      </c>
      <c r="P3469" s="0" t="n">
        <f aca="false">VLOOKUP(A3469,'Team Data'!$A$1:$E$659,5,FALSE())</f>
        <v>533</v>
      </c>
      <c r="Q3469" s="0" t="n">
        <f aca="false">VLOOKUP(B3469,'Team Data'!$A$1:$E$659,4,FALSE())</f>
        <v>576</v>
      </c>
      <c r="R3469" s="0" t="n">
        <f aca="false">VLOOKUP(B3469,'Team Data'!$A$1:$E$659,5,FALSE())</f>
        <v>519</v>
      </c>
      <c r="S3469" s="0" t="n">
        <f aca="false">IF(I3469=1,(MIN(30,(C3469-D3469)))*(M3469/(M3469+N3469))*(Q3469/(Q3469+R3469)),(MAX(-30,(C3469-D3469)))*(N3469/(M3469+N3469))*(R3469/(R3469+Q3469)))</f>
        <v>3.89879129734085</v>
      </c>
      <c r="T3469" s="0" t="n">
        <f aca="false">IF(J3469=1,(MIN(30,(D3469-C3469)))*(K3469/(K3469+L3469))*(O3469/(O3469+P3469)),(MAX(-30,(D3469-C3469)))*(L3469/(K3469+L3469))*(P3469/(P3469+O3469)))</f>
        <v>-1.26132521974307</v>
      </c>
      <c r="U3469" s="7" t="n">
        <v>43119</v>
      </c>
    </row>
    <row r="3470" customFormat="false" ht="15" hidden="false" customHeight="false" outlineLevel="0" collapsed="false">
      <c r="A3470" s="0" t="s">
        <v>322</v>
      </c>
      <c r="B3470" s="0" t="s">
        <v>79</v>
      </c>
      <c r="C3470" s="0" t="n">
        <v>60</v>
      </c>
      <c r="D3470" s="0" t="n">
        <v>80</v>
      </c>
      <c r="E3470" s="0" t="n">
        <v>39</v>
      </c>
      <c r="F3470" s="0" t="n">
        <v>43</v>
      </c>
      <c r="G3470" s="0" t="n">
        <v>15</v>
      </c>
      <c r="H3470" s="0" t="n">
        <v>9</v>
      </c>
      <c r="I3470" s="0" t="n">
        <v>0</v>
      </c>
      <c r="J3470" s="0" t="n">
        <v>1</v>
      </c>
      <c r="K3470" s="0" t="n">
        <f aca="false">VLOOKUP(A3470,'Team Data'!$A$1:$E$659,2,FALSE())</f>
        <v>10</v>
      </c>
      <c r="L3470" s="0" t="n">
        <f aca="false">VLOOKUP(A3470,'Team Data'!$A$1:$E$659,3,FALSE())</f>
        <v>21</v>
      </c>
      <c r="M3470" s="0" t="n">
        <f aca="false">VLOOKUP(B3470,'Team Data'!$A$1:$E$659,2,FALSE())</f>
        <v>12</v>
      </c>
      <c r="N3470" s="0" t="n">
        <f aca="false">VLOOKUP(B3470,'Team Data'!$A$1:$E$659,3,FALSE())</f>
        <v>19</v>
      </c>
      <c r="O3470" s="0" t="n">
        <f aca="false">VLOOKUP(A3470,'Team Data'!$A$1:$E$659,4,FALSE())</f>
        <v>453</v>
      </c>
      <c r="P3470" s="0" t="n">
        <f aca="false">VLOOKUP(A3470,'Team Data'!$A$1:$E$659,5,FALSE())</f>
        <v>488</v>
      </c>
      <c r="Q3470" s="0" t="n">
        <f aca="false">VLOOKUP(B3470,'Team Data'!$A$1:$E$659,4,FALSE())</f>
        <v>475</v>
      </c>
      <c r="R3470" s="0" t="n">
        <f aca="false">VLOOKUP(B3470,'Team Data'!$A$1:$E$659,5,FALSE())</f>
        <v>446</v>
      </c>
      <c r="S3470" s="0" t="n">
        <f aca="false">IF(I3470=1,(MIN(30,(C3470-D3470)))*(M3470/(M3470+N3470))*(Q3470/(Q3470+R3470)),(MAX(-30,(C3470-D3470)))*(N3470/(M3470+N3470))*(R3470/(R3470+Q3470)))</f>
        <v>-5.93604427165423</v>
      </c>
      <c r="T3470" s="0" t="n">
        <f aca="false">IF(J3470=1,(MIN(30,(D3470-C3470)))*(K3470/(K3470+L3470))*(O3470/(O3470+P3470)),(MAX(-30,(D3470-C3470)))*(L3470/(K3470+L3470))*(P3470/(P3470+O3470)))</f>
        <v>3.10582427753591</v>
      </c>
      <c r="U3470" s="7" t="n">
        <v>43119</v>
      </c>
    </row>
    <row r="3471" customFormat="false" ht="15" hidden="false" customHeight="false" outlineLevel="0" collapsed="false">
      <c r="A3471" s="0" t="s">
        <v>313</v>
      </c>
      <c r="B3471" s="0" t="s">
        <v>295</v>
      </c>
      <c r="C3471" s="0" t="n">
        <v>52</v>
      </c>
      <c r="D3471" s="0" t="n">
        <v>55</v>
      </c>
      <c r="E3471" s="0" t="n">
        <v>30</v>
      </c>
      <c r="F3471" s="0" t="n">
        <v>37</v>
      </c>
      <c r="G3471" s="0" t="n">
        <v>11</v>
      </c>
      <c r="H3471" s="0" t="n">
        <v>15</v>
      </c>
      <c r="I3471" s="0" t="n">
        <v>0</v>
      </c>
      <c r="J3471" s="0" t="n">
        <v>1</v>
      </c>
      <c r="K3471" s="0" t="n">
        <f aca="false">VLOOKUP(A3471,'Team Data'!$A$1:$E$659,2,FALSE())</f>
        <v>16</v>
      </c>
      <c r="L3471" s="0" t="n">
        <f aca="false">VLOOKUP(A3471,'Team Data'!$A$1:$E$659,3,FALSE())</f>
        <v>16</v>
      </c>
      <c r="M3471" s="0" t="n">
        <f aca="false">VLOOKUP(B3471,'Team Data'!$A$1:$E$659,2,FALSE())</f>
        <v>15</v>
      </c>
      <c r="N3471" s="0" t="n">
        <f aca="false">VLOOKUP(B3471,'Team Data'!$A$1:$E$659,3,FALSE())</f>
        <v>18</v>
      </c>
      <c r="O3471" s="0" t="n">
        <f aca="false">VLOOKUP(A3471,'Team Data'!$A$1:$E$659,4,FALSE())</f>
        <v>491</v>
      </c>
      <c r="P3471" s="0" t="n">
        <f aca="false">VLOOKUP(A3471,'Team Data'!$A$1:$E$659,5,FALSE())</f>
        <v>469</v>
      </c>
      <c r="Q3471" s="0" t="n">
        <f aca="false">VLOOKUP(B3471,'Team Data'!$A$1:$E$659,4,FALSE())</f>
        <v>512</v>
      </c>
      <c r="R3471" s="0" t="n">
        <f aca="false">VLOOKUP(B3471,'Team Data'!$A$1:$E$659,5,FALSE())</f>
        <v>507</v>
      </c>
      <c r="S3471" s="0" t="n">
        <f aca="false">IF(I3471=1,(MIN(30,(C3471-D3471)))*(M3471/(M3471+N3471))*(Q3471/(Q3471+R3471)),(MAX(-30,(C3471-D3471)))*(N3471/(M3471+N3471))*(R3471/(R3471+Q3471)))</f>
        <v>-0.814167187081809</v>
      </c>
      <c r="T3471" s="0" t="n">
        <f aca="false">IF(J3471=1,(MIN(30,(D3471-C3471)))*(K3471/(K3471+L3471))*(O3471/(O3471+P3471)),(MAX(-30,(D3471-C3471)))*(L3471/(K3471+L3471))*(P3471/(P3471+O3471)))</f>
        <v>0.7671875</v>
      </c>
      <c r="U3471" s="7" t="n">
        <v>43119</v>
      </c>
    </row>
    <row r="3472" customFormat="false" ht="15" hidden="false" customHeight="false" outlineLevel="0" collapsed="false">
      <c r="A3472" s="0" t="s">
        <v>119</v>
      </c>
      <c r="B3472" s="0" t="s">
        <v>276</v>
      </c>
      <c r="C3472" s="0" t="n">
        <v>80</v>
      </c>
      <c r="D3472" s="0" t="n">
        <v>76</v>
      </c>
      <c r="E3472" s="0" t="n">
        <v>31</v>
      </c>
      <c r="F3472" s="0" t="n">
        <v>29</v>
      </c>
      <c r="G3472" s="0" t="n">
        <v>12</v>
      </c>
      <c r="H3472" s="0" t="n">
        <v>11</v>
      </c>
      <c r="I3472" s="0" t="n">
        <v>1</v>
      </c>
      <c r="J3472" s="0" t="n">
        <v>0</v>
      </c>
      <c r="K3472" s="0" t="n">
        <f aca="false">VLOOKUP(A3472,'Team Data'!$A$1:$E$659,2,FALSE())</f>
        <v>22</v>
      </c>
      <c r="L3472" s="0" t="n">
        <f aca="false">VLOOKUP(A3472,'Team Data'!$A$1:$E$659,3,FALSE())</f>
        <v>9</v>
      </c>
      <c r="M3472" s="0" t="n">
        <f aca="false">VLOOKUP(B3472,'Team Data'!$A$1:$E$659,2,FALSE())</f>
        <v>13</v>
      </c>
      <c r="N3472" s="0" t="n">
        <f aca="false">VLOOKUP(B3472,'Team Data'!$A$1:$E$659,3,FALSE())</f>
        <v>19</v>
      </c>
      <c r="O3472" s="0" t="n">
        <f aca="false">VLOOKUP(A3472,'Team Data'!$A$1:$E$659,4,FALSE())</f>
        <v>454</v>
      </c>
      <c r="P3472" s="0" t="n">
        <f aca="false">VLOOKUP(A3472,'Team Data'!$A$1:$E$659,5,FALSE())</f>
        <v>502</v>
      </c>
      <c r="Q3472" s="0" t="n">
        <f aca="false">VLOOKUP(B3472,'Team Data'!$A$1:$E$659,4,FALSE())</f>
        <v>507</v>
      </c>
      <c r="R3472" s="0" t="n">
        <f aca="false">VLOOKUP(B3472,'Team Data'!$A$1:$E$659,5,FALSE())</f>
        <v>473</v>
      </c>
      <c r="S3472" s="0" t="n">
        <f aca="false">IF(I3472=1,(MIN(30,(C3472-D3472)))*(M3472/(M3472+N3472))*(Q3472/(Q3472+R3472)),(MAX(-30,(C3472-D3472)))*(N3472/(M3472+N3472))*(R3472/(R3472+Q3472)))</f>
        <v>0.840688775510204</v>
      </c>
      <c r="T3472" s="0" t="n">
        <f aca="false">IF(J3472=1,(MIN(30,(D3472-C3472)))*(K3472/(K3472+L3472))*(O3472/(O3472+P3472)),(MAX(-30,(D3472-C3472)))*(L3472/(K3472+L3472))*(P3472/(P3472+O3472)))</f>
        <v>-0.609798893237954</v>
      </c>
      <c r="U3472" s="7" t="n">
        <v>43119</v>
      </c>
    </row>
    <row r="3473" customFormat="false" ht="15" hidden="false" customHeight="false" outlineLevel="0" collapsed="false">
      <c r="A3473" s="0" t="s">
        <v>71</v>
      </c>
      <c r="B3473" s="0" t="s">
        <v>220</v>
      </c>
      <c r="C3473" s="0" t="n">
        <v>80</v>
      </c>
      <c r="D3473" s="0" t="n">
        <v>86</v>
      </c>
      <c r="E3473" s="0" t="n">
        <v>41</v>
      </c>
      <c r="F3473" s="0" t="n">
        <v>32</v>
      </c>
      <c r="G3473" s="0" t="n">
        <v>20</v>
      </c>
      <c r="H3473" s="0" t="n">
        <v>20</v>
      </c>
      <c r="I3473" s="0" t="n">
        <v>0</v>
      </c>
      <c r="J3473" s="0" t="n">
        <v>1</v>
      </c>
      <c r="K3473" s="0" t="n">
        <f aca="false">VLOOKUP(A3473,'Team Data'!$A$1:$E$659,2,FALSE())</f>
        <v>15</v>
      </c>
      <c r="L3473" s="0" t="n">
        <f aca="false">VLOOKUP(A3473,'Team Data'!$A$1:$E$659,3,FALSE())</f>
        <v>15</v>
      </c>
      <c r="M3473" s="0" t="n">
        <f aca="false">VLOOKUP(B3473,'Team Data'!$A$1:$E$659,2,FALSE())</f>
        <v>9</v>
      </c>
      <c r="N3473" s="0" t="n">
        <f aca="false">VLOOKUP(B3473,'Team Data'!$A$1:$E$659,3,FALSE())</f>
        <v>22</v>
      </c>
      <c r="O3473" s="0" t="n">
        <f aca="false">VLOOKUP(A3473,'Team Data'!$A$1:$E$659,4,FALSE())</f>
        <v>467</v>
      </c>
      <c r="P3473" s="0" t="n">
        <f aca="false">VLOOKUP(A3473,'Team Data'!$A$1:$E$659,5,FALSE())</f>
        <v>451</v>
      </c>
      <c r="Q3473" s="0" t="n">
        <f aca="false">VLOOKUP(B3473,'Team Data'!$A$1:$E$659,4,FALSE())</f>
        <v>532</v>
      </c>
      <c r="R3473" s="0" t="n">
        <f aca="false">VLOOKUP(B3473,'Team Data'!$A$1:$E$659,5,FALSE())</f>
        <v>421</v>
      </c>
      <c r="S3473" s="0" t="n">
        <f aca="false">IF(I3473=1,(MIN(30,(C3473-D3473)))*(M3473/(M3473+N3473))*(Q3473/(Q3473+R3473)),(MAX(-30,(C3473-D3473)))*(N3473/(M3473+N3473))*(R3473/(R3473+Q3473)))</f>
        <v>-1.88105473377788</v>
      </c>
      <c r="T3473" s="0" t="n">
        <f aca="false">IF(J3473=1,(MIN(30,(D3473-C3473)))*(K3473/(K3473+L3473))*(O3473/(O3473+P3473)),(MAX(-30,(D3473-C3473)))*(L3473/(K3473+L3473))*(P3473/(P3473+O3473)))</f>
        <v>1.52614379084967</v>
      </c>
      <c r="U3473" s="7" t="n">
        <v>43119</v>
      </c>
    </row>
    <row r="3474" customFormat="false" ht="15" hidden="false" customHeight="false" outlineLevel="0" collapsed="false">
      <c r="A3474" s="0" t="s">
        <v>173</v>
      </c>
      <c r="B3474" s="0" t="s">
        <v>161</v>
      </c>
      <c r="C3474" s="0" t="n">
        <v>66</v>
      </c>
      <c r="D3474" s="0" t="n">
        <v>77</v>
      </c>
      <c r="E3474" s="0" t="n">
        <v>32</v>
      </c>
      <c r="F3474" s="0" t="n">
        <v>34</v>
      </c>
      <c r="G3474" s="0" t="n">
        <v>10</v>
      </c>
      <c r="H3474" s="0" t="n">
        <v>14</v>
      </c>
      <c r="I3474" s="0" t="n">
        <v>0</v>
      </c>
      <c r="J3474" s="0" t="n">
        <v>1</v>
      </c>
      <c r="K3474" s="0" t="n">
        <f aca="false">VLOOKUP(A3474,'Team Data'!$A$1:$E$659,2,FALSE())</f>
        <v>14</v>
      </c>
      <c r="L3474" s="0" t="n">
        <f aca="false">VLOOKUP(A3474,'Team Data'!$A$1:$E$659,3,FALSE())</f>
        <v>17</v>
      </c>
      <c r="M3474" s="0" t="n">
        <f aca="false">VLOOKUP(B3474,'Team Data'!$A$1:$E$659,2,FALSE())</f>
        <v>19</v>
      </c>
      <c r="N3474" s="0" t="n">
        <f aca="false">VLOOKUP(B3474,'Team Data'!$A$1:$E$659,3,FALSE())</f>
        <v>13</v>
      </c>
      <c r="O3474" s="0" t="n">
        <f aca="false">VLOOKUP(A3474,'Team Data'!$A$1:$E$659,4,FALSE())</f>
        <v>562</v>
      </c>
      <c r="P3474" s="0" t="n">
        <f aca="false">VLOOKUP(A3474,'Team Data'!$A$1:$E$659,5,FALSE())</f>
        <v>470</v>
      </c>
      <c r="Q3474" s="0" t="n">
        <f aca="false">VLOOKUP(B3474,'Team Data'!$A$1:$E$659,4,FALSE())</f>
        <v>626</v>
      </c>
      <c r="R3474" s="0" t="n">
        <f aca="false">VLOOKUP(B3474,'Team Data'!$A$1:$E$659,5,FALSE())</f>
        <v>423</v>
      </c>
      <c r="S3474" s="0" t="n">
        <f aca="false">IF(I3474=1,(MIN(30,(C3474-D3474)))*(M3474/(M3474+N3474))*(Q3474/(Q3474+R3474)),(MAX(-30,(C3474-D3474)))*(N3474/(M3474+N3474))*(R3474/(R3474+Q3474)))</f>
        <v>-1.80198403241182</v>
      </c>
      <c r="T3474" s="0" t="n">
        <f aca="false">IF(J3474=1,(MIN(30,(D3474-C3474)))*(K3474/(K3474+L3474))*(O3474/(O3474+P3474)),(MAX(-30,(D3474-C3474)))*(L3474/(K3474+L3474))*(P3474/(P3474+O3474)))</f>
        <v>2.70530132533133</v>
      </c>
      <c r="U3474" s="7" t="n">
        <v>43119</v>
      </c>
    </row>
    <row r="3475" customFormat="false" ht="15" hidden="false" customHeight="false" outlineLevel="0" collapsed="false">
      <c r="A3475" s="0" t="s">
        <v>82</v>
      </c>
      <c r="B3475" s="0" t="s">
        <v>205</v>
      </c>
      <c r="C3475" s="0" t="n">
        <v>81</v>
      </c>
      <c r="D3475" s="0" t="n">
        <v>76</v>
      </c>
      <c r="E3475" s="0" t="n">
        <v>25</v>
      </c>
      <c r="F3475" s="0" t="n">
        <v>30</v>
      </c>
      <c r="G3475" s="0" t="n">
        <v>12</v>
      </c>
      <c r="H3475" s="0" t="n">
        <v>12</v>
      </c>
      <c r="I3475" s="0" t="n">
        <v>1</v>
      </c>
      <c r="J3475" s="0" t="n">
        <v>0</v>
      </c>
      <c r="K3475" s="0" t="n">
        <f aca="false">VLOOKUP(A3475,'Team Data'!$A$1:$E$659,2,FALSE())</f>
        <v>20</v>
      </c>
      <c r="L3475" s="0" t="n">
        <f aca="false">VLOOKUP(A3475,'Team Data'!$A$1:$E$659,3,FALSE())</f>
        <v>15</v>
      </c>
      <c r="M3475" s="0" t="n">
        <f aca="false">VLOOKUP(B3475,'Team Data'!$A$1:$E$659,2,FALSE())</f>
        <v>5</v>
      </c>
      <c r="N3475" s="0" t="n">
        <f aca="false">VLOOKUP(B3475,'Team Data'!$A$1:$E$659,3,FALSE())</f>
        <v>27</v>
      </c>
      <c r="O3475" s="0" t="n">
        <f aca="false">VLOOKUP(A3475,'Team Data'!$A$1:$E$659,4,FALSE())</f>
        <v>577</v>
      </c>
      <c r="P3475" s="0" t="n">
        <f aca="false">VLOOKUP(A3475,'Team Data'!$A$1:$E$659,5,FALSE())</f>
        <v>520</v>
      </c>
      <c r="Q3475" s="0" t="n">
        <f aca="false">VLOOKUP(B3475,'Team Data'!$A$1:$E$659,4,FALSE())</f>
        <v>550</v>
      </c>
      <c r="R3475" s="0" t="n">
        <f aca="false">VLOOKUP(B3475,'Team Data'!$A$1:$E$659,5,FALSE())</f>
        <v>448</v>
      </c>
      <c r="S3475" s="0" t="n">
        <f aca="false">IF(I3475=1,(MIN(30,(C3475-D3475)))*(M3475/(M3475+N3475))*(Q3475/(Q3475+R3475)),(MAX(-30,(C3475-D3475)))*(N3475/(M3475+N3475))*(R3475/(R3475+Q3475)))</f>
        <v>0.430548597194389</v>
      </c>
      <c r="T3475" s="0" t="n">
        <f aca="false">IF(J3475=1,(MIN(30,(D3475-C3475)))*(K3475/(K3475+L3475))*(O3475/(O3475+P3475)),(MAX(-30,(D3475-C3475)))*(L3475/(K3475+L3475))*(P3475/(P3475+O3475)))</f>
        <v>-1.0157572600599</v>
      </c>
      <c r="U3475" s="7" t="n">
        <v>43119</v>
      </c>
    </row>
    <row r="3476" customFormat="false" ht="15" hidden="false" customHeight="false" outlineLevel="0" collapsed="false">
      <c r="A3476" s="0" t="s">
        <v>303</v>
      </c>
      <c r="B3476" s="0" t="s">
        <v>345</v>
      </c>
      <c r="C3476" s="0" t="n">
        <v>69</v>
      </c>
      <c r="D3476" s="0" t="n">
        <v>77</v>
      </c>
      <c r="E3476" s="0" t="n">
        <v>38</v>
      </c>
      <c r="F3476" s="0" t="n">
        <v>33</v>
      </c>
      <c r="G3476" s="0" t="n">
        <v>11</v>
      </c>
      <c r="H3476" s="0" t="n">
        <v>6</v>
      </c>
      <c r="I3476" s="0" t="n">
        <v>0</v>
      </c>
      <c r="J3476" s="0" t="n">
        <v>1</v>
      </c>
      <c r="K3476" s="0" t="n">
        <f aca="false">VLOOKUP(A3476,'Team Data'!$A$1:$E$659,2,FALSE())</f>
        <v>20</v>
      </c>
      <c r="L3476" s="0" t="n">
        <f aca="false">VLOOKUP(A3476,'Team Data'!$A$1:$E$659,3,FALSE())</f>
        <v>13</v>
      </c>
      <c r="M3476" s="0" t="n">
        <f aca="false">VLOOKUP(B3476,'Team Data'!$A$1:$E$659,2,FALSE())</f>
        <v>27</v>
      </c>
      <c r="N3476" s="0" t="n">
        <f aca="false">VLOOKUP(B3476,'Team Data'!$A$1:$E$659,3,FALSE())</f>
        <v>11</v>
      </c>
      <c r="O3476" s="0" t="n">
        <f aca="false">VLOOKUP(A3476,'Team Data'!$A$1:$E$659,4,FALSE())</f>
        <v>538</v>
      </c>
      <c r="P3476" s="0" t="n">
        <f aca="false">VLOOKUP(A3476,'Team Data'!$A$1:$E$659,5,FALSE())</f>
        <v>501</v>
      </c>
      <c r="Q3476" s="0" t="n">
        <f aca="false">VLOOKUP(B3476,'Team Data'!$A$1:$E$659,4,FALSE())</f>
        <v>718</v>
      </c>
      <c r="R3476" s="0" t="n">
        <f aca="false">VLOOKUP(B3476,'Team Data'!$A$1:$E$659,5,FALSE())</f>
        <v>515</v>
      </c>
      <c r="S3476" s="0" t="n">
        <f aca="false">IF(I3476=1,(MIN(30,(C3476-D3476)))*(M3476/(M3476+N3476))*(Q3476/(Q3476+R3476)),(MAX(-30,(C3476-D3476)))*(N3476/(M3476+N3476))*(R3476/(R3476+Q3476)))</f>
        <v>-0.967259999146284</v>
      </c>
      <c r="T3476" s="0" t="n">
        <f aca="false">IF(J3476=1,(MIN(30,(D3476-C3476)))*(K3476/(K3476+L3476))*(O3476/(O3476+P3476)),(MAX(-30,(D3476-C3476)))*(L3476/(K3476+L3476))*(P3476/(P3476+O3476)))</f>
        <v>2.51057252019716</v>
      </c>
      <c r="U3476" s="7" t="n">
        <v>43119</v>
      </c>
    </row>
    <row r="3477" customFormat="false" ht="15" hidden="false" customHeight="false" outlineLevel="0" collapsed="false">
      <c r="A3477" s="0" t="s">
        <v>230</v>
      </c>
      <c r="B3477" s="0" t="s">
        <v>120</v>
      </c>
      <c r="C3477" s="0" t="n">
        <v>87</v>
      </c>
      <c r="D3477" s="0" t="n">
        <v>83</v>
      </c>
      <c r="E3477" s="0" t="n">
        <v>37</v>
      </c>
      <c r="F3477" s="0" t="n">
        <v>27</v>
      </c>
      <c r="G3477" s="0" t="n">
        <v>17</v>
      </c>
      <c r="H3477" s="0" t="n">
        <v>17</v>
      </c>
      <c r="I3477" s="0" t="n">
        <v>1</v>
      </c>
      <c r="J3477" s="0" t="n">
        <v>0</v>
      </c>
      <c r="K3477" s="0" t="n">
        <f aca="false">VLOOKUP(A3477,'Team Data'!$A$1:$E$659,2,FALSE())</f>
        <v>20</v>
      </c>
      <c r="L3477" s="0" t="n">
        <f aca="false">VLOOKUP(A3477,'Team Data'!$A$1:$E$659,3,FALSE())</f>
        <v>14</v>
      </c>
      <c r="M3477" s="0" t="n">
        <f aca="false">VLOOKUP(B3477,'Team Data'!$A$1:$E$659,2,FALSE())</f>
        <v>14</v>
      </c>
      <c r="N3477" s="0" t="n">
        <f aca="false">VLOOKUP(B3477,'Team Data'!$A$1:$E$659,3,FALSE())</f>
        <v>16</v>
      </c>
      <c r="O3477" s="0" t="n">
        <f aca="false">VLOOKUP(A3477,'Team Data'!$A$1:$E$659,4,FALSE())</f>
        <v>504</v>
      </c>
      <c r="P3477" s="0" t="n">
        <f aca="false">VLOOKUP(A3477,'Team Data'!$A$1:$E$659,5,FALSE())</f>
        <v>516</v>
      </c>
      <c r="Q3477" s="0" t="n">
        <f aca="false">VLOOKUP(B3477,'Team Data'!$A$1:$E$659,4,FALSE())</f>
        <v>423</v>
      </c>
      <c r="R3477" s="0" t="n">
        <f aca="false">VLOOKUP(B3477,'Team Data'!$A$1:$E$659,5,FALSE())</f>
        <v>495</v>
      </c>
      <c r="S3477" s="0" t="n">
        <f aca="false">IF(I3477=1,(MIN(30,(C3477-D3477)))*(M3477/(M3477+N3477))*(Q3477/(Q3477+R3477)),(MAX(-30,(C3477-D3477)))*(N3477/(M3477+N3477))*(R3477/(R3477+Q3477)))</f>
        <v>0.860130718954248</v>
      </c>
      <c r="T3477" s="0" t="n">
        <f aca="false">IF(J3477=1,(MIN(30,(D3477-C3477)))*(K3477/(K3477+L3477))*(O3477/(O3477+P3477)),(MAX(-30,(D3477-C3477)))*(L3477/(K3477+L3477))*(P3477/(P3477+O3477)))</f>
        <v>-0.833217993079585</v>
      </c>
      <c r="U3477" s="7" t="n">
        <v>43119</v>
      </c>
    </row>
    <row r="3478" customFormat="false" ht="15" hidden="false" customHeight="false" outlineLevel="0" collapsed="false">
      <c r="A3478" s="0" t="s">
        <v>320</v>
      </c>
      <c r="B3478" s="0" t="s">
        <v>222</v>
      </c>
      <c r="C3478" s="0" t="n">
        <v>75</v>
      </c>
      <c r="D3478" s="0" t="n">
        <v>70</v>
      </c>
      <c r="E3478" s="0" t="n">
        <v>36</v>
      </c>
      <c r="F3478" s="0" t="n">
        <v>26</v>
      </c>
      <c r="G3478" s="0" t="n">
        <v>12</v>
      </c>
      <c r="H3478" s="0" t="n">
        <v>12</v>
      </c>
      <c r="I3478" s="0" t="n">
        <v>1</v>
      </c>
      <c r="J3478" s="0" t="n">
        <v>0</v>
      </c>
      <c r="K3478" s="0" t="n">
        <f aca="false">VLOOKUP(A3478,'Team Data'!$A$1:$E$659,2,FALSE())</f>
        <v>24</v>
      </c>
      <c r="L3478" s="0" t="n">
        <f aca="false">VLOOKUP(A3478,'Team Data'!$A$1:$E$659,3,FALSE())</f>
        <v>12</v>
      </c>
      <c r="M3478" s="0" t="n">
        <f aca="false">VLOOKUP(B3478,'Team Data'!$A$1:$E$659,2,FALSE())</f>
        <v>23</v>
      </c>
      <c r="N3478" s="0" t="n">
        <f aca="false">VLOOKUP(B3478,'Team Data'!$A$1:$E$659,3,FALSE())</f>
        <v>13</v>
      </c>
      <c r="O3478" s="0" t="n">
        <f aca="false">VLOOKUP(A3478,'Team Data'!$A$1:$E$659,4,FALSE())</f>
        <v>677</v>
      </c>
      <c r="P3478" s="0" t="n">
        <f aca="false">VLOOKUP(A3478,'Team Data'!$A$1:$E$659,5,FALSE())</f>
        <v>508</v>
      </c>
      <c r="Q3478" s="0" t="n">
        <f aca="false">VLOOKUP(B3478,'Team Data'!$A$1:$E$659,4,FALSE())</f>
        <v>646</v>
      </c>
      <c r="R3478" s="0" t="n">
        <f aca="false">VLOOKUP(B3478,'Team Data'!$A$1:$E$659,5,FALSE())</f>
        <v>534</v>
      </c>
      <c r="S3478" s="0" t="n">
        <f aca="false">IF(I3478=1,(MIN(30,(C3478-D3478)))*(M3478/(M3478+N3478))*(Q3478/(Q3478+R3478)),(MAX(-30,(C3478-D3478)))*(N3478/(M3478+N3478))*(R3478/(R3478+Q3478)))</f>
        <v>1.74882297551789</v>
      </c>
      <c r="T3478" s="0" t="n">
        <f aca="false">IF(J3478=1,(MIN(30,(D3478-C3478)))*(K3478/(K3478+L3478))*(O3478/(O3478+P3478)),(MAX(-30,(D3478-C3478)))*(L3478/(K3478+L3478))*(P3478/(P3478+O3478)))</f>
        <v>-0.714486638537272</v>
      </c>
      <c r="U3478" s="7" t="n">
        <v>43119</v>
      </c>
    </row>
    <row r="3479" customFormat="false" ht="15" hidden="false" customHeight="false" outlineLevel="0" collapsed="false">
      <c r="A3479" s="0" t="s">
        <v>252</v>
      </c>
      <c r="B3479" s="0" t="s">
        <v>104</v>
      </c>
      <c r="C3479" s="0" t="n">
        <v>74</v>
      </c>
      <c r="D3479" s="0" t="n">
        <v>71</v>
      </c>
      <c r="E3479" s="0" t="n">
        <v>31</v>
      </c>
      <c r="F3479" s="0" t="n">
        <v>30</v>
      </c>
      <c r="G3479" s="0" t="n">
        <v>8</v>
      </c>
      <c r="H3479" s="0" t="n">
        <v>5</v>
      </c>
      <c r="I3479" s="0" t="n">
        <v>1</v>
      </c>
      <c r="J3479" s="0" t="n">
        <v>0</v>
      </c>
      <c r="K3479" s="0" t="n">
        <f aca="false">VLOOKUP(A3479,'Team Data'!$A$1:$E$659,2,FALSE())</f>
        <v>30</v>
      </c>
      <c r="L3479" s="0" t="n">
        <f aca="false">VLOOKUP(A3479,'Team Data'!$A$1:$E$659,3,FALSE())</f>
        <v>6</v>
      </c>
      <c r="M3479" s="0" t="n">
        <f aca="false">VLOOKUP(B3479,'Team Data'!$A$1:$E$659,2,FALSE())</f>
        <v>32</v>
      </c>
      <c r="N3479" s="0" t="n">
        <f aca="false">VLOOKUP(B3479,'Team Data'!$A$1:$E$659,3,FALSE())</f>
        <v>5</v>
      </c>
      <c r="O3479" s="0" t="n">
        <f aca="false">VLOOKUP(A3479,'Team Data'!$A$1:$E$659,4,FALSE())</f>
        <v>602</v>
      </c>
      <c r="P3479" s="0" t="n">
        <f aca="false">VLOOKUP(A3479,'Team Data'!$A$1:$E$659,5,FALSE())</f>
        <v>592</v>
      </c>
      <c r="Q3479" s="0" t="n">
        <f aca="false">VLOOKUP(B3479,'Team Data'!$A$1:$E$659,4,FALSE())</f>
        <v>666</v>
      </c>
      <c r="R3479" s="0" t="n">
        <f aca="false">VLOOKUP(B3479,'Team Data'!$A$1:$E$659,5,FALSE())</f>
        <v>579</v>
      </c>
      <c r="S3479" s="0" t="n">
        <f aca="false">IF(I3479=1,(MIN(30,(C3479-D3479)))*(M3479/(M3479+N3479))*(Q3479/(Q3479+R3479)),(MAX(-30,(C3479-D3479)))*(N3479/(M3479+N3479))*(R3479/(R3479+Q3479)))</f>
        <v>1.38795180722892</v>
      </c>
      <c r="T3479" s="0" t="n">
        <f aca="false">IF(J3479=1,(MIN(30,(D3479-C3479)))*(K3479/(K3479+L3479))*(O3479/(O3479+P3479)),(MAX(-30,(D3479-C3479)))*(L3479/(K3479+L3479))*(P3479/(P3479+O3479)))</f>
        <v>-0.247906197654941</v>
      </c>
      <c r="U3479" s="7" t="n">
        <v>43119</v>
      </c>
    </row>
    <row r="3480" customFormat="false" ht="15" hidden="false" customHeight="false" outlineLevel="0" collapsed="false">
      <c r="A3480" s="0" t="s">
        <v>248</v>
      </c>
      <c r="B3480" s="0" t="s">
        <v>341</v>
      </c>
      <c r="C3480" s="0" t="n">
        <v>64</v>
      </c>
      <c r="D3480" s="0" t="n">
        <v>80</v>
      </c>
      <c r="E3480" s="0" t="n">
        <v>30</v>
      </c>
      <c r="F3480" s="0" t="n">
        <v>38</v>
      </c>
      <c r="G3480" s="0" t="n">
        <v>8</v>
      </c>
      <c r="H3480" s="0" t="n">
        <v>12</v>
      </c>
      <c r="I3480" s="0" t="n">
        <v>0</v>
      </c>
      <c r="J3480" s="0" t="n">
        <v>1</v>
      </c>
      <c r="K3480" s="0" t="n">
        <f aca="false">VLOOKUP(A3480,'Team Data'!$A$1:$E$659,2,FALSE())</f>
        <v>7</v>
      </c>
      <c r="L3480" s="0" t="n">
        <f aca="false">VLOOKUP(A3480,'Team Data'!$A$1:$E$659,3,FALSE())</f>
        <v>25</v>
      </c>
      <c r="M3480" s="0" t="n">
        <f aca="false">VLOOKUP(B3480,'Team Data'!$A$1:$E$659,2,FALSE())</f>
        <v>20</v>
      </c>
      <c r="N3480" s="0" t="n">
        <f aca="false">VLOOKUP(B3480,'Team Data'!$A$1:$E$659,3,FALSE())</f>
        <v>11</v>
      </c>
      <c r="O3480" s="0" t="n">
        <f aca="false">VLOOKUP(A3480,'Team Data'!$A$1:$E$659,4,FALSE())</f>
        <v>549</v>
      </c>
      <c r="P3480" s="0" t="n">
        <f aca="false">VLOOKUP(A3480,'Team Data'!$A$1:$E$659,5,FALSE())</f>
        <v>437</v>
      </c>
      <c r="Q3480" s="0" t="n">
        <f aca="false">VLOOKUP(B3480,'Team Data'!$A$1:$E$659,4,FALSE())</f>
        <v>456</v>
      </c>
      <c r="R3480" s="0" t="n">
        <f aca="false">VLOOKUP(B3480,'Team Data'!$A$1:$E$659,5,FALSE())</f>
        <v>479</v>
      </c>
      <c r="S3480" s="0" t="n">
        <f aca="false">IF(I3480=1,(MIN(30,(C3480-D3480)))*(M3480/(M3480+N3480))*(Q3480/(Q3480+R3480)),(MAX(-30,(C3480-D3480)))*(N3480/(M3480+N3480))*(R3480/(R3480+Q3480)))</f>
        <v>-2.90853889943074</v>
      </c>
      <c r="T3480" s="0" t="n">
        <f aca="false">IF(J3480=1,(MIN(30,(D3480-C3480)))*(K3480/(K3480+L3480))*(O3480/(O3480+P3480)),(MAX(-30,(D3480-C3480)))*(L3480/(K3480+L3480))*(P3480/(P3480+O3480)))</f>
        <v>1.94878296146045</v>
      </c>
      <c r="U3480" s="7" t="n">
        <v>43119</v>
      </c>
    </row>
    <row r="3481" customFormat="false" ht="15" hidden="false" customHeight="false" outlineLevel="0" collapsed="false">
      <c r="A3481" s="0" t="s">
        <v>262</v>
      </c>
      <c r="B3481" s="0" t="s">
        <v>192</v>
      </c>
      <c r="C3481" s="0" t="n">
        <v>62</v>
      </c>
      <c r="D3481" s="0" t="n">
        <v>75</v>
      </c>
      <c r="E3481" s="0" t="n">
        <v>32</v>
      </c>
      <c r="F3481" s="0" t="n">
        <v>38</v>
      </c>
      <c r="G3481" s="0" t="n">
        <v>16</v>
      </c>
      <c r="H3481" s="0" t="n">
        <v>6</v>
      </c>
      <c r="I3481" s="0" t="n">
        <v>0</v>
      </c>
      <c r="J3481" s="0" t="n">
        <v>1</v>
      </c>
      <c r="K3481" s="0" t="n">
        <f aca="false">VLOOKUP(A3481,'Team Data'!$A$1:$E$659,2,FALSE())</f>
        <v>20</v>
      </c>
      <c r="L3481" s="0" t="n">
        <f aca="false">VLOOKUP(A3481,'Team Data'!$A$1:$E$659,3,FALSE())</f>
        <v>14</v>
      </c>
      <c r="M3481" s="0" t="n">
        <f aca="false">VLOOKUP(B3481,'Team Data'!$A$1:$E$659,2,FALSE())</f>
        <v>28</v>
      </c>
      <c r="N3481" s="0" t="n">
        <f aca="false">VLOOKUP(B3481,'Team Data'!$A$1:$E$659,3,FALSE())</f>
        <v>6</v>
      </c>
      <c r="O3481" s="0" t="n">
        <f aca="false">VLOOKUP(A3481,'Team Data'!$A$1:$E$659,4,FALSE())</f>
        <v>507</v>
      </c>
      <c r="P3481" s="0" t="n">
        <f aca="false">VLOOKUP(A3481,'Team Data'!$A$1:$E$659,5,FALSE())</f>
        <v>501</v>
      </c>
      <c r="Q3481" s="0" t="n">
        <f aca="false">VLOOKUP(B3481,'Team Data'!$A$1:$E$659,4,FALSE())</f>
        <v>515</v>
      </c>
      <c r="R3481" s="0" t="n">
        <f aca="false">VLOOKUP(B3481,'Team Data'!$A$1:$E$659,5,FALSE())</f>
        <v>512</v>
      </c>
      <c r="S3481" s="0" t="n">
        <f aca="false">IF(I3481=1,(MIN(30,(C3481-D3481)))*(M3481/(M3481+N3481))*(Q3481/(Q3481+R3481)),(MAX(-30,(C3481-D3481)))*(N3481/(M3481+N3481))*(R3481/(R3481+Q3481)))</f>
        <v>-1.14370811615786</v>
      </c>
      <c r="T3481" s="0" t="n">
        <f aca="false">IF(J3481=1,(MIN(30,(D3481-C3481)))*(K3481/(K3481+L3481))*(O3481/(O3481+P3481)),(MAX(-30,(D3481-C3481)))*(L3481/(K3481+L3481))*(P3481/(P3481+O3481)))</f>
        <v>3.84628851540616</v>
      </c>
      <c r="U3481" s="7" t="n">
        <v>43119</v>
      </c>
    </row>
    <row r="3482" customFormat="false" ht="15" hidden="false" customHeight="false" outlineLevel="0" collapsed="false">
      <c r="A3482" s="0" t="s">
        <v>169</v>
      </c>
      <c r="B3482" s="0" t="s">
        <v>188</v>
      </c>
      <c r="C3482" s="0" t="n">
        <v>52</v>
      </c>
      <c r="D3482" s="0" t="n">
        <v>72</v>
      </c>
      <c r="E3482" s="0" t="n">
        <v>32</v>
      </c>
      <c r="F3482" s="0" t="n">
        <v>29</v>
      </c>
      <c r="G3482" s="0" t="n">
        <v>12</v>
      </c>
      <c r="H3482" s="0" t="n">
        <v>9</v>
      </c>
      <c r="I3482" s="0" t="n">
        <v>0</v>
      </c>
      <c r="J3482" s="0" t="n">
        <v>1</v>
      </c>
      <c r="K3482" s="0" t="n">
        <f aca="false">VLOOKUP(A3482,'Team Data'!$A$1:$E$659,2,FALSE())</f>
        <v>32</v>
      </c>
      <c r="L3482" s="0" t="n">
        <f aca="false">VLOOKUP(A3482,'Team Data'!$A$1:$E$659,3,FALSE())</f>
        <v>7</v>
      </c>
      <c r="M3482" s="0" t="n">
        <f aca="false">VLOOKUP(B3482,'Team Data'!$A$1:$E$659,2,FALSE())</f>
        <v>22</v>
      </c>
      <c r="N3482" s="0" t="n">
        <f aca="false">VLOOKUP(B3482,'Team Data'!$A$1:$E$659,3,FALSE())</f>
        <v>11</v>
      </c>
      <c r="O3482" s="0" t="n">
        <f aca="false">VLOOKUP(A3482,'Team Data'!$A$1:$E$659,4,FALSE())</f>
        <v>785</v>
      </c>
      <c r="P3482" s="0" t="n">
        <f aca="false">VLOOKUP(A3482,'Team Data'!$A$1:$E$659,5,FALSE())</f>
        <v>531</v>
      </c>
      <c r="Q3482" s="0" t="n">
        <f aca="false">VLOOKUP(B3482,'Team Data'!$A$1:$E$659,4,FALSE())</f>
        <v>611</v>
      </c>
      <c r="R3482" s="0" t="n">
        <f aca="false">VLOOKUP(B3482,'Team Data'!$A$1:$E$659,5,FALSE())</f>
        <v>505</v>
      </c>
      <c r="S3482" s="0" t="n">
        <f aca="false">IF(I3482=1,(MIN(30,(C3482-D3482)))*(M3482/(M3482+N3482))*(Q3482/(Q3482+R3482)),(MAX(-30,(C3482-D3482)))*(N3482/(M3482+N3482))*(R3482/(R3482+Q3482)))</f>
        <v>-3.01672640382318</v>
      </c>
      <c r="T3482" s="0" t="n">
        <f aca="false">IF(J3482=1,(MIN(30,(D3482-C3482)))*(K3482/(K3482+L3482))*(O3482/(O3482+P3482)),(MAX(-30,(D3482-C3482)))*(L3482/(K3482+L3482))*(P3482/(P3482+O3482)))</f>
        <v>9.78879276751617</v>
      </c>
      <c r="U3482" s="7" t="n">
        <v>43119</v>
      </c>
    </row>
    <row r="3483" customFormat="false" ht="15" hidden="false" customHeight="false" outlineLevel="0" collapsed="false">
      <c r="A3483" s="0" t="s">
        <v>316</v>
      </c>
      <c r="B3483" s="0" t="s">
        <v>349</v>
      </c>
      <c r="C3483" s="0" t="n">
        <v>58</v>
      </c>
      <c r="D3483" s="0" t="n">
        <v>85</v>
      </c>
      <c r="E3483" s="0" t="n">
        <v>37</v>
      </c>
      <c r="F3483" s="0" t="n">
        <v>42</v>
      </c>
      <c r="G3483" s="0" t="n">
        <v>9</v>
      </c>
      <c r="H3483" s="0" t="n">
        <v>10</v>
      </c>
      <c r="I3483" s="0" t="n">
        <v>0</v>
      </c>
      <c r="J3483" s="0" t="n">
        <v>1</v>
      </c>
      <c r="K3483" s="0" t="n">
        <f aca="false">VLOOKUP(A3483,'Team Data'!$A$1:$E$659,2,FALSE())</f>
        <v>21</v>
      </c>
      <c r="L3483" s="0" t="n">
        <f aca="false">VLOOKUP(A3483,'Team Data'!$A$1:$E$659,3,FALSE())</f>
        <v>13</v>
      </c>
      <c r="M3483" s="0" t="n">
        <f aca="false">VLOOKUP(B3483,'Team Data'!$A$1:$E$659,2,FALSE())</f>
        <v>19</v>
      </c>
      <c r="N3483" s="0" t="n">
        <f aca="false">VLOOKUP(B3483,'Team Data'!$A$1:$E$659,3,FALSE())</f>
        <v>12</v>
      </c>
      <c r="O3483" s="0" t="n">
        <f aca="false">VLOOKUP(A3483,'Team Data'!$A$1:$E$659,4,FALSE())</f>
        <v>560</v>
      </c>
      <c r="P3483" s="0" t="n">
        <f aca="false">VLOOKUP(A3483,'Team Data'!$A$1:$E$659,5,FALSE())</f>
        <v>505</v>
      </c>
      <c r="Q3483" s="0" t="n">
        <f aca="false">VLOOKUP(B3483,'Team Data'!$A$1:$E$659,4,FALSE())</f>
        <v>461</v>
      </c>
      <c r="R3483" s="0" t="n">
        <f aca="false">VLOOKUP(B3483,'Team Data'!$A$1:$E$659,5,FALSE())</f>
        <v>472</v>
      </c>
      <c r="S3483" s="0" t="n">
        <f aca="false">IF(I3483=1,(MIN(30,(C3483-D3483)))*(M3483/(M3483+N3483))*(Q3483/(Q3483+R3483)),(MAX(-30,(C3483-D3483)))*(N3483/(M3483+N3483))*(R3483/(R3483+Q3483)))</f>
        <v>-5.28741831760191</v>
      </c>
      <c r="T3483" s="0" t="n">
        <f aca="false">IF(J3483=1,(MIN(30,(D3483-C3483)))*(K3483/(K3483+L3483))*(O3483/(O3483+P3483)),(MAX(-30,(D3483-C3483)))*(L3483/(K3483+L3483))*(P3483/(P3483+O3483)))</f>
        <v>8.76884838442419</v>
      </c>
      <c r="U3483" s="7" t="n">
        <v>43119</v>
      </c>
    </row>
    <row r="3484" customFormat="false" ht="15" hidden="false" customHeight="false" outlineLevel="0" collapsed="false">
      <c r="A3484" s="0" t="s">
        <v>339</v>
      </c>
      <c r="B3484" s="0" t="s">
        <v>326</v>
      </c>
      <c r="C3484" s="0" t="n">
        <v>62</v>
      </c>
      <c r="D3484" s="0" t="n">
        <v>70</v>
      </c>
      <c r="E3484" s="0" t="n">
        <v>38</v>
      </c>
      <c r="F3484" s="0" t="n">
        <v>44</v>
      </c>
      <c r="G3484" s="0" t="n">
        <v>12</v>
      </c>
      <c r="H3484" s="0" t="n">
        <v>14</v>
      </c>
      <c r="I3484" s="0" t="n">
        <v>0</v>
      </c>
      <c r="J3484" s="0" t="n">
        <v>1</v>
      </c>
      <c r="K3484" s="0" t="n">
        <f aca="false">VLOOKUP(A3484,'Team Data'!$A$1:$E$659,2,FALSE())</f>
        <v>21</v>
      </c>
      <c r="L3484" s="0" t="n">
        <f aca="false">VLOOKUP(A3484,'Team Data'!$A$1:$E$659,3,FALSE())</f>
        <v>11</v>
      </c>
      <c r="M3484" s="0" t="n">
        <f aca="false">VLOOKUP(B3484,'Team Data'!$A$1:$E$659,2,FALSE())</f>
        <v>23</v>
      </c>
      <c r="N3484" s="0" t="n">
        <f aca="false">VLOOKUP(B3484,'Team Data'!$A$1:$E$659,3,FALSE())</f>
        <v>12</v>
      </c>
      <c r="O3484" s="0" t="n">
        <f aca="false">VLOOKUP(A3484,'Team Data'!$A$1:$E$659,4,FALSE())</f>
        <v>616</v>
      </c>
      <c r="P3484" s="0" t="n">
        <f aca="false">VLOOKUP(A3484,'Team Data'!$A$1:$E$659,5,FALSE())</f>
        <v>448</v>
      </c>
      <c r="Q3484" s="0" t="n">
        <f aca="false">VLOOKUP(B3484,'Team Data'!$A$1:$E$659,4,FALSE())</f>
        <v>668</v>
      </c>
      <c r="R3484" s="0" t="n">
        <f aca="false">VLOOKUP(B3484,'Team Data'!$A$1:$E$659,5,FALSE())</f>
        <v>500</v>
      </c>
      <c r="S3484" s="0" t="n">
        <f aca="false">IF(I3484=1,(MIN(30,(C3484-D3484)))*(M3484/(M3484+N3484))*(Q3484/(Q3484+R3484)),(MAX(-30,(C3484-D3484)))*(N3484/(M3484+N3484))*(R3484/(R3484+Q3484)))</f>
        <v>-1.17416829745597</v>
      </c>
      <c r="T3484" s="0" t="n">
        <f aca="false">IF(J3484=1,(MIN(30,(D3484-C3484)))*(K3484/(K3484+L3484))*(O3484/(O3484+P3484)),(MAX(-30,(D3484-C3484)))*(L3484/(K3484+L3484))*(P3484/(P3484+O3484)))</f>
        <v>3.03947368421053</v>
      </c>
      <c r="U3484" s="7" t="n">
        <v>43119</v>
      </c>
    </row>
    <row r="3485" customFormat="false" ht="15" hidden="false" customHeight="false" outlineLevel="0" collapsed="false">
      <c r="A3485" s="0" t="s">
        <v>227</v>
      </c>
      <c r="B3485" s="0" t="s">
        <v>224</v>
      </c>
      <c r="C3485" s="0" t="n">
        <v>78</v>
      </c>
      <c r="D3485" s="0" t="n">
        <v>92</v>
      </c>
      <c r="E3485" s="0" t="n">
        <v>27</v>
      </c>
      <c r="F3485" s="0" t="n">
        <v>34</v>
      </c>
      <c r="G3485" s="0" t="n">
        <v>12</v>
      </c>
      <c r="H3485" s="0" t="n">
        <v>11</v>
      </c>
      <c r="I3485" s="0" t="n">
        <v>0</v>
      </c>
      <c r="J3485" s="0" t="n">
        <v>1</v>
      </c>
      <c r="K3485" s="0" t="n">
        <f aca="false">VLOOKUP(A3485,'Team Data'!$A$1:$E$659,2,FALSE())</f>
        <v>6</v>
      </c>
      <c r="L3485" s="0" t="n">
        <f aca="false">VLOOKUP(A3485,'Team Data'!$A$1:$E$659,3,FALSE())</f>
        <v>26</v>
      </c>
      <c r="M3485" s="0" t="n">
        <f aca="false">VLOOKUP(B3485,'Team Data'!$A$1:$E$659,2,FALSE())</f>
        <v>14</v>
      </c>
      <c r="N3485" s="0" t="n">
        <f aca="false">VLOOKUP(B3485,'Team Data'!$A$1:$E$659,3,FALSE())</f>
        <v>18</v>
      </c>
      <c r="O3485" s="0" t="n">
        <f aca="false">VLOOKUP(A3485,'Team Data'!$A$1:$E$659,4,FALSE())</f>
        <v>578</v>
      </c>
      <c r="P3485" s="0" t="n">
        <f aca="false">VLOOKUP(A3485,'Team Data'!$A$1:$E$659,5,FALSE())</f>
        <v>464</v>
      </c>
      <c r="Q3485" s="0" t="n">
        <f aca="false">VLOOKUP(B3485,'Team Data'!$A$1:$E$659,4,FALSE())</f>
        <v>577</v>
      </c>
      <c r="R3485" s="0" t="n">
        <f aca="false">VLOOKUP(B3485,'Team Data'!$A$1:$E$659,5,FALSE())</f>
        <v>477</v>
      </c>
      <c r="S3485" s="0" t="n">
        <f aca="false">IF(I3485=1,(MIN(30,(C3485-D3485)))*(M3485/(M3485+N3485))*(Q3485/(Q3485+R3485)),(MAX(-30,(C3485-D3485)))*(N3485/(M3485+N3485))*(R3485/(R3485+Q3485)))</f>
        <v>-3.56392314990512</v>
      </c>
      <c r="T3485" s="0" t="n">
        <f aca="false">IF(J3485=1,(MIN(30,(D3485-C3485)))*(K3485/(K3485+L3485))*(O3485/(O3485+P3485)),(MAX(-30,(D3485-C3485)))*(L3485/(K3485+L3485))*(P3485/(P3485+O3485)))</f>
        <v>1.45609404990403</v>
      </c>
      <c r="U3485" s="7" t="n">
        <v>43119</v>
      </c>
    </row>
    <row r="3486" customFormat="false" ht="15" hidden="false" customHeight="false" outlineLevel="0" collapsed="false">
      <c r="A3486" s="0" t="s">
        <v>229</v>
      </c>
      <c r="B3486" s="0" t="s">
        <v>256</v>
      </c>
      <c r="C3486" s="0" t="n">
        <v>55</v>
      </c>
      <c r="D3486" s="0" t="n">
        <v>49</v>
      </c>
      <c r="E3486" s="0" t="n">
        <v>34</v>
      </c>
      <c r="F3486" s="0" t="n">
        <v>27</v>
      </c>
      <c r="G3486" s="0" t="n">
        <v>17</v>
      </c>
      <c r="H3486" s="0" t="n">
        <v>10</v>
      </c>
      <c r="I3486" s="0" t="n">
        <v>1</v>
      </c>
      <c r="J3486" s="0" t="n">
        <v>0</v>
      </c>
      <c r="K3486" s="0" t="n">
        <f aca="false">VLOOKUP(A3486,'Team Data'!$A$1:$E$659,2,FALSE())</f>
        <v>10</v>
      </c>
      <c r="L3486" s="0" t="n">
        <f aca="false">VLOOKUP(A3486,'Team Data'!$A$1:$E$659,3,FALSE())</f>
        <v>22</v>
      </c>
      <c r="M3486" s="0" t="n">
        <f aca="false">VLOOKUP(B3486,'Team Data'!$A$1:$E$659,2,FALSE())</f>
        <v>20</v>
      </c>
      <c r="N3486" s="0" t="n">
        <f aca="false">VLOOKUP(B3486,'Team Data'!$A$1:$E$659,3,FALSE())</f>
        <v>14</v>
      </c>
      <c r="O3486" s="0" t="n">
        <f aca="false">VLOOKUP(A3486,'Team Data'!$A$1:$E$659,4,FALSE())</f>
        <v>517</v>
      </c>
      <c r="P3486" s="0" t="n">
        <f aca="false">VLOOKUP(A3486,'Team Data'!$A$1:$E$659,5,FALSE())</f>
        <v>456</v>
      </c>
      <c r="Q3486" s="0" t="n">
        <f aca="false">VLOOKUP(B3486,'Team Data'!$A$1:$E$659,4,FALSE())</f>
        <v>587</v>
      </c>
      <c r="R3486" s="0" t="n">
        <f aca="false">VLOOKUP(B3486,'Team Data'!$A$1:$E$659,5,FALSE())</f>
        <v>530</v>
      </c>
      <c r="S3486" s="0" t="n">
        <f aca="false">IF(I3486=1,(MIN(30,(C3486-D3486)))*(M3486/(M3486+N3486))*(Q3486/(Q3486+R3486)),(MAX(-30,(C3486-D3486)))*(N3486/(M3486+N3486))*(R3486/(R3486+Q3486)))</f>
        <v>1.85475801779978</v>
      </c>
      <c r="T3486" s="0" t="n">
        <f aca="false">IF(J3486=1,(MIN(30,(D3486-C3486)))*(K3486/(K3486+L3486))*(O3486/(O3486+P3486)),(MAX(-30,(D3486-C3486)))*(L3486/(K3486+L3486))*(P3486/(P3486+O3486)))</f>
        <v>-1.93319630010277</v>
      </c>
      <c r="U3486" s="7" t="n">
        <v>43119</v>
      </c>
    </row>
    <row r="3487" customFormat="false" ht="15" hidden="false" customHeight="false" outlineLevel="0" collapsed="false">
      <c r="A3487" s="0" t="s">
        <v>39</v>
      </c>
      <c r="B3487" s="0" t="s">
        <v>306</v>
      </c>
      <c r="C3487" s="0" t="n">
        <v>73</v>
      </c>
      <c r="D3487" s="0" t="n">
        <v>80</v>
      </c>
      <c r="E3487" s="0" t="n">
        <v>29</v>
      </c>
      <c r="F3487" s="0" t="n">
        <v>42</v>
      </c>
      <c r="G3487" s="0" t="n">
        <v>13</v>
      </c>
      <c r="H3487" s="0" t="n">
        <v>16</v>
      </c>
      <c r="I3487" s="0" t="n">
        <v>0</v>
      </c>
      <c r="J3487" s="0" t="n">
        <v>1</v>
      </c>
      <c r="K3487" s="0" t="n">
        <f aca="false">VLOOKUP(A3487,'Team Data'!$A$1:$E$659,2,FALSE())</f>
        <v>9</v>
      </c>
      <c r="L3487" s="0" t="n">
        <f aca="false">VLOOKUP(A3487,'Team Data'!$A$1:$E$659,3,FALSE())</f>
        <v>22</v>
      </c>
      <c r="M3487" s="0" t="n">
        <f aca="false">VLOOKUP(B3487,'Team Data'!$A$1:$E$659,2,FALSE())</f>
        <v>18</v>
      </c>
      <c r="N3487" s="0" t="n">
        <f aca="false">VLOOKUP(B3487,'Team Data'!$A$1:$E$659,3,FALSE())</f>
        <v>17</v>
      </c>
      <c r="O3487" s="0" t="n">
        <f aca="false">VLOOKUP(A3487,'Team Data'!$A$1:$E$659,4,FALSE())</f>
        <v>486</v>
      </c>
      <c r="P3487" s="0" t="n">
        <f aca="false">VLOOKUP(A3487,'Team Data'!$A$1:$E$659,5,FALSE())</f>
        <v>452</v>
      </c>
      <c r="Q3487" s="0" t="n">
        <f aca="false">VLOOKUP(B3487,'Team Data'!$A$1:$E$659,4,FALSE())</f>
        <v>605</v>
      </c>
      <c r="R3487" s="0" t="n">
        <f aca="false">VLOOKUP(B3487,'Team Data'!$A$1:$E$659,5,FALSE())</f>
        <v>465</v>
      </c>
      <c r="S3487" s="0" t="n">
        <f aca="false">IF(I3487=1,(MIN(30,(C3487-D3487)))*(M3487/(M3487+N3487))*(Q3487/(Q3487+R3487)),(MAX(-30,(C3487-D3487)))*(N3487/(M3487+N3487))*(R3487/(R3487+Q3487)))</f>
        <v>-1.47757009345794</v>
      </c>
      <c r="T3487" s="0" t="n">
        <f aca="false">IF(J3487=1,(MIN(30,(D3487-C3487)))*(K3487/(K3487+L3487))*(O3487/(O3487+P3487)),(MAX(-30,(D3487-C3487)))*(L3487/(K3487+L3487))*(P3487/(P3487+O3487)))</f>
        <v>1.05296100144439</v>
      </c>
      <c r="U3487" s="7" t="n">
        <v>43119</v>
      </c>
    </row>
    <row r="3488" customFormat="false" ht="15" hidden="false" customHeight="false" outlineLevel="0" collapsed="false">
      <c r="A3488" s="0" t="s">
        <v>260</v>
      </c>
      <c r="B3488" s="0" t="s">
        <v>258</v>
      </c>
      <c r="C3488" s="0" t="n">
        <v>65</v>
      </c>
      <c r="D3488" s="0" t="n">
        <v>62</v>
      </c>
      <c r="E3488" s="0" t="n">
        <v>33</v>
      </c>
      <c r="F3488" s="0" t="n">
        <v>31</v>
      </c>
      <c r="G3488" s="0" t="n">
        <v>18</v>
      </c>
      <c r="H3488" s="0" t="n">
        <v>12</v>
      </c>
      <c r="I3488" s="0" t="n">
        <v>1</v>
      </c>
      <c r="J3488" s="0" t="n">
        <v>0</v>
      </c>
      <c r="K3488" s="0" t="n">
        <f aca="false">VLOOKUP(A3488,'Team Data'!$A$1:$E$659,2,FALSE())</f>
        <v>11</v>
      </c>
      <c r="L3488" s="0" t="n">
        <f aca="false">VLOOKUP(A3488,'Team Data'!$A$1:$E$659,3,FALSE())</f>
        <v>20</v>
      </c>
      <c r="M3488" s="0" t="n">
        <f aca="false">VLOOKUP(B3488,'Team Data'!$A$1:$E$659,2,FALSE())</f>
        <v>22</v>
      </c>
      <c r="N3488" s="0" t="n">
        <f aca="false">VLOOKUP(B3488,'Team Data'!$A$1:$E$659,3,FALSE())</f>
        <v>17</v>
      </c>
      <c r="O3488" s="0" t="n">
        <f aca="false">VLOOKUP(A3488,'Team Data'!$A$1:$E$659,4,FALSE())</f>
        <v>508</v>
      </c>
      <c r="P3488" s="0" t="n">
        <f aca="false">VLOOKUP(A3488,'Team Data'!$A$1:$E$659,5,FALSE())</f>
        <v>478</v>
      </c>
      <c r="Q3488" s="0" t="n">
        <f aca="false">VLOOKUP(B3488,'Team Data'!$A$1:$E$659,4,FALSE())</f>
        <v>712</v>
      </c>
      <c r="R3488" s="0" t="n">
        <f aca="false">VLOOKUP(B3488,'Team Data'!$A$1:$E$659,5,FALSE())</f>
        <v>575</v>
      </c>
      <c r="S3488" s="0" t="n">
        <f aca="false">IF(I3488=1,(MIN(30,(C3488-D3488)))*(M3488/(M3488+N3488))*(Q3488/(Q3488+R3488)),(MAX(-30,(C3488-D3488)))*(N3488/(M3488+N3488))*(R3488/(R3488+Q3488)))</f>
        <v>0.936226166995398</v>
      </c>
      <c r="T3488" s="0" t="n">
        <f aca="false">IF(J3488=1,(MIN(30,(D3488-C3488)))*(K3488/(K3488+L3488))*(O3488/(O3488+P3488)),(MAX(-30,(D3488-C3488)))*(L3488/(K3488+L3488))*(P3488/(P3488+O3488)))</f>
        <v>-0.938297454688216</v>
      </c>
      <c r="U3488" s="7" t="n">
        <v>43119</v>
      </c>
    </row>
    <row r="3489" customFormat="false" ht="15" hidden="false" customHeight="false" outlineLevel="0" collapsed="false">
      <c r="A3489" s="0" t="s">
        <v>155</v>
      </c>
      <c r="B3489" s="0" t="s">
        <v>23</v>
      </c>
      <c r="C3489" s="0" t="n">
        <v>67</v>
      </c>
      <c r="D3489" s="0" t="n">
        <v>82</v>
      </c>
      <c r="E3489" s="0" t="n">
        <v>29</v>
      </c>
      <c r="F3489" s="0" t="n">
        <v>28</v>
      </c>
      <c r="G3489" s="0" t="n">
        <v>19</v>
      </c>
      <c r="H3489" s="0" t="n">
        <v>15</v>
      </c>
      <c r="I3489" s="0" t="n">
        <v>0</v>
      </c>
      <c r="J3489" s="0" t="n">
        <v>1</v>
      </c>
      <c r="K3489" s="0" t="n">
        <f aca="false">VLOOKUP(A3489,'Team Data'!$A$1:$E$659,2,FALSE())</f>
        <v>11</v>
      </c>
      <c r="L3489" s="0" t="n">
        <f aca="false">VLOOKUP(A3489,'Team Data'!$A$1:$E$659,3,FALSE())</f>
        <v>20</v>
      </c>
      <c r="M3489" s="0" t="n">
        <f aca="false">VLOOKUP(B3489,'Team Data'!$A$1:$E$659,2,FALSE())</f>
        <v>24</v>
      </c>
      <c r="N3489" s="0" t="n">
        <f aca="false">VLOOKUP(B3489,'Team Data'!$A$1:$E$659,3,FALSE())</f>
        <v>11</v>
      </c>
      <c r="O3489" s="0" t="n">
        <f aca="false">VLOOKUP(A3489,'Team Data'!$A$1:$E$659,4,FALSE())</f>
        <v>532</v>
      </c>
      <c r="P3489" s="0" t="n">
        <f aca="false">VLOOKUP(A3489,'Team Data'!$A$1:$E$659,5,FALSE())</f>
        <v>464</v>
      </c>
      <c r="Q3489" s="0" t="n">
        <f aca="false">VLOOKUP(B3489,'Team Data'!$A$1:$E$659,4,FALSE())</f>
        <v>633</v>
      </c>
      <c r="R3489" s="0" t="n">
        <f aca="false">VLOOKUP(B3489,'Team Data'!$A$1:$E$659,5,FALSE())</f>
        <v>543</v>
      </c>
      <c r="S3489" s="0" t="n">
        <f aca="false">IF(I3489=1,(MIN(30,(C3489-D3489)))*(M3489/(M3489+N3489))*(Q3489/(Q3489+R3489)),(MAX(-30,(C3489-D3489)))*(N3489/(M3489+N3489))*(R3489/(R3489+Q3489)))</f>
        <v>-2.17674927113703</v>
      </c>
      <c r="T3489" s="0" t="n">
        <f aca="false">IF(J3489=1,(MIN(30,(D3489-C3489)))*(K3489/(K3489+L3489))*(O3489/(O3489+P3489)),(MAX(-30,(D3489-C3489)))*(L3489/(K3489+L3489))*(P3489/(P3489+O3489)))</f>
        <v>2.84298484259619</v>
      </c>
      <c r="U3489" s="7" t="n">
        <v>43119</v>
      </c>
    </row>
    <row r="3490" customFormat="false" ht="15" hidden="false" customHeight="false" outlineLevel="0" collapsed="false">
      <c r="A3490" s="0" t="s">
        <v>310</v>
      </c>
      <c r="B3490" s="0" t="s">
        <v>223</v>
      </c>
      <c r="C3490" s="0" t="n">
        <v>63</v>
      </c>
      <c r="D3490" s="0" t="n">
        <v>69</v>
      </c>
      <c r="E3490" s="0" t="n">
        <v>37</v>
      </c>
      <c r="F3490" s="0" t="n">
        <v>45</v>
      </c>
      <c r="G3490" s="0" t="n">
        <v>9</v>
      </c>
      <c r="H3490" s="0" t="n">
        <v>7</v>
      </c>
      <c r="I3490" s="0" t="n">
        <v>0</v>
      </c>
      <c r="J3490" s="0" t="n">
        <v>1</v>
      </c>
      <c r="K3490" s="0" t="n">
        <f aca="false">VLOOKUP(A3490,'Team Data'!$A$1:$E$659,2,FALSE())</f>
        <v>21</v>
      </c>
      <c r="L3490" s="0" t="n">
        <f aca="false">VLOOKUP(A3490,'Team Data'!$A$1:$E$659,3,FALSE())</f>
        <v>12</v>
      </c>
      <c r="M3490" s="0" t="n">
        <f aca="false">VLOOKUP(B3490,'Team Data'!$A$1:$E$659,2,FALSE())</f>
        <v>16</v>
      </c>
      <c r="N3490" s="0" t="n">
        <f aca="false">VLOOKUP(B3490,'Team Data'!$A$1:$E$659,3,FALSE())</f>
        <v>16</v>
      </c>
      <c r="O3490" s="0" t="n">
        <f aca="false">VLOOKUP(A3490,'Team Data'!$A$1:$E$659,4,FALSE())</f>
        <v>636</v>
      </c>
      <c r="P3490" s="0" t="n">
        <f aca="false">VLOOKUP(A3490,'Team Data'!$A$1:$E$659,5,FALSE())</f>
        <v>474</v>
      </c>
      <c r="Q3490" s="0" t="n">
        <f aca="false">VLOOKUP(B3490,'Team Data'!$A$1:$E$659,4,FALSE())</f>
        <v>583</v>
      </c>
      <c r="R3490" s="0" t="n">
        <f aca="false">VLOOKUP(B3490,'Team Data'!$A$1:$E$659,5,FALSE())</f>
        <v>479</v>
      </c>
      <c r="S3490" s="0" t="n">
        <f aca="false">IF(I3490=1,(MIN(30,(C3490-D3490)))*(M3490/(M3490+N3490))*(Q3490/(Q3490+R3490)),(MAX(-30,(C3490-D3490)))*(N3490/(M3490+N3490))*(R3490/(R3490+Q3490)))</f>
        <v>-1.35310734463277</v>
      </c>
      <c r="T3490" s="0" t="n">
        <f aca="false">IF(J3490=1,(MIN(30,(D3490-C3490)))*(K3490/(K3490+L3490))*(O3490/(O3490+P3490)),(MAX(-30,(D3490-C3490)))*(L3490/(K3490+L3490))*(P3490/(P3490+O3490)))</f>
        <v>2.18771498771499</v>
      </c>
      <c r="U3490" s="7" t="n">
        <v>43119</v>
      </c>
    </row>
    <row r="3491" customFormat="false" ht="15" hidden="false" customHeight="false" outlineLevel="0" collapsed="false">
      <c r="A3491" s="0" t="s">
        <v>126</v>
      </c>
      <c r="B3491" s="0" t="s">
        <v>178</v>
      </c>
      <c r="C3491" s="0" t="n">
        <v>76</v>
      </c>
      <c r="D3491" s="0" t="n">
        <v>73</v>
      </c>
      <c r="E3491" s="0" t="n">
        <v>32</v>
      </c>
      <c r="F3491" s="0" t="n">
        <v>31</v>
      </c>
      <c r="G3491" s="0" t="n">
        <v>14</v>
      </c>
      <c r="H3491" s="0" t="n">
        <v>18</v>
      </c>
      <c r="I3491" s="0" t="n">
        <v>1</v>
      </c>
      <c r="J3491" s="0" t="n">
        <v>0</v>
      </c>
      <c r="K3491" s="0" t="n">
        <f aca="false">VLOOKUP(A3491,'Team Data'!$A$1:$E$659,2,FALSE())</f>
        <v>20</v>
      </c>
      <c r="L3491" s="0" t="n">
        <f aca="false">VLOOKUP(A3491,'Team Data'!$A$1:$E$659,3,FALSE())</f>
        <v>14</v>
      </c>
      <c r="M3491" s="0" t="n">
        <f aca="false">VLOOKUP(B3491,'Team Data'!$A$1:$E$659,2,FALSE())</f>
        <v>11</v>
      </c>
      <c r="N3491" s="0" t="n">
        <f aca="false">VLOOKUP(B3491,'Team Data'!$A$1:$E$659,3,FALSE())</f>
        <v>20</v>
      </c>
      <c r="O3491" s="0" t="n">
        <f aca="false">VLOOKUP(A3491,'Team Data'!$A$1:$E$659,4,FALSE())</f>
        <v>555</v>
      </c>
      <c r="P3491" s="0" t="n">
        <f aca="false">VLOOKUP(A3491,'Team Data'!$A$1:$E$659,5,FALSE())</f>
        <v>537</v>
      </c>
      <c r="Q3491" s="0" t="n">
        <f aca="false">VLOOKUP(B3491,'Team Data'!$A$1:$E$659,4,FALSE())</f>
        <v>548</v>
      </c>
      <c r="R3491" s="0" t="n">
        <f aca="false">VLOOKUP(B3491,'Team Data'!$A$1:$E$659,5,FALSE())</f>
        <v>455</v>
      </c>
      <c r="S3491" s="0" t="n">
        <f aca="false">IF(I3491=1,(MIN(30,(C3491-D3491)))*(M3491/(M3491+N3491))*(Q3491/(Q3491+R3491)),(MAX(-30,(C3491-D3491)))*(N3491/(M3491+N3491))*(R3491/(R3491+Q3491)))</f>
        <v>0.581610008683626</v>
      </c>
      <c r="T3491" s="0" t="n">
        <f aca="false">IF(J3491=1,(MIN(30,(D3491-C3491)))*(K3491/(K3491+L3491))*(O3491/(O3491+P3491)),(MAX(-30,(D3491-C3491)))*(L3491/(K3491+L3491))*(P3491/(P3491+O3491)))</f>
        <v>-0.607466063348416</v>
      </c>
      <c r="U3491" s="7" t="n">
        <v>43120</v>
      </c>
    </row>
    <row r="3492" customFormat="false" ht="15" hidden="false" customHeight="false" outlineLevel="0" collapsed="false">
      <c r="A3492" s="0" t="s">
        <v>277</v>
      </c>
      <c r="B3492" s="0" t="s">
        <v>66</v>
      </c>
      <c r="C3492" s="0" t="n">
        <v>73</v>
      </c>
      <c r="D3492" s="0" t="n">
        <v>83</v>
      </c>
      <c r="E3492" s="0" t="n">
        <v>34</v>
      </c>
      <c r="F3492" s="0" t="n">
        <v>31</v>
      </c>
      <c r="G3492" s="0" t="n">
        <v>8</v>
      </c>
      <c r="H3492" s="0" t="n">
        <v>11</v>
      </c>
      <c r="I3492" s="0" t="n">
        <v>0</v>
      </c>
      <c r="J3492" s="0" t="n">
        <v>1</v>
      </c>
      <c r="K3492" s="0" t="n">
        <f aca="false">VLOOKUP(A3492,'Team Data'!$A$1:$E$659,2,FALSE())</f>
        <v>26</v>
      </c>
      <c r="L3492" s="0" t="n">
        <f aca="false">VLOOKUP(A3492,'Team Data'!$A$1:$E$659,3,FALSE())</f>
        <v>8</v>
      </c>
      <c r="M3492" s="0" t="n">
        <f aca="false">VLOOKUP(B3492,'Team Data'!$A$1:$E$659,2,FALSE())</f>
        <v>21</v>
      </c>
      <c r="N3492" s="0" t="n">
        <f aca="false">VLOOKUP(B3492,'Team Data'!$A$1:$E$659,3,FALSE())</f>
        <v>12</v>
      </c>
      <c r="O3492" s="0" t="n">
        <f aca="false">VLOOKUP(A3492,'Team Data'!$A$1:$E$659,4,FALSE())</f>
        <v>598</v>
      </c>
      <c r="P3492" s="0" t="n">
        <f aca="false">VLOOKUP(A3492,'Team Data'!$A$1:$E$659,5,FALSE())</f>
        <v>514</v>
      </c>
      <c r="Q3492" s="0" t="n">
        <f aca="false">VLOOKUP(B3492,'Team Data'!$A$1:$E$659,4,FALSE())</f>
        <v>590</v>
      </c>
      <c r="R3492" s="0" t="n">
        <f aca="false">VLOOKUP(B3492,'Team Data'!$A$1:$E$659,5,FALSE())</f>
        <v>486</v>
      </c>
      <c r="S3492" s="0" t="n">
        <f aca="false">IF(I3492=1,(MIN(30,(C3492-D3492)))*(M3492/(M3492+N3492))*(Q3492/(Q3492+R3492)),(MAX(-30,(C3492-D3492)))*(N3492/(M3492+N3492))*(R3492/(R3492+Q3492)))</f>
        <v>-1.6424467725583</v>
      </c>
      <c r="T3492" s="0" t="n">
        <f aca="false">IF(J3492=1,(MIN(30,(D3492-C3492)))*(K3492/(K3492+L3492))*(O3492/(O3492+P3492)),(MAX(-30,(D3492-C3492)))*(L3492/(K3492+L3492))*(P3492/(P3492+O3492)))</f>
        <v>4.11235717308506</v>
      </c>
      <c r="U3492" s="7" t="n">
        <v>43120</v>
      </c>
    </row>
    <row r="3493" customFormat="false" ht="15" hidden="false" customHeight="false" outlineLevel="0" collapsed="false">
      <c r="A3493" s="0" t="s">
        <v>37</v>
      </c>
      <c r="B3493" s="0" t="s">
        <v>346</v>
      </c>
      <c r="C3493" s="0" t="n">
        <v>84</v>
      </c>
      <c r="D3493" s="0" t="n">
        <v>74</v>
      </c>
      <c r="E3493" s="0" t="n">
        <v>43</v>
      </c>
      <c r="F3493" s="0" t="n">
        <v>35</v>
      </c>
      <c r="G3493" s="0" t="n">
        <v>15</v>
      </c>
      <c r="H3493" s="0" t="n">
        <v>12</v>
      </c>
      <c r="I3493" s="0" t="n">
        <v>1</v>
      </c>
      <c r="J3493" s="0" t="n">
        <v>0</v>
      </c>
      <c r="K3493" s="0" t="n">
        <f aca="false">VLOOKUP(A3493,'Team Data'!$A$1:$E$659,2,FALSE())</f>
        <v>27</v>
      </c>
      <c r="L3493" s="0" t="n">
        <f aca="false">VLOOKUP(A3493,'Team Data'!$A$1:$E$659,3,FALSE())</f>
        <v>9</v>
      </c>
      <c r="M3493" s="0" t="n">
        <f aca="false">VLOOKUP(B3493,'Team Data'!$A$1:$E$659,2,FALSE())</f>
        <v>17</v>
      </c>
      <c r="N3493" s="0" t="n">
        <f aca="false">VLOOKUP(B3493,'Team Data'!$A$1:$E$659,3,FALSE())</f>
        <v>15</v>
      </c>
      <c r="O3493" s="0" t="n">
        <f aca="false">VLOOKUP(A3493,'Team Data'!$A$1:$E$659,4,FALSE())</f>
        <v>662</v>
      </c>
      <c r="P3493" s="0" t="n">
        <f aca="false">VLOOKUP(A3493,'Team Data'!$A$1:$E$659,5,FALSE())</f>
        <v>509</v>
      </c>
      <c r="Q3493" s="0" t="n">
        <f aca="false">VLOOKUP(B3493,'Team Data'!$A$1:$E$659,4,FALSE())</f>
        <v>521</v>
      </c>
      <c r="R3493" s="0" t="n">
        <f aca="false">VLOOKUP(B3493,'Team Data'!$A$1:$E$659,5,FALSE())</f>
        <v>476</v>
      </c>
      <c r="S3493" s="0" t="n">
        <f aca="false">IF(I3493=1,(MIN(30,(C3493-D3493)))*(M3493/(M3493+N3493))*(Q3493/(Q3493+R3493)),(MAX(-30,(C3493-D3493)))*(N3493/(M3493+N3493))*(R3493/(R3493+Q3493)))</f>
        <v>2.7761409227683</v>
      </c>
      <c r="T3493" s="0" t="n">
        <f aca="false">IF(J3493=1,(MIN(30,(D3493-C3493)))*(K3493/(K3493+L3493))*(O3493/(O3493+P3493)),(MAX(-30,(D3493-C3493)))*(L3493/(K3493+L3493))*(P3493/(P3493+O3493)))</f>
        <v>-1.0866780529462</v>
      </c>
      <c r="U3493" s="7" t="n">
        <v>43120</v>
      </c>
    </row>
    <row r="3494" customFormat="false" ht="15" hidden="false" customHeight="false" outlineLevel="0" collapsed="false">
      <c r="A3494" s="0" t="s">
        <v>124</v>
      </c>
      <c r="B3494" s="0" t="s">
        <v>170</v>
      </c>
      <c r="C3494" s="0" t="n">
        <v>57</v>
      </c>
      <c r="D3494" s="0" t="n">
        <v>85</v>
      </c>
      <c r="E3494" s="0" t="n">
        <v>27</v>
      </c>
      <c r="F3494" s="0" t="n">
        <v>45</v>
      </c>
      <c r="G3494" s="0" t="n">
        <v>9</v>
      </c>
      <c r="H3494" s="0" t="n">
        <v>13</v>
      </c>
      <c r="I3494" s="0" t="n">
        <v>0</v>
      </c>
      <c r="J3494" s="0" t="n">
        <v>1</v>
      </c>
      <c r="K3494" s="0" t="n">
        <f aca="false">VLOOKUP(A3494,'Team Data'!$A$1:$E$659,2,FALSE())</f>
        <v>16</v>
      </c>
      <c r="L3494" s="0" t="n">
        <f aca="false">VLOOKUP(A3494,'Team Data'!$A$1:$E$659,3,FALSE())</f>
        <v>15</v>
      </c>
      <c r="M3494" s="0" t="n">
        <f aca="false">VLOOKUP(B3494,'Team Data'!$A$1:$E$659,2,FALSE())</f>
        <v>29</v>
      </c>
      <c r="N3494" s="0" t="n">
        <f aca="false">VLOOKUP(B3494,'Team Data'!$A$1:$E$659,3,FALSE())</f>
        <v>5</v>
      </c>
      <c r="O3494" s="0" t="n">
        <f aca="false">VLOOKUP(A3494,'Team Data'!$A$1:$E$659,4,FALSE())</f>
        <v>582</v>
      </c>
      <c r="P3494" s="0" t="n">
        <f aca="false">VLOOKUP(A3494,'Team Data'!$A$1:$E$659,5,FALSE())</f>
        <v>456</v>
      </c>
      <c r="Q3494" s="0" t="n">
        <f aca="false">VLOOKUP(B3494,'Team Data'!$A$1:$E$659,4,FALSE())</f>
        <v>622</v>
      </c>
      <c r="R3494" s="0" t="n">
        <f aca="false">VLOOKUP(B3494,'Team Data'!$A$1:$E$659,5,FALSE())</f>
        <v>516</v>
      </c>
      <c r="S3494" s="0" t="n">
        <f aca="false">IF(I3494=1,(MIN(30,(C3494-D3494)))*(M3494/(M3494+N3494))*(Q3494/(Q3494+R3494)),(MAX(-30,(C3494-D3494)))*(N3494/(M3494+N3494))*(R3494/(R3494+Q3494)))</f>
        <v>-1.86705262069679</v>
      </c>
      <c r="T3494" s="0" t="n">
        <f aca="false">IF(J3494=1,(MIN(30,(D3494-C3494)))*(K3494/(K3494+L3494))*(O3494/(O3494+P3494)),(MAX(-30,(D3494-C3494)))*(L3494/(K3494+L3494))*(P3494/(P3494+O3494)))</f>
        <v>8.10292746597054</v>
      </c>
      <c r="U3494" s="7" t="n">
        <v>43120</v>
      </c>
    </row>
    <row r="3495" customFormat="false" ht="15" hidden="false" customHeight="false" outlineLevel="0" collapsed="false">
      <c r="A3495" s="0" t="s">
        <v>355</v>
      </c>
      <c r="B3495" s="0" t="s">
        <v>34</v>
      </c>
      <c r="C3495" s="0" t="n">
        <v>80</v>
      </c>
      <c r="D3495" s="0" t="n">
        <v>81</v>
      </c>
      <c r="E3495" s="0" t="n">
        <v>33</v>
      </c>
      <c r="F3495" s="0" t="n">
        <v>32</v>
      </c>
      <c r="G3495" s="0" t="n">
        <v>17</v>
      </c>
      <c r="H3495" s="0" t="n">
        <v>18</v>
      </c>
      <c r="I3495" s="0" t="n">
        <v>0</v>
      </c>
      <c r="J3495" s="0" t="n">
        <v>1</v>
      </c>
      <c r="K3495" s="0" t="n">
        <f aca="false">VLOOKUP(A3495,'Team Data'!$A$1:$E$659,2,FALSE())</f>
        <v>16</v>
      </c>
      <c r="L3495" s="0" t="n">
        <f aca="false">VLOOKUP(A3495,'Team Data'!$A$1:$E$659,3,FALSE())</f>
        <v>15</v>
      </c>
      <c r="M3495" s="0" t="n">
        <f aca="false">VLOOKUP(B3495,'Team Data'!$A$1:$E$659,2,FALSE())</f>
        <v>11</v>
      </c>
      <c r="N3495" s="0" t="n">
        <f aca="false">VLOOKUP(B3495,'Team Data'!$A$1:$E$659,3,FALSE())</f>
        <v>16</v>
      </c>
      <c r="O3495" s="0" t="n">
        <f aca="false">VLOOKUP(A3495,'Team Data'!$A$1:$E$659,4,FALSE())</f>
        <v>450</v>
      </c>
      <c r="P3495" s="0" t="n">
        <f aca="false">VLOOKUP(A3495,'Team Data'!$A$1:$E$659,5,FALSE())</f>
        <v>474</v>
      </c>
      <c r="Q3495" s="0" t="n">
        <f aca="false">VLOOKUP(B3495,'Team Data'!$A$1:$E$659,4,FALSE())</f>
        <v>361</v>
      </c>
      <c r="R3495" s="0" t="n">
        <f aca="false">VLOOKUP(B3495,'Team Data'!$A$1:$E$659,5,FALSE())</f>
        <v>435</v>
      </c>
      <c r="S3495" s="0" t="n">
        <f aca="false">IF(I3495=1,(MIN(30,(C3495-D3495)))*(M3495/(M3495+N3495))*(Q3495/(Q3495+R3495)),(MAX(-30,(C3495-D3495)))*(N3495/(M3495+N3495))*(R3495/(R3495+Q3495)))</f>
        <v>-0.323841429369068</v>
      </c>
      <c r="T3495" s="0" t="n">
        <f aca="false">IF(J3495=1,(MIN(30,(D3495-C3495)))*(K3495/(K3495+L3495))*(O3495/(O3495+P3495)),(MAX(-30,(D3495-C3495)))*(L3495/(K3495+L3495))*(P3495/(P3495+O3495)))</f>
        <v>0.251361541684122</v>
      </c>
      <c r="U3495" s="7" t="n">
        <v>43120</v>
      </c>
    </row>
    <row r="3496" customFormat="false" ht="15" hidden="false" customHeight="false" outlineLevel="0" collapsed="false">
      <c r="A3496" s="0" t="s">
        <v>121</v>
      </c>
      <c r="B3496" s="0" t="s">
        <v>350</v>
      </c>
      <c r="C3496" s="0" t="n">
        <v>50</v>
      </c>
      <c r="D3496" s="0" t="n">
        <v>75</v>
      </c>
      <c r="E3496" s="0" t="n">
        <v>31</v>
      </c>
      <c r="F3496" s="0" t="n">
        <v>29</v>
      </c>
      <c r="G3496" s="0" t="n">
        <v>14</v>
      </c>
      <c r="H3496" s="0" t="n">
        <v>12</v>
      </c>
      <c r="I3496" s="0" t="n">
        <v>0</v>
      </c>
      <c r="J3496" s="0" t="n">
        <v>1</v>
      </c>
      <c r="K3496" s="0" t="n">
        <f aca="false">VLOOKUP(A3496,'Team Data'!$A$1:$E$659,2,FALSE())</f>
        <v>14</v>
      </c>
      <c r="L3496" s="0" t="n">
        <f aca="false">VLOOKUP(A3496,'Team Data'!$A$1:$E$659,3,FALSE())</f>
        <v>18</v>
      </c>
      <c r="M3496" s="0" t="n">
        <f aca="false">VLOOKUP(B3496,'Team Data'!$A$1:$E$659,2,FALSE())</f>
        <v>15</v>
      </c>
      <c r="N3496" s="0" t="n">
        <f aca="false">VLOOKUP(B3496,'Team Data'!$A$1:$E$659,3,FALSE())</f>
        <v>17</v>
      </c>
      <c r="O3496" s="0" t="n">
        <f aca="false">VLOOKUP(A3496,'Team Data'!$A$1:$E$659,4,FALSE())</f>
        <v>590</v>
      </c>
      <c r="P3496" s="0" t="n">
        <f aca="false">VLOOKUP(A3496,'Team Data'!$A$1:$E$659,5,FALSE())</f>
        <v>445</v>
      </c>
      <c r="Q3496" s="0" t="n">
        <f aca="false">VLOOKUP(B3496,'Team Data'!$A$1:$E$659,4,FALSE())</f>
        <v>641</v>
      </c>
      <c r="R3496" s="0" t="n">
        <f aca="false">VLOOKUP(B3496,'Team Data'!$A$1:$E$659,5,FALSE())</f>
        <v>425</v>
      </c>
      <c r="S3496" s="0" t="n">
        <f aca="false">IF(I3496=1,(MIN(30,(C3496-D3496)))*(M3496/(M3496+N3496))*(Q3496/(Q3496+R3496)),(MAX(-30,(C3496-D3496)))*(N3496/(M3496+N3496))*(R3496/(R3496+Q3496)))</f>
        <v>-5.29505745778612</v>
      </c>
      <c r="T3496" s="0" t="n">
        <f aca="false">IF(J3496=1,(MIN(30,(D3496-C3496)))*(K3496/(K3496+L3496))*(O3496/(O3496+P3496)),(MAX(-30,(D3496-C3496)))*(L3496/(K3496+L3496))*(P3496/(P3496+O3496)))</f>
        <v>6.23490338164251</v>
      </c>
      <c r="U3496" s="7" t="n">
        <v>43120</v>
      </c>
    </row>
    <row r="3497" customFormat="false" ht="15" hidden="false" customHeight="false" outlineLevel="0" collapsed="false">
      <c r="A3497" s="0" t="s">
        <v>45</v>
      </c>
      <c r="B3497" s="0" t="s">
        <v>157</v>
      </c>
      <c r="C3497" s="0" t="n">
        <v>68</v>
      </c>
      <c r="D3497" s="0" t="n">
        <v>59</v>
      </c>
      <c r="E3497" s="0" t="n">
        <v>30</v>
      </c>
      <c r="F3497" s="0" t="n">
        <v>32</v>
      </c>
      <c r="G3497" s="0" t="n">
        <v>10</v>
      </c>
      <c r="H3497" s="0" t="n">
        <v>19</v>
      </c>
      <c r="I3497" s="0" t="n">
        <v>1</v>
      </c>
      <c r="J3497" s="0" t="n">
        <v>0</v>
      </c>
      <c r="K3497" s="0" t="n">
        <f aca="false">VLOOKUP(A3497,'Team Data'!$A$1:$E$659,2,FALSE())</f>
        <v>21</v>
      </c>
      <c r="L3497" s="0" t="n">
        <f aca="false">VLOOKUP(A3497,'Team Data'!$A$1:$E$659,3,FALSE())</f>
        <v>12</v>
      </c>
      <c r="M3497" s="0" t="n">
        <f aca="false">VLOOKUP(B3497,'Team Data'!$A$1:$E$659,2,FALSE())</f>
        <v>14</v>
      </c>
      <c r="N3497" s="0" t="n">
        <f aca="false">VLOOKUP(B3497,'Team Data'!$A$1:$E$659,3,FALSE())</f>
        <v>17</v>
      </c>
      <c r="O3497" s="0" t="n">
        <f aca="false">VLOOKUP(A3497,'Team Data'!$A$1:$E$659,4,FALSE())</f>
        <v>497</v>
      </c>
      <c r="P3497" s="0" t="n">
        <f aca="false">VLOOKUP(A3497,'Team Data'!$A$1:$E$659,5,FALSE())</f>
        <v>569</v>
      </c>
      <c r="Q3497" s="0" t="n">
        <f aca="false">VLOOKUP(B3497,'Team Data'!$A$1:$E$659,4,FALSE())</f>
        <v>469</v>
      </c>
      <c r="R3497" s="0" t="n">
        <f aca="false">VLOOKUP(B3497,'Team Data'!$A$1:$E$659,5,FALSE())</f>
        <v>528</v>
      </c>
      <c r="S3497" s="0" t="n">
        <f aca="false">IF(I3497=1,(MIN(30,(C3497-D3497)))*(M3497/(M3497+N3497))*(Q3497/(Q3497+R3497)),(MAX(-30,(C3497-D3497)))*(N3497/(M3497+N3497))*(R3497/(R3497+Q3497)))</f>
        <v>1.9119940466561</v>
      </c>
      <c r="T3497" s="0" t="n">
        <f aca="false">IF(J3497=1,(MIN(30,(D3497-C3497)))*(K3497/(K3497+L3497))*(O3497/(O3497+P3497)),(MAX(-30,(D3497-C3497)))*(L3497/(K3497+L3497))*(P3497/(P3497+O3497)))</f>
        <v>-1.74688725908238</v>
      </c>
      <c r="U3497" s="7" t="n">
        <v>43120</v>
      </c>
    </row>
    <row r="3498" customFormat="false" ht="15" hidden="false" customHeight="false" outlineLevel="0" collapsed="false">
      <c r="A3498" s="0" t="s">
        <v>114</v>
      </c>
      <c r="B3498" s="0" t="s">
        <v>36</v>
      </c>
      <c r="C3498" s="0" t="n">
        <v>56</v>
      </c>
      <c r="D3498" s="0" t="n">
        <v>77</v>
      </c>
      <c r="E3498" s="0" t="n">
        <v>36</v>
      </c>
      <c r="F3498" s="0" t="n">
        <v>43</v>
      </c>
      <c r="G3498" s="0" t="n">
        <v>13</v>
      </c>
      <c r="H3498" s="0" t="n">
        <v>11</v>
      </c>
      <c r="I3498" s="0" t="n">
        <v>0</v>
      </c>
      <c r="J3498" s="0" t="n">
        <v>1</v>
      </c>
      <c r="K3498" s="0" t="n">
        <f aca="false">VLOOKUP(A3498,'Team Data'!$A$1:$E$659,2,FALSE())</f>
        <v>12</v>
      </c>
      <c r="L3498" s="0" t="n">
        <f aca="false">VLOOKUP(A3498,'Team Data'!$A$1:$E$659,3,FALSE())</f>
        <v>19</v>
      </c>
      <c r="M3498" s="0" t="n">
        <f aca="false">VLOOKUP(B3498,'Team Data'!$A$1:$E$659,2,FALSE())</f>
        <v>25</v>
      </c>
      <c r="N3498" s="0" t="n">
        <f aca="false">VLOOKUP(B3498,'Team Data'!$A$1:$E$659,3,FALSE())</f>
        <v>10</v>
      </c>
      <c r="O3498" s="0" t="n">
        <f aca="false">VLOOKUP(A3498,'Team Data'!$A$1:$E$659,4,FALSE())</f>
        <v>472</v>
      </c>
      <c r="P3498" s="0" t="n">
        <f aca="false">VLOOKUP(A3498,'Team Data'!$A$1:$E$659,5,FALSE())</f>
        <v>512</v>
      </c>
      <c r="Q3498" s="0" t="n">
        <f aca="false">VLOOKUP(B3498,'Team Data'!$A$1:$E$659,4,FALSE())</f>
        <v>540</v>
      </c>
      <c r="R3498" s="0" t="n">
        <f aca="false">VLOOKUP(B3498,'Team Data'!$A$1:$E$659,5,FALSE())</f>
        <v>573</v>
      </c>
      <c r="S3498" s="0" t="n">
        <f aca="false">IF(I3498=1,(MIN(30,(C3498-D3498)))*(M3498/(M3498+N3498))*(Q3498/(Q3498+R3498)),(MAX(-30,(C3498-D3498)))*(N3498/(M3498+N3498))*(R3498/(R3498+Q3498)))</f>
        <v>-3.08894878706199</v>
      </c>
      <c r="T3498" s="0" t="n">
        <f aca="false">IF(J3498=1,(MIN(30,(D3498-C3498)))*(K3498/(K3498+L3498))*(O3498/(O3498+P3498)),(MAX(-30,(D3498-C3498)))*(L3498/(K3498+L3498))*(P3498/(P3498+O3498)))</f>
        <v>3.89929189614477</v>
      </c>
      <c r="U3498" s="7" t="n">
        <v>43120</v>
      </c>
    </row>
    <row r="3499" customFormat="false" ht="15" hidden="false" customHeight="false" outlineLevel="0" collapsed="false">
      <c r="A3499" s="0" t="s">
        <v>280</v>
      </c>
      <c r="B3499" s="0" t="s">
        <v>99</v>
      </c>
      <c r="C3499" s="0" t="n">
        <v>89</v>
      </c>
      <c r="D3499" s="0" t="n">
        <v>93</v>
      </c>
      <c r="E3499" s="0" t="n">
        <v>45</v>
      </c>
      <c r="F3499" s="0" t="n">
        <v>46</v>
      </c>
      <c r="G3499" s="0" t="n">
        <v>16</v>
      </c>
      <c r="H3499" s="0" t="n">
        <v>19</v>
      </c>
      <c r="I3499" s="0" t="n">
        <v>0</v>
      </c>
      <c r="J3499" s="0" t="n">
        <v>1</v>
      </c>
      <c r="K3499" s="0" t="n">
        <f aca="false">VLOOKUP(A3499,'Team Data'!$A$1:$E$659,2,FALSE())</f>
        <v>16</v>
      </c>
      <c r="L3499" s="0" t="n">
        <f aca="false">VLOOKUP(A3499,'Team Data'!$A$1:$E$659,3,FALSE())</f>
        <v>17</v>
      </c>
      <c r="M3499" s="0" t="n">
        <f aca="false">VLOOKUP(B3499,'Team Data'!$A$1:$E$659,2,FALSE())</f>
        <v>15</v>
      </c>
      <c r="N3499" s="0" t="n">
        <f aca="false">VLOOKUP(B3499,'Team Data'!$A$1:$E$659,3,FALSE())</f>
        <v>15</v>
      </c>
      <c r="O3499" s="0" t="n">
        <f aca="false">VLOOKUP(A3499,'Team Data'!$A$1:$E$659,4,FALSE())</f>
        <v>652</v>
      </c>
      <c r="P3499" s="0" t="n">
        <f aca="false">VLOOKUP(A3499,'Team Data'!$A$1:$E$659,5,FALSE())</f>
        <v>412</v>
      </c>
      <c r="Q3499" s="0" t="n">
        <f aca="false">VLOOKUP(B3499,'Team Data'!$A$1:$E$659,4,FALSE())</f>
        <v>543</v>
      </c>
      <c r="R3499" s="0" t="n">
        <f aca="false">VLOOKUP(B3499,'Team Data'!$A$1:$E$659,5,FALSE())</f>
        <v>466</v>
      </c>
      <c r="S3499" s="0" t="n">
        <f aca="false">IF(I3499=1,(MIN(30,(C3499-D3499)))*(M3499/(M3499+N3499))*(Q3499/(Q3499+R3499)),(MAX(-30,(C3499-D3499)))*(N3499/(M3499+N3499))*(R3499/(R3499+Q3499)))</f>
        <v>-0.923686818632309</v>
      </c>
      <c r="T3499" s="0" t="n">
        <f aca="false">IF(J3499=1,(MIN(30,(D3499-C3499)))*(K3499/(K3499+L3499))*(O3499/(O3499+P3499)),(MAX(-30,(D3499-C3499)))*(L3499/(K3499+L3499))*(P3499/(P3499+O3499)))</f>
        <v>1.18842560947824</v>
      </c>
      <c r="U3499" s="7" t="n">
        <v>43120</v>
      </c>
    </row>
    <row r="3500" customFormat="false" ht="15" hidden="false" customHeight="false" outlineLevel="0" collapsed="false">
      <c r="A3500" s="0" t="s">
        <v>92</v>
      </c>
      <c r="B3500" s="0" t="s">
        <v>336</v>
      </c>
      <c r="C3500" s="0" t="n">
        <v>91</v>
      </c>
      <c r="D3500" s="0" t="n">
        <v>82</v>
      </c>
      <c r="E3500" s="0" t="n">
        <v>37</v>
      </c>
      <c r="F3500" s="0" t="n">
        <v>25</v>
      </c>
      <c r="G3500" s="0" t="n">
        <v>10</v>
      </c>
      <c r="H3500" s="0" t="n">
        <v>13</v>
      </c>
      <c r="I3500" s="0" t="n">
        <v>1</v>
      </c>
      <c r="J3500" s="0" t="n">
        <v>0</v>
      </c>
      <c r="K3500" s="0" t="n">
        <f aca="false">VLOOKUP(A3500,'Team Data'!$A$1:$E$659,2,FALSE())</f>
        <v>23</v>
      </c>
      <c r="L3500" s="0" t="n">
        <f aca="false">VLOOKUP(A3500,'Team Data'!$A$1:$E$659,3,FALSE())</f>
        <v>12</v>
      </c>
      <c r="M3500" s="0" t="n">
        <f aca="false">VLOOKUP(B3500,'Team Data'!$A$1:$E$659,2,FALSE())</f>
        <v>20</v>
      </c>
      <c r="N3500" s="0" t="n">
        <f aca="false">VLOOKUP(B3500,'Team Data'!$A$1:$E$659,3,FALSE())</f>
        <v>11</v>
      </c>
      <c r="O3500" s="0" t="n">
        <f aca="false">VLOOKUP(A3500,'Team Data'!$A$1:$E$659,4,FALSE())</f>
        <v>673</v>
      </c>
      <c r="P3500" s="0" t="n">
        <f aca="false">VLOOKUP(A3500,'Team Data'!$A$1:$E$659,5,FALSE())</f>
        <v>500</v>
      </c>
      <c r="Q3500" s="0" t="n">
        <f aca="false">VLOOKUP(B3500,'Team Data'!$A$1:$E$659,4,FALSE())</f>
        <v>573</v>
      </c>
      <c r="R3500" s="0" t="n">
        <f aca="false">VLOOKUP(B3500,'Team Data'!$A$1:$E$659,5,FALSE())</f>
        <v>467</v>
      </c>
      <c r="S3500" s="0" t="n">
        <f aca="false">IF(I3500=1,(MIN(30,(C3500-D3500)))*(M3500/(M3500+N3500))*(Q3500/(Q3500+R3500)),(MAX(-30,(C3500-D3500)))*(N3500/(M3500+N3500))*(R3500/(R3500+Q3500)))</f>
        <v>3.19913151364764</v>
      </c>
      <c r="T3500" s="0" t="n">
        <f aca="false">IF(J3500=1,(MIN(30,(D3500-C3500)))*(K3500/(K3500+L3500))*(O3500/(O3500+P3500)),(MAX(-30,(D3500-C3500)))*(L3500/(K3500+L3500))*(P3500/(P3500+O3500)))</f>
        <v>-1.31530873218853</v>
      </c>
      <c r="U3500" s="7" t="n">
        <v>43120</v>
      </c>
    </row>
    <row r="3501" customFormat="false" ht="15" hidden="false" customHeight="false" outlineLevel="0" collapsed="false">
      <c r="A3501" s="0" t="s">
        <v>215</v>
      </c>
      <c r="B3501" s="0" t="s">
        <v>173</v>
      </c>
      <c r="C3501" s="0" t="n">
        <v>67</v>
      </c>
      <c r="D3501" s="0" t="n">
        <v>49</v>
      </c>
      <c r="E3501" s="0" t="n">
        <v>41</v>
      </c>
      <c r="F3501" s="0" t="n">
        <v>34</v>
      </c>
      <c r="G3501" s="0" t="n">
        <v>8</v>
      </c>
      <c r="H3501" s="0" t="n">
        <v>15</v>
      </c>
      <c r="I3501" s="0" t="n">
        <v>1</v>
      </c>
      <c r="J3501" s="0" t="n">
        <v>0</v>
      </c>
      <c r="K3501" s="0" t="n">
        <f aca="false">VLOOKUP(A3501,'Team Data'!$A$1:$E$659,2,FALSE())</f>
        <v>25</v>
      </c>
      <c r="L3501" s="0" t="n">
        <f aca="false">VLOOKUP(A3501,'Team Data'!$A$1:$E$659,3,FALSE())</f>
        <v>9</v>
      </c>
      <c r="M3501" s="0" t="n">
        <f aca="false">VLOOKUP(B3501,'Team Data'!$A$1:$E$659,2,FALSE())</f>
        <v>14</v>
      </c>
      <c r="N3501" s="0" t="n">
        <f aca="false">VLOOKUP(B3501,'Team Data'!$A$1:$E$659,3,FALSE())</f>
        <v>17</v>
      </c>
      <c r="O3501" s="0" t="n">
        <f aca="false">VLOOKUP(A3501,'Team Data'!$A$1:$E$659,4,FALSE())</f>
        <v>711</v>
      </c>
      <c r="P3501" s="0" t="n">
        <f aca="false">VLOOKUP(A3501,'Team Data'!$A$1:$E$659,5,FALSE())</f>
        <v>455</v>
      </c>
      <c r="Q3501" s="0" t="n">
        <f aca="false">VLOOKUP(B3501,'Team Data'!$A$1:$E$659,4,FALSE())</f>
        <v>562</v>
      </c>
      <c r="R3501" s="0" t="n">
        <f aca="false">VLOOKUP(B3501,'Team Data'!$A$1:$E$659,5,FALSE())</f>
        <v>470</v>
      </c>
      <c r="S3501" s="0" t="n">
        <f aca="false">IF(I3501=1,(MIN(30,(C3501-D3501)))*(M3501/(M3501+N3501))*(Q3501/(Q3501+R3501)),(MAX(-30,(C3501-D3501)))*(N3501/(M3501+N3501))*(R3501/(R3501+Q3501)))</f>
        <v>4.42685671417855</v>
      </c>
      <c r="T3501" s="0" t="n">
        <f aca="false">IF(J3501=1,(MIN(30,(D3501-C3501)))*(K3501/(K3501+L3501))*(O3501/(O3501+P3501)),(MAX(-30,(D3501-C3501)))*(L3501/(K3501+L3501))*(P3501/(P3501+O3501)))</f>
        <v>-1.85929774997478</v>
      </c>
      <c r="U3501" s="7" t="n">
        <v>43120</v>
      </c>
    </row>
    <row r="3502" customFormat="false" ht="15" hidden="false" customHeight="false" outlineLevel="0" collapsed="false">
      <c r="A3502" s="0" t="s">
        <v>235</v>
      </c>
      <c r="B3502" s="0" t="s">
        <v>127</v>
      </c>
      <c r="C3502" s="0" t="n">
        <v>87</v>
      </c>
      <c r="D3502" s="0" t="n">
        <v>64</v>
      </c>
      <c r="E3502" s="0" t="n">
        <v>30</v>
      </c>
      <c r="F3502" s="0" t="n">
        <v>32</v>
      </c>
      <c r="G3502" s="0" t="n">
        <v>11</v>
      </c>
      <c r="H3502" s="0" t="n">
        <v>11</v>
      </c>
      <c r="I3502" s="0" t="n">
        <v>1</v>
      </c>
      <c r="J3502" s="0" t="n">
        <v>0</v>
      </c>
      <c r="K3502" s="0" t="n">
        <f aca="false">VLOOKUP(A3502,'Team Data'!$A$1:$E$659,2,FALSE())</f>
        <v>30</v>
      </c>
      <c r="L3502" s="0" t="n">
        <f aca="false">VLOOKUP(A3502,'Team Data'!$A$1:$E$659,3,FALSE())</f>
        <v>7</v>
      </c>
      <c r="M3502" s="0" t="n">
        <f aca="false">VLOOKUP(B3502,'Team Data'!$A$1:$E$659,2,FALSE())</f>
        <v>14</v>
      </c>
      <c r="N3502" s="0" t="n">
        <f aca="false">VLOOKUP(B3502,'Team Data'!$A$1:$E$659,3,FALSE())</f>
        <v>19</v>
      </c>
      <c r="O3502" s="0" t="n">
        <f aca="false">VLOOKUP(A3502,'Team Data'!$A$1:$E$659,4,FALSE())</f>
        <v>726</v>
      </c>
      <c r="P3502" s="0" t="n">
        <f aca="false">VLOOKUP(A3502,'Team Data'!$A$1:$E$659,5,FALSE())</f>
        <v>521</v>
      </c>
      <c r="Q3502" s="0" t="n">
        <f aca="false">VLOOKUP(B3502,'Team Data'!$A$1:$E$659,4,FALSE())</f>
        <v>641</v>
      </c>
      <c r="R3502" s="0" t="n">
        <f aca="false">VLOOKUP(B3502,'Team Data'!$A$1:$E$659,5,FALSE())</f>
        <v>461</v>
      </c>
      <c r="S3502" s="0" t="n">
        <f aca="false">IF(I3502=1,(MIN(30,(C3502-D3502)))*(M3502/(M3502+N3502))*(Q3502/(Q3502+R3502)),(MAX(-30,(C3502-D3502)))*(N3502/(M3502+N3502))*(R3502/(R3502+Q3502)))</f>
        <v>5.67568608040477</v>
      </c>
      <c r="T3502" s="0" t="n">
        <f aca="false">IF(J3502=1,(MIN(30,(D3502-C3502)))*(K3502/(K3502+L3502))*(O3502/(O3502+P3502)),(MAX(-30,(D3502-C3502)))*(L3502/(K3502+L3502))*(P3502/(P3502+O3502)))</f>
        <v>-1.81800645874423</v>
      </c>
      <c r="U3502" s="7" t="n">
        <v>43120</v>
      </c>
    </row>
    <row r="3503" customFormat="false" ht="15" hidden="false" customHeight="false" outlineLevel="0" collapsed="false">
      <c r="A3503" s="0" t="s">
        <v>334</v>
      </c>
      <c r="B3503" s="0" t="s">
        <v>311</v>
      </c>
      <c r="C3503" s="0" t="n">
        <v>81</v>
      </c>
      <c r="D3503" s="0" t="n">
        <v>61</v>
      </c>
      <c r="E3503" s="0" t="n">
        <v>48</v>
      </c>
      <c r="F3503" s="0" t="n">
        <v>32</v>
      </c>
      <c r="G3503" s="0" t="n">
        <v>11</v>
      </c>
      <c r="H3503" s="0" t="n">
        <v>10</v>
      </c>
      <c r="I3503" s="0" t="n">
        <v>1</v>
      </c>
      <c r="J3503" s="0" t="n">
        <v>0</v>
      </c>
      <c r="K3503" s="0" t="n">
        <f aca="false">VLOOKUP(A3503,'Team Data'!$A$1:$E$659,2,FALSE())</f>
        <v>36</v>
      </c>
      <c r="L3503" s="0" t="n">
        <f aca="false">VLOOKUP(A3503,'Team Data'!$A$1:$E$659,3,FALSE())</f>
        <v>4</v>
      </c>
      <c r="M3503" s="0" t="n">
        <f aca="false">VLOOKUP(B3503,'Team Data'!$A$1:$E$659,2,FALSE())</f>
        <v>14</v>
      </c>
      <c r="N3503" s="0" t="n">
        <f aca="false">VLOOKUP(B3503,'Team Data'!$A$1:$E$659,3,FALSE())</f>
        <v>18</v>
      </c>
      <c r="O3503" s="0" t="n">
        <f aca="false">VLOOKUP(A3503,'Team Data'!$A$1:$E$659,4,FALSE())</f>
        <v>804</v>
      </c>
      <c r="P3503" s="0" t="n">
        <f aca="false">VLOOKUP(A3503,'Team Data'!$A$1:$E$659,5,FALSE())</f>
        <v>530</v>
      </c>
      <c r="Q3503" s="0" t="n">
        <f aca="false">VLOOKUP(B3503,'Team Data'!$A$1:$E$659,4,FALSE())</f>
        <v>616</v>
      </c>
      <c r="R3503" s="0" t="n">
        <f aca="false">VLOOKUP(B3503,'Team Data'!$A$1:$E$659,5,FALSE())</f>
        <v>430</v>
      </c>
      <c r="S3503" s="0" t="n">
        <f aca="false">IF(I3503=1,(MIN(30,(C3503-D3503)))*(M3503/(M3503+N3503))*(Q3503/(Q3503+R3503)),(MAX(-30,(C3503-D3503)))*(N3503/(M3503+N3503))*(R3503/(R3503+Q3503)))</f>
        <v>5.15296367112811</v>
      </c>
      <c r="T3503" s="0" t="n">
        <f aca="false">IF(J3503=1,(MIN(30,(D3503-C3503)))*(K3503/(K3503+L3503))*(O3503/(O3503+P3503)),(MAX(-30,(D3503-C3503)))*(L3503/(K3503+L3503))*(P3503/(P3503+O3503)))</f>
        <v>-0.794602698650675</v>
      </c>
      <c r="U3503" s="7" t="n">
        <v>43120</v>
      </c>
    </row>
    <row r="3504" customFormat="false" ht="15" hidden="false" customHeight="false" outlineLevel="0" collapsed="false">
      <c r="A3504" s="0" t="s">
        <v>347</v>
      </c>
      <c r="B3504" s="0" t="s">
        <v>115</v>
      </c>
      <c r="C3504" s="0" t="n">
        <v>59</v>
      </c>
      <c r="D3504" s="0" t="n">
        <v>73</v>
      </c>
      <c r="E3504" s="0" t="n">
        <v>48</v>
      </c>
      <c r="F3504" s="0" t="n">
        <v>37</v>
      </c>
      <c r="G3504" s="0" t="n">
        <v>18</v>
      </c>
      <c r="H3504" s="0" t="n">
        <v>10</v>
      </c>
      <c r="I3504" s="0" t="n">
        <v>0</v>
      </c>
      <c r="J3504" s="0" t="n">
        <v>1</v>
      </c>
      <c r="K3504" s="0" t="n">
        <f aca="false">VLOOKUP(A3504,'Team Data'!$A$1:$E$659,2,FALSE())</f>
        <v>23</v>
      </c>
      <c r="L3504" s="0" t="n">
        <f aca="false">VLOOKUP(A3504,'Team Data'!$A$1:$E$659,3,FALSE())</f>
        <v>8</v>
      </c>
      <c r="M3504" s="0" t="n">
        <f aca="false">VLOOKUP(B3504,'Team Data'!$A$1:$E$659,2,FALSE())</f>
        <v>27</v>
      </c>
      <c r="N3504" s="0" t="n">
        <f aca="false">VLOOKUP(B3504,'Team Data'!$A$1:$E$659,3,FALSE())</f>
        <v>8</v>
      </c>
      <c r="O3504" s="0" t="n">
        <f aca="false">VLOOKUP(A3504,'Team Data'!$A$1:$E$659,4,FALSE())</f>
        <v>591</v>
      </c>
      <c r="P3504" s="0" t="n">
        <f aca="false">VLOOKUP(A3504,'Team Data'!$A$1:$E$659,5,FALSE())</f>
        <v>427</v>
      </c>
      <c r="Q3504" s="0" t="n">
        <f aca="false">VLOOKUP(B3504,'Team Data'!$A$1:$E$659,4,FALSE())</f>
        <v>625</v>
      </c>
      <c r="R3504" s="0" t="n">
        <f aca="false">VLOOKUP(B3504,'Team Data'!$A$1:$E$659,5,FALSE())</f>
        <v>506</v>
      </c>
      <c r="S3504" s="0" t="n">
        <f aca="false">IF(I3504=1,(MIN(30,(C3504-D3504)))*(M3504/(M3504+N3504))*(Q3504/(Q3504+R3504)),(MAX(-30,(C3504-D3504)))*(N3504/(M3504+N3504))*(R3504/(R3504+Q3504)))</f>
        <v>-1.4316534040672</v>
      </c>
      <c r="T3504" s="0" t="n">
        <f aca="false">IF(J3504=1,(MIN(30,(D3504-C3504)))*(K3504/(K3504+L3504))*(O3504/(O3504+P3504)),(MAX(-30,(D3504-C3504)))*(L3504/(K3504+L3504))*(P3504/(P3504+O3504)))</f>
        <v>6.03023005260156</v>
      </c>
      <c r="U3504" s="7" t="n">
        <v>43120</v>
      </c>
    </row>
    <row r="3505" customFormat="false" ht="15" hidden="false" customHeight="false" outlineLevel="0" collapsed="false">
      <c r="A3505" s="0" t="s">
        <v>98</v>
      </c>
      <c r="B3505" s="0" t="s">
        <v>329</v>
      </c>
      <c r="C3505" s="0" t="n">
        <v>63</v>
      </c>
      <c r="D3505" s="0" t="n">
        <v>87</v>
      </c>
      <c r="E3505" s="0" t="n">
        <v>22</v>
      </c>
      <c r="F3505" s="0" t="n">
        <v>34</v>
      </c>
      <c r="G3505" s="0" t="n">
        <v>16</v>
      </c>
      <c r="H3505" s="0" t="n">
        <v>12</v>
      </c>
      <c r="I3505" s="0" t="n">
        <v>0</v>
      </c>
      <c r="J3505" s="0" t="n">
        <v>1</v>
      </c>
      <c r="K3505" s="0" t="n">
        <f aca="false">VLOOKUP(A3505,'Team Data'!$A$1:$E$659,2,FALSE())</f>
        <v>15</v>
      </c>
      <c r="L3505" s="0" t="n">
        <f aca="false">VLOOKUP(A3505,'Team Data'!$A$1:$E$659,3,FALSE())</f>
        <v>18</v>
      </c>
      <c r="M3505" s="0" t="n">
        <f aca="false">VLOOKUP(B3505,'Team Data'!$A$1:$E$659,2,FALSE())</f>
        <v>18</v>
      </c>
      <c r="N3505" s="0" t="n">
        <f aca="false">VLOOKUP(B3505,'Team Data'!$A$1:$E$659,3,FALSE())</f>
        <v>14</v>
      </c>
      <c r="O3505" s="0" t="n">
        <f aca="false">VLOOKUP(A3505,'Team Data'!$A$1:$E$659,4,FALSE())</f>
        <v>568</v>
      </c>
      <c r="P3505" s="0" t="n">
        <f aca="false">VLOOKUP(A3505,'Team Data'!$A$1:$E$659,5,FALSE())</f>
        <v>506</v>
      </c>
      <c r="Q3505" s="0" t="n">
        <f aca="false">VLOOKUP(B3505,'Team Data'!$A$1:$E$659,4,FALSE())</f>
        <v>555</v>
      </c>
      <c r="R3505" s="0" t="n">
        <f aca="false">VLOOKUP(B3505,'Team Data'!$A$1:$E$659,5,FALSE())</f>
        <v>488</v>
      </c>
      <c r="S3505" s="0" t="n">
        <f aca="false">IF(I3505=1,(MIN(30,(C3505-D3505)))*(M3505/(M3505+N3505))*(Q3505/(Q3505+R3505)),(MAX(-30,(C3505-D3505)))*(N3505/(M3505+N3505))*(R3505/(R3505+Q3505)))</f>
        <v>-4.91275167785235</v>
      </c>
      <c r="T3505" s="0" t="n">
        <f aca="false">IF(J3505=1,(MIN(30,(D3505-C3505)))*(K3505/(K3505+L3505))*(O3505/(O3505+P3505)),(MAX(-30,(D3505-C3505)))*(L3505/(K3505+L3505))*(P3505/(P3505+O3505)))</f>
        <v>5.76942610462164</v>
      </c>
      <c r="U3505" s="7" t="n">
        <v>43120</v>
      </c>
    </row>
    <row r="3506" customFormat="false" ht="15" hidden="false" customHeight="false" outlineLevel="0" collapsed="false">
      <c r="A3506" s="0" t="s">
        <v>139</v>
      </c>
      <c r="B3506" s="0" t="s">
        <v>332</v>
      </c>
      <c r="C3506" s="0" t="n">
        <v>71</v>
      </c>
      <c r="D3506" s="0" t="n">
        <v>77</v>
      </c>
      <c r="E3506" s="0" t="n">
        <v>38</v>
      </c>
      <c r="F3506" s="0" t="n">
        <v>33</v>
      </c>
      <c r="G3506" s="0" t="n">
        <v>12</v>
      </c>
      <c r="H3506" s="0" t="n">
        <v>12</v>
      </c>
      <c r="I3506" s="0" t="n">
        <v>0</v>
      </c>
      <c r="J3506" s="0" t="n">
        <v>1</v>
      </c>
      <c r="K3506" s="0" t="n">
        <f aca="false">VLOOKUP(A3506,'Team Data'!$A$1:$E$659,2,FALSE())</f>
        <v>17</v>
      </c>
      <c r="L3506" s="0" t="n">
        <f aca="false">VLOOKUP(A3506,'Team Data'!$A$1:$E$659,3,FALSE())</f>
        <v>14</v>
      </c>
      <c r="M3506" s="0" t="n">
        <f aca="false">VLOOKUP(B3506,'Team Data'!$A$1:$E$659,2,FALSE())</f>
        <v>12</v>
      </c>
      <c r="N3506" s="0" t="n">
        <f aca="false">VLOOKUP(B3506,'Team Data'!$A$1:$E$659,3,FALSE())</f>
        <v>20</v>
      </c>
      <c r="O3506" s="0" t="n">
        <f aca="false">VLOOKUP(A3506,'Team Data'!$A$1:$E$659,4,FALSE())</f>
        <v>602</v>
      </c>
      <c r="P3506" s="0" t="n">
        <f aca="false">VLOOKUP(A3506,'Team Data'!$A$1:$E$659,5,FALSE())</f>
        <v>443</v>
      </c>
      <c r="Q3506" s="0" t="n">
        <f aca="false">VLOOKUP(B3506,'Team Data'!$A$1:$E$659,4,FALSE())</f>
        <v>669</v>
      </c>
      <c r="R3506" s="0" t="n">
        <f aca="false">VLOOKUP(B3506,'Team Data'!$A$1:$E$659,5,FALSE())</f>
        <v>411</v>
      </c>
      <c r="S3506" s="0" t="n">
        <f aca="false">IF(I3506=1,(MIN(30,(C3506-D3506)))*(M3506/(M3506+N3506))*(Q3506/(Q3506+R3506)),(MAX(-30,(C3506-D3506)))*(N3506/(M3506+N3506))*(R3506/(R3506+Q3506)))</f>
        <v>-1.42708333333333</v>
      </c>
      <c r="T3506" s="0" t="n">
        <f aca="false">IF(J3506=1,(MIN(30,(D3506-C3506)))*(K3506/(K3506+L3506))*(O3506/(O3506+P3506)),(MAX(-30,(D3506-C3506)))*(L3506/(K3506+L3506))*(P3506/(P3506+O3506)))</f>
        <v>1.89547769717549</v>
      </c>
      <c r="U3506" s="7" t="n">
        <v>43120</v>
      </c>
    </row>
    <row r="3507" customFormat="false" ht="15" hidden="false" customHeight="false" outlineLevel="0" collapsed="false">
      <c r="A3507" s="0" t="s">
        <v>209</v>
      </c>
      <c r="B3507" s="0" t="s">
        <v>107</v>
      </c>
      <c r="C3507" s="0" t="n">
        <v>77</v>
      </c>
      <c r="D3507" s="0" t="n">
        <v>65</v>
      </c>
      <c r="E3507" s="0" t="n">
        <v>34</v>
      </c>
      <c r="F3507" s="0" t="n">
        <v>35</v>
      </c>
      <c r="G3507" s="0" t="n">
        <v>9</v>
      </c>
      <c r="H3507" s="0" t="n">
        <v>19</v>
      </c>
      <c r="I3507" s="0" t="n">
        <v>1</v>
      </c>
      <c r="J3507" s="0" t="n">
        <v>0</v>
      </c>
      <c r="K3507" s="0" t="n">
        <f aca="false">VLOOKUP(A3507,'Team Data'!$A$1:$E$659,2,FALSE())</f>
        <v>22</v>
      </c>
      <c r="L3507" s="0" t="n">
        <f aca="false">VLOOKUP(A3507,'Team Data'!$A$1:$E$659,3,FALSE())</f>
        <v>10</v>
      </c>
      <c r="M3507" s="0" t="n">
        <f aca="false">VLOOKUP(B3507,'Team Data'!$A$1:$E$659,2,FALSE())</f>
        <v>13</v>
      </c>
      <c r="N3507" s="0" t="n">
        <f aca="false">VLOOKUP(B3507,'Team Data'!$A$1:$E$659,3,FALSE())</f>
        <v>20</v>
      </c>
      <c r="O3507" s="0" t="n">
        <f aca="false">VLOOKUP(A3507,'Team Data'!$A$1:$E$659,4,FALSE())</f>
        <v>489</v>
      </c>
      <c r="P3507" s="0" t="n">
        <f aca="false">VLOOKUP(A3507,'Team Data'!$A$1:$E$659,5,FALSE())</f>
        <v>510</v>
      </c>
      <c r="Q3507" s="0" t="n">
        <f aca="false">VLOOKUP(B3507,'Team Data'!$A$1:$E$659,4,FALSE())</f>
        <v>474</v>
      </c>
      <c r="R3507" s="0" t="n">
        <f aca="false">VLOOKUP(B3507,'Team Data'!$A$1:$E$659,5,FALSE())</f>
        <v>521</v>
      </c>
      <c r="S3507" s="0" t="n">
        <f aca="false">IF(I3507=1,(MIN(30,(C3507-D3507)))*(M3507/(M3507+N3507))*(Q3507/(Q3507+R3507)),(MAX(-30,(C3507-D3507)))*(N3507/(M3507+N3507))*(R3507/(R3507+Q3507)))</f>
        <v>2.25198720877113</v>
      </c>
      <c r="T3507" s="0" t="n">
        <f aca="false">IF(J3507=1,(MIN(30,(D3507-C3507)))*(K3507/(K3507+L3507))*(O3507/(O3507+P3507)),(MAX(-30,(D3507-C3507)))*(L3507/(K3507+L3507))*(P3507/(P3507+O3507)))</f>
        <v>-1.91441441441441</v>
      </c>
      <c r="U3507" s="7" t="n">
        <v>43120</v>
      </c>
    </row>
    <row r="3508" customFormat="false" ht="15" hidden="false" customHeight="false" outlineLevel="0" collapsed="false">
      <c r="A3508" s="0" t="s">
        <v>278</v>
      </c>
      <c r="B3508" s="0" t="s">
        <v>249</v>
      </c>
      <c r="C3508" s="0" t="n">
        <v>73</v>
      </c>
      <c r="D3508" s="0" t="n">
        <v>60</v>
      </c>
      <c r="E3508" s="0" t="n">
        <v>32</v>
      </c>
      <c r="F3508" s="0" t="n">
        <v>38</v>
      </c>
      <c r="G3508" s="0" t="n">
        <v>6</v>
      </c>
      <c r="H3508" s="0" t="n">
        <v>14</v>
      </c>
      <c r="I3508" s="0" t="n">
        <v>1</v>
      </c>
      <c r="J3508" s="0" t="n">
        <v>0</v>
      </c>
      <c r="K3508" s="0" t="n">
        <f aca="false">VLOOKUP(A3508,'Team Data'!$A$1:$E$659,2,FALSE())</f>
        <v>18</v>
      </c>
      <c r="L3508" s="0" t="n">
        <f aca="false">VLOOKUP(A3508,'Team Data'!$A$1:$E$659,3,FALSE())</f>
        <v>13</v>
      </c>
      <c r="M3508" s="0" t="n">
        <f aca="false">VLOOKUP(B3508,'Team Data'!$A$1:$E$659,2,FALSE())</f>
        <v>10</v>
      </c>
      <c r="N3508" s="0" t="n">
        <f aca="false">VLOOKUP(B3508,'Team Data'!$A$1:$E$659,3,FALSE())</f>
        <v>21</v>
      </c>
      <c r="O3508" s="0" t="n">
        <f aca="false">VLOOKUP(A3508,'Team Data'!$A$1:$E$659,4,FALSE())</f>
        <v>452</v>
      </c>
      <c r="P3508" s="0" t="n">
        <f aca="false">VLOOKUP(A3508,'Team Data'!$A$1:$E$659,5,FALSE())</f>
        <v>498</v>
      </c>
      <c r="Q3508" s="0" t="n">
        <f aca="false">VLOOKUP(B3508,'Team Data'!$A$1:$E$659,4,FALSE())</f>
        <v>432</v>
      </c>
      <c r="R3508" s="0" t="n">
        <f aca="false">VLOOKUP(B3508,'Team Data'!$A$1:$E$659,5,FALSE())</f>
        <v>523</v>
      </c>
      <c r="S3508" s="0" t="n">
        <f aca="false">IF(I3508=1,(MIN(30,(C3508-D3508)))*(M3508/(M3508+N3508))*(Q3508/(Q3508+R3508)),(MAX(-30,(C3508-D3508)))*(N3508/(M3508+N3508))*(R3508/(R3508+Q3508)))</f>
        <v>1.89697686201655</v>
      </c>
      <c r="T3508" s="0" t="n">
        <f aca="false">IF(J3508=1,(MIN(30,(D3508-C3508)))*(K3508/(K3508+L3508))*(O3508/(O3508+P3508)),(MAX(-30,(D3508-C3508)))*(L3508/(K3508+L3508))*(P3508/(P3508+O3508)))</f>
        <v>-2.85779286926995</v>
      </c>
      <c r="U3508" s="7" t="n">
        <v>43120</v>
      </c>
    </row>
    <row r="3509" customFormat="false" ht="15" hidden="false" customHeight="false" outlineLevel="0" collapsed="false">
      <c r="A3509" s="0" t="s">
        <v>201</v>
      </c>
      <c r="B3509" s="0" t="s">
        <v>236</v>
      </c>
      <c r="C3509" s="0" t="n">
        <v>88</v>
      </c>
      <c r="D3509" s="0" t="n">
        <v>92</v>
      </c>
      <c r="E3509" s="0" t="n">
        <v>30</v>
      </c>
      <c r="F3509" s="0" t="n">
        <v>25</v>
      </c>
      <c r="G3509" s="0" t="n">
        <v>11</v>
      </c>
      <c r="H3509" s="0" t="n">
        <v>10</v>
      </c>
      <c r="I3509" s="0" t="n">
        <v>0</v>
      </c>
      <c r="J3509" s="0" t="n">
        <v>1</v>
      </c>
      <c r="K3509" s="0" t="n">
        <f aca="false">VLOOKUP(A3509,'Team Data'!$A$1:$E$659,2,FALSE())</f>
        <v>15</v>
      </c>
      <c r="L3509" s="0" t="n">
        <f aca="false">VLOOKUP(A3509,'Team Data'!$A$1:$E$659,3,FALSE())</f>
        <v>17</v>
      </c>
      <c r="M3509" s="0" t="n">
        <f aca="false">VLOOKUP(B3509,'Team Data'!$A$1:$E$659,2,FALSE())</f>
        <v>18</v>
      </c>
      <c r="N3509" s="0" t="n">
        <f aca="false">VLOOKUP(B3509,'Team Data'!$A$1:$E$659,3,FALSE())</f>
        <v>15</v>
      </c>
      <c r="O3509" s="0" t="n">
        <f aca="false">VLOOKUP(A3509,'Team Data'!$A$1:$E$659,4,FALSE())</f>
        <v>513</v>
      </c>
      <c r="P3509" s="0" t="n">
        <f aca="false">VLOOKUP(A3509,'Team Data'!$A$1:$E$659,5,FALSE())</f>
        <v>439</v>
      </c>
      <c r="Q3509" s="0" t="n">
        <f aca="false">VLOOKUP(B3509,'Team Data'!$A$1:$E$659,4,FALSE())</f>
        <v>473</v>
      </c>
      <c r="R3509" s="0" t="n">
        <f aca="false">VLOOKUP(B3509,'Team Data'!$A$1:$E$659,5,FALSE())</f>
        <v>475</v>
      </c>
      <c r="S3509" s="0" t="n">
        <f aca="false">IF(I3509=1,(MIN(30,(C3509-D3509)))*(M3509/(M3509+N3509))*(Q3509/(Q3509+R3509)),(MAX(-30,(C3509-D3509)))*(N3509/(M3509+N3509))*(R3509/(R3509+Q3509)))</f>
        <v>-0.911008822401228</v>
      </c>
      <c r="T3509" s="0" t="n">
        <f aca="false">IF(J3509=1,(MIN(30,(D3509-C3509)))*(K3509/(K3509+L3509))*(O3509/(O3509+P3509)),(MAX(-30,(D3509-C3509)))*(L3509/(K3509+L3509))*(P3509/(P3509+O3509)))</f>
        <v>1.01037289915966</v>
      </c>
      <c r="U3509" s="7" t="n">
        <v>43120</v>
      </c>
    </row>
    <row r="3510" customFormat="false" ht="15" hidden="false" customHeight="false" outlineLevel="0" collapsed="false">
      <c r="A3510" s="0" t="s">
        <v>239</v>
      </c>
      <c r="B3510" s="0" t="s">
        <v>67</v>
      </c>
      <c r="C3510" s="0" t="n">
        <v>88</v>
      </c>
      <c r="D3510" s="0" t="n">
        <v>74</v>
      </c>
      <c r="E3510" s="0" t="n">
        <v>26</v>
      </c>
      <c r="F3510" s="0" t="n">
        <v>25</v>
      </c>
      <c r="G3510" s="0" t="n">
        <v>10</v>
      </c>
      <c r="H3510" s="0" t="n">
        <v>21</v>
      </c>
      <c r="I3510" s="0" t="n">
        <v>1</v>
      </c>
      <c r="J3510" s="0" t="n">
        <v>0</v>
      </c>
      <c r="K3510" s="0" t="n">
        <f aca="false">VLOOKUP(A3510,'Team Data'!$A$1:$E$659,2,FALSE())</f>
        <v>26</v>
      </c>
      <c r="L3510" s="0" t="n">
        <f aca="false">VLOOKUP(A3510,'Team Data'!$A$1:$E$659,3,FALSE())</f>
        <v>8</v>
      </c>
      <c r="M3510" s="0" t="n">
        <f aca="false">VLOOKUP(B3510,'Team Data'!$A$1:$E$659,2,FALSE())</f>
        <v>14</v>
      </c>
      <c r="N3510" s="0" t="n">
        <f aca="false">VLOOKUP(B3510,'Team Data'!$A$1:$E$659,3,FALSE())</f>
        <v>17</v>
      </c>
      <c r="O3510" s="0" t="n">
        <f aca="false">VLOOKUP(A3510,'Team Data'!$A$1:$E$659,4,FALSE())</f>
        <v>627</v>
      </c>
      <c r="P3510" s="0" t="n">
        <f aca="false">VLOOKUP(A3510,'Team Data'!$A$1:$E$659,5,FALSE())</f>
        <v>488</v>
      </c>
      <c r="Q3510" s="0" t="n">
        <f aca="false">VLOOKUP(B3510,'Team Data'!$A$1:$E$659,4,FALSE())</f>
        <v>586</v>
      </c>
      <c r="R3510" s="0" t="n">
        <f aca="false">VLOOKUP(B3510,'Team Data'!$A$1:$E$659,5,FALSE())</f>
        <v>427</v>
      </c>
      <c r="S3510" s="0" t="n">
        <f aca="false">IF(I3510=1,(MIN(30,(C3510-D3510)))*(M3510/(M3510+N3510))*(Q3510/(Q3510+R3510)),(MAX(-30,(C3510-D3510)))*(N3510/(M3510+N3510))*(R3510/(R3510+Q3510)))</f>
        <v>3.65748495366685</v>
      </c>
      <c r="T3510" s="0" t="n">
        <f aca="false">IF(J3510=1,(MIN(30,(D3510-C3510)))*(K3510/(K3510+L3510))*(O3510/(O3510+P3510)),(MAX(-30,(D3510-C3510)))*(L3510/(K3510+L3510))*(P3510/(P3510+O3510)))</f>
        <v>-1.44173041413875</v>
      </c>
      <c r="U3510" s="7" t="n">
        <v>43120</v>
      </c>
    </row>
    <row r="3511" customFormat="false" ht="15" hidden="false" customHeight="false" outlineLevel="0" collapsed="false">
      <c r="A3511" s="0" t="s">
        <v>93</v>
      </c>
      <c r="B3511" s="0" t="s">
        <v>250</v>
      </c>
      <c r="C3511" s="0" t="n">
        <v>46</v>
      </c>
      <c r="D3511" s="0" t="n">
        <v>68</v>
      </c>
      <c r="E3511" s="0" t="n">
        <v>41</v>
      </c>
      <c r="F3511" s="0" t="n">
        <v>41</v>
      </c>
      <c r="G3511" s="0" t="n">
        <v>20</v>
      </c>
      <c r="H3511" s="0" t="n">
        <v>7</v>
      </c>
      <c r="I3511" s="0" t="n">
        <v>0</v>
      </c>
      <c r="J3511" s="0" t="n">
        <v>1</v>
      </c>
      <c r="K3511" s="0" t="n">
        <f aca="false">VLOOKUP(A3511,'Team Data'!$A$1:$E$659,2,FALSE())</f>
        <v>9</v>
      </c>
      <c r="L3511" s="0" t="n">
        <f aca="false">VLOOKUP(A3511,'Team Data'!$A$1:$E$659,3,FALSE())</f>
        <v>22</v>
      </c>
      <c r="M3511" s="0" t="n">
        <f aca="false">VLOOKUP(B3511,'Team Data'!$A$1:$E$659,2,FALSE())</f>
        <v>16</v>
      </c>
      <c r="N3511" s="0" t="n">
        <f aca="false">VLOOKUP(B3511,'Team Data'!$A$1:$E$659,3,FALSE())</f>
        <v>16</v>
      </c>
      <c r="O3511" s="0" t="n">
        <f aca="false">VLOOKUP(A3511,'Team Data'!$A$1:$E$659,4,FALSE())</f>
        <v>518</v>
      </c>
      <c r="P3511" s="0" t="n">
        <f aca="false">VLOOKUP(A3511,'Team Data'!$A$1:$E$659,5,FALSE())</f>
        <v>496</v>
      </c>
      <c r="Q3511" s="0" t="n">
        <f aca="false">VLOOKUP(B3511,'Team Data'!$A$1:$E$659,4,FALSE())</f>
        <v>549</v>
      </c>
      <c r="R3511" s="0" t="n">
        <f aca="false">VLOOKUP(B3511,'Team Data'!$A$1:$E$659,5,FALSE())</f>
        <v>500</v>
      </c>
      <c r="S3511" s="0" t="n">
        <f aca="false">IF(I3511=1,(MIN(30,(C3511-D3511)))*(M3511/(M3511+N3511))*(Q3511/(Q3511+R3511)),(MAX(-30,(C3511-D3511)))*(N3511/(M3511+N3511))*(R3511/(R3511+Q3511)))</f>
        <v>-5.24308865586273</v>
      </c>
      <c r="T3511" s="0" t="n">
        <f aca="false">IF(J3511=1,(MIN(30,(D3511-C3511)))*(K3511/(K3511+L3511))*(O3511/(O3511+P3511)),(MAX(-30,(D3511-C3511)))*(L3511/(K3511+L3511))*(P3511/(P3511+O3511)))</f>
        <v>3.26283641916396</v>
      </c>
      <c r="U3511" s="7" t="n">
        <v>43120</v>
      </c>
    </row>
    <row r="3512" customFormat="false" ht="15" hidden="false" customHeight="false" outlineLevel="0" collapsed="false">
      <c r="A3512" s="0" t="s">
        <v>297</v>
      </c>
      <c r="B3512" s="0" t="s">
        <v>330</v>
      </c>
      <c r="C3512" s="0" t="n">
        <v>81</v>
      </c>
      <c r="D3512" s="0" t="n">
        <v>88</v>
      </c>
      <c r="E3512" s="0" t="n">
        <v>36</v>
      </c>
      <c r="F3512" s="0" t="n">
        <v>39</v>
      </c>
      <c r="G3512" s="0" t="n">
        <v>13</v>
      </c>
      <c r="H3512" s="0" t="n">
        <v>17</v>
      </c>
      <c r="I3512" s="0" t="n">
        <v>0</v>
      </c>
      <c r="J3512" s="0" t="n">
        <v>1</v>
      </c>
      <c r="K3512" s="0" t="n">
        <f aca="false">VLOOKUP(A3512,'Team Data'!$A$1:$E$659,2,FALSE())</f>
        <v>11</v>
      </c>
      <c r="L3512" s="0" t="n">
        <f aca="false">VLOOKUP(A3512,'Team Data'!$A$1:$E$659,3,FALSE())</f>
        <v>21</v>
      </c>
      <c r="M3512" s="0" t="n">
        <f aca="false">VLOOKUP(B3512,'Team Data'!$A$1:$E$659,2,FALSE())</f>
        <v>9</v>
      </c>
      <c r="N3512" s="0" t="n">
        <f aca="false">VLOOKUP(B3512,'Team Data'!$A$1:$E$659,3,FALSE())</f>
        <v>21</v>
      </c>
      <c r="O3512" s="0" t="n">
        <f aca="false">VLOOKUP(A3512,'Team Data'!$A$1:$E$659,4,FALSE())</f>
        <v>511</v>
      </c>
      <c r="P3512" s="0" t="n">
        <f aca="false">VLOOKUP(A3512,'Team Data'!$A$1:$E$659,5,FALSE())</f>
        <v>448</v>
      </c>
      <c r="Q3512" s="0" t="n">
        <f aca="false">VLOOKUP(B3512,'Team Data'!$A$1:$E$659,4,FALSE())</f>
        <v>467</v>
      </c>
      <c r="R3512" s="0" t="n">
        <f aca="false">VLOOKUP(B3512,'Team Data'!$A$1:$E$659,5,FALSE())</f>
        <v>455</v>
      </c>
      <c r="S3512" s="0" t="n">
        <f aca="false">IF(I3512=1,(MIN(30,(C3512-D3512)))*(M3512/(M3512+N3512))*(Q3512/(Q3512+R3512)),(MAX(-30,(C3512-D3512)))*(N3512/(M3512+N3512))*(R3512/(R3512+Q3512)))</f>
        <v>-2.41811279826464</v>
      </c>
      <c r="T3512" s="0" t="n">
        <f aca="false">IF(J3512=1,(MIN(30,(D3512-C3512)))*(K3512/(K3512+L3512))*(O3512/(O3512+P3512)),(MAX(-30,(D3512-C3512)))*(L3512/(K3512+L3512))*(P3512/(P3512+O3512)))</f>
        <v>1.28216240875912</v>
      </c>
      <c r="U3512" s="7" t="n">
        <v>43120</v>
      </c>
    </row>
    <row r="3513" customFormat="false" ht="15" hidden="false" customHeight="false" outlineLevel="0" collapsed="false">
      <c r="A3513" s="0" t="s">
        <v>194</v>
      </c>
      <c r="B3513" s="0" t="s">
        <v>85</v>
      </c>
      <c r="C3513" s="0" t="n">
        <v>85</v>
      </c>
      <c r="D3513" s="0" t="n">
        <v>104</v>
      </c>
      <c r="E3513" s="0" t="n">
        <v>32</v>
      </c>
      <c r="F3513" s="0" t="n">
        <v>36</v>
      </c>
      <c r="G3513" s="0" t="n">
        <v>15</v>
      </c>
      <c r="H3513" s="0" t="n">
        <v>9</v>
      </c>
      <c r="I3513" s="0" t="n">
        <v>0</v>
      </c>
      <c r="J3513" s="0" t="n">
        <v>1</v>
      </c>
      <c r="K3513" s="0" t="n">
        <f aca="false">VLOOKUP(A3513,'Team Data'!$A$1:$E$659,2,FALSE())</f>
        <v>19</v>
      </c>
      <c r="L3513" s="0" t="n">
        <f aca="false">VLOOKUP(A3513,'Team Data'!$A$1:$E$659,3,FALSE())</f>
        <v>14</v>
      </c>
      <c r="M3513" s="0" t="n">
        <f aca="false">VLOOKUP(B3513,'Team Data'!$A$1:$E$659,2,FALSE())</f>
        <v>17</v>
      </c>
      <c r="N3513" s="0" t="n">
        <f aca="false">VLOOKUP(B3513,'Team Data'!$A$1:$E$659,3,FALSE())</f>
        <v>16</v>
      </c>
      <c r="O3513" s="0" t="n">
        <f aca="false">VLOOKUP(A3513,'Team Data'!$A$1:$E$659,4,FALSE())</f>
        <v>506</v>
      </c>
      <c r="P3513" s="0" t="n">
        <f aca="false">VLOOKUP(A3513,'Team Data'!$A$1:$E$659,5,FALSE())</f>
        <v>563</v>
      </c>
      <c r="Q3513" s="0" t="n">
        <f aca="false">VLOOKUP(B3513,'Team Data'!$A$1:$E$659,4,FALSE())</f>
        <v>536</v>
      </c>
      <c r="R3513" s="0" t="n">
        <f aca="false">VLOOKUP(B3513,'Team Data'!$A$1:$E$659,5,FALSE())</f>
        <v>539</v>
      </c>
      <c r="S3513" s="0" t="n">
        <f aca="false">IF(I3513=1,(MIN(30,(C3513-D3513)))*(M3513/(M3513+N3513))*(Q3513/(Q3513+R3513)),(MAX(-30,(C3513-D3513)))*(N3513/(M3513+N3513))*(R3513/(R3513+Q3513)))</f>
        <v>-4.61891472868217</v>
      </c>
      <c r="T3513" s="0" t="n">
        <f aca="false">IF(J3513=1,(MIN(30,(D3513-C3513)))*(K3513/(K3513+L3513))*(O3513/(O3513+P3513)),(MAX(-30,(D3513-C3513)))*(L3513/(K3513+L3513))*(P3513/(P3513+O3513)))</f>
        <v>5.17804801995635</v>
      </c>
      <c r="U3513" s="7" t="n">
        <v>43120</v>
      </c>
    </row>
    <row r="3514" customFormat="false" ht="15" hidden="false" customHeight="false" outlineLevel="0" collapsed="false">
      <c r="A3514" s="0" t="s">
        <v>216</v>
      </c>
      <c r="B3514" s="0" t="s">
        <v>217</v>
      </c>
      <c r="C3514" s="0" t="n">
        <v>81</v>
      </c>
      <c r="D3514" s="0" t="n">
        <v>83</v>
      </c>
      <c r="E3514" s="0" t="n">
        <v>57</v>
      </c>
      <c r="F3514" s="0" t="n">
        <v>50</v>
      </c>
      <c r="G3514" s="0" t="n">
        <v>14</v>
      </c>
      <c r="H3514" s="0" t="n">
        <v>12</v>
      </c>
      <c r="I3514" s="0" t="n">
        <v>0</v>
      </c>
      <c r="J3514" s="0" t="n">
        <v>1</v>
      </c>
      <c r="K3514" s="0" t="n">
        <f aca="false">VLOOKUP(A3514,'Team Data'!$A$1:$E$659,2,FALSE())</f>
        <v>18</v>
      </c>
      <c r="L3514" s="0" t="n">
        <f aca="false">VLOOKUP(A3514,'Team Data'!$A$1:$E$659,3,FALSE())</f>
        <v>14</v>
      </c>
      <c r="M3514" s="0" t="n">
        <f aca="false">VLOOKUP(B3514,'Team Data'!$A$1:$E$659,2,FALSE())</f>
        <v>20</v>
      </c>
      <c r="N3514" s="0" t="n">
        <f aca="false">VLOOKUP(B3514,'Team Data'!$A$1:$E$659,3,FALSE())</f>
        <v>14</v>
      </c>
      <c r="O3514" s="0" t="n">
        <f aca="false">VLOOKUP(A3514,'Team Data'!$A$1:$E$659,4,FALSE())</f>
        <v>650</v>
      </c>
      <c r="P3514" s="0" t="n">
        <f aca="false">VLOOKUP(A3514,'Team Data'!$A$1:$E$659,5,FALSE())</f>
        <v>442</v>
      </c>
      <c r="Q3514" s="0" t="n">
        <f aca="false">VLOOKUP(B3514,'Team Data'!$A$1:$E$659,4,FALSE())</f>
        <v>662</v>
      </c>
      <c r="R3514" s="0" t="n">
        <f aca="false">VLOOKUP(B3514,'Team Data'!$A$1:$E$659,5,FALSE())</f>
        <v>489</v>
      </c>
      <c r="S3514" s="0" t="n">
        <f aca="false">IF(I3514=1,(MIN(30,(C3514-D3514)))*(M3514/(M3514+N3514))*(Q3514/(Q3514+R3514)),(MAX(-30,(C3514-D3514)))*(N3514/(M3514+N3514))*(R3514/(R3514+Q3514)))</f>
        <v>-0.349874789185874</v>
      </c>
      <c r="T3514" s="0" t="n">
        <f aca="false">IF(J3514=1,(MIN(30,(D3514-C3514)))*(K3514/(K3514+L3514))*(O3514/(O3514+P3514)),(MAX(-30,(D3514-C3514)))*(L3514/(K3514+L3514))*(P3514/(P3514+O3514)))</f>
        <v>0.669642857142857</v>
      </c>
      <c r="U3514" s="7" t="n">
        <v>43120</v>
      </c>
    </row>
    <row r="3515" customFormat="false" ht="15" hidden="false" customHeight="false" outlineLevel="0" collapsed="false">
      <c r="A3515" s="0" t="s">
        <v>143</v>
      </c>
      <c r="B3515" s="0" t="s">
        <v>20</v>
      </c>
      <c r="C3515" s="0" t="n">
        <v>81</v>
      </c>
      <c r="D3515" s="0" t="n">
        <v>93</v>
      </c>
      <c r="E3515" s="0" t="n">
        <v>30</v>
      </c>
      <c r="F3515" s="0" t="n">
        <v>37</v>
      </c>
      <c r="G3515" s="0" t="n">
        <v>9</v>
      </c>
      <c r="H3515" s="0" t="n">
        <v>10</v>
      </c>
      <c r="I3515" s="0" t="n">
        <v>0</v>
      </c>
      <c r="J3515" s="0" t="n">
        <v>1</v>
      </c>
      <c r="K3515" s="0" t="n">
        <f aca="false">VLOOKUP(A3515,'Team Data'!$A$1:$E$659,2,FALSE())</f>
        <v>16</v>
      </c>
      <c r="L3515" s="0" t="n">
        <f aca="false">VLOOKUP(A3515,'Team Data'!$A$1:$E$659,3,FALSE())</f>
        <v>14</v>
      </c>
      <c r="M3515" s="0" t="n">
        <f aca="false">VLOOKUP(B3515,'Team Data'!$A$1:$E$659,2,FALSE())</f>
        <v>13</v>
      </c>
      <c r="N3515" s="0" t="n">
        <f aca="false">VLOOKUP(B3515,'Team Data'!$A$1:$E$659,3,FALSE())</f>
        <v>17</v>
      </c>
      <c r="O3515" s="0" t="n">
        <f aca="false">VLOOKUP(A3515,'Team Data'!$A$1:$E$659,4,FALSE())</f>
        <v>426</v>
      </c>
      <c r="P3515" s="0" t="n">
        <f aca="false">VLOOKUP(A3515,'Team Data'!$A$1:$E$659,5,FALSE())</f>
        <v>491</v>
      </c>
      <c r="Q3515" s="0" t="n">
        <f aca="false">VLOOKUP(B3515,'Team Data'!$A$1:$E$659,4,FALSE())</f>
        <v>403</v>
      </c>
      <c r="R3515" s="0" t="n">
        <f aca="false">VLOOKUP(B3515,'Team Data'!$A$1:$E$659,5,FALSE())</f>
        <v>509</v>
      </c>
      <c r="S3515" s="0" t="n">
        <f aca="false">IF(I3515=1,(MIN(30,(C3515-D3515)))*(M3515/(M3515+N3515))*(Q3515/(Q3515+R3515)),(MAX(-30,(C3515-D3515)))*(N3515/(M3515+N3515))*(R3515/(R3515+Q3515)))</f>
        <v>-3.79517543859649</v>
      </c>
      <c r="T3515" s="0" t="n">
        <f aca="false">IF(J3515=1,(MIN(30,(D3515-C3515)))*(K3515/(K3515+L3515))*(O3515/(O3515+P3515)),(MAX(-30,(D3515-C3515)))*(L3515/(K3515+L3515))*(P3515/(P3515+O3515)))</f>
        <v>2.973173391494</v>
      </c>
      <c r="U3515" s="7" t="n">
        <v>43120</v>
      </c>
    </row>
    <row r="3516" customFormat="false" ht="15" hidden="false" customHeight="false" outlineLevel="0" collapsed="false">
      <c r="A3516" s="0" t="s">
        <v>214</v>
      </c>
      <c r="B3516" s="0" t="s">
        <v>81</v>
      </c>
      <c r="C3516" s="0" t="n">
        <v>72</v>
      </c>
      <c r="D3516" s="0" t="n">
        <v>66</v>
      </c>
      <c r="E3516" s="0" t="n">
        <v>28</v>
      </c>
      <c r="F3516" s="0" t="n">
        <v>32</v>
      </c>
      <c r="G3516" s="0" t="n">
        <v>13</v>
      </c>
      <c r="H3516" s="0" t="n">
        <v>15</v>
      </c>
      <c r="I3516" s="0" t="n">
        <v>1</v>
      </c>
      <c r="J3516" s="0" t="n">
        <v>0</v>
      </c>
      <c r="K3516" s="0" t="n">
        <f aca="false">VLOOKUP(A3516,'Team Data'!$A$1:$E$659,2,FALSE())</f>
        <v>14</v>
      </c>
      <c r="L3516" s="0" t="n">
        <f aca="false">VLOOKUP(A3516,'Team Data'!$A$1:$E$659,3,FALSE())</f>
        <v>16</v>
      </c>
      <c r="M3516" s="0" t="n">
        <f aca="false">VLOOKUP(B3516,'Team Data'!$A$1:$E$659,2,FALSE())</f>
        <v>22</v>
      </c>
      <c r="N3516" s="0" t="n">
        <f aca="false">VLOOKUP(B3516,'Team Data'!$A$1:$E$659,3,FALSE())</f>
        <v>13</v>
      </c>
      <c r="O3516" s="0" t="n">
        <f aca="false">VLOOKUP(A3516,'Team Data'!$A$1:$E$659,4,FALSE())</f>
        <v>515</v>
      </c>
      <c r="P3516" s="0" t="n">
        <f aca="false">VLOOKUP(A3516,'Team Data'!$A$1:$E$659,5,FALSE())</f>
        <v>457</v>
      </c>
      <c r="Q3516" s="0" t="n">
        <f aca="false">VLOOKUP(B3516,'Team Data'!$A$1:$E$659,4,FALSE())</f>
        <v>536</v>
      </c>
      <c r="R3516" s="0" t="n">
        <f aca="false">VLOOKUP(B3516,'Team Data'!$A$1:$E$659,5,FALSE())</f>
        <v>497</v>
      </c>
      <c r="S3516" s="0" t="n">
        <f aca="false">IF(I3516=1,(MIN(30,(C3516-D3516)))*(M3516/(M3516+N3516))*(Q3516/(Q3516+R3516)),(MAX(-30,(C3516-D3516)))*(N3516/(M3516+N3516))*(R3516/(R3516+Q3516)))</f>
        <v>1.95690775826303</v>
      </c>
      <c r="T3516" s="0" t="n">
        <f aca="false">IF(J3516=1,(MIN(30,(D3516-C3516)))*(K3516/(K3516+L3516))*(O3516/(O3516+P3516)),(MAX(-30,(D3516-C3516)))*(L3516/(K3516+L3516))*(P3516/(P3516+O3516)))</f>
        <v>-1.50452674897119</v>
      </c>
      <c r="U3516" s="7" t="n">
        <v>43120</v>
      </c>
    </row>
    <row r="3517" customFormat="false" ht="15" hidden="false" customHeight="false" outlineLevel="0" collapsed="false">
      <c r="A3517" s="0" t="s">
        <v>31</v>
      </c>
      <c r="B3517" s="0" t="s">
        <v>187</v>
      </c>
      <c r="C3517" s="0" t="n">
        <v>75</v>
      </c>
      <c r="D3517" s="0" t="n">
        <v>68</v>
      </c>
      <c r="E3517" s="0" t="n">
        <v>31</v>
      </c>
      <c r="F3517" s="0" t="n">
        <v>33</v>
      </c>
      <c r="G3517" s="0" t="n">
        <v>15</v>
      </c>
      <c r="H3517" s="0" t="n">
        <v>13</v>
      </c>
      <c r="I3517" s="0" t="n">
        <v>1</v>
      </c>
      <c r="J3517" s="0" t="n">
        <v>0</v>
      </c>
      <c r="K3517" s="0" t="n">
        <f aca="false">VLOOKUP(A3517,'Team Data'!$A$1:$E$659,2,FALSE())</f>
        <v>15</v>
      </c>
      <c r="L3517" s="0" t="n">
        <f aca="false">VLOOKUP(A3517,'Team Data'!$A$1:$E$659,3,FALSE())</f>
        <v>16</v>
      </c>
      <c r="M3517" s="0" t="n">
        <f aca="false">VLOOKUP(B3517,'Team Data'!$A$1:$E$659,2,FALSE())</f>
        <v>20</v>
      </c>
      <c r="N3517" s="0" t="n">
        <f aca="false">VLOOKUP(B3517,'Team Data'!$A$1:$E$659,3,FALSE())</f>
        <v>12</v>
      </c>
      <c r="O3517" s="0" t="n">
        <f aca="false">VLOOKUP(A3517,'Team Data'!$A$1:$E$659,4,FALSE())</f>
        <v>460</v>
      </c>
      <c r="P3517" s="0" t="n">
        <f aca="false">VLOOKUP(A3517,'Team Data'!$A$1:$E$659,5,FALSE())</f>
        <v>490</v>
      </c>
      <c r="Q3517" s="0" t="n">
        <f aca="false">VLOOKUP(B3517,'Team Data'!$A$1:$E$659,4,FALSE())</f>
        <v>433</v>
      </c>
      <c r="R3517" s="0" t="n">
        <f aca="false">VLOOKUP(B3517,'Team Data'!$A$1:$E$659,5,FALSE())</f>
        <v>544</v>
      </c>
      <c r="S3517" s="0" t="n">
        <f aca="false">IF(I3517=1,(MIN(30,(C3517-D3517)))*(M3517/(M3517+N3517))*(Q3517/(Q3517+R3517)),(MAX(-30,(C3517-D3517)))*(N3517/(M3517+N3517))*(R3517/(R3517+Q3517)))</f>
        <v>1.9389713408393</v>
      </c>
      <c r="T3517" s="0" t="n">
        <f aca="false">IF(J3517=1,(MIN(30,(D3517-C3517)))*(K3517/(K3517+L3517))*(O3517/(O3517+P3517)),(MAX(-30,(D3517-C3517)))*(L3517/(K3517+L3517))*(P3517/(P3517+O3517)))</f>
        <v>-1.8634974533107</v>
      </c>
      <c r="U3517" s="7" t="n">
        <v>43120</v>
      </c>
    </row>
    <row r="3518" customFormat="false" ht="15" hidden="false" customHeight="false" outlineLevel="0" collapsed="false">
      <c r="A3518" s="0" t="s">
        <v>322</v>
      </c>
      <c r="B3518" s="0" t="s">
        <v>246</v>
      </c>
      <c r="C3518" s="0" t="n">
        <v>70</v>
      </c>
      <c r="D3518" s="0" t="n">
        <v>69</v>
      </c>
      <c r="E3518" s="0" t="n">
        <v>31</v>
      </c>
      <c r="F3518" s="0" t="n">
        <v>26</v>
      </c>
      <c r="G3518" s="0" t="n">
        <v>15</v>
      </c>
      <c r="H3518" s="0" t="n">
        <v>11</v>
      </c>
      <c r="I3518" s="0" t="n">
        <v>1</v>
      </c>
      <c r="J3518" s="0" t="n">
        <v>0</v>
      </c>
      <c r="K3518" s="0" t="n">
        <f aca="false">VLOOKUP(A3518,'Team Data'!$A$1:$E$659,2,FALSE())</f>
        <v>10</v>
      </c>
      <c r="L3518" s="0" t="n">
        <f aca="false">VLOOKUP(A3518,'Team Data'!$A$1:$E$659,3,FALSE())</f>
        <v>21</v>
      </c>
      <c r="M3518" s="0" t="n">
        <f aca="false">VLOOKUP(B3518,'Team Data'!$A$1:$E$659,2,FALSE())</f>
        <v>9</v>
      </c>
      <c r="N3518" s="0" t="n">
        <f aca="false">VLOOKUP(B3518,'Team Data'!$A$1:$E$659,3,FALSE())</f>
        <v>21</v>
      </c>
      <c r="O3518" s="0" t="n">
        <f aca="false">VLOOKUP(A3518,'Team Data'!$A$1:$E$659,4,FALSE())</f>
        <v>453</v>
      </c>
      <c r="P3518" s="0" t="n">
        <f aca="false">VLOOKUP(A3518,'Team Data'!$A$1:$E$659,5,FALSE())</f>
        <v>488</v>
      </c>
      <c r="Q3518" s="0" t="n">
        <f aca="false">VLOOKUP(B3518,'Team Data'!$A$1:$E$659,4,FALSE())</f>
        <v>497</v>
      </c>
      <c r="R3518" s="0" t="n">
        <f aca="false">VLOOKUP(B3518,'Team Data'!$A$1:$E$659,5,FALSE())</f>
        <v>467</v>
      </c>
      <c r="S3518" s="0" t="n">
        <f aca="false">IF(I3518=1,(MIN(30,(C3518-D3518)))*(M3518/(M3518+N3518))*(Q3518/(Q3518+R3518)),(MAX(-30,(C3518-D3518)))*(N3518/(M3518+N3518))*(R3518/(R3518+Q3518)))</f>
        <v>0.154668049792531</v>
      </c>
      <c r="T3518" s="0" t="n">
        <f aca="false">IF(J3518=1,(MIN(30,(D3518-C3518)))*(K3518/(K3518+L3518))*(O3518/(O3518+P3518)),(MAX(-30,(D3518-C3518)))*(L3518/(K3518+L3518))*(P3518/(P3518+O3518)))</f>
        <v>-0.351307805697439</v>
      </c>
      <c r="U3518" s="7" t="n">
        <v>43120</v>
      </c>
    </row>
    <row r="3519" customFormat="false" ht="15" hidden="false" customHeight="false" outlineLevel="0" collapsed="false">
      <c r="A3519" s="0" t="s">
        <v>141</v>
      </c>
      <c r="B3519" s="0" t="s">
        <v>13</v>
      </c>
      <c r="C3519" s="0" t="n">
        <v>62</v>
      </c>
      <c r="D3519" s="0" t="n">
        <v>53</v>
      </c>
      <c r="E3519" s="0" t="n">
        <v>39</v>
      </c>
      <c r="F3519" s="0" t="n">
        <v>28</v>
      </c>
      <c r="G3519" s="0" t="n">
        <v>11</v>
      </c>
      <c r="H3519" s="0" t="n">
        <v>11</v>
      </c>
      <c r="I3519" s="0" t="n">
        <v>1</v>
      </c>
      <c r="J3519" s="0" t="n">
        <v>0</v>
      </c>
      <c r="K3519" s="0" t="n">
        <f aca="false">VLOOKUP(A3519,'Team Data'!$A$1:$E$659,2,FALSE())</f>
        <v>10</v>
      </c>
      <c r="L3519" s="0" t="n">
        <f aca="false">VLOOKUP(A3519,'Team Data'!$A$1:$E$659,3,FALSE())</f>
        <v>21</v>
      </c>
      <c r="M3519" s="0" t="n">
        <f aca="false">VLOOKUP(B3519,'Team Data'!$A$1:$E$659,2,FALSE())</f>
        <v>6</v>
      </c>
      <c r="N3519" s="0" t="n">
        <f aca="false">VLOOKUP(B3519,'Team Data'!$A$1:$E$659,3,FALSE())</f>
        <v>24</v>
      </c>
      <c r="O3519" s="0" t="n">
        <f aca="false">VLOOKUP(A3519,'Team Data'!$A$1:$E$659,4,FALSE())</f>
        <v>459</v>
      </c>
      <c r="P3519" s="0" t="n">
        <f aca="false">VLOOKUP(A3519,'Team Data'!$A$1:$E$659,5,FALSE())</f>
        <v>493</v>
      </c>
      <c r="Q3519" s="0" t="n">
        <f aca="false">VLOOKUP(B3519,'Team Data'!$A$1:$E$659,4,FALSE())</f>
        <v>466</v>
      </c>
      <c r="R3519" s="0" t="n">
        <f aca="false">VLOOKUP(B3519,'Team Data'!$A$1:$E$659,5,FALSE())</f>
        <v>488</v>
      </c>
      <c r="S3519" s="0" t="n">
        <f aca="false">IF(I3519=1,(MIN(30,(C3519-D3519)))*(M3519/(M3519+N3519))*(Q3519/(Q3519+R3519)),(MAX(-30,(C3519-D3519)))*(N3519/(M3519+N3519))*(R3519/(R3519+Q3519)))</f>
        <v>0.879245283018868</v>
      </c>
      <c r="T3519" s="0" t="n">
        <f aca="false">IF(J3519=1,(MIN(30,(D3519-C3519)))*(K3519/(K3519+L3519))*(O3519/(O3519+P3519)),(MAX(-30,(D3519-C3519)))*(L3519/(K3519+L3519))*(P3519/(P3519+O3519)))</f>
        <v>-3.15725806451613</v>
      </c>
      <c r="U3519" s="7" t="n">
        <v>43120</v>
      </c>
    </row>
    <row r="3520" customFormat="false" ht="15" hidden="false" customHeight="false" outlineLevel="0" collapsed="false">
      <c r="A3520" s="0" t="s">
        <v>202</v>
      </c>
      <c r="B3520" s="0" t="s">
        <v>268</v>
      </c>
      <c r="C3520" s="0" t="n">
        <v>100</v>
      </c>
      <c r="D3520" s="0" t="n">
        <v>80</v>
      </c>
      <c r="E3520" s="0" t="n">
        <v>39</v>
      </c>
      <c r="F3520" s="0" t="n">
        <v>37</v>
      </c>
      <c r="G3520" s="0" t="n">
        <v>16</v>
      </c>
      <c r="H3520" s="0" t="n">
        <v>11</v>
      </c>
      <c r="I3520" s="0" t="n">
        <v>1</v>
      </c>
      <c r="J3520" s="0" t="n">
        <v>0</v>
      </c>
      <c r="K3520" s="0" t="n">
        <f aca="false">VLOOKUP(A3520,'Team Data'!$A$1:$E$659,2,FALSE())</f>
        <v>14</v>
      </c>
      <c r="L3520" s="0" t="n">
        <f aca="false">VLOOKUP(A3520,'Team Data'!$A$1:$E$659,3,FALSE())</f>
        <v>19</v>
      </c>
      <c r="M3520" s="0" t="n">
        <f aca="false">VLOOKUP(B3520,'Team Data'!$A$1:$E$659,2,FALSE())</f>
        <v>7</v>
      </c>
      <c r="N3520" s="0" t="n">
        <f aca="false">VLOOKUP(B3520,'Team Data'!$A$1:$E$659,3,FALSE())</f>
        <v>25</v>
      </c>
      <c r="O3520" s="0" t="n">
        <f aca="false">VLOOKUP(A3520,'Team Data'!$A$1:$E$659,4,FALSE())</f>
        <v>532</v>
      </c>
      <c r="P3520" s="0" t="n">
        <f aca="false">VLOOKUP(A3520,'Team Data'!$A$1:$E$659,5,FALSE())</f>
        <v>464</v>
      </c>
      <c r="Q3520" s="0" t="n">
        <f aca="false">VLOOKUP(B3520,'Team Data'!$A$1:$E$659,4,FALSE())</f>
        <v>471</v>
      </c>
      <c r="R3520" s="0" t="n">
        <f aca="false">VLOOKUP(B3520,'Team Data'!$A$1:$E$659,5,FALSE())</f>
        <v>449</v>
      </c>
      <c r="S3520" s="0" t="n">
        <f aca="false">IF(I3520=1,(MIN(30,(C3520-D3520)))*(M3520/(M3520+N3520))*(Q3520/(Q3520+R3520)),(MAX(-30,(C3520-D3520)))*(N3520/(M3520+N3520))*(R3520/(R3520+Q3520)))</f>
        <v>2.2398097826087</v>
      </c>
      <c r="T3520" s="0" t="n">
        <f aca="false">IF(J3520=1,(MIN(30,(D3520-C3520)))*(K3520/(K3520+L3520))*(O3520/(O3520+P3520)),(MAX(-30,(D3520-C3520)))*(L3520/(K3520+L3520))*(P3520/(P3520+O3520)))</f>
        <v>-5.36448825605452</v>
      </c>
      <c r="U3520" s="7" t="n">
        <v>43120</v>
      </c>
    </row>
    <row r="3521" customFormat="false" ht="15" hidden="false" customHeight="false" outlineLevel="0" collapsed="false">
      <c r="A3521" s="0" t="s">
        <v>38</v>
      </c>
      <c r="B3521" s="0" t="s">
        <v>68</v>
      </c>
      <c r="C3521" s="0" t="n">
        <v>79</v>
      </c>
      <c r="D3521" s="0" t="n">
        <v>67</v>
      </c>
      <c r="E3521" s="0" t="n">
        <v>35</v>
      </c>
      <c r="F3521" s="0" t="n">
        <v>33</v>
      </c>
      <c r="G3521" s="0" t="n">
        <v>15</v>
      </c>
      <c r="H3521" s="0" t="n">
        <v>13</v>
      </c>
      <c r="I3521" s="0" t="n">
        <v>1</v>
      </c>
      <c r="J3521" s="0" t="n">
        <v>0</v>
      </c>
      <c r="K3521" s="0" t="n">
        <f aca="false">VLOOKUP(A3521,'Team Data'!$A$1:$E$659,2,FALSE())</f>
        <v>21</v>
      </c>
      <c r="L3521" s="0" t="n">
        <f aca="false">VLOOKUP(A3521,'Team Data'!$A$1:$E$659,3,FALSE())</f>
        <v>14</v>
      </c>
      <c r="M3521" s="0" t="n">
        <f aca="false">VLOOKUP(B3521,'Team Data'!$A$1:$E$659,2,FALSE())</f>
        <v>11</v>
      </c>
      <c r="N3521" s="0" t="n">
        <f aca="false">VLOOKUP(B3521,'Team Data'!$A$1:$E$659,3,FALSE())</f>
        <v>20</v>
      </c>
      <c r="O3521" s="0" t="n">
        <f aca="false">VLOOKUP(A3521,'Team Data'!$A$1:$E$659,4,FALSE())</f>
        <v>713</v>
      </c>
      <c r="P3521" s="0" t="n">
        <f aca="false">VLOOKUP(A3521,'Team Data'!$A$1:$E$659,5,FALSE())</f>
        <v>450</v>
      </c>
      <c r="Q3521" s="0" t="n">
        <f aca="false">VLOOKUP(B3521,'Team Data'!$A$1:$E$659,4,FALSE())</f>
        <v>590</v>
      </c>
      <c r="R3521" s="0" t="n">
        <f aca="false">VLOOKUP(B3521,'Team Data'!$A$1:$E$659,5,FALSE())</f>
        <v>446</v>
      </c>
      <c r="S3521" s="0" t="n">
        <f aca="false">IF(I3521=1,(MIN(30,(C3521-D3521)))*(M3521/(M3521+N3521))*(Q3521/(Q3521+R3521)),(MAX(-30,(C3521-D3521)))*(N3521/(M3521+N3521))*(R3521/(R3521+Q3521)))</f>
        <v>2.42495952173372</v>
      </c>
      <c r="T3521" s="0" t="n">
        <f aca="false">IF(J3521=1,(MIN(30,(D3521-C3521)))*(K3521/(K3521+L3521))*(O3521/(O3521+P3521)),(MAX(-30,(D3521-C3521)))*(L3521/(K3521+L3521))*(P3521/(P3521+O3521)))</f>
        <v>-1.85726569217541</v>
      </c>
      <c r="U3521" s="7" t="n">
        <v>43120</v>
      </c>
    </row>
    <row r="3522" customFormat="false" ht="15" hidden="false" customHeight="false" outlineLevel="0" collapsed="false">
      <c r="A3522" s="0" t="s">
        <v>69</v>
      </c>
      <c r="B3522" s="0" t="s">
        <v>204</v>
      </c>
      <c r="C3522" s="0" t="n">
        <v>64</v>
      </c>
      <c r="D3522" s="0" t="n">
        <v>76</v>
      </c>
      <c r="E3522" s="0" t="n">
        <v>31</v>
      </c>
      <c r="F3522" s="0" t="n">
        <v>39</v>
      </c>
      <c r="G3522" s="0" t="n">
        <v>9</v>
      </c>
      <c r="H3522" s="0" t="n">
        <v>12</v>
      </c>
      <c r="I3522" s="0" t="n">
        <v>0</v>
      </c>
      <c r="J3522" s="0" t="n">
        <v>1</v>
      </c>
      <c r="K3522" s="0" t="n">
        <f aca="false">VLOOKUP(A3522,'Team Data'!$A$1:$E$659,2,FALSE())</f>
        <v>14</v>
      </c>
      <c r="L3522" s="0" t="n">
        <f aca="false">VLOOKUP(A3522,'Team Data'!$A$1:$E$659,3,FALSE())</f>
        <v>19</v>
      </c>
      <c r="M3522" s="0" t="n">
        <f aca="false">VLOOKUP(B3522,'Team Data'!$A$1:$E$659,2,FALSE())</f>
        <v>23</v>
      </c>
      <c r="N3522" s="0" t="n">
        <f aca="false">VLOOKUP(B3522,'Team Data'!$A$1:$E$659,3,FALSE())</f>
        <v>10</v>
      </c>
      <c r="O3522" s="0" t="n">
        <f aca="false">VLOOKUP(A3522,'Team Data'!$A$1:$E$659,4,FALSE())</f>
        <v>518</v>
      </c>
      <c r="P3522" s="0" t="n">
        <f aca="false">VLOOKUP(A3522,'Team Data'!$A$1:$E$659,5,FALSE())</f>
        <v>487</v>
      </c>
      <c r="Q3522" s="0" t="n">
        <f aca="false">VLOOKUP(B3522,'Team Data'!$A$1:$E$659,4,FALSE())</f>
        <v>563</v>
      </c>
      <c r="R3522" s="0" t="n">
        <f aca="false">VLOOKUP(B3522,'Team Data'!$A$1:$E$659,5,FALSE())</f>
        <v>481</v>
      </c>
      <c r="S3522" s="0" t="n">
        <f aca="false">IF(I3522=1,(MIN(30,(C3522-D3522)))*(M3522/(M3522+N3522))*(Q3522/(Q3522+R3522)),(MAX(-30,(C3522-D3522)))*(N3522/(M3522+N3522))*(R3522/(R3522+Q3522)))</f>
        <v>-1.67537443399512</v>
      </c>
      <c r="T3522" s="0" t="n">
        <f aca="false">IF(J3522=1,(MIN(30,(D3522-C3522)))*(K3522/(K3522+L3522))*(O3522/(O3522+P3522)),(MAX(-30,(D3522-C3522)))*(L3522/(K3522+L3522))*(P3522/(P3522+O3522)))</f>
        <v>2.6239710538218</v>
      </c>
      <c r="U3522" s="7" t="n">
        <v>43120</v>
      </c>
    </row>
    <row r="3523" customFormat="false" ht="15" hidden="false" customHeight="false" outlineLevel="0" collapsed="false">
      <c r="A3523" s="0" t="s">
        <v>251</v>
      </c>
      <c r="B3523" s="0" t="s">
        <v>163</v>
      </c>
      <c r="C3523" s="0" t="n">
        <v>66</v>
      </c>
      <c r="D3523" s="0" t="n">
        <v>47</v>
      </c>
      <c r="E3523" s="0" t="n">
        <v>37</v>
      </c>
      <c r="F3523" s="0" t="n">
        <v>25</v>
      </c>
      <c r="G3523" s="0" t="n">
        <v>14</v>
      </c>
      <c r="H3523" s="0" t="n">
        <v>12</v>
      </c>
      <c r="I3523" s="0" t="n">
        <v>1</v>
      </c>
      <c r="J3523" s="0" t="n">
        <v>0</v>
      </c>
      <c r="K3523" s="0" t="n">
        <f aca="false">VLOOKUP(A3523,'Team Data'!$A$1:$E$659,2,FALSE())</f>
        <v>16</v>
      </c>
      <c r="L3523" s="0" t="n">
        <f aca="false">VLOOKUP(A3523,'Team Data'!$A$1:$E$659,3,FALSE())</f>
        <v>15</v>
      </c>
      <c r="M3523" s="0" t="n">
        <f aca="false">VLOOKUP(B3523,'Team Data'!$A$1:$E$659,2,FALSE())</f>
        <v>13</v>
      </c>
      <c r="N3523" s="0" t="n">
        <f aca="false">VLOOKUP(B3523,'Team Data'!$A$1:$E$659,3,FALSE())</f>
        <v>20</v>
      </c>
      <c r="O3523" s="0" t="n">
        <f aca="false">VLOOKUP(A3523,'Team Data'!$A$1:$E$659,4,FALSE())</f>
        <v>519</v>
      </c>
      <c r="P3523" s="0" t="n">
        <f aca="false">VLOOKUP(A3523,'Team Data'!$A$1:$E$659,5,FALSE())</f>
        <v>461</v>
      </c>
      <c r="Q3523" s="0" t="n">
        <f aca="false">VLOOKUP(B3523,'Team Data'!$A$1:$E$659,4,FALSE())</f>
        <v>540</v>
      </c>
      <c r="R3523" s="0" t="n">
        <f aca="false">VLOOKUP(B3523,'Team Data'!$A$1:$E$659,5,FALSE())</f>
        <v>528</v>
      </c>
      <c r="S3523" s="0" t="n">
        <f aca="false">IF(I3523=1,(MIN(30,(C3523-D3523)))*(M3523/(M3523+N3523))*(Q3523/(Q3523+R3523)),(MAX(-30,(C3523-D3523)))*(N3523/(M3523+N3523))*(R3523/(R3523+Q3523)))</f>
        <v>3.78447395301328</v>
      </c>
      <c r="T3523" s="0" t="n">
        <f aca="false">IF(J3523=1,(MIN(30,(D3523-C3523)))*(K3523/(K3523+L3523))*(O3523/(O3523+P3523)),(MAX(-30,(D3523-C3523)))*(L3523/(K3523+L3523))*(P3523/(P3523+O3523)))</f>
        <v>-4.32472021066491</v>
      </c>
      <c r="U3523" s="7" t="n">
        <v>43120</v>
      </c>
    </row>
    <row r="3524" customFormat="false" ht="15" hidden="false" customHeight="false" outlineLevel="0" collapsed="false">
      <c r="A3524" s="0" t="s">
        <v>287</v>
      </c>
      <c r="B3524" s="0" t="s">
        <v>226</v>
      </c>
      <c r="C3524" s="0" t="n">
        <v>60</v>
      </c>
      <c r="D3524" s="0" t="n">
        <v>51</v>
      </c>
      <c r="E3524" s="0" t="n">
        <v>41</v>
      </c>
      <c r="F3524" s="0" t="n">
        <v>42</v>
      </c>
      <c r="G3524" s="0" t="n">
        <v>14</v>
      </c>
      <c r="H3524" s="0" t="n">
        <v>12</v>
      </c>
      <c r="I3524" s="0" t="n">
        <v>1</v>
      </c>
      <c r="J3524" s="0" t="n">
        <v>0</v>
      </c>
      <c r="K3524" s="0" t="n">
        <f aca="false">VLOOKUP(A3524,'Team Data'!$A$1:$E$659,2,FALSE())</f>
        <v>15</v>
      </c>
      <c r="L3524" s="0" t="n">
        <f aca="false">VLOOKUP(A3524,'Team Data'!$A$1:$E$659,3,FALSE())</f>
        <v>16</v>
      </c>
      <c r="M3524" s="0" t="n">
        <f aca="false">VLOOKUP(B3524,'Team Data'!$A$1:$E$659,2,FALSE())</f>
        <v>24</v>
      </c>
      <c r="N3524" s="0" t="n">
        <f aca="false">VLOOKUP(B3524,'Team Data'!$A$1:$E$659,3,FALSE())</f>
        <v>9</v>
      </c>
      <c r="O3524" s="0" t="n">
        <f aca="false">VLOOKUP(A3524,'Team Data'!$A$1:$E$659,4,FALSE())</f>
        <v>605</v>
      </c>
      <c r="P3524" s="0" t="n">
        <f aca="false">VLOOKUP(A3524,'Team Data'!$A$1:$E$659,5,FALSE())</f>
        <v>410</v>
      </c>
      <c r="Q3524" s="0" t="n">
        <f aca="false">VLOOKUP(B3524,'Team Data'!$A$1:$E$659,4,FALSE())</f>
        <v>464</v>
      </c>
      <c r="R3524" s="0" t="n">
        <f aca="false">VLOOKUP(B3524,'Team Data'!$A$1:$E$659,5,FALSE())</f>
        <v>528</v>
      </c>
      <c r="S3524" s="0" t="n">
        <f aca="false">IF(I3524=1,(MIN(30,(C3524-D3524)))*(M3524/(M3524+N3524))*(Q3524/(Q3524+R3524)),(MAX(-30,(C3524-D3524)))*(N3524/(M3524+N3524))*(R3524/(R3524+Q3524)))</f>
        <v>3.06158357771261</v>
      </c>
      <c r="T3524" s="0" t="n">
        <f aca="false">IF(J3524=1,(MIN(30,(D3524-C3524)))*(K3524/(K3524+L3524))*(O3524/(O3524+P3524)),(MAX(-30,(D3524-C3524)))*(L3524/(K3524+L3524))*(P3524/(P3524+O3524)))</f>
        <v>-1.87637057047513</v>
      </c>
      <c r="U3524" s="7" t="n">
        <v>43120</v>
      </c>
    </row>
    <row r="3525" customFormat="false" ht="15" hidden="false" customHeight="false" outlineLevel="0" collapsed="false">
      <c r="A3525" s="0" t="s">
        <v>218</v>
      </c>
      <c r="B3525" s="0" t="s">
        <v>89</v>
      </c>
      <c r="C3525" s="0" t="n">
        <v>73</v>
      </c>
      <c r="D3525" s="0" t="n">
        <v>62</v>
      </c>
      <c r="E3525" s="0" t="n">
        <v>29</v>
      </c>
      <c r="F3525" s="0" t="n">
        <v>37</v>
      </c>
      <c r="G3525" s="0" t="n">
        <v>10</v>
      </c>
      <c r="H3525" s="0" t="n">
        <v>21</v>
      </c>
      <c r="I3525" s="0" t="n">
        <v>1</v>
      </c>
      <c r="J3525" s="0" t="n">
        <v>0</v>
      </c>
      <c r="K3525" s="0" t="n">
        <f aca="false">VLOOKUP(A3525,'Team Data'!$A$1:$E$659,2,FALSE())</f>
        <v>25</v>
      </c>
      <c r="L3525" s="0" t="n">
        <f aca="false">VLOOKUP(A3525,'Team Data'!$A$1:$E$659,3,FALSE())</f>
        <v>7</v>
      </c>
      <c r="M3525" s="0" t="n">
        <f aca="false">VLOOKUP(B3525,'Team Data'!$A$1:$E$659,2,FALSE())</f>
        <v>12</v>
      </c>
      <c r="N3525" s="0" t="n">
        <f aca="false">VLOOKUP(B3525,'Team Data'!$A$1:$E$659,3,FALSE())</f>
        <v>19</v>
      </c>
      <c r="O3525" s="0" t="n">
        <f aca="false">VLOOKUP(A3525,'Team Data'!$A$1:$E$659,4,FALSE())</f>
        <v>521</v>
      </c>
      <c r="P3525" s="0" t="n">
        <f aca="false">VLOOKUP(A3525,'Team Data'!$A$1:$E$659,5,FALSE())</f>
        <v>531</v>
      </c>
      <c r="Q3525" s="0" t="n">
        <f aca="false">VLOOKUP(B3525,'Team Data'!$A$1:$E$659,4,FALSE())</f>
        <v>476</v>
      </c>
      <c r="R3525" s="0" t="n">
        <f aca="false">VLOOKUP(B3525,'Team Data'!$A$1:$E$659,5,FALSE())</f>
        <v>457</v>
      </c>
      <c r="S3525" s="0" t="n">
        <f aca="false">IF(I3525=1,(MIN(30,(C3525-D3525)))*(M3525/(M3525+N3525))*(Q3525/(Q3525+R3525)),(MAX(-30,(C3525-D3525)))*(N3525/(M3525+N3525))*(R3525/(R3525+Q3525)))</f>
        <v>2.17238875635308</v>
      </c>
      <c r="T3525" s="0" t="n">
        <f aca="false">IF(J3525=1,(MIN(30,(D3525-C3525)))*(K3525/(K3525+L3525))*(O3525/(O3525+P3525)),(MAX(-30,(D3525-C3525)))*(L3525/(K3525+L3525))*(P3525/(P3525+O3525)))</f>
        <v>-1.21456154942966</v>
      </c>
      <c r="U3525" s="7" t="n">
        <v>43120</v>
      </c>
    </row>
    <row r="3526" customFormat="false" ht="15" hidden="false" customHeight="false" outlineLevel="0" collapsed="false">
      <c r="A3526" s="0" t="s">
        <v>225</v>
      </c>
      <c r="B3526" s="0" t="s">
        <v>210</v>
      </c>
      <c r="C3526" s="0" t="n">
        <v>61</v>
      </c>
      <c r="D3526" s="0" t="n">
        <v>70</v>
      </c>
      <c r="E3526" s="0" t="n">
        <v>25</v>
      </c>
      <c r="F3526" s="0" t="n">
        <v>32</v>
      </c>
      <c r="G3526" s="0" t="n">
        <v>14</v>
      </c>
      <c r="H3526" s="0" t="n">
        <v>7</v>
      </c>
      <c r="I3526" s="0" t="n">
        <v>0</v>
      </c>
      <c r="J3526" s="0" t="n">
        <v>1</v>
      </c>
      <c r="K3526" s="0" t="n">
        <f aca="false">VLOOKUP(A3526,'Team Data'!$A$1:$E$659,2,FALSE())</f>
        <v>26</v>
      </c>
      <c r="L3526" s="0" t="n">
        <f aca="false">VLOOKUP(A3526,'Team Data'!$A$1:$E$659,3,FALSE())</f>
        <v>12</v>
      </c>
      <c r="M3526" s="0" t="n">
        <f aca="false">VLOOKUP(B3526,'Team Data'!$A$1:$E$659,2,FALSE())</f>
        <v>15</v>
      </c>
      <c r="N3526" s="0" t="n">
        <f aca="false">VLOOKUP(B3526,'Team Data'!$A$1:$E$659,3,FALSE())</f>
        <v>16</v>
      </c>
      <c r="O3526" s="0" t="n">
        <f aca="false">VLOOKUP(A3526,'Team Data'!$A$1:$E$659,4,FALSE())</f>
        <v>700</v>
      </c>
      <c r="P3526" s="0" t="n">
        <f aca="false">VLOOKUP(A3526,'Team Data'!$A$1:$E$659,5,FALSE())</f>
        <v>549</v>
      </c>
      <c r="Q3526" s="0" t="n">
        <f aca="false">VLOOKUP(B3526,'Team Data'!$A$1:$E$659,4,FALSE())</f>
        <v>541</v>
      </c>
      <c r="R3526" s="0" t="n">
        <f aca="false">VLOOKUP(B3526,'Team Data'!$A$1:$E$659,5,FALSE())</f>
        <v>455</v>
      </c>
      <c r="S3526" s="0" t="n">
        <f aca="false">IF(I3526=1,(MIN(30,(C3526-D3526)))*(M3526/(M3526+N3526))*(Q3526/(Q3526+R3526)),(MAX(-30,(C3526-D3526)))*(N3526/(M3526+N3526))*(R3526/(R3526+Q3526)))</f>
        <v>-2.12203653322969</v>
      </c>
      <c r="T3526" s="0" t="n">
        <f aca="false">IF(J3526=1,(MIN(30,(D3526-C3526)))*(K3526/(K3526+L3526))*(O3526/(O3526+P3526)),(MAX(-30,(D3526-C3526)))*(L3526/(K3526+L3526))*(P3526/(P3526+O3526)))</f>
        <v>3.45118199823016</v>
      </c>
      <c r="U3526" s="7" t="n">
        <v>43120</v>
      </c>
    </row>
    <row r="3527" customFormat="false" ht="15" hidden="false" customHeight="false" outlineLevel="0" collapsed="false">
      <c r="A3527" s="0" t="s">
        <v>122</v>
      </c>
      <c r="B3527" s="0" t="s">
        <v>125</v>
      </c>
      <c r="C3527" s="0" t="n">
        <v>54</v>
      </c>
      <c r="D3527" s="0" t="n">
        <v>84</v>
      </c>
      <c r="E3527" s="0" t="n">
        <v>35</v>
      </c>
      <c r="F3527" s="0" t="n">
        <v>43</v>
      </c>
      <c r="G3527" s="0" t="n">
        <v>16</v>
      </c>
      <c r="H3527" s="0" t="n">
        <v>7</v>
      </c>
      <c r="I3527" s="0" t="n">
        <v>0</v>
      </c>
      <c r="J3527" s="0" t="n">
        <v>1</v>
      </c>
      <c r="K3527" s="0" t="n">
        <f aca="false">VLOOKUP(A3527,'Team Data'!$A$1:$E$659,2,FALSE())</f>
        <v>17</v>
      </c>
      <c r="L3527" s="0" t="n">
        <f aca="false">VLOOKUP(A3527,'Team Data'!$A$1:$E$659,3,FALSE())</f>
        <v>14</v>
      </c>
      <c r="M3527" s="0" t="n">
        <f aca="false">VLOOKUP(B3527,'Team Data'!$A$1:$E$659,2,FALSE())</f>
        <v>13</v>
      </c>
      <c r="N3527" s="0" t="n">
        <f aca="false">VLOOKUP(B3527,'Team Data'!$A$1:$E$659,3,FALSE())</f>
        <v>18</v>
      </c>
      <c r="O3527" s="0" t="n">
        <f aca="false">VLOOKUP(A3527,'Team Data'!$A$1:$E$659,4,FALSE())</f>
        <v>588</v>
      </c>
      <c r="P3527" s="0" t="n">
        <f aca="false">VLOOKUP(A3527,'Team Data'!$A$1:$E$659,5,FALSE())</f>
        <v>411</v>
      </c>
      <c r="Q3527" s="0" t="n">
        <f aca="false">VLOOKUP(B3527,'Team Data'!$A$1:$E$659,4,FALSE())</f>
        <v>547</v>
      </c>
      <c r="R3527" s="0" t="n">
        <f aca="false">VLOOKUP(B3527,'Team Data'!$A$1:$E$659,5,FALSE())</f>
        <v>412</v>
      </c>
      <c r="S3527" s="0" t="n">
        <f aca="false">IF(I3527=1,(MIN(30,(C3527-D3527)))*(M3527/(M3527+N3527))*(Q3527/(Q3527+R3527)),(MAX(-30,(C3527-D3527)))*(N3527/(M3527+N3527))*(R3527/(R3527+Q3527)))</f>
        <v>-7.48360187022773</v>
      </c>
      <c r="T3527" s="0" t="n">
        <f aca="false">IF(J3527=1,(MIN(30,(D3527-C3527)))*(K3527/(K3527+L3527))*(O3527/(O3527+P3527)),(MAX(-30,(D3527-C3527)))*(L3527/(K3527+L3527))*(P3527/(P3527+O3527)))</f>
        <v>9.68323161871549</v>
      </c>
      <c r="U3527" s="7" t="n">
        <v>43120</v>
      </c>
    </row>
    <row r="3528" customFormat="false" ht="15" hidden="false" customHeight="false" outlineLevel="0" collapsed="false">
      <c r="A3528" s="0" t="s">
        <v>154</v>
      </c>
      <c r="B3528" s="0" t="s">
        <v>58</v>
      </c>
      <c r="C3528" s="0" t="n">
        <v>72</v>
      </c>
      <c r="D3528" s="0" t="n">
        <v>77</v>
      </c>
      <c r="E3528" s="0" t="n">
        <v>20</v>
      </c>
      <c r="F3528" s="0" t="n">
        <v>32</v>
      </c>
      <c r="G3528" s="0" t="n">
        <v>9</v>
      </c>
      <c r="H3528" s="0" t="n">
        <v>16</v>
      </c>
      <c r="I3528" s="0" t="n">
        <v>0</v>
      </c>
      <c r="J3528" s="0" t="n">
        <v>1</v>
      </c>
      <c r="K3528" s="0" t="n">
        <f aca="false">VLOOKUP(A3528,'Team Data'!$A$1:$E$659,2,FALSE())</f>
        <v>9</v>
      </c>
      <c r="L3528" s="0" t="n">
        <f aca="false">VLOOKUP(A3528,'Team Data'!$A$1:$E$659,3,FALSE())</f>
        <v>22</v>
      </c>
      <c r="M3528" s="0" t="n">
        <f aca="false">VLOOKUP(B3528,'Team Data'!$A$1:$E$659,2,FALSE())</f>
        <v>19</v>
      </c>
      <c r="N3528" s="0" t="n">
        <f aca="false">VLOOKUP(B3528,'Team Data'!$A$1:$E$659,3,FALSE())</f>
        <v>14</v>
      </c>
      <c r="O3528" s="0" t="n">
        <f aca="false">VLOOKUP(A3528,'Team Data'!$A$1:$E$659,4,FALSE())</f>
        <v>465</v>
      </c>
      <c r="P3528" s="0" t="n">
        <f aca="false">VLOOKUP(A3528,'Team Data'!$A$1:$E$659,5,FALSE())</f>
        <v>484</v>
      </c>
      <c r="Q3528" s="0" t="n">
        <f aca="false">VLOOKUP(B3528,'Team Data'!$A$1:$E$659,4,FALSE())</f>
        <v>475</v>
      </c>
      <c r="R3528" s="0" t="n">
        <f aca="false">VLOOKUP(B3528,'Team Data'!$A$1:$E$659,5,FALSE())</f>
        <v>542</v>
      </c>
      <c r="S3528" s="0" t="n">
        <f aca="false">IF(I3528=1,(MIN(30,(C3528-D3528)))*(M3528/(M3528+N3528))*(Q3528/(Q3528+R3528)),(MAX(-30,(C3528-D3528)))*(N3528/(M3528+N3528))*(R3528/(R3528+Q3528)))</f>
        <v>-1.13047882959387</v>
      </c>
      <c r="T3528" s="0" t="n">
        <f aca="false">IF(J3528=1,(MIN(30,(D3528-C3528)))*(K3528/(K3528+L3528))*(O3528/(O3528+P3528)),(MAX(-30,(D3528-C3528)))*(L3528/(K3528+L3528))*(P3528/(P3528+O3528)))</f>
        <v>0.71127502634352</v>
      </c>
      <c r="U3528" s="7" t="n">
        <v>43120</v>
      </c>
    </row>
    <row r="3529" customFormat="false" ht="15" hidden="false" customHeight="false" outlineLevel="0" collapsed="false">
      <c r="A3529" s="0" t="s">
        <v>296</v>
      </c>
      <c r="B3529" s="0" t="s">
        <v>128</v>
      </c>
      <c r="C3529" s="0" t="n">
        <v>52</v>
      </c>
      <c r="D3529" s="0" t="n">
        <v>70</v>
      </c>
      <c r="E3529" s="0" t="n">
        <v>38</v>
      </c>
      <c r="F3529" s="0" t="n">
        <v>34</v>
      </c>
      <c r="G3529" s="0" t="n">
        <v>15</v>
      </c>
      <c r="H3529" s="0" t="n">
        <v>11</v>
      </c>
      <c r="I3529" s="0" t="n">
        <v>0</v>
      </c>
      <c r="J3529" s="0" t="n">
        <v>1</v>
      </c>
      <c r="K3529" s="0" t="n">
        <f aca="false">VLOOKUP(A3529,'Team Data'!$A$1:$E$659,2,FALSE())</f>
        <v>26</v>
      </c>
      <c r="L3529" s="0" t="n">
        <f aca="false">VLOOKUP(A3529,'Team Data'!$A$1:$E$659,3,FALSE())</f>
        <v>10</v>
      </c>
      <c r="M3529" s="0" t="n">
        <f aca="false">VLOOKUP(B3529,'Team Data'!$A$1:$E$659,2,FALSE())</f>
        <v>12</v>
      </c>
      <c r="N3529" s="0" t="n">
        <f aca="false">VLOOKUP(B3529,'Team Data'!$A$1:$E$659,3,FALSE())</f>
        <v>18</v>
      </c>
      <c r="O3529" s="0" t="n">
        <f aca="false">VLOOKUP(A3529,'Team Data'!$A$1:$E$659,4,FALSE())</f>
        <v>726</v>
      </c>
      <c r="P3529" s="0" t="n">
        <f aca="false">VLOOKUP(A3529,'Team Data'!$A$1:$E$659,5,FALSE())</f>
        <v>495</v>
      </c>
      <c r="Q3529" s="0" t="n">
        <f aca="false">VLOOKUP(B3529,'Team Data'!$A$1:$E$659,4,FALSE())</f>
        <v>594</v>
      </c>
      <c r="R3529" s="0" t="n">
        <f aca="false">VLOOKUP(B3529,'Team Data'!$A$1:$E$659,5,FALSE())</f>
        <v>420</v>
      </c>
      <c r="S3529" s="0" t="n">
        <f aca="false">IF(I3529=1,(MIN(30,(C3529-D3529)))*(M3529/(M3529+N3529))*(Q3529/(Q3529+R3529)),(MAX(-30,(C3529-D3529)))*(N3529/(M3529+N3529))*(R3529/(R3529+Q3529)))</f>
        <v>-4.47337278106509</v>
      </c>
      <c r="T3529" s="0" t="n">
        <f aca="false">IF(J3529=1,(MIN(30,(D3529-C3529)))*(K3529/(K3529+L3529))*(O3529/(O3529+P3529)),(MAX(-30,(D3529-C3529)))*(L3529/(K3529+L3529))*(P3529/(P3529+O3529)))</f>
        <v>7.72972972972973</v>
      </c>
      <c r="U3529" s="7" t="n">
        <v>43120</v>
      </c>
    </row>
    <row r="3530" customFormat="false" ht="15" hidden="false" customHeight="false" outlineLevel="0" collapsed="false">
      <c r="A3530" s="0" t="s">
        <v>291</v>
      </c>
      <c r="B3530" s="0" t="s">
        <v>342</v>
      </c>
      <c r="C3530" s="0" t="n">
        <v>51</v>
      </c>
      <c r="D3530" s="0" t="n">
        <v>86</v>
      </c>
      <c r="E3530" s="0" t="n">
        <v>29</v>
      </c>
      <c r="F3530" s="0" t="n">
        <v>45</v>
      </c>
      <c r="G3530" s="0" t="n">
        <v>15</v>
      </c>
      <c r="H3530" s="0" t="n">
        <v>10</v>
      </c>
      <c r="I3530" s="0" t="n">
        <v>0</v>
      </c>
      <c r="J3530" s="0" t="n">
        <v>1</v>
      </c>
      <c r="K3530" s="0" t="n">
        <f aca="false">VLOOKUP(A3530,'Team Data'!$A$1:$E$659,2,FALSE())</f>
        <v>19</v>
      </c>
      <c r="L3530" s="0" t="n">
        <f aca="false">VLOOKUP(A3530,'Team Data'!$A$1:$E$659,3,FALSE())</f>
        <v>15</v>
      </c>
      <c r="M3530" s="0" t="n">
        <f aca="false">VLOOKUP(B3530,'Team Data'!$A$1:$E$659,2,FALSE())</f>
        <v>26</v>
      </c>
      <c r="N3530" s="0" t="n">
        <f aca="false">VLOOKUP(B3530,'Team Data'!$A$1:$E$659,3,FALSE())</f>
        <v>10</v>
      </c>
      <c r="O3530" s="0" t="n">
        <f aca="false">VLOOKUP(A3530,'Team Data'!$A$1:$E$659,4,FALSE())</f>
        <v>700</v>
      </c>
      <c r="P3530" s="0" t="n">
        <f aca="false">VLOOKUP(A3530,'Team Data'!$A$1:$E$659,5,FALSE())</f>
        <v>458</v>
      </c>
      <c r="Q3530" s="0" t="n">
        <f aca="false">VLOOKUP(B3530,'Team Data'!$A$1:$E$659,4,FALSE())</f>
        <v>708</v>
      </c>
      <c r="R3530" s="0" t="n">
        <f aca="false">VLOOKUP(B3530,'Team Data'!$A$1:$E$659,5,FALSE())</f>
        <v>504</v>
      </c>
      <c r="S3530" s="0" t="n">
        <f aca="false">IF(I3530=1,(MIN(30,(C3530-D3530)))*(M3530/(M3530+N3530))*(Q3530/(Q3530+R3530)),(MAX(-30,(C3530-D3530)))*(N3530/(M3530+N3530))*(R3530/(R3530+Q3530)))</f>
        <v>-3.46534653465347</v>
      </c>
      <c r="T3530" s="0" t="n">
        <f aca="false">IF(J3530=1,(MIN(30,(D3530-C3530)))*(K3530/(K3530+L3530))*(O3530/(O3530+P3530)),(MAX(-30,(D3530-C3530)))*(L3530/(K3530+L3530))*(P3530/(P3530+O3530)))</f>
        <v>10.1341054556538</v>
      </c>
      <c r="U3530" s="7" t="n">
        <v>43120</v>
      </c>
    </row>
    <row r="3531" customFormat="false" ht="15" hidden="false" customHeight="false" outlineLevel="0" collapsed="false">
      <c r="A3531" s="0" t="s">
        <v>103</v>
      </c>
      <c r="B3531" s="0" t="s">
        <v>197</v>
      </c>
      <c r="C3531" s="0" t="n">
        <v>66</v>
      </c>
      <c r="D3531" s="0" t="n">
        <v>80</v>
      </c>
      <c r="E3531" s="0" t="n">
        <v>25</v>
      </c>
      <c r="F3531" s="0" t="n">
        <v>46</v>
      </c>
      <c r="G3531" s="0" t="n">
        <v>15</v>
      </c>
      <c r="H3531" s="0" t="n">
        <v>14</v>
      </c>
      <c r="I3531" s="0" t="n">
        <v>0</v>
      </c>
      <c r="J3531" s="0" t="n">
        <v>1</v>
      </c>
      <c r="K3531" s="0" t="n">
        <f aca="false">VLOOKUP(A3531,'Team Data'!$A$1:$E$659,2,FALSE())</f>
        <v>13</v>
      </c>
      <c r="L3531" s="0" t="n">
        <f aca="false">VLOOKUP(A3531,'Team Data'!$A$1:$E$659,3,FALSE())</f>
        <v>19</v>
      </c>
      <c r="M3531" s="0" t="n">
        <f aca="false">VLOOKUP(B3531,'Team Data'!$A$1:$E$659,2,FALSE())</f>
        <v>26</v>
      </c>
      <c r="N3531" s="0" t="n">
        <f aca="false">VLOOKUP(B3531,'Team Data'!$A$1:$E$659,3,FALSE())</f>
        <v>11</v>
      </c>
      <c r="O3531" s="0" t="n">
        <f aca="false">VLOOKUP(A3531,'Team Data'!$A$1:$E$659,4,FALSE())</f>
        <v>625</v>
      </c>
      <c r="P3531" s="0" t="n">
        <f aca="false">VLOOKUP(A3531,'Team Data'!$A$1:$E$659,5,FALSE())</f>
        <v>447</v>
      </c>
      <c r="Q3531" s="0" t="n">
        <f aca="false">VLOOKUP(B3531,'Team Data'!$A$1:$E$659,4,FALSE())</f>
        <v>794</v>
      </c>
      <c r="R3531" s="0" t="n">
        <f aca="false">VLOOKUP(B3531,'Team Data'!$A$1:$E$659,5,FALSE())</f>
        <v>455</v>
      </c>
      <c r="S3531" s="0" t="n">
        <f aca="false">IF(I3531=1,(MIN(30,(C3531-D3531)))*(M3531/(M3531+N3531))*(Q3531/(Q3531+R3531)),(MAX(-30,(C3531-D3531)))*(N3531/(M3531+N3531))*(R3531/(R3531+Q3531)))</f>
        <v>-1.51624001904226</v>
      </c>
      <c r="T3531" s="0" t="n">
        <f aca="false">IF(J3531=1,(MIN(30,(D3531-C3531)))*(K3531/(K3531+L3531))*(O3531/(O3531+P3531)),(MAX(-30,(D3531-C3531)))*(L3531/(K3531+L3531))*(P3531/(P3531+O3531)))</f>
        <v>3.31593983208955</v>
      </c>
      <c r="U3531" s="7" t="n">
        <v>43120</v>
      </c>
    </row>
    <row r="3532" customFormat="false" ht="15" hidden="false" customHeight="false" outlineLevel="0" collapsed="false">
      <c r="A3532" s="0" t="s">
        <v>101</v>
      </c>
      <c r="B3532" s="0" t="s">
        <v>102</v>
      </c>
      <c r="C3532" s="0" t="n">
        <v>66</v>
      </c>
      <c r="D3532" s="0" t="n">
        <v>83</v>
      </c>
      <c r="E3532" s="0" t="n">
        <v>47</v>
      </c>
      <c r="F3532" s="0" t="n">
        <v>36</v>
      </c>
      <c r="G3532" s="0" t="n">
        <v>9</v>
      </c>
      <c r="H3532" s="0" t="n">
        <v>8</v>
      </c>
      <c r="I3532" s="0" t="n">
        <v>0</v>
      </c>
      <c r="J3532" s="0" t="n">
        <v>1</v>
      </c>
      <c r="K3532" s="0" t="n">
        <f aca="false">VLOOKUP(A3532,'Team Data'!$A$1:$E$659,2,FALSE())</f>
        <v>21</v>
      </c>
      <c r="L3532" s="0" t="n">
        <f aca="false">VLOOKUP(A3532,'Team Data'!$A$1:$E$659,3,FALSE())</f>
        <v>12</v>
      </c>
      <c r="M3532" s="0" t="n">
        <f aca="false">VLOOKUP(B3532,'Team Data'!$A$1:$E$659,2,FALSE())</f>
        <v>24</v>
      </c>
      <c r="N3532" s="0" t="n">
        <f aca="false">VLOOKUP(B3532,'Team Data'!$A$1:$E$659,3,FALSE())</f>
        <v>11</v>
      </c>
      <c r="O3532" s="0" t="n">
        <f aca="false">VLOOKUP(A3532,'Team Data'!$A$1:$E$659,4,FALSE())</f>
        <v>495</v>
      </c>
      <c r="P3532" s="0" t="n">
        <f aca="false">VLOOKUP(A3532,'Team Data'!$A$1:$E$659,5,FALSE())</f>
        <v>516</v>
      </c>
      <c r="Q3532" s="0" t="n">
        <f aca="false">VLOOKUP(B3532,'Team Data'!$A$1:$E$659,4,FALSE())</f>
        <v>527</v>
      </c>
      <c r="R3532" s="0" t="n">
        <f aca="false">VLOOKUP(B3532,'Team Data'!$A$1:$E$659,5,FALSE())</f>
        <v>561</v>
      </c>
      <c r="S3532" s="0" t="n">
        <f aca="false">IF(I3532=1,(MIN(30,(C3532-D3532)))*(M3532/(M3532+N3532))*(Q3532/(Q3532+R3532)),(MAX(-30,(C3532-D3532)))*(N3532/(M3532+N3532))*(R3532/(R3532+Q3532)))</f>
        <v>-2.75491071428571</v>
      </c>
      <c r="T3532" s="0" t="n">
        <f aca="false">IF(J3532=1,(MIN(30,(D3532-C3532)))*(K3532/(K3532+L3532))*(O3532/(O3532+P3532)),(MAX(-30,(D3532-C3532)))*(L3532/(K3532+L3532))*(P3532/(P3532+O3532)))</f>
        <v>5.29673590504451</v>
      </c>
      <c r="U3532" s="7" t="n">
        <v>43120</v>
      </c>
    </row>
    <row r="3533" customFormat="false" ht="15" hidden="false" customHeight="false" outlineLevel="0" collapsed="false">
      <c r="A3533" s="0" t="s">
        <v>82</v>
      </c>
      <c r="B3533" s="0" t="s">
        <v>276</v>
      </c>
      <c r="C3533" s="0" t="n">
        <v>62</v>
      </c>
      <c r="D3533" s="0" t="n">
        <v>66</v>
      </c>
      <c r="E3533" s="0" t="n">
        <v>43</v>
      </c>
      <c r="F3533" s="0" t="n">
        <v>34</v>
      </c>
      <c r="G3533" s="0" t="n">
        <v>17</v>
      </c>
      <c r="H3533" s="0" t="n">
        <v>14</v>
      </c>
      <c r="I3533" s="0" t="n">
        <v>0</v>
      </c>
      <c r="J3533" s="0" t="n">
        <v>1</v>
      </c>
      <c r="K3533" s="0" t="n">
        <f aca="false">VLOOKUP(A3533,'Team Data'!$A$1:$E$659,2,FALSE())</f>
        <v>20</v>
      </c>
      <c r="L3533" s="0" t="n">
        <f aca="false">VLOOKUP(A3533,'Team Data'!$A$1:$E$659,3,FALSE())</f>
        <v>15</v>
      </c>
      <c r="M3533" s="0" t="n">
        <f aca="false">VLOOKUP(B3533,'Team Data'!$A$1:$E$659,2,FALSE())</f>
        <v>13</v>
      </c>
      <c r="N3533" s="0" t="n">
        <f aca="false">VLOOKUP(B3533,'Team Data'!$A$1:$E$659,3,FALSE())</f>
        <v>19</v>
      </c>
      <c r="O3533" s="0" t="n">
        <f aca="false">VLOOKUP(A3533,'Team Data'!$A$1:$E$659,4,FALSE())</f>
        <v>577</v>
      </c>
      <c r="P3533" s="0" t="n">
        <f aca="false">VLOOKUP(A3533,'Team Data'!$A$1:$E$659,5,FALSE())</f>
        <v>520</v>
      </c>
      <c r="Q3533" s="0" t="n">
        <f aca="false">VLOOKUP(B3533,'Team Data'!$A$1:$E$659,4,FALSE())</f>
        <v>507</v>
      </c>
      <c r="R3533" s="0" t="n">
        <f aca="false">VLOOKUP(B3533,'Team Data'!$A$1:$E$659,5,FALSE())</f>
        <v>473</v>
      </c>
      <c r="S3533" s="0" t="n">
        <f aca="false">IF(I3533=1,(MIN(30,(C3533-D3533)))*(M3533/(M3533+N3533))*(Q3533/(Q3533+R3533)),(MAX(-30,(C3533-D3533)))*(N3533/(M3533+N3533))*(R3533/(R3533+Q3533)))</f>
        <v>-1.14630102040816</v>
      </c>
      <c r="T3533" s="0" t="n">
        <f aca="false">IF(J3533=1,(MIN(30,(D3533-C3533)))*(K3533/(K3533+L3533))*(O3533/(O3533+P3533)),(MAX(-30,(D3533-C3533)))*(L3533/(K3533+L3533))*(P3533/(P3533+O3533)))</f>
        <v>1.20223987498372</v>
      </c>
      <c r="U3533" s="7" t="n">
        <v>43120</v>
      </c>
    </row>
    <row r="3534" customFormat="false" ht="15" hidden="false" customHeight="false" outlineLevel="0" collapsed="false">
      <c r="A3534" s="0" t="s">
        <v>140</v>
      </c>
      <c r="B3534" s="0" t="s">
        <v>241</v>
      </c>
      <c r="C3534" s="0" t="n">
        <v>74</v>
      </c>
      <c r="D3534" s="0" t="n">
        <v>81</v>
      </c>
      <c r="E3534" s="0" t="n">
        <v>33</v>
      </c>
      <c r="F3534" s="0" t="n">
        <v>31</v>
      </c>
      <c r="G3534" s="0" t="n">
        <v>17</v>
      </c>
      <c r="H3534" s="0" t="n">
        <v>12</v>
      </c>
      <c r="I3534" s="0" t="n">
        <v>0</v>
      </c>
      <c r="J3534" s="0" t="n">
        <v>1</v>
      </c>
      <c r="K3534" s="0" t="n">
        <f aca="false">VLOOKUP(A3534,'Team Data'!$A$1:$E$659,2,FALSE())</f>
        <v>13</v>
      </c>
      <c r="L3534" s="0" t="n">
        <f aca="false">VLOOKUP(A3534,'Team Data'!$A$1:$E$659,3,FALSE())</f>
        <v>19</v>
      </c>
      <c r="M3534" s="0" t="n">
        <f aca="false">VLOOKUP(B3534,'Team Data'!$A$1:$E$659,2,FALSE())</f>
        <v>12</v>
      </c>
      <c r="N3534" s="0" t="n">
        <f aca="false">VLOOKUP(B3534,'Team Data'!$A$1:$E$659,3,FALSE())</f>
        <v>20</v>
      </c>
      <c r="O3534" s="0" t="n">
        <f aca="false">VLOOKUP(A3534,'Team Data'!$A$1:$E$659,4,FALSE())</f>
        <v>557</v>
      </c>
      <c r="P3534" s="0" t="n">
        <f aca="false">VLOOKUP(A3534,'Team Data'!$A$1:$E$659,5,FALSE())</f>
        <v>489</v>
      </c>
      <c r="Q3534" s="0" t="n">
        <f aca="false">VLOOKUP(B3534,'Team Data'!$A$1:$E$659,4,FALSE())</f>
        <v>593</v>
      </c>
      <c r="R3534" s="0" t="n">
        <f aca="false">VLOOKUP(B3534,'Team Data'!$A$1:$E$659,5,FALSE())</f>
        <v>457</v>
      </c>
      <c r="S3534" s="0" t="n">
        <f aca="false">IF(I3534=1,(MIN(30,(C3534-D3534)))*(M3534/(M3534+N3534))*(Q3534/(Q3534+R3534)),(MAX(-30,(C3534-D3534)))*(N3534/(M3534+N3534))*(R3534/(R3534+Q3534)))</f>
        <v>-1.90416666666667</v>
      </c>
      <c r="T3534" s="0" t="n">
        <f aca="false">IF(J3534=1,(MIN(30,(D3534-C3534)))*(K3534/(K3534+L3534))*(O3534/(O3534+P3534)),(MAX(-30,(D3534-C3534)))*(L3534/(K3534+L3534))*(P3534/(P3534+O3534)))</f>
        <v>1.51431046845124</v>
      </c>
      <c r="U3534" s="7" t="n">
        <v>43120</v>
      </c>
    </row>
    <row r="3535" customFormat="false" ht="15" hidden="false" customHeight="false" outlineLevel="0" collapsed="false">
      <c r="A3535" s="0" t="s">
        <v>354</v>
      </c>
      <c r="B3535" s="0" t="s">
        <v>263</v>
      </c>
      <c r="C3535" s="0" t="n">
        <v>73</v>
      </c>
      <c r="D3535" s="0" t="n">
        <v>64</v>
      </c>
      <c r="E3535" s="0" t="n">
        <v>36</v>
      </c>
      <c r="F3535" s="0" t="n">
        <v>38</v>
      </c>
      <c r="G3535" s="0" t="n">
        <v>12</v>
      </c>
      <c r="H3535" s="0" t="n">
        <v>18</v>
      </c>
      <c r="I3535" s="0" t="n">
        <v>1</v>
      </c>
      <c r="J3535" s="0" t="n">
        <v>0</v>
      </c>
      <c r="K3535" s="0" t="n">
        <f aca="false">VLOOKUP(A3535,'Team Data'!$A$1:$E$659,2,FALSE())</f>
        <v>28</v>
      </c>
      <c r="L3535" s="0" t="n">
        <f aca="false">VLOOKUP(A3535,'Team Data'!$A$1:$E$659,3,FALSE())</f>
        <v>6</v>
      </c>
      <c r="M3535" s="0" t="n">
        <f aca="false">VLOOKUP(B3535,'Team Data'!$A$1:$E$659,2,FALSE())</f>
        <v>22</v>
      </c>
      <c r="N3535" s="0" t="n">
        <f aca="false">VLOOKUP(B3535,'Team Data'!$A$1:$E$659,3,FALSE())</f>
        <v>12</v>
      </c>
      <c r="O3535" s="0" t="n">
        <f aca="false">VLOOKUP(A3535,'Team Data'!$A$1:$E$659,4,FALSE())</f>
        <v>661</v>
      </c>
      <c r="P3535" s="0" t="n">
        <f aca="false">VLOOKUP(A3535,'Team Data'!$A$1:$E$659,5,FALSE())</f>
        <v>472</v>
      </c>
      <c r="Q3535" s="0" t="n">
        <f aca="false">VLOOKUP(B3535,'Team Data'!$A$1:$E$659,4,FALSE())</f>
        <v>670</v>
      </c>
      <c r="R3535" s="0" t="n">
        <f aca="false">VLOOKUP(B3535,'Team Data'!$A$1:$E$659,5,FALSE())</f>
        <v>461</v>
      </c>
      <c r="S3535" s="0" t="n">
        <f aca="false">IF(I3535=1,(MIN(30,(C3535-D3535)))*(M3535/(M3535+N3535))*(Q3535/(Q3535+R3535)),(MAX(-30,(C3535-D3535)))*(N3535/(M3535+N3535))*(R3535/(R3535+Q3535)))</f>
        <v>3.44983616788891</v>
      </c>
      <c r="T3535" s="0" t="n">
        <f aca="false">IF(J3535=1,(MIN(30,(D3535-C3535)))*(K3535/(K3535+L3535))*(O3535/(O3535+P3535)),(MAX(-30,(D3535-C3535)))*(L3535/(K3535+L3535))*(P3535/(P3535+O3535)))</f>
        <v>-0.661647889517678</v>
      </c>
      <c r="U3535" s="7" t="n">
        <v>43120</v>
      </c>
    </row>
    <row r="3536" customFormat="false" ht="15" hidden="false" customHeight="false" outlineLevel="0" collapsed="false">
      <c r="A3536" s="0" t="s">
        <v>64</v>
      </c>
      <c r="B3536" s="0" t="s">
        <v>234</v>
      </c>
      <c r="C3536" s="0" t="n">
        <v>71</v>
      </c>
      <c r="D3536" s="0" t="n">
        <v>85</v>
      </c>
      <c r="E3536" s="0" t="n">
        <v>27</v>
      </c>
      <c r="F3536" s="0" t="n">
        <v>40</v>
      </c>
      <c r="G3536" s="0" t="n">
        <v>7</v>
      </c>
      <c r="H3536" s="0" t="n">
        <v>10</v>
      </c>
      <c r="I3536" s="0" t="n">
        <v>0</v>
      </c>
      <c r="J3536" s="0" t="n">
        <v>1</v>
      </c>
      <c r="K3536" s="0" t="n">
        <f aca="false">VLOOKUP(A3536,'Team Data'!$A$1:$E$659,2,FALSE())</f>
        <v>21</v>
      </c>
      <c r="L3536" s="0" t="n">
        <f aca="false">VLOOKUP(A3536,'Team Data'!$A$1:$E$659,3,FALSE())</f>
        <v>12</v>
      </c>
      <c r="M3536" s="0" t="n">
        <f aca="false">VLOOKUP(B3536,'Team Data'!$A$1:$E$659,2,FALSE())</f>
        <v>19</v>
      </c>
      <c r="N3536" s="0" t="n">
        <f aca="false">VLOOKUP(B3536,'Team Data'!$A$1:$E$659,3,FALSE())</f>
        <v>13</v>
      </c>
      <c r="O3536" s="0" t="n">
        <f aca="false">VLOOKUP(A3536,'Team Data'!$A$1:$E$659,4,FALSE())</f>
        <v>611</v>
      </c>
      <c r="P3536" s="0" t="n">
        <f aca="false">VLOOKUP(A3536,'Team Data'!$A$1:$E$659,5,FALSE())</f>
        <v>453</v>
      </c>
      <c r="Q3536" s="0" t="n">
        <f aca="false">VLOOKUP(B3536,'Team Data'!$A$1:$E$659,4,FALSE())</f>
        <v>655</v>
      </c>
      <c r="R3536" s="0" t="n">
        <f aca="false">VLOOKUP(B3536,'Team Data'!$A$1:$E$659,5,FALSE())</f>
        <v>411</v>
      </c>
      <c r="S3536" s="0" t="n">
        <f aca="false">IF(I3536=1,(MIN(30,(C3536-D3536)))*(M3536/(M3536+N3536))*(Q3536/(Q3536+R3536)),(MAX(-30,(C3536-D3536)))*(N3536/(M3536+N3536))*(R3536/(R3536+Q3536)))</f>
        <v>-2.19283536585366</v>
      </c>
      <c r="T3536" s="0" t="n">
        <f aca="false">IF(J3536=1,(MIN(30,(D3536-C3536)))*(K3536/(K3536+L3536))*(O3536/(O3536+P3536)),(MAX(-30,(D3536-C3536)))*(L3536/(K3536+L3536))*(P3536/(P3536+O3536)))</f>
        <v>5.11602870813397</v>
      </c>
      <c r="U3536" s="7" t="n">
        <v>43120</v>
      </c>
    </row>
    <row r="3537" customFormat="false" ht="15" hidden="false" customHeight="false" outlineLevel="0" collapsed="false">
      <c r="A3537" s="0" t="s">
        <v>40</v>
      </c>
      <c r="B3537" s="0" t="s">
        <v>53</v>
      </c>
      <c r="C3537" s="0" t="n">
        <v>89</v>
      </c>
      <c r="D3537" s="0" t="n">
        <v>78</v>
      </c>
      <c r="E3537" s="0" t="n">
        <v>32</v>
      </c>
      <c r="F3537" s="0" t="n">
        <v>22</v>
      </c>
      <c r="G3537" s="0" t="n">
        <v>15</v>
      </c>
      <c r="H3537" s="0" t="n">
        <v>9</v>
      </c>
      <c r="I3537" s="0" t="n">
        <v>1</v>
      </c>
      <c r="J3537" s="0" t="n">
        <v>0</v>
      </c>
      <c r="K3537" s="0" t="n">
        <f aca="false">VLOOKUP(A3537,'Team Data'!$A$1:$E$659,2,FALSE())</f>
        <v>12</v>
      </c>
      <c r="L3537" s="0" t="n">
        <f aca="false">VLOOKUP(A3537,'Team Data'!$A$1:$E$659,3,FALSE())</f>
        <v>18</v>
      </c>
      <c r="M3537" s="0" t="n">
        <f aca="false">VLOOKUP(B3537,'Team Data'!$A$1:$E$659,2,FALSE())</f>
        <v>3</v>
      </c>
      <c r="N3537" s="0" t="n">
        <f aca="false">VLOOKUP(B3537,'Team Data'!$A$1:$E$659,3,FALSE())</f>
        <v>29</v>
      </c>
      <c r="O3537" s="0" t="n">
        <f aca="false">VLOOKUP(A3537,'Team Data'!$A$1:$E$659,4,FALSE())</f>
        <v>502</v>
      </c>
      <c r="P3537" s="0" t="n">
        <f aca="false">VLOOKUP(A3537,'Team Data'!$A$1:$E$659,5,FALSE())</f>
        <v>400</v>
      </c>
      <c r="Q3537" s="0" t="n">
        <f aca="false">VLOOKUP(B3537,'Team Data'!$A$1:$E$659,4,FALSE())</f>
        <v>547</v>
      </c>
      <c r="R3537" s="0" t="n">
        <f aca="false">VLOOKUP(B3537,'Team Data'!$A$1:$E$659,5,FALSE())</f>
        <v>441</v>
      </c>
      <c r="S3537" s="0" t="n">
        <f aca="false">IF(I3537=1,(MIN(30,(C3537-D3537)))*(M3537/(M3537+N3537))*(Q3537/(Q3537+R3537)),(MAX(-30,(C3537-D3537)))*(N3537/(M3537+N3537))*(R3537/(R3537+Q3537)))</f>
        <v>0.570945091093117</v>
      </c>
      <c r="T3537" s="0" t="n">
        <f aca="false">IF(J3537=1,(MIN(30,(D3537-C3537)))*(K3537/(K3537+L3537))*(O3537/(O3537+P3537)),(MAX(-30,(D3537-C3537)))*(L3537/(K3537+L3537))*(P3537/(P3537+O3537)))</f>
        <v>-2.92682926829268</v>
      </c>
      <c r="U3537" s="7" t="n">
        <v>43120</v>
      </c>
    </row>
    <row r="3538" customFormat="false" ht="15" hidden="false" customHeight="false" outlineLevel="0" collapsed="false">
      <c r="A3538" s="0" t="s">
        <v>219</v>
      </c>
      <c r="B3538" s="0" t="s">
        <v>17</v>
      </c>
      <c r="C3538" s="0" t="n">
        <v>93</v>
      </c>
      <c r="D3538" s="0" t="n">
        <v>97</v>
      </c>
      <c r="E3538" s="0" t="n">
        <v>30</v>
      </c>
      <c r="F3538" s="0" t="n">
        <v>29</v>
      </c>
      <c r="G3538" s="0" t="n">
        <v>13</v>
      </c>
      <c r="H3538" s="0" t="n">
        <v>14</v>
      </c>
      <c r="I3538" s="0" t="n">
        <v>0</v>
      </c>
      <c r="J3538" s="0" t="n">
        <v>1</v>
      </c>
      <c r="K3538" s="0" t="n">
        <f aca="false">VLOOKUP(A3538,'Team Data'!$A$1:$E$659,2,FALSE())</f>
        <v>12</v>
      </c>
      <c r="L3538" s="0" t="n">
        <f aca="false">VLOOKUP(A3538,'Team Data'!$A$1:$E$659,3,FALSE())</f>
        <v>20</v>
      </c>
      <c r="M3538" s="0" t="n">
        <f aca="false">VLOOKUP(B3538,'Team Data'!$A$1:$E$659,2,FALSE())</f>
        <v>23</v>
      </c>
      <c r="N3538" s="0" t="n">
        <f aca="false">VLOOKUP(B3538,'Team Data'!$A$1:$E$659,3,FALSE())</f>
        <v>12</v>
      </c>
      <c r="O3538" s="0" t="n">
        <f aca="false">VLOOKUP(A3538,'Team Data'!$A$1:$E$659,4,FALSE())</f>
        <v>657</v>
      </c>
      <c r="P3538" s="0" t="n">
        <f aca="false">VLOOKUP(A3538,'Team Data'!$A$1:$E$659,5,FALSE())</f>
        <v>413</v>
      </c>
      <c r="Q3538" s="0" t="n">
        <f aca="false">VLOOKUP(B3538,'Team Data'!$A$1:$E$659,4,FALSE())</f>
        <v>660</v>
      </c>
      <c r="R3538" s="0" t="n">
        <f aca="false">VLOOKUP(B3538,'Team Data'!$A$1:$E$659,5,FALSE())</f>
        <v>497</v>
      </c>
      <c r="S3538" s="0" t="n">
        <f aca="false">IF(I3538=1,(MIN(30,(C3538-D3538)))*(M3538/(M3538+N3538))*(Q3538/(Q3538+R3538)),(MAX(-30,(C3538-D3538)))*(N3538/(M3538+N3538))*(R3538/(R3538+Q3538)))</f>
        <v>-0.589109766637857</v>
      </c>
      <c r="T3538" s="0" t="n">
        <f aca="false">IF(J3538=1,(MIN(30,(D3538-C3538)))*(K3538/(K3538+L3538))*(O3538/(O3538+P3538)),(MAX(-30,(D3538-C3538)))*(L3538/(K3538+L3538))*(P3538/(P3538+O3538)))</f>
        <v>0.921028037383178</v>
      </c>
      <c r="U3538" s="7" t="n">
        <v>43120</v>
      </c>
    </row>
    <row r="3539" customFormat="false" ht="15" hidden="false" customHeight="false" outlineLevel="0" collapsed="false">
      <c r="A3539" s="0" t="s">
        <v>48</v>
      </c>
      <c r="B3539" s="0" t="s">
        <v>32</v>
      </c>
      <c r="C3539" s="0" t="n">
        <v>84</v>
      </c>
      <c r="D3539" s="0" t="n">
        <v>75</v>
      </c>
      <c r="E3539" s="0" t="n">
        <v>35</v>
      </c>
      <c r="F3539" s="0" t="n">
        <v>38</v>
      </c>
      <c r="G3539" s="0" t="n">
        <v>12</v>
      </c>
      <c r="H3539" s="0" t="n">
        <v>18</v>
      </c>
      <c r="I3539" s="0" t="n">
        <v>1</v>
      </c>
      <c r="J3539" s="0" t="n">
        <v>0</v>
      </c>
      <c r="K3539" s="0" t="n">
        <f aca="false">VLOOKUP(A3539,'Team Data'!$A$1:$E$659,2,FALSE())</f>
        <v>21</v>
      </c>
      <c r="L3539" s="0" t="n">
        <f aca="false">VLOOKUP(A3539,'Team Data'!$A$1:$E$659,3,FALSE())</f>
        <v>15</v>
      </c>
      <c r="M3539" s="0" t="n">
        <f aca="false">VLOOKUP(B3539,'Team Data'!$A$1:$E$659,2,FALSE())</f>
        <v>16</v>
      </c>
      <c r="N3539" s="0" t="n">
        <f aca="false">VLOOKUP(B3539,'Team Data'!$A$1:$E$659,3,FALSE())</f>
        <v>16</v>
      </c>
      <c r="O3539" s="0" t="n">
        <f aca="false">VLOOKUP(A3539,'Team Data'!$A$1:$E$659,4,FALSE())</f>
        <v>577</v>
      </c>
      <c r="P3539" s="0" t="n">
        <f aca="false">VLOOKUP(A3539,'Team Data'!$A$1:$E$659,5,FALSE())</f>
        <v>521</v>
      </c>
      <c r="Q3539" s="0" t="n">
        <f aca="false">VLOOKUP(B3539,'Team Data'!$A$1:$E$659,4,FALSE())</f>
        <v>523</v>
      </c>
      <c r="R3539" s="0" t="n">
        <f aca="false">VLOOKUP(B3539,'Team Data'!$A$1:$E$659,5,FALSE())</f>
        <v>476</v>
      </c>
      <c r="S3539" s="0" t="n">
        <f aca="false">IF(I3539=1,(MIN(30,(C3539-D3539)))*(M3539/(M3539+N3539))*(Q3539/(Q3539+R3539)),(MAX(-30,(C3539-D3539)))*(N3539/(M3539+N3539))*(R3539/(R3539+Q3539)))</f>
        <v>2.35585585585586</v>
      </c>
      <c r="T3539" s="0" t="n">
        <f aca="false">IF(J3539=1,(MIN(30,(D3539-C3539)))*(K3539/(K3539+L3539))*(O3539/(O3539+P3539)),(MAX(-30,(D3539-C3539)))*(L3539/(K3539+L3539))*(P3539/(P3539+O3539)))</f>
        <v>-1.77937158469945</v>
      </c>
      <c r="U3539" s="7" t="n">
        <v>43120</v>
      </c>
    </row>
    <row r="3540" customFormat="false" ht="15" hidden="false" customHeight="false" outlineLevel="0" collapsed="false">
      <c r="A3540" s="0" t="s">
        <v>24</v>
      </c>
      <c r="B3540" s="0" t="s">
        <v>168</v>
      </c>
      <c r="C3540" s="0" t="n">
        <v>53</v>
      </c>
      <c r="D3540" s="0" t="n">
        <v>71</v>
      </c>
      <c r="E3540" s="0" t="n">
        <v>35</v>
      </c>
      <c r="F3540" s="0" t="n">
        <v>28</v>
      </c>
      <c r="G3540" s="0" t="n">
        <v>21</v>
      </c>
      <c r="H3540" s="0" t="n">
        <v>8</v>
      </c>
      <c r="I3540" s="0" t="n">
        <v>0</v>
      </c>
      <c r="J3540" s="0" t="n">
        <v>1</v>
      </c>
      <c r="K3540" s="0" t="n">
        <f aca="false">VLOOKUP(A3540,'Team Data'!$A$1:$E$659,2,FALSE())</f>
        <v>19</v>
      </c>
      <c r="L3540" s="0" t="n">
        <f aca="false">VLOOKUP(A3540,'Team Data'!$A$1:$E$659,3,FALSE())</f>
        <v>13</v>
      </c>
      <c r="M3540" s="0" t="n">
        <f aca="false">VLOOKUP(B3540,'Team Data'!$A$1:$E$659,2,FALSE())</f>
        <v>16</v>
      </c>
      <c r="N3540" s="0" t="n">
        <f aca="false">VLOOKUP(B3540,'Team Data'!$A$1:$E$659,3,FALSE())</f>
        <v>18</v>
      </c>
      <c r="O3540" s="0" t="n">
        <f aca="false">VLOOKUP(A3540,'Team Data'!$A$1:$E$659,4,FALSE())</f>
        <v>529</v>
      </c>
      <c r="P3540" s="0" t="n">
        <f aca="false">VLOOKUP(A3540,'Team Data'!$A$1:$E$659,5,FALSE())</f>
        <v>500</v>
      </c>
      <c r="Q3540" s="0" t="n">
        <f aca="false">VLOOKUP(B3540,'Team Data'!$A$1:$E$659,4,FALSE())</f>
        <v>575</v>
      </c>
      <c r="R3540" s="0" t="n">
        <f aca="false">VLOOKUP(B3540,'Team Data'!$A$1:$E$659,5,FALSE())</f>
        <v>481</v>
      </c>
      <c r="S3540" s="0" t="n">
        <f aca="false">IF(I3540=1,(MIN(30,(C3540-D3540)))*(M3540/(M3540+N3540))*(Q3540/(Q3540+R3540)),(MAX(-30,(C3540-D3540)))*(N3540/(M3540+N3540))*(R3540/(R3540+Q3540)))</f>
        <v>-4.34057486631016</v>
      </c>
      <c r="T3540" s="0" t="n">
        <f aca="false">IF(J3540=1,(MIN(30,(D3540-C3540)))*(K3540/(K3540+L3540))*(O3540/(O3540+P3540)),(MAX(-30,(D3540-C3540)))*(L3540/(K3540+L3540))*(P3540/(P3540+O3540)))</f>
        <v>5.49435131195335</v>
      </c>
      <c r="U3540" s="7" t="n">
        <v>43120</v>
      </c>
    </row>
    <row r="3541" customFormat="false" ht="15" hidden="false" customHeight="false" outlineLevel="0" collapsed="false">
      <c r="A3541" s="0" t="s">
        <v>148</v>
      </c>
      <c r="B3541" s="0" t="s">
        <v>47</v>
      </c>
      <c r="C3541" s="0" t="n">
        <v>63</v>
      </c>
      <c r="D3541" s="0" t="n">
        <v>72</v>
      </c>
      <c r="E3541" s="0" t="n">
        <v>29</v>
      </c>
      <c r="F3541" s="0" t="n">
        <v>42</v>
      </c>
      <c r="G3541" s="0" t="n">
        <v>12</v>
      </c>
      <c r="H3541" s="0" t="n">
        <v>14</v>
      </c>
      <c r="I3541" s="0" t="n">
        <v>0</v>
      </c>
      <c r="J3541" s="0" t="n">
        <v>1</v>
      </c>
      <c r="K3541" s="0" t="n">
        <f aca="false">VLOOKUP(A3541,'Team Data'!$A$1:$E$659,2,FALSE())</f>
        <v>18</v>
      </c>
      <c r="L3541" s="0" t="n">
        <f aca="false">VLOOKUP(A3541,'Team Data'!$A$1:$E$659,3,FALSE())</f>
        <v>17</v>
      </c>
      <c r="M3541" s="0" t="n">
        <f aca="false">VLOOKUP(B3541,'Team Data'!$A$1:$E$659,2,FALSE())</f>
        <v>14</v>
      </c>
      <c r="N3541" s="0" t="n">
        <f aca="false">VLOOKUP(B3541,'Team Data'!$A$1:$E$659,3,FALSE())</f>
        <v>18</v>
      </c>
      <c r="O3541" s="0" t="n">
        <f aca="false">VLOOKUP(A3541,'Team Data'!$A$1:$E$659,4,FALSE())</f>
        <v>497</v>
      </c>
      <c r="P3541" s="0" t="n">
        <f aca="false">VLOOKUP(A3541,'Team Data'!$A$1:$E$659,5,FALSE())</f>
        <v>580</v>
      </c>
      <c r="Q3541" s="0" t="n">
        <f aca="false">VLOOKUP(B3541,'Team Data'!$A$1:$E$659,4,FALSE())</f>
        <v>456</v>
      </c>
      <c r="R3541" s="0" t="n">
        <f aca="false">VLOOKUP(B3541,'Team Data'!$A$1:$E$659,5,FALSE())</f>
        <v>570</v>
      </c>
      <c r="S3541" s="0" t="n">
        <f aca="false">IF(I3541=1,(MIN(30,(C3541-D3541)))*(M3541/(M3541+N3541))*(Q3541/(Q3541+R3541)),(MAX(-30,(C3541-D3541)))*(N3541/(M3541+N3541))*(R3541/(R3541+Q3541)))</f>
        <v>-2.8125</v>
      </c>
      <c r="T3541" s="0" t="n">
        <f aca="false">IF(J3541=1,(MIN(30,(D3541-C3541)))*(K3541/(K3541+L3541))*(O3541/(O3541+P3541)),(MAX(-30,(D3541-C3541)))*(L3541/(K3541+L3541))*(P3541/(P3541+O3541)))</f>
        <v>2.13593314763231</v>
      </c>
      <c r="U3541" s="7" t="n">
        <v>43120</v>
      </c>
    </row>
    <row r="3542" customFormat="false" ht="15" hidden="false" customHeight="false" outlineLevel="0" collapsed="false">
      <c r="A3542" s="0" t="s">
        <v>312</v>
      </c>
      <c r="B3542" s="0" t="s">
        <v>56</v>
      </c>
      <c r="C3542" s="0" t="n">
        <v>87</v>
      </c>
      <c r="D3542" s="0" t="n">
        <v>80</v>
      </c>
      <c r="E3542" s="0" t="n">
        <v>41</v>
      </c>
      <c r="F3542" s="0" t="n">
        <v>36</v>
      </c>
      <c r="G3542" s="0" t="n">
        <v>10</v>
      </c>
      <c r="H3542" s="0" t="n">
        <v>12</v>
      </c>
      <c r="I3542" s="0" t="n">
        <v>1</v>
      </c>
      <c r="J3542" s="0" t="n">
        <v>0</v>
      </c>
      <c r="K3542" s="0" t="n">
        <f aca="false">VLOOKUP(A3542,'Team Data'!$A$1:$E$659,2,FALSE())</f>
        <v>20</v>
      </c>
      <c r="L3542" s="0" t="n">
        <f aca="false">VLOOKUP(A3542,'Team Data'!$A$1:$E$659,3,FALSE())</f>
        <v>16</v>
      </c>
      <c r="M3542" s="0" t="n">
        <f aca="false">VLOOKUP(B3542,'Team Data'!$A$1:$E$659,2,FALSE())</f>
        <v>12</v>
      </c>
      <c r="N3542" s="0" t="n">
        <f aca="false">VLOOKUP(B3542,'Team Data'!$A$1:$E$659,3,FALSE())</f>
        <v>23</v>
      </c>
      <c r="O3542" s="0" t="n">
        <f aca="false">VLOOKUP(A3542,'Team Data'!$A$1:$E$659,4,FALSE())</f>
        <v>545</v>
      </c>
      <c r="P3542" s="0" t="n">
        <f aca="false">VLOOKUP(A3542,'Team Data'!$A$1:$E$659,5,FALSE())</f>
        <v>579</v>
      </c>
      <c r="Q3542" s="0" t="n">
        <f aca="false">VLOOKUP(B3542,'Team Data'!$A$1:$E$659,4,FALSE())</f>
        <v>562</v>
      </c>
      <c r="R3542" s="0" t="n">
        <f aca="false">VLOOKUP(B3542,'Team Data'!$A$1:$E$659,5,FALSE())</f>
        <v>557</v>
      </c>
      <c r="S3542" s="0" t="n">
        <f aca="false">IF(I3542=1,(MIN(30,(C3542-D3542)))*(M3542/(M3542+N3542))*(Q3542/(Q3542+R3542)),(MAX(-30,(C3542-D3542)))*(N3542/(M3542+N3542))*(R3542/(R3542+Q3542)))</f>
        <v>1.20536193029491</v>
      </c>
      <c r="T3542" s="0" t="n">
        <f aca="false">IF(J3542=1,(MIN(30,(D3542-C3542)))*(K3542/(K3542+L3542))*(O3542/(O3542+P3542)),(MAX(-30,(D3542-C3542)))*(L3542/(K3542+L3542))*(P3542/(P3542+O3542)))</f>
        <v>-1.60260972716489</v>
      </c>
      <c r="U3542" s="7" t="n">
        <v>43120</v>
      </c>
    </row>
    <row r="3543" customFormat="false" ht="15" hidden="false" customHeight="false" outlineLevel="0" collapsed="false">
      <c r="A3543" s="0" t="s">
        <v>35</v>
      </c>
      <c r="B3543" s="0" t="s">
        <v>279</v>
      </c>
      <c r="C3543" s="0" t="n">
        <v>80</v>
      </c>
      <c r="D3543" s="0" t="n">
        <v>85</v>
      </c>
      <c r="E3543" s="0" t="n">
        <v>32</v>
      </c>
      <c r="F3543" s="0" t="n">
        <v>40</v>
      </c>
      <c r="G3543" s="0" t="n">
        <v>9</v>
      </c>
      <c r="H3543" s="0" t="n">
        <v>12</v>
      </c>
      <c r="I3543" s="0" t="n">
        <v>0</v>
      </c>
      <c r="J3543" s="0" t="n">
        <v>1</v>
      </c>
      <c r="K3543" s="0" t="n">
        <f aca="false">VLOOKUP(A3543,'Team Data'!$A$1:$E$659,2,FALSE())</f>
        <v>3</v>
      </c>
      <c r="L3543" s="0" t="n">
        <f aca="false">VLOOKUP(A3543,'Team Data'!$A$1:$E$659,3,FALSE())</f>
        <v>28</v>
      </c>
      <c r="M3543" s="0" t="n">
        <f aca="false">VLOOKUP(B3543,'Team Data'!$A$1:$E$659,2,FALSE())</f>
        <v>13</v>
      </c>
      <c r="N3543" s="0" t="n">
        <f aca="false">VLOOKUP(B3543,'Team Data'!$A$1:$E$659,3,FALSE())</f>
        <v>18</v>
      </c>
      <c r="O3543" s="0" t="n">
        <f aca="false">VLOOKUP(A3543,'Team Data'!$A$1:$E$659,4,FALSE())</f>
        <v>496</v>
      </c>
      <c r="P3543" s="0" t="n">
        <f aca="false">VLOOKUP(A3543,'Team Data'!$A$1:$E$659,5,FALSE())</f>
        <v>495</v>
      </c>
      <c r="Q3543" s="0" t="n">
        <f aca="false">VLOOKUP(B3543,'Team Data'!$A$1:$E$659,4,FALSE())</f>
        <v>437</v>
      </c>
      <c r="R3543" s="0" t="n">
        <f aca="false">VLOOKUP(B3543,'Team Data'!$A$1:$E$659,5,FALSE())</f>
        <v>490</v>
      </c>
      <c r="S3543" s="0" t="n">
        <f aca="false">IF(I3543=1,(MIN(30,(C3543-D3543)))*(M3543/(M3543+N3543))*(Q3543/(Q3543+R3543)),(MAX(-30,(C3543-D3543)))*(N3543/(M3543+N3543))*(R3543/(R3543+Q3543)))</f>
        <v>-1.53460695270905</v>
      </c>
      <c r="T3543" s="0" t="n">
        <f aca="false">IF(J3543=1,(MIN(30,(D3543-C3543)))*(K3543/(K3543+L3543))*(O3543/(O3543+P3543)),(MAX(-30,(D3543-C3543)))*(L3543/(K3543+L3543))*(P3543/(P3543+O3543)))</f>
        <v>0.24217961654894</v>
      </c>
      <c r="U3543" s="7" t="n">
        <v>43120</v>
      </c>
    </row>
    <row r="3544" customFormat="false" ht="15" hidden="false" customHeight="false" outlineLevel="0" collapsed="false">
      <c r="A3544" s="0" t="s">
        <v>228</v>
      </c>
      <c r="B3544" s="0" t="s">
        <v>75</v>
      </c>
      <c r="C3544" s="0" t="n">
        <v>54</v>
      </c>
      <c r="D3544" s="0" t="n">
        <v>81</v>
      </c>
      <c r="E3544" s="0" t="n">
        <v>26</v>
      </c>
      <c r="F3544" s="0" t="n">
        <v>36</v>
      </c>
      <c r="G3544" s="0" t="n">
        <v>15</v>
      </c>
      <c r="H3544" s="0" t="n">
        <v>15</v>
      </c>
      <c r="I3544" s="0" t="n">
        <v>0</v>
      </c>
      <c r="J3544" s="0" t="n">
        <v>1</v>
      </c>
      <c r="K3544" s="0" t="n">
        <f aca="false">VLOOKUP(A3544,'Team Data'!$A$1:$E$659,2,FALSE())</f>
        <v>8</v>
      </c>
      <c r="L3544" s="0" t="n">
        <f aca="false">VLOOKUP(A3544,'Team Data'!$A$1:$E$659,3,FALSE())</f>
        <v>23</v>
      </c>
      <c r="M3544" s="0" t="n">
        <f aca="false">VLOOKUP(B3544,'Team Data'!$A$1:$E$659,2,FALSE())</f>
        <v>28</v>
      </c>
      <c r="N3544" s="0" t="n">
        <f aca="false">VLOOKUP(B3544,'Team Data'!$A$1:$E$659,3,FALSE())</f>
        <v>8</v>
      </c>
      <c r="O3544" s="0" t="n">
        <f aca="false">VLOOKUP(A3544,'Team Data'!$A$1:$E$659,4,FALSE())</f>
        <v>632</v>
      </c>
      <c r="P3544" s="0" t="n">
        <f aca="false">VLOOKUP(A3544,'Team Data'!$A$1:$E$659,5,FALSE())</f>
        <v>404</v>
      </c>
      <c r="Q3544" s="0" t="n">
        <f aca="false">VLOOKUP(B3544,'Team Data'!$A$1:$E$659,4,FALSE())</f>
        <v>723</v>
      </c>
      <c r="R3544" s="0" t="n">
        <f aca="false">VLOOKUP(B3544,'Team Data'!$A$1:$E$659,5,FALSE())</f>
        <v>486</v>
      </c>
      <c r="S3544" s="0" t="n">
        <f aca="false">IF(I3544=1,(MIN(30,(C3544-D3544)))*(M3544/(M3544+N3544))*(Q3544/(Q3544+R3544)),(MAX(-30,(C3544-D3544)))*(N3544/(M3544+N3544))*(R3544/(R3544+Q3544)))</f>
        <v>-2.41191066997519</v>
      </c>
      <c r="T3544" s="0" t="n">
        <f aca="false">IF(J3544=1,(MIN(30,(D3544-C3544)))*(K3544/(K3544+L3544))*(O3544/(O3544+P3544)),(MAX(-30,(D3544-C3544)))*(L3544/(K3544+L3544))*(P3544/(P3544+O3544)))</f>
        <v>4.25059160543032</v>
      </c>
      <c r="U3544" s="7" t="n">
        <v>43120</v>
      </c>
    </row>
    <row r="3545" customFormat="false" ht="15" hidden="false" customHeight="false" outlineLevel="0" collapsed="false">
      <c r="A3545" s="0" t="s">
        <v>212</v>
      </c>
      <c r="B3545" s="0" t="s">
        <v>55</v>
      </c>
      <c r="C3545" s="0" t="n">
        <v>58</v>
      </c>
      <c r="D3545" s="0" t="n">
        <v>67</v>
      </c>
      <c r="E3545" s="0" t="n">
        <v>38</v>
      </c>
      <c r="F3545" s="0" t="n">
        <v>32</v>
      </c>
      <c r="G3545" s="0" t="n">
        <v>11</v>
      </c>
      <c r="H3545" s="0" t="n">
        <v>9</v>
      </c>
      <c r="I3545" s="0" t="n">
        <v>0</v>
      </c>
      <c r="J3545" s="0" t="n">
        <v>1</v>
      </c>
      <c r="K3545" s="0" t="n">
        <f aca="false">VLOOKUP(A3545,'Team Data'!$A$1:$E$659,2,FALSE())</f>
        <v>18</v>
      </c>
      <c r="L3545" s="0" t="n">
        <f aca="false">VLOOKUP(A3545,'Team Data'!$A$1:$E$659,3,FALSE())</f>
        <v>15</v>
      </c>
      <c r="M3545" s="0" t="n">
        <f aca="false">VLOOKUP(B3545,'Team Data'!$A$1:$E$659,2,FALSE())</f>
        <v>24</v>
      </c>
      <c r="N3545" s="0" t="n">
        <f aca="false">VLOOKUP(B3545,'Team Data'!$A$1:$E$659,3,FALSE())</f>
        <v>9</v>
      </c>
      <c r="O3545" s="0" t="n">
        <f aca="false">VLOOKUP(A3545,'Team Data'!$A$1:$E$659,4,FALSE())</f>
        <v>628</v>
      </c>
      <c r="P3545" s="0" t="n">
        <f aca="false">VLOOKUP(A3545,'Team Data'!$A$1:$E$659,5,FALSE())</f>
        <v>469</v>
      </c>
      <c r="Q3545" s="0" t="n">
        <f aca="false">VLOOKUP(B3545,'Team Data'!$A$1:$E$659,4,FALSE())</f>
        <v>691</v>
      </c>
      <c r="R3545" s="0" t="n">
        <f aca="false">VLOOKUP(B3545,'Team Data'!$A$1:$E$659,5,FALSE())</f>
        <v>426</v>
      </c>
      <c r="S3545" s="0" t="n">
        <f aca="false">IF(I3545=1,(MIN(30,(C3545-D3545)))*(M3545/(M3545+N3545))*(Q3545/(Q3545+R3545)),(MAX(-30,(C3545-D3545)))*(N3545/(M3545+N3545))*(R3545/(R3545+Q3545)))</f>
        <v>-0.936111337185643</v>
      </c>
      <c r="T3545" s="0" t="n">
        <f aca="false">IF(J3545=1,(MIN(30,(D3545-C3545)))*(K3545/(K3545+L3545))*(O3545/(O3545+P3545)),(MAX(-30,(D3545-C3545)))*(L3545/(K3545+L3545))*(P3545/(P3545+O3545)))</f>
        <v>2.81030910748322</v>
      </c>
      <c r="U3545" s="7" t="n">
        <v>43120</v>
      </c>
    </row>
    <row r="3546" customFormat="false" ht="15" hidden="false" customHeight="false" outlineLevel="0" collapsed="false">
      <c r="A3546" s="0" t="s">
        <v>199</v>
      </c>
      <c r="B3546" s="0" t="s">
        <v>117</v>
      </c>
      <c r="C3546" s="0" t="n">
        <v>78</v>
      </c>
      <c r="D3546" s="0" t="n">
        <v>84</v>
      </c>
      <c r="E3546" s="0" t="n">
        <v>47</v>
      </c>
      <c r="F3546" s="0" t="n">
        <v>40</v>
      </c>
      <c r="G3546" s="0" t="n">
        <v>20</v>
      </c>
      <c r="H3546" s="0" t="n">
        <v>12</v>
      </c>
      <c r="I3546" s="0" t="n">
        <v>0</v>
      </c>
      <c r="J3546" s="0" t="n">
        <v>1</v>
      </c>
      <c r="K3546" s="0" t="n">
        <f aca="false">VLOOKUP(A3546,'Team Data'!$A$1:$E$659,2,FALSE())</f>
        <v>19</v>
      </c>
      <c r="L3546" s="0" t="n">
        <f aca="false">VLOOKUP(A3546,'Team Data'!$A$1:$E$659,3,FALSE())</f>
        <v>16</v>
      </c>
      <c r="M3546" s="0" t="n">
        <f aca="false">VLOOKUP(B3546,'Team Data'!$A$1:$E$659,2,FALSE())</f>
        <v>10</v>
      </c>
      <c r="N3546" s="0" t="n">
        <f aca="false">VLOOKUP(B3546,'Team Data'!$A$1:$E$659,3,FALSE())</f>
        <v>23</v>
      </c>
      <c r="O3546" s="0" t="n">
        <f aca="false">VLOOKUP(A3546,'Team Data'!$A$1:$E$659,4,FALSE())</f>
        <v>431</v>
      </c>
      <c r="P3546" s="0" t="n">
        <f aca="false">VLOOKUP(A3546,'Team Data'!$A$1:$E$659,5,FALSE())</f>
        <v>621</v>
      </c>
      <c r="Q3546" s="0" t="n">
        <f aca="false">VLOOKUP(B3546,'Team Data'!$A$1:$E$659,4,FALSE())</f>
        <v>452</v>
      </c>
      <c r="R3546" s="0" t="n">
        <f aca="false">VLOOKUP(B3546,'Team Data'!$A$1:$E$659,5,FALSE())</f>
        <v>578</v>
      </c>
      <c r="S3546" s="0" t="n">
        <f aca="false">IF(I3546=1,(MIN(30,(C3546-D3546)))*(M3546/(M3546+N3546))*(Q3546/(Q3546+R3546)),(MAX(-30,(C3546-D3546)))*(N3546/(M3546+N3546))*(R3546/(R3546+Q3546)))</f>
        <v>-2.34669020300088</v>
      </c>
      <c r="T3546" s="0" t="n">
        <f aca="false">IF(J3546=1,(MIN(30,(D3546-C3546)))*(K3546/(K3546+L3546))*(O3546/(O3546+P3546)),(MAX(-30,(D3546-C3546)))*(L3546/(K3546+L3546))*(P3546/(P3546+O3546)))</f>
        <v>1.33443780554047</v>
      </c>
      <c r="U3546" s="7" t="n">
        <v>43120</v>
      </c>
    </row>
    <row r="3547" customFormat="false" ht="15" hidden="false" customHeight="false" outlineLevel="0" collapsed="false">
      <c r="A3547" s="0" t="s">
        <v>27</v>
      </c>
      <c r="B3547" s="0" t="s">
        <v>70</v>
      </c>
      <c r="C3547" s="0" t="n">
        <v>85</v>
      </c>
      <c r="D3547" s="0" t="n">
        <v>78</v>
      </c>
      <c r="E3547" s="0" t="n">
        <v>32</v>
      </c>
      <c r="F3547" s="0" t="n">
        <v>34</v>
      </c>
      <c r="G3547" s="0" t="n">
        <v>17</v>
      </c>
      <c r="H3547" s="0" t="n">
        <v>16</v>
      </c>
      <c r="I3547" s="0" t="n">
        <v>1</v>
      </c>
      <c r="J3547" s="0" t="n">
        <v>0</v>
      </c>
      <c r="K3547" s="0" t="n">
        <f aca="false">VLOOKUP(A3547,'Team Data'!$A$1:$E$659,2,FALSE())</f>
        <v>18</v>
      </c>
      <c r="L3547" s="0" t="n">
        <f aca="false">VLOOKUP(A3547,'Team Data'!$A$1:$E$659,3,FALSE())</f>
        <v>14</v>
      </c>
      <c r="M3547" s="0" t="n">
        <f aca="false">VLOOKUP(B3547,'Team Data'!$A$1:$E$659,2,FALSE())</f>
        <v>4</v>
      </c>
      <c r="N3547" s="0" t="n">
        <f aca="false">VLOOKUP(B3547,'Team Data'!$A$1:$E$659,3,FALSE())</f>
        <v>28</v>
      </c>
      <c r="O3547" s="0" t="n">
        <f aca="false">VLOOKUP(A3547,'Team Data'!$A$1:$E$659,4,FALSE())</f>
        <v>374</v>
      </c>
      <c r="P3547" s="0" t="n">
        <f aca="false">VLOOKUP(A3547,'Team Data'!$A$1:$E$659,5,FALSE())</f>
        <v>605</v>
      </c>
      <c r="Q3547" s="0" t="n">
        <f aca="false">VLOOKUP(B3547,'Team Data'!$A$1:$E$659,4,FALSE())</f>
        <v>460</v>
      </c>
      <c r="R3547" s="0" t="n">
        <f aca="false">VLOOKUP(B3547,'Team Data'!$A$1:$E$659,5,FALSE())</f>
        <v>532</v>
      </c>
      <c r="S3547" s="0" t="n">
        <f aca="false">IF(I3547=1,(MIN(30,(C3547-D3547)))*(M3547/(M3547+N3547))*(Q3547/(Q3547+R3547)),(MAX(-30,(C3547-D3547)))*(N3547/(M3547+N3547))*(R3547/(R3547+Q3547)))</f>
        <v>0.405745967741935</v>
      </c>
      <c r="T3547" s="0" t="n">
        <f aca="false">IF(J3547=1,(MIN(30,(D3547-C3547)))*(K3547/(K3547+L3547))*(O3547/(O3547+P3547)),(MAX(-30,(D3547-C3547)))*(L3547/(K3547+L3547))*(P3547/(P3547+O3547)))</f>
        <v>-1.89255617977528</v>
      </c>
      <c r="U3547" s="7" t="n">
        <v>43120</v>
      </c>
    </row>
    <row r="3548" customFormat="false" ht="15" hidden="false" customHeight="false" outlineLevel="0" collapsed="false">
      <c r="A3548" s="0" t="s">
        <v>196</v>
      </c>
      <c r="B3548" s="0" t="s">
        <v>267</v>
      </c>
      <c r="C3548" s="0" t="n">
        <v>78</v>
      </c>
      <c r="D3548" s="0" t="n">
        <v>54</v>
      </c>
      <c r="E3548" s="0" t="n">
        <v>44</v>
      </c>
      <c r="F3548" s="0" t="n">
        <v>32</v>
      </c>
      <c r="G3548" s="0" t="n">
        <v>12</v>
      </c>
      <c r="H3548" s="0" t="n">
        <v>15</v>
      </c>
      <c r="I3548" s="0" t="n">
        <v>1</v>
      </c>
      <c r="J3548" s="0" t="n">
        <v>0</v>
      </c>
      <c r="K3548" s="0" t="n">
        <f aca="false">VLOOKUP(A3548,'Team Data'!$A$1:$E$659,2,FALSE())</f>
        <v>14</v>
      </c>
      <c r="L3548" s="0" t="n">
        <f aca="false">VLOOKUP(A3548,'Team Data'!$A$1:$E$659,3,FALSE())</f>
        <v>19</v>
      </c>
      <c r="M3548" s="0" t="n">
        <f aca="false">VLOOKUP(B3548,'Team Data'!$A$1:$E$659,2,FALSE())</f>
        <v>10</v>
      </c>
      <c r="N3548" s="0" t="n">
        <f aca="false">VLOOKUP(B3548,'Team Data'!$A$1:$E$659,3,FALSE())</f>
        <v>22</v>
      </c>
      <c r="O3548" s="0" t="n">
        <f aca="false">VLOOKUP(A3548,'Team Data'!$A$1:$E$659,4,FALSE())</f>
        <v>464</v>
      </c>
      <c r="P3548" s="0" t="n">
        <f aca="false">VLOOKUP(A3548,'Team Data'!$A$1:$E$659,5,FALSE())</f>
        <v>530</v>
      </c>
      <c r="Q3548" s="0" t="n">
        <f aca="false">VLOOKUP(B3548,'Team Data'!$A$1:$E$659,4,FALSE())</f>
        <v>457</v>
      </c>
      <c r="R3548" s="0" t="n">
        <f aca="false">VLOOKUP(B3548,'Team Data'!$A$1:$E$659,5,FALSE())</f>
        <v>529</v>
      </c>
      <c r="S3548" s="0" t="n">
        <f aca="false">IF(I3548=1,(MIN(30,(C3548-D3548)))*(M3548/(M3548+N3548))*(Q3548/(Q3548+R3548)),(MAX(-30,(C3548-D3548)))*(N3548/(M3548+N3548))*(R3548/(R3548+Q3548)))</f>
        <v>3.47616632860041</v>
      </c>
      <c r="T3548" s="0" t="n">
        <f aca="false">IF(J3548=1,(MIN(30,(D3548-C3548)))*(K3548/(K3548+L3548))*(O3548/(O3548+P3548)),(MAX(-30,(D3548-C3548)))*(L3548/(K3548+L3548))*(P3548/(P3548+O3548)))</f>
        <v>-7.36784342418145</v>
      </c>
      <c r="U3548" s="7" t="n">
        <v>43120</v>
      </c>
    </row>
    <row r="3549" customFormat="false" ht="15" hidden="false" customHeight="false" outlineLevel="0" collapsed="false">
      <c r="A3549" s="0" t="s">
        <v>74</v>
      </c>
      <c r="B3549" s="0" t="s">
        <v>132</v>
      </c>
      <c r="C3549" s="0" t="n">
        <v>73</v>
      </c>
      <c r="D3549" s="0" t="n">
        <v>75</v>
      </c>
      <c r="E3549" s="0" t="n">
        <v>38</v>
      </c>
      <c r="F3549" s="0" t="n">
        <v>40</v>
      </c>
      <c r="G3549" s="0" t="n">
        <v>10</v>
      </c>
      <c r="H3549" s="0" t="n">
        <v>8</v>
      </c>
      <c r="I3549" s="0" t="n">
        <v>0</v>
      </c>
      <c r="J3549" s="0" t="n">
        <v>1</v>
      </c>
      <c r="K3549" s="0" t="n">
        <f aca="false">VLOOKUP(A3549,'Team Data'!$A$1:$E$659,2,FALSE())</f>
        <v>13</v>
      </c>
      <c r="L3549" s="0" t="n">
        <f aca="false">VLOOKUP(A3549,'Team Data'!$A$1:$E$659,3,FALSE())</f>
        <v>20</v>
      </c>
      <c r="M3549" s="0" t="n">
        <f aca="false">VLOOKUP(B3549,'Team Data'!$A$1:$E$659,2,FALSE())</f>
        <v>10</v>
      </c>
      <c r="N3549" s="0" t="n">
        <f aca="false">VLOOKUP(B3549,'Team Data'!$A$1:$E$659,3,FALSE())</f>
        <v>22</v>
      </c>
      <c r="O3549" s="0" t="n">
        <f aca="false">VLOOKUP(A3549,'Team Data'!$A$1:$E$659,4,FALSE())</f>
        <v>534</v>
      </c>
      <c r="P3549" s="0" t="n">
        <f aca="false">VLOOKUP(A3549,'Team Data'!$A$1:$E$659,5,FALSE())</f>
        <v>500</v>
      </c>
      <c r="Q3549" s="0" t="n">
        <f aca="false">VLOOKUP(B3549,'Team Data'!$A$1:$E$659,4,FALSE())</f>
        <v>532</v>
      </c>
      <c r="R3549" s="0" t="n">
        <f aca="false">VLOOKUP(B3549,'Team Data'!$A$1:$E$659,5,FALSE())</f>
        <v>476</v>
      </c>
      <c r="S3549" s="0" t="n">
        <f aca="false">IF(I3549=1,(MIN(30,(C3549-D3549)))*(M3549/(M3549+N3549))*(Q3549/(Q3549+R3549)),(MAX(-30,(C3549-D3549)))*(N3549/(M3549+N3549))*(R3549/(R3549+Q3549)))</f>
        <v>-0.649305555555556</v>
      </c>
      <c r="T3549" s="0" t="n">
        <f aca="false">IF(J3549=1,(MIN(30,(D3549-C3549)))*(K3549/(K3549+L3549))*(O3549/(O3549+P3549)),(MAX(-30,(D3549-C3549)))*(L3549/(K3549+L3549))*(P3549/(P3549+O3549)))</f>
        <v>0.40689291366274</v>
      </c>
      <c r="U3549" s="7" t="n">
        <v>43120</v>
      </c>
    </row>
    <row r="3550" customFormat="false" ht="15" hidden="false" customHeight="false" outlineLevel="0" collapsed="false">
      <c r="A3550" s="0" t="s">
        <v>213</v>
      </c>
      <c r="B3550" s="0" t="s">
        <v>72</v>
      </c>
      <c r="C3550" s="0" t="n">
        <v>92</v>
      </c>
      <c r="D3550" s="0" t="n">
        <v>86</v>
      </c>
      <c r="E3550" s="0" t="n">
        <v>37</v>
      </c>
      <c r="F3550" s="0" t="n">
        <v>28</v>
      </c>
      <c r="G3550" s="0" t="n">
        <v>12</v>
      </c>
      <c r="H3550" s="0" t="n">
        <v>10</v>
      </c>
      <c r="I3550" s="0" t="n">
        <v>1</v>
      </c>
      <c r="J3550" s="0" t="n">
        <v>0</v>
      </c>
      <c r="K3550" s="0" t="n">
        <f aca="false">VLOOKUP(A3550,'Team Data'!$A$1:$E$659,2,FALSE())</f>
        <v>19</v>
      </c>
      <c r="L3550" s="0" t="n">
        <f aca="false">VLOOKUP(A3550,'Team Data'!$A$1:$E$659,3,FALSE())</f>
        <v>14</v>
      </c>
      <c r="M3550" s="0" t="n">
        <f aca="false">VLOOKUP(B3550,'Team Data'!$A$1:$E$659,2,FALSE())</f>
        <v>8</v>
      </c>
      <c r="N3550" s="0" t="n">
        <f aca="false">VLOOKUP(B3550,'Team Data'!$A$1:$E$659,3,FALSE())</f>
        <v>24</v>
      </c>
      <c r="O3550" s="0" t="n">
        <f aca="false">VLOOKUP(A3550,'Team Data'!$A$1:$E$659,4,FALSE())</f>
        <v>541</v>
      </c>
      <c r="P3550" s="0" t="n">
        <f aca="false">VLOOKUP(A3550,'Team Data'!$A$1:$E$659,5,FALSE())</f>
        <v>562</v>
      </c>
      <c r="Q3550" s="0" t="n">
        <f aca="false">VLOOKUP(B3550,'Team Data'!$A$1:$E$659,4,FALSE())</f>
        <v>529</v>
      </c>
      <c r="R3550" s="0" t="n">
        <f aca="false">VLOOKUP(B3550,'Team Data'!$A$1:$E$659,5,FALSE())</f>
        <v>470</v>
      </c>
      <c r="S3550" s="0" t="n">
        <f aca="false">IF(I3550=1,(MIN(30,(C3550-D3550)))*(M3550/(M3550+N3550))*(Q3550/(Q3550+R3550)),(MAX(-30,(C3550-D3550)))*(N3550/(M3550+N3550))*(R3550/(R3550+Q3550)))</f>
        <v>0.794294294294294</v>
      </c>
      <c r="T3550" s="0" t="n">
        <f aca="false">IF(J3550=1,(MIN(30,(D3550-C3550)))*(K3550/(K3550+L3550))*(O3550/(O3550+P3550)),(MAX(-30,(D3550-C3550)))*(L3550/(K3550+L3550))*(P3550/(P3550+O3550)))</f>
        <v>-1.2969587076568</v>
      </c>
      <c r="U3550" s="7" t="n">
        <v>43120</v>
      </c>
    </row>
    <row r="3551" customFormat="false" ht="15" hidden="false" customHeight="false" outlineLevel="0" collapsed="false">
      <c r="A3551" s="0" t="s">
        <v>15</v>
      </c>
      <c r="B3551" s="0" t="s">
        <v>281</v>
      </c>
      <c r="C3551" s="0" t="n">
        <v>73</v>
      </c>
      <c r="D3551" s="0" t="n">
        <v>71</v>
      </c>
      <c r="E3551" s="0" t="n">
        <v>34</v>
      </c>
      <c r="F3551" s="0" t="n">
        <v>38</v>
      </c>
      <c r="G3551" s="0" t="n">
        <v>11</v>
      </c>
      <c r="H3551" s="0" t="n">
        <v>11</v>
      </c>
      <c r="I3551" s="0" t="n">
        <v>1</v>
      </c>
      <c r="J3551" s="0" t="n">
        <v>0</v>
      </c>
      <c r="K3551" s="0" t="n">
        <f aca="false">VLOOKUP(A3551,'Team Data'!$A$1:$E$659,2,FALSE())</f>
        <v>26</v>
      </c>
      <c r="L3551" s="0" t="n">
        <f aca="false">VLOOKUP(A3551,'Team Data'!$A$1:$E$659,3,FALSE())</f>
        <v>8</v>
      </c>
      <c r="M3551" s="0" t="n">
        <f aca="false">VLOOKUP(B3551,'Team Data'!$A$1:$E$659,2,FALSE())</f>
        <v>19</v>
      </c>
      <c r="N3551" s="0" t="n">
        <f aca="false">VLOOKUP(B3551,'Team Data'!$A$1:$E$659,3,FALSE())</f>
        <v>16</v>
      </c>
      <c r="O3551" s="0" t="n">
        <f aca="false">VLOOKUP(A3551,'Team Data'!$A$1:$E$659,4,FALSE())</f>
        <v>626</v>
      </c>
      <c r="P3551" s="0" t="n">
        <f aca="false">VLOOKUP(A3551,'Team Data'!$A$1:$E$659,5,FALSE())</f>
        <v>506</v>
      </c>
      <c r="Q3551" s="0" t="n">
        <f aca="false">VLOOKUP(B3551,'Team Data'!$A$1:$E$659,4,FALSE())</f>
        <v>682</v>
      </c>
      <c r="R3551" s="0" t="n">
        <f aca="false">VLOOKUP(B3551,'Team Data'!$A$1:$E$659,5,FALSE())</f>
        <v>488</v>
      </c>
      <c r="S3551" s="0" t="n">
        <f aca="false">IF(I3551=1,(MIN(30,(C3551-D3551)))*(M3551/(M3551+N3551))*(Q3551/(Q3551+R3551)),(MAX(-30,(C3551-D3551)))*(N3551/(M3551+N3551))*(R3551/(R3551+Q3551)))</f>
        <v>0.632869352869353</v>
      </c>
      <c r="T3551" s="0" t="n">
        <f aca="false">IF(J3551=1,(MIN(30,(D3551-C3551)))*(K3551/(K3551+L3551))*(O3551/(O3551+P3551)),(MAX(-30,(D3551-C3551)))*(L3551/(K3551+L3551))*(P3551/(P3551+O3551)))</f>
        <v>-0.210351278320515</v>
      </c>
      <c r="U3551" s="7" t="n">
        <v>43120</v>
      </c>
    </row>
    <row r="3552" customFormat="false" ht="15" hidden="false" customHeight="false" outlineLevel="0" collapsed="false">
      <c r="A3552" s="0" t="s">
        <v>113</v>
      </c>
      <c r="B3552" s="0" t="s">
        <v>49</v>
      </c>
      <c r="C3552" s="0" t="n">
        <v>70</v>
      </c>
      <c r="D3552" s="0" t="n">
        <v>76</v>
      </c>
      <c r="E3552" s="0" t="n">
        <v>29</v>
      </c>
      <c r="F3552" s="0" t="n">
        <v>31</v>
      </c>
      <c r="G3552" s="0" t="n">
        <v>7</v>
      </c>
      <c r="H3552" s="0" t="n">
        <v>5</v>
      </c>
      <c r="I3552" s="0" t="n">
        <v>0</v>
      </c>
      <c r="J3552" s="0" t="n">
        <v>1</v>
      </c>
      <c r="K3552" s="0" t="n">
        <f aca="false">VLOOKUP(A3552,'Team Data'!$A$1:$E$659,2,FALSE())</f>
        <v>19</v>
      </c>
      <c r="L3552" s="0" t="n">
        <f aca="false">VLOOKUP(A3552,'Team Data'!$A$1:$E$659,3,FALSE())</f>
        <v>12</v>
      </c>
      <c r="M3552" s="0" t="n">
        <f aca="false">VLOOKUP(B3552,'Team Data'!$A$1:$E$659,2,FALSE())</f>
        <v>26</v>
      </c>
      <c r="N3552" s="0" t="n">
        <f aca="false">VLOOKUP(B3552,'Team Data'!$A$1:$E$659,3,FALSE())</f>
        <v>8</v>
      </c>
      <c r="O3552" s="0" t="n">
        <f aca="false">VLOOKUP(A3552,'Team Data'!$A$1:$E$659,4,FALSE())</f>
        <v>498</v>
      </c>
      <c r="P3552" s="0" t="n">
        <f aca="false">VLOOKUP(A3552,'Team Data'!$A$1:$E$659,5,FALSE())</f>
        <v>473</v>
      </c>
      <c r="Q3552" s="0" t="n">
        <f aca="false">VLOOKUP(B3552,'Team Data'!$A$1:$E$659,4,FALSE())</f>
        <v>508</v>
      </c>
      <c r="R3552" s="0" t="n">
        <f aca="false">VLOOKUP(B3552,'Team Data'!$A$1:$E$659,5,FALSE())</f>
        <v>524</v>
      </c>
      <c r="S3552" s="0" t="n">
        <f aca="false">IF(I3552=1,(MIN(30,(C3552-D3552)))*(M3552/(M3552+N3552))*(Q3552/(Q3552+R3552)),(MAX(-30,(C3552-D3552)))*(N3552/(M3552+N3552))*(R3552/(R3552+Q3552)))</f>
        <v>-0.716826265389877</v>
      </c>
      <c r="T3552" s="0" t="n">
        <f aca="false">IF(J3552=1,(MIN(30,(D3552-C3552)))*(K3552/(K3552+L3552))*(O3552/(O3552+P3552)),(MAX(-30,(D3552-C3552)))*(L3552/(K3552+L3552))*(P3552/(P3552+O3552)))</f>
        <v>1.88605029733231</v>
      </c>
      <c r="U3552" s="7" t="n">
        <v>43120</v>
      </c>
    </row>
    <row r="3553" customFormat="false" ht="15" hidden="false" customHeight="false" outlineLevel="0" collapsed="false">
      <c r="A3553" s="0" t="s">
        <v>198</v>
      </c>
      <c r="B3553" s="0" t="s">
        <v>162</v>
      </c>
      <c r="C3553" s="0" t="n">
        <v>66</v>
      </c>
      <c r="D3553" s="0" t="n">
        <v>64</v>
      </c>
      <c r="E3553" s="0" t="n">
        <v>33</v>
      </c>
      <c r="F3553" s="0" t="n">
        <v>35</v>
      </c>
      <c r="G3553" s="0" t="n">
        <v>8</v>
      </c>
      <c r="H3553" s="0" t="n">
        <v>10</v>
      </c>
      <c r="I3553" s="0" t="n">
        <v>1</v>
      </c>
      <c r="J3553" s="0" t="n">
        <v>0</v>
      </c>
      <c r="K3553" s="0" t="n">
        <f aca="false">VLOOKUP(A3553,'Team Data'!$A$1:$E$659,2,FALSE())</f>
        <v>20</v>
      </c>
      <c r="L3553" s="0" t="n">
        <f aca="false">VLOOKUP(A3553,'Team Data'!$A$1:$E$659,3,FALSE())</f>
        <v>15</v>
      </c>
      <c r="M3553" s="0" t="n">
        <f aca="false">VLOOKUP(B3553,'Team Data'!$A$1:$E$659,2,FALSE())</f>
        <v>7</v>
      </c>
      <c r="N3553" s="0" t="n">
        <f aca="false">VLOOKUP(B3553,'Team Data'!$A$1:$E$659,3,FALSE())</f>
        <v>25</v>
      </c>
      <c r="O3553" s="0" t="n">
        <f aca="false">VLOOKUP(A3553,'Team Data'!$A$1:$E$659,4,FALSE())</f>
        <v>455</v>
      </c>
      <c r="P3553" s="0" t="n">
        <f aca="false">VLOOKUP(A3553,'Team Data'!$A$1:$E$659,5,FALSE())</f>
        <v>629</v>
      </c>
      <c r="Q3553" s="0" t="n">
        <f aca="false">VLOOKUP(B3553,'Team Data'!$A$1:$E$659,4,FALSE())</f>
        <v>467</v>
      </c>
      <c r="R3553" s="0" t="n">
        <f aca="false">VLOOKUP(B3553,'Team Data'!$A$1:$E$659,5,FALSE())</f>
        <v>524</v>
      </c>
      <c r="S3553" s="0" t="n">
        <f aca="false">IF(I3553=1,(MIN(30,(C3553-D3553)))*(M3553/(M3553+N3553))*(Q3553/(Q3553+R3553)),(MAX(-30,(C3553-D3553)))*(N3553/(M3553+N3553))*(R3553/(R3553+Q3553)))</f>
        <v>0.206168012108981</v>
      </c>
      <c r="T3553" s="0" t="n">
        <f aca="false">IF(J3553=1,(MIN(30,(D3553-C3553)))*(K3553/(K3553+L3553))*(O3553/(O3553+P3553)),(MAX(-30,(D3553-C3553)))*(L3553/(K3553+L3553))*(P3553/(P3553+O3553)))</f>
        <v>-0.497364259356879</v>
      </c>
      <c r="U3553" s="7" t="n">
        <v>43120</v>
      </c>
    </row>
    <row r="3554" customFormat="false" ht="15" hidden="false" customHeight="false" outlineLevel="0" collapsed="false">
      <c r="A3554" s="0" t="s">
        <v>176</v>
      </c>
      <c r="B3554" s="0" t="s">
        <v>292</v>
      </c>
      <c r="C3554" s="0" t="n">
        <v>49</v>
      </c>
      <c r="D3554" s="0" t="n">
        <v>60</v>
      </c>
      <c r="E3554" s="0" t="n">
        <v>38</v>
      </c>
      <c r="F3554" s="0" t="n">
        <v>46</v>
      </c>
      <c r="G3554" s="0" t="n">
        <v>8</v>
      </c>
      <c r="H3554" s="0" t="n">
        <v>4</v>
      </c>
      <c r="I3554" s="0" t="n">
        <v>0</v>
      </c>
      <c r="J3554" s="0" t="n">
        <v>1</v>
      </c>
      <c r="K3554" s="0" t="n">
        <f aca="false">VLOOKUP(A3554,'Team Data'!$A$1:$E$659,2,FALSE())</f>
        <v>20</v>
      </c>
      <c r="L3554" s="0" t="n">
        <f aca="false">VLOOKUP(A3554,'Team Data'!$A$1:$E$659,3,FALSE())</f>
        <v>13</v>
      </c>
      <c r="M3554" s="0" t="n">
        <f aca="false">VLOOKUP(B3554,'Team Data'!$A$1:$E$659,2,FALSE())</f>
        <v>19</v>
      </c>
      <c r="N3554" s="0" t="n">
        <f aca="false">VLOOKUP(B3554,'Team Data'!$A$1:$E$659,3,FALSE())</f>
        <v>13</v>
      </c>
      <c r="O3554" s="0" t="n">
        <f aca="false">VLOOKUP(A3554,'Team Data'!$A$1:$E$659,4,FALSE())</f>
        <v>621</v>
      </c>
      <c r="P3554" s="0" t="n">
        <f aca="false">VLOOKUP(A3554,'Team Data'!$A$1:$E$659,5,FALSE())</f>
        <v>453</v>
      </c>
      <c r="Q3554" s="0" t="n">
        <f aca="false">VLOOKUP(B3554,'Team Data'!$A$1:$E$659,4,FALSE())</f>
        <v>664</v>
      </c>
      <c r="R3554" s="0" t="n">
        <f aca="false">VLOOKUP(B3554,'Team Data'!$A$1:$E$659,5,FALSE())</f>
        <v>424</v>
      </c>
      <c r="S3554" s="0" t="n">
        <f aca="false">IF(I3554=1,(MIN(30,(C3554-D3554)))*(M3554/(M3554+N3554))*(Q3554/(Q3554+R3554)),(MAX(-30,(C3554-D3554)))*(N3554/(M3554+N3554))*(R3554/(R3554+Q3554)))</f>
        <v>-1.74149816176471</v>
      </c>
      <c r="T3554" s="0" t="n">
        <f aca="false">IF(J3554=1,(MIN(30,(D3554-C3554)))*(K3554/(K3554+L3554))*(O3554/(O3554+P3554)),(MAX(-30,(D3554-C3554)))*(L3554/(K3554+L3554))*(P3554/(P3554+O3554)))</f>
        <v>3.85474860335196</v>
      </c>
      <c r="U3554" s="7" t="n">
        <v>43120</v>
      </c>
    </row>
    <row r="3555" customFormat="false" ht="15" hidden="false" customHeight="false" outlineLevel="0" collapsed="false">
      <c r="A3555" s="0" t="s">
        <v>130</v>
      </c>
      <c r="B3555" s="0" t="s">
        <v>186</v>
      </c>
      <c r="C3555" s="0" t="n">
        <v>63</v>
      </c>
      <c r="D3555" s="0" t="n">
        <v>61</v>
      </c>
      <c r="E3555" s="0" t="n">
        <v>34</v>
      </c>
      <c r="F3555" s="0" t="n">
        <v>39</v>
      </c>
      <c r="G3555" s="0" t="n">
        <v>15</v>
      </c>
      <c r="H3555" s="0" t="n">
        <v>19</v>
      </c>
      <c r="I3555" s="0" t="n">
        <v>1</v>
      </c>
      <c r="J3555" s="0" t="n">
        <v>0</v>
      </c>
      <c r="K3555" s="0" t="n">
        <f aca="false">VLOOKUP(A3555,'Team Data'!$A$1:$E$659,2,FALSE())</f>
        <v>15</v>
      </c>
      <c r="L3555" s="0" t="n">
        <f aca="false">VLOOKUP(A3555,'Team Data'!$A$1:$E$659,3,FALSE())</f>
        <v>18</v>
      </c>
      <c r="M3555" s="0" t="n">
        <f aca="false">VLOOKUP(B3555,'Team Data'!$A$1:$E$659,2,FALSE())</f>
        <v>14</v>
      </c>
      <c r="N3555" s="0" t="n">
        <f aca="false">VLOOKUP(B3555,'Team Data'!$A$1:$E$659,3,FALSE())</f>
        <v>16</v>
      </c>
      <c r="O3555" s="0" t="n">
        <f aca="false">VLOOKUP(A3555,'Team Data'!$A$1:$E$659,4,FALSE())</f>
        <v>463</v>
      </c>
      <c r="P3555" s="0" t="n">
        <f aca="false">VLOOKUP(A3555,'Team Data'!$A$1:$E$659,5,FALSE())</f>
        <v>494</v>
      </c>
      <c r="Q3555" s="0" t="n">
        <f aca="false">VLOOKUP(B3555,'Team Data'!$A$1:$E$659,4,FALSE())</f>
        <v>451</v>
      </c>
      <c r="R3555" s="0" t="n">
        <f aca="false">VLOOKUP(B3555,'Team Data'!$A$1:$E$659,5,FALSE())</f>
        <v>468</v>
      </c>
      <c r="S3555" s="0" t="n">
        <f aca="false">IF(I3555=1,(MIN(30,(C3555-D3555)))*(M3555/(M3555+N3555))*(Q3555/(Q3555+R3555)),(MAX(-30,(C3555-D3555)))*(N3555/(M3555+N3555))*(R3555/(R3555+Q3555)))</f>
        <v>0.458034095030831</v>
      </c>
      <c r="T3555" s="0" t="n">
        <f aca="false">IF(J3555=1,(MIN(30,(D3555-C3555)))*(K3555/(K3555+L3555))*(O3555/(O3555+P3555)),(MAX(-30,(D3555-C3555)))*(L3555/(K3555+L3555))*(P3555/(P3555+O3555)))</f>
        <v>-0.563123396979196</v>
      </c>
      <c r="U3555" s="7" t="n">
        <v>43120</v>
      </c>
    </row>
    <row r="3556" customFormat="false" ht="15" hidden="false" customHeight="false" outlineLevel="0" collapsed="false">
      <c r="A3556" s="0" t="s">
        <v>286</v>
      </c>
      <c r="B3556" s="0" t="s">
        <v>135</v>
      </c>
      <c r="C3556" s="0" t="n">
        <v>68</v>
      </c>
      <c r="D3556" s="0" t="n">
        <v>73</v>
      </c>
      <c r="E3556" s="0" t="n">
        <v>33</v>
      </c>
      <c r="F3556" s="0" t="n">
        <v>25</v>
      </c>
      <c r="G3556" s="0" t="n">
        <v>14</v>
      </c>
      <c r="H3556" s="0" t="n">
        <v>16</v>
      </c>
      <c r="I3556" s="0" t="n">
        <v>0</v>
      </c>
      <c r="J3556" s="0" t="n">
        <v>1</v>
      </c>
      <c r="K3556" s="0" t="n">
        <f aca="false">VLOOKUP(A3556,'Team Data'!$A$1:$E$659,2,FALSE())</f>
        <v>21</v>
      </c>
      <c r="L3556" s="0" t="n">
        <f aca="false">VLOOKUP(A3556,'Team Data'!$A$1:$E$659,3,FALSE())</f>
        <v>12</v>
      </c>
      <c r="M3556" s="0" t="n">
        <f aca="false">VLOOKUP(B3556,'Team Data'!$A$1:$E$659,2,FALSE())</f>
        <v>25</v>
      </c>
      <c r="N3556" s="0" t="n">
        <f aca="false">VLOOKUP(B3556,'Team Data'!$A$1:$E$659,3,FALSE())</f>
        <v>12</v>
      </c>
      <c r="O3556" s="0" t="n">
        <f aca="false">VLOOKUP(A3556,'Team Data'!$A$1:$E$659,4,FALSE())</f>
        <v>684</v>
      </c>
      <c r="P3556" s="0" t="n">
        <f aca="false">VLOOKUP(A3556,'Team Data'!$A$1:$E$659,5,FALSE())</f>
        <v>441</v>
      </c>
      <c r="Q3556" s="0" t="n">
        <f aca="false">VLOOKUP(B3556,'Team Data'!$A$1:$E$659,4,FALSE())</f>
        <v>699</v>
      </c>
      <c r="R3556" s="0" t="n">
        <f aca="false">VLOOKUP(B3556,'Team Data'!$A$1:$E$659,5,FALSE())</f>
        <v>540</v>
      </c>
      <c r="S3556" s="0" t="n">
        <f aca="false">IF(I3556=1,(MIN(30,(C3556-D3556)))*(M3556/(M3556+N3556))*(Q3556/(Q3556+R3556)),(MAX(-30,(C3556-D3556)))*(N3556/(M3556+N3556))*(R3556/(R3556+Q3556)))</f>
        <v>-0.706760028793927</v>
      </c>
      <c r="T3556" s="0" t="n">
        <f aca="false">IF(J3556=1,(MIN(30,(D3556-C3556)))*(K3556/(K3556+L3556))*(O3556/(O3556+P3556)),(MAX(-30,(D3556-C3556)))*(L3556/(K3556+L3556))*(P3556/(P3556+O3556)))</f>
        <v>1.93454545454545</v>
      </c>
      <c r="U3556" s="7" t="n">
        <v>43120</v>
      </c>
    </row>
    <row r="3557" customFormat="false" ht="15" hidden="false" customHeight="false" outlineLevel="0" collapsed="false">
      <c r="A3557" s="0" t="s">
        <v>343</v>
      </c>
      <c r="B3557" s="0" t="s">
        <v>78</v>
      </c>
      <c r="C3557" s="0" t="n">
        <v>50</v>
      </c>
      <c r="D3557" s="0" t="n">
        <v>66</v>
      </c>
      <c r="E3557" s="0" t="n">
        <v>28</v>
      </c>
      <c r="F3557" s="0" t="n">
        <v>38</v>
      </c>
      <c r="G3557" s="0" t="n">
        <v>13</v>
      </c>
      <c r="H3557" s="0" t="n">
        <v>17</v>
      </c>
      <c r="I3557" s="0" t="n">
        <v>0</v>
      </c>
      <c r="J3557" s="0" t="n">
        <v>1</v>
      </c>
      <c r="K3557" s="0" t="n">
        <f aca="false">VLOOKUP(A3557,'Team Data'!$A$1:$E$659,2,FALSE())</f>
        <v>13</v>
      </c>
      <c r="L3557" s="0" t="n">
        <f aca="false">VLOOKUP(A3557,'Team Data'!$A$1:$E$659,3,FALSE())</f>
        <v>19</v>
      </c>
      <c r="M3557" s="0" t="n">
        <f aca="false">VLOOKUP(B3557,'Team Data'!$A$1:$E$659,2,FALSE())</f>
        <v>25</v>
      </c>
      <c r="N3557" s="0" t="n">
        <f aca="false">VLOOKUP(B3557,'Team Data'!$A$1:$E$659,3,FALSE())</f>
        <v>8</v>
      </c>
      <c r="O3557" s="0" t="n">
        <f aca="false">VLOOKUP(A3557,'Team Data'!$A$1:$E$659,4,FALSE())</f>
        <v>540</v>
      </c>
      <c r="P3557" s="0" t="n">
        <f aca="false">VLOOKUP(A3557,'Team Data'!$A$1:$E$659,5,FALSE())</f>
        <v>453</v>
      </c>
      <c r="Q3557" s="0" t="n">
        <f aca="false">VLOOKUP(B3557,'Team Data'!$A$1:$E$659,4,FALSE())</f>
        <v>509</v>
      </c>
      <c r="R3557" s="0" t="n">
        <f aca="false">VLOOKUP(B3557,'Team Data'!$A$1:$E$659,5,FALSE())</f>
        <v>506</v>
      </c>
      <c r="S3557" s="0" t="n">
        <f aca="false">IF(I3557=1,(MIN(30,(C3557-D3557)))*(M3557/(M3557+N3557))*(Q3557/(Q3557+R3557)),(MAX(-30,(C3557-D3557)))*(N3557/(M3557+N3557))*(R3557/(R3557+Q3557)))</f>
        <v>-1.93366174055829</v>
      </c>
      <c r="T3557" s="0" t="n">
        <f aca="false">IF(J3557=1,(MIN(30,(D3557-C3557)))*(K3557/(K3557+L3557))*(O3557/(O3557+P3557)),(MAX(-30,(D3557-C3557)))*(L3557/(K3557+L3557))*(P3557/(P3557+O3557)))</f>
        <v>3.53474320241692</v>
      </c>
      <c r="U3557" s="7" t="n">
        <v>43120</v>
      </c>
    </row>
    <row r="3558" customFormat="false" ht="15" hidden="false" customHeight="false" outlineLevel="0" collapsed="false">
      <c r="A3558" s="0" t="s">
        <v>177</v>
      </c>
      <c r="B3558" s="0" t="s">
        <v>73</v>
      </c>
      <c r="C3558" s="0" t="n">
        <v>58</v>
      </c>
      <c r="D3558" s="0" t="n">
        <v>61</v>
      </c>
      <c r="E3558" s="0" t="n">
        <v>40</v>
      </c>
      <c r="F3558" s="0" t="n">
        <v>43</v>
      </c>
      <c r="G3558" s="0" t="n">
        <v>8</v>
      </c>
      <c r="H3558" s="0" t="n">
        <v>10</v>
      </c>
      <c r="I3558" s="0" t="n">
        <v>0</v>
      </c>
      <c r="J3558" s="0" t="n">
        <v>1</v>
      </c>
      <c r="K3558" s="0" t="n">
        <f aca="false">VLOOKUP(A3558,'Team Data'!$A$1:$E$659,2,FALSE())</f>
        <v>18</v>
      </c>
      <c r="L3558" s="0" t="n">
        <f aca="false">VLOOKUP(A3558,'Team Data'!$A$1:$E$659,3,FALSE())</f>
        <v>15</v>
      </c>
      <c r="M3558" s="0" t="n">
        <f aca="false">VLOOKUP(B3558,'Team Data'!$A$1:$E$659,2,FALSE())</f>
        <v>17</v>
      </c>
      <c r="N3558" s="0" t="n">
        <f aca="false">VLOOKUP(B3558,'Team Data'!$A$1:$E$659,3,FALSE())</f>
        <v>17</v>
      </c>
      <c r="O3558" s="0" t="n">
        <f aca="false">VLOOKUP(A3558,'Team Data'!$A$1:$E$659,4,FALSE())</f>
        <v>582</v>
      </c>
      <c r="P3558" s="0" t="n">
        <f aca="false">VLOOKUP(A3558,'Team Data'!$A$1:$E$659,5,FALSE())</f>
        <v>475</v>
      </c>
      <c r="Q3558" s="0" t="n">
        <f aca="false">VLOOKUP(B3558,'Team Data'!$A$1:$E$659,4,FALSE())</f>
        <v>569</v>
      </c>
      <c r="R3558" s="0" t="n">
        <f aca="false">VLOOKUP(B3558,'Team Data'!$A$1:$E$659,5,FALSE())</f>
        <v>514</v>
      </c>
      <c r="S3558" s="0" t="n">
        <f aca="false">IF(I3558=1,(MIN(30,(C3558-D3558)))*(M3558/(M3558+N3558))*(Q3558/(Q3558+R3558)),(MAX(-30,(C3558-D3558)))*(N3558/(M3558+N3558))*(R3558/(R3558+Q3558)))</f>
        <v>-0.71191135734072</v>
      </c>
      <c r="T3558" s="0" t="n">
        <f aca="false">IF(J3558=1,(MIN(30,(D3558-C3558)))*(K3558/(K3558+L3558))*(O3558/(O3558+P3558)),(MAX(-30,(D3558-C3558)))*(L3558/(K3558+L3558))*(P3558/(P3558+O3558)))</f>
        <v>0.901006278489722</v>
      </c>
      <c r="U3558" s="7" t="n">
        <v>43120</v>
      </c>
    </row>
    <row r="3559" customFormat="false" ht="15" hidden="false" customHeight="false" outlineLevel="0" collapsed="false">
      <c r="A3559" s="0" t="s">
        <v>243</v>
      </c>
      <c r="B3559" s="0" t="s">
        <v>337</v>
      </c>
      <c r="C3559" s="0" t="n">
        <v>49</v>
      </c>
      <c r="D3559" s="0" t="n">
        <v>62</v>
      </c>
      <c r="E3559" s="0" t="n">
        <v>48</v>
      </c>
      <c r="F3559" s="0" t="n">
        <v>39</v>
      </c>
      <c r="G3559" s="0" t="n">
        <v>15</v>
      </c>
      <c r="H3559" s="0" t="n">
        <v>18</v>
      </c>
      <c r="I3559" s="0" t="n">
        <v>0</v>
      </c>
      <c r="J3559" s="0" t="n">
        <v>1</v>
      </c>
      <c r="K3559" s="0" t="n">
        <f aca="false">VLOOKUP(A3559,'Team Data'!$A$1:$E$659,2,FALSE())</f>
        <v>16</v>
      </c>
      <c r="L3559" s="0" t="n">
        <f aca="false">VLOOKUP(A3559,'Team Data'!$A$1:$E$659,3,FALSE())</f>
        <v>17</v>
      </c>
      <c r="M3559" s="0" t="n">
        <f aca="false">VLOOKUP(B3559,'Team Data'!$A$1:$E$659,2,FALSE())</f>
        <v>23</v>
      </c>
      <c r="N3559" s="0" t="n">
        <f aca="false">VLOOKUP(B3559,'Team Data'!$A$1:$E$659,3,FALSE())</f>
        <v>10</v>
      </c>
      <c r="O3559" s="0" t="n">
        <f aca="false">VLOOKUP(A3559,'Team Data'!$A$1:$E$659,4,FALSE())</f>
        <v>525</v>
      </c>
      <c r="P3559" s="0" t="n">
        <f aca="false">VLOOKUP(A3559,'Team Data'!$A$1:$E$659,5,FALSE())</f>
        <v>540</v>
      </c>
      <c r="Q3559" s="0" t="n">
        <f aca="false">VLOOKUP(B3559,'Team Data'!$A$1:$E$659,4,FALSE())</f>
        <v>458</v>
      </c>
      <c r="R3559" s="0" t="n">
        <f aca="false">VLOOKUP(B3559,'Team Data'!$A$1:$E$659,5,FALSE())</f>
        <v>534</v>
      </c>
      <c r="S3559" s="0" t="n">
        <f aca="false">IF(I3559=1,(MIN(30,(C3559-D3559)))*(M3559/(M3559+N3559))*(Q3559/(Q3559+R3559)),(MAX(-30,(C3559-D3559)))*(N3559/(M3559+N3559))*(R3559/(R3559+Q3559)))</f>
        <v>-2.12060117302053</v>
      </c>
      <c r="T3559" s="0" t="n">
        <f aca="false">IF(J3559=1,(MIN(30,(D3559-C3559)))*(K3559/(K3559+L3559))*(O3559/(O3559+P3559)),(MAX(-30,(D3559-C3559)))*(L3559/(K3559+L3559))*(P3559/(P3559+O3559)))</f>
        <v>3.10712761416987</v>
      </c>
      <c r="U3559" s="7" t="n">
        <v>43120</v>
      </c>
    </row>
    <row r="3560" customFormat="false" ht="15" hidden="false" customHeight="false" outlineLevel="0" collapsed="false">
      <c r="A3560" s="0" t="s">
        <v>77</v>
      </c>
      <c r="B3560" s="0" t="s">
        <v>54</v>
      </c>
      <c r="C3560" s="0" t="n">
        <v>60</v>
      </c>
      <c r="D3560" s="0" t="n">
        <v>86</v>
      </c>
      <c r="E3560" s="0" t="n">
        <v>29</v>
      </c>
      <c r="F3560" s="0" t="n">
        <v>46</v>
      </c>
      <c r="G3560" s="0" t="n">
        <v>15</v>
      </c>
      <c r="H3560" s="0" t="n">
        <v>7</v>
      </c>
      <c r="I3560" s="0" t="n">
        <v>0</v>
      </c>
      <c r="J3560" s="0" t="n">
        <v>1</v>
      </c>
      <c r="K3560" s="0" t="n">
        <f aca="false">VLOOKUP(A3560,'Team Data'!$A$1:$E$659,2,FALSE())</f>
        <v>10</v>
      </c>
      <c r="L3560" s="0" t="n">
        <f aca="false">VLOOKUP(A3560,'Team Data'!$A$1:$E$659,3,FALSE())</f>
        <v>20</v>
      </c>
      <c r="M3560" s="0" t="n">
        <f aca="false">VLOOKUP(B3560,'Team Data'!$A$1:$E$659,2,FALSE())</f>
        <v>30</v>
      </c>
      <c r="N3560" s="0" t="n">
        <f aca="false">VLOOKUP(B3560,'Team Data'!$A$1:$E$659,3,FALSE())</f>
        <v>5</v>
      </c>
      <c r="O3560" s="0" t="n">
        <f aca="false">VLOOKUP(A3560,'Team Data'!$A$1:$E$659,4,FALSE())</f>
        <v>495</v>
      </c>
      <c r="P3560" s="0" t="n">
        <f aca="false">VLOOKUP(A3560,'Team Data'!$A$1:$E$659,5,FALSE())</f>
        <v>484</v>
      </c>
      <c r="Q3560" s="0" t="n">
        <f aca="false">VLOOKUP(B3560,'Team Data'!$A$1:$E$659,4,FALSE())</f>
        <v>649</v>
      </c>
      <c r="R3560" s="0" t="n">
        <f aca="false">VLOOKUP(B3560,'Team Data'!$A$1:$E$659,5,FALSE())</f>
        <v>509</v>
      </c>
      <c r="S3560" s="0" t="n">
        <f aca="false">IF(I3560=1,(MIN(30,(C3560-D3560)))*(M3560/(M3560+N3560))*(Q3560/(Q3560+R3560)),(MAX(-30,(C3560-D3560)))*(N3560/(M3560+N3560))*(R3560/(R3560+Q3560)))</f>
        <v>-1.63261781396496</v>
      </c>
      <c r="T3560" s="0" t="n">
        <f aca="false">IF(J3560=1,(MIN(30,(D3560-C3560)))*(K3560/(K3560+L3560))*(O3560/(O3560+P3560)),(MAX(-30,(D3560-C3560)))*(L3560/(K3560+L3560))*(P3560/(P3560+O3560)))</f>
        <v>4.38202247191011</v>
      </c>
      <c r="U3560" s="7" t="n">
        <v>43120</v>
      </c>
    </row>
    <row r="3561" customFormat="false" ht="15" hidden="false" customHeight="false" outlineLevel="0" collapsed="false">
      <c r="A3561" s="0" t="s">
        <v>182</v>
      </c>
      <c r="B3561" s="0" t="s">
        <v>62</v>
      </c>
      <c r="C3561" s="0" t="n">
        <v>73</v>
      </c>
      <c r="D3561" s="0" t="n">
        <v>80</v>
      </c>
      <c r="E3561" s="0" t="n">
        <v>40</v>
      </c>
      <c r="F3561" s="0" t="n">
        <v>43</v>
      </c>
      <c r="G3561" s="0" t="n">
        <v>13</v>
      </c>
      <c r="H3561" s="0" t="n">
        <v>19</v>
      </c>
      <c r="I3561" s="0" t="n">
        <v>0</v>
      </c>
      <c r="J3561" s="0" t="n">
        <v>1</v>
      </c>
      <c r="K3561" s="0" t="n">
        <f aca="false">VLOOKUP(A3561,'Team Data'!$A$1:$E$659,2,FALSE())</f>
        <v>13</v>
      </c>
      <c r="L3561" s="0" t="n">
        <f aca="false">VLOOKUP(A3561,'Team Data'!$A$1:$E$659,3,FALSE())</f>
        <v>19</v>
      </c>
      <c r="M3561" s="0" t="n">
        <f aca="false">VLOOKUP(B3561,'Team Data'!$A$1:$E$659,2,FALSE())</f>
        <v>5</v>
      </c>
      <c r="N3561" s="0" t="n">
        <f aca="false">VLOOKUP(B3561,'Team Data'!$A$1:$E$659,3,FALSE())</f>
        <v>27</v>
      </c>
      <c r="O3561" s="0" t="n">
        <f aca="false">VLOOKUP(A3561,'Team Data'!$A$1:$E$659,4,FALSE())</f>
        <v>406</v>
      </c>
      <c r="P3561" s="0" t="n">
        <f aca="false">VLOOKUP(A3561,'Team Data'!$A$1:$E$659,5,FALSE())</f>
        <v>575</v>
      </c>
      <c r="Q3561" s="0" t="n">
        <f aca="false">VLOOKUP(B3561,'Team Data'!$A$1:$E$659,4,FALSE())</f>
        <v>512</v>
      </c>
      <c r="R3561" s="0" t="n">
        <f aca="false">VLOOKUP(B3561,'Team Data'!$A$1:$E$659,5,FALSE())</f>
        <v>548</v>
      </c>
      <c r="S3561" s="0" t="n">
        <f aca="false">IF(I3561=1,(MIN(30,(C3561-D3561)))*(M3561/(M3561+N3561))*(Q3561/(Q3561+R3561)),(MAX(-30,(C3561-D3561)))*(N3561/(M3561+N3561))*(R3561/(R3561+Q3561)))</f>
        <v>-3.05341981132076</v>
      </c>
      <c r="T3561" s="0" t="n">
        <f aca="false">IF(J3561=1,(MIN(30,(D3561-C3561)))*(K3561/(K3561+L3561))*(O3561/(O3561+P3561)),(MAX(-30,(D3561-C3561)))*(L3561/(K3561+L3561))*(P3561/(P3561+O3561)))</f>
        <v>1.17692405708461</v>
      </c>
      <c r="U3561" s="7" t="n">
        <v>43120</v>
      </c>
    </row>
    <row r="3562" customFormat="false" ht="15" hidden="false" customHeight="false" outlineLevel="0" collapsed="false">
      <c r="A3562" s="0" t="s">
        <v>14</v>
      </c>
      <c r="B3562" s="0" t="s">
        <v>265</v>
      </c>
      <c r="C3562" s="0" t="n">
        <v>77</v>
      </c>
      <c r="D3562" s="0" t="n">
        <v>83</v>
      </c>
      <c r="E3562" s="0" t="n">
        <v>27</v>
      </c>
      <c r="F3562" s="0" t="n">
        <v>35</v>
      </c>
      <c r="G3562" s="0" t="n">
        <v>12</v>
      </c>
      <c r="H3562" s="0" t="n">
        <v>13</v>
      </c>
      <c r="I3562" s="0" t="n">
        <v>0</v>
      </c>
      <c r="J3562" s="0" t="n">
        <v>1</v>
      </c>
      <c r="K3562" s="0" t="n">
        <f aca="false">VLOOKUP(A3562,'Team Data'!$A$1:$E$659,2,FALSE())</f>
        <v>15</v>
      </c>
      <c r="L3562" s="0" t="n">
        <f aca="false">VLOOKUP(A3562,'Team Data'!$A$1:$E$659,3,FALSE())</f>
        <v>18</v>
      </c>
      <c r="M3562" s="0" t="n">
        <f aca="false">VLOOKUP(B3562,'Team Data'!$A$1:$E$659,2,FALSE())</f>
        <v>14</v>
      </c>
      <c r="N3562" s="0" t="n">
        <f aca="false">VLOOKUP(B3562,'Team Data'!$A$1:$E$659,3,FALSE())</f>
        <v>18</v>
      </c>
      <c r="O3562" s="0" t="n">
        <f aca="false">VLOOKUP(A3562,'Team Data'!$A$1:$E$659,4,FALSE())</f>
        <v>482</v>
      </c>
      <c r="P3562" s="0" t="n">
        <f aca="false">VLOOKUP(A3562,'Team Data'!$A$1:$E$659,5,FALSE())</f>
        <v>535</v>
      </c>
      <c r="Q3562" s="0" t="n">
        <f aca="false">VLOOKUP(B3562,'Team Data'!$A$1:$E$659,4,FALSE())</f>
        <v>488</v>
      </c>
      <c r="R3562" s="0" t="n">
        <f aca="false">VLOOKUP(B3562,'Team Data'!$A$1:$E$659,5,FALSE())</f>
        <v>498</v>
      </c>
      <c r="S3562" s="0" t="n">
        <f aca="false">IF(I3562=1,(MIN(30,(C3562-D3562)))*(M3562/(M3562+N3562))*(Q3562/(Q3562+R3562)),(MAX(-30,(C3562-D3562)))*(N3562/(M3562+N3562))*(R3562/(R3562+Q3562)))</f>
        <v>-1.70461460446247</v>
      </c>
      <c r="T3562" s="0" t="n">
        <f aca="false">IF(J3562=1,(MIN(30,(D3562-C3562)))*(K3562/(K3562+L3562))*(O3562/(O3562+P3562)),(MAX(-30,(D3562-C3562)))*(L3562/(K3562+L3562))*(P3562/(P3562+O3562)))</f>
        <v>1.29257173504961</v>
      </c>
      <c r="U3562" s="7" t="n">
        <v>43120</v>
      </c>
    </row>
    <row r="3563" customFormat="false" ht="15" hidden="false" customHeight="false" outlineLevel="0" collapsed="false">
      <c r="A3563" s="0" t="s">
        <v>272</v>
      </c>
      <c r="B3563" s="0" t="s">
        <v>79</v>
      </c>
      <c r="C3563" s="0" t="n">
        <v>86</v>
      </c>
      <c r="D3563" s="0" t="n">
        <v>74</v>
      </c>
      <c r="E3563" s="0" t="n">
        <v>29</v>
      </c>
      <c r="F3563" s="0" t="n">
        <v>34</v>
      </c>
      <c r="G3563" s="0" t="n">
        <v>10</v>
      </c>
      <c r="H3563" s="0" t="n">
        <v>14</v>
      </c>
      <c r="I3563" s="0" t="n">
        <v>1</v>
      </c>
      <c r="J3563" s="0" t="n">
        <v>0</v>
      </c>
      <c r="K3563" s="0" t="n">
        <f aca="false">VLOOKUP(A3563,'Team Data'!$A$1:$E$659,2,FALSE())</f>
        <v>14</v>
      </c>
      <c r="L3563" s="0" t="n">
        <f aca="false">VLOOKUP(A3563,'Team Data'!$A$1:$E$659,3,FALSE())</f>
        <v>17</v>
      </c>
      <c r="M3563" s="0" t="n">
        <f aca="false">VLOOKUP(B3563,'Team Data'!$A$1:$E$659,2,FALSE())</f>
        <v>12</v>
      </c>
      <c r="N3563" s="0" t="n">
        <f aca="false">VLOOKUP(B3563,'Team Data'!$A$1:$E$659,3,FALSE())</f>
        <v>19</v>
      </c>
      <c r="O3563" s="0" t="n">
        <f aca="false">VLOOKUP(A3563,'Team Data'!$A$1:$E$659,4,FALSE())</f>
        <v>453</v>
      </c>
      <c r="P3563" s="0" t="n">
        <f aca="false">VLOOKUP(A3563,'Team Data'!$A$1:$E$659,5,FALSE())</f>
        <v>480</v>
      </c>
      <c r="Q3563" s="0" t="n">
        <f aca="false">VLOOKUP(B3563,'Team Data'!$A$1:$E$659,4,FALSE())</f>
        <v>475</v>
      </c>
      <c r="R3563" s="0" t="n">
        <f aca="false">VLOOKUP(B3563,'Team Data'!$A$1:$E$659,5,FALSE())</f>
        <v>446</v>
      </c>
      <c r="S3563" s="0" t="n">
        <f aca="false">IF(I3563=1,(MIN(30,(C3563-D3563)))*(M3563/(M3563+N3563))*(Q3563/(Q3563+R3563)),(MAX(-30,(C3563-D3563)))*(N3563/(M3563+N3563))*(R3563/(R3563+Q3563)))</f>
        <v>2.39571293474835</v>
      </c>
      <c r="T3563" s="0" t="n">
        <f aca="false">IF(J3563=1,(MIN(30,(D3563-C3563)))*(K3563/(K3563+L3563))*(O3563/(O3563+P3563)),(MAX(-30,(D3563-C3563)))*(L3563/(K3563+L3563))*(P3563/(P3563+O3563)))</f>
        <v>-3.38554091899181</v>
      </c>
      <c r="U3563" s="7" t="n">
        <v>43120</v>
      </c>
    </row>
    <row r="3564" customFormat="false" ht="15" hidden="false" customHeight="false" outlineLevel="0" collapsed="false">
      <c r="A3564" s="0" t="s">
        <v>290</v>
      </c>
      <c r="B3564" s="0" t="s">
        <v>181</v>
      </c>
      <c r="C3564" s="0" t="n">
        <v>55</v>
      </c>
      <c r="D3564" s="0" t="n">
        <v>74</v>
      </c>
      <c r="E3564" s="0" t="n">
        <v>24</v>
      </c>
      <c r="F3564" s="0" t="n">
        <v>46</v>
      </c>
      <c r="G3564" s="0" t="n">
        <v>16</v>
      </c>
      <c r="H3564" s="0" t="n">
        <v>26</v>
      </c>
      <c r="I3564" s="0" t="n">
        <v>0</v>
      </c>
      <c r="J3564" s="0" t="n">
        <v>1</v>
      </c>
      <c r="K3564" s="0" t="n">
        <f aca="false">VLOOKUP(A3564,'Team Data'!$A$1:$E$659,2,FALSE())</f>
        <v>19</v>
      </c>
      <c r="L3564" s="0" t="n">
        <f aca="false">VLOOKUP(A3564,'Team Data'!$A$1:$E$659,3,FALSE())</f>
        <v>14</v>
      </c>
      <c r="M3564" s="0" t="n">
        <f aca="false">VLOOKUP(B3564,'Team Data'!$A$1:$E$659,2,FALSE())</f>
        <v>8</v>
      </c>
      <c r="N3564" s="0" t="n">
        <f aca="false">VLOOKUP(B3564,'Team Data'!$A$1:$E$659,3,FALSE())</f>
        <v>21</v>
      </c>
      <c r="O3564" s="0" t="n">
        <f aca="false">VLOOKUP(A3564,'Team Data'!$A$1:$E$659,4,FALSE())</f>
        <v>502</v>
      </c>
      <c r="P3564" s="0" t="n">
        <f aca="false">VLOOKUP(A3564,'Team Data'!$A$1:$E$659,5,FALSE())</f>
        <v>497</v>
      </c>
      <c r="Q3564" s="0" t="n">
        <f aca="false">VLOOKUP(B3564,'Team Data'!$A$1:$E$659,4,FALSE())</f>
        <v>484</v>
      </c>
      <c r="R3564" s="0" t="n">
        <f aca="false">VLOOKUP(B3564,'Team Data'!$A$1:$E$659,5,FALSE())</f>
        <v>397</v>
      </c>
      <c r="S3564" s="0" t="n">
        <f aca="false">IF(I3564=1,(MIN(30,(C3564-D3564)))*(M3564/(M3564+N3564))*(Q3564/(Q3564+R3564)),(MAX(-30,(C3564-D3564)))*(N3564/(M3564+N3564))*(R3564/(R3564+Q3564)))</f>
        <v>-6.19996868761987</v>
      </c>
      <c r="T3564" s="0" t="n">
        <f aca="false">IF(J3564=1,(MIN(30,(D3564-C3564)))*(K3564/(K3564+L3564))*(O3564/(O3564+P3564)),(MAX(-30,(D3564-C3564)))*(L3564/(K3564+L3564))*(P3564/(P3564+O3564)))</f>
        <v>5.49707283040616</v>
      </c>
      <c r="U3564" s="7" t="n">
        <v>43120</v>
      </c>
    </row>
    <row r="3565" customFormat="false" ht="15" hidden="false" customHeight="false" outlineLevel="0" collapsed="false">
      <c r="A3565" s="0" t="s">
        <v>6</v>
      </c>
      <c r="B3565" s="0" t="s">
        <v>46</v>
      </c>
      <c r="C3565" s="0" t="n">
        <v>80</v>
      </c>
      <c r="D3565" s="0" t="n">
        <v>63</v>
      </c>
      <c r="E3565" s="0" t="n">
        <v>40</v>
      </c>
      <c r="F3565" s="0" t="n">
        <v>29</v>
      </c>
      <c r="G3565" s="0" t="n">
        <v>11</v>
      </c>
      <c r="H3565" s="0" t="n">
        <v>10</v>
      </c>
      <c r="I3565" s="0" t="n">
        <v>1</v>
      </c>
      <c r="J3565" s="0" t="n">
        <v>0</v>
      </c>
      <c r="K3565" s="0" t="n">
        <f aca="false">VLOOKUP(A3565,'Team Data'!$A$1:$E$659,2,FALSE())</f>
        <v>16</v>
      </c>
      <c r="L3565" s="0" t="n">
        <f aca="false">VLOOKUP(A3565,'Team Data'!$A$1:$E$659,3,FALSE())</f>
        <v>16</v>
      </c>
      <c r="M3565" s="0" t="n">
        <f aca="false">VLOOKUP(B3565,'Team Data'!$A$1:$E$659,2,FALSE())</f>
        <v>18</v>
      </c>
      <c r="N3565" s="0" t="n">
        <f aca="false">VLOOKUP(B3565,'Team Data'!$A$1:$E$659,3,FALSE())</f>
        <v>17</v>
      </c>
      <c r="O3565" s="0" t="n">
        <f aca="false">VLOOKUP(A3565,'Team Data'!$A$1:$E$659,4,FALSE())</f>
        <v>459</v>
      </c>
      <c r="P3565" s="0" t="n">
        <f aca="false">VLOOKUP(A3565,'Team Data'!$A$1:$E$659,5,FALSE())</f>
        <v>461</v>
      </c>
      <c r="Q3565" s="0" t="n">
        <f aca="false">VLOOKUP(B3565,'Team Data'!$A$1:$E$659,4,FALSE())</f>
        <v>546</v>
      </c>
      <c r="R3565" s="0" t="n">
        <f aca="false">VLOOKUP(B3565,'Team Data'!$A$1:$E$659,5,FALSE())</f>
        <v>561</v>
      </c>
      <c r="S3565" s="0" t="n">
        <f aca="false">IF(I3565=1,(MIN(30,(C3565-D3565)))*(M3565/(M3565+N3565))*(Q3565/(Q3565+R3565)),(MAX(-30,(C3565-D3565)))*(N3565/(M3565+N3565))*(R3565/(R3565+Q3565)))</f>
        <v>4.31219512195122</v>
      </c>
      <c r="T3565" s="0" t="n">
        <f aca="false">IF(J3565=1,(MIN(30,(D3565-C3565)))*(K3565/(K3565+L3565))*(O3565/(O3565+P3565)),(MAX(-30,(D3565-C3565)))*(L3565/(K3565+L3565))*(P3565/(P3565+O3565)))</f>
        <v>-4.25923913043478</v>
      </c>
      <c r="U3565" s="7" t="n">
        <v>43120</v>
      </c>
    </row>
    <row r="3566" customFormat="false" ht="15" hidden="false" customHeight="false" outlineLevel="0" collapsed="false">
      <c r="A3566" s="0" t="s">
        <v>207</v>
      </c>
      <c r="B3566" s="0" t="s">
        <v>8</v>
      </c>
      <c r="C3566" s="0" t="n">
        <v>67</v>
      </c>
      <c r="D3566" s="0" t="n">
        <v>82</v>
      </c>
      <c r="E3566" s="0" t="n">
        <v>32</v>
      </c>
      <c r="F3566" s="0" t="n">
        <v>30</v>
      </c>
      <c r="G3566" s="0" t="n">
        <v>15</v>
      </c>
      <c r="H3566" s="0" t="n">
        <v>13</v>
      </c>
      <c r="I3566" s="0" t="n">
        <v>0</v>
      </c>
      <c r="J3566" s="0" t="n">
        <v>1</v>
      </c>
      <c r="K3566" s="0" t="n">
        <f aca="false">VLOOKUP(A3566,'Team Data'!$A$1:$E$659,2,FALSE())</f>
        <v>13</v>
      </c>
      <c r="L3566" s="0" t="n">
        <f aca="false">VLOOKUP(A3566,'Team Data'!$A$1:$E$659,3,FALSE())</f>
        <v>19</v>
      </c>
      <c r="M3566" s="0" t="n">
        <f aca="false">VLOOKUP(B3566,'Team Data'!$A$1:$E$659,2,FALSE())</f>
        <v>14</v>
      </c>
      <c r="N3566" s="0" t="n">
        <f aca="false">VLOOKUP(B3566,'Team Data'!$A$1:$E$659,3,FALSE())</f>
        <v>18</v>
      </c>
      <c r="O3566" s="0" t="n">
        <f aca="false">VLOOKUP(A3566,'Team Data'!$A$1:$E$659,4,FALSE())</f>
        <v>530</v>
      </c>
      <c r="P3566" s="0" t="n">
        <f aca="false">VLOOKUP(A3566,'Team Data'!$A$1:$E$659,5,FALSE())</f>
        <v>469</v>
      </c>
      <c r="Q3566" s="0" t="n">
        <f aca="false">VLOOKUP(B3566,'Team Data'!$A$1:$E$659,4,FALSE())</f>
        <v>542</v>
      </c>
      <c r="R3566" s="0" t="n">
        <f aca="false">VLOOKUP(B3566,'Team Data'!$A$1:$E$659,5,FALSE())</f>
        <v>488</v>
      </c>
      <c r="S3566" s="0" t="n">
        <f aca="false">IF(I3566=1,(MIN(30,(C3566-D3566)))*(M3566/(M3566+N3566))*(Q3566/(Q3566+R3566)),(MAX(-30,(C3566-D3566)))*(N3566/(M3566+N3566))*(R3566/(R3566+Q3566)))</f>
        <v>-3.99757281553398</v>
      </c>
      <c r="T3566" s="0" t="n">
        <f aca="false">IF(J3566=1,(MIN(30,(D3566-C3566)))*(K3566/(K3566+L3566))*(O3566/(O3566+P3566)),(MAX(-30,(D3566-C3566)))*(L3566/(K3566+L3566))*(P3566/(P3566+O3566)))</f>
        <v>3.23292042042042</v>
      </c>
      <c r="U3566" s="7" t="n">
        <v>43120</v>
      </c>
    </row>
    <row r="3567" customFormat="false" ht="15" hidden="false" customHeight="false" outlineLevel="0" collapsed="false">
      <c r="A3567" s="0" t="s">
        <v>90</v>
      </c>
      <c r="B3567" s="0" t="s">
        <v>136</v>
      </c>
      <c r="C3567" s="0" t="n">
        <v>66</v>
      </c>
      <c r="D3567" s="0" t="n">
        <v>49</v>
      </c>
      <c r="E3567" s="0" t="n">
        <v>41</v>
      </c>
      <c r="F3567" s="0" t="n">
        <v>29</v>
      </c>
      <c r="G3567" s="0" t="n">
        <v>17</v>
      </c>
      <c r="H3567" s="0" t="n">
        <v>16</v>
      </c>
      <c r="I3567" s="0" t="n">
        <v>1</v>
      </c>
      <c r="J3567" s="0" t="n">
        <v>0</v>
      </c>
      <c r="K3567" s="0" t="n">
        <f aca="false">VLOOKUP(A3567,'Team Data'!$A$1:$E$659,2,FALSE())</f>
        <v>23</v>
      </c>
      <c r="L3567" s="0" t="n">
        <f aca="false">VLOOKUP(A3567,'Team Data'!$A$1:$E$659,3,FALSE())</f>
        <v>12</v>
      </c>
      <c r="M3567" s="0" t="n">
        <f aca="false">VLOOKUP(B3567,'Team Data'!$A$1:$E$659,2,FALSE())</f>
        <v>10</v>
      </c>
      <c r="N3567" s="0" t="n">
        <f aca="false">VLOOKUP(B3567,'Team Data'!$A$1:$E$659,3,FALSE())</f>
        <v>20</v>
      </c>
      <c r="O3567" s="0" t="n">
        <f aca="false">VLOOKUP(A3567,'Team Data'!$A$1:$E$659,4,FALSE())</f>
        <v>500</v>
      </c>
      <c r="P3567" s="0" t="n">
        <f aca="false">VLOOKUP(A3567,'Team Data'!$A$1:$E$659,5,FALSE())</f>
        <v>533</v>
      </c>
      <c r="Q3567" s="0" t="n">
        <f aca="false">VLOOKUP(B3567,'Team Data'!$A$1:$E$659,4,FALSE())</f>
        <v>479</v>
      </c>
      <c r="R3567" s="0" t="n">
        <f aca="false">VLOOKUP(B3567,'Team Data'!$A$1:$E$659,5,FALSE())</f>
        <v>443</v>
      </c>
      <c r="S3567" s="0" t="n">
        <f aca="false">IF(I3567=1,(MIN(30,(C3567-D3567)))*(M3567/(M3567+N3567))*(Q3567/(Q3567+R3567)),(MAX(-30,(C3567-D3567)))*(N3567/(M3567+N3567))*(R3567/(R3567+Q3567)))</f>
        <v>2.94396240057845</v>
      </c>
      <c r="T3567" s="0" t="n">
        <f aca="false">IF(J3567=1,(MIN(30,(D3567-C3567)))*(K3567/(K3567+L3567))*(O3567/(O3567+P3567)),(MAX(-30,(D3567-C3567)))*(L3567/(K3567+L3567))*(P3567/(P3567+O3567)))</f>
        <v>-3.00738487069562</v>
      </c>
      <c r="U3567" s="7" t="n">
        <v>43120</v>
      </c>
    </row>
    <row r="3568" customFormat="false" ht="15" hidden="false" customHeight="false" outlineLevel="0" collapsed="false">
      <c r="A3568" s="0" t="s">
        <v>183</v>
      </c>
      <c r="B3568" s="0" t="s">
        <v>86</v>
      </c>
      <c r="C3568" s="0" t="n">
        <v>72</v>
      </c>
      <c r="D3568" s="0" t="n">
        <v>73</v>
      </c>
      <c r="E3568" s="0" t="n">
        <v>28</v>
      </c>
      <c r="F3568" s="0" t="n">
        <v>35</v>
      </c>
      <c r="G3568" s="0" t="n">
        <v>12</v>
      </c>
      <c r="H3568" s="0" t="n">
        <v>15</v>
      </c>
      <c r="I3568" s="0" t="n">
        <v>0</v>
      </c>
      <c r="J3568" s="0" t="n">
        <v>1</v>
      </c>
      <c r="K3568" s="0" t="n">
        <f aca="false">VLOOKUP(A3568,'Team Data'!$A$1:$E$659,2,FALSE())</f>
        <v>18</v>
      </c>
      <c r="L3568" s="0" t="n">
        <f aca="false">VLOOKUP(A3568,'Team Data'!$A$1:$E$659,3,FALSE())</f>
        <v>13</v>
      </c>
      <c r="M3568" s="0" t="n">
        <f aca="false">VLOOKUP(B3568,'Team Data'!$A$1:$E$659,2,FALSE())</f>
        <v>13</v>
      </c>
      <c r="N3568" s="0" t="n">
        <f aca="false">VLOOKUP(B3568,'Team Data'!$A$1:$E$659,3,FALSE())</f>
        <v>18</v>
      </c>
      <c r="O3568" s="0" t="n">
        <f aca="false">VLOOKUP(A3568,'Team Data'!$A$1:$E$659,4,FALSE())</f>
        <v>392</v>
      </c>
      <c r="P3568" s="0" t="n">
        <f aca="false">VLOOKUP(A3568,'Team Data'!$A$1:$E$659,5,FALSE())</f>
        <v>532</v>
      </c>
      <c r="Q3568" s="0" t="n">
        <f aca="false">VLOOKUP(B3568,'Team Data'!$A$1:$E$659,4,FALSE())</f>
        <v>457</v>
      </c>
      <c r="R3568" s="0" t="n">
        <f aca="false">VLOOKUP(B3568,'Team Data'!$A$1:$E$659,5,FALSE())</f>
        <v>482</v>
      </c>
      <c r="S3568" s="0" t="n">
        <f aca="false">IF(I3568=1,(MIN(30,(C3568-D3568)))*(M3568/(M3568+N3568))*(Q3568/(Q3568+R3568)),(MAX(-30,(C3568-D3568)))*(N3568/(M3568+N3568))*(R3568/(R3568+Q3568)))</f>
        <v>-0.298052148819953</v>
      </c>
      <c r="T3568" s="0" t="n">
        <f aca="false">IF(J3568=1,(MIN(30,(D3568-C3568)))*(K3568/(K3568+L3568))*(O3568/(O3568+P3568)),(MAX(-30,(D3568-C3568)))*(L3568/(K3568+L3568))*(P3568/(P3568+O3568)))</f>
        <v>0.24633431085044</v>
      </c>
      <c r="U3568" s="7" t="n">
        <v>43120</v>
      </c>
    </row>
    <row r="3569" customFormat="false" ht="15" hidden="false" customHeight="false" outlineLevel="0" collapsed="false">
      <c r="A3569" s="0" t="s">
        <v>255</v>
      </c>
      <c r="B3569" s="0" t="s">
        <v>95</v>
      </c>
      <c r="C3569" s="0" t="n">
        <v>67</v>
      </c>
      <c r="D3569" s="0" t="n">
        <v>78</v>
      </c>
      <c r="E3569" s="0" t="n">
        <v>23</v>
      </c>
      <c r="F3569" s="0" t="n">
        <v>34</v>
      </c>
      <c r="G3569" s="0" t="n">
        <v>11</v>
      </c>
      <c r="H3569" s="0" t="n">
        <v>5</v>
      </c>
      <c r="I3569" s="0" t="n">
        <v>0</v>
      </c>
      <c r="J3569" s="0" t="n">
        <v>1</v>
      </c>
      <c r="K3569" s="0" t="n">
        <f aca="false">VLOOKUP(A3569,'Team Data'!$A$1:$E$659,2,FALSE())</f>
        <v>10</v>
      </c>
      <c r="L3569" s="0" t="n">
        <f aca="false">VLOOKUP(A3569,'Team Data'!$A$1:$E$659,3,FALSE())</f>
        <v>22</v>
      </c>
      <c r="M3569" s="0" t="n">
        <f aca="false">VLOOKUP(B3569,'Team Data'!$A$1:$E$659,2,FALSE())</f>
        <v>23</v>
      </c>
      <c r="N3569" s="0" t="n">
        <f aca="false">VLOOKUP(B3569,'Team Data'!$A$1:$E$659,3,FALSE())</f>
        <v>9</v>
      </c>
      <c r="O3569" s="0" t="n">
        <f aca="false">VLOOKUP(A3569,'Team Data'!$A$1:$E$659,4,FALSE())</f>
        <v>520</v>
      </c>
      <c r="P3569" s="0" t="n">
        <f aca="false">VLOOKUP(A3569,'Team Data'!$A$1:$E$659,5,FALSE())</f>
        <v>472</v>
      </c>
      <c r="Q3569" s="0" t="n">
        <f aca="false">VLOOKUP(B3569,'Team Data'!$A$1:$E$659,4,FALSE())</f>
        <v>502</v>
      </c>
      <c r="R3569" s="0" t="n">
        <f aca="false">VLOOKUP(B3569,'Team Data'!$A$1:$E$659,5,FALSE())</f>
        <v>485</v>
      </c>
      <c r="S3569" s="0" t="n">
        <f aca="false">IF(I3569=1,(MIN(30,(C3569-D3569)))*(M3569/(M3569+N3569))*(Q3569/(Q3569+R3569)),(MAX(-30,(C3569-D3569)))*(N3569/(M3569+N3569))*(R3569/(R3569+Q3569)))</f>
        <v>-1.52023176291793</v>
      </c>
      <c r="T3569" s="0" t="n">
        <f aca="false">IF(J3569=1,(MIN(30,(D3569-C3569)))*(K3569/(K3569+L3569))*(O3569/(O3569+P3569)),(MAX(-30,(D3569-C3569)))*(L3569/(K3569+L3569))*(P3569/(P3569+O3569)))</f>
        <v>1.80191532258065</v>
      </c>
      <c r="U3569" s="7" t="n">
        <v>43120</v>
      </c>
    </row>
    <row r="3570" customFormat="false" ht="15" hidden="false" customHeight="false" outlineLevel="0" collapsed="false">
      <c r="A3570" s="0" t="s">
        <v>97</v>
      </c>
      <c r="B3570" s="0" t="s">
        <v>76</v>
      </c>
      <c r="C3570" s="0" t="n">
        <v>89</v>
      </c>
      <c r="D3570" s="0" t="n">
        <v>95</v>
      </c>
      <c r="E3570" s="0" t="n">
        <v>52</v>
      </c>
      <c r="F3570" s="0" t="n">
        <v>43</v>
      </c>
      <c r="G3570" s="0" t="n">
        <v>13</v>
      </c>
      <c r="H3570" s="0" t="n">
        <v>16</v>
      </c>
      <c r="I3570" s="0" t="n">
        <v>0</v>
      </c>
      <c r="J3570" s="0" t="n">
        <v>1</v>
      </c>
      <c r="K3570" s="0" t="n">
        <f aca="false">VLOOKUP(A3570,'Team Data'!$A$1:$E$659,2,FALSE())</f>
        <v>16</v>
      </c>
      <c r="L3570" s="0" t="n">
        <f aca="false">VLOOKUP(A3570,'Team Data'!$A$1:$E$659,3,FALSE())</f>
        <v>17</v>
      </c>
      <c r="M3570" s="0" t="n">
        <f aca="false">VLOOKUP(B3570,'Team Data'!$A$1:$E$659,2,FALSE())</f>
        <v>16</v>
      </c>
      <c r="N3570" s="0" t="n">
        <f aca="false">VLOOKUP(B3570,'Team Data'!$A$1:$E$659,3,FALSE())</f>
        <v>16</v>
      </c>
      <c r="O3570" s="0" t="n">
        <f aca="false">VLOOKUP(A3570,'Team Data'!$A$1:$E$659,4,FALSE())</f>
        <v>539</v>
      </c>
      <c r="P3570" s="0" t="n">
        <f aca="false">VLOOKUP(A3570,'Team Data'!$A$1:$E$659,5,FALSE())</f>
        <v>535</v>
      </c>
      <c r="Q3570" s="0" t="n">
        <f aca="false">VLOOKUP(B3570,'Team Data'!$A$1:$E$659,4,FALSE())</f>
        <v>473</v>
      </c>
      <c r="R3570" s="0" t="n">
        <f aca="false">VLOOKUP(B3570,'Team Data'!$A$1:$E$659,5,FALSE())</f>
        <v>561</v>
      </c>
      <c r="S3570" s="0" t="n">
        <f aca="false">IF(I3570=1,(MIN(30,(C3570-D3570)))*(M3570/(M3570+N3570))*(Q3570/(Q3570+R3570)),(MAX(-30,(C3570-D3570)))*(N3570/(M3570+N3570))*(R3570/(R3570+Q3570)))</f>
        <v>-1.62765957446809</v>
      </c>
      <c r="T3570" s="0" t="n">
        <f aca="false">IF(J3570=1,(MIN(30,(D3570-C3570)))*(K3570/(K3570+L3570))*(O3570/(O3570+P3570)),(MAX(-30,(D3570-C3570)))*(L3570/(K3570+L3570))*(P3570/(P3570+O3570)))</f>
        <v>1.45996275605214</v>
      </c>
      <c r="U3570" s="7" t="n">
        <v>43120</v>
      </c>
    </row>
    <row r="3571" customFormat="false" ht="15" hidden="false" customHeight="false" outlineLevel="0" collapsed="false">
      <c r="A3571" s="0" t="s">
        <v>166</v>
      </c>
      <c r="B3571" s="0" t="s">
        <v>317</v>
      </c>
      <c r="C3571" s="0" t="n">
        <v>66</v>
      </c>
      <c r="D3571" s="0" t="n">
        <v>70</v>
      </c>
      <c r="E3571" s="0" t="n">
        <v>35</v>
      </c>
      <c r="F3571" s="0" t="n">
        <v>32</v>
      </c>
      <c r="G3571" s="0" t="n">
        <v>18</v>
      </c>
      <c r="H3571" s="0" t="n">
        <v>9</v>
      </c>
      <c r="I3571" s="0" t="n">
        <v>0</v>
      </c>
      <c r="J3571" s="0" t="n">
        <v>1</v>
      </c>
      <c r="K3571" s="0" t="n">
        <f aca="false">VLOOKUP(A3571,'Team Data'!$A$1:$E$659,2,FALSE())</f>
        <v>19</v>
      </c>
      <c r="L3571" s="0" t="n">
        <f aca="false">VLOOKUP(A3571,'Team Data'!$A$1:$E$659,3,FALSE())</f>
        <v>15</v>
      </c>
      <c r="M3571" s="0" t="n">
        <f aca="false">VLOOKUP(B3571,'Team Data'!$A$1:$E$659,2,FALSE())</f>
        <v>27</v>
      </c>
      <c r="N3571" s="0" t="n">
        <f aca="false">VLOOKUP(B3571,'Team Data'!$A$1:$E$659,3,FALSE())</f>
        <v>8</v>
      </c>
      <c r="O3571" s="0" t="n">
        <f aca="false">VLOOKUP(A3571,'Team Data'!$A$1:$E$659,4,FALSE())</f>
        <v>543</v>
      </c>
      <c r="P3571" s="0" t="n">
        <f aca="false">VLOOKUP(A3571,'Team Data'!$A$1:$E$659,5,FALSE())</f>
        <v>527</v>
      </c>
      <c r="Q3571" s="0" t="n">
        <f aca="false">VLOOKUP(B3571,'Team Data'!$A$1:$E$659,4,FALSE())</f>
        <v>534</v>
      </c>
      <c r="R3571" s="0" t="n">
        <f aca="false">VLOOKUP(B3571,'Team Data'!$A$1:$E$659,5,FALSE())</f>
        <v>523</v>
      </c>
      <c r="S3571" s="0" t="n">
        <f aca="false">IF(I3571=1,(MIN(30,(C3571-D3571)))*(M3571/(M3571+N3571))*(Q3571/(Q3571+R3571)),(MAX(-30,(C3571-D3571)))*(N3571/(M3571+N3571))*(R3571/(R3571+Q3571)))</f>
        <v>-0.452385457494256</v>
      </c>
      <c r="T3571" s="0" t="n">
        <f aca="false">IF(J3571=1,(MIN(30,(D3571-C3571)))*(K3571/(K3571+L3571))*(O3571/(O3571+P3571)),(MAX(-30,(D3571-C3571)))*(L3571/(K3571+L3571))*(P3571/(P3571+O3571)))</f>
        <v>1.13435953820781</v>
      </c>
      <c r="U3571" s="7" t="n">
        <v>43120</v>
      </c>
    </row>
    <row r="3572" customFormat="false" ht="15" hidden="false" customHeight="false" outlineLevel="0" collapsed="false">
      <c r="A3572" s="0" t="s">
        <v>203</v>
      </c>
      <c r="B3572" s="0" t="s">
        <v>275</v>
      </c>
      <c r="C3572" s="0" t="n">
        <v>78</v>
      </c>
      <c r="D3572" s="0" t="n">
        <v>85</v>
      </c>
      <c r="E3572" s="0" t="n">
        <v>35</v>
      </c>
      <c r="F3572" s="0" t="n">
        <v>35</v>
      </c>
      <c r="G3572" s="0" t="n">
        <v>11</v>
      </c>
      <c r="H3572" s="0" t="n">
        <v>8</v>
      </c>
      <c r="I3572" s="0" t="n">
        <v>0</v>
      </c>
      <c r="J3572" s="0" t="n">
        <v>1</v>
      </c>
      <c r="K3572" s="0" t="n">
        <f aca="false">VLOOKUP(A3572,'Team Data'!$A$1:$E$659,2,FALSE())</f>
        <v>20</v>
      </c>
      <c r="L3572" s="0" t="n">
        <f aca="false">VLOOKUP(A3572,'Team Data'!$A$1:$E$659,3,FALSE())</f>
        <v>18</v>
      </c>
      <c r="M3572" s="0" t="n">
        <f aca="false">VLOOKUP(B3572,'Team Data'!$A$1:$E$659,2,FALSE())</f>
        <v>16</v>
      </c>
      <c r="N3572" s="0" t="n">
        <f aca="false">VLOOKUP(B3572,'Team Data'!$A$1:$E$659,3,FALSE())</f>
        <v>18</v>
      </c>
      <c r="O3572" s="0" t="n">
        <f aca="false">VLOOKUP(A3572,'Team Data'!$A$1:$E$659,4,FALSE())</f>
        <v>623</v>
      </c>
      <c r="P3572" s="0" t="n">
        <f aca="false">VLOOKUP(A3572,'Team Data'!$A$1:$E$659,5,FALSE())</f>
        <v>572</v>
      </c>
      <c r="Q3572" s="0" t="n">
        <f aca="false">VLOOKUP(B3572,'Team Data'!$A$1:$E$659,4,FALSE())</f>
        <v>559</v>
      </c>
      <c r="R3572" s="0" t="n">
        <f aca="false">VLOOKUP(B3572,'Team Data'!$A$1:$E$659,5,FALSE())</f>
        <v>460</v>
      </c>
      <c r="S3572" s="0" t="n">
        <f aca="false">IF(I3572=1,(MIN(30,(C3572-D3572)))*(M3572/(M3572+N3572))*(Q3572/(Q3572+R3572)),(MAX(-30,(C3572-D3572)))*(N3572/(M3572+N3572))*(R3572/(R3572+Q3572)))</f>
        <v>-1.67292039485078</v>
      </c>
      <c r="T3572" s="0" t="n">
        <f aca="false">IF(J3572=1,(MIN(30,(D3572-C3572)))*(K3572/(K3572+L3572))*(O3572/(O3572+P3572)),(MAX(-30,(D3572-C3572)))*(L3572/(K3572+L3572))*(P3572/(P3572+O3572)))</f>
        <v>1.9207223078617</v>
      </c>
      <c r="U3572" s="7" t="n">
        <v>43120</v>
      </c>
    </row>
    <row r="3573" customFormat="false" ht="15" hidden="false" customHeight="false" outlineLevel="0" collapsed="false">
      <c r="A3573" s="0" t="s">
        <v>319</v>
      </c>
      <c r="B3573" s="0" t="s">
        <v>60</v>
      </c>
      <c r="C3573" s="0" t="n">
        <v>79</v>
      </c>
      <c r="D3573" s="0" t="n">
        <v>74</v>
      </c>
      <c r="E3573" s="0" t="n">
        <v>36</v>
      </c>
      <c r="F3573" s="0" t="n">
        <v>39</v>
      </c>
      <c r="G3573" s="0" t="n">
        <v>9</v>
      </c>
      <c r="H3573" s="0" t="n">
        <v>7</v>
      </c>
      <c r="I3573" s="0" t="n">
        <v>1</v>
      </c>
      <c r="J3573" s="0" t="n">
        <v>0</v>
      </c>
      <c r="K3573" s="0" t="n">
        <f aca="false">VLOOKUP(A3573,'Team Data'!$A$1:$E$659,2,FALSE())</f>
        <v>20</v>
      </c>
      <c r="L3573" s="0" t="n">
        <f aca="false">VLOOKUP(A3573,'Team Data'!$A$1:$E$659,3,FALSE())</f>
        <v>13</v>
      </c>
      <c r="M3573" s="0" t="n">
        <f aca="false">VLOOKUP(B3573,'Team Data'!$A$1:$E$659,2,FALSE())</f>
        <v>11</v>
      </c>
      <c r="N3573" s="0" t="n">
        <f aca="false">VLOOKUP(B3573,'Team Data'!$A$1:$E$659,3,FALSE())</f>
        <v>21</v>
      </c>
      <c r="O3573" s="0" t="n">
        <f aca="false">VLOOKUP(A3573,'Team Data'!$A$1:$E$659,4,FALSE())</f>
        <v>561</v>
      </c>
      <c r="P3573" s="0" t="n">
        <f aca="false">VLOOKUP(A3573,'Team Data'!$A$1:$E$659,5,FALSE())</f>
        <v>525</v>
      </c>
      <c r="Q3573" s="0" t="n">
        <f aca="false">VLOOKUP(B3573,'Team Data'!$A$1:$E$659,4,FALSE())</f>
        <v>556</v>
      </c>
      <c r="R3573" s="0" t="n">
        <f aca="false">VLOOKUP(B3573,'Team Data'!$A$1:$E$659,5,FALSE())</f>
        <v>459</v>
      </c>
      <c r="S3573" s="0" t="n">
        <f aca="false">IF(I3573=1,(MIN(30,(C3573-D3573)))*(M3573/(M3573+N3573))*(Q3573/(Q3573+R3573)),(MAX(-30,(C3573-D3573)))*(N3573/(M3573+N3573))*(R3573/(R3573+Q3573)))</f>
        <v>0.941502463054187</v>
      </c>
      <c r="T3573" s="0" t="n">
        <f aca="false">IF(J3573=1,(MIN(30,(D3573-C3573)))*(K3573/(K3573+L3573))*(O3573/(O3573+P3573)),(MAX(-30,(D3573-C3573)))*(L3573/(K3573+L3573))*(P3573/(P3573+O3573)))</f>
        <v>-0.952201573748535</v>
      </c>
      <c r="U3573" s="7" t="n">
        <v>43120</v>
      </c>
    </row>
    <row r="3574" customFormat="false" ht="15" hidden="false" customHeight="false" outlineLevel="0" collapsed="false">
      <c r="A3574" s="0" t="s">
        <v>283</v>
      </c>
      <c r="B3574" s="0" t="s">
        <v>145</v>
      </c>
      <c r="C3574" s="0" t="n">
        <v>82</v>
      </c>
      <c r="D3574" s="0" t="n">
        <v>85</v>
      </c>
      <c r="E3574" s="0" t="n">
        <v>32</v>
      </c>
      <c r="F3574" s="0" t="n">
        <v>39</v>
      </c>
      <c r="G3574" s="0" t="n">
        <v>10</v>
      </c>
      <c r="H3574" s="0" t="n">
        <v>12</v>
      </c>
      <c r="I3574" s="0" t="n">
        <v>0</v>
      </c>
      <c r="J3574" s="0" t="n">
        <v>1</v>
      </c>
      <c r="K3574" s="0" t="n">
        <f aca="false">VLOOKUP(A3574,'Team Data'!$A$1:$E$659,2,FALSE())</f>
        <v>12</v>
      </c>
      <c r="L3574" s="0" t="n">
        <f aca="false">VLOOKUP(A3574,'Team Data'!$A$1:$E$659,3,FALSE())</f>
        <v>20</v>
      </c>
      <c r="M3574" s="0" t="n">
        <f aca="false">VLOOKUP(B3574,'Team Data'!$A$1:$E$659,2,FALSE())</f>
        <v>23</v>
      </c>
      <c r="N3574" s="0" t="n">
        <f aca="false">VLOOKUP(B3574,'Team Data'!$A$1:$E$659,3,FALSE())</f>
        <v>10</v>
      </c>
      <c r="O3574" s="0" t="n">
        <f aca="false">VLOOKUP(A3574,'Team Data'!$A$1:$E$659,4,FALSE())</f>
        <v>427</v>
      </c>
      <c r="P3574" s="0" t="n">
        <f aca="false">VLOOKUP(A3574,'Team Data'!$A$1:$E$659,5,FALSE())</f>
        <v>489</v>
      </c>
      <c r="Q3574" s="0" t="n">
        <f aca="false">VLOOKUP(B3574,'Team Data'!$A$1:$E$659,4,FALSE())</f>
        <v>503</v>
      </c>
      <c r="R3574" s="0" t="n">
        <f aca="false">VLOOKUP(B3574,'Team Data'!$A$1:$E$659,5,FALSE())</f>
        <v>487</v>
      </c>
      <c r="S3574" s="0" t="n">
        <f aca="false">IF(I3574=1,(MIN(30,(C3574-D3574)))*(M3574/(M3574+N3574))*(Q3574/(Q3574+R3574)),(MAX(-30,(C3574-D3574)))*(N3574/(M3574+N3574))*(R3574/(R3574+Q3574)))</f>
        <v>-0.447199265381084</v>
      </c>
      <c r="T3574" s="0" t="n">
        <f aca="false">IF(J3574=1,(MIN(30,(D3574-C3574)))*(K3574/(K3574+L3574))*(O3574/(O3574+P3574)),(MAX(-30,(D3574-C3574)))*(L3574/(K3574+L3574))*(P3574/(P3574+O3574)))</f>
        <v>0.524426855895197</v>
      </c>
      <c r="U3574" s="7" t="n">
        <v>43120</v>
      </c>
    </row>
    <row r="3575" customFormat="false" ht="15" hidden="false" customHeight="false" outlineLevel="0" collapsed="false">
      <c r="A3575" s="0" t="s">
        <v>57</v>
      </c>
      <c r="B3575" s="0" t="s">
        <v>300</v>
      </c>
      <c r="C3575" s="0" t="n">
        <v>74</v>
      </c>
      <c r="D3575" s="0" t="n">
        <v>73</v>
      </c>
      <c r="E3575" s="0" t="n">
        <v>48</v>
      </c>
      <c r="F3575" s="0" t="n">
        <v>30</v>
      </c>
      <c r="G3575" s="0" t="n">
        <v>15</v>
      </c>
      <c r="H3575" s="0" t="n">
        <v>7</v>
      </c>
      <c r="I3575" s="0" t="n">
        <v>1</v>
      </c>
      <c r="J3575" s="0" t="n">
        <v>0</v>
      </c>
      <c r="K3575" s="0" t="n">
        <f aca="false">VLOOKUP(A3575,'Team Data'!$A$1:$E$659,2,FALSE())</f>
        <v>14</v>
      </c>
      <c r="L3575" s="0" t="n">
        <f aca="false">VLOOKUP(A3575,'Team Data'!$A$1:$E$659,3,FALSE())</f>
        <v>18</v>
      </c>
      <c r="M3575" s="0" t="n">
        <f aca="false">VLOOKUP(B3575,'Team Data'!$A$1:$E$659,2,FALSE())</f>
        <v>16</v>
      </c>
      <c r="N3575" s="0" t="n">
        <f aca="false">VLOOKUP(B3575,'Team Data'!$A$1:$E$659,3,FALSE())</f>
        <v>16</v>
      </c>
      <c r="O3575" s="0" t="n">
        <f aca="false">VLOOKUP(A3575,'Team Data'!$A$1:$E$659,4,FALSE())</f>
        <v>500</v>
      </c>
      <c r="P3575" s="0" t="n">
        <f aca="false">VLOOKUP(A3575,'Team Data'!$A$1:$E$659,5,FALSE())</f>
        <v>464</v>
      </c>
      <c r="Q3575" s="0" t="n">
        <f aca="false">VLOOKUP(B3575,'Team Data'!$A$1:$E$659,4,FALSE())</f>
        <v>524</v>
      </c>
      <c r="R3575" s="0" t="n">
        <f aca="false">VLOOKUP(B3575,'Team Data'!$A$1:$E$659,5,FALSE())</f>
        <v>474</v>
      </c>
      <c r="S3575" s="0" t="n">
        <f aca="false">IF(I3575=1,(MIN(30,(C3575-D3575)))*(M3575/(M3575+N3575))*(Q3575/(Q3575+R3575)),(MAX(-30,(C3575-D3575)))*(N3575/(M3575+N3575))*(R3575/(R3575+Q3575)))</f>
        <v>0.2625250501002</v>
      </c>
      <c r="T3575" s="0" t="n">
        <f aca="false">IF(J3575=1,(MIN(30,(D3575-C3575)))*(K3575/(K3575+L3575))*(O3575/(O3575+P3575)),(MAX(-30,(D3575-C3575)))*(L3575/(K3575+L3575))*(P3575/(P3575+O3575)))</f>
        <v>-0.270746887966805</v>
      </c>
      <c r="U3575" s="7" t="n">
        <v>43120</v>
      </c>
    </row>
    <row r="3576" customFormat="false" ht="15" hidden="false" customHeight="false" outlineLevel="0" collapsed="false">
      <c r="A3576" s="0" t="s">
        <v>313</v>
      </c>
      <c r="B3576" s="0" t="s">
        <v>321</v>
      </c>
      <c r="C3576" s="0" t="n">
        <v>55</v>
      </c>
      <c r="D3576" s="0" t="n">
        <v>71</v>
      </c>
      <c r="E3576" s="0" t="n">
        <v>33</v>
      </c>
      <c r="F3576" s="0" t="n">
        <v>49</v>
      </c>
      <c r="G3576" s="0" t="n">
        <v>16</v>
      </c>
      <c r="H3576" s="0" t="n">
        <v>14</v>
      </c>
      <c r="I3576" s="0" t="n">
        <v>0</v>
      </c>
      <c r="J3576" s="0" t="n">
        <v>1</v>
      </c>
      <c r="K3576" s="0" t="n">
        <f aca="false">VLOOKUP(A3576,'Team Data'!$A$1:$E$659,2,FALSE())</f>
        <v>16</v>
      </c>
      <c r="L3576" s="0" t="n">
        <f aca="false">VLOOKUP(A3576,'Team Data'!$A$1:$E$659,3,FALSE())</f>
        <v>16</v>
      </c>
      <c r="M3576" s="0" t="n">
        <f aca="false">VLOOKUP(B3576,'Team Data'!$A$1:$E$659,2,FALSE())</f>
        <v>21</v>
      </c>
      <c r="N3576" s="0" t="n">
        <f aca="false">VLOOKUP(B3576,'Team Data'!$A$1:$E$659,3,FALSE())</f>
        <v>13</v>
      </c>
      <c r="O3576" s="0" t="n">
        <f aca="false">VLOOKUP(A3576,'Team Data'!$A$1:$E$659,4,FALSE())</f>
        <v>491</v>
      </c>
      <c r="P3576" s="0" t="n">
        <f aca="false">VLOOKUP(A3576,'Team Data'!$A$1:$E$659,5,FALSE())</f>
        <v>469</v>
      </c>
      <c r="Q3576" s="0" t="n">
        <f aca="false">VLOOKUP(B3576,'Team Data'!$A$1:$E$659,4,FALSE())</f>
        <v>576</v>
      </c>
      <c r="R3576" s="0" t="n">
        <f aca="false">VLOOKUP(B3576,'Team Data'!$A$1:$E$659,5,FALSE())</f>
        <v>519</v>
      </c>
      <c r="S3576" s="0" t="n">
        <f aca="false">IF(I3576=1,(MIN(30,(C3576-D3576)))*(M3576/(M3576+N3576))*(Q3576/(Q3576+R3576)),(MAX(-30,(C3576-D3576)))*(N3576/(M3576+N3576))*(R3576/(R3576+Q3576)))</f>
        <v>-2.89959709911362</v>
      </c>
      <c r="T3576" s="0" t="n">
        <f aca="false">IF(J3576=1,(MIN(30,(D3576-C3576)))*(K3576/(K3576+L3576))*(O3576/(O3576+P3576)),(MAX(-30,(D3576-C3576)))*(L3576/(K3576+L3576))*(P3576/(P3576+O3576)))</f>
        <v>4.09166666666667</v>
      </c>
      <c r="U3576" s="7" t="n">
        <v>43120</v>
      </c>
    </row>
    <row r="3577" customFormat="false" ht="15" hidden="false" customHeight="false" outlineLevel="0" collapsed="false">
      <c r="A3577" s="0" t="s">
        <v>254</v>
      </c>
      <c r="B3577" s="0" t="s">
        <v>142</v>
      </c>
      <c r="C3577" s="0" t="n">
        <v>77</v>
      </c>
      <c r="D3577" s="0" t="n">
        <v>84</v>
      </c>
      <c r="E3577" s="0" t="n">
        <v>29</v>
      </c>
      <c r="F3577" s="0" t="n">
        <v>34</v>
      </c>
      <c r="G3577" s="0" t="n">
        <v>20</v>
      </c>
      <c r="H3577" s="0" t="n">
        <v>13</v>
      </c>
      <c r="I3577" s="0" t="n">
        <v>0</v>
      </c>
      <c r="J3577" s="0" t="n">
        <v>1</v>
      </c>
      <c r="K3577" s="0" t="n">
        <f aca="false">VLOOKUP(A3577,'Team Data'!$A$1:$E$659,2,FALSE())</f>
        <v>21</v>
      </c>
      <c r="L3577" s="0" t="n">
        <f aca="false">VLOOKUP(A3577,'Team Data'!$A$1:$E$659,3,FALSE())</f>
        <v>15</v>
      </c>
      <c r="M3577" s="0" t="n">
        <f aca="false">VLOOKUP(B3577,'Team Data'!$A$1:$E$659,2,FALSE())</f>
        <v>19</v>
      </c>
      <c r="N3577" s="0" t="n">
        <f aca="false">VLOOKUP(B3577,'Team Data'!$A$1:$E$659,3,FALSE())</f>
        <v>14</v>
      </c>
      <c r="O3577" s="0" t="n">
        <f aca="false">VLOOKUP(A3577,'Team Data'!$A$1:$E$659,4,FALSE())</f>
        <v>540</v>
      </c>
      <c r="P3577" s="0" t="n">
        <f aca="false">VLOOKUP(A3577,'Team Data'!$A$1:$E$659,5,FALSE())</f>
        <v>510</v>
      </c>
      <c r="Q3577" s="0" t="n">
        <f aca="false">VLOOKUP(B3577,'Team Data'!$A$1:$E$659,4,FALSE())</f>
        <v>451</v>
      </c>
      <c r="R3577" s="0" t="n">
        <f aca="false">VLOOKUP(B3577,'Team Data'!$A$1:$E$659,5,FALSE())</f>
        <v>488</v>
      </c>
      <c r="S3577" s="0" t="n">
        <f aca="false">IF(I3577=1,(MIN(30,(C3577-D3577)))*(M3577/(M3577+N3577))*(Q3577/(Q3577+R3577)),(MAX(-30,(C3577-D3577)))*(N3577/(M3577+N3577))*(R3577/(R3577+Q3577)))</f>
        <v>-1.5433568915997</v>
      </c>
      <c r="T3577" s="0" t="n">
        <f aca="false">IF(J3577=1,(MIN(30,(D3577-C3577)))*(K3577/(K3577+L3577))*(O3577/(O3577+P3577)),(MAX(-30,(D3577-C3577)))*(L3577/(K3577+L3577))*(P3577/(P3577+O3577)))</f>
        <v>2.1</v>
      </c>
      <c r="U3577" s="7" t="n">
        <v>43120</v>
      </c>
    </row>
    <row r="3578" customFormat="false" ht="15" hidden="false" customHeight="false" outlineLevel="0" collapsed="false">
      <c r="A3578" s="0" t="s">
        <v>150</v>
      </c>
      <c r="B3578" s="0" t="s">
        <v>295</v>
      </c>
      <c r="C3578" s="0" t="n">
        <v>80</v>
      </c>
      <c r="D3578" s="0" t="n">
        <v>55</v>
      </c>
      <c r="E3578" s="0" t="n">
        <v>39</v>
      </c>
      <c r="F3578" s="0" t="n">
        <v>39</v>
      </c>
      <c r="G3578" s="0" t="n">
        <v>14</v>
      </c>
      <c r="H3578" s="0" t="n">
        <v>16</v>
      </c>
      <c r="I3578" s="0" t="n">
        <v>1</v>
      </c>
      <c r="J3578" s="0" t="n">
        <v>0</v>
      </c>
      <c r="K3578" s="0" t="n">
        <f aca="false">VLOOKUP(A3578,'Team Data'!$A$1:$E$659,2,FALSE())</f>
        <v>27</v>
      </c>
      <c r="L3578" s="0" t="n">
        <f aca="false">VLOOKUP(A3578,'Team Data'!$A$1:$E$659,3,FALSE())</f>
        <v>7</v>
      </c>
      <c r="M3578" s="0" t="n">
        <f aca="false">VLOOKUP(B3578,'Team Data'!$A$1:$E$659,2,FALSE())</f>
        <v>15</v>
      </c>
      <c r="N3578" s="0" t="n">
        <f aca="false">VLOOKUP(B3578,'Team Data'!$A$1:$E$659,3,FALSE())</f>
        <v>18</v>
      </c>
      <c r="O3578" s="0" t="n">
        <f aca="false">VLOOKUP(A3578,'Team Data'!$A$1:$E$659,4,FALSE())</f>
        <v>511</v>
      </c>
      <c r="P3578" s="0" t="n">
        <f aca="false">VLOOKUP(A3578,'Team Data'!$A$1:$E$659,5,FALSE())</f>
        <v>533</v>
      </c>
      <c r="Q3578" s="0" t="n">
        <f aca="false">VLOOKUP(B3578,'Team Data'!$A$1:$E$659,4,FALSE())</f>
        <v>512</v>
      </c>
      <c r="R3578" s="0" t="n">
        <f aca="false">VLOOKUP(B3578,'Team Data'!$A$1:$E$659,5,FALSE())</f>
        <v>507</v>
      </c>
      <c r="S3578" s="0" t="n">
        <f aca="false">IF(I3578=1,(MIN(30,(C3578-D3578)))*(M3578/(M3578+N3578))*(Q3578/(Q3578+R3578)),(MAX(-30,(C3578-D3578)))*(N3578/(M3578+N3578))*(R3578/(R3578+Q3578)))</f>
        <v>5.70969756445713</v>
      </c>
      <c r="T3578" s="0" t="n">
        <f aca="false">IF(J3578=1,(MIN(30,(D3578-C3578)))*(K3578/(K3578+L3578))*(O3578/(O3578+P3578)),(MAX(-30,(D3578-C3578)))*(L3578/(K3578+L3578))*(P3578/(P3578+O3578)))</f>
        <v>-2.62776087446473</v>
      </c>
      <c r="U3578" s="7" t="n">
        <v>43120</v>
      </c>
    </row>
    <row r="3579" customFormat="false" ht="15" hidden="false" customHeight="false" outlineLevel="0" collapsed="false">
      <c r="A3579" s="0" t="s">
        <v>18</v>
      </c>
      <c r="B3579" s="0" t="s">
        <v>146</v>
      </c>
      <c r="C3579" s="0" t="n">
        <v>70</v>
      </c>
      <c r="D3579" s="0" t="n">
        <v>62</v>
      </c>
      <c r="E3579" s="0" t="n">
        <v>33</v>
      </c>
      <c r="F3579" s="0" t="n">
        <v>30</v>
      </c>
      <c r="G3579" s="0" t="n">
        <v>13</v>
      </c>
      <c r="H3579" s="0" t="n">
        <v>12</v>
      </c>
      <c r="I3579" s="0" t="n">
        <v>1</v>
      </c>
      <c r="J3579" s="0" t="n">
        <v>0</v>
      </c>
      <c r="K3579" s="0" t="n">
        <f aca="false">VLOOKUP(A3579,'Team Data'!$A$1:$E$659,2,FALSE())</f>
        <v>11</v>
      </c>
      <c r="L3579" s="0" t="n">
        <f aca="false">VLOOKUP(A3579,'Team Data'!$A$1:$E$659,3,FALSE())</f>
        <v>21</v>
      </c>
      <c r="M3579" s="0" t="n">
        <f aca="false">VLOOKUP(B3579,'Team Data'!$A$1:$E$659,2,FALSE())</f>
        <v>7</v>
      </c>
      <c r="N3579" s="0" t="n">
        <f aca="false">VLOOKUP(B3579,'Team Data'!$A$1:$E$659,3,FALSE())</f>
        <v>25</v>
      </c>
      <c r="O3579" s="0" t="n">
        <f aca="false">VLOOKUP(A3579,'Team Data'!$A$1:$E$659,4,FALSE())</f>
        <v>487</v>
      </c>
      <c r="P3579" s="0" t="n">
        <f aca="false">VLOOKUP(A3579,'Team Data'!$A$1:$E$659,5,FALSE())</f>
        <v>495</v>
      </c>
      <c r="Q3579" s="0" t="n">
        <f aca="false">VLOOKUP(B3579,'Team Data'!$A$1:$E$659,4,FALSE())</f>
        <v>544</v>
      </c>
      <c r="R3579" s="0" t="n">
        <f aca="false">VLOOKUP(B3579,'Team Data'!$A$1:$E$659,5,FALSE())</f>
        <v>461</v>
      </c>
      <c r="S3579" s="0" t="n">
        <f aca="false">IF(I3579=1,(MIN(30,(C3579-D3579)))*(M3579/(M3579+N3579))*(Q3579/(Q3579+R3579)),(MAX(-30,(C3579-D3579)))*(N3579/(M3579+N3579))*(R3579/(R3579+Q3579)))</f>
        <v>0.94726368159204</v>
      </c>
      <c r="T3579" s="0" t="n">
        <f aca="false">IF(J3579=1,(MIN(30,(D3579-C3579)))*(K3579/(K3579+L3579))*(O3579/(O3579+P3579)),(MAX(-30,(D3579-C3579)))*(L3579/(K3579+L3579))*(P3579/(P3579+O3579)))</f>
        <v>-2.6463849287169</v>
      </c>
      <c r="U3579" s="7" t="n">
        <v>43120</v>
      </c>
    </row>
    <row r="3580" customFormat="false" ht="15" hidden="false" customHeight="false" outlineLevel="0" collapsed="false">
      <c r="A3580" s="0" t="s">
        <v>100</v>
      </c>
      <c r="B3580" s="0" t="s">
        <v>21</v>
      </c>
      <c r="C3580" s="0" t="n">
        <v>65</v>
      </c>
      <c r="D3580" s="0" t="n">
        <v>79</v>
      </c>
      <c r="E3580" s="0" t="n">
        <v>34</v>
      </c>
      <c r="F3580" s="0" t="n">
        <v>27</v>
      </c>
      <c r="G3580" s="0" t="n">
        <v>19</v>
      </c>
      <c r="H3580" s="0" t="n">
        <v>9</v>
      </c>
      <c r="I3580" s="0" t="n">
        <v>0</v>
      </c>
      <c r="J3580" s="0" t="n">
        <v>1</v>
      </c>
      <c r="K3580" s="0" t="n">
        <f aca="false">VLOOKUP(A3580,'Team Data'!$A$1:$E$659,2,FALSE())</f>
        <v>18</v>
      </c>
      <c r="L3580" s="0" t="n">
        <f aca="false">VLOOKUP(A3580,'Team Data'!$A$1:$E$659,3,FALSE())</f>
        <v>15</v>
      </c>
      <c r="M3580" s="0" t="n">
        <f aca="false">VLOOKUP(B3580,'Team Data'!$A$1:$E$659,2,FALSE())</f>
        <v>26</v>
      </c>
      <c r="N3580" s="0" t="n">
        <f aca="false">VLOOKUP(B3580,'Team Data'!$A$1:$E$659,3,FALSE())</f>
        <v>7</v>
      </c>
      <c r="O3580" s="0" t="n">
        <f aca="false">VLOOKUP(A3580,'Team Data'!$A$1:$E$659,4,FALSE())</f>
        <v>621</v>
      </c>
      <c r="P3580" s="0" t="n">
        <f aca="false">VLOOKUP(A3580,'Team Data'!$A$1:$E$659,5,FALSE())</f>
        <v>469</v>
      </c>
      <c r="Q3580" s="0" t="n">
        <f aca="false">VLOOKUP(B3580,'Team Data'!$A$1:$E$659,4,FALSE())</f>
        <v>619</v>
      </c>
      <c r="R3580" s="0" t="n">
        <f aca="false">VLOOKUP(B3580,'Team Data'!$A$1:$E$659,5,FALSE())</f>
        <v>468</v>
      </c>
      <c r="S3580" s="0" t="n">
        <f aca="false">IF(I3580=1,(MIN(30,(C3580-D3580)))*(M3580/(M3580+N3580))*(Q3580/(Q3580+R3580)),(MAX(-30,(C3580-D3580)))*(N3580/(M3580+N3580))*(R3580/(R3580+Q3580)))</f>
        <v>-1.27858158400937</v>
      </c>
      <c r="T3580" s="0" t="n">
        <f aca="false">IF(J3580=1,(MIN(30,(D3580-C3580)))*(K3580/(K3580+L3580))*(O3580/(O3580+P3580)),(MAX(-30,(D3580-C3580)))*(L3580/(K3580+L3580))*(P3580/(P3580+O3580)))</f>
        <v>4.35062552126772</v>
      </c>
      <c r="U3580" s="7" t="n">
        <v>43120</v>
      </c>
    </row>
    <row r="3581" customFormat="false" ht="15" hidden="false" customHeight="false" outlineLevel="0" collapsed="false">
      <c r="A3581" s="0" t="s">
        <v>328</v>
      </c>
      <c r="B3581" s="0" t="s">
        <v>192</v>
      </c>
      <c r="C3581" s="0" t="n">
        <v>59</v>
      </c>
      <c r="D3581" s="0" t="n">
        <v>86</v>
      </c>
      <c r="E3581" s="0" t="n">
        <v>26</v>
      </c>
      <c r="F3581" s="0" t="n">
        <v>37</v>
      </c>
      <c r="G3581" s="0" t="n">
        <v>11</v>
      </c>
      <c r="H3581" s="0" t="n">
        <v>9</v>
      </c>
      <c r="I3581" s="0" t="n">
        <v>0</v>
      </c>
      <c r="J3581" s="0" t="n">
        <v>1</v>
      </c>
      <c r="K3581" s="0" t="n">
        <f aca="false">VLOOKUP(A3581,'Team Data'!$A$1:$E$659,2,FALSE())</f>
        <v>23</v>
      </c>
      <c r="L3581" s="0" t="n">
        <f aca="false">VLOOKUP(A3581,'Team Data'!$A$1:$E$659,3,FALSE())</f>
        <v>10</v>
      </c>
      <c r="M3581" s="0" t="n">
        <f aca="false">VLOOKUP(B3581,'Team Data'!$A$1:$E$659,2,FALSE())</f>
        <v>28</v>
      </c>
      <c r="N3581" s="0" t="n">
        <f aca="false">VLOOKUP(B3581,'Team Data'!$A$1:$E$659,3,FALSE())</f>
        <v>6</v>
      </c>
      <c r="O3581" s="0" t="n">
        <f aca="false">VLOOKUP(A3581,'Team Data'!$A$1:$E$659,4,FALSE())</f>
        <v>523</v>
      </c>
      <c r="P3581" s="0" t="n">
        <f aca="false">VLOOKUP(A3581,'Team Data'!$A$1:$E$659,5,FALSE())</f>
        <v>473</v>
      </c>
      <c r="Q3581" s="0" t="n">
        <f aca="false">VLOOKUP(B3581,'Team Data'!$A$1:$E$659,4,FALSE())</f>
        <v>515</v>
      </c>
      <c r="R3581" s="0" t="n">
        <f aca="false">VLOOKUP(B3581,'Team Data'!$A$1:$E$659,5,FALSE())</f>
        <v>512</v>
      </c>
      <c r="S3581" s="0" t="n">
        <f aca="false">IF(I3581=1,(MIN(30,(C3581-D3581)))*(M3581/(M3581+N3581))*(Q3581/(Q3581+R3581)),(MAX(-30,(C3581-D3581)))*(N3581/(M3581+N3581))*(R3581/(R3581+Q3581)))</f>
        <v>-2.37539377971247</v>
      </c>
      <c r="T3581" s="0" t="n">
        <f aca="false">IF(J3581=1,(MIN(30,(D3581-C3581)))*(K3581/(K3581+L3581))*(O3581/(O3581+P3581)),(MAX(-30,(D3581-C3581)))*(L3581/(K3581+L3581))*(P3581/(P3581+O3581)))</f>
        <v>9.88143483023001</v>
      </c>
      <c r="U3581" s="7" t="n">
        <v>43120</v>
      </c>
    </row>
    <row r="3582" customFormat="false" ht="15" hidden="false" customHeight="false" outlineLevel="0" collapsed="false">
      <c r="A3582" s="0" t="s">
        <v>301</v>
      </c>
      <c r="B3582" s="0" t="s">
        <v>247</v>
      </c>
      <c r="C3582" s="0" t="n">
        <v>62</v>
      </c>
      <c r="D3582" s="0" t="n">
        <v>73</v>
      </c>
      <c r="E3582" s="0" t="n">
        <v>27</v>
      </c>
      <c r="F3582" s="0" t="n">
        <v>33</v>
      </c>
      <c r="G3582" s="0" t="n">
        <v>14</v>
      </c>
      <c r="H3582" s="0" t="n">
        <v>6</v>
      </c>
      <c r="I3582" s="0" t="n">
        <v>0</v>
      </c>
      <c r="J3582" s="0" t="n">
        <v>1</v>
      </c>
      <c r="K3582" s="0" t="n">
        <f aca="false">VLOOKUP(A3582,'Team Data'!$A$1:$E$659,2,FALSE())</f>
        <v>14</v>
      </c>
      <c r="L3582" s="0" t="n">
        <f aca="false">VLOOKUP(A3582,'Team Data'!$A$1:$E$659,3,FALSE())</f>
        <v>17</v>
      </c>
      <c r="M3582" s="0" t="n">
        <f aca="false">VLOOKUP(B3582,'Team Data'!$A$1:$E$659,2,FALSE())</f>
        <v>17</v>
      </c>
      <c r="N3582" s="0" t="n">
        <f aca="false">VLOOKUP(B3582,'Team Data'!$A$1:$E$659,3,FALSE())</f>
        <v>16</v>
      </c>
      <c r="O3582" s="0" t="n">
        <f aca="false">VLOOKUP(A3582,'Team Data'!$A$1:$E$659,4,FALSE())</f>
        <v>549</v>
      </c>
      <c r="P3582" s="0" t="n">
        <f aca="false">VLOOKUP(A3582,'Team Data'!$A$1:$E$659,5,FALSE())</f>
        <v>466</v>
      </c>
      <c r="Q3582" s="0" t="n">
        <f aca="false">VLOOKUP(B3582,'Team Data'!$A$1:$E$659,4,FALSE())</f>
        <v>613</v>
      </c>
      <c r="R3582" s="0" t="n">
        <f aca="false">VLOOKUP(B3582,'Team Data'!$A$1:$E$659,5,FALSE())</f>
        <v>464</v>
      </c>
      <c r="S3582" s="0" t="n">
        <f aca="false">IF(I3582=1,(MIN(30,(C3582-D3582)))*(M3582/(M3582+N3582))*(Q3582/(Q3582+R3582)),(MAX(-30,(C3582-D3582)))*(N3582/(M3582+N3582))*(R3582/(R3582+Q3582)))</f>
        <v>-2.29774063757351</v>
      </c>
      <c r="T3582" s="0" t="n">
        <f aca="false">IF(J3582=1,(MIN(30,(D3582-C3582)))*(K3582/(K3582+L3582))*(O3582/(O3582+P3582)),(MAX(-30,(D3582-C3582)))*(L3582/(K3582+L3582))*(P3582/(P3582+O3582)))</f>
        <v>2.68698553948832</v>
      </c>
      <c r="U3582" s="7" t="n">
        <v>43120</v>
      </c>
    </row>
    <row r="3583" customFormat="false" ht="15" hidden="false" customHeight="false" outlineLevel="0" collapsed="false">
      <c r="A3583" s="0" t="s">
        <v>19</v>
      </c>
      <c r="B3583" s="0" t="s">
        <v>231</v>
      </c>
      <c r="C3583" s="0" t="n">
        <v>72</v>
      </c>
      <c r="D3583" s="0" t="n">
        <v>66</v>
      </c>
      <c r="E3583" s="0" t="n">
        <v>35</v>
      </c>
      <c r="F3583" s="0" t="n">
        <v>38</v>
      </c>
      <c r="G3583" s="0" t="n">
        <v>17</v>
      </c>
      <c r="H3583" s="0" t="n">
        <v>18</v>
      </c>
      <c r="I3583" s="0" t="n">
        <v>1</v>
      </c>
      <c r="J3583" s="0" t="n">
        <v>0</v>
      </c>
      <c r="K3583" s="0" t="n">
        <f aca="false">VLOOKUP(A3583,'Team Data'!$A$1:$E$659,2,FALSE())</f>
        <v>14</v>
      </c>
      <c r="L3583" s="0" t="n">
        <f aca="false">VLOOKUP(A3583,'Team Data'!$A$1:$E$659,3,FALSE())</f>
        <v>21</v>
      </c>
      <c r="M3583" s="0" t="n">
        <f aca="false">VLOOKUP(B3583,'Team Data'!$A$1:$E$659,2,FALSE())</f>
        <v>16</v>
      </c>
      <c r="N3583" s="0" t="n">
        <f aca="false">VLOOKUP(B3583,'Team Data'!$A$1:$E$659,3,FALSE())</f>
        <v>18</v>
      </c>
      <c r="O3583" s="0" t="n">
        <f aca="false">VLOOKUP(A3583,'Team Data'!$A$1:$E$659,4,FALSE())</f>
        <v>471</v>
      </c>
      <c r="P3583" s="0" t="n">
        <f aca="false">VLOOKUP(A3583,'Team Data'!$A$1:$E$659,5,FALSE())</f>
        <v>659</v>
      </c>
      <c r="Q3583" s="0" t="n">
        <f aca="false">VLOOKUP(B3583,'Team Data'!$A$1:$E$659,4,FALSE())</f>
        <v>494</v>
      </c>
      <c r="R3583" s="0" t="n">
        <f aca="false">VLOOKUP(B3583,'Team Data'!$A$1:$E$659,5,FALSE())</f>
        <v>587</v>
      </c>
      <c r="S3583" s="0" t="n">
        <f aca="false">IF(I3583=1,(MIN(30,(C3583-D3583)))*(M3583/(M3583+N3583))*(Q3583/(Q3583+R3583)),(MAX(-30,(C3583-D3583)))*(N3583/(M3583+N3583))*(R3583/(R3583+Q3583)))</f>
        <v>1.29030853784622</v>
      </c>
      <c r="T3583" s="0" t="n">
        <f aca="false">IF(J3583=1,(MIN(30,(D3583-C3583)))*(K3583/(K3583+L3583))*(O3583/(O3583+P3583)),(MAX(-30,(D3583-C3583)))*(L3583/(K3583+L3583))*(P3583/(P3583+O3583)))</f>
        <v>-2.09946902654867</v>
      </c>
      <c r="U3583" s="7" t="n">
        <v>43120</v>
      </c>
    </row>
    <row r="3584" customFormat="false" ht="15" hidden="false" customHeight="false" outlineLevel="0" collapsed="false">
      <c r="A3584" s="0" t="s">
        <v>339</v>
      </c>
      <c r="B3584" s="0" t="s">
        <v>59</v>
      </c>
      <c r="C3584" s="0" t="n">
        <v>72</v>
      </c>
      <c r="D3584" s="0" t="n">
        <v>62</v>
      </c>
      <c r="E3584" s="0" t="n">
        <v>50</v>
      </c>
      <c r="F3584" s="0" t="n">
        <v>34</v>
      </c>
      <c r="G3584" s="0" t="n">
        <v>12</v>
      </c>
      <c r="H3584" s="0" t="n">
        <v>6</v>
      </c>
      <c r="I3584" s="0" t="n">
        <v>1</v>
      </c>
      <c r="J3584" s="0" t="n">
        <v>0</v>
      </c>
      <c r="K3584" s="0" t="n">
        <f aca="false">VLOOKUP(A3584,'Team Data'!$A$1:$E$659,2,FALSE())</f>
        <v>21</v>
      </c>
      <c r="L3584" s="0" t="n">
        <f aca="false">VLOOKUP(A3584,'Team Data'!$A$1:$E$659,3,FALSE())</f>
        <v>11</v>
      </c>
      <c r="M3584" s="0" t="n">
        <f aca="false">VLOOKUP(B3584,'Team Data'!$A$1:$E$659,2,FALSE())</f>
        <v>17</v>
      </c>
      <c r="N3584" s="0" t="n">
        <f aca="false">VLOOKUP(B3584,'Team Data'!$A$1:$E$659,3,FALSE())</f>
        <v>15</v>
      </c>
      <c r="O3584" s="0" t="n">
        <f aca="false">VLOOKUP(A3584,'Team Data'!$A$1:$E$659,4,FALSE())</f>
        <v>616</v>
      </c>
      <c r="P3584" s="0" t="n">
        <f aca="false">VLOOKUP(A3584,'Team Data'!$A$1:$E$659,5,FALSE())</f>
        <v>448</v>
      </c>
      <c r="Q3584" s="0" t="n">
        <f aca="false">VLOOKUP(B3584,'Team Data'!$A$1:$E$659,4,FALSE())</f>
        <v>627</v>
      </c>
      <c r="R3584" s="0" t="n">
        <f aca="false">VLOOKUP(B3584,'Team Data'!$A$1:$E$659,5,FALSE())</f>
        <v>441</v>
      </c>
      <c r="S3584" s="0" t="n">
        <f aca="false">IF(I3584=1,(MIN(30,(C3584-D3584)))*(M3584/(M3584+N3584))*(Q3584/(Q3584+R3584)),(MAX(-30,(C3584-D3584)))*(N3584/(M3584+N3584))*(R3584/(R3584+Q3584)))</f>
        <v>3.11885533707865</v>
      </c>
      <c r="T3584" s="0" t="n">
        <f aca="false">IF(J3584=1,(MIN(30,(D3584-C3584)))*(K3584/(K3584+L3584))*(O3584/(O3584+P3584)),(MAX(-30,(D3584-C3584)))*(L3584/(K3584+L3584))*(P3584/(P3584+O3584)))</f>
        <v>-1.44736842105263</v>
      </c>
      <c r="U3584" s="7" t="n">
        <v>43120</v>
      </c>
    </row>
    <row r="3585" customFormat="false" ht="15" hidden="false" customHeight="false" outlineLevel="0" collapsed="false">
      <c r="A3585" s="0" t="s">
        <v>288</v>
      </c>
      <c r="B3585" s="0" t="s">
        <v>266</v>
      </c>
      <c r="C3585" s="0" t="n">
        <v>70</v>
      </c>
      <c r="D3585" s="0" t="n">
        <v>63</v>
      </c>
      <c r="E3585" s="0" t="n">
        <v>25</v>
      </c>
      <c r="F3585" s="0" t="n">
        <v>31</v>
      </c>
      <c r="G3585" s="0" t="n">
        <v>13</v>
      </c>
      <c r="H3585" s="0" t="n">
        <v>14</v>
      </c>
      <c r="I3585" s="0" t="n">
        <v>1</v>
      </c>
      <c r="J3585" s="0" t="n">
        <v>0</v>
      </c>
      <c r="K3585" s="0" t="n">
        <f aca="false">VLOOKUP(A3585,'Team Data'!$A$1:$E$659,2,FALSE())</f>
        <v>26</v>
      </c>
      <c r="L3585" s="0" t="n">
        <f aca="false">VLOOKUP(A3585,'Team Data'!$A$1:$E$659,3,FALSE())</f>
        <v>9</v>
      </c>
      <c r="M3585" s="0" t="n">
        <f aca="false">VLOOKUP(B3585,'Team Data'!$A$1:$E$659,2,FALSE())</f>
        <v>17</v>
      </c>
      <c r="N3585" s="0" t="n">
        <f aca="false">VLOOKUP(B3585,'Team Data'!$A$1:$E$659,3,FALSE())</f>
        <v>15</v>
      </c>
      <c r="O3585" s="0" t="n">
        <f aca="false">VLOOKUP(A3585,'Team Data'!$A$1:$E$659,4,FALSE())</f>
        <v>702</v>
      </c>
      <c r="P3585" s="0" t="n">
        <f aca="false">VLOOKUP(A3585,'Team Data'!$A$1:$E$659,5,FALSE())</f>
        <v>475</v>
      </c>
      <c r="Q3585" s="0" t="n">
        <f aca="false">VLOOKUP(B3585,'Team Data'!$A$1:$E$659,4,FALSE())</f>
        <v>605</v>
      </c>
      <c r="R3585" s="0" t="n">
        <f aca="false">VLOOKUP(B3585,'Team Data'!$A$1:$E$659,5,FALSE())</f>
        <v>430</v>
      </c>
      <c r="S3585" s="0" t="n">
        <f aca="false">IF(I3585=1,(MIN(30,(C3585-D3585)))*(M3585/(M3585+N3585))*(Q3585/(Q3585+R3585)),(MAX(-30,(C3585-D3585)))*(N3585/(M3585+N3585))*(R3585/(R3585+Q3585)))</f>
        <v>2.17376207729469</v>
      </c>
      <c r="T3585" s="0" t="n">
        <f aca="false">IF(J3585=1,(MIN(30,(D3585-C3585)))*(K3585/(K3585+L3585))*(O3585/(O3585+P3585)),(MAX(-30,(D3585-C3585)))*(L3585/(K3585+L3585))*(P3585/(P3585+O3585)))</f>
        <v>-0.72642310960068</v>
      </c>
      <c r="U3585" s="7" t="n">
        <v>43120</v>
      </c>
    </row>
    <row r="3586" customFormat="false" ht="15" hidden="false" customHeight="false" outlineLevel="0" collapsed="false">
      <c r="A3586" s="0" t="s">
        <v>25</v>
      </c>
      <c r="B3586" s="0" t="s">
        <v>133</v>
      </c>
      <c r="C3586" s="0" t="n">
        <v>67</v>
      </c>
      <c r="D3586" s="0" t="n">
        <v>70</v>
      </c>
      <c r="E3586" s="0" t="n">
        <v>39</v>
      </c>
      <c r="F3586" s="0" t="n">
        <v>37</v>
      </c>
      <c r="G3586" s="0" t="n">
        <v>11</v>
      </c>
      <c r="H3586" s="0" t="n">
        <v>11</v>
      </c>
      <c r="I3586" s="0" t="n">
        <v>0</v>
      </c>
      <c r="J3586" s="0" t="n">
        <v>1</v>
      </c>
      <c r="K3586" s="0" t="n">
        <f aca="false">VLOOKUP(A3586,'Team Data'!$A$1:$E$659,2,FALSE())</f>
        <v>18</v>
      </c>
      <c r="L3586" s="0" t="n">
        <f aca="false">VLOOKUP(A3586,'Team Data'!$A$1:$E$659,3,FALSE())</f>
        <v>15</v>
      </c>
      <c r="M3586" s="0" t="n">
        <f aca="false">VLOOKUP(B3586,'Team Data'!$A$1:$E$659,2,FALSE())</f>
        <v>30</v>
      </c>
      <c r="N3586" s="0" t="n">
        <f aca="false">VLOOKUP(B3586,'Team Data'!$A$1:$E$659,3,FALSE())</f>
        <v>8</v>
      </c>
      <c r="O3586" s="0" t="n">
        <f aca="false">VLOOKUP(A3586,'Team Data'!$A$1:$E$659,4,FALSE())</f>
        <v>668</v>
      </c>
      <c r="P3586" s="0" t="n">
        <f aca="false">VLOOKUP(A3586,'Team Data'!$A$1:$E$659,5,FALSE())</f>
        <v>423</v>
      </c>
      <c r="Q3586" s="0" t="n">
        <f aca="false">VLOOKUP(B3586,'Team Data'!$A$1:$E$659,4,FALSE())</f>
        <v>816</v>
      </c>
      <c r="R3586" s="0" t="n">
        <f aca="false">VLOOKUP(B3586,'Team Data'!$A$1:$E$659,5,FALSE())</f>
        <v>475</v>
      </c>
      <c r="S3586" s="0" t="n">
        <f aca="false">IF(I3586=1,(MIN(30,(C3586-D3586)))*(M3586/(M3586+N3586))*(Q3586/(Q3586+R3586)),(MAX(-30,(C3586-D3586)))*(N3586/(M3586+N3586))*(R3586/(R3586+Q3586)))</f>
        <v>-0.232378001549187</v>
      </c>
      <c r="T3586" s="0" t="n">
        <f aca="false">IF(J3586=1,(MIN(30,(D3586-C3586)))*(K3586/(K3586+L3586))*(O3586/(O3586+P3586)),(MAX(-30,(D3586-C3586)))*(L3586/(K3586+L3586))*(P3586/(P3586+O3586)))</f>
        <v>1.00191650695775</v>
      </c>
      <c r="U3586" s="7" t="n">
        <v>43120</v>
      </c>
    </row>
    <row r="3587" customFormat="false" ht="15" hidden="false" customHeight="false" outlineLevel="0" collapsed="false">
      <c r="A3587" s="0" t="s">
        <v>108</v>
      </c>
      <c r="B3587" s="0" t="s">
        <v>261</v>
      </c>
      <c r="C3587" s="0" t="n">
        <v>101</v>
      </c>
      <c r="D3587" s="0" t="n">
        <v>103</v>
      </c>
      <c r="E3587" s="0" t="n">
        <v>46</v>
      </c>
      <c r="F3587" s="0" t="n">
        <v>40</v>
      </c>
      <c r="G3587" s="0" t="n">
        <v>22</v>
      </c>
      <c r="H3587" s="0" t="n">
        <v>14</v>
      </c>
      <c r="I3587" s="0" t="n">
        <v>0</v>
      </c>
      <c r="J3587" s="0" t="n">
        <v>1</v>
      </c>
      <c r="K3587" s="0" t="n">
        <f aca="false">VLOOKUP(A3587,'Team Data'!$A$1:$E$659,2,FALSE())</f>
        <v>19</v>
      </c>
      <c r="L3587" s="0" t="n">
        <f aca="false">VLOOKUP(A3587,'Team Data'!$A$1:$E$659,3,FALSE())</f>
        <v>16</v>
      </c>
      <c r="M3587" s="0" t="n">
        <f aca="false">VLOOKUP(B3587,'Team Data'!$A$1:$E$659,2,FALSE())</f>
        <v>15</v>
      </c>
      <c r="N3587" s="0" t="n">
        <f aca="false">VLOOKUP(B3587,'Team Data'!$A$1:$E$659,3,FALSE())</f>
        <v>16</v>
      </c>
      <c r="O3587" s="0" t="n">
        <f aca="false">VLOOKUP(A3587,'Team Data'!$A$1:$E$659,4,FALSE())</f>
        <v>472</v>
      </c>
      <c r="P3587" s="0" t="n">
        <f aca="false">VLOOKUP(A3587,'Team Data'!$A$1:$E$659,5,FALSE())</f>
        <v>580</v>
      </c>
      <c r="Q3587" s="0" t="n">
        <f aca="false">VLOOKUP(B3587,'Team Data'!$A$1:$E$659,4,FALSE())</f>
        <v>492</v>
      </c>
      <c r="R3587" s="0" t="n">
        <f aca="false">VLOOKUP(B3587,'Team Data'!$A$1:$E$659,5,FALSE())</f>
        <v>475</v>
      </c>
      <c r="S3587" s="0" t="n">
        <f aca="false">IF(I3587=1,(MIN(30,(C3587-D3587)))*(M3587/(M3587+N3587))*(Q3587/(Q3587+R3587)),(MAX(-30,(C3587-D3587)))*(N3587/(M3587+N3587))*(R3587/(R3587+Q3587)))</f>
        <v>-0.507055409147013</v>
      </c>
      <c r="T3587" s="0" t="n">
        <f aca="false">IF(J3587=1,(MIN(30,(D3587-C3587)))*(K3587/(K3587+L3587))*(O3587/(O3587+P3587)),(MAX(-30,(D3587-C3587)))*(L3587/(K3587+L3587))*(P3587/(P3587+O3587)))</f>
        <v>0.487126561651276</v>
      </c>
      <c r="U3587" s="7" t="n">
        <v>43120</v>
      </c>
    </row>
    <row r="3588" customFormat="false" ht="15" hidden="false" customHeight="false" outlineLevel="0" collapsed="false">
      <c r="A3588" s="0" t="s">
        <v>22</v>
      </c>
      <c r="B3588" s="0" t="s">
        <v>26</v>
      </c>
      <c r="C3588" s="0" t="n">
        <v>59</v>
      </c>
      <c r="D3588" s="0" t="n">
        <v>83</v>
      </c>
      <c r="E3588" s="0" t="n">
        <v>30</v>
      </c>
      <c r="F3588" s="0" t="n">
        <v>34</v>
      </c>
      <c r="G3588" s="0" t="n">
        <v>13</v>
      </c>
      <c r="H3588" s="0" t="n">
        <v>12</v>
      </c>
      <c r="I3588" s="0" t="n">
        <v>0</v>
      </c>
      <c r="J3588" s="0" t="n">
        <v>1</v>
      </c>
      <c r="K3588" s="0" t="n">
        <f aca="false">VLOOKUP(A3588,'Team Data'!$A$1:$E$659,2,FALSE())</f>
        <v>19</v>
      </c>
      <c r="L3588" s="0" t="n">
        <f aca="false">VLOOKUP(A3588,'Team Data'!$A$1:$E$659,3,FALSE())</f>
        <v>15</v>
      </c>
      <c r="M3588" s="0" t="n">
        <f aca="false">VLOOKUP(B3588,'Team Data'!$A$1:$E$659,2,FALSE())</f>
        <v>24</v>
      </c>
      <c r="N3588" s="0" t="n">
        <f aca="false">VLOOKUP(B3588,'Team Data'!$A$1:$E$659,3,FALSE())</f>
        <v>9</v>
      </c>
      <c r="O3588" s="0" t="n">
        <f aca="false">VLOOKUP(A3588,'Team Data'!$A$1:$E$659,4,FALSE())</f>
        <v>533</v>
      </c>
      <c r="P3588" s="0" t="n">
        <f aca="false">VLOOKUP(A3588,'Team Data'!$A$1:$E$659,5,FALSE())</f>
        <v>507</v>
      </c>
      <c r="Q3588" s="0" t="n">
        <f aca="false">VLOOKUP(B3588,'Team Data'!$A$1:$E$659,4,FALSE())</f>
        <v>540</v>
      </c>
      <c r="R3588" s="0" t="n">
        <f aca="false">VLOOKUP(B3588,'Team Data'!$A$1:$E$659,5,FALSE())</f>
        <v>523</v>
      </c>
      <c r="S3588" s="0" t="n">
        <f aca="false">IF(I3588=1,(MIN(30,(C3588-D3588)))*(M3588/(M3588+N3588))*(Q3588/(Q3588+R3588)),(MAX(-30,(C3588-D3588)))*(N3588/(M3588+N3588))*(R3588/(R3588+Q3588)))</f>
        <v>-3.22038826648422</v>
      </c>
      <c r="T3588" s="0" t="n">
        <f aca="false">IF(J3588=1,(MIN(30,(D3588-C3588)))*(K3588/(K3588+L3588))*(O3588/(O3588+P3588)),(MAX(-30,(D3588-C3588)))*(L3588/(K3588+L3588))*(P3588/(P3588+O3588)))</f>
        <v>6.87352941176471</v>
      </c>
      <c r="U3588" s="7" t="n">
        <v>43120</v>
      </c>
    </row>
    <row r="3589" customFormat="false" ht="15" hidden="false" customHeight="false" outlineLevel="0" collapsed="false">
      <c r="A3589" s="0" t="s">
        <v>309</v>
      </c>
      <c r="B3589" s="0" t="s">
        <v>271</v>
      </c>
      <c r="C3589" s="0" t="n">
        <v>71</v>
      </c>
      <c r="D3589" s="0" t="n">
        <v>69</v>
      </c>
      <c r="E3589" s="0" t="n">
        <v>32</v>
      </c>
      <c r="F3589" s="0" t="n">
        <v>31</v>
      </c>
      <c r="G3589" s="0" t="n">
        <v>10</v>
      </c>
      <c r="H3589" s="0" t="n">
        <v>11</v>
      </c>
      <c r="I3589" s="0" t="n">
        <v>1</v>
      </c>
      <c r="J3589" s="0" t="n">
        <v>0</v>
      </c>
      <c r="K3589" s="0" t="n">
        <f aca="false">VLOOKUP(A3589,'Team Data'!$A$1:$E$659,2,FALSE())</f>
        <v>19</v>
      </c>
      <c r="L3589" s="0" t="n">
        <f aca="false">VLOOKUP(A3589,'Team Data'!$A$1:$E$659,3,FALSE())</f>
        <v>13</v>
      </c>
      <c r="M3589" s="0" t="n">
        <f aca="false">VLOOKUP(B3589,'Team Data'!$A$1:$E$659,2,FALSE())</f>
        <v>10</v>
      </c>
      <c r="N3589" s="0" t="n">
        <f aca="false">VLOOKUP(B3589,'Team Data'!$A$1:$E$659,3,FALSE())</f>
        <v>22</v>
      </c>
      <c r="O3589" s="0" t="n">
        <f aca="false">VLOOKUP(A3589,'Team Data'!$A$1:$E$659,4,FALSE())</f>
        <v>582</v>
      </c>
      <c r="P3589" s="0" t="n">
        <f aca="false">VLOOKUP(A3589,'Team Data'!$A$1:$E$659,5,FALSE())</f>
        <v>465</v>
      </c>
      <c r="Q3589" s="0" t="n">
        <f aca="false">VLOOKUP(B3589,'Team Data'!$A$1:$E$659,4,FALSE())</f>
        <v>525</v>
      </c>
      <c r="R3589" s="0" t="n">
        <f aca="false">VLOOKUP(B3589,'Team Data'!$A$1:$E$659,5,FALSE())</f>
        <v>506</v>
      </c>
      <c r="S3589" s="0" t="n">
        <f aca="false">IF(I3589=1,(MIN(30,(C3589-D3589)))*(M3589/(M3589+N3589))*(Q3589/(Q3589+R3589)),(MAX(-30,(C3589-D3589)))*(N3589/(M3589+N3589))*(R3589/(R3589+Q3589)))</f>
        <v>0.318258971871969</v>
      </c>
      <c r="T3589" s="0" t="n">
        <f aca="false">IF(J3589=1,(MIN(30,(D3589-C3589)))*(K3589/(K3589+L3589))*(O3589/(O3589+P3589)),(MAX(-30,(D3589-C3589)))*(L3589/(K3589+L3589))*(P3589/(P3589+O3589)))</f>
        <v>-0.360852435530086</v>
      </c>
      <c r="U3589" s="7" t="n">
        <v>43120</v>
      </c>
    </row>
    <row r="3590" customFormat="false" ht="15" hidden="false" customHeight="false" outlineLevel="0" collapsed="false">
      <c r="A3590" s="0" t="s">
        <v>211</v>
      </c>
      <c r="B3590" s="0" t="s">
        <v>245</v>
      </c>
      <c r="C3590" s="0" t="n">
        <v>58</v>
      </c>
      <c r="D3590" s="0" t="n">
        <v>85</v>
      </c>
      <c r="E3590" s="0" t="n">
        <v>40</v>
      </c>
      <c r="F3590" s="0" t="n">
        <v>32</v>
      </c>
      <c r="G3590" s="0" t="n">
        <v>21</v>
      </c>
      <c r="H3590" s="0" t="n">
        <v>10</v>
      </c>
      <c r="I3590" s="0" t="n">
        <v>0</v>
      </c>
      <c r="J3590" s="0" t="n">
        <v>1</v>
      </c>
      <c r="K3590" s="0" t="n">
        <f aca="false">VLOOKUP(A3590,'Team Data'!$A$1:$E$659,2,FALSE())</f>
        <v>4</v>
      </c>
      <c r="L3590" s="0" t="n">
        <f aca="false">VLOOKUP(A3590,'Team Data'!$A$1:$E$659,3,FALSE())</f>
        <v>25</v>
      </c>
      <c r="M3590" s="0" t="n">
        <f aca="false">VLOOKUP(B3590,'Team Data'!$A$1:$E$659,2,FALSE())</f>
        <v>22</v>
      </c>
      <c r="N3590" s="0" t="n">
        <f aca="false">VLOOKUP(B3590,'Team Data'!$A$1:$E$659,3,FALSE())</f>
        <v>12</v>
      </c>
      <c r="O3590" s="0" t="n">
        <f aca="false">VLOOKUP(A3590,'Team Data'!$A$1:$E$659,4,FALSE())</f>
        <v>425</v>
      </c>
      <c r="P3590" s="0" t="n">
        <f aca="false">VLOOKUP(A3590,'Team Data'!$A$1:$E$659,5,FALSE())</f>
        <v>394</v>
      </c>
      <c r="Q3590" s="0" t="n">
        <f aca="false">VLOOKUP(B3590,'Team Data'!$A$1:$E$659,4,FALSE())</f>
        <v>500</v>
      </c>
      <c r="R3590" s="0" t="n">
        <f aca="false">VLOOKUP(B3590,'Team Data'!$A$1:$E$659,5,FALSE())</f>
        <v>508</v>
      </c>
      <c r="S3590" s="0" t="n">
        <f aca="false">IF(I3590=1,(MIN(30,(C3590-D3590)))*(M3590/(M3590+N3590))*(Q3590/(Q3590+R3590)),(MAX(-30,(C3590-D3590)))*(N3590/(M3590+N3590))*(R3590/(R3590+Q3590)))</f>
        <v>-4.80252100840336</v>
      </c>
      <c r="T3590" s="0" t="n">
        <f aca="false">IF(J3590=1,(MIN(30,(D3590-C3590)))*(K3590/(K3590+L3590))*(O3590/(O3590+P3590)),(MAX(-30,(D3590-C3590)))*(L3590/(K3590+L3590))*(P3590/(P3590+O3590)))</f>
        <v>1.93255020841228</v>
      </c>
      <c r="U3590" s="7" t="n">
        <v>43120</v>
      </c>
    </row>
    <row r="3591" customFormat="false" ht="15" hidden="false" customHeight="false" outlineLevel="0" collapsed="false">
      <c r="A3591" s="0" t="s">
        <v>105</v>
      </c>
      <c r="B3591" s="0" t="s">
        <v>129</v>
      </c>
      <c r="C3591" s="0" t="n">
        <v>72</v>
      </c>
      <c r="D3591" s="0" t="n">
        <v>45</v>
      </c>
      <c r="E3591" s="0" t="n">
        <v>46</v>
      </c>
      <c r="F3591" s="0" t="n">
        <v>30</v>
      </c>
      <c r="G3591" s="0" t="n">
        <v>10</v>
      </c>
      <c r="H3591" s="0" t="n">
        <v>7</v>
      </c>
      <c r="I3591" s="0" t="n">
        <v>1</v>
      </c>
      <c r="J3591" s="0" t="n">
        <v>0</v>
      </c>
      <c r="K3591" s="0" t="n">
        <f aca="false">VLOOKUP(A3591,'Team Data'!$A$1:$E$659,2,FALSE())</f>
        <v>17</v>
      </c>
      <c r="L3591" s="0" t="n">
        <f aca="false">VLOOKUP(A3591,'Team Data'!$A$1:$E$659,3,FALSE())</f>
        <v>14</v>
      </c>
      <c r="M3591" s="0" t="n">
        <f aca="false">VLOOKUP(B3591,'Team Data'!$A$1:$E$659,2,FALSE())</f>
        <v>12</v>
      </c>
      <c r="N3591" s="0" t="n">
        <f aca="false">VLOOKUP(B3591,'Team Data'!$A$1:$E$659,3,FALSE())</f>
        <v>20</v>
      </c>
      <c r="O3591" s="0" t="n">
        <f aca="false">VLOOKUP(A3591,'Team Data'!$A$1:$E$659,4,FALSE())</f>
        <v>412</v>
      </c>
      <c r="P3591" s="0" t="n">
        <f aca="false">VLOOKUP(A3591,'Team Data'!$A$1:$E$659,5,FALSE())</f>
        <v>578</v>
      </c>
      <c r="Q3591" s="0" t="n">
        <f aca="false">VLOOKUP(B3591,'Team Data'!$A$1:$E$659,4,FALSE())</f>
        <v>419</v>
      </c>
      <c r="R3591" s="0" t="n">
        <f aca="false">VLOOKUP(B3591,'Team Data'!$A$1:$E$659,5,FALSE())</f>
        <v>571</v>
      </c>
      <c r="S3591" s="0" t="n">
        <f aca="false">IF(I3591=1,(MIN(30,(C3591-D3591)))*(M3591/(M3591+N3591))*(Q3591/(Q3591+R3591)),(MAX(-30,(C3591-D3591)))*(N3591/(M3591+N3591))*(R3591/(R3591+Q3591)))</f>
        <v>4.28522727272727</v>
      </c>
      <c r="T3591" s="0" t="n">
        <f aca="false">IF(J3591=1,(MIN(30,(D3591-C3591)))*(K3591/(K3591+L3591))*(O3591/(O3591+P3591)),(MAX(-30,(D3591-C3591)))*(L3591/(K3591+L3591))*(P3591/(P3591+O3591)))</f>
        <v>-7.11906158357771</v>
      </c>
      <c r="U3591" s="7" t="n">
        <v>43120</v>
      </c>
    </row>
    <row r="3592" customFormat="false" ht="15" hidden="false" customHeight="false" outlineLevel="0" collapsed="false">
      <c r="A3592" s="0" t="s">
        <v>11</v>
      </c>
      <c r="B3592" s="0" t="s">
        <v>273</v>
      </c>
      <c r="C3592" s="0" t="n">
        <v>61</v>
      </c>
      <c r="D3592" s="0" t="n">
        <v>63</v>
      </c>
      <c r="E3592" s="0" t="n">
        <v>44</v>
      </c>
      <c r="F3592" s="0" t="n">
        <v>46</v>
      </c>
      <c r="G3592" s="0" t="n">
        <v>15</v>
      </c>
      <c r="H3592" s="0" t="n">
        <v>11</v>
      </c>
      <c r="I3592" s="0" t="n">
        <v>0</v>
      </c>
      <c r="J3592" s="0" t="n">
        <v>1</v>
      </c>
      <c r="K3592" s="0" t="n">
        <f aca="false">VLOOKUP(A3592,'Team Data'!$A$1:$E$659,2,FALSE())</f>
        <v>8</v>
      </c>
      <c r="L3592" s="0" t="n">
        <f aca="false">VLOOKUP(A3592,'Team Data'!$A$1:$E$659,3,FALSE())</f>
        <v>23</v>
      </c>
      <c r="M3592" s="0" t="n">
        <f aca="false">VLOOKUP(B3592,'Team Data'!$A$1:$E$659,2,FALSE())</f>
        <v>15</v>
      </c>
      <c r="N3592" s="0" t="n">
        <f aca="false">VLOOKUP(B3592,'Team Data'!$A$1:$E$659,3,FALSE())</f>
        <v>18</v>
      </c>
      <c r="O3592" s="0" t="n">
        <f aca="false">VLOOKUP(A3592,'Team Data'!$A$1:$E$659,4,FALSE())</f>
        <v>473</v>
      </c>
      <c r="P3592" s="0" t="n">
        <f aca="false">VLOOKUP(A3592,'Team Data'!$A$1:$E$659,5,FALSE())</f>
        <v>559</v>
      </c>
      <c r="Q3592" s="0" t="n">
        <f aca="false">VLOOKUP(B3592,'Team Data'!$A$1:$E$659,4,FALSE())</f>
        <v>416</v>
      </c>
      <c r="R3592" s="0" t="n">
        <f aca="false">VLOOKUP(B3592,'Team Data'!$A$1:$E$659,5,FALSE())</f>
        <v>607</v>
      </c>
      <c r="S3592" s="0" t="n">
        <f aca="false">IF(I3592=1,(MIN(30,(C3592-D3592)))*(M3592/(M3592+N3592))*(Q3592/(Q3592+R3592)),(MAX(-30,(C3592-D3592)))*(N3592/(M3592+N3592))*(R3592/(R3592+Q3592)))</f>
        <v>-0.647294054918688</v>
      </c>
      <c r="T3592" s="0" t="n">
        <f aca="false">IF(J3592=1,(MIN(30,(D3592-C3592)))*(K3592/(K3592+L3592))*(O3592/(O3592+P3592)),(MAX(-30,(D3592-C3592)))*(L3592/(K3592+L3592))*(P3592/(P3592+O3592)))</f>
        <v>0.236559139784946</v>
      </c>
      <c r="U3592" s="7" t="n">
        <v>43120</v>
      </c>
    </row>
    <row r="3593" customFormat="false" ht="15" hidden="false" customHeight="false" outlineLevel="0" collapsed="false">
      <c r="A3593" s="0" t="s">
        <v>10</v>
      </c>
      <c r="B3593" s="0" t="s">
        <v>12</v>
      </c>
      <c r="C3593" s="0" t="n">
        <v>52</v>
      </c>
      <c r="D3593" s="0" t="n">
        <v>68</v>
      </c>
      <c r="E3593" s="0" t="n">
        <v>28</v>
      </c>
      <c r="F3593" s="0" t="n">
        <v>43</v>
      </c>
      <c r="G3593" s="0" t="n">
        <v>14</v>
      </c>
      <c r="H3593" s="0" t="n">
        <v>17</v>
      </c>
      <c r="I3593" s="0" t="n">
        <v>0</v>
      </c>
      <c r="J3593" s="0" t="n">
        <v>1</v>
      </c>
      <c r="K3593" s="0" t="n">
        <f aca="false">VLOOKUP(A3593,'Team Data'!$A$1:$E$659,2,FALSE())</f>
        <v>3</v>
      </c>
      <c r="L3593" s="0" t="n">
        <f aca="false">VLOOKUP(A3593,'Team Data'!$A$1:$E$659,3,FALSE())</f>
        <v>28</v>
      </c>
      <c r="M3593" s="0" t="n">
        <f aca="false">VLOOKUP(B3593,'Team Data'!$A$1:$E$659,2,FALSE())</f>
        <v>11</v>
      </c>
      <c r="N3593" s="0" t="n">
        <f aca="false">VLOOKUP(B3593,'Team Data'!$A$1:$E$659,3,FALSE())</f>
        <v>21</v>
      </c>
      <c r="O3593" s="0" t="n">
        <f aca="false">VLOOKUP(A3593,'Team Data'!$A$1:$E$659,4,FALSE())</f>
        <v>453</v>
      </c>
      <c r="P3593" s="0" t="n">
        <f aca="false">VLOOKUP(A3593,'Team Data'!$A$1:$E$659,5,FALSE())</f>
        <v>567</v>
      </c>
      <c r="Q3593" s="0" t="n">
        <f aca="false">VLOOKUP(B3593,'Team Data'!$A$1:$E$659,4,FALSE())</f>
        <v>370</v>
      </c>
      <c r="R3593" s="0" t="n">
        <f aca="false">VLOOKUP(B3593,'Team Data'!$A$1:$E$659,5,FALSE())</f>
        <v>552</v>
      </c>
      <c r="S3593" s="0" t="n">
        <f aca="false">IF(I3593=1,(MIN(30,(C3593-D3593)))*(M3593/(M3593+N3593))*(Q3593/(Q3593+R3593)),(MAX(-30,(C3593-D3593)))*(N3593/(M3593+N3593))*(R3593/(R3593+Q3593)))</f>
        <v>-6.28633405639913</v>
      </c>
      <c r="T3593" s="0" t="n">
        <f aca="false">IF(J3593=1,(MIN(30,(D3593-C3593)))*(K3593/(K3593+L3593))*(O3593/(O3593+P3593)),(MAX(-30,(D3593-C3593)))*(L3593/(K3593+L3593))*(P3593/(P3593+O3593)))</f>
        <v>0.687666034155598</v>
      </c>
      <c r="U3593" s="7" t="n">
        <v>43120</v>
      </c>
    </row>
    <row r="3594" customFormat="false" ht="15" hidden="false" customHeight="false" outlineLevel="0" collapsed="false">
      <c r="A3594" s="0" t="s">
        <v>171</v>
      </c>
      <c r="B3594" s="0" t="s">
        <v>345</v>
      </c>
      <c r="C3594" s="0" t="n">
        <v>66</v>
      </c>
      <c r="D3594" s="0" t="n">
        <v>62</v>
      </c>
      <c r="E3594" s="0" t="n">
        <v>29</v>
      </c>
      <c r="F3594" s="0" t="n">
        <v>29</v>
      </c>
      <c r="G3594" s="0" t="n">
        <v>10</v>
      </c>
      <c r="H3594" s="0" t="n">
        <v>15</v>
      </c>
      <c r="I3594" s="0" t="n">
        <v>1</v>
      </c>
      <c r="J3594" s="0" t="n">
        <v>0</v>
      </c>
      <c r="K3594" s="0" t="n">
        <f aca="false">VLOOKUP(A3594,'Team Data'!$A$1:$E$659,2,FALSE())</f>
        <v>25</v>
      </c>
      <c r="L3594" s="0" t="n">
        <f aca="false">VLOOKUP(A3594,'Team Data'!$A$1:$E$659,3,FALSE())</f>
        <v>8</v>
      </c>
      <c r="M3594" s="0" t="n">
        <f aca="false">VLOOKUP(B3594,'Team Data'!$A$1:$E$659,2,FALSE())</f>
        <v>27</v>
      </c>
      <c r="N3594" s="0" t="n">
        <f aca="false">VLOOKUP(B3594,'Team Data'!$A$1:$E$659,3,FALSE())</f>
        <v>11</v>
      </c>
      <c r="O3594" s="0" t="n">
        <f aca="false">VLOOKUP(A3594,'Team Data'!$A$1:$E$659,4,FALSE())</f>
        <v>610</v>
      </c>
      <c r="P3594" s="0" t="n">
        <f aca="false">VLOOKUP(A3594,'Team Data'!$A$1:$E$659,5,FALSE())</f>
        <v>461</v>
      </c>
      <c r="Q3594" s="0" t="n">
        <f aca="false">VLOOKUP(B3594,'Team Data'!$A$1:$E$659,4,FALSE())</f>
        <v>718</v>
      </c>
      <c r="R3594" s="0" t="n">
        <f aca="false">VLOOKUP(B3594,'Team Data'!$A$1:$E$659,5,FALSE())</f>
        <v>515</v>
      </c>
      <c r="S3594" s="0" t="n">
        <f aca="false">IF(I3594=1,(MIN(30,(C3594-D3594)))*(M3594/(M3594+N3594))*(Q3594/(Q3594+R3594)),(MAX(-30,(C3594-D3594)))*(N3594/(M3594+N3594))*(R3594/(R3594+Q3594)))</f>
        <v>1.65501344602382</v>
      </c>
      <c r="T3594" s="0" t="n">
        <f aca="false">IF(J3594=1,(MIN(30,(D3594-C3594)))*(K3594/(K3594+L3594))*(O3594/(O3594+P3594)),(MAX(-30,(D3594-C3594)))*(L3594/(K3594+L3594))*(P3594/(P3594+O3594)))</f>
        <v>-0.417395240924653</v>
      </c>
      <c r="U3594" s="7" t="n">
        <v>43121</v>
      </c>
    </row>
    <row r="3595" customFormat="false" ht="15" hidden="false" customHeight="false" outlineLevel="0" collapsed="false">
      <c r="A3595" s="0" t="s">
        <v>158</v>
      </c>
      <c r="B3595" s="0" t="s">
        <v>242</v>
      </c>
      <c r="C3595" s="0" t="n">
        <v>57</v>
      </c>
      <c r="D3595" s="0" t="n">
        <v>60</v>
      </c>
      <c r="E3595" s="0" t="n">
        <v>40</v>
      </c>
      <c r="F3595" s="0" t="n">
        <v>47</v>
      </c>
      <c r="G3595" s="0" t="n">
        <v>14</v>
      </c>
      <c r="H3595" s="0" t="n">
        <v>15</v>
      </c>
      <c r="I3595" s="0" t="n">
        <v>0</v>
      </c>
      <c r="J3595" s="0" t="n">
        <v>1</v>
      </c>
      <c r="K3595" s="0" t="n">
        <f aca="false">VLOOKUP(A3595,'Team Data'!$A$1:$E$659,2,FALSE())</f>
        <v>6</v>
      </c>
      <c r="L3595" s="0" t="n">
        <f aca="false">VLOOKUP(A3595,'Team Data'!$A$1:$E$659,3,FALSE())</f>
        <v>25</v>
      </c>
      <c r="M3595" s="0" t="n">
        <f aca="false">VLOOKUP(B3595,'Team Data'!$A$1:$E$659,2,FALSE())</f>
        <v>22</v>
      </c>
      <c r="N3595" s="0" t="n">
        <f aca="false">VLOOKUP(B3595,'Team Data'!$A$1:$E$659,3,FALSE())</f>
        <v>9</v>
      </c>
      <c r="O3595" s="0" t="n">
        <f aca="false">VLOOKUP(A3595,'Team Data'!$A$1:$E$659,4,FALSE())</f>
        <v>499</v>
      </c>
      <c r="P3595" s="0" t="n">
        <f aca="false">VLOOKUP(A3595,'Team Data'!$A$1:$E$659,5,FALSE())</f>
        <v>492</v>
      </c>
      <c r="Q3595" s="0" t="n">
        <f aca="false">VLOOKUP(B3595,'Team Data'!$A$1:$E$659,4,FALSE())</f>
        <v>500</v>
      </c>
      <c r="R3595" s="0" t="n">
        <f aca="false">VLOOKUP(B3595,'Team Data'!$A$1:$E$659,5,FALSE())</f>
        <v>520</v>
      </c>
      <c r="S3595" s="0" t="n">
        <f aca="false">IF(I3595=1,(MIN(30,(C3595-D3595)))*(M3595/(M3595+N3595))*(Q3595/(Q3595+R3595)),(MAX(-30,(C3595-D3595)))*(N3595/(M3595+N3595))*(R3595/(R3595+Q3595)))</f>
        <v>-0.444022770398482</v>
      </c>
      <c r="T3595" s="0" t="n">
        <f aca="false">IF(J3595=1,(MIN(30,(D3595-C3595)))*(K3595/(K3595+L3595))*(O3595/(O3595+P3595)),(MAX(-30,(D3595-C3595)))*(L3595/(K3595+L3595))*(P3595/(P3595+O3595)))</f>
        <v>0.292373295140132</v>
      </c>
      <c r="U3595" s="7" t="n">
        <v>43121</v>
      </c>
    </row>
    <row r="3596" customFormat="false" ht="15" hidden="false" customHeight="false" outlineLevel="0" collapsed="false">
      <c r="A3596" s="0" t="s">
        <v>118</v>
      </c>
      <c r="B3596" s="0" t="s">
        <v>356</v>
      </c>
      <c r="C3596" s="0" t="n">
        <v>62</v>
      </c>
      <c r="D3596" s="0" t="n">
        <v>85</v>
      </c>
      <c r="E3596" s="0" t="n">
        <v>19</v>
      </c>
      <c r="F3596" s="0" t="n">
        <v>39</v>
      </c>
      <c r="G3596" s="0" t="n">
        <v>16</v>
      </c>
      <c r="H3596" s="0" t="n">
        <v>15</v>
      </c>
      <c r="I3596" s="0" t="n">
        <v>0</v>
      </c>
      <c r="J3596" s="0" t="n">
        <v>1</v>
      </c>
      <c r="K3596" s="0" t="n">
        <f aca="false">VLOOKUP(A3596,'Team Data'!$A$1:$E$659,2,FALSE())</f>
        <v>11</v>
      </c>
      <c r="L3596" s="0" t="n">
        <f aca="false">VLOOKUP(A3596,'Team Data'!$A$1:$E$659,3,FALSE())</f>
        <v>19</v>
      </c>
      <c r="M3596" s="0" t="n">
        <f aca="false">VLOOKUP(B3596,'Team Data'!$A$1:$E$659,2,FALSE())</f>
        <v>8</v>
      </c>
      <c r="N3596" s="0" t="n">
        <f aca="false">VLOOKUP(B3596,'Team Data'!$A$1:$E$659,3,FALSE())</f>
        <v>24</v>
      </c>
      <c r="O3596" s="0" t="n">
        <f aca="false">VLOOKUP(A3596,'Team Data'!$A$1:$E$659,4,FALSE())</f>
        <v>459</v>
      </c>
      <c r="P3596" s="0" t="n">
        <f aca="false">VLOOKUP(A3596,'Team Data'!$A$1:$E$659,5,FALSE())</f>
        <v>467</v>
      </c>
      <c r="Q3596" s="0" t="n">
        <f aca="false">VLOOKUP(B3596,'Team Data'!$A$1:$E$659,4,FALSE())</f>
        <v>505</v>
      </c>
      <c r="R3596" s="0" t="n">
        <f aca="false">VLOOKUP(B3596,'Team Data'!$A$1:$E$659,5,FALSE())</f>
        <v>499</v>
      </c>
      <c r="S3596" s="0" t="n">
        <f aca="false">IF(I3596=1,(MIN(30,(C3596-D3596)))*(M3596/(M3596+N3596))*(Q3596/(Q3596+R3596)),(MAX(-30,(C3596-D3596)))*(N3596/(M3596+N3596))*(R3596/(R3596+Q3596)))</f>
        <v>-8.57345617529881</v>
      </c>
      <c r="T3596" s="0" t="n">
        <f aca="false">IF(J3596=1,(MIN(30,(D3596-C3596)))*(K3596/(K3596+L3596))*(O3596/(O3596+P3596)),(MAX(-30,(D3596-C3596)))*(L3596/(K3596+L3596))*(P3596/(P3596+O3596)))</f>
        <v>4.18023758099352</v>
      </c>
      <c r="U3596" s="7" t="n">
        <v>43121</v>
      </c>
    </row>
    <row r="3597" customFormat="false" ht="15" hidden="false" customHeight="false" outlineLevel="0" collapsed="false">
      <c r="A3597" s="0" t="s">
        <v>348</v>
      </c>
      <c r="B3597" s="0" t="s">
        <v>83</v>
      </c>
      <c r="C3597" s="0" t="n">
        <v>80</v>
      </c>
      <c r="D3597" s="0" t="n">
        <v>73</v>
      </c>
      <c r="E3597" s="0" t="n">
        <v>33</v>
      </c>
      <c r="F3597" s="0" t="n">
        <v>36</v>
      </c>
      <c r="G3597" s="0" t="n">
        <v>13</v>
      </c>
      <c r="H3597" s="0" t="n">
        <v>12</v>
      </c>
      <c r="I3597" s="0" t="n">
        <v>1</v>
      </c>
      <c r="J3597" s="0" t="n">
        <v>0</v>
      </c>
      <c r="K3597" s="0" t="n">
        <f aca="false">VLOOKUP(A3597,'Team Data'!$A$1:$E$659,2,FALSE())</f>
        <v>19</v>
      </c>
      <c r="L3597" s="0" t="n">
        <f aca="false">VLOOKUP(A3597,'Team Data'!$A$1:$E$659,3,FALSE())</f>
        <v>12</v>
      </c>
      <c r="M3597" s="0" t="n">
        <f aca="false">VLOOKUP(B3597,'Team Data'!$A$1:$E$659,2,FALSE())</f>
        <v>14</v>
      </c>
      <c r="N3597" s="0" t="n">
        <f aca="false">VLOOKUP(B3597,'Team Data'!$A$1:$E$659,3,FALSE())</f>
        <v>18</v>
      </c>
      <c r="O3597" s="0" t="n">
        <f aca="false">VLOOKUP(A3597,'Team Data'!$A$1:$E$659,4,FALSE())</f>
        <v>519</v>
      </c>
      <c r="P3597" s="0" t="n">
        <f aca="false">VLOOKUP(A3597,'Team Data'!$A$1:$E$659,5,FALSE())</f>
        <v>432</v>
      </c>
      <c r="Q3597" s="0" t="n">
        <f aca="false">VLOOKUP(B3597,'Team Data'!$A$1:$E$659,4,FALSE())</f>
        <v>525</v>
      </c>
      <c r="R3597" s="0" t="n">
        <f aca="false">VLOOKUP(B3597,'Team Data'!$A$1:$E$659,5,FALSE())</f>
        <v>457</v>
      </c>
      <c r="S3597" s="0" t="n">
        <f aca="false">IF(I3597=1,(MIN(30,(C3597-D3597)))*(M3597/(M3597+N3597))*(Q3597/(Q3597+R3597)),(MAX(-30,(C3597-D3597)))*(N3597/(M3597+N3597))*(R3597/(R3597+Q3597)))</f>
        <v>1.63728360488798</v>
      </c>
      <c r="T3597" s="0" t="n">
        <f aca="false">IF(J3597=1,(MIN(30,(D3597-C3597)))*(K3597/(K3597+L3597))*(O3597/(O3597+P3597)),(MAX(-30,(D3597-C3597)))*(L3597/(K3597+L3597))*(P3597/(P3597+O3597)))</f>
        <v>-1.23089447440725</v>
      </c>
      <c r="U3597" s="7" t="n">
        <v>43121</v>
      </c>
    </row>
    <row r="3598" customFormat="false" ht="15" hidden="false" customHeight="false" outlineLevel="0" collapsed="false">
      <c r="A3598" s="0" t="s">
        <v>303</v>
      </c>
      <c r="B3598" s="0" t="s">
        <v>160</v>
      </c>
      <c r="C3598" s="0" t="n">
        <v>78</v>
      </c>
      <c r="D3598" s="0" t="n">
        <v>86</v>
      </c>
      <c r="E3598" s="0" t="n">
        <v>47</v>
      </c>
      <c r="F3598" s="0" t="n">
        <v>44</v>
      </c>
      <c r="G3598" s="0" t="n">
        <v>16</v>
      </c>
      <c r="H3598" s="0" t="n">
        <v>15</v>
      </c>
      <c r="I3598" s="0" t="n">
        <v>0</v>
      </c>
      <c r="J3598" s="0" t="n">
        <v>1</v>
      </c>
      <c r="K3598" s="0" t="n">
        <f aca="false">VLOOKUP(A3598,'Team Data'!$A$1:$E$659,2,FALSE())</f>
        <v>20</v>
      </c>
      <c r="L3598" s="0" t="n">
        <f aca="false">VLOOKUP(A3598,'Team Data'!$A$1:$E$659,3,FALSE())</f>
        <v>13</v>
      </c>
      <c r="M3598" s="0" t="n">
        <f aca="false">VLOOKUP(B3598,'Team Data'!$A$1:$E$659,2,FALSE())</f>
        <v>25</v>
      </c>
      <c r="N3598" s="0" t="n">
        <f aca="false">VLOOKUP(B3598,'Team Data'!$A$1:$E$659,3,FALSE())</f>
        <v>11</v>
      </c>
      <c r="O3598" s="0" t="n">
        <f aca="false">VLOOKUP(A3598,'Team Data'!$A$1:$E$659,4,FALSE())</f>
        <v>538</v>
      </c>
      <c r="P3598" s="0" t="n">
        <f aca="false">VLOOKUP(A3598,'Team Data'!$A$1:$E$659,5,FALSE())</f>
        <v>501</v>
      </c>
      <c r="Q3598" s="0" t="n">
        <f aca="false">VLOOKUP(B3598,'Team Data'!$A$1:$E$659,4,FALSE())</f>
        <v>620</v>
      </c>
      <c r="R3598" s="0" t="n">
        <f aca="false">VLOOKUP(B3598,'Team Data'!$A$1:$E$659,5,FALSE())</f>
        <v>535</v>
      </c>
      <c r="S3598" s="0" t="n">
        <f aca="false">IF(I3598=1,(MIN(30,(C3598-D3598)))*(M3598/(M3598+N3598))*(Q3598/(Q3598+R3598)),(MAX(-30,(C3598-D3598)))*(N3598/(M3598+N3598))*(R3598/(R3598+Q3598)))</f>
        <v>-1.13227513227513</v>
      </c>
      <c r="T3598" s="0" t="n">
        <f aca="false">IF(J3598=1,(MIN(30,(D3598-C3598)))*(K3598/(K3598+L3598))*(O3598/(O3598+P3598)),(MAX(-30,(D3598-C3598)))*(L3598/(K3598+L3598))*(P3598/(P3598+O3598)))</f>
        <v>2.51057252019716</v>
      </c>
      <c r="U3598" s="7" t="n">
        <v>43121</v>
      </c>
    </row>
    <row r="3599" customFormat="false" ht="15" hidden="false" customHeight="false" outlineLevel="0" collapsed="false">
      <c r="A3599" s="0" t="s">
        <v>51</v>
      </c>
      <c r="B3599" s="0" t="s">
        <v>91</v>
      </c>
      <c r="C3599" s="0" t="n">
        <v>59</v>
      </c>
      <c r="D3599" s="0" t="n">
        <v>79</v>
      </c>
      <c r="E3599" s="0" t="n">
        <v>34</v>
      </c>
      <c r="F3599" s="0" t="n">
        <v>31</v>
      </c>
      <c r="G3599" s="0" t="n">
        <v>16</v>
      </c>
      <c r="H3599" s="0" t="n">
        <v>7</v>
      </c>
      <c r="I3599" s="0" t="n">
        <v>0</v>
      </c>
      <c r="J3599" s="0" t="n">
        <v>1</v>
      </c>
      <c r="K3599" s="0" t="n">
        <f aca="false">VLOOKUP(A3599,'Team Data'!$A$1:$E$659,2,FALSE())</f>
        <v>6</v>
      </c>
      <c r="L3599" s="0" t="n">
        <f aca="false">VLOOKUP(A3599,'Team Data'!$A$1:$E$659,3,FALSE())</f>
        <v>23</v>
      </c>
      <c r="M3599" s="0" t="n">
        <f aca="false">VLOOKUP(B3599,'Team Data'!$A$1:$E$659,2,FALSE())</f>
        <v>14</v>
      </c>
      <c r="N3599" s="0" t="n">
        <f aca="false">VLOOKUP(B3599,'Team Data'!$A$1:$E$659,3,FALSE())</f>
        <v>18</v>
      </c>
      <c r="O3599" s="0" t="n">
        <f aca="false">VLOOKUP(A3599,'Team Data'!$A$1:$E$659,4,FALSE())</f>
        <v>485</v>
      </c>
      <c r="P3599" s="0" t="n">
        <f aca="false">VLOOKUP(A3599,'Team Data'!$A$1:$E$659,5,FALSE())</f>
        <v>443</v>
      </c>
      <c r="Q3599" s="0" t="n">
        <f aca="false">VLOOKUP(B3599,'Team Data'!$A$1:$E$659,4,FALSE())</f>
        <v>467</v>
      </c>
      <c r="R3599" s="0" t="n">
        <f aca="false">VLOOKUP(B3599,'Team Data'!$A$1:$E$659,5,FALSE())</f>
        <v>496</v>
      </c>
      <c r="S3599" s="0" t="n">
        <f aca="false">IF(I3599=1,(MIN(30,(C3599-D3599)))*(M3599/(M3599+N3599))*(Q3599/(Q3599+R3599)),(MAX(-30,(C3599-D3599)))*(N3599/(M3599+N3599))*(R3599/(R3599+Q3599)))</f>
        <v>-5.79439252336449</v>
      </c>
      <c r="T3599" s="0" t="n">
        <f aca="false">IF(J3599=1,(MIN(30,(D3599-C3599)))*(K3599/(K3599+L3599))*(O3599/(O3599+P3599)),(MAX(-30,(D3599-C3599)))*(L3599/(K3599+L3599))*(P3599/(P3599+O3599)))</f>
        <v>2.16260404280618</v>
      </c>
      <c r="U3599" s="7" t="n">
        <v>43121</v>
      </c>
    </row>
    <row r="3600" customFormat="false" ht="15" hidden="false" customHeight="false" outlineLevel="0" collapsed="false">
      <c r="A3600" s="0" t="s">
        <v>110</v>
      </c>
      <c r="B3600" s="0" t="s">
        <v>65</v>
      </c>
      <c r="C3600" s="0" t="n">
        <v>62</v>
      </c>
      <c r="D3600" s="0" t="n">
        <v>57</v>
      </c>
      <c r="E3600" s="0" t="n">
        <v>37</v>
      </c>
      <c r="F3600" s="0" t="n">
        <v>37</v>
      </c>
      <c r="G3600" s="0" t="n">
        <v>16</v>
      </c>
      <c r="H3600" s="0" t="n">
        <v>17</v>
      </c>
      <c r="I3600" s="0" t="n">
        <v>1</v>
      </c>
      <c r="J3600" s="0" t="n">
        <v>0</v>
      </c>
      <c r="K3600" s="0" t="n">
        <f aca="false">VLOOKUP(A3600,'Team Data'!$A$1:$E$659,2,FALSE())</f>
        <v>18</v>
      </c>
      <c r="L3600" s="0" t="n">
        <f aca="false">VLOOKUP(A3600,'Team Data'!$A$1:$E$659,3,FALSE())</f>
        <v>14</v>
      </c>
      <c r="M3600" s="0" t="n">
        <f aca="false">VLOOKUP(B3600,'Team Data'!$A$1:$E$659,2,FALSE())</f>
        <v>7</v>
      </c>
      <c r="N3600" s="0" t="n">
        <f aca="false">VLOOKUP(B3600,'Team Data'!$A$1:$E$659,3,FALSE())</f>
        <v>20</v>
      </c>
      <c r="O3600" s="0" t="n">
        <f aca="false">VLOOKUP(A3600,'Team Data'!$A$1:$E$659,4,FALSE())</f>
        <v>490</v>
      </c>
      <c r="P3600" s="0" t="n">
        <f aca="false">VLOOKUP(A3600,'Team Data'!$A$1:$E$659,5,FALSE())</f>
        <v>466</v>
      </c>
      <c r="Q3600" s="0" t="n">
        <f aca="false">VLOOKUP(B3600,'Team Data'!$A$1:$E$659,4,FALSE())</f>
        <v>381</v>
      </c>
      <c r="R3600" s="0" t="n">
        <f aca="false">VLOOKUP(B3600,'Team Data'!$A$1:$E$659,5,FALSE())</f>
        <v>427</v>
      </c>
      <c r="S3600" s="0" t="n">
        <f aca="false">IF(I3600=1,(MIN(30,(C3600-D3600)))*(M3600/(M3600+N3600))*(Q3600/(Q3600+R3600)),(MAX(-30,(C3600-D3600)))*(N3600/(M3600+N3600))*(R3600/(R3600+Q3600)))</f>
        <v>0.611248624862486</v>
      </c>
      <c r="T3600" s="0" t="n">
        <f aca="false">IF(J3600=1,(MIN(30,(D3600-C3600)))*(K3600/(K3600+L3600))*(O3600/(O3600+P3600)),(MAX(-30,(D3600-C3600)))*(L3600/(K3600+L3600))*(P3600/(P3600+O3600)))</f>
        <v>-1.06629184100418</v>
      </c>
      <c r="U3600" s="7" t="n">
        <v>43121</v>
      </c>
    </row>
    <row r="3601" customFormat="false" ht="15" hidden="false" customHeight="false" outlineLevel="0" collapsed="false">
      <c r="A3601" s="0" t="s">
        <v>299</v>
      </c>
      <c r="B3601" s="0" t="s">
        <v>318</v>
      </c>
      <c r="C3601" s="0" t="n">
        <v>71</v>
      </c>
      <c r="D3601" s="0" t="n">
        <v>73</v>
      </c>
      <c r="E3601" s="0" t="n">
        <v>46</v>
      </c>
      <c r="F3601" s="0" t="n">
        <v>41</v>
      </c>
      <c r="G3601" s="0" t="n">
        <v>18</v>
      </c>
      <c r="H3601" s="0" t="n">
        <v>16</v>
      </c>
      <c r="I3601" s="0" t="n">
        <v>0</v>
      </c>
      <c r="J3601" s="0" t="n">
        <v>1</v>
      </c>
      <c r="K3601" s="0" t="n">
        <f aca="false">VLOOKUP(A3601,'Team Data'!$A$1:$E$659,2,FALSE())</f>
        <v>18</v>
      </c>
      <c r="L3601" s="0" t="n">
        <f aca="false">VLOOKUP(A3601,'Team Data'!$A$1:$E$659,3,FALSE())</f>
        <v>14</v>
      </c>
      <c r="M3601" s="0" t="n">
        <f aca="false">VLOOKUP(B3601,'Team Data'!$A$1:$E$659,2,FALSE())</f>
        <v>11</v>
      </c>
      <c r="N3601" s="0" t="n">
        <f aca="false">VLOOKUP(B3601,'Team Data'!$A$1:$E$659,3,FALSE())</f>
        <v>21</v>
      </c>
      <c r="O3601" s="0" t="n">
        <f aca="false">VLOOKUP(A3601,'Team Data'!$A$1:$E$659,4,FALSE())</f>
        <v>500</v>
      </c>
      <c r="P3601" s="0" t="n">
        <f aca="false">VLOOKUP(A3601,'Team Data'!$A$1:$E$659,5,FALSE())</f>
        <v>469</v>
      </c>
      <c r="Q3601" s="0" t="n">
        <f aca="false">VLOOKUP(B3601,'Team Data'!$A$1:$E$659,4,FALSE())</f>
        <v>542</v>
      </c>
      <c r="R3601" s="0" t="n">
        <f aca="false">VLOOKUP(B3601,'Team Data'!$A$1:$E$659,5,FALSE())</f>
        <v>440</v>
      </c>
      <c r="S3601" s="0" t="n">
        <f aca="false">IF(I3601=1,(MIN(30,(C3601-D3601)))*(M3601/(M3601+N3601))*(Q3601/(Q3601+R3601)),(MAX(-30,(C3601-D3601)))*(N3601/(M3601+N3601))*(R3601/(R3601+Q3601)))</f>
        <v>-0.588085539714868</v>
      </c>
      <c r="T3601" s="0" t="n">
        <f aca="false">IF(J3601=1,(MIN(30,(D3601-C3601)))*(K3601/(K3601+L3601))*(O3601/(O3601+P3601)),(MAX(-30,(D3601-C3601)))*(L3601/(K3601+L3601))*(P3601/(P3601+O3601)))</f>
        <v>0.580495356037152</v>
      </c>
      <c r="U3601" s="7" t="n">
        <v>43121</v>
      </c>
    </row>
    <row r="3602" customFormat="false" ht="15" hidden="false" customHeight="false" outlineLevel="0" collapsed="false">
      <c r="A3602" s="0" t="s">
        <v>63</v>
      </c>
      <c r="B3602" s="0" t="s">
        <v>61</v>
      </c>
      <c r="C3602" s="0" t="n">
        <v>62</v>
      </c>
      <c r="D3602" s="0" t="n">
        <v>88</v>
      </c>
      <c r="E3602" s="0" t="n">
        <v>31</v>
      </c>
      <c r="F3602" s="0" t="n">
        <v>32</v>
      </c>
      <c r="G3602" s="0" t="n">
        <v>20</v>
      </c>
      <c r="H3602" s="0" t="n">
        <v>16</v>
      </c>
      <c r="I3602" s="0" t="n">
        <v>0</v>
      </c>
      <c r="J3602" s="0" t="n">
        <v>1</v>
      </c>
      <c r="K3602" s="0" t="n">
        <f aca="false">VLOOKUP(A3602,'Team Data'!$A$1:$E$659,2,FALSE())</f>
        <v>12</v>
      </c>
      <c r="L3602" s="0" t="n">
        <f aca="false">VLOOKUP(A3602,'Team Data'!$A$1:$E$659,3,FALSE())</f>
        <v>16</v>
      </c>
      <c r="M3602" s="0" t="n">
        <f aca="false">VLOOKUP(B3602,'Team Data'!$A$1:$E$659,2,FALSE())</f>
        <v>8</v>
      </c>
      <c r="N3602" s="0" t="n">
        <f aca="false">VLOOKUP(B3602,'Team Data'!$A$1:$E$659,3,FALSE())</f>
        <v>19</v>
      </c>
      <c r="O3602" s="0" t="n">
        <f aca="false">VLOOKUP(A3602,'Team Data'!$A$1:$E$659,4,FALSE())</f>
        <v>415</v>
      </c>
      <c r="P3602" s="0" t="n">
        <f aca="false">VLOOKUP(A3602,'Team Data'!$A$1:$E$659,5,FALSE())</f>
        <v>428</v>
      </c>
      <c r="Q3602" s="0" t="n">
        <f aca="false">VLOOKUP(B3602,'Team Data'!$A$1:$E$659,4,FALSE())</f>
        <v>409</v>
      </c>
      <c r="R3602" s="0" t="n">
        <f aca="false">VLOOKUP(B3602,'Team Data'!$A$1:$E$659,5,FALSE())</f>
        <v>407</v>
      </c>
      <c r="S3602" s="0" t="n">
        <f aca="false">IF(I3602=1,(MIN(30,(C3602-D3602)))*(M3602/(M3602+N3602))*(Q3602/(Q3602+R3602)),(MAX(-30,(C3602-D3602)))*(N3602/(M3602+N3602))*(R3602/(R3602+Q3602)))</f>
        <v>-9.12572621641249</v>
      </c>
      <c r="T3602" s="0" t="n">
        <f aca="false">IF(J3602=1,(MIN(30,(D3602-C3602)))*(K3602/(K3602+L3602))*(O3602/(O3602+P3602)),(MAX(-30,(D3602-C3602)))*(L3602/(K3602+L3602))*(P3602/(P3602+O3602)))</f>
        <v>5.48551093035079</v>
      </c>
      <c r="U3602" s="7" t="n">
        <v>43121</v>
      </c>
    </row>
    <row r="3603" customFormat="false" ht="15" hidden="false" customHeight="false" outlineLevel="0" collapsed="false">
      <c r="A3603" s="0" t="s">
        <v>240</v>
      </c>
      <c r="B3603" s="0" t="s">
        <v>151</v>
      </c>
      <c r="C3603" s="0" t="n">
        <v>54</v>
      </c>
      <c r="D3603" s="0" t="n">
        <v>69</v>
      </c>
      <c r="E3603" s="0" t="n">
        <v>37</v>
      </c>
      <c r="F3603" s="0" t="n">
        <v>38</v>
      </c>
      <c r="G3603" s="0" t="n">
        <v>14</v>
      </c>
      <c r="H3603" s="0" t="n">
        <v>12</v>
      </c>
      <c r="I3603" s="0" t="n">
        <v>0</v>
      </c>
      <c r="J3603" s="0" t="n">
        <v>1</v>
      </c>
      <c r="K3603" s="0" t="n">
        <f aca="false">VLOOKUP(A3603,'Team Data'!$A$1:$E$659,2,FALSE())</f>
        <v>7</v>
      </c>
      <c r="L3603" s="0" t="n">
        <f aca="false">VLOOKUP(A3603,'Team Data'!$A$1:$E$659,3,FALSE())</f>
        <v>24</v>
      </c>
      <c r="M3603" s="0" t="n">
        <f aca="false">VLOOKUP(B3603,'Team Data'!$A$1:$E$659,2,FALSE())</f>
        <v>17</v>
      </c>
      <c r="N3603" s="0" t="n">
        <f aca="false">VLOOKUP(B3603,'Team Data'!$A$1:$E$659,3,FALSE())</f>
        <v>16</v>
      </c>
      <c r="O3603" s="0" t="n">
        <f aca="false">VLOOKUP(A3603,'Team Data'!$A$1:$E$659,4,FALSE())</f>
        <v>510</v>
      </c>
      <c r="P3603" s="0" t="n">
        <f aca="false">VLOOKUP(A3603,'Team Data'!$A$1:$E$659,5,FALSE())</f>
        <v>460</v>
      </c>
      <c r="Q3603" s="0" t="n">
        <f aca="false">VLOOKUP(B3603,'Team Data'!$A$1:$E$659,4,FALSE())</f>
        <v>557</v>
      </c>
      <c r="R3603" s="0" t="n">
        <f aca="false">VLOOKUP(B3603,'Team Data'!$A$1:$E$659,5,FALSE())</f>
        <v>476</v>
      </c>
      <c r="S3603" s="0" t="n">
        <f aca="false">IF(I3603=1,(MIN(30,(C3603-D3603)))*(M3603/(M3603+N3603))*(Q3603/(Q3603+R3603)),(MAX(-30,(C3603-D3603)))*(N3603/(M3603+N3603))*(R3603/(R3603+Q3603)))</f>
        <v>-3.35122766874945</v>
      </c>
      <c r="T3603" s="0" t="n">
        <f aca="false">IF(J3603=1,(MIN(30,(D3603-C3603)))*(K3603/(K3603+L3603))*(O3603/(O3603+P3603)),(MAX(-30,(D3603-C3603)))*(L3603/(K3603+L3603))*(P3603/(P3603+O3603)))</f>
        <v>1.78084469571001</v>
      </c>
      <c r="U3603" s="7" t="n">
        <v>43121</v>
      </c>
    </row>
    <row r="3604" customFormat="false" ht="15" hidden="false" customHeight="false" outlineLevel="0" collapsed="false">
      <c r="A3604" s="0" t="s">
        <v>39</v>
      </c>
      <c r="B3604" s="0" t="s">
        <v>42</v>
      </c>
      <c r="C3604" s="0" t="n">
        <v>54</v>
      </c>
      <c r="D3604" s="0" t="n">
        <v>72</v>
      </c>
      <c r="E3604" s="0" t="n">
        <v>27</v>
      </c>
      <c r="F3604" s="0" t="n">
        <v>33</v>
      </c>
      <c r="G3604" s="0" t="n">
        <v>12</v>
      </c>
      <c r="H3604" s="0" t="n">
        <v>14</v>
      </c>
      <c r="I3604" s="0" t="n">
        <v>0</v>
      </c>
      <c r="J3604" s="0" t="n">
        <v>1</v>
      </c>
      <c r="K3604" s="0" t="n">
        <f aca="false">VLOOKUP(A3604,'Team Data'!$A$1:$E$659,2,FALSE())</f>
        <v>9</v>
      </c>
      <c r="L3604" s="0" t="n">
        <f aca="false">VLOOKUP(A3604,'Team Data'!$A$1:$E$659,3,FALSE())</f>
        <v>22</v>
      </c>
      <c r="M3604" s="0" t="n">
        <f aca="false">VLOOKUP(B3604,'Team Data'!$A$1:$E$659,2,FALSE())</f>
        <v>6</v>
      </c>
      <c r="N3604" s="0" t="n">
        <f aca="false">VLOOKUP(B3604,'Team Data'!$A$1:$E$659,3,FALSE())</f>
        <v>24</v>
      </c>
      <c r="O3604" s="0" t="n">
        <f aca="false">VLOOKUP(A3604,'Team Data'!$A$1:$E$659,4,FALSE())</f>
        <v>486</v>
      </c>
      <c r="P3604" s="0" t="n">
        <f aca="false">VLOOKUP(A3604,'Team Data'!$A$1:$E$659,5,FALSE())</f>
        <v>452</v>
      </c>
      <c r="Q3604" s="0" t="n">
        <f aca="false">VLOOKUP(B3604,'Team Data'!$A$1:$E$659,4,FALSE())</f>
        <v>441</v>
      </c>
      <c r="R3604" s="0" t="n">
        <f aca="false">VLOOKUP(B3604,'Team Data'!$A$1:$E$659,5,FALSE())</f>
        <v>464</v>
      </c>
      <c r="S3604" s="0" t="n">
        <f aca="false">IF(I3604=1,(MIN(30,(C3604-D3604)))*(M3604/(M3604+N3604))*(Q3604/(Q3604+R3604)),(MAX(-30,(C3604-D3604)))*(N3604/(M3604+N3604))*(R3604/(R3604+Q3604)))</f>
        <v>-7.38298342541436</v>
      </c>
      <c r="T3604" s="0" t="n">
        <f aca="false">IF(J3604=1,(MIN(30,(D3604-C3604)))*(K3604/(K3604+L3604))*(O3604/(O3604+P3604)),(MAX(-30,(D3604-C3604)))*(L3604/(K3604+L3604))*(P3604/(P3604+O3604)))</f>
        <v>2.70761400371415</v>
      </c>
      <c r="U3604" s="7" t="n">
        <v>43121</v>
      </c>
    </row>
    <row r="3605" customFormat="false" ht="15" hidden="false" customHeight="false" outlineLevel="0" collapsed="false">
      <c r="A3605" s="0" t="s">
        <v>119</v>
      </c>
      <c r="B3605" s="0" t="s">
        <v>205</v>
      </c>
      <c r="C3605" s="0" t="n">
        <v>84</v>
      </c>
      <c r="D3605" s="0" t="n">
        <v>80</v>
      </c>
      <c r="E3605" s="0" t="n">
        <v>32</v>
      </c>
      <c r="F3605" s="0" t="n">
        <v>29</v>
      </c>
      <c r="G3605" s="0" t="n">
        <v>15</v>
      </c>
      <c r="H3605" s="0" t="n">
        <v>13</v>
      </c>
      <c r="I3605" s="0" t="n">
        <v>1</v>
      </c>
      <c r="J3605" s="0" t="n">
        <v>0</v>
      </c>
      <c r="K3605" s="0" t="n">
        <f aca="false">VLOOKUP(A3605,'Team Data'!$A$1:$E$659,2,FALSE())</f>
        <v>22</v>
      </c>
      <c r="L3605" s="0" t="n">
        <f aca="false">VLOOKUP(A3605,'Team Data'!$A$1:$E$659,3,FALSE())</f>
        <v>9</v>
      </c>
      <c r="M3605" s="0" t="n">
        <f aca="false">VLOOKUP(B3605,'Team Data'!$A$1:$E$659,2,FALSE())</f>
        <v>5</v>
      </c>
      <c r="N3605" s="0" t="n">
        <f aca="false">VLOOKUP(B3605,'Team Data'!$A$1:$E$659,3,FALSE())</f>
        <v>27</v>
      </c>
      <c r="O3605" s="0" t="n">
        <f aca="false">VLOOKUP(A3605,'Team Data'!$A$1:$E$659,4,FALSE())</f>
        <v>454</v>
      </c>
      <c r="P3605" s="0" t="n">
        <f aca="false">VLOOKUP(A3605,'Team Data'!$A$1:$E$659,5,FALSE())</f>
        <v>502</v>
      </c>
      <c r="Q3605" s="0" t="n">
        <f aca="false">VLOOKUP(B3605,'Team Data'!$A$1:$E$659,4,FALSE())</f>
        <v>550</v>
      </c>
      <c r="R3605" s="0" t="n">
        <f aca="false">VLOOKUP(B3605,'Team Data'!$A$1:$E$659,5,FALSE())</f>
        <v>448</v>
      </c>
      <c r="S3605" s="0" t="n">
        <f aca="false">IF(I3605=1,(MIN(30,(C3605-D3605)))*(M3605/(M3605+N3605))*(Q3605/(Q3605+R3605)),(MAX(-30,(C3605-D3605)))*(N3605/(M3605+N3605))*(R3605/(R3605+Q3605)))</f>
        <v>0.344438877755511</v>
      </c>
      <c r="T3605" s="0" t="n">
        <f aca="false">IF(J3605=1,(MIN(30,(D3605-C3605)))*(K3605/(K3605+L3605))*(O3605/(O3605+P3605)),(MAX(-30,(D3605-C3605)))*(L3605/(K3605+L3605))*(P3605/(P3605+O3605)))</f>
        <v>-0.609798893237954</v>
      </c>
      <c r="U3605" s="7" t="n">
        <v>43121</v>
      </c>
    </row>
    <row r="3606" customFormat="false" ht="15" hidden="false" customHeight="false" outlineLevel="0" collapsed="false">
      <c r="A3606" s="0" t="s">
        <v>137</v>
      </c>
      <c r="B3606" s="0" t="s">
        <v>298</v>
      </c>
      <c r="C3606" s="0" t="n">
        <v>65</v>
      </c>
      <c r="D3606" s="0" t="n">
        <v>72</v>
      </c>
      <c r="E3606" s="0" t="n">
        <v>34</v>
      </c>
      <c r="F3606" s="0" t="n">
        <v>35</v>
      </c>
      <c r="G3606" s="0" t="n">
        <v>10</v>
      </c>
      <c r="H3606" s="0" t="n">
        <v>6</v>
      </c>
      <c r="I3606" s="0" t="n">
        <v>0</v>
      </c>
      <c r="J3606" s="0" t="n">
        <v>1</v>
      </c>
      <c r="K3606" s="0" t="n">
        <f aca="false">VLOOKUP(A3606,'Team Data'!$A$1:$E$659,2,FALSE())</f>
        <v>17</v>
      </c>
      <c r="L3606" s="0" t="n">
        <f aca="false">VLOOKUP(A3606,'Team Data'!$A$1:$E$659,3,FALSE())</f>
        <v>17</v>
      </c>
      <c r="M3606" s="0" t="n">
        <f aca="false">VLOOKUP(B3606,'Team Data'!$A$1:$E$659,2,FALSE())</f>
        <v>23</v>
      </c>
      <c r="N3606" s="0" t="n">
        <f aca="false">VLOOKUP(B3606,'Team Data'!$A$1:$E$659,3,FALSE())</f>
        <v>11</v>
      </c>
      <c r="O3606" s="0" t="n">
        <f aca="false">VLOOKUP(A3606,'Team Data'!$A$1:$E$659,4,FALSE())</f>
        <v>609</v>
      </c>
      <c r="P3606" s="0" t="n">
        <f aca="false">VLOOKUP(A3606,'Team Data'!$A$1:$E$659,5,FALSE())</f>
        <v>491</v>
      </c>
      <c r="Q3606" s="0" t="n">
        <f aca="false">VLOOKUP(B3606,'Team Data'!$A$1:$E$659,4,FALSE())</f>
        <v>603</v>
      </c>
      <c r="R3606" s="0" t="n">
        <f aca="false">VLOOKUP(B3606,'Team Data'!$A$1:$E$659,5,FALSE())</f>
        <v>503</v>
      </c>
      <c r="S3606" s="0" t="n">
        <f aca="false">IF(I3606=1,(MIN(30,(C3606-D3606)))*(M3606/(M3606+N3606))*(Q3606/(Q3606+R3606)),(MAX(-30,(C3606-D3606)))*(N3606/(M3606+N3606))*(R3606/(R3606+Q3606)))</f>
        <v>-1.02997021593448</v>
      </c>
      <c r="T3606" s="0" t="n">
        <f aca="false">IF(J3606=1,(MIN(30,(D3606-C3606)))*(K3606/(K3606+L3606))*(O3606/(O3606+P3606)),(MAX(-30,(D3606-C3606)))*(L3606/(K3606+L3606))*(P3606/(P3606+O3606)))</f>
        <v>1.93772727272727</v>
      </c>
      <c r="U3606" s="7" t="n">
        <v>43121</v>
      </c>
    </row>
    <row r="3607" customFormat="false" ht="15" hidden="false" customHeight="false" outlineLevel="0" collapsed="false">
      <c r="A3607" s="0" t="s">
        <v>257</v>
      </c>
      <c r="B3607" s="0" t="s">
        <v>191</v>
      </c>
      <c r="C3607" s="0" t="n">
        <v>75</v>
      </c>
      <c r="D3607" s="0" t="n">
        <v>79</v>
      </c>
      <c r="E3607" s="0" t="n">
        <v>40</v>
      </c>
      <c r="F3607" s="0" t="n">
        <v>34</v>
      </c>
      <c r="G3607" s="0" t="n">
        <v>12</v>
      </c>
      <c r="H3607" s="0" t="n">
        <v>5</v>
      </c>
      <c r="I3607" s="0" t="n">
        <v>0</v>
      </c>
      <c r="J3607" s="0" t="n">
        <v>1</v>
      </c>
      <c r="K3607" s="0" t="n">
        <f aca="false">VLOOKUP(A3607,'Team Data'!$A$1:$E$659,2,FALSE())</f>
        <v>22</v>
      </c>
      <c r="L3607" s="0" t="n">
        <f aca="false">VLOOKUP(A3607,'Team Data'!$A$1:$E$659,3,FALSE())</f>
        <v>11</v>
      </c>
      <c r="M3607" s="0" t="n">
        <f aca="false">VLOOKUP(B3607,'Team Data'!$A$1:$E$659,2,FALSE())</f>
        <v>19</v>
      </c>
      <c r="N3607" s="0" t="n">
        <f aca="false">VLOOKUP(B3607,'Team Data'!$A$1:$E$659,3,FALSE())</f>
        <v>15</v>
      </c>
      <c r="O3607" s="0" t="n">
        <f aca="false">VLOOKUP(A3607,'Team Data'!$A$1:$E$659,4,FALSE())</f>
        <v>568</v>
      </c>
      <c r="P3607" s="0" t="n">
        <f aca="false">VLOOKUP(A3607,'Team Data'!$A$1:$E$659,5,FALSE())</f>
        <v>479</v>
      </c>
      <c r="Q3607" s="0" t="n">
        <f aca="false">VLOOKUP(B3607,'Team Data'!$A$1:$E$659,4,FALSE())</f>
        <v>580</v>
      </c>
      <c r="R3607" s="0" t="n">
        <f aca="false">VLOOKUP(B3607,'Team Data'!$A$1:$E$659,5,FALSE())</f>
        <v>491</v>
      </c>
      <c r="S3607" s="0" t="n">
        <f aca="false">IF(I3607=1,(MIN(30,(C3607-D3607)))*(M3607/(M3607+N3607))*(Q3607/(Q3607+R3607)),(MAX(-30,(C3607-D3607)))*(N3607/(M3607+N3607))*(R3607/(R3607+Q3607)))</f>
        <v>-0.809029494150601</v>
      </c>
      <c r="T3607" s="0" t="n">
        <f aca="false">IF(J3607=1,(MIN(30,(D3607-C3607)))*(K3607/(K3607+L3607))*(O3607/(O3607+P3607)),(MAX(-30,(D3607-C3607)))*(L3607/(K3607+L3607))*(P3607/(P3607+O3607)))</f>
        <v>1.44667303406558</v>
      </c>
      <c r="U3607" s="7" t="n">
        <v>43121</v>
      </c>
    </row>
    <row r="3608" customFormat="false" ht="15" hidden="false" customHeight="false" outlineLevel="0" collapsed="false">
      <c r="A3608" s="0" t="s">
        <v>131</v>
      </c>
      <c r="B3608" s="0" t="s">
        <v>80</v>
      </c>
      <c r="C3608" s="0" t="n">
        <v>68</v>
      </c>
      <c r="D3608" s="0" t="n">
        <v>60</v>
      </c>
      <c r="E3608" s="0" t="n">
        <v>31</v>
      </c>
      <c r="F3608" s="0" t="n">
        <v>44</v>
      </c>
      <c r="G3608" s="0" t="n">
        <v>9</v>
      </c>
      <c r="H3608" s="0" t="n">
        <v>15</v>
      </c>
      <c r="I3608" s="0" t="n">
        <v>1</v>
      </c>
      <c r="J3608" s="0" t="n">
        <v>0</v>
      </c>
      <c r="K3608" s="0" t="n">
        <f aca="false">VLOOKUP(A3608,'Team Data'!$A$1:$E$659,2,FALSE())</f>
        <v>23</v>
      </c>
      <c r="L3608" s="0" t="n">
        <f aca="false">VLOOKUP(A3608,'Team Data'!$A$1:$E$659,3,FALSE())</f>
        <v>13</v>
      </c>
      <c r="M3608" s="0" t="n">
        <f aca="false">VLOOKUP(B3608,'Team Data'!$A$1:$E$659,2,FALSE())</f>
        <v>11</v>
      </c>
      <c r="N3608" s="0" t="n">
        <f aca="false">VLOOKUP(B3608,'Team Data'!$A$1:$E$659,3,FALSE())</f>
        <v>20</v>
      </c>
      <c r="O3608" s="0" t="n">
        <f aca="false">VLOOKUP(A3608,'Team Data'!$A$1:$E$659,4,FALSE())</f>
        <v>559</v>
      </c>
      <c r="P3608" s="0" t="n">
        <f aca="false">VLOOKUP(A3608,'Team Data'!$A$1:$E$659,5,FALSE())</f>
        <v>576</v>
      </c>
      <c r="Q3608" s="0" t="n">
        <f aca="false">VLOOKUP(B3608,'Team Data'!$A$1:$E$659,4,FALSE())</f>
        <v>481</v>
      </c>
      <c r="R3608" s="0" t="n">
        <f aca="false">VLOOKUP(B3608,'Team Data'!$A$1:$E$659,5,FALSE())</f>
        <v>462</v>
      </c>
      <c r="S3608" s="0" t="n">
        <f aca="false">IF(I3608=1,(MIN(30,(C3608-D3608)))*(M3608/(M3608+N3608))*(Q3608/(Q3608+R3608)),(MAX(-30,(C3608-D3608)))*(N3608/(M3608+N3608))*(R3608/(R3608+Q3608)))</f>
        <v>1.44795265624466</v>
      </c>
      <c r="T3608" s="0" t="n">
        <f aca="false">IF(J3608=1,(MIN(30,(D3608-C3608)))*(K3608/(K3608+L3608))*(O3608/(O3608+P3608)),(MAX(-30,(D3608-C3608)))*(L3608/(K3608+L3608))*(P3608/(P3608+O3608)))</f>
        <v>-1.46607929515419</v>
      </c>
      <c r="U3608" s="7" t="n">
        <v>43121</v>
      </c>
    </row>
    <row r="3609" customFormat="false" ht="15" hidden="false" customHeight="false" outlineLevel="0" collapsed="false">
      <c r="A3609" s="0" t="s">
        <v>52</v>
      </c>
      <c r="B3609" s="0" t="s">
        <v>351</v>
      </c>
      <c r="C3609" s="0" t="n">
        <v>67</v>
      </c>
      <c r="D3609" s="0" t="n">
        <v>71</v>
      </c>
      <c r="E3609" s="0" t="n">
        <v>31</v>
      </c>
      <c r="F3609" s="0" t="n">
        <v>33</v>
      </c>
      <c r="G3609" s="0" t="n">
        <v>13</v>
      </c>
      <c r="H3609" s="0" t="n">
        <v>13</v>
      </c>
      <c r="I3609" s="0" t="n">
        <v>0</v>
      </c>
      <c r="J3609" s="0" t="n">
        <v>1</v>
      </c>
      <c r="K3609" s="0" t="n">
        <f aca="false">VLOOKUP(A3609,'Team Data'!$A$1:$E$659,2,FALSE())</f>
        <v>10</v>
      </c>
      <c r="L3609" s="0" t="n">
        <f aca="false">VLOOKUP(A3609,'Team Data'!$A$1:$E$659,3,FALSE())</f>
        <v>23</v>
      </c>
      <c r="M3609" s="0" t="n">
        <f aca="false">VLOOKUP(B3609,'Team Data'!$A$1:$E$659,2,FALSE())</f>
        <v>21</v>
      </c>
      <c r="N3609" s="0" t="n">
        <f aca="false">VLOOKUP(B3609,'Team Data'!$A$1:$E$659,3,FALSE())</f>
        <v>13</v>
      </c>
      <c r="O3609" s="0" t="n">
        <f aca="false">VLOOKUP(A3609,'Team Data'!$A$1:$E$659,4,FALSE())</f>
        <v>543</v>
      </c>
      <c r="P3609" s="0" t="n">
        <f aca="false">VLOOKUP(A3609,'Team Data'!$A$1:$E$659,5,FALSE())</f>
        <v>482</v>
      </c>
      <c r="Q3609" s="0" t="n">
        <f aca="false">VLOOKUP(B3609,'Team Data'!$A$1:$E$659,4,FALSE())</f>
        <v>532</v>
      </c>
      <c r="R3609" s="0" t="n">
        <f aca="false">VLOOKUP(B3609,'Team Data'!$A$1:$E$659,5,FALSE())</f>
        <v>495</v>
      </c>
      <c r="S3609" s="0" t="n">
        <f aca="false">IF(I3609=1,(MIN(30,(C3609-D3609)))*(M3609/(M3609+N3609))*(Q3609/(Q3609+R3609)),(MAX(-30,(C3609-D3609)))*(N3609/(M3609+N3609))*(R3609/(R3609+Q3609)))</f>
        <v>-0.737155621742368</v>
      </c>
      <c r="T3609" s="0" t="n">
        <f aca="false">IF(J3609=1,(MIN(30,(D3609-C3609)))*(K3609/(K3609+L3609))*(O3609/(O3609+P3609)),(MAX(-30,(D3609-C3609)))*(L3609/(K3609+L3609))*(P3609/(P3609+O3609)))</f>
        <v>0.642128603104213</v>
      </c>
      <c r="U3609" s="7" t="n">
        <v>43121</v>
      </c>
    </row>
    <row r="3610" customFormat="false" ht="15" hidden="false" customHeight="false" outlineLevel="0" collapsed="false">
      <c r="A3610" s="0" t="s">
        <v>123</v>
      </c>
      <c r="B3610" s="0" t="s">
        <v>193</v>
      </c>
      <c r="C3610" s="0" t="n">
        <v>70</v>
      </c>
      <c r="D3610" s="0" t="n">
        <v>74</v>
      </c>
      <c r="E3610" s="0" t="n">
        <v>34</v>
      </c>
      <c r="F3610" s="0" t="n">
        <v>29</v>
      </c>
      <c r="G3610" s="0" t="n">
        <v>14</v>
      </c>
      <c r="H3610" s="0" t="n">
        <v>9</v>
      </c>
      <c r="I3610" s="0" t="n">
        <v>0</v>
      </c>
      <c r="J3610" s="0" t="n">
        <v>1</v>
      </c>
      <c r="K3610" s="0" t="n">
        <f aca="false">VLOOKUP(A3610,'Team Data'!$A$1:$E$659,2,FALSE())</f>
        <v>7</v>
      </c>
      <c r="L3610" s="0" t="n">
        <f aca="false">VLOOKUP(A3610,'Team Data'!$A$1:$E$659,3,FALSE())</f>
        <v>21</v>
      </c>
      <c r="M3610" s="0" t="n">
        <f aca="false">VLOOKUP(B3610,'Team Data'!$A$1:$E$659,2,FALSE())</f>
        <v>16</v>
      </c>
      <c r="N3610" s="0" t="n">
        <f aca="false">VLOOKUP(B3610,'Team Data'!$A$1:$E$659,3,FALSE())</f>
        <v>17</v>
      </c>
      <c r="O3610" s="0" t="n">
        <f aca="false">VLOOKUP(A3610,'Team Data'!$A$1:$E$659,4,FALSE())</f>
        <v>401</v>
      </c>
      <c r="P3610" s="0" t="n">
        <f aca="false">VLOOKUP(A3610,'Team Data'!$A$1:$E$659,5,FALSE())</f>
        <v>384</v>
      </c>
      <c r="Q3610" s="0" t="n">
        <f aca="false">VLOOKUP(B3610,'Team Data'!$A$1:$E$659,4,FALSE())</f>
        <v>486</v>
      </c>
      <c r="R3610" s="0" t="n">
        <f aca="false">VLOOKUP(B3610,'Team Data'!$A$1:$E$659,5,FALSE())</f>
        <v>480</v>
      </c>
      <c r="S3610" s="0" t="n">
        <f aca="false">IF(I3610=1,(MIN(30,(C3610-D3610)))*(M3610/(M3610+N3610))*(Q3610/(Q3610+R3610)),(MAX(-30,(C3610-D3610)))*(N3610/(M3610+N3610))*(R3610/(R3610+Q3610)))</f>
        <v>-1.02390363259928</v>
      </c>
      <c r="T3610" s="0" t="n">
        <f aca="false">IF(J3610=1,(MIN(30,(D3610-C3610)))*(K3610/(K3610+L3610))*(O3610/(O3610+P3610)),(MAX(-30,(D3610-C3610)))*(L3610/(K3610+L3610))*(P3610/(P3610+O3610)))</f>
        <v>0.510828025477707</v>
      </c>
      <c r="U3610" s="7" t="n">
        <v>43121</v>
      </c>
    </row>
    <row r="3611" customFormat="false" ht="15" hidden="false" customHeight="false" outlineLevel="0" collapsed="false">
      <c r="A3611" s="0" t="s">
        <v>270</v>
      </c>
      <c r="B3611" s="0" t="s">
        <v>344</v>
      </c>
      <c r="C3611" s="0" t="n">
        <v>98</v>
      </c>
      <c r="D3611" s="0" t="n">
        <v>70</v>
      </c>
      <c r="E3611" s="0" t="n">
        <v>41</v>
      </c>
      <c r="F3611" s="0" t="n">
        <v>32</v>
      </c>
      <c r="G3611" s="0" t="n">
        <v>7</v>
      </c>
      <c r="H3611" s="0" t="n">
        <v>11</v>
      </c>
      <c r="I3611" s="0" t="n">
        <v>1</v>
      </c>
      <c r="J3611" s="0" t="n">
        <v>0</v>
      </c>
      <c r="K3611" s="0" t="n">
        <f aca="false">VLOOKUP(A3611,'Team Data'!$A$1:$E$659,2,FALSE())</f>
        <v>28</v>
      </c>
      <c r="L3611" s="0" t="n">
        <f aca="false">VLOOKUP(A3611,'Team Data'!$A$1:$E$659,3,FALSE())</f>
        <v>7</v>
      </c>
      <c r="M3611" s="0" t="n">
        <f aca="false">VLOOKUP(B3611,'Team Data'!$A$1:$E$659,2,FALSE())</f>
        <v>12</v>
      </c>
      <c r="N3611" s="0" t="n">
        <f aca="false">VLOOKUP(B3611,'Team Data'!$A$1:$E$659,3,FALSE())</f>
        <v>16</v>
      </c>
      <c r="O3611" s="0" t="n">
        <f aca="false">VLOOKUP(A3611,'Team Data'!$A$1:$E$659,4,FALSE())</f>
        <v>516</v>
      </c>
      <c r="P3611" s="0" t="n">
        <f aca="false">VLOOKUP(A3611,'Team Data'!$A$1:$E$659,5,FALSE())</f>
        <v>493</v>
      </c>
      <c r="Q3611" s="0" t="n">
        <f aca="false">VLOOKUP(B3611,'Team Data'!$A$1:$E$659,4,FALSE())</f>
        <v>387</v>
      </c>
      <c r="R3611" s="0" t="n">
        <f aca="false">VLOOKUP(B3611,'Team Data'!$A$1:$E$659,5,FALSE())</f>
        <v>392</v>
      </c>
      <c r="S3611" s="0" t="n">
        <f aca="false">IF(I3611=1,(MIN(30,(C3611-D3611)))*(M3611/(M3611+N3611))*(Q3611/(Q3611+R3611)),(MAX(-30,(C3611-D3611)))*(N3611/(M3611+N3611))*(R3611/(R3611+Q3611)))</f>
        <v>5.9614890885751</v>
      </c>
      <c r="T3611" s="0" t="n">
        <f aca="false">IF(J3611=1,(MIN(30,(D3611-C3611)))*(K3611/(K3611+L3611))*(O3611/(O3611+P3611)),(MAX(-30,(D3611-C3611)))*(L3611/(K3611+L3611))*(P3611/(P3611+O3611)))</f>
        <v>-2.73617443012884</v>
      </c>
      <c r="U3611" s="7" t="n">
        <v>43121</v>
      </c>
    </row>
    <row r="3612" customFormat="false" ht="15" hidden="false" customHeight="false" outlineLevel="0" collapsed="false">
      <c r="A3612" s="0" t="s">
        <v>320</v>
      </c>
      <c r="B3612" s="0" t="s">
        <v>223</v>
      </c>
      <c r="C3612" s="0" t="n">
        <v>74</v>
      </c>
      <c r="D3612" s="0" t="n">
        <v>67</v>
      </c>
      <c r="E3612" s="0" t="n">
        <v>26</v>
      </c>
      <c r="F3612" s="0" t="n">
        <v>37</v>
      </c>
      <c r="G3612" s="0" t="n">
        <v>8</v>
      </c>
      <c r="H3612" s="0" t="n">
        <v>14</v>
      </c>
      <c r="I3612" s="0" t="n">
        <v>1</v>
      </c>
      <c r="J3612" s="0" t="n">
        <v>0</v>
      </c>
      <c r="K3612" s="0" t="n">
        <f aca="false">VLOOKUP(A3612,'Team Data'!$A$1:$E$659,2,FALSE())</f>
        <v>24</v>
      </c>
      <c r="L3612" s="0" t="n">
        <f aca="false">VLOOKUP(A3612,'Team Data'!$A$1:$E$659,3,FALSE())</f>
        <v>12</v>
      </c>
      <c r="M3612" s="0" t="n">
        <f aca="false">VLOOKUP(B3612,'Team Data'!$A$1:$E$659,2,FALSE())</f>
        <v>16</v>
      </c>
      <c r="N3612" s="0" t="n">
        <f aca="false">VLOOKUP(B3612,'Team Data'!$A$1:$E$659,3,FALSE())</f>
        <v>16</v>
      </c>
      <c r="O3612" s="0" t="n">
        <f aca="false">VLOOKUP(A3612,'Team Data'!$A$1:$E$659,4,FALSE())</f>
        <v>677</v>
      </c>
      <c r="P3612" s="0" t="n">
        <f aca="false">VLOOKUP(A3612,'Team Data'!$A$1:$E$659,5,FALSE())</f>
        <v>508</v>
      </c>
      <c r="Q3612" s="0" t="n">
        <f aca="false">VLOOKUP(B3612,'Team Data'!$A$1:$E$659,4,FALSE())</f>
        <v>583</v>
      </c>
      <c r="R3612" s="0" t="n">
        <f aca="false">VLOOKUP(B3612,'Team Data'!$A$1:$E$659,5,FALSE())</f>
        <v>479</v>
      </c>
      <c r="S3612" s="0" t="n">
        <f aca="false">IF(I3612=1,(MIN(30,(C3612-D3612)))*(M3612/(M3612+N3612))*(Q3612/(Q3612+R3612)),(MAX(-30,(C3612-D3612)))*(N3612/(M3612+N3612))*(R3612/(R3612+Q3612)))</f>
        <v>1.9213747645951</v>
      </c>
      <c r="T3612" s="0" t="n">
        <f aca="false">IF(J3612=1,(MIN(30,(D3612-C3612)))*(K3612/(K3612+L3612))*(O3612/(O3612+P3612)),(MAX(-30,(D3612-C3612)))*(L3612/(K3612+L3612))*(P3612/(P3612+O3612)))</f>
        <v>-1.00028129395218</v>
      </c>
      <c r="U3612" s="7" t="n">
        <v>43121</v>
      </c>
    </row>
    <row r="3613" customFormat="false" ht="15" hidden="false" customHeight="false" outlineLevel="0" collapsed="false">
      <c r="A3613" s="0" t="s">
        <v>71</v>
      </c>
      <c r="B3613" s="0" t="s">
        <v>221</v>
      </c>
      <c r="C3613" s="0" t="n">
        <v>73</v>
      </c>
      <c r="D3613" s="0" t="n">
        <v>64</v>
      </c>
      <c r="E3613" s="0" t="n">
        <v>23</v>
      </c>
      <c r="F3613" s="0" t="n">
        <v>32</v>
      </c>
      <c r="G3613" s="0" t="n">
        <v>10</v>
      </c>
      <c r="H3613" s="0" t="n">
        <v>14</v>
      </c>
      <c r="I3613" s="0" t="n">
        <v>1</v>
      </c>
      <c r="J3613" s="0" t="n">
        <v>0</v>
      </c>
      <c r="K3613" s="0" t="n">
        <f aca="false">VLOOKUP(A3613,'Team Data'!$A$1:$E$659,2,FALSE())</f>
        <v>15</v>
      </c>
      <c r="L3613" s="0" t="n">
        <f aca="false">VLOOKUP(A3613,'Team Data'!$A$1:$E$659,3,FALSE())</f>
        <v>15</v>
      </c>
      <c r="M3613" s="0" t="n">
        <f aca="false">VLOOKUP(B3613,'Team Data'!$A$1:$E$659,2,FALSE())</f>
        <v>11</v>
      </c>
      <c r="N3613" s="0" t="n">
        <f aca="false">VLOOKUP(B3613,'Team Data'!$A$1:$E$659,3,FALSE())</f>
        <v>21</v>
      </c>
      <c r="O3613" s="0" t="n">
        <f aca="false">VLOOKUP(A3613,'Team Data'!$A$1:$E$659,4,FALSE())</f>
        <v>467</v>
      </c>
      <c r="P3613" s="0" t="n">
        <f aca="false">VLOOKUP(A3613,'Team Data'!$A$1:$E$659,5,FALSE())</f>
        <v>451</v>
      </c>
      <c r="Q3613" s="0" t="n">
        <f aca="false">VLOOKUP(B3613,'Team Data'!$A$1:$E$659,4,FALSE())</f>
        <v>508</v>
      </c>
      <c r="R3613" s="0" t="n">
        <f aca="false">VLOOKUP(B3613,'Team Data'!$A$1:$E$659,5,FALSE())</f>
        <v>413</v>
      </c>
      <c r="S3613" s="0" t="n">
        <f aca="false">IF(I3613=1,(MIN(30,(C3613-D3613)))*(M3613/(M3613+N3613))*(Q3613/(Q3613+R3613)),(MAX(-30,(C3613-D3613)))*(N3613/(M3613+N3613))*(R3613/(R3613+Q3613)))</f>
        <v>1.7064332247557</v>
      </c>
      <c r="T3613" s="0" t="n">
        <f aca="false">IF(J3613=1,(MIN(30,(D3613-C3613)))*(K3613/(K3613+L3613))*(O3613/(O3613+P3613)),(MAX(-30,(D3613-C3613)))*(L3613/(K3613+L3613))*(P3613/(P3613+O3613)))</f>
        <v>-2.21078431372549</v>
      </c>
      <c r="U3613" s="7" t="n">
        <v>43121</v>
      </c>
    </row>
    <row r="3614" customFormat="false" ht="15" hidden="false" customHeight="false" outlineLevel="0" collapsed="false">
      <c r="A3614" s="0" t="s">
        <v>262</v>
      </c>
      <c r="B3614" s="0" t="s">
        <v>323</v>
      </c>
      <c r="C3614" s="0" t="n">
        <v>79</v>
      </c>
      <c r="D3614" s="0" t="n">
        <v>76</v>
      </c>
      <c r="E3614" s="0" t="n">
        <v>44</v>
      </c>
      <c r="F3614" s="0" t="n">
        <v>47</v>
      </c>
      <c r="G3614" s="0" t="n">
        <v>19</v>
      </c>
      <c r="H3614" s="0" t="n">
        <v>10</v>
      </c>
      <c r="I3614" s="0" t="n">
        <v>1</v>
      </c>
      <c r="J3614" s="0" t="n">
        <v>0</v>
      </c>
      <c r="K3614" s="0" t="n">
        <f aca="false">VLOOKUP(A3614,'Team Data'!$A$1:$E$659,2,FALSE())</f>
        <v>20</v>
      </c>
      <c r="L3614" s="0" t="n">
        <f aca="false">VLOOKUP(A3614,'Team Data'!$A$1:$E$659,3,FALSE())</f>
        <v>14</v>
      </c>
      <c r="M3614" s="0" t="n">
        <f aca="false">VLOOKUP(B3614,'Team Data'!$A$1:$E$659,2,FALSE())</f>
        <v>15</v>
      </c>
      <c r="N3614" s="0" t="n">
        <f aca="false">VLOOKUP(B3614,'Team Data'!$A$1:$E$659,3,FALSE())</f>
        <v>18</v>
      </c>
      <c r="O3614" s="0" t="n">
        <f aca="false">VLOOKUP(A3614,'Team Data'!$A$1:$E$659,4,FALSE())</f>
        <v>507</v>
      </c>
      <c r="P3614" s="0" t="n">
        <f aca="false">VLOOKUP(A3614,'Team Data'!$A$1:$E$659,5,FALSE())</f>
        <v>501</v>
      </c>
      <c r="Q3614" s="0" t="n">
        <f aca="false">VLOOKUP(B3614,'Team Data'!$A$1:$E$659,4,FALSE())</f>
        <v>519</v>
      </c>
      <c r="R3614" s="0" t="n">
        <f aca="false">VLOOKUP(B3614,'Team Data'!$A$1:$E$659,5,FALSE())</f>
        <v>499</v>
      </c>
      <c r="S3614" s="0" t="n">
        <f aca="false">IF(I3614=1,(MIN(30,(C3614-D3614)))*(M3614/(M3614+N3614))*(Q3614/(Q3614+R3614)),(MAX(-30,(C3614-D3614)))*(N3614/(M3614+N3614))*(R3614/(R3614+Q3614)))</f>
        <v>0.695213430969816</v>
      </c>
      <c r="T3614" s="0" t="n">
        <f aca="false">IF(J3614=1,(MIN(30,(D3614-C3614)))*(K3614/(K3614+L3614))*(O3614/(O3614+P3614)),(MAX(-30,(D3614-C3614)))*(L3614/(K3614+L3614))*(P3614/(P3614+O3614)))</f>
        <v>-0.613970588235294</v>
      </c>
      <c r="U3614" s="7" t="n">
        <v>43121</v>
      </c>
    </row>
    <row r="3615" customFormat="false" ht="15" hidden="false" customHeight="false" outlineLevel="0" collapsed="false">
      <c r="A3615" s="0" t="s">
        <v>352</v>
      </c>
      <c r="B3615" s="0" t="s">
        <v>172</v>
      </c>
      <c r="C3615" s="0" t="n">
        <v>61</v>
      </c>
      <c r="D3615" s="0" t="n">
        <v>66</v>
      </c>
      <c r="E3615" s="0" t="n">
        <v>32</v>
      </c>
      <c r="F3615" s="0" t="n">
        <v>32</v>
      </c>
      <c r="G3615" s="0" t="n">
        <v>13</v>
      </c>
      <c r="H3615" s="0" t="n">
        <v>17</v>
      </c>
      <c r="I3615" s="0" t="n">
        <v>0</v>
      </c>
      <c r="J3615" s="0" t="n">
        <v>1</v>
      </c>
      <c r="K3615" s="0" t="n">
        <f aca="false">VLOOKUP(A3615,'Team Data'!$A$1:$E$659,2,FALSE())</f>
        <v>25</v>
      </c>
      <c r="L3615" s="0" t="n">
        <f aca="false">VLOOKUP(A3615,'Team Data'!$A$1:$E$659,3,FALSE())</f>
        <v>10</v>
      </c>
      <c r="M3615" s="0" t="n">
        <f aca="false">VLOOKUP(B3615,'Team Data'!$A$1:$E$659,2,FALSE())</f>
        <v>16</v>
      </c>
      <c r="N3615" s="0" t="n">
        <f aca="false">VLOOKUP(B3615,'Team Data'!$A$1:$E$659,3,FALSE())</f>
        <v>17</v>
      </c>
      <c r="O3615" s="0" t="n">
        <f aca="false">VLOOKUP(A3615,'Team Data'!$A$1:$E$659,4,FALSE())</f>
        <v>543</v>
      </c>
      <c r="P3615" s="0" t="n">
        <f aca="false">VLOOKUP(A3615,'Team Data'!$A$1:$E$659,5,FALSE())</f>
        <v>561</v>
      </c>
      <c r="Q3615" s="0" t="n">
        <f aca="false">VLOOKUP(B3615,'Team Data'!$A$1:$E$659,4,FALSE())</f>
        <v>503</v>
      </c>
      <c r="R3615" s="0" t="n">
        <f aca="false">VLOOKUP(B3615,'Team Data'!$A$1:$E$659,5,FALSE())</f>
        <v>522</v>
      </c>
      <c r="S3615" s="0" t="n">
        <f aca="false">IF(I3615=1,(MIN(30,(C3615-D3615)))*(M3615/(M3615+N3615))*(Q3615/(Q3615+R3615)),(MAX(-30,(C3615-D3615)))*(N3615/(M3615+N3615))*(R3615/(R3615+Q3615)))</f>
        <v>-1.31175166297118</v>
      </c>
      <c r="T3615" s="0" t="n">
        <f aca="false">IF(J3615=1,(MIN(30,(D3615-C3615)))*(K3615/(K3615+L3615))*(O3615/(O3615+P3615)),(MAX(-30,(D3615-C3615)))*(L3615/(K3615+L3615))*(P3615/(P3615+O3615)))</f>
        <v>1.75659937888199</v>
      </c>
      <c r="U3615" s="7" t="n">
        <v>43121</v>
      </c>
    </row>
    <row r="3616" customFormat="false" ht="15" hidden="false" customHeight="false" outlineLevel="0" collapsed="false">
      <c r="A3616" s="0" t="s">
        <v>106</v>
      </c>
      <c r="B3616" s="0" t="s">
        <v>134</v>
      </c>
      <c r="C3616" s="0" t="n">
        <v>86</v>
      </c>
      <c r="D3616" s="0" t="n">
        <v>69</v>
      </c>
      <c r="E3616" s="0" t="n">
        <v>47</v>
      </c>
      <c r="F3616" s="0" t="n">
        <v>22</v>
      </c>
      <c r="G3616" s="0" t="n">
        <v>17</v>
      </c>
      <c r="H3616" s="0" t="n">
        <v>14</v>
      </c>
      <c r="I3616" s="0" t="n">
        <v>1</v>
      </c>
      <c r="J3616" s="0" t="n">
        <v>0</v>
      </c>
      <c r="K3616" s="0" t="n">
        <f aca="false">VLOOKUP(A3616,'Team Data'!$A$1:$E$659,2,FALSE())</f>
        <v>22</v>
      </c>
      <c r="L3616" s="0" t="n">
        <f aca="false">VLOOKUP(A3616,'Team Data'!$A$1:$E$659,3,FALSE())</f>
        <v>12</v>
      </c>
      <c r="M3616" s="0" t="n">
        <f aca="false">VLOOKUP(B3616,'Team Data'!$A$1:$E$659,2,FALSE())</f>
        <v>10</v>
      </c>
      <c r="N3616" s="0" t="n">
        <f aca="false">VLOOKUP(B3616,'Team Data'!$A$1:$E$659,3,FALSE())</f>
        <v>22</v>
      </c>
      <c r="O3616" s="0" t="n">
        <f aca="false">VLOOKUP(A3616,'Team Data'!$A$1:$E$659,4,FALSE())</f>
        <v>510</v>
      </c>
      <c r="P3616" s="0" t="n">
        <f aca="false">VLOOKUP(A3616,'Team Data'!$A$1:$E$659,5,FALSE())</f>
        <v>571</v>
      </c>
      <c r="Q3616" s="0" t="n">
        <f aca="false">VLOOKUP(B3616,'Team Data'!$A$1:$E$659,4,FALSE())</f>
        <v>542</v>
      </c>
      <c r="R3616" s="0" t="n">
        <f aca="false">VLOOKUP(B3616,'Team Data'!$A$1:$E$659,5,FALSE())</f>
        <v>420</v>
      </c>
      <c r="S3616" s="0" t="n">
        <f aca="false">IF(I3616=1,(MIN(30,(C3616-D3616)))*(M3616/(M3616+N3616))*(Q3616/(Q3616+R3616)),(MAX(-30,(C3616-D3616)))*(N3616/(M3616+N3616))*(R3616/(R3616+Q3616)))</f>
        <v>2.99311330561331</v>
      </c>
      <c r="T3616" s="0" t="n">
        <f aca="false">IF(J3616=1,(MIN(30,(D3616-C3616)))*(K3616/(K3616+L3616))*(O3616/(O3616+P3616)),(MAX(-30,(D3616-C3616)))*(L3616/(K3616+L3616))*(P3616/(P3616+O3616)))</f>
        <v>-3.16928769657724</v>
      </c>
      <c r="U3616" s="7" t="n">
        <v>43121</v>
      </c>
    </row>
    <row r="3617" customFormat="false" ht="15" hidden="false" customHeight="false" outlineLevel="0" collapsed="false">
      <c r="A3617" s="0" t="s">
        <v>84</v>
      </c>
      <c r="B3617" s="0" t="s">
        <v>33</v>
      </c>
      <c r="C3617" s="0" t="n">
        <v>53</v>
      </c>
      <c r="D3617" s="0" t="n">
        <v>66</v>
      </c>
      <c r="E3617" s="0" t="n">
        <v>34</v>
      </c>
      <c r="F3617" s="0" t="n">
        <v>41</v>
      </c>
      <c r="G3617" s="0" t="n">
        <v>14</v>
      </c>
      <c r="H3617" s="0" t="n">
        <v>15</v>
      </c>
      <c r="I3617" s="0" t="n">
        <v>0</v>
      </c>
      <c r="J3617" s="0" t="n">
        <v>1</v>
      </c>
      <c r="K3617" s="0" t="n">
        <f aca="false">VLOOKUP(A3617,'Team Data'!$A$1:$E$659,2,FALSE())</f>
        <v>17</v>
      </c>
      <c r="L3617" s="0" t="n">
        <f aca="false">VLOOKUP(A3617,'Team Data'!$A$1:$E$659,3,FALSE())</f>
        <v>15</v>
      </c>
      <c r="M3617" s="0" t="n">
        <f aca="false">VLOOKUP(B3617,'Team Data'!$A$1:$E$659,2,FALSE())</f>
        <v>20</v>
      </c>
      <c r="N3617" s="0" t="n">
        <f aca="false">VLOOKUP(B3617,'Team Data'!$A$1:$E$659,3,FALSE())</f>
        <v>13</v>
      </c>
      <c r="O3617" s="0" t="n">
        <f aca="false">VLOOKUP(A3617,'Team Data'!$A$1:$E$659,4,FALSE())</f>
        <v>548</v>
      </c>
      <c r="P3617" s="0" t="n">
        <f aca="false">VLOOKUP(A3617,'Team Data'!$A$1:$E$659,5,FALSE())</f>
        <v>447</v>
      </c>
      <c r="Q3617" s="0" t="n">
        <f aca="false">VLOOKUP(B3617,'Team Data'!$A$1:$E$659,4,FALSE())</f>
        <v>562</v>
      </c>
      <c r="R3617" s="0" t="n">
        <f aca="false">VLOOKUP(B3617,'Team Data'!$A$1:$E$659,5,FALSE())</f>
        <v>491</v>
      </c>
      <c r="S3617" s="0" t="n">
        <f aca="false">IF(I3617=1,(MIN(30,(C3617-D3617)))*(M3617/(M3617+N3617))*(Q3617/(Q3617+R3617)),(MAX(-30,(C3617-D3617)))*(N3617/(M3617+N3617))*(R3617/(R3617+Q3617)))</f>
        <v>-2.38795361017583</v>
      </c>
      <c r="T3617" s="0" t="n">
        <f aca="false">IF(J3617=1,(MIN(30,(D3617-C3617)))*(K3617/(K3617+L3617))*(O3617/(O3617+P3617)),(MAX(-30,(D3617-C3617)))*(L3617/(K3617+L3617))*(P3617/(P3617+O3617)))</f>
        <v>3.8036432160804</v>
      </c>
      <c r="U3617" s="7" t="n">
        <v>43121</v>
      </c>
    </row>
    <row r="3618" customFormat="false" ht="15" hidden="false" customHeight="false" outlineLevel="0" collapsed="false">
      <c r="A3618" s="0" t="s">
        <v>269</v>
      </c>
      <c r="B3618" s="0" t="s">
        <v>220</v>
      </c>
      <c r="C3618" s="0" t="n">
        <v>85</v>
      </c>
      <c r="D3618" s="0" t="n">
        <v>71</v>
      </c>
      <c r="E3618" s="0" t="n">
        <v>36</v>
      </c>
      <c r="F3618" s="0" t="n">
        <v>25</v>
      </c>
      <c r="G3618" s="0" t="n">
        <v>10</v>
      </c>
      <c r="H3618" s="0" t="n">
        <v>12</v>
      </c>
      <c r="I3618" s="0" t="n">
        <v>1</v>
      </c>
      <c r="J3618" s="0" t="n">
        <v>0</v>
      </c>
      <c r="K3618" s="0" t="n">
        <f aca="false">VLOOKUP(A3618,'Team Data'!$A$1:$E$659,2,FALSE())</f>
        <v>26</v>
      </c>
      <c r="L3618" s="0" t="n">
        <f aca="false">VLOOKUP(A3618,'Team Data'!$A$1:$E$659,3,FALSE())</f>
        <v>9</v>
      </c>
      <c r="M3618" s="0" t="n">
        <f aca="false">VLOOKUP(B3618,'Team Data'!$A$1:$E$659,2,FALSE())</f>
        <v>9</v>
      </c>
      <c r="N3618" s="0" t="n">
        <f aca="false">VLOOKUP(B3618,'Team Data'!$A$1:$E$659,3,FALSE())</f>
        <v>22</v>
      </c>
      <c r="O3618" s="0" t="n">
        <f aca="false">VLOOKUP(A3618,'Team Data'!$A$1:$E$659,4,FALSE())</f>
        <v>497</v>
      </c>
      <c r="P3618" s="0" t="n">
        <f aca="false">VLOOKUP(A3618,'Team Data'!$A$1:$E$659,5,FALSE())</f>
        <v>517</v>
      </c>
      <c r="Q3618" s="0" t="n">
        <f aca="false">VLOOKUP(B3618,'Team Data'!$A$1:$E$659,4,FALSE())</f>
        <v>532</v>
      </c>
      <c r="R3618" s="0" t="n">
        <f aca="false">VLOOKUP(B3618,'Team Data'!$A$1:$E$659,5,FALSE())</f>
        <v>421</v>
      </c>
      <c r="S3618" s="0" t="n">
        <f aca="false">IF(I3618=1,(MIN(30,(C3618-D3618)))*(M3618/(M3618+N3618))*(Q3618/(Q3618+R3618)),(MAX(-30,(C3618-D3618)))*(N3618/(M3618+N3618))*(R3618/(R3618+Q3618)))</f>
        <v>2.26896388315337</v>
      </c>
      <c r="T3618" s="0" t="n">
        <f aca="false">IF(J3618=1,(MIN(30,(D3618-C3618)))*(K3618/(K3618+L3618))*(O3618/(O3618+P3618)),(MAX(-30,(D3618-C3618)))*(L3618/(K3618+L3618))*(P3618/(P3618+O3618)))</f>
        <v>-1.83550295857988</v>
      </c>
      <c r="U3618" s="7" t="n">
        <v>43121</v>
      </c>
    </row>
    <row r="3619" customFormat="false" ht="15" hidden="false" customHeight="false" outlineLevel="0" collapsed="false">
      <c r="A3619" s="0" t="s">
        <v>164</v>
      </c>
      <c r="B3619" s="0" t="s">
        <v>116</v>
      </c>
      <c r="C3619" s="0" t="n">
        <v>86</v>
      </c>
      <c r="D3619" s="0" t="n">
        <v>81</v>
      </c>
      <c r="E3619" s="0" t="n">
        <v>41</v>
      </c>
      <c r="F3619" s="0" t="n">
        <v>47</v>
      </c>
      <c r="G3619" s="0" t="n">
        <v>9</v>
      </c>
      <c r="H3619" s="0" t="n">
        <v>11</v>
      </c>
      <c r="I3619" s="0" t="n">
        <v>1</v>
      </c>
      <c r="J3619" s="0" t="n">
        <v>0</v>
      </c>
      <c r="K3619" s="0" t="n">
        <f aca="false">VLOOKUP(A3619,'Team Data'!$A$1:$E$659,2,FALSE())</f>
        <v>11</v>
      </c>
      <c r="L3619" s="0" t="n">
        <f aca="false">VLOOKUP(A3619,'Team Data'!$A$1:$E$659,3,FALSE())</f>
        <v>17</v>
      </c>
      <c r="M3619" s="0" t="n">
        <f aca="false">VLOOKUP(B3619,'Team Data'!$A$1:$E$659,2,FALSE())</f>
        <v>6</v>
      </c>
      <c r="N3619" s="0" t="n">
        <f aca="false">VLOOKUP(B3619,'Team Data'!$A$1:$E$659,3,FALSE())</f>
        <v>25</v>
      </c>
      <c r="O3619" s="0" t="n">
        <f aca="false">VLOOKUP(A3619,'Team Data'!$A$1:$E$659,4,FALSE())</f>
        <v>411</v>
      </c>
      <c r="P3619" s="0" t="n">
        <f aca="false">VLOOKUP(A3619,'Team Data'!$A$1:$E$659,5,FALSE())</f>
        <v>413</v>
      </c>
      <c r="Q3619" s="0" t="n">
        <f aca="false">VLOOKUP(B3619,'Team Data'!$A$1:$E$659,4,FALSE())</f>
        <v>465</v>
      </c>
      <c r="R3619" s="0" t="n">
        <f aca="false">VLOOKUP(B3619,'Team Data'!$A$1:$E$659,5,FALSE())</f>
        <v>438</v>
      </c>
      <c r="S3619" s="0" t="n">
        <f aca="false">IF(I3619=1,(MIN(30,(C3619-D3619)))*(M3619/(M3619+N3619))*(Q3619/(Q3619+R3619)),(MAX(-30,(C3619-D3619)))*(N3619/(M3619+N3619))*(R3619/(R3619+Q3619)))</f>
        <v>0.498338870431894</v>
      </c>
      <c r="T3619" s="0" t="n">
        <f aca="false">IF(J3619=1,(MIN(30,(D3619-C3619)))*(K3619/(K3619+L3619))*(O3619/(O3619+P3619)),(MAX(-30,(D3619-C3619)))*(L3619/(K3619+L3619))*(P3619/(P3619+O3619)))</f>
        <v>-1.52154126213592</v>
      </c>
      <c r="U3619" s="7" t="n">
        <v>43121</v>
      </c>
    </row>
    <row r="3620" customFormat="false" ht="15" hidden="false" customHeight="false" outlineLevel="0" collapsed="false">
      <c r="A3620" s="0" t="s">
        <v>165</v>
      </c>
      <c r="B3620" s="0" t="s">
        <v>302</v>
      </c>
      <c r="C3620" s="0" t="n">
        <v>51</v>
      </c>
      <c r="D3620" s="0" t="n">
        <v>64</v>
      </c>
      <c r="E3620" s="0" t="n">
        <v>37</v>
      </c>
      <c r="F3620" s="0" t="n">
        <v>35</v>
      </c>
      <c r="G3620" s="0" t="n">
        <v>20</v>
      </c>
      <c r="H3620" s="0" t="n">
        <v>15</v>
      </c>
      <c r="I3620" s="0" t="n">
        <v>0</v>
      </c>
      <c r="J3620" s="0" t="n">
        <v>1</v>
      </c>
      <c r="K3620" s="0" t="n">
        <f aca="false">VLOOKUP(A3620,'Team Data'!$A$1:$E$659,2,FALSE())</f>
        <v>21</v>
      </c>
      <c r="L3620" s="0" t="n">
        <f aca="false">VLOOKUP(A3620,'Team Data'!$A$1:$E$659,3,FALSE())</f>
        <v>13</v>
      </c>
      <c r="M3620" s="0" t="n">
        <f aca="false">VLOOKUP(B3620,'Team Data'!$A$1:$E$659,2,FALSE())</f>
        <v>19</v>
      </c>
      <c r="N3620" s="0" t="n">
        <f aca="false">VLOOKUP(B3620,'Team Data'!$A$1:$E$659,3,FALSE())</f>
        <v>12</v>
      </c>
      <c r="O3620" s="0" t="n">
        <f aca="false">VLOOKUP(A3620,'Team Data'!$A$1:$E$659,4,FALSE())</f>
        <v>568</v>
      </c>
      <c r="P3620" s="0" t="n">
        <f aca="false">VLOOKUP(A3620,'Team Data'!$A$1:$E$659,5,FALSE())</f>
        <v>531</v>
      </c>
      <c r="Q3620" s="0" t="n">
        <f aca="false">VLOOKUP(B3620,'Team Data'!$A$1:$E$659,4,FALSE())</f>
        <v>534</v>
      </c>
      <c r="R3620" s="0" t="n">
        <f aca="false">VLOOKUP(B3620,'Team Data'!$A$1:$E$659,5,FALSE())</f>
        <v>472</v>
      </c>
      <c r="S3620" s="0" t="n">
        <f aca="false">IF(I3620=1,(MIN(30,(C3620-D3620)))*(M3620/(M3620+N3620))*(Q3620/(Q3620+R3620)),(MAX(-30,(C3620-D3620)))*(N3620/(M3620+N3620))*(R3620/(R3620+Q3620)))</f>
        <v>-2.36105944975309</v>
      </c>
      <c r="T3620" s="0" t="n">
        <f aca="false">IF(J3620=1,(MIN(30,(D3620-C3620)))*(K3620/(K3620+L3620))*(O3620/(O3620+P3620)),(MAX(-30,(D3620-C3620)))*(L3620/(K3620+L3620))*(P3620/(P3620+O3620)))</f>
        <v>4.14986886474335</v>
      </c>
      <c r="U3620" s="7" t="n">
        <v>43121</v>
      </c>
    </row>
    <row r="3621" customFormat="false" ht="15" hidden="false" customHeight="false" outlineLevel="0" collapsed="false">
      <c r="A3621" s="0" t="s">
        <v>104</v>
      </c>
      <c r="B3621" s="0" t="s">
        <v>260</v>
      </c>
      <c r="C3621" s="0" t="n">
        <v>75</v>
      </c>
      <c r="D3621" s="0" t="n">
        <v>60</v>
      </c>
      <c r="E3621" s="0" t="n">
        <v>37</v>
      </c>
      <c r="F3621" s="0" t="n">
        <v>26</v>
      </c>
      <c r="G3621" s="0" t="n">
        <v>9</v>
      </c>
      <c r="H3621" s="0" t="n">
        <v>7</v>
      </c>
      <c r="I3621" s="0" t="n">
        <v>1</v>
      </c>
      <c r="J3621" s="0" t="n">
        <v>0</v>
      </c>
      <c r="K3621" s="0" t="n">
        <f aca="false">VLOOKUP(A3621,'Team Data'!$A$1:$E$659,2,FALSE())</f>
        <v>32</v>
      </c>
      <c r="L3621" s="0" t="n">
        <f aca="false">VLOOKUP(A3621,'Team Data'!$A$1:$E$659,3,FALSE())</f>
        <v>5</v>
      </c>
      <c r="M3621" s="0" t="n">
        <f aca="false">VLOOKUP(B3621,'Team Data'!$A$1:$E$659,2,FALSE())</f>
        <v>11</v>
      </c>
      <c r="N3621" s="0" t="n">
        <f aca="false">VLOOKUP(B3621,'Team Data'!$A$1:$E$659,3,FALSE())</f>
        <v>20</v>
      </c>
      <c r="O3621" s="0" t="n">
        <f aca="false">VLOOKUP(A3621,'Team Data'!$A$1:$E$659,4,FALSE())</f>
        <v>666</v>
      </c>
      <c r="P3621" s="0" t="n">
        <f aca="false">VLOOKUP(A3621,'Team Data'!$A$1:$E$659,5,FALSE())</f>
        <v>579</v>
      </c>
      <c r="Q3621" s="0" t="n">
        <f aca="false">VLOOKUP(B3621,'Team Data'!$A$1:$E$659,4,FALSE())</f>
        <v>508</v>
      </c>
      <c r="R3621" s="0" t="n">
        <f aca="false">VLOOKUP(B3621,'Team Data'!$A$1:$E$659,5,FALSE())</f>
        <v>478</v>
      </c>
      <c r="S3621" s="0" t="n">
        <f aca="false">IF(I3621=1,(MIN(30,(C3621-D3621)))*(M3621/(M3621+N3621))*(Q3621/(Q3621+R3621)),(MAX(-30,(C3621-D3621)))*(N3621/(M3621+N3621))*(R3621/(R3621+Q3621)))</f>
        <v>2.7422626447687</v>
      </c>
      <c r="T3621" s="0" t="n">
        <f aca="false">IF(J3621=1,(MIN(30,(D3621-C3621)))*(K3621/(K3621+L3621))*(O3621/(O3621+P3621)),(MAX(-30,(D3621-C3621)))*(L3621/(K3621+L3621))*(P3621/(P3621+O3621)))</f>
        <v>-0.942689677629437</v>
      </c>
      <c r="U3621" s="7" t="n">
        <v>43121</v>
      </c>
    </row>
    <row r="3622" customFormat="false" ht="15" hidden="false" customHeight="false" outlineLevel="0" collapsed="false">
      <c r="A3622" s="0" t="s">
        <v>87</v>
      </c>
      <c r="B3622" s="0" t="s">
        <v>138</v>
      </c>
      <c r="C3622" s="0" t="n">
        <v>66</v>
      </c>
      <c r="D3622" s="0" t="n">
        <v>64</v>
      </c>
      <c r="E3622" s="0" t="n">
        <v>38</v>
      </c>
      <c r="F3622" s="0" t="n">
        <v>49</v>
      </c>
      <c r="G3622" s="0" t="n">
        <v>7</v>
      </c>
      <c r="H3622" s="0" t="n">
        <v>17</v>
      </c>
      <c r="I3622" s="0" t="n">
        <v>1</v>
      </c>
      <c r="J3622" s="0" t="n">
        <v>0</v>
      </c>
      <c r="K3622" s="0" t="n">
        <f aca="false">VLOOKUP(A3622,'Team Data'!$A$1:$E$659,2,FALSE())</f>
        <v>21</v>
      </c>
      <c r="L3622" s="0" t="n">
        <f aca="false">VLOOKUP(A3622,'Team Data'!$A$1:$E$659,3,FALSE())</f>
        <v>13</v>
      </c>
      <c r="M3622" s="0" t="n">
        <f aca="false">VLOOKUP(B3622,'Team Data'!$A$1:$E$659,2,FALSE())</f>
        <v>23</v>
      </c>
      <c r="N3622" s="0" t="n">
        <f aca="false">VLOOKUP(B3622,'Team Data'!$A$1:$E$659,3,FALSE())</f>
        <v>11</v>
      </c>
      <c r="O3622" s="0" t="n">
        <f aca="false">VLOOKUP(A3622,'Team Data'!$A$1:$E$659,4,FALSE())</f>
        <v>684</v>
      </c>
      <c r="P3622" s="0" t="n">
        <f aca="false">VLOOKUP(A3622,'Team Data'!$A$1:$E$659,5,FALSE())</f>
        <v>461</v>
      </c>
      <c r="Q3622" s="0" t="n">
        <f aca="false">VLOOKUP(B3622,'Team Data'!$A$1:$E$659,4,FALSE())</f>
        <v>704</v>
      </c>
      <c r="R3622" s="0" t="n">
        <f aca="false">VLOOKUP(B3622,'Team Data'!$A$1:$E$659,5,FALSE())</f>
        <v>448</v>
      </c>
      <c r="S3622" s="0" t="n">
        <f aca="false">IF(I3622=1,(MIN(30,(C3622-D3622)))*(M3622/(M3622+N3622))*(Q3622/(Q3622+R3622)),(MAX(-30,(C3622-D3622)))*(N3622/(M3622+N3622))*(R3622/(R3622+Q3622)))</f>
        <v>0.826797385620915</v>
      </c>
      <c r="T3622" s="0" t="n">
        <f aca="false">IF(J3622=1,(MIN(30,(D3622-C3622)))*(K3622/(K3622+L3622))*(O3622/(O3622+P3622)),(MAX(-30,(D3622-C3622)))*(L3622/(K3622+L3622))*(P3622/(P3622+O3622)))</f>
        <v>-0.307885949139481</v>
      </c>
      <c r="U3622" s="7" t="n">
        <v>43121</v>
      </c>
    </row>
    <row r="3623" customFormat="false" ht="15" hidden="false" customHeight="false" outlineLevel="0" collapsed="false">
      <c r="A3623" s="0" t="s">
        <v>174</v>
      </c>
      <c r="B3623" s="0" t="s">
        <v>9</v>
      </c>
      <c r="C3623" s="0" t="n">
        <v>62</v>
      </c>
      <c r="D3623" s="0" t="n">
        <v>68</v>
      </c>
      <c r="E3623" s="0" t="n">
        <v>38</v>
      </c>
      <c r="F3623" s="0" t="n">
        <v>40</v>
      </c>
      <c r="G3623" s="0" t="n">
        <v>16</v>
      </c>
      <c r="H3623" s="0" t="n">
        <v>11</v>
      </c>
      <c r="I3623" s="0" t="n">
        <v>0</v>
      </c>
      <c r="J3623" s="0" t="n">
        <v>1</v>
      </c>
      <c r="K3623" s="0" t="n">
        <f aca="false">VLOOKUP(A3623,'Team Data'!$A$1:$E$659,2,FALSE())</f>
        <v>25</v>
      </c>
      <c r="L3623" s="0" t="n">
        <f aca="false">VLOOKUP(A3623,'Team Data'!$A$1:$E$659,3,FALSE())</f>
        <v>12</v>
      </c>
      <c r="M3623" s="0" t="n">
        <f aca="false">VLOOKUP(B3623,'Team Data'!$A$1:$E$659,2,FALSE())</f>
        <v>20</v>
      </c>
      <c r="N3623" s="0" t="n">
        <f aca="false">VLOOKUP(B3623,'Team Data'!$A$1:$E$659,3,FALSE())</f>
        <v>16</v>
      </c>
      <c r="O3623" s="0" t="n">
        <f aca="false">VLOOKUP(A3623,'Team Data'!$A$1:$E$659,4,FALSE())</f>
        <v>653</v>
      </c>
      <c r="P3623" s="0" t="n">
        <f aca="false">VLOOKUP(A3623,'Team Data'!$A$1:$E$659,5,FALSE())</f>
        <v>548</v>
      </c>
      <c r="Q3623" s="0" t="n">
        <f aca="false">VLOOKUP(B3623,'Team Data'!$A$1:$E$659,4,FALSE())</f>
        <v>741</v>
      </c>
      <c r="R3623" s="0" t="n">
        <f aca="false">VLOOKUP(B3623,'Team Data'!$A$1:$E$659,5,FALSE())</f>
        <v>460</v>
      </c>
      <c r="S3623" s="0" t="n">
        <f aca="false">IF(I3623=1,(MIN(30,(C3623-D3623)))*(M3623/(M3623+N3623))*(Q3623/(Q3623+R3623)),(MAX(-30,(C3623-D3623)))*(N3623/(M3623+N3623))*(R3623/(R3623+Q3623)))</f>
        <v>-1.02137107965584</v>
      </c>
      <c r="T3623" s="0" t="n">
        <f aca="false">IF(J3623=1,(MIN(30,(D3623-C3623)))*(K3623/(K3623+L3623))*(O3623/(O3623+P3623)),(MAX(-30,(D3623-C3623)))*(L3623/(K3623+L3623))*(P3623/(P3623+O3623)))</f>
        <v>2.20424421090533</v>
      </c>
      <c r="U3623" s="7" t="n">
        <v>43121</v>
      </c>
    </row>
    <row r="3624" customFormat="false" ht="15" hidden="false" customHeight="false" outlineLevel="0" collapsed="false">
      <c r="A3624" s="0" t="s">
        <v>324</v>
      </c>
      <c r="B3624" s="0" t="s">
        <v>325</v>
      </c>
      <c r="C3624" s="0" t="n">
        <v>61</v>
      </c>
      <c r="D3624" s="0" t="n">
        <v>65</v>
      </c>
      <c r="E3624" s="0" t="n">
        <v>32</v>
      </c>
      <c r="F3624" s="0" t="n">
        <v>43</v>
      </c>
      <c r="G3624" s="0" t="n">
        <v>12</v>
      </c>
      <c r="H3624" s="0" t="n">
        <v>13</v>
      </c>
      <c r="I3624" s="0" t="n">
        <v>0</v>
      </c>
      <c r="J3624" s="0" t="n">
        <v>1</v>
      </c>
      <c r="K3624" s="0" t="n">
        <f aca="false">VLOOKUP(A3624,'Team Data'!$A$1:$E$659,2,FALSE())</f>
        <v>11</v>
      </c>
      <c r="L3624" s="0" t="n">
        <f aca="false">VLOOKUP(A3624,'Team Data'!$A$1:$E$659,3,FALSE())</f>
        <v>19</v>
      </c>
      <c r="M3624" s="0" t="n">
        <f aca="false">VLOOKUP(B3624,'Team Data'!$A$1:$E$659,2,FALSE())</f>
        <v>20</v>
      </c>
      <c r="N3624" s="0" t="n">
        <f aca="false">VLOOKUP(B3624,'Team Data'!$A$1:$E$659,3,FALSE())</f>
        <v>15</v>
      </c>
      <c r="O3624" s="0" t="n">
        <f aca="false">VLOOKUP(A3624,'Team Data'!$A$1:$E$659,4,FALSE())</f>
        <v>504</v>
      </c>
      <c r="P3624" s="0" t="n">
        <f aca="false">VLOOKUP(A3624,'Team Data'!$A$1:$E$659,5,FALSE())</f>
        <v>464</v>
      </c>
      <c r="Q3624" s="0" t="n">
        <f aca="false">VLOOKUP(B3624,'Team Data'!$A$1:$E$659,4,FALSE())</f>
        <v>530</v>
      </c>
      <c r="R3624" s="0" t="n">
        <f aca="false">VLOOKUP(B3624,'Team Data'!$A$1:$E$659,5,FALSE())</f>
        <v>524</v>
      </c>
      <c r="S3624" s="0" t="n">
        <f aca="false">IF(I3624=1,(MIN(30,(C3624-D3624)))*(M3624/(M3624+N3624))*(Q3624/(Q3624+R3624)),(MAX(-30,(C3624-D3624)))*(N3624/(M3624+N3624))*(R3624/(R3624+Q3624)))</f>
        <v>-0.852263486039577</v>
      </c>
      <c r="T3624" s="0" t="n">
        <f aca="false">IF(J3624=1,(MIN(30,(D3624-C3624)))*(K3624/(K3624+L3624))*(O3624/(O3624+P3624)),(MAX(-30,(D3624-C3624)))*(L3624/(K3624+L3624))*(P3624/(P3624+O3624)))</f>
        <v>0.763636363636364</v>
      </c>
      <c r="U3624" s="7" t="n">
        <v>43121</v>
      </c>
    </row>
    <row r="3625" customFormat="false" ht="15" hidden="false" customHeight="false" outlineLevel="0" collapsed="false">
      <c r="A3625" s="0" t="s">
        <v>175</v>
      </c>
      <c r="B3625" s="0" t="s">
        <v>294</v>
      </c>
      <c r="C3625" s="0" t="n">
        <v>77</v>
      </c>
      <c r="D3625" s="0" t="n">
        <v>91</v>
      </c>
      <c r="E3625" s="0" t="n">
        <v>29</v>
      </c>
      <c r="F3625" s="0" t="n">
        <v>39</v>
      </c>
      <c r="G3625" s="0" t="n">
        <v>16</v>
      </c>
      <c r="H3625" s="0" t="n">
        <v>23</v>
      </c>
      <c r="I3625" s="0" t="n">
        <v>0</v>
      </c>
      <c r="J3625" s="0" t="n">
        <v>1</v>
      </c>
      <c r="K3625" s="0" t="n">
        <f aca="false">VLOOKUP(A3625,'Team Data'!$A$1:$E$659,2,FALSE())</f>
        <v>4</v>
      </c>
      <c r="L3625" s="0" t="n">
        <f aca="false">VLOOKUP(A3625,'Team Data'!$A$1:$E$659,3,FALSE())</f>
        <v>28</v>
      </c>
      <c r="M3625" s="0" t="n">
        <f aca="false">VLOOKUP(B3625,'Team Data'!$A$1:$E$659,2,FALSE())</f>
        <v>16</v>
      </c>
      <c r="N3625" s="0" t="n">
        <f aca="false">VLOOKUP(B3625,'Team Data'!$A$1:$E$659,3,FALSE())</f>
        <v>19</v>
      </c>
      <c r="O3625" s="0" t="n">
        <f aca="false">VLOOKUP(A3625,'Team Data'!$A$1:$E$659,4,FALSE())</f>
        <v>495</v>
      </c>
      <c r="P3625" s="0" t="n">
        <f aca="false">VLOOKUP(A3625,'Team Data'!$A$1:$E$659,5,FALSE())</f>
        <v>568</v>
      </c>
      <c r="Q3625" s="0" t="n">
        <f aca="false">VLOOKUP(B3625,'Team Data'!$A$1:$E$659,4,FALSE())</f>
        <v>549</v>
      </c>
      <c r="R3625" s="0" t="n">
        <f aca="false">VLOOKUP(B3625,'Team Data'!$A$1:$E$659,5,FALSE())</f>
        <v>611</v>
      </c>
      <c r="S3625" s="0" t="n">
        <f aca="false">IF(I3625=1,(MIN(30,(C3625-D3625)))*(M3625/(M3625+N3625))*(Q3625/(Q3625+R3625)),(MAX(-30,(C3625-D3625)))*(N3625/(M3625+N3625))*(R3625/(R3625+Q3625)))</f>
        <v>-4.00310344827586</v>
      </c>
      <c r="T3625" s="0" t="n">
        <f aca="false">IF(J3625=1,(MIN(30,(D3625-C3625)))*(K3625/(K3625+L3625))*(O3625/(O3625+P3625)),(MAX(-30,(D3625-C3625)))*(L3625/(K3625+L3625))*(P3625/(P3625+O3625)))</f>
        <v>0.814910630291628</v>
      </c>
      <c r="U3625" s="7" t="n">
        <v>43121</v>
      </c>
    </row>
    <row r="3626" customFormat="false" ht="15" hidden="false" customHeight="false" outlineLevel="0" collapsed="false">
      <c r="A3626" s="0" t="s">
        <v>184</v>
      </c>
      <c r="B3626" s="0" t="s">
        <v>289</v>
      </c>
      <c r="C3626" s="0" t="n">
        <v>76</v>
      </c>
      <c r="D3626" s="0" t="n">
        <v>57</v>
      </c>
      <c r="E3626" s="0" t="n">
        <v>36</v>
      </c>
      <c r="F3626" s="0" t="n">
        <v>32</v>
      </c>
      <c r="G3626" s="0" t="n">
        <v>11</v>
      </c>
      <c r="H3626" s="0" t="n">
        <v>15</v>
      </c>
      <c r="I3626" s="0" t="n">
        <v>1</v>
      </c>
      <c r="J3626" s="0" t="n">
        <v>0</v>
      </c>
      <c r="K3626" s="0" t="n">
        <f aca="false">VLOOKUP(A3626,'Team Data'!$A$1:$E$659,2,FALSE())</f>
        <v>26</v>
      </c>
      <c r="L3626" s="0" t="n">
        <f aca="false">VLOOKUP(A3626,'Team Data'!$A$1:$E$659,3,FALSE())</f>
        <v>6</v>
      </c>
      <c r="M3626" s="0" t="n">
        <f aca="false">VLOOKUP(B3626,'Team Data'!$A$1:$E$659,2,FALSE())</f>
        <v>15</v>
      </c>
      <c r="N3626" s="0" t="n">
        <f aca="false">VLOOKUP(B3626,'Team Data'!$A$1:$E$659,3,FALSE())</f>
        <v>15</v>
      </c>
      <c r="O3626" s="0" t="n">
        <f aca="false">VLOOKUP(A3626,'Team Data'!$A$1:$E$659,4,FALSE())</f>
        <v>495</v>
      </c>
      <c r="P3626" s="0" t="n">
        <f aca="false">VLOOKUP(A3626,'Team Data'!$A$1:$E$659,5,FALSE())</f>
        <v>480</v>
      </c>
      <c r="Q3626" s="0" t="n">
        <f aca="false">VLOOKUP(B3626,'Team Data'!$A$1:$E$659,4,FALSE())</f>
        <v>479</v>
      </c>
      <c r="R3626" s="0" t="n">
        <f aca="false">VLOOKUP(B3626,'Team Data'!$A$1:$E$659,5,FALSE())</f>
        <v>436</v>
      </c>
      <c r="S3626" s="0" t="n">
        <f aca="false">IF(I3626=1,(MIN(30,(C3626-D3626)))*(M3626/(M3626+N3626))*(Q3626/(Q3626+R3626)),(MAX(-30,(C3626-D3626)))*(N3626/(M3626+N3626))*(R3626/(R3626+Q3626)))</f>
        <v>4.97322404371585</v>
      </c>
      <c r="T3626" s="0" t="n">
        <f aca="false">IF(J3626=1,(MIN(30,(D3626-C3626)))*(K3626/(K3626+L3626))*(O3626/(O3626+P3626)),(MAX(-30,(D3626-C3626)))*(L3626/(K3626+L3626))*(P3626/(P3626+O3626)))</f>
        <v>-1.75384615384615</v>
      </c>
      <c r="U3626" s="7" t="n">
        <v>43121</v>
      </c>
    </row>
    <row r="3627" customFormat="false" ht="15" hidden="false" customHeight="false" outlineLevel="0" collapsed="false">
      <c r="A3627" s="0" t="s">
        <v>353</v>
      </c>
      <c r="B3627" s="0" t="s">
        <v>327</v>
      </c>
      <c r="C3627" s="0" t="n">
        <v>85</v>
      </c>
      <c r="D3627" s="0" t="n">
        <v>77</v>
      </c>
      <c r="E3627" s="0" t="n">
        <v>38</v>
      </c>
      <c r="F3627" s="0" t="n">
        <v>29</v>
      </c>
      <c r="G3627" s="0" t="n">
        <v>14</v>
      </c>
      <c r="H3627" s="0" t="n">
        <v>16</v>
      </c>
      <c r="I3627" s="0" t="n">
        <v>1</v>
      </c>
      <c r="J3627" s="0" t="n">
        <v>0</v>
      </c>
      <c r="K3627" s="0" t="n">
        <f aca="false">VLOOKUP(A3627,'Team Data'!$A$1:$E$659,2,FALSE())</f>
        <v>20</v>
      </c>
      <c r="L3627" s="0" t="n">
        <f aca="false">VLOOKUP(A3627,'Team Data'!$A$1:$E$659,3,FALSE())</f>
        <v>13</v>
      </c>
      <c r="M3627" s="0" t="n">
        <f aca="false">VLOOKUP(B3627,'Team Data'!$A$1:$E$659,2,FALSE())</f>
        <v>17</v>
      </c>
      <c r="N3627" s="0" t="n">
        <f aca="false">VLOOKUP(B3627,'Team Data'!$A$1:$E$659,3,FALSE())</f>
        <v>17</v>
      </c>
      <c r="O3627" s="0" t="n">
        <f aca="false">VLOOKUP(A3627,'Team Data'!$A$1:$E$659,4,FALSE())</f>
        <v>579</v>
      </c>
      <c r="P3627" s="0" t="n">
        <f aca="false">VLOOKUP(A3627,'Team Data'!$A$1:$E$659,5,FALSE())</f>
        <v>477</v>
      </c>
      <c r="Q3627" s="0" t="n">
        <f aca="false">VLOOKUP(B3627,'Team Data'!$A$1:$E$659,4,FALSE())</f>
        <v>586</v>
      </c>
      <c r="R3627" s="0" t="n">
        <f aca="false">VLOOKUP(B3627,'Team Data'!$A$1:$E$659,5,FALSE())</f>
        <v>495</v>
      </c>
      <c r="S3627" s="0" t="n">
        <f aca="false">IF(I3627=1,(MIN(30,(C3627-D3627)))*(M3627/(M3627+N3627))*(Q3627/(Q3627+R3627)),(MAX(-30,(C3627-D3627)))*(N3627/(M3627+N3627))*(R3627/(R3627+Q3627)))</f>
        <v>2.16836262719704</v>
      </c>
      <c r="T3627" s="0" t="n">
        <f aca="false">IF(J3627=1,(MIN(30,(D3627-C3627)))*(K3627/(K3627+L3627))*(O3627/(O3627+P3627)),(MAX(-30,(D3627-C3627)))*(L3627/(K3627+L3627))*(P3627/(P3627+O3627)))</f>
        <v>-1.42355371900826</v>
      </c>
      <c r="U3627" s="7" t="n">
        <v>43121</v>
      </c>
    </row>
    <row r="3628" customFormat="false" ht="15" hidden="false" customHeight="false" outlineLevel="0" collapsed="false">
      <c r="A3628" s="0" t="s">
        <v>200</v>
      </c>
      <c r="B3628" s="0" t="s">
        <v>206</v>
      </c>
      <c r="C3628" s="0" t="n">
        <v>91</v>
      </c>
      <c r="D3628" s="0" t="n">
        <v>94</v>
      </c>
      <c r="E3628" s="0" t="n">
        <v>40</v>
      </c>
      <c r="F3628" s="0" t="n">
        <v>40</v>
      </c>
      <c r="G3628" s="0" t="n">
        <v>15</v>
      </c>
      <c r="H3628" s="0" t="n">
        <v>18</v>
      </c>
      <c r="I3628" s="0" t="n">
        <v>0</v>
      </c>
      <c r="J3628" s="0" t="n">
        <v>1</v>
      </c>
      <c r="K3628" s="0" t="n">
        <f aca="false">VLOOKUP(A3628,'Team Data'!$A$1:$E$659,2,FALSE())</f>
        <v>12</v>
      </c>
      <c r="L3628" s="0" t="n">
        <f aca="false">VLOOKUP(A3628,'Team Data'!$A$1:$E$659,3,FALSE())</f>
        <v>20</v>
      </c>
      <c r="M3628" s="0" t="n">
        <f aca="false">VLOOKUP(B3628,'Team Data'!$A$1:$E$659,2,FALSE())</f>
        <v>26</v>
      </c>
      <c r="N3628" s="0" t="n">
        <f aca="false">VLOOKUP(B3628,'Team Data'!$A$1:$E$659,3,FALSE())</f>
        <v>12</v>
      </c>
      <c r="O3628" s="0" t="n">
        <f aca="false">VLOOKUP(A3628,'Team Data'!$A$1:$E$659,4,FALSE())</f>
        <v>569</v>
      </c>
      <c r="P3628" s="0" t="n">
        <f aca="false">VLOOKUP(A3628,'Team Data'!$A$1:$E$659,5,FALSE())</f>
        <v>426</v>
      </c>
      <c r="Q3628" s="0" t="n">
        <f aca="false">VLOOKUP(B3628,'Team Data'!$A$1:$E$659,4,FALSE())</f>
        <v>600</v>
      </c>
      <c r="R3628" s="0" t="n">
        <f aca="false">VLOOKUP(B3628,'Team Data'!$A$1:$E$659,5,FALSE())</f>
        <v>551</v>
      </c>
      <c r="S3628" s="0" t="n">
        <f aca="false">IF(I3628=1,(MIN(30,(C3628-D3628)))*(M3628/(M3628+N3628))*(Q3628/(Q3628+R3628)),(MAX(-30,(C3628-D3628)))*(N3628/(M3628+N3628))*(R3628/(R3628+Q3628)))</f>
        <v>-0.453518679409209</v>
      </c>
      <c r="T3628" s="0" t="n">
        <f aca="false">IF(J3628=1,(MIN(30,(D3628-C3628)))*(K3628/(K3628+L3628))*(O3628/(O3628+P3628)),(MAX(-30,(D3628-C3628)))*(L3628/(K3628+L3628))*(P3628/(P3628+O3628)))</f>
        <v>0.643341708542714</v>
      </c>
      <c r="U3628" s="7" t="n">
        <v>43121</v>
      </c>
    </row>
    <row r="3629" customFormat="false" ht="15" hidden="false" customHeight="false" outlineLevel="0" collapsed="false">
      <c r="A3629" s="0" t="s">
        <v>230</v>
      </c>
      <c r="B3629" s="0" t="s">
        <v>341</v>
      </c>
      <c r="C3629" s="0" t="n">
        <v>79</v>
      </c>
      <c r="D3629" s="0" t="n">
        <v>84</v>
      </c>
      <c r="E3629" s="0" t="n">
        <v>48</v>
      </c>
      <c r="F3629" s="0" t="n">
        <v>38</v>
      </c>
      <c r="G3629" s="0" t="n">
        <v>12</v>
      </c>
      <c r="H3629" s="0" t="n">
        <v>13</v>
      </c>
      <c r="I3629" s="0" t="n">
        <v>0</v>
      </c>
      <c r="J3629" s="0" t="n">
        <v>1</v>
      </c>
      <c r="K3629" s="0" t="n">
        <f aca="false">VLOOKUP(A3629,'Team Data'!$A$1:$E$659,2,FALSE())</f>
        <v>20</v>
      </c>
      <c r="L3629" s="0" t="n">
        <f aca="false">VLOOKUP(A3629,'Team Data'!$A$1:$E$659,3,FALSE())</f>
        <v>14</v>
      </c>
      <c r="M3629" s="0" t="n">
        <f aca="false">VLOOKUP(B3629,'Team Data'!$A$1:$E$659,2,FALSE())</f>
        <v>20</v>
      </c>
      <c r="N3629" s="0" t="n">
        <f aca="false">VLOOKUP(B3629,'Team Data'!$A$1:$E$659,3,FALSE())</f>
        <v>11</v>
      </c>
      <c r="O3629" s="0" t="n">
        <f aca="false">VLOOKUP(A3629,'Team Data'!$A$1:$E$659,4,FALSE())</f>
        <v>504</v>
      </c>
      <c r="P3629" s="0" t="n">
        <f aca="false">VLOOKUP(A3629,'Team Data'!$A$1:$E$659,5,FALSE())</f>
        <v>516</v>
      </c>
      <c r="Q3629" s="0" t="n">
        <f aca="false">VLOOKUP(B3629,'Team Data'!$A$1:$E$659,4,FALSE())</f>
        <v>456</v>
      </c>
      <c r="R3629" s="0" t="n">
        <f aca="false">VLOOKUP(B3629,'Team Data'!$A$1:$E$659,5,FALSE())</f>
        <v>479</v>
      </c>
      <c r="S3629" s="0" t="n">
        <f aca="false">IF(I3629=1,(MIN(30,(C3629-D3629)))*(M3629/(M3629+N3629))*(Q3629/(Q3629+R3629)),(MAX(-30,(C3629-D3629)))*(N3629/(M3629+N3629))*(R3629/(R3629+Q3629)))</f>
        <v>-0.908918406072106</v>
      </c>
      <c r="T3629" s="0" t="n">
        <f aca="false">IF(J3629=1,(MIN(30,(D3629-C3629)))*(K3629/(K3629+L3629))*(O3629/(O3629+P3629)),(MAX(-30,(D3629-C3629)))*(L3629/(K3629+L3629))*(P3629/(P3629+O3629)))</f>
        <v>1.45328719723183</v>
      </c>
      <c r="U3629" s="7" t="n">
        <v>43121</v>
      </c>
    </row>
    <row r="3630" customFormat="false" ht="15" hidden="false" customHeight="false" outlineLevel="0" collapsed="false">
      <c r="A3630" s="0" t="s">
        <v>179</v>
      </c>
      <c r="B3630" s="0" t="s">
        <v>180</v>
      </c>
      <c r="C3630" s="0" t="n">
        <v>67</v>
      </c>
      <c r="D3630" s="0" t="n">
        <v>52</v>
      </c>
      <c r="E3630" s="0" t="n">
        <v>36</v>
      </c>
      <c r="F3630" s="0" t="n">
        <v>41</v>
      </c>
      <c r="G3630" s="0" t="n">
        <v>8</v>
      </c>
      <c r="H3630" s="0" t="n">
        <v>13</v>
      </c>
      <c r="I3630" s="0" t="n">
        <v>1</v>
      </c>
      <c r="J3630" s="0" t="n">
        <v>0</v>
      </c>
      <c r="K3630" s="0" t="n">
        <f aca="false">VLOOKUP(A3630,'Team Data'!$A$1:$E$659,2,FALSE())</f>
        <v>26</v>
      </c>
      <c r="L3630" s="0" t="n">
        <f aca="false">VLOOKUP(A3630,'Team Data'!$A$1:$E$659,3,FALSE())</f>
        <v>8</v>
      </c>
      <c r="M3630" s="0" t="n">
        <f aca="false">VLOOKUP(B3630,'Team Data'!$A$1:$E$659,2,FALSE())</f>
        <v>13</v>
      </c>
      <c r="N3630" s="0" t="n">
        <f aca="false">VLOOKUP(B3630,'Team Data'!$A$1:$E$659,3,FALSE())</f>
        <v>19</v>
      </c>
      <c r="O3630" s="0" t="n">
        <f aca="false">VLOOKUP(A3630,'Team Data'!$A$1:$E$659,4,FALSE())</f>
        <v>523</v>
      </c>
      <c r="P3630" s="0" t="n">
        <f aca="false">VLOOKUP(A3630,'Team Data'!$A$1:$E$659,5,FALSE())</f>
        <v>545</v>
      </c>
      <c r="Q3630" s="0" t="n">
        <f aca="false">VLOOKUP(B3630,'Team Data'!$A$1:$E$659,4,FALSE())</f>
        <v>479</v>
      </c>
      <c r="R3630" s="0" t="n">
        <f aca="false">VLOOKUP(B3630,'Team Data'!$A$1:$E$659,5,FALSE())</f>
        <v>507</v>
      </c>
      <c r="S3630" s="0" t="n">
        <f aca="false">IF(I3630=1,(MIN(30,(C3630-D3630)))*(M3630/(M3630+N3630))*(Q3630/(Q3630+R3630)),(MAX(-30,(C3630-D3630)))*(N3630/(M3630+N3630))*(R3630/(R3630+Q3630)))</f>
        <v>2.9603511663286</v>
      </c>
      <c r="T3630" s="0" t="n">
        <f aca="false">IF(J3630=1,(MIN(30,(D3630-C3630)))*(K3630/(K3630+L3630))*(O3630/(O3630+P3630)),(MAX(-30,(D3630-C3630)))*(L3630/(K3630+L3630))*(P3630/(P3630+O3630)))</f>
        <v>-1.80105750165235</v>
      </c>
      <c r="U3630" s="7" t="n">
        <v>43121</v>
      </c>
    </row>
    <row r="3631" customFormat="false" ht="15" hidden="false" customHeight="false" outlineLevel="0" collapsed="false">
      <c r="A3631" s="0" t="s">
        <v>256</v>
      </c>
      <c r="B3631" s="0" t="s">
        <v>23</v>
      </c>
      <c r="C3631" s="0" t="n">
        <v>58</v>
      </c>
      <c r="D3631" s="0" t="n">
        <v>74</v>
      </c>
      <c r="E3631" s="0" t="n">
        <v>36</v>
      </c>
      <c r="F3631" s="0" t="n">
        <v>31</v>
      </c>
      <c r="G3631" s="0" t="n">
        <v>16</v>
      </c>
      <c r="H3631" s="0" t="n">
        <v>6</v>
      </c>
      <c r="I3631" s="0" t="n">
        <v>0</v>
      </c>
      <c r="J3631" s="0" t="n">
        <v>1</v>
      </c>
      <c r="K3631" s="0" t="n">
        <f aca="false">VLOOKUP(A3631,'Team Data'!$A$1:$E$659,2,FALSE())</f>
        <v>20</v>
      </c>
      <c r="L3631" s="0" t="n">
        <f aca="false">VLOOKUP(A3631,'Team Data'!$A$1:$E$659,3,FALSE())</f>
        <v>14</v>
      </c>
      <c r="M3631" s="0" t="n">
        <f aca="false">VLOOKUP(B3631,'Team Data'!$A$1:$E$659,2,FALSE())</f>
        <v>24</v>
      </c>
      <c r="N3631" s="0" t="n">
        <f aca="false">VLOOKUP(B3631,'Team Data'!$A$1:$E$659,3,FALSE())</f>
        <v>11</v>
      </c>
      <c r="O3631" s="0" t="n">
        <f aca="false">VLOOKUP(A3631,'Team Data'!$A$1:$E$659,4,FALSE())</f>
        <v>587</v>
      </c>
      <c r="P3631" s="0" t="n">
        <f aca="false">VLOOKUP(A3631,'Team Data'!$A$1:$E$659,5,FALSE())</f>
        <v>530</v>
      </c>
      <c r="Q3631" s="0" t="n">
        <f aca="false">VLOOKUP(B3631,'Team Data'!$A$1:$E$659,4,FALSE())</f>
        <v>633</v>
      </c>
      <c r="R3631" s="0" t="n">
        <f aca="false">VLOOKUP(B3631,'Team Data'!$A$1:$E$659,5,FALSE())</f>
        <v>543</v>
      </c>
      <c r="S3631" s="0" t="n">
        <f aca="false">IF(I3631=1,(MIN(30,(C3631-D3631)))*(M3631/(M3631+N3631))*(Q3631/(Q3631+R3631)),(MAX(-30,(C3631-D3631)))*(N3631/(M3631+N3631))*(R3631/(R3631+Q3631)))</f>
        <v>-2.32186588921283</v>
      </c>
      <c r="T3631" s="0" t="n">
        <f aca="false">IF(J3631=1,(MIN(30,(D3631-C3631)))*(K3631/(K3631+L3631))*(O3631/(O3631+P3631)),(MAX(-30,(D3631-C3631)))*(L3631/(K3631+L3631))*(P3631/(P3631+O3631)))</f>
        <v>4.94602138079941</v>
      </c>
      <c r="U3631" s="7" t="n">
        <v>43121</v>
      </c>
    </row>
    <row r="3632" customFormat="false" ht="15" hidden="false" customHeight="false" outlineLevel="0" collapsed="false">
      <c r="A3632" s="0" t="s">
        <v>248</v>
      </c>
      <c r="B3632" s="0" t="s">
        <v>120</v>
      </c>
      <c r="C3632" s="0" t="n">
        <v>65</v>
      </c>
      <c r="D3632" s="0" t="n">
        <v>71</v>
      </c>
      <c r="E3632" s="0" t="n">
        <v>27</v>
      </c>
      <c r="F3632" s="0" t="n">
        <v>39</v>
      </c>
      <c r="G3632" s="0" t="n">
        <v>4</v>
      </c>
      <c r="H3632" s="0" t="n">
        <v>14</v>
      </c>
      <c r="I3632" s="0" t="n">
        <v>0</v>
      </c>
      <c r="J3632" s="0" t="n">
        <v>1</v>
      </c>
      <c r="K3632" s="0" t="n">
        <f aca="false">VLOOKUP(A3632,'Team Data'!$A$1:$E$659,2,FALSE())</f>
        <v>7</v>
      </c>
      <c r="L3632" s="0" t="n">
        <f aca="false">VLOOKUP(A3632,'Team Data'!$A$1:$E$659,3,FALSE())</f>
        <v>25</v>
      </c>
      <c r="M3632" s="0" t="n">
        <f aca="false">VLOOKUP(B3632,'Team Data'!$A$1:$E$659,2,FALSE())</f>
        <v>14</v>
      </c>
      <c r="N3632" s="0" t="n">
        <f aca="false">VLOOKUP(B3632,'Team Data'!$A$1:$E$659,3,FALSE())</f>
        <v>16</v>
      </c>
      <c r="O3632" s="0" t="n">
        <f aca="false">VLOOKUP(A3632,'Team Data'!$A$1:$E$659,4,FALSE())</f>
        <v>549</v>
      </c>
      <c r="P3632" s="0" t="n">
        <f aca="false">VLOOKUP(A3632,'Team Data'!$A$1:$E$659,5,FALSE())</f>
        <v>437</v>
      </c>
      <c r="Q3632" s="0" t="n">
        <f aca="false">VLOOKUP(B3632,'Team Data'!$A$1:$E$659,4,FALSE())</f>
        <v>423</v>
      </c>
      <c r="R3632" s="0" t="n">
        <f aca="false">VLOOKUP(B3632,'Team Data'!$A$1:$E$659,5,FALSE())</f>
        <v>495</v>
      </c>
      <c r="S3632" s="0" t="n">
        <f aca="false">IF(I3632=1,(MIN(30,(C3632-D3632)))*(M3632/(M3632+N3632))*(Q3632/(Q3632+R3632)),(MAX(-30,(C3632-D3632)))*(N3632/(M3632+N3632))*(R3632/(R3632+Q3632)))</f>
        <v>-1.72549019607843</v>
      </c>
      <c r="T3632" s="0" t="n">
        <f aca="false">IF(J3632=1,(MIN(30,(D3632-C3632)))*(K3632/(K3632+L3632))*(O3632/(O3632+P3632)),(MAX(-30,(D3632-C3632)))*(L3632/(K3632+L3632))*(P3632/(P3632+O3632)))</f>
        <v>0.730793610547667</v>
      </c>
      <c r="U3632" s="7" t="n">
        <v>43121</v>
      </c>
    </row>
    <row r="3633" customFormat="false" ht="15" hidden="false" customHeight="false" outlineLevel="0" collapsed="false">
      <c r="A3633" s="0" t="s">
        <v>227</v>
      </c>
      <c r="B3633" s="0" t="s">
        <v>258</v>
      </c>
      <c r="C3633" s="0" t="n">
        <v>73</v>
      </c>
      <c r="D3633" s="0" t="n">
        <v>80</v>
      </c>
      <c r="E3633" s="0" t="n">
        <v>32</v>
      </c>
      <c r="F3633" s="0" t="n">
        <v>39</v>
      </c>
      <c r="G3633" s="0" t="n">
        <v>7</v>
      </c>
      <c r="H3633" s="0" t="n">
        <v>9</v>
      </c>
      <c r="I3633" s="0" t="n">
        <v>0</v>
      </c>
      <c r="J3633" s="0" t="n">
        <v>1</v>
      </c>
      <c r="K3633" s="0" t="n">
        <f aca="false">VLOOKUP(A3633,'Team Data'!$A$1:$E$659,2,FALSE())</f>
        <v>6</v>
      </c>
      <c r="L3633" s="0" t="n">
        <f aca="false">VLOOKUP(A3633,'Team Data'!$A$1:$E$659,3,FALSE())</f>
        <v>26</v>
      </c>
      <c r="M3633" s="0" t="n">
        <f aca="false">VLOOKUP(B3633,'Team Data'!$A$1:$E$659,2,FALSE())</f>
        <v>22</v>
      </c>
      <c r="N3633" s="0" t="n">
        <f aca="false">VLOOKUP(B3633,'Team Data'!$A$1:$E$659,3,FALSE())</f>
        <v>17</v>
      </c>
      <c r="O3633" s="0" t="n">
        <f aca="false">VLOOKUP(A3633,'Team Data'!$A$1:$E$659,4,FALSE())</f>
        <v>578</v>
      </c>
      <c r="P3633" s="0" t="n">
        <f aca="false">VLOOKUP(A3633,'Team Data'!$A$1:$E$659,5,FALSE())</f>
        <v>464</v>
      </c>
      <c r="Q3633" s="0" t="n">
        <f aca="false">VLOOKUP(B3633,'Team Data'!$A$1:$E$659,4,FALSE())</f>
        <v>712</v>
      </c>
      <c r="R3633" s="0" t="n">
        <f aca="false">VLOOKUP(B3633,'Team Data'!$A$1:$E$659,5,FALSE())</f>
        <v>575</v>
      </c>
      <c r="S3633" s="0" t="n">
        <f aca="false">IF(I3633=1,(MIN(30,(C3633-D3633)))*(M3633/(M3633+N3633))*(Q3633/(Q3633+R3633)),(MAX(-30,(C3633-D3633)))*(N3633/(M3633+N3633))*(R3633/(R3633+Q3633)))</f>
        <v>-1.36323790169944</v>
      </c>
      <c r="T3633" s="0" t="n">
        <f aca="false">IF(J3633=1,(MIN(30,(D3633-C3633)))*(K3633/(K3633+L3633))*(O3633/(O3633+P3633)),(MAX(-30,(D3633-C3633)))*(L3633/(K3633+L3633))*(P3633/(P3633+O3633)))</f>
        <v>0.728047024952015</v>
      </c>
      <c r="U3633" s="7" t="n">
        <v>43121</v>
      </c>
    </row>
    <row r="3634" customFormat="false" ht="15" hidden="false" customHeight="false" outlineLevel="0" collapsed="false">
      <c r="A3634" s="0" t="s">
        <v>29</v>
      </c>
      <c r="B3634" s="0" t="s">
        <v>189</v>
      </c>
      <c r="C3634" s="0" t="n">
        <v>68</v>
      </c>
      <c r="D3634" s="0" t="n">
        <v>74</v>
      </c>
      <c r="E3634" s="0" t="n">
        <v>40</v>
      </c>
      <c r="F3634" s="0" t="n">
        <v>37</v>
      </c>
      <c r="G3634" s="0" t="n">
        <v>15</v>
      </c>
      <c r="H3634" s="0" t="n">
        <v>11</v>
      </c>
      <c r="I3634" s="0" t="n">
        <v>0</v>
      </c>
      <c r="J3634" s="0" t="n">
        <v>1</v>
      </c>
      <c r="K3634" s="0" t="n">
        <f aca="false">VLOOKUP(A3634,'Team Data'!$A$1:$E$659,2,FALSE())</f>
        <v>21</v>
      </c>
      <c r="L3634" s="0" t="n">
        <f aca="false">VLOOKUP(A3634,'Team Data'!$A$1:$E$659,3,FALSE())</f>
        <v>8</v>
      </c>
      <c r="M3634" s="0" t="n">
        <f aca="false">VLOOKUP(B3634,'Team Data'!$A$1:$E$659,2,FALSE())</f>
        <v>29</v>
      </c>
      <c r="N3634" s="0" t="n">
        <f aca="false">VLOOKUP(B3634,'Team Data'!$A$1:$E$659,3,FALSE())</f>
        <v>8</v>
      </c>
      <c r="O3634" s="0" t="n">
        <f aca="false">VLOOKUP(A3634,'Team Data'!$A$1:$E$659,4,FALSE())</f>
        <v>498</v>
      </c>
      <c r="P3634" s="0" t="n">
        <f aca="false">VLOOKUP(A3634,'Team Data'!$A$1:$E$659,5,FALSE())</f>
        <v>434</v>
      </c>
      <c r="Q3634" s="0" t="n">
        <f aca="false">VLOOKUP(B3634,'Team Data'!$A$1:$E$659,4,FALSE())</f>
        <v>706</v>
      </c>
      <c r="R3634" s="0" t="n">
        <f aca="false">VLOOKUP(B3634,'Team Data'!$A$1:$E$659,5,FALSE())</f>
        <v>511</v>
      </c>
      <c r="S3634" s="0" t="n">
        <f aca="false">IF(I3634=1,(MIN(30,(C3634-D3634)))*(M3634/(M3634+N3634))*(Q3634/(Q3634+R3634)),(MAX(-30,(C3634-D3634)))*(N3634/(M3634+N3634))*(R3634/(R3634+Q3634)))</f>
        <v>-0.544715627706589</v>
      </c>
      <c r="T3634" s="0" t="n">
        <f aca="false">IF(J3634=1,(MIN(30,(D3634-C3634)))*(K3634/(K3634+L3634))*(O3634/(O3634+P3634)),(MAX(-30,(D3634-C3634)))*(L3634/(K3634+L3634))*(P3634/(P3634+O3634)))</f>
        <v>2.32159242267278</v>
      </c>
      <c r="U3634" s="7" t="n">
        <v>43121</v>
      </c>
    </row>
    <row r="3635" customFormat="false" ht="15" hidden="false" customHeight="false" outlineLevel="0" collapsed="false">
      <c r="A3635" s="0" t="s">
        <v>229</v>
      </c>
      <c r="B3635" s="0" t="s">
        <v>155</v>
      </c>
      <c r="C3635" s="0" t="n">
        <v>72</v>
      </c>
      <c r="D3635" s="0" t="n">
        <v>65</v>
      </c>
      <c r="E3635" s="0" t="n">
        <v>30</v>
      </c>
      <c r="F3635" s="0" t="n">
        <v>40</v>
      </c>
      <c r="G3635" s="0" t="n">
        <v>13</v>
      </c>
      <c r="H3635" s="0" t="n">
        <v>13</v>
      </c>
      <c r="I3635" s="0" t="n">
        <v>1</v>
      </c>
      <c r="J3635" s="0" t="n">
        <v>0</v>
      </c>
      <c r="K3635" s="0" t="n">
        <f aca="false">VLOOKUP(A3635,'Team Data'!$A$1:$E$659,2,FALSE())</f>
        <v>10</v>
      </c>
      <c r="L3635" s="0" t="n">
        <f aca="false">VLOOKUP(A3635,'Team Data'!$A$1:$E$659,3,FALSE())</f>
        <v>22</v>
      </c>
      <c r="M3635" s="0" t="n">
        <f aca="false">VLOOKUP(B3635,'Team Data'!$A$1:$E$659,2,FALSE())</f>
        <v>11</v>
      </c>
      <c r="N3635" s="0" t="n">
        <f aca="false">VLOOKUP(B3635,'Team Data'!$A$1:$E$659,3,FALSE())</f>
        <v>20</v>
      </c>
      <c r="O3635" s="0" t="n">
        <f aca="false">VLOOKUP(A3635,'Team Data'!$A$1:$E$659,4,FALSE())</f>
        <v>517</v>
      </c>
      <c r="P3635" s="0" t="n">
        <f aca="false">VLOOKUP(A3635,'Team Data'!$A$1:$E$659,5,FALSE())</f>
        <v>456</v>
      </c>
      <c r="Q3635" s="0" t="n">
        <f aca="false">VLOOKUP(B3635,'Team Data'!$A$1:$E$659,4,FALSE())</f>
        <v>532</v>
      </c>
      <c r="R3635" s="0" t="n">
        <f aca="false">VLOOKUP(B3635,'Team Data'!$A$1:$E$659,5,FALSE())</f>
        <v>464</v>
      </c>
      <c r="S3635" s="0" t="n">
        <f aca="false">IF(I3635=1,(MIN(30,(C3635-D3635)))*(M3635/(M3635+N3635))*(Q3635/(Q3635+R3635)),(MAX(-30,(C3635-D3635)))*(N3635/(M3635+N3635))*(R3635/(R3635+Q3635)))</f>
        <v>1.32672625987822</v>
      </c>
      <c r="T3635" s="0" t="n">
        <f aca="false">IF(J3635=1,(MIN(30,(D3635-C3635)))*(K3635/(K3635+L3635))*(O3635/(O3635+P3635)),(MAX(-30,(D3635-C3635)))*(L3635/(K3635+L3635))*(P3635/(P3635+O3635)))</f>
        <v>-2.25539568345324</v>
      </c>
      <c r="U3635" s="7" t="n">
        <v>43121</v>
      </c>
    </row>
    <row r="3636" customFormat="false" ht="15" hidden="false" customHeight="false" outlineLevel="0" collapsed="false">
      <c r="A3636" s="0" t="s">
        <v>252</v>
      </c>
      <c r="B3636" s="0" t="s">
        <v>224</v>
      </c>
      <c r="C3636" s="0" t="n">
        <v>72</v>
      </c>
      <c r="D3636" s="0" t="n">
        <v>69</v>
      </c>
      <c r="E3636" s="0" t="n">
        <v>26</v>
      </c>
      <c r="F3636" s="0" t="n">
        <v>29</v>
      </c>
      <c r="G3636" s="0" t="n">
        <v>12</v>
      </c>
      <c r="H3636" s="0" t="n">
        <v>13</v>
      </c>
      <c r="I3636" s="0" t="n">
        <v>1</v>
      </c>
      <c r="J3636" s="0" t="n">
        <v>0</v>
      </c>
      <c r="K3636" s="0" t="n">
        <f aca="false">VLOOKUP(A3636,'Team Data'!$A$1:$E$659,2,FALSE())</f>
        <v>30</v>
      </c>
      <c r="L3636" s="0" t="n">
        <f aca="false">VLOOKUP(A3636,'Team Data'!$A$1:$E$659,3,FALSE())</f>
        <v>6</v>
      </c>
      <c r="M3636" s="0" t="n">
        <f aca="false">VLOOKUP(B3636,'Team Data'!$A$1:$E$659,2,FALSE())</f>
        <v>14</v>
      </c>
      <c r="N3636" s="0" t="n">
        <f aca="false">VLOOKUP(B3636,'Team Data'!$A$1:$E$659,3,FALSE())</f>
        <v>18</v>
      </c>
      <c r="O3636" s="0" t="n">
        <f aca="false">VLOOKUP(A3636,'Team Data'!$A$1:$E$659,4,FALSE())</f>
        <v>602</v>
      </c>
      <c r="P3636" s="0" t="n">
        <f aca="false">VLOOKUP(A3636,'Team Data'!$A$1:$E$659,5,FALSE())</f>
        <v>592</v>
      </c>
      <c r="Q3636" s="0" t="n">
        <f aca="false">VLOOKUP(B3636,'Team Data'!$A$1:$E$659,4,FALSE())</f>
        <v>577</v>
      </c>
      <c r="R3636" s="0" t="n">
        <f aca="false">VLOOKUP(B3636,'Team Data'!$A$1:$E$659,5,FALSE())</f>
        <v>477</v>
      </c>
      <c r="S3636" s="0" t="n">
        <f aca="false">IF(I3636=1,(MIN(30,(C3636-D3636)))*(M3636/(M3636+N3636))*(Q3636/(Q3636+R3636)),(MAX(-30,(C3636-D3636)))*(N3636/(M3636+N3636))*(R3636/(R3636+Q3636)))</f>
        <v>0.718512808349146</v>
      </c>
      <c r="T3636" s="0" t="n">
        <f aca="false">IF(J3636=1,(MIN(30,(D3636-C3636)))*(K3636/(K3636+L3636))*(O3636/(O3636+P3636)),(MAX(-30,(D3636-C3636)))*(L3636/(K3636+L3636))*(P3636/(P3636+O3636)))</f>
        <v>-0.247906197654941</v>
      </c>
      <c r="U3636" s="7" t="n">
        <v>43121</v>
      </c>
    </row>
    <row r="3637" customFormat="false" ht="15" hidden="false" customHeight="false" outlineLevel="0" collapsed="false">
      <c r="A3637" s="0" t="s">
        <v>310</v>
      </c>
      <c r="B3637" s="0" t="s">
        <v>222</v>
      </c>
      <c r="C3637" s="0" t="n">
        <v>91</v>
      </c>
      <c r="D3637" s="0" t="n">
        <v>94</v>
      </c>
      <c r="E3637" s="0" t="n">
        <v>29</v>
      </c>
      <c r="F3637" s="0" t="n">
        <v>31</v>
      </c>
      <c r="G3637" s="0" t="n">
        <v>13</v>
      </c>
      <c r="H3637" s="0" t="n">
        <v>8</v>
      </c>
      <c r="I3637" s="0" t="n">
        <v>0</v>
      </c>
      <c r="J3637" s="0" t="n">
        <v>1</v>
      </c>
      <c r="K3637" s="0" t="n">
        <f aca="false">VLOOKUP(A3637,'Team Data'!$A$1:$E$659,2,FALSE())</f>
        <v>21</v>
      </c>
      <c r="L3637" s="0" t="n">
        <f aca="false">VLOOKUP(A3637,'Team Data'!$A$1:$E$659,3,FALSE())</f>
        <v>12</v>
      </c>
      <c r="M3637" s="0" t="n">
        <f aca="false">VLOOKUP(B3637,'Team Data'!$A$1:$E$659,2,FALSE())</f>
        <v>23</v>
      </c>
      <c r="N3637" s="0" t="n">
        <f aca="false">VLOOKUP(B3637,'Team Data'!$A$1:$E$659,3,FALSE())</f>
        <v>13</v>
      </c>
      <c r="O3637" s="0" t="n">
        <f aca="false">VLOOKUP(A3637,'Team Data'!$A$1:$E$659,4,FALSE())</f>
        <v>636</v>
      </c>
      <c r="P3637" s="0" t="n">
        <f aca="false">VLOOKUP(A3637,'Team Data'!$A$1:$E$659,5,FALSE())</f>
        <v>474</v>
      </c>
      <c r="Q3637" s="0" t="n">
        <f aca="false">VLOOKUP(B3637,'Team Data'!$A$1:$E$659,4,FALSE())</f>
        <v>646</v>
      </c>
      <c r="R3637" s="0" t="n">
        <f aca="false">VLOOKUP(B3637,'Team Data'!$A$1:$E$659,5,FALSE())</f>
        <v>534</v>
      </c>
      <c r="S3637" s="0" t="n">
        <f aca="false">IF(I3637=1,(MIN(30,(C3637-D3637)))*(M3637/(M3637+N3637))*(Q3637/(Q3637+R3637)),(MAX(-30,(C3637-D3637)))*(N3637/(M3637+N3637))*(R3637/(R3637+Q3637)))</f>
        <v>-0.490254237288136</v>
      </c>
      <c r="T3637" s="0" t="n">
        <f aca="false">IF(J3637=1,(MIN(30,(D3637-C3637)))*(K3637/(K3637+L3637))*(O3637/(O3637+P3637)),(MAX(-30,(D3637-C3637)))*(L3637/(K3637+L3637))*(P3637/(P3637+O3637)))</f>
        <v>1.09385749385749</v>
      </c>
      <c r="U3637" s="7" t="n">
        <v>43121</v>
      </c>
    </row>
    <row r="3638" customFormat="false" ht="15" hidden="false" customHeight="false" outlineLevel="0" collapsed="false">
      <c r="A3638" s="0" t="s">
        <v>16</v>
      </c>
      <c r="B3638" s="0" t="s">
        <v>43</v>
      </c>
      <c r="C3638" s="0" t="n">
        <v>81</v>
      </c>
      <c r="D3638" s="0" t="n">
        <v>73</v>
      </c>
      <c r="E3638" s="0" t="n">
        <v>39</v>
      </c>
      <c r="F3638" s="0" t="n">
        <v>30</v>
      </c>
      <c r="G3638" s="0" t="n">
        <v>12</v>
      </c>
      <c r="H3638" s="0" t="n">
        <v>9</v>
      </c>
      <c r="I3638" s="0" t="n">
        <v>1</v>
      </c>
      <c r="J3638" s="0" t="n">
        <v>0</v>
      </c>
      <c r="K3638" s="0" t="n">
        <f aca="false">VLOOKUP(A3638,'Team Data'!$A$1:$E$659,2,FALSE())</f>
        <v>20</v>
      </c>
      <c r="L3638" s="0" t="n">
        <f aca="false">VLOOKUP(A3638,'Team Data'!$A$1:$E$659,3,FALSE())</f>
        <v>12</v>
      </c>
      <c r="M3638" s="0" t="n">
        <f aca="false">VLOOKUP(B3638,'Team Data'!$A$1:$E$659,2,FALSE())</f>
        <v>8</v>
      </c>
      <c r="N3638" s="0" t="n">
        <f aca="false">VLOOKUP(B3638,'Team Data'!$A$1:$E$659,3,FALSE())</f>
        <v>23</v>
      </c>
      <c r="O3638" s="0" t="n">
        <f aca="false">VLOOKUP(A3638,'Team Data'!$A$1:$E$659,4,FALSE())</f>
        <v>595</v>
      </c>
      <c r="P3638" s="0" t="n">
        <f aca="false">VLOOKUP(A3638,'Team Data'!$A$1:$E$659,5,FALSE())</f>
        <v>484</v>
      </c>
      <c r="Q3638" s="0" t="n">
        <f aca="false">VLOOKUP(B3638,'Team Data'!$A$1:$E$659,4,FALSE())</f>
        <v>578</v>
      </c>
      <c r="R3638" s="0" t="n">
        <f aca="false">VLOOKUP(B3638,'Team Data'!$A$1:$E$659,5,FALSE())</f>
        <v>421</v>
      </c>
      <c r="S3638" s="0" t="n">
        <f aca="false">IF(I3638=1,(MIN(30,(C3638-D3638)))*(M3638/(M3638+N3638))*(Q3638/(Q3638+R3638)),(MAX(-30,(C3638-D3638)))*(N3638/(M3638+N3638))*(R3638/(R3638+Q3638)))</f>
        <v>1.19448480738803</v>
      </c>
      <c r="T3638" s="0" t="n">
        <f aca="false">IF(J3638=1,(MIN(30,(D3638-C3638)))*(K3638/(K3638+L3638))*(O3638/(O3638+P3638)),(MAX(-30,(D3638-C3638)))*(L3638/(K3638+L3638))*(P3638/(P3638+O3638)))</f>
        <v>-1.34569045412419</v>
      </c>
      <c r="U3638" s="7" t="n">
        <v>43121</v>
      </c>
    </row>
    <row r="3639" customFormat="false" ht="15" hidden="false" customHeight="false" outlineLevel="0" collapsed="false">
      <c r="A3639" s="0" t="s">
        <v>41</v>
      </c>
      <c r="B3639" s="0" t="s">
        <v>147</v>
      </c>
      <c r="C3639" s="0" t="n">
        <v>73</v>
      </c>
      <c r="D3639" s="0" t="n">
        <v>81</v>
      </c>
      <c r="E3639" s="0" t="n">
        <v>31</v>
      </c>
      <c r="F3639" s="0" t="n">
        <v>43</v>
      </c>
      <c r="G3639" s="0" t="n">
        <v>12</v>
      </c>
      <c r="H3639" s="0" t="n">
        <v>15</v>
      </c>
      <c r="I3639" s="0" t="n">
        <v>0</v>
      </c>
      <c r="J3639" s="0" t="n">
        <v>1</v>
      </c>
      <c r="K3639" s="0" t="n">
        <f aca="false">VLOOKUP(A3639,'Team Data'!$A$1:$E$659,2,FALSE())</f>
        <v>20</v>
      </c>
      <c r="L3639" s="0" t="n">
        <f aca="false">VLOOKUP(A3639,'Team Data'!$A$1:$E$659,3,FALSE())</f>
        <v>12</v>
      </c>
      <c r="M3639" s="0" t="n">
        <f aca="false">VLOOKUP(B3639,'Team Data'!$A$1:$E$659,2,FALSE())</f>
        <v>15</v>
      </c>
      <c r="N3639" s="0" t="n">
        <f aca="false">VLOOKUP(B3639,'Team Data'!$A$1:$E$659,3,FALSE())</f>
        <v>18</v>
      </c>
      <c r="O3639" s="0" t="n">
        <f aca="false">VLOOKUP(A3639,'Team Data'!$A$1:$E$659,4,FALSE())</f>
        <v>495</v>
      </c>
      <c r="P3639" s="0" t="n">
        <f aca="false">VLOOKUP(A3639,'Team Data'!$A$1:$E$659,5,FALSE())</f>
        <v>488</v>
      </c>
      <c r="Q3639" s="0" t="n">
        <f aca="false">VLOOKUP(B3639,'Team Data'!$A$1:$E$659,4,FALSE())</f>
        <v>537</v>
      </c>
      <c r="R3639" s="0" t="n">
        <f aca="false">VLOOKUP(B3639,'Team Data'!$A$1:$E$659,5,FALSE())</f>
        <v>476</v>
      </c>
      <c r="S3639" s="0" t="n">
        <f aca="false">IF(I3639=1,(MIN(30,(C3639-D3639)))*(M3639/(M3639+N3639))*(Q3639/(Q3639+R3639)),(MAX(-30,(C3639-D3639)))*(N3639/(M3639+N3639))*(R3639/(R3639+Q3639)))</f>
        <v>-2.05043525083012</v>
      </c>
      <c r="T3639" s="0" t="n">
        <f aca="false">IF(J3639=1,(MIN(30,(D3639-C3639)))*(K3639/(K3639+L3639))*(O3639/(O3639+P3639)),(MAX(-30,(D3639-C3639)))*(L3639/(K3639+L3639))*(P3639/(P3639+O3639)))</f>
        <v>2.5178026449644</v>
      </c>
      <c r="U3639" s="7" t="n">
        <v>43121</v>
      </c>
    </row>
    <row r="3640" customFormat="false" ht="15" hidden="false" customHeight="false" outlineLevel="0" collapsed="false">
      <c r="A3640" s="0" t="s">
        <v>305</v>
      </c>
      <c r="B3640" s="0" t="s">
        <v>111</v>
      </c>
      <c r="C3640" s="0" t="n">
        <v>72</v>
      </c>
      <c r="D3640" s="0" t="n">
        <v>77</v>
      </c>
      <c r="E3640" s="0" t="n">
        <v>34</v>
      </c>
      <c r="F3640" s="0" t="n">
        <v>31</v>
      </c>
      <c r="G3640" s="0" t="n">
        <v>23</v>
      </c>
      <c r="H3640" s="0" t="n">
        <v>18</v>
      </c>
      <c r="I3640" s="0" t="n">
        <v>0</v>
      </c>
      <c r="J3640" s="0" t="n">
        <v>1</v>
      </c>
      <c r="K3640" s="0" t="n">
        <f aca="false">VLOOKUP(A3640,'Team Data'!$A$1:$E$659,2,FALSE())</f>
        <v>22</v>
      </c>
      <c r="L3640" s="0" t="n">
        <f aca="false">VLOOKUP(A3640,'Team Data'!$A$1:$E$659,3,FALSE())</f>
        <v>11</v>
      </c>
      <c r="M3640" s="0" t="n">
        <f aca="false">VLOOKUP(B3640,'Team Data'!$A$1:$E$659,2,FALSE())</f>
        <v>17</v>
      </c>
      <c r="N3640" s="0" t="n">
        <f aca="false">VLOOKUP(B3640,'Team Data'!$A$1:$E$659,3,FALSE())</f>
        <v>13</v>
      </c>
      <c r="O3640" s="0" t="n">
        <f aca="false">VLOOKUP(A3640,'Team Data'!$A$1:$E$659,4,FALSE())</f>
        <v>522</v>
      </c>
      <c r="P3640" s="0" t="n">
        <f aca="false">VLOOKUP(A3640,'Team Data'!$A$1:$E$659,5,FALSE())</f>
        <v>501</v>
      </c>
      <c r="Q3640" s="0" t="n">
        <f aca="false">VLOOKUP(B3640,'Team Data'!$A$1:$E$659,4,FALSE())</f>
        <v>461</v>
      </c>
      <c r="R3640" s="0" t="n">
        <f aca="false">VLOOKUP(B3640,'Team Data'!$A$1:$E$659,5,FALSE())</f>
        <v>455</v>
      </c>
      <c r="S3640" s="0" t="n">
        <f aca="false">IF(I3640=1,(MIN(30,(C3640-D3640)))*(M3640/(M3640+N3640))*(Q3640/(Q3640+R3640)),(MAX(-30,(C3640-D3640)))*(N3640/(M3640+N3640))*(R3640/(R3640+Q3640)))</f>
        <v>-1.07623726346434</v>
      </c>
      <c r="T3640" s="0" t="n">
        <f aca="false">IF(J3640=1,(MIN(30,(D3640-C3640)))*(K3640/(K3640+L3640))*(O3640/(O3640+P3640)),(MAX(-30,(D3640-C3640)))*(L3640/(K3640+L3640))*(P3640/(P3640+O3640)))</f>
        <v>1.70087976539589</v>
      </c>
      <c r="U3640" s="7" t="n">
        <v>43121</v>
      </c>
    </row>
    <row r="3641" customFormat="false" ht="15" hidden="false" customHeight="false" outlineLevel="0" collapsed="false">
      <c r="A3641" s="0" t="s">
        <v>306</v>
      </c>
      <c r="B3641" s="0" t="s">
        <v>308</v>
      </c>
      <c r="C3641" s="0" t="n">
        <v>58</v>
      </c>
      <c r="D3641" s="0" t="n">
        <v>70</v>
      </c>
      <c r="E3641" s="0" t="n">
        <v>30</v>
      </c>
      <c r="F3641" s="0" t="n">
        <v>42</v>
      </c>
      <c r="G3641" s="0" t="n">
        <v>9</v>
      </c>
      <c r="H3641" s="0" t="n">
        <v>9</v>
      </c>
      <c r="I3641" s="0" t="n">
        <v>0</v>
      </c>
      <c r="J3641" s="0" t="n">
        <v>1</v>
      </c>
      <c r="K3641" s="0" t="n">
        <f aca="false">VLOOKUP(A3641,'Team Data'!$A$1:$E$659,2,FALSE())</f>
        <v>18</v>
      </c>
      <c r="L3641" s="0" t="n">
        <f aca="false">VLOOKUP(A3641,'Team Data'!$A$1:$E$659,3,FALSE())</f>
        <v>17</v>
      </c>
      <c r="M3641" s="0" t="n">
        <f aca="false">VLOOKUP(B3641,'Team Data'!$A$1:$E$659,2,FALSE())</f>
        <v>23</v>
      </c>
      <c r="N3641" s="0" t="n">
        <f aca="false">VLOOKUP(B3641,'Team Data'!$A$1:$E$659,3,FALSE())</f>
        <v>9</v>
      </c>
      <c r="O3641" s="0" t="n">
        <f aca="false">VLOOKUP(A3641,'Team Data'!$A$1:$E$659,4,FALSE())</f>
        <v>605</v>
      </c>
      <c r="P3641" s="0" t="n">
        <f aca="false">VLOOKUP(A3641,'Team Data'!$A$1:$E$659,5,FALSE())</f>
        <v>465</v>
      </c>
      <c r="Q3641" s="0" t="n">
        <f aca="false">VLOOKUP(B3641,'Team Data'!$A$1:$E$659,4,FALSE())</f>
        <v>444</v>
      </c>
      <c r="R3641" s="0" t="n">
        <f aca="false">VLOOKUP(B3641,'Team Data'!$A$1:$E$659,5,FALSE())</f>
        <v>537</v>
      </c>
      <c r="S3641" s="0" t="n">
        <f aca="false">IF(I3641=1,(MIN(30,(C3641-D3641)))*(M3641/(M3641+N3641))*(Q3641/(Q3641+R3641)),(MAX(-30,(C3641-D3641)))*(N3641/(M3641+N3641))*(R3641/(R3641+Q3641)))</f>
        <v>-1.84747706422018</v>
      </c>
      <c r="T3641" s="0" t="n">
        <f aca="false">IF(J3641=1,(MIN(30,(D3641-C3641)))*(K3641/(K3641+L3641))*(O3641/(O3641+P3641)),(MAX(-30,(D3641-C3641)))*(L3641/(K3641+L3641))*(P3641/(P3641+O3641)))</f>
        <v>3.48945260347129</v>
      </c>
      <c r="U3641" s="7" t="n">
        <v>43121</v>
      </c>
    </row>
    <row r="3642" customFormat="false" ht="15" hidden="false" customHeight="false" outlineLevel="0" collapsed="false">
      <c r="A3642" s="0" t="s">
        <v>157</v>
      </c>
      <c r="B3642" s="0" t="s">
        <v>253</v>
      </c>
      <c r="C3642" s="0" t="n">
        <v>68</v>
      </c>
      <c r="D3642" s="0" t="n">
        <v>57</v>
      </c>
      <c r="E3642" s="0" t="n">
        <v>27</v>
      </c>
      <c r="F3642" s="0" t="n">
        <v>29</v>
      </c>
      <c r="G3642" s="0" t="n">
        <v>23</v>
      </c>
      <c r="H3642" s="0" t="n">
        <v>22</v>
      </c>
      <c r="I3642" s="0" t="n">
        <v>1</v>
      </c>
      <c r="J3642" s="0" t="n">
        <v>0</v>
      </c>
      <c r="K3642" s="0" t="n">
        <f aca="false">VLOOKUP(A3642,'Team Data'!$A$1:$E$659,2,FALSE())</f>
        <v>14</v>
      </c>
      <c r="L3642" s="0" t="n">
        <f aca="false">VLOOKUP(A3642,'Team Data'!$A$1:$E$659,3,FALSE())</f>
        <v>17</v>
      </c>
      <c r="M3642" s="0" t="n">
        <f aca="false">VLOOKUP(B3642,'Team Data'!$A$1:$E$659,2,FALSE())</f>
        <v>14</v>
      </c>
      <c r="N3642" s="0" t="n">
        <f aca="false">VLOOKUP(B3642,'Team Data'!$A$1:$E$659,3,FALSE())</f>
        <v>18</v>
      </c>
      <c r="O3642" s="0" t="n">
        <f aca="false">VLOOKUP(A3642,'Team Data'!$A$1:$E$659,4,FALSE())</f>
        <v>469</v>
      </c>
      <c r="P3642" s="0" t="n">
        <f aca="false">VLOOKUP(A3642,'Team Data'!$A$1:$E$659,5,FALSE())</f>
        <v>528</v>
      </c>
      <c r="Q3642" s="0" t="n">
        <f aca="false">VLOOKUP(B3642,'Team Data'!$A$1:$E$659,4,FALSE())</f>
        <v>470</v>
      </c>
      <c r="R3642" s="0" t="n">
        <f aca="false">VLOOKUP(B3642,'Team Data'!$A$1:$E$659,5,FALSE())</f>
        <v>557</v>
      </c>
      <c r="S3642" s="0" t="n">
        <f aca="false">IF(I3642=1,(MIN(30,(C3642-D3642)))*(M3642/(M3642+N3642))*(Q3642/(Q3642+R3642)),(MAX(-30,(C3642-D3642)))*(N3642/(M3642+N3642))*(R3642/(R3642+Q3642)))</f>
        <v>2.20240993184031</v>
      </c>
      <c r="T3642" s="0" t="n">
        <f aca="false">IF(J3642=1,(MIN(30,(D3642-C3642)))*(K3642/(K3642+L3642))*(O3642/(O3642+P3642)),(MAX(-30,(D3642-C3642)))*(L3642/(K3642+L3642))*(P3642/(P3642+O3642)))</f>
        <v>-3.19461610638367</v>
      </c>
      <c r="U3642" s="7" t="n">
        <v>43121</v>
      </c>
    </row>
    <row r="3643" customFormat="false" ht="15" hidden="false" customHeight="false" outlineLevel="0" collapsed="false">
      <c r="A3643" s="0" t="s">
        <v>30</v>
      </c>
      <c r="B3643" s="0" t="s">
        <v>152</v>
      </c>
      <c r="C3643" s="0" t="n">
        <v>69</v>
      </c>
      <c r="D3643" s="0" t="n">
        <v>77</v>
      </c>
      <c r="E3643" s="0" t="n">
        <v>40</v>
      </c>
      <c r="F3643" s="0" t="n">
        <v>42</v>
      </c>
      <c r="G3643" s="0" t="n">
        <v>16</v>
      </c>
      <c r="H3643" s="0" t="n">
        <v>13</v>
      </c>
      <c r="I3643" s="0" t="n">
        <v>0</v>
      </c>
      <c r="J3643" s="0" t="n">
        <v>1</v>
      </c>
      <c r="K3643" s="0" t="n">
        <f aca="false">VLOOKUP(A3643,'Team Data'!$A$1:$E$659,2,FALSE())</f>
        <v>19</v>
      </c>
      <c r="L3643" s="0" t="n">
        <f aca="false">VLOOKUP(A3643,'Team Data'!$A$1:$E$659,3,FALSE())</f>
        <v>16</v>
      </c>
      <c r="M3643" s="0" t="n">
        <f aca="false">VLOOKUP(B3643,'Team Data'!$A$1:$E$659,2,FALSE())</f>
        <v>22</v>
      </c>
      <c r="N3643" s="0" t="n">
        <f aca="false">VLOOKUP(B3643,'Team Data'!$A$1:$E$659,3,FALSE())</f>
        <v>14</v>
      </c>
      <c r="O3643" s="0" t="n">
        <f aca="false">VLOOKUP(A3643,'Team Data'!$A$1:$E$659,4,FALSE())</f>
        <v>646</v>
      </c>
      <c r="P3643" s="0" t="n">
        <f aca="false">VLOOKUP(A3643,'Team Data'!$A$1:$E$659,5,FALSE())</f>
        <v>510</v>
      </c>
      <c r="Q3643" s="0" t="n">
        <f aca="false">VLOOKUP(B3643,'Team Data'!$A$1:$E$659,4,FALSE())</f>
        <v>725</v>
      </c>
      <c r="R3643" s="0" t="n">
        <f aca="false">VLOOKUP(B3643,'Team Data'!$A$1:$E$659,5,FALSE())</f>
        <v>474</v>
      </c>
      <c r="S3643" s="0" t="n">
        <f aca="false">IF(I3643=1,(MIN(30,(C3643-D3643)))*(M3643/(M3643+N3643))*(Q3643/(Q3643+R3643)),(MAX(-30,(C3643-D3643)))*(N3643/(M3643+N3643))*(R3643/(R3643+Q3643)))</f>
        <v>-1.22991381706978</v>
      </c>
      <c r="T3643" s="0" t="n">
        <f aca="false">IF(J3643=1,(MIN(30,(D3643-C3643)))*(K3643/(K3643+L3643))*(O3643/(O3643+P3643)),(MAX(-30,(D3643-C3643)))*(L3643/(K3643+L3643))*(P3643/(P3643+O3643)))</f>
        <v>2.42689075630252</v>
      </c>
      <c r="U3643" s="7" t="n">
        <v>43121</v>
      </c>
    </row>
    <row r="3644" customFormat="false" ht="15" hidden="false" customHeight="false" outlineLevel="0" collapsed="false">
      <c r="A3644" s="0" t="s">
        <v>167</v>
      </c>
      <c r="B3644" s="0" t="s">
        <v>185</v>
      </c>
      <c r="C3644" s="0" t="n">
        <v>86</v>
      </c>
      <c r="D3644" s="0" t="n">
        <v>81</v>
      </c>
      <c r="E3644" s="0" t="n">
        <v>24</v>
      </c>
      <c r="F3644" s="0" t="n">
        <v>29</v>
      </c>
      <c r="G3644" s="0" t="n">
        <v>10</v>
      </c>
      <c r="H3644" s="0" t="n">
        <v>15</v>
      </c>
      <c r="I3644" s="0" t="n">
        <v>1</v>
      </c>
      <c r="J3644" s="0" t="n">
        <v>0</v>
      </c>
      <c r="K3644" s="0" t="n">
        <f aca="false">VLOOKUP(A3644,'Team Data'!$A$1:$E$659,2,FALSE())</f>
        <v>22</v>
      </c>
      <c r="L3644" s="0" t="n">
        <f aca="false">VLOOKUP(A3644,'Team Data'!$A$1:$E$659,3,FALSE())</f>
        <v>10</v>
      </c>
      <c r="M3644" s="0" t="n">
        <f aca="false">VLOOKUP(B3644,'Team Data'!$A$1:$E$659,2,FALSE())</f>
        <v>21</v>
      </c>
      <c r="N3644" s="0" t="n">
        <f aca="false">VLOOKUP(B3644,'Team Data'!$A$1:$E$659,3,FALSE())</f>
        <v>12</v>
      </c>
      <c r="O3644" s="0" t="n">
        <f aca="false">VLOOKUP(A3644,'Team Data'!$A$1:$E$659,4,FALSE())</f>
        <v>612</v>
      </c>
      <c r="P3644" s="0" t="n">
        <f aca="false">VLOOKUP(A3644,'Team Data'!$A$1:$E$659,5,FALSE())</f>
        <v>453</v>
      </c>
      <c r="Q3644" s="0" t="n">
        <f aca="false">VLOOKUP(B3644,'Team Data'!$A$1:$E$659,4,FALSE())</f>
        <v>618</v>
      </c>
      <c r="R3644" s="0" t="n">
        <f aca="false">VLOOKUP(B3644,'Team Data'!$A$1:$E$659,5,FALSE())</f>
        <v>486</v>
      </c>
      <c r="S3644" s="0" t="n">
        <f aca="false">IF(I3644=1,(MIN(30,(C3644-D3644)))*(M3644/(M3644+N3644))*(Q3644/(Q3644+R3644)),(MAX(-30,(C3644-D3644)))*(N3644/(M3644+N3644))*(R3644/(R3644+Q3644)))</f>
        <v>1.78112648221344</v>
      </c>
      <c r="T3644" s="0" t="n">
        <f aca="false">IF(J3644=1,(MIN(30,(D3644-C3644)))*(K3644/(K3644+L3644))*(O3644/(O3644+P3644)),(MAX(-30,(D3644-C3644)))*(L3644/(K3644+L3644))*(P3644/(P3644+O3644)))</f>
        <v>-0.664612676056338</v>
      </c>
      <c r="U3644" s="7" t="n">
        <v>43121</v>
      </c>
    </row>
    <row r="3645" customFormat="false" ht="15" hidden="false" customHeight="false" outlineLevel="0" collapsed="false">
      <c r="A3645" s="0" t="s">
        <v>244</v>
      </c>
      <c r="B3645" s="0" t="s">
        <v>169</v>
      </c>
      <c r="C3645" s="0" t="n">
        <v>47</v>
      </c>
      <c r="D3645" s="0" t="n">
        <v>62</v>
      </c>
      <c r="E3645" s="0" t="n">
        <v>33</v>
      </c>
      <c r="F3645" s="0" t="n">
        <v>33</v>
      </c>
      <c r="G3645" s="0" t="n">
        <v>13</v>
      </c>
      <c r="H3645" s="0" t="n">
        <v>9</v>
      </c>
      <c r="I3645" s="0" t="n">
        <v>0</v>
      </c>
      <c r="J3645" s="0" t="n">
        <v>1</v>
      </c>
      <c r="K3645" s="0" t="n">
        <f aca="false">VLOOKUP(A3645,'Team Data'!$A$1:$E$659,2,FALSE())</f>
        <v>15</v>
      </c>
      <c r="L3645" s="0" t="n">
        <f aca="false">VLOOKUP(A3645,'Team Data'!$A$1:$E$659,3,FALSE())</f>
        <v>19</v>
      </c>
      <c r="M3645" s="0" t="n">
        <f aca="false">VLOOKUP(B3645,'Team Data'!$A$1:$E$659,2,FALSE())</f>
        <v>32</v>
      </c>
      <c r="N3645" s="0" t="n">
        <f aca="false">VLOOKUP(B3645,'Team Data'!$A$1:$E$659,3,FALSE())</f>
        <v>7</v>
      </c>
      <c r="O3645" s="0" t="n">
        <f aca="false">VLOOKUP(A3645,'Team Data'!$A$1:$E$659,4,FALSE())</f>
        <v>608</v>
      </c>
      <c r="P3645" s="0" t="n">
        <f aca="false">VLOOKUP(A3645,'Team Data'!$A$1:$E$659,5,FALSE())</f>
        <v>484</v>
      </c>
      <c r="Q3645" s="0" t="n">
        <f aca="false">VLOOKUP(B3645,'Team Data'!$A$1:$E$659,4,FALSE())</f>
        <v>785</v>
      </c>
      <c r="R3645" s="0" t="n">
        <f aca="false">VLOOKUP(B3645,'Team Data'!$A$1:$E$659,5,FALSE())</f>
        <v>531</v>
      </c>
      <c r="S3645" s="0" t="n">
        <f aca="false">IF(I3645=1,(MIN(30,(C3645-D3645)))*(M3645/(M3645+N3645))*(Q3645/(Q3645+R3645)),(MAX(-30,(C3645-D3645)))*(N3645/(M3645+N3645))*(R3645/(R3645+Q3645)))</f>
        <v>-1.08633387888707</v>
      </c>
      <c r="T3645" s="0" t="n">
        <f aca="false">IF(J3645=1,(MIN(30,(D3645-C3645)))*(K3645/(K3645+L3645))*(O3645/(O3645+P3645)),(MAX(-30,(D3645-C3645)))*(L3645/(K3645+L3645))*(P3645/(P3645+O3645)))</f>
        <v>3.68455074337427</v>
      </c>
      <c r="U3645" s="7" t="n">
        <v>43121</v>
      </c>
    </row>
    <row r="3646" customFormat="false" ht="15" hidden="false" customHeight="false" outlineLevel="0" collapsed="false">
      <c r="A3646" s="0" t="s">
        <v>333</v>
      </c>
      <c r="B3646" s="0" t="s">
        <v>109</v>
      </c>
      <c r="C3646" s="0" t="n">
        <v>76</v>
      </c>
      <c r="D3646" s="0" t="n">
        <v>53</v>
      </c>
      <c r="E3646" s="0" t="n">
        <v>34</v>
      </c>
      <c r="F3646" s="0" t="n">
        <v>27</v>
      </c>
      <c r="G3646" s="0" t="n">
        <v>10</v>
      </c>
      <c r="H3646" s="0" t="n">
        <v>13</v>
      </c>
      <c r="I3646" s="0" t="n">
        <v>1</v>
      </c>
      <c r="J3646" s="0" t="n">
        <v>0</v>
      </c>
      <c r="K3646" s="0" t="n">
        <f aca="false">VLOOKUP(A3646,'Team Data'!$A$1:$E$659,2,FALSE())</f>
        <v>27</v>
      </c>
      <c r="L3646" s="0" t="n">
        <f aca="false">VLOOKUP(A3646,'Team Data'!$A$1:$E$659,3,FALSE())</f>
        <v>8</v>
      </c>
      <c r="M3646" s="0" t="n">
        <f aca="false">VLOOKUP(B3646,'Team Data'!$A$1:$E$659,2,FALSE())</f>
        <v>19</v>
      </c>
      <c r="N3646" s="0" t="n">
        <f aca="false">VLOOKUP(B3646,'Team Data'!$A$1:$E$659,3,FALSE())</f>
        <v>14</v>
      </c>
      <c r="O3646" s="0" t="n">
        <f aca="false">VLOOKUP(A3646,'Team Data'!$A$1:$E$659,4,FALSE())</f>
        <v>551</v>
      </c>
      <c r="P3646" s="0" t="n">
        <f aca="false">VLOOKUP(A3646,'Team Data'!$A$1:$E$659,5,FALSE())</f>
        <v>544</v>
      </c>
      <c r="Q3646" s="0" t="n">
        <f aca="false">VLOOKUP(B3646,'Team Data'!$A$1:$E$659,4,FALSE())</f>
        <v>501</v>
      </c>
      <c r="R3646" s="0" t="n">
        <f aca="false">VLOOKUP(B3646,'Team Data'!$A$1:$E$659,5,FALSE())</f>
        <v>542</v>
      </c>
      <c r="S3646" s="0" t="n">
        <f aca="false">IF(I3646=1,(MIN(30,(C3646-D3646)))*(M3646/(M3646+N3646))*(Q3646/(Q3646+R3646)),(MAX(-30,(C3646-D3646)))*(N3646/(M3646+N3646))*(R3646/(R3646+Q3646)))</f>
        <v>6.36093436764578</v>
      </c>
      <c r="T3646" s="0" t="n">
        <f aca="false">IF(J3646=1,(MIN(30,(D3646-C3646)))*(K3646/(K3646+L3646))*(O3646/(O3646+P3646)),(MAX(-30,(D3646-C3646)))*(L3646/(K3646+L3646))*(P3646/(P3646+O3646)))</f>
        <v>-2.61176777560339</v>
      </c>
      <c r="U3646" s="7" t="n">
        <v>43121</v>
      </c>
    </row>
    <row r="3647" customFormat="false" ht="15" hidden="false" customHeight="false" outlineLevel="0" collapsed="false">
      <c r="A3647" s="0" t="s">
        <v>284</v>
      </c>
      <c r="B3647" s="0" t="s">
        <v>190</v>
      </c>
      <c r="C3647" s="0" t="n">
        <v>51</v>
      </c>
      <c r="D3647" s="0" t="n">
        <v>53</v>
      </c>
      <c r="E3647" s="0" t="n">
        <v>37</v>
      </c>
      <c r="F3647" s="0" t="n">
        <v>41</v>
      </c>
      <c r="G3647" s="0" t="n">
        <v>10</v>
      </c>
      <c r="H3647" s="0" t="n">
        <v>13</v>
      </c>
      <c r="I3647" s="0" t="n">
        <v>0</v>
      </c>
      <c r="J3647" s="0" t="n">
        <v>1</v>
      </c>
      <c r="K3647" s="0" t="n">
        <f aca="false">VLOOKUP(A3647,'Team Data'!$A$1:$E$659,2,FALSE())</f>
        <v>13</v>
      </c>
      <c r="L3647" s="0" t="n">
        <f aca="false">VLOOKUP(A3647,'Team Data'!$A$1:$E$659,3,FALSE())</f>
        <v>18</v>
      </c>
      <c r="M3647" s="0" t="n">
        <f aca="false">VLOOKUP(B3647,'Team Data'!$A$1:$E$659,2,FALSE())</f>
        <v>10</v>
      </c>
      <c r="N3647" s="0" t="n">
        <f aca="false">VLOOKUP(B3647,'Team Data'!$A$1:$E$659,3,FALSE())</f>
        <v>21</v>
      </c>
      <c r="O3647" s="0" t="n">
        <f aca="false">VLOOKUP(A3647,'Team Data'!$A$1:$E$659,4,FALSE())</f>
        <v>512</v>
      </c>
      <c r="P3647" s="0" t="n">
        <f aca="false">VLOOKUP(A3647,'Team Data'!$A$1:$E$659,5,FALSE())</f>
        <v>455</v>
      </c>
      <c r="Q3647" s="0" t="n">
        <f aca="false">VLOOKUP(B3647,'Team Data'!$A$1:$E$659,4,FALSE())</f>
        <v>463</v>
      </c>
      <c r="R3647" s="0" t="n">
        <f aca="false">VLOOKUP(B3647,'Team Data'!$A$1:$E$659,5,FALSE())</f>
        <v>473</v>
      </c>
      <c r="S3647" s="0" t="n">
        <f aca="false">IF(I3647=1,(MIN(30,(C3647-D3647)))*(M3647/(M3647+N3647))*(Q3647/(Q3647+R3647)),(MAX(-30,(C3647-D3647)))*(N3647/(M3647+N3647))*(R3647/(R3647+Q3647)))</f>
        <v>-0.684656741108354</v>
      </c>
      <c r="T3647" s="0" t="n">
        <f aca="false">IF(J3647=1,(MIN(30,(D3647-C3647)))*(K3647/(K3647+L3647))*(O3647/(O3647+P3647)),(MAX(-30,(D3647-C3647)))*(L3647/(K3647+L3647))*(P3647/(P3647+O3647)))</f>
        <v>0.444073789905594</v>
      </c>
      <c r="U3647" s="7" t="n">
        <v>43121</v>
      </c>
    </row>
    <row r="3648" customFormat="false" ht="15" hidden="false" customHeight="false" outlineLevel="0" collapsed="false">
      <c r="A3648" s="0" t="s">
        <v>45</v>
      </c>
      <c r="B3648" s="0" t="s">
        <v>126</v>
      </c>
      <c r="C3648" s="0" t="n">
        <v>84</v>
      </c>
      <c r="D3648" s="0" t="n">
        <v>82</v>
      </c>
      <c r="E3648" s="0" t="n">
        <v>29</v>
      </c>
      <c r="F3648" s="0" t="n">
        <v>36</v>
      </c>
      <c r="G3648" s="0" t="n">
        <v>6</v>
      </c>
      <c r="H3648" s="0" t="n">
        <v>16</v>
      </c>
      <c r="I3648" s="0" t="n">
        <v>1</v>
      </c>
      <c r="J3648" s="0" t="n">
        <v>0</v>
      </c>
      <c r="K3648" s="0" t="n">
        <f aca="false">VLOOKUP(A3648,'Team Data'!$A$1:$E$659,2,FALSE())</f>
        <v>21</v>
      </c>
      <c r="L3648" s="0" t="n">
        <f aca="false">VLOOKUP(A3648,'Team Data'!$A$1:$E$659,3,FALSE())</f>
        <v>12</v>
      </c>
      <c r="M3648" s="0" t="n">
        <f aca="false">VLOOKUP(B3648,'Team Data'!$A$1:$E$659,2,FALSE())</f>
        <v>20</v>
      </c>
      <c r="N3648" s="0" t="n">
        <f aca="false">VLOOKUP(B3648,'Team Data'!$A$1:$E$659,3,FALSE())</f>
        <v>14</v>
      </c>
      <c r="O3648" s="0" t="n">
        <f aca="false">VLOOKUP(A3648,'Team Data'!$A$1:$E$659,4,FALSE())</f>
        <v>497</v>
      </c>
      <c r="P3648" s="0" t="n">
        <f aca="false">VLOOKUP(A3648,'Team Data'!$A$1:$E$659,5,FALSE())</f>
        <v>569</v>
      </c>
      <c r="Q3648" s="0" t="n">
        <f aca="false">VLOOKUP(B3648,'Team Data'!$A$1:$E$659,4,FALSE())</f>
        <v>555</v>
      </c>
      <c r="R3648" s="0" t="n">
        <f aca="false">VLOOKUP(B3648,'Team Data'!$A$1:$E$659,5,FALSE())</f>
        <v>537</v>
      </c>
      <c r="S3648" s="0" t="n">
        <f aca="false">IF(I3648=1,(MIN(30,(C3648-D3648)))*(M3648/(M3648+N3648))*(Q3648/(Q3648+R3648)),(MAX(-30,(C3648-D3648)))*(N3648/(M3648+N3648))*(R3648/(R3648+Q3648)))</f>
        <v>0.597931480284421</v>
      </c>
      <c r="T3648" s="0" t="n">
        <f aca="false">IF(J3648=1,(MIN(30,(D3648-C3648)))*(K3648/(K3648+L3648))*(O3648/(O3648+P3648)),(MAX(-30,(D3648-C3648)))*(L3648/(K3648+L3648))*(P3648/(P3648+O3648)))</f>
        <v>-0.388197168684974</v>
      </c>
      <c r="U3648" s="7" t="n">
        <v>43121</v>
      </c>
    </row>
    <row r="3649" customFormat="false" ht="15" hidden="false" customHeight="false" outlineLevel="0" collapsed="false">
      <c r="A3649" s="0" t="s">
        <v>238</v>
      </c>
      <c r="B3649" s="0" t="s">
        <v>44</v>
      </c>
      <c r="C3649" s="0" t="n">
        <v>56</v>
      </c>
      <c r="D3649" s="0" t="n">
        <v>59</v>
      </c>
      <c r="E3649" s="0" t="n">
        <v>33</v>
      </c>
      <c r="F3649" s="0" t="n">
        <v>34</v>
      </c>
      <c r="G3649" s="0" t="n">
        <v>12</v>
      </c>
      <c r="H3649" s="0" t="n">
        <v>12</v>
      </c>
      <c r="I3649" s="0" t="n">
        <v>0</v>
      </c>
      <c r="J3649" s="0" t="n">
        <v>1</v>
      </c>
      <c r="K3649" s="0" t="n">
        <f aca="false">VLOOKUP(A3649,'Team Data'!$A$1:$E$659,2,FALSE())</f>
        <v>23</v>
      </c>
      <c r="L3649" s="0" t="n">
        <f aca="false">VLOOKUP(A3649,'Team Data'!$A$1:$E$659,3,FALSE())</f>
        <v>13</v>
      </c>
      <c r="M3649" s="0" t="n">
        <f aca="false">VLOOKUP(B3649,'Team Data'!$A$1:$E$659,2,FALSE())</f>
        <v>18</v>
      </c>
      <c r="N3649" s="0" t="n">
        <f aca="false">VLOOKUP(B3649,'Team Data'!$A$1:$E$659,3,FALSE())</f>
        <v>16</v>
      </c>
      <c r="O3649" s="0" t="n">
        <f aca="false">VLOOKUP(A3649,'Team Data'!$A$1:$E$659,4,FALSE())</f>
        <v>577</v>
      </c>
      <c r="P3649" s="0" t="n">
        <f aca="false">VLOOKUP(A3649,'Team Data'!$A$1:$E$659,5,FALSE())</f>
        <v>554</v>
      </c>
      <c r="Q3649" s="0" t="n">
        <f aca="false">VLOOKUP(B3649,'Team Data'!$A$1:$E$659,4,FALSE())</f>
        <v>493</v>
      </c>
      <c r="R3649" s="0" t="n">
        <f aca="false">VLOOKUP(B3649,'Team Data'!$A$1:$E$659,5,FALSE())</f>
        <v>541</v>
      </c>
      <c r="S3649" s="0" t="n">
        <f aca="false">IF(I3649=1,(MIN(30,(C3649-D3649)))*(M3649/(M3649+N3649))*(Q3649/(Q3649+R3649)),(MAX(-30,(C3649-D3649)))*(N3649/(M3649+N3649))*(R3649/(R3649+Q3649)))</f>
        <v>-0.738650585959722</v>
      </c>
      <c r="T3649" s="0" t="n">
        <f aca="false">IF(J3649=1,(MIN(30,(D3649-C3649)))*(K3649/(K3649+L3649))*(O3649/(O3649+P3649)),(MAX(-30,(D3649-C3649)))*(L3649/(K3649+L3649))*(P3649/(P3649+O3649)))</f>
        <v>0.977821986442676</v>
      </c>
      <c r="U3649" s="7" t="n">
        <v>43121</v>
      </c>
    </row>
    <row r="3650" customFormat="false" ht="15" hidden="false" customHeight="false" outlineLevel="0" collapsed="false">
      <c r="A3650" s="0" t="s">
        <v>314</v>
      </c>
      <c r="B3650" s="0" t="s">
        <v>304</v>
      </c>
      <c r="C3650" s="0" t="n">
        <v>39</v>
      </c>
      <c r="D3650" s="0" t="n">
        <v>83</v>
      </c>
      <c r="E3650" s="0" t="n">
        <v>23</v>
      </c>
      <c r="F3650" s="0" t="n">
        <v>40</v>
      </c>
      <c r="G3650" s="0" t="n">
        <v>15</v>
      </c>
      <c r="H3650" s="0" t="n">
        <v>12</v>
      </c>
      <c r="I3650" s="0" t="n">
        <v>0</v>
      </c>
      <c r="J3650" s="0" t="n">
        <v>1</v>
      </c>
      <c r="K3650" s="0" t="n">
        <f aca="false">VLOOKUP(A3650,'Team Data'!$A$1:$E$659,2,FALSE())</f>
        <v>25</v>
      </c>
      <c r="L3650" s="0" t="n">
        <f aca="false">VLOOKUP(A3650,'Team Data'!$A$1:$E$659,3,FALSE())</f>
        <v>10</v>
      </c>
      <c r="M3650" s="0" t="n">
        <f aca="false">VLOOKUP(B3650,'Team Data'!$A$1:$E$659,2,FALSE())</f>
        <v>22</v>
      </c>
      <c r="N3650" s="0" t="n">
        <f aca="false">VLOOKUP(B3650,'Team Data'!$A$1:$E$659,3,FALSE())</f>
        <v>10</v>
      </c>
      <c r="O3650" s="0" t="n">
        <f aca="false">VLOOKUP(A3650,'Team Data'!$A$1:$E$659,4,FALSE())</f>
        <v>506</v>
      </c>
      <c r="P3650" s="0" t="n">
        <f aca="false">VLOOKUP(A3650,'Team Data'!$A$1:$E$659,5,FALSE())</f>
        <v>534</v>
      </c>
      <c r="Q3650" s="0" t="n">
        <f aca="false">VLOOKUP(B3650,'Team Data'!$A$1:$E$659,4,FALSE())</f>
        <v>459</v>
      </c>
      <c r="R3650" s="0" t="n">
        <f aca="false">VLOOKUP(B3650,'Team Data'!$A$1:$E$659,5,FALSE())</f>
        <v>534</v>
      </c>
      <c r="S3650" s="0" t="n">
        <f aca="false">IF(I3650=1,(MIN(30,(C3650-D3650)))*(M3650/(M3650+N3650))*(Q3650/(Q3650+R3650)),(MAX(-30,(C3650-D3650)))*(N3650/(M3650+N3650))*(R3650/(R3650+Q3650)))</f>
        <v>-5.04154078549849</v>
      </c>
      <c r="T3650" s="0" t="n">
        <f aca="false">IF(J3650=1,(MIN(30,(D3650-C3650)))*(K3650/(K3650+L3650))*(O3650/(O3650+P3650)),(MAX(-30,(D3650-C3650)))*(L3650/(K3650+L3650))*(P3650/(P3650+O3650)))</f>
        <v>10.4258241758242</v>
      </c>
      <c r="U3650" s="7" t="n">
        <v>43121</v>
      </c>
    </row>
    <row r="3651" customFormat="false" ht="15" hidden="false" customHeight="false" outlineLevel="0" collapsed="false">
      <c r="A3651" s="0" t="s">
        <v>315</v>
      </c>
      <c r="B3651" s="0" t="s">
        <v>28</v>
      </c>
      <c r="C3651" s="0" t="n">
        <v>79</v>
      </c>
      <c r="D3651" s="0" t="n">
        <v>71</v>
      </c>
      <c r="E3651" s="0" t="n">
        <v>29</v>
      </c>
      <c r="F3651" s="0" t="n">
        <v>41</v>
      </c>
      <c r="G3651" s="0" t="n">
        <v>7</v>
      </c>
      <c r="H3651" s="0" t="n">
        <v>12</v>
      </c>
      <c r="I3651" s="0" t="n">
        <v>1</v>
      </c>
      <c r="J3651" s="0" t="n">
        <v>0</v>
      </c>
      <c r="K3651" s="0" t="n">
        <f aca="false">VLOOKUP(A3651,'Team Data'!$A$1:$E$659,2,FALSE())</f>
        <v>12</v>
      </c>
      <c r="L3651" s="0" t="n">
        <f aca="false">VLOOKUP(A3651,'Team Data'!$A$1:$E$659,3,FALSE())</f>
        <v>18</v>
      </c>
      <c r="M3651" s="0" t="n">
        <f aca="false">VLOOKUP(B3651,'Team Data'!$A$1:$E$659,2,FALSE())</f>
        <v>11</v>
      </c>
      <c r="N3651" s="0" t="n">
        <f aca="false">VLOOKUP(B3651,'Team Data'!$A$1:$E$659,3,FALSE())</f>
        <v>20</v>
      </c>
      <c r="O3651" s="0" t="n">
        <f aca="false">VLOOKUP(A3651,'Team Data'!$A$1:$E$659,4,FALSE())</f>
        <v>451</v>
      </c>
      <c r="P3651" s="0" t="n">
        <f aca="false">VLOOKUP(A3651,'Team Data'!$A$1:$E$659,5,FALSE())</f>
        <v>479</v>
      </c>
      <c r="Q3651" s="0" t="n">
        <f aca="false">VLOOKUP(B3651,'Team Data'!$A$1:$E$659,4,FALSE())</f>
        <v>444</v>
      </c>
      <c r="R3651" s="0" t="n">
        <f aca="false">VLOOKUP(B3651,'Team Data'!$A$1:$E$659,5,FALSE())</f>
        <v>493</v>
      </c>
      <c r="S3651" s="0" t="n">
        <f aca="false">IF(I3651=1,(MIN(30,(C3651-D3651)))*(M3651/(M3651+N3651))*(Q3651/(Q3651+R3651)),(MAX(-30,(C3651-D3651)))*(N3651/(M3651+N3651))*(R3651/(R3651+Q3651)))</f>
        <v>1.3451303060557</v>
      </c>
      <c r="T3651" s="0" t="n">
        <f aca="false">IF(J3651=1,(MIN(30,(D3651-C3651)))*(K3651/(K3651+L3651))*(O3651/(O3651+P3651)),(MAX(-30,(D3651-C3651)))*(L3651/(K3651+L3651))*(P3651/(P3651+O3651)))</f>
        <v>-2.47225806451613</v>
      </c>
      <c r="U3651" s="7" t="n">
        <v>43121</v>
      </c>
    </row>
    <row r="3652" customFormat="false" ht="15" hidden="false" customHeight="false" outlineLevel="0" collapsed="false">
      <c r="A3652" s="0" t="s">
        <v>316</v>
      </c>
      <c r="B3652" s="0" t="s">
        <v>144</v>
      </c>
      <c r="C3652" s="0" t="n">
        <v>84</v>
      </c>
      <c r="D3652" s="0" t="n">
        <v>68</v>
      </c>
      <c r="E3652" s="0" t="n">
        <v>33</v>
      </c>
      <c r="F3652" s="0" t="n">
        <v>24</v>
      </c>
      <c r="G3652" s="0" t="n">
        <v>19</v>
      </c>
      <c r="H3652" s="0" t="n">
        <v>12</v>
      </c>
      <c r="I3652" s="0" t="n">
        <v>1</v>
      </c>
      <c r="J3652" s="0" t="n">
        <v>0</v>
      </c>
      <c r="K3652" s="0" t="n">
        <f aca="false">VLOOKUP(A3652,'Team Data'!$A$1:$E$659,2,FALSE())</f>
        <v>21</v>
      </c>
      <c r="L3652" s="0" t="n">
        <f aca="false">VLOOKUP(A3652,'Team Data'!$A$1:$E$659,3,FALSE())</f>
        <v>13</v>
      </c>
      <c r="M3652" s="0" t="n">
        <f aca="false">VLOOKUP(B3652,'Team Data'!$A$1:$E$659,2,FALSE())</f>
        <v>22</v>
      </c>
      <c r="N3652" s="0" t="n">
        <f aca="false">VLOOKUP(B3652,'Team Data'!$A$1:$E$659,3,FALSE())</f>
        <v>15</v>
      </c>
      <c r="O3652" s="0" t="n">
        <f aca="false">VLOOKUP(A3652,'Team Data'!$A$1:$E$659,4,FALSE())</f>
        <v>560</v>
      </c>
      <c r="P3652" s="0" t="n">
        <f aca="false">VLOOKUP(A3652,'Team Data'!$A$1:$E$659,5,FALSE())</f>
        <v>505</v>
      </c>
      <c r="Q3652" s="0" t="n">
        <f aca="false">VLOOKUP(B3652,'Team Data'!$A$1:$E$659,4,FALSE())</f>
        <v>570</v>
      </c>
      <c r="R3652" s="0" t="n">
        <f aca="false">VLOOKUP(B3652,'Team Data'!$A$1:$E$659,5,FALSE())</f>
        <v>569</v>
      </c>
      <c r="S3652" s="0" t="n">
        <f aca="false">IF(I3652=1,(MIN(30,(C3652-D3652)))*(M3652/(M3652+N3652))*(Q3652/(Q3652+R3652)),(MAX(-30,(C3652-D3652)))*(N3652/(M3652+N3652))*(R3652/(R3652+Q3652)))</f>
        <v>4.76093301378639</v>
      </c>
      <c r="T3652" s="0" t="n">
        <f aca="false">IF(J3652=1,(MIN(30,(D3652-C3652)))*(K3652/(K3652+L3652))*(O3652/(O3652+P3652)),(MAX(-30,(D3652-C3652)))*(L3652/(K3652+L3652))*(P3652/(P3652+O3652)))</f>
        <v>-2.90085611709473</v>
      </c>
      <c r="U3652" s="7" t="n">
        <v>43121</v>
      </c>
    </row>
    <row r="3653" customFormat="false" ht="15" hidden="false" customHeight="false" outlineLevel="0" collapsed="false">
      <c r="A3653" s="0" t="s">
        <v>264</v>
      </c>
      <c r="B3653" s="0" t="s">
        <v>237</v>
      </c>
      <c r="C3653" s="0" t="n">
        <v>69</v>
      </c>
      <c r="D3653" s="0" t="n">
        <v>76</v>
      </c>
      <c r="E3653" s="0" t="n">
        <v>28</v>
      </c>
      <c r="F3653" s="0" t="n">
        <v>28</v>
      </c>
      <c r="G3653" s="0" t="n">
        <v>14</v>
      </c>
      <c r="H3653" s="0" t="n">
        <v>14</v>
      </c>
      <c r="I3653" s="0" t="n">
        <v>0</v>
      </c>
      <c r="J3653" s="0" t="n">
        <v>1</v>
      </c>
      <c r="K3653" s="0" t="n">
        <f aca="false">VLOOKUP(A3653,'Team Data'!$A$1:$E$659,2,FALSE())</f>
        <v>8</v>
      </c>
      <c r="L3653" s="0" t="n">
        <f aca="false">VLOOKUP(A3653,'Team Data'!$A$1:$E$659,3,FALSE())</f>
        <v>24</v>
      </c>
      <c r="M3653" s="0" t="n">
        <f aca="false">VLOOKUP(B3653,'Team Data'!$A$1:$E$659,2,FALSE())</f>
        <v>12</v>
      </c>
      <c r="N3653" s="0" t="n">
        <f aca="false">VLOOKUP(B3653,'Team Data'!$A$1:$E$659,3,FALSE())</f>
        <v>21</v>
      </c>
      <c r="O3653" s="0" t="n">
        <f aca="false">VLOOKUP(A3653,'Team Data'!$A$1:$E$659,4,FALSE())</f>
        <v>541</v>
      </c>
      <c r="P3653" s="0" t="n">
        <f aca="false">VLOOKUP(A3653,'Team Data'!$A$1:$E$659,5,FALSE())</f>
        <v>503</v>
      </c>
      <c r="Q3653" s="0" t="n">
        <f aca="false">VLOOKUP(B3653,'Team Data'!$A$1:$E$659,4,FALSE())</f>
        <v>483</v>
      </c>
      <c r="R3653" s="0" t="n">
        <f aca="false">VLOOKUP(B3653,'Team Data'!$A$1:$E$659,5,FALSE())</f>
        <v>570</v>
      </c>
      <c r="S3653" s="0" t="n">
        <f aca="false">IF(I3653=1,(MIN(30,(C3653-D3653)))*(M3653/(M3653+N3653))*(Q3653/(Q3653+R3653)),(MAX(-30,(C3653-D3653)))*(N3653/(M3653+N3653))*(R3653/(R3653+Q3653)))</f>
        <v>-2.41129241129241</v>
      </c>
      <c r="T3653" s="0" t="n">
        <f aca="false">IF(J3653=1,(MIN(30,(D3653-C3653)))*(K3653/(K3653+L3653))*(O3653/(O3653+P3653)),(MAX(-30,(D3653-C3653)))*(L3653/(K3653+L3653))*(P3653/(P3653+O3653)))</f>
        <v>0.906848659003832</v>
      </c>
      <c r="U3653" s="7" t="n">
        <v>43121</v>
      </c>
    </row>
    <row r="3654" customFormat="false" ht="15" hidden="false" customHeight="false" outlineLevel="0" collapsed="false">
      <c r="A3654" s="0" t="s">
        <v>112</v>
      </c>
      <c r="B3654" s="0" t="s">
        <v>149</v>
      </c>
      <c r="C3654" s="0" t="n">
        <v>75</v>
      </c>
      <c r="D3654" s="0" t="n">
        <v>55</v>
      </c>
      <c r="E3654" s="0" t="n">
        <v>36</v>
      </c>
      <c r="F3654" s="0" t="n">
        <v>30</v>
      </c>
      <c r="G3654" s="0" t="n">
        <v>11</v>
      </c>
      <c r="H3654" s="0" t="n">
        <v>12</v>
      </c>
      <c r="I3654" s="0" t="n">
        <v>1</v>
      </c>
      <c r="J3654" s="0" t="n">
        <v>0</v>
      </c>
      <c r="K3654" s="0" t="n">
        <f aca="false">VLOOKUP(A3654,'Team Data'!$A$1:$E$659,2,FALSE())</f>
        <v>14</v>
      </c>
      <c r="L3654" s="0" t="n">
        <f aca="false">VLOOKUP(A3654,'Team Data'!$A$1:$E$659,3,FALSE())</f>
        <v>16</v>
      </c>
      <c r="M3654" s="0" t="n">
        <f aca="false">VLOOKUP(B3654,'Team Data'!$A$1:$E$659,2,FALSE())</f>
        <v>7</v>
      </c>
      <c r="N3654" s="0" t="n">
        <f aca="false">VLOOKUP(B3654,'Team Data'!$A$1:$E$659,3,FALSE())</f>
        <v>26</v>
      </c>
      <c r="O3654" s="0" t="n">
        <f aca="false">VLOOKUP(A3654,'Team Data'!$A$1:$E$659,4,FALSE())</f>
        <v>437</v>
      </c>
      <c r="P3654" s="0" t="n">
        <f aca="false">VLOOKUP(A3654,'Team Data'!$A$1:$E$659,5,FALSE())</f>
        <v>467</v>
      </c>
      <c r="Q3654" s="0" t="n">
        <f aca="false">VLOOKUP(B3654,'Team Data'!$A$1:$E$659,4,FALSE())</f>
        <v>523</v>
      </c>
      <c r="R3654" s="0" t="n">
        <f aca="false">VLOOKUP(B3654,'Team Data'!$A$1:$E$659,5,FALSE())</f>
        <v>461</v>
      </c>
      <c r="S3654" s="0" t="n">
        <f aca="false">IF(I3654=1,(MIN(30,(C3654-D3654)))*(M3654/(M3654+N3654))*(Q3654/(Q3654+R3654)),(MAX(-30,(C3654-D3654)))*(N3654/(M3654+N3654))*(R3654/(R3654+Q3654)))</f>
        <v>2.25486573047549</v>
      </c>
      <c r="T3654" s="0" t="n">
        <f aca="false">IF(J3654=1,(MIN(30,(D3654-C3654)))*(K3654/(K3654+L3654))*(O3654/(O3654+P3654)),(MAX(-30,(D3654-C3654)))*(L3654/(K3654+L3654))*(P3654/(P3654+O3654)))</f>
        <v>-5.51032448377581</v>
      </c>
      <c r="U3654" s="7" t="n">
        <v>43121</v>
      </c>
    </row>
    <row r="3655" customFormat="false" ht="15" hidden="false" customHeight="false" outlineLevel="0" collapsed="false">
      <c r="A3655" s="0" t="s">
        <v>153</v>
      </c>
      <c r="B3655" s="0" t="s">
        <v>331</v>
      </c>
      <c r="C3655" s="0" t="n">
        <v>70</v>
      </c>
      <c r="D3655" s="0" t="n">
        <v>54</v>
      </c>
      <c r="E3655" s="0" t="n">
        <v>34</v>
      </c>
      <c r="F3655" s="0" t="n">
        <v>27</v>
      </c>
      <c r="G3655" s="0" t="n">
        <v>8</v>
      </c>
      <c r="H3655" s="0" t="n">
        <v>13</v>
      </c>
      <c r="I3655" s="0" t="n">
        <v>1</v>
      </c>
      <c r="J3655" s="0" t="n">
        <v>0</v>
      </c>
      <c r="K3655" s="0" t="n">
        <f aca="false">VLOOKUP(A3655,'Team Data'!$A$1:$E$659,2,FALSE())</f>
        <v>32</v>
      </c>
      <c r="L3655" s="0" t="n">
        <f aca="false">VLOOKUP(A3655,'Team Data'!$A$1:$E$659,3,FALSE())</f>
        <v>6</v>
      </c>
      <c r="M3655" s="0" t="n">
        <f aca="false">VLOOKUP(B3655,'Team Data'!$A$1:$E$659,2,FALSE())</f>
        <v>15</v>
      </c>
      <c r="N3655" s="0" t="n">
        <f aca="false">VLOOKUP(B3655,'Team Data'!$A$1:$E$659,3,FALSE())</f>
        <v>17</v>
      </c>
      <c r="O3655" s="0" t="n">
        <f aca="false">VLOOKUP(A3655,'Team Data'!$A$1:$E$659,4,FALSE())</f>
        <v>662</v>
      </c>
      <c r="P3655" s="0" t="n">
        <f aca="false">VLOOKUP(A3655,'Team Data'!$A$1:$E$659,5,FALSE())</f>
        <v>561</v>
      </c>
      <c r="Q3655" s="0" t="n">
        <f aca="false">VLOOKUP(B3655,'Team Data'!$A$1:$E$659,4,FALSE())</f>
        <v>528</v>
      </c>
      <c r="R3655" s="0" t="n">
        <f aca="false">VLOOKUP(B3655,'Team Data'!$A$1:$E$659,5,FALSE())</f>
        <v>460</v>
      </c>
      <c r="S3655" s="0" t="n">
        <f aca="false">IF(I3655=1,(MIN(30,(C3655-D3655)))*(M3655/(M3655+N3655))*(Q3655/(Q3655+R3655)),(MAX(-30,(C3655-D3655)))*(N3655/(M3655+N3655))*(R3655/(R3655+Q3655)))</f>
        <v>4.0080971659919</v>
      </c>
      <c r="T3655" s="0" t="n">
        <f aca="false">IF(J3655=1,(MIN(30,(D3655-C3655)))*(K3655/(K3655+L3655))*(O3655/(O3655+P3655)),(MAX(-30,(D3655-C3655)))*(L3655/(K3655+L3655))*(P3655/(P3655+O3655)))</f>
        <v>-1.15884150277575</v>
      </c>
      <c r="U3655" s="7" t="n">
        <v>43121</v>
      </c>
    </row>
    <row r="3656" customFormat="false" ht="15" hidden="false" customHeight="false" outlineLevel="0" collapsed="false">
      <c r="A3656" s="0" t="s">
        <v>208</v>
      </c>
      <c r="B3656" s="0" t="s">
        <v>274</v>
      </c>
      <c r="C3656" s="0" t="n">
        <v>53</v>
      </c>
      <c r="D3656" s="0" t="n">
        <v>64</v>
      </c>
      <c r="E3656" s="0" t="n">
        <v>30</v>
      </c>
      <c r="F3656" s="0" t="n">
        <v>35</v>
      </c>
      <c r="G3656" s="0" t="n">
        <v>13</v>
      </c>
      <c r="H3656" s="0" t="n">
        <v>11</v>
      </c>
      <c r="I3656" s="0" t="n">
        <v>0</v>
      </c>
      <c r="J3656" s="0" t="n">
        <v>1</v>
      </c>
      <c r="K3656" s="0" t="n">
        <f aca="false">VLOOKUP(A3656,'Team Data'!$A$1:$E$659,2,FALSE())</f>
        <v>16</v>
      </c>
      <c r="L3656" s="0" t="n">
        <f aca="false">VLOOKUP(A3656,'Team Data'!$A$1:$E$659,3,FALSE())</f>
        <v>16</v>
      </c>
      <c r="M3656" s="0" t="n">
        <f aca="false">VLOOKUP(B3656,'Team Data'!$A$1:$E$659,2,FALSE())</f>
        <v>20</v>
      </c>
      <c r="N3656" s="0" t="n">
        <f aca="false">VLOOKUP(B3656,'Team Data'!$A$1:$E$659,3,FALSE())</f>
        <v>13</v>
      </c>
      <c r="O3656" s="0" t="n">
        <f aca="false">VLOOKUP(A3656,'Team Data'!$A$1:$E$659,4,FALSE())</f>
        <v>582</v>
      </c>
      <c r="P3656" s="0" t="n">
        <f aca="false">VLOOKUP(A3656,'Team Data'!$A$1:$E$659,5,FALSE())</f>
        <v>422</v>
      </c>
      <c r="Q3656" s="0" t="n">
        <f aca="false">VLOOKUP(B3656,'Team Data'!$A$1:$E$659,4,FALSE())</f>
        <v>571</v>
      </c>
      <c r="R3656" s="0" t="n">
        <f aca="false">VLOOKUP(B3656,'Team Data'!$A$1:$E$659,5,FALSE())</f>
        <v>476</v>
      </c>
      <c r="S3656" s="0" t="n">
        <f aca="false">IF(I3656=1,(MIN(30,(C3656-D3656)))*(M3656/(M3656+N3656))*(Q3656/(Q3656+R3656)),(MAX(-30,(C3656-D3656)))*(N3656/(M3656+N3656))*(R3656/(R3656+Q3656)))</f>
        <v>-1.97007322508755</v>
      </c>
      <c r="T3656" s="0" t="n">
        <f aca="false">IF(J3656=1,(MIN(30,(D3656-C3656)))*(K3656/(K3656+L3656))*(O3656/(O3656+P3656)),(MAX(-30,(D3656-C3656)))*(L3656/(K3656+L3656))*(P3656/(P3656+O3656)))</f>
        <v>3.18824701195219</v>
      </c>
      <c r="U3656" s="7" t="n">
        <v>43121</v>
      </c>
    </row>
    <row r="3657" customFormat="false" ht="15" hidden="false" customHeight="false" outlineLevel="0" collapsed="false">
      <c r="A3657" s="0" t="s">
        <v>349</v>
      </c>
      <c r="B3657" s="0" t="s">
        <v>232</v>
      </c>
      <c r="C3657" s="0" t="n">
        <v>81</v>
      </c>
      <c r="D3657" s="0" t="n">
        <v>68</v>
      </c>
      <c r="E3657" s="0" t="n">
        <v>34</v>
      </c>
      <c r="F3657" s="0" t="n">
        <v>25</v>
      </c>
      <c r="G3657" s="0" t="n">
        <v>11</v>
      </c>
      <c r="H3657" s="0" t="n">
        <v>9</v>
      </c>
      <c r="I3657" s="0" t="n">
        <v>1</v>
      </c>
      <c r="J3657" s="0" t="n">
        <v>0</v>
      </c>
      <c r="K3657" s="0" t="n">
        <f aca="false">VLOOKUP(A3657,'Team Data'!$A$1:$E$659,2,FALSE())</f>
        <v>19</v>
      </c>
      <c r="L3657" s="0" t="n">
        <f aca="false">VLOOKUP(A3657,'Team Data'!$A$1:$E$659,3,FALSE())</f>
        <v>12</v>
      </c>
      <c r="M3657" s="0" t="n">
        <f aca="false">VLOOKUP(B3657,'Team Data'!$A$1:$E$659,2,FALSE())</f>
        <v>11</v>
      </c>
      <c r="N3657" s="0" t="n">
        <f aca="false">VLOOKUP(B3657,'Team Data'!$A$1:$E$659,3,FALSE())</f>
        <v>21</v>
      </c>
      <c r="O3657" s="0" t="n">
        <f aca="false">VLOOKUP(A3657,'Team Data'!$A$1:$E$659,4,FALSE())</f>
        <v>461</v>
      </c>
      <c r="P3657" s="0" t="n">
        <f aca="false">VLOOKUP(A3657,'Team Data'!$A$1:$E$659,5,FALSE())</f>
        <v>472</v>
      </c>
      <c r="Q3657" s="0" t="n">
        <f aca="false">VLOOKUP(B3657,'Team Data'!$A$1:$E$659,4,FALSE())</f>
        <v>484</v>
      </c>
      <c r="R3657" s="0" t="n">
        <f aca="false">VLOOKUP(B3657,'Team Data'!$A$1:$E$659,5,FALSE())</f>
        <v>477</v>
      </c>
      <c r="S3657" s="0" t="n">
        <f aca="false">IF(I3657=1,(MIN(30,(C3657-D3657)))*(M3657/(M3657+N3657))*(Q3657/(Q3657+R3657)),(MAX(-30,(C3657-D3657)))*(N3657/(M3657+N3657))*(R3657/(R3657+Q3657)))</f>
        <v>2.25065036420395</v>
      </c>
      <c r="T3657" s="0" t="n">
        <f aca="false">IF(J3657=1,(MIN(30,(D3657-C3657)))*(K3657/(K3657+L3657))*(O3657/(O3657+P3657)),(MAX(-30,(D3657-C3657)))*(L3657/(K3657+L3657))*(P3657/(P3657+O3657)))</f>
        <v>-2.54579400477129</v>
      </c>
      <c r="U3657" s="7" t="n">
        <v>43121</v>
      </c>
    </row>
    <row r="3658" customFormat="false" ht="15" hidden="false" customHeight="false" outlineLevel="0" collapsed="false">
      <c r="A3658" s="0" t="s">
        <v>96</v>
      </c>
      <c r="B3658" s="0" t="s">
        <v>50</v>
      </c>
      <c r="C3658" s="0" t="n">
        <v>68</v>
      </c>
      <c r="D3658" s="0" t="n">
        <v>83</v>
      </c>
      <c r="E3658" s="0" t="n">
        <v>30</v>
      </c>
      <c r="F3658" s="0" t="n">
        <v>30</v>
      </c>
      <c r="G3658" s="0" t="n">
        <v>19</v>
      </c>
      <c r="H3658" s="0" t="n">
        <v>13</v>
      </c>
      <c r="I3658" s="0" t="n">
        <v>0</v>
      </c>
      <c r="J3658" s="0" t="n">
        <v>1</v>
      </c>
      <c r="K3658" s="0" t="n">
        <f aca="false">VLOOKUP(A3658,'Team Data'!$A$1:$E$659,2,FALSE())</f>
        <v>14</v>
      </c>
      <c r="L3658" s="0" t="n">
        <f aca="false">VLOOKUP(A3658,'Team Data'!$A$1:$E$659,3,FALSE())</f>
        <v>18</v>
      </c>
      <c r="M3658" s="0" t="n">
        <f aca="false">VLOOKUP(B3658,'Team Data'!$A$1:$E$659,2,FALSE())</f>
        <v>15</v>
      </c>
      <c r="N3658" s="0" t="n">
        <f aca="false">VLOOKUP(B3658,'Team Data'!$A$1:$E$659,3,FALSE())</f>
        <v>16</v>
      </c>
      <c r="O3658" s="0" t="n">
        <f aca="false">VLOOKUP(A3658,'Team Data'!$A$1:$E$659,4,FALSE())</f>
        <v>509</v>
      </c>
      <c r="P3658" s="0" t="n">
        <f aca="false">VLOOKUP(A3658,'Team Data'!$A$1:$E$659,5,FALSE())</f>
        <v>460</v>
      </c>
      <c r="Q3658" s="0" t="n">
        <f aca="false">VLOOKUP(B3658,'Team Data'!$A$1:$E$659,4,FALSE())</f>
        <v>449</v>
      </c>
      <c r="R3658" s="0" t="n">
        <f aca="false">VLOOKUP(B3658,'Team Data'!$A$1:$E$659,5,FALSE())</f>
        <v>485</v>
      </c>
      <c r="S3658" s="0" t="n">
        <f aca="false">IF(I3658=1,(MIN(30,(C3658-D3658)))*(M3658/(M3658+N3658))*(Q3658/(Q3658+R3658)),(MAX(-30,(C3658-D3658)))*(N3658/(M3658+N3658))*(R3658/(R3658+Q3658)))</f>
        <v>-4.02016992470816</v>
      </c>
      <c r="T3658" s="0" t="n">
        <f aca="false">IF(J3658=1,(MIN(30,(D3658-C3658)))*(K3658/(K3658+L3658))*(O3658/(O3658+P3658)),(MAX(-30,(D3658-C3658)))*(L3658/(K3658+L3658))*(P3658/(P3658+O3658)))</f>
        <v>3.44717492260062</v>
      </c>
      <c r="U3658" s="7" t="n">
        <v>43121</v>
      </c>
    </row>
    <row r="3659" customFormat="false" ht="15" hidden="false" customHeight="false" outlineLevel="0" collapsed="false">
      <c r="A3659" s="0" t="s">
        <v>335</v>
      </c>
      <c r="B3659" s="0" t="s">
        <v>338</v>
      </c>
      <c r="C3659" s="0" t="n">
        <v>59</v>
      </c>
      <c r="D3659" s="0" t="n">
        <v>49</v>
      </c>
      <c r="E3659" s="0" t="n">
        <v>32</v>
      </c>
      <c r="F3659" s="0" t="n">
        <v>29</v>
      </c>
      <c r="G3659" s="0" t="n">
        <v>10</v>
      </c>
      <c r="H3659" s="0" t="n">
        <v>12</v>
      </c>
      <c r="I3659" s="0" t="n">
        <v>1</v>
      </c>
      <c r="J3659" s="0" t="n">
        <v>0</v>
      </c>
      <c r="K3659" s="0" t="n">
        <f aca="false">VLOOKUP(A3659,'Team Data'!$A$1:$E$659,2,FALSE())</f>
        <v>31</v>
      </c>
      <c r="L3659" s="0" t="n">
        <f aca="false">VLOOKUP(A3659,'Team Data'!$A$1:$E$659,3,FALSE())</f>
        <v>3</v>
      </c>
      <c r="M3659" s="0" t="n">
        <f aca="false">VLOOKUP(B3659,'Team Data'!$A$1:$E$659,2,FALSE())</f>
        <v>11</v>
      </c>
      <c r="N3659" s="0" t="n">
        <f aca="false">VLOOKUP(B3659,'Team Data'!$A$1:$E$659,3,FALSE())</f>
        <v>20</v>
      </c>
      <c r="O3659" s="0" t="n">
        <f aca="false">VLOOKUP(A3659,'Team Data'!$A$1:$E$659,4,FALSE())</f>
        <v>678</v>
      </c>
      <c r="P3659" s="0" t="n">
        <f aca="false">VLOOKUP(A3659,'Team Data'!$A$1:$E$659,5,FALSE())</f>
        <v>466</v>
      </c>
      <c r="Q3659" s="0" t="n">
        <f aca="false">VLOOKUP(B3659,'Team Data'!$A$1:$E$659,4,FALSE())</f>
        <v>617</v>
      </c>
      <c r="R3659" s="0" t="n">
        <f aca="false">VLOOKUP(B3659,'Team Data'!$A$1:$E$659,5,FALSE())</f>
        <v>430</v>
      </c>
      <c r="S3659" s="0" t="n">
        <f aca="false">IF(I3659=1,(MIN(30,(C3659-D3659)))*(M3659/(M3659+N3659))*(Q3659/(Q3659+R3659)),(MAX(-30,(C3659-D3659)))*(N3659/(M3659+N3659))*(R3659/(R3659+Q3659)))</f>
        <v>2.09107434451736</v>
      </c>
      <c r="T3659" s="0" t="n">
        <f aca="false">IF(J3659=1,(MIN(30,(D3659-C3659)))*(K3659/(K3659+L3659))*(O3659/(O3659+P3659)),(MAX(-30,(D3659-C3659)))*(L3659/(K3659+L3659))*(P3659/(P3659+O3659)))</f>
        <v>-0.359419991772933</v>
      </c>
      <c r="U3659" s="7" t="n">
        <v>43121</v>
      </c>
    </row>
    <row r="3660" customFormat="false" ht="15" hidden="false" customHeight="false" outlineLevel="0" collapsed="false">
      <c r="A3660" s="0" t="s">
        <v>340</v>
      </c>
      <c r="B3660" s="0" t="s">
        <v>326</v>
      </c>
      <c r="C3660" s="0" t="n">
        <v>69</v>
      </c>
      <c r="D3660" s="0" t="n">
        <v>82</v>
      </c>
      <c r="E3660" s="0" t="n">
        <v>35</v>
      </c>
      <c r="F3660" s="0" t="n">
        <v>34</v>
      </c>
      <c r="G3660" s="0" t="n">
        <v>14</v>
      </c>
      <c r="H3660" s="0" t="n">
        <v>10</v>
      </c>
      <c r="I3660" s="0" t="n">
        <v>0</v>
      </c>
      <c r="J3660" s="0" t="n">
        <v>1</v>
      </c>
      <c r="K3660" s="0" t="n">
        <f aca="false">VLOOKUP(A3660,'Team Data'!$A$1:$E$659,2,FALSE())</f>
        <v>12</v>
      </c>
      <c r="L3660" s="0" t="n">
        <f aca="false">VLOOKUP(A3660,'Team Data'!$A$1:$E$659,3,FALSE())</f>
        <v>19</v>
      </c>
      <c r="M3660" s="0" t="n">
        <f aca="false">VLOOKUP(B3660,'Team Data'!$A$1:$E$659,2,FALSE())</f>
        <v>23</v>
      </c>
      <c r="N3660" s="0" t="n">
        <f aca="false">VLOOKUP(B3660,'Team Data'!$A$1:$E$659,3,FALSE())</f>
        <v>12</v>
      </c>
      <c r="O3660" s="0" t="n">
        <f aca="false">VLOOKUP(A3660,'Team Data'!$A$1:$E$659,4,FALSE())</f>
        <v>595</v>
      </c>
      <c r="P3660" s="0" t="n">
        <f aca="false">VLOOKUP(A3660,'Team Data'!$A$1:$E$659,5,FALSE())</f>
        <v>435</v>
      </c>
      <c r="Q3660" s="0" t="n">
        <f aca="false">VLOOKUP(B3660,'Team Data'!$A$1:$E$659,4,FALSE())</f>
        <v>668</v>
      </c>
      <c r="R3660" s="0" t="n">
        <f aca="false">VLOOKUP(B3660,'Team Data'!$A$1:$E$659,5,FALSE())</f>
        <v>500</v>
      </c>
      <c r="S3660" s="0" t="n">
        <f aca="false">IF(I3660=1,(MIN(30,(C3660-D3660)))*(M3660/(M3660+N3660))*(Q3660/(Q3660+R3660)),(MAX(-30,(C3660-D3660)))*(N3660/(M3660+N3660))*(R3660/(R3660+Q3660)))</f>
        <v>-1.90802348336595</v>
      </c>
      <c r="T3660" s="0" t="n">
        <f aca="false">IF(J3660=1,(MIN(30,(D3660-C3660)))*(K3660/(K3660+L3660))*(O3660/(O3660+P3660)),(MAX(-30,(D3660-C3660)))*(L3660/(K3660+L3660))*(P3660/(P3660+O3660)))</f>
        <v>2.90698402756029</v>
      </c>
      <c r="U3660" s="7" t="n">
        <v>43122</v>
      </c>
    </row>
    <row r="3661" customFormat="false" ht="15" hidden="false" customHeight="false" outlineLevel="0" collapsed="false">
      <c r="A3661" s="0" t="s">
        <v>114</v>
      </c>
      <c r="B3661" s="0" t="s">
        <v>13</v>
      </c>
      <c r="C3661" s="0" t="n">
        <v>60</v>
      </c>
      <c r="D3661" s="0" t="n">
        <v>57</v>
      </c>
      <c r="E3661" s="0" t="n">
        <v>31</v>
      </c>
      <c r="F3661" s="0" t="n">
        <v>19</v>
      </c>
      <c r="G3661" s="0" t="n">
        <v>19</v>
      </c>
      <c r="H3661" s="0" t="n">
        <v>11</v>
      </c>
      <c r="I3661" s="0" t="n">
        <v>1</v>
      </c>
      <c r="J3661" s="0" t="n">
        <v>0</v>
      </c>
      <c r="K3661" s="0" t="n">
        <f aca="false">VLOOKUP(A3661,'Team Data'!$A$1:$E$659,2,FALSE())</f>
        <v>12</v>
      </c>
      <c r="L3661" s="0" t="n">
        <f aca="false">VLOOKUP(A3661,'Team Data'!$A$1:$E$659,3,FALSE())</f>
        <v>19</v>
      </c>
      <c r="M3661" s="0" t="n">
        <f aca="false">VLOOKUP(B3661,'Team Data'!$A$1:$E$659,2,FALSE())</f>
        <v>6</v>
      </c>
      <c r="N3661" s="0" t="n">
        <f aca="false">VLOOKUP(B3661,'Team Data'!$A$1:$E$659,3,FALSE())</f>
        <v>24</v>
      </c>
      <c r="O3661" s="0" t="n">
        <f aca="false">VLOOKUP(A3661,'Team Data'!$A$1:$E$659,4,FALSE())</f>
        <v>472</v>
      </c>
      <c r="P3661" s="0" t="n">
        <f aca="false">VLOOKUP(A3661,'Team Data'!$A$1:$E$659,5,FALSE())</f>
        <v>512</v>
      </c>
      <c r="Q3661" s="0" t="n">
        <f aca="false">VLOOKUP(B3661,'Team Data'!$A$1:$E$659,4,FALSE())</f>
        <v>466</v>
      </c>
      <c r="R3661" s="0" t="n">
        <f aca="false">VLOOKUP(B3661,'Team Data'!$A$1:$E$659,5,FALSE())</f>
        <v>488</v>
      </c>
      <c r="S3661" s="0" t="n">
        <f aca="false">IF(I3661=1,(MIN(30,(C3661-D3661)))*(M3661/(M3661+N3661))*(Q3661/(Q3661+R3661)),(MAX(-30,(C3661-D3661)))*(N3661/(M3661+N3661))*(R3661/(R3661+Q3661)))</f>
        <v>0.293081761006289</v>
      </c>
      <c r="T3661" s="0" t="n">
        <f aca="false">IF(J3661=1,(MIN(30,(D3661-C3661)))*(K3661/(K3661+L3661))*(O3661/(O3661+P3661)),(MAX(-30,(D3661-C3661)))*(L3661/(K3661+L3661))*(P3661/(P3661+O3661)))</f>
        <v>-0.956726986624705</v>
      </c>
      <c r="U3661" s="7" t="n">
        <v>43123</v>
      </c>
    </row>
    <row r="3662" customFormat="false" ht="15" hidden="false" customHeight="false" outlineLevel="0" collapsed="false">
      <c r="A3662" s="0" t="s">
        <v>197</v>
      </c>
      <c r="B3662" s="0" t="s">
        <v>336</v>
      </c>
      <c r="C3662" s="0" t="n">
        <v>69</v>
      </c>
      <c r="D3662" s="0" t="n">
        <v>80</v>
      </c>
      <c r="E3662" s="0" t="n">
        <v>35</v>
      </c>
      <c r="F3662" s="0" t="n">
        <v>36</v>
      </c>
      <c r="G3662" s="0" t="n">
        <v>13</v>
      </c>
      <c r="H3662" s="0" t="n">
        <v>9</v>
      </c>
      <c r="I3662" s="0" t="n">
        <v>0</v>
      </c>
      <c r="J3662" s="0" t="n">
        <v>1</v>
      </c>
      <c r="K3662" s="0" t="n">
        <f aca="false">VLOOKUP(A3662,'Team Data'!$A$1:$E$659,2,FALSE())</f>
        <v>26</v>
      </c>
      <c r="L3662" s="0" t="n">
        <f aca="false">VLOOKUP(A3662,'Team Data'!$A$1:$E$659,3,FALSE())</f>
        <v>11</v>
      </c>
      <c r="M3662" s="0" t="n">
        <f aca="false">VLOOKUP(B3662,'Team Data'!$A$1:$E$659,2,FALSE())</f>
        <v>20</v>
      </c>
      <c r="N3662" s="0" t="n">
        <f aca="false">VLOOKUP(B3662,'Team Data'!$A$1:$E$659,3,FALSE())</f>
        <v>11</v>
      </c>
      <c r="O3662" s="0" t="n">
        <f aca="false">VLOOKUP(A3662,'Team Data'!$A$1:$E$659,4,FALSE())</f>
        <v>794</v>
      </c>
      <c r="P3662" s="0" t="n">
        <f aca="false">VLOOKUP(A3662,'Team Data'!$A$1:$E$659,5,FALSE())</f>
        <v>455</v>
      </c>
      <c r="Q3662" s="0" t="n">
        <f aca="false">VLOOKUP(B3662,'Team Data'!$A$1:$E$659,4,FALSE())</f>
        <v>573</v>
      </c>
      <c r="R3662" s="0" t="n">
        <f aca="false">VLOOKUP(B3662,'Team Data'!$A$1:$E$659,5,FALSE())</f>
        <v>467</v>
      </c>
      <c r="S3662" s="0" t="n">
        <f aca="false">IF(I3662=1,(MIN(30,(C3662-D3662)))*(M3662/(M3662+N3662))*(Q3662/(Q3662+R3662)),(MAX(-30,(C3662-D3662)))*(N3662/(M3662+N3662))*(R3662/(R3662+Q3662)))</f>
        <v>-1.75269851116625</v>
      </c>
      <c r="T3662" s="0" t="n">
        <f aca="false">IF(J3662=1,(MIN(30,(D3662-C3662)))*(K3662/(K3662+L3662))*(O3662/(O3662+P3662)),(MAX(-30,(D3662-C3662)))*(L3662/(K3662+L3662))*(P3662/(P3662+O3662)))</f>
        <v>4.91385540865125</v>
      </c>
      <c r="U3662" s="7" t="n">
        <v>43123</v>
      </c>
    </row>
    <row r="3663" customFormat="false" ht="15" hidden="false" customHeight="false" outlineLevel="0" collapsed="false">
      <c r="A3663" s="0" t="s">
        <v>128</v>
      </c>
      <c r="B3663" s="0" t="s">
        <v>291</v>
      </c>
      <c r="C3663" s="0" t="n">
        <v>57</v>
      </c>
      <c r="D3663" s="0" t="n">
        <v>73</v>
      </c>
      <c r="E3663" s="0" t="n">
        <v>32</v>
      </c>
      <c r="F3663" s="0" t="n">
        <v>33</v>
      </c>
      <c r="G3663" s="0" t="n">
        <v>13</v>
      </c>
      <c r="H3663" s="0" t="n">
        <v>8</v>
      </c>
      <c r="I3663" s="0" t="n">
        <v>0</v>
      </c>
      <c r="J3663" s="0" t="n">
        <v>1</v>
      </c>
      <c r="K3663" s="0" t="n">
        <f aca="false">VLOOKUP(A3663,'Team Data'!$A$1:$E$659,2,FALSE())</f>
        <v>12</v>
      </c>
      <c r="L3663" s="0" t="n">
        <f aca="false">VLOOKUP(A3663,'Team Data'!$A$1:$E$659,3,FALSE())</f>
        <v>18</v>
      </c>
      <c r="M3663" s="0" t="n">
        <f aca="false">VLOOKUP(B3663,'Team Data'!$A$1:$E$659,2,FALSE())</f>
        <v>19</v>
      </c>
      <c r="N3663" s="0" t="n">
        <f aca="false">VLOOKUP(B3663,'Team Data'!$A$1:$E$659,3,FALSE())</f>
        <v>15</v>
      </c>
      <c r="O3663" s="0" t="n">
        <f aca="false">VLOOKUP(A3663,'Team Data'!$A$1:$E$659,4,FALSE())</f>
        <v>594</v>
      </c>
      <c r="P3663" s="0" t="n">
        <f aca="false">VLOOKUP(A3663,'Team Data'!$A$1:$E$659,5,FALSE())</f>
        <v>420</v>
      </c>
      <c r="Q3663" s="0" t="n">
        <f aca="false">VLOOKUP(B3663,'Team Data'!$A$1:$E$659,4,FALSE())</f>
        <v>700</v>
      </c>
      <c r="R3663" s="0" t="n">
        <f aca="false">VLOOKUP(B3663,'Team Data'!$A$1:$E$659,5,FALSE())</f>
        <v>458</v>
      </c>
      <c r="S3663" s="0" t="n">
        <f aca="false">IF(I3663=1,(MIN(30,(C3663-D3663)))*(M3663/(M3663+N3663))*(Q3663/(Q3663+R3663)),(MAX(-30,(C3663-D3663)))*(N3663/(M3663+N3663))*(R3663/(R3663+Q3663)))</f>
        <v>-2.79183175861018</v>
      </c>
      <c r="T3663" s="0" t="n">
        <f aca="false">IF(J3663=1,(MIN(30,(D3663-C3663)))*(K3663/(K3663+L3663))*(O3663/(O3663+P3663)),(MAX(-30,(D3663-C3663)))*(L3663/(K3663+L3663))*(P3663/(P3663+O3663)))</f>
        <v>3.7491124260355</v>
      </c>
      <c r="U3663" s="7" t="n">
        <v>43123</v>
      </c>
    </row>
    <row r="3664" customFormat="false" ht="15" hidden="false" customHeight="false" outlineLevel="0" collapsed="false">
      <c r="A3664" s="0" t="s">
        <v>161</v>
      </c>
      <c r="B3664" s="0" t="s">
        <v>124</v>
      </c>
      <c r="C3664" s="0" t="n">
        <v>68</v>
      </c>
      <c r="D3664" s="0" t="n">
        <v>71</v>
      </c>
      <c r="E3664" s="0" t="n">
        <v>39</v>
      </c>
      <c r="F3664" s="0" t="n">
        <v>28</v>
      </c>
      <c r="G3664" s="0" t="n">
        <v>18</v>
      </c>
      <c r="H3664" s="0" t="n">
        <v>12</v>
      </c>
      <c r="I3664" s="0" t="n">
        <v>0</v>
      </c>
      <c r="J3664" s="0" t="n">
        <v>1</v>
      </c>
      <c r="K3664" s="0" t="n">
        <f aca="false">VLOOKUP(A3664,'Team Data'!$A$1:$E$659,2,FALSE())</f>
        <v>19</v>
      </c>
      <c r="L3664" s="0" t="n">
        <f aca="false">VLOOKUP(A3664,'Team Data'!$A$1:$E$659,3,FALSE())</f>
        <v>13</v>
      </c>
      <c r="M3664" s="0" t="n">
        <f aca="false">VLOOKUP(B3664,'Team Data'!$A$1:$E$659,2,FALSE())</f>
        <v>16</v>
      </c>
      <c r="N3664" s="0" t="n">
        <f aca="false">VLOOKUP(B3664,'Team Data'!$A$1:$E$659,3,FALSE())</f>
        <v>15</v>
      </c>
      <c r="O3664" s="0" t="n">
        <f aca="false">VLOOKUP(A3664,'Team Data'!$A$1:$E$659,4,FALSE())</f>
        <v>626</v>
      </c>
      <c r="P3664" s="0" t="n">
        <f aca="false">VLOOKUP(A3664,'Team Data'!$A$1:$E$659,5,FALSE())</f>
        <v>423</v>
      </c>
      <c r="Q3664" s="0" t="n">
        <f aca="false">VLOOKUP(B3664,'Team Data'!$A$1:$E$659,4,FALSE())</f>
        <v>582</v>
      </c>
      <c r="R3664" s="0" t="n">
        <f aca="false">VLOOKUP(B3664,'Team Data'!$A$1:$E$659,5,FALSE())</f>
        <v>456</v>
      </c>
      <c r="S3664" s="0" t="n">
        <f aca="false">IF(I3664=1,(MIN(30,(C3664-D3664)))*(M3664/(M3664+N3664))*(Q3664/(Q3664+R3664)),(MAX(-30,(C3664-D3664)))*(N3664/(M3664+N3664))*(R3664/(R3664+Q3664)))</f>
        <v>-0.63770277829573</v>
      </c>
      <c r="T3664" s="0" t="n">
        <f aca="false">IF(J3664=1,(MIN(30,(D3664-C3664)))*(K3664/(K3664+L3664))*(O3664/(O3664+P3664)),(MAX(-30,(D3664-C3664)))*(L3664/(K3664+L3664))*(P3664/(P3664+O3664)))</f>
        <v>1.06297664442326</v>
      </c>
      <c r="U3664" s="7" t="n">
        <v>43123</v>
      </c>
    </row>
    <row r="3665" customFormat="false" ht="15" hidden="false" customHeight="false" outlineLevel="0" collapsed="false">
      <c r="A3665" s="0" t="s">
        <v>199</v>
      </c>
      <c r="B3665" s="0" t="s">
        <v>162</v>
      </c>
      <c r="C3665" s="0" t="n">
        <v>63</v>
      </c>
      <c r="D3665" s="0" t="n">
        <v>60</v>
      </c>
      <c r="E3665" s="0" t="n">
        <v>38</v>
      </c>
      <c r="F3665" s="0" t="n">
        <v>35</v>
      </c>
      <c r="G3665" s="0" t="n">
        <v>14</v>
      </c>
      <c r="H3665" s="0" t="n">
        <v>11</v>
      </c>
      <c r="I3665" s="0" t="n">
        <v>1</v>
      </c>
      <c r="J3665" s="0" t="n">
        <v>0</v>
      </c>
      <c r="K3665" s="0" t="n">
        <f aca="false">VLOOKUP(A3665,'Team Data'!$A$1:$E$659,2,FALSE())</f>
        <v>19</v>
      </c>
      <c r="L3665" s="0" t="n">
        <f aca="false">VLOOKUP(A3665,'Team Data'!$A$1:$E$659,3,FALSE())</f>
        <v>16</v>
      </c>
      <c r="M3665" s="0" t="n">
        <f aca="false">VLOOKUP(B3665,'Team Data'!$A$1:$E$659,2,FALSE())</f>
        <v>7</v>
      </c>
      <c r="N3665" s="0" t="n">
        <f aca="false">VLOOKUP(B3665,'Team Data'!$A$1:$E$659,3,FALSE())</f>
        <v>25</v>
      </c>
      <c r="O3665" s="0" t="n">
        <f aca="false">VLOOKUP(A3665,'Team Data'!$A$1:$E$659,4,FALSE())</f>
        <v>431</v>
      </c>
      <c r="P3665" s="0" t="n">
        <f aca="false">VLOOKUP(A3665,'Team Data'!$A$1:$E$659,5,FALSE())</f>
        <v>621</v>
      </c>
      <c r="Q3665" s="0" t="n">
        <f aca="false">VLOOKUP(B3665,'Team Data'!$A$1:$E$659,4,FALSE())</f>
        <v>467</v>
      </c>
      <c r="R3665" s="0" t="n">
        <f aca="false">VLOOKUP(B3665,'Team Data'!$A$1:$E$659,5,FALSE())</f>
        <v>524</v>
      </c>
      <c r="S3665" s="0" t="n">
        <f aca="false">IF(I3665=1,(MIN(30,(C3665-D3665)))*(M3665/(M3665+N3665))*(Q3665/(Q3665+R3665)),(MAX(-30,(C3665-D3665)))*(N3665/(M3665+N3665))*(R3665/(R3665+Q3665)))</f>
        <v>0.309252018163471</v>
      </c>
      <c r="T3665" s="0" t="n">
        <f aca="false">IF(J3665=1,(MIN(30,(D3665-C3665)))*(K3665/(K3665+L3665))*(O3665/(O3665+P3665)),(MAX(-30,(D3665-C3665)))*(L3665/(K3665+L3665))*(P3665/(P3665+O3665)))</f>
        <v>-0.809560021727322</v>
      </c>
      <c r="U3665" s="7" t="n">
        <v>43123</v>
      </c>
    </row>
    <row r="3666" customFormat="false" ht="15" hidden="false" customHeight="false" outlineLevel="0" collapsed="false">
      <c r="A3666" s="0" t="s">
        <v>70</v>
      </c>
      <c r="B3666" s="0" t="s">
        <v>182</v>
      </c>
      <c r="C3666" s="0" t="n">
        <v>47</v>
      </c>
      <c r="D3666" s="0" t="n">
        <v>61</v>
      </c>
      <c r="E3666" s="0" t="n">
        <v>35</v>
      </c>
      <c r="F3666" s="0" t="n">
        <v>41</v>
      </c>
      <c r="G3666" s="0" t="n">
        <v>15</v>
      </c>
      <c r="H3666" s="0" t="n">
        <v>15</v>
      </c>
      <c r="I3666" s="0" t="n">
        <v>0</v>
      </c>
      <c r="J3666" s="0" t="n">
        <v>1</v>
      </c>
      <c r="K3666" s="0" t="n">
        <f aca="false">VLOOKUP(A3666,'Team Data'!$A$1:$E$659,2,FALSE())</f>
        <v>4</v>
      </c>
      <c r="L3666" s="0" t="n">
        <f aca="false">VLOOKUP(A3666,'Team Data'!$A$1:$E$659,3,FALSE())</f>
        <v>28</v>
      </c>
      <c r="M3666" s="0" t="n">
        <f aca="false">VLOOKUP(B3666,'Team Data'!$A$1:$E$659,2,FALSE())</f>
        <v>13</v>
      </c>
      <c r="N3666" s="0" t="n">
        <f aca="false">VLOOKUP(B3666,'Team Data'!$A$1:$E$659,3,FALSE())</f>
        <v>19</v>
      </c>
      <c r="O3666" s="0" t="n">
        <f aca="false">VLOOKUP(A3666,'Team Data'!$A$1:$E$659,4,FALSE())</f>
        <v>460</v>
      </c>
      <c r="P3666" s="0" t="n">
        <f aca="false">VLOOKUP(A3666,'Team Data'!$A$1:$E$659,5,FALSE())</f>
        <v>532</v>
      </c>
      <c r="Q3666" s="0" t="n">
        <f aca="false">VLOOKUP(B3666,'Team Data'!$A$1:$E$659,4,FALSE())</f>
        <v>406</v>
      </c>
      <c r="R3666" s="0" t="n">
        <f aca="false">VLOOKUP(B3666,'Team Data'!$A$1:$E$659,5,FALSE())</f>
        <v>575</v>
      </c>
      <c r="S3666" s="0" t="n">
        <f aca="false">IF(I3666=1,(MIN(30,(C3666-D3666)))*(M3666/(M3666+N3666))*(Q3666/(Q3666+R3666)),(MAX(-30,(C3666-D3666)))*(N3666/(M3666+N3666))*(R3666/(R3666+Q3666)))</f>
        <v>-4.87226044852192</v>
      </c>
      <c r="T3666" s="0" t="n">
        <f aca="false">IF(J3666=1,(MIN(30,(D3666-C3666)))*(K3666/(K3666+L3666))*(O3666/(O3666+P3666)),(MAX(-30,(D3666-C3666)))*(L3666/(K3666+L3666))*(P3666/(P3666+O3666)))</f>
        <v>0.811491935483871</v>
      </c>
      <c r="U3666" s="7" t="n">
        <v>43123</v>
      </c>
    </row>
    <row r="3667" customFormat="false" ht="15" hidden="false" customHeight="false" outlineLevel="0" collapsed="false">
      <c r="A3667" s="0" t="s">
        <v>108</v>
      </c>
      <c r="B3667" s="0" t="s">
        <v>267</v>
      </c>
      <c r="C3667" s="0" t="n">
        <v>91</v>
      </c>
      <c r="D3667" s="0" t="n">
        <v>84</v>
      </c>
      <c r="E3667" s="0" t="n">
        <v>33</v>
      </c>
      <c r="F3667" s="0" t="n">
        <v>29</v>
      </c>
      <c r="G3667" s="0" t="n">
        <v>16</v>
      </c>
      <c r="H3667" s="0" t="n">
        <v>9</v>
      </c>
      <c r="I3667" s="0" t="n">
        <v>1</v>
      </c>
      <c r="J3667" s="0" t="n">
        <v>0</v>
      </c>
      <c r="K3667" s="0" t="n">
        <f aca="false">VLOOKUP(A3667,'Team Data'!$A$1:$E$659,2,FALSE())</f>
        <v>19</v>
      </c>
      <c r="L3667" s="0" t="n">
        <f aca="false">VLOOKUP(A3667,'Team Data'!$A$1:$E$659,3,FALSE())</f>
        <v>16</v>
      </c>
      <c r="M3667" s="0" t="n">
        <f aca="false">VLOOKUP(B3667,'Team Data'!$A$1:$E$659,2,FALSE())</f>
        <v>10</v>
      </c>
      <c r="N3667" s="0" t="n">
        <f aca="false">VLOOKUP(B3667,'Team Data'!$A$1:$E$659,3,FALSE())</f>
        <v>22</v>
      </c>
      <c r="O3667" s="0" t="n">
        <f aca="false">VLOOKUP(A3667,'Team Data'!$A$1:$E$659,4,FALSE())</f>
        <v>472</v>
      </c>
      <c r="P3667" s="0" t="n">
        <f aca="false">VLOOKUP(A3667,'Team Data'!$A$1:$E$659,5,FALSE())</f>
        <v>580</v>
      </c>
      <c r="Q3667" s="0" t="n">
        <f aca="false">VLOOKUP(B3667,'Team Data'!$A$1:$E$659,4,FALSE())</f>
        <v>457</v>
      </c>
      <c r="R3667" s="0" t="n">
        <f aca="false">VLOOKUP(B3667,'Team Data'!$A$1:$E$659,5,FALSE())</f>
        <v>529</v>
      </c>
      <c r="S3667" s="0" t="n">
        <f aca="false">IF(I3667=1,(MIN(30,(C3667-D3667)))*(M3667/(M3667+N3667))*(Q3667/(Q3667+R3667)),(MAX(-30,(C3667-D3667)))*(N3667/(M3667+N3667))*(R3667/(R3667+Q3667)))</f>
        <v>1.01388184584178</v>
      </c>
      <c r="T3667" s="0" t="n">
        <f aca="false">IF(J3667=1,(MIN(30,(D3667-C3667)))*(K3667/(K3667+L3667))*(O3667/(O3667+P3667)),(MAX(-30,(D3667-C3667)))*(L3667/(K3667+L3667))*(P3667/(P3667+O3667)))</f>
        <v>-1.76425855513308</v>
      </c>
      <c r="U3667" s="7" t="n">
        <v>43123</v>
      </c>
    </row>
    <row r="3668" customFormat="false" ht="15" hidden="false" customHeight="false" outlineLevel="0" collapsed="false">
      <c r="A3668" s="0" t="s">
        <v>198</v>
      </c>
      <c r="B3668" s="0" t="s">
        <v>117</v>
      </c>
      <c r="C3668" s="0" t="n">
        <v>88</v>
      </c>
      <c r="D3668" s="0" t="n">
        <v>90</v>
      </c>
      <c r="E3668" s="0" t="n">
        <v>47</v>
      </c>
      <c r="F3668" s="0" t="n">
        <v>46</v>
      </c>
      <c r="G3668" s="0" t="n">
        <v>16</v>
      </c>
      <c r="H3668" s="0" t="n">
        <v>19</v>
      </c>
      <c r="I3668" s="0" t="n">
        <v>0</v>
      </c>
      <c r="J3668" s="0" t="n">
        <v>1</v>
      </c>
      <c r="K3668" s="0" t="n">
        <f aca="false">VLOOKUP(A3668,'Team Data'!$A$1:$E$659,2,FALSE())</f>
        <v>20</v>
      </c>
      <c r="L3668" s="0" t="n">
        <f aca="false">VLOOKUP(A3668,'Team Data'!$A$1:$E$659,3,FALSE())</f>
        <v>15</v>
      </c>
      <c r="M3668" s="0" t="n">
        <f aca="false">VLOOKUP(B3668,'Team Data'!$A$1:$E$659,2,FALSE())</f>
        <v>10</v>
      </c>
      <c r="N3668" s="0" t="n">
        <f aca="false">VLOOKUP(B3668,'Team Data'!$A$1:$E$659,3,FALSE())</f>
        <v>23</v>
      </c>
      <c r="O3668" s="0" t="n">
        <f aca="false">VLOOKUP(A3668,'Team Data'!$A$1:$E$659,4,FALSE())</f>
        <v>455</v>
      </c>
      <c r="P3668" s="0" t="n">
        <f aca="false">VLOOKUP(A3668,'Team Data'!$A$1:$E$659,5,FALSE())</f>
        <v>629</v>
      </c>
      <c r="Q3668" s="0" t="n">
        <f aca="false">VLOOKUP(B3668,'Team Data'!$A$1:$E$659,4,FALSE())</f>
        <v>452</v>
      </c>
      <c r="R3668" s="0" t="n">
        <f aca="false">VLOOKUP(B3668,'Team Data'!$A$1:$E$659,5,FALSE())</f>
        <v>578</v>
      </c>
      <c r="S3668" s="0" t="n">
        <f aca="false">IF(I3668=1,(MIN(30,(C3668-D3668)))*(M3668/(M3668+N3668))*(Q3668/(Q3668+R3668)),(MAX(-30,(C3668-D3668)))*(N3668/(M3668+N3668))*(R3668/(R3668+Q3668)))</f>
        <v>-0.782230067666961</v>
      </c>
      <c r="T3668" s="0" t="n">
        <f aca="false">IF(J3668=1,(MIN(30,(D3668-C3668)))*(K3668/(K3668+L3668))*(O3668/(O3668+P3668)),(MAX(-30,(D3668-C3668)))*(L3668/(K3668+L3668))*(P3668/(P3668+O3668)))</f>
        <v>0.47970479704797</v>
      </c>
      <c r="U3668" s="7" t="n">
        <v>43123</v>
      </c>
    </row>
    <row r="3669" customFormat="false" ht="15" hidden="false" customHeight="false" outlineLevel="0" collapsed="false">
      <c r="A3669" s="0" t="s">
        <v>196</v>
      </c>
      <c r="B3669" s="0" t="s">
        <v>261</v>
      </c>
      <c r="C3669" s="0" t="n">
        <v>99</v>
      </c>
      <c r="D3669" s="0" t="n">
        <v>104</v>
      </c>
      <c r="E3669" s="0" t="n">
        <v>41</v>
      </c>
      <c r="F3669" s="0" t="n">
        <v>37</v>
      </c>
      <c r="G3669" s="0" t="n">
        <v>23</v>
      </c>
      <c r="H3669" s="0" t="n">
        <v>13</v>
      </c>
      <c r="I3669" s="0" t="n">
        <v>0</v>
      </c>
      <c r="J3669" s="0" t="n">
        <v>1</v>
      </c>
      <c r="K3669" s="0" t="n">
        <f aca="false">VLOOKUP(A3669,'Team Data'!$A$1:$E$659,2,FALSE())</f>
        <v>14</v>
      </c>
      <c r="L3669" s="0" t="n">
        <f aca="false">VLOOKUP(A3669,'Team Data'!$A$1:$E$659,3,FALSE())</f>
        <v>19</v>
      </c>
      <c r="M3669" s="0" t="n">
        <f aca="false">VLOOKUP(B3669,'Team Data'!$A$1:$E$659,2,FALSE())</f>
        <v>15</v>
      </c>
      <c r="N3669" s="0" t="n">
        <f aca="false">VLOOKUP(B3669,'Team Data'!$A$1:$E$659,3,FALSE())</f>
        <v>16</v>
      </c>
      <c r="O3669" s="0" t="n">
        <f aca="false">VLOOKUP(A3669,'Team Data'!$A$1:$E$659,4,FALSE())</f>
        <v>464</v>
      </c>
      <c r="P3669" s="0" t="n">
        <f aca="false">VLOOKUP(A3669,'Team Data'!$A$1:$E$659,5,FALSE())</f>
        <v>530</v>
      </c>
      <c r="Q3669" s="0" t="n">
        <f aca="false">VLOOKUP(B3669,'Team Data'!$A$1:$E$659,4,FALSE())</f>
        <v>492</v>
      </c>
      <c r="R3669" s="0" t="n">
        <f aca="false">VLOOKUP(B3669,'Team Data'!$A$1:$E$659,5,FALSE())</f>
        <v>475</v>
      </c>
      <c r="S3669" s="0" t="n">
        <f aca="false">IF(I3669=1,(MIN(30,(C3669-D3669)))*(M3669/(M3669+N3669))*(Q3669/(Q3669+R3669)),(MAX(-30,(C3669-D3669)))*(N3669/(M3669+N3669))*(R3669/(R3669+Q3669)))</f>
        <v>-1.26763852286753</v>
      </c>
      <c r="T3669" s="0" t="n">
        <f aca="false">IF(J3669=1,(MIN(30,(D3669-C3669)))*(K3669/(K3669+L3669))*(O3669/(O3669+P3669)),(MAX(-30,(D3669-C3669)))*(L3669/(K3669+L3669))*(P3669/(P3669+O3669)))</f>
        <v>0.990183525394793</v>
      </c>
      <c r="U3669" s="7" t="n">
        <v>43123</v>
      </c>
    </row>
    <row r="3670" customFormat="false" ht="15" hidden="false" customHeight="false" outlineLevel="0" collapsed="false">
      <c r="A3670" s="0" t="s">
        <v>11</v>
      </c>
      <c r="B3670" s="0" t="s">
        <v>12</v>
      </c>
      <c r="C3670" s="0" t="n">
        <v>64</v>
      </c>
      <c r="D3670" s="0" t="n">
        <v>81</v>
      </c>
      <c r="E3670" s="0" t="n">
        <v>25</v>
      </c>
      <c r="F3670" s="0" t="n">
        <v>38</v>
      </c>
      <c r="G3670" s="0" t="n">
        <v>19</v>
      </c>
      <c r="H3670" s="0" t="n">
        <v>17</v>
      </c>
      <c r="I3670" s="0" t="n">
        <v>0</v>
      </c>
      <c r="J3670" s="0" t="n">
        <v>1</v>
      </c>
      <c r="K3670" s="0" t="n">
        <f aca="false">VLOOKUP(A3670,'Team Data'!$A$1:$E$659,2,FALSE())</f>
        <v>8</v>
      </c>
      <c r="L3670" s="0" t="n">
        <f aca="false">VLOOKUP(A3670,'Team Data'!$A$1:$E$659,3,FALSE())</f>
        <v>23</v>
      </c>
      <c r="M3670" s="0" t="n">
        <f aca="false">VLOOKUP(B3670,'Team Data'!$A$1:$E$659,2,FALSE())</f>
        <v>11</v>
      </c>
      <c r="N3670" s="0" t="n">
        <f aca="false">VLOOKUP(B3670,'Team Data'!$A$1:$E$659,3,FALSE())</f>
        <v>21</v>
      </c>
      <c r="O3670" s="0" t="n">
        <f aca="false">VLOOKUP(A3670,'Team Data'!$A$1:$E$659,4,FALSE())</f>
        <v>473</v>
      </c>
      <c r="P3670" s="0" t="n">
        <f aca="false">VLOOKUP(A3670,'Team Data'!$A$1:$E$659,5,FALSE())</f>
        <v>559</v>
      </c>
      <c r="Q3670" s="0" t="n">
        <f aca="false">VLOOKUP(B3670,'Team Data'!$A$1:$E$659,4,FALSE())</f>
        <v>370</v>
      </c>
      <c r="R3670" s="0" t="n">
        <f aca="false">VLOOKUP(B3670,'Team Data'!$A$1:$E$659,5,FALSE())</f>
        <v>552</v>
      </c>
      <c r="S3670" s="0" t="n">
        <f aca="false">IF(I3670=1,(MIN(30,(C3670-D3670)))*(M3670/(M3670+N3670))*(Q3670/(Q3670+R3670)),(MAX(-30,(C3670-D3670)))*(N3670/(M3670+N3670))*(R3670/(R3670+Q3670)))</f>
        <v>-6.67922993492408</v>
      </c>
      <c r="T3670" s="0" t="n">
        <f aca="false">IF(J3670=1,(MIN(30,(D3670-C3670)))*(K3670/(K3670+L3670))*(O3670/(O3670+P3670)),(MAX(-30,(D3670-C3670)))*(L3670/(K3670+L3670))*(P3670/(P3670+O3670)))</f>
        <v>2.01075268817204</v>
      </c>
      <c r="U3670" s="7" t="n">
        <v>43123</v>
      </c>
    </row>
    <row r="3671" customFormat="false" ht="15" hidden="false" customHeight="false" outlineLevel="0" collapsed="false">
      <c r="A3671" s="0" t="s">
        <v>188</v>
      </c>
      <c r="B3671" s="0" t="s">
        <v>215</v>
      </c>
      <c r="C3671" s="0" t="n">
        <v>59</v>
      </c>
      <c r="D3671" s="0" t="n">
        <v>64</v>
      </c>
      <c r="E3671" s="0" t="n">
        <v>31</v>
      </c>
      <c r="F3671" s="0" t="n">
        <v>36</v>
      </c>
      <c r="G3671" s="0" t="n">
        <v>10</v>
      </c>
      <c r="H3671" s="0" t="n">
        <v>6</v>
      </c>
      <c r="I3671" s="0" t="n">
        <v>0</v>
      </c>
      <c r="J3671" s="0" t="n">
        <v>1</v>
      </c>
      <c r="K3671" s="0" t="n">
        <f aca="false">VLOOKUP(A3671,'Team Data'!$A$1:$E$659,2,FALSE())</f>
        <v>22</v>
      </c>
      <c r="L3671" s="0" t="n">
        <f aca="false">VLOOKUP(A3671,'Team Data'!$A$1:$E$659,3,FALSE())</f>
        <v>11</v>
      </c>
      <c r="M3671" s="0" t="n">
        <f aca="false">VLOOKUP(B3671,'Team Data'!$A$1:$E$659,2,FALSE())</f>
        <v>25</v>
      </c>
      <c r="N3671" s="0" t="n">
        <f aca="false">VLOOKUP(B3671,'Team Data'!$A$1:$E$659,3,FALSE())</f>
        <v>9</v>
      </c>
      <c r="O3671" s="0" t="n">
        <f aca="false">VLOOKUP(A3671,'Team Data'!$A$1:$E$659,4,FALSE())</f>
        <v>611</v>
      </c>
      <c r="P3671" s="0" t="n">
        <f aca="false">VLOOKUP(A3671,'Team Data'!$A$1:$E$659,5,FALSE())</f>
        <v>505</v>
      </c>
      <c r="Q3671" s="0" t="n">
        <f aca="false">VLOOKUP(B3671,'Team Data'!$A$1:$E$659,4,FALSE())</f>
        <v>711</v>
      </c>
      <c r="R3671" s="0" t="n">
        <f aca="false">VLOOKUP(B3671,'Team Data'!$A$1:$E$659,5,FALSE())</f>
        <v>455</v>
      </c>
      <c r="S3671" s="0" t="n">
        <f aca="false">IF(I3671=1,(MIN(30,(C3671-D3671)))*(M3671/(M3671+N3671))*(Q3671/(Q3671+R3671)),(MAX(-30,(C3671-D3671)))*(N3671/(M3671+N3671))*(R3671/(R3671+Q3671)))</f>
        <v>-0.516471597215215</v>
      </c>
      <c r="T3671" s="0" t="n">
        <f aca="false">IF(J3671=1,(MIN(30,(D3671-C3671)))*(K3671/(K3671+L3671))*(O3671/(O3671+P3671)),(MAX(-30,(D3671-C3671)))*(L3671/(K3671+L3671))*(P3671/(P3671+O3671)))</f>
        <v>1.82497013142174</v>
      </c>
      <c r="U3671" s="7" t="n">
        <v>43123</v>
      </c>
    </row>
    <row r="3672" customFormat="false" ht="15" hidden="false" customHeight="false" outlineLevel="0" collapsed="false">
      <c r="A3672" s="0" t="s">
        <v>14</v>
      </c>
      <c r="B3672" s="0" t="s">
        <v>300</v>
      </c>
      <c r="C3672" s="0" t="n">
        <v>79</v>
      </c>
      <c r="D3672" s="0" t="n">
        <v>81</v>
      </c>
      <c r="E3672" s="0" t="n">
        <v>39</v>
      </c>
      <c r="F3672" s="0" t="n">
        <v>38</v>
      </c>
      <c r="G3672" s="0" t="n">
        <v>5</v>
      </c>
      <c r="H3672" s="0" t="n">
        <v>8</v>
      </c>
      <c r="I3672" s="0" t="n">
        <v>0</v>
      </c>
      <c r="J3672" s="0" t="n">
        <v>1</v>
      </c>
      <c r="K3672" s="0" t="n">
        <f aca="false">VLOOKUP(A3672,'Team Data'!$A$1:$E$659,2,FALSE())</f>
        <v>15</v>
      </c>
      <c r="L3672" s="0" t="n">
        <f aca="false">VLOOKUP(A3672,'Team Data'!$A$1:$E$659,3,FALSE())</f>
        <v>18</v>
      </c>
      <c r="M3672" s="0" t="n">
        <f aca="false">VLOOKUP(B3672,'Team Data'!$A$1:$E$659,2,FALSE())</f>
        <v>16</v>
      </c>
      <c r="N3672" s="0" t="n">
        <f aca="false">VLOOKUP(B3672,'Team Data'!$A$1:$E$659,3,FALSE())</f>
        <v>16</v>
      </c>
      <c r="O3672" s="0" t="n">
        <f aca="false">VLOOKUP(A3672,'Team Data'!$A$1:$E$659,4,FALSE())</f>
        <v>482</v>
      </c>
      <c r="P3672" s="0" t="n">
        <f aca="false">VLOOKUP(A3672,'Team Data'!$A$1:$E$659,5,FALSE())</f>
        <v>535</v>
      </c>
      <c r="Q3672" s="0" t="n">
        <f aca="false">VLOOKUP(B3672,'Team Data'!$A$1:$E$659,4,FALSE())</f>
        <v>524</v>
      </c>
      <c r="R3672" s="0" t="n">
        <f aca="false">VLOOKUP(B3672,'Team Data'!$A$1:$E$659,5,FALSE())</f>
        <v>474</v>
      </c>
      <c r="S3672" s="0" t="n">
        <f aca="false">IF(I3672=1,(MIN(30,(C3672-D3672)))*(M3672/(M3672+N3672))*(Q3672/(Q3672+R3672)),(MAX(-30,(C3672-D3672)))*(N3672/(M3672+N3672))*(R3672/(R3672+Q3672)))</f>
        <v>-0.474949899799599</v>
      </c>
      <c r="T3672" s="0" t="n">
        <f aca="false">IF(J3672=1,(MIN(30,(D3672-C3672)))*(K3672/(K3672+L3672))*(O3672/(O3672+P3672)),(MAX(-30,(D3672-C3672)))*(L3672/(K3672+L3672))*(P3672/(P3672+O3672)))</f>
        <v>0.430857245016537</v>
      </c>
      <c r="U3672" s="7" t="n">
        <v>43123</v>
      </c>
    </row>
    <row r="3673" customFormat="false" ht="15" hidden="false" customHeight="false" outlineLevel="0" collapsed="false">
      <c r="A3673" s="0" t="s">
        <v>175</v>
      </c>
      <c r="B3673" s="0" t="s">
        <v>231</v>
      </c>
      <c r="C3673" s="0" t="n">
        <v>77</v>
      </c>
      <c r="D3673" s="0" t="n">
        <v>93</v>
      </c>
      <c r="E3673" s="0" t="n">
        <v>22</v>
      </c>
      <c r="F3673" s="0" t="n">
        <v>37</v>
      </c>
      <c r="G3673" s="0" t="n">
        <v>11</v>
      </c>
      <c r="H3673" s="0" t="n">
        <v>14</v>
      </c>
      <c r="I3673" s="0" t="n">
        <v>0</v>
      </c>
      <c r="J3673" s="0" t="n">
        <v>1</v>
      </c>
      <c r="K3673" s="0" t="n">
        <f aca="false">VLOOKUP(A3673,'Team Data'!$A$1:$E$659,2,FALSE())</f>
        <v>4</v>
      </c>
      <c r="L3673" s="0" t="n">
        <f aca="false">VLOOKUP(A3673,'Team Data'!$A$1:$E$659,3,FALSE())</f>
        <v>28</v>
      </c>
      <c r="M3673" s="0" t="n">
        <f aca="false">VLOOKUP(B3673,'Team Data'!$A$1:$E$659,2,FALSE())</f>
        <v>16</v>
      </c>
      <c r="N3673" s="0" t="n">
        <f aca="false">VLOOKUP(B3673,'Team Data'!$A$1:$E$659,3,FALSE())</f>
        <v>18</v>
      </c>
      <c r="O3673" s="0" t="n">
        <f aca="false">VLOOKUP(A3673,'Team Data'!$A$1:$E$659,4,FALSE())</f>
        <v>495</v>
      </c>
      <c r="P3673" s="0" t="n">
        <f aca="false">VLOOKUP(A3673,'Team Data'!$A$1:$E$659,5,FALSE())</f>
        <v>568</v>
      </c>
      <c r="Q3673" s="0" t="n">
        <f aca="false">VLOOKUP(B3673,'Team Data'!$A$1:$E$659,4,FALSE())</f>
        <v>494</v>
      </c>
      <c r="R3673" s="0" t="n">
        <f aca="false">VLOOKUP(B3673,'Team Data'!$A$1:$E$659,5,FALSE())</f>
        <v>587</v>
      </c>
      <c r="S3673" s="0" t="n">
        <f aca="false">IF(I3673=1,(MIN(30,(C3673-D3673)))*(M3673/(M3673+N3673))*(Q3673/(Q3673+R3673)),(MAX(-30,(C3673-D3673)))*(N3673/(M3673+N3673))*(R3673/(R3673+Q3673)))</f>
        <v>-4.59966262175546</v>
      </c>
      <c r="T3673" s="0" t="n">
        <f aca="false">IF(J3673=1,(MIN(30,(D3673-C3673)))*(K3673/(K3673+L3673))*(O3673/(O3673+P3673)),(MAX(-30,(D3673-C3673)))*(L3673/(K3673+L3673))*(P3673/(P3673+O3673)))</f>
        <v>0.931326434619003</v>
      </c>
      <c r="U3673" s="7" t="n">
        <v>43123</v>
      </c>
    </row>
    <row r="3674" customFormat="false" ht="15" hidden="false" customHeight="false" outlineLevel="0" collapsed="false">
      <c r="A3674" s="0" t="s">
        <v>19</v>
      </c>
      <c r="B3674" s="0" t="s">
        <v>294</v>
      </c>
      <c r="C3674" s="0" t="n">
        <v>74</v>
      </c>
      <c r="D3674" s="0" t="n">
        <v>72</v>
      </c>
      <c r="E3674" s="0" t="n">
        <v>29</v>
      </c>
      <c r="F3674" s="0" t="n">
        <v>45</v>
      </c>
      <c r="G3674" s="0" t="n">
        <v>12</v>
      </c>
      <c r="H3674" s="0" t="n">
        <v>15</v>
      </c>
      <c r="I3674" s="0" t="n">
        <v>1</v>
      </c>
      <c r="J3674" s="0" t="n">
        <v>0</v>
      </c>
      <c r="K3674" s="0" t="n">
        <f aca="false">VLOOKUP(A3674,'Team Data'!$A$1:$E$659,2,FALSE())</f>
        <v>14</v>
      </c>
      <c r="L3674" s="0" t="n">
        <f aca="false">VLOOKUP(A3674,'Team Data'!$A$1:$E$659,3,FALSE())</f>
        <v>21</v>
      </c>
      <c r="M3674" s="0" t="n">
        <f aca="false">VLOOKUP(B3674,'Team Data'!$A$1:$E$659,2,FALSE())</f>
        <v>16</v>
      </c>
      <c r="N3674" s="0" t="n">
        <f aca="false">VLOOKUP(B3674,'Team Data'!$A$1:$E$659,3,FALSE())</f>
        <v>19</v>
      </c>
      <c r="O3674" s="0" t="n">
        <f aca="false">VLOOKUP(A3674,'Team Data'!$A$1:$E$659,4,FALSE())</f>
        <v>471</v>
      </c>
      <c r="P3674" s="0" t="n">
        <f aca="false">VLOOKUP(A3674,'Team Data'!$A$1:$E$659,5,FALSE())</f>
        <v>659</v>
      </c>
      <c r="Q3674" s="0" t="n">
        <f aca="false">VLOOKUP(B3674,'Team Data'!$A$1:$E$659,4,FALSE())</f>
        <v>549</v>
      </c>
      <c r="R3674" s="0" t="n">
        <f aca="false">VLOOKUP(B3674,'Team Data'!$A$1:$E$659,5,FALSE())</f>
        <v>611</v>
      </c>
      <c r="S3674" s="0" t="n">
        <f aca="false">IF(I3674=1,(MIN(30,(C3674-D3674)))*(M3674/(M3674+N3674))*(Q3674/(Q3674+R3674)),(MAX(-30,(C3674-D3674)))*(N3674/(M3674+N3674))*(R3674/(R3674+Q3674)))</f>
        <v>0.432709359605911</v>
      </c>
      <c r="T3674" s="0" t="n">
        <f aca="false">IF(J3674=1,(MIN(30,(D3674-C3674)))*(K3674/(K3674+L3674))*(O3674/(O3674+P3674)),(MAX(-30,(D3674-C3674)))*(L3674/(K3674+L3674))*(P3674/(P3674+O3674)))</f>
        <v>-0.699823008849558</v>
      </c>
      <c r="U3674" s="7" t="n">
        <v>43123</v>
      </c>
    </row>
    <row r="3675" customFormat="false" ht="15" hidden="false" customHeight="false" outlineLevel="0" collapsed="false">
      <c r="A3675" s="0" t="s">
        <v>10</v>
      </c>
      <c r="B3675" s="0" t="s">
        <v>273</v>
      </c>
      <c r="C3675" s="0" t="n">
        <v>61</v>
      </c>
      <c r="D3675" s="0" t="n">
        <v>62</v>
      </c>
      <c r="E3675" s="0" t="n">
        <v>32</v>
      </c>
      <c r="F3675" s="0" t="n">
        <v>27</v>
      </c>
      <c r="G3675" s="0" t="n">
        <v>14</v>
      </c>
      <c r="H3675" s="0" t="n">
        <v>11</v>
      </c>
      <c r="I3675" s="0" t="n">
        <v>0</v>
      </c>
      <c r="J3675" s="0" t="n">
        <v>1</v>
      </c>
      <c r="K3675" s="0" t="n">
        <f aca="false">VLOOKUP(A3675,'Team Data'!$A$1:$E$659,2,FALSE())</f>
        <v>3</v>
      </c>
      <c r="L3675" s="0" t="n">
        <f aca="false">VLOOKUP(A3675,'Team Data'!$A$1:$E$659,3,FALSE())</f>
        <v>28</v>
      </c>
      <c r="M3675" s="0" t="n">
        <f aca="false">VLOOKUP(B3675,'Team Data'!$A$1:$E$659,2,FALSE())</f>
        <v>15</v>
      </c>
      <c r="N3675" s="0" t="n">
        <f aca="false">VLOOKUP(B3675,'Team Data'!$A$1:$E$659,3,FALSE())</f>
        <v>18</v>
      </c>
      <c r="O3675" s="0" t="n">
        <f aca="false">VLOOKUP(A3675,'Team Data'!$A$1:$E$659,4,FALSE())</f>
        <v>453</v>
      </c>
      <c r="P3675" s="0" t="n">
        <f aca="false">VLOOKUP(A3675,'Team Data'!$A$1:$E$659,5,FALSE())</f>
        <v>567</v>
      </c>
      <c r="Q3675" s="0" t="n">
        <f aca="false">VLOOKUP(B3675,'Team Data'!$A$1:$E$659,4,FALSE())</f>
        <v>416</v>
      </c>
      <c r="R3675" s="0" t="n">
        <f aca="false">VLOOKUP(B3675,'Team Data'!$A$1:$E$659,5,FALSE())</f>
        <v>607</v>
      </c>
      <c r="S3675" s="0" t="n">
        <f aca="false">IF(I3675=1,(MIN(30,(C3675-D3675)))*(M3675/(M3675+N3675))*(Q3675/(Q3675+R3675)),(MAX(-30,(C3675-D3675)))*(N3675/(M3675+N3675))*(R3675/(R3675+Q3675)))</f>
        <v>-0.323647027459344</v>
      </c>
      <c r="T3675" s="0" t="n">
        <f aca="false">IF(J3675=1,(MIN(30,(D3675-C3675)))*(K3675/(K3675+L3675))*(O3675/(O3675+P3675)),(MAX(-30,(D3675-C3675)))*(L3675/(K3675+L3675))*(P3675/(P3675+O3675)))</f>
        <v>0.0429791271347249</v>
      </c>
      <c r="U3675" s="7" t="n">
        <v>43123</v>
      </c>
    </row>
    <row r="3676" customFormat="false" ht="15" hidden="false" customHeight="false" outlineLevel="0" collapsed="false">
      <c r="A3676" s="0" t="s">
        <v>342</v>
      </c>
      <c r="B3676" s="0" t="s">
        <v>286</v>
      </c>
      <c r="C3676" s="0" t="n">
        <v>73</v>
      </c>
      <c r="D3676" s="0" t="n">
        <v>82</v>
      </c>
      <c r="E3676" s="0" t="n">
        <v>40</v>
      </c>
      <c r="F3676" s="0" t="n">
        <v>46</v>
      </c>
      <c r="G3676" s="0" t="n">
        <v>12</v>
      </c>
      <c r="H3676" s="0" t="n">
        <v>16</v>
      </c>
      <c r="I3676" s="0" t="n">
        <v>0</v>
      </c>
      <c r="J3676" s="0" t="n">
        <v>1</v>
      </c>
      <c r="K3676" s="0" t="n">
        <f aca="false">VLOOKUP(A3676,'Team Data'!$A$1:$E$659,2,FALSE())</f>
        <v>26</v>
      </c>
      <c r="L3676" s="0" t="n">
        <f aca="false">VLOOKUP(A3676,'Team Data'!$A$1:$E$659,3,FALSE())</f>
        <v>10</v>
      </c>
      <c r="M3676" s="0" t="n">
        <f aca="false">VLOOKUP(B3676,'Team Data'!$A$1:$E$659,2,FALSE())</f>
        <v>21</v>
      </c>
      <c r="N3676" s="0" t="n">
        <f aca="false">VLOOKUP(B3676,'Team Data'!$A$1:$E$659,3,FALSE())</f>
        <v>12</v>
      </c>
      <c r="O3676" s="0" t="n">
        <f aca="false">VLOOKUP(A3676,'Team Data'!$A$1:$E$659,4,FALSE())</f>
        <v>708</v>
      </c>
      <c r="P3676" s="0" t="n">
        <f aca="false">VLOOKUP(A3676,'Team Data'!$A$1:$E$659,5,FALSE())</f>
        <v>504</v>
      </c>
      <c r="Q3676" s="0" t="n">
        <f aca="false">VLOOKUP(B3676,'Team Data'!$A$1:$E$659,4,FALSE())</f>
        <v>684</v>
      </c>
      <c r="R3676" s="0" t="n">
        <f aca="false">VLOOKUP(B3676,'Team Data'!$A$1:$E$659,5,FALSE())</f>
        <v>441</v>
      </c>
      <c r="S3676" s="0" t="n">
        <f aca="false">IF(I3676=1,(MIN(30,(C3676-D3676)))*(M3676/(M3676+N3676))*(Q3676/(Q3676+R3676)),(MAX(-30,(C3676-D3676)))*(N3676/(M3676+N3676))*(R3676/(R3676+Q3676)))</f>
        <v>-1.28290909090909</v>
      </c>
      <c r="T3676" s="0" t="n">
        <f aca="false">IF(J3676=1,(MIN(30,(D3676-C3676)))*(K3676/(K3676+L3676))*(O3676/(O3676+P3676)),(MAX(-30,(D3676-C3676)))*(L3676/(K3676+L3676))*(P3676/(P3676+O3676)))</f>
        <v>3.7970297029703</v>
      </c>
      <c r="U3676" s="7" t="n">
        <v>43123</v>
      </c>
    </row>
    <row r="3677" customFormat="false" ht="15" hidden="false" customHeight="false" outlineLevel="0" collapsed="false">
      <c r="A3677" s="0" t="s">
        <v>170</v>
      </c>
      <c r="B3677" s="0" t="s">
        <v>121</v>
      </c>
      <c r="C3677" s="0" t="n">
        <v>87</v>
      </c>
      <c r="D3677" s="0" t="n">
        <v>74</v>
      </c>
      <c r="E3677" s="0" t="n">
        <v>37</v>
      </c>
      <c r="F3677" s="0" t="n">
        <v>15</v>
      </c>
      <c r="G3677" s="0" t="n">
        <v>25</v>
      </c>
      <c r="H3677" s="0" t="n">
        <v>10</v>
      </c>
      <c r="I3677" s="0" t="n">
        <v>1</v>
      </c>
      <c r="J3677" s="0" t="n">
        <v>0</v>
      </c>
      <c r="K3677" s="0" t="n">
        <f aca="false">VLOOKUP(A3677,'Team Data'!$A$1:$E$659,2,FALSE())</f>
        <v>29</v>
      </c>
      <c r="L3677" s="0" t="n">
        <f aca="false">VLOOKUP(A3677,'Team Data'!$A$1:$E$659,3,FALSE())</f>
        <v>5</v>
      </c>
      <c r="M3677" s="0" t="n">
        <f aca="false">VLOOKUP(B3677,'Team Data'!$A$1:$E$659,2,FALSE())</f>
        <v>14</v>
      </c>
      <c r="N3677" s="0" t="n">
        <f aca="false">VLOOKUP(B3677,'Team Data'!$A$1:$E$659,3,FALSE())</f>
        <v>18</v>
      </c>
      <c r="O3677" s="0" t="n">
        <f aca="false">VLOOKUP(A3677,'Team Data'!$A$1:$E$659,4,FALSE())</f>
        <v>622</v>
      </c>
      <c r="P3677" s="0" t="n">
        <f aca="false">VLOOKUP(A3677,'Team Data'!$A$1:$E$659,5,FALSE())</f>
        <v>516</v>
      </c>
      <c r="Q3677" s="0" t="n">
        <f aca="false">VLOOKUP(B3677,'Team Data'!$A$1:$E$659,4,FALSE())</f>
        <v>590</v>
      </c>
      <c r="R3677" s="0" t="n">
        <f aca="false">VLOOKUP(B3677,'Team Data'!$A$1:$E$659,5,FALSE())</f>
        <v>445</v>
      </c>
      <c r="S3677" s="0" t="n">
        <f aca="false">IF(I3677=1,(MIN(30,(C3677-D3677)))*(M3677/(M3677+N3677))*(Q3677/(Q3677+R3677)),(MAX(-30,(C3677-D3677)))*(N3677/(M3677+N3677))*(R3677/(R3677+Q3677)))</f>
        <v>3.24214975845411</v>
      </c>
      <c r="T3677" s="0" t="n">
        <f aca="false">IF(J3677=1,(MIN(30,(D3677-C3677)))*(K3677/(K3677+L3677))*(O3677/(O3677+P3677)),(MAX(-30,(D3677-C3677)))*(L3677/(K3677+L3677))*(P3677/(P3677+O3677)))</f>
        <v>-0.866845859609222</v>
      </c>
      <c r="U3677" s="7" t="n">
        <v>43123</v>
      </c>
    </row>
    <row r="3678" customFormat="false" ht="15" hidden="false" customHeight="false" outlineLevel="0" collapsed="false">
      <c r="A3678" s="0" t="s">
        <v>135</v>
      </c>
      <c r="B3678" s="0" t="s">
        <v>25</v>
      </c>
      <c r="C3678" s="0" t="n">
        <v>90</v>
      </c>
      <c r="D3678" s="0" t="n">
        <v>83</v>
      </c>
      <c r="E3678" s="0" t="n">
        <v>20</v>
      </c>
      <c r="F3678" s="0" t="n">
        <v>36</v>
      </c>
      <c r="G3678" s="0" t="n">
        <v>10</v>
      </c>
      <c r="H3678" s="0" t="n">
        <v>15</v>
      </c>
      <c r="I3678" s="0" t="n">
        <v>1</v>
      </c>
      <c r="J3678" s="0" t="n">
        <v>0</v>
      </c>
      <c r="K3678" s="0" t="n">
        <f aca="false">VLOOKUP(A3678,'Team Data'!$A$1:$E$659,2,FALSE())</f>
        <v>25</v>
      </c>
      <c r="L3678" s="0" t="n">
        <f aca="false">VLOOKUP(A3678,'Team Data'!$A$1:$E$659,3,FALSE())</f>
        <v>12</v>
      </c>
      <c r="M3678" s="0" t="n">
        <f aca="false">VLOOKUP(B3678,'Team Data'!$A$1:$E$659,2,FALSE())</f>
        <v>18</v>
      </c>
      <c r="N3678" s="0" t="n">
        <f aca="false">VLOOKUP(B3678,'Team Data'!$A$1:$E$659,3,FALSE())</f>
        <v>15</v>
      </c>
      <c r="O3678" s="0" t="n">
        <f aca="false">VLOOKUP(A3678,'Team Data'!$A$1:$E$659,4,FALSE())</f>
        <v>699</v>
      </c>
      <c r="P3678" s="0" t="n">
        <f aca="false">VLOOKUP(A3678,'Team Data'!$A$1:$E$659,5,FALSE())</f>
        <v>540</v>
      </c>
      <c r="Q3678" s="0" t="n">
        <f aca="false">VLOOKUP(B3678,'Team Data'!$A$1:$E$659,4,FALSE())</f>
        <v>668</v>
      </c>
      <c r="R3678" s="0" t="n">
        <f aca="false">VLOOKUP(B3678,'Team Data'!$A$1:$E$659,5,FALSE())</f>
        <v>423</v>
      </c>
      <c r="S3678" s="0" t="n">
        <f aca="false">IF(I3678=1,(MIN(30,(C3678-D3678)))*(M3678/(M3678+N3678))*(Q3678/(Q3678+R3678)),(MAX(-30,(C3678-D3678)))*(N3678/(M3678+N3678))*(R3678/(R3678+Q3678)))</f>
        <v>2.33780518290143</v>
      </c>
      <c r="T3678" s="0" t="n">
        <f aca="false">IF(J3678=1,(MIN(30,(D3678-C3678)))*(K3678/(K3678+L3678))*(O3678/(O3678+P3678)),(MAX(-30,(D3678-C3678)))*(L3678/(K3678+L3678))*(P3678/(P3678+O3678)))</f>
        <v>-0.989464040311498</v>
      </c>
      <c r="U3678" s="7" t="n">
        <v>43123</v>
      </c>
    </row>
    <row r="3679" customFormat="false" ht="15" hidden="false" customHeight="false" outlineLevel="0" collapsed="false">
      <c r="A3679" s="0" t="s">
        <v>17</v>
      </c>
      <c r="B3679" s="0" t="s">
        <v>100</v>
      </c>
      <c r="C3679" s="0" t="n">
        <v>80</v>
      </c>
      <c r="D3679" s="0" t="n">
        <v>77</v>
      </c>
      <c r="E3679" s="0" t="n">
        <v>28</v>
      </c>
      <c r="F3679" s="0" t="n">
        <v>38</v>
      </c>
      <c r="G3679" s="0" t="n">
        <v>15</v>
      </c>
      <c r="H3679" s="0" t="n">
        <v>17</v>
      </c>
      <c r="I3679" s="0" t="n">
        <v>1</v>
      </c>
      <c r="J3679" s="0" t="n">
        <v>0</v>
      </c>
      <c r="K3679" s="0" t="n">
        <f aca="false">VLOOKUP(A3679,'Team Data'!$A$1:$E$659,2,FALSE())</f>
        <v>23</v>
      </c>
      <c r="L3679" s="0" t="n">
        <f aca="false">VLOOKUP(A3679,'Team Data'!$A$1:$E$659,3,FALSE())</f>
        <v>12</v>
      </c>
      <c r="M3679" s="0" t="n">
        <f aca="false">VLOOKUP(B3679,'Team Data'!$A$1:$E$659,2,FALSE())</f>
        <v>18</v>
      </c>
      <c r="N3679" s="0" t="n">
        <f aca="false">VLOOKUP(B3679,'Team Data'!$A$1:$E$659,3,FALSE())</f>
        <v>15</v>
      </c>
      <c r="O3679" s="0" t="n">
        <f aca="false">VLOOKUP(A3679,'Team Data'!$A$1:$E$659,4,FALSE())</f>
        <v>660</v>
      </c>
      <c r="P3679" s="0" t="n">
        <f aca="false">VLOOKUP(A3679,'Team Data'!$A$1:$E$659,5,FALSE())</f>
        <v>497</v>
      </c>
      <c r="Q3679" s="0" t="n">
        <f aca="false">VLOOKUP(B3679,'Team Data'!$A$1:$E$659,4,FALSE())</f>
        <v>621</v>
      </c>
      <c r="R3679" s="0" t="n">
        <f aca="false">VLOOKUP(B3679,'Team Data'!$A$1:$E$659,5,FALSE())</f>
        <v>469</v>
      </c>
      <c r="S3679" s="0" t="n">
        <f aca="false">IF(I3679=1,(MIN(30,(C3679-D3679)))*(M3679/(M3679+N3679))*(Q3679/(Q3679+R3679)),(MAX(-30,(C3679-D3679)))*(N3679/(M3679+N3679))*(R3679/(R3679+Q3679)))</f>
        <v>0.932276897414512</v>
      </c>
      <c r="T3679" s="0" t="n">
        <f aca="false">IF(J3679=1,(MIN(30,(D3679-C3679)))*(K3679/(K3679+L3679))*(O3679/(O3679+P3679)),(MAX(-30,(D3679-C3679)))*(L3679/(K3679+L3679))*(P3679/(P3679+O3679)))</f>
        <v>-0.441832324978392</v>
      </c>
      <c r="U3679" s="7" t="n">
        <v>43123</v>
      </c>
    </row>
    <row r="3680" customFormat="false" ht="15" hidden="false" customHeight="false" outlineLevel="0" collapsed="false">
      <c r="A3680" s="0" t="s">
        <v>234</v>
      </c>
      <c r="B3680" s="0" t="s">
        <v>334</v>
      </c>
      <c r="C3680" s="0" t="n">
        <v>69</v>
      </c>
      <c r="D3680" s="0" t="n">
        <v>89</v>
      </c>
      <c r="E3680" s="0" t="n">
        <v>44</v>
      </c>
      <c r="F3680" s="0" t="n">
        <v>33</v>
      </c>
      <c r="G3680" s="0" t="n">
        <v>14</v>
      </c>
      <c r="H3680" s="0" t="n">
        <v>7</v>
      </c>
      <c r="I3680" s="0" t="n">
        <v>0</v>
      </c>
      <c r="J3680" s="0" t="n">
        <v>1</v>
      </c>
      <c r="K3680" s="0" t="n">
        <f aca="false">VLOOKUP(A3680,'Team Data'!$A$1:$E$659,2,FALSE())</f>
        <v>19</v>
      </c>
      <c r="L3680" s="0" t="n">
        <f aca="false">VLOOKUP(A3680,'Team Data'!$A$1:$E$659,3,FALSE())</f>
        <v>13</v>
      </c>
      <c r="M3680" s="0" t="n">
        <f aca="false">VLOOKUP(B3680,'Team Data'!$A$1:$E$659,2,FALSE())</f>
        <v>36</v>
      </c>
      <c r="N3680" s="0" t="n">
        <f aca="false">VLOOKUP(B3680,'Team Data'!$A$1:$E$659,3,FALSE())</f>
        <v>4</v>
      </c>
      <c r="O3680" s="0" t="n">
        <f aca="false">VLOOKUP(A3680,'Team Data'!$A$1:$E$659,4,FALSE())</f>
        <v>655</v>
      </c>
      <c r="P3680" s="0" t="n">
        <f aca="false">VLOOKUP(A3680,'Team Data'!$A$1:$E$659,5,FALSE())</f>
        <v>411</v>
      </c>
      <c r="Q3680" s="0" t="n">
        <f aca="false">VLOOKUP(B3680,'Team Data'!$A$1:$E$659,4,FALSE())</f>
        <v>804</v>
      </c>
      <c r="R3680" s="0" t="n">
        <f aca="false">VLOOKUP(B3680,'Team Data'!$A$1:$E$659,5,FALSE())</f>
        <v>530</v>
      </c>
      <c r="S3680" s="0" t="n">
        <f aca="false">IF(I3680=1,(MIN(30,(C3680-D3680)))*(M3680/(M3680+N3680))*(Q3680/(Q3680+R3680)),(MAX(-30,(C3680-D3680)))*(N3680/(M3680+N3680))*(R3680/(R3680+Q3680)))</f>
        <v>-0.794602698650675</v>
      </c>
      <c r="T3680" s="0" t="n">
        <f aca="false">IF(J3680=1,(MIN(30,(D3680-C3680)))*(K3680/(K3680+L3680))*(O3680/(O3680+P3680)),(MAX(-30,(D3680-C3680)))*(L3680/(K3680+L3680))*(P3680/(P3680+O3680)))</f>
        <v>7.29655253283302</v>
      </c>
      <c r="U3680" s="7" t="n">
        <v>43123</v>
      </c>
    </row>
    <row r="3681" customFormat="false" ht="15" hidden="false" customHeight="false" outlineLevel="0" collapsed="false">
      <c r="A3681" s="0" t="s">
        <v>242</v>
      </c>
      <c r="B3681" s="0" t="s">
        <v>85</v>
      </c>
      <c r="C3681" s="0" t="n">
        <v>90</v>
      </c>
      <c r="D3681" s="0" t="n">
        <v>88</v>
      </c>
      <c r="E3681" s="0" t="n">
        <v>47</v>
      </c>
      <c r="F3681" s="0" t="n">
        <v>34</v>
      </c>
      <c r="G3681" s="0" t="n">
        <v>14</v>
      </c>
      <c r="H3681" s="0" t="n">
        <v>10</v>
      </c>
      <c r="I3681" s="0" t="n">
        <v>1</v>
      </c>
      <c r="J3681" s="0" t="n">
        <v>0</v>
      </c>
      <c r="K3681" s="0" t="n">
        <f aca="false">VLOOKUP(A3681,'Team Data'!$A$1:$E$659,2,FALSE())</f>
        <v>22</v>
      </c>
      <c r="L3681" s="0" t="n">
        <f aca="false">VLOOKUP(A3681,'Team Data'!$A$1:$E$659,3,FALSE())</f>
        <v>9</v>
      </c>
      <c r="M3681" s="0" t="n">
        <f aca="false">VLOOKUP(B3681,'Team Data'!$A$1:$E$659,2,FALSE())</f>
        <v>17</v>
      </c>
      <c r="N3681" s="0" t="n">
        <f aca="false">VLOOKUP(B3681,'Team Data'!$A$1:$E$659,3,FALSE())</f>
        <v>16</v>
      </c>
      <c r="O3681" s="0" t="n">
        <f aca="false">VLOOKUP(A3681,'Team Data'!$A$1:$E$659,4,FALSE())</f>
        <v>500</v>
      </c>
      <c r="P3681" s="0" t="n">
        <f aca="false">VLOOKUP(A3681,'Team Data'!$A$1:$E$659,5,FALSE())</f>
        <v>520</v>
      </c>
      <c r="Q3681" s="0" t="n">
        <f aca="false">VLOOKUP(B3681,'Team Data'!$A$1:$E$659,4,FALSE())</f>
        <v>536</v>
      </c>
      <c r="R3681" s="0" t="n">
        <f aca="false">VLOOKUP(B3681,'Team Data'!$A$1:$E$659,5,FALSE())</f>
        <v>539</v>
      </c>
      <c r="S3681" s="0" t="n">
        <f aca="false">IF(I3681=1,(MIN(30,(C3681-D3681)))*(M3681/(M3681+N3681))*(Q3681/(Q3681+R3681)),(MAX(-30,(C3681-D3681)))*(N3681/(M3681+N3681))*(R3681/(R3681+Q3681)))</f>
        <v>0.513713883016209</v>
      </c>
      <c r="T3681" s="0" t="n">
        <f aca="false">IF(J3681=1,(MIN(30,(D3681-C3681)))*(K3681/(K3681+L3681))*(O3681/(O3681+P3681)),(MAX(-30,(D3681-C3681)))*(L3681/(K3681+L3681))*(P3681/(P3681+O3681)))</f>
        <v>-0.296015180265655</v>
      </c>
      <c r="U3681" s="7" t="n">
        <v>43124</v>
      </c>
    </row>
    <row r="3682" customFormat="false" ht="15" hidden="false" customHeight="false" outlineLevel="0" collapsed="false">
      <c r="A3682" s="0" t="s">
        <v>214</v>
      </c>
      <c r="B3682" s="0" t="s">
        <v>8</v>
      </c>
      <c r="C3682" s="0" t="n">
        <v>68</v>
      </c>
      <c r="D3682" s="0" t="n">
        <v>71</v>
      </c>
      <c r="E3682" s="0" t="n">
        <v>29</v>
      </c>
      <c r="F3682" s="0" t="n">
        <v>31</v>
      </c>
      <c r="G3682" s="0" t="n">
        <v>12</v>
      </c>
      <c r="H3682" s="0" t="n">
        <v>11</v>
      </c>
      <c r="I3682" s="0" t="n">
        <v>0</v>
      </c>
      <c r="J3682" s="0" t="n">
        <v>1</v>
      </c>
      <c r="K3682" s="0" t="n">
        <f aca="false">VLOOKUP(A3682,'Team Data'!$A$1:$E$659,2,FALSE())</f>
        <v>14</v>
      </c>
      <c r="L3682" s="0" t="n">
        <f aca="false">VLOOKUP(A3682,'Team Data'!$A$1:$E$659,3,FALSE())</f>
        <v>16</v>
      </c>
      <c r="M3682" s="0" t="n">
        <f aca="false">VLOOKUP(B3682,'Team Data'!$A$1:$E$659,2,FALSE())</f>
        <v>14</v>
      </c>
      <c r="N3682" s="0" t="n">
        <f aca="false">VLOOKUP(B3682,'Team Data'!$A$1:$E$659,3,FALSE())</f>
        <v>18</v>
      </c>
      <c r="O3682" s="0" t="n">
        <f aca="false">VLOOKUP(A3682,'Team Data'!$A$1:$E$659,4,FALSE())</f>
        <v>515</v>
      </c>
      <c r="P3682" s="0" t="n">
        <f aca="false">VLOOKUP(A3682,'Team Data'!$A$1:$E$659,5,FALSE())</f>
        <v>457</v>
      </c>
      <c r="Q3682" s="0" t="n">
        <f aca="false">VLOOKUP(B3682,'Team Data'!$A$1:$E$659,4,FALSE())</f>
        <v>542</v>
      </c>
      <c r="R3682" s="0" t="n">
        <f aca="false">VLOOKUP(B3682,'Team Data'!$A$1:$E$659,5,FALSE())</f>
        <v>488</v>
      </c>
      <c r="S3682" s="0" t="n">
        <f aca="false">IF(I3682=1,(MIN(30,(C3682-D3682)))*(M3682/(M3682+N3682))*(Q3682/(Q3682+R3682)),(MAX(-30,(C3682-D3682)))*(N3682/(M3682+N3682))*(R3682/(R3682+Q3682)))</f>
        <v>-0.799514563106796</v>
      </c>
      <c r="T3682" s="0" t="n">
        <f aca="false">IF(J3682=1,(MIN(30,(D3682-C3682)))*(K3682/(K3682+L3682))*(O3682/(O3682+P3682)),(MAX(-30,(D3682-C3682)))*(L3682/(K3682+L3682))*(P3682/(P3682+O3682)))</f>
        <v>0.741769547325103</v>
      </c>
      <c r="U3682" s="7" t="n">
        <v>43124</v>
      </c>
    </row>
    <row r="3683" customFormat="false" ht="15" hidden="false" customHeight="false" outlineLevel="0" collapsed="false">
      <c r="A3683" s="0" t="s">
        <v>133</v>
      </c>
      <c r="B3683" s="0" t="s">
        <v>216</v>
      </c>
      <c r="C3683" s="0" t="n">
        <v>80</v>
      </c>
      <c r="D3683" s="0" t="n">
        <v>85</v>
      </c>
      <c r="E3683" s="0" t="n">
        <v>35</v>
      </c>
      <c r="F3683" s="0" t="n">
        <v>40</v>
      </c>
      <c r="G3683" s="0" t="n">
        <v>11</v>
      </c>
      <c r="H3683" s="0" t="n">
        <v>16</v>
      </c>
      <c r="I3683" s="0" t="n">
        <v>0</v>
      </c>
      <c r="J3683" s="0" t="n">
        <v>1</v>
      </c>
      <c r="K3683" s="0" t="n">
        <f aca="false">VLOOKUP(A3683,'Team Data'!$A$1:$E$659,2,FALSE())</f>
        <v>30</v>
      </c>
      <c r="L3683" s="0" t="n">
        <f aca="false">VLOOKUP(A3683,'Team Data'!$A$1:$E$659,3,FALSE())</f>
        <v>8</v>
      </c>
      <c r="M3683" s="0" t="n">
        <f aca="false">VLOOKUP(B3683,'Team Data'!$A$1:$E$659,2,FALSE())</f>
        <v>18</v>
      </c>
      <c r="N3683" s="0" t="n">
        <f aca="false">VLOOKUP(B3683,'Team Data'!$A$1:$E$659,3,FALSE())</f>
        <v>14</v>
      </c>
      <c r="O3683" s="0" t="n">
        <f aca="false">VLOOKUP(A3683,'Team Data'!$A$1:$E$659,4,FALSE())</f>
        <v>816</v>
      </c>
      <c r="P3683" s="0" t="n">
        <f aca="false">VLOOKUP(A3683,'Team Data'!$A$1:$E$659,5,FALSE())</f>
        <v>475</v>
      </c>
      <c r="Q3683" s="0" t="n">
        <f aca="false">VLOOKUP(B3683,'Team Data'!$A$1:$E$659,4,FALSE())</f>
        <v>650</v>
      </c>
      <c r="R3683" s="0" t="n">
        <f aca="false">VLOOKUP(B3683,'Team Data'!$A$1:$E$659,5,FALSE())</f>
        <v>442</v>
      </c>
      <c r="S3683" s="0" t="n">
        <f aca="false">IF(I3683=1,(MIN(30,(C3683-D3683)))*(M3683/(M3683+N3683))*(Q3683/(Q3683+R3683)),(MAX(-30,(C3683-D3683)))*(N3683/(M3683+N3683))*(R3683/(R3683+Q3683)))</f>
        <v>-0.885416666666667</v>
      </c>
      <c r="T3683" s="0" t="n">
        <f aca="false">IF(J3683=1,(MIN(30,(D3683-C3683)))*(K3683/(K3683+L3683))*(O3683/(O3683+P3683)),(MAX(-30,(D3683-C3683)))*(L3683/(K3683+L3683))*(P3683/(P3683+O3683)))</f>
        <v>2.49500591137022</v>
      </c>
      <c r="U3683" s="7" t="n">
        <v>43124</v>
      </c>
    </row>
    <row r="3684" customFormat="false" ht="15" hidden="false" customHeight="false" outlineLevel="0" collapsed="false">
      <c r="A3684" s="0" t="s">
        <v>332</v>
      </c>
      <c r="B3684" s="0" t="s">
        <v>288</v>
      </c>
      <c r="C3684" s="0" t="n">
        <v>62</v>
      </c>
      <c r="D3684" s="0" t="n">
        <v>67</v>
      </c>
      <c r="E3684" s="0" t="n">
        <v>37</v>
      </c>
      <c r="F3684" s="0" t="n">
        <v>31</v>
      </c>
      <c r="G3684" s="0" t="n">
        <v>9</v>
      </c>
      <c r="H3684" s="0" t="n">
        <v>9</v>
      </c>
      <c r="I3684" s="0" t="n">
        <v>0</v>
      </c>
      <c r="J3684" s="0" t="n">
        <v>1</v>
      </c>
      <c r="K3684" s="0" t="n">
        <f aca="false">VLOOKUP(A3684,'Team Data'!$A$1:$E$659,2,FALSE())</f>
        <v>12</v>
      </c>
      <c r="L3684" s="0" t="n">
        <f aca="false">VLOOKUP(A3684,'Team Data'!$A$1:$E$659,3,FALSE())</f>
        <v>20</v>
      </c>
      <c r="M3684" s="0" t="n">
        <f aca="false">VLOOKUP(B3684,'Team Data'!$A$1:$E$659,2,FALSE())</f>
        <v>26</v>
      </c>
      <c r="N3684" s="0" t="n">
        <f aca="false">VLOOKUP(B3684,'Team Data'!$A$1:$E$659,3,FALSE())</f>
        <v>9</v>
      </c>
      <c r="O3684" s="0" t="n">
        <f aca="false">VLOOKUP(A3684,'Team Data'!$A$1:$E$659,4,FALSE())</f>
        <v>669</v>
      </c>
      <c r="P3684" s="0" t="n">
        <f aca="false">VLOOKUP(A3684,'Team Data'!$A$1:$E$659,5,FALSE())</f>
        <v>411</v>
      </c>
      <c r="Q3684" s="0" t="n">
        <f aca="false">VLOOKUP(B3684,'Team Data'!$A$1:$E$659,4,FALSE())</f>
        <v>702</v>
      </c>
      <c r="R3684" s="0" t="n">
        <f aca="false">VLOOKUP(B3684,'Team Data'!$A$1:$E$659,5,FALSE())</f>
        <v>475</v>
      </c>
      <c r="S3684" s="0" t="n">
        <f aca="false">IF(I3684=1,(MIN(30,(C3684-D3684)))*(M3684/(M3684+N3684))*(Q3684/(Q3684+R3684)),(MAX(-30,(C3684-D3684)))*(N3684/(M3684+N3684))*(R3684/(R3684+Q3684)))</f>
        <v>-0.518873649714771</v>
      </c>
      <c r="T3684" s="0" t="n">
        <f aca="false">IF(J3684=1,(MIN(30,(D3684-C3684)))*(K3684/(K3684+L3684))*(O3684/(O3684+P3684)),(MAX(-30,(D3684-C3684)))*(L3684/(K3684+L3684))*(P3684/(P3684+O3684)))</f>
        <v>1.16145833333333</v>
      </c>
      <c r="U3684" s="7" t="n">
        <v>43124</v>
      </c>
    </row>
    <row r="3685" customFormat="false" ht="15" hidden="false" customHeight="false" outlineLevel="0" collapsed="false">
      <c r="A3685" s="0" t="s">
        <v>66</v>
      </c>
      <c r="B3685" s="0" t="s">
        <v>67</v>
      </c>
      <c r="C3685" s="0" t="n">
        <v>64</v>
      </c>
      <c r="D3685" s="0" t="n">
        <v>65</v>
      </c>
      <c r="E3685" s="0" t="n">
        <v>30</v>
      </c>
      <c r="F3685" s="0" t="n">
        <v>26</v>
      </c>
      <c r="G3685" s="0" t="n">
        <v>9</v>
      </c>
      <c r="H3685" s="0" t="n">
        <v>6</v>
      </c>
      <c r="I3685" s="0" t="n">
        <v>0</v>
      </c>
      <c r="J3685" s="0" t="n">
        <v>1</v>
      </c>
      <c r="K3685" s="0" t="n">
        <f aca="false">VLOOKUP(A3685,'Team Data'!$A$1:$E$659,2,FALSE())</f>
        <v>21</v>
      </c>
      <c r="L3685" s="0" t="n">
        <f aca="false">VLOOKUP(A3685,'Team Data'!$A$1:$E$659,3,FALSE())</f>
        <v>12</v>
      </c>
      <c r="M3685" s="0" t="n">
        <f aca="false">VLOOKUP(B3685,'Team Data'!$A$1:$E$659,2,FALSE())</f>
        <v>14</v>
      </c>
      <c r="N3685" s="0" t="n">
        <f aca="false">VLOOKUP(B3685,'Team Data'!$A$1:$E$659,3,FALSE())</f>
        <v>17</v>
      </c>
      <c r="O3685" s="0" t="n">
        <f aca="false">VLOOKUP(A3685,'Team Data'!$A$1:$E$659,4,FALSE())</f>
        <v>590</v>
      </c>
      <c r="P3685" s="0" t="n">
        <f aca="false">VLOOKUP(A3685,'Team Data'!$A$1:$E$659,5,FALSE())</f>
        <v>486</v>
      </c>
      <c r="Q3685" s="0" t="n">
        <f aca="false">VLOOKUP(B3685,'Team Data'!$A$1:$E$659,4,FALSE())</f>
        <v>586</v>
      </c>
      <c r="R3685" s="0" t="n">
        <f aca="false">VLOOKUP(B3685,'Team Data'!$A$1:$E$659,5,FALSE())</f>
        <v>427</v>
      </c>
      <c r="S3685" s="0" t="n">
        <f aca="false">IF(I3685=1,(MIN(30,(C3685-D3685)))*(M3685/(M3685+N3685))*(Q3685/(Q3685+R3685)),(MAX(-30,(C3685-D3685)))*(N3685/(M3685+N3685))*(R3685/(R3685+Q3685)))</f>
        <v>-0.231156258956151</v>
      </c>
      <c r="T3685" s="0" t="n">
        <f aca="false">IF(J3685=1,(MIN(30,(D3685-C3685)))*(K3685/(K3685+L3685))*(O3685/(O3685+P3685)),(MAX(-30,(D3685-C3685)))*(L3685/(K3685+L3685))*(P3685/(P3685+O3685)))</f>
        <v>0.348935451165934</v>
      </c>
      <c r="U3685" s="7" t="n">
        <v>43124</v>
      </c>
    </row>
    <row r="3686" customFormat="false" ht="15" hidden="false" customHeight="false" outlineLevel="0" collapsed="false">
      <c r="A3686" s="0" t="s">
        <v>298</v>
      </c>
      <c r="B3686" s="0" t="s">
        <v>346</v>
      </c>
      <c r="C3686" s="0" t="n">
        <v>85</v>
      </c>
      <c r="D3686" s="0" t="n">
        <v>81</v>
      </c>
      <c r="E3686" s="0" t="n">
        <v>37</v>
      </c>
      <c r="F3686" s="0" t="n">
        <v>38</v>
      </c>
      <c r="G3686" s="0" t="n">
        <v>9</v>
      </c>
      <c r="H3686" s="0" t="n">
        <v>4</v>
      </c>
      <c r="I3686" s="0" t="n">
        <v>1</v>
      </c>
      <c r="J3686" s="0" t="n">
        <v>0</v>
      </c>
      <c r="K3686" s="0" t="n">
        <f aca="false">VLOOKUP(A3686,'Team Data'!$A$1:$E$659,2,FALSE())</f>
        <v>23</v>
      </c>
      <c r="L3686" s="0" t="n">
        <f aca="false">VLOOKUP(A3686,'Team Data'!$A$1:$E$659,3,FALSE())</f>
        <v>11</v>
      </c>
      <c r="M3686" s="0" t="n">
        <f aca="false">VLOOKUP(B3686,'Team Data'!$A$1:$E$659,2,FALSE())</f>
        <v>17</v>
      </c>
      <c r="N3686" s="0" t="n">
        <f aca="false">VLOOKUP(B3686,'Team Data'!$A$1:$E$659,3,FALSE())</f>
        <v>15</v>
      </c>
      <c r="O3686" s="0" t="n">
        <f aca="false">VLOOKUP(A3686,'Team Data'!$A$1:$E$659,4,FALSE())</f>
        <v>603</v>
      </c>
      <c r="P3686" s="0" t="n">
        <f aca="false">VLOOKUP(A3686,'Team Data'!$A$1:$E$659,5,FALSE())</f>
        <v>503</v>
      </c>
      <c r="Q3686" s="0" t="n">
        <f aca="false">VLOOKUP(B3686,'Team Data'!$A$1:$E$659,4,FALSE())</f>
        <v>521</v>
      </c>
      <c r="R3686" s="0" t="n">
        <f aca="false">VLOOKUP(B3686,'Team Data'!$A$1:$E$659,5,FALSE())</f>
        <v>476</v>
      </c>
      <c r="S3686" s="0" t="n">
        <f aca="false">IF(I3686=1,(MIN(30,(C3686-D3686)))*(M3686/(M3686+N3686))*(Q3686/(Q3686+R3686)),(MAX(-30,(C3686-D3686)))*(N3686/(M3686+N3686))*(R3686/(R3686+Q3686)))</f>
        <v>1.11045636910732</v>
      </c>
      <c r="T3686" s="0" t="n">
        <f aca="false">IF(J3686=1,(MIN(30,(D3686-C3686)))*(K3686/(K3686+L3686))*(O3686/(O3686+P3686)),(MAX(-30,(D3686-C3686)))*(L3686/(K3686+L3686))*(P3686/(P3686+O3686)))</f>
        <v>-0.588554409105414</v>
      </c>
      <c r="U3686" s="7" t="n">
        <v>43124</v>
      </c>
    </row>
    <row r="3687" customFormat="false" ht="15" hidden="false" customHeight="false" outlineLevel="0" collapsed="false">
      <c r="A3687" s="0" t="s">
        <v>24</v>
      </c>
      <c r="B3687" s="0" t="s">
        <v>137</v>
      </c>
      <c r="C3687" s="0" t="n">
        <v>80</v>
      </c>
      <c r="D3687" s="0" t="n">
        <v>88</v>
      </c>
      <c r="E3687" s="0" t="n">
        <v>37</v>
      </c>
      <c r="F3687" s="0" t="n">
        <v>42</v>
      </c>
      <c r="G3687" s="0" t="n">
        <v>16</v>
      </c>
      <c r="H3687" s="0" t="n">
        <v>14</v>
      </c>
      <c r="I3687" s="0" t="n">
        <v>0</v>
      </c>
      <c r="J3687" s="0" t="n">
        <v>1</v>
      </c>
      <c r="K3687" s="0" t="n">
        <f aca="false">VLOOKUP(A3687,'Team Data'!$A$1:$E$659,2,FALSE())</f>
        <v>19</v>
      </c>
      <c r="L3687" s="0" t="n">
        <f aca="false">VLOOKUP(A3687,'Team Data'!$A$1:$E$659,3,FALSE())</f>
        <v>13</v>
      </c>
      <c r="M3687" s="0" t="n">
        <f aca="false">VLOOKUP(B3687,'Team Data'!$A$1:$E$659,2,FALSE())</f>
        <v>17</v>
      </c>
      <c r="N3687" s="0" t="n">
        <f aca="false">VLOOKUP(B3687,'Team Data'!$A$1:$E$659,3,FALSE())</f>
        <v>17</v>
      </c>
      <c r="O3687" s="0" t="n">
        <f aca="false">VLOOKUP(A3687,'Team Data'!$A$1:$E$659,4,FALSE())</f>
        <v>529</v>
      </c>
      <c r="P3687" s="0" t="n">
        <f aca="false">VLOOKUP(A3687,'Team Data'!$A$1:$E$659,5,FALSE())</f>
        <v>500</v>
      </c>
      <c r="Q3687" s="0" t="n">
        <f aca="false">VLOOKUP(B3687,'Team Data'!$A$1:$E$659,4,FALSE())</f>
        <v>609</v>
      </c>
      <c r="R3687" s="0" t="n">
        <f aca="false">VLOOKUP(B3687,'Team Data'!$A$1:$E$659,5,FALSE())</f>
        <v>491</v>
      </c>
      <c r="S3687" s="0" t="n">
        <f aca="false">IF(I3687=1,(MIN(30,(C3687-D3687)))*(M3687/(M3687+N3687))*(Q3687/(Q3687+R3687)),(MAX(-30,(C3687-D3687)))*(N3687/(M3687+N3687))*(R3687/(R3687+Q3687)))</f>
        <v>-1.78545454545455</v>
      </c>
      <c r="T3687" s="0" t="n">
        <f aca="false">IF(J3687=1,(MIN(30,(D3687-C3687)))*(K3687/(K3687+L3687))*(O3687/(O3687+P3687)),(MAX(-30,(D3687-C3687)))*(L3687/(K3687+L3687))*(P3687/(P3687+O3687)))</f>
        <v>2.44193391642371</v>
      </c>
      <c r="U3687" s="7" t="n">
        <v>43124</v>
      </c>
    </row>
    <row r="3688" customFormat="false" ht="15" hidden="false" customHeight="false" outlineLevel="0" collapsed="false">
      <c r="A3688" s="0" t="s">
        <v>701</v>
      </c>
      <c r="B3688" s="0" t="s">
        <v>134</v>
      </c>
      <c r="C3688" s="0" t="n">
        <v>86</v>
      </c>
      <c r="D3688" s="0" t="n">
        <v>74</v>
      </c>
      <c r="E3688" s="0" t="n">
        <v>44</v>
      </c>
      <c r="F3688" s="0" t="n">
        <v>39</v>
      </c>
      <c r="G3688" s="0" t="n">
        <v>18</v>
      </c>
      <c r="H3688" s="0" t="n">
        <v>13</v>
      </c>
      <c r="I3688" s="0" t="n">
        <v>1</v>
      </c>
      <c r="J3688" s="0" t="n">
        <v>0</v>
      </c>
      <c r="K3688" s="0" t="n">
        <f aca="false">VLOOKUP(A3688,'Team Data'!$A$1:$E$659,2,FALSE())</f>
        <v>1</v>
      </c>
      <c r="L3688" s="0" t="n">
        <f aca="false">VLOOKUP(A3688,'Team Data'!$A$1:$E$659,3,FALSE())</f>
        <v>0</v>
      </c>
      <c r="M3688" s="0" t="n">
        <f aca="false">VLOOKUP(B3688,'Team Data'!$A$1:$E$659,2,FALSE())</f>
        <v>10</v>
      </c>
      <c r="N3688" s="0" t="n">
        <f aca="false">VLOOKUP(B3688,'Team Data'!$A$1:$E$659,3,FALSE())</f>
        <v>22</v>
      </c>
      <c r="O3688" s="0" t="n">
        <f aca="false">VLOOKUP(A3688,'Team Data'!$A$1:$E$659,4,FALSE())</f>
        <v>10</v>
      </c>
      <c r="P3688" s="0" t="n">
        <f aca="false">VLOOKUP(A3688,'Team Data'!$A$1:$E$659,5,FALSE())</f>
        <v>22</v>
      </c>
      <c r="Q3688" s="0" t="n">
        <f aca="false">VLOOKUP(B3688,'Team Data'!$A$1:$E$659,4,FALSE())</f>
        <v>542</v>
      </c>
      <c r="R3688" s="0" t="n">
        <f aca="false">VLOOKUP(B3688,'Team Data'!$A$1:$E$659,5,FALSE())</f>
        <v>420</v>
      </c>
      <c r="S3688" s="0" t="n">
        <f aca="false">IF(I3688=1,(MIN(30,(C3688-D3688)))*(M3688/(M3688+N3688))*(Q3688/(Q3688+R3688)),(MAX(-30,(C3688-D3688)))*(N3688/(M3688+N3688))*(R3688/(R3688+Q3688)))</f>
        <v>2.11278586278586</v>
      </c>
      <c r="T3688" s="0" t="n">
        <f aca="false">IF(J3688=1,(MIN(30,(D3688-C3688)))*(K3688/(K3688+L3688))*(O3688/(O3688+P3688)),(MAX(-30,(D3688-C3688)))*(L3688/(K3688+L3688))*(P3688/(P3688+O3688)))</f>
        <v>-0</v>
      </c>
      <c r="U3688" s="7" t="n">
        <v>43124</v>
      </c>
    </row>
    <row r="3689" customFormat="false" ht="15" hidden="false" customHeight="false" outlineLevel="0" collapsed="false">
      <c r="A3689" s="0" t="s">
        <v>217</v>
      </c>
      <c r="B3689" s="0" t="s">
        <v>296</v>
      </c>
      <c r="C3689" s="0" t="n">
        <v>70</v>
      </c>
      <c r="D3689" s="0" t="n">
        <v>75</v>
      </c>
      <c r="E3689" s="0" t="n">
        <v>31</v>
      </c>
      <c r="F3689" s="0" t="n">
        <v>31</v>
      </c>
      <c r="G3689" s="0" t="n">
        <v>20</v>
      </c>
      <c r="H3689" s="0" t="n">
        <v>15</v>
      </c>
      <c r="I3689" s="0" t="n">
        <v>0</v>
      </c>
      <c r="J3689" s="0" t="n">
        <v>1</v>
      </c>
      <c r="K3689" s="0" t="n">
        <f aca="false">VLOOKUP(A3689,'Team Data'!$A$1:$E$659,2,FALSE())</f>
        <v>20</v>
      </c>
      <c r="L3689" s="0" t="n">
        <f aca="false">VLOOKUP(A3689,'Team Data'!$A$1:$E$659,3,FALSE())</f>
        <v>14</v>
      </c>
      <c r="M3689" s="0" t="n">
        <f aca="false">VLOOKUP(B3689,'Team Data'!$A$1:$E$659,2,FALSE())</f>
        <v>26</v>
      </c>
      <c r="N3689" s="0" t="n">
        <f aca="false">VLOOKUP(B3689,'Team Data'!$A$1:$E$659,3,FALSE())</f>
        <v>10</v>
      </c>
      <c r="O3689" s="0" t="n">
        <f aca="false">VLOOKUP(A3689,'Team Data'!$A$1:$E$659,4,FALSE())</f>
        <v>662</v>
      </c>
      <c r="P3689" s="0" t="n">
        <f aca="false">VLOOKUP(A3689,'Team Data'!$A$1:$E$659,5,FALSE())</f>
        <v>489</v>
      </c>
      <c r="Q3689" s="0" t="n">
        <f aca="false">VLOOKUP(B3689,'Team Data'!$A$1:$E$659,4,FALSE())</f>
        <v>726</v>
      </c>
      <c r="R3689" s="0" t="n">
        <f aca="false">VLOOKUP(B3689,'Team Data'!$A$1:$E$659,5,FALSE())</f>
        <v>495</v>
      </c>
      <c r="S3689" s="0" t="n">
        <f aca="false">IF(I3689=1,(MIN(30,(C3689-D3689)))*(M3689/(M3689+N3689))*(Q3689/(Q3689+R3689)),(MAX(-30,(C3689-D3689)))*(N3689/(M3689+N3689))*(R3689/(R3689+Q3689)))</f>
        <v>-0.563063063063063</v>
      </c>
      <c r="T3689" s="0" t="n">
        <f aca="false">IF(J3689=1,(MIN(30,(D3689-C3689)))*(K3689/(K3689+L3689))*(O3689/(O3689+P3689)),(MAX(-30,(D3689-C3689)))*(L3689/(K3689+L3689))*(P3689/(P3689+O3689)))</f>
        <v>1.69162365206726</v>
      </c>
      <c r="U3689" s="7" t="n">
        <v>43124</v>
      </c>
    </row>
    <row r="3690" customFormat="false" ht="15" hidden="false" customHeight="false" outlineLevel="0" collapsed="false">
      <c r="A3690" s="0" t="s">
        <v>44</v>
      </c>
      <c r="B3690" s="0" t="s">
        <v>144</v>
      </c>
      <c r="C3690" s="0" t="n">
        <v>94</v>
      </c>
      <c r="D3690" s="0" t="n">
        <v>85</v>
      </c>
      <c r="E3690" s="0" t="n">
        <v>21</v>
      </c>
      <c r="F3690" s="0" t="n">
        <v>23</v>
      </c>
      <c r="G3690" s="0" t="n">
        <v>15</v>
      </c>
      <c r="H3690" s="0" t="n">
        <v>10</v>
      </c>
      <c r="I3690" s="0" t="n">
        <v>1</v>
      </c>
      <c r="J3690" s="0" t="n">
        <v>0</v>
      </c>
      <c r="K3690" s="0" t="n">
        <f aca="false">VLOOKUP(A3690,'Team Data'!$A$1:$E$659,2,FALSE())</f>
        <v>18</v>
      </c>
      <c r="L3690" s="0" t="n">
        <f aca="false">VLOOKUP(A3690,'Team Data'!$A$1:$E$659,3,FALSE())</f>
        <v>16</v>
      </c>
      <c r="M3690" s="0" t="n">
        <f aca="false">VLOOKUP(B3690,'Team Data'!$A$1:$E$659,2,FALSE())</f>
        <v>22</v>
      </c>
      <c r="N3690" s="0" t="n">
        <f aca="false">VLOOKUP(B3690,'Team Data'!$A$1:$E$659,3,FALSE())</f>
        <v>15</v>
      </c>
      <c r="O3690" s="0" t="n">
        <f aca="false">VLOOKUP(A3690,'Team Data'!$A$1:$E$659,4,FALSE())</f>
        <v>493</v>
      </c>
      <c r="P3690" s="0" t="n">
        <f aca="false">VLOOKUP(A3690,'Team Data'!$A$1:$E$659,5,FALSE())</f>
        <v>541</v>
      </c>
      <c r="Q3690" s="0" t="n">
        <f aca="false">VLOOKUP(B3690,'Team Data'!$A$1:$E$659,4,FALSE())</f>
        <v>570</v>
      </c>
      <c r="R3690" s="0" t="n">
        <f aca="false">VLOOKUP(B3690,'Team Data'!$A$1:$E$659,5,FALSE())</f>
        <v>569</v>
      </c>
      <c r="S3690" s="0" t="n">
        <f aca="false">IF(I3690=1,(MIN(30,(C3690-D3690)))*(M3690/(M3690+N3690))*(Q3690/(Q3690+R3690)),(MAX(-30,(C3690-D3690)))*(N3690/(M3690+N3690))*(R3690/(R3690+Q3690)))</f>
        <v>2.67802482025485</v>
      </c>
      <c r="T3690" s="0" t="n">
        <f aca="false">IF(J3690=1,(MIN(30,(D3690-C3690)))*(K3690/(K3690+L3690))*(O3690/(O3690+P3690)),(MAX(-30,(D3690-C3690)))*(L3690/(K3690+L3690))*(P3690/(P3690+O3690)))</f>
        <v>-2.21595175787917</v>
      </c>
      <c r="U3690" s="7" t="n">
        <v>43124</v>
      </c>
    </row>
    <row r="3691" customFormat="false" ht="15" hidden="false" customHeight="false" outlineLevel="0" collapsed="false">
      <c r="A3691" s="0" t="s">
        <v>55</v>
      </c>
      <c r="B3691" s="0" t="s">
        <v>335</v>
      </c>
      <c r="C3691" s="0" t="n">
        <v>36</v>
      </c>
      <c r="D3691" s="0" t="n">
        <v>61</v>
      </c>
      <c r="E3691" s="0" t="n">
        <v>28</v>
      </c>
      <c r="F3691" s="0" t="n">
        <v>35</v>
      </c>
      <c r="G3691" s="0" t="n">
        <v>19</v>
      </c>
      <c r="H3691" s="0" t="n">
        <v>11</v>
      </c>
      <c r="I3691" s="0" t="n">
        <v>0</v>
      </c>
      <c r="J3691" s="0" t="n">
        <v>1</v>
      </c>
      <c r="K3691" s="0" t="n">
        <f aca="false">VLOOKUP(A3691,'Team Data'!$A$1:$E$659,2,FALSE())</f>
        <v>24</v>
      </c>
      <c r="L3691" s="0" t="n">
        <f aca="false">VLOOKUP(A3691,'Team Data'!$A$1:$E$659,3,FALSE())</f>
        <v>9</v>
      </c>
      <c r="M3691" s="0" t="n">
        <f aca="false">VLOOKUP(B3691,'Team Data'!$A$1:$E$659,2,FALSE())</f>
        <v>31</v>
      </c>
      <c r="N3691" s="0" t="n">
        <f aca="false">VLOOKUP(B3691,'Team Data'!$A$1:$E$659,3,FALSE())</f>
        <v>3</v>
      </c>
      <c r="O3691" s="0" t="n">
        <f aca="false">VLOOKUP(A3691,'Team Data'!$A$1:$E$659,4,FALSE())</f>
        <v>691</v>
      </c>
      <c r="P3691" s="0" t="n">
        <f aca="false">VLOOKUP(A3691,'Team Data'!$A$1:$E$659,5,FALSE())</f>
        <v>426</v>
      </c>
      <c r="Q3691" s="0" t="n">
        <f aca="false">VLOOKUP(B3691,'Team Data'!$A$1:$E$659,4,FALSE())</f>
        <v>678</v>
      </c>
      <c r="R3691" s="0" t="n">
        <f aca="false">VLOOKUP(B3691,'Team Data'!$A$1:$E$659,5,FALSE())</f>
        <v>466</v>
      </c>
      <c r="S3691" s="0" t="n">
        <f aca="false">IF(I3691=1,(MIN(30,(C3691-D3691)))*(M3691/(M3691+N3691))*(Q3691/(Q3691+R3691)),(MAX(-30,(C3691-D3691)))*(N3691/(M3691+N3691))*(R3691/(R3691+Q3691)))</f>
        <v>-0.898549979432332</v>
      </c>
      <c r="T3691" s="0" t="n">
        <f aca="false">IF(J3691=1,(MIN(30,(D3691-C3691)))*(K3691/(K3691+L3691))*(O3691/(O3691+P3691)),(MAX(-30,(D3691-C3691)))*(L3691/(K3691+L3691))*(P3691/(P3691+O3691)))</f>
        <v>11.2476601285912</v>
      </c>
      <c r="U3691" s="7" t="n">
        <v>43124</v>
      </c>
    </row>
    <row r="3692" customFormat="false" ht="15" hidden="false" customHeight="false" outlineLevel="0" collapsed="false">
      <c r="A3692" s="0" t="s">
        <v>350</v>
      </c>
      <c r="B3692" s="0" t="s">
        <v>127</v>
      </c>
      <c r="C3692" s="0" t="n">
        <v>67</v>
      </c>
      <c r="D3692" s="0" t="n">
        <v>85</v>
      </c>
      <c r="E3692" s="0" t="n">
        <v>32</v>
      </c>
      <c r="F3692" s="0" t="n">
        <v>41</v>
      </c>
      <c r="G3692" s="0" t="n">
        <v>10</v>
      </c>
      <c r="H3692" s="0" t="n">
        <v>11</v>
      </c>
      <c r="I3692" s="0" t="n">
        <v>0</v>
      </c>
      <c r="J3692" s="0" t="n">
        <v>1</v>
      </c>
      <c r="K3692" s="0" t="n">
        <f aca="false">VLOOKUP(A3692,'Team Data'!$A$1:$E$659,2,FALSE())</f>
        <v>15</v>
      </c>
      <c r="L3692" s="0" t="n">
        <f aca="false">VLOOKUP(A3692,'Team Data'!$A$1:$E$659,3,FALSE())</f>
        <v>17</v>
      </c>
      <c r="M3692" s="0" t="n">
        <f aca="false">VLOOKUP(B3692,'Team Data'!$A$1:$E$659,2,FALSE())</f>
        <v>14</v>
      </c>
      <c r="N3692" s="0" t="n">
        <f aca="false">VLOOKUP(B3692,'Team Data'!$A$1:$E$659,3,FALSE())</f>
        <v>19</v>
      </c>
      <c r="O3692" s="0" t="n">
        <f aca="false">VLOOKUP(A3692,'Team Data'!$A$1:$E$659,4,FALSE())</f>
        <v>641</v>
      </c>
      <c r="P3692" s="0" t="n">
        <f aca="false">VLOOKUP(A3692,'Team Data'!$A$1:$E$659,5,FALSE())</f>
        <v>425</v>
      </c>
      <c r="Q3692" s="0" t="n">
        <f aca="false">VLOOKUP(B3692,'Team Data'!$A$1:$E$659,4,FALSE())</f>
        <v>641</v>
      </c>
      <c r="R3692" s="0" t="n">
        <f aca="false">VLOOKUP(B3692,'Team Data'!$A$1:$E$659,5,FALSE())</f>
        <v>461</v>
      </c>
      <c r="S3692" s="0" t="n">
        <f aca="false">IF(I3692=1,(MIN(30,(C3692-D3692)))*(M3692/(M3692+N3692))*(Q3692/(Q3692+R3692)),(MAX(-30,(C3692-D3692)))*(N3692/(M3692+N3692))*(R3692/(R3692+Q3692)))</f>
        <v>-4.33542319749216</v>
      </c>
      <c r="T3692" s="0" t="n">
        <f aca="false">IF(J3692=1,(MIN(30,(D3692-C3692)))*(K3692/(K3692+L3692))*(O3692/(O3692+P3692)),(MAX(-30,(D3692-C3692)))*(L3692/(K3692+L3692))*(P3692/(P3692+O3692)))</f>
        <v>5.07358114446529</v>
      </c>
      <c r="U3692" s="7" t="n">
        <v>43124</v>
      </c>
    </row>
    <row r="3693" customFormat="false" ht="15" hidden="false" customHeight="false" outlineLevel="0" collapsed="false">
      <c r="A3693" s="0" t="s">
        <v>168</v>
      </c>
      <c r="B3693" s="0" t="s">
        <v>48</v>
      </c>
      <c r="C3693" s="0" t="n">
        <v>70</v>
      </c>
      <c r="D3693" s="0" t="n">
        <v>61</v>
      </c>
      <c r="E3693" s="0" t="n">
        <v>41</v>
      </c>
      <c r="F3693" s="0" t="n">
        <v>32</v>
      </c>
      <c r="G3693" s="0" t="n">
        <v>10</v>
      </c>
      <c r="H3693" s="0" t="n">
        <v>6</v>
      </c>
      <c r="I3693" s="0" t="n">
        <v>1</v>
      </c>
      <c r="J3693" s="0" t="n">
        <v>0</v>
      </c>
      <c r="K3693" s="0" t="n">
        <f aca="false">VLOOKUP(A3693,'Team Data'!$A$1:$E$659,2,FALSE())</f>
        <v>16</v>
      </c>
      <c r="L3693" s="0" t="n">
        <f aca="false">VLOOKUP(A3693,'Team Data'!$A$1:$E$659,3,FALSE())</f>
        <v>18</v>
      </c>
      <c r="M3693" s="0" t="n">
        <f aca="false">VLOOKUP(B3693,'Team Data'!$A$1:$E$659,2,FALSE())</f>
        <v>21</v>
      </c>
      <c r="N3693" s="0" t="n">
        <f aca="false">VLOOKUP(B3693,'Team Data'!$A$1:$E$659,3,FALSE())</f>
        <v>15</v>
      </c>
      <c r="O3693" s="0" t="n">
        <f aca="false">VLOOKUP(A3693,'Team Data'!$A$1:$E$659,4,FALSE())</f>
        <v>575</v>
      </c>
      <c r="P3693" s="0" t="n">
        <f aca="false">VLOOKUP(A3693,'Team Data'!$A$1:$E$659,5,FALSE())</f>
        <v>481</v>
      </c>
      <c r="Q3693" s="0" t="n">
        <f aca="false">VLOOKUP(B3693,'Team Data'!$A$1:$E$659,4,FALSE())</f>
        <v>577</v>
      </c>
      <c r="R3693" s="0" t="n">
        <f aca="false">VLOOKUP(B3693,'Team Data'!$A$1:$E$659,5,FALSE())</f>
        <v>521</v>
      </c>
      <c r="S3693" s="0" t="n">
        <f aca="false">IF(I3693=1,(MIN(30,(C3693-D3693)))*(M3693/(M3693+N3693))*(Q3693/(Q3693+R3693)),(MAX(-30,(C3693-D3693)))*(N3693/(M3693+N3693))*(R3693/(R3693+Q3693)))</f>
        <v>2.75887978142077</v>
      </c>
      <c r="T3693" s="0" t="n">
        <f aca="false">IF(J3693=1,(MIN(30,(D3693-C3693)))*(K3693/(K3693+L3693))*(O3693/(O3693+P3693)),(MAX(-30,(D3693-C3693)))*(L3693/(K3693+L3693))*(P3693/(P3693+O3693)))</f>
        <v>-2.17028743315508</v>
      </c>
      <c r="U3693" s="7" t="n">
        <v>43124</v>
      </c>
    </row>
    <row r="3694" customFormat="false" ht="15" hidden="false" customHeight="false" outlineLevel="0" collapsed="false">
      <c r="A3694" s="0" t="s">
        <v>81</v>
      </c>
      <c r="B3694" s="0" t="s">
        <v>37</v>
      </c>
      <c r="C3694" s="0" t="n">
        <v>69</v>
      </c>
      <c r="D3694" s="0" t="n">
        <v>83</v>
      </c>
      <c r="E3694" s="0" t="n">
        <v>38</v>
      </c>
      <c r="F3694" s="0" t="n">
        <v>48</v>
      </c>
      <c r="G3694" s="0" t="n">
        <v>15</v>
      </c>
      <c r="H3694" s="0" t="n">
        <v>16</v>
      </c>
      <c r="I3694" s="0" t="n">
        <v>0</v>
      </c>
      <c r="J3694" s="0" t="n">
        <v>1</v>
      </c>
      <c r="K3694" s="0" t="n">
        <f aca="false">VLOOKUP(A3694,'Team Data'!$A$1:$E$659,2,FALSE())</f>
        <v>22</v>
      </c>
      <c r="L3694" s="0" t="n">
        <f aca="false">VLOOKUP(A3694,'Team Data'!$A$1:$E$659,3,FALSE())</f>
        <v>13</v>
      </c>
      <c r="M3694" s="0" t="n">
        <f aca="false">VLOOKUP(B3694,'Team Data'!$A$1:$E$659,2,FALSE())</f>
        <v>27</v>
      </c>
      <c r="N3694" s="0" t="n">
        <f aca="false">VLOOKUP(B3694,'Team Data'!$A$1:$E$659,3,FALSE())</f>
        <v>9</v>
      </c>
      <c r="O3694" s="0" t="n">
        <f aca="false">VLOOKUP(A3694,'Team Data'!$A$1:$E$659,4,FALSE())</f>
        <v>536</v>
      </c>
      <c r="P3694" s="0" t="n">
        <f aca="false">VLOOKUP(A3694,'Team Data'!$A$1:$E$659,5,FALSE())</f>
        <v>497</v>
      </c>
      <c r="Q3694" s="0" t="n">
        <f aca="false">VLOOKUP(B3694,'Team Data'!$A$1:$E$659,4,FALSE())</f>
        <v>662</v>
      </c>
      <c r="R3694" s="0" t="n">
        <f aca="false">VLOOKUP(B3694,'Team Data'!$A$1:$E$659,5,FALSE())</f>
        <v>509</v>
      </c>
      <c r="S3694" s="0" t="n">
        <f aca="false">IF(I3694=1,(MIN(30,(C3694-D3694)))*(M3694/(M3694+N3694))*(Q3694/(Q3694+R3694)),(MAX(-30,(C3694-D3694)))*(N3694/(M3694+N3694))*(R3694/(R3694+Q3694)))</f>
        <v>-1.52134927412468</v>
      </c>
      <c r="T3694" s="0" t="n">
        <f aca="false">IF(J3694=1,(MIN(30,(D3694-C3694)))*(K3694/(K3694+L3694))*(O3694/(O3694+P3694)),(MAX(-30,(D3694-C3694)))*(L3694/(K3694+L3694))*(P3694/(P3694+O3694)))</f>
        <v>4.56611810261375</v>
      </c>
      <c r="U3694" s="7" t="n">
        <v>43124</v>
      </c>
    </row>
    <row r="3695" customFormat="false" ht="15" hidden="false" customHeight="false" outlineLevel="0" collapsed="false">
      <c r="A3695" s="0" t="s">
        <v>32</v>
      </c>
      <c r="B3695" s="0" t="s">
        <v>207</v>
      </c>
      <c r="C3695" s="0" t="n">
        <v>62</v>
      </c>
      <c r="D3695" s="0" t="n">
        <v>93</v>
      </c>
      <c r="E3695" s="0" t="n">
        <v>28</v>
      </c>
      <c r="F3695" s="0" t="n">
        <v>31</v>
      </c>
      <c r="G3695" s="0" t="n">
        <v>13</v>
      </c>
      <c r="H3695" s="0" t="n">
        <v>7</v>
      </c>
      <c r="I3695" s="0" t="n">
        <v>0</v>
      </c>
      <c r="J3695" s="0" t="n">
        <v>1</v>
      </c>
      <c r="K3695" s="0" t="n">
        <f aca="false">VLOOKUP(A3695,'Team Data'!$A$1:$E$659,2,FALSE())</f>
        <v>16</v>
      </c>
      <c r="L3695" s="0" t="n">
        <f aca="false">VLOOKUP(A3695,'Team Data'!$A$1:$E$659,3,FALSE())</f>
        <v>16</v>
      </c>
      <c r="M3695" s="0" t="n">
        <f aca="false">VLOOKUP(B3695,'Team Data'!$A$1:$E$659,2,FALSE())</f>
        <v>13</v>
      </c>
      <c r="N3695" s="0" t="n">
        <f aca="false">VLOOKUP(B3695,'Team Data'!$A$1:$E$659,3,FALSE())</f>
        <v>19</v>
      </c>
      <c r="O3695" s="0" t="n">
        <f aca="false">VLOOKUP(A3695,'Team Data'!$A$1:$E$659,4,FALSE())</f>
        <v>523</v>
      </c>
      <c r="P3695" s="0" t="n">
        <f aca="false">VLOOKUP(A3695,'Team Data'!$A$1:$E$659,5,FALSE())</f>
        <v>476</v>
      </c>
      <c r="Q3695" s="0" t="n">
        <f aca="false">VLOOKUP(B3695,'Team Data'!$A$1:$E$659,4,FALSE())</f>
        <v>530</v>
      </c>
      <c r="R3695" s="0" t="n">
        <f aca="false">VLOOKUP(B3695,'Team Data'!$A$1:$E$659,5,FALSE())</f>
        <v>469</v>
      </c>
      <c r="S3695" s="0" t="n">
        <f aca="false">IF(I3695=1,(MIN(30,(C3695-D3695)))*(M3695/(M3695+N3695))*(Q3695/(Q3695+R3695)),(MAX(-30,(C3695-D3695)))*(N3695/(M3695+N3695))*(R3695/(R3695+Q3695)))</f>
        <v>-8.36242492492493</v>
      </c>
      <c r="T3695" s="0" t="n">
        <f aca="false">IF(J3695=1,(MIN(30,(D3695-C3695)))*(K3695/(K3695+L3695))*(O3695/(O3695+P3695)),(MAX(-30,(D3695-C3695)))*(L3695/(K3695+L3695))*(P3695/(P3695+O3695)))</f>
        <v>7.85285285285285</v>
      </c>
      <c r="U3695" s="7" t="n">
        <v>43124</v>
      </c>
    </row>
    <row r="3696" customFormat="false" ht="15" hidden="false" customHeight="false" outlineLevel="0" collapsed="false">
      <c r="A3696" s="0" t="s">
        <v>702</v>
      </c>
      <c r="B3696" s="0" t="s">
        <v>221</v>
      </c>
      <c r="C3696" s="0" t="n">
        <v>66</v>
      </c>
      <c r="D3696" s="0" t="n">
        <v>93</v>
      </c>
      <c r="E3696" s="0" t="n">
        <v>35</v>
      </c>
      <c r="F3696" s="0" t="n">
        <v>60</v>
      </c>
      <c r="G3696" s="0" t="n">
        <v>11</v>
      </c>
      <c r="H3696" s="0" t="n">
        <v>14</v>
      </c>
      <c r="I3696" s="0" t="n">
        <v>0</v>
      </c>
      <c r="J3696" s="0" t="n">
        <v>1</v>
      </c>
      <c r="K3696" s="0" t="n">
        <f aca="false">VLOOKUP(A3696,'Team Data'!$A$1:$E$659,2,FALSE())</f>
        <v>0</v>
      </c>
      <c r="L3696" s="0" t="n">
        <f aca="false">VLOOKUP(A3696,'Team Data'!$A$1:$E$659,3,FALSE())</f>
        <v>1</v>
      </c>
      <c r="M3696" s="0" t="n">
        <f aca="false">VLOOKUP(B3696,'Team Data'!$A$1:$E$659,2,FALSE())</f>
        <v>11</v>
      </c>
      <c r="N3696" s="0" t="n">
        <f aca="false">VLOOKUP(B3696,'Team Data'!$A$1:$E$659,3,FALSE())</f>
        <v>21</v>
      </c>
      <c r="O3696" s="0" t="n">
        <f aca="false">VLOOKUP(A3696,'Team Data'!$A$1:$E$659,4,FALSE())</f>
        <v>11</v>
      </c>
      <c r="P3696" s="0" t="n">
        <f aca="false">VLOOKUP(A3696,'Team Data'!$A$1:$E$659,5,FALSE())</f>
        <v>21</v>
      </c>
      <c r="Q3696" s="0" t="n">
        <f aca="false">VLOOKUP(B3696,'Team Data'!$A$1:$E$659,4,FALSE())</f>
        <v>508</v>
      </c>
      <c r="R3696" s="0" t="n">
        <f aca="false">VLOOKUP(B3696,'Team Data'!$A$1:$E$659,5,FALSE())</f>
        <v>413</v>
      </c>
      <c r="S3696" s="0" t="n">
        <f aca="false">IF(I3696=1,(MIN(30,(C3696-D3696)))*(M3696/(M3696+N3696))*(Q3696/(Q3696+R3696)),(MAX(-30,(C3696-D3696)))*(N3696/(M3696+N3696))*(R3696/(R3696+Q3696)))</f>
        <v>-7.94554153094463</v>
      </c>
      <c r="T3696" s="0" t="n">
        <f aca="false">IF(J3696=1,(MIN(30,(D3696-C3696)))*(K3696/(K3696+L3696))*(O3696/(O3696+P3696)),(MAX(-30,(D3696-C3696)))*(L3696/(K3696+L3696))*(P3696/(P3696+O3696)))</f>
        <v>0</v>
      </c>
      <c r="U3696" s="7" t="n">
        <v>43124</v>
      </c>
    </row>
    <row r="3697" customFormat="false" ht="15" hidden="false" customHeight="false" outlineLevel="0" collapsed="false">
      <c r="A3697" s="0" t="s">
        <v>177</v>
      </c>
      <c r="B3697" s="0" t="s">
        <v>33</v>
      </c>
      <c r="C3697" s="0" t="n">
        <v>52</v>
      </c>
      <c r="D3697" s="0" t="n">
        <v>72</v>
      </c>
      <c r="E3697" s="0" t="n">
        <v>35</v>
      </c>
      <c r="F3697" s="0" t="n">
        <v>39</v>
      </c>
      <c r="G3697" s="0" t="n">
        <v>11</v>
      </c>
      <c r="H3697" s="0" t="n">
        <v>5</v>
      </c>
      <c r="I3697" s="0" t="n">
        <v>0</v>
      </c>
      <c r="J3697" s="0" t="n">
        <v>1</v>
      </c>
      <c r="K3697" s="0" t="n">
        <f aca="false">VLOOKUP(A3697,'Team Data'!$A$1:$E$659,2,FALSE())</f>
        <v>18</v>
      </c>
      <c r="L3697" s="0" t="n">
        <f aca="false">VLOOKUP(A3697,'Team Data'!$A$1:$E$659,3,FALSE())</f>
        <v>15</v>
      </c>
      <c r="M3697" s="0" t="n">
        <f aca="false">VLOOKUP(B3697,'Team Data'!$A$1:$E$659,2,FALSE())</f>
        <v>20</v>
      </c>
      <c r="N3697" s="0" t="n">
        <f aca="false">VLOOKUP(B3697,'Team Data'!$A$1:$E$659,3,FALSE())</f>
        <v>13</v>
      </c>
      <c r="O3697" s="0" t="n">
        <f aca="false">VLOOKUP(A3697,'Team Data'!$A$1:$E$659,4,FALSE())</f>
        <v>582</v>
      </c>
      <c r="P3697" s="0" t="n">
        <f aca="false">VLOOKUP(A3697,'Team Data'!$A$1:$E$659,5,FALSE())</f>
        <v>475</v>
      </c>
      <c r="Q3697" s="0" t="n">
        <f aca="false">VLOOKUP(B3697,'Team Data'!$A$1:$E$659,4,FALSE())</f>
        <v>562</v>
      </c>
      <c r="R3697" s="0" t="n">
        <f aca="false">VLOOKUP(B3697,'Team Data'!$A$1:$E$659,5,FALSE())</f>
        <v>491</v>
      </c>
      <c r="S3697" s="0" t="n">
        <f aca="false">IF(I3697=1,(MIN(30,(C3697-D3697)))*(M3697/(M3697+N3697))*(Q3697/(Q3697+R3697)),(MAX(-30,(C3697-D3697)))*(N3697/(M3697+N3697))*(R3697/(R3697+Q3697)))</f>
        <v>-3.6737747848859</v>
      </c>
      <c r="T3697" s="0" t="n">
        <f aca="false">IF(J3697=1,(MIN(30,(D3697-C3697)))*(K3697/(K3697+L3697))*(O3697/(O3697+P3697)),(MAX(-30,(D3697-C3697)))*(L3697/(K3697+L3697))*(P3697/(P3697+O3697)))</f>
        <v>6.00670852326481</v>
      </c>
      <c r="U3697" s="7" t="n">
        <v>43124</v>
      </c>
    </row>
    <row r="3698" customFormat="false" ht="15" hidden="false" customHeight="false" outlineLevel="0" collapsed="false">
      <c r="A3698" s="0" t="s">
        <v>64</v>
      </c>
      <c r="B3698" s="0" t="s">
        <v>280</v>
      </c>
      <c r="C3698" s="0" t="n">
        <v>68</v>
      </c>
      <c r="D3698" s="0" t="n">
        <v>63</v>
      </c>
      <c r="E3698" s="0" t="n">
        <v>36</v>
      </c>
      <c r="F3698" s="0" t="n">
        <v>24</v>
      </c>
      <c r="G3698" s="0" t="n">
        <v>16</v>
      </c>
      <c r="H3698" s="0" t="n">
        <v>5</v>
      </c>
      <c r="I3698" s="0" t="n">
        <v>1</v>
      </c>
      <c r="J3698" s="0" t="n">
        <v>0</v>
      </c>
      <c r="K3698" s="0" t="n">
        <f aca="false">VLOOKUP(A3698,'Team Data'!$A$1:$E$659,2,FALSE())</f>
        <v>21</v>
      </c>
      <c r="L3698" s="0" t="n">
        <f aca="false">VLOOKUP(A3698,'Team Data'!$A$1:$E$659,3,FALSE())</f>
        <v>12</v>
      </c>
      <c r="M3698" s="0" t="n">
        <f aca="false">VLOOKUP(B3698,'Team Data'!$A$1:$E$659,2,FALSE())</f>
        <v>16</v>
      </c>
      <c r="N3698" s="0" t="n">
        <f aca="false">VLOOKUP(B3698,'Team Data'!$A$1:$E$659,3,FALSE())</f>
        <v>17</v>
      </c>
      <c r="O3698" s="0" t="n">
        <f aca="false">VLOOKUP(A3698,'Team Data'!$A$1:$E$659,4,FALSE())</f>
        <v>611</v>
      </c>
      <c r="P3698" s="0" t="n">
        <f aca="false">VLOOKUP(A3698,'Team Data'!$A$1:$E$659,5,FALSE())</f>
        <v>453</v>
      </c>
      <c r="Q3698" s="0" t="n">
        <f aca="false">VLOOKUP(B3698,'Team Data'!$A$1:$E$659,4,FALSE())</f>
        <v>652</v>
      </c>
      <c r="R3698" s="0" t="n">
        <f aca="false">VLOOKUP(B3698,'Team Data'!$A$1:$E$659,5,FALSE())</f>
        <v>412</v>
      </c>
      <c r="S3698" s="0" t="n">
        <f aca="false">IF(I3698=1,(MIN(30,(C3698-D3698)))*(M3698/(M3698+N3698))*(Q3698/(Q3698+R3698)),(MAX(-30,(C3698-D3698)))*(N3698/(M3698+N3698))*(R3698/(R3698+Q3698)))</f>
        <v>1.4855320118478</v>
      </c>
      <c r="T3698" s="0" t="n">
        <f aca="false">IF(J3698=1,(MIN(30,(D3698-C3698)))*(K3698/(K3698+L3698))*(O3698/(O3698+P3698)),(MAX(-30,(D3698-C3698)))*(L3698/(K3698+L3698))*(P3698/(P3698+O3698)))</f>
        <v>-0.774094326725906</v>
      </c>
      <c r="U3698" s="7" t="n">
        <v>43124</v>
      </c>
    </row>
    <row r="3699" customFormat="false" ht="15" hidden="false" customHeight="false" outlineLevel="0" collapsed="false">
      <c r="A3699" s="0" t="s">
        <v>9</v>
      </c>
      <c r="B3699" s="0" t="s">
        <v>219</v>
      </c>
      <c r="C3699" s="0" t="n">
        <v>66</v>
      </c>
      <c r="D3699" s="0" t="n">
        <v>78</v>
      </c>
      <c r="E3699" s="0" t="n">
        <v>36</v>
      </c>
      <c r="F3699" s="0" t="n">
        <v>35</v>
      </c>
      <c r="G3699" s="0" t="n">
        <v>11</v>
      </c>
      <c r="H3699" s="0" t="n">
        <v>10</v>
      </c>
      <c r="I3699" s="0" t="n">
        <v>0</v>
      </c>
      <c r="J3699" s="0" t="n">
        <v>1</v>
      </c>
      <c r="K3699" s="0" t="n">
        <f aca="false">VLOOKUP(A3699,'Team Data'!$A$1:$E$659,2,FALSE())</f>
        <v>20</v>
      </c>
      <c r="L3699" s="0" t="n">
        <f aca="false">VLOOKUP(A3699,'Team Data'!$A$1:$E$659,3,FALSE())</f>
        <v>16</v>
      </c>
      <c r="M3699" s="0" t="n">
        <f aca="false">VLOOKUP(B3699,'Team Data'!$A$1:$E$659,2,FALSE())</f>
        <v>12</v>
      </c>
      <c r="N3699" s="0" t="n">
        <f aca="false">VLOOKUP(B3699,'Team Data'!$A$1:$E$659,3,FALSE())</f>
        <v>20</v>
      </c>
      <c r="O3699" s="0" t="n">
        <f aca="false">VLOOKUP(A3699,'Team Data'!$A$1:$E$659,4,FALSE())</f>
        <v>741</v>
      </c>
      <c r="P3699" s="0" t="n">
        <f aca="false">VLOOKUP(A3699,'Team Data'!$A$1:$E$659,5,FALSE())</f>
        <v>460</v>
      </c>
      <c r="Q3699" s="0" t="n">
        <f aca="false">VLOOKUP(B3699,'Team Data'!$A$1:$E$659,4,FALSE())</f>
        <v>657</v>
      </c>
      <c r="R3699" s="0" t="n">
        <f aca="false">VLOOKUP(B3699,'Team Data'!$A$1:$E$659,5,FALSE())</f>
        <v>413</v>
      </c>
      <c r="S3699" s="0" t="n">
        <f aca="false">IF(I3699=1,(MIN(30,(C3699-D3699)))*(M3699/(M3699+N3699))*(Q3699/(Q3699+R3699)),(MAX(-30,(C3699-D3699)))*(N3699/(M3699+N3699))*(R3699/(R3699+Q3699)))</f>
        <v>-2.89485981308411</v>
      </c>
      <c r="T3699" s="0" t="n">
        <f aca="false">IF(J3699=1,(MIN(30,(D3699-C3699)))*(K3699/(K3699+L3699))*(O3699/(O3699+P3699)),(MAX(-30,(D3699-C3699)))*(L3699/(K3699+L3699))*(P3699/(P3699+O3699)))</f>
        <v>4.11323896752706</v>
      </c>
      <c r="U3699" s="7" t="n">
        <v>43124</v>
      </c>
    </row>
    <row r="3700" customFormat="false" ht="15" hidden="false" customHeight="false" outlineLevel="0" collapsed="false">
      <c r="A3700" s="0" t="s">
        <v>210</v>
      </c>
      <c r="B3700" s="0" t="s">
        <v>173</v>
      </c>
      <c r="C3700" s="0" t="n">
        <v>77</v>
      </c>
      <c r="D3700" s="0" t="n">
        <v>69</v>
      </c>
      <c r="E3700" s="0" t="n">
        <v>37</v>
      </c>
      <c r="F3700" s="0" t="n">
        <v>33</v>
      </c>
      <c r="G3700" s="0" t="n">
        <v>10</v>
      </c>
      <c r="H3700" s="0" t="n">
        <v>11</v>
      </c>
      <c r="I3700" s="0" t="n">
        <v>1</v>
      </c>
      <c r="J3700" s="0" t="n">
        <v>0</v>
      </c>
      <c r="K3700" s="0" t="n">
        <f aca="false">VLOOKUP(A3700,'Team Data'!$A$1:$E$659,2,FALSE())</f>
        <v>15</v>
      </c>
      <c r="L3700" s="0" t="n">
        <f aca="false">VLOOKUP(A3700,'Team Data'!$A$1:$E$659,3,FALSE())</f>
        <v>16</v>
      </c>
      <c r="M3700" s="0" t="n">
        <f aca="false">VLOOKUP(B3700,'Team Data'!$A$1:$E$659,2,FALSE())</f>
        <v>14</v>
      </c>
      <c r="N3700" s="0" t="n">
        <f aca="false">VLOOKUP(B3700,'Team Data'!$A$1:$E$659,3,FALSE())</f>
        <v>17</v>
      </c>
      <c r="O3700" s="0" t="n">
        <f aca="false">VLOOKUP(A3700,'Team Data'!$A$1:$E$659,4,FALSE())</f>
        <v>541</v>
      </c>
      <c r="P3700" s="0" t="n">
        <f aca="false">VLOOKUP(A3700,'Team Data'!$A$1:$E$659,5,FALSE())</f>
        <v>455</v>
      </c>
      <c r="Q3700" s="0" t="n">
        <f aca="false">VLOOKUP(B3700,'Team Data'!$A$1:$E$659,4,FALSE())</f>
        <v>562</v>
      </c>
      <c r="R3700" s="0" t="n">
        <f aca="false">VLOOKUP(B3700,'Team Data'!$A$1:$E$659,5,FALSE())</f>
        <v>470</v>
      </c>
      <c r="S3700" s="0" t="n">
        <f aca="false">IF(I3700=1,(MIN(30,(C3700-D3700)))*(M3700/(M3700+N3700))*(Q3700/(Q3700+R3700)),(MAX(-30,(C3700-D3700)))*(N3700/(M3700+N3700))*(R3700/(R3700+Q3700)))</f>
        <v>1.96749187296824</v>
      </c>
      <c r="T3700" s="0" t="n">
        <f aca="false">IF(J3700=1,(MIN(30,(D3700-C3700)))*(K3700/(K3700+L3700))*(O3700/(O3700+P3700)),(MAX(-30,(D3700-C3700)))*(L3700/(K3700+L3700))*(P3700/(P3700+O3700)))</f>
        <v>-1.88625469620417</v>
      </c>
      <c r="U3700" s="7" t="n">
        <v>43124</v>
      </c>
    </row>
    <row r="3701" customFormat="false" ht="15" hidden="false" customHeight="false" outlineLevel="0" collapsed="false">
      <c r="A3701" s="0" t="s">
        <v>174</v>
      </c>
      <c r="B3701" s="0" t="s">
        <v>138</v>
      </c>
      <c r="C3701" s="0" t="n">
        <v>65</v>
      </c>
      <c r="D3701" s="0" t="n">
        <v>78</v>
      </c>
      <c r="E3701" s="0" t="n">
        <v>31</v>
      </c>
      <c r="F3701" s="0" t="n">
        <v>41</v>
      </c>
      <c r="G3701" s="0" t="n">
        <v>11</v>
      </c>
      <c r="H3701" s="0" t="n">
        <v>11</v>
      </c>
      <c r="I3701" s="0" t="n">
        <v>0</v>
      </c>
      <c r="J3701" s="0" t="n">
        <v>1</v>
      </c>
      <c r="K3701" s="0" t="n">
        <f aca="false">VLOOKUP(A3701,'Team Data'!$A$1:$E$659,2,FALSE())</f>
        <v>25</v>
      </c>
      <c r="L3701" s="0" t="n">
        <f aca="false">VLOOKUP(A3701,'Team Data'!$A$1:$E$659,3,FALSE())</f>
        <v>12</v>
      </c>
      <c r="M3701" s="0" t="n">
        <f aca="false">VLOOKUP(B3701,'Team Data'!$A$1:$E$659,2,FALSE())</f>
        <v>23</v>
      </c>
      <c r="N3701" s="0" t="n">
        <f aca="false">VLOOKUP(B3701,'Team Data'!$A$1:$E$659,3,FALSE())</f>
        <v>11</v>
      </c>
      <c r="O3701" s="0" t="n">
        <f aca="false">VLOOKUP(A3701,'Team Data'!$A$1:$E$659,4,FALSE())</f>
        <v>653</v>
      </c>
      <c r="P3701" s="0" t="n">
        <f aca="false">VLOOKUP(A3701,'Team Data'!$A$1:$E$659,5,FALSE())</f>
        <v>548</v>
      </c>
      <c r="Q3701" s="0" t="n">
        <f aca="false">VLOOKUP(B3701,'Team Data'!$A$1:$E$659,4,FALSE())</f>
        <v>704</v>
      </c>
      <c r="R3701" s="0" t="n">
        <f aca="false">VLOOKUP(B3701,'Team Data'!$A$1:$E$659,5,FALSE())</f>
        <v>448</v>
      </c>
      <c r="S3701" s="0" t="n">
        <f aca="false">IF(I3701=1,(MIN(30,(C3701-D3701)))*(M3701/(M3701+N3701))*(Q3701/(Q3701+R3701)),(MAX(-30,(C3701-D3701)))*(N3701/(M3701+N3701))*(R3701/(R3701+Q3701)))</f>
        <v>-1.63562091503268</v>
      </c>
      <c r="T3701" s="0" t="n">
        <f aca="false">IF(J3701=1,(MIN(30,(D3701-C3701)))*(K3701/(K3701+L3701))*(O3701/(O3701+P3701)),(MAX(-30,(D3701-C3701)))*(L3701/(K3701+L3701))*(P3701/(P3701+O3701)))</f>
        <v>4.77586245696154</v>
      </c>
      <c r="U3701" s="7" t="n">
        <v>43124</v>
      </c>
    </row>
    <row r="3702" customFormat="false" ht="15" hidden="false" customHeight="false" outlineLevel="0" collapsed="false">
      <c r="A3702" s="0" t="s">
        <v>635</v>
      </c>
      <c r="B3702" s="0" t="s">
        <v>106</v>
      </c>
      <c r="C3702" s="0" t="n">
        <v>80</v>
      </c>
      <c r="D3702" s="0" t="n">
        <v>96</v>
      </c>
      <c r="E3702" s="0" t="n">
        <v>28</v>
      </c>
      <c r="F3702" s="0" t="n">
        <v>32</v>
      </c>
      <c r="G3702" s="0" t="n">
        <v>9</v>
      </c>
      <c r="H3702" s="0" t="n">
        <v>12</v>
      </c>
      <c r="I3702" s="0" t="n">
        <v>0</v>
      </c>
      <c r="J3702" s="0" t="n">
        <v>1</v>
      </c>
      <c r="K3702" s="0" t="n">
        <f aca="false">VLOOKUP(A3702,'Team Data'!$A$1:$E$659,2,FALSE())</f>
        <v>0</v>
      </c>
      <c r="L3702" s="0" t="n">
        <f aca="false">VLOOKUP(A3702,'Team Data'!$A$1:$E$659,3,FALSE())</f>
        <v>2</v>
      </c>
      <c r="M3702" s="0" t="n">
        <f aca="false">VLOOKUP(B3702,'Team Data'!$A$1:$E$659,2,FALSE())</f>
        <v>22</v>
      </c>
      <c r="N3702" s="0" t="n">
        <f aca="false">VLOOKUP(B3702,'Team Data'!$A$1:$E$659,3,FALSE())</f>
        <v>12</v>
      </c>
      <c r="O3702" s="0" t="n">
        <f aca="false">VLOOKUP(A3702,'Team Data'!$A$1:$E$659,4,FALSE())</f>
        <v>44</v>
      </c>
      <c r="P3702" s="0" t="n">
        <f aca="false">VLOOKUP(A3702,'Team Data'!$A$1:$E$659,5,FALSE())</f>
        <v>23</v>
      </c>
      <c r="Q3702" s="0" t="n">
        <f aca="false">VLOOKUP(B3702,'Team Data'!$A$1:$E$659,4,FALSE())</f>
        <v>510</v>
      </c>
      <c r="R3702" s="0" t="n">
        <f aca="false">VLOOKUP(B3702,'Team Data'!$A$1:$E$659,5,FALSE())</f>
        <v>571</v>
      </c>
      <c r="S3702" s="0" t="n">
        <f aca="false">IF(I3702=1,(MIN(30,(C3702-D3702)))*(M3702/(M3702+N3702))*(Q3702/(Q3702+R3702)),(MAX(-30,(C3702-D3702)))*(N3702/(M3702+N3702))*(R3702/(R3702+Q3702)))</f>
        <v>-2.98285900854329</v>
      </c>
      <c r="T3702" s="0" t="n">
        <f aca="false">IF(J3702=1,(MIN(30,(D3702-C3702)))*(K3702/(K3702+L3702))*(O3702/(O3702+P3702)),(MAX(-30,(D3702-C3702)))*(L3702/(K3702+L3702))*(P3702/(P3702+O3702)))</f>
        <v>0</v>
      </c>
      <c r="U3702" s="7" t="n">
        <v>43124</v>
      </c>
    </row>
    <row r="3703" customFormat="false" ht="15" hidden="false" customHeight="false" outlineLevel="0" collapsed="false">
      <c r="A3703" s="0" t="s">
        <v>292</v>
      </c>
      <c r="B3703" s="0" t="s">
        <v>139</v>
      </c>
      <c r="C3703" s="0" t="n">
        <v>65</v>
      </c>
      <c r="D3703" s="0" t="n">
        <v>77</v>
      </c>
      <c r="E3703" s="0" t="n">
        <v>50</v>
      </c>
      <c r="F3703" s="0" t="n">
        <v>30</v>
      </c>
      <c r="G3703" s="0" t="n">
        <v>20</v>
      </c>
      <c r="H3703" s="0" t="n">
        <v>7</v>
      </c>
      <c r="I3703" s="0" t="n">
        <v>0</v>
      </c>
      <c r="J3703" s="0" t="n">
        <v>1</v>
      </c>
      <c r="K3703" s="0" t="n">
        <f aca="false">VLOOKUP(A3703,'Team Data'!$A$1:$E$659,2,FALSE())</f>
        <v>19</v>
      </c>
      <c r="L3703" s="0" t="n">
        <f aca="false">VLOOKUP(A3703,'Team Data'!$A$1:$E$659,3,FALSE())</f>
        <v>13</v>
      </c>
      <c r="M3703" s="0" t="n">
        <f aca="false">VLOOKUP(B3703,'Team Data'!$A$1:$E$659,2,FALSE())</f>
        <v>17</v>
      </c>
      <c r="N3703" s="0" t="n">
        <f aca="false">VLOOKUP(B3703,'Team Data'!$A$1:$E$659,3,FALSE())</f>
        <v>14</v>
      </c>
      <c r="O3703" s="0" t="n">
        <f aca="false">VLOOKUP(A3703,'Team Data'!$A$1:$E$659,4,FALSE())</f>
        <v>664</v>
      </c>
      <c r="P3703" s="0" t="n">
        <f aca="false">VLOOKUP(A3703,'Team Data'!$A$1:$E$659,5,FALSE())</f>
        <v>424</v>
      </c>
      <c r="Q3703" s="0" t="n">
        <f aca="false">VLOOKUP(B3703,'Team Data'!$A$1:$E$659,4,FALSE())</f>
        <v>602</v>
      </c>
      <c r="R3703" s="0" t="n">
        <f aca="false">VLOOKUP(B3703,'Team Data'!$A$1:$E$659,5,FALSE())</f>
        <v>443</v>
      </c>
      <c r="S3703" s="0" t="n">
        <f aca="false">IF(I3703=1,(MIN(30,(C3703-D3703)))*(M3703/(M3703+N3703))*(Q3703/(Q3703+R3703)),(MAX(-30,(C3703-D3703)))*(N3703/(M3703+N3703))*(R3703/(R3703+Q3703)))</f>
        <v>-2.29739157277358</v>
      </c>
      <c r="T3703" s="0" t="n">
        <f aca="false">IF(J3703=1,(MIN(30,(D3703-C3703)))*(K3703/(K3703+L3703))*(O3703/(O3703+P3703)),(MAX(-30,(D3703-C3703)))*(L3703/(K3703+L3703))*(P3703/(P3703+O3703)))</f>
        <v>4.34834558823529</v>
      </c>
      <c r="U3703" s="7" t="n">
        <v>43124</v>
      </c>
    </row>
    <row r="3704" customFormat="false" ht="15" hidden="false" customHeight="false" outlineLevel="0" collapsed="false">
      <c r="A3704" s="0" t="s">
        <v>329</v>
      </c>
      <c r="B3704" s="0" t="s">
        <v>251</v>
      </c>
      <c r="C3704" s="0" t="n">
        <v>75</v>
      </c>
      <c r="D3704" s="0" t="n">
        <v>74</v>
      </c>
      <c r="E3704" s="0" t="n">
        <v>31</v>
      </c>
      <c r="F3704" s="0" t="n">
        <v>48</v>
      </c>
      <c r="G3704" s="0" t="n">
        <v>11</v>
      </c>
      <c r="H3704" s="0" t="n">
        <v>18</v>
      </c>
      <c r="I3704" s="0" t="n">
        <v>1</v>
      </c>
      <c r="J3704" s="0" t="n">
        <v>0</v>
      </c>
      <c r="K3704" s="0" t="n">
        <f aca="false">VLOOKUP(A3704,'Team Data'!$A$1:$E$659,2,FALSE())</f>
        <v>18</v>
      </c>
      <c r="L3704" s="0" t="n">
        <f aca="false">VLOOKUP(A3704,'Team Data'!$A$1:$E$659,3,FALSE())</f>
        <v>14</v>
      </c>
      <c r="M3704" s="0" t="n">
        <f aca="false">VLOOKUP(B3704,'Team Data'!$A$1:$E$659,2,FALSE())</f>
        <v>16</v>
      </c>
      <c r="N3704" s="0" t="n">
        <f aca="false">VLOOKUP(B3704,'Team Data'!$A$1:$E$659,3,FALSE())</f>
        <v>15</v>
      </c>
      <c r="O3704" s="0" t="n">
        <f aca="false">VLOOKUP(A3704,'Team Data'!$A$1:$E$659,4,FALSE())</f>
        <v>555</v>
      </c>
      <c r="P3704" s="0" t="n">
        <f aca="false">VLOOKUP(A3704,'Team Data'!$A$1:$E$659,5,FALSE())</f>
        <v>488</v>
      </c>
      <c r="Q3704" s="0" t="n">
        <f aca="false">VLOOKUP(B3704,'Team Data'!$A$1:$E$659,4,FALSE())</f>
        <v>519</v>
      </c>
      <c r="R3704" s="0" t="n">
        <f aca="false">VLOOKUP(B3704,'Team Data'!$A$1:$E$659,5,FALSE())</f>
        <v>461</v>
      </c>
      <c r="S3704" s="0" t="n">
        <f aca="false">IF(I3704=1,(MIN(30,(C3704-D3704)))*(M3704/(M3704+N3704))*(Q3704/(Q3704+R3704)),(MAX(-30,(C3704-D3704)))*(N3704/(M3704+N3704))*(R3704/(R3704+Q3704)))</f>
        <v>0.273337722185648</v>
      </c>
      <c r="T3704" s="0" t="n">
        <f aca="false">IF(J3704=1,(MIN(30,(D3704-C3704)))*(K3704/(K3704+L3704))*(O3704/(O3704+P3704)),(MAX(-30,(D3704-C3704)))*(L3704/(K3704+L3704))*(P3704/(P3704+O3704)))</f>
        <v>-0.204697986577181</v>
      </c>
      <c r="U3704" s="7" t="n">
        <v>43124</v>
      </c>
    </row>
    <row r="3705" customFormat="false" ht="15" hidden="false" customHeight="false" outlineLevel="0" collapsed="false">
      <c r="A3705" s="0" t="s">
        <v>75</v>
      </c>
      <c r="B3705" s="0" t="s">
        <v>338</v>
      </c>
      <c r="C3705" s="0" t="n">
        <v>84</v>
      </c>
      <c r="D3705" s="0" t="n">
        <v>70</v>
      </c>
      <c r="E3705" s="0" t="n">
        <v>31</v>
      </c>
      <c r="F3705" s="0" t="n">
        <v>37</v>
      </c>
      <c r="G3705" s="0" t="n">
        <v>11</v>
      </c>
      <c r="H3705" s="0" t="n">
        <v>21</v>
      </c>
      <c r="I3705" s="0" t="n">
        <v>1</v>
      </c>
      <c r="J3705" s="0" t="n">
        <v>0</v>
      </c>
      <c r="K3705" s="0" t="n">
        <f aca="false">VLOOKUP(A3705,'Team Data'!$A$1:$E$659,2,FALSE())</f>
        <v>28</v>
      </c>
      <c r="L3705" s="0" t="n">
        <f aca="false">VLOOKUP(A3705,'Team Data'!$A$1:$E$659,3,FALSE())</f>
        <v>8</v>
      </c>
      <c r="M3705" s="0" t="n">
        <f aca="false">VLOOKUP(B3705,'Team Data'!$A$1:$E$659,2,FALSE())</f>
        <v>11</v>
      </c>
      <c r="N3705" s="0" t="n">
        <f aca="false">VLOOKUP(B3705,'Team Data'!$A$1:$E$659,3,FALSE())</f>
        <v>20</v>
      </c>
      <c r="O3705" s="0" t="n">
        <f aca="false">VLOOKUP(A3705,'Team Data'!$A$1:$E$659,4,FALSE())</f>
        <v>723</v>
      </c>
      <c r="P3705" s="0" t="n">
        <f aca="false">VLOOKUP(A3705,'Team Data'!$A$1:$E$659,5,FALSE())</f>
        <v>486</v>
      </c>
      <c r="Q3705" s="0" t="n">
        <f aca="false">VLOOKUP(B3705,'Team Data'!$A$1:$E$659,4,FALSE())</f>
        <v>617</v>
      </c>
      <c r="R3705" s="0" t="n">
        <f aca="false">VLOOKUP(B3705,'Team Data'!$A$1:$E$659,5,FALSE())</f>
        <v>430</v>
      </c>
      <c r="S3705" s="0" t="n">
        <f aca="false">IF(I3705=1,(MIN(30,(C3705-D3705)))*(M3705/(M3705+N3705))*(Q3705/(Q3705+R3705)),(MAX(-30,(C3705-D3705)))*(N3705/(M3705+N3705))*(R3705/(R3705+Q3705)))</f>
        <v>2.92750408232431</v>
      </c>
      <c r="T3705" s="0" t="n">
        <f aca="false">IF(J3705=1,(MIN(30,(D3705-C3705)))*(K3705/(K3705+L3705))*(O3705/(O3705+P3705)),(MAX(-30,(D3705-C3705)))*(L3705/(K3705+L3705))*(P3705/(P3705+O3705)))</f>
        <v>-1.25062034739454</v>
      </c>
      <c r="U3705" s="7" t="n">
        <v>43124</v>
      </c>
    </row>
    <row r="3706" customFormat="false" ht="15" hidden="false" customHeight="false" outlineLevel="0" collapsed="false">
      <c r="A3706" s="0" t="s">
        <v>319</v>
      </c>
      <c r="B3706" s="0" t="s">
        <v>94</v>
      </c>
      <c r="C3706" s="0" t="n">
        <v>63</v>
      </c>
      <c r="D3706" s="0" t="n">
        <v>69</v>
      </c>
      <c r="E3706" s="0" t="n">
        <v>36</v>
      </c>
      <c r="F3706" s="0" t="n">
        <v>31</v>
      </c>
      <c r="G3706" s="0" t="n">
        <v>16</v>
      </c>
      <c r="H3706" s="0" t="n">
        <v>9</v>
      </c>
      <c r="I3706" s="0" t="n">
        <v>0</v>
      </c>
      <c r="J3706" s="0" t="n">
        <v>1</v>
      </c>
      <c r="K3706" s="0" t="n">
        <f aca="false">VLOOKUP(A3706,'Team Data'!$A$1:$E$659,2,FALSE())</f>
        <v>20</v>
      </c>
      <c r="L3706" s="0" t="n">
        <f aca="false">VLOOKUP(A3706,'Team Data'!$A$1:$E$659,3,FALSE())</f>
        <v>13</v>
      </c>
      <c r="M3706" s="0" t="n">
        <f aca="false">VLOOKUP(B3706,'Team Data'!$A$1:$E$659,2,FALSE())</f>
        <v>21</v>
      </c>
      <c r="N3706" s="0" t="n">
        <f aca="false">VLOOKUP(B3706,'Team Data'!$A$1:$E$659,3,FALSE())</f>
        <v>11</v>
      </c>
      <c r="O3706" s="0" t="n">
        <f aca="false">VLOOKUP(A3706,'Team Data'!$A$1:$E$659,4,FALSE())</f>
        <v>561</v>
      </c>
      <c r="P3706" s="0" t="n">
        <f aca="false">VLOOKUP(A3706,'Team Data'!$A$1:$E$659,5,FALSE())</f>
        <v>525</v>
      </c>
      <c r="Q3706" s="0" t="n">
        <f aca="false">VLOOKUP(B3706,'Team Data'!$A$1:$E$659,4,FALSE())</f>
        <v>515</v>
      </c>
      <c r="R3706" s="0" t="n">
        <f aca="false">VLOOKUP(B3706,'Team Data'!$A$1:$E$659,5,FALSE())</f>
        <v>471</v>
      </c>
      <c r="S3706" s="0" t="n">
        <f aca="false">IF(I3706=1,(MIN(30,(C3706-D3706)))*(M3706/(M3706+N3706))*(Q3706/(Q3706+R3706)),(MAX(-30,(C3706-D3706)))*(N3706/(M3706+N3706))*(R3706/(R3706+Q3706)))</f>
        <v>-0.985230730223124</v>
      </c>
      <c r="T3706" s="0" t="n">
        <f aca="false">IF(J3706=1,(MIN(30,(D3706-C3706)))*(K3706/(K3706+L3706))*(O3706/(O3706+P3706)),(MAX(-30,(D3706-C3706)))*(L3706/(K3706+L3706))*(P3706/(P3706+O3706)))</f>
        <v>1.87845303867403</v>
      </c>
      <c r="U3706" s="7" t="n">
        <v>43124</v>
      </c>
    </row>
    <row r="3707" customFormat="false" ht="15" hidden="false" customHeight="false" outlineLevel="0" collapsed="false">
      <c r="A3707" s="0" t="s">
        <v>159</v>
      </c>
      <c r="B3707" s="0" t="s">
        <v>354</v>
      </c>
      <c r="C3707" s="0" t="n">
        <v>70</v>
      </c>
      <c r="D3707" s="0" t="n">
        <v>89</v>
      </c>
      <c r="E3707" s="0" t="n">
        <v>30</v>
      </c>
      <c r="F3707" s="0" t="n">
        <v>33</v>
      </c>
      <c r="G3707" s="0" t="n">
        <v>12</v>
      </c>
      <c r="H3707" s="0" t="n">
        <v>8</v>
      </c>
      <c r="I3707" s="0" t="n">
        <v>0</v>
      </c>
      <c r="J3707" s="0" t="n">
        <v>1</v>
      </c>
      <c r="K3707" s="0" t="n">
        <f aca="false">VLOOKUP(A3707,'Team Data'!$A$1:$E$659,2,FALSE())</f>
        <v>20</v>
      </c>
      <c r="L3707" s="0" t="n">
        <f aca="false">VLOOKUP(A3707,'Team Data'!$A$1:$E$659,3,FALSE())</f>
        <v>13</v>
      </c>
      <c r="M3707" s="0" t="n">
        <f aca="false">VLOOKUP(B3707,'Team Data'!$A$1:$E$659,2,FALSE())</f>
        <v>28</v>
      </c>
      <c r="N3707" s="0" t="n">
        <f aca="false">VLOOKUP(B3707,'Team Data'!$A$1:$E$659,3,FALSE())</f>
        <v>6</v>
      </c>
      <c r="O3707" s="0" t="n">
        <f aca="false">VLOOKUP(A3707,'Team Data'!$A$1:$E$659,4,FALSE())</f>
        <v>651</v>
      </c>
      <c r="P3707" s="0" t="n">
        <f aca="false">VLOOKUP(A3707,'Team Data'!$A$1:$E$659,5,FALSE())</f>
        <v>454</v>
      </c>
      <c r="Q3707" s="0" t="n">
        <f aca="false">VLOOKUP(B3707,'Team Data'!$A$1:$E$659,4,FALSE())</f>
        <v>661</v>
      </c>
      <c r="R3707" s="0" t="n">
        <f aca="false">VLOOKUP(B3707,'Team Data'!$A$1:$E$659,5,FALSE())</f>
        <v>472</v>
      </c>
      <c r="S3707" s="0" t="n">
        <f aca="false">IF(I3707=1,(MIN(30,(C3707-D3707)))*(M3707/(M3707+N3707))*(Q3707/(Q3707+R3707)),(MAX(-30,(C3707-D3707)))*(N3707/(M3707+N3707))*(R3707/(R3707+Q3707)))</f>
        <v>-1.39681221120399</v>
      </c>
      <c r="T3707" s="0" t="n">
        <f aca="false">IF(J3707=1,(MIN(30,(D3707-C3707)))*(K3707/(K3707+L3707))*(O3707/(O3707+P3707)),(MAX(-30,(D3707-C3707)))*(L3707/(K3707+L3707))*(P3707/(P3707+O3707)))</f>
        <v>6.78403948992184</v>
      </c>
      <c r="U3707" s="7" t="n">
        <v>43124</v>
      </c>
    </row>
    <row r="3708" customFormat="false" ht="15" hidden="false" customHeight="false" outlineLevel="0" collapsed="false">
      <c r="A3708" s="0" t="s">
        <v>239</v>
      </c>
      <c r="B3708" s="0" t="s">
        <v>93</v>
      </c>
      <c r="C3708" s="0" t="n">
        <v>78</v>
      </c>
      <c r="D3708" s="0" t="n">
        <v>58</v>
      </c>
      <c r="E3708" s="0" t="n">
        <v>37</v>
      </c>
      <c r="F3708" s="0" t="n">
        <v>28</v>
      </c>
      <c r="G3708" s="0" t="n">
        <v>15</v>
      </c>
      <c r="H3708" s="0" t="n">
        <v>23</v>
      </c>
      <c r="I3708" s="0" t="n">
        <v>1</v>
      </c>
      <c r="J3708" s="0" t="n">
        <v>0</v>
      </c>
      <c r="K3708" s="0" t="n">
        <f aca="false">VLOOKUP(A3708,'Team Data'!$A$1:$E$659,2,FALSE())</f>
        <v>26</v>
      </c>
      <c r="L3708" s="0" t="n">
        <f aca="false">VLOOKUP(A3708,'Team Data'!$A$1:$E$659,3,FALSE())</f>
        <v>8</v>
      </c>
      <c r="M3708" s="0" t="n">
        <f aca="false">VLOOKUP(B3708,'Team Data'!$A$1:$E$659,2,FALSE())</f>
        <v>9</v>
      </c>
      <c r="N3708" s="0" t="n">
        <f aca="false">VLOOKUP(B3708,'Team Data'!$A$1:$E$659,3,FALSE())</f>
        <v>22</v>
      </c>
      <c r="O3708" s="0" t="n">
        <f aca="false">VLOOKUP(A3708,'Team Data'!$A$1:$E$659,4,FALSE())</f>
        <v>627</v>
      </c>
      <c r="P3708" s="0" t="n">
        <f aca="false">VLOOKUP(A3708,'Team Data'!$A$1:$E$659,5,FALSE())</f>
        <v>488</v>
      </c>
      <c r="Q3708" s="0" t="n">
        <f aca="false">VLOOKUP(B3708,'Team Data'!$A$1:$E$659,4,FALSE())</f>
        <v>518</v>
      </c>
      <c r="R3708" s="0" t="n">
        <f aca="false">VLOOKUP(B3708,'Team Data'!$A$1:$E$659,5,FALSE())</f>
        <v>496</v>
      </c>
      <c r="S3708" s="0" t="n">
        <f aca="false">IF(I3708=1,(MIN(30,(C3708-D3708)))*(M3708/(M3708+N3708))*(Q3708/(Q3708+R3708)),(MAX(-30,(C3708-D3708)))*(N3708/(M3708+N3708))*(R3708/(R3708+Q3708)))</f>
        <v>2.96621492651269</v>
      </c>
      <c r="T3708" s="0" t="n">
        <f aca="false">IF(J3708=1,(MIN(30,(D3708-C3708)))*(K3708/(K3708+L3708))*(O3708/(O3708+P3708)),(MAX(-30,(D3708-C3708)))*(L3708/(K3708+L3708))*(P3708/(P3708+O3708)))</f>
        <v>-2.05961487734107</v>
      </c>
      <c r="U3708" s="7" t="n">
        <v>43125</v>
      </c>
    </row>
    <row r="3709" customFormat="false" ht="15" hidden="false" customHeight="false" outlineLevel="0" collapsed="false">
      <c r="A3709" s="0" t="s">
        <v>30</v>
      </c>
      <c r="B3709" s="0" t="s">
        <v>285</v>
      </c>
      <c r="C3709" s="0" t="n">
        <v>63</v>
      </c>
      <c r="D3709" s="0" t="n">
        <v>81</v>
      </c>
      <c r="E3709" s="0" t="n">
        <v>20</v>
      </c>
      <c r="F3709" s="0" t="n">
        <v>28</v>
      </c>
      <c r="G3709" s="0" t="n">
        <v>17</v>
      </c>
      <c r="H3709" s="0" t="n">
        <v>11</v>
      </c>
      <c r="I3709" s="0" t="n">
        <v>0</v>
      </c>
      <c r="J3709" s="0" t="n">
        <v>1</v>
      </c>
      <c r="K3709" s="0" t="n">
        <f aca="false">VLOOKUP(A3709,'Team Data'!$A$1:$E$659,2,FALSE())</f>
        <v>19</v>
      </c>
      <c r="L3709" s="0" t="n">
        <f aca="false">VLOOKUP(A3709,'Team Data'!$A$1:$E$659,3,FALSE())</f>
        <v>16</v>
      </c>
      <c r="M3709" s="0" t="n">
        <f aca="false">VLOOKUP(B3709,'Team Data'!$A$1:$E$659,2,FALSE())</f>
        <v>23</v>
      </c>
      <c r="N3709" s="0" t="n">
        <f aca="false">VLOOKUP(B3709,'Team Data'!$A$1:$E$659,3,FALSE())</f>
        <v>14</v>
      </c>
      <c r="O3709" s="0" t="n">
        <f aca="false">VLOOKUP(A3709,'Team Data'!$A$1:$E$659,4,FALSE())</f>
        <v>646</v>
      </c>
      <c r="P3709" s="0" t="n">
        <f aca="false">VLOOKUP(A3709,'Team Data'!$A$1:$E$659,5,FALSE())</f>
        <v>510</v>
      </c>
      <c r="Q3709" s="0" t="n">
        <f aca="false">VLOOKUP(B3709,'Team Data'!$A$1:$E$659,4,FALSE())</f>
        <v>752</v>
      </c>
      <c r="R3709" s="0" t="n">
        <f aca="false">VLOOKUP(B3709,'Team Data'!$A$1:$E$659,5,FALSE())</f>
        <v>485</v>
      </c>
      <c r="S3709" s="0" t="n">
        <f aca="false">IF(I3709=1,(MIN(30,(C3709-D3709)))*(M3709/(M3709+N3709))*(Q3709/(Q3709+R3709)),(MAX(-30,(C3709-D3709)))*(N3709/(M3709+N3709))*(R3709/(R3709+Q3709)))</f>
        <v>-2.67036640520877</v>
      </c>
      <c r="T3709" s="0" t="n">
        <f aca="false">IF(J3709=1,(MIN(30,(D3709-C3709)))*(K3709/(K3709+L3709))*(O3709/(O3709+P3709)),(MAX(-30,(D3709-C3709)))*(L3709/(K3709+L3709))*(P3709/(P3709+O3709)))</f>
        <v>5.46050420168067</v>
      </c>
      <c r="U3709" s="7" t="n">
        <v>43125</v>
      </c>
    </row>
    <row r="3710" customFormat="false" ht="15" hidden="false" customHeight="false" outlineLevel="0" collapsed="false">
      <c r="A3710" s="0" t="s">
        <v>95</v>
      </c>
      <c r="B3710" s="0" t="s">
        <v>317</v>
      </c>
      <c r="C3710" s="0" t="n">
        <v>61</v>
      </c>
      <c r="D3710" s="0" t="n">
        <v>71</v>
      </c>
      <c r="E3710" s="0" t="n">
        <v>28</v>
      </c>
      <c r="F3710" s="0" t="n">
        <v>33</v>
      </c>
      <c r="G3710" s="0" t="n">
        <v>14</v>
      </c>
      <c r="H3710" s="0" t="n">
        <v>12</v>
      </c>
      <c r="I3710" s="0" t="n">
        <v>0</v>
      </c>
      <c r="J3710" s="0" t="n">
        <v>1</v>
      </c>
      <c r="K3710" s="0" t="n">
        <f aca="false">VLOOKUP(A3710,'Team Data'!$A$1:$E$659,2,FALSE())</f>
        <v>23</v>
      </c>
      <c r="L3710" s="0" t="n">
        <f aca="false">VLOOKUP(A3710,'Team Data'!$A$1:$E$659,3,FALSE())</f>
        <v>9</v>
      </c>
      <c r="M3710" s="0" t="n">
        <f aca="false">VLOOKUP(B3710,'Team Data'!$A$1:$E$659,2,FALSE())</f>
        <v>27</v>
      </c>
      <c r="N3710" s="0" t="n">
        <f aca="false">VLOOKUP(B3710,'Team Data'!$A$1:$E$659,3,FALSE())</f>
        <v>8</v>
      </c>
      <c r="O3710" s="0" t="n">
        <f aca="false">VLOOKUP(A3710,'Team Data'!$A$1:$E$659,4,FALSE())</f>
        <v>502</v>
      </c>
      <c r="P3710" s="0" t="n">
        <f aca="false">VLOOKUP(A3710,'Team Data'!$A$1:$E$659,5,FALSE())</f>
        <v>485</v>
      </c>
      <c r="Q3710" s="0" t="n">
        <f aca="false">VLOOKUP(B3710,'Team Data'!$A$1:$E$659,4,FALSE())</f>
        <v>534</v>
      </c>
      <c r="R3710" s="0" t="n">
        <f aca="false">VLOOKUP(B3710,'Team Data'!$A$1:$E$659,5,FALSE())</f>
        <v>523</v>
      </c>
      <c r="S3710" s="0" t="n">
        <f aca="false">IF(I3710=1,(MIN(30,(C3710-D3710)))*(M3710/(M3710+N3710))*(Q3710/(Q3710+R3710)),(MAX(-30,(C3710-D3710)))*(N3710/(M3710+N3710))*(R3710/(R3710+Q3710)))</f>
        <v>-1.13096364373564</v>
      </c>
      <c r="T3710" s="0" t="n">
        <f aca="false">IF(J3710=1,(MIN(30,(D3710-C3710)))*(K3710/(K3710+L3710))*(O3710/(O3710+P3710)),(MAX(-30,(D3710-C3710)))*(L3710/(K3710+L3710))*(P3710/(P3710+O3710)))</f>
        <v>3.6556484295846</v>
      </c>
      <c r="U3710" s="7" t="n">
        <v>43125</v>
      </c>
    </row>
    <row r="3711" customFormat="false" ht="15" hidden="false" customHeight="false" outlineLevel="0" collapsed="false">
      <c r="A3711" s="0" t="s">
        <v>241</v>
      </c>
      <c r="B3711" s="0" t="s">
        <v>76</v>
      </c>
      <c r="C3711" s="0" t="n">
        <v>77</v>
      </c>
      <c r="D3711" s="0" t="n">
        <v>73</v>
      </c>
      <c r="E3711" s="0" t="n">
        <v>34</v>
      </c>
      <c r="F3711" s="0" t="n">
        <v>50</v>
      </c>
      <c r="G3711" s="0" t="n">
        <v>11</v>
      </c>
      <c r="H3711" s="0" t="n">
        <v>16</v>
      </c>
      <c r="I3711" s="0" t="n">
        <v>1</v>
      </c>
      <c r="J3711" s="0" t="n">
        <v>0</v>
      </c>
      <c r="K3711" s="0" t="n">
        <f aca="false">VLOOKUP(A3711,'Team Data'!$A$1:$E$659,2,FALSE())</f>
        <v>12</v>
      </c>
      <c r="L3711" s="0" t="n">
        <f aca="false">VLOOKUP(A3711,'Team Data'!$A$1:$E$659,3,FALSE())</f>
        <v>20</v>
      </c>
      <c r="M3711" s="0" t="n">
        <f aca="false">VLOOKUP(B3711,'Team Data'!$A$1:$E$659,2,FALSE())</f>
        <v>16</v>
      </c>
      <c r="N3711" s="0" t="n">
        <f aca="false">VLOOKUP(B3711,'Team Data'!$A$1:$E$659,3,FALSE())</f>
        <v>16</v>
      </c>
      <c r="O3711" s="0" t="n">
        <f aca="false">VLOOKUP(A3711,'Team Data'!$A$1:$E$659,4,FALSE())</f>
        <v>593</v>
      </c>
      <c r="P3711" s="0" t="n">
        <f aca="false">VLOOKUP(A3711,'Team Data'!$A$1:$E$659,5,FALSE())</f>
        <v>457</v>
      </c>
      <c r="Q3711" s="0" t="n">
        <f aca="false">VLOOKUP(B3711,'Team Data'!$A$1:$E$659,4,FALSE())</f>
        <v>473</v>
      </c>
      <c r="R3711" s="0" t="n">
        <f aca="false">VLOOKUP(B3711,'Team Data'!$A$1:$E$659,5,FALSE())</f>
        <v>561</v>
      </c>
      <c r="S3711" s="0" t="n">
        <f aca="false">IF(I3711=1,(MIN(30,(C3711-D3711)))*(M3711/(M3711+N3711))*(Q3711/(Q3711+R3711)),(MAX(-30,(C3711-D3711)))*(N3711/(M3711+N3711))*(R3711/(R3711+Q3711)))</f>
        <v>0.914893617021277</v>
      </c>
      <c r="T3711" s="0" t="n">
        <f aca="false">IF(J3711=1,(MIN(30,(D3711-C3711)))*(K3711/(K3711+L3711))*(O3711/(O3711+P3711)),(MAX(-30,(D3711-C3711)))*(L3711/(K3711+L3711))*(P3711/(P3711+O3711)))</f>
        <v>-1.08809523809524</v>
      </c>
      <c r="U3711" s="7" t="n">
        <v>43125</v>
      </c>
    </row>
    <row r="3712" customFormat="false" ht="15" hidden="false" customHeight="false" outlineLevel="0" collapsed="false">
      <c r="A3712" s="0" t="s">
        <v>28</v>
      </c>
      <c r="B3712" s="0" t="s">
        <v>314</v>
      </c>
      <c r="C3712" s="0" t="n">
        <v>57</v>
      </c>
      <c r="D3712" s="0" t="n">
        <v>69</v>
      </c>
      <c r="E3712" s="0" t="n">
        <v>38</v>
      </c>
      <c r="F3712" s="0" t="n">
        <v>33</v>
      </c>
      <c r="G3712" s="0" t="n">
        <v>14</v>
      </c>
      <c r="H3712" s="0" t="n">
        <v>12</v>
      </c>
      <c r="I3712" s="0" t="n">
        <v>0</v>
      </c>
      <c r="J3712" s="0" t="n">
        <v>1</v>
      </c>
      <c r="K3712" s="0" t="n">
        <f aca="false">VLOOKUP(A3712,'Team Data'!$A$1:$E$659,2,FALSE())</f>
        <v>11</v>
      </c>
      <c r="L3712" s="0" t="n">
        <f aca="false">VLOOKUP(A3712,'Team Data'!$A$1:$E$659,3,FALSE())</f>
        <v>20</v>
      </c>
      <c r="M3712" s="0" t="n">
        <f aca="false">VLOOKUP(B3712,'Team Data'!$A$1:$E$659,2,FALSE())</f>
        <v>25</v>
      </c>
      <c r="N3712" s="0" t="n">
        <f aca="false">VLOOKUP(B3712,'Team Data'!$A$1:$E$659,3,FALSE())</f>
        <v>10</v>
      </c>
      <c r="O3712" s="0" t="n">
        <f aca="false">VLOOKUP(A3712,'Team Data'!$A$1:$E$659,4,FALSE())</f>
        <v>444</v>
      </c>
      <c r="P3712" s="0" t="n">
        <f aca="false">VLOOKUP(A3712,'Team Data'!$A$1:$E$659,5,FALSE())</f>
        <v>493</v>
      </c>
      <c r="Q3712" s="0" t="n">
        <f aca="false">VLOOKUP(B3712,'Team Data'!$A$1:$E$659,4,FALSE())</f>
        <v>506</v>
      </c>
      <c r="R3712" s="0" t="n">
        <f aca="false">VLOOKUP(B3712,'Team Data'!$A$1:$E$659,5,FALSE())</f>
        <v>534</v>
      </c>
      <c r="S3712" s="0" t="n">
        <f aca="false">IF(I3712=1,(MIN(30,(C3712-D3712)))*(M3712/(M3712+N3712))*(Q3712/(Q3712+R3712)),(MAX(-30,(C3712-D3712)))*(N3712/(M3712+N3712))*(R3712/(R3712+Q3712)))</f>
        <v>-1.76043956043956</v>
      </c>
      <c r="T3712" s="0" t="n">
        <f aca="false">IF(J3712=1,(MIN(30,(D3712-C3712)))*(K3712/(K3712+L3712))*(O3712/(O3712+P3712)),(MAX(-30,(D3712-C3712)))*(L3712/(K3712+L3712))*(P3712/(P3712+O3712)))</f>
        <v>2.01769545908355</v>
      </c>
      <c r="U3712" s="7" t="n">
        <v>43125</v>
      </c>
    </row>
    <row r="3713" customFormat="false" ht="15" hidden="false" customHeight="false" outlineLevel="0" collapsed="false">
      <c r="A3713" s="0" t="s">
        <v>190</v>
      </c>
      <c r="B3713" s="0" t="s">
        <v>156</v>
      </c>
      <c r="C3713" s="0" t="n">
        <v>68</v>
      </c>
      <c r="D3713" s="0" t="n">
        <v>69</v>
      </c>
      <c r="E3713" s="0" t="n">
        <v>34</v>
      </c>
      <c r="F3713" s="0" t="n">
        <v>36</v>
      </c>
      <c r="G3713" s="0" t="n">
        <v>11</v>
      </c>
      <c r="H3713" s="0" t="n">
        <v>13</v>
      </c>
      <c r="I3713" s="0" t="n">
        <v>0</v>
      </c>
      <c r="J3713" s="0" t="n">
        <v>1</v>
      </c>
      <c r="K3713" s="0" t="n">
        <f aca="false">VLOOKUP(A3713,'Team Data'!$A$1:$E$659,2,FALSE())</f>
        <v>10</v>
      </c>
      <c r="L3713" s="0" t="n">
        <f aca="false">VLOOKUP(A3713,'Team Data'!$A$1:$E$659,3,FALSE())</f>
        <v>21</v>
      </c>
      <c r="M3713" s="0" t="n">
        <f aca="false">VLOOKUP(B3713,'Team Data'!$A$1:$E$659,2,FALSE())</f>
        <v>6</v>
      </c>
      <c r="N3713" s="0" t="n">
        <f aca="false">VLOOKUP(B3713,'Team Data'!$A$1:$E$659,3,FALSE())</f>
        <v>26</v>
      </c>
      <c r="O3713" s="0" t="n">
        <f aca="false">VLOOKUP(A3713,'Team Data'!$A$1:$E$659,4,FALSE())</f>
        <v>463</v>
      </c>
      <c r="P3713" s="0" t="n">
        <f aca="false">VLOOKUP(A3713,'Team Data'!$A$1:$E$659,5,FALSE())</f>
        <v>473</v>
      </c>
      <c r="Q3713" s="0" t="n">
        <f aca="false">VLOOKUP(B3713,'Team Data'!$A$1:$E$659,4,FALSE())</f>
        <v>483</v>
      </c>
      <c r="R3713" s="0" t="n">
        <f aca="false">VLOOKUP(B3713,'Team Data'!$A$1:$E$659,5,FALSE())</f>
        <v>480</v>
      </c>
      <c r="S3713" s="0" t="n">
        <f aca="false">IF(I3713=1,(MIN(30,(C3713-D3713)))*(M3713/(M3713+N3713))*(Q3713/(Q3713+R3713)),(MAX(-30,(C3713-D3713)))*(N3713/(M3713+N3713))*(R3713/(R3713+Q3713)))</f>
        <v>-0.404984423676012</v>
      </c>
      <c r="T3713" s="0" t="n">
        <f aca="false">IF(J3713=1,(MIN(30,(D3713-C3713)))*(K3713/(K3713+L3713))*(O3713/(O3713+P3713)),(MAX(-30,(D3713-C3713)))*(L3713/(K3713+L3713))*(P3713/(P3713+O3713)))</f>
        <v>0.159567135373587</v>
      </c>
      <c r="U3713" s="7" t="n">
        <v>43125</v>
      </c>
    </row>
    <row r="3714" customFormat="false" ht="15" hidden="false" customHeight="false" outlineLevel="0" collapsed="false">
      <c r="A3714" s="0" t="s">
        <v>283</v>
      </c>
      <c r="B3714" s="0" t="s">
        <v>130</v>
      </c>
      <c r="C3714" s="0" t="n">
        <v>69</v>
      </c>
      <c r="D3714" s="0" t="n">
        <v>76</v>
      </c>
      <c r="E3714" s="0" t="n">
        <v>29</v>
      </c>
      <c r="F3714" s="0" t="n">
        <v>37</v>
      </c>
      <c r="G3714" s="0" t="n">
        <v>10</v>
      </c>
      <c r="H3714" s="0" t="n">
        <v>12</v>
      </c>
      <c r="I3714" s="0" t="n">
        <v>0</v>
      </c>
      <c r="J3714" s="0" t="n">
        <v>1</v>
      </c>
      <c r="K3714" s="0" t="n">
        <f aca="false">VLOOKUP(A3714,'Team Data'!$A$1:$E$659,2,FALSE())</f>
        <v>12</v>
      </c>
      <c r="L3714" s="0" t="n">
        <f aca="false">VLOOKUP(A3714,'Team Data'!$A$1:$E$659,3,FALSE())</f>
        <v>20</v>
      </c>
      <c r="M3714" s="0" t="n">
        <f aca="false">VLOOKUP(B3714,'Team Data'!$A$1:$E$659,2,FALSE())</f>
        <v>15</v>
      </c>
      <c r="N3714" s="0" t="n">
        <f aca="false">VLOOKUP(B3714,'Team Data'!$A$1:$E$659,3,FALSE())</f>
        <v>18</v>
      </c>
      <c r="O3714" s="0" t="n">
        <f aca="false">VLOOKUP(A3714,'Team Data'!$A$1:$E$659,4,FALSE())</f>
        <v>427</v>
      </c>
      <c r="P3714" s="0" t="n">
        <f aca="false">VLOOKUP(A3714,'Team Data'!$A$1:$E$659,5,FALSE())</f>
        <v>489</v>
      </c>
      <c r="Q3714" s="0" t="n">
        <f aca="false">VLOOKUP(B3714,'Team Data'!$A$1:$E$659,4,FALSE())</f>
        <v>463</v>
      </c>
      <c r="R3714" s="0" t="n">
        <f aca="false">VLOOKUP(B3714,'Team Data'!$A$1:$E$659,5,FALSE())</f>
        <v>494</v>
      </c>
      <c r="S3714" s="0" t="n">
        <f aca="false">IF(I3714=1,(MIN(30,(C3714-D3714)))*(M3714/(M3714+N3714))*(Q3714/(Q3714+R3714)),(MAX(-30,(C3714-D3714)))*(N3714/(M3714+N3714))*(R3714/(R3714+Q3714)))</f>
        <v>-1.97093188942719</v>
      </c>
      <c r="T3714" s="0" t="n">
        <f aca="false">IF(J3714=1,(MIN(30,(D3714-C3714)))*(K3714/(K3714+L3714))*(O3714/(O3714+P3714)),(MAX(-30,(D3714-C3714)))*(L3714/(K3714+L3714))*(P3714/(P3714+O3714)))</f>
        <v>1.22366266375546</v>
      </c>
      <c r="U3714" s="7" t="n">
        <v>43125</v>
      </c>
    </row>
    <row r="3715" customFormat="false" ht="15" hidden="false" customHeight="false" outlineLevel="0" collapsed="false">
      <c r="A3715" s="0" t="s">
        <v>154</v>
      </c>
      <c r="B3715" s="0" t="s">
        <v>143</v>
      </c>
      <c r="C3715" s="0" t="n">
        <v>91</v>
      </c>
      <c r="D3715" s="0" t="n">
        <v>88</v>
      </c>
      <c r="E3715" s="0" t="n">
        <v>50</v>
      </c>
      <c r="F3715" s="0" t="n">
        <v>37</v>
      </c>
      <c r="G3715" s="0" t="n">
        <v>14</v>
      </c>
      <c r="H3715" s="0" t="n">
        <v>23</v>
      </c>
      <c r="I3715" s="0" t="n">
        <v>1</v>
      </c>
      <c r="J3715" s="0" t="n">
        <v>0</v>
      </c>
      <c r="K3715" s="0" t="n">
        <f aca="false">VLOOKUP(A3715,'Team Data'!$A$1:$E$659,2,FALSE())</f>
        <v>9</v>
      </c>
      <c r="L3715" s="0" t="n">
        <f aca="false">VLOOKUP(A3715,'Team Data'!$A$1:$E$659,3,FALSE())</f>
        <v>22</v>
      </c>
      <c r="M3715" s="0" t="n">
        <f aca="false">VLOOKUP(B3715,'Team Data'!$A$1:$E$659,2,FALSE())</f>
        <v>16</v>
      </c>
      <c r="N3715" s="0" t="n">
        <f aca="false">VLOOKUP(B3715,'Team Data'!$A$1:$E$659,3,FALSE())</f>
        <v>14</v>
      </c>
      <c r="O3715" s="0" t="n">
        <f aca="false">VLOOKUP(A3715,'Team Data'!$A$1:$E$659,4,FALSE())</f>
        <v>465</v>
      </c>
      <c r="P3715" s="0" t="n">
        <f aca="false">VLOOKUP(A3715,'Team Data'!$A$1:$E$659,5,FALSE())</f>
        <v>484</v>
      </c>
      <c r="Q3715" s="0" t="n">
        <f aca="false">VLOOKUP(B3715,'Team Data'!$A$1:$E$659,4,FALSE())</f>
        <v>426</v>
      </c>
      <c r="R3715" s="0" t="n">
        <f aca="false">VLOOKUP(B3715,'Team Data'!$A$1:$E$659,5,FALSE())</f>
        <v>491</v>
      </c>
      <c r="S3715" s="0" t="n">
        <f aca="false">IF(I3715=1,(MIN(30,(C3715-D3715)))*(M3715/(M3715+N3715))*(Q3715/(Q3715+R3715)),(MAX(-30,(C3715-D3715)))*(N3715/(M3715+N3715))*(R3715/(R3715+Q3715)))</f>
        <v>0.743293347873501</v>
      </c>
      <c r="T3715" s="0" t="n">
        <f aca="false">IF(J3715=1,(MIN(30,(D3715-C3715)))*(K3715/(K3715+L3715))*(O3715/(O3715+P3715)),(MAX(-30,(D3715-C3715)))*(L3715/(K3715+L3715))*(P3715/(P3715+O3715)))</f>
        <v>-1.08582888609402</v>
      </c>
      <c r="U3715" s="7" t="n">
        <v>43125</v>
      </c>
    </row>
    <row r="3716" customFormat="false" ht="15" hidden="false" customHeight="false" outlineLevel="0" collapsed="false">
      <c r="A3716" s="0" t="s">
        <v>238</v>
      </c>
      <c r="B3716" s="0" t="s">
        <v>112</v>
      </c>
      <c r="C3716" s="0" t="n">
        <v>78</v>
      </c>
      <c r="D3716" s="0" t="n">
        <v>76</v>
      </c>
      <c r="E3716" s="0" t="n">
        <v>32</v>
      </c>
      <c r="F3716" s="0" t="n">
        <v>33</v>
      </c>
      <c r="G3716" s="0" t="n">
        <v>8</v>
      </c>
      <c r="H3716" s="0" t="n">
        <v>10</v>
      </c>
      <c r="I3716" s="0" t="n">
        <v>1</v>
      </c>
      <c r="J3716" s="0" t="n">
        <v>0</v>
      </c>
      <c r="K3716" s="0" t="n">
        <f aca="false">VLOOKUP(A3716,'Team Data'!$A$1:$E$659,2,FALSE())</f>
        <v>23</v>
      </c>
      <c r="L3716" s="0" t="n">
        <f aca="false">VLOOKUP(A3716,'Team Data'!$A$1:$E$659,3,FALSE())</f>
        <v>13</v>
      </c>
      <c r="M3716" s="0" t="n">
        <f aca="false">VLOOKUP(B3716,'Team Data'!$A$1:$E$659,2,FALSE())</f>
        <v>14</v>
      </c>
      <c r="N3716" s="0" t="n">
        <f aca="false">VLOOKUP(B3716,'Team Data'!$A$1:$E$659,3,FALSE())</f>
        <v>16</v>
      </c>
      <c r="O3716" s="0" t="n">
        <f aca="false">VLOOKUP(A3716,'Team Data'!$A$1:$E$659,4,FALSE())</f>
        <v>577</v>
      </c>
      <c r="P3716" s="0" t="n">
        <f aca="false">VLOOKUP(A3716,'Team Data'!$A$1:$E$659,5,FALSE())</f>
        <v>554</v>
      </c>
      <c r="Q3716" s="0" t="n">
        <f aca="false">VLOOKUP(B3716,'Team Data'!$A$1:$E$659,4,FALSE())</f>
        <v>437</v>
      </c>
      <c r="R3716" s="0" t="n">
        <f aca="false">VLOOKUP(B3716,'Team Data'!$A$1:$E$659,5,FALSE())</f>
        <v>467</v>
      </c>
      <c r="S3716" s="0" t="n">
        <f aca="false">IF(I3716=1,(MIN(30,(C3716-D3716)))*(M3716/(M3716+N3716))*(Q3716/(Q3716+R3716)),(MAX(-30,(C3716-D3716)))*(N3716/(M3716+N3716))*(R3716/(R3716+Q3716)))</f>
        <v>0.45117994100295</v>
      </c>
      <c r="T3716" s="0" t="n">
        <f aca="false">IF(J3716=1,(MIN(30,(D3716-C3716)))*(K3716/(K3716+L3716))*(O3716/(O3716+P3716)),(MAX(-30,(D3716-C3716)))*(L3716/(K3716+L3716))*(P3716/(P3716+O3716)))</f>
        <v>-0.353767560664112</v>
      </c>
      <c r="U3716" s="7" t="n">
        <v>43125</v>
      </c>
    </row>
    <row r="3717" customFormat="false" ht="15" hidden="false" customHeight="false" outlineLevel="0" collapsed="false">
      <c r="A3717" s="0" t="s">
        <v>188</v>
      </c>
      <c r="B3717" s="0" t="s">
        <v>244</v>
      </c>
      <c r="C3717" s="0" t="n">
        <v>60</v>
      </c>
      <c r="D3717" s="0" t="n">
        <v>54</v>
      </c>
      <c r="E3717" s="0" t="n">
        <v>38</v>
      </c>
      <c r="F3717" s="0" t="n">
        <v>42</v>
      </c>
      <c r="G3717" s="0" t="n">
        <v>16</v>
      </c>
      <c r="H3717" s="0" t="n">
        <v>14</v>
      </c>
      <c r="I3717" s="0" t="n">
        <v>1</v>
      </c>
      <c r="J3717" s="0" t="n">
        <v>0</v>
      </c>
      <c r="K3717" s="0" t="n">
        <f aca="false">VLOOKUP(A3717,'Team Data'!$A$1:$E$659,2,FALSE())</f>
        <v>22</v>
      </c>
      <c r="L3717" s="0" t="n">
        <f aca="false">VLOOKUP(A3717,'Team Data'!$A$1:$E$659,3,FALSE())</f>
        <v>11</v>
      </c>
      <c r="M3717" s="0" t="n">
        <f aca="false">VLOOKUP(B3717,'Team Data'!$A$1:$E$659,2,FALSE())</f>
        <v>15</v>
      </c>
      <c r="N3717" s="0" t="n">
        <f aca="false">VLOOKUP(B3717,'Team Data'!$A$1:$E$659,3,FALSE())</f>
        <v>19</v>
      </c>
      <c r="O3717" s="0" t="n">
        <f aca="false">VLOOKUP(A3717,'Team Data'!$A$1:$E$659,4,FALSE())</f>
        <v>611</v>
      </c>
      <c r="P3717" s="0" t="n">
        <f aca="false">VLOOKUP(A3717,'Team Data'!$A$1:$E$659,5,FALSE())</f>
        <v>505</v>
      </c>
      <c r="Q3717" s="0" t="n">
        <f aca="false">VLOOKUP(B3717,'Team Data'!$A$1:$E$659,4,FALSE())</f>
        <v>608</v>
      </c>
      <c r="R3717" s="0" t="n">
        <f aca="false">VLOOKUP(B3717,'Team Data'!$A$1:$E$659,5,FALSE())</f>
        <v>484</v>
      </c>
      <c r="S3717" s="0" t="n">
        <f aca="false">IF(I3717=1,(MIN(30,(C3717-D3717)))*(M3717/(M3717+N3717))*(Q3717/(Q3717+R3717)),(MAX(-30,(C3717-D3717)))*(N3717/(M3717+N3717))*(R3717/(R3717+Q3717)))</f>
        <v>1.47382029734971</v>
      </c>
      <c r="T3717" s="0" t="n">
        <f aca="false">IF(J3717=1,(MIN(30,(D3717-C3717)))*(K3717/(K3717+L3717))*(O3717/(O3717+P3717)),(MAX(-30,(D3717-C3717)))*(L3717/(K3717+L3717))*(P3717/(P3717+O3717)))</f>
        <v>-0.905017921146954</v>
      </c>
      <c r="U3717" s="7" t="n">
        <v>43125</v>
      </c>
    </row>
    <row r="3718" customFormat="false" ht="15" hidden="false" customHeight="false" outlineLevel="0" collapsed="false">
      <c r="A3718" s="0" t="s">
        <v>166</v>
      </c>
      <c r="B3718" s="0" t="s">
        <v>78</v>
      </c>
      <c r="C3718" s="0" t="n">
        <v>75</v>
      </c>
      <c r="D3718" s="0" t="n">
        <v>84</v>
      </c>
      <c r="E3718" s="0" t="n">
        <v>28</v>
      </c>
      <c r="F3718" s="0" t="n">
        <v>29</v>
      </c>
      <c r="G3718" s="0" t="n">
        <v>12</v>
      </c>
      <c r="H3718" s="0" t="n">
        <v>13</v>
      </c>
      <c r="I3718" s="0" t="n">
        <v>0</v>
      </c>
      <c r="J3718" s="0" t="n">
        <v>1</v>
      </c>
      <c r="K3718" s="0" t="n">
        <f aca="false">VLOOKUP(A3718,'Team Data'!$A$1:$E$659,2,FALSE())</f>
        <v>19</v>
      </c>
      <c r="L3718" s="0" t="n">
        <f aca="false">VLOOKUP(A3718,'Team Data'!$A$1:$E$659,3,FALSE())</f>
        <v>15</v>
      </c>
      <c r="M3718" s="0" t="n">
        <f aca="false">VLOOKUP(B3718,'Team Data'!$A$1:$E$659,2,FALSE())</f>
        <v>25</v>
      </c>
      <c r="N3718" s="0" t="n">
        <f aca="false">VLOOKUP(B3718,'Team Data'!$A$1:$E$659,3,FALSE())</f>
        <v>8</v>
      </c>
      <c r="O3718" s="0" t="n">
        <f aca="false">VLOOKUP(A3718,'Team Data'!$A$1:$E$659,4,FALSE())</f>
        <v>543</v>
      </c>
      <c r="P3718" s="0" t="n">
        <f aca="false">VLOOKUP(A3718,'Team Data'!$A$1:$E$659,5,FALSE())</f>
        <v>527</v>
      </c>
      <c r="Q3718" s="0" t="n">
        <f aca="false">VLOOKUP(B3718,'Team Data'!$A$1:$E$659,4,FALSE())</f>
        <v>509</v>
      </c>
      <c r="R3718" s="0" t="n">
        <f aca="false">VLOOKUP(B3718,'Team Data'!$A$1:$E$659,5,FALSE())</f>
        <v>506</v>
      </c>
      <c r="S3718" s="0" t="n">
        <f aca="false">IF(I3718=1,(MIN(30,(C3718-D3718)))*(M3718/(M3718+N3718))*(Q3718/(Q3718+R3718)),(MAX(-30,(C3718-D3718)))*(N3718/(M3718+N3718))*(R3718/(R3718+Q3718)))</f>
        <v>-1.08768472906404</v>
      </c>
      <c r="T3718" s="0" t="n">
        <f aca="false">IF(J3718=1,(MIN(30,(D3718-C3718)))*(K3718/(K3718+L3718))*(O3718/(O3718+P3718)),(MAX(-30,(D3718-C3718)))*(L3718/(K3718+L3718))*(P3718/(P3718+O3718)))</f>
        <v>2.55230896096756</v>
      </c>
      <c r="U3718" s="7" t="n">
        <v>43125</v>
      </c>
    </row>
    <row r="3719" customFormat="false" ht="15" hidden="false" customHeight="false" outlineLevel="0" collapsed="false">
      <c r="A3719" s="0" t="s">
        <v>250</v>
      </c>
      <c r="B3719" s="0" t="s">
        <v>277</v>
      </c>
      <c r="C3719" s="0" t="n">
        <v>67</v>
      </c>
      <c r="D3719" s="0" t="n">
        <v>70</v>
      </c>
      <c r="E3719" s="0" t="n">
        <v>33</v>
      </c>
      <c r="F3719" s="0" t="n">
        <v>46</v>
      </c>
      <c r="G3719" s="0" t="n">
        <v>11</v>
      </c>
      <c r="H3719" s="0" t="n">
        <v>17</v>
      </c>
      <c r="I3719" s="0" t="n">
        <v>0</v>
      </c>
      <c r="J3719" s="0" t="n">
        <v>1</v>
      </c>
      <c r="K3719" s="0" t="n">
        <f aca="false">VLOOKUP(A3719,'Team Data'!$A$1:$E$659,2,FALSE())</f>
        <v>16</v>
      </c>
      <c r="L3719" s="0" t="n">
        <f aca="false">VLOOKUP(A3719,'Team Data'!$A$1:$E$659,3,FALSE())</f>
        <v>16</v>
      </c>
      <c r="M3719" s="0" t="n">
        <f aca="false">VLOOKUP(B3719,'Team Data'!$A$1:$E$659,2,FALSE())</f>
        <v>26</v>
      </c>
      <c r="N3719" s="0" t="n">
        <f aca="false">VLOOKUP(B3719,'Team Data'!$A$1:$E$659,3,FALSE())</f>
        <v>8</v>
      </c>
      <c r="O3719" s="0" t="n">
        <f aca="false">VLOOKUP(A3719,'Team Data'!$A$1:$E$659,4,FALSE())</f>
        <v>549</v>
      </c>
      <c r="P3719" s="0" t="n">
        <f aca="false">VLOOKUP(A3719,'Team Data'!$A$1:$E$659,5,FALSE())</f>
        <v>500</v>
      </c>
      <c r="Q3719" s="0" t="n">
        <f aca="false">VLOOKUP(B3719,'Team Data'!$A$1:$E$659,4,FALSE())</f>
        <v>598</v>
      </c>
      <c r="R3719" s="0" t="n">
        <f aca="false">VLOOKUP(B3719,'Team Data'!$A$1:$E$659,5,FALSE())</f>
        <v>514</v>
      </c>
      <c r="S3719" s="0" t="n">
        <f aca="false">IF(I3719=1,(MIN(30,(C3719-D3719)))*(M3719/(M3719+N3719))*(Q3719/(Q3719+R3719)),(MAX(-30,(C3719-D3719)))*(N3719/(M3719+N3719))*(R3719/(R3719+Q3719)))</f>
        <v>-0.326280152348709</v>
      </c>
      <c r="T3719" s="0" t="n">
        <f aca="false">IF(J3719=1,(MIN(30,(D3719-C3719)))*(K3719/(K3719+L3719))*(O3719/(O3719+P3719)),(MAX(-30,(D3719-C3719)))*(L3719/(K3719+L3719))*(P3719/(P3719+O3719)))</f>
        <v>0.785033365109628</v>
      </c>
      <c r="U3719" s="7" t="n">
        <v>43125</v>
      </c>
    </row>
    <row r="3720" customFormat="false" ht="15" hidden="false" customHeight="false" outlineLevel="0" collapsed="false">
      <c r="A3720" s="0" t="s">
        <v>163</v>
      </c>
      <c r="B3720" s="0" t="s">
        <v>140</v>
      </c>
      <c r="C3720" s="0" t="n">
        <v>72</v>
      </c>
      <c r="D3720" s="0" t="n">
        <v>87</v>
      </c>
      <c r="E3720" s="0" t="n">
        <v>29</v>
      </c>
      <c r="F3720" s="0" t="n">
        <v>35</v>
      </c>
      <c r="G3720" s="0" t="n">
        <v>14</v>
      </c>
      <c r="H3720" s="0" t="n">
        <v>8</v>
      </c>
      <c r="I3720" s="0" t="n">
        <v>0</v>
      </c>
      <c r="J3720" s="0" t="n">
        <v>1</v>
      </c>
      <c r="K3720" s="0" t="n">
        <f aca="false">VLOOKUP(A3720,'Team Data'!$A$1:$E$659,2,FALSE())</f>
        <v>13</v>
      </c>
      <c r="L3720" s="0" t="n">
        <f aca="false">VLOOKUP(A3720,'Team Data'!$A$1:$E$659,3,FALSE())</f>
        <v>20</v>
      </c>
      <c r="M3720" s="0" t="n">
        <f aca="false">VLOOKUP(B3720,'Team Data'!$A$1:$E$659,2,FALSE())</f>
        <v>13</v>
      </c>
      <c r="N3720" s="0" t="n">
        <f aca="false">VLOOKUP(B3720,'Team Data'!$A$1:$E$659,3,FALSE())</f>
        <v>19</v>
      </c>
      <c r="O3720" s="0" t="n">
        <f aca="false">VLOOKUP(A3720,'Team Data'!$A$1:$E$659,4,FALSE())</f>
        <v>540</v>
      </c>
      <c r="P3720" s="0" t="n">
        <f aca="false">VLOOKUP(A3720,'Team Data'!$A$1:$E$659,5,FALSE())</f>
        <v>528</v>
      </c>
      <c r="Q3720" s="0" t="n">
        <f aca="false">VLOOKUP(B3720,'Team Data'!$A$1:$E$659,4,FALSE())</f>
        <v>557</v>
      </c>
      <c r="R3720" s="0" t="n">
        <f aca="false">VLOOKUP(B3720,'Team Data'!$A$1:$E$659,5,FALSE())</f>
        <v>489</v>
      </c>
      <c r="S3720" s="0" t="n">
        <f aca="false">IF(I3720=1,(MIN(30,(C3720-D3720)))*(M3720/(M3720+N3720))*(Q3720/(Q3720+R3720)),(MAX(-30,(C3720-D3720)))*(N3720/(M3720+N3720))*(R3720/(R3720+Q3720)))</f>
        <v>-4.16362930210325</v>
      </c>
      <c r="T3720" s="0" t="n">
        <f aca="false">IF(J3720=1,(MIN(30,(D3720-C3720)))*(K3720/(K3720+L3720))*(O3720/(O3720+P3720)),(MAX(-30,(D3720-C3720)))*(L3720/(K3720+L3720))*(P3720/(P3720+O3720)))</f>
        <v>2.98774259448417</v>
      </c>
      <c r="U3720" s="7" t="n">
        <v>43125</v>
      </c>
    </row>
    <row r="3721" customFormat="false" ht="15" hidden="false" customHeight="false" outlineLevel="0" collapsed="false">
      <c r="A3721" s="0" t="s">
        <v>157</v>
      </c>
      <c r="B3721" s="0" t="s">
        <v>194</v>
      </c>
      <c r="C3721" s="0" t="n">
        <v>63</v>
      </c>
      <c r="D3721" s="0" t="n">
        <v>72</v>
      </c>
      <c r="E3721" s="0" t="n">
        <v>41</v>
      </c>
      <c r="F3721" s="0" t="n">
        <v>34</v>
      </c>
      <c r="G3721" s="0" t="n">
        <v>18</v>
      </c>
      <c r="H3721" s="0" t="n">
        <v>11</v>
      </c>
      <c r="I3721" s="0" t="n">
        <v>0</v>
      </c>
      <c r="J3721" s="0" t="n">
        <v>1</v>
      </c>
      <c r="K3721" s="0" t="n">
        <f aca="false">VLOOKUP(A3721,'Team Data'!$A$1:$E$659,2,FALSE())</f>
        <v>14</v>
      </c>
      <c r="L3721" s="0" t="n">
        <f aca="false">VLOOKUP(A3721,'Team Data'!$A$1:$E$659,3,FALSE())</f>
        <v>17</v>
      </c>
      <c r="M3721" s="0" t="n">
        <f aca="false">VLOOKUP(B3721,'Team Data'!$A$1:$E$659,2,FALSE())</f>
        <v>19</v>
      </c>
      <c r="N3721" s="0" t="n">
        <f aca="false">VLOOKUP(B3721,'Team Data'!$A$1:$E$659,3,FALSE())</f>
        <v>14</v>
      </c>
      <c r="O3721" s="0" t="n">
        <f aca="false">VLOOKUP(A3721,'Team Data'!$A$1:$E$659,4,FALSE())</f>
        <v>469</v>
      </c>
      <c r="P3721" s="0" t="n">
        <f aca="false">VLOOKUP(A3721,'Team Data'!$A$1:$E$659,5,FALSE())</f>
        <v>528</v>
      </c>
      <c r="Q3721" s="0" t="n">
        <f aca="false">VLOOKUP(B3721,'Team Data'!$A$1:$E$659,4,FALSE())</f>
        <v>506</v>
      </c>
      <c r="R3721" s="0" t="n">
        <f aca="false">VLOOKUP(B3721,'Team Data'!$A$1:$E$659,5,FALSE())</f>
        <v>563</v>
      </c>
      <c r="S3721" s="0" t="n">
        <f aca="false">IF(I3721=1,(MIN(30,(C3721-D3721)))*(M3721/(M3721+N3721))*(Q3721/(Q3721+R3721)),(MAX(-30,(C3721-D3721)))*(N3721/(M3721+N3721))*(R3721/(R3721+Q3721)))</f>
        <v>-2.01088527936049</v>
      </c>
      <c r="T3721" s="0" t="n">
        <f aca="false">IF(J3721=1,(MIN(30,(D3721-C3721)))*(K3721/(K3721+L3721))*(O3721/(O3721+P3721)),(MAX(-30,(D3721-C3721)))*(L3721/(K3721+L3721))*(P3721/(P3721+O3721)))</f>
        <v>1.9119940466561</v>
      </c>
      <c r="U3721" s="7" t="n">
        <v>43125</v>
      </c>
    </row>
    <row r="3722" customFormat="false" ht="15" hidden="false" customHeight="false" outlineLevel="0" collapsed="false">
      <c r="A3722" s="0" t="s">
        <v>284</v>
      </c>
      <c r="B3722" s="0" t="s">
        <v>315</v>
      </c>
      <c r="C3722" s="0" t="n">
        <v>79</v>
      </c>
      <c r="D3722" s="0" t="n">
        <v>82</v>
      </c>
      <c r="E3722" s="0" t="n">
        <v>29</v>
      </c>
      <c r="F3722" s="0" t="n">
        <v>31</v>
      </c>
      <c r="G3722" s="0" t="n">
        <v>17</v>
      </c>
      <c r="H3722" s="0" t="n">
        <v>21</v>
      </c>
      <c r="I3722" s="0" t="n">
        <v>0</v>
      </c>
      <c r="J3722" s="0" t="n">
        <v>1</v>
      </c>
      <c r="K3722" s="0" t="n">
        <f aca="false">VLOOKUP(A3722,'Team Data'!$A$1:$E$659,2,FALSE())</f>
        <v>13</v>
      </c>
      <c r="L3722" s="0" t="n">
        <f aca="false">VLOOKUP(A3722,'Team Data'!$A$1:$E$659,3,FALSE())</f>
        <v>18</v>
      </c>
      <c r="M3722" s="0" t="n">
        <f aca="false">VLOOKUP(B3722,'Team Data'!$A$1:$E$659,2,FALSE())</f>
        <v>12</v>
      </c>
      <c r="N3722" s="0" t="n">
        <f aca="false">VLOOKUP(B3722,'Team Data'!$A$1:$E$659,3,FALSE())</f>
        <v>18</v>
      </c>
      <c r="O3722" s="0" t="n">
        <f aca="false">VLOOKUP(A3722,'Team Data'!$A$1:$E$659,4,FALSE())</f>
        <v>512</v>
      </c>
      <c r="P3722" s="0" t="n">
        <f aca="false">VLOOKUP(A3722,'Team Data'!$A$1:$E$659,5,FALSE())</f>
        <v>455</v>
      </c>
      <c r="Q3722" s="0" t="n">
        <f aca="false">VLOOKUP(B3722,'Team Data'!$A$1:$E$659,4,FALSE())</f>
        <v>451</v>
      </c>
      <c r="R3722" s="0" t="n">
        <f aca="false">VLOOKUP(B3722,'Team Data'!$A$1:$E$659,5,FALSE())</f>
        <v>479</v>
      </c>
      <c r="S3722" s="0" t="n">
        <f aca="false">IF(I3722=1,(MIN(30,(C3722-D3722)))*(M3722/(M3722+N3722))*(Q3722/(Q3722+R3722)),(MAX(-30,(C3722-D3722)))*(N3722/(M3722+N3722))*(R3722/(R3722+Q3722)))</f>
        <v>-0.927096774193548</v>
      </c>
      <c r="T3722" s="0" t="n">
        <f aca="false">IF(J3722=1,(MIN(30,(D3722-C3722)))*(K3722/(K3722+L3722))*(O3722/(O3722+P3722)),(MAX(-30,(D3722-C3722)))*(L3722/(K3722+L3722))*(P3722/(P3722+O3722)))</f>
        <v>0.666110684858392</v>
      </c>
      <c r="U3722" s="7" t="n">
        <v>43125</v>
      </c>
    </row>
    <row r="3723" customFormat="false" ht="15" hidden="false" customHeight="false" outlineLevel="0" collapsed="false">
      <c r="A3723" s="0" t="s">
        <v>58</v>
      </c>
      <c r="B3723" s="0" t="s">
        <v>20</v>
      </c>
      <c r="C3723" s="0" t="n">
        <v>81</v>
      </c>
      <c r="D3723" s="0" t="n">
        <v>78</v>
      </c>
      <c r="E3723" s="0" t="n">
        <v>42</v>
      </c>
      <c r="F3723" s="0" t="n">
        <v>30</v>
      </c>
      <c r="G3723" s="0" t="n">
        <v>12</v>
      </c>
      <c r="H3723" s="0" t="n">
        <v>12</v>
      </c>
      <c r="I3723" s="0" t="n">
        <v>1</v>
      </c>
      <c r="J3723" s="0" t="n">
        <v>0</v>
      </c>
      <c r="K3723" s="0" t="n">
        <f aca="false">VLOOKUP(A3723,'Team Data'!$A$1:$E$659,2,FALSE())</f>
        <v>19</v>
      </c>
      <c r="L3723" s="0" t="n">
        <f aca="false">VLOOKUP(A3723,'Team Data'!$A$1:$E$659,3,FALSE())</f>
        <v>14</v>
      </c>
      <c r="M3723" s="0" t="n">
        <f aca="false">VLOOKUP(B3723,'Team Data'!$A$1:$E$659,2,FALSE())</f>
        <v>13</v>
      </c>
      <c r="N3723" s="0" t="n">
        <f aca="false">VLOOKUP(B3723,'Team Data'!$A$1:$E$659,3,FALSE())</f>
        <v>17</v>
      </c>
      <c r="O3723" s="0" t="n">
        <f aca="false">VLOOKUP(A3723,'Team Data'!$A$1:$E$659,4,FALSE())</f>
        <v>475</v>
      </c>
      <c r="P3723" s="0" t="n">
        <f aca="false">VLOOKUP(A3723,'Team Data'!$A$1:$E$659,5,FALSE())</f>
        <v>542</v>
      </c>
      <c r="Q3723" s="0" t="n">
        <f aca="false">VLOOKUP(B3723,'Team Data'!$A$1:$E$659,4,FALSE())</f>
        <v>403</v>
      </c>
      <c r="R3723" s="0" t="n">
        <f aca="false">VLOOKUP(B3723,'Team Data'!$A$1:$E$659,5,FALSE())</f>
        <v>509</v>
      </c>
      <c r="S3723" s="0" t="n">
        <f aca="false">IF(I3723=1,(MIN(30,(C3723-D3723)))*(M3723/(M3723+N3723))*(Q3723/(Q3723+R3723)),(MAX(-30,(C3723-D3723)))*(N3723/(M3723+N3723))*(R3723/(R3723+Q3723)))</f>
        <v>0.574451754385965</v>
      </c>
      <c r="T3723" s="0" t="n">
        <f aca="false">IF(J3723=1,(MIN(30,(D3723-C3723)))*(K3723/(K3723+L3723))*(O3723/(O3723+P3723)),(MAX(-30,(D3723-C3723)))*(L3723/(K3723+L3723))*(P3723/(P3723+O3723)))</f>
        <v>-0.678287297756324</v>
      </c>
      <c r="U3723" s="7" t="n">
        <v>43125</v>
      </c>
    </row>
    <row r="3724" customFormat="false" ht="15" hidden="false" customHeight="false" outlineLevel="0" collapsed="false">
      <c r="A3724" s="0" t="s">
        <v>36</v>
      </c>
      <c r="B3724" s="0" t="s">
        <v>187</v>
      </c>
      <c r="C3724" s="0" t="n">
        <v>87</v>
      </c>
      <c r="D3724" s="0" t="n">
        <v>67</v>
      </c>
      <c r="E3724" s="0" t="n">
        <v>32</v>
      </c>
      <c r="F3724" s="0" t="n">
        <v>33</v>
      </c>
      <c r="G3724" s="0" t="n">
        <v>10</v>
      </c>
      <c r="H3724" s="0" t="n">
        <v>10</v>
      </c>
      <c r="I3724" s="0" t="n">
        <v>1</v>
      </c>
      <c r="J3724" s="0" t="n">
        <v>0</v>
      </c>
      <c r="K3724" s="0" t="n">
        <f aca="false">VLOOKUP(A3724,'Team Data'!$A$1:$E$659,2,FALSE())</f>
        <v>25</v>
      </c>
      <c r="L3724" s="0" t="n">
        <f aca="false">VLOOKUP(A3724,'Team Data'!$A$1:$E$659,3,FALSE())</f>
        <v>10</v>
      </c>
      <c r="M3724" s="0" t="n">
        <f aca="false">VLOOKUP(B3724,'Team Data'!$A$1:$E$659,2,FALSE())</f>
        <v>20</v>
      </c>
      <c r="N3724" s="0" t="n">
        <f aca="false">VLOOKUP(B3724,'Team Data'!$A$1:$E$659,3,FALSE())</f>
        <v>12</v>
      </c>
      <c r="O3724" s="0" t="n">
        <f aca="false">VLOOKUP(A3724,'Team Data'!$A$1:$E$659,4,FALSE())</f>
        <v>540</v>
      </c>
      <c r="P3724" s="0" t="n">
        <f aca="false">VLOOKUP(A3724,'Team Data'!$A$1:$E$659,5,FALSE())</f>
        <v>573</v>
      </c>
      <c r="Q3724" s="0" t="n">
        <f aca="false">VLOOKUP(B3724,'Team Data'!$A$1:$E$659,4,FALSE())</f>
        <v>433</v>
      </c>
      <c r="R3724" s="0" t="n">
        <f aca="false">VLOOKUP(B3724,'Team Data'!$A$1:$E$659,5,FALSE())</f>
        <v>544</v>
      </c>
      <c r="S3724" s="0" t="n">
        <f aca="false">IF(I3724=1,(MIN(30,(C3724-D3724)))*(M3724/(M3724+N3724))*(Q3724/(Q3724+R3724)),(MAX(-30,(C3724-D3724)))*(N3724/(M3724+N3724))*(R3724/(R3724+Q3724)))</f>
        <v>5.53991811668373</v>
      </c>
      <c r="T3724" s="0" t="n">
        <f aca="false">IF(J3724=1,(MIN(30,(D3724-C3724)))*(K3724/(K3724+L3724))*(O3724/(O3724+P3724)),(MAX(-30,(D3724-C3724)))*(L3724/(K3724+L3724))*(P3724/(P3724+O3724)))</f>
        <v>-2.94185598767809</v>
      </c>
      <c r="U3724" s="7" t="n">
        <v>43125</v>
      </c>
    </row>
    <row r="3725" customFormat="false" ht="15" hidden="false" customHeight="false" outlineLevel="0" collapsed="false">
      <c r="A3725" s="0" t="s">
        <v>96</v>
      </c>
      <c r="B3725" s="0" t="s">
        <v>316</v>
      </c>
      <c r="C3725" s="0" t="n">
        <v>60</v>
      </c>
      <c r="D3725" s="0" t="n">
        <v>65</v>
      </c>
      <c r="E3725" s="0" t="n">
        <v>36</v>
      </c>
      <c r="F3725" s="0" t="n">
        <v>34</v>
      </c>
      <c r="G3725" s="0" t="n">
        <v>15</v>
      </c>
      <c r="H3725" s="0" t="n">
        <v>9</v>
      </c>
      <c r="I3725" s="0" t="n">
        <v>0</v>
      </c>
      <c r="J3725" s="0" t="n">
        <v>1</v>
      </c>
      <c r="K3725" s="0" t="n">
        <f aca="false">VLOOKUP(A3725,'Team Data'!$A$1:$E$659,2,FALSE())</f>
        <v>14</v>
      </c>
      <c r="L3725" s="0" t="n">
        <f aca="false">VLOOKUP(A3725,'Team Data'!$A$1:$E$659,3,FALSE())</f>
        <v>18</v>
      </c>
      <c r="M3725" s="0" t="n">
        <f aca="false">VLOOKUP(B3725,'Team Data'!$A$1:$E$659,2,FALSE())</f>
        <v>21</v>
      </c>
      <c r="N3725" s="0" t="n">
        <f aca="false">VLOOKUP(B3725,'Team Data'!$A$1:$E$659,3,FALSE())</f>
        <v>13</v>
      </c>
      <c r="O3725" s="0" t="n">
        <f aca="false">VLOOKUP(A3725,'Team Data'!$A$1:$E$659,4,FALSE())</f>
        <v>509</v>
      </c>
      <c r="P3725" s="0" t="n">
        <f aca="false">VLOOKUP(A3725,'Team Data'!$A$1:$E$659,5,FALSE())</f>
        <v>460</v>
      </c>
      <c r="Q3725" s="0" t="n">
        <f aca="false">VLOOKUP(B3725,'Team Data'!$A$1:$E$659,4,FALSE())</f>
        <v>560</v>
      </c>
      <c r="R3725" s="0" t="n">
        <f aca="false">VLOOKUP(B3725,'Team Data'!$A$1:$E$659,5,FALSE())</f>
        <v>505</v>
      </c>
      <c r="S3725" s="0" t="n">
        <f aca="false">IF(I3725=1,(MIN(30,(C3725-D3725)))*(M3725/(M3725+N3725))*(Q3725/(Q3725+R3725)),(MAX(-30,(C3725-D3725)))*(N3725/(M3725+N3725))*(R3725/(R3725+Q3725)))</f>
        <v>-0.906517536592102</v>
      </c>
      <c r="T3725" s="0" t="n">
        <f aca="false">IF(J3725=1,(MIN(30,(D3725-C3725)))*(K3725/(K3725+L3725))*(O3725/(O3725+P3725)),(MAX(-30,(D3725-C3725)))*(L3725/(K3725+L3725))*(P3725/(P3725+O3725)))</f>
        <v>1.14905830753354</v>
      </c>
      <c r="U3725" s="7" t="n">
        <v>43125</v>
      </c>
    </row>
    <row r="3726" customFormat="false" ht="15" hidden="false" customHeight="false" outlineLevel="0" collapsed="false">
      <c r="A3726" s="0" t="s">
        <v>266</v>
      </c>
      <c r="B3726" s="0" t="s">
        <v>87</v>
      </c>
      <c r="C3726" s="0" t="n">
        <v>77</v>
      </c>
      <c r="D3726" s="0" t="n">
        <v>72</v>
      </c>
      <c r="E3726" s="0" t="n">
        <v>34</v>
      </c>
      <c r="F3726" s="0" t="n">
        <v>34</v>
      </c>
      <c r="G3726" s="0" t="n">
        <v>10</v>
      </c>
      <c r="H3726" s="0" t="n">
        <v>12</v>
      </c>
      <c r="I3726" s="0" t="n">
        <v>1</v>
      </c>
      <c r="J3726" s="0" t="n">
        <v>0</v>
      </c>
      <c r="K3726" s="0" t="n">
        <f aca="false">VLOOKUP(A3726,'Team Data'!$A$1:$E$659,2,FALSE())</f>
        <v>17</v>
      </c>
      <c r="L3726" s="0" t="n">
        <f aca="false">VLOOKUP(A3726,'Team Data'!$A$1:$E$659,3,FALSE())</f>
        <v>15</v>
      </c>
      <c r="M3726" s="0" t="n">
        <f aca="false">VLOOKUP(B3726,'Team Data'!$A$1:$E$659,2,FALSE())</f>
        <v>21</v>
      </c>
      <c r="N3726" s="0" t="n">
        <f aca="false">VLOOKUP(B3726,'Team Data'!$A$1:$E$659,3,FALSE())</f>
        <v>13</v>
      </c>
      <c r="O3726" s="0" t="n">
        <f aca="false">VLOOKUP(A3726,'Team Data'!$A$1:$E$659,4,FALSE())</f>
        <v>605</v>
      </c>
      <c r="P3726" s="0" t="n">
        <f aca="false">VLOOKUP(A3726,'Team Data'!$A$1:$E$659,5,FALSE())</f>
        <v>430</v>
      </c>
      <c r="Q3726" s="0" t="n">
        <f aca="false">VLOOKUP(B3726,'Team Data'!$A$1:$E$659,4,FALSE())</f>
        <v>684</v>
      </c>
      <c r="R3726" s="0" t="n">
        <f aca="false">VLOOKUP(B3726,'Team Data'!$A$1:$E$659,5,FALSE())</f>
        <v>461</v>
      </c>
      <c r="S3726" s="0" t="n">
        <f aca="false">IF(I3726=1,(MIN(30,(C3726-D3726)))*(M3726/(M3726+N3726))*(Q3726/(Q3726+R3726)),(MAX(-30,(C3726-D3726)))*(N3726/(M3726+N3726))*(R3726/(R3726+Q3726)))</f>
        <v>1.84484973028513</v>
      </c>
      <c r="T3726" s="0" t="n">
        <f aca="false">IF(J3726=1,(MIN(30,(D3726-C3726)))*(K3726/(K3726+L3726))*(O3726/(O3726+P3726)),(MAX(-30,(D3726-C3726)))*(L3726/(K3726+L3726))*(P3726/(P3726+O3726)))</f>
        <v>-0.973731884057971</v>
      </c>
      <c r="U3726" s="7" t="n">
        <v>43125</v>
      </c>
    </row>
    <row r="3727" customFormat="false" ht="15" hidden="false" customHeight="false" outlineLevel="0" collapsed="false">
      <c r="A3727" s="0" t="s">
        <v>349</v>
      </c>
      <c r="B3727" s="0" t="s">
        <v>149</v>
      </c>
      <c r="C3727" s="0" t="n">
        <v>95</v>
      </c>
      <c r="D3727" s="0" t="n">
        <v>78</v>
      </c>
      <c r="E3727" s="0" t="n">
        <v>30</v>
      </c>
      <c r="F3727" s="0" t="n">
        <v>24</v>
      </c>
      <c r="G3727" s="0" t="n">
        <v>12</v>
      </c>
      <c r="H3727" s="0" t="n">
        <v>18</v>
      </c>
      <c r="I3727" s="0" t="n">
        <v>1</v>
      </c>
      <c r="J3727" s="0" t="n">
        <v>0</v>
      </c>
      <c r="K3727" s="0" t="n">
        <f aca="false">VLOOKUP(A3727,'Team Data'!$A$1:$E$659,2,FALSE())</f>
        <v>19</v>
      </c>
      <c r="L3727" s="0" t="n">
        <f aca="false">VLOOKUP(A3727,'Team Data'!$A$1:$E$659,3,FALSE())</f>
        <v>12</v>
      </c>
      <c r="M3727" s="0" t="n">
        <f aca="false">VLOOKUP(B3727,'Team Data'!$A$1:$E$659,2,FALSE())</f>
        <v>7</v>
      </c>
      <c r="N3727" s="0" t="n">
        <f aca="false">VLOOKUP(B3727,'Team Data'!$A$1:$E$659,3,FALSE())</f>
        <v>26</v>
      </c>
      <c r="O3727" s="0" t="n">
        <f aca="false">VLOOKUP(A3727,'Team Data'!$A$1:$E$659,4,FALSE())</f>
        <v>461</v>
      </c>
      <c r="P3727" s="0" t="n">
        <f aca="false">VLOOKUP(A3727,'Team Data'!$A$1:$E$659,5,FALSE())</f>
        <v>472</v>
      </c>
      <c r="Q3727" s="0" t="n">
        <f aca="false">VLOOKUP(B3727,'Team Data'!$A$1:$E$659,4,FALSE())</f>
        <v>523</v>
      </c>
      <c r="R3727" s="0" t="n">
        <f aca="false">VLOOKUP(B3727,'Team Data'!$A$1:$E$659,5,FALSE())</f>
        <v>461</v>
      </c>
      <c r="S3727" s="0" t="n">
        <f aca="false">IF(I3727=1,(MIN(30,(C3727-D3727)))*(M3727/(M3727+N3727))*(Q3727/(Q3727+R3727)),(MAX(-30,(C3727-D3727)))*(N3727/(M3727+N3727))*(R3727/(R3727+Q3727)))</f>
        <v>1.91663587090416</v>
      </c>
      <c r="T3727" s="0" t="n">
        <f aca="false">IF(J3727=1,(MIN(30,(D3727-C3727)))*(K3727/(K3727+L3727))*(O3727/(O3727+P3727)),(MAX(-30,(D3727-C3727)))*(L3727/(K3727+L3727))*(P3727/(P3727+O3727)))</f>
        <v>-3.32911523700861</v>
      </c>
      <c r="U3727" s="7" t="n">
        <v>43125</v>
      </c>
    </row>
    <row r="3728" customFormat="false" ht="15" hidden="false" customHeight="false" outlineLevel="0" collapsed="false">
      <c r="A3728" s="0" t="s">
        <v>31</v>
      </c>
      <c r="B3728" s="0" t="s">
        <v>141</v>
      </c>
      <c r="C3728" s="0" t="n">
        <v>75</v>
      </c>
      <c r="D3728" s="0" t="n">
        <v>72</v>
      </c>
      <c r="E3728" s="0" t="n">
        <v>45</v>
      </c>
      <c r="F3728" s="0" t="n">
        <v>28</v>
      </c>
      <c r="G3728" s="0" t="n">
        <v>17</v>
      </c>
      <c r="H3728" s="0" t="n">
        <v>12</v>
      </c>
      <c r="I3728" s="0" t="n">
        <v>1</v>
      </c>
      <c r="J3728" s="0" t="n">
        <v>0</v>
      </c>
      <c r="K3728" s="0" t="n">
        <f aca="false">VLOOKUP(A3728,'Team Data'!$A$1:$E$659,2,FALSE())</f>
        <v>15</v>
      </c>
      <c r="L3728" s="0" t="n">
        <f aca="false">VLOOKUP(A3728,'Team Data'!$A$1:$E$659,3,FALSE())</f>
        <v>16</v>
      </c>
      <c r="M3728" s="0" t="n">
        <f aca="false">VLOOKUP(B3728,'Team Data'!$A$1:$E$659,2,FALSE())</f>
        <v>10</v>
      </c>
      <c r="N3728" s="0" t="n">
        <f aca="false">VLOOKUP(B3728,'Team Data'!$A$1:$E$659,3,FALSE())</f>
        <v>21</v>
      </c>
      <c r="O3728" s="0" t="n">
        <f aca="false">VLOOKUP(A3728,'Team Data'!$A$1:$E$659,4,FALSE())</f>
        <v>460</v>
      </c>
      <c r="P3728" s="0" t="n">
        <f aca="false">VLOOKUP(A3728,'Team Data'!$A$1:$E$659,5,FALSE())</f>
        <v>490</v>
      </c>
      <c r="Q3728" s="0" t="n">
        <f aca="false">VLOOKUP(B3728,'Team Data'!$A$1:$E$659,4,FALSE())</f>
        <v>459</v>
      </c>
      <c r="R3728" s="0" t="n">
        <f aca="false">VLOOKUP(B3728,'Team Data'!$A$1:$E$659,5,FALSE())</f>
        <v>493</v>
      </c>
      <c r="S3728" s="0" t="n">
        <f aca="false">IF(I3728=1,(MIN(30,(C3728-D3728)))*(M3728/(M3728+N3728))*(Q3728/(Q3728+R3728)),(MAX(-30,(C3728-D3728)))*(N3728/(M3728+N3728))*(R3728/(R3728+Q3728)))</f>
        <v>0.466589861751152</v>
      </c>
      <c r="T3728" s="0" t="n">
        <f aca="false">IF(J3728=1,(MIN(30,(D3728-C3728)))*(K3728/(K3728+L3728))*(O3728/(O3728+P3728)),(MAX(-30,(D3728-C3728)))*(L3728/(K3728+L3728))*(P3728/(P3728+O3728)))</f>
        <v>-0.798641765704584</v>
      </c>
      <c r="U3728" s="7" t="n">
        <v>43125</v>
      </c>
    </row>
    <row r="3729" customFormat="false" ht="15" hidden="false" customHeight="false" outlineLevel="0" collapsed="false">
      <c r="A3729" s="0" t="s">
        <v>186</v>
      </c>
      <c r="B3729" s="0" t="s">
        <v>136</v>
      </c>
      <c r="C3729" s="0" t="n">
        <v>66</v>
      </c>
      <c r="D3729" s="0" t="n">
        <v>60</v>
      </c>
      <c r="E3729" s="0" t="n">
        <v>30</v>
      </c>
      <c r="F3729" s="0" t="n">
        <v>26</v>
      </c>
      <c r="G3729" s="0" t="n">
        <v>17</v>
      </c>
      <c r="H3729" s="0" t="n">
        <v>20</v>
      </c>
      <c r="I3729" s="0" t="n">
        <v>1</v>
      </c>
      <c r="J3729" s="0" t="n">
        <v>0</v>
      </c>
      <c r="K3729" s="0" t="n">
        <f aca="false">VLOOKUP(A3729,'Team Data'!$A$1:$E$659,2,FALSE())</f>
        <v>14</v>
      </c>
      <c r="L3729" s="0" t="n">
        <f aca="false">VLOOKUP(A3729,'Team Data'!$A$1:$E$659,3,FALSE())</f>
        <v>16</v>
      </c>
      <c r="M3729" s="0" t="n">
        <f aca="false">VLOOKUP(B3729,'Team Data'!$A$1:$E$659,2,FALSE())</f>
        <v>10</v>
      </c>
      <c r="N3729" s="0" t="n">
        <f aca="false">VLOOKUP(B3729,'Team Data'!$A$1:$E$659,3,FALSE())</f>
        <v>20</v>
      </c>
      <c r="O3729" s="0" t="n">
        <f aca="false">VLOOKUP(A3729,'Team Data'!$A$1:$E$659,4,FALSE())</f>
        <v>451</v>
      </c>
      <c r="P3729" s="0" t="n">
        <f aca="false">VLOOKUP(A3729,'Team Data'!$A$1:$E$659,5,FALSE())</f>
        <v>468</v>
      </c>
      <c r="Q3729" s="0" t="n">
        <f aca="false">VLOOKUP(B3729,'Team Data'!$A$1:$E$659,4,FALSE())</f>
        <v>479</v>
      </c>
      <c r="R3729" s="0" t="n">
        <f aca="false">VLOOKUP(B3729,'Team Data'!$A$1:$E$659,5,FALSE())</f>
        <v>443</v>
      </c>
      <c r="S3729" s="0" t="n">
        <f aca="false">IF(I3729=1,(MIN(30,(C3729-D3729)))*(M3729/(M3729+N3729))*(Q3729/(Q3729+R3729)),(MAX(-30,(C3729-D3729)))*(N3729/(M3729+N3729))*(R3729/(R3729+Q3729)))</f>
        <v>1.03904555314534</v>
      </c>
      <c r="T3729" s="0" t="n">
        <f aca="false">IF(J3729=1,(MIN(30,(D3729-C3729)))*(K3729/(K3729+L3729))*(O3729/(O3729+P3729)),(MAX(-30,(D3729-C3729)))*(L3729/(K3729+L3729))*(P3729/(P3729+O3729)))</f>
        <v>-1.62959738846572</v>
      </c>
      <c r="U3729" s="7" t="n">
        <v>43125</v>
      </c>
    </row>
    <row r="3730" customFormat="false" ht="15" hidden="false" customHeight="false" outlineLevel="0" collapsed="false">
      <c r="A3730" s="0" t="s">
        <v>90</v>
      </c>
      <c r="B3730" s="0" t="s">
        <v>202</v>
      </c>
      <c r="C3730" s="0" t="n">
        <v>96</v>
      </c>
      <c r="D3730" s="0" t="n">
        <v>87</v>
      </c>
      <c r="E3730" s="0" t="n">
        <v>46</v>
      </c>
      <c r="F3730" s="0" t="n">
        <v>28</v>
      </c>
      <c r="G3730" s="0" t="n">
        <v>19</v>
      </c>
      <c r="H3730" s="0" t="n">
        <v>12</v>
      </c>
      <c r="I3730" s="0" t="n">
        <v>1</v>
      </c>
      <c r="J3730" s="0" t="n">
        <v>0</v>
      </c>
      <c r="K3730" s="0" t="n">
        <f aca="false">VLOOKUP(A3730,'Team Data'!$A$1:$E$659,2,FALSE())</f>
        <v>23</v>
      </c>
      <c r="L3730" s="0" t="n">
        <f aca="false">VLOOKUP(A3730,'Team Data'!$A$1:$E$659,3,FALSE())</f>
        <v>12</v>
      </c>
      <c r="M3730" s="0" t="n">
        <f aca="false">VLOOKUP(B3730,'Team Data'!$A$1:$E$659,2,FALSE())</f>
        <v>14</v>
      </c>
      <c r="N3730" s="0" t="n">
        <f aca="false">VLOOKUP(B3730,'Team Data'!$A$1:$E$659,3,FALSE())</f>
        <v>19</v>
      </c>
      <c r="O3730" s="0" t="n">
        <f aca="false">VLOOKUP(A3730,'Team Data'!$A$1:$E$659,4,FALSE())</f>
        <v>500</v>
      </c>
      <c r="P3730" s="0" t="n">
        <f aca="false">VLOOKUP(A3730,'Team Data'!$A$1:$E$659,5,FALSE())</f>
        <v>533</v>
      </c>
      <c r="Q3730" s="0" t="n">
        <f aca="false">VLOOKUP(B3730,'Team Data'!$A$1:$E$659,4,FALSE())</f>
        <v>532</v>
      </c>
      <c r="R3730" s="0" t="n">
        <f aca="false">VLOOKUP(B3730,'Team Data'!$A$1:$E$659,5,FALSE())</f>
        <v>464</v>
      </c>
      <c r="S3730" s="0" t="n">
        <f aca="false">IF(I3730=1,(MIN(30,(C3730-D3730)))*(M3730/(M3730+N3730))*(Q3730/(Q3730+R3730)),(MAX(-30,(C3730-D3730)))*(N3730/(M3730+N3730))*(R3730/(R3730+Q3730)))</f>
        <v>2.039430449069</v>
      </c>
      <c r="T3730" s="0" t="n">
        <f aca="false">IF(J3730=1,(MIN(30,(D3730-C3730)))*(K3730/(K3730+L3730))*(O3730/(O3730+P3730)),(MAX(-30,(D3730-C3730)))*(L3730/(K3730+L3730))*(P3730/(P3730+O3730)))</f>
        <v>-1.59214493154474</v>
      </c>
      <c r="U3730" s="7" t="n">
        <v>43125</v>
      </c>
    </row>
    <row r="3731" customFormat="false" ht="15" hidden="false" customHeight="false" outlineLevel="0" collapsed="false">
      <c r="A3731" s="0" t="s">
        <v>304</v>
      </c>
      <c r="B3731" s="0" t="s">
        <v>333</v>
      </c>
      <c r="C3731" s="0" t="n">
        <v>50</v>
      </c>
      <c r="D3731" s="0" t="n">
        <v>61</v>
      </c>
      <c r="E3731" s="0" t="n">
        <v>30</v>
      </c>
      <c r="F3731" s="0" t="n">
        <v>35</v>
      </c>
      <c r="G3731" s="0" t="n">
        <v>11</v>
      </c>
      <c r="H3731" s="0" t="n">
        <v>10</v>
      </c>
      <c r="I3731" s="0" t="n">
        <v>0</v>
      </c>
      <c r="J3731" s="0" t="n">
        <v>1</v>
      </c>
      <c r="K3731" s="0" t="n">
        <f aca="false">VLOOKUP(A3731,'Team Data'!$A$1:$E$659,2,FALSE())</f>
        <v>22</v>
      </c>
      <c r="L3731" s="0" t="n">
        <f aca="false">VLOOKUP(A3731,'Team Data'!$A$1:$E$659,3,FALSE())</f>
        <v>10</v>
      </c>
      <c r="M3731" s="0" t="n">
        <f aca="false">VLOOKUP(B3731,'Team Data'!$A$1:$E$659,2,FALSE())</f>
        <v>27</v>
      </c>
      <c r="N3731" s="0" t="n">
        <f aca="false">VLOOKUP(B3731,'Team Data'!$A$1:$E$659,3,FALSE())</f>
        <v>8</v>
      </c>
      <c r="O3731" s="0" t="n">
        <f aca="false">VLOOKUP(A3731,'Team Data'!$A$1:$E$659,4,FALSE())</f>
        <v>459</v>
      </c>
      <c r="P3731" s="0" t="n">
        <f aca="false">VLOOKUP(A3731,'Team Data'!$A$1:$E$659,5,FALSE())</f>
        <v>534</v>
      </c>
      <c r="Q3731" s="0" t="n">
        <f aca="false">VLOOKUP(B3731,'Team Data'!$A$1:$E$659,4,FALSE())</f>
        <v>551</v>
      </c>
      <c r="R3731" s="0" t="n">
        <f aca="false">VLOOKUP(B3731,'Team Data'!$A$1:$E$659,5,FALSE())</f>
        <v>544</v>
      </c>
      <c r="S3731" s="0" t="n">
        <f aca="false">IF(I3731=1,(MIN(30,(C3731-D3731)))*(M3731/(M3731+N3731))*(Q3731/(Q3731+R3731)),(MAX(-30,(C3731-D3731)))*(N3731/(M3731+N3731))*(R3731/(R3731+Q3731)))</f>
        <v>-1.24910632746249</v>
      </c>
      <c r="T3731" s="0" t="n">
        <f aca="false">IF(J3731=1,(MIN(30,(D3731-C3731)))*(K3731/(K3731+L3731))*(O3731/(O3731+P3731)),(MAX(-30,(D3731-C3731)))*(L3731/(K3731+L3731))*(P3731/(P3731+O3731)))</f>
        <v>3.49565709969789</v>
      </c>
      <c r="U3731" s="7" t="n">
        <v>43125</v>
      </c>
    </row>
    <row r="3732" customFormat="false" ht="15" hidden="false" customHeight="false" outlineLevel="0" collapsed="false">
      <c r="A3732" s="0" t="s">
        <v>351</v>
      </c>
      <c r="B3732" s="0" t="s">
        <v>330</v>
      </c>
      <c r="C3732" s="0" t="n">
        <v>63</v>
      </c>
      <c r="D3732" s="0" t="n">
        <v>46</v>
      </c>
      <c r="E3732" s="0" t="n">
        <v>33</v>
      </c>
      <c r="F3732" s="0" t="n">
        <v>36</v>
      </c>
      <c r="G3732" s="0" t="n">
        <v>11</v>
      </c>
      <c r="H3732" s="0" t="n">
        <v>20</v>
      </c>
      <c r="I3732" s="0" t="n">
        <v>1</v>
      </c>
      <c r="J3732" s="0" t="n">
        <v>0</v>
      </c>
      <c r="K3732" s="0" t="n">
        <f aca="false">VLOOKUP(A3732,'Team Data'!$A$1:$E$659,2,FALSE())</f>
        <v>21</v>
      </c>
      <c r="L3732" s="0" t="n">
        <f aca="false">VLOOKUP(A3732,'Team Data'!$A$1:$E$659,3,FALSE())</f>
        <v>13</v>
      </c>
      <c r="M3732" s="0" t="n">
        <f aca="false">VLOOKUP(B3732,'Team Data'!$A$1:$E$659,2,FALSE())</f>
        <v>9</v>
      </c>
      <c r="N3732" s="0" t="n">
        <f aca="false">VLOOKUP(B3732,'Team Data'!$A$1:$E$659,3,FALSE())</f>
        <v>21</v>
      </c>
      <c r="O3732" s="0" t="n">
        <f aca="false">VLOOKUP(A3732,'Team Data'!$A$1:$E$659,4,FALSE())</f>
        <v>532</v>
      </c>
      <c r="P3732" s="0" t="n">
        <f aca="false">VLOOKUP(A3732,'Team Data'!$A$1:$E$659,5,FALSE())</f>
        <v>495</v>
      </c>
      <c r="Q3732" s="0" t="n">
        <f aca="false">VLOOKUP(B3732,'Team Data'!$A$1:$E$659,4,FALSE())</f>
        <v>467</v>
      </c>
      <c r="R3732" s="0" t="n">
        <f aca="false">VLOOKUP(B3732,'Team Data'!$A$1:$E$659,5,FALSE())</f>
        <v>455</v>
      </c>
      <c r="S3732" s="0" t="n">
        <f aca="false">IF(I3732=1,(MIN(30,(C3732-D3732)))*(M3732/(M3732+N3732))*(Q3732/(Q3732+R3732)),(MAX(-30,(C3732-D3732)))*(N3732/(M3732+N3732))*(R3732/(R3732+Q3732)))</f>
        <v>2.58318872017354</v>
      </c>
      <c r="T3732" s="0" t="n">
        <f aca="false">IF(J3732=1,(MIN(30,(D3732-C3732)))*(K3732/(K3732+L3732))*(O3732/(O3732+P3732)),(MAX(-30,(D3732-C3732)))*(L3732/(K3732+L3732))*(P3732/(P3732+O3732)))</f>
        <v>-3.13291139240506</v>
      </c>
      <c r="U3732" s="7" t="n">
        <v>43125</v>
      </c>
    </row>
    <row r="3733" customFormat="false" ht="15" hidden="false" customHeight="false" outlineLevel="0" collapsed="false">
      <c r="A3733" s="0" t="s">
        <v>255</v>
      </c>
      <c r="B3733" s="0" t="s">
        <v>52</v>
      </c>
      <c r="C3733" s="0" t="n">
        <v>71</v>
      </c>
      <c r="D3733" s="0" t="n">
        <v>78</v>
      </c>
      <c r="E3733" s="0" t="n">
        <v>29</v>
      </c>
      <c r="F3733" s="0" t="n">
        <v>55</v>
      </c>
      <c r="G3733" s="0" t="n">
        <v>10</v>
      </c>
      <c r="H3733" s="0" t="n">
        <v>22</v>
      </c>
      <c r="I3733" s="0" t="n">
        <v>0</v>
      </c>
      <c r="J3733" s="0" t="n">
        <v>1</v>
      </c>
      <c r="K3733" s="0" t="n">
        <f aca="false">VLOOKUP(A3733,'Team Data'!$A$1:$E$659,2,FALSE())</f>
        <v>10</v>
      </c>
      <c r="L3733" s="0" t="n">
        <f aca="false">VLOOKUP(A3733,'Team Data'!$A$1:$E$659,3,FALSE())</f>
        <v>22</v>
      </c>
      <c r="M3733" s="0" t="n">
        <f aca="false">VLOOKUP(B3733,'Team Data'!$A$1:$E$659,2,FALSE())</f>
        <v>10</v>
      </c>
      <c r="N3733" s="0" t="n">
        <f aca="false">VLOOKUP(B3733,'Team Data'!$A$1:$E$659,3,FALSE())</f>
        <v>23</v>
      </c>
      <c r="O3733" s="0" t="n">
        <f aca="false">VLOOKUP(A3733,'Team Data'!$A$1:$E$659,4,FALSE())</f>
        <v>520</v>
      </c>
      <c r="P3733" s="0" t="n">
        <f aca="false">VLOOKUP(A3733,'Team Data'!$A$1:$E$659,5,FALSE())</f>
        <v>472</v>
      </c>
      <c r="Q3733" s="0" t="n">
        <f aca="false">VLOOKUP(B3733,'Team Data'!$A$1:$E$659,4,FALSE())</f>
        <v>543</v>
      </c>
      <c r="R3733" s="0" t="n">
        <f aca="false">VLOOKUP(B3733,'Team Data'!$A$1:$E$659,5,FALSE())</f>
        <v>482</v>
      </c>
      <c r="S3733" s="0" t="n">
        <f aca="false">IF(I3733=1,(MIN(30,(C3733-D3733)))*(M3733/(M3733+N3733))*(Q3733/(Q3733+R3733)),(MAX(-30,(C3733-D3733)))*(N3733/(M3733+N3733))*(R3733/(R3733+Q3733)))</f>
        <v>-2.29422025129342</v>
      </c>
      <c r="T3733" s="0" t="n">
        <f aca="false">IF(J3733=1,(MIN(30,(D3733-C3733)))*(K3733/(K3733+L3733))*(O3733/(O3733+P3733)),(MAX(-30,(D3733-C3733)))*(L3733/(K3733+L3733))*(P3733/(P3733+O3733)))</f>
        <v>1.14667338709677</v>
      </c>
      <c r="U3733" s="7" t="n">
        <v>43125</v>
      </c>
    </row>
    <row r="3734" customFormat="false" ht="15" hidden="false" customHeight="false" outlineLevel="0" collapsed="false">
      <c r="A3734" s="0" t="s">
        <v>103</v>
      </c>
      <c r="B3734" s="0" t="s">
        <v>92</v>
      </c>
      <c r="C3734" s="0" t="n">
        <v>77</v>
      </c>
      <c r="D3734" s="0" t="n">
        <v>88</v>
      </c>
      <c r="E3734" s="0" t="n">
        <v>34</v>
      </c>
      <c r="F3734" s="0" t="n">
        <v>26</v>
      </c>
      <c r="G3734" s="0" t="n">
        <v>16</v>
      </c>
      <c r="H3734" s="0" t="n">
        <v>12</v>
      </c>
      <c r="I3734" s="0" t="n">
        <v>0</v>
      </c>
      <c r="J3734" s="0" t="n">
        <v>1</v>
      </c>
      <c r="K3734" s="0" t="n">
        <f aca="false">VLOOKUP(A3734,'Team Data'!$A$1:$E$659,2,FALSE())</f>
        <v>13</v>
      </c>
      <c r="L3734" s="0" t="n">
        <f aca="false">VLOOKUP(A3734,'Team Data'!$A$1:$E$659,3,FALSE())</f>
        <v>19</v>
      </c>
      <c r="M3734" s="0" t="n">
        <f aca="false">VLOOKUP(B3734,'Team Data'!$A$1:$E$659,2,FALSE())</f>
        <v>23</v>
      </c>
      <c r="N3734" s="0" t="n">
        <f aca="false">VLOOKUP(B3734,'Team Data'!$A$1:$E$659,3,FALSE())</f>
        <v>12</v>
      </c>
      <c r="O3734" s="0" t="n">
        <f aca="false">VLOOKUP(A3734,'Team Data'!$A$1:$E$659,4,FALSE())</f>
        <v>625</v>
      </c>
      <c r="P3734" s="0" t="n">
        <f aca="false">VLOOKUP(A3734,'Team Data'!$A$1:$E$659,5,FALSE())</f>
        <v>447</v>
      </c>
      <c r="Q3734" s="0" t="n">
        <f aca="false">VLOOKUP(B3734,'Team Data'!$A$1:$E$659,4,FALSE())</f>
        <v>673</v>
      </c>
      <c r="R3734" s="0" t="n">
        <f aca="false">VLOOKUP(B3734,'Team Data'!$A$1:$E$659,5,FALSE())</f>
        <v>500</v>
      </c>
      <c r="S3734" s="0" t="n">
        <f aca="false">IF(I3734=1,(MIN(30,(C3734-D3734)))*(M3734/(M3734+N3734))*(Q3734/(Q3734+R3734)),(MAX(-30,(C3734-D3734)))*(N3734/(M3734+N3734))*(R3734/(R3734+Q3734)))</f>
        <v>-1.60759956156376</v>
      </c>
      <c r="T3734" s="0" t="n">
        <f aca="false">IF(J3734=1,(MIN(30,(D3734-C3734)))*(K3734/(K3734+L3734))*(O3734/(O3734+P3734)),(MAX(-30,(D3734-C3734)))*(L3734/(K3734+L3734))*(P3734/(P3734+O3734)))</f>
        <v>2.60538129664179</v>
      </c>
      <c r="U3734" s="7" t="n">
        <v>43125</v>
      </c>
    </row>
    <row r="3735" customFormat="false" ht="15" hidden="false" customHeight="false" outlineLevel="0" collapsed="false">
      <c r="A3735" s="0" t="s">
        <v>245</v>
      </c>
      <c r="B3735" s="0" t="s">
        <v>254</v>
      </c>
      <c r="C3735" s="0" t="n">
        <v>65</v>
      </c>
      <c r="D3735" s="0" t="n">
        <v>75</v>
      </c>
      <c r="E3735" s="0" t="n">
        <v>36</v>
      </c>
      <c r="F3735" s="0" t="n">
        <v>38</v>
      </c>
      <c r="G3735" s="0" t="n">
        <v>10</v>
      </c>
      <c r="H3735" s="0" t="n">
        <v>5</v>
      </c>
      <c r="I3735" s="0" t="n">
        <v>0</v>
      </c>
      <c r="J3735" s="0" t="n">
        <v>1</v>
      </c>
      <c r="K3735" s="0" t="n">
        <f aca="false">VLOOKUP(A3735,'Team Data'!$A$1:$E$659,2,FALSE())</f>
        <v>22</v>
      </c>
      <c r="L3735" s="0" t="n">
        <f aca="false">VLOOKUP(A3735,'Team Data'!$A$1:$E$659,3,FALSE())</f>
        <v>12</v>
      </c>
      <c r="M3735" s="0" t="n">
        <f aca="false">VLOOKUP(B3735,'Team Data'!$A$1:$E$659,2,FALSE())</f>
        <v>21</v>
      </c>
      <c r="N3735" s="0" t="n">
        <f aca="false">VLOOKUP(B3735,'Team Data'!$A$1:$E$659,3,FALSE())</f>
        <v>15</v>
      </c>
      <c r="O3735" s="0" t="n">
        <f aca="false">VLOOKUP(A3735,'Team Data'!$A$1:$E$659,4,FALSE())</f>
        <v>500</v>
      </c>
      <c r="P3735" s="0" t="n">
        <f aca="false">VLOOKUP(A3735,'Team Data'!$A$1:$E$659,5,FALSE())</f>
        <v>508</v>
      </c>
      <c r="Q3735" s="0" t="n">
        <f aca="false">VLOOKUP(B3735,'Team Data'!$A$1:$E$659,4,FALSE())</f>
        <v>540</v>
      </c>
      <c r="R3735" s="0" t="n">
        <f aca="false">VLOOKUP(B3735,'Team Data'!$A$1:$E$659,5,FALSE())</f>
        <v>510</v>
      </c>
      <c r="S3735" s="0" t="n">
        <f aca="false">IF(I3735=1,(MIN(30,(C3735-D3735)))*(M3735/(M3735+N3735))*(Q3735/(Q3735+R3735)),(MAX(-30,(C3735-D3735)))*(N3735/(M3735+N3735))*(R3735/(R3735+Q3735)))</f>
        <v>-2.02380952380952</v>
      </c>
      <c r="T3735" s="0" t="n">
        <f aca="false">IF(J3735=1,(MIN(30,(D3735-C3735)))*(K3735/(K3735+L3735))*(O3735/(O3735+P3735)),(MAX(-30,(D3735-C3735)))*(L3735/(K3735+L3735))*(P3735/(P3735+O3735)))</f>
        <v>3.20961718020542</v>
      </c>
      <c r="U3735" s="7" t="n">
        <v>43125</v>
      </c>
    </row>
    <row r="3736" customFormat="false" ht="15" hidden="false" customHeight="false" outlineLevel="0" collapsed="false">
      <c r="A3736" s="0" t="s">
        <v>268</v>
      </c>
      <c r="B3736" s="0" t="s">
        <v>145</v>
      </c>
      <c r="C3736" s="0" t="n">
        <v>78</v>
      </c>
      <c r="D3736" s="0" t="n">
        <v>92</v>
      </c>
      <c r="E3736" s="0" t="n">
        <v>32</v>
      </c>
      <c r="F3736" s="0" t="n">
        <v>43</v>
      </c>
      <c r="G3736" s="0" t="n">
        <v>17</v>
      </c>
      <c r="H3736" s="0" t="n">
        <v>19</v>
      </c>
      <c r="I3736" s="0" t="n">
        <v>0</v>
      </c>
      <c r="J3736" s="0" t="n">
        <v>1</v>
      </c>
      <c r="K3736" s="0" t="n">
        <f aca="false">VLOOKUP(A3736,'Team Data'!$A$1:$E$659,2,FALSE())</f>
        <v>7</v>
      </c>
      <c r="L3736" s="0" t="n">
        <f aca="false">VLOOKUP(A3736,'Team Data'!$A$1:$E$659,3,FALSE())</f>
        <v>25</v>
      </c>
      <c r="M3736" s="0" t="n">
        <f aca="false">VLOOKUP(B3736,'Team Data'!$A$1:$E$659,2,FALSE())</f>
        <v>23</v>
      </c>
      <c r="N3736" s="0" t="n">
        <f aca="false">VLOOKUP(B3736,'Team Data'!$A$1:$E$659,3,FALSE())</f>
        <v>10</v>
      </c>
      <c r="O3736" s="0" t="n">
        <f aca="false">VLOOKUP(A3736,'Team Data'!$A$1:$E$659,4,FALSE())</f>
        <v>471</v>
      </c>
      <c r="P3736" s="0" t="n">
        <f aca="false">VLOOKUP(A3736,'Team Data'!$A$1:$E$659,5,FALSE())</f>
        <v>449</v>
      </c>
      <c r="Q3736" s="0" t="n">
        <f aca="false">VLOOKUP(B3736,'Team Data'!$A$1:$E$659,4,FALSE())</f>
        <v>503</v>
      </c>
      <c r="R3736" s="0" t="n">
        <f aca="false">VLOOKUP(B3736,'Team Data'!$A$1:$E$659,5,FALSE())</f>
        <v>487</v>
      </c>
      <c r="S3736" s="0" t="n">
        <f aca="false">IF(I3736=1,(MIN(30,(C3736-D3736)))*(M3736/(M3736+N3736))*(Q3736/(Q3736+R3736)),(MAX(-30,(C3736-D3736)))*(N3736/(M3736+N3736))*(R3736/(R3736+Q3736)))</f>
        <v>-2.08692990511172</v>
      </c>
      <c r="T3736" s="0" t="n">
        <f aca="false">IF(J3736=1,(MIN(30,(D3736-C3736)))*(K3736/(K3736+L3736))*(O3736/(O3736+P3736)),(MAX(-30,(D3736-C3736)))*(L3736/(K3736+L3736))*(P3736/(P3736+O3736)))</f>
        <v>1.56786684782609</v>
      </c>
      <c r="U3736" s="7" t="n">
        <v>43125</v>
      </c>
    </row>
    <row r="3737" customFormat="false" ht="15" hidden="false" customHeight="false" outlineLevel="0" collapsed="false">
      <c r="A3737" s="0" t="s">
        <v>232</v>
      </c>
      <c r="B3737" s="0" t="s">
        <v>50</v>
      </c>
      <c r="C3737" s="0" t="n">
        <v>57</v>
      </c>
      <c r="D3737" s="0" t="n">
        <v>49</v>
      </c>
      <c r="E3737" s="0" t="n">
        <v>42</v>
      </c>
      <c r="F3737" s="0" t="n">
        <v>28</v>
      </c>
      <c r="G3737" s="0" t="n">
        <v>19</v>
      </c>
      <c r="H3737" s="0" t="n">
        <v>7</v>
      </c>
      <c r="I3737" s="0" t="n">
        <v>1</v>
      </c>
      <c r="J3737" s="0" t="n">
        <v>0</v>
      </c>
      <c r="K3737" s="0" t="n">
        <f aca="false">VLOOKUP(A3737,'Team Data'!$A$1:$E$659,2,FALSE())</f>
        <v>11</v>
      </c>
      <c r="L3737" s="0" t="n">
        <f aca="false">VLOOKUP(A3737,'Team Data'!$A$1:$E$659,3,FALSE())</f>
        <v>21</v>
      </c>
      <c r="M3737" s="0" t="n">
        <f aca="false">VLOOKUP(B3737,'Team Data'!$A$1:$E$659,2,FALSE())</f>
        <v>15</v>
      </c>
      <c r="N3737" s="0" t="n">
        <f aca="false">VLOOKUP(B3737,'Team Data'!$A$1:$E$659,3,FALSE())</f>
        <v>16</v>
      </c>
      <c r="O3737" s="0" t="n">
        <f aca="false">VLOOKUP(A3737,'Team Data'!$A$1:$E$659,4,FALSE())</f>
        <v>484</v>
      </c>
      <c r="P3737" s="0" t="n">
        <f aca="false">VLOOKUP(A3737,'Team Data'!$A$1:$E$659,5,FALSE())</f>
        <v>477</v>
      </c>
      <c r="Q3737" s="0" t="n">
        <f aca="false">VLOOKUP(B3737,'Team Data'!$A$1:$E$659,4,FALSE())</f>
        <v>449</v>
      </c>
      <c r="R3737" s="0" t="n">
        <f aca="false">VLOOKUP(B3737,'Team Data'!$A$1:$E$659,5,FALSE())</f>
        <v>485</v>
      </c>
      <c r="S3737" s="0" t="n">
        <f aca="false">IF(I3737=1,(MIN(30,(C3737-D3737)))*(M3737/(M3737+N3737))*(Q3737/(Q3737+R3737)),(MAX(-30,(C3737-D3737)))*(N3737/(M3737+N3737))*(R3737/(R3737+Q3737)))</f>
        <v>1.86088277958141</v>
      </c>
      <c r="T3737" s="0" t="n">
        <f aca="false">IF(J3737=1,(MIN(30,(D3737-C3737)))*(K3737/(K3737+L3737))*(O3737/(O3737+P3737)),(MAX(-30,(D3737-C3737)))*(L3737/(K3737+L3737))*(P3737/(P3737+O3737)))</f>
        <v>-2.60587929240375</v>
      </c>
      <c r="U3737" s="7" t="n">
        <v>43125</v>
      </c>
    </row>
    <row r="3738" customFormat="false" ht="15" hidden="false" customHeight="false" outlineLevel="0" collapsed="false">
      <c r="A3738" s="0" t="s">
        <v>193</v>
      </c>
      <c r="B3738" s="0" t="s">
        <v>211</v>
      </c>
      <c r="C3738" s="0" t="n">
        <v>73</v>
      </c>
      <c r="D3738" s="0" t="n">
        <v>67</v>
      </c>
      <c r="E3738" s="0" t="n">
        <v>34</v>
      </c>
      <c r="F3738" s="0" t="n">
        <v>27</v>
      </c>
      <c r="G3738" s="0" t="n">
        <v>16</v>
      </c>
      <c r="H3738" s="0" t="n">
        <v>17</v>
      </c>
      <c r="I3738" s="0" t="n">
        <v>1</v>
      </c>
      <c r="J3738" s="0" t="n">
        <v>0</v>
      </c>
      <c r="K3738" s="0" t="n">
        <f aca="false">VLOOKUP(A3738,'Team Data'!$A$1:$E$659,2,FALSE())</f>
        <v>16</v>
      </c>
      <c r="L3738" s="0" t="n">
        <f aca="false">VLOOKUP(A3738,'Team Data'!$A$1:$E$659,3,FALSE())</f>
        <v>17</v>
      </c>
      <c r="M3738" s="0" t="n">
        <f aca="false">VLOOKUP(B3738,'Team Data'!$A$1:$E$659,2,FALSE())</f>
        <v>4</v>
      </c>
      <c r="N3738" s="0" t="n">
        <f aca="false">VLOOKUP(B3738,'Team Data'!$A$1:$E$659,3,FALSE())</f>
        <v>25</v>
      </c>
      <c r="O3738" s="0" t="n">
        <f aca="false">VLOOKUP(A3738,'Team Data'!$A$1:$E$659,4,FALSE())</f>
        <v>486</v>
      </c>
      <c r="P3738" s="0" t="n">
        <f aca="false">VLOOKUP(A3738,'Team Data'!$A$1:$E$659,5,FALSE())</f>
        <v>480</v>
      </c>
      <c r="Q3738" s="0" t="n">
        <f aca="false">VLOOKUP(B3738,'Team Data'!$A$1:$E$659,4,FALSE())</f>
        <v>425</v>
      </c>
      <c r="R3738" s="0" t="n">
        <f aca="false">VLOOKUP(B3738,'Team Data'!$A$1:$E$659,5,FALSE())</f>
        <v>394</v>
      </c>
      <c r="S3738" s="0" t="n">
        <f aca="false">IF(I3738=1,(MIN(30,(C3738-D3738)))*(M3738/(M3738+N3738))*(Q3738/(Q3738+R3738)),(MAX(-30,(C3738-D3738)))*(N3738/(M3738+N3738))*(R3738/(R3738+Q3738)))</f>
        <v>0.429455601869395</v>
      </c>
      <c r="T3738" s="0" t="n">
        <f aca="false">IF(J3738=1,(MIN(30,(D3738-C3738)))*(K3738/(K3738+L3738))*(O3738/(O3738+P3738)),(MAX(-30,(D3738-C3738)))*(L3738/(K3738+L3738))*(P3738/(P3738+O3738)))</f>
        <v>-1.53585544889893</v>
      </c>
      <c r="U3738" s="7" t="n">
        <v>43125</v>
      </c>
    </row>
    <row r="3739" customFormat="false" ht="15" hidden="false" customHeight="false" outlineLevel="0" collapsed="false">
      <c r="A3739" s="0" t="s">
        <v>122</v>
      </c>
      <c r="B3739" s="0" t="s">
        <v>208</v>
      </c>
      <c r="C3739" s="0" t="n">
        <v>72</v>
      </c>
      <c r="D3739" s="0" t="n">
        <v>83</v>
      </c>
      <c r="E3739" s="0" t="n">
        <v>37</v>
      </c>
      <c r="F3739" s="0" t="n">
        <v>36</v>
      </c>
      <c r="G3739" s="0" t="n">
        <v>15</v>
      </c>
      <c r="H3739" s="0" t="n">
        <v>13</v>
      </c>
      <c r="I3739" s="0" t="n">
        <v>0</v>
      </c>
      <c r="J3739" s="0" t="n">
        <v>1</v>
      </c>
      <c r="K3739" s="0" t="n">
        <f aca="false">VLOOKUP(A3739,'Team Data'!$A$1:$E$659,2,FALSE())</f>
        <v>17</v>
      </c>
      <c r="L3739" s="0" t="n">
        <f aca="false">VLOOKUP(A3739,'Team Data'!$A$1:$E$659,3,FALSE())</f>
        <v>14</v>
      </c>
      <c r="M3739" s="0" t="n">
        <f aca="false">VLOOKUP(B3739,'Team Data'!$A$1:$E$659,2,FALSE())</f>
        <v>16</v>
      </c>
      <c r="N3739" s="0" t="n">
        <f aca="false">VLOOKUP(B3739,'Team Data'!$A$1:$E$659,3,FALSE())</f>
        <v>16</v>
      </c>
      <c r="O3739" s="0" t="n">
        <f aca="false">VLOOKUP(A3739,'Team Data'!$A$1:$E$659,4,FALSE())</f>
        <v>588</v>
      </c>
      <c r="P3739" s="0" t="n">
        <f aca="false">VLOOKUP(A3739,'Team Data'!$A$1:$E$659,5,FALSE())</f>
        <v>411</v>
      </c>
      <c r="Q3739" s="0" t="n">
        <f aca="false">VLOOKUP(B3739,'Team Data'!$A$1:$E$659,4,FALSE())</f>
        <v>582</v>
      </c>
      <c r="R3739" s="0" t="n">
        <f aca="false">VLOOKUP(B3739,'Team Data'!$A$1:$E$659,5,FALSE())</f>
        <v>422</v>
      </c>
      <c r="S3739" s="0" t="n">
        <f aca="false">IF(I3739=1,(MIN(30,(C3739-D3739)))*(M3739/(M3739+N3739))*(Q3739/(Q3739+R3739)),(MAX(-30,(C3739-D3739)))*(N3739/(M3739+N3739))*(R3739/(R3739+Q3739)))</f>
        <v>-2.31175298804781</v>
      </c>
      <c r="T3739" s="0" t="n">
        <f aca="false">IF(J3739=1,(MIN(30,(D3739-C3739)))*(K3739/(K3739+L3739))*(O3739/(O3739+P3739)),(MAX(-30,(D3739-C3739)))*(L3739/(K3739+L3739))*(P3739/(P3739+O3739)))</f>
        <v>3.55051826019568</v>
      </c>
      <c r="U3739" s="7" t="n">
        <v>43125</v>
      </c>
    </row>
    <row r="3740" customFormat="false" ht="15" hidden="false" customHeight="false" outlineLevel="0" collapsed="false">
      <c r="A3740" s="0" t="s">
        <v>152</v>
      </c>
      <c r="B3740" s="0" t="s">
        <v>167</v>
      </c>
      <c r="C3740" s="0" t="n">
        <v>75</v>
      </c>
      <c r="D3740" s="0" t="n">
        <v>78</v>
      </c>
      <c r="E3740" s="0" t="n">
        <v>38</v>
      </c>
      <c r="F3740" s="0" t="n">
        <v>49</v>
      </c>
      <c r="G3740" s="0" t="n">
        <v>11</v>
      </c>
      <c r="H3740" s="0" t="n">
        <v>14</v>
      </c>
      <c r="I3740" s="0" t="n">
        <v>0</v>
      </c>
      <c r="J3740" s="0" t="n">
        <v>1</v>
      </c>
      <c r="K3740" s="0" t="n">
        <f aca="false">VLOOKUP(A3740,'Team Data'!$A$1:$E$659,2,FALSE())</f>
        <v>22</v>
      </c>
      <c r="L3740" s="0" t="n">
        <f aca="false">VLOOKUP(A3740,'Team Data'!$A$1:$E$659,3,FALSE())</f>
        <v>14</v>
      </c>
      <c r="M3740" s="0" t="n">
        <f aca="false">VLOOKUP(B3740,'Team Data'!$A$1:$E$659,2,FALSE())</f>
        <v>22</v>
      </c>
      <c r="N3740" s="0" t="n">
        <f aca="false">VLOOKUP(B3740,'Team Data'!$A$1:$E$659,3,FALSE())</f>
        <v>10</v>
      </c>
      <c r="O3740" s="0" t="n">
        <f aca="false">VLOOKUP(A3740,'Team Data'!$A$1:$E$659,4,FALSE())</f>
        <v>725</v>
      </c>
      <c r="P3740" s="0" t="n">
        <f aca="false">VLOOKUP(A3740,'Team Data'!$A$1:$E$659,5,FALSE())</f>
        <v>474</v>
      </c>
      <c r="Q3740" s="0" t="n">
        <f aca="false">VLOOKUP(B3740,'Team Data'!$A$1:$E$659,4,FALSE())</f>
        <v>612</v>
      </c>
      <c r="R3740" s="0" t="n">
        <f aca="false">VLOOKUP(B3740,'Team Data'!$A$1:$E$659,5,FALSE())</f>
        <v>453</v>
      </c>
      <c r="S3740" s="0" t="n">
        <f aca="false">IF(I3740=1,(MIN(30,(C3740-D3740)))*(M3740/(M3740+N3740))*(Q3740/(Q3740+R3740)),(MAX(-30,(C3740-D3740)))*(N3740/(M3740+N3740))*(R3740/(R3740+Q3740)))</f>
        <v>-0.398767605633803</v>
      </c>
      <c r="T3740" s="0" t="n">
        <f aca="false">IF(J3740=1,(MIN(30,(D3740-C3740)))*(K3740/(K3740+L3740))*(O3740/(O3740+P3740)),(MAX(-30,(D3740-C3740)))*(L3740/(K3740+L3740))*(P3740/(P3740+O3740)))</f>
        <v>1.1085626911315</v>
      </c>
      <c r="U3740" s="7" t="n">
        <v>43125</v>
      </c>
    </row>
    <row r="3741" customFormat="false" ht="15" hidden="false" customHeight="false" outlineLevel="0" collapsed="false">
      <c r="A3741" s="0" t="s">
        <v>123</v>
      </c>
      <c r="B3741" s="0" t="s">
        <v>116</v>
      </c>
      <c r="C3741" s="0" t="n">
        <v>86</v>
      </c>
      <c r="D3741" s="0" t="n">
        <v>102</v>
      </c>
      <c r="E3741" s="0" t="n">
        <v>38</v>
      </c>
      <c r="F3741" s="0" t="n">
        <v>43</v>
      </c>
      <c r="G3741" s="0" t="n">
        <v>14</v>
      </c>
      <c r="H3741" s="0" t="n">
        <v>8</v>
      </c>
      <c r="I3741" s="0" t="n">
        <v>0</v>
      </c>
      <c r="J3741" s="0" t="n">
        <v>1</v>
      </c>
      <c r="K3741" s="0" t="n">
        <f aca="false">VLOOKUP(A3741,'Team Data'!$A$1:$E$659,2,FALSE())</f>
        <v>7</v>
      </c>
      <c r="L3741" s="0" t="n">
        <f aca="false">VLOOKUP(A3741,'Team Data'!$A$1:$E$659,3,FALSE())</f>
        <v>21</v>
      </c>
      <c r="M3741" s="0" t="n">
        <f aca="false">VLOOKUP(B3741,'Team Data'!$A$1:$E$659,2,FALSE())</f>
        <v>6</v>
      </c>
      <c r="N3741" s="0" t="n">
        <f aca="false">VLOOKUP(B3741,'Team Data'!$A$1:$E$659,3,FALSE())</f>
        <v>25</v>
      </c>
      <c r="O3741" s="0" t="n">
        <f aca="false">VLOOKUP(A3741,'Team Data'!$A$1:$E$659,4,FALSE())</f>
        <v>401</v>
      </c>
      <c r="P3741" s="0" t="n">
        <f aca="false">VLOOKUP(A3741,'Team Data'!$A$1:$E$659,5,FALSE())</f>
        <v>384</v>
      </c>
      <c r="Q3741" s="0" t="n">
        <f aca="false">VLOOKUP(B3741,'Team Data'!$A$1:$E$659,4,FALSE())</f>
        <v>465</v>
      </c>
      <c r="R3741" s="0" t="n">
        <f aca="false">VLOOKUP(B3741,'Team Data'!$A$1:$E$659,5,FALSE())</f>
        <v>438</v>
      </c>
      <c r="S3741" s="0" t="n">
        <f aca="false">IF(I3741=1,(MIN(30,(C3741-D3741)))*(M3741/(M3741+N3741))*(Q3741/(Q3741+R3741)),(MAX(-30,(C3741-D3741)))*(N3741/(M3741+N3741))*(R3741/(R3741+Q3741)))</f>
        <v>-6.25870753402636</v>
      </c>
      <c r="T3741" s="0" t="n">
        <f aca="false">IF(J3741=1,(MIN(30,(D3741-C3741)))*(K3741/(K3741+L3741))*(O3741/(O3741+P3741)),(MAX(-30,(D3741-C3741)))*(L3741/(K3741+L3741))*(P3741/(P3741+O3741)))</f>
        <v>2.04331210191083</v>
      </c>
      <c r="U3741" s="7" t="n">
        <v>43125</v>
      </c>
    </row>
    <row r="3742" customFormat="false" ht="15" hidden="false" customHeight="false" outlineLevel="0" collapsed="false">
      <c r="A3742" s="0" t="s">
        <v>6</v>
      </c>
      <c r="B3742" s="0" t="s">
        <v>293</v>
      </c>
      <c r="C3742" s="0" t="n">
        <v>66</v>
      </c>
      <c r="D3742" s="0" t="n">
        <v>80</v>
      </c>
      <c r="E3742" s="0" t="n">
        <v>25</v>
      </c>
      <c r="F3742" s="0" t="n">
        <v>34</v>
      </c>
      <c r="G3742" s="0" t="n">
        <v>19</v>
      </c>
      <c r="H3742" s="0" t="n">
        <v>26</v>
      </c>
      <c r="I3742" s="0" t="n">
        <v>0</v>
      </c>
      <c r="J3742" s="0" t="n">
        <v>1</v>
      </c>
      <c r="K3742" s="0" t="n">
        <f aca="false">VLOOKUP(A3742,'Team Data'!$A$1:$E$659,2,FALSE())</f>
        <v>16</v>
      </c>
      <c r="L3742" s="0" t="n">
        <f aca="false">VLOOKUP(A3742,'Team Data'!$A$1:$E$659,3,FALSE())</f>
        <v>16</v>
      </c>
      <c r="M3742" s="0" t="n">
        <f aca="false">VLOOKUP(B3742,'Team Data'!$A$1:$E$659,2,FALSE())</f>
        <v>11</v>
      </c>
      <c r="N3742" s="0" t="n">
        <f aca="false">VLOOKUP(B3742,'Team Data'!$A$1:$E$659,3,FALSE())</f>
        <v>18</v>
      </c>
      <c r="O3742" s="0" t="n">
        <f aca="false">VLOOKUP(A3742,'Team Data'!$A$1:$E$659,4,FALSE())</f>
        <v>459</v>
      </c>
      <c r="P3742" s="0" t="n">
        <f aca="false">VLOOKUP(A3742,'Team Data'!$A$1:$E$659,5,FALSE())</f>
        <v>461</v>
      </c>
      <c r="Q3742" s="0" t="n">
        <f aca="false">VLOOKUP(B3742,'Team Data'!$A$1:$E$659,4,FALSE())</f>
        <v>403</v>
      </c>
      <c r="R3742" s="0" t="n">
        <f aca="false">VLOOKUP(B3742,'Team Data'!$A$1:$E$659,5,FALSE())</f>
        <v>446</v>
      </c>
      <c r="S3742" s="0" t="n">
        <f aca="false">IF(I3742=1,(MIN(30,(C3742-D3742)))*(M3742/(M3742+N3742))*(Q3742/(Q3742+R3742)),(MAX(-30,(C3742-D3742)))*(N3742/(M3742+N3742))*(R3742/(R3742+Q3742)))</f>
        <v>-4.56488363592056</v>
      </c>
      <c r="T3742" s="0" t="n">
        <f aca="false">IF(J3742=1,(MIN(30,(D3742-C3742)))*(K3742/(K3742+L3742))*(O3742/(O3742+P3742)),(MAX(-30,(D3742-C3742)))*(L3742/(K3742+L3742))*(P3742/(P3742+O3742)))</f>
        <v>3.49239130434783</v>
      </c>
      <c r="U3742" s="7" t="n">
        <v>43125</v>
      </c>
    </row>
    <row r="3743" customFormat="false" ht="15" hidden="false" customHeight="false" outlineLevel="0" collapsed="false">
      <c r="A3743" s="0" t="s">
        <v>153</v>
      </c>
      <c r="B3743" s="0" t="s">
        <v>73</v>
      </c>
      <c r="C3743" s="0" t="n">
        <v>80</v>
      </c>
      <c r="D3743" s="0" t="n">
        <v>57</v>
      </c>
      <c r="E3743" s="0" t="n">
        <v>30</v>
      </c>
      <c r="F3743" s="0" t="n">
        <v>28</v>
      </c>
      <c r="G3743" s="0" t="n">
        <v>6</v>
      </c>
      <c r="H3743" s="0" t="n">
        <v>14</v>
      </c>
      <c r="I3743" s="0" t="n">
        <v>1</v>
      </c>
      <c r="J3743" s="0" t="n">
        <v>0</v>
      </c>
      <c r="K3743" s="0" t="n">
        <f aca="false">VLOOKUP(A3743,'Team Data'!$A$1:$E$659,2,FALSE())</f>
        <v>32</v>
      </c>
      <c r="L3743" s="0" t="n">
        <f aca="false">VLOOKUP(A3743,'Team Data'!$A$1:$E$659,3,FALSE())</f>
        <v>6</v>
      </c>
      <c r="M3743" s="0" t="n">
        <f aca="false">VLOOKUP(B3743,'Team Data'!$A$1:$E$659,2,FALSE())</f>
        <v>17</v>
      </c>
      <c r="N3743" s="0" t="n">
        <f aca="false">VLOOKUP(B3743,'Team Data'!$A$1:$E$659,3,FALSE())</f>
        <v>17</v>
      </c>
      <c r="O3743" s="0" t="n">
        <f aca="false">VLOOKUP(A3743,'Team Data'!$A$1:$E$659,4,FALSE())</f>
        <v>662</v>
      </c>
      <c r="P3743" s="0" t="n">
        <f aca="false">VLOOKUP(A3743,'Team Data'!$A$1:$E$659,5,FALSE())</f>
        <v>561</v>
      </c>
      <c r="Q3743" s="0" t="n">
        <f aca="false">VLOOKUP(B3743,'Team Data'!$A$1:$E$659,4,FALSE())</f>
        <v>569</v>
      </c>
      <c r="R3743" s="0" t="n">
        <f aca="false">VLOOKUP(B3743,'Team Data'!$A$1:$E$659,5,FALSE())</f>
        <v>514</v>
      </c>
      <c r="S3743" s="0" t="n">
        <f aca="false">IF(I3743=1,(MIN(30,(C3743-D3743)))*(M3743/(M3743+N3743))*(Q3743/(Q3743+R3743)),(MAX(-30,(C3743-D3743)))*(N3743/(M3743+N3743))*(R3743/(R3743+Q3743)))</f>
        <v>6.04201292705448</v>
      </c>
      <c r="T3743" s="0" t="n">
        <f aca="false">IF(J3743=1,(MIN(30,(D3743-C3743)))*(K3743/(K3743+L3743))*(O3743/(O3743+P3743)),(MAX(-30,(D3743-C3743)))*(L3743/(K3743+L3743))*(P3743/(P3743+O3743)))</f>
        <v>-1.66583466024013</v>
      </c>
      <c r="U3743" s="7" t="n">
        <v>43125</v>
      </c>
    </row>
    <row r="3744" customFormat="false" ht="15" hidden="false" customHeight="false" outlineLevel="0" collapsed="false">
      <c r="A3744" s="0" t="s">
        <v>84</v>
      </c>
      <c r="B3744" s="0" t="s">
        <v>331</v>
      </c>
      <c r="C3744" s="0" t="n">
        <v>75</v>
      </c>
      <c r="D3744" s="0" t="n">
        <v>65</v>
      </c>
      <c r="E3744" s="0" t="n">
        <v>42</v>
      </c>
      <c r="F3744" s="0" t="n">
        <v>34</v>
      </c>
      <c r="G3744" s="0" t="n">
        <v>13</v>
      </c>
      <c r="H3744" s="0" t="n">
        <v>16</v>
      </c>
      <c r="I3744" s="0" t="n">
        <v>1</v>
      </c>
      <c r="J3744" s="0" t="n">
        <v>0</v>
      </c>
      <c r="K3744" s="0" t="n">
        <f aca="false">VLOOKUP(A3744,'Team Data'!$A$1:$E$659,2,FALSE())</f>
        <v>17</v>
      </c>
      <c r="L3744" s="0" t="n">
        <f aca="false">VLOOKUP(A3744,'Team Data'!$A$1:$E$659,3,FALSE())</f>
        <v>15</v>
      </c>
      <c r="M3744" s="0" t="n">
        <f aca="false">VLOOKUP(B3744,'Team Data'!$A$1:$E$659,2,FALSE())</f>
        <v>15</v>
      </c>
      <c r="N3744" s="0" t="n">
        <f aca="false">VLOOKUP(B3744,'Team Data'!$A$1:$E$659,3,FALSE())</f>
        <v>17</v>
      </c>
      <c r="O3744" s="0" t="n">
        <f aca="false">VLOOKUP(A3744,'Team Data'!$A$1:$E$659,4,FALSE())</f>
        <v>548</v>
      </c>
      <c r="P3744" s="0" t="n">
        <f aca="false">VLOOKUP(A3744,'Team Data'!$A$1:$E$659,5,FALSE())</f>
        <v>447</v>
      </c>
      <c r="Q3744" s="0" t="n">
        <f aca="false">VLOOKUP(B3744,'Team Data'!$A$1:$E$659,4,FALSE())</f>
        <v>528</v>
      </c>
      <c r="R3744" s="0" t="n">
        <f aca="false">VLOOKUP(B3744,'Team Data'!$A$1:$E$659,5,FALSE())</f>
        <v>460</v>
      </c>
      <c r="S3744" s="0" t="n">
        <f aca="false">IF(I3744=1,(MIN(30,(C3744-D3744)))*(M3744/(M3744+N3744))*(Q3744/(Q3744+R3744)),(MAX(-30,(C3744-D3744)))*(N3744/(M3744+N3744))*(R3744/(R3744+Q3744)))</f>
        <v>2.50506072874494</v>
      </c>
      <c r="T3744" s="0" t="n">
        <f aca="false">IF(J3744=1,(MIN(30,(D3744-C3744)))*(K3744/(K3744+L3744))*(O3744/(O3744+P3744)),(MAX(-30,(D3744-C3744)))*(L3744/(K3744+L3744))*(P3744/(P3744+O3744)))</f>
        <v>-2.10584170854271</v>
      </c>
      <c r="U3744" s="7" t="n">
        <v>43125</v>
      </c>
    </row>
    <row r="3745" customFormat="false" ht="15" hidden="false" customHeight="false" outlineLevel="0" collapsed="false">
      <c r="A3745" s="0" t="s">
        <v>125</v>
      </c>
      <c r="B3745" s="0" t="s">
        <v>274</v>
      </c>
      <c r="C3745" s="0" t="n">
        <v>77</v>
      </c>
      <c r="D3745" s="0" t="n">
        <v>82</v>
      </c>
      <c r="E3745" s="0" t="n">
        <v>37</v>
      </c>
      <c r="F3745" s="0" t="n">
        <v>31</v>
      </c>
      <c r="G3745" s="0" t="n">
        <v>8</v>
      </c>
      <c r="H3745" s="0" t="n">
        <v>10</v>
      </c>
      <c r="I3745" s="0" t="n">
        <v>0</v>
      </c>
      <c r="J3745" s="0" t="n">
        <v>1</v>
      </c>
      <c r="K3745" s="0" t="n">
        <f aca="false">VLOOKUP(A3745,'Team Data'!$A$1:$E$659,2,FALSE())</f>
        <v>13</v>
      </c>
      <c r="L3745" s="0" t="n">
        <f aca="false">VLOOKUP(A3745,'Team Data'!$A$1:$E$659,3,FALSE())</f>
        <v>18</v>
      </c>
      <c r="M3745" s="0" t="n">
        <f aca="false">VLOOKUP(B3745,'Team Data'!$A$1:$E$659,2,FALSE())</f>
        <v>20</v>
      </c>
      <c r="N3745" s="0" t="n">
        <f aca="false">VLOOKUP(B3745,'Team Data'!$A$1:$E$659,3,FALSE())</f>
        <v>13</v>
      </c>
      <c r="O3745" s="0" t="n">
        <f aca="false">VLOOKUP(A3745,'Team Data'!$A$1:$E$659,4,FALSE())</f>
        <v>547</v>
      </c>
      <c r="P3745" s="0" t="n">
        <f aca="false">VLOOKUP(A3745,'Team Data'!$A$1:$E$659,5,FALSE())</f>
        <v>412</v>
      </c>
      <c r="Q3745" s="0" t="n">
        <f aca="false">VLOOKUP(B3745,'Team Data'!$A$1:$E$659,4,FALSE())</f>
        <v>571</v>
      </c>
      <c r="R3745" s="0" t="n">
        <f aca="false">VLOOKUP(B3745,'Team Data'!$A$1:$E$659,5,FALSE())</f>
        <v>476</v>
      </c>
      <c r="S3745" s="0" t="n">
        <f aca="false">IF(I3745=1,(MIN(30,(C3745-D3745)))*(M3745/(M3745+N3745))*(Q3745/(Q3745+R3745)),(MAX(-30,(C3745-D3745)))*(N3745/(M3745+N3745))*(R3745/(R3745+Q3745)))</f>
        <v>-0.895487829585251</v>
      </c>
      <c r="T3745" s="0" t="n">
        <f aca="false">IF(J3745=1,(MIN(30,(D3745-C3745)))*(K3745/(K3745+L3745))*(O3745/(O3745+P3745)),(MAX(-30,(D3745-C3745)))*(L3745/(K3745+L3745))*(P3745/(P3745+O3745)))</f>
        <v>1.19597026472468</v>
      </c>
      <c r="U3745" s="7" t="n">
        <v>43125</v>
      </c>
    </row>
    <row r="3746" customFormat="false" ht="15" hidden="false" customHeight="false" outlineLevel="0" collapsed="false">
      <c r="A3746" s="0" t="s">
        <v>270</v>
      </c>
      <c r="B3746" s="0" t="s">
        <v>269</v>
      </c>
      <c r="C3746" s="0" t="n">
        <v>68</v>
      </c>
      <c r="D3746" s="0" t="n">
        <v>87</v>
      </c>
      <c r="E3746" s="0" t="n">
        <v>32</v>
      </c>
      <c r="F3746" s="0" t="n">
        <v>42</v>
      </c>
      <c r="G3746" s="0" t="n">
        <v>11</v>
      </c>
      <c r="H3746" s="0" t="n">
        <v>7</v>
      </c>
      <c r="I3746" s="0" t="n">
        <v>0</v>
      </c>
      <c r="J3746" s="0" t="n">
        <v>1</v>
      </c>
      <c r="K3746" s="0" t="n">
        <f aca="false">VLOOKUP(A3746,'Team Data'!$A$1:$E$659,2,FALSE())</f>
        <v>28</v>
      </c>
      <c r="L3746" s="0" t="n">
        <f aca="false">VLOOKUP(A3746,'Team Data'!$A$1:$E$659,3,FALSE())</f>
        <v>7</v>
      </c>
      <c r="M3746" s="0" t="n">
        <f aca="false">VLOOKUP(B3746,'Team Data'!$A$1:$E$659,2,FALSE())</f>
        <v>26</v>
      </c>
      <c r="N3746" s="0" t="n">
        <f aca="false">VLOOKUP(B3746,'Team Data'!$A$1:$E$659,3,FALSE())</f>
        <v>9</v>
      </c>
      <c r="O3746" s="0" t="n">
        <f aca="false">VLOOKUP(A3746,'Team Data'!$A$1:$E$659,4,FALSE())</f>
        <v>516</v>
      </c>
      <c r="P3746" s="0" t="n">
        <f aca="false">VLOOKUP(A3746,'Team Data'!$A$1:$E$659,5,FALSE())</f>
        <v>493</v>
      </c>
      <c r="Q3746" s="0" t="n">
        <f aca="false">VLOOKUP(B3746,'Team Data'!$A$1:$E$659,4,FALSE())</f>
        <v>497</v>
      </c>
      <c r="R3746" s="0" t="n">
        <f aca="false">VLOOKUP(B3746,'Team Data'!$A$1:$E$659,5,FALSE())</f>
        <v>517</v>
      </c>
      <c r="S3746" s="0" t="n">
        <f aca="false">IF(I3746=1,(MIN(30,(C3746-D3746)))*(M3746/(M3746+N3746))*(Q3746/(Q3746+R3746)),(MAX(-30,(C3746-D3746)))*(N3746/(M3746+N3746))*(R3746/(R3746+Q3746)))</f>
        <v>-2.49103972950127</v>
      </c>
      <c r="T3746" s="0" t="n">
        <f aca="false">IF(J3746=1,(MIN(30,(D3746-C3746)))*(K3746/(K3746+L3746))*(O3746/(O3746+P3746)),(MAX(-30,(D3746-C3746)))*(L3746/(K3746+L3746))*(P3746/(P3746+O3746)))</f>
        <v>7.77324083250743</v>
      </c>
      <c r="U3746" s="7" t="n">
        <v>43125</v>
      </c>
    </row>
    <row r="3747" customFormat="false" ht="15" hidden="false" customHeight="false" outlineLevel="0" collapsed="false">
      <c r="A3747" s="0" t="s">
        <v>195</v>
      </c>
      <c r="B3747" s="0" t="s">
        <v>142</v>
      </c>
      <c r="C3747" s="0" t="n">
        <v>79</v>
      </c>
      <c r="D3747" s="0" t="n">
        <v>74</v>
      </c>
      <c r="E3747" s="0" t="n">
        <v>39</v>
      </c>
      <c r="F3747" s="0" t="n">
        <v>30</v>
      </c>
      <c r="G3747" s="0" t="n">
        <v>27</v>
      </c>
      <c r="H3747" s="0" t="n">
        <v>13</v>
      </c>
      <c r="I3747" s="0" t="n">
        <v>1</v>
      </c>
      <c r="J3747" s="0" t="n">
        <v>0</v>
      </c>
      <c r="K3747" s="0" t="n">
        <f aca="false">VLOOKUP(A3747,'Team Data'!$A$1:$E$659,2,FALSE())</f>
        <v>21</v>
      </c>
      <c r="L3747" s="0" t="n">
        <f aca="false">VLOOKUP(A3747,'Team Data'!$A$1:$E$659,3,FALSE())</f>
        <v>11</v>
      </c>
      <c r="M3747" s="0" t="n">
        <f aca="false">VLOOKUP(B3747,'Team Data'!$A$1:$E$659,2,FALSE())</f>
        <v>19</v>
      </c>
      <c r="N3747" s="0" t="n">
        <f aca="false">VLOOKUP(B3747,'Team Data'!$A$1:$E$659,3,FALSE())</f>
        <v>14</v>
      </c>
      <c r="O3747" s="0" t="n">
        <f aca="false">VLOOKUP(A3747,'Team Data'!$A$1:$E$659,4,FALSE())</f>
        <v>481</v>
      </c>
      <c r="P3747" s="0" t="n">
        <f aca="false">VLOOKUP(A3747,'Team Data'!$A$1:$E$659,5,FALSE())</f>
        <v>445</v>
      </c>
      <c r="Q3747" s="0" t="n">
        <f aca="false">VLOOKUP(B3747,'Team Data'!$A$1:$E$659,4,FALSE())</f>
        <v>451</v>
      </c>
      <c r="R3747" s="0" t="n">
        <f aca="false">VLOOKUP(B3747,'Team Data'!$A$1:$E$659,5,FALSE())</f>
        <v>488</v>
      </c>
      <c r="S3747" s="0" t="n">
        <f aca="false">IF(I3747=1,(MIN(30,(C3747-D3747)))*(M3747/(M3747+N3747))*(Q3747/(Q3747+R3747)),(MAX(-30,(C3747-D3747)))*(N3747/(M3747+N3747))*(R3747/(R3747+Q3747)))</f>
        <v>1.38267660631878</v>
      </c>
      <c r="T3747" s="0" t="n">
        <f aca="false">IF(J3747=1,(MIN(30,(D3747-C3747)))*(K3747/(K3747+L3747))*(O3747/(O3747+P3747)),(MAX(-30,(D3747-C3747)))*(L3747/(K3747+L3747))*(P3747/(P3747+O3747)))</f>
        <v>-0.825965172786177</v>
      </c>
      <c r="U3747" s="7" t="n">
        <v>43125</v>
      </c>
    </row>
    <row r="3748" customFormat="false" ht="15" hidden="false" customHeight="false" outlineLevel="0" collapsed="false">
      <c r="A3748" s="0" t="s">
        <v>282</v>
      </c>
      <c r="B3748" s="0" t="s">
        <v>46</v>
      </c>
      <c r="C3748" s="0" t="n">
        <v>92</v>
      </c>
      <c r="D3748" s="0" t="n">
        <v>100</v>
      </c>
      <c r="E3748" s="0" t="n">
        <v>37</v>
      </c>
      <c r="F3748" s="0" t="n">
        <v>36</v>
      </c>
      <c r="G3748" s="0" t="n">
        <v>17</v>
      </c>
      <c r="H3748" s="0" t="n">
        <v>17</v>
      </c>
      <c r="I3748" s="0" t="n">
        <v>0</v>
      </c>
      <c r="J3748" s="0" t="n">
        <v>1</v>
      </c>
      <c r="K3748" s="0" t="n">
        <f aca="false">VLOOKUP(A3748,'Team Data'!$A$1:$E$659,2,FALSE())</f>
        <v>28</v>
      </c>
      <c r="L3748" s="0" t="n">
        <f aca="false">VLOOKUP(A3748,'Team Data'!$A$1:$E$659,3,FALSE())</f>
        <v>7</v>
      </c>
      <c r="M3748" s="0" t="n">
        <f aca="false">VLOOKUP(B3748,'Team Data'!$A$1:$E$659,2,FALSE())</f>
        <v>18</v>
      </c>
      <c r="N3748" s="0" t="n">
        <f aca="false">VLOOKUP(B3748,'Team Data'!$A$1:$E$659,3,FALSE())</f>
        <v>17</v>
      </c>
      <c r="O3748" s="0" t="n">
        <f aca="false">VLOOKUP(A3748,'Team Data'!$A$1:$E$659,4,FALSE())</f>
        <v>478</v>
      </c>
      <c r="P3748" s="0" t="n">
        <f aca="false">VLOOKUP(A3748,'Team Data'!$A$1:$E$659,5,FALSE())</f>
        <v>538</v>
      </c>
      <c r="Q3748" s="0" t="n">
        <f aca="false">VLOOKUP(B3748,'Team Data'!$A$1:$E$659,4,FALSE())</f>
        <v>546</v>
      </c>
      <c r="R3748" s="0" t="n">
        <f aca="false">VLOOKUP(B3748,'Team Data'!$A$1:$E$659,5,FALSE())</f>
        <v>561</v>
      </c>
      <c r="S3748" s="0" t="n">
        <f aca="false">IF(I3748=1,(MIN(30,(C3748-D3748)))*(M3748/(M3748+N3748))*(Q3748/(Q3748+R3748)),(MAX(-30,(C3748-D3748)))*(N3748/(M3748+N3748))*(R3748/(R3748+Q3748)))</f>
        <v>-1.96918312040263</v>
      </c>
      <c r="T3748" s="0" t="n">
        <f aca="false">IF(J3748=1,(MIN(30,(D3748-C3748)))*(K3748/(K3748+L3748))*(O3748/(O3748+P3748)),(MAX(-30,(D3748-C3748)))*(L3748/(K3748+L3748))*(P3748/(P3748+O3748)))</f>
        <v>3.01102362204724</v>
      </c>
      <c r="U3748" s="7" t="n">
        <v>43125</v>
      </c>
    </row>
    <row r="3749" customFormat="false" ht="15" hidden="false" customHeight="false" outlineLevel="0" collapsed="false">
      <c r="A3749" s="0" t="s">
        <v>68</v>
      </c>
      <c r="B3749" s="0" t="s">
        <v>99</v>
      </c>
      <c r="C3749" s="0" t="n">
        <v>74</v>
      </c>
      <c r="D3749" s="0" t="n">
        <v>73</v>
      </c>
      <c r="E3749" s="0" t="n">
        <v>38</v>
      </c>
      <c r="F3749" s="0" t="n">
        <v>27</v>
      </c>
      <c r="G3749" s="0" t="n">
        <v>16</v>
      </c>
      <c r="H3749" s="0" t="n">
        <v>14</v>
      </c>
      <c r="I3749" s="0" t="n">
        <v>1</v>
      </c>
      <c r="J3749" s="0" t="n">
        <v>0</v>
      </c>
      <c r="K3749" s="0" t="n">
        <f aca="false">VLOOKUP(A3749,'Team Data'!$A$1:$E$659,2,FALSE())</f>
        <v>11</v>
      </c>
      <c r="L3749" s="0" t="n">
        <f aca="false">VLOOKUP(A3749,'Team Data'!$A$1:$E$659,3,FALSE())</f>
        <v>20</v>
      </c>
      <c r="M3749" s="0" t="n">
        <f aca="false">VLOOKUP(B3749,'Team Data'!$A$1:$E$659,2,FALSE())</f>
        <v>15</v>
      </c>
      <c r="N3749" s="0" t="n">
        <f aca="false">VLOOKUP(B3749,'Team Data'!$A$1:$E$659,3,FALSE())</f>
        <v>15</v>
      </c>
      <c r="O3749" s="0" t="n">
        <f aca="false">VLOOKUP(A3749,'Team Data'!$A$1:$E$659,4,FALSE())</f>
        <v>590</v>
      </c>
      <c r="P3749" s="0" t="n">
        <f aca="false">VLOOKUP(A3749,'Team Data'!$A$1:$E$659,5,FALSE())</f>
        <v>446</v>
      </c>
      <c r="Q3749" s="0" t="n">
        <f aca="false">VLOOKUP(B3749,'Team Data'!$A$1:$E$659,4,FALSE())</f>
        <v>543</v>
      </c>
      <c r="R3749" s="0" t="n">
        <f aca="false">VLOOKUP(B3749,'Team Data'!$A$1:$E$659,5,FALSE())</f>
        <v>466</v>
      </c>
      <c r="S3749" s="0" t="n">
        <f aca="false">IF(I3749=1,(MIN(30,(C3749-D3749)))*(M3749/(M3749+N3749))*(Q3749/(Q3749+R3749)),(MAX(-30,(C3749-D3749)))*(N3749/(M3749+N3749))*(R3749/(R3749+Q3749)))</f>
        <v>0.269078295341923</v>
      </c>
      <c r="T3749" s="0" t="n">
        <f aca="false">IF(J3749=1,(MIN(30,(D3749-C3749)))*(K3749/(K3749+L3749))*(O3749/(O3749+P3749)),(MAX(-30,(D3749-C3749)))*(L3749/(K3749+L3749))*(P3749/(P3749+O3749)))</f>
        <v>-0.277743180968987</v>
      </c>
      <c r="U3749" s="7" t="n">
        <v>43125</v>
      </c>
    </row>
    <row r="3750" customFormat="false" ht="15" hidden="false" customHeight="false" outlineLevel="0" collapsed="false">
      <c r="A3750" s="0" t="s">
        <v>185</v>
      </c>
      <c r="B3750" s="0" t="s">
        <v>228</v>
      </c>
      <c r="C3750" s="0" t="n">
        <v>72</v>
      </c>
      <c r="D3750" s="0" t="n">
        <v>68</v>
      </c>
      <c r="E3750" s="0" t="n">
        <v>42</v>
      </c>
      <c r="F3750" s="0" t="n">
        <v>34</v>
      </c>
      <c r="G3750" s="0" t="n">
        <v>12</v>
      </c>
      <c r="H3750" s="0" t="n">
        <v>14</v>
      </c>
      <c r="I3750" s="0" t="n">
        <v>1</v>
      </c>
      <c r="J3750" s="0" t="n">
        <v>0</v>
      </c>
      <c r="K3750" s="0" t="n">
        <f aca="false">VLOOKUP(A3750,'Team Data'!$A$1:$E$659,2,FALSE())</f>
        <v>21</v>
      </c>
      <c r="L3750" s="0" t="n">
        <f aca="false">VLOOKUP(A3750,'Team Data'!$A$1:$E$659,3,FALSE())</f>
        <v>12</v>
      </c>
      <c r="M3750" s="0" t="n">
        <f aca="false">VLOOKUP(B3750,'Team Data'!$A$1:$E$659,2,FALSE())</f>
        <v>8</v>
      </c>
      <c r="N3750" s="0" t="n">
        <f aca="false">VLOOKUP(B3750,'Team Data'!$A$1:$E$659,3,FALSE())</f>
        <v>23</v>
      </c>
      <c r="O3750" s="0" t="n">
        <f aca="false">VLOOKUP(A3750,'Team Data'!$A$1:$E$659,4,FALSE())</f>
        <v>618</v>
      </c>
      <c r="P3750" s="0" t="n">
        <f aca="false">VLOOKUP(A3750,'Team Data'!$A$1:$E$659,5,FALSE())</f>
        <v>486</v>
      </c>
      <c r="Q3750" s="0" t="n">
        <f aca="false">VLOOKUP(B3750,'Team Data'!$A$1:$E$659,4,FALSE())</f>
        <v>632</v>
      </c>
      <c r="R3750" s="0" t="n">
        <f aca="false">VLOOKUP(B3750,'Team Data'!$A$1:$E$659,5,FALSE())</f>
        <v>404</v>
      </c>
      <c r="S3750" s="0" t="n">
        <f aca="false">IF(I3750=1,(MIN(30,(C3750-D3750)))*(M3750/(M3750+N3750))*(Q3750/(Q3750+R3750)),(MAX(-30,(C3750-D3750)))*(N3750/(M3750+N3750))*(R3750/(R3750+Q3750)))</f>
        <v>0.629717274878565</v>
      </c>
      <c r="T3750" s="0" t="n">
        <f aca="false">IF(J3750=1,(MIN(30,(D3750-C3750)))*(K3750/(K3750+L3750))*(O3750/(O3750+P3750)),(MAX(-30,(D3750-C3750)))*(L3750/(K3750+L3750))*(P3750/(P3750+O3750)))</f>
        <v>-0.640316205533597</v>
      </c>
      <c r="U3750" s="7" t="n">
        <v>43125</v>
      </c>
    </row>
    <row r="3751" customFormat="false" ht="15" hidden="false" customHeight="false" outlineLevel="0" collapsed="false">
      <c r="A3751" s="0" t="s">
        <v>281</v>
      </c>
      <c r="B3751" s="0" t="s">
        <v>320</v>
      </c>
      <c r="C3751" s="0" t="n">
        <v>64</v>
      </c>
      <c r="D3751" s="0" t="n">
        <v>69</v>
      </c>
      <c r="E3751" s="0" t="n">
        <v>35</v>
      </c>
      <c r="F3751" s="0" t="n">
        <v>31</v>
      </c>
      <c r="G3751" s="0" t="n">
        <v>16</v>
      </c>
      <c r="H3751" s="0" t="n">
        <v>7</v>
      </c>
      <c r="I3751" s="0" t="n">
        <v>0</v>
      </c>
      <c r="J3751" s="0" t="n">
        <v>1</v>
      </c>
      <c r="K3751" s="0" t="n">
        <f aca="false">VLOOKUP(A3751,'Team Data'!$A$1:$E$659,2,FALSE())</f>
        <v>19</v>
      </c>
      <c r="L3751" s="0" t="n">
        <f aca="false">VLOOKUP(A3751,'Team Data'!$A$1:$E$659,3,FALSE())</f>
        <v>16</v>
      </c>
      <c r="M3751" s="0" t="n">
        <f aca="false">VLOOKUP(B3751,'Team Data'!$A$1:$E$659,2,FALSE())</f>
        <v>24</v>
      </c>
      <c r="N3751" s="0" t="n">
        <f aca="false">VLOOKUP(B3751,'Team Data'!$A$1:$E$659,3,FALSE())</f>
        <v>12</v>
      </c>
      <c r="O3751" s="0" t="n">
        <f aca="false">VLOOKUP(A3751,'Team Data'!$A$1:$E$659,4,FALSE())</f>
        <v>682</v>
      </c>
      <c r="P3751" s="0" t="n">
        <f aca="false">VLOOKUP(A3751,'Team Data'!$A$1:$E$659,5,FALSE())</f>
        <v>488</v>
      </c>
      <c r="Q3751" s="0" t="n">
        <f aca="false">VLOOKUP(B3751,'Team Data'!$A$1:$E$659,4,FALSE())</f>
        <v>677</v>
      </c>
      <c r="R3751" s="0" t="n">
        <f aca="false">VLOOKUP(B3751,'Team Data'!$A$1:$E$659,5,FALSE())</f>
        <v>508</v>
      </c>
      <c r="S3751" s="0" t="n">
        <f aca="false">IF(I3751=1,(MIN(30,(C3751-D3751)))*(M3751/(M3751+N3751))*(Q3751/(Q3751+R3751)),(MAX(-30,(C3751-D3751)))*(N3751/(M3751+N3751))*(R3751/(R3751+Q3751)))</f>
        <v>-0.714486638537272</v>
      </c>
      <c r="T3751" s="0" t="n">
        <f aca="false">IF(J3751=1,(MIN(30,(D3751-C3751)))*(K3751/(K3751+L3751))*(O3751/(O3751+P3751)),(MAX(-30,(D3751-C3751)))*(L3751/(K3751+L3751))*(P3751/(P3751+O3751)))</f>
        <v>1.58217338217338</v>
      </c>
      <c r="U3751" s="7" t="n">
        <v>43125</v>
      </c>
    </row>
    <row r="3752" customFormat="false" ht="15" hidden="false" customHeight="false" outlineLevel="0" collapsed="false">
      <c r="A3752" s="0" t="s">
        <v>21</v>
      </c>
      <c r="B3752" s="0" t="s">
        <v>176</v>
      </c>
      <c r="C3752" s="0" t="n">
        <v>91</v>
      </c>
      <c r="D3752" s="0" t="n">
        <v>73</v>
      </c>
      <c r="E3752" s="0" t="n">
        <v>30</v>
      </c>
      <c r="F3752" s="0" t="n">
        <v>41</v>
      </c>
      <c r="G3752" s="0" t="n">
        <v>8</v>
      </c>
      <c r="H3752" s="0" t="n">
        <v>20</v>
      </c>
      <c r="I3752" s="0" t="n">
        <v>1</v>
      </c>
      <c r="J3752" s="0" t="n">
        <v>0</v>
      </c>
      <c r="K3752" s="0" t="n">
        <f aca="false">VLOOKUP(A3752,'Team Data'!$A$1:$E$659,2,FALSE())</f>
        <v>26</v>
      </c>
      <c r="L3752" s="0" t="n">
        <f aca="false">VLOOKUP(A3752,'Team Data'!$A$1:$E$659,3,FALSE())</f>
        <v>7</v>
      </c>
      <c r="M3752" s="0" t="n">
        <f aca="false">VLOOKUP(B3752,'Team Data'!$A$1:$E$659,2,FALSE())</f>
        <v>20</v>
      </c>
      <c r="N3752" s="0" t="n">
        <f aca="false">VLOOKUP(B3752,'Team Data'!$A$1:$E$659,3,FALSE())</f>
        <v>13</v>
      </c>
      <c r="O3752" s="0" t="n">
        <f aca="false">VLOOKUP(A3752,'Team Data'!$A$1:$E$659,4,FALSE())</f>
        <v>619</v>
      </c>
      <c r="P3752" s="0" t="n">
        <f aca="false">VLOOKUP(A3752,'Team Data'!$A$1:$E$659,5,FALSE())</f>
        <v>468</v>
      </c>
      <c r="Q3752" s="0" t="n">
        <f aca="false">VLOOKUP(B3752,'Team Data'!$A$1:$E$659,4,FALSE())</f>
        <v>621</v>
      </c>
      <c r="R3752" s="0" t="n">
        <f aca="false">VLOOKUP(B3752,'Team Data'!$A$1:$E$659,5,FALSE())</f>
        <v>453</v>
      </c>
      <c r="S3752" s="0" t="n">
        <f aca="false">IF(I3752=1,(MIN(30,(C3752-D3752)))*(M3752/(M3752+N3752))*(Q3752/(Q3752+R3752)),(MAX(-30,(C3752-D3752)))*(N3752/(M3752+N3752))*(R3752/(R3752+Q3752)))</f>
        <v>6.30777044184866</v>
      </c>
      <c r="T3752" s="0" t="n">
        <f aca="false">IF(J3752=1,(MIN(30,(D3752-C3752)))*(K3752/(K3752+L3752))*(O3752/(O3752+P3752)),(MAX(-30,(D3752-C3752)))*(L3752/(K3752+L3752))*(P3752/(P3752+O3752)))</f>
        <v>-1.64389060801204</v>
      </c>
      <c r="U3752" s="7" t="n">
        <v>43125</v>
      </c>
    </row>
    <row r="3753" customFormat="false" ht="15" hidden="false" customHeight="false" outlineLevel="0" collapsed="false">
      <c r="A3753" s="0" t="s">
        <v>287</v>
      </c>
      <c r="B3753" s="0" t="s">
        <v>54</v>
      </c>
      <c r="C3753" s="0" t="n">
        <v>42</v>
      </c>
      <c r="D3753" s="0" t="n">
        <v>75</v>
      </c>
      <c r="E3753" s="0" t="n">
        <v>36</v>
      </c>
      <c r="F3753" s="0" t="n">
        <v>46</v>
      </c>
      <c r="G3753" s="0" t="n">
        <v>20</v>
      </c>
      <c r="H3753" s="0" t="n">
        <v>13</v>
      </c>
      <c r="I3753" s="0" t="n">
        <v>0</v>
      </c>
      <c r="J3753" s="0" t="n">
        <v>1</v>
      </c>
      <c r="K3753" s="0" t="n">
        <f aca="false">VLOOKUP(A3753,'Team Data'!$A$1:$E$659,2,FALSE())</f>
        <v>15</v>
      </c>
      <c r="L3753" s="0" t="n">
        <f aca="false">VLOOKUP(A3753,'Team Data'!$A$1:$E$659,3,FALSE())</f>
        <v>16</v>
      </c>
      <c r="M3753" s="0" t="n">
        <f aca="false">VLOOKUP(B3753,'Team Data'!$A$1:$E$659,2,FALSE())</f>
        <v>30</v>
      </c>
      <c r="N3753" s="0" t="n">
        <f aca="false">VLOOKUP(B3753,'Team Data'!$A$1:$E$659,3,FALSE())</f>
        <v>5</v>
      </c>
      <c r="O3753" s="0" t="n">
        <f aca="false">VLOOKUP(A3753,'Team Data'!$A$1:$E$659,4,FALSE())</f>
        <v>605</v>
      </c>
      <c r="P3753" s="0" t="n">
        <f aca="false">VLOOKUP(A3753,'Team Data'!$A$1:$E$659,5,FALSE())</f>
        <v>410</v>
      </c>
      <c r="Q3753" s="0" t="n">
        <f aca="false">VLOOKUP(B3753,'Team Data'!$A$1:$E$659,4,FALSE())</f>
        <v>649</v>
      </c>
      <c r="R3753" s="0" t="n">
        <f aca="false">VLOOKUP(B3753,'Team Data'!$A$1:$E$659,5,FALSE())</f>
        <v>509</v>
      </c>
      <c r="S3753" s="0" t="n">
        <f aca="false">IF(I3753=1,(MIN(30,(C3753-D3753)))*(M3753/(M3753+N3753))*(Q3753/(Q3753+R3753)),(MAX(-30,(C3753-D3753)))*(N3753/(M3753+N3753))*(R3753/(R3753+Q3753)))</f>
        <v>-1.88378978534419</v>
      </c>
      <c r="T3753" s="0" t="n">
        <f aca="false">IF(J3753=1,(MIN(30,(D3753-C3753)))*(K3753/(K3753+L3753))*(O3753/(O3753+P3753)),(MAX(-30,(D3753-C3753)))*(L3753/(K3753+L3753))*(P3753/(P3753+O3753)))</f>
        <v>8.65247099952328</v>
      </c>
      <c r="U3753" s="7" t="n">
        <v>43125</v>
      </c>
    </row>
    <row r="3754" customFormat="false" ht="15" hidden="false" customHeight="false" outlineLevel="0" collapsed="false">
      <c r="A3754" s="0" t="s">
        <v>7</v>
      </c>
      <c r="B3754" s="0" t="s">
        <v>327</v>
      </c>
      <c r="C3754" s="0" t="n">
        <v>49</v>
      </c>
      <c r="D3754" s="0" t="n">
        <v>71</v>
      </c>
      <c r="E3754" s="0" t="n">
        <v>33</v>
      </c>
      <c r="F3754" s="0" t="n">
        <v>37</v>
      </c>
      <c r="G3754" s="0" t="n">
        <v>9</v>
      </c>
      <c r="H3754" s="0" t="n">
        <v>11</v>
      </c>
      <c r="I3754" s="0" t="n">
        <v>0</v>
      </c>
      <c r="J3754" s="0" t="n">
        <v>1</v>
      </c>
      <c r="K3754" s="0" t="n">
        <f aca="false">VLOOKUP(A3754,'Team Data'!$A$1:$E$659,2,FALSE())</f>
        <v>12</v>
      </c>
      <c r="L3754" s="0" t="n">
        <f aca="false">VLOOKUP(A3754,'Team Data'!$A$1:$E$659,3,FALSE())</f>
        <v>19</v>
      </c>
      <c r="M3754" s="0" t="n">
        <f aca="false">VLOOKUP(B3754,'Team Data'!$A$1:$E$659,2,FALSE())</f>
        <v>17</v>
      </c>
      <c r="N3754" s="0" t="n">
        <f aca="false">VLOOKUP(B3754,'Team Data'!$A$1:$E$659,3,FALSE())</f>
        <v>17</v>
      </c>
      <c r="O3754" s="0" t="n">
        <f aca="false">VLOOKUP(A3754,'Team Data'!$A$1:$E$659,4,FALSE())</f>
        <v>486</v>
      </c>
      <c r="P3754" s="0" t="n">
        <f aca="false">VLOOKUP(A3754,'Team Data'!$A$1:$E$659,5,FALSE())</f>
        <v>454</v>
      </c>
      <c r="Q3754" s="0" t="n">
        <f aca="false">VLOOKUP(B3754,'Team Data'!$A$1:$E$659,4,FALSE())</f>
        <v>586</v>
      </c>
      <c r="R3754" s="0" t="n">
        <f aca="false">VLOOKUP(B3754,'Team Data'!$A$1:$E$659,5,FALSE())</f>
        <v>495</v>
      </c>
      <c r="S3754" s="0" t="n">
        <f aca="false">IF(I3754=1,(MIN(30,(C3754-D3754)))*(M3754/(M3754+N3754))*(Q3754/(Q3754+R3754)),(MAX(-30,(C3754-D3754)))*(N3754/(M3754+N3754))*(R3754/(R3754+Q3754)))</f>
        <v>-5.03700277520814</v>
      </c>
      <c r="T3754" s="0" t="n">
        <f aca="false">IF(J3754=1,(MIN(30,(D3754-C3754)))*(K3754/(K3754+L3754))*(O3754/(O3754+P3754)),(MAX(-30,(D3754-C3754)))*(L3754/(K3754+L3754))*(P3754/(P3754+O3754)))</f>
        <v>4.40301990391215</v>
      </c>
      <c r="U3754" s="7" t="n">
        <v>43125</v>
      </c>
    </row>
    <row r="3755" customFormat="false" ht="15" hidden="false" customHeight="false" outlineLevel="0" collapsed="false">
      <c r="A3755" s="0" t="s">
        <v>124</v>
      </c>
      <c r="B3755" s="0" t="s">
        <v>121</v>
      </c>
      <c r="C3755" s="0" t="n">
        <v>71</v>
      </c>
      <c r="D3755" s="0" t="n">
        <v>73</v>
      </c>
      <c r="E3755" s="0" t="n">
        <v>28</v>
      </c>
      <c r="F3755" s="0" t="n">
        <v>24</v>
      </c>
      <c r="G3755" s="0" t="n">
        <v>18</v>
      </c>
      <c r="H3755" s="0" t="n">
        <v>14</v>
      </c>
      <c r="I3755" s="0" t="n">
        <v>0</v>
      </c>
      <c r="J3755" s="0" t="n">
        <v>1</v>
      </c>
      <c r="K3755" s="0" t="n">
        <f aca="false">VLOOKUP(A3755,'Team Data'!$A$1:$E$659,2,FALSE())</f>
        <v>16</v>
      </c>
      <c r="L3755" s="0" t="n">
        <f aca="false">VLOOKUP(A3755,'Team Data'!$A$1:$E$659,3,FALSE())</f>
        <v>15</v>
      </c>
      <c r="M3755" s="0" t="n">
        <f aca="false">VLOOKUP(B3755,'Team Data'!$A$1:$E$659,2,FALSE())</f>
        <v>14</v>
      </c>
      <c r="N3755" s="0" t="n">
        <f aca="false">VLOOKUP(B3755,'Team Data'!$A$1:$E$659,3,FALSE())</f>
        <v>18</v>
      </c>
      <c r="O3755" s="0" t="n">
        <f aca="false">VLOOKUP(A3755,'Team Data'!$A$1:$E$659,4,FALSE())</f>
        <v>582</v>
      </c>
      <c r="P3755" s="0" t="n">
        <f aca="false">VLOOKUP(A3755,'Team Data'!$A$1:$E$659,5,FALSE())</f>
        <v>456</v>
      </c>
      <c r="Q3755" s="0" t="n">
        <f aca="false">VLOOKUP(B3755,'Team Data'!$A$1:$E$659,4,FALSE())</f>
        <v>590</v>
      </c>
      <c r="R3755" s="0" t="n">
        <f aca="false">VLOOKUP(B3755,'Team Data'!$A$1:$E$659,5,FALSE())</f>
        <v>445</v>
      </c>
      <c r="S3755" s="0" t="n">
        <f aca="false">IF(I3755=1,(MIN(30,(C3755-D3755)))*(M3755/(M3755+N3755))*(Q3755/(Q3755+R3755)),(MAX(-30,(C3755-D3755)))*(N3755/(M3755+N3755))*(R3755/(R3755+Q3755)))</f>
        <v>-0.483695652173913</v>
      </c>
      <c r="T3755" s="0" t="n">
        <f aca="false">IF(J3755=1,(MIN(30,(D3755-C3755)))*(K3755/(K3755+L3755))*(O3755/(O3755+P3755)),(MAX(-30,(D3755-C3755)))*(L3755/(K3755+L3755))*(P3755/(P3755+O3755)))</f>
        <v>0.57878053328361</v>
      </c>
      <c r="U3755" s="7" t="n">
        <v>43125</v>
      </c>
    </row>
    <row r="3756" customFormat="false" ht="15" hidden="false" customHeight="false" outlineLevel="0" collapsed="false">
      <c r="A3756" s="0" t="s">
        <v>307</v>
      </c>
      <c r="B3756" s="0" t="s">
        <v>306</v>
      </c>
      <c r="C3756" s="0" t="n">
        <v>40</v>
      </c>
      <c r="D3756" s="0" t="n">
        <v>79</v>
      </c>
      <c r="E3756" s="0" t="n">
        <v>30</v>
      </c>
      <c r="F3756" s="0" t="n">
        <v>55</v>
      </c>
      <c r="G3756" s="0" t="n">
        <v>8</v>
      </c>
      <c r="H3756" s="0" t="n">
        <v>10</v>
      </c>
      <c r="I3756" s="0" t="n">
        <v>0</v>
      </c>
      <c r="J3756" s="0" t="n">
        <v>1</v>
      </c>
      <c r="K3756" s="0" t="n">
        <f aca="false">VLOOKUP(A3756,'Team Data'!$A$1:$E$659,2,FALSE())</f>
        <v>9</v>
      </c>
      <c r="L3756" s="0" t="n">
        <f aca="false">VLOOKUP(A3756,'Team Data'!$A$1:$E$659,3,FALSE())</f>
        <v>22</v>
      </c>
      <c r="M3756" s="0" t="n">
        <f aca="false">VLOOKUP(B3756,'Team Data'!$A$1:$E$659,2,FALSE())</f>
        <v>18</v>
      </c>
      <c r="N3756" s="0" t="n">
        <f aca="false">VLOOKUP(B3756,'Team Data'!$A$1:$E$659,3,FALSE())</f>
        <v>17</v>
      </c>
      <c r="O3756" s="0" t="n">
        <f aca="false">VLOOKUP(A3756,'Team Data'!$A$1:$E$659,4,FALSE())</f>
        <v>491</v>
      </c>
      <c r="P3756" s="0" t="n">
        <f aca="false">VLOOKUP(A3756,'Team Data'!$A$1:$E$659,5,FALSE())</f>
        <v>453</v>
      </c>
      <c r="Q3756" s="0" t="n">
        <f aca="false">VLOOKUP(B3756,'Team Data'!$A$1:$E$659,4,FALSE())</f>
        <v>605</v>
      </c>
      <c r="R3756" s="0" t="n">
        <f aca="false">VLOOKUP(B3756,'Team Data'!$A$1:$E$659,5,FALSE())</f>
        <v>465</v>
      </c>
      <c r="S3756" s="0" t="n">
        <f aca="false">IF(I3756=1,(MIN(30,(C3756-D3756)))*(M3756/(M3756+N3756))*(Q3756/(Q3756+R3756)),(MAX(-30,(C3756-D3756)))*(N3756/(M3756+N3756))*(R3756/(R3756+Q3756)))</f>
        <v>-6.3324432576769</v>
      </c>
      <c r="T3756" s="0" t="n">
        <f aca="false">IF(J3756=1,(MIN(30,(D3756-C3756)))*(K3756/(K3756+L3756))*(O3756/(O3756+P3756)),(MAX(-30,(D3756-C3756)))*(L3756/(K3756+L3756))*(P3756/(P3756+O3756)))</f>
        <v>4.53013942044833</v>
      </c>
      <c r="U3756" s="7" t="n">
        <v>43125</v>
      </c>
    </row>
    <row r="3757" customFormat="false" ht="15" hidden="false" customHeight="false" outlineLevel="0" collapsed="false">
      <c r="A3757" s="0" t="s">
        <v>259</v>
      </c>
      <c r="B3757" s="0" t="s">
        <v>29</v>
      </c>
      <c r="C3757" s="0" t="n">
        <v>71</v>
      </c>
      <c r="D3757" s="0" t="n">
        <v>94</v>
      </c>
      <c r="E3757" s="0" t="n">
        <v>25</v>
      </c>
      <c r="F3757" s="0" t="n">
        <v>29</v>
      </c>
      <c r="G3757" s="0" t="n">
        <v>17</v>
      </c>
      <c r="H3757" s="0" t="n">
        <v>9</v>
      </c>
      <c r="I3757" s="0" t="n">
        <v>0</v>
      </c>
      <c r="J3757" s="0" t="n">
        <v>1</v>
      </c>
      <c r="K3757" s="0" t="n">
        <f aca="false">VLOOKUP(A3757,'Team Data'!$A$1:$E$659,2,FALSE())</f>
        <v>4</v>
      </c>
      <c r="L3757" s="0" t="n">
        <f aca="false">VLOOKUP(A3757,'Team Data'!$A$1:$E$659,3,FALSE())</f>
        <v>26</v>
      </c>
      <c r="M3757" s="0" t="n">
        <f aca="false">VLOOKUP(B3757,'Team Data'!$A$1:$E$659,2,FALSE())</f>
        <v>21</v>
      </c>
      <c r="N3757" s="0" t="n">
        <f aca="false">VLOOKUP(B3757,'Team Data'!$A$1:$E$659,3,FALSE())</f>
        <v>8</v>
      </c>
      <c r="O3757" s="0" t="n">
        <f aca="false">VLOOKUP(A3757,'Team Data'!$A$1:$E$659,4,FALSE())</f>
        <v>537</v>
      </c>
      <c r="P3757" s="0" t="n">
        <f aca="false">VLOOKUP(A3757,'Team Data'!$A$1:$E$659,5,FALSE())</f>
        <v>418</v>
      </c>
      <c r="Q3757" s="0" t="n">
        <f aca="false">VLOOKUP(B3757,'Team Data'!$A$1:$E$659,4,FALSE())</f>
        <v>498</v>
      </c>
      <c r="R3757" s="0" t="n">
        <f aca="false">VLOOKUP(B3757,'Team Data'!$A$1:$E$659,5,FALSE())</f>
        <v>434</v>
      </c>
      <c r="S3757" s="0" t="n">
        <f aca="false">IF(I3757=1,(MIN(30,(C3757-D3757)))*(M3757/(M3757+N3757))*(Q3757/(Q3757+R3757)),(MAX(-30,(C3757-D3757)))*(N3757/(M3757+N3757))*(R3757/(R3757+Q3757)))</f>
        <v>-2.95456563563712</v>
      </c>
      <c r="T3757" s="0" t="n">
        <f aca="false">IF(J3757=1,(MIN(30,(D3757-C3757)))*(K3757/(K3757+L3757))*(O3757/(O3757+P3757)),(MAX(-30,(D3757-C3757)))*(L3757/(K3757+L3757))*(P3757/(P3757+O3757)))</f>
        <v>1.72439790575916</v>
      </c>
      <c r="U3757" s="7" t="n">
        <v>43125</v>
      </c>
    </row>
    <row r="3758" customFormat="false" ht="15" hidden="false" customHeight="false" outlineLevel="0" collapsed="false">
      <c r="A3758" s="0" t="s">
        <v>60</v>
      </c>
      <c r="B3758" s="0" t="s">
        <v>257</v>
      </c>
      <c r="C3758" s="0" t="n">
        <v>78</v>
      </c>
      <c r="D3758" s="0" t="n">
        <v>97</v>
      </c>
      <c r="E3758" s="0" t="n">
        <v>31</v>
      </c>
      <c r="F3758" s="0" t="n">
        <v>28</v>
      </c>
      <c r="G3758" s="0" t="n">
        <v>16</v>
      </c>
      <c r="H3758" s="0" t="n">
        <v>9</v>
      </c>
      <c r="I3758" s="0" t="n">
        <v>0</v>
      </c>
      <c r="J3758" s="0" t="n">
        <v>1</v>
      </c>
      <c r="K3758" s="0" t="n">
        <f aca="false">VLOOKUP(A3758,'Team Data'!$A$1:$E$659,2,FALSE())</f>
        <v>11</v>
      </c>
      <c r="L3758" s="0" t="n">
        <f aca="false">VLOOKUP(A3758,'Team Data'!$A$1:$E$659,3,FALSE())</f>
        <v>21</v>
      </c>
      <c r="M3758" s="0" t="n">
        <f aca="false">VLOOKUP(B3758,'Team Data'!$A$1:$E$659,2,FALSE())</f>
        <v>22</v>
      </c>
      <c r="N3758" s="0" t="n">
        <f aca="false">VLOOKUP(B3758,'Team Data'!$A$1:$E$659,3,FALSE())</f>
        <v>11</v>
      </c>
      <c r="O3758" s="0" t="n">
        <f aca="false">VLOOKUP(A3758,'Team Data'!$A$1:$E$659,4,FALSE())</f>
        <v>556</v>
      </c>
      <c r="P3758" s="0" t="n">
        <f aca="false">VLOOKUP(A3758,'Team Data'!$A$1:$E$659,5,FALSE())</f>
        <v>459</v>
      </c>
      <c r="Q3758" s="0" t="n">
        <f aca="false">VLOOKUP(B3758,'Team Data'!$A$1:$E$659,4,FALSE())</f>
        <v>568</v>
      </c>
      <c r="R3758" s="0" t="n">
        <f aca="false">VLOOKUP(B3758,'Team Data'!$A$1:$E$659,5,FALSE())</f>
        <v>479</v>
      </c>
      <c r="S3758" s="0" t="n">
        <f aca="false">IF(I3758=1,(MIN(30,(C3758-D3758)))*(M3758/(M3758+N3758))*(Q3758/(Q3758+R3758)),(MAX(-30,(C3758-D3758)))*(N3758/(M3758+N3758))*(R3758/(R3758+Q3758)))</f>
        <v>-2.89748487742757</v>
      </c>
      <c r="T3758" s="0" t="n">
        <f aca="false">IF(J3758=1,(MIN(30,(D3758-C3758)))*(K3758/(K3758+L3758))*(O3758/(O3758+P3758)),(MAX(-30,(D3758-C3758)))*(L3758/(K3758+L3758))*(P3758/(P3758+O3758)))</f>
        <v>3.57770935960591</v>
      </c>
      <c r="U3758" s="7" t="n">
        <v>43125</v>
      </c>
    </row>
    <row r="3759" customFormat="false" ht="15" hidden="false" customHeight="false" outlineLevel="0" collapsed="false">
      <c r="A3759" s="0" t="s">
        <v>189</v>
      </c>
      <c r="B3759" s="0" t="s">
        <v>353</v>
      </c>
      <c r="C3759" s="0" t="n">
        <v>103</v>
      </c>
      <c r="D3759" s="0" t="n">
        <v>104</v>
      </c>
      <c r="E3759" s="0" t="n">
        <v>37</v>
      </c>
      <c r="F3759" s="0" t="n">
        <v>46</v>
      </c>
      <c r="G3759" s="0" t="n">
        <v>11</v>
      </c>
      <c r="H3759" s="0" t="n">
        <v>17</v>
      </c>
      <c r="I3759" s="0" t="n">
        <v>0</v>
      </c>
      <c r="J3759" s="0" t="n">
        <v>1</v>
      </c>
      <c r="K3759" s="0" t="n">
        <f aca="false">VLOOKUP(A3759,'Team Data'!$A$1:$E$659,2,FALSE())</f>
        <v>29</v>
      </c>
      <c r="L3759" s="0" t="n">
        <f aca="false">VLOOKUP(A3759,'Team Data'!$A$1:$E$659,3,FALSE())</f>
        <v>8</v>
      </c>
      <c r="M3759" s="0" t="n">
        <f aca="false">VLOOKUP(B3759,'Team Data'!$A$1:$E$659,2,FALSE())</f>
        <v>20</v>
      </c>
      <c r="N3759" s="0" t="n">
        <f aca="false">VLOOKUP(B3759,'Team Data'!$A$1:$E$659,3,FALSE())</f>
        <v>13</v>
      </c>
      <c r="O3759" s="0" t="n">
        <f aca="false">VLOOKUP(A3759,'Team Data'!$A$1:$E$659,4,FALSE())</f>
        <v>706</v>
      </c>
      <c r="P3759" s="0" t="n">
        <f aca="false">VLOOKUP(A3759,'Team Data'!$A$1:$E$659,5,FALSE())</f>
        <v>511</v>
      </c>
      <c r="Q3759" s="0" t="n">
        <f aca="false">VLOOKUP(B3759,'Team Data'!$A$1:$E$659,4,FALSE())</f>
        <v>579</v>
      </c>
      <c r="R3759" s="0" t="n">
        <f aca="false">VLOOKUP(B3759,'Team Data'!$A$1:$E$659,5,FALSE())</f>
        <v>477</v>
      </c>
      <c r="S3759" s="0" t="n">
        <f aca="false">IF(I3759=1,(MIN(30,(C3759-D3759)))*(M3759/(M3759+N3759))*(Q3759/(Q3759+R3759)),(MAX(-30,(C3759-D3759)))*(N3759/(M3759+N3759))*(R3759/(R3759+Q3759)))</f>
        <v>-0.177944214876033</v>
      </c>
      <c r="T3759" s="0" t="n">
        <f aca="false">IF(J3759=1,(MIN(30,(D3759-C3759)))*(K3759/(K3759+L3759))*(O3759/(O3759+P3759)),(MAX(-30,(D3759-C3759)))*(L3759/(K3759+L3759))*(P3759/(P3759+O3759)))</f>
        <v>0.454684758711053</v>
      </c>
      <c r="U3759" s="7" t="n">
        <v>43125</v>
      </c>
    </row>
    <row r="3760" customFormat="false" ht="15" hidden="false" customHeight="false" outlineLevel="0" collapsed="false">
      <c r="A3760" s="0" t="s">
        <v>132</v>
      </c>
      <c r="B3760" s="0" t="s">
        <v>318</v>
      </c>
      <c r="C3760" s="0" t="n">
        <v>68</v>
      </c>
      <c r="D3760" s="0" t="n">
        <v>71</v>
      </c>
      <c r="E3760" s="0" t="n">
        <v>30</v>
      </c>
      <c r="F3760" s="0" t="n">
        <v>47</v>
      </c>
      <c r="G3760" s="0" t="n">
        <v>9</v>
      </c>
      <c r="H3760" s="0" t="n">
        <v>12</v>
      </c>
      <c r="I3760" s="0" t="n">
        <v>0</v>
      </c>
      <c r="J3760" s="0" t="n">
        <v>1</v>
      </c>
      <c r="K3760" s="0" t="n">
        <f aca="false">VLOOKUP(A3760,'Team Data'!$A$1:$E$659,2,FALSE())</f>
        <v>10</v>
      </c>
      <c r="L3760" s="0" t="n">
        <f aca="false">VLOOKUP(A3760,'Team Data'!$A$1:$E$659,3,FALSE())</f>
        <v>22</v>
      </c>
      <c r="M3760" s="0" t="n">
        <f aca="false">VLOOKUP(B3760,'Team Data'!$A$1:$E$659,2,FALSE())</f>
        <v>11</v>
      </c>
      <c r="N3760" s="0" t="n">
        <f aca="false">VLOOKUP(B3760,'Team Data'!$A$1:$E$659,3,FALSE())</f>
        <v>21</v>
      </c>
      <c r="O3760" s="0" t="n">
        <f aca="false">VLOOKUP(A3760,'Team Data'!$A$1:$E$659,4,FALSE())</f>
        <v>532</v>
      </c>
      <c r="P3760" s="0" t="n">
        <f aca="false">VLOOKUP(A3760,'Team Data'!$A$1:$E$659,5,FALSE())</f>
        <v>476</v>
      </c>
      <c r="Q3760" s="0" t="n">
        <f aca="false">VLOOKUP(B3760,'Team Data'!$A$1:$E$659,4,FALSE())</f>
        <v>542</v>
      </c>
      <c r="R3760" s="0" t="n">
        <f aca="false">VLOOKUP(B3760,'Team Data'!$A$1:$E$659,5,FALSE())</f>
        <v>440</v>
      </c>
      <c r="S3760" s="0" t="n">
        <f aca="false">IF(I3760=1,(MIN(30,(C3760-D3760)))*(M3760/(M3760+N3760))*(Q3760/(Q3760+R3760)),(MAX(-30,(C3760-D3760)))*(N3760/(M3760+N3760))*(R3760/(R3760+Q3760)))</f>
        <v>-0.882128309572302</v>
      </c>
      <c r="T3760" s="0" t="n">
        <f aca="false">IF(J3760=1,(MIN(30,(D3760-C3760)))*(K3760/(K3760+L3760))*(O3760/(O3760+P3760)),(MAX(-30,(D3760-C3760)))*(L3760/(K3760+L3760))*(P3760/(P3760+O3760)))</f>
        <v>0.494791666666667</v>
      </c>
      <c r="U3760" s="7" t="n">
        <v>43126</v>
      </c>
    </row>
    <row r="3761" customFormat="false" ht="15" hidden="false" customHeight="false" outlineLevel="0" collapsed="false">
      <c r="A3761" s="0" t="s">
        <v>348</v>
      </c>
      <c r="B3761" s="0" t="s">
        <v>299</v>
      </c>
      <c r="C3761" s="0" t="n">
        <v>82</v>
      </c>
      <c r="D3761" s="0" t="n">
        <v>96</v>
      </c>
      <c r="E3761" s="0" t="n">
        <v>37</v>
      </c>
      <c r="F3761" s="0" t="n">
        <v>34</v>
      </c>
      <c r="G3761" s="0" t="n">
        <v>18</v>
      </c>
      <c r="H3761" s="0" t="n">
        <v>9</v>
      </c>
      <c r="I3761" s="0" t="n">
        <v>0</v>
      </c>
      <c r="J3761" s="0" t="n">
        <v>1</v>
      </c>
      <c r="K3761" s="0" t="n">
        <f aca="false">VLOOKUP(A3761,'Team Data'!$A$1:$E$659,2,FALSE())</f>
        <v>19</v>
      </c>
      <c r="L3761" s="0" t="n">
        <f aca="false">VLOOKUP(A3761,'Team Data'!$A$1:$E$659,3,FALSE())</f>
        <v>12</v>
      </c>
      <c r="M3761" s="0" t="n">
        <f aca="false">VLOOKUP(B3761,'Team Data'!$A$1:$E$659,2,FALSE())</f>
        <v>18</v>
      </c>
      <c r="N3761" s="0" t="n">
        <f aca="false">VLOOKUP(B3761,'Team Data'!$A$1:$E$659,3,FALSE())</f>
        <v>14</v>
      </c>
      <c r="O3761" s="0" t="n">
        <f aca="false">VLOOKUP(A3761,'Team Data'!$A$1:$E$659,4,FALSE())</f>
        <v>519</v>
      </c>
      <c r="P3761" s="0" t="n">
        <f aca="false">VLOOKUP(A3761,'Team Data'!$A$1:$E$659,5,FALSE())</f>
        <v>432</v>
      </c>
      <c r="Q3761" s="0" t="n">
        <f aca="false">VLOOKUP(B3761,'Team Data'!$A$1:$E$659,4,FALSE())</f>
        <v>500</v>
      </c>
      <c r="R3761" s="0" t="n">
        <f aca="false">VLOOKUP(B3761,'Team Data'!$A$1:$E$659,5,FALSE())</f>
        <v>469</v>
      </c>
      <c r="S3761" s="0" t="n">
        <f aca="false">IF(I3761=1,(MIN(30,(C3761-D3761)))*(M3761/(M3761+N3761))*(Q3761/(Q3761+R3761)),(MAX(-30,(C3761-D3761)))*(N3761/(M3761+N3761))*(R3761/(R3761+Q3761)))</f>
        <v>-2.96452528379773</v>
      </c>
      <c r="T3761" s="0" t="n">
        <f aca="false">IF(J3761=1,(MIN(30,(D3761-C3761)))*(K3761/(K3761+L3761))*(O3761/(O3761+P3761)),(MAX(-30,(D3761-C3761)))*(L3761/(K3761+L3761))*(P3761/(P3761+O3761)))</f>
        <v>4.68281265900071</v>
      </c>
      <c r="U3761" s="7" t="n">
        <v>43126</v>
      </c>
    </row>
    <row r="3762" customFormat="false" ht="15" hidden="false" customHeight="false" outlineLevel="0" collapsed="false">
      <c r="A3762" s="0" t="s">
        <v>247</v>
      </c>
      <c r="B3762" s="0" t="s">
        <v>311</v>
      </c>
      <c r="C3762" s="0" t="n">
        <v>52</v>
      </c>
      <c r="D3762" s="0" t="n">
        <v>63</v>
      </c>
      <c r="E3762" s="0" t="n">
        <v>37</v>
      </c>
      <c r="F3762" s="0" t="n">
        <v>37</v>
      </c>
      <c r="G3762" s="0" t="n">
        <v>10</v>
      </c>
      <c r="H3762" s="0" t="n">
        <v>9</v>
      </c>
      <c r="I3762" s="0" t="n">
        <v>0</v>
      </c>
      <c r="J3762" s="0" t="n">
        <v>1</v>
      </c>
      <c r="K3762" s="0" t="n">
        <f aca="false">VLOOKUP(A3762,'Team Data'!$A$1:$E$659,2,FALSE())</f>
        <v>17</v>
      </c>
      <c r="L3762" s="0" t="n">
        <f aca="false">VLOOKUP(A3762,'Team Data'!$A$1:$E$659,3,FALSE())</f>
        <v>16</v>
      </c>
      <c r="M3762" s="0" t="n">
        <f aca="false">VLOOKUP(B3762,'Team Data'!$A$1:$E$659,2,FALSE())</f>
        <v>14</v>
      </c>
      <c r="N3762" s="0" t="n">
        <f aca="false">VLOOKUP(B3762,'Team Data'!$A$1:$E$659,3,FALSE())</f>
        <v>18</v>
      </c>
      <c r="O3762" s="0" t="n">
        <f aca="false">VLOOKUP(A3762,'Team Data'!$A$1:$E$659,4,FALSE())</f>
        <v>613</v>
      </c>
      <c r="P3762" s="0" t="n">
        <f aca="false">VLOOKUP(A3762,'Team Data'!$A$1:$E$659,5,FALSE())</f>
        <v>464</v>
      </c>
      <c r="Q3762" s="0" t="n">
        <f aca="false">VLOOKUP(B3762,'Team Data'!$A$1:$E$659,4,FALSE())</f>
        <v>616</v>
      </c>
      <c r="R3762" s="0" t="n">
        <f aca="false">VLOOKUP(B3762,'Team Data'!$A$1:$E$659,5,FALSE())</f>
        <v>430</v>
      </c>
      <c r="S3762" s="0" t="n">
        <f aca="false">IF(I3762=1,(MIN(30,(C3762-D3762)))*(M3762/(M3762+N3762))*(Q3762/(Q3762+R3762)),(MAX(-30,(C3762-D3762)))*(N3762/(M3762+N3762))*(R3762/(R3762+Q3762)))</f>
        <v>-2.54361854684512</v>
      </c>
      <c r="T3762" s="0" t="n">
        <f aca="false">IF(J3762=1,(MIN(30,(D3762-C3762)))*(K3762/(K3762+L3762))*(O3762/(O3762+P3762)),(MAX(-30,(D3762-C3762)))*(L3762/(K3762+L3762))*(P3762/(P3762+O3762)))</f>
        <v>3.22531723924482</v>
      </c>
      <c r="U3762" s="7" t="n">
        <v>43126</v>
      </c>
    </row>
    <row r="3763" customFormat="false" ht="15" hidden="false" customHeight="false" outlineLevel="0" collapsed="false">
      <c r="A3763" s="0" t="s">
        <v>49</v>
      </c>
      <c r="B3763" s="0" t="s">
        <v>69</v>
      </c>
      <c r="C3763" s="0" t="n">
        <v>62</v>
      </c>
      <c r="D3763" s="0" t="n">
        <v>54</v>
      </c>
      <c r="E3763" s="0" t="n">
        <v>45</v>
      </c>
      <c r="F3763" s="0" t="n">
        <v>35</v>
      </c>
      <c r="G3763" s="0" t="n">
        <v>8</v>
      </c>
      <c r="H3763" s="0" t="n">
        <v>8</v>
      </c>
      <c r="I3763" s="0" t="n">
        <v>1</v>
      </c>
      <c r="J3763" s="0" t="n">
        <v>0</v>
      </c>
      <c r="K3763" s="0" t="n">
        <f aca="false">VLOOKUP(A3763,'Team Data'!$A$1:$E$659,2,FALSE())</f>
        <v>26</v>
      </c>
      <c r="L3763" s="0" t="n">
        <f aca="false">VLOOKUP(A3763,'Team Data'!$A$1:$E$659,3,FALSE())</f>
        <v>8</v>
      </c>
      <c r="M3763" s="0" t="n">
        <f aca="false">VLOOKUP(B3763,'Team Data'!$A$1:$E$659,2,FALSE())</f>
        <v>14</v>
      </c>
      <c r="N3763" s="0" t="n">
        <f aca="false">VLOOKUP(B3763,'Team Data'!$A$1:$E$659,3,FALSE())</f>
        <v>19</v>
      </c>
      <c r="O3763" s="0" t="n">
        <f aca="false">VLOOKUP(A3763,'Team Data'!$A$1:$E$659,4,FALSE())</f>
        <v>508</v>
      </c>
      <c r="P3763" s="0" t="n">
        <f aca="false">VLOOKUP(A3763,'Team Data'!$A$1:$E$659,5,FALSE())</f>
        <v>524</v>
      </c>
      <c r="Q3763" s="0" t="n">
        <f aca="false">VLOOKUP(B3763,'Team Data'!$A$1:$E$659,4,FALSE())</f>
        <v>518</v>
      </c>
      <c r="R3763" s="0" t="n">
        <f aca="false">VLOOKUP(B3763,'Team Data'!$A$1:$E$659,5,FALSE())</f>
        <v>487</v>
      </c>
      <c r="S3763" s="0" t="n">
        <f aca="false">IF(I3763=1,(MIN(30,(C3763-D3763)))*(M3763/(M3763+N3763))*(Q3763/(Q3763+R3763)),(MAX(-30,(C3763-D3763)))*(N3763/(M3763+N3763))*(R3763/(R3763+Q3763)))</f>
        <v>1.7493140358812</v>
      </c>
      <c r="T3763" s="0" t="n">
        <f aca="false">IF(J3763=1,(MIN(30,(D3763-C3763)))*(K3763/(K3763+L3763))*(O3763/(O3763+P3763)),(MAX(-30,(D3763-C3763)))*(L3763/(K3763+L3763))*(P3763/(P3763+O3763)))</f>
        <v>-0.955768353853169</v>
      </c>
      <c r="U3763" s="7" t="n">
        <v>43126</v>
      </c>
    </row>
    <row r="3764" customFormat="false" ht="15" hidden="false" customHeight="false" outlineLevel="0" collapsed="false">
      <c r="A3764" s="0" t="s">
        <v>47</v>
      </c>
      <c r="B3764" s="0" t="s">
        <v>35</v>
      </c>
      <c r="C3764" s="0" t="n">
        <v>80</v>
      </c>
      <c r="D3764" s="0" t="n">
        <v>74</v>
      </c>
      <c r="E3764" s="0" t="n">
        <v>38</v>
      </c>
      <c r="F3764" s="0" t="n">
        <v>34</v>
      </c>
      <c r="G3764" s="0" t="n">
        <v>12</v>
      </c>
      <c r="H3764" s="0" t="n">
        <v>15</v>
      </c>
      <c r="I3764" s="0" t="n">
        <v>1</v>
      </c>
      <c r="J3764" s="0" t="n">
        <v>0</v>
      </c>
      <c r="K3764" s="0" t="n">
        <f aca="false">VLOOKUP(A3764,'Team Data'!$A$1:$E$659,2,FALSE())</f>
        <v>14</v>
      </c>
      <c r="L3764" s="0" t="n">
        <f aca="false">VLOOKUP(A3764,'Team Data'!$A$1:$E$659,3,FALSE())</f>
        <v>18</v>
      </c>
      <c r="M3764" s="0" t="n">
        <f aca="false">VLOOKUP(B3764,'Team Data'!$A$1:$E$659,2,FALSE())</f>
        <v>3</v>
      </c>
      <c r="N3764" s="0" t="n">
        <f aca="false">VLOOKUP(B3764,'Team Data'!$A$1:$E$659,3,FALSE())</f>
        <v>28</v>
      </c>
      <c r="O3764" s="0" t="n">
        <f aca="false">VLOOKUP(A3764,'Team Data'!$A$1:$E$659,4,FALSE())</f>
        <v>456</v>
      </c>
      <c r="P3764" s="0" t="n">
        <f aca="false">VLOOKUP(A3764,'Team Data'!$A$1:$E$659,5,FALSE())</f>
        <v>570</v>
      </c>
      <c r="Q3764" s="0" t="n">
        <f aca="false">VLOOKUP(B3764,'Team Data'!$A$1:$E$659,4,FALSE())</f>
        <v>496</v>
      </c>
      <c r="R3764" s="0" t="n">
        <f aca="false">VLOOKUP(B3764,'Team Data'!$A$1:$E$659,5,FALSE())</f>
        <v>495</v>
      </c>
      <c r="S3764" s="0" t="n">
        <f aca="false">IF(I3764=1,(MIN(30,(C3764-D3764)))*(M3764/(M3764+N3764))*(Q3764/(Q3764+R3764)),(MAX(-30,(C3764-D3764)))*(N3764/(M3764+N3764))*(R3764/(R3764+Q3764)))</f>
        <v>0.290615539858729</v>
      </c>
      <c r="T3764" s="0" t="n">
        <f aca="false">IF(J3764=1,(MIN(30,(D3764-C3764)))*(K3764/(K3764+L3764))*(O3764/(O3764+P3764)),(MAX(-30,(D3764-C3764)))*(L3764/(K3764+L3764))*(P3764/(P3764+O3764)))</f>
        <v>-1.875</v>
      </c>
      <c r="U3764" s="7" t="n">
        <v>43126</v>
      </c>
    </row>
    <row r="3765" customFormat="false" ht="15" hidden="false" customHeight="false" outlineLevel="0" collapsed="false">
      <c r="A3765" s="0" t="s">
        <v>279</v>
      </c>
      <c r="B3765" s="0" t="s">
        <v>86</v>
      </c>
      <c r="C3765" s="0" t="n">
        <v>76</v>
      </c>
      <c r="D3765" s="0" t="n">
        <v>70</v>
      </c>
      <c r="E3765" s="0" t="n">
        <v>29</v>
      </c>
      <c r="F3765" s="0" t="n">
        <v>34</v>
      </c>
      <c r="G3765" s="0" t="n">
        <v>9</v>
      </c>
      <c r="H3765" s="0" t="n">
        <v>19</v>
      </c>
      <c r="I3765" s="0" t="n">
        <v>1</v>
      </c>
      <c r="J3765" s="0" t="n">
        <v>0</v>
      </c>
      <c r="K3765" s="0" t="n">
        <f aca="false">VLOOKUP(A3765,'Team Data'!$A$1:$E$659,2,FALSE())</f>
        <v>13</v>
      </c>
      <c r="L3765" s="0" t="n">
        <f aca="false">VLOOKUP(A3765,'Team Data'!$A$1:$E$659,3,FALSE())</f>
        <v>18</v>
      </c>
      <c r="M3765" s="0" t="n">
        <f aca="false">VLOOKUP(B3765,'Team Data'!$A$1:$E$659,2,FALSE())</f>
        <v>13</v>
      </c>
      <c r="N3765" s="0" t="n">
        <f aca="false">VLOOKUP(B3765,'Team Data'!$A$1:$E$659,3,FALSE())</f>
        <v>18</v>
      </c>
      <c r="O3765" s="0" t="n">
        <f aca="false">VLOOKUP(A3765,'Team Data'!$A$1:$E$659,4,FALSE())</f>
        <v>437</v>
      </c>
      <c r="P3765" s="0" t="n">
        <f aca="false">VLOOKUP(A3765,'Team Data'!$A$1:$E$659,5,FALSE())</f>
        <v>490</v>
      </c>
      <c r="Q3765" s="0" t="n">
        <f aca="false">VLOOKUP(B3765,'Team Data'!$A$1:$E$659,4,FALSE())</f>
        <v>457</v>
      </c>
      <c r="R3765" s="0" t="n">
        <f aca="false">VLOOKUP(B3765,'Team Data'!$A$1:$E$659,5,FALSE())</f>
        <v>482</v>
      </c>
      <c r="S3765" s="0" t="n">
        <f aca="false">IF(I3765=1,(MIN(30,(C3765-D3765)))*(M3765/(M3765+N3765))*(Q3765/(Q3765+R3765)),(MAX(-30,(C3765-D3765)))*(N3765/(M3765+N3765))*(R3765/(R3765+Q3765)))</f>
        <v>1.22456972070494</v>
      </c>
      <c r="T3765" s="0" t="n">
        <f aca="false">IF(J3765=1,(MIN(30,(D3765-C3765)))*(K3765/(K3765+L3765))*(O3765/(O3765+P3765)),(MAX(-30,(D3765-C3765)))*(L3765/(K3765+L3765))*(P3765/(P3765+O3765)))</f>
        <v>-1.84152834325086</v>
      </c>
      <c r="U3765" s="7" t="n">
        <v>43126</v>
      </c>
    </row>
    <row r="3766" customFormat="false" ht="15" hidden="false" customHeight="false" outlineLevel="0" collapsed="false">
      <c r="A3766" s="0" t="s">
        <v>181</v>
      </c>
      <c r="B3766" s="0" t="s">
        <v>184</v>
      </c>
      <c r="C3766" s="0" t="n">
        <v>81</v>
      </c>
      <c r="D3766" s="0" t="n">
        <v>87</v>
      </c>
      <c r="E3766" s="0" t="n">
        <v>24</v>
      </c>
      <c r="F3766" s="0" t="n">
        <v>36</v>
      </c>
      <c r="G3766" s="0" t="n">
        <v>9</v>
      </c>
      <c r="H3766" s="0" t="n">
        <v>14</v>
      </c>
      <c r="I3766" s="0" t="n">
        <v>0</v>
      </c>
      <c r="J3766" s="0" t="n">
        <v>1</v>
      </c>
      <c r="K3766" s="0" t="n">
        <f aca="false">VLOOKUP(A3766,'Team Data'!$A$1:$E$659,2,FALSE())</f>
        <v>8</v>
      </c>
      <c r="L3766" s="0" t="n">
        <f aca="false">VLOOKUP(A3766,'Team Data'!$A$1:$E$659,3,FALSE())</f>
        <v>21</v>
      </c>
      <c r="M3766" s="0" t="n">
        <f aca="false">VLOOKUP(B3766,'Team Data'!$A$1:$E$659,2,FALSE())</f>
        <v>26</v>
      </c>
      <c r="N3766" s="0" t="n">
        <f aca="false">VLOOKUP(B3766,'Team Data'!$A$1:$E$659,3,FALSE())</f>
        <v>6</v>
      </c>
      <c r="O3766" s="0" t="n">
        <f aca="false">VLOOKUP(A3766,'Team Data'!$A$1:$E$659,4,FALSE())</f>
        <v>484</v>
      </c>
      <c r="P3766" s="0" t="n">
        <f aca="false">VLOOKUP(A3766,'Team Data'!$A$1:$E$659,5,FALSE())</f>
        <v>397</v>
      </c>
      <c r="Q3766" s="0" t="n">
        <f aca="false">VLOOKUP(B3766,'Team Data'!$A$1:$E$659,4,FALSE())</f>
        <v>495</v>
      </c>
      <c r="R3766" s="0" t="n">
        <f aca="false">VLOOKUP(B3766,'Team Data'!$A$1:$E$659,5,FALSE())</f>
        <v>480</v>
      </c>
      <c r="S3766" s="0" t="n">
        <f aca="false">IF(I3766=1,(MIN(30,(C3766-D3766)))*(M3766/(M3766+N3766))*(Q3766/(Q3766+R3766)),(MAX(-30,(C3766-D3766)))*(N3766/(M3766+N3766))*(R3766/(R3766+Q3766)))</f>
        <v>-0.553846153846154</v>
      </c>
      <c r="T3766" s="0" t="n">
        <f aca="false">IF(J3766=1,(MIN(30,(D3766-C3766)))*(K3766/(K3766+L3766))*(O3766/(O3766+P3766)),(MAX(-30,(D3766-C3766)))*(L3766/(K3766+L3766))*(P3766/(P3766+O3766)))</f>
        <v>0.909311519041841</v>
      </c>
      <c r="U3766" s="7" t="n">
        <v>43126</v>
      </c>
    </row>
    <row r="3767" customFormat="false" ht="15" hidden="false" customHeight="false" outlineLevel="0" collapsed="false">
      <c r="A3767" s="0" t="s">
        <v>237</v>
      </c>
      <c r="B3767" s="0" t="s">
        <v>158</v>
      </c>
      <c r="C3767" s="0" t="n">
        <v>85</v>
      </c>
      <c r="D3767" s="0" t="n">
        <v>77</v>
      </c>
      <c r="E3767" s="0" t="n">
        <v>35</v>
      </c>
      <c r="F3767" s="0" t="n">
        <v>32</v>
      </c>
      <c r="G3767" s="0" t="n">
        <v>7</v>
      </c>
      <c r="H3767" s="0" t="n">
        <v>6</v>
      </c>
      <c r="I3767" s="0" t="n">
        <v>1</v>
      </c>
      <c r="J3767" s="0" t="n">
        <v>0</v>
      </c>
      <c r="K3767" s="0" t="n">
        <f aca="false">VLOOKUP(A3767,'Team Data'!$A$1:$E$659,2,FALSE())</f>
        <v>12</v>
      </c>
      <c r="L3767" s="0" t="n">
        <f aca="false">VLOOKUP(A3767,'Team Data'!$A$1:$E$659,3,FALSE())</f>
        <v>21</v>
      </c>
      <c r="M3767" s="0" t="n">
        <f aca="false">VLOOKUP(B3767,'Team Data'!$A$1:$E$659,2,FALSE())</f>
        <v>6</v>
      </c>
      <c r="N3767" s="0" t="n">
        <f aca="false">VLOOKUP(B3767,'Team Data'!$A$1:$E$659,3,FALSE())</f>
        <v>25</v>
      </c>
      <c r="O3767" s="0" t="n">
        <f aca="false">VLOOKUP(A3767,'Team Data'!$A$1:$E$659,4,FALSE())</f>
        <v>483</v>
      </c>
      <c r="P3767" s="0" t="n">
        <f aca="false">VLOOKUP(A3767,'Team Data'!$A$1:$E$659,5,FALSE())</f>
        <v>570</v>
      </c>
      <c r="Q3767" s="0" t="n">
        <f aca="false">VLOOKUP(B3767,'Team Data'!$A$1:$E$659,4,FALSE())</f>
        <v>499</v>
      </c>
      <c r="R3767" s="0" t="n">
        <f aca="false">VLOOKUP(B3767,'Team Data'!$A$1:$E$659,5,FALSE())</f>
        <v>492</v>
      </c>
      <c r="S3767" s="0" t="n">
        <f aca="false">IF(I3767=1,(MIN(30,(C3767-D3767)))*(M3767/(M3767+N3767))*(Q3767/(Q3767+R3767)),(MAX(-30,(C3767-D3767)))*(N3767/(M3767+N3767))*(R3767/(R3767+Q3767)))</f>
        <v>0.779662120373686</v>
      </c>
      <c r="T3767" s="0" t="n">
        <f aca="false">IF(J3767=1,(MIN(30,(D3767-C3767)))*(K3767/(K3767+L3767))*(O3767/(O3767+P3767)),(MAX(-30,(D3767-C3767)))*(L3767/(K3767+L3767))*(P3767/(P3767+O3767)))</f>
        <v>-2.75576275576276</v>
      </c>
      <c r="U3767" s="7" t="n">
        <v>43126</v>
      </c>
    </row>
    <row r="3768" customFormat="false" ht="15" hidden="false" customHeight="false" outlineLevel="0" collapsed="false">
      <c r="A3768" s="0" t="s">
        <v>264</v>
      </c>
      <c r="B3768" s="0" t="s">
        <v>178</v>
      </c>
      <c r="C3768" s="0" t="n">
        <v>56</v>
      </c>
      <c r="D3768" s="0" t="n">
        <v>67</v>
      </c>
      <c r="E3768" s="0" t="n">
        <v>36</v>
      </c>
      <c r="F3768" s="0" t="n">
        <v>30</v>
      </c>
      <c r="G3768" s="0" t="n">
        <v>14</v>
      </c>
      <c r="H3768" s="0" t="n">
        <v>8</v>
      </c>
      <c r="I3768" s="0" t="n">
        <v>0</v>
      </c>
      <c r="J3768" s="0" t="n">
        <v>1</v>
      </c>
      <c r="K3768" s="0" t="n">
        <f aca="false">VLOOKUP(A3768,'Team Data'!$A$1:$E$659,2,FALSE())</f>
        <v>8</v>
      </c>
      <c r="L3768" s="0" t="n">
        <f aca="false">VLOOKUP(A3768,'Team Data'!$A$1:$E$659,3,FALSE())</f>
        <v>24</v>
      </c>
      <c r="M3768" s="0" t="n">
        <f aca="false">VLOOKUP(B3768,'Team Data'!$A$1:$E$659,2,FALSE())</f>
        <v>11</v>
      </c>
      <c r="N3768" s="0" t="n">
        <f aca="false">VLOOKUP(B3768,'Team Data'!$A$1:$E$659,3,FALSE())</f>
        <v>20</v>
      </c>
      <c r="O3768" s="0" t="n">
        <f aca="false">VLOOKUP(A3768,'Team Data'!$A$1:$E$659,4,FALSE())</f>
        <v>541</v>
      </c>
      <c r="P3768" s="0" t="n">
        <f aca="false">VLOOKUP(A3768,'Team Data'!$A$1:$E$659,5,FALSE())</f>
        <v>503</v>
      </c>
      <c r="Q3768" s="0" t="n">
        <f aca="false">VLOOKUP(B3768,'Team Data'!$A$1:$E$659,4,FALSE())</f>
        <v>548</v>
      </c>
      <c r="R3768" s="0" t="n">
        <f aca="false">VLOOKUP(B3768,'Team Data'!$A$1:$E$659,5,FALSE())</f>
        <v>455</v>
      </c>
      <c r="S3768" s="0" t="n">
        <f aca="false">IF(I3768=1,(MIN(30,(C3768-D3768)))*(M3768/(M3768+N3768))*(Q3768/(Q3768+R3768)),(MAX(-30,(C3768-D3768)))*(N3768/(M3768+N3768))*(R3768/(R3768+Q3768)))</f>
        <v>-3.21937413565754</v>
      </c>
      <c r="T3768" s="0" t="n">
        <f aca="false">IF(J3768=1,(MIN(30,(D3768-C3768)))*(K3768/(K3768+L3768))*(O3768/(O3768+P3768)),(MAX(-30,(D3768-C3768)))*(L3768/(K3768+L3768))*(P3768/(P3768+O3768)))</f>
        <v>1.42504789272031</v>
      </c>
      <c r="U3768" s="7" t="n">
        <v>43126</v>
      </c>
    </row>
    <row r="3769" customFormat="false" ht="15" hidden="false" customHeight="false" outlineLevel="0" collapsed="false">
      <c r="A3769" s="0" t="s">
        <v>83</v>
      </c>
      <c r="B3769" s="0" t="s">
        <v>74</v>
      </c>
      <c r="C3769" s="0" t="n">
        <v>79</v>
      </c>
      <c r="D3769" s="0" t="n">
        <v>83</v>
      </c>
      <c r="E3769" s="0" t="n">
        <v>33</v>
      </c>
      <c r="F3769" s="0" t="n">
        <v>32</v>
      </c>
      <c r="G3769" s="0" t="n">
        <v>9</v>
      </c>
      <c r="H3769" s="0" t="n">
        <v>6</v>
      </c>
      <c r="I3769" s="0" t="n">
        <v>0</v>
      </c>
      <c r="J3769" s="0" t="n">
        <v>1</v>
      </c>
      <c r="K3769" s="0" t="n">
        <f aca="false">VLOOKUP(A3769,'Team Data'!$A$1:$E$659,2,FALSE())</f>
        <v>14</v>
      </c>
      <c r="L3769" s="0" t="n">
        <f aca="false">VLOOKUP(A3769,'Team Data'!$A$1:$E$659,3,FALSE())</f>
        <v>18</v>
      </c>
      <c r="M3769" s="0" t="n">
        <f aca="false">VLOOKUP(B3769,'Team Data'!$A$1:$E$659,2,FALSE())</f>
        <v>13</v>
      </c>
      <c r="N3769" s="0" t="n">
        <f aca="false">VLOOKUP(B3769,'Team Data'!$A$1:$E$659,3,FALSE())</f>
        <v>20</v>
      </c>
      <c r="O3769" s="0" t="n">
        <f aca="false">VLOOKUP(A3769,'Team Data'!$A$1:$E$659,4,FALSE())</f>
        <v>525</v>
      </c>
      <c r="P3769" s="0" t="n">
        <f aca="false">VLOOKUP(A3769,'Team Data'!$A$1:$E$659,5,FALSE())</f>
        <v>457</v>
      </c>
      <c r="Q3769" s="0" t="n">
        <f aca="false">VLOOKUP(B3769,'Team Data'!$A$1:$E$659,4,FALSE())</f>
        <v>534</v>
      </c>
      <c r="R3769" s="0" t="n">
        <f aca="false">VLOOKUP(B3769,'Team Data'!$A$1:$E$659,5,FALSE())</f>
        <v>500</v>
      </c>
      <c r="S3769" s="0" t="n">
        <f aca="false">IF(I3769=1,(MIN(30,(C3769-D3769)))*(M3769/(M3769+N3769))*(Q3769/(Q3769+R3769)),(MAX(-30,(C3769-D3769)))*(N3769/(M3769+N3769))*(R3769/(R3769+Q3769)))</f>
        <v>-1.17226422835707</v>
      </c>
      <c r="T3769" s="0" t="n">
        <f aca="false">IF(J3769=1,(MIN(30,(D3769-C3769)))*(K3769/(K3769+L3769))*(O3769/(O3769+P3769)),(MAX(-30,(D3769-C3769)))*(L3769/(K3769+L3769))*(P3769/(P3769+O3769)))</f>
        <v>0.935590631364562</v>
      </c>
      <c r="U3769" s="7" t="n">
        <v>43126</v>
      </c>
    </row>
    <row r="3770" customFormat="false" ht="15" hidden="false" customHeight="false" outlineLevel="0" collapsed="false">
      <c r="A3770" s="0" t="s">
        <v>204</v>
      </c>
      <c r="B3770" s="0" t="s">
        <v>113</v>
      </c>
      <c r="C3770" s="0" t="n">
        <v>81</v>
      </c>
      <c r="D3770" s="0" t="n">
        <v>67</v>
      </c>
      <c r="E3770" s="0" t="n">
        <v>40</v>
      </c>
      <c r="F3770" s="0" t="n">
        <v>25</v>
      </c>
      <c r="G3770" s="0" t="n">
        <v>22</v>
      </c>
      <c r="H3770" s="0" t="n">
        <v>11</v>
      </c>
      <c r="I3770" s="0" t="n">
        <v>1</v>
      </c>
      <c r="J3770" s="0" t="n">
        <v>0</v>
      </c>
      <c r="K3770" s="0" t="n">
        <f aca="false">VLOOKUP(A3770,'Team Data'!$A$1:$E$659,2,FALSE())</f>
        <v>23</v>
      </c>
      <c r="L3770" s="0" t="n">
        <f aca="false">VLOOKUP(A3770,'Team Data'!$A$1:$E$659,3,FALSE())</f>
        <v>10</v>
      </c>
      <c r="M3770" s="0" t="n">
        <f aca="false">VLOOKUP(B3770,'Team Data'!$A$1:$E$659,2,FALSE())</f>
        <v>19</v>
      </c>
      <c r="N3770" s="0" t="n">
        <f aca="false">VLOOKUP(B3770,'Team Data'!$A$1:$E$659,3,FALSE())</f>
        <v>12</v>
      </c>
      <c r="O3770" s="0" t="n">
        <f aca="false">VLOOKUP(A3770,'Team Data'!$A$1:$E$659,4,FALSE())</f>
        <v>563</v>
      </c>
      <c r="P3770" s="0" t="n">
        <f aca="false">VLOOKUP(A3770,'Team Data'!$A$1:$E$659,5,FALSE())</f>
        <v>481</v>
      </c>
      <c r="Q3770" s="0" t="n">
        <f aca="false">VLOOKUP(B3770,'Team Data'!$A$1:$E$659,4,FALSE())</f>
        <v>498</v>
      </c>
      <c r="R3770" s="0" t="n">
        <f aca="false">VLOOKUP(B3770,'Team Data'!$A$1:$E$659,5,FALSE())</f>
        <v>473</v>
      </c>
      <c r="S3770" s="0" t="n">
        <f aca="false">IF(I3770=1,(MIN(30,(C3770-D3770)))*(M3770/(M3770+N3770))*(Q3770/(Q3770+R3770)),(MAX(-30,(C3770-D3770)))*(N3770/(M3770+N3770))*(R3770/(R3770+Q3770)))</f>
        <v>4.40078402710873</v>
      </c>
      <c r="T3770" s="0" t="n">
        <f aca="false">IF(J3770=1,(MIN(30,(D3770-C3770)))*(K3770/(K3770+L3770))*(O3770/(O3770+P3770)),(MAX(-30,(D3770-C3770)))*(L3770/(K3770+L3770))*(P3770/(P3770+O3770)))</f>
        <v>-1.95460350632764</v>
      </c>
      <c r="U3770" s="7" t="n">
        <v>43126</v>
      </c>
    </row>
    <row r="3771" customFormat="false" ht="15" hidden="false" customHeight="false" outlineLevel="0" collapsed="false">
      <c r="A3771" s="0" t="s">
        <v>654</v>
      </c>
      <c r="B3771" s="0" t="s">
        <v>343</v>
      </c>
      <c r="C3771" s="0" t="n">
        <v>48</v>
      </c>
      <c r="D3771" s="0" t="n">
        <v>108</v>
      </c>
      <c r="E3771" s="0" t="n">
        <v>37</v>
      </c>
      <c r="F3771" s="0" t="n">
        <v>48</v>
      </c>
      <c r="G3771" s="0" t="n">
        <v>24</v>
      </c>
      <c r="H3771" s="0" t="n">
        <v>9</v>
      </c>
      <c r="I3771" s="0" t="n">
        <v>0</v>
      </c>
      <c r="J3771" s="0" t="n">
        <v>1</v>
      </c>
      <c r="K3771" s="0" t="n">
        <f aca="false">VLOOKUP(A3771,'Team Data'!$A$1:$E$659,2,FALSE())</f>
        <v>0</v>
      </c>
      <c r="L3771" s="0" t="n">
        <f aca="false">VLOOKUP(A3771,'Team Data'!$A$1:$E$659,3,FALSE())</f>
        <v>2</v>
      </c>
      <c r="M3771" s="0" t="n">
        <f aca="false">VLOOKUP(B3771,'Team Data'!$A$1:$E$659,2,FALSE())</f>
        <v>13</v>
      </c>
      <c r="N3771" s="0" t="n">
        <f aca="false">VLOOKUP(B3771,'Team Data'!$A$1:$E$659,3,FALSE())</f>
        <v>19</v>
      </c>
      <c r="O3771" s="0" t="n">
        <f aca="false">VLOOKUP(A3771,'Team Data'!$A$1:$E$659,4,FALSE())</f>
        <v>22</v>
      </c>
      <c r="P3771" s="0" t="n">
        <f aca="false">VLOOKUP(A3771,'Team Data'!$A$1:$E$659,5,FALSE())</f>
        <v>40</v>
      </c>
      <c r="Q3771" s="0" t="n">
        <f aca="false">VLOOKUP(B3771,'Team Data'!$A$1:$E$659,4,FALSE())</f>
        <v>540</v>
      </c>
      <c r="R3771" s="0" t="n">
        <f aca="false">VLOOKUP(B3771,'Team Data'!$A$1:$E$659,5,FALSE())</f>
        <v>453</v>
      </c>
      <c r="S3771" s="0" t="n">
        <f aca="false">IF(I3771=1,(MIN(30,(C3771-D3771)))*(M3771/(M3771+N3771))*(Q3771/(Q3771+R3771)),(MAX(-30,(C3771-D3771)))*(N3771/(M3771+N3771))*(R3771/(R3771+Q3771)))</f>
        <v>-8.12594410876133</v>
      </c>
      <c r="T3771" s="0" t="n">
        <f aca="false">IF(J3771=1,(MIN(30,(D3771-C3771)))*(K3771/(K3771+L3771))*(O3771/(O3771+P3771)),(MAX(-30,(D3771-C3771)))*(L3771/(K3771+L3771))*(P3771/(P3771+O3771)))</f>
        <v>0</v>
      </c>
      <c r="U3771" s="7" t="n">
        <v>43126</v>
      </c>
    </row>
    <row r="3772" customFormat="false" ht="15" hidden="false" customHeight="false" outlineLevel="0" collapsed="false">
      <c r="A3772" s="0" t="s">
        <v>169</v>
      </c>
      <c r="B3772" s="0" t="s">
        <v>235</v>
      </c>
      <c r="C3772" s="0" t="n">
        <v>88</v>
      </c>
      <c r="D3772" s="0" t="n">
        <v>92</v>
      </c>
      <c r="E3772" s="0" t="n">
        <v>25</v>
      </c>
      <c r="F3772" s="0" t="n">
        <v>21</v>
      </c>
      <c r="G3772" s="0" t="n">
        <v>11</v>
      </c>
      <c r="H3772" s="0" t="n">
        <v>10</v>
      </c>
      <c r="I3772" s="0" t="n">
        <v>0</v>
      </c>
      <c r="J3772" s="0" t="n">
        <v>1</v>
      </c>
      <c r="K3772" s="0" t="n">
        <f aca="false">VLOOKUP(A3772,'Team Data'!$A$1:$E$659,2,FALSE())</f>
        <v>32</v>
      </c>
      <c r="L3772" s="0" t="n">
        <f aca="false">VLOOKUP(A3772,'Team Data'!$A$1:$E$659,3,FALSE())</f>
        <v>7</v>
      </c>
      <c r="M3772" s="0" t="n">
        <f aca="false">VLOOKUP(B3772,'Team Data'!$A$1:$E$659,2,FALSE())</f>
        <v>30</v>
      </c>
      <c r="N3772" s="0" t="n">
        <f aca="false">VLOOKUP(B3772,'Team Data'!$A$1:$E$659,3,FALSE())</f>
        <v>7</v>
      </c>
      <c r="O3772" s="0" t="n">
        <f aca="false">VLOOKUP(A3772,'Team Data'!$A$1:$E$659,4,FALSE())</f>
        <v>785</v>
      </c>
      <c r="P3772" s="0" t="n">
        <f aca="false">VLOOKUP(A3772,'Team Data'!$A$1:$E$659,5,FALSE())</f>
        <v>531</v>
      </c>
      <c r="Q3772" s="0" t="n">
        <f aca="false">VLOOKUP(B3772,'Team Data'!$A$1:$E$659,4,FALSE())</f>
        <v>726</v>
      </c>
      <c r="R3772" s="0" t="n">
        <f aca="false">VLOOKUP(B3772,'Team Data'!$A$1:$E$659,5,FALSE())</f>
        <v>521</v>
      </c>
      <c r="S3772" s="0" t="n">
        <f aca="false">IF(I3772=1,(MIN(30,(C3772-D3772)))*(M3772/(M3772+N3772))*(Q3772/(Q3772+R3772)),(MAX(-30,(C3772-D3772)))*(N3772/(M3772+N3772))*(R3772/(R3772+Q3772)))</f>
        <v>-0.316175036303344</v>
      </c>
      <c r="T3772" s="0" t="n">
        <f aca="false">IF(J3772=1,(MIN(30,(D3772-C3772)))*(K3772/(K3772+L3772))*(O3772/(O3772+P3772)),(MAX(-30,(D3772-C3772)))*(L3772/(K3772+L3772))*(P3772/(P3772+O3772)))</f>
        <v>1.95775855350323</v>
      </c>
      <c r="U3772" s="7" t="n">
        <v>43126</v>
      </c>
    </row>
    <row r="3773" customFormat="false" ht="15" hidden="false" customHeight="false" outlineLevel="0" collapsed="false">
      <c r="A3773" s="0" t="s">
        <v>146</v>
      </c>
      <c r="B3773" s="0" t="s">
        <v>14</v>
      </c>
      <c r="C3773" s="0" t="n">
        <v>67</v>
      </c>
      <c r="D3773" s="0" t="n">
        <v>72</v>
      </c>
      <c r="E3773" s="0" t="n">
        <v>43</v>
      </c>
      <c r="F3773" s="0" t="n">
        <v>54</v>
      </c>
      <c r="G3773" s="0" t="n">
        <v>9</v>
      </c>
      <c r="H3773" s="0" t="n">
        <v>7</v>
      </c>
      <c r="I3773" s="0" t="n">
        <v>0</v>
      </c>
      <c r="J3773" s="0" t="n">
        <v>1</v>
      </c>
      <c r="K3773" s="0" t="n">
        <f aca="false">VLOOKUP(A3773,'Team Data'!$A$1:$E$659,2,FALSE())</f>
        <v>7</v>
      </c>
      <c r="L3773" s="0" t="n">
        <f aca="false">VLOOKUP(A3773,'Team Data'!$A$1:$E$659,3,FALSE())</f>
        <v>25</v>
      </c>
      <c r="M3773" s="0" t="n">
        <f aca="false">VLOOKUP(B3773,'Team Data'!$A$1:$E$659,2,FALSE())</f>
        <v>15</v>
      </c>
      <c r="N3773" s="0" t="n">
        <f aca="false">VLOOKUP(B3773,'Team Data'!$A$1:$E$659,3,FALSE())</f>
        <v>18</v>
      </c>
      <c r="O3773" s="0" t="n">
        <f aca="false">VLOOKUP(A3773,'Team Data'!$A$1:$E$659,4,FALSE())</f>
        <v>544</v>
      </c>
      <c r="P3773" s="0" t="n">
        <f aca="false">VLOOKUP(A3773,'Team Data'!$A$1:$E$659,5,FALSE())</f>
        <v>461</v>
      </c>
      <c r="Q3773" s="0" t="n">
        <f aca="false">VLOOKUP(B3773,'Team Data'!$A$1:$E$659,4,FALSE())</f>
        <v>482</v>
      </c>
      <c r="R3773" s="0" t="n">
        <f aca="false">VLOOKUP(B3773,'Team Data'!$A$1:$E$659,5,FALSE())</f>
        <v>535</v>
      </c>
      <c r="S3773" s="0" t="n">
        <f aca="false">IF(I3773=1,(MIN(30,(C3773-D3773)))*(M3773/(M3773+N3773))*(Q3773/(Q3773+R3773)),(MAX(-30,(C3773-D3773)))*(N3773/(M3773+N3773))*(R3773/(R3773+Q3773)))</f>
        <v>-1.43470099222312</v>
      </c>
      <c r="T3773" s="0" t="n">
        <f aca="false">IF(J3773=1,(MIN(30,(D3773-C3773)))*(K3773/(K3773+L3773))*(O3773/(O3773+P3773)),(MAX(-30,(D3773-C3773)))*(L3773/(K3773+L3773))*(P3773/(P3773+O3773)))</f>
        <v>0.592039800995025</v>
      </c>
      <c r="U3773" s="7" t="n">
        <v>43126</v>
      </c>
    </row>
    <row r="3774" customFormat="false" ht="15" hidden="false" customHeight="false" outlineLevel="0" collapsed="false">
      <c r="A3774" s="0" t="s">
        <v>18</v>
      </c>
      <c r="B3774" s="0" t="s">
        <v>57</v>
      </c>
      <c r="C3774" s="0" t="n">
        <v>47</v>
      </c>
      <c r="D3774" s="0" t="n">
        <v>62</v>
      </c>
      <c r="E3774" s="0" t="n">
        <v>34</v>
      </c>
      <c r="F3774" s="0" t="n">
        <v>55</v>
      </c>
      <c r="G3774" s="0" t="n">
        <v>14</v>
      </c>
      <c r="H3774" s="0" t="n">
        <v>21</v>
      </c>
      <c r="I3774" s="0" t="n">
        <v>0</v>
      </c>
      <c r="J3774" s="0" t="n">
        <v>1</v>
      </c>
      <c r="K3774" s="0" t="n">
        <f aca="false">VLOOKUP(A3774,'Team Data'!$A$1:$E$659,2,FALSE())</f>
        <v>11</v>
      </c>
      <c r="L3774" s="0" t="n">
        <f aca="false">VLOOKUP(A3774,'Team Data'!$A$1:$E$659,3,FALSE())</f>
        <v>21</v>
      </c>
      <c r="M3774" s="0" t="n">
        <f aca="false">VLOOKUP(B3774,'Team Data'!$A$1:$E$659,2,FALSE())</f>
        <v>14</v>
      </c>
      <c r="N3774" s="0" t="n">
        <f aca="false">VLOOKUP(B3774,'Team Data'!$A$1:$E$659,3,FALSE())</f>
        <v>18</v>
      </c>
      <c r="O3774" s="0" t="n">
        <f aca="false">VLOOKUP(A3774,'Team Data'!$A$1:$E$659,4,FALSE())</f>
        <v>487</v>
      </c>
      <c r="P3774" s="0" t="n">
        <f aca="false">VLOOKUP(A3774,'Team Data'!$A$1:$E$659,5,FALSE())</f>
        <v>495</v>
      </c>
      <c r="Q3774" s="0" t="n">
        <f aca="false">VLOOKUP(B3774,'Team Data'!$A$1:$E$659,4,FALSE())</f>
        <v>500</v>
      </c>
      <c r="R3774" s="0" t="n">
        <f aca="false">VLOOKUP(B3774,'Team Data'!$A$1:$E$659,5,FALSE())</f>
        <v>464</v>
      </c>
      <c r="S3774" s="0" t="n">
        <f aca="false">IF(I3774=1,(MIN(30,(C3774-D3774)))*(M3774/(M3774+N3774))*(Q3774/(Q3774+R3774)),(MAX(-30,(C3774-D3774)))*(N3774/(M3774+N3774))*(R3774/(R3774+Q3774)))</f>
        <v>-4.06120331950207</v>
      </c>
      <c r="T3774" s="0" t="n">
        <f aca="false">IF(J3774=1,(MIN(30,(D3774-C3774)))*(K3774/(K3774+L3774))*(O3774/(O3774+P3774)),(MAX(-30,(D3774-C3774)))*(L3774/(K3774+L3774))*(P3774/(P3774+O3774)))</f>
        <v>2.55712194501018</v>
      </c>
      <c r="U3774" s="7" t="n">
        <v>43126</v>
      </c>
    </row>
    <row r="3775" customFormat="false" ht="15" hidden="false" customHeight="false" outlineLevel="0" collapsed="false">
      <c r="A3775" s="0" t="s">
        <v>295</v>
      </c>
      <c r="B3775" s="0" t="s">
        <v>101</v>
      </c>
      <c r="C3775" s="0" t="n">
        <v>62</v>
      </c>
      <c r="D3775" s="0" t="n">
        <v>61</v>
      </c>
      <c r="E3775" s="0" t="n">
        <v>31</v>
      </c>
      <c r="F3775" s="0" t="n">
        <v>33</v>
      </c>
      <c r="G3775" s="0" t="n">
        <v>14</v>
      </c>
      <c r="H3775" s="0" t="n">
        <v>12</v>
      </c>
      <c r="I3775" s="0" t="n">
        <v>1</v>
      </c>
      <c r="J3775" s="0" t="n">
        <v>0</v>
      </c>
      <c r="K3775" s="0" t="n">
        <f aca="false">VLOOKUP(A3775,'Team Data'!$A$1:$E$659,2,FALSE())</f>
        <v>15</v>
      </c>
      <c r="L3775" s="0" t="n">
        <f aca="false">VLOOKUP(A3775,'Team Data'!$A$1:$E$659,3,FALSE())</f>
        <v>18</v>
      </c>
      <c r="M3775" s="0" t="n">
        <f aca="false">VLOOKUP(B3775,'Team Data'!$A$1:$E$659,2,FALSE())</f>
        <v>21</v>
      </c>
      <c r="N3775" s="0" t="n">
        <f aca="false">VLOOKUP(B3775,'Team Data'!$A$1:$E$659,3,FALSE())</f>
        <v>12</v>
      </c>
      <c r="O3775" s="0" t="n">
        <f aca="false">VLOOKUP(A3775,'Team Data'!$A$1:$E$659,4,FALSE())</f>
        <v>512</v>
      </c>
      <c r="P3775" s="0" t="n">
        <f aca="false">VLOOKUP(A3775,'Team Data'!$A$1:$E$659,5,FALSE())</f>
        <v>507</v>
      </c>
      <c r="Q3775" s="0" t="n">
        <f aca="false">VLOOKUP(B3775,'Team Data'!$A$1:$E$659,4,FALSE())</f>
        <v>495</v>
      </c>
      <c r="R3775" s="0" t="n">
        <f aca="false">VLOOKUP(B3775,'Team Data'!$A$1:$E$659,5,FALSE())</f>
        <v>516</v>
      </c>
      <c r="S3775" s="0" t="n">
        <f aca="false">IF(I3775=1,(MIN(30,(C3775-D3775)))*(M3775/(M3775+N3775))*(Q3775/(Q3775+R3775)),(MAX(-30,(C3775-D3775)))*(N3775/(M3775+N3775))*(R3775/(R3775+Q3775)))</f>
        <v>0.311572700296736</v>
      </c>
      <c r="T3775" s="0" t="n">
        <f aca="false">IF(J3775=1,(MIN(30,(D3775-C3775)))*(K3775/(K3775+L3775))*(O3775/(O3775+P3775)),(MAX(-30,(D3775-C3775)))*(L3775/(K3775+L3775))*(P3775/(P3775+O3775)))</f>
        <v>-0.271389062360603</v>
      </c>
      <c r="U3775" s="7" t="n">
        <v>43126</v>
      </c>
    </row>
    <row r="3776" customFormat="false" ht="15" hidden="false" customHeight="false" outlineLevel="0" collapsed="false">
      <c r="A3776" s="0" t="s">
        <v>325</v>
      </c>
      <c r="B3776" s="0" t="s">
        <v>171</v>
      </c>
      <c r="C3776" s="0" t="n">
        <v>51</v>
      </c>
      <c r="D3776" s="0" t="n">
        <v>75</v>
      </c>
      <c r="E3776" s="0" t="n">
        <v>26</v>
      </c>
      <c r="F3776" s="0" t="n">
        <v>45</v>
      </c>
      <c r="G3776" s="0" t="n">
        <v>7</v>
      </c>
      <c r="H3776" s="0" t="n">
        <v>13</v>
      </c>
      <c r="I3776" s="0" t="n">
        <v>0</v>
      </c>
      <c r="J3776" s="0" t="n">
        <v>1</v>
      </c>
      <c r="K3776" s="0" t="n">
        <f aca="false">VLOOKUP(A3776,'Team Data'!$A$1:$E$659,2,FALSE())</f>
        <v>20</v>
      </c>
      <c r="L3776" s="0" t="n">
        <f aca="false">VLOOKUP(A3776,'Team Data'!$A$1:$E$659,3,FALSE())</f>
        <v>15</v>
      </c>
      <c r="M3776" s="0" t="n">
        <f aca="false">VLOOKUP(B3776,'Team Data'!$A$1:$E$659,2,FALSE())</f>
        <v>25</v>
      </c>
      <c r="N3776" s="0" t="n">
        <f aca="false">VLOOKUP(B3776,'Team Data'!$A$1:$E$659,3,FALSE())</f>
        <v>8</v>
      </c>
      <c r="O3776" s="0" t="n">
        <f aca="false">VLOOKUP(A3776,'Team Data'!$A$1:$E$659,4,FALSE())</f>
        <v>530</v>
      </c>
      <c r="P3776" s="0" t="n">
        <f aca="false">VLOOKUP(A3776,'Team Data'!$A$1:$E$659,5,FALSE())</f>
        <v>524</v>
      </c>
      <c r="Q3776" s="0" t="n">
        <f aca="false">VLOOKUP(B3776,'Team Data'!$A$1:$E$659,4,FALSE())</f>
        <v>610</v>
      </c>
      <c r="R3776" s="0" t="n">
        <f aca="false">VLOOKUP(B3776,'Team Data'!$A$1:$E$659,5,FALSE())</f>
        <v>461</v>
      </c>
      <c r="S3776" s="0" t="n">
        <f aca="false">IF(I3776=1,(MIN(30,(C3776-D3776)))*(M3776/(M3776+N3776))*(Q3776/(Q3776+R3776)),(MAX(-30,(C3776-D3776)))*(N3776/(M3776+N3776))*(R3776/(R3776+Q3776)))</f>
        <v>-2.50437144554792</v>
      </c>
      <c r="T3776" s="0" t="n">
        <f aca="false">IF(J3776=1,(MIN(30,(D3776-C3776)))*(K3776/(K3776+L3776))*(O3776/(O3776+P3776)),(MAX(-30,(D3776-C3776)))*(L3776/(K3776+L3776))*(P3776/(P3776+O3776)))</f>
        <v>6.8961778259691</v>
      </c>
      <c r="U3776" s="7" t="n">
        <v>43126</v>
      </c>
    </row>
    <row r="3777" customFormat="false" ht="15" hidden="false" customHeight="false" outlineLevel="0" collapsed="false">
      <c r="A3777" s="0" t="s">
        <v>321</v>
      </c>
      <c r="B3777" s="0" t="s">
        <v>102</v>
      </c>
      <c r="C3777" s="0" t="n">
        <v>75</v>
      </c>
      <c r="D3777" s="0" t="n">
        <v>81</v>
      </c>
      <c r="E3777" s="0" t="n">
        <v>45</v>
      </c>
      <c r="F3777" s="0" t="n">
        <v>34</v>
      </c>
      <c r="G3777" s="0" t="n">
        <v>17</v>
      </c>
      <c r="H3777" s="0" t="n">
        <v>9</v>
      </c>
      <c r="I3777" s="0" t="n">
        <v>0</v>
      </c>
      <c r="J3777" s="0" t="n">
        <v>1</v>
      </c>
      <c r="K3777" s="0" t="n">
        <f aca="false">VLOOKUP(A3777,'Team Data'!$A$1:$E$659,2,FALSE())</f>
        <v>21</v>
      </c>
      <c r="L3777" s="0" t="n">
        <f aca="false">VLOOKUP(A3777,'Team Data'!$A$1:$E$659,3,FALSE())</f>
        <v>13</v>
      </c>
      <c r="M3777" s="0" t="n">
        <f aca="false">VLOOKUP(B3777,'Team Data'!$A$1:$E$659,2,FALSE())</f>
        <v>24</v>
      </c>
      <c r="N3777" s="0" t="n">
        <f aca="false">VLOOKUP(B3777,'Team Data'!$A$1:$E$659,3,FALSE())</f>
        <v>11</v>
      </c>
      <c r="O3777" s="0" t="n">
        <f aca="false">VLOOKUP(A3777,'Team Data'!$A$1:$E$659,4,FALSE())</f>
        <v>576</v>
      </c>
      <c r="P3777" s="0" t="n">
        <f aca="false">VLOOKUP(A3777,'Team Data'!$A$1:$E$659,5,FALSE())</f>
        <v>519</v>
      </c>
      <c r="Q3777" s="0" t="n">
        <f aca="false">VLOOKUP(B3777,'Team Data'!$A$1:$E$659,4,FALSE())</f>
        <v>527</v>
      </c>
      <c r="R3777" s="0" t="n">
        <f aca="false">VLOOKUP(B3777,'Team Data'!$A$1:$E$659,5,FALSE())</f>
        <v>561</v>
      </c>
      <c r="S3777" s="0" t="n">
        <f aca="false">IF(I3777=1,(MIN(30,(C3777-D3777)))*(M3777/(M3777+N3777))*(Q3777/(Q3777+R3777)),(MAX(-30,(C3777-D3777)))*(N3777/(M3777+N3777))*(R3777/(R3777+Q3777)))</f>
        <v>-0.972321428571429</v>
      </c>
      <c r="T3777" s="0" t="n">
        <f aca="false">IF(J3777=1,(MIN(30,(D3777-C3777)))*(K3777/(K3777+L3777))*(O3777/(O3777+P3777)),(MAX(-30,(D3777-C3777)))*(L3777/(K3777+L3777))*(P3777/(P3777+O3777)))</f>
        <v>1.94939564867043</v>
      </c>
      <c r="U3777" s="7" t="n">
        <v>43126</v>
      </c>
    </row>
    <row r="3778" customFormat="false" ht="15" hidden="false" customHeight="false" outlineLevel="0" collapsed="false">
      <c r="A3778" s="0" t="s">
        <v>89</v>
      </c>
      <c r="B3778" s="0" t="s">
        <v>203</v>
      </c>
      <c r="C3778" s="0" t="n">
        <v>53</v>
      </c>
      <c r="D3778" s="0" t="n">
        <v>59</v>
      </c>
      <c r="E3778" s="0" t="n">
        <v>32</v>
      </c>
      <c r="F3778" s="0" t="n">
        <v>43</v>
      </c>
      <c r="G3778" s="0" t="n">
        <v>12</v>
      </c>
      <c r="H3778" s="0" t="n">
        <v>14</v>
      </c>
      <c r="I3778" s="0" t="n">
        <v>0</v>
      </c>
      <c r="J3778" s="0" t="n">
        <v>1</v>
      </c>
      <c r="K3778" s="0" t="n">
        <f aca="false">VLOOKUP(A3778,'Team Data'!$A$1:$E$659,2,FALSE())</f>
        <v>12</v>
      </c>
      <c r="L3778" s="0" t="n">
        <f aca="false">VLOOKUP(A3778,'Team Data'!$A$1:$E$659,3,FALSE())</f>
        <v>19</v>
      </c>
      <c r="M3778" s="0" t="n">
        <f aca="false">VLOOKUP(B3778,'Team Data'!$A$1:$E$659,2,FALSE())</f>
        <v>20</v>
      </c>
      <c r="N3778" s="0" t="n">
        <f aca="false">VLOOKUP(B3778,'Team Data'!$A$1:$E$659,3,FALSE())</f>
        <v>18</v>
      </c>
      <c r="O3778" s="0" t="n">
        <f aca="false">VLOOKUP(A3778,'Team Data'!$A$1:$E$659,4,FALSE())</f>
        <v>476</v>
      </c>
      <c r="P3778" s="0" t="n">
        <f aca="false">VLOOKUP(A3778,'Team Data'!$A$1:$E$659,5,FALSE())</f>
        <v>457</v>
      </c>
      <c r="Q3778" s="0" t="n">
        <f aca="false">VLOOKUP(B3778,'Team Data'!$A$1:$E$659,4,FALSE())</f>
        <v>623</v>
      </c>
      <c r="R3778" s="0" t="n">
        <f aca="false">VLOOKUP(B3778,'Team Data'!$A$1:$E$659,5,FALSE())</f>
        <v>572</v>
      </c>
      <c r="S3778" s="0" t="n">
        <f aca="false">IF(I3778=1,(MIN(30,(C3778-D3778)))*(M3778/(M3778+N3778))*(Q3778/(Q3778+R3778)),(MAX(-30,(C3778-D3778)))*(N3778/(M3778+N3778))*(R3778/(R3778+Q3778)))</f>
        <v>-1.36040519709315</v>
      </c>
      <c r="T3778" s="0" t="n">
        <f aca="false">IF(J3778=1,(MIN(30,(D3778-C3778)))*(K3778/(K3778+L3778))*(O3778/(O3778+P3778)),(MAX(-30,(D3778-C3778)))*(L3778/(K3778+L3778))*(P3778/(P3778+O3778)))</f>
        <v>1.18493932164713</v>
      </c>
      <c r="U3778" s="7" t="n">
        <v>43126</v>
      </c>
    </row>
    <row r="3779" customFormat="false" ht="15" hidden="false" customHeight="false" outlineLevel="0" collapsed="false">
      <c r="A3779" s="0" t="s">
        <v>225</v>
      </c>
      <c r="B3779" s="0" t="s">
        <v>215</v>
      </c>
      <c r="C3779" s="0" t="n">
        <v>82</v>
      </c>
      <c r="D3779" s="0" t="n">
        <v>79</v>
      </c>
      <c r="E3779" s="0" t="n">
        <v>21</v>
      </c>
      <c r="F3779" s="0" t="n">
        <v>25</v>
      </c>
      <c r="G3779" s="0" t="n">
        <v>10</v>
      </c>
      <c r="H3779" s="0" t="n">
        <v>11</v>
      </c>
      <c r="I3779" s="0" t="n">
        <v>1</v>
      </c>
      <c r="J3779" s="0" t="n">
        <v>0</v>
      </c>
      <c r="K3779" s="0" t="n">
        <f aca="false">VLOOKUP(A3779,'Team Data'!$A$1:$E$659,2,FALSE())</f>
        <v>26</v>
      </c>
      <c r="L3779" s="0" t="n">
        <f aca="false">VLOOKUP(A3779,'Team Data'!$A$1:$E$659,3,FALSE())</f>
        <v>12</v>
      </c>
      <c r="M3779" s="0" t="n">
        <f aca="false">VLOOKUP(B3779,'Team Data'!$A$1:$E$659,2,FALSE())</f>
        <v>25</v>
      </c>
      <c r="N3779" s="0" t="n">
        <f aca="false">VLOOKUP(B3779,'Team Data'!$A$1:$E$659,3,FALSE())</f>
        <v>9</v>
      </c>
      <c r="O3779" s="0" t="n">
        <f aca="false">VLOOKUP(A3779,'Team Data'!$A$1:$E$659,4,FALSE())</f>
        <v>700</v>
      </c>
      <c r="P3779" s="0" t="n">
        <f aca="false">VLOOKUP(A3779,'Team Data'!$A$1:$E$659,5,FALSE())</f>
        <v>549</v>
      </c>
      <c r="Q3779" s="0" t="n">
        <f aca="false">VLOOKUP(B3779,'Team Data'!$A$1:$E$659,4,FALSE())</f>
        <v>711</v>
      </c>
      <c r="R3779" s="0" t="n">
        <f aca="false">VLOOKUP(B3779,'Team Data'!$A$1:$E$659,5,FALSE())</f>
        <v>455</v>
      </c>
      <c r="S3779" s="0" t="n">
        <f aca="false">IF(I3779=1,(MIN(30,(C3779-D3779)))*(M3779/(M3779+N3779))*(Q3779/(Q3779+R3779)),(MAX(-30,(C3779-D3779)))*(N3779/(M3779+N3779))*(R3779/(R3779+Q3779)))</f>
        <v>1.34509635758248</v>
      </c>
      <c r="T3779" s="0" t="n">
        <f aca="false">IF(J3779=1,(MIN(30,(D3779-C3779)))*(K3779/(K3779+L3779))*(O3779/(O3779+P3779)),(MAX(-30,(D3779-C3779)))*(L3779/(K3779+L3779))*(P3779/(P3779+O3779)))</f>
        <v>-0.416417344401837</v>
      </c>
      <c r="U3779" s="7" t="n">
        <v>43126</v>
      </c>
    </row>
    <row r="3780" customFormat="false" ht="15" hidden="false" customHeight="false" outlineLevel="0" collapsed="false">
      <c r="A3780" s="0" t="s">
        <v>300</v>
      </c>
      <c r="B3780" s="0" t="s">
        <v>313</v>
      </c>
      <c r="C3780" s="0" t="n">
        <v>71</v>
      </c>
      <c r="D3780" s="0" t="n">
        <v>76</v>
      </c>
      <c r="E3780" s="0" t="n">
        <v>40</v>
      </c>
      <c r="F3780" s="0" t="n">
        <v>42</v>
      </c>
      <c r="G3780" s="0" t="n">
        <v>12</v>
      </c>
      <c r="H3780" s="0" t="n">
        <v>8</v>
      </c>
      <c r="I3780" s="0" t="n">
        <v>0</v>
      </c>
      <c r="J3780" s="0" t="n">
        <v>1</v>
      </c>
      <c r="K3780" s="0" t="n">
        <f aca="false">VLOOKUP(A3780,'Team Data'!$A$1:$E$659,2,FALSE())</f>
        <v>16</v>
      </c>
      <c r="L3780" s="0" t="n">
        <f aca="false">VLOOKUP(A3780,'Team Data'!$A$1:$E$659,3,FALSE())</f>
        <v>16</v>
      </c>
      <c r="M3780" s="0" t="n">
        <f aca="false">VLOOKUP(B3780,'Team Data'!$A$1:$E$659,2,FALSE())</f>
        <v>16</v>
      </c>
      <c r="N3780" s="0" t="n">
        <f aca="false">VLOOKUP(B3780,'Team Data'!$A$1:$E$659,3,FALSE())</f>
        <v>16</v>
      </c>
      <c r="O3780" s="0" t="n">
        <f aca="false">VLOOKUP(A3780,'Team Data'!$A$1:$E$659,4,FALSE())</f>
        <v>524</v>
      </c>
      <c r="P3780" s="0" t="n">
        <f aca="false">VLOOKUP(A3780,'Team Data'!$A$1:$E$659,5,FALSE())</f>
        <v>474</v>
      </c>
      <c r="Q3780" s="0" t="n">
        <f aca="false">VLOOKUP(B3780,'Team Data'!$A$1:$E$659,4,FALSE())</f>
        <v>491</v>
      </c>
      <c r="R3780" s="0" t="n">
        <f aca="false">VLOOKUP(B3780,'Team Data'!$A$1:$E$659,5,FALSE())</f>
        <v>469</v>
      </c>
      <c r="S3780" s="0" t="n">
        <f aca="false">IF(I3780=1,(MIN(30,(C3780-D3780)))*(M3780/(M3780+N3780))*(Q3780/(Q3780+R3780)),(MAX(-30,(C3780-D3780)))*(N3780/(M3780+N3780))*(R3780/(R3780+Q3780)))</f>
        <v>-1.22135416666667</v>
      </c>
      <c r="T3780" s="0" t="n">
        <f aca="false">IF(J3780=1,(MIN(30,(D3780-C3780)))*(K3780/(K3780+L3780))*(O3780/(O3780+P3780)),(MAX(-30,(D3780-C3780)))*(L3780/(K3780+L3780))*(P3780/(P3780+O3780)))</f>
        <v>1.312625250501</v>
      </c>
      <c r="U3780" s="7" t="n">
        <v>43126</v>
      </c>
    </row>
    <row r="3781" customFormat="false" ht="15" hidden="false" customHeight="false" outlineLevel="0" collapsed="false">
      <c r="A3781" s="0" t="s">
        <v>220</v>
      </c>
      <c r="B3781" s="0" t="s">
        <v>201</v>
      </c>
      <c r="C3781" s="0" t="n">
        <v>58</v>
      </c>
      <c r="D3781" s="0" t="n">
        <v>73</v>
      </c>
      <c r="E3781" s="0" t="n">
        <v>25</v>
      </c>
      <c r="F3781" s="0" t="n">
        <v>33</v>
      </c>
      <c r="G3781" s="0" t="n">
        <v>14</v>
      </c>
      <c r="H3781" s="0" t="n">
        <v>12</v>
      </c>
      <c r="I3781" s="0" t="n">
        <v>0</v>
      </c>
      <c r="J3781" s="0" t="n">
        <v>1</v>
      </c>
      <c r="K3781" s="0" t="n">
        <f aca="false">VLOOKUP(A3781,'Team Data'!$A$1:$E$659,2,FALSE())</f>
        <v>9</v>
      </c>
      <c r="L3781" s="0" t="n">
        <f aca="false">VLOOKUP(A3781,'Team Data'!$A$1:$E$659,3,FALSE())</f>
        <v>22</v>
      </c>
      <c r="M3781" s="0" t="n">
        <f aca="false">VLOOKUP(B3781,'Team Data'!$A$1:$E$659,2,FALSE())</f>
        <v>15</v>
      </c>
      <c r="N3781" s="0" t="n">
        <f aca="false">VLOOKUP(B3781,'Team Data'!$A$1:$E$659,3,FALSE())</f>
        <v>17</v>
      </c>
      <c r="O3781" s="0" t="n">
        <f aca="false">VLOOKUP(A3781,'Team Data'!$A$1:$E$659,4,FALSE())</f>
        <v>532</v>
      </c>
      <c r="P3781" s="0" t="n">
        <f aca="false">VLOOKUP(A3781,'Team Data'!$A$1:$E$659,5,FALSE())</f>
        <v>421</v>
      </c>
      <c r="Q3781" s="0" t="n">
        <f aca="false">VLOOKUP(B3781,'Team Data'!$A$1:$E$659,4,FALSE())</f>
        <v>513</v>
      </c>
      <c r="R3781" s="0" t="n">
        <f aca="false">VLOOKUP(B3781,'Team Data'!$A$1:$E$659,5,FALSE())</f>
        <v>439</v>
      </c>
      <c r="S3781" s="0" t="n">
        <f aca="false">IF(I3781=1,(MIN(30,(C3781-D3781)))*(M3781/(M3781+N3781))*(Q3781/(Q3781+R3781)),(MAX(-30,(C3781-D3781)))*(N3781/(M3781+N3781))*(R3781/(R3781+Q3781)))</f>
        <v>-3.67466517857143</v>
      </c>
      <c r="T3781" s="0" t="n">
        <f aca="false">IF(J3781=1,(MIN(30,(D3781-C3781)))*(K3781/(K3781+L3781))*(O3781/(O3781+P3781)),(MAX(-30,(D3781-C3781)))*(L3781/(K3781+L3781))*(P3781/(P3781+O3781)))</f>
        <v>2.43103273195004</v>
      </c>
      <c r="U3781" s="7" t="n">
        <v>43126</v>
      </c>
    </row>
    <row r="3782" customFormat="false" ht="15" hidden="false" customHeight="false" outlineLevel="0" collapsed="false">
      <c r="A3782" s="0" t="s">
        <v>79</v>
      </c>
      <c r="B3782" s="0" t="s">
        <v>26</v>
      </c>
      <c r="C3782" s="0" t="n">
        <v>59</v>
      </c>
      <c r="D3782" s="0" t="n">
        <v>81</v>
      </c>
      <c r="E3782" s="0" t="n">
        <v>25</v>
      </c>
      <c r="F3782" s="0" t="n">
        <v>33</v>
      </c>
      <c r="G3782" s="0" t="n">
        <v>17</v>
      </c>
      <c r="H3782" s="0" t="n">
        <v>11</v>
      </c>
      <c r="I3782" s="0" t="n">
        <v>0</v>
      </c>
      <c r="J3782" s="0" t="n">
        <v>1</v>
      </c>
      <c r="K3782" s="0" t="n">
        <f aca="false">VLOOKUP(A3782,'Team Data'!$A$1:$E$659,2,FALSE())</f>
        <v>12</v>
      </c>
      <c r="L3782" s="0" t="n">
        <f aca="false">VLOOKUP(A3782,'Team Data'!$A$1:$E$659,3,FALSE())</f>
        <v>19</v>
      </c>
      <c r="M3782" s="0" t="n">
        <f aca="false">VLOOKUP(B3782,'Team Data'!$A$1:$E$659,2,FALSE())</f>
        <v>24</v>
      </c>
      <c r="N3782" s="0" t="n">
        <f aca="false">VLOOKUP(B3782,'Team Data'!$A$1:$E$659,3,FALSE())</f>
        <v>9</v>
      </c>
      <c r="O3782" s="0" t="n">
        <f aca="false">VLOOKUP(A3782,'Team Data'!$A$1:$E$659,4,FALSE())</f>
        <v>475</v>
      </c>
      <c r="P3782" s="0" t="n">
        <f aca="false">VLOOKUP(A3782,'Team Data'!$A$1:$E$659,5,FALSE())</f>
        <v>446</v>
      </c>
      <c r="Q3782" s="0" t="n">
        <f aca="false">VLOOKUP(B3782,'Team Data'!$A$1:$E$659,4,FALSE())</f>
        <v>540</v>
      </c>
      <c r="R3782" s="0" t="n">
        <f aca="false">VLOOKUP(B3782,'Team Data'!$A$1:$E$659,5,FALSE())</f>
        <v>523</v>
      </c>
      <c r="S3782" s="0" t="n">
        <f aca="false">IF(I3782=1,(MIN(30,(C3782-D3782)))*(M3782/(M3782+N3782))*(Q3782/(Q3782+R3782)),(MAX(-30,(C3782-D3782)))*(N3782/(M3782+N3782))*(R3782/(R3782+Q3782)))</f>
        <v>-2.95202257761054</v>
      </c>
      <c r="T3782" s="0" t="n">
        <f aca="false">IF(J3782=1,(MIN(30,(D3782-C3782)))*(K3782/(K3782+L3782))*(O3782/(O3782+P3782)),(MAX(-30,(D3782-C3782)))*(L3782/(K3782+L3782))*(P3782/(P3782+O3782)))</f>
        <v>4.39214038037197</v>
      </c>
      <c r="U3782" s="7" t="n">
        <v>43126</v>
      </c>
    </row>
    <row r="3783" customFormat="false" ht="15" hidden="false" customHeight="false" outlineLevel="0" collapsed="false">
      <c r="A3783" s="0" t="s">
        <v>56</v>
      </c>
      <c r="B3783" s="0" t="s">
        <v>107</v>
      </c>
      <c r="C3783" s="0" t="n">
        <v>44</v>
      </c>
      <c r="D3783" s="0" t="n">
        <v>66</v>
      </c>
      <c r="E3783" s="0" t="n">
        <v>31</v>
      </c>
      <c r="F3783" s="0" t="n">
        <v>43</v>
      </c>
      <c r="G3783" s="0" t="n">
        <v>15</v>
      </c>
      <c r="H3783" s="0" t="n">
        <v>14</v>
      </c>
      <c r="I3783" s="0" t="n">
        <v>0</v>
      </c>
      <c r="J3783" s="0" t="n">
        <v>1</v>
      </c>
      <c r="K3783" s="0" t="n">
        <f aca="false">VLOOKUP(A3783,'Team Data'!$A$1:$E$659,2,FALSE())</f>
        <v>12</v>
      </c>
      <c r="L3783" s="0" t="n">
        <f aca="false">VLOOKUP(A3783,'Team Data'!$A$1:$E$659,3,FALSE())</f>
        <v>23</v>
      </c>
      <c r="M3783" s="0" t="n">
        <f aca="false">VLOOKUP(B3783,'Team Data'!$A$1:$E$659,2,FALSE())</f>
        <v>13</v>
      </c>
      <c r="N3783" s="0" t="n">
        <f aca="false">VLOOKUP(B3783,'Team Data'!$A$1:$E$659,3,FALSE())</f>
        <v>20</v>
      </c>
      <c r="O3783" s="0" t="n">
        <f aca="false">VLOOKUP(A3783,'Team Data'!$A$1:$E$659,4,FALSE())</f>
        <v>562</v>
      </c>
      <c r="P3783" s="0" t="n">
        <f aca="false">VLOOKUP(A3783,'Team Data'!$A$1:$E$659,5,FALSE())</f>
        <v>557</v>
      </c>
      <c r="Q3783" s="0" t="n">
        <f aca="false">VLOOKUP(B3783,'Team Data'!$A$1:$E$659,4,FALSE())</f>
        <v>474</v>
      </c>
      <c r="R3783" s="0" t="n">
        <f aca="false">VLOOKUP(B3783,'Team Data'!$A$1:$E$659,5,FALSE())</f>
        <v>521</v>
      </c>
      <c r="S3783" s="0" t="n">
        <f aca="false">IF(I3783=1,(MIN(30,(C3783-D3783)))*(M3783/(M3783+N3783))*(Q3783/(Q3783+R3783)),(MAX(-30,(C3783-D3783)))*(N3783/(M3783+N3783))*(R3783/(R3783+Q3783)))</f>
        <v>-6.98157453936348</v>
      </c>
      <c r="T3783" s="0" t="n">
        <f aca="false">IF(J3783=1,(MIN(30,(D3783-C3783)))*(K3783/(K3783+L3783))*(O3783/(O3783+P3783)),(MAX(-30,(D3783-C3783)))*(L3783/(K3783+L3783))*(P3783/(P3783+O3783)))</f>
        <v>3.78828035235542</v>
      </c>
      <c r="U3783" s="7" t="n">
        <v>43126</v>
      </c>
    </row>
    <row r="3784" customFormat="false" ht="15" hidden="false" customHeight="false" outlineLevel="0" collapsed="false">
      <c r="A3784" s="0" t="s">
        <v>356</v>
      </c>
      <c r="B3784" s="0" t="s">
        <v>172</v>
      </c>
      <c r="C3784" s="0" t="n">
        <v>55</v>
      </c>
      <c r="D3784" s="0" t="n">
        <v>66</v>
      </c>
      <c r="E3784" s="0" t="n">
        <v>29</v>
      </c>
      <c r="F3784" s="0" t="n">
        <v>39</v>
      </c>
      <c r="G3784" s="0" t="n">
        <v>12</v>
      </c>
      <c r="H3784" s="0" t="n">
        <v>18</v>
      </c>
      <c r="I3784" s="0" t="n">
        <v>0</v>
      </c>
      <c r="J3784" s="0" t="n">
        <v>1</v>
      </c>
      <c r="K3784" s="0" t="n">
        <f aca="false">VLOOKUP(A3784,'Team Data'!$A$1:$E$659,2,FALSE())</f>
        <v>8</v>
      </c>
      <c r="L3784" s="0" t="n">
        <f aca="false">VLOOKUP(A3784,'Team Data'!$A$1:$E$659,3,FALSE())</f>
        <v>24</v>
      </c>
      <c r="M3784" s="0" t="n">
        <f aca="false">VLOOKUP(B3784,'Team Data'!$A$1:$E$659,2,FALSE())</f>
        <v>16</v>
      </c>
      <c r="N3784" s="0" t="n">
        <f aca="false">VLOOKUP(B3784,'Team Data'!$A$1:$E$659,3,FALSE())</f>
        <v>17</v>
      </c>
      <c r="O3784" s="0" t="n">
        <f aca="false">VLOOKUP(A3784,'Team Data'!$A$1:$E$659,4,FALSE())</f>
        <v>505</v>
      </c>
      <c r="P3784" s="0" t="n">
        <f aca="false">VLOOKUP(A3784,'Team Data'!$A$1:$E$659,5,FALSE())</f>
        <v>499</v>
      </c>
      <c r="Q3784" s="0" t="n">
        <f aca="false">VLOOKUP(B3784,'Team Data'!$A$1:$E$659,4,FALSE())</f>
        <v>503</v>
      </c>
      <c r="R3784" s="0" t="n">
        <f aca="false">VLOOKUP(B3784,'Team Data'!$A$1:$E$659,5,FALSE())</f>
        <v>522</v>
      </c>
      <c r="S3784" s="0" t="n">
        <f aca="false">IF(I3784=1,(MIN(30,(C3784-D3784)))*(M3784/(M3784+N3784))*(Q3784/(Q3784+R3784)),(MAX(-30,(C3784-D3784)))*(N3784/(M3784+N3784))*(R3784/(R3784+Q3784)))</f>
        <v>-2.88585365853659</v>
      </c>
      <c r="T3784" s="0" t="n">
        <f aca="false">IF(J3784=1,(MIN(30,(D3784-C3784)))*(K3784/(K3784+L3784))*(O3784/(O3784+P3784)),(MAX(-30,(D3784-C3784)))*(L3784/(K3784+L3784))*(P3784/(P3784+O3784)))</f>
        <v>1.3832171314741</v>
      </c>
      <c r="U3784" s="7" t="n">
        <v>43126</v>
      </c>
    </row>
    <row r="3785" customFormat="false" ht="15" hidden="false" customHeight="false" outlineLevel="0" collapsed="false">
      <c r="A3785" s="0" t="s">
        <v>91</v>
      </c>
      <c r="B3785" s="0" t="s">
        <v>240</v>
      </c>
      <c r="C3785" s="0" t="n">
        <v>64</v>
      </c>
      <c r="D3785" s="0" t="n">
        <v>73</v>
      </c>
      <c r="E3785" s="0" t="n">
        <v>38</v>
      </c>
      <c r="F3785" s="0" t="n">
        <v>48</v>
      </c>
      <c r="G3785" s="0" t="n">
        <v>6</v>
      </c>
      <c r="H3785" s="0" t="n">
        <v>12</v>
      </c>
      <c r="I3785" s="0" t="n">
        <v>0</v>
      </c>
      <c r="J3785" s="0" t="n">
        <v>1</v>
      </c>
      <c r="K3785" s="0" t="n">
        <f aca="false">VLOOKUP(A3785,'Team Data'!$A$1:$E$659,2,FALSE())</f>
        <v>14</v>
      </c>
      <c r="L3785" s="0" t="n">
        <f aca="false">VLOOKUP(A3785,'Team Data'!$A$1:$E$659,3,FALSE())</f>
        <v>18</v>
      </c>
      <c r="M3785" s="0" t="n">
        <f aca="false">VLOOKUP(B3785,'Team Data'!$A$1:$E$659,2,FALSE())</f>
        <v>7</v>
      </c>
      <c r="N3785" s="0" t="n">
        <f aca="false">VLOOKUP(B3785,'Team Data'!$A$1:$E$659,3,FALSE())</f>
        <v>24</v>
      </c>
      <c r="O3785" s="0" t="n">
        <f aca="false">VLOOKUP(A3785,'Team Data'!$A$1:$E$659,4,FALSE())</f>
        <v>467</v>
      </c>
      <c r="P3785" s="0" t="n">
        <f aca="false">VLOOKUP(A3785,'Team Data'!$A$1:$E$659,5,FALSE())</f>
        <v>496</v>
      </c>
      <c r="Q3785" s="0" t="n">
        <f aca="false">VLOOKUP(B3785,'Team Data'!$A$1:$E$659,4,FALSE())</f>
        <v>510</v>
      </c>
      <c r="R3785" s="0" t="n">
        <f aca="false">VLOOKUP(B3785,'Team Data'!$A$1:$E$659,5,FALSE())</f>
        <v>460</v>
      </c>
      <c r="S3785" s="0" t="n">
        <f aca="false">IF(I3785=1,(MIN(30,(C3785-D3785)))*(M3785/(M3785+N3785))*(Q3785/(Q3785+R3785)),(MAX(-30,(C3785-D3785)))*(N3785/(M3785+N3785))*(R3785/(R3785+Q3785)))</f>
        <v>-3.30428999002328</v>
      </c>
      <c r="T3785" s="0" t="n">
        <f aca="false">IF(J3785=1,(MIN(30,(D3785-C3785)))*(K3785/(K3785+L3785))*(O3785/(O3785+P3785)),(MAX(-30,(D3785-C3785)))*(L3785/(K3785+L3785))*(P3785/(P3785+O3785)))</f>
        <v>1.90946261682243</v>
      </c>
      <c r="U3785" s="7" t="n">
        <v>43126</v>
      </c>
    </row>
    <row r="3786" customFormat="false" ht="15" hidden="false" customHeight="false" outlineLevel="0" collapsed="false">
      <c r="A3786" s="0" t="s">
        <v>324</v>
      </c>
      <c r="B3786" s="0" t="s">
        <v>303</v>
      </c>
      <c r="C3786" s="0" t="n">
        <v>78</v>
      </c>
      <c r="D3786" s="0" t="n">
        <v>85</v>
      </c>
      <c r="E3786" s="0" t="n">
        <v>30</v>
      </c>
      <c r="F3786" s="0" t="n">
        <v>36</v>
      </c>
      <c r="G3786" s="0" t="n">
        <v>7</v>
      </c>
      <c r="H3786" s="0" t="n">
        <v>9</v>
      </c>
      <c r="I3786" s="0" t="n">
        <v>0</v>
      </c>
      <c r="J3786" s="0" t="n">
        <v>1</v>
      </c>
      <c r="K3786" s="0" t="n">
        <f aca="false">VLOOKUP(A3786,'Team Data'!$A$1:$E$659,2,FALSE())</f>
        <v>11</v>
      </c>
      <c r="L3786" s="0" t="n">
        <f aca="false">VLOOKUP(A3786,'Team Data'!$A$1:$E$659,3,FALSE())</f>
        <v>19</v>
      </c>
      <c r="M3786" s="0" t="n">
        <f aca="false">VLOOKUP(B3786,'Team Data'!$A$1:$E$659,2,FALSE())</f>
        <v>20</v>
      </c>
      <c r="N3786" s="0" t="n">
        <f aca="false">VLOOKUP(B3786,'Team Data'!$A$1:$E$659,3,FALSE())</f>
        <v>13</v>
      </c>
      <c r="O3786" s="0" t="n">
        <f aca="false">VLOOKUP(A3786,'Team Data'!$A$1:$E$659,4,FALSE())</f>
        <v>504</v>
      </c>
      <c r="P3786" s="0" t="n">
        <f aca="false">VLOOKUP(A3786,'Team Data'!$A$1:$E$659,5,FALSE())</f>
        <v>464</v>
      </c>
      <c r="Q3786" s="0" t="n">
        <f aca="false">VLOOKUP(B3786,'Team Data'!$A$1:$E$659,4,FALSE())</f>
        <v>538</v>
      </c>
      <c r="R3786" s="0" t="n">
        <f aca="false">VLOOKUP(B3786,'Team Data'!$A$1:$E$659,5,FALSE())</f>
        <v>501</v>
      </c>
      <c r="S3786" s="0" t="n">
        <f aca="false">IF(I3786=1,(MIN(30,(C3786-D3786)))*(M3786/(M3786+N3786))*(Q3786/(Q3786+R3786)),(MAX(-30,(C3786-D3786)))*(N3786/(M3786+N3786))*(R3786/(R3786+Q3786)))</f>
        <v>-1.32968763671362</v>
      </c>
      <c r="T3786" s="0" t="n">
        <f aca="false">IF(J3786=1,(MIN(30,(D3786-C3786)))*(K3786/(K3786+L3786))*(O3786/(O3786+P3786)),(MAX(-30,(D3786-C3786)))*(L3786/(K3786+L3786))*(P3786/(P3786+O3786)))</f>
        <v>1.33636363636364</v>
      </c>
      <c r="U3786" s="7" t="n">
        <v>43126</v>
      </c>
    </row>
    <row r="3787" customFormat="false" ht="15" hidden="false" customHeight="false" outlineLevel="0" collapsed="false">
      <c r="A3787" s="0" t="s">
        <v>265</v>
      </c>
      <c r="B3787" s="0" t="s">
        <v>150</v>
      </c>
      <c r="C3787" s="0" t="n">
        <v>57</v>
      </c>
      <c r="D3787" s="0" t="n">
        <v>76</v>
      </c>
      <c r="E3787" s="0" t="n">
        <v>25</v>
      </c>
      <c r="F3787" s="0" t="n">
        <v>41</v>
      </c>
      <c r="G3787" s="0" t="n">
        <v>17</v>
      </c>
      <c r="H3787" s="0" t="n">
        <v>20</v>
      </c>
      <c r="I3787" s="0" t="n">
        <v>0</v>
      </c>
      <c r="J3787" s="0" t="n">
        <v>1</v>
      </c>
      <c r="K3787" s="0" t="n">
        <f aca="false">VLOOKUP(A3787,'Team Data'!$A$1:$E$659,2,FALSE())</f>
        <v>14</v>
      </c>
      <c r="L3787" s="0" t="n">
        <f aca="false">VLOOKUP(A3787,'Team Data'!$A$1:$E$659,3,FALSE())</f>
        <v>18</v>
      </c>
      <c r="M3787" s="0" t="n">
        <f aca="false">VLOOKUP(B3787,'Team Data'!$A$1:$E$659,2,FALSE())</f>
        <v>27</v>
      </c>
      <c r="N3787" s="0" t="n">
        <f aca="false">VLOOKUP(B3787,'Team Data'!$A$1:$E$659,3,FALSE())</f>
        <v>7</v>
      </c>
      <c r="O3787" s="0" t="n">
        <f aca="false">VLOOKUP(A3787,'Team Data'!$A$1:$E$659,4,FALSE())</f>
        <v>488</v>
      </c>
      <c r="P3787" s="0" t="n">
        <f aca="false">VLOOKUP(A3787,'Team Data'!$A$1:$E$659,5,FALSE())</f>
        <v>498</v>
      </c>
      <c r="Q3787" s="0" t="n">
        <f aca="false">VLOOKUP(B3787,'Team Data'!$A$1:$E$659,4,FALSE())</f>
        <v>511</v>
      </c>
      <c r="R3787" s="0" t="n">
        <f aca="false">VLOOKUP(B3787,'Team Data'!$A$1:$E$659,5,FALSE())</f>
        <v>533</v>
      </c>
      <c r="S3787" s="0" t="n">
        <f aca="false">IF(I3787=1,(MIN(30,(C3787-D3787)))*(M3787/(M3787+N3787))*(Q3787/(Q3787+R3787)),(MAX(-30,(C3787-D3787)))*(N3787/(M3787+N3787))*(R3787/(R3787+Q3787)))</f>
        <v>-1.99709826459319</v>
      </c>
      <c r="T3787" s="0" t="n">
        <f aca="false">IF(J3787=1,(MIN(30,(D3787-C3787)))*(K3787/(K3787+L3787))*(O3787/(O3787+P3787)),(MAX(-30,(D3787-C3787)))*(L3787/(K3787+L3787))*(P3787/(P3787+O3787)))</f>
        <v>4.11409736308316</v>
      </c>
      <c r="U3787" s="7" t="n">
        <v>43126</v>
      </c>
    </row>
    <row r="3788" customFormat="false" ht="15" hidden="false" customHeight="false" outlineLevel="0" collapsed="false">
      <c r="A3788" s="0" t="s">
        <v>246</v>
      </c>
      <c r="B3788" s="0" t="s">
        <v>289</v>
      </c>
      <c r="C3788" s="0" t="n">
        <v>57</v>
      </c>
      <c r="D3788" s="0" t="n">
        <v>85</v>
      </c>
      <c r="E3788" s="0" t="n">
        <v>28</v>
      </c>
      <c r="F3788" s="0" t="n">
        <v>33</v>
      </c>
      <c r="G3788" s="0" t="n">
        <v>22</v>
      </c>
      <c r="H3788" s="0" t="n">
        <v>15</v>
      </c>
      <c r="I3788" s="0" t="n">
        <v>0</v>
      </c>
      <c r="J3788" s="0" t="n">
        <v>1</v>
      </c>
      <c r="K3788" s="0" t="n">
        <f aca="false">VLOOKUP(A3788,'Team Data'!$A$1:$E$659,2,FALSE())</f>
        <v>9</v>
      </c>
      <c r="L3788" s="0" t="n">
        <f aca="false">VLOOKUP(A3788,'Team Data'!$A$1:$E$659,3,FALSE())</f>
        <v>21</v>
      </c>
      <c r="M3788" s="0" t="n">
        <f aca="false">VLOOKUP(B3788,'Team Data'!$A$1:$E$659,2,FALSE())</f>
        <v>15</v>
      </c>
      <c r="N3788" s="0" t="n">
        <f aca="false">VLOOKUP(B3788,'Team Data'!$A$1:$E$659,3,FALSE())</f>
        <v>15</v>
      </c>
      <c r="O3788" s="0" t="n">
        <f aca="false">VLOOKUP(A3788,'Team Data'!$A$1:$E$659,4,FALSE())</f>
        <v>497</v>
      </c>
      <c r="P3788" s="0" t="n">
        <f aca="false">VLOOKUP(A3788,'Team Data'!$A$1:$E$659,5,FALSE())</f>
        <v>467</v>
      </c>
      <c r="Q3788" s="0" t="n">
        <f aca="false">VLOOKUP(B3788,'Team Data'!$A$1:$E$659,4,FALSE())</f>
        <v>479</v>
      </c>
      <c r="R3788" s="0" t="n">
        <f aca="false">VLOOKUP(B3788,'Team Data'!$A$1:$E$659,5,FALSE())</f>
        <v>436</v>
      </c>
      <c r="S3788" s="0" t="n">
        <f aca="false">IF(I3788=1,(MIN(30,(C3788-D3788)))*(M3788/(M3788+N3788))*(Q3788/(Q3788+R3788)),(MAX(-30,(C3788-D3788)))*(N3788/(M3788+N3788))*(R3788/(R3788+Q3788)))</f>
        <v>-6.67103825136612</v>
      </c>
      <c r="T3788" s="0" t="n">
        <f aca="false">IF(J3788=1,(MIN(30,(D3788-C3788)))*(K3788/(K3788+L3788))*(O3788/(O3788+P3788)),(MAX(-30,(D3788-C3788)))*(L3788/(K3788+L3788))*(P3788/(P3788+O3788)))</f>
        <v>4.33070539419087</v>
      </c>
      <c r="U3788" s="7" t="n">
        <v>43126</v>
      </c>
    </row>
    <row r="3789" customFormat="false" ht="15" hidden="false" customHeight="false" outlineLevel="0" collapsed="false">
      <c r="A3789" s="0" t="s">
        <v>272</v>
      </c>
      <c r="B3789" s="0" t="s">
        <v>290</v>
      </c>
      <c r="C3789" s="0" t="n">
        <v>65</v>
      </c>
      <c r="D3789" s="0" t="n">
        <v>76</v>
      </c>
      <c r="E3789" s="0" t="n">
        <v>23</v>
      </c>
      <c r="F3789" s="0" t="n">
        <v>43</v>
      </c>
      <c r="G3789" s="0" t="n">
        <v>11</v>
      </c>
      <c r="H3789" s="0" t="n">
        <v>15</v>
      </c>
      <c r="I3789" s="0" t="n">
        <v>0</v>
      </c>
      <c r="J3789" s="0" t="n">
        <v>1</v>
      </c>
      <c r="K3789" s="0" t="n">
        <f aca="false">VLOOKUP(A3789,'Team Data'!$A$1:$E$659,2,FALSE())</f>
        <v>14</v>
      </c>
      <c r="L3789" s="0" t="n">
        <f aca="false">VLOOKUP(A3789,'Team Data'!$A$1:$E$659,3,FALSE())</f>
        <v>17</v>
      </c>
      <c r="M3789" s="0" t="n">
        <f aca="false">VLOOKUP(B3789,'Team Data'!$A$1:$E$659,2,FALSE())</f>
        <v>19</v>
      </c>
      <c r="N3789" s="0" t="n">
        <f aca="false">VLOOKUP(B3789,'Team Data'!$A$1:$E$659,3,FALSE())</f>
        <v>14</v>
      </c>
      <c r="O3789" s="0" t="n">
        <f aca="false">VLOOKUP(A3789,'Team Data'!$A$1:$E$659,4,FALSE())</f>
        <v>453</v>
      </c>
      <c r="P3789" s="0" t="n">
        <f aca="false">VLOOKUP(A3789,'Team Data'!$A$1:$E$659,5,FALSE())</f>
        <v>480</v>
      </c>
      <c r="Q3789" s="0" t="n">
        <f aca="false">VLOOKUP(B3789,'Team Data'!$A$1:$E$659,4,FALSE())</f>
        <v>502</v>
      </c>
      <c r="R3789" s="0" t="n">
        <f aca="false">VLOOKUP(B3789,'Team Data'!$A$1:$E$659,5,FALSE())</f>
        <v>497</v>
      </c>
      <c r="S3789" s="0" t="n">
        <f aca="false">IF(I3789=1,(MIN(30,(C3789-D3789)))*(M3789/(M3789+N3789))*(Q3789/(Q3789+R3789)),(MAX(-30,(C3789-D3789)))*(N3789/(M3789+N3789))*(R3789/(R3789+Q3789)))</f>
        <v>-2.32165498832166</v>
      </c>
      <c r="T3789" s="0" t="n">
        <f aca="false">IF(J3789=1,(MIN(30,(D3789-C3789)))*(K3789/(K3789+L3789))*(O3789/(O3789+P3789)),(MAX(-30,(D3789-C3789)))*(L3789/(K3789+L3789))*(P3789/(P3789+O3789)))</f>
        <v>2.41199045742143</v>
      </c>
      <c r="U3789" s="7" t="n">
        <v>43126</v>
      </c>
    </row>
    <row r="3790" customFormat="false" ht="15" hidden="false" customHeight="false" outlineLevel="0" collapsed="false">
      <c r="A3790" s="0" t="s">
        <v>59</v>
      </c>
      <c r="B3790" s="0" t="s">
        <v>15</v>
      </c>
      <c r="C3790" s="0" t="n">
        <v>71</v>
      </c>
      <c r="D3790" s="0" t="n">
        <v>80</v>
      </c>
      <c r="E3790" s="0" t="n">
        <v>25</v>
      </c>
      <c r="F3790" s="0" t="n">
        <v>23</v>
      </c>
      <c r="G3790" s="0" t="n">
        <v>10</v>
      </c>
      <c r="H3790" s="0" t="n">
        <v>5</v>
      </c>
      <c r="I3790" s="0" t="n">
        <v>0</v>
      </c>
      <c r="J3790" s="0" t="n">
        <v>1</v>
      </c>
      <c r="K3790" s="0" t="n">
        <f aca="false">VLOOKUP(A3790,'Team Data'!$A$1:$E$659,2,FALSE())</f>
        <v>17</v>
      </c>
      <c r="L3790" s="0" t="n">
        <f aca="false">VLOOKUP(A3790,'Team Data'!$A$1:$E$659,3,FALSE())</f>
        <v>15</v>
      </c>
      <c r="M3790" s="0" t="n">
        <f aca="false">VLOOKUP(B3790,'Team Data'!$A$1:$E$659,2,FALSE())</f>
        <v>26</v>
      </c>
      <c r="N3790" s="0" t="n">
        <f aca="false">VLOOKUP(B3790,'Team Data'!$A$1:$E$659,3,FALSE())</f>
        <v>8</v>
      </c>
      <c r="O3790" s="0" t="n">
        <f aca="false">VLOOKUP(A3790,'Team Data'!$A$1:$E$659,4,FALSE())</f>
        <v>627</v>
      </c>
      <c r="P3790" s="0" t="n">
        <f aca="false">VLOOKUP(A3790,'Team Data'!$A$1:$E$659,5,FALSE())</f>
        <v>441</v>
      </c>
      <c r="Q3790" s="0" t="n">
        <f aca="false">VLOOKUP(B3790,'Team Data'!$A$1:$E$659,4,FALSE())</f>
        <v>626</v>
      </c>
      <c r="R3790" s="0" t="n">
        <f aca="false">VLOOKUP(B3790,'Team Data'!$A$1:$E$659,5,FALSE())</f>
        <v>506</v>
      </c>
      <c r="S3790" s="0" t="n">
        <f aca="false">IF(I3790=1,(MIN(30,(C3790-D3790)))*(M3790/(M3790+N3790))*(Q3790/(Q3790+R3790)),(MAX(-30,(C3790-D3790)))*(N3790/(M3790+N3790))*(R3790/(R3790+Q3790)))</f>
        <v>-0.94658075244232</v>
      </c>
      <c r="T3790" s="0" t="n">
        <f aca="false">IF(J3790=1,(MIN(30,(D3790-C3790)))*(K3790/(K3790+L3790))*(O3790/(O3790+P3790)),(MAX(-30,(D3790-C3790)))*(L3790/(K3790+L3790))*(P3790/(P3790+O3790)))</f>
        <v>2.80696980337079</v>
      </c>
      <c r="U3790" s="7" t="n">
        <v>43126</v>
      </c>
    </row>
    <row r="3791" customFormat="false" ht="15" hidden="false" customHeight="false" outlineLevel="0" collapsed="false">
      <c r="A3791" s="0" t="s">
        <v>80</v>
      </c>
      <c r="B3791" s="0" t="s">
        <v>22</v>
      </c>
      <c r="C3791" s="0" t="n">
        <v>84</v>
      </c>
      <c r="D3791" s="0" t="n">
        <v>90</v>
      </c>
      <c r="E3791" s="0" t="n">
        <v>31</v>
      </c>
      <c r="F3791" s="0" t="n">
        <v>37</v>
      </c>
      <c r="G3791" s="0" t="n">
        <v>18</v>
      </c>
      <c r="H3791" s="0" t="n">
        <v>13</v>
      </c>
      <c r="I3791" s="0" t="n">
        <v>0</v>
      </c>
      <c r="J3791" s="0" t="n">
        <v>1</v>
      </c>
      <c r="K3791" s="0" t="n">
        <f aca="false">VLOOKUP(A3791,'Team Data'!$A$1:$E$659,2,FALSE())</f>
        <v>11</v>
      </c>
      <c r="L3791" s="0" t="n">
        <f aca="false">VLOOKUP(A3791,'Team Data'!$A$1:$E$659,3,FALSE())</f>
        <v>20</v>
      </c>
      <c r="M3791" s="0" t="n">
        <f aca="false">VLOOKUP(B3791,'Team Data'!$A$1:$E$659,2,FALSE())</f>
        <v>19</v>
      </c>
      <c r="N3791" s="0" t="n">
        <f aca="false">VLOOKUP(B3791,'Team Data'!$A$1:$E$659,3,FALSE())</f>
        <v>15</v>
      </c>
      <c r="O3791" s="0" t="n">
        <f aca="false">VLOOKUP(A3791,'Team Data'!$A$1:$E$659,4,FALSE())</f>
        <v>481</v>
      </c>
      <c r="P3791" s="0" t="n">
        <f aca="false">VLOOKUP(A3791,'Team Data'!$A$1:$E$659,5,FALSE())</f>
        <v>462</v>
      </c>
      <c r="Q3791" s="0" t="n">
        <f aca="false">VLOOKUP(B3791,'Team Data'!$A$1:$E$659,4,FALSE())</f>
        <v>533</v>
      </c>
      <c r="R3791" s="0" t="n">
        <f aca="false">VLOOKUP(B3791,'Team Data'!$A$1:$E$659,5,FALSE())</f>
        <v>507</v>
      </c>
      <c r="S3791" s="0" t="n">
        <f aca="false">IF(I3791=1,(MIN(30,(C3791-D3791)))*(M3791/(M3791+N3791))*(Q3791/(Q3791+R3791)),(MAX(-30,(C3791-D3791)))*(N3791/(M3791+N3791))*(R3791/(R3791+Q3791)))</f>
        <v>-1.29044117647059</v>
      </c>
      <c r="T3791" s="0" t="n">
        <f aca="false">IF(J3791=1,(MIN(30,(D3791-C3791)))*(K3791/(K3791+L3791))*(O3791/(O3791+P3791)),(MAX(-30,(D3791-C3791)))*(L3791/(K3791+L3791))*(P3791/(P3791+O3791)))</f>
        <v>1.08596449218349</v>
      </c>
      <c r="U3791" s="7" t="n">
        <v>43126</v>
      </c>
    </row>
    <row r="3792" customFormat="false" ht="15" hidden="false" customHeight="false" outlineLevel="0" collapsed="false">
      <c r="A3792" s="0" t="s">
        <v>148</v>
      </c>
      <c r="B3792" s="0" t="s">
        <v>183</v>
      </c>
      <c r="C3792" s="0" t="n">
        <v>80</v>
      </c>
      <c r="D3792" s="0" t="n">
        <v>86</v>
      </c>
      <c r="E3792" s="0" t="n">
        <v>37</v>
      </c>
      <c r="F3792" s="0" t="n">
        <v>27</v>
      </c>
      <c r="G3792" s="0" t="n">
        <v>11</v>
      </c>
      <c r="H3792" s="0" t="n">
        <v>11</v>
      </c>
      <c r="I3792" s="0" t="n">
        <v>0</v>
      </c>
      <c r="J3792" s="0" t="n">
        <v>1</v>
      </c>
      <c r="K3792" s="0" t="n">
        <f aca="false">VLOOKUP(A3792,'Team Data'!$A$1:$E$659,2,FALSE())</f>
        <v>18</v>
      </c>
      <c r="L3792" s="0" t="n">
        <f aca="false">VLOOKUP(A3792,'Team Data'!$A$1:$E$659,3,FALSE())</f>
        <v>17</v>
      </c>
      <c r="M3792" s="0" t="n">
        <f aca="false">VLOOKUP(B3792,'Team Data'!$A$1:$E$659,2,FALSE())</f>
        <v>18</v>
      </c>
      <c r="N3792" s="0" t="n">
        <f aca="false">VLOOKUP(B3792,'Team Data'!$A$1:$E$659,3,FALSE())</f>
        <v>13</v>
      </c>
      <c r="O3792" s="0" t="n">
        <f aca="false">VLOOKUP(A3792,'Team Data'!$A$1:$E$659,4,FALSE())</f>
        <v>497</v>
      </c>
      <c r="P3792" s="0" t="n">
        <f aca="false">VLOOKUP(A3792,'Team Data'!$A$1:$E$659,5,FALSE())</f>
        <v>580</v>
      </c>
      <c r="Q3792" s="0" t="n">
        <f aca="false">VLOOKUP(B3792,'Team Data'!$A$1:$E$659,4,FALSE())</f>
        <v>392</v>
      </c>
      <c r="R3792" s="0" t="n">
        <f aca="false">VLOOKUP(B3792,'Team Data'!$A$1:$E$659,5,FALSE())</f>
        <v>532</v>
      </c>
      <c r="S3792" s="0" t="n">
        <f aca="false">IF(I3792=1,(MIN(30,(C3792-D3792)))*(M3792/(M3792+N3792))*(Q3792/(Q3792+R3792)),(MAX(-30,(C3792-D3792)))*(N3792/(M3792+N3792))*(R3792/(R3792+Q3792)))</f>
        <v>-1.44868035190616</v>
      </c>
      <c r="T3792" s="0" t="n">
        <f aca="false">IF(J3792=1,(MIN(30,(D3792-C3792)))*(K3792/(K3792+L3792))*(O3792/(O3792+P3792)),(MAX(-30,(D3792-C3792)))*(L3792/(K3792+L3792))*(P3792/(P3792+O3792)))</f>
        <v>1.42395543175487</v>
      </c>
      <c r="U3792" s="7" t="n">
        <v>43126</v>
      </c>
    </row>
    <row r="3793" customFormat="false" ht="15" hidden="false" customHeight="false" outlineLevel="0" collapsed="false">
      <c r="A3793" s="0" t="s">
        <v>276</v>
      </c>
      <c r="B3793" s="0" t="s">
        <v>179</v>
      </c>
      <c r="C3793" s="0" t="n">
        <v>47</v>
      </c>
      <c r="D3793" s="0" t="n">
        <v>71</v>
      </c>
      <c r="E3793" s="0" t="n">
        <v>35</v>
      </c>
      <c r="F3793" s="0" t="n">
        <v>36</v>
      </c>
      <c r="G3793" s="0" t="n">
        <v>17</v>
      </c>
      <c r="H3793" s="0" t="n">
        <v>9</v>
      </c>
      <c r="I3793" s="0" t="n">
        <v>0</v>
      </c>
      <c r="J3793" s="0" t="n">
        <v>1</v>
      </c>
      <c r="K3793" s="0" t="n">
        <f aca="false">VLOOKUP(A3793,'Team Data'!$A$1:$E$659,2,FALSE())</f>
        <v>13</v>
      </c>
      <c r="L3793" s="0" t="n">
        <f aca="false">VLOOKUP(A3793,'Team Data'!$A$1:$E$659,3,FALSE())</f>
        <v>19</v>
      </c>
      <c r="M3793" s="0" t="n">
        <f aca="false">VLOOKUP(B3793,'Team Data'!$A$1:$E$659,2,FALSE())</f>
        <v>26</v>
      </c>
      <c r="N3793" s="0" t="n">
        <f aca="false">VLOOKUP(B3793,'Team Data'!$A$1:$E$659,3,FALSE())</f>
        <v>8</v>
      </c>
      <c r="O3793" s="0" t="n">
        <f aca="false">VLOOKUP(A3793,'Team Data'!$A$1:$E$659,4,FALSE())</f>
        <v>507</v>
      </c>
      <c r="P3793" s="0" t="n">
        <f aca="false">VLOOKUP(A3793,'Team Data'!$A$1:$E$659,5,FALSE())</f>
        <v>473</v>
      </c>
      <c r="Q3793" s="0" t="n">
        <f aca="false">VLOOKUP(B3793,'Team Data'!$A$1:$E$659,4,FALSE())</f>
        <v>523</v>
      </c>
      <c r="R3793" s="0" t="n">
        <f aca="false">VLOOKUP(B3793,'Team Data'!$A$1:$E$659,5,FALSE())</f>
        <v>545</v>
      </c>
      <c r="S3793" s="0" t="n">
        <f aca="false">IF(I3793=1,(MIN(30,(C3793-D3793)))*(M3793/(M3793+N3793))*(Q3793/(Q3793+R3793)),(MAX(-30,(C3793-D3793)))*(N3793/(M3793+N3793))*(R3793/(R3793+Q3793)))</f>
        <v>-2.88169200264375</v>
      </c>
      <c r="T3793" s="0" t="n">
        <f aca="false">IF(J3793=1,(MIN(30,(D3793-C3793)))*(K3793/(K3793+L3793))*(O3793/(O3793+P3793)),(MAX(-30,(D3793-C3793)))*(L3793/(K3793+L3793))*(P3793/(P3793+O3793)))</f>
        <v>5.04413265306122</v>
      </c>
      <c r="U3793" s="7" t="n">
        <v>43126</v>
      </c>
    </row>
    <row r="3794" customFormat="false" ht="15" hidden="false" customHeight="false" outlineLevel="0" collapsed="false">
      <c r="A3794" s="0" t="s">
        <v>322</v>
      </c>
      <c r="B3794" s="0" t="s">
        <v>131</v>
      </c>
      <c r="C3794" s="0" t="n">
        <v>67</v>
      </c>
      <c r="D3794" s="0" t="n">
        <v>63</v>
      </c>
      <c r="E3794" s="0" t="n">
        <v>32</v>
      </c>
      <c r="F3794" s="0" t="n">
        <v>48</v>
      </c>
      <c r="G3794" s="0" t="n">
        <v>12</v>
      </c>
      <c r="H3794" s="0" t="n">
        <v>14</v>
      </c>
      <c r="I3794" s="0" t="n">
        <v>1</v>
      </c>
      <c r="J3794" s="0" t="n">
        <v>0</v>
      </c>
      <c r="K3794" s="0" t="n">
        <f aca="false">VLOOKUP(A3794,'Team Data'!$A$1:$E$659,2,FALSE())</f>
        <v>10</v>
      </c>
      <c r="L3794" s="0" t="n">
        <f aca="false">VLOOKUP(A3794,'Team Data'!$A$1:$E$659,3,FALSE())</f>
        <v>21</v>
      </c>
      <c r="M3794" s="0" t="n">
        <f aca="false">VLOOKUP(B3794,'Team Data'!$A$1:$E$659,2,FALSE())</f>
        <v>23</v>
      </c>
      <c r="N3794" s="0" t="n">
        <f aca="false">VLOOKUP(B3794,'Team Data'!$A$1:$E$659,3,FALSE())</f>
        <v>13</v>
      </c>
      <c r="O3794" s="0" t="n">
        <f aca="false">VLOOKUP(A3794,'Team Data'!$A$1:$E$659,4,FALSE())</f>
        <v>453</v>
      </c>
      <c r="P3794" s="0" t="n">
        <f aca="false">VLOOKUP(A3794,'Team Data'!$A$1:$E$659,5,FALSE())</f>
        <v>488</v>
      </c>
      <c r="Q3794" s="0" t="n">
        <f aca="false">VLOOKUP(B3794,'Team Data'!$A$1:$E$659,4,FALSE())</f>
        <v>559</v>
      </c>
      <c r="R3794" s="0" t="n">
        <f aca="false">VLOOKUP(B3794,'Team Data'!$A$1:$E$659,5,FALSE())</f>
        <v>576</v>
      </c>
      <c r="S3794" s="0" t="n">
        <f aca="false">IF(I3794=1,(MIN(30,(C3794-D3794)))*(M3794/(M3794+N3794))*(Q3794/(Q3794+R3794)),(MAX(-30,(C3794-D3794)))*(N3794/(M3794+N3794))*(R3794/(R3794+Q3794)))</f>
        <v>1.25863925599608</v>
      </c>
      <c r="T3794" s="0" t="n">
        <f aca="false">IF(J3794=1,(MIN(30,(D3794-C3794)))*(K3794/(K3794+L3794))*(O3794/(O3794+P3794)),(MAX(-30,(D3794-C3794)))*(L3794/(K3794+L3794))*(P3794/(P3794+O3794)))</f>
        <v>-1.40523122278976</v>
      </c>
      <c r="U3794" s="7" t="n">
        <v>43126</v>
      </c>
    </row>
    <row r="3795" customFormat="false" ht="15" hidden="false" customHeight="false" outlineLevel="0" collapsed="false">
      <c r="A3795" s="0" t="s">
        <v>344</v>
      </c>
      <c r="B3795" s="0" t="s">
        <v>71</v>
      </c>
      <c r="C3795" s="0" t="n">
        <v>58</v>
      </c>
      <c r="D3795" s="0" t="n">
        <v>70</v>
      </c>
      <c r="E3795" s="0" t="n">
        <v>25</v>
      </c>
      <c r="F3795" s="0" t="n">
        <v>27</v>
      </c>
      <c r="G3795" s="0" t="n">
        <v>14</v>
      </c>
      <c r="H3795" s="0" t="n">
        <v>12</v>
      </c>
      <c r="I3795" s="0" t="n">
        <v>0</v>
      </c>
      <c r="J3795" s="0" t="n">
        <v>1</v>
      </c>
      <c r="K3795" s="0" t="n">
        <f aca="false">VLOOKUP(A3795,'Team Data'!$A$1:$E$659,2,FALSE())</f>
        <v>12</v>
      </c>
      <c r="L3795" s="0" t="n">
        <f aca="false">VLOOKUP(A3795,'Team Data'!$A$1:$E$659,3,FALSE())</f>
        <v>16</v>
      </c>
      <c r="M3795" s="0" t="n">
        <f aca="false">VLOOKUP(B3795,'Team Data'!$A$1:$E$659,2,FALSE())</f>
        <v>15</v>
      </c>
      <c r="N3795" s="0" t="n">
        <f aca="false">VLOOKUP(B3795,'Team Data'!$A$1:$E$659,3,FALSE())</f>
        <v>15</v>
      </c>
      <c r="O3795" s="0" t="n">
        <f aca="false">VLOOKUP(A3795,'Team Data'!$A$1:$E$659,4,FALSE())</f>
        <v>387</v>
      </c>
      <c r="P3795" s="0" t="n">
        <f aca="false">VLOOKUP(A3795,'Team Data'!$A$1:$E$659,5,FALSE())</f>
        <v>392</v>
      </c>
      <c r="Q3795" s="0" t="n">
        <f aca="false">VLOOKUP(B3795,'Team Data'!$A$1:$E$659,4,FALSE())</f>
        <v>467</v>
      </c>
      <c r="R3795" s="0" t="n">
        <f aca="false">VLOOKUP(B3795,'Team Data'!$A$1:$E$659,5,FALSE())</f>
        <v>451</v>
      </c>
      <c r="S3795" s="0" t="n">
        <f aca="false">IF(I3795=1,(MIN(30,(C3795-D3795)))*(M3795/(M3795+N3795))*(Q3795/(Q3795+R3795)),(MAX(-30,(C3795-D3795)))*(N3795/(M3795+N3795))*(R3795/(R3795+Q3795)))</f>
        <v>-2.94771241830065</v>
      </c>
      <c r="T3795" s="0" t="n">
        <f aca="false">IF(J3795=1,(MIN(30,(D3795-C3795)))*(K3795/(K3795+L3795))*(O3795/(O3795+P3795)),(MAX(-30,(D3795-C3795)))*(L3795/(K3795+L3795))*(P3795/(P3795+O3795)))</f>
        <v>2.55492389510361</v>
      </c>
      <c r="U3795" s="7" t="n">
        <v>43126</v>
      </c>
    </row>
    <row r="3796" customFormat="false" ht="15" hidden="false" customHeight="false" outlineLevel="0" collapsed="false">
      <c r="A3796" s="0" t="s">
        <v>271</v>
      </c>
      <c r="B3796" s="0" t="s">
        <v>301</v>
      </c>
      <c r="C3796" s="0" t="n">
        <v>80</v>
      </c>
      <c r="D3796" s="0" t="n">
        <v>75</v>
      </c>
      <c r="E3796" s="0" t="n">
        <v>42</v>
      </c>
      <c r="F3796" s="0" t="n">
        <v>33</v>
      </c>
      <c r="G3796" s="0" t="n">
        <v>13</v>
      </c>
      <c r="H3796" s="0" t="n">
        <v>9</v>
      </c>
      <c r="I3796" s="0" t="n">
        <v>1</v>
      </c>
      <c r="J3796" s="0" t="n">
        <v>0</v>
      </c>
      <c r="K3796" s="0" t="n">
        <f aca="false">VLOOKUP(A3796,'Team Data'!$A$1:$E$659,2,FALSE())</f>
        <v>10</v>
      </c>
      <c r="L3796" s="0" t="n">
        <f aca="false">VLOOKUP(A3796,'Team Data'!$A$1:$E$659,3,FALSE())</f>
        <v>22</v>
      </c>
      <c r="M3796" s="0" t="n">
        <f aca="false">VLOOKUP(B3796,'Team Data'!$A$1:$E$659,2,FALSE())</f>
        <v>14</v>
      </c>
      <c r="N3796" s="0" t="n">
        <f aca="false">VLOOKUP(B3796,'Team Data'!$A$1:$E$659,3,FALSE())</f>
        <v>17</v>
      </c>
      <c r="O3796" s="0" t="n">
        <f aca="false">VLOOKUP(A3796,'Team Data'!$A$1:$E$659,4,FALSE())</f>
        <v>525</v>
      </c>
      <c r="P3796" s="0" t="n">
        <f aca="false">VLOOKUP(A3796,'Team Data'!$A$1:$E$659,5,FALSE())</f>
        <v>506</v>
      </c>
      <c r="Q3796" s="0" t="n">
        <f aca="false">VLOOKUP(B3796,'Team Data'!$A$1:$E$659,4,FALSE())</f>
        <v>549</v>
      </c>
      <c r="R3796" s="0" t="n">
        <f aca="false">VLOOKUP(B3796,'Team Data'!$A$1:$E$659,5,FALSE())</f>
        <v>466</v>
      </c>
      <c r="S3796" s="0" t="n">
        <f aca="false">IF(I3796=1,(MIN(30,(C3796-D3796)))*(M3796/(M3796+N3796))*(Q3796/(Q3796+R3796)),(MAX(-30,(C3796-D3796)))*(N3796/(M3796+N3796))*(R3796/(R3796+Q3796)))</f>
        <v>1.22135706340378</v>
      </c>
      <c r="T3796" s="0" t="n">
        <f aca="false">IF(J3796=1,(MIN(30,(D3796-C3796)))*(K3796/(K3796+L3796))*(O3796/(O3796+P3796)),(MAX(-30,(D3796-C3796)))*(L3796/(K3796+L3796))*(P3796/(P3796+O3796)))</f>
        <v>-1.68707565470417</v>
      </c>
      <c r="U3796" s="7" t="n">
        <v>43126</v>
      </c>
    </row>
    <row r="3797" customFormat="false" ht="15" hidden="false" customHeight="false" outlineLevel="0" collapsed="false">
      <c r="A3797" s="0" t="s">
        <v>205</v>
      </c>
      <c r="B3797" s="0" t="s">
        <v>180</v>
      </c>
      <c r="C3797" s="0" t="n">
        <v>77</v>
      </c>
      <c r="D3797" s="0" t="n">
        <v>75</v>
      </c>
      <c r="E3797" s="0" t="n">
        <v>31</v>
      </c>
      <c r="F3797" s="0" t="n">
        <v>35</v>
      </c>
      <c r="G3797" s="0" t="n">
        <v>13</v>
      </c>
      <c r="H3797" s="0" t="n">
        <v>11</v>
      </c>
      <c r="I3797" s="0" t="n">
        <v>1</v>
      </c>
      <c r="J3797" s="0" t="n">
        <v>0</v>
      </c>
      <c r="K3797" s="0" t="n">
        <f aca="false">VLOOKUP(A3797,'Team Data'!$A$1:$E$659,2,FALSE())</f>
        <v>5</v>
      </c>
      <c r="L3797" s="0" t="n">
        <f aca="false">VLOOKUP(A3797,'Team Data'!$A$1:$E$659,3,FALSE())</f>
        <v>27</v>
      </c>
      <c r="M3797" s="0" t="n">
        <f aca="false">VLOOKUP(B3797,'Team Data'!$A$1:$E$659,2,FALSE())</f>
        <v>13</v>
      </c>
      <c r="N3797" s="0" t="n">
        <f aca="false">VLOOKUP(B3797,'Team Data'!$A$1:$E$659,3,FALSE())</f>
        <v>19</v>
      </c>
      <c r="O3797" s="0" t="n">
        <f aca="false">VLOOKUP(A3797,'Team Data'!$A$1:$E$659,4,FALSE())</f>
        <v>550</v>
      </c>
      <c r="P3797" s="0" t="n">
        <f aca="false">VLOOKUP(A3797,'Team Data'!$A$1:$E$659,5,FALSE())</f>
        <v>448</v>
      </c>
      <c r="Q3797" s="0" t="n">
        <f aca="false">VLOOKUP(B3797,'Team Data'!$A$1:$E$659,4,FALSE())</f>
        <v>479</v>
      </c>
      <c r="R3797" s="0" t="n">
        <f aca="false">VLOOKUP(B3797,'Team Data'!$A$1:$E$659,5,FALSE())</f>
        <v>507</v>
      </c>
      <c r="S3797" s="0" t="n">
        <f aca="false">IF(I3797=1,(MIN(30,(C3797-D3797)))*(M3797/(M3797+N3797))*(Q3797/(Q3797+R3797)),(MAX(-30,(C3797-D3797)))*(N3797/(M3797+N3797))*(R3797/(R3797+Q3797)))</f>
        <v>0.394713488843813</v>
      </c>
      <c r="T3797" s="0" t="n">
        <f aca="false">IF(J3797=1,(MIN(30,(D3797-C3797)))*(K3797/(K3797+L3797))*(O3797/(O3797+P3797)),(MAX(-30,(D3797-C3797)))*(L3797/(K3797+L3797))*(P3797/(P3797+O3797)))</f>
        <v>-0.75751503006012</v>
      </c>
      <c r="U3797" s="7" t="n">
        <v>43126</v>
      </c>
    </row>
    <row r="3798" customFormat="false" ht="15" hidden="false" customHeight="false" outlineLevel="0" collapsed="false">
      <c r="A3798" s="0" t="s">
        <v>309</v>
      </c>
      <c r="B3798" s="0" t="s">
        <v>347</v>
      </c>
      <c r="C3798" s="0" t="n">
        <v>62</v>
      </c>
      <c r="D3798" s="0" t="n">
        <v>81</v>
      </c>
      <c r="E3798" s="0" t="n">
        <v>38</v>
      </c>
      <c r="F3798" s="0" t="n">
        <v>48</v>
      </c>
      <c r="G3798" s="0" t="n">
        <v>10</v>
      </c>
      <c r="H3798" s="0" t="n">
        <v>6</v>
      </c>
      <c r="I3798" s="0" t="n">
        <v>0</v>
      </c>
      <c r="J3798" s="0" t="n">
        <v>1</v>
      </c>
      <c r="K3798" s="0" t="n">
        <f aca="false">VLOOKUP(A3798,'Team Data'!$A$1:$E$659,2,FALSE())</f>
        <v>19</v>
      </c>
      <c r="L3798" s="0" t="n">
        <f aca="false">VLOOKUP(A3798,'Team Data'!$A$1:$E$659,3,FALSE())</f>
        <v>13</v>
      </c>
      <c r="M3798" s="0" t="n">
        <f aca="false">VLOOKUP(B3798,'Team Data'!$A$1:$E$659,2,FALSE())</f>
        <v>23</v>
      </c>
      <c r="N3798" s="0" t="n">
        <f aca="false">VLOOKUP(B3798,'Team Data'!$A$1:$E$659,3,FALSE())</f>
        <v>8</v>
      </c>
      <c r="O3798" s="0" t="n">
        <f aca="false">VLOOKUP(A3798,'Team Data'!$A$1:$E$659,4,FALSE())</f>
        <v>582</v>
      </c>
      <c r="P3798" s="0" t="n">
        <f aca="false">VLOOKUP(A3798,'Team Data'!$A$1:$E$659,5,FALSE())</f>
        <v>465</v>
      </c>
      <c r="Q3798" s="0" t="n">
        <f aca="false">VLOOKUP(B3798,'Team Data'!$A$1:$E$659,4,FALSE())</f>
        <v>591</v>
      </c>
      <c r="R3798" s="0" t="n">
        <f aca="false">VLOOKUP(B3798,'Team Data'!$A$1:$E$659,5,FALSE())</f>
        <v>427</v>
      </c>
      <c r="S3798" s="0" t="n">
        <f aca="false">IF(I3798=1,(MIN(30,(C3798-D3798)))*(M3798/(M3798+N3798))*(Q3798/(Q3798+R3798)),(MAX(-30,(C3798-D3798)))*(N3798/(M3798+N3798))*(R3798/(R3798+Q3798)))</f>
        <v>-2.0566575828633</v>
      </c>
      <c r="T3798" s="0" t="n">
        <f aca="false">IF(J3798=1,(MIN(30,(D3798-C3798)))*(K3798/(K3798+L3798))*(O3798/(O3798+P3798)),(MAX(-30,(D3798-C3798)))*(L3798/(K3798+L3798))*(P3798/(P3798+O3798)))</f>
        <v>6.27095272206304</v>
      </c>
      <c r="U3798" s="7" t="n">
        <v>43126</v>
      </c>
    </row>
    <row r="3799" customFormat="false" ht="15" hidden="false" customHeight="false" outlineLevel="0" collapsed="false">
      <c r="A3799" s="0" t="s">
        <v>200</v>
      </c>
      <c r="B3799" s="0" t="s">
        <v>82</v>
      </c>
      <c r="C3799" s="0" t="n">
        <v>71</v>
      </c>
      <c r="D3799" s="0" t="n">
        <v>95</v>
      </c>
      <c r="E3799" s="0" t="n">
        <v>26</v>
      </c>
      <c r="F3799" s="0" t="n">
        <v>37</v>
      </c>
      <c r="G3799" s="0" t="n">
        <v>9</v>
      </c>
      <c r="H3799" s="0" t="n">
        <v>6</v>
      </c>
      <c r="I3799" s="0" t="n">
        <v>0</v>
      </c>
      <c r="J3799" s="0" t="n">
        <v>1</v>
      </c>
      <c r="K3799" s="0" t="n">
        <f aca="false">VLOOKUP(A3799,'Team Data'!$A$1:$E$659,2,FALSE())</f>
        <v>12</v>
      </c>
      <c r="L3799" s="0" t="n">
        <f aca="false">VLOOKUP(A3799,'Team Data'!$A$1:$E$659,3,FALSE())</f>
        <v>20</v>
      </c>
      <c r="M3799" s="0" t="n">
        <f aca="false">VLOOKUP(B3799,'Team Data'!$A$1:$E$659,2,FALSE())</f>
        <v>20</v>
      </c>
      <c r="N3799" s="0" t="n">
        <f aca="false">VLOOKUP(B3799,'Team Data'!$A$1:$E$659,3,FALSE())</f>
        <v>15</v>
      </c>
      <c r="O3799" s="0" t="n">
        <f aca="false">VLOOKUP(A3799,'Team Data'!$A$1:$E$659,4,FALSE())</f>
        <v>569</v>
      </c>
      <c r="P3799" s="0" t="n">
        <f aca="false">VLOOKUP(A3799,'Team Data'!$A$1:$E$659,5,FALSE())</f>
        <v>426</v>
      </c>
      <c r="Q3799" s="0" t="n">
        <f aca="false">VLOOKUP(B3799,'Team Data'!$A$1:$E$659,4,FALSE())</f>
        <v>577</v>
      </c>
      <c r="R3799" s="0" t="n">
        <f aca="false">VLOOKUP(B3799,'Team Data'!$A$1:$E$659,5,FALSE())</f>
        <v>520</v>
      </c>
      <c r="S3799" s="0" t="n">
        <f aca="false">IF(I3799=1,(MIN(30,(C3799-D3799)))*(M3799/(M3799+N3799))*(Q3799/(Q3799+R3799)),(MAX(-30,(C3799-D3799)))*(N3799/(M3799+N3799))*(R3799/(R3799+Q3799)))</f>
        <v>-4.87563484828754</v>
      </c>
      <c r="T3799" s="0" t="n">
        <f aca="false">IF(J3799=1,(MIN(30,(D3799-C3799)))*(K3799/(K3799+L3799))*(O3799/(O3799+P3799)),(MAX(-30,(D3799-C3799)))*(L3799/(K3799+L3799))*(P3799/(P3799+O3799)))</f>
        <v>5.14673366834171</v>
      </c>
      <c r="U3799" s="7" t="n">
        <v>43126</v>
      </c>
    </row>
    <row r="3800" customFormat="false" ht="15" hidden="false" customHeight="false" outlineLevel="0" collapsed="false">
      <c r="A3800" s="0" t="s">
        <v>326</v>
      </c>
      <c r="B3800" s="0" t="s">
        <v>16</v>
      </c>
      <c r="C3800" s="0" t="n">
        <v>80</v>
      </c>
      <c r="D3800" s="0" t="n">
        <v>77</v>
      </c>
      <c r="E3800" s="0" t="n">
        <v>39</v>
      </c>
      <c r="F3800" s="0" t="n">
        <v>46</v>
      </c>
      <c r="G3800" s="0" t="n">
        <v>12</v>
      </c>
      <c r="H3800" s="0" t="n">
        <v>10</v>
      </c>
      <c r="I3800" s="0" t="n">
        <v>1</v>
      </c>
      <c r="J3800" s="0" t="n">
        <v>0</v>
      </c>
      <c r="K3800" s="0" t="n">
        <f aca="false">VLOOKUP(A3800,'Team Data'!$A$1:$E$659,2,FALSE())</f>
        <v>23</v>
      </c>
      <c r="L3800" s="0" t="n">
        <f aca="false">VLOOKUP(A3800,'Team Data'!$A$1:$E$659,3,FALSE())</f>
        <v>12</v>
      </c>
      <c r="M3800" s="0" t="n">
        <f aca="false">VLOOKUP(B3800,'Team Data'!$A$1:$E$659,2,FALSE())</f>
        <v>20</v>
      </c>
      <c r="N3800" s="0" t="n">
        <f aca="false">VLOOKUP(B3800,'Team Data'!$A$1:$E$659,3,FALSE())</f>
        <v>12</v>
      </c>
      <c r="O3800" s="0" t="n">
        <f aca="false">VLOOKUP(A3800,'Team Data'!$A$1:$E$659,4,FALSE())</f>
        <v>668</v>
      </c>
      <c r="P3800" s="0" t="n">
        <f aca="false">VLOOKUP(A3800,'Team Data'!$A$1:$E$659,5,FALSE())</f>
        <v>500</v>
      </c>
      <c r="Q3800" s="0" t="n">
        <f aca="false">VLOOKUP(B3800,'Team Data'!$A$1:$E$659,4,FALSE())</f>
        <v>595</v>
      </c>
      <c r="R3800" s="0" t="n">
        <f aca="false">VLOOKUP(B3800,'Team Data'!$A$1:$E$659,5,FALSE())</f>
        <v>484</v>
      </c>
      <c r="S3800" s="0" t="n">
        <f aca="false">IF(I3800=1,(MIN(30,(C3800-D3800)))*(M3800/(M3800+N3800))*(Q3800/(Q3800+R3800)),(MAX(-30,(C3800-D3800)))*(N3800/(M3800+N3800))*(R3800/(R3800+Q3800)))</f>
        <v>1.03394346617238</v>
      </c>
      <c r="T3800" s="0" t="n">
        <f aca="false">IF(J3800=1,(MIN(30,(D3800-C3800)))*(K3800/(K3800+L3800))*(O3800/(O3800+P3800)),(MAX(-30,(D3800-C3800)))*(L3800/(K3800+L3800))*(P3800/(P3800+O3800)))</f>
        <v>-0.440313111545988</v>
      </c>
      <c r="U3800" s="7" t="n">
        <v>43126</v>
      </c>
    </row>
    <row r="3801" customFormat="false" ht="15" hidden="false" customHeight="false" outlineLevel="0" collapsed="false">
      <c r="A3801" s="0" t="s">
        <v>147</v>
      </c>
      <c r="B3801" s="0" t="s">
        <v>39</v>
      </c>
      <c r="C3801" s="0" t="n">
        <v>87</v>
      </c>
      <c r="D3801" s="0" t="n">
        <v>71</v>
      </c>
      <c r="E3801" s="0" t="n">
        <v>45</v>
      </c>
      <c r="F3801" s="0" t="n">
        <v>28</v>
      </c>
      <c r="G3801" s="0" t="n">
        <v>9</v>
      </c>
      <c r="H3801" s="0" t="n">
        <v>14</v>
      </c>
      <c r="I3801" s="0" t="n">
        <v>1</v>
      </c>
      <c r="J3801" s="0" t="n">
        <v>0</v>
      </c>
      <c r="K3801" s="0" t="n">
        <f aca="false">VLOOKUP(A3801,'Team Data'!$A$1:$E$659,2,FALSE())</f>
        <v>15</v>
      </c>
      <c r="L3801" s="0" t="n">
        <f aca="false">VLOOKUP(A3801,'Team Data'!$A$1:$E$659,3,FALSE())</f>
        <v>18</v>
      </c>
      <c r="M3801" s="0" t="n">
        <f aca="false">VLOOKUP(B3801,'Team Data'!$A$1:$E$659,2,FALSE())</f>
        <v>9</v>
      </c>
      <c r="N3801" s="0" t="n">
        <f aca="false">VLOOKUP(B3801,'Team Data'!$A$1:$E$659,3,FALSE())</f>
        <v>22</v>
      </c>
      <c r="O3801" s="0" t="n">
        <f aca="false">VLOOKUP(A3801,'Team Data'!$A$1:$E$659,4,FALSE())</f>
        <v>537</v>
      </c>
      <c r="P3801" s="0" t="n">
        <f aca="false">VLOOKUP(A3801,'Team Data'!$A$1:$E$659,5,FALSE())</f>
        <v>476</v>
      </c>
      <c r="Q3801" s="0" t="n">
        <f aca="false">VLOOKUP(B3801,'Team Data'!$A$1:$E$659,4,FALSE())</f>
        <v>486</v>
      </c>
      <c r="R3801" s="0" t="n">
        <f aca="false">VLOOKUP(B3801,'Team Data'!$A$1:$E$659,5,FALSE())</f>
        <v>452</v>
      </c>
      <c r="S3801" s="0" t="n">
        <f aca="false">IF(I3801=1,(MIN(30,(C3801-D3801)))*(M3801/(M3801+N3801))*(Q3801/(Q3801+R3801)),(MAX(-30,(C3801-D3801)))*(N3801/(M3801+N3801))*(R3801/(R3801+Q3801)))</f>
        <v>2.40676800330147</v>
      </c>
      <c r="T3801" s="0" t="n">
        <f aca="false">IF(J3801=1,(MIN(30,(D3801-C3801)))*(K3801/(K3801+L3801))*(O3801/(O3801+P3801)),(MAX(-30,(D3801-C3801)))*(L3801/(K3801+L3801))*(P3801/(P3801+O3801)))</f>
        <v>-4.10087050166024</v>
      </c>
      <c r="U3801" s="7" t="n">
        <v>43126</v>
      </c>
    </row>
    <row r="3802" customFormat="false" ht="15" hidden="false" customHeight="false" outlineLevel="0" collapsed="false">
      <c r="A3802" s="0" t="s">
        <v>155</v>
      </c>
      <c r="B3802" s="0" t="s">
        <v>227</v>
      </c>
      <c r="C3802" s="0" t="n">
        <v>70</v>
      </c>
      <c r="D3802" s="0" t="n">
        <v>71</v>
      </c>
      <c r="E3802" s="0" t="n">
        <v>32</v>
      </c>
      <c r="F3802" s="0" t="n">
        <v>41</v>
      </c>
      <c r="G3802" s="0" t="n">
        <v>9</v>
      </c>
      <c r="H3802" s="0" t="n">
        <v>14</v>
      </c>
      <c r="I3802" s="0" t="n">
        <v>0</v>
      </c>
      <c r="J3802" s="0" t="n">
        <v>1</v>
      </c>
      <c r="K3802" s="0" t="n">
        <f aca="false">VLOOKUP(A3802,'Team Data'!$A$1:$E$659,2,FALSE())</f>
        <v>11</v>
      </c>
      <c r="L3802" s="0" t="n">
        <f aca="false">VLOOKUP(A3802,'Team Data'!$A$1:$E$659,3,FALSE())</f>
        <v>20</v>
      </c>
      <c r="M3802" s="0" t="n">
        <f aca="false">VLOOKUP(B3802,'Team Data'!$A$1:$E$659,2,FALSE())</f>
        <v>6</v>
      </c>
      <c r="N3802" s="0" t="n">
        <f aca="false">VLOOKUP(B3802,'Team Data'!$A$1:$E$659,3,FALSE())</f>
        <v>26</v>
      </c>
      <c r="O3802" s="0" t="n">
        <f aca="false">VLOOKUP(A3802,'Team Data'!$A$1:$E$659,4,FALSE())</f>
        <v>532</v>
      </c>
      <c r="P3802" s="0" t="n">
        <f aca="false">VLOOKUP(A3802,'Team Data'!$A$1:$E$659,5,FALSE())</f>
        <v>464</v>
      </c>
      <c r="Q3802" s="0" t="n">
        <f aca="false">VLOOKUP(B3802,'Team Data'!$A$1:$E$659,4,FALSE())</f>
        <v>578</v>
      </c>
      <c r="R3802" s="0" t="n">
        <f aca="false">VLOOKUP(B3802,'Team Data'!$A$1:$E$659,5,FALSE())</f>
        <v>464</v>
      </c>
      <c r="S3802" s="0" t="n">
        <f aca="false">IF(I3802=1,(MIN(30,(C3802-D3802)))*(M3802/(M3802+N3802))*(Q3802/(Q3802+R3802)),(MAX(-30,(C3802-D3802)))*(N3802/(M3802+N3802))*(R3802/(R3802+Q3802)))</f>
        <v>-0.361804222648752</v>
      </c>
      <c r="T3802" s="0" t="n">
        <f aca="false">IF(J3802=1,(MIN(30,(D3802-C3802)))*(K3802/(K3802+L3802))*(O3802/(O3802+P3802)),(MAX(-30,(D3802-C3802)))*(L3802/(K3802+L3802))*(P3802/(P3802+O3802)))</f>
        <v>0.189532322839746</v>
      </c>
      <c r="U3802" s="7" t="n">
        <v>43126</v>
      </c>
    </row>
    <row r="3803" customFormat="false" ht="15" hidden="false" customHeight="false" outlineLevel="0" collapsed="false">
      <c r="A3803" s="0" t="s">
        <v>260</v>
      </c>
      <c r="B3803" s="0" t="s">
        <v>256</v>
      </c>
      <c r="C3803" s="0" t="n">
        <v>58</v>
      </c>
      <c r="D3803" s="0" t="n">
        <v>66</v>
      </c>
      <c r="E3803" s="0" t="n">
        <v>30</v>
      </c>
      <c r="F3803" s="0" t="n">
        <v>34</v>
      </c>
      <c r="G3803" s="0" t="n">
        <v>10</v>
      </c>
      <c r="H3803" s="0" t="n">
        <v>14</v>
      </c>
      <c r="I3803" s="0" t="n">
        <v>0</v>
      </c>
      <c r="J3803" s="0" t="n">
        <v>1</v>
      </c>
      <c r="K3803" s="0" t="n">
        <f aca="false">VLOOKUP(A3803,'Team Data'!$A$1:$E$659,2,FALSE())</f>
        <v>11</v>
      </c>
      <c r="L3803" s="0" t="n">
        <f aca="false">VLOOKUP(A3803,'Team Data'!$A$1:$E$659,3,FALSE())</f>
        <v>20</v>
      </c>
      <c r="M3803" s="0" t="n">
        <f aca="false">VLOOKUP(B3803,'Team Data'!$A$1:$E$659,2,FALSE())</f>
        <v>20</v>
      </c>
      <c r="N3803" s="0" t="n">
        <f aca="false">VLOOKUP(B3803,'Team Data'!$A$1:$E$659,3,FALSE())</f>
        <v>14</v>
      </c>
      <c r="O3803" s="0" t="n">
        <f aca="false">VLOOKUP(A3803,'Team Data'!$A$1:$E$659,4,FALSE())</f>
        <v>508</v>
      </c>
      <c r="P3803" s="0" t="n">
        <f aca="false">VLOOKUP(A3803,'Team Data'!$A$1:$E$659,5,FALSE())</f>
        <v>478</v>
      </c>
      <c r="Q3803" s="0" t="n">
        <f aca="false">VLOOKUP(B3803,'Team Data'!$A$1:$E$659,4,FALSE())</f>
        <v>587</v>
      </c>
      <c r="R3803" s="0" t="n">
        <f aca="false">VLOOKUP(B3803,'Team Data'!$A$1:$E$659,5,FALSE())</f>
        <v>530</v>
      </c>
      <c r="S3803" s="0" t="n">
        <f aca="false">IF(I3803=1,(MIN(30,(C3803-D3803)))*(M3803/(M3803+N3803))*(Q3803/(Q3803+R3803)),(MAX(-30,(C3803-D3803)))*(N3803/(M3803+N3803))*(R3803/(R3803+Q3803)))</f>
        <v>-1.56301016377903</v>
      </c>
      <c r="T3803" s="0" t="n">
        <f aca="false">IF(J3803=1,(MIN(30,(D3803-C3803)))*(K3803/(K3803+L3803))*(O3803/(O3803+P3803)),(MAX(-30,(D3803-C3803)))*(L3803/(K3803+L3803))*(P3803/(P3803+O3803)))</f>
        <v>1.46254007720997</v>
      </c>
      <c r="U3803" s="7" t="n">
        <v>43126</v>
      </c>
    </row>
    <row r="3804" customFormat="false" ht="15" hidden="false" customHeight="false" outlineLevel="0" collapsed="false">
      <c r="A3804" s="0" t="s">
        <v>206</v>
      </c>
      <c r="B3804" s="0" t="s">
        <v>119</v>
      </c>
      <c r="C3804" s="0" t="n">
        <v>80</v>
      </c>
      <c r="D3804" s="0" t="n">
        <v>63</v>
      </c>
      <c r="E3804" s="0" t="n">
        <v>35</v>
      </c>
      <c r="F3804" s="0" t="n">
        <v>25</v>
      </c>
      <c r="G3804" s="0" t="n">
        <v>12</v>
      </c>
      <c r="H3804" s="0" t="n">
        <v>12</v>
      </c>
      <c r="I3804" s="0" t="n">
        <v>1</v>
      </c>
      <c r="J3804" s="0" t="n">
        <v>0</v>
      </c>
      <c r="K3804" s="0" t="n">
        <f aca="false">VLOOKUP(A3804,'Team Data'!$A$1:$E$659,2,FALSE())</f>
        <v>26</v>
      </c>
      <c r="L3804" s="0" t="n">
        <f aca="false">VLOOKUP(A3804,'Team Data'!$A$1:$E$659,3,FALSE())</f>
        <v>12</v>
      </c>
      <c r="M3804" s="0" t="n">
        <f aca="false">VLOOKUP(B3804,'Team Data'!$A$1:$E$659,2,FALSE())</f>
        <v>22</v>
      </c>
      <c r="N3804" s="0" t="n">
        <f aca="false">VLOOKUP(B3804,'Team Data'!$A$1:$E$659,3,FALSE())</f>
        <v>9</v>
      </c>
      <c r="O3804" s="0" t="n">
        <f aca="false">VLOOKUP(A3804,'Team Data'!$A$1:$E$659,4,FALSE())</f>
        <v>600</v>
      </c>
      <c r="P3804" s="0" t="n">
        <f aca="false">VLOOKUP(A3804,'Team Data'!$A$1:$E$659,5,FALSE())</f>
        <v>551</v>
      </c>
      <c r="Q3804" s="0" t="n">
        <f aca="false">VLOOKUP(B3804,'Team Data'!$A$1:$E$659,4,FALSE())</f>
        <v>454</v>
      </c>
      <c r="R3804" s="0" t="n">
        <f aca="false">VLOOKUP(B3804,'Team Data'!$A$1:$E$659,5,FALSE())</f>
        <v>502</v>
      </c>
      <c r="S3804" s="0" t="n">
        <f aca="false">IF(I3804=1,(MIN(30,(C3804-D3804)))*(M3804/(M3804+N3804))*(Q3804/(Q3804+R3804)),(MAX(-30,(C3804-D3804)))*(N3804/(M3804+N3804))*(R3804/(R3804+Q3804)))</f>
        <v>5.72938318261574</v>
      </c>
      <c r="T3804" s="0" t="n">
        <f aca="false">IF(J3804=1,(MIN(30,(D3804-C3804)))*(K3804/(K3804+L3804))*(O3804/(O3804+P3804)),(MAX(-30,(D3804-C3804)))*(L3804/(K3804+L3804))*(P3804/(P3804+O3804)))</f>
        <v>-2.56993918331885</v>
      </c>
      <c r="U3804" s="7" t="n">
        <v>43126</v>
      </c>
    </row>
    <row r="3805" customFormat="false" ht="15" hidden="false" customHeight="false" outlineLevel="0" collapsed="false">
      <c r="A3805" s="0" t="s">
        <v>42</v>
      </c>
      <c r="B3805" s="0" t="s">
        <v>305</v>
      </c>
      <c r="C3805" s="0" t="n">
        <v>56</v>
      </c>
      <c r="D3805" s="0" t="n">
        <v>63</v>
      </c>
      <c r="E3805" s="0" t="n">
        <v>27</v>
      </c>
      <c r="F3805" s="0" t="n">
        <v>34</v>
      </c>
      <c r="G3805" s="0" t="n">
        <v>14</v>
      </c>
      <c r="H3805" s="0" t="n">
        <v>12</v>
      </c>
      <c r="I3805" s="0" t="n">
        <v>0</v>
      </c>
      <c r="J3805" s="0" t="n">
        <v>1</v>
      </c>
      <c r="K3805" s="0" t="n">
        <f aca="false">VLOOKUP(A3805,'Team Data'!$A$1:$E$659,2,FALSE())</f>
        <v>6</v>
      </c>
      <c r="L3805" s="0" t="n">
        <f aca="false">VLOOKUP(A3805,'Team Data'!$A$1:$E$659,3,FALSE())</f>
        <v>24</v>
      </c>
      <c r="M3805" s="0" t="n">
        <f aca="false">VLOOKUP(B3805,'Team Data'!$A$1:$E$659,2,FALSE())</f>
        <v>22</v>
      </c>
      <c r="N3805" s="0" t="n">
        <f aca="false">VLOOKUP(B3805,'Team Data'!$A$1:$E$659,3,FALSE())</f>
        <v>11</v>
      </c>
      <c r="O3805" s="0" t="n">
        <f aca="false">VLOOKUP(A3805,'Team Data'!$A$1:$E$659,4,FALSE())</f>
        <v>441</v>
      </c>
      <c r="P3805" s="0" t="n">
        <f aca="false">VLOOKUP(A3805,'Team Data'!$A$1:$E$659,5,FALSE())</f>
        <v>464</v>
      </c>
      <c r="Q3805" s="0" t="n">
        <f aca="false">VLOOKUP(B3805,'Team Data'!$A$1:$E$659,4,FALSE())</f>
        <v>522</v>
      </c>
      <c r="R3805" s="0" t="n">
        <f aca="false">VLOOKUP(B3805,'Team Data'!$A$1:$E$659,5,FALSE())</f>
        <v>501</v>
      </c>
      <c r="S3805" s="0" t="n">
        <f aca="false">IF(I3805=1,(MIN(30,(C3805-D3805)))*(M3805/(M3805+N3805))*(Q3805/(Q3805+R3805)),(MAX(-30,(C3805-D3805)))*(N3805/(M3805+N3805))*(R3805/(R3805+Q3805)))</f>
        <v>-1.14271749755621</v>
      </c>
      <c r="T3805" s="0" t="n">
        <f aca="false">IF(J3805=1,(MIN(30,(D3805-C3805)))*(K3805/(K3805+L3805))*(O3805/(O3805+P3805)),(MAX(-30,(D3805-C3805)))*(L3805/(K3805+L3805))*(P3805/(P3805+O3805)))</f>
        <v>0.682209944751381</v>
      </c>
      <c r="U3805" s="7" t="n">
        <v>43126</v>
      </c>
    </row>
    <row r="3806" customFormat="false" ht="15" hidden="false" customHeight="false" outlineLevel="0" collapsed="false">
      <c r="A3806" s="0" t="s">
        <v>224</v>
      </c>
      <c r="B3806" s="0" t="s">
        <v>258</v>
      </c>
      <c r="C3806" s="0" t="n">
        <v>67</v>
      </c>
      <c r="D3806" s="0" t="n">
        <v>69</v>
      </c>
      <c r="E3806" s="0" t="n">
        <v>34</v>
      </c>
      <c r="F3806" s="0" t="n">
        <v>35</v>
      </c>
      <c r="G3806" s="0" t="n">
        <v>6</v>
      </c>
      <c r="H3806" s="0" t="n">
        <v>10</v>
      </c>
      <c r="I3806" s="0" t="n">
        <v>0</v>
      </c>
      <c r="J3806" s="0" t="n">
        <v>1</v>
      </c>
      <c r="K3806" s="0" t="n">
        <f aca="false">VLOOKUP(A3806,'Team Data'!$A$1:$E$659,2,FALSE())</f>
        <v>14</v>
      </c>
      <c r="L3806" s="0" t="n">
        <f aca="false">VLOOKUP(A3806,'Team Data'!$A$1:$E$659,3,FALSE())</f>
        <v>18</v>
      </c>
      <c r="M3806" s="0" t="n">
        <f aca="false">VLOOKUP(B3806,'Team Data'!$A$1:$E$659,2,FALSE())</f>
        <v>22</v>
      </c>
      <c r="N3806" s="0" t="n">
        <f aca="false">VLOOKUP(B3806,'Team Data'!$A$1:$E$659,3,FALSE())</f>
        <v>17</v>
      </c>
      <c r="O3806" s="0" t="n">
        <f aca="false">VLOOKUP(A3806,'Team Data'!$A$1:$E$659,4,FALSE())</f>
        <v>577</v>
      </c>
      <c r="P3806" s="0" t="n">
        <f aca="false">VLOOKUP(A3806,'Team Data'!$A$1:$E$659,5,FALSE())</f>
        <v>477</v>
      </c>
      <c r="Q3806" s="0" t="n">
        <f aca="false">VLOOKUP(B3806,'Team Data'!$A$1:$E$659,4,FALSE())</f>
        <v>712</v>
      </c>
      <c r="R3806" s="0" t="n">
        <f aca="false">VLOOKUP(B3806,'Team Data'!$A$1:$E$659,5,FALSE())</f>
        <v>575</v>
      </c>
      <c r="S3806" s="0" t="n">
        <f aca="false">IF(I3806=1,(MIN(30,(C3806-D3806)))*(M3806/(M3806+N3806))*(Q3806/(Q3806+R3806)),(MAX(-30,(C3806-D3806)))*(N3806/(M3806+N3806))*(R3806/(R3806+Q3806)))</f>
        <v>-0.389496543342697</v>
      </c>
      <c r="T3806" s="0" t="n">
        <f aca="false">IF(J3806=1,(MIN(30,(D3806-C3806)))*(K3806/(K3806+L3806))*(O3806/(O3806+P3806)),(MAX(-30,(D3806-C3806)))*(L3806/(K3806+L3806))*(P3806/(P3806+O3806)))</f>
        <v>0.479008538899431</v>
      </c>
      <c r="U3806" s="7" t="n">
        <v>43126</v>
      </c>
    </row>
    <row r="3807" customFormat="false" ht="15" hidden="false" customHeight="false" outlineLevel="0" collapsed="false">
      <c r="A3807" s="0" t="s">
        <v>308</v>
      </c>
      <c r="B3807" s="0" t="s">
        <v>41</v>
      </c>
      <c r="C3807" s="0" t="n">
        <v>70</v>
      </c>
      <c r="D3807" s="0" t="n">
        <v>65</v>
      </c>
      <c r="E3807" s="0" t="n">
        <v>36</v>
      </c>
      <c r="F3807" s="0" t="n">
        <v>37</v>
      </c>
      <c r="G3807" s="0" t="n">
        <v>11</v>
      </c>
      <c r="H3807" s="0" t="n">
        <v>16</v>
      </c>
      <c r="I3807" s="0" t="n">
        <v>1</v>
      </c>
      <c r="J3807" s="0" t="n">
        <v>0</v>
      </c>
      <c r="K3807" s="0" t="n">
        <f aca="false">VLOOKUP(A3807,'Team Data'!$A$1:$E$659,2,FALSE())</f>
        <v>23</v>
      </c>
      <c r="L3807" s="0" t="n">
        <f aca="false">VLOOKUP(A3807,'Team Data'!$A$1:$E$659,3,FALSE())</f>
        <v>9</v>
      </c>
      <c r="M3807" s="0" t="n">
        <f aca="false">VLOOKUP(B3807,'Team Data'!$A$1:$E$659,2,FALSE())</f>
        <v>20</v>
      </c>
      <c r="N3807" s="0" t="n">
        <f aca="false">VLOOKUP(B3807,'Team Data'!$A$1:$E$659,3,FALSE())</f>
        <v>12</v>
      </c>
      <c r="O3807" s="0" t="n">
        <f aca="false">VLOOKUP(A3807,'Team Data'!$A$1:$E$659,4,FALSE())</f>
        <v>444</v>
      </c>
      <c r="P3807" s="0" t="n">
        <f aca="false">VLOOKUP(A3807,'Team Data'!$A$1:$E$659,5,FALSE())</f>
        <v>537</v>
      </c>
      <c r="Q3807" s="0" t="n">
        <f aca="false">VLOOKUP(B3807,'Team Data'!$A$1:$E$659,4,FALSE())</f>
        <v>495</v>
      </c>
      <c r="R3807" s="0" t="n">
        <f aca="false">VLOOKUP(B3807,'Team Data'!$A$1:$E$659,5,FALSE())</f>
        <v>488</v>
      </c>
      <c r="S3807" s="0" t="n">
        <f aca="false">IF(I3807=1,(MIN(30,(C3807-D3807)))*(M3807/(M3807+N3807))*(Q3807/(Q3807+R3807)),(MAX(-30,(C3807-D3807)))*(N3807/(M3807+N3807))*(R3807/(R3807+Q3807)))</f>
        <v>1.57362665310275</v>
      </c>
      <c r="T3807" s="0" t="n">
        <f aca="false">IF(J3807=1,(MIN(30,(D3807-C3807)))*(K3807/(K3807+L3807))*(O3807/(O3807+P3807)),(MAX(-30,(D3807-C3807)))*(L3807/(K3807+L3807))*(P3807/(P3807+O3807)))</f>
        <v>-0.769782110091743</v>
      </c>
      <c r="U3807" s="7" t="n">
        <v>43126</v>
      </c>
    </row>
    <row r="3808" customFormat="false" ht="15" hidden="false" customHeight="false" outlineLevel="0" collapsed="false">
      <c r="A3808" s="0" t="s">
        <v>43</v>
      </c>
      <c r="B3808" s="0" t="s">
        <v>310</v>
      </c>
      <c r="C3808" s="0" t="n">
        <v>57</v>
      </c>
      <c r="D3808" s="0" t="n">
        <v>70</v>
      </c>
      <c r="E3808" s="0" t="n">
        <v>41</v>
      </c>
      <c r="F3808" s="0" t="n">
        <v>34</v>
      </c>
      <c r="G3808" s="0" t="n">
        <v>15</v>
      </c>
      <c r="H3808" s="0" t="n">
        <v>11</v>
      </c>
      <c r="I3808" s="0" t="n">
        <v>0</v>
      </c>
      <c r="J3808" s="0" t="n">
        <v>1</v>
      </c>
      <c r="K3808" s="0" t="n">
        <f aca="false">VLOOKUP(A3808,'Team Data'!$A$1:$E$659,2,FALSE())</f>
        <v>8</v>
      </c>
      <c r="L3808" s="0" t="n">
        <f aca="false">VLOOKUP(A3808,'Team Data'!$A$1:$E$659,3,FALSE())</f>
        <v>23</v>
      </c>
      <c r="M3808" s="0" t="n">
        <f aca="false">VLOOKUP(B3808,'Team Data'!$A$1:$E$659,2,FALSE())</f>
        <v>21</v>
      </c>
      <c r="N3808" s="0" t="n">
        <f aca="false">VLOOKUP(B3808,'Team Data'!$A$1:$E$659,3,FALSE())</f>
        <v>12</v>
      </c>
      <c r="O3808" s="0" t="n">
        <f aca="false">VLOOKUP(A3808,'Team Data'!$A$1:$E$659,4,FALSE())</f>
        <v>578</v>
      </c>
      <c r="P3808" s="0" t="n">
        <f aca="false">VLOOKUP(A3808,'Team Data'!$A$1:$E$659,5,FALSE())</f>
        <v>421</v>
      </c>
      <c r="Q3808" s="0" t="n">
        <f aca="false">VLOOKUP(B3808,'Team Data'!$A$1:$E$659,4,FALSE())</f>
        <v>636</v>
      </c>
      <c r="R3808" s="0" t="n">
        <f aca="false">VLOOKUP(B3808,'Team Data'!$A$1:$E$659,5,FALSE())</f>
        <v>474</v>
      </c>
      <c r="S3808" s="0" t="n">
        <f aca="false">IF(I3808=1,(MIN(30,(C3808-D3808)))*(M3808/(M3808+N3808))*(Q3808/(Q3808+R3808)),(MAX(-30,(C3808-D3808)))*(N3808/(M3808+N3808))*(R3808/(R3808+Q3808)))</f>
        <v>-2.01867321867322</v>
      </c>
      <c r="T3808" s="0" t="n">
        <f aca="false">IF(J3808=1,(MIN(30,(D3808-C3808)))*(K3808/(K3808+L3808))*(O3808/(O3808+P3808)),(MAX(-30,(D3808-C3808)))*(L3808/(K3808+L3808))*(P3808/(P3808+O3808)))</f>
        <v>1.94103781200555</v>
      </c>
      <c r="U3808" s="7" t="n">
        <v>43126</v>
      </c>
    </row>
    <row r="3809" customFormat="false" ht="15" hidden="false" customHeight="false" outlineLevel="0" collapsed="false">
      <c r="A3809" s="0" t="s">
        <v>104</v>
      </c>
      <c r="B3809" s="0" t="s">
        <v>229</v>
      </c>
      <c r="C3809" s="0" t="n">
        <v>95</v>
      </c>
      <c r="D3809" s="0" t="n">
        <v>79</v>
      </c>
      <c r="E3809" s="0" t="n">
        <v>40</v>
      </c>
      <c r="F3809" s="0" t="n">
        <v>25</v>
      </c>
      <c r="G3809" s="0" t="n">
        <v>13</v>
      </c>
      <c r="H3809" s="0" t="n">
        <v>13</v>
      </c>
      <c r="I3809" s="0" t="n">
        <v>1</v>
      </c>
      <c r="J3809" s="0" t="n">
        <v>0</v>
      </c>
      <c r="K3809" s="0" t="n">
        <f aca="false">VLOOKUP(A3809,'Team Data'!$A$1:$E$659,2,FALSE())</f>
        <v>32</v>
      </c>
      <c r="L3809" s="0" t="n">
        <f aca="false">VLOOKUP(A3809,'Team Data'!$A$1:$E$659,3,FALSE())</f>
        <v>5</v>
      </c>
      <c r="M3809" s="0" t="n">
        <f aca="false">VLOOKUP(B3809,'Team Data'!$A$1:$E$659,2,FALSE())</f>
        <v>10</v>
      </c>
      <c r="N3809" s="0" t="n">
        <f aca="false">VLOOKUP(B3809,'Team Data'!$A$1:$E$659,3,FALSE())</f>
        <v>22</v>
      </c>
      <c r="O3809" s="0" t="n">
        <f aca="false">VLOOKUP(A3809,'Team Data'!$A$1:$E$659,4,FALSE())</f>
        <v>666</v>
      </c>
      <c r="P3809" s="0" t="n">
        <f aca="false">VLOOKUP(A3809,'Team Data'!$A$1:$E$659,5,FALSE())</f>
        <v>579</v>
      </c>
      <c r="Q3809" s="0" t="n">
        <f aca="false">VLOOKUP(B3809,'Team Data'!$A$1:$E$659,4,FALSE())</f>
        <v>517</v>
      </c>
      <c r="R3809" s="0" t="n">
        <f aca="false">VLOOKUP(B3809,'Team Data'!$A$1:$E$659,5,FALSE())</f>
        <v>456</v>
      </c>
      <c r="S3809" s="0" t="n">
        <f aca="false">IF(I3809=1,(MIN(30,(C3809-D3809)))*(M3809/(M3809+N3809))*(Q3809/(Q3809+R3809)),(MAX(-30,(C3809-D3809)))*(N3809/(M3809+N3809))*(R3809/(R3809+Q3809)))</f>
        <v>2.65673175745118</v>
      </c>
      <c r="T3809" s="0" t="n">
        <f aca="false">IF(J3809=1,(MIN(30,(D3809-C3809)))*(K3809/(K3809+L3809))*(O3809/(O3809+P3809)),(MAX(-30,(D3809-C3809)))*(L3809/(K3809+L3809))*(P3809/(P3809+O3809)))</f>
        <v>-1.00553565613807</v>
      </c>
      <c r="U3809" s="7" t="n">
        <v>43126</v>
      </c>
    </row>
    <row r="3810" customFormat="false" ht="15" hidden="false" customHeight="false" outlineLevel="0" collapsed="false">
      <c r="A3810" s="0" t="s">
        <v>23</v>
      </c>
      <c r="B3810" s="0" t="s">
        <v>252</v>
      </c>
      <c r="C3810" s="0" t="n">
        <v>62</v>
      </c>
      <c r="D3810" s="0" t="n">
        <v>75</v>
      </c>
      <c r="E3810" s="0" t="n">
        <v>26</v>
      </c>
      <c r="F3810" s="0" t="n">
        <v>32</v>
      </c>
      <c r="G3810" s="0" t="n">
        <v>10</v>
      </c>
      <c r="H3810" s="0" t="n">
        <v>12</v>
      </c>
      <c r="I3810" s="0" t="n">
        <v>0</v>
      </c>
      <c r="J3810" s="0" t="n">
        <v>1</v>
      </c>
      <c r="K3810" s="0" t="n">
        <f aca="false">VLOOKUP(A3810,'Team Data'!$A$1:$E$659,2,FALSE())</f>
        <v>24</v>
      </c>
      <c r="L3810" s="0" t="n">
        <f aca="false">VLOOKUP(A3810,'Team Data'!$A$1:$E$659,3,FALSE())</f>
        <v>11</v>
      </c>
      <c r="M3810" s="0" t="n">
        <f aca="false">VLOOKUP(B3810,'Team Data'!$A$1:$E$659,2,FALSE())</f>
        <v>30</v>
      </c>
      <c r="N3810" s="0" t="n">
        <f aca="false">VLOOKUP(B3810,'Team Data'!$A$1:$E$659,3,FALSE())</f>
        <v>6</v>
      </c>
      <c r="O3810" s="0" t="n">
        <f aca="false">VLOOKUP(A3810,'Team Data'!$A$1:$E$659,4,FALSE())</f>
        <v>633</v>
      </c>
      <c r="P3810" s="0" t="n">
        <f aca="false">VLOOKUP(A3810,'Team Data'!$A$1:$E$659,5,FALSE())</f>
        <v>543</v>
      </c>
      <c r="Q3810" s="0" t="n">
        <f aca="false">VLOOKUP(B3810,'Team Data'!$A$1:$E$659,4,FALSE())</f>
        <v>602</v>
      </c>
      <c r="R3810" s="0" t="n">
        <f aca="false">VLOOKUP(B3810,'Team Data'!$A$1:$E$659,5,FALSE())</f>
        <v>592</v>
      </c>
      <c r="S3810" s="0" t="n">
        <f aca="false">IF(I3810=1,(MIN(30,(C3810-D3810)))*(M3810/(M3810+N3810))*(Q3810/(Q3810+R3810)),(MAX(-30,(C3810-D3810)))*(N3810/(M3810+N3810))*(R3810/(R3810+Q3810)))</f>
        <v>-1.07426018983808</v>
      </c>
      <c r="T3810" s="0" t="n">
        <f aca="false">IF(J3810=1,(MIN(30,(D3810-C3810)))*(K3810/(K3810+L3810))*(O3810/(O3810+P3810)),(MAX(-30,(D3810-C3810)))*(L3810/(K3810+L3810))*(P3810/(P3810+O3810)))</f>
        <v>4.79825072886297</v>
      </c>
      <c r="U3810" s="7" t="n">
        <v>43126</v>
      </c>
    </row>
    <row r="3811" customFormat="false" ht="15" hidden="false" customHeight="false" outlineLevel="0" collapsed="false">
      <c r="A3811" s="0" t="s">
        <v>337</v>
      </c>
      <c r="B3811" s="0" t="s">
        <v>278</v>
      </c>
      <c r="C3811" s="0" t="n">
        <v>91</v>
      </c>
      <c r="D3811" s="0" t="n">
        <v>61</v>
      </c>
      <c r="E3811" s="0" t="n">
        <v>35</v>
      </c>
      <c r="F3811" s="0" t="n">
        <v>21</v>
      </c>
      <c r="G3811" s="0" t="n">
        <v>11</v>
      </c>
      <c r="H3811" s="0" t="n">
        <v>16</v>
      </c>
      <c r="I3811" s="0" t="n">
        <v>1</v>
      </c>
      <c r="J3811" s="0" t="n">
        <v>0</v>
      </c>
      <c r="K3811" s="0" t="n">
        <f aca="false">VLOOKUP(A3811,'Team Data'!$A$1:$E$659,2,FALSE())</f>
        <v>23</v>
      </c>
      <c r="L3811" s="0" t="n">
        <f aca="false">VLOOKUP(A3811,'Team Data'!$A$1:$E$659,3,FALSE())</f>
        <v>10</v>
      </c>
      <c r="M3811" s="0" t="n">
        <f aca="false">VLOOKUP(B3811,'Team Data'!$A$1:$E$659,2,FALSE())</f>
        <v>18</v>
      </c>
      <c r="N3811" s="0" t="n">
        <f aca="false">VLOOKUP(B3811,'Team Data'!$A$1:$E$659,3,FALSE())</f>
        <v>13</v>
      </c>
      <c r="O3811" s="0" t="n">
        <f aca="false">VLOOKUP(A3811,'Team Data'!$A$1:$E$659,4,FALSE())</f>
        <v>458</v>
      </c>
      <c r="P3811" s="0" t="n">
        <f aca="false">VLOOKUP(A3811,'Team Data'!$A$1:$E$659,5,FALSE())</f>
        <v>534</v>
      </c>
      <c r="Q3811" s="0" t="n">
        <f aca="false">VLOOKUP(B3811,'Team Data'!$A$1:$E$659,4,FALSE())</f>
        <v>452</v>
      </c>
      <c r="R3811" s="0" t="n">
        <f aca="false">VLOOKUP(B3811,'Team Data'!$A$1:$E$659,5,FALSE())</f>
        <v>498</v>
      </c>
      <c r="S3811" s="0" t="n">
        <f aca="false">IF(I3811=1,(MIN(30,(C3811-D3811)))*(M3811/(M3811+N3811))*(Q3811/(Q3811+R3811)),(MAX(-30,(C3811-D3811)))*(N3811/(M3811+N3811))*(R3811/(R3811+Q3811)))</f>
        <v>8.28794567062819</v>
      </c>
      <c r="T3811" s="0" t="n">
        <f aca="false">IF(J3811=1,(MIN(30,(D3811-C3811)))*(K3811/(K3811+L3811))*(O3811/(O3811+P3811)),(MAX(-30,(D3811-C3811)))*(L3811/(K3811+L3811))*(P3811/(P3811+O3811)))</f>
        <v>-4.89369501466276</v>
      </c>
      <c r="U3811" s="7" t="n">
        <v>43126</v>
      </c>
    </row>
    <row r="3812" customFormat="false" ht="15" hidden="false" customHeight="false" outlineLevel="0" collapsed="false">
      <c r="A3812" s="0" t="s">
        <v>37</v>
      </c>
      <c r="B3812" s="0" t="s">
        <v>214</v>
      </c>
      <c r="C3812" s="0" t="n">
        <v>73</v>
      </c>
      <c r="D3812" s="0" t="n">
        <v>66</v>
      </c>
      <c r="E3812" s="0" t="n">
        <v>51</v>
      </c>
      <c r="F3812" s="0" t="n">
        <v>38</v>
      </c>
      <c r="G3812" s="0" t="n">
        <v>16</v>
      </c>
      <c r="H3812" s="0" t="n">
        <v>13</v>
      </c>
      <c r="I3812" s="0" t="n">
        <v>1</v>
      </c>
      <c r="J3812" s="0" t="n">
        <v>0</v>
      </c>
      <c r="K3812" s="0" t="n">
        <f aca="false">VLOOKUP(A3812,'Team Data'!$A$1:$E$659,2,FALSE())</f>
        <v>27</v>
      </c>
      <c r="L3812" s="0" t="n">
        <f aca="false">VLOOKUP(A3812,'Team Data'!$A$1:$E$659,3,FALSE())</f>
        <v>9</v>
      </c>
      <c r="M3812" s="0" t="n">
        <f aca="false">VLOOKUP(B3812,'Team Data'!$A$1:$E$659,2,FALSE())</f>
        <v>14</v>
      </c>
      <c r="N3812" s="0" t="n">
        <f aca="false">VLOOKUP(B3812,'Team Data'!$A$1:$E$659,3,FALSE())</f>
        <v>16</v>
      </c>
      <c r="O3812" s="0" t="n">
        <f aca="false">VLOOKUP(A3812,'Team Data'!$A$1:$E$659,4,FALSE())</f>
        <v>662</v>
      </c>
      <c r="P3812" s="0" t="n">
        <f aca="false">VLOOKUP(A3812,'Team Data'!$A$1:$E$659,5,FALSE())</f>
        <v>509</v>
      </c>
      <c r="Q3812" s="0" t="n">
        <f aca="false">VLOOKUP(B3812,'Team Data'!$A$1:$E$659,4,FALSE())</f>
        <v>515</v>
      </c>
      <c r="R3812" s="0" t="n">
        <f aca="false">VLOOKUP(B3812,'Team Data'!$A$1:$E$659,5,FALSE())</f>
        <v>457</v>
      </c>
      <c r="S3812" s="0" t="n">
        <f aca="false">IF(I3812=1,(MIN(30,(C3812-D3812)))*(M3812/(M3812+N3812))*(Q3812/(Q3812+R3812)),(MAX(-30,(C3812-D3812)))*(N3812/(M3812+N3812))*(R3812/(R3812+Q3812)))</f>
        <v>1.73079561042524</v>
      </c>
      <c r="T3812" s="0" t="n">
        <f aca="false">IF(J3812=1,(MIN(30,(D3812-C3812)))*(K3812/(K3812+L3812))*(O3812/(O3812+P3812)),(MAX(-30,(D3812-C3812)))*(L3812/(K3812+L3812))*(P3812/(P3812+O3812)))</f>
        <v>-0.76067463706234</v>
      </c>
      <c r="U3812" s="7" t="n">
        <v>43126</v>
      </c>
    </row>
    <row r="3813" customFormat="false" ht="15" hidden="false" customHeight="false" outlineLevel="0" collapsed="false">
      <c r="A3813" s="0" t="s">
        <v>72</v>
      </c>
      <c r="B3813" s="0" t="s">
        <v>352</v>
      </c>
      <c r="C3813" s="0" t="n">
        <v>55</v>
      </c>
      <c r="D3813" s="0" t="n">
        <v>87</v>
      </c>
      <c r="E3813" s="0" t="n">
        <v>25</v>
      </c>
      <c r="F3813" s="0" t="n">
        <v>34</v>
      </c>
      <c r="G3813" s="0" t="n">
        <v>19</v>
      </c>
      <c r="H3813" s="0" t="n">
        <v>11</v>
      </c>
      <c r="I3813" s="0" t="n">
        <v>0</v>
      </c>
      <c r="J3813" s="0" t="n">
        <v>1</v>
      </c>
      <c r="K3813" s="0" t="n">
        <f aca="false">VLOOKUP(A3813,'Team Data'!$A$1:$E$659,2,FALSE())</f>
        <v>8</v>
      </c>
      <c r="L3813" s="0" t="n">
        <f aca="false">VLOOKUP(A3813,'Team Data'!$A$1:$E$659,3,FALSE())</f>
        <v>24</v>
      </c>
      <c r="M3813" s="0" t="n">
        <f aca="false">VLOOKUP(B3813,'Team Data'!$A$1:$E$659,2,FALSE())</f>
        <v>25</v>
      </c>
      <c r="N3813" s="0" t="n">
        <f aca="false">VLOOKUP(B3813,'Team Data'!$A$1:$E$659,3,FALSE())</f>
        <v>10</v>
      </c>
      <c r="O3813" s="0" t="n">
        <f aca="false">VLOOKUP(A3813,'Team Data'!$A$1:$E$659,4,FALSE())</f>
        <v>529</v>
      </c>
      <c r="P3813" s="0" t="n">
        <f aca="false">VLOOKUP(A3813,'Team Data'!$A$1:$E$659,5,FALSE())</f>
        <v>470</v>
      </c>
      <c r="Q3813" s="0" t="n">
        <f aca="false">VLOOKUP(B3813,'Team Data'!$A$1:$E$659,4,FALSE())</f>
        <v>543</v>
      </c>
      <c r="R3813" s="0" t="n">
        <f aca="false">VLOOKUP(B3813,'Team Data'!$A$1:$E$659,5,FALSE())</f>
        <v>561</v>
      </c>
      <c r="S3813" s="0" t="n">
        <f aca="false">IF(I3813=1,(MIN(30,(C3813-D3813)))*(M3813/(M3813+N3813))*(Q3813/(Q3813+R3813)),(MAX(-30,(C3813-D3813)))*(N3813/(M3813+N3813))*(R3813/(R3813+Q3813)))</f>
        <v>-4.3555900621118</v>
      </c>
      <c r="T3813" s="0" t="n">
        <f aca="false">IF(J3813=1,(MIN(30,(D3813-C3813)))*(K3813/(K3813+L3813))*(O3813/(O3813+P3813)),(MAX(-30,(D3813-C3813)))*(L3813/(K3813+L3813))*(P3813/(P3813+O3813)))</f>
        <v>3.97147147147147</v>
      </c>
      <c r="U3813" s="7" t="n">
        <v>43127</v>
      </c>
    </row>
    <row r="3814" customFormat="false" ht="15" hidden="false" customHeight="false" outlineLevel="0" collapsed="false">
      <c r="A3814" s="0" t="s">
        <v>249</v>
      </c>
      <c r="B3814" s="0" t="s">
        <v>243</v>
      </c>
      <c r="C3814" s="0" t="n">
        <v>56</v>
      </c>
      <c r="D3814" s="0" t="n">
        <v>64</v>
      </c>
      <c r="E3814" s="0" t="n">
        <v>34</v>
      </c>
      <c r="F3814" s="0" t="n">
        <v>35</v>
      </c>
      <c r="G3814" s="0" t="n">
        <v>16</v>
      </c>
      <c r="H3814" s="0" t="n">
        <v>12</v>
      </c>
      <c r="I3814" s="0" t="n">
        <v>0</v>
      </c>
      <c r="J3814" s="0" t="n">
        <v>1</v>
      </c>
      <c r="K3814" s="0" t="n">
        <f aca="false">VLOOKUP(A3814,'Team Data'!$A$1:$E$659,2,FALSE())</f>
        <v>10</v>
      </c>
      <c r="L3814" s="0" t="n">
        <f aca="false">VLOOKUP(A3814,'Team Data'!$A$1:$E$659,3,FALSE())</f>
        <v>21</v>
      </c>
      <c r="M3814" s="0" t="n">
        <f aca="false">VLOOKUP(B3814,'Team Data'!$A$1:$E$659,2,FALSE())</f>
        <v>16</v>
      </c>
      <c r="N3814" s="0" t="n">
        <f aca="false">VLOOKUP(B3814,'Team Data'!$A$1:$E$659,3,FALSE())</f>
        <v>17</v>
      </c>
      <c r="O3814" s="0" t="n">
        <f aca="false">VLOOKUP(A3814,'Team Data'!$A$1:$E$659,4,FALSE())</f>
        <v>432</v>
      </c>
      <c r="P3814" s="0" t="n">
        <f aca="false">VLOOKUP(A3814,'Team Data'!$A$1:$E$659,5,FALSE())</f>
        <v>523</v>
      </c>
      <c r="Q3814" s="0" t="n">
        <f aca="false">VLOOKUP(B3814,'Team Data'!$A$1:$E$659,4,FALSE())</f>
        <v>525</v>
      </c>
      <c r="R3814" s="0" t="n">
        <f aca="false">VLOOKUP(B3814,'Team Data'!$A$1:$E$659,5,FALSE())</f>
        <v>540</v>
      </c>
      <c r="S3814" s="0" t="n">
        <f aca="false">IF(I3814=1,(MIN(30,(C3814-D3814)))*(M3814/(M3814+N3814))*(Q3814/(Q3814+R3814)),(MAX(-30,(C3814-D3814)))*(N3814/(M3814+N3814))*(R3814/(R3814+Q3814)))</f>
        <v>-2.08962868117798</v>
      </c>
      <c r="T3814" s="0" t="n">
        <f aca="false">IF(J3814=1,(MIN(30,(D3814-C3814)))*(K3814/(K3814+L3814))*(O3814/(O3814+P3814)),(MAX(-30,(D3814-C3814)))*(L3814/(K3814+L3814))*(P3814/(P3814+O3814)))</f>
        <v>1.16737037662557</v>
      </c>
      <c r="U3814" s="7" t="n">
        <v>43127</v>
      </c>
    </row>
    <row r="3815" customFormat="false" ht="15" hidden="false" customHeight="false" outlineLevel="0" collapsed="false">
      <c r="A3815" s="0" t="s">
        <v>253</v>
      </c>
      <c r="B3815" s="0" t="s">
        <v>242</v>
      </c>
      <c r="C3815" s="0" t="n">
        <v>60</v>
      </c>
      <c r="D3815" s="0" t="n">
        <v>63</v>
      </c>
      <c r="E3815" s="0" t="n">
        <v>34</v>
      </c>
      <c r="F3815" s="0" t="n">
        <v>35</v>
      </c>
      <c r="G3815" s="0" t="n">
        <v>15</v>
      </c>
      <c r="H3815" s="0" t="n">
        <v>13</v>
      </c>
      <c r="I3815" s="0" t="n">
        <v>0</v>
      </c>
      <c r="J3815" s="0" t="n">
        <v>1</v>
      </c>
      <c r="K3815" s="0" t="n">
        <f aca="false">VLOOKUP(A3815,'Team Data'!$A$1:$E$659,2,FALSE())</f>
        <v>14</v>
      </c>
      <c r="L3815" s="0" t="n">
        <f aca="false">VLOOKUP(A3815,'Team Data'!$A$1:$E$659,3,FALSE())</f>
        <v>18</v>
      </c>
      <c r="M3815" s="0" t="n">
        <f aca="false">VLOOKUP(B3815,'Team Data'!$A$1:$E$659,2,FALSE())</f>
        <v>22</v>
      </c>
      <c r="N3815" s="0" t="n">
        <f aca="false">VLOOKUP(B3815,'Team Data'!$A$1:$E$659,3,FALSE())</f>
        <v>9</v>
      </c>
      <c r="O3815" s="0" t="n">
        <f aca="false">VLOOKUP(A3815,'Team Data'!$A$1:$E$659,4,FALSE())</f>
        <v>470</v>
      </c>
      <c r="P3815" s="0" t="n">
        <f aca="false">VLOOKUP(A3815,'Team Data'!$A$1:$E$659,5,FALSE())</f>
        <v>557</v>
      </c>
      <c r="Q3815" s="0" t="n">
        <f aca="false">VLOOKUP(B3815,'Team Data'!$A$1:$E$659,4,FALSE())</f>
        <v>500</v>
      </c>
      <c r="R3815" s="0" t="n">
        <f aca="false">VLOOKUP(B3815,'Team Data'!$A$1:$E$659,5,FALSE())</f>
        <v>520</v>
      </c>
      <c r="S3815" s="0" t="n">
        <f aca="false">IF(I3815=1,(MIN(30,(C3815-D3815)))*(M3815/(M3815+N3815))*(Q3815/(Q3815+R3815)),(MAX(-30,(C3815-D3815)))*(N3815/(M3815+N3815))*(R3815/(R3815+Q3815)))</f>
        <v>-0.444022770398482</v>
      </c>
      <c r="T3815" s="0" t="n">
        <f aca="false">IF(J3815=1,(MIN(30,(D3815-C3815)))*(K3815/(K3815+L3815))*(O3815/(O3815+P3815)),(MAX(-30,(D3815-C3815)))*(L3815/(K3815+L3815))*(P3815/(P3815+O3815)))</f>
        <v>0.600657254138267</v>
      </c>
      <c r="U3815" s="7" t="n">
        <v>43127</v>
      </c>
    </row>
    <row r="3816" customFormat="false" ht="15" hidden="false" customHeight="false" outlineLevel="0" collapsed="false">
      <c r="A3816" s="0" t="s">
        <v>65</v>
      </c>
      <c r="B3816" s="0" t="s">
        <v>34</v>
      </c>
      <c r="C3816" s="0" t="n">
        <v>62</v>
      </c>
      <c r="D3816" s="0" t="n">
        <v>64</v>
      </c>
      <c r="E3816" s="0" t="n">
        <v>38</v>
      </c>
      <c r="F3816" s="0" t="n">
        <v>38</v>
      </c>
      <c r="G3816" s="0" t="n">
        <v>17</v>
      </c>
      <c r="H3816" s="0" t="n">
        <v>11</v>
      </c>
      <c r="I3816" s="0" t="n">
        <v>0</v>
      </c>
      <c r="J3816" s="0" t="n">
        <v>1</v>
      </c>
      <c r="K3816" s="0" t="n">
        <f aca="false">VLOOKUP(A3816,'Team Data'!$A$1:$E$659,2,FALSE())</f>
        <v>7</v>
      </c>
      <c r="L3816" s="0" t="n">
        <f aca="false">VLOOKUP(A3816,'Team Data'!$A$1:$E$659,3,FALSE())</f>
        <v>20</v>
      </c>
      <c r="M3816" s="0" t="n">
        <f aca="false">VLOOKUP(B3816,'Team Data'!$A$1:$E$659,2,FALSE())</f>
        <v>11</v>
      </c>
      <c r="N3816" s="0" t="n">
        <f aca="false">VLOOKUP(B3816,'Team Data'!$A$1:$E$659,3,FALSE())</f>
        <v>16</v>
      </c>
      <c r="O3816" s="0" t="n">
        <f aca="false">VLOOKUP(A3816,'Team Data'!$A$1:$E$659,4,FALSE())</f>
        <v>381</v>
      </c>
      <c r="P3816" s="0" t="n">
        <f aca="false">VLOOKUP(A3816,'Team Data'!$A$1:$E$659,5,FALSE())</f>
        <v>427</v>
      </c>
      <c r="Q3816" s="0" t="n">
        <f aca="false">VLOOKUP(B3816,'Team Data'!$A$1:$E$659,4,FALSE())</f>
        <v>361</v>
      </c>
      <c r="R3816" s="0" t="n">
        <f aca="false">VLOOKUP(B3816,'Team Data'!$A$1:$E$659,5,FALSE())</f>
        <v>435</v>
      </c>
      <c r="S3816" s="0" t="n">
        <f aca="false">IF(I3816=1,(MIN(30,(C3816-D3816)))*(M3816/(M3816+N3816))*(Q3816/(Q3816+R3816)),(MAX(-30,(C3816-D3816)))*(N3816/(M3816+N3816))*(R3816/(R3816+Q3816)))</f>
        <v>-0.647682858738135</v>
      </c>
      <c r="T3816" s="0" t="n">
        <f aca="false">IF(J3816=1,(MIN(30,(D3816-C3816)))*(K3816/(K3816+L3816))*(O3816/(O3816+P3816)),(MAX(-30,(D3816-C3816)))*(L3816/(K3816+L3816))*(P3816/(P3816+O3816)))</f>
        <v>0.244499449944994</v>
      </c>
      <c r="U3816" s="7" t="n">
        <v>43127</v>
      </c>
    </row>
    <row r="3817" customFormat="false" ht="15" hidden="false" customHeight="false" outlineLevel="0" collapsed="false">
      <c r="A3817" s="0" t="s">
        <v>110</v>
      </c>
      <c r="B3817" s="0" t="s">
        <v>355</v>
      </c>
      <c r="C3817" s="0" t="n">
        <v>54</v>
      </c>
      <c r="D3817" s="0" t="n">
        <v>52</v>
      </c>
      <c r="E3817" s="0" t="n">
        <v>38</v>
      </c>
      <c r="F3817" s="0" t="n">
        <v>35</v>
      </c>
      <c r="G3817" s="0" t="n">
        <v>16</v>
      </c>
      <c r="H3817" s="0" t="n">
        <v>12</v>
      </c>
      <c r="I3817" s="0" t="n">
        <v>1</v>
      </c>
      <c r="J3817" s="0" t="n">
        <v>0</v>
      </c>
      <c r="K3817" s="0" t="n">
        <f aca="false">VLOOKUP(A3817,'Team Data'!$A$1:$E$659,2,FALSE())</f>
        <v>18</v>
      </c>
      <c r="L3817" s="0" t="n">
        <f aca="false">VLOOKUP(A3817,'Team Data'!$A$1:$E$659,3,FALSE())</f>
        <v>14</v>
      </c>
      <c r="M3817" s="0" t="n">
        <f aca="false">VLOOKUP(B3817,'Team Data'!$A$1:$E$659,2,FALSE())</f>
        <v>16</v>
      </c>
      <c r="N3817" s="0" t="n">
        <f aca="false">VLOOKUP(B3817,'Team Data'!$A$1:$E$659,3,FALSE())</f>
        <v>15</v>
      </c>
      <c r="O3817" s="0" t="n">
        <f aca="false">VLOOKUP(A3817,'Team Data'!$A$1:$E$659,4,FALSE())</f>
        <v>490</v>
      </c>
      <c r="P3817" s="0" t="n">
        <f aca="false">VLOOKUP(A3817,'Team Data'!$A$1:$E$659,5,FALSE())</f>
        <v>466</v>
      </c>
      <c r="Q3817" s="0" t="n">
        <f aca="false">VLOOKUP(B3817,'Team Data'!$A$1:$E$659,4,FALSE())</f>
        <v>450</v>
      </c>
      <c r="R3817" s="0" t="n">
        <f aca="false">VLOOKUP(B3817,'Team Data'!$A$1:$E$659,5,FALSE())</f>
        <v>474</v>
      </c>
      <c r="S3817" s="0" t="n">
        <f aca="false">IF(I3817=1,(MIN(30,(C3817-D3817)))*(M3817/(M3817+N3817))*(Q3817/(Q3817+R3817)),(MAX(-30,(C3817-D3817)))*(N3817/(M3817+N3817))*(R3817/(R3817+Q3817)))</f>
        <v>0.502723083368245</v>
      </c>
      <c r="T3817" s="0" t="n">
        <f aca="false">IF(J3817=1,(MIN(30,(D3817-C3817)))*(K3817/(K3817+L3817))*(O3817/(O3817+P3817)),(MAX(-30,(D3817-C3817)))*(L3817/(K3817+L3817))*(P3817/(P3817+O3817)))</f>
        <v>-0.426516736401674</v>
      </c>
      <c r="U3817" s="7" t="n">
        <v>43127</v>
      </c>
    </row>
    <row r="3818" customFormat="false" ht="15" hidden="false" customHeight="false" outlineLevel="0" collapsed="false">
      <c r="A3818" s="0" t="s">
        <v>350</v>
      </c>
      <c r="B3818" s="0" t="s">
        <v>170</v>
      </c>
      <c r="C3818" s="0" t="n">
        <v>61</v>
      </c>
      <c r="D3818" s="0" t="n">
        <v>76</v>
      </c>
      <c r="E3818" s="0" t="n">
        <v>28</v>
      </c>
      <c r="F3818" s="0" t="n">
        <v>36</v>
      </c>
      <c r="G3818" s="0" t="n">
        <v>11</v>
      </c>
      <c r="H3818" s="0" t="n">
        <v>13</v>
      </c>
      <c r="I3818" s="0" t="n">
        <v>0</v>
      </c>
      <c r="J3818" s="0" t="n">
        <v>1</v>
      </c>
      <c r="K3818" s="0" t="n">
        <f aca="false">VLOOKUP(A3818,'Team Data'!$A$1:$E$659,2,FALSE())</f>
        <v>15</v>
      </c>
      <c r="L3818" s="0" t="n">
        <f aca="false">VLOOKUP(A3818,'Team Data'!$A$1:$E$659,3,FALSE())</f>
        <v>17</v>
      </c>
      <c r="M3818" s="0" t="n">
        <f aca="false">VLOOKUP(B3818,'Team Data'!$A$1:$E$659,2,FALSE())</f>
        <v>29</v>
      </c>
      <c r="N3818" s="0" t="n">
        <f aca="false">VLOOKUP(B3818,'Team Data'!$A$1:$E$659,3,FALSE())</f>
        <v>5</v>
      </c>
      <c r="O3818" s="0" t="n">
        <f aca="false">VLOOKUP(A3818,'Team Data'!$A$1:$E$659,4,FALSE())</f>
        <v>641</v>
      </c>
      <c r="P3818" s="0" t="n">
        <f aca="false">VLOOKUP(A3818,'Team Data'!$A$1:$E$659,5,FALSE())</f>
        <v>425</v>
      </c>
      <c r="Q3818" s="0" t="n">
        <f aca="false">VLOOKUP(B3818,'Team Data'!$A$1:$E$659,4,FALSE())</f>
        <v>622</v>
      </c>
      <c r="R3818" s="0" t="n">
        <f aca="false">VLOOKUP(B3818,'Team Data'!$A$1:$E$659,5,FALSE())</f>
        <v>516</v>
      </c>
      <c r="S3818" s="0" t="n">
        <f aca="false">IF(I3818=1,(MIN(30,(C3818-D3818)))*(M3818/(M3818+N3818))*(Q3818/(Q3818+R3818)),(MAX(-30,(C3818-D3818)))*(N3818/(M3818+N3818))*(R3818/(R3818+Q3818)))</f>
        <v>-1.00020676108756</v>
      </c>
      <c r="T3818" s="0" t="n">
        <f aca="false">IF(J3818=1,(MIN(30,(D3818-C3818)))*(K3818/(K3818+L3818))*(O3818/(O3818+P3818)),(MAX(-30,(D3818-C3818)))*(L3818/(K3818+L3818))*(P3818/(P3818+O3818)))</f>
        <v>4.22798428705441</v>
      </c>
      <c r="U3818" s="7" t="n">
        <v>43127</v>
      </c>
    </row>
    <row r="3819" customFormat="false" ht="15" hidden="false" customHeight="false" outlineLevel="0" collapsed="false">
      <c r="A3819" s="0" t="s">
        <v>213</v>
      </c>
      <c r="B3819" s="0" t="s">
        <v>209</v>
      </c>
      <c r="C3819" s="0" t="n">
        <v>83</v>
      </c>
      <c r="D3819" s="0" t="n">
        <v>70</v>
      </c>
      <c r="E3819" s="0" t="n">
        <v>34</v>
      </c>
      <c r="F3819" s="0" t="n">
        <v>36</v>
      </c>
      <c r="G3819" s="0" t="n">
        <v>12</v>
      </c>
      <c r="H3819" s="0" t="n">
        <v>11</v>
      </c>
      <c r="I3819" s="0" t="n">
        <v>1</v>
      </c>
      <c r="J3819" s="0" t="n">
        <v>0</v>
      </c>
      <c r="K3819" s="0" t="n">
        <f aca="false">VLOOKUP(A3819,'Team Data'!$A$1:$E$659,2,FALSE())</f>
        <v>19</v>
      </c>
      <c r="L3819" s="0" t="n">
        <f aca="false">VLOOKUP(A3819,'Team Data'!$A$1:$E$659,3,FALSE())</f>
        <v>14</v>
      </c>
      <c r="M3819" s="0" t="n">
        <f aca="false">VLOOKUP(B3819,'Team Data'!$A$1:$E$659,2,FALSE())</f>
        <v>22</v>
      </c>
      <c r="N3819" s="0" t="n">
        <f aca="false">VLOOKUP(B3819,'Team Data'!$A$1:$E$659,3,FALSE())</f>
        <v>10</v>
      </c>
      <c r="O3819" s="0" t="n">
        <f aca="false">VLOOKUP(A3819,'Team Data'!$A$1:$E$659,4,FALSE())</f>
        <v>541</v>
      </c>
      <c r="P3819" s="0" t="n">
        <f aca="false">VLOOKUP(A3819,'Team Data'!$A$1:$E$659,5,FALSE())</f>
        <v>562</v>
      </c>
      <c r="Q3819" s="0" t="n">
        <f aca="false">VLOOKUP(B3819,'Team Data'!$A$1:$E$659,4,FALSE())</f>
        <v>489</v>
      </c>
      <c r="R3819" s="0" t="n">
        <f aca="false">VLOOKUP(B3819,'Team Data'!$A$1:$E$659,5,FALSE())</f>
        <v>510</v>
      </c>
      <c r="S3819" s="0" t="n">
        <f aca="false">IF(I3819=1,(MIN(30,(C3819-D3819)))*(M3819/(M3819+N3819))*(Q3819/(Q3819+R3819)),(MAX(-30,(C3819-D3819)))*(N3819/(M3819+N3819))*(R3819/(R3819+Q3819)))</f>
        <v>4.37481231231231</v>
      </c>
      <c r="T3819" s="0" t="n">
        <f aca="false">IF(J3819=1,(MIN(30,(D3819-C3819)))*(K3819/(K3819+L3819))*(O3819/(O3819+P3819)),(MAX(-30,(D3819-C3819)))*(L3819/(K3819+L3819))*(P3819/(P3819+O3819)))</f>
        <v>-2.81007719992308</v>
      </c>
      <c r="U3819" s="7" t="n">
        <v>43127</v>
      </c>
    </row>
    <row r="3820" customFormat="false" ht="15" hidden="false" customHeight="false" outlineLevel="0" collapsed="false">
      <c r="A3820" s="0" t="s">
        <v>40</v>
      </c>
      <c r="B3820" s="0" t="s">
        <v>262</v>
      </c>
      <c r="C3820" s="0" t="n">
        <v>55</v>
      </c>
      <c r="D3820" s="0" t="n">
        <v>59</v>
      </c>
      <c r="E3820" s="0" t="n">
        <v>35</v>
      </c>
      <c r="F3820" s="0" t="n">
        <v>38</v>
      </c>
      <c r="G3820" s="0" t="n">
        <v>11</v>
      </c>
      <c r="H3820" s="0" t="n">
        <v>14</v>
      </c>
      <c r="I3820" s="0" t="n">
        <v>0</v>
      </c>
      <c r="J3820" s="0" t="n">
        <v>1</v>
      </c>
      <c r="K3820" s="0" t="n">
        <f aca="false">VLOOKUP(A3820,'Team Data'!$A$1:$E$659,2,FALSE())</f>
        <v>12</v>
      </c>
      <c r="L3820" s="0" t="n">
        <f aca="false">VLOOKUP(A3820,'Team Data'!$A$1:$E$659,3,FALSE())</f>
        <v>18</v>
      </c>
      <c r="M3820" s="0" t="n">
        <f aca="false">VLOOKUP(B3820,'Team Data'!$A$1:$E$659,2,FALSE())</f>
        <v>20</v>
      </c>
      <c r="N3820" s="0" t="n">
        <f aca="false">VLOOKUP(B3820,'Team Data'!$A$1:$E$659,3,FALSE())</f>
        <v>14</v>
      </c>
      <c r="O3820" s="0" t="n">
        <f aca="false">VLOOKUP(A3820,'Team Data'!$A$1:$E$659,4,FALSE())</f>
        <v>502</v>
      </c>
      <c r="P3820" s="0" t="n">
        <f aca="false">VLOOKUP(A3820,'Team Data'!$A$1:$E$659,5,FALSE())</f>
        <v>400</v>
      </c>
      <c r="Q3820" s="0" t="n">
        <f aca="false">VLOOKUP(B3820,'Team Data'!$A$1:$E$659,4,FALSE())</f>
        <v>507</v>
      </c>
      <c r="R3820" s="0" t="n">
        <f aca="false">VLOOKUP(B3820,'Team Data'!$A$1:$E$659,5,FALSE())</f>
        <v>501</v>
      </c>
      <c r="S3820" s="0" t="n">
        <f aca="false">IF(I3820=1,(MIN(30,(C3820-D3820)))*(M3820/(M3820+N3820))*(Q3820/(Q3820+R3820)),(MAX(-30,(C3820-D3820)))*(N3820/(M3820+N3820))*(R3820/(R3820+Q3820)))</f>
        <v>-0.818627450980392</v>
      </c>
      <c r="T3820" s="0" t="n">
        <f aca="false">IF(J3820=1,(MIN(30,(D3820-C3820)))*(K3820/(K3820+L3820))*(O3820/(O3820+P3820)),(MAX(-30,(D3820-C3820)))*(L3820/(K3820+L3820))*(P3820/(P3820+O3820)))</f>
        <v>0.890465631929047</v>
      </c>
      <c r="U3820" s="7" t="n">
        <v>43127</v>
      </c>
    </row>
    <row r="3821" customFormat="false" ht="15" hidden="false" customHeight="false" outlineLevel="0" collapsed="false">
      <c r="A3821" s="0" t="s">
        <v>25</v>
      </c>
      <c r="B3821" s="0" t="s">
        <v>87</v>
      </c>
      <c r="C3821" s="0" t="n">
        <v>60</v>
      </c>
      <c r="D3821" s="0" t="n">
        <v>81</v>
      </c>
      <c r="E3821" s="0" t="n">
        <v>38</v>
      </c>
      <c r="F3821" s="0" t="n">
        <v>30</v>
      </c>
      <c r="G3821" s="0" t="n">
        <v>15</v>
      </c>
      <c r="H3821" s="0" t="n">
        <v>12</v>
      </c>
      <c r="I3821" s="0" t="n">
        <v>0</v>
      </c>
      <c r="J3821" s="0" t="n">
        <v>1</v>
      </c>
      <c r="K3821" s="0" t="n">
        <f aca="false">VLOOKUP(A3821,'Team Data'!$A$1:$E$659,2,FALSE())</f>
        <v>18</v>
      </c>
      <c r="L3821" s="0" t="n">
        <f aca="false">VLOOKUP(A3821,'Team Data'!$A$1:$E$659,3,FALSE())</f>
        <v>15</v>
      </c>
      <c r="M3821" s="0" t="n">
        <f aca="false">VLOOKUP(B3821,'Team Data'!$A$1:$E$659,2,FALSE())</f>
        <v>21</v>
      </c>
      <c r="N3821" s="0" t="n">
        <f aca="false">VLOOKUP(B3821,'Team Data'!$A$1:$E$659,3,FALSE())</f>
        <v>13</v>
      </c>
      <c r="O3821" s="0" t="n">
        <f aca="false">VLOOKUP(A3821,'Team Data'!$A$1:$E$659,4,FALSE())</f>
        <v>668</v>
      </c>
      <c r="P3821" s="0" t="n">
        <f aca="false">VLOOKUP(A3821,'Team Data'!$A$1:$E$659,5,FALSE())</f>
        <v>423</v>
      </c>
      <c r="Q3821" s="0" t="n">
        <f aca="false">VLOOKUP(B3821,'Team Data'!$A$1:$E$659,4,FALSE())</f>
        <v>684</v>
      </c>
      <c r="R3821" s="0" t="n">
        <f aca="false">VLOOKUP(B3821,'Team Data'!$A$1:$E$659,5,FALSE())</f>
        <v>461</v>
      </c>
      <c r="S3821" s="0" t="n">
        <f aca="false">IF(I3821=1,(MIN(30,(C3821-D3821)))*(M3821/(M3821+N3821))*(Q3821/(Q3821+R3821)),(MAX(-30,(C3821-D3821)))*(N3821/(M3821+N3821))*(R3821/(R3821+Q3821)))</f>
        <v>-3.23280246596455</v>
      </c>
      <c r="T3821" s="0" t="n">
        <f aca="false">IF(J3821=1,(MIN(30,(D3821-C3821)))*(K3821/(K3821+L3821))*(O3821/(O3821+P3821)),(MAX(-30,(D3821-C3821)))*(L3821/(K3821+L3821))*(P3821/(P3821+O3821)))</f>
        <v>7.01341554870427</v>
      </c>
      <c r="U3821" s="7" t="n">
        <v>43127</v>
      </c>
    </row>
    <row r="3822" customFormat="false" ht="15" hidden="false" customHeight="false" outlineLevel="0" collapsed="false">
      <c r="A3822" s="0" t="s">
        <v>185</v>
      </c>
      <c r="B3822" s="0" t="s">
        <v>197</v>
      </c>
      <c r="C3822" s="0" t="n">
        <v>95</v>
      </c>
      <c r="D3822" s="0" t="n">
        <v>91</v>
      </c>
      <c r="E3822" s="0" t="n">
        <v>34</v>
      </c>
      <c r="F3822" s="0" t="n">
        <v>48</v>
      </c>
      <c r="G3822" s="0" t="n">
        <v>9</v>
      </c>
      <c r="H3822" s="0" t="n">
        <v>14</v>
      </c>
      <c r="I3822" s="0" t="n">
        <v>1</v>
      </c>
      <c r="J3822" s="0" t="n">
        <v>0</v>
      </c>
      <c r="K3822" s="0" t="n">
        <f aca="false">VLOOKUP(A3822,'Team Data'!$A$1:$E$659,2,FALSE())</f>
        <v>21</v>
      </c>
      <c r="L3822" s="0" t="n">
        <f aca="false">VLOOKUP(A3822,'Team Data'!$A$1:$E$659,3,FALSE())</f>
        <v>12</v>
      </c>
      <c r="M3822" s="0" t="n">
        <f aca="false">VLOOKUP(B3822,'Team Data'!$A$1:$E$659,2,FALSE())</f>
        <v>26</v>
      </c>
      <c r="N3822" s="0" t="n">
        <f aca="false">VLOOKUP(B3822,'Team Data'!$A$1:$E$659,3,FALSE())</f>
        <v>11</v>
      </c>
      <c r="O3822" s="0" t="n">
        <f aca="false">VLOOKUP(A3822,'Team Data'!$A$1:$E$659,4,FALSE())</f>
        <v>618</v>
      </c>
      <c r="P3822" s="0" t="n">
        <f aca="false">VLOOKUP(A3822,'Team Data'!$A$1:$E$659,5,FALSE())</f>
        <v>486</v>
      </c>
      <c r="Q3822" s="0" t="n">
        <f aca="false">VLOOKUP(B3822,'Team Data'!$A$1:$E$659,4,FALSE())</f>
        <v>794</v>
      </c>
      <c r="R3822" s="0" t="n">
        <f aca="false">VLOOKUP(B3822,'Team Data'!$A$1:$E$659,5,FALSE())</f>
        <v>455</v>
      </c>
      <c r="S3822" s="0" t="n">
        <f aca="false">IF(I3822=1,(MIN(30,(C3822-D3822)))*(M3822/(M3822+N3822))*(Q3822/(Q3822+R3822)),(MAX(-30,(C3822-D3822)))*(N3822/(M3822+N3822))*(R3822/(R3822+Q3822)))</f>
        <v>1.78685651223682</v>
      </c>
      <c r="T3822" s="0" t="n">
        <f aca="false">IF(J3822=1,(MIN(30,(D3822-C3822)))*(K3822/(K3822+L3822))*(O3822/(O3822+P3822)),(MAX(-30,(D3822-C3822)))*(L3822/(K3822+L3822))*(P3822/(P3822+O3822)))</f>
        <v>-0.640316205533597</v>
      </c>
      <c r="U3822" s="7" t="n">
        <v>43127</v>
      </c>
    </row>
    <row r="3823" customFormat="false" ht="15" hidden="false" customHeight="false" outlineLevel="0" collapsed="false">
      <c r="A3823" s="0" t="s">
        <v>76</v>
      </c>
      <c r="B3823" s="0" t="s">
        <v>239</v>
      </c>
      <c r="C3823" s="0" t="n">
        <v>58</v>
      </c>
      <c r="D3823" s="0" t="n">
        <v>61</v>
      </c>
      <c r="E3823" s="0" t="n">
        <v>36</v>
      </c>
      <c r="F3823" s="0" t="n">
        <v>24</v>
      </c>
      <c r="G3823" s="0" t="n">
        <v>19</v>
      </c>
      <c r="H3823" s="0" t="n">
        <v>10</v>
      </c>
      <c r="I3823" s="0" t="n">
        <v>0</v>
      </c>
      <c r="J3823" s="0" t="n">
        <v>1</v>
      </c>
      <c r="K3823" s="0" t="n">
        <f aca="false">VLOOKUP(A3823,'Team Data'!$A$1:$E$659,2,FALSE())</f>
        <v>16</v>
      </c>
      <c r="L3823" s="0" t="n">
        <f aca="false">VLOOKUP(A3823,'Team Data'!$A$1:$E$659,3,FALSE())</f>
        <v>16</v>
      </c>
      <c r="M3823" s="0" t="n">
        <f aca="false">VLOOKUP(B3823,'Team Data'!$A$1:$E$659,2,FALSE())</f>
        <v>26</v>
      </c>
      <c r="N3823" s="0" t="n">
        <f aca="false">VLOOKUP(B3823,'Team Data'!$A$1:$E$659,3,FALSE())</f>
        <v>8</v>
      </c>
      <c r="O3823" s="0" t="n">
        <f aca="false">VLOOKUP(A3823,'Team Data'!$A$1:$E$659,4,FALSE())</f>
        <v>473</v>
      </c>
      <c r="P3823" s="0" t="n">
        <f aca="false">VLOOKUP(A3823,'Team Data'!$A$1:$E$659,5,FALSE())</f>
        <v>561</v>
      </c>
      <c r="Q3823" s="0" t="n">
        <f aca="false">VLOOKUP(B3823,'Team Data'!$A$1:$E$659,4,FALSE())</f>
        <v>627</v>
      </c>
      <c r="R3823" s="0" t="n">
        <f aca="false">VLOOKUP(B3823,'Team Data'!$A$1:$E$659,5,FALSE())</f>
        <v>488</v>
      </c>
      <c r="S3823" s="0" t="n">
        <f aca="false">IF(I3823=1,(MIN(30,(C3823-D3823)))*(M3823/(M3823+N3823))*(Q3823/(Q3823+R3823)),(MAX(-30,(C3823-D3823)))*(N3823/(M3823+N3823))*(R3823/(R3823+Q3823)))</f>
        <v>-0.308942231601161</v>
      </c>
      <c r="T3823" s="0" t="n">
        <f aca="false">IF(J3823=1,(MIN(30,(D3823-C3823)))*(K3823/(K3823+L3823))*(O3823/(O3823+P3823)),(MAX(-30,(D3823-C3823)))*(L3823/(K3823+L3823))*(P3823/(P3823+O3823)))</f>
        <v>0.686170212765958</v>
      </c>
      <c r="U3823" s="7" t="n">
        <v>43127</v>
      </c>
    </row>
    <row r="3824" customFormat="false" ht="15" hidden="false" customHeight="false" outlineLevel="0" collapsed="false">
      <c r="A3824" s="0" t="s">
        <v>8</v>
      </c>
      <c r="B3824" s="0" t="s">
        <v>24</v>
      </c>
      <c r="C3824" s="0" t="n">
        <v>106</v>
      </c>
      <c r="D3824" s="0" t="n">
        <v>111</v>
      </c>
      <c r="E3824" s="0" t="n">
        <v>40</v>
      </c>
      <c r="F3824" s="0" t="n">
        <v>42</v>
      </c>
      <c r="G3824" s="0" t="n">
        <v>18</v>
      </c>
      <c r="H3824" s="0" t="n">
        <v>18</v>
      </c>
      <c r="I3824" s="0" t="n">
        <v>0</v>
      </c>
      <c r="J3824" s="0" t="n">
        <v>1</v>
      </c>
      <c r="K3824" s="0" t="n">
        <f aca="false">VLOOKUP(A3824,'Team Data'!$A$1:$E$659,2,FALSE())</f>
        <v>14</v>
      </c>
      <c r="L3824" s="0" t="n">
        <f aca="false">VLOOKUP(A3824,'Team Data'!$A$1:$E$659,3,FALSE())</f>
        <v>18</v>
      </c>
      <c r="M3824" s="0" t="n">
        <f aca="false">VLOOKUP(B3824,'Team Data'!$A$1:$E$659,2,FALSE())</f>
        <v>19</v>
      </c>
      <c r="N3824" s="0" t="n">
        <f aca="false">VLOOKUP(B3824,'Team Data'!$A$1:$E$659,3,FALSE())</f>
        <v>13</v>
      </c>
      <c r="O3824" s="0" t="n">
        <f aca="false">VLOOKUP(A3824,'Team Data'!$A$1:$E$659,4,FALSE())</f>
        <v>542</v>
      </c>
      <c r="P3824" s="0" t="n">
        <f aca="false">VLOOKUP(A3824,'Team Data'!$A$1:$E$659,5,FALSE())</f>
        <v>488</v>
      </c>
      <c r="Q3824" s="0" t="n">
        <f aca="false">VLOOKUP(B3824,'Team Data'!$A$1:$E$659,4,FALSE())</f>
        <v>529</v>
      </c>
      <c r="R3824" s="0" t="n">
        <f aca="false">VLOOKUP(B3824,'Team Data'!$A$1:$E$659,5,FALSE())</f>
        <v>500</v>
      </c>
      <c r="S3824" s="0" t="n">
        <f aca="false">IF(I3824=1,(MIN(30,(C3824-D3824)))*(M3824/(M3824+N3824))*(Q3824/(Q3824+R3824)),(MAX(-30,(C3824-D3824)))*(N3824/(M3824+N3824))*(R3824/(R3824+Q3824)))</f>
        <v>-0.987001943634597</v>
      </c>
      <c r="T3824" s="0" t="n">
        <f aca="false">IF(J3824=1,(MIN(30,(D3824-C3824)))*(K3824/(K3824+L3824))*(O3824/(O3824+P3824)),(MAX(-30,(D3824-C3824)))*(L3824/(K3824+L3824))*(P3824/(P3824+O3824)))</f>
        <v>1.15109223300971</v>
      </c>
      <c r="U3824" s="7" t="n">
        <v>43127</v>
      </c>
    </row>
    <row r="3825" customFormat="false" ht="15" hidden="false" customHeight="false" outlineLevel="0" collapsed="false">
      <c r="A3825" s="0" t="s">
        <v>296</v>
      </c>
      <c r="B3825" s="0" t="s">
        <v>266</v>
      </c>
      <c r="C3825" s="0" t="n">
        <v>70</v>
      </c>
      <c r="D3825" s="0" t="n">
        <v>63</v>
      </c>
      <c r="E3825" s="0" t="n">
        <v>28</v>
      </c>
      <c r="F3825" s="0" t="n">
        <v>32</v>
      </c>
      <c r="G3825" s="0" t="n">
        <v>15</v>
      </c>
      <c r="H3825" s="0" t="n">
        <v>16</v>
      </c>
      <c r="I3825" s="0" t="n">
        <v>1</v>
      </c>
      <c r="J3825" s="0" t="n">
        <v>0</v>
      </c>
      <c r="K3825" s="0" t="n">
        <f aca="false">VLOOKUP(A3825,'Team Data'!$A$1:$E$659,2,FALSE())</f>
        <v>26</v>
      </c>
      <c r="L3825" s="0" t="n">
        <f aca="false">VLOOKUP(A3825,'Team Data'!$A$1:$E$659,3,FALSE())</f>
        <v>10</v>
      </c>
      <c r="M3825" s="0" t="n">
        <f aca="false">VLOOKUP(B3825,'Team Data'!$A$1:$E$659,2,FALSE())</f>
        <v>17</v>
      </c>
      <c r="N3825" s="0" t="n">
        <f aca="false">VLOOKUP(B3825,'Team Data'!$A$1:$E$659,3,FALSE())</f>
        <v>15</v>
      </c>
      <c r="O3825" s="0" t="n">
        <f aca="false">VLOOKUP(A3825,'Team Data'!$A$1:$E$659,4,FALSE())</f>
        <v>726</v>
      </c>
      <c r="P3825" s="0" t="n">
        <f aca="false">VLOOKUP(A3825,'Team Data'!$A$1:$E$659,5,FALSE())</f>
        <v>495</v>
      </c>
      <c r="Q3825" s="0" t="n">
        <f aca="false">VLOOKUP(B3825,'Team Data'!$A$1:$E$659,4,FALSE())</f>
        <v>605</v>
      </c>
      <c r="R3825" s="0" t="n">
        <f aca="false">VLOOKUP(B3825,'Team Data'!$A$1:$E$659,5,FALSE())</f>
        <v>430</v>
      </c>
      <c r="S3825" s="0" t="n">
        <f aca="false">IF(I3825=1,(MIN(30,(C3825-D3825)))*(M3825/(M3825+N3825))*(Q3825/(Q3825+R3825)),(MAX(-30,(C3825-D3825)))*(N3825/(M3825+N3825))*(R3825/(R3825+Q3825)))</f>
        <v>2.17376207729469</v>
      </c>
      <c r="T3825" s="0" t="n">
        <f aca="false">IF(J3825=1,(MIN(30,(D3825-C3825)))*(K3825/(K3825+L3825))*(O3825/(O3825+P3825)),(MAX(-30,(D3825-C3825)))*(L3825/(K3825+L3825))*(P3825/(P3825+O3825)))</f>
        <v>-0.788288288288289</v>
      </c>
      <c r="U3825" s="7" t="n">
        <v>43127</v>
      </c>
    </row>
    <row r="3826" customFormat="false" ht="15" hidden="false" customHeight="false" outlineLevel="0" collapsed="false">
      <c r="A3826" s="0" t="s">
        <v>85</v>
      </c>
      <c r="B3826" s="0" t="s">
        <v>237</v>
      </c>
      <c r="C3826" s="0" t="n">
        <v>70</v>
      </c>
      <c r="D3826" s="0" t="n">
        <v>75</v>
      </c>
      <c r="E3826" s="0" t="n">
        <v>40</v>
      </c>
      <c r="F3826" s="0" t="n">
        <v>37</v>
      </c>
      <c r="G3826" s="0" t="n">
        <v>18</v>
      </c>
      <c r="H3826" s="0" t="n">
        <v>21</v>
      </c>
      <c r="I3826" s="0" t="n">
        <v>0</v>
      </c>
      <c r="J3826" s="0" t="n">
        <v>1</v>
      </c>
      <c r="K3826" s="0" t="n">
        <f aca="false">VLOOKUP(A3826,'Team Data'!$A$1:$E$659,2,FALSE())</f>
        <v>17</v>
      </c>
      <c r="L3826" s="0" t="n">
        <f aca="false">VLOOKUP(A3826,'Team Data'!$A$1:$E$659,3,FALSE())</f>
        <v>16</v>
      </c>
      <c r="M3826" s="0" t="n">
        <f aca="false">VLOOKUP(B3826,'Team Data'!$A$1:$E$659,2,FALSE())</f>
        <v>12</v>
      </c>
      <c r="N3826" s="0" t="n">
        <f aca="false">VLOOKUP(B3826,'Team Data'!$A$1:$E$659,3,FALSE())</f>
        <v>21</v>
      </c>
      <c r="O3826" s="0" t="n">
        <f aca="false">VLOOKUP(A3826,'Team Data'!$A$1:$E$659,4,FALSE())</f>
        <v>536</v>
      </c>
      <c r="P3826" s="0" t="n">
        <f aca="false">VLOOKUP(A3826,'Team Data'!$A$1:$E$659,5,FALSE())</f>
        <v>539</v>
      </c>
      <c r="Q3826" s="0" t="n">
        <f aca="false">VLOOKUP(B3826,'Team Data'!$A$1:$E$659,4,FALSE())</f>
        <v>483</v>
      </c>
      <c r="R3826" s="0" t="n">
        <f aca="false">VLOOKUP(B3826,'Team Data'!$A$1:$E$659,5,FALSE())</f>
        <v>570</v>
      </c>
      <c r="S3826" s="0" t="n">
        <f aca="false">IF(I3826=1,(MIN(30,(C3826-D3826)))*(M3826/(M3826+N3826))*(Q3826/(Q3826+R3826)),(MAX(-30,(C3826-D3826)))*(N3826/(M3826+N3826))*(R3826/(R3826+Q3826)))</f>
        <v>-1.72235172235172</v>
      </c>
      <c r="T3826" s="0" t="n">
        <f aca="false">IF(J3826=1,(MIN(30,(D3826-C3826)))*(K3826/(K3826+L3826))*(O3826/(O3826+P3826)),(MAX(-30,(D3826-C3826)))*(L3826/(K3826+L3826))*(P3826/(P3826+O3826)))</f>
        <v>1.28428470754052</v>
      </c>
      <c r="U3826" s="7" t="n">
        <v>43127</v>
      </c>
    </row>
    <row r="3827" customFormat="false" ht="15" hidden="false" customHeight="false" outlineLevel="0" collapsed="false">
      <c r="A3827" s="0" t="s">
        <v>156</v>
      </c>
      <c r="B3827" s="0" t="s">
        <v>314</v>
      </c>
      <c r="C3827" s="0" t="n">
        <v>74</v>
      </c>
      <c r="D3827" s="0" t="n">
        <v>86</v>
      </c>
      <c r="E3827" s="0" t="n">
        <v>32</v>
      </c>
      <c r="F3827" s="0" t="n">
        <v>34</v>
      </c>
      <c r="G3827" s="0" t="n">
        <v>24</v>
      </c>
      <c r="H3827" s="0" t="n">
        <v>16</v>
      </c>
      <c r="I3827" s="0" t="n">
        <v>0</v>
      </c>
      <c r="J3827" s="0" t="n">
        <v>1</v>
      </c>
      <c r="K3827" s="0" t="n">
        <f aca="false">VLOOKUP(A3827,'Team Data'!$A$1:$E$659,2,FALSE())</f>
        <v>6</v>
      </c>
      <c r="L3827" s="0" t="n">
        <f aca="false">VLOOKUP(A3827,'Team Data'!$A$1:$E$659,3,FALSE())</f>
        <v>26</v>
      </c>
      <c r="M3827" s="0" t="n">
        <f aca="false">VLOOKUP(B3827,'Team Data'!$A$1:$E$659,2,FALSE())</f>
        <v>25</v>
      </c>
      <c r="N3827" s="0" t="n">
        <f aca="false">VLOOKUP(B3827,'Team Data'!$A$1:$E$659,3,FALSE())</f>
        <v>10</v>
      </c>
      <c r="O3827" s="0" t="n">
        <f aca="false">VLOOKUP(A3827,'Team Data'!$A$1:$E$659,4,FALSE())</f>
        <v>483</v>
      </c>
      <c r="P3827" s="0" t="n">
        <f aca="false">VLOOKUP(A3827,'Team Data'!$A$1:$E$659,5,FALSE())</f>
        <v>480</v>
      </c>
      <c r="Q3827" s="0" t="n">
        <f aca="false">VLOOKUP(B3827,'Team Data'!$A$1:$E$659,4,FALSE())</f>
        <v>506</v>
      </c>
      <c r="R3827" s="0" t="n">
        <f aca="false">VLOOKUP(B3827,'Team Data'!$A$1:$E$659,5,FALSE())</f>
        <v>534</v>
      </c>
      <c r="S3827" s="0" t="n">
        <f aca="false">IF(I3827=1,(MIN(30,(C3827-D3827)))*(M3827/(M3827+N3827))*(Q3827/(Q3827+R3827)),(MAX(-30,(C3827-D3827)))*(N3827/(M3827+N3827))*(R3827/(R3827+Q3827)))</f>
        <v>-1.76043956043956</v>
      </c>
      <c r="T3827" s="0" t="n">
        <f aca="false">IF(J3827=1,(MIN(30,(D3827-C3827)))*(K3827/(K3827+L3827))*(O3827/(O3827+P3827)),(MAX(-30,(D3827-C3827)))*(L3827/(K3827+L3827))*(P3827/(P3827+O3827)))</f>
        <v>1.1285046728972</v>
      </c>
      <c r="U3827" s="7" t="n">
        <v>43127</v>
      </c>
    </row>
    <row r="3828" customFormat="false" ht="15" hidden="false" customHeight="false" outlineLevel="0" collapsed="false">
      <c r="A3828" s="0" t="s">
        <v>86</v>
      </c>
      <c r="B3828" s="0" t="s">
        <v>35</v>
      </c>
      <c r="C3828" s="0" t="n">
        <v>89</v>
      </c>
      <c r="D3828" s="0" t="n">
        <v>78</v>
      </c>
      <c r="E3828" s="0" t="n">
        <v>40</v>
      </c>
      <c r="F3828" s="0" t="n">
        <v>46</v>
      </c>
      <c r="G3828" s="0" t="n">
        <v>10</v>
      </c>
      <c r="H3828" s="0" t="n">
        <v>13</v>
      </c>
      <c r="I3828" s="0" t="n">
        <v>1</v>
      </c>
      <c r="J3828" s="0" t="n">
        <v>0</v>
      </c>
      <c r="K3828" s="0" t="n">
        <f aca="false">VLOOKUP(A3828,'Team Data'!$A$1:$E$659,2,FALSE())</f>
        <v>13</v>
      </c>
      <c r="L3828" s="0" t="n">
        <f aca="false">VLOOKUP(A3828,'Team Data'!$A$1:$E$659,3,FALSE())</f>
        <v>18</v>
      </c>
      <c r="M3828" s="0" t="n">
        <f aca="false">VLOOKUP(B3828,'Team Data'!$A$1:$E$659,2,FALSE())</f>
        <v>3</v>
      </c>
      <c r="N3828" s="0" t="n">
        <f aca="false">VLOOKUP(B3828,'Team Data'!$A$1:$E$659,3,FALSE())</f>
        <v>28</v>
      </c>
      <c r="O3828" s="0" t="n">
        <f aca="false">VLOOKUP(A3828,'Team Data'!$A$1:$E$659,4,FALSE())</f>
        <v>457</v>
      </c>
      <c r="P3828" s="0" t="n">
        <f aca="false">VLOOKUP(A3828,'Team Data'!$A$1:$E$659,5,FALSE())</f>
        <v>482</v>
      </c>
      <c r="Q3828" s="0" t="n">
        <f aca="false">VLOOKUP(B3828,'Team Data'!$A$1:$E$659,4,FALSE())</f>
        <v>496</v>
      </c>
      <c r="R3828" s="0" t="n">
        <f aca="false">VLOOKUP(B3828,'Team Data'!$A$1:$E$659,5,FALSE())</f>
        <v>495</v>
      </c>
      <c r="S3828" s="0" t="n">
        <f aca="false">IF(I3828=1,(MIN(30,(C3828-D3828)))*(M3828/(M3828+N3828))*(Q3828/(Q3828+R3828)),(MAX(-30,(C3828-D3828)))*(N3828/(M3828+N3828))*(R3828/(R3828+Q3828)))</f>
        <v>0.532795156407669</v>
      </c>
      <c r="T3828" s="0" t="n">
        <f aca="false">IF(J3828=1,(MIN(30,(D3828-C3828)))*(K3828/(K3828+L3828))*(O3828/(O3828+P3828)),(MAX(-30,(D3828-C3828)))*(L3828/(K3828+L3828))*(P3828/(P3828+O3828)))</f>
        <v>-3.27857363701948</v>
      </c>
      <c r="U3828" s="7" t="n">
        <v>43127</v>
      </c>
    </row>
    <row r="3829" customFormat="false" ht="15" hidden="false" customHeight="false" outlineLevel="0" collapsed="false">
      <c r="A3829" s="0" t="s">
        <v>356</v>
      </c>
      <c r="B3829" s="0" t="s">
        <v>107</v>
      </c>
      <c r="C3829" s="0" t="n">
        <v>67</v>
      </c>
      <c r="D3829" s="0" t="n">
        <v>85</v>
      </c>
      <c r="E3829" s="0" t="n">
        <v>46</v>
      </c>
      <c r="F3829" s="0" t="n">
        <v>37</v>
      </c>
      <c r="G3829" s="0" t="n">
        <v>17</v>
      </c>
      <c r="H3829" s="0" t="n">
        <v>9</v>
      </c>
      <c r="I3829" s="0" t="n">
        <v>0</v>
      </c>
      <c r="J3829" s="0" t="n">
        <v>1</v>
      </c>
      <c r="K3829" s="0" t="n">
        <f aca="false">VLOOKUP(A3829,'Team Data'!$A$1:$E$659,2,FALSE())</f>
        <v>8</v>
      </c>
      <c r="L3829" s="0" t="n">
        <f aca="false">VLOOKUP(A3829,'Team Data'!$A$1:$E$659,3,FALSE())</f>
        <v>24</v>
      </c>
      <c r="M3829" s="0" t="n">
        <f aca="false">VLOOKUP(B3829,'Team Data'!$A$1:$E$659,2,FALSE())</f>
        <v>13</v>
      </c>
      <c r="N3829" s="0" t="n">
        <f aca="false">VLOOKUP(B3829,'Team Data'!$A$1:$E$659,3,FALSE())</f>
        <v>20</v>
      </c>
      <c r="O3829" s="0" t="n">
        <f aca="false">VLOOKUP(A3829,'Team Data'!$A$1:$E$659,4,FALSE())</f>
        <v>505</v>
      </c>
      <c r="P3829" s="0" t="n">
        <f aca="false">VLOOKUP(A3829,'Team Data'!$A$1:$E$659,5,FALSE())</f>
        <v>499</v>
      </c>
      <c r="Q3829" s="0" t="n">
        <f aca="false">VLOOKUP(B3829,'Team Data'!$A$1:$E$659,4,FALSE())</f>
        <v>474</v>
      </c>
      <c r="R3829" s="0" t="n">
        <f aca="false">VLOOKUP(B3829,'Team Data'!$A$1:$E$659,5,FALSE())</f>
        <v>521</v>
      </c>
      <c r="S3829" s="0" t="n">
        <f aca="false">IF(I3829=1,(MIN(30,(C3829-D3829)))*(M3829/(M3829+N3829))*(Q3829/(Q3829+R3829)),(MAX(-30,(C3829-D3829)))*(N3829/(M3829+N3829))*(R3829/(R3829+Q3829)))</f>
        <v>-5.71219735038831</v>
      </c>
      <c r="T3829" s="0" t="n">
        <f aca="false">IF(J3829=1,(MIN(30,(D3829-C3829)))*(K3829/(K3829+L3829))*(O3829/(O3829+P3829)),(MAX(-30,(D3829-C3829)))*(L3829/(K3829+L3829))*(P3829/(P3829+O3829)))</f>
        <v>2.26344621513944</v>
      </c>
      <c r="U3829" s="7" t="n">
        <v>43127</v>
      </c>
    </row>
    <row r="3830" customFormat="false" ht="15" hidden="false" customHeight="false" outlineLevel="0" collapsed="false">
      <c r="A3830" s="0" t="s">
        <v>163</v>
      </c>
      <c r="B3830" s="0" t="s">
        <v>93</v>
      </c>
      <c r="C3830" s="0" t="n">
        <v>69</v>
      </c>
      <c r="D3830" s="0" t="n">
        <v>82</v>
      </c>
      <c r="E3830" s="0" t="n">
        <v>38</v>
      </c>
      <c r="F3830" s="0" t="n">
        <v>32</v>
      </c>
      <c r="G3830" s="0" t="n">
        <v>9</v>
      </c>
      <c r="H3830" s="0" t="n">
        <v>9</v>
      </c>
      <c r="I3830" s="0" t="n">
        <v>0</v>
      </c>
      <c r="J3830" s="0" t="n">
        <v>1</v>
      </c>
      <c r="K3830" s="0" t="n">
        <f aca="false">VLOOKUP(A3830,'Team Data'!$A$1:$E$659,2,FALSE())</f>
        <v>13</v>
      </c>
      <c r="L3830" s="0" t="n">
        <f aca="false">VLOOKUP(A3830,'Team Data'!$A$1:$E$659,3,FALSE())</f>
        <v>20</v>
      </c>
      <c r="M3830" s="0" t="n">
        <f aca="false">VLOOKUP(B3830,'Team Data'!$A$1:$E$659,2,FALSE())</f>
        <v>9</v>
      </c>
      <c r="N3830" s="0" t="n">
        <f aca="false">VLOOKUP(B3830,'Team Data'!$A$1:$E$659,3,FALSE())</f>
        <v>22</v>
      </c>
      <c r="O3830" s="0" t="n">
        <f aca="false">VLOOKUP(A3830,'Team Data'!$A$1:$E$659,4,FALSE())</f>
        <v>540</v>
      </c>
      <c r="P3830" s="0" t="n">
        <f aca="false">VLOOKUP(A3830,'Team Data'!$A$1:$E$659,5,FALSE())</f>
        <v>528</v>
      </c>
      <c r="Q3830" s="0" t="n">
        <f aca="false">VLOOKUP(B3830,'Team Data'!$A$1:$E$659,4,FALSE())</f>
        <v>518</v>
      </c>
      <c r="R3830" s="0" t="n">
        <f aca="false">VLOOKUP(B3830,'Team Data'!$A$1:$E$659,5,FALSE())</f>
        <v>496</v>
      </c>
      <c r="S3830" s="0" t="n">
        <f aca="false">IF(I3830=1,(MIN(30,(C3830-D3830)))*(M3830/(M3830+N3830))*(Q3830/(Q3830+R3830)),(MAX(-30,(C3830-D3830)))*(N3830/(M3830+N3830))*(R3830/(R3830+Q3830)))</f>
        <v>-4.51282051282051</v>
      </c>
      <c r="T3830" s="0" t="n">
        <f aca="false">IF(J3830=1,(MIN(30,(D3830-C3830)))*(K3830/(K3830+L3830))*(O3830/(O3830+P3830)),(MAX(-30,(D3830-C3830)))*(L3830/(K3830+L3830))*(P3830/(P3830+O3830)))</f>
        <v>2.58937691521961</v>
      </c>
      <c r="U3830" s="7" t="n">
        <v>43127</v>
      </c>
    </row>
    <row r="3831" customFormat="false" ht="15" hidden="false" customHeight="false" outlineLevel="0" collapsed="false">
      <c r="A3831" s="0" t="s">
        <v>207</v>
      </c>
      <c r="B3831" s="0" t="s">
        <v>346</v>
      </c>
      <c r="C3831" s="0" t="n">
        <v>72</v>
      </c>
      <c r="D3831" s="0" t="n">
        <v>79</v>
      </c>
      <c r="E3831" s="0" t="n">
        <v>29</v>
      </c>
      <c r="F3831" s="0" t="n">
        <v>23</v>
      </c>
      <c r="G3831" s="0" t="n">
        <v>10</v>
      </c>
      <c r="H3831" s="0" t="n">
        <v>9</v>
      </c>
      <c r="I3831" s="0" t="n">
        <v>0</v>
      </c>
      <c r="J3831" s="0" t="n">
        <v>1</v>
      </c>
      <c r="K3831" s="0" t="n">
        <f aca="false">VLOOKUP(A3831,'Team Data'!$A$1:$E$659,2,FALSE())</f>
        <v>13</v>
      </c>
      <c r="L3831" s="0" t="n">
        <f aca="false">VLOOKUP(A3831,'Team Data'!$A$1:$E$659,3,FALSE())</f>
        <v>19</v>
      </c>
      <c r="M3831" s="0" t="n">
        <f aca="false">VLOOKUP(B3831,'Team Data'!$A$1:$E$659,2,FALSE())</f>
        <v>17</v>
      </c>
      <c r="N3831" s="0" t="n">
        <f aca="false">VLOOKUP(B3831,'Team Data'!$A$1:$E$659,3,FALSE())</f>
        <v>15</v>
      </c>
      <c r="O3831" s="0" t="n">
        <f aca="false">VLOOKUP(A3831,'Team Data'!$A$1:$E$659,4,FALSE())</f>
        <v>530</v>
      </c>
      <c r="P3831" s="0" t="n">
        <f aca="false">VLOOKUP(A3831,'Team Data'!$A$1:$E$659,5,FALSE())</f>
        <v>469</v>
      </c>
      <c r="Q3831" s="0" t="n">
        <f aca="false">VLOOKUP(B3831,'Team Data'!$A$1:$E$659,4,FALSE())</f>
        <v>521</v>
      </c>
      <c r="R3831" s="0" t="n">
        <f aca="false">VLOOKUP(B3831,'Team Data'!$A$1:$E$659,5,FALSE())</f>
        <v>476</v>
      </c>
      <c r="S3831" s="0" t="n">
        <f aca="false">IF(I3831=1,(MIN(30,(C3831-D3831)))*(M3831/(M3831+N3831))*(Q3831/(Q3831+R3831)),(MAX(-30,(C3831-D3831)))*(N3831/(M3831+N3831))*(R3831/(R3831+Q3831)))</f>
        <v>-1.56657472417252</v>
      </c>
      <c r="T3831" s="0" t="n">
        <f aca="false">IF(J3831=1,(MIN(30,(D3831-C3831)))*(K3831/(K3831+L3831))*(O3831/(O3831+P3831)),(MAX(-30,(D3831-C3831)))*(L3831/(K3831+L3831))*(P3831/(P3831+O3831)))</f>
        <v>1.5086961961962</v>
      </c>
      <c r="U3831" s="7" t="n">
        <v>43127</v>
      </c>
    </row>
    <row r="3832" customFormat="false" ht="15" hidden="false" customHeight="false" outlineLevel="0" collapsed="false">
      <c r="A3832" s="0" t="s">
        <v>73</v>
      </c>
      <c r="B3832" s="0" t="s">
        <v>84</v>
      </c>
      <c r="C3832" s="0" t="n">
        <v>73</v>
      </c>
      <c r="D3832" s="0" t="n">
        <v>77</v>
      </c>
      <c r="E3832" s="0" t="n">
        <v>27</v>
      </c>
      <c r="F3832" s="0" t="n">
        <v>31</v>
      </c>
      <c r="G3832" s="0" t="n">
        <v>18</v>
      </c>
      <c r="H3832" s="0" t="n">
        <v>20</v>
      </c>
      <c r="I3832" s="0" t="n">
        <v>0</v>
      </c>
      <c r="J3832" s="0" t="n">
        <v>1</v>
      </c>
      <c r="K3832" s="0" t="n">
        <f aca="false">VLOOKUP(A3832,'Team Data'!$A$1:$E$659,2,FALSE())</f>
        <v>17</v>
      </c>
      <c r="L3832" s="0" t="n">
        <f aca="false">VLOOKUP(A3832,'Team Data'!$A$1:$E$659,3,FALSE())</f>
        <v>17</v>
      </c>
      <c r="M3832" s="0" t="n">
        <f aca="false">VLOOKUP(B3832,'Team Data'!$A$1:$E$659,2,FALSE())</f>
        <v>17</v>
      </c>
      <c r="N3832" s="0" t="n">
        <f aca="false">VLOOKUP(B3832,'Team Data'!$A$1:$E$659,3,FALSE())</f>
        <v>15</v>
      </c>
      <c r="O3832" s="0" t="n">
        <f aca="false">VLOOKUP(A3832,'Team Data'!$A$1:$E$659,4,FALSE())</f>
        <v>569</v>
      </c>
      <c r="P3832" s="0" t="n">
        <f aca="false">VLOOKUP(A3832,'Team Data'!$A$1:$E$659,5,FALSE())</f>
        <v>514</v>
      </c>
      <c r="Q3832" s="0" t="n">
        <f aca="false">VLOOKUP(B3832,'Team Data'!$A$1:$E$659,4,FALSE())</f>
        <v>548</v>
      </c>
      <c r="R3832" s="0" t="n">
        <f aca="false">VLOOKUP(B3832,'Team Data'!$A$1:$E$659,5,FALSE())</f>
        <v>447</v>
      </c>
      <c r="S3832" s="0" t="n">
        <f aca="false">IF(I3832=1,(MIN(30,(C3832-D3832)))*(M3832/(M3832+N3832))*(Q3832/(Q3832+R3832)),(MAX(-30,(C3832-D3832)))*(N3832/(M3832+N3832))*(R3832/(R3832+Q3832)))</f>
        <v>-0.842336683417086</v>
      </c>
      <c r="T3832" s="0" t="n">
        <f aca="false">IF(J3832=1,(MIN(30,(D3832-C3832)))*(K3832/(K3832+L3832))*(O3832/(O3832+P3832)),(MAX(-30,(D3832-C3832)))*(L3832/(K3832+L3832))*(P3832/(P3832+O3832)))</f>
        <v>1.05078485687904</v>
      </c>
      <c r="U3832" s="7" t="n">
        <v>43127</v>
      </c>
    </row>
    <row r="3833" customFormat="false" ht="15" hidden="false" customHeight="false" outlineLevel="0" collapsed="false">
      <c r="A3833" s="0" t="s">
        <v>219</v>
      </c>
      <c r="B3833" s="0" t="s">
        <v>291</v>
      </c>
      <c r="C3833" s="0" t="n">
        <v>72</v>
      </c>
      <c r="D3833" s="0" t="n">
        <v>85</v>
      </c>
      <c r="E3833" s="0" t="n">
        <v>37</v>
      </c>
      <c r="F3833" s="0" t="n">
        <v>38</v>
      </c>
      <c r="G3833" s="0" t="n">
        <v>10</v>
      </c>
      <c r="H3833" s="0" t="n">
        <v>7</v>
      </c>
      <c r="I3833" s="0" t="n">
        <v>0</v>
      </c>
      <c r="J3833" s="0" t="n">
        <v>1</v>
      </c>
      <c r="K3833" s="0" t="n">
        <f aca="false">VLOOKUP(A3833,'Team Data'!$A$1:$E$659,2,FALSE())</f>
        <v>12</v>
      </c>
      <c r="L3833" s="0" t="n">
        <f aca="false">VLOOKUP(A3833,'Team Data'!$A$1:$E$659,3,FALSE())</f>
        <v>20</v>
      </c>
      <c r="M3833" s="0" t="n">
        <f aca="false">VLOOKUP(B3833,'Team Data'!$A$1:$E$659,2,FALSE())</f>
        <v>19</v>
      </c>
      <c r="N3833" s="0" t="n">
        <f aca="false">VLOOKUP(B3833,'Team Data'!$A$1:$E$659,3,FALSE())</f>
        <v>15</v>
      </c>
      <c r="O3833" s="0" t="n">
        <f aca="false">VLOOKUP(A3833,'Team Data'!$A$1:$E$659,4,FALSE())</f>
        <v>657</v>
      </c>
      <c r="P3833" s="0" t="n">
        <f aca="false">VLOOKUP(A3833,'Team Data'!$A$1:$E$659,5,FALSE())</f>
        <v>413</v>
      </c>
      <c r="Q3833" s="0" t="n">
        <f aca="false">VLOOKUP(B3833,'Team Data'!$A$1:$E$659,4,FALSE())</f>
        <v>700</v>
      </c>
      <c r="R3833" s="0" t="n">
        <f aca="false">VLOOKUP(B3833,'Team Data'!$A$1:$E$659,5,FALSE())</f>
        <v>458</v>
      </c>
      <c r="S3833" s="0" t="n">
        <f aca="false">IF(I3833=1,(MIN(30,(C3833-D3833)))*(M3833/(M3833+N3833))*(Q3833/(Q3833+R3833)),(MAX(-30,(C3833-D3833)))*(N3833/(M3833+N3833))*(R3833/(R3833+Q3833)))</f>
        <v>-2.26836330387077</v>
      </c>
      <c r="T3833" s="0" t="n">
        <f aca="false">IF(J3833=1,(MIN(30,(D3833-C3833)))*(K3833/(K3833+L3833))*(O3833/(O3833+P3833)),(MAX(-30,(D3833-C3833)))*(L3833/(K3833+L3833))*(P3833/(P3833+O3833)))</f>
        <v>2.99334112149533</v>
      </c>
      <c r="U3833" s="7" t="n">
        <v>43127</v>
      </c>
    </row>
    <row r="3834" customFormat="false" ht="15" hidden="false" customHeight="false" outlineLevel="0" collapsed="false">
      <c r="A3834" s="0" t="s">
        <v>100</v>
      </c>
      <c r="B3834" s="0" t="s">
        <v>135</v>
      </c>
      <c r="C3834" s="0" t="n">
        <v>51</v>
      </c>
      <c r="D3834" s="0" t="n">
        <v>56</v>
      </c>
      <c r="E3834" s="0" t="n">
        <v>38</v>
      </c>
      <c r="F3834" s="0" t="n">
        <v>27</v>
      </c>
      <c r="G3834" s="0" t="n">
        <v>11</v>
      </c>
      <c r="H3834" s="0" t="n">
        <v>6</v>
      </c>
      <c r="I3834" s="0" t="n">
        <v>0</v>
      </c>
      <c r="J3834" s="0" t="n">
        <v>1</v>
      </c>
      <c r="K3834" s="0" t="n">
        <f aca="false">VLOOKUP(A3834,'Team Data'!$A$1:$E$659,2,FALSE())</f>
        <v>18</v>
      </c>
      <c r="L3834" s="0" t="n">
        <f aca="false">VLOOKUP(A3834,'Team Data'!$A$1:$E$659,3,FALSE())</f>
        <v>15</v>
      </c>
      <c r="M3834" s="0" t="n">
        <f aca="false">VLOOKUP(B3834,'Team Data'!$A$1:$E$659,2,FALSE())</f>
        <v>25</v>
      </c>
      <c r="N3834" s="0" t="n">
        <f aca="false">VLOOKUP(B3834,'Team Data'!$A$1:$E$659,3,FALSE())</f>
        <v>12</v>
      </c>
      <c r="O3834" s="0" t="n">
        <f aca="false">VLOOKUP(A3834,'Team Data'!$A$1:$E$659,4,FALSE())</f>
        <v>621</v>
      </c>
      <c r="P3834" s="0" t="n">
        <f aca="false">VLOOKUP(A3834,'Team Data'!$A$1:$E$659,5,FALSE())</f>
        <v>469</v>
      </c>
      <c r="Q3834" s="0" t="n">
        <f aca="false">VLOOKUP(B3834,'Team Data'!$A$1:$E$659,4,FALSE())</f>
        <v>699</v>
      </c>
      <c r="R3834" s="0" t="n">
        <f aca="false">VLOOKUP(B3834,'Team Data'!$A$1:$E$659,5,FALSE())</f>
        <v>540</v>
      </c>
      <c r="S3834" s="0" t="n">
        <f aca="false">IF(I3834=1,(MIN(30,(C3834-D3834)))*(M3834/(M3834+N3834))*(Q3834/(Q3834+R3834)),(MAX(-30,(C3834-D3834)))*(N3834/(M3834+N3834))*(R3834/(R3834+Q3834)))</f>
        <v>-0.706760028793927</v>
      </c>
      <c r="T3834" s="0" t="n">
        <f aca="false">IF(J3834=1,(MIN(30,(D3834-C3834)))*(K3834/(K3834+L3834))*(O3834/(O3834+P3834)),(MAX(-30,(D3834-C3834)))*(L3834/(K3834+L3834))*(P3834/(P3834+O3834)))</f>
        <v>1.55379482902419</v>
      </c>
      <c r="U3834" s="7" t="n">
        <v>43127</v>
      </c>
    </row>
    <row r="3835" customFormat="false" ht="15" hidden="false" customHeight="false" outlineLevel="0" collapsed="false">
      <c r="A3835" s="0" t="s">
        <v>204</v>
      </c>
      <c r="B3835" s="0" t="s">
        <v>74</v>
      </c>
      <c r="C3835" s="0" t="n">
        <v>67</v>
      </c>
      <c r="D3835" s="0" t="n">
        <v>68</v>
      </c>
      <c r="E3835" s="0" t="n">
        <v>31</v>
      </c>
      <c r="F3835" s="0" t="n">
        <v>39</v>
      </c>
      <c r="G3835" s="0" t="n">
        <v>13</v>
      </c>
      <c r="H3835" s="0" t="n">
        <v>16</v>
      </c>
      <c r="I3835" s="0" t="n">
        <v>0</v>
      </c>
      <c r="J3835" s="0" t="n">
        <v>1</v>
      </c>
      <c r="K3835" s="0" t="n">
        <f aca="false">VLOOKUP(A3835,'Team Data'!$A$1:$E$659,2,FALSE())</f>
        <v>23</v>
      </c>
      <c r="L3835" s="0" t="n">
        <f aca="false">VLOOKUP(A3835,'Team Data'!$A$1:$E$659,3,FALSE())</f>
        <v>10</v>
      </c>
      <c r="M3835" s="0" t="n">
        <f aca="false">VLOOKUP(B3835,'Team Data'!$A$1:$E$659,2,FALSE())</f>
        <v>13</v>
      </c>
      <c r="N3835" s="0" t="n">
        <f aca="false">VLOOKUP(B3835,'Team Data'!$A$1:$E$659,3,FALSE())</f>
        <v>20</v>
      </c>
      <c r="O3835" s="0" t="n">
        <f aca="false">VLOOKUP(A3835,'Team Data'!$A$1:$E$659,4,FALSE())</f>
        <v>563</v>
      </c>
      <c r="P3835" s="0" t="n">
        <f aca="false">VLOOKUP(A3835,'Team Data'!$A$1:$E$659,5,FALSE())</f>
        <v>481</v>
      </c>
      <c r="Q3835" s="0" t="n">
        <f aca="false">VLOOKUP(B3835,'Team Data'!$A$1:$E$659,4,FALSE())</f>
        <v>534</v>
      </c>
      <c r="R3835" s="0" t="n">
        <f aca="false">VLOOKUP(B3835,'Team Data'!$A$1:$E$659,5,FALSE())</f>
        <v>500</v>
      </c>
      <c r="S3835" s="0" t="n">
        <f aca="false">IF(I3835=1,(MIN(30,(C3835-D3835)))*(M3835/(M3835+N3835))*(Q3835/(Q3835+R3835)),(MAX(-30,(C3835-D3835)))*(N3835/(M3835+N3835))*(R3835/(R3835+Q3835)))</f>
        <v>-0.293066057089268</v>
      </c>
      <c r="T3835" s="0" t="n">
        <f aca="false">IF(J3835=1,(MIN(30,(D3835-C3835)))*(K3835/(K3835+L3835))*(O3835/(O3835+P3835)),(MAX(-30,(D3835-C3835)))*(L3835/(K3835+L3835))*(P3835/(P3835+O3835)))</f>
        <v>0.375856263787298</v>
      </c>
      <c r="U3835" s="7" t="n">
        <v>43127</v>
      </c>
    </row>
    <row r="3836" customFormat="false" ht="15" hidden="false" customHeight="false" outlineLevel="0" collapsed="false">
      <c r="A3836" s="0" t="s">
        <v>329</v>
      </c>
      <c r="B3836" s="0" t="s">
        <v>97</v>
      </c>
      <c r="C3836" s="0" t="n">
        <v>84</v>
      </c>
      <c r="D3836" s="0" t="n">
        <v>76</v>
      </c>
      <c r="E3836" s="0" t="n">
        <v>50</v>
      </c>
      <c r="F3836" s="0" t="n">
        <v>27</v>
      </c>
      <c r="G3836" s="0" t="n">
        <v>16</v>
      </c>
      <c r="H3836" s="0" t="n">
        <v>11</v>
      </c>
      <c r="I3836" s="0" t="n">
        <v>1</v>
      </c>
      <c r="J3836" s="0" t="n">
        <v>0</v>
      </c>
      <c r="K3836" s="0" t="n">
        <f aca="false">VLOOKUP(A3836,'Team Data'!$A$1:$E$659,2,FALSE())</f>
        <v>18</v>
      </c>
      <c r="L3836" s="0" t="n">
        <f aca="false">VLOOKUP(A3836,'Team Data'!$A$1:$E$659,3,FALSE())</f>
        <v>14</v>
      </c>
      <c r="M3836" s="0" t="n">
        <f aca="false">VLOOKUP(B3836,'Team Data'!$A$1:$E$659,2,FALSE())</f>
        <v>16</v>
      </c>
      <c r="N3836" s="0" t="n">
        <f aca="false">VLOOKUP(B3836,'Team Data'!$A$1:$E$659,3,FALSE())</f>
        <v>17</v>
      </c>
      <c r="O3836" s="0" t="n">
        <f aca="false">VLOOKUP(A3836,'Team Data'!$A$1:$E$659,4,FALSE())</f>
        <v>555</v>
      </c>
      <c r="P3836" s="0" t="n">
        <f aca="false">VLOOKUP(A3836,'Team Data'!$A$1:$E$659,5,FALSE())</f>
        <v>488</v>
      </c>
      <c r="Q3836" s="0" t="n">
        <f aca="false">VLOOKUP(B3836,'Team Data'!$A$1:$E$659,4,FALSE())</f>
        <v>539</v>
      </c>
      <c r="R3836" s="0" t="n">
        <f aca="false">VLOOKUP(B3836,'Team Data'!$A$1:$E$659,5,FALSE())</f>
        <v>535</v>
      </c>
      <c r="S3836" s="0" t="n">
        <f aca="false">IF(I3836=1,(MIN(30,(C3836-D3836)))*(M3836/(M3836+N3836))*(Q3836/(Q3836+R3836)),(MAX(-30,(C3836-D3836)))*(N3836/(M3836+N3836))*(R3836/(R3836+Q3836)))</f>
        <v>1.94661700806952</v>
      </c>
      <c r="T3836" s="0" t="n">
        <f aca="false">IF(J3836=1,(MIN(30,(D3836-C3836)))*(K3836/(K3836+L3836))*(O3836/(O3836+P3836)),(MAX(-30,(D3836-C3836)))*(L3836/(K3836+L3836))*(P3836/(P3836+O3836)))</f>
        <v>-1.63758389261745</v>
      </c>
      <c r="U3836" s="7" t="n">
        <v>43127</v>
      </c>
    </row>
    <row r="3837" customFormat="false" ht="15" hidden="false" customHeight="false" outlineLevel="0" collapsed="false">
      <c r="A3837" s="0" t="s">
        <v>56</v>
      </c>
      <c r="B3837" s="0" t="s">
        <v>172</v>
      </c>
      <c r="C3837" s="0" t="n">
        <v>47</v>
      </c>
      <c r="D3837" s="0" t="n">
        <v>70</v>
      </c>
      <c r="E3837" s="0" t="n">
        <v>26</v>
      </c>
      <c r="F3837" s="0" t="n">
        <v>41</v>
      </c>
      <c r="G3837" s="0" t="n">
        <v>10</v>
      </c>
      <c r="H3837" s="0" t="n">
        <v>12</v>
      </c>
      <c r="I3837" s="0" t="n">
        <v>0</v>
      </c>
      <c r="J3837" s="0" t="n">
        <v>1</v>
      </c>
      <c r="K3837" s="0" t="n">
        <f aca="false">VLOOKUP(A3837,'Team Data'!$A$1:$E$659,2,FALSE())</f>
        <v>12</v>
      </c>
      <c r="L3837" s="0" t="n">
        <f aca="false">VLOOKUP(A3837,'Team Data'!$A$1:$E$659,3,FALSE())</f>
        <v>23</v>
      </c>
      <c r="M3837" s="0" t="n">
        <f aca="false">VLOOKUP(B3837,'Team Data'!$A$1:$E$659,2,FALSE())</f>
        <v>16</v>
      </c>
      <c r="N3837" s="0" t="n">
        <f aca="false">VLOOKUP(B3837,'Team Data'!$A$1:$E$659,3,FALSE())</f>
        <v>17</v>
      </c>
      <c r="O3837" s="0" t="n">
        <f aca="false">VLOOKUP(A3837,'Team Data'!$A$1:$E$659,4,FALSE())</f>
        <v>562</v>
      </c>
      <c r="P3837" s="0" t="n">
        <f aca="false">VLOOKUP(A3837,'Team Data'!$A$1:$E$659,5,FALSE())</f>
        <v>557</v>
      </c>
      <c r="Q3837" s="0" t="n">
        <f aca="false">VLOOKUP(B3837,'Team Data'!$A$1:$E$659,4,FALSE())</f>
        <v>503</v>
      </c>
      <c r="R3837" s="0" t="n">
        <f aca="false">VLOOKUP(B3837,'Team Data'!$A$1:$E$659,5,FALSE())</f>
        <v>522</v>
      </c>
      <c r="S3837" s="0" t="n">
        <f aca="false">IF(I3837=1,(MIN(30,(C3837-D3837)))*(M3837/(M3837+N3837))*(Q3837/(Q3837+R3837)),(MAX(-30,(C3837-D3837)))*(N3837/(M3837+N3837))*(R3837/(R3837+Q3837)))</f>
        <v>-6.03405764966741</v>
      </c>
      <c r="T3837" s="0" t="n">
        <f aca="false">IF(J3837=1,(MIN(30,(D3837-C3837)))*(K3837/(K3837+L3837))*(O3837/(O3837+P3837)),(MAX(-30,(D3837-C3837)))*(L3837/(K3837+L3837))*(P3837/(P3837+O3837)))</f>
        <v>3.96047491382612</v>
      </c>
      <c r="U3837" s="7" t="n">
        <v>43127</v>
      </c>
    </row>
    <row r="3838" customFormat="false" ht="15" hidden="false" customHeight="false" outlineLevel="0" collapsed="false">
      <c r="A3838" s="0" t="s">
        <v>44</v>
      </c>
      <c r="B3838" s="0" t="s">
        <v>349</v>
      </c>
      <c r="C3838" s="0" t="n">
        <v>64</v>
      </c>
      <c r="D3838" s="0" t="n">
        <v>75</v>
      </c>
      <c r="E3838" s="0" t="n">
        <v>30</v>
      </c>
      <c r="F3838" s="0" t="n">
        <v>33</v>
      </c>
      <c r="G3838" s="0" t="n">
        <v>13</v>
      </c>
      <c r="H3838" s="0" t="n">
        <v>12</v>
      </c>
      <c r="I3838" s="0" t="n">
        <v>0</v>
      </c>
      <c r="J3838" s="0" t="n">
        <v>1</v>
      </c>
      <c r="K3838" s="0" t="n">
        <f aca="false">VLOOKUP(A3838,'Team Data'!$A$1:$E$659,2,FALSE())</f>
        <v>18</v>
      </c>
      <c r="L3838" s="0" t="n">
        <f aca="false">VLOOKUP(A3838,'Team Data'!$A$1:$E$659,3,FALSE())</f>
        <v>16</v>
      </c>
      <c r="M3838" s="0" t="n">
        <f aca="false">VLOOKUP(B3838,'Team Data'!$A$1:$E$659,2,FALSE())</f>
        <v>19</v>
      </c>
      <c r="N3838" s="0" t="n">
        <f aca="false">VLOOKUP(B3838,'Team Data'!$A$1:$E$659,3,FALSE())</f>
        <v>12</v>
      </c>
      <c r="O3838" s="0" t="n">
        <f aca="false">VLOOKUP(A3838,'Team Data'!$A$1:$E$659,4,FALSE())</f>
        <v>493</v>
      </c>
      <c r="P3838" s="0" t="n">
        <f aca="false">VLOOKUP(A3838,'Team Data'!$A$1:$E$659,5,FALSE())</f>
        <v>541</v>
      </c>
      <c r="Q3838" s="0" t="n">
        <f aca="false">VLOOKUP(B3838,'Team Data'!$A$1:$E$659,4,FALSE())</f>
        <v>461</v>
      </c>
      <c r="R3838" s="0" t="n">
        <f aca="false">VLOOKUP(B3838,'Team Data'!$A$1:$E$659,5,FALSE())</f>
        <v>472</v>
      </c>
      <c r="S3838" s="0" t="n">
        <f aca="false">IF(I3838=1,(MIN(30,(C3838-D3838)))*(M3838/(M3838+N3838))*(Q3838/(Q3838+R3838)),(MAX(-30,(C3838-D3838)))*(N3838/(M3838+N3838))*(R3838/(R3838+Q3838)))</f>
        <v>-2.15413338865263</v>
      </c>
      <c r="T3838" s="0" t="n">
        <f aca="false">IF(J3838=1,(MIN(30,(D3838-C3838)))*(K3838/(K3838+L3838))*(O3838/(O3838+P3838)),(MAX(-30,(D3838-C3838)))*(L3838/(K3838+L3838))*(P3838/(P3838+O3838)))</f>
        <v>2.77659574468085</v>
      </c>
      <c r="U3838" s="7" t="n">
        <v>43127</v>
      </c>
    </row>
    <row r="3839" customFormat="false" ht="15" hidden="false" customHeight="false" outlineLevel="0" collapsed="false">
      <c r="A3839" s="0" t="s">
        <v>335</v>
      </c>
      <c r="B3839" s="0" t="s">
        <v>75</v>
      </c>
      <c r="C3839" s="0" t="n">
        <v>65</v>
      </c>
      <c r="D3839" s="0" t="n">
        <v>63</v>
      </c>
      <c r="E3839" s="0" t="n">
        <v>31</v>
      </c>
      <c r="F3839" s="0" t="n">
        <v>44</v>
      </c>
      <c r="G3839" s="0" t="n">
        <v>5</v>
      </c>
      <c r="H3839" s="0" t="n">
        <v>16</v>
      </c>
      <c r="I3839" s="0" t="n">
        <v>1</v>
      </c>
      <c r="J3839" s="0" t="n">
        <v>0</v>
      </c>
      <c r="K3839" s="0" t="n">
        <f aca="false">VLOOKUP(A3839,'Team Data'!$A$1:$E$659,2,FALSE())</f>
        <v>31</v>
      </c>
      <c r="L3839" s="0" t="n">
        <f aca="false">VLOOKUP(A3839,'Team Data'!$A$1:$E$659,3,FALSE())</f>
        <v>3</v>
      </c>
      <c r="M3839" s="0" t="n">
        <f aca="false">VLOOKUP(B3839,'Team Data'!$A$1:$E$659,2,FALSE())</f>
        <v>28</v>
      </c>
      <c r="N3839" s="0" t="n">
        <f aca="false">VLOOKUP(B3839,'Team Data'!$A$1:$E$659,3,FALSE())</f>
        <v>8</v>
      </c>
      <c r="O3839" s="0" t="n">
        <f aca="false">VLOOKUP(A3839,'Team Data'!$A$1:$E$659,4,FALSE())</f>
        <v>678</v>
      </c>
      <c r="P3839" s="0" t="n">
        <f aca="false">VLOOKUP(A3839,'Team Data'!$A$1:$E$659,5,FALSE())</f>
        <v>466</v>
      </c>
      <c r="Q3839" s="0" t="n">
        <f aca="false">VLOOKUP(B3839,'Team Data'!$A$1:$E$659,4,FALSE())</f>
        <v>723</v>
      </c>
      <c r="R3839" s="0" t="n">
        <f aca="false">VLOOKUP(B3839,'Team Data'!$A$1:$E$659,5,FALSE())</f>
        <v>486</v>
      </c>
      <c r="S3839" s="0" t="n">
        <f aca="false">IF(I3839=1,(MIN(30,(C3839-D3839)))*(M3839/(M3839+N3839))*(Q3839/(Q3839+R3839)),(MAX(-30,(C3839-D3839)))*(N3839/(M3839+N3839))*(R3839/(R3839+Q3839)))</f>
        <v>0.930245381858285</v>
      </c>
      <c r="T3839" s="0" t="n">
        <f aca="false">IF(J3839=1,(MIN(30,(D3839-C3839)))*(K3839/(K3839+L3839))*(O3839/(O3839+P3839)),(MAX(-30,(D3839-C3839)))*(L3839/(K3839+L3839))*(P3839/(P3839+O3839)))</f>
        <v>-0.0718839983545866</v>
      </c>
      <c r="U3839" s="7" t="n">
        <v>43127</v>
      </c>
    </row>
    <row r="3840" customFormat="false" ht="15" hidden="false" customHeight="false" outlineLevel="0" collapsed="false">
      <c r="A3840" s="0" t="s">
        <v>50</v>
      </c>
      <c r="B3840" s="0" t="s">
        <v>238</v>
      </c>
      <c r="C3840" s="0" t="n">
        <v>84</v>
      </c>
      <c r="D3840" s="0" t="n">
        <v>81</v>
      </c>
      <c r="E3840" s="0" t="n">
        <v>35</v>
      </c>
      <c r="F3840" s="0" t="n">
        <v>33</v>
      </c>
      <c r="G3840" s="0" t="n">
        <v>18</v>
      </c>
      <c r="H3840" s="0" t="n">
        <v>15</v>
      </c>
      <c r="I3840" s="0" t="n">
        <v>1</v>
      </c>
      <c r="J3840" s="0" t="n">
        <v>0</v>
      </c>
      <c r="K3840" s="0" t="n">
        <f aca="false">VLOOKUP(A3840,'Team Data'!$A$1:$E$659,2,FALSE())</f>
        <v>15</v>
      </c>
      <c r="L3840" s="0" t="n">
        <f aca="false">VLOOKUP(A3840,'Team Data'!$A$1:$E$659,3,FALSE())</f>
        <v>16</v>
      </c>
      <c r="M3840" s="0" t="n">
        <f aca="false">VLOOKUP(B3840,'Team Data'!$A$1:$E$659,2,FALSE())</f>
        <v>23</v>
      </c>
      <c r="N3840" s="0" t="n">
        <f aca="false">VLOOKUP(B3840,'Team Data'!$A$1:$E$659,3,FALSE())</f>
        <v>13</v>
      </c>
      <c r="O3840" s="0" t="n">
        <f aca="false">VLOOKUP(A3840,'Team Data'!$A$1:$E$659,4,FALSE())</f>
        <v>449</v>
      </c>
      <c r="P3840" s="0" t="n">
        <f aca="false">VLOOKUP(A3840,'Team Data'!$A$1:$E$659,5,FALSE())</f>
        <v>485</v>
      </c>
      <c r="Q3840" s="0" t="n">
        <f aca="false">VLOOKUP(B3840,'Team Data'!$A$1:$E$659,4,FALSE())</f>
        <v>577</v>
      </c>
      <c r="R3840" s="0" t="n">
        <f aca="false">VLOOKUP(B3840,'Team Data'!$A$1:$E$659,5,FALSE())</f>
        <v>554</v>
      </c>
      <c r="S3840" s="0" t="n">
        <f aca="false">IF(I3840=1,(MIN(30,(C3840-D3840)))*(M3840/(M3840+N3840))*(Q3840/(Q3840+R3840)),(MAX(-30,(C3840-D3840)))*(N3840/(M3840+N3840))*(R3840/(R3840+Q3840)))</f>
        <v>0.977821986442676</v>
      </c>
      <c r="T3840" s="0" t="n">
        <f aca="false">IF(J3840=1,(MIN(30,(D3840-C3840)))*(K3840/(K3840+L3840))*(O3840/(O3840+P3840)),(MAX(-30,(D3840-C3840)))*(L3840/(K3840+L3840))*(P3840/(P3840+O3840)))</f>
        <v>-0.804033984941632</v>
      </c>
      <c r="U3840" s="7" t="n">
        <v>43127</v>
      </c>
    </row>
    <row r="3841" customFormat="false" ht="15" hidden="false" customHeight="false" outlineLevel="0" collapsed="false">
      <c r="A3841" s="0" t="s">
        <v>83</v>
      </c>
      <c r="B3841" s="0" t="s">
        <v>299</v>
      </c>
      <c r="C3841" s="0" t="n">
        <v>83</v>
      </c>
      <c r="D3841" s="0" t="n">
        <v>76</v>
      </c>
      <c r="E3841" s="0" t="n">
        <v>32</v>
      </c>
      <c r="F3841" s="0" t="n">
        <v>40</v>
      </c>
      <c r="G3841" s="0" t="n">
        <v>10</v>
      </c>
      <c r="H3841" s="0" t="n">
        <v>10</v>
      </c>
      <c r="I3841" s="0" t="n">
        <v>1</v>
      </c>
      <c r="J3841" s="0" t="n">
        <v>0</v>
      </c>
      <c r="K3841" s="0" t="n">
        <f aca="false">VLOOKUP(A3841,'Team Data'!$A$1:$E$659,2,FALSE())</f>
        <v>14</v>
      </c>
      <c r="L3841" s="0" t="n">
        <f aca="false">VLOOKUP(A3841,'Team Data'!$A$1:$E$659,3,FALSE())</f>
        <v>18</v>
      </c>
      <c r="M3841" s="0" t="n">
        <f aca="false">VLOOKUP(B3841,'Team Data'!$A$1:$E$659,2,FALSE())</f>
        <v>18</v>
      </c>
      <c r="N3841" s="0" t="n">
        <f aca="false">VLOOKUP(B3841,'Team Data'!$A$1:$E$659,3,FALSE())</f>
        <v>14</v>
      </c>
      <c r="O3841" s="0" t="n">
        <f aca="false">VLOOKUP(A3841,'Team Data'!$A$1:$E$659,4,FALSE())</f>
        <v>525</v>
      </c>
      <c r="P3841" s="0" t="n">
        <f aca="false">VLOOKUP(A3841,'Team Data'!$A$1:$E$659,5,FALSE())</f>
        <v>457</v>
      </c>
      <c r="Q3841" s="0" t="n">
        <f aca="false">VLOOKUP(B3841,'Team Data'!$A$1:$E$659,4,FALSE())</f>
        <v>500</v>
      </c>
      <c r="R3841" s="0" t="n">
        <f aca="false">VLOOKUP(B3841,'Team Data'!$A$1:$E$659,5,FALSE())</f>
        <v>469</v>
      </c>
      <c r="S3841" s="0" t="n">
        <f aca="false">IF(I3841=1,(MIN(30,(C3841-D3841)))*(M3841/(M3841+N3841))*(Q3841/(Q3841+R3841)),(MAX(-30,(C3841-D3841)))*(N3841/(M3841+N3841))*(R3841/(R3841+Q3841)))</f>
        <v>2.03173374613003</v>
      </c>
      <c r="T3841" s="0" t="n">
        <f aca="false">IF(J3841=1,(MIN(30,(D3841-C3841)))*(K3841/(K3841+L3841))*(O3841/(O3841+P3841)),(MAX(-30,(D3841-C3841)))*(L3841/(K3841+L3841))*(P3841/(P3841+O3841)))</f>
        <v>-1.83242107942974</v>
      </c>
      <c r="U3841" s="7" t="n">
        <v>43127</v>
      </c>
    </row>
    <row r="3842" customFormat="false" ht="15" hidden="false" customHeight="false" outlineLevel="0" collapsed="false">
      <c r="A3842" s="0" t="s">
        <v>136</v>
      </c>
      <c r="B3842" s="0" t="s">
        <v>268</v>
      </c>
      <c r="C3842" s="0" t="n">
        <v>81</v>
      </c>
      <c r="D3842" s="0" t="n">
        <v>80</v>
      </c>
      <c r="E3842" s="0" t="n">
        <v>37</v>
      </c>
      <c r="F3842" s="0" t="n">
        <v>34</v>
      </c>
      <c r="G3842" s="0" t="n">
        <v>7</v>
      </c>
      <c r="H3842" s="0" t="n">
        <v>10</v>
      </c>
      <c r="I3842" s="0" t="n">
        <v>1</v>
      </c>
      <c r="J3842" s="0" t="n">
        <v>0</v>
      </c>
      <c r="K3842" s="0" t="n">
        <f aca="false">VLOOKUP(A3842,'Team Data'!$A$1:$E$659,2,FALSE())</f>
        <v>10</v>
      </c>
      <c r="L3842" s="0" t="n">
        <f aca="false">VLOOKUP(A3842,'Team Data'!$A$1:$E$659,3,FALSE())</f>
        <v>20</v>
      </c>
      <c r="M3842" s="0" t="n">
        <f aca="false">VLOOKUP(B3842,'Team Data'!$A$1:$E$659,2,FALSE())</f>
        <v>7</v>
      </c>
      <c r="N3842" s="0" t="n">
        <f aca="false">VLOOKUP(B3842,'Team Data'!$A$1:$E$659,3,FALSE())</f>
        <v>25</v>
      </c>
      <c r="O3842" s="0" t="n">
        <f aca="false">VLOOKUP(A3842,'Team Data'!$A$1:$E$659,4,FALSE())</f>
        <v>479</v>
      </c>
      <c r="P3842" s="0" t="n">
        <f aca="false">VLOOKUP(A3842,'Team Data'!$A$1:$E$659,5,FALSE())</f>
        <v>443</v>
      </c>
      <c r="Q3842" s="0" t="n">
        <f aca="false">VLOOKUP(B3842,'Team Data'!$A$1:$E$659,4,FALSE())</f>
        <v>471</v>
      </c>
      <c r="R3842" s="0" t="n">
        <f aca="false">VLOOKUP(B3842,'Team Data'!$A$1:$E$659,5,FALSE())</f>
        <v>449</v>
      </c>
      <c r="S3842" s="0" t="n">
        <f aca="false">IF(I3842=1,(MIN(30,(C3842-D3842)))*(M3842/(M3842+N3842))*(Q3842/(Q3842+R3842)),(MAX(-30,(C3842-D3842)))*(N3842/(M3842+N3842))*(R3842/(R3842+Q3842)))</f>
        <v>0.111990489130435</v>
      </c>
      <c r="T3842" s="0" t="n">
        <f aca="false">IF(J3842=1,(MIN(30,(D3842-C3842)))*(K3842/(K3842+L3842))*(O3842/(O3842+P3842)),(MAX(-30,(D3842-C3842)))*(L3842/(K3842+L3842))*(P3842/(P3842+O3842)))</f>
        <v>-0.320318148951555</v>
      </c>
      <c r="U3842" s="7" t="n">
        <v>43127</v>
      </c>
    </row>
    <row r="3843" customFormat="false" ht="15" hidden="false" customHeight="false" outlineLevel="0" collapsed="false">
      <c r="A3843" s="0" t="s">
        <v>13</v>
      </c>
      <c r="B3843" s="0" t="s">
        <v>58</v>
      </c>
      <c r="C3843" s="0" t="n">
        <v>69</v>
      </c>
      <c r="D3843" s="0" t="n">
        <v>83</v>
      </c>
      <c r="E3843" s="0" t="n">
        <v>25</v>
      </c>
      <c r="F3843" s="0" t="n">
        <v>29</v>
      </c>
      <c r="G3843" s="0" t="n">
        <v>17</v>
      </c>
      <c r="H3843" s="0" t="n">
        <v>13</v>
      </c>
      <c r="I3843" s="0" t="n">
        <v>0</v>
      </c>
      <c r="J3843" s="0" t="n">
        <v>1</v>
      </c>
      <c r="K3843" s="0" t="n">
        <f aca="false">VLOOKUP(A3843,'Team Data'!$A$1:$E$659,2,FALSE())</f>
        <v>6</v>
      </c>
      <c r="L3843" s="0" t="n">
        <f aca="false">VLOOKUP(A3843,'Team Data'!$A$1:$E$659,3,FALSE())</f>
        <v>24</v>
      </c>
      <c r="M3843" s="0" t="n">
        <f aca="false">VLOOKUP(B3843,'Team Data'!$A$1:$E$659,2,FALSE())</f>
        <v>19</v>
      </c>
      <c r="N3843" s="0" t="n">
        <f aca="false">VLOOKUP(B3843,'Team Data'!$A$1:$E$659,3,FALSE())</f>
        <v>14</v>
      </c>
      <c r="O3843" s="0" t="n">
        <f aca="false">VLOOKUP(A3843,'Team Data'!$A$1:$E$659,4,FALSE())</f>
        <v>466</v>
      </c>
      <c r="P3843" s="0" t="n">
        <f aca="false">VLOOKUP(A3843,'Team Data'!$A$1:$E$659,5,FALSE())</f>
        <v>488</v>
      </c>
      <c r="Q3843" s="0" t="n">
        <f aca="false">VLOOKUP(B3843,'Team Data'!$A$1:$E$659,4,FALSE())</f>
        <v>475</v>
      </c>
      <c r="R3843" s="0" t="n">
        <f aca="false">VLOOKUP(B3843,'Team Data'!$A$1:$E$659,5,FALSE())</f>
        <v>542</v>
      </c>
      <c r="S3843" s="0" t="n">
        <f aca="false">IF(I3843=1,(MIN(30,(C3843-D3843)))*(M3843/(M3843+N3843))*(Q3843/(Q3843+R3843)),(MAX(-30,(C3843-D3843)))*(N3843/(M3843+N3843))*(R3843/(R3843+Q3843)))</f>
        <v>-3.16534072286285</v>
      </c>
      <c r="T3843" s="0" t="n">
        <f aca="false">IF(J3843=1,(MIN(30,(D3843-C3843)))*(K3843/(K3843+L3843))*(O3843/(O3843+P3843)),(MAX(-30,(D3843-C3843)))*(L3843/(K3843+L3843))*(P3843/(P3843+O3843)))</f>
        <v>1.36771488469602</v>
      </c>
      <c r="U3843" s="7" t="n">
        <v>43127</v>
      </c>
    </row>
    <row r="3844" customFormat="false" ht="15" hidden="false" customHeight="false" outlineLevel="0" collapsed="false">
      <c r="A3844" s="0" t="s">
        <v>141</v>
      </c>
      <c r="B3844" s="0" t="s">
        <v>114</v>
      </c>
      <c r="C3844" s="0" t="n">
        <v>74</v>
      </c>
      <c r="D3844" s="0" t="n">
        <v>85</v>
      </c>
      <c r="E3844" s="0" t="n">
        <v>29</v>
      </c>
      <c r="F3844" s="0" t="n">
        <v>28</v>
      </c>
      <c r="G3844" s="0" t="n">
        <v>13</v>
      </c>
      <c r="H3844" s="0" t="n">
        <v>7</v>
      </c>
      <c r="I3844" s="0" t="n">
        <v>0</v>
      </c>
      <c r="J3844" s="0" t="n">
        <v>1</v>
      </c>
      <c r="K3844" s="0" t="n">
        <f aca="false">VLOOKUP(A3844,'Team Data'!$A$1:$E$659,2,FALSE())</f>
        <v>10</v>
      </c>
      <c r="L3844" s="0" t="n">
        <f aca="false">VLOOKUP(A3844,'Team Data'!$A$1:$E$659,3,FALSE())</f>
        <v>21</v>
      </c>
      <c r="M3844" s="0" t="n">
        <f aca="false">VLOOKUP(B3844,'Team Data'!$A$1:$E$659,2,FALSE())</f>
        <v>12</v>
      </c>
      <c r="N3844" s="0" t="n">
        <f aca="false">VLOOKUP(B3844,'Team Data'!$A$1:$E$659,3,FALSE())</f>
        <v>19</v>
      </c>
      <c r="O3844" s="0" t="n">
        <f aca="false">VLOOKUP(A3844,'Team Data'!$A$1:$E$659,4,FALSE())</f>
        <v>459</v>
      </c>
      <c r="P3844" s="0" t="n">
        <f aca="false">VLOOKUP(A3844,'Team Data'!$A$1:$E$659,5,FALSE())</f>
        <v>493</v>
      </c>
      <c r="Q3844" s="0" t="n">
        <f aca="false">VLOOKUP(B3844,'Team Data'!$A$1:$E$659,4,FALSE())</f>
        <v>472</v>
      </c>
      <c r="R3844" s="0" t="n">
        <f aca="false">VLOOKUP(B3844,'Team Data'!$A$1:$E$659,5,FALSE())</f>
        <v>512</v>
      </c>
      <c r="S3844" s="0" t="n">
        <f aca="false">IF(I3844=1,(MIN(30,(C3844-D3844)))*(M3844/(M3844+N3844))*(Q3844/(Q3844+R3844)),(MAX(-30,(C3844-D3844)))*(N3844/(M3844+N3844))*(R3844/(R3844+Q3844)))</f>
        <v>-3.50799895095725</v>
      </c>
      <c r="T3844" s="0" t="n">
        <f aca="false">IF(J3844=1,(MIN(30,(D3844-C3844)))*(K3844/(K3844+L3844))*(O3844/(O3844+P3844)),(MAX(-30,(D3844-C3844)))*(L3844/(K3844+L3844))*(P3844/(P3844+O3844)))</f>
        <v>1.71082949308756</v>
      </c>
      <c r="U3844" s="7" t="n">
        <v>43127</v>
      </c>
    </row>
    <row r="3845" customFormat="false" ht="15" hidden="false" customHeight="false" outlineLevel="0" collapsed="false">
      <c r="A3845" s="0" t="s">
        <v>216</v>
      </c>
      <c r="B3845" s="0" t="s">
        <v>9</v>
      </c>
      <c r="C3845" s="0" t="n">
        <v>73</v>
      </c>
      <c r="D3845" s="0" t="n">
        <v>80</v>
      </c>
      <c r="E3845" s="0" t="n">
        <v>38</v>
      </c>
      <c r="F3845" s="0" t="n">
        <v>37</v>
      </c>
      <c r="G3845" s="0" t="n">
        <v>13</v>
      </c>
      <c r="H3845" s="0" t="n">
        <v>17</v>
      </c>
      <c r="I3845" s="0" t="n">
        <v>0</v>
      </c>
      <c r="J3845" s="0" t="n">
        <v>1</v>
      </c>
      <c r="K3845" s="0" t="n">
        <f aca="false">VLOOKUP(A3845,'Team Data'!$A$1:$E$659,2,FALSE())</f>
        <v>18</v>
      </c>
      <c r="L3845" s="0" t="n">
        <f aca="false">VLOOKUP(A3845,'Team Data'!$A$1:$E$659,3,FALSE())</f>
        <v>14</v>
      </c>
      <c r="M3845" s="0" t="n">
        <f aca="false">VLOOKUP(B3845,'Team Data'!$A$1:$E$659,2,FALSE())</f>
        <v>20</v>
      </c>
      <c r="N3845" s="0" t="n">
        <f aca="false">VLOOKUP(B3845,'Team Data'!$A$1:$E$659,3,FALSE())</f>
        <v>16</v>
      </c>
      <c r="O3845" s="0" t="n">
        <f aca="false">VLOOKUP(A3845,'Team Data'!$A$1:$E$659,4,FALSE())</f>
        <v>650</v>
      </c>
      <c r="P3845" s="0" t="n">
        <f aca="false">VLOOKUP(A3845,'Team Data'!$A$1:$E$659,5,FALSE())</f>
        <v>442</v>
      </c>
      <c r="Q3845" s="0" t="n">
        <f aca="false">VLOOKUP(B3845,'Team Data'!$A$1:$E$659,4,FALSE())</f>
        <v>741</v>
      </c>
      <c r="R3845" s="0" t="n">
        <f aca="false">VLOOKUP(B3845,'Team Data'!$A$1:$E$659,5,FALSE())</f>
        <v>460</v>
      </c>
      <c r="S3845" s="0" t="n">
        <f aca="false">IF(I3845=1,(MIN(30,(C3845-D3845)))*(M3845/(M3845+N3845))*(Q3845/(Q3845+R3845)),(MAX(-30,(C3845-D3845)))*(N3845/(M3845+N3845))*(R3845/(R3845+Q3845)))</f>
        <v>-1.19159959293182</v>
      </c>
      <c r="T3845" s="0" t="n">
        <f aca="false">IF(J3845=1,(MIN(30,(D3845-C3845)))*(K3845/(K3845+L3845))*(O3845/(O3845+P3845)),(MAX(-30,(D3845-C3845)))*(L3845/(K3845+L3845))*(P3845/(P3845+O3845)))</f>
        <v>2.34375</v>
      </c>
      <c r="U3845" s="7" t="n">
        <v>43127</v>
      </c>
    </row>
    <row r="3846" customFormat="false" ht="15" hidden="false" customHeight="false" outlineLevel="0" collapsed="false">
      <c r="A3846" s="0" t="s">
        <v>295</v>
      </c>
      <c r="B3846" s="0" t="s">
        <v>102</v>
      </c>
      <c r="C3846" s="0" t="n">
        <v>50</v>
      </c>
      <c r="D3846" s="0" t="n">
        <v>54</v>
      </c>
      <c r="E3846" s="0" t="n">
        <v>33</v>
      </c>
      <c r="F3846" s="0" t="n">
        <v>29</v>
      </c>
      <c r="G3846" s="0" t="n">
        <v>12</v>
      </c>
      <c r="H3846" s="0" t="n">
        <v>16</v>
      </c>
      <c r="I3846" s="0" t="n">
        <v>0</v>
      </c>
      <c r="J3846" s="0" t="n">
        <v>1</v>
      </c>
      <c r="K3846" s="0" t="n">
        <f aca="false">VLOOKUP(A3846,'Team Data'!$A$1:$E$659,2,FALSE())</f>
        <v>15</v>
      </c>
      <c r="L3846" s="0" t="n">
        <f aca="false">VLOOKUP(A3846,'Team Data'!$A$1:$E$659,3,FALSE())</f>
        <v>18</v>
      </c>
      <c r="M3846" s="0" t="n">
        <f aca="false">VLOOKUP(B3846,'Team Data'!$A$1:$E$659,2,FALSE())</f>
        <v>24</v>
      </c>
      <c r="N3846" s="0" t="n">
        <f aca="false">VLOOKUP(B3846,'Team Data'!$A$1:$E$659,3,FALSE())</f>
        <v>11</v>
      </c>
      <c r="O3846" s="0" t="n">
        <f aca="false">VLOOKUP(A3846,'Team Data'!$A$1:$E$659,4,FALSE())</f>
        <v>512</v>
      </c>
      <c r="P3846" s="0" t="n">
        <f aca="false">VLOOKUP(A3846,'Team Data'!$A$1:$E$659,5,FALSE())</f>
        <v>507</v>
      </c>
      <c r="Q3846" s="0" t="n">
        <f aca="false">VLOOKUP(B3846,'Team Data'!$A$1:$E$659,4,FALSE())</f>
        <v>527</v>
      </c>
      <c r="R3846" s="0" t="n">
        <f aca="false">VLOOKUP(B3846,'Team Data'!$A$1:$E$659,5,FALSE())</f>
        <v>561</v>
      </c>
      <c r="S3846" s="0" t="n">
        <f aca="false">IF(I3846=1,(MIN(30,(C3846-D3846)))*(M3846/(M3846+N3846))*(Q3846/(Q3846+R3846)),(MAX(-30,(C3846-D3846)))*(N3846/(M3846+N3846))*(R3846/(R3846+Q3846)))</f>
        <v>-0.648214285714286</v>
      </c>
      <c r="T3846" s="0" t="n">
        <f aca="false">IF(J3846=1,(MIN(30,(D3846-C3846)))*(K3846/(K3846+L3846))*(O3846/(O3846+P3846)),(MAX(-30,(D3846-C3846)))*(L3846/(K3846+L3846))*(P3846/(P3846+O3846)))</f>
        <v>0.913551610313141</v>
      </c>
      <c r="U3846" s="7" t="n">
        <v>43127</v>
      </c>
    </row>
    <row r="3847" customFormat="false" ht="15" hidden="false" customHeight="false" outlineLevel="0" collapsed="false">
      <c r="A3847" s="0" t="s">
        <v>280</v>
      </c>
      <c r="B3847" s="0" t="s">
        <v>38</v>
      </c>
      <c r="C3847" s="0" t="n">
        <v>45</v>
      </c>
      <c r="D3847" s="0" t="n">
        <v>70</v>
      </c>
      <c r="E3847" s="0" t="n">
        <v>32</v>
      </c>
      <c r="F3847" s="0" t="n">
        <v>42</v>
      </c>
      <c r="G3847" s="0" t="n">
        <v>11</v>
      </c>
      <c r="H3847" s="0" t="n">
        <v>11</v>
      </c>
      <c r="I3847" s="0" t="n">
        <v>0</v>
      </c>
      <c r="J3847" s="0" t="n">
        <v>1</v>
      </c>
      <c r="K3847" s="0" t="n">
        <f aca="false">VLOOKUP(A3847,'Team Data'!$A$1:$E$659,2,FALSE())</f>
        <v>16</v>
      </c>
      <c r="L3847" s="0" t="n">
        <f aca="false">VLOOKUP(A3847,'Team Data'!$A$1:$E$659,3,FALSE())</f>
        <v>17</v>
      </c>
      <c r="M3847" s="0" t="n">
        <f aca="false">VLOOKUP(B3847,'Team Data'!$A$1:$E$659,2,FALSE())</f>
        <v>21</v>
      </c>
      <c r="N3847" s="0" t="n">
        <f aca="false">VLOOKUP(B3847,'Team Data'!$A$1:$E$659,3,FALSE())</f>
        <v>14</v>
      </c>
      <c r="O3847" s="0" t="n">
        <f aca="false">VLOOKUP(A3847,'Team Data'!$A$1:$E$659,4,FALSE())</f>
        <v>652</v>
      </c>
      <c r="P3847" s="0" t="n">
        <f aca="false">VLOOKUP(A3847,'Team Data'!$A$1:$E$659,5,FALSE())</f>
        <v>412</v>
      </c>
      <c r="Q3847" s="0" t="n">
        <f aca="false">VLOOKUP(B3847,'Team Data'!$A$1:$E$659,4,FALSE())</f>
        <v>713</v>
      </c>
      <c r="R3847" s="0" t="n">
        <f aca="false">VLOOKUP(B3847,'Team Data'!$A$1:$E$659,5,FALSE())</f>
        <v>450</v>
      </c>
      <c r="S3847" s="0" t="n">
        <f aca="false">IF(I3847=1,(MIN(30,(C3847-D3847)))*(M3847/(M3847+N3847))*(Q3847/(Q3847+R3847)),(MAX(-30,(C3847-D3847)))*(N3847/(M3847+N3847))*(R3847/(R3847+Q3847)))</f>
        <v>-3.86930352536543</v>
      </c>
      <c r="T3847" s="0" t="n">
        <f aca="false">IF(J3847=1,(MIN(30,(D3847-C3847)))*(K3847/(K3847+L3847))*(O3847/(O3847+P3847)),(MAX(-30,(D3847-C3847)))*(L3847/(K3847+L3847))*(P3847/(P3847+O3847)))</f>
        <v>7.42766005923901</v>
      </c>
      <c r="U3847" s="7" t="n">
        <v>43127</v>
      </c>
    </row>
    <row r="3848" customFormat="false" ht="15" hidden="false" customHeight="false" outlineLevel="0" collapsed="false">
      <c r="A3848" s="0" t="s">
        <v>193</v>
      </c>
      <c r="B3848" s="0" t="s">
        <v>123</v>
      </c>
      <c r="C3848" s="0" t="n">
        <v>68</v>
      </c>
      <c r="D3848" s="0" t="n">
        <v>58</v>
      </c>
      <c r="E3848" s="0" t="n">
        <v>29</v>
      </c>
      <c r="F3848" s="0" t="n">
        <v>34</v>
      </c>
      <c r="G3848" s="0" t="n">
        <v>8</v>
      </c>
      <c r="H3848" s="0" t="n">
        <v>20</v>
      </c>
      <c r="I3848" s="0" t="n">
        <v>1</v>
      </c>
      <c r="J3848" s="0" t="n">
        <v>0</v>
      </c>
      <c r="K3848" s="0" t="n">
        <f aca="false">VLOOKUP(A3848,'Team Data'!$A$1:$E$659,2,FALSE())</f>
        <v>16</v>
      </c>
      <c r="L3848" s="0" t="n">
        <f aca="false">VLOOKUP(A3848,'Team Data'!$A$1:$E$659,3,FALSE())</f>
        <v>17</v>
      </c>
      <c r="M3848" s="0" t="n">
        <f aca="false">VLOOKUP(B3848,'Team Data'!$A$1:$E$659,2,FALSE())</f>
        <v>7</v>
      </c>
      <c r="N3848" s="0" t="n">
        <f aca="false">VLOOKUP(B3848,'Team Data'!$A$1:$E$659,3,FALSE())</f>
        <v>21</v>
      </c>
      <c r="O3848" s="0" t="n">
        <f aca="false">VLOOKUP(A3848,'Team Data'!$A$1:$E$659,4,FALSE())</f>
        <v>486</v>
      </c>
      <c r="P3848" s="0" t="n">
        <f aca="false">VLOOKUP(A3848,'Team Data'!$A$1:$E$659,5,FALSE())</f>
        <v>480</v>
      </c>
      <c r="Q3848" s="0" t="n">
        <f aca="false">VLOOKUP(B3848,'Team Data'!$A$1:$E$659,4,FALSE())</f>
        <v>401</v>
      </c>
      <c r="R3848" s="0" t="n">
        <f aca="false">VLOOKUP(B3848,'Team Data'!$A$1:$E$659,5,FALSE())</f>
        <v>384</v>
      </c>
      <c r="S3848" s="0" t="n">
        <f aca="false">IF(I3848=1,(MIN(30,(C3848-D3848)))*(M3848/(M3848+N3848))*(Q3848/(Q3848+R3848)),(MAX(-30,(C3848-D3848)))*(N3848/(M3848+N3848))*(R3848/(R3848+Q3848)))</f>
        <v>1.27707006369427</v>
      </c>
      <c r="T3848" s="0" t="n">
        <f aca="false">IF(J3848=1,(MIN(30,(D3848-C3848)))*(K3848/(K3848+L3848))*(O3848/(O3848+P3848)),(MAX(-30,(D3848-C3848)))*(L3848/(K3848+L3848))*(P3848/(P3848+O3848)))</f>
        <v>-2.55975908149821</v>
      </c>
      <c r="U3848" s="7" t="n">
        <v>43127</v>
      </c>
    </row>
    <row r="3849" customFormat="false" ht="15" hidden="false" customHeight="false" outlineLevel="0" collapsed="false">
      <c r="A3849" s="0" t="s">
        <v>344</v>
      </c>
      <c r="B3849" s="0" t="s">
        <v>201</v>
      </c>
      <c r="C3849" s="0" t="n">
        <v>69</v>
      </c>
      <c r="D3849" s="0" t="n">
        <v>80</v>
      </c>
      <c r="E3849" s="0" t="n">
        <v>30</v>
      </c>
      <c r="F3849" s="0" t="n">
        <v>31</v>
      </c>
      <c r="G3849" s="0" t="n">
        <v>7</v>
      </c>
      <c r="H3849" s="0" t="n">
        <v>10</v>
      </c>
      <c r="I3849" s="0" t="n">
        <v>0</v>
      </c>
      <c r="J3849" s="0" t="n">
        <v>1</v>
      </c>
      <c r="K3849" s="0" t="n">
        <f aca="false">VLOOKUP(A3849,'Team Data'!$A$1:$E$659,2,FALSE())</f>
        <v>12</v>
      </c>
      <c r="L3849" s="0" t="n">
        <f aca="false">VLOOKUP(A3849,'Team Data'!$A$1:$E$659,3,FALSE())</f>
        <v>16</v>
      </c>
      <c r="M3849" s="0" t="n">
        <f aca="false">VLOOKUP(B3849,'Team Data'!$A$1:$E$659,2,FALSE())</f>
        <v>15</v>
      </c>
      <c r="N3849" s="0" t="n">
        <f aca="false">VLOOKUP(B3849,'Team Data'!$A$1:$E$659,3,FALSE())</f>
        <v>17</v>
      </c>
      <c r="O3849" s="0" t="n">
        <f aca="false">VLOOKUP(A3849,'Team Data'!$A$1:$E$659,4,FALSE())</f>
        <v>387</v>
      </c>
      <c r="P3849" s="0" t="n">
        <f aca="false">VLOOKUP(A3849,'Team Data'!$A$1:$E$659,5,FALSE())</f>
        <v>392</v>
      </c>
      <c r="Q3849" s="0" t="n">
        <f aca="false">VLOOKUP(B3849,'Team Data'!$A$1:$E$659,4,FALSE())</f>
        <v>513</v>
      </c>
      <c r="R3849" s="0" t="n">
        <f aca="false">VLOOKUP(B3849,'Team Data'!$A$1:$E$659,5,FALSE())</f>
        <v>439</v>
      </c>
      <c r="S3849" s="0" t="n">
        <f aca="false">IF(I3849=1,(MIN(30,(C3849-D3849)))*(M3849/(M3849+N3849))*(Q3849/(Q3849+R3849)),(MAX(-30,(C3849-D3849)))*(N3849/(M3849+N3849))*(R3849/(R3849+Q3849)))</f>
        <v>-2.69475446428571</v>
      </c>
      <c r="T3849" s="0" t="n">
        <f aca="false">IF(J3849=1,(MIN(30,(D3849-C3849)))*(K3849/(K3849+L3849))*(O3849/(O3849+P3849)),(MAX(-30,(D3849-C3849)))*(L3849/(K3849+L3849))*(P3849/(P3849+O3849)))</f>
        <v>2.34201357051164</v>
      </c>
      <c r="U3849" s="7" t="n">
        <v>43127</v>
      </c>
    </row>
    <row r="3850" customFormat="false" ht="15" hidden="false" customHeight="false" outlineLevel="0" collapsed="false">
      <c r="A3850" s="0" t="s">
        <v>300</v>
      </c>
      <c r="B3850" s="0" t="s">
        <v>150</v>
      </c>
      <c r="C3850" s="0" t="n">
        <v>69</v>
      </c>
      <c r="D3850" s="0" t="n">
        <v>81</v>
      </c>
      <c r="E3850" s="0" t="n">
        <v>28</v>
      </c>
      <c r="F3850" s="0" t="n">
        <v>33</v>
      </c>
      <c r="G3850" s="0" t="n">
        <v>20</v>
      </c>
      <c r="H3850" s="0" t="n">
        <v>14</v>
      </c>
      <c r="I3850" s="0" t="n">
        <v>0</v>
      </c>
      <c r="J3850" s="0" t="n">
        <v>1</v>
      </c>
      <c r="K3850" s="0" t="n">
        <f aca="false">VLOOKUP(A3850,'Team Data'!$A$1:$E$659,2,FALSE())</f>
        <v>16</v>
      </c>
      <c r="L3850" s="0" t="n">
        <f aca="false">VLOOKUP(A3850,'Team Data'!$A$1:$E$659,3,FALSE())</f>
        <v>16</v>
      </c>
      <c r="M3850" s="0" t="n">
        <f aca="false">VLOOKUP(B3850,'Team Data'!$A$1:$E$659,2,FALSE())</f>
        <v>27</v>
      </c>
      <c r="N3850" s="0" t="n">
        <f aca="false">VLOOKUP(B3850,'Team Data'!$A$1:$E$659,3,FALSE())</f>
        <v>7</v>
      </c>
      <c r="O3850" s="0" t="n">
        <f aca="false">VLOOKUP(A3850,'Team Data'!$A$1:$E$659,4,FALSE())</f>
        <v>524</v>
      </c>
      <c r="P3850" s="0" t="n">
        <f aca="false">VLOOKUP(A3850,'Team Data'!$A$1:$E$659,5,FALSE())</f>
        <v>474</v>
      </c>
      <c r="Q3850" s="0" t="n">
        <f aca="false">VLOOKUP(B3850,'Team Data'!$A$1:$E$659,4,FALSE())</f>
        <v>511</v>
      </c>
      <c r="R3850" s="0" t="n">
        <f aca="false">VLOOKUP(B3850,'Team Data'!$A$1:$E$659,5,FALSE())</f>
        <v>533</v>
      </c>
      <c r="S3850" s="0" t="n">
        <f aca="false">IF(I3850=1,(MIN(30,(C3850-D3850)))*(M3850/(M3850+N3850))*(Q3850/(Q3850+R3850)),(MAX(-30,(C3850-D3850)))*(N3850/(M3850+N3850))*(R3850/(R3850+Q3850)))</f>
        <v>-1.26132521974307</v>
      </c>
      <c r="T3850" s="0" t="n">
        <f aca="false">IF(J3850=1,(MIN(30,(D3850-C3850)))*(K3850/(K3850+L3850))*(O3850/(O3850+P3850)),(MAX(-30,(D3850-C3850)))*(L3850/(K3850+L3850))*(P3850/(P3850+O3850)))</f>
        <v>3.15030060120241</v>
      </c>
      <c r="U3850" s="7" t="n">
        <v>43127</v>
      </c>
    </row>
    <row r="3851" customFormat="false" ht="15" hidden="false" customHeight="false" outlineLevel="0" collapsed="false">
      <c r="A3851" s="0" t="s">
        <v>265</v>
      </c>
      <c r="B3851" s="0" t="s">
        <v>313</v>
      </c>
      <c r="C3851" s="0" t="n">
        <v>74</v>
      </c>
      <c r="D3851" s="0" t="n">
        <v>83</v>
      </c>
      <c r="E3851" s="0" t="n">
        <v>26</v>
      </c>
      <c r="F3851" s="0" t="n">
        <v>34</v>
      </c>
      <c r="G3851" s="0" t="n">
        <v>12</v>
      </c>
      <c r="H3851" s="0" t="n">
        <v>11</v>
      </c>
      <c r="I3851" s="0" t="n">
        <v>0</v>
      </c>
      <c r="J3851" s="0" t="n">
        <v>1</v>
      </c>
      <c r="K3851" s="0" t="n">
        <f aca="false">VLOOKUP(A3851,'Team Data'!$A$1:$E$659,2,FALSE())</f>
        <v>14</v>
      </c>
      <c r="L3851" s="0" t="n">
        <f aca="false">VLOOKUP(A3851,'Team Data'!$A$1:$E$659,3,FALSE())</f>
        <v>18</v>
      </c>
      <c r="M3851" s="0" t="n">
        <f aca="false">VLOOKUP(B3851,'Team Data'!$A$1:$E$659,2,FALSE())</f>
        <v>16</v>
      </c>
      <c r="N3851" s="0" t="n">
        <f aca="false">VLOOKUP(B3851,'Team Data'!$A$1:$E$659,3,FALSE())</f>
        <v>16</v>
      </c>
      <c r="O3851" s="0" t="n">
        <f aca="false">VLOOKUP(A3851,'Team Data'!$A$1:$E$659,4,FALSE())</f>
        <v>488</v>
      </c>
      <c r="P3851" s="0" t="n">
        <f aca="false">VLOOKUP(A3851,'Team Data'!$A$1:$E$659,5,FALSE())</f>
        <v>498</v>
      </c>
      <c r="Q3851" s="0" t="n">
        <f aca="false">VLOOKUP(B3851,'Team Data'!$A$1:$E$659,4,FALSE())</f>
        <v>491</v>
      </c>
      <c r="R3851" s="0" t="n">
        <f aca="false">VLOOKUP(B3851,'Team Data'!$A$1:$E$659,5,FALSE())</f>
        <v>469</v>
      </c>
      <c r="S3851" s="0" t="n">
        <f aca="false">IF(I3851=1,(MIN(30,(C3851-D3851)))*(M3851/(M3851+N3851))*(Q3851/(Q3851+R3851)),(MAX(-30,(C3851-D3851)))*(N3851/(M3851+N3851))*(R3851/(R3851+Q3851)))</f>
        <v>-2.1984375</v>
      </c>
      <c r="T3851" s="0" t="n">
        <f aca="false">IF(J3851=1,(MIN(30,(D3851-C3851)))*(K3851/(K3851+L3851))*(O3851/(O3851+P3851)),(MAX(-30,(D3851-C3851)))*(L3851/(K3851+L3851))*(P3851/(P3851+O3851)))</f>
        <v>1.94878296146045</v>
      </c>
      <c r="U3851" s="7" t="n">
        <v>43127</v>
      </c>
    </row>
    <row r="3852" customFormat="false" ht="15" hidden="false" customHeight="false" outlineLevel="0" collapsed="false">
      <c r="A3852" s="0" t="s">
        <v>132</v>
      </c>
      <c r="B3852" s="0" t="s">
        <v>49</v>
      </c>
      <c r="C3852" s="0" t="n">
        <v>59</v>
      </c>
      <c r="D3852" s="0" t="n">
        <v>66</v>
      </c>
      <c r="E3852" s="0" t="n">
        <v>40</v>
      </c>
      <c r="F3852" s="0" t="n">
        <v>32</v>
      </c>
      <c r="G3852" s="0" t="n">
        <v>9</v>
      </c>
      <c r="H3852" s="0" t="n">
        <v>6</v>
      </c>
      <c r="I3852" s="0" t="n">
        <v>0</v>
      </c>
      <c r="J3852" s="0" t="n">
        <v>1</v>
      </c>
      <c r="K3852" s="0" t="n">
        <f aca="false">VLOOKUP(A3852,'Team Data'!$A$1:$E$659,2,FALSE())</f>
        <v>10</v>
      </c>
      <c r="L3852" s="0" t="n">
        <f aca="false">VLOOKUP(A3852,'Team Data'!$A$1:$E$659,3,FALSE())</f>
        <v>22</v>
      </c>
      <c r="M3852" s="0" t="n">
        <f aca="false">VLOOKUP(B3852,'Team Data'!$A$1:$E$659,2,FALSE())</f>
        <v>26</v>
      </c>
      <c r="N3852" s="0" t="n">
        <f aca="false">VLOOKUP(B3852,'Team Data'!$A$1:$E$659,3,FALSE())</f>
        <v>8</v>
      </c>
      <c r="O3852" s="0" t="n">
        <f aca="false">VLOOKUP(A3852,'Team Data'!$A$1:$E$659,4,FALSE())</f>
        <v>532</v>
      </c>
      <c r="P3852" s="0" t="n">
        <f aca="false">VLOOKUP(A3852,'Team Data'!$A$1:$E$659,5,FALSE())</f>
        <v>476</v>
      </c>
      <c r="Q3852" s="0" t="n">
        <f aca="false">VLOOKUP(B3852,'Team Data'!$A$1:$E$659,4,FALSE())</f>
        <v>508</v>
      </c>
      <c r="R3852" s="0" t="n">
        <f aca="false">VLOOKUP(B3852,'Team Data'!$A$1:$E$659,5,FALSE())</f>
        <v>524</v>
      </c>
      <c r="S3852" s="0" t="n">
        <f aca="false">IF(I3852=1,(MIN(30,(C3852-D3852)))*(M3852/(M3852+N3852))*(Q3852/(Q3852+R3852)),(MAX(-30,(C3852-D3852)))*(N3852/(M3852+N3852))*(R3852/(R3852+Q3852)))</f>
        <v>-0.836297309621523</v>
      </c>
      <c r="T3852" s="0" t="n">
        <f aca="false">IF(J3852=1,(MIN(30,(D3852-C3852)))*(K3852/(K3852+L3852))*(O3852/(O3852+P3852)),(MAX(-30,(D3852-C3852)))*(L3852/(K3852+L3852))*(P3852/(P3852+O3852)))</f>
        <v>1.15451388888889</v>
      </c>
      <c r="U3852" s="7" t="n">
        <v>43127</v>
      </c>
    </row>
    <row r="3853" customFormat="false" ht="15" hidden="false" customHeight="false" outlineLevel="0" collapsed="false">
      <c r="A3853" s="0" t="s">
        <v>149</v>
      </c>
      <c r="B3853" s="0" t="s">
        <v>96</v>
      </c>
      <c r="C3853" s="0" t="n">
        <v>57</v>
      </c>
      <c r="D3853" s="0" t="n">
        <v>60</v>
      </c>
      <c r="E3853" s="0" t="n">
        <v>31</v>
      </c>
      <c r="F3853" s="0" t="n">
        <v>38</v>
      </c>
      <c r="G3853" s="0" t="n">
        <v>9</v>
      </c>
      <c r="H3853" s="0" t="n">
        <v>12</v>
      </c>
      <c r="I3853" s="0" t="n">
        <v>0</v>
      </c>
      <c r="J3853" s="0" t="n">
        <v>1</v>
      </c>
      <c r="K3853" s="0" t="n">
        <f aca="false">VLOOKUP(A3853,'Team Data'!$A$1:$E$659,2,FALSE())</f>
        <v>7</v>
      </c>
      <c r="L3853" s="0" t="n">
        <f aca="false">VLOOKUP(A3853,'Team Data'!$A$1:$E$659,3,FALSE())</f>
        <v>26</v>
      </c>
      <c r="M3853" s="0" t="n">
        <f aca="false">VLOOKUP(B3853,'Team Data'!$A$1:$E$659,2,FALSE())</f>
        <v>14</v>
      </c>
      <c r="N3853" s="0" t="n">
        <f aca="false">VLOOKUP(B3853,'Team Data'!$A$1:$E$659,3,FALSE())</f>
        <v>18</v>
      </c>
      <c r="O3853" s="0" t="n">
        <f aca="false">VLOOKUP(A3853,'Team Data'!$A$1:$E$659,4,FALSE())</f>
        <v>523</v>
      </c>
      <c r="P3853" s="0" t="n">
        <f aca="false">VLOOKUP(A3853,'Team Data'!$A$1:$E$659,5,FALSE())</f>
        <v>461</v>
      </c>
      <c r="Q3853" s="0" t="n">
        <f aca="false">VLOOKUP(B3853,'Team Data'!$A$1:$E$659,4,FALSE())</f>
        <v>509</v>
      </c>
      <c r="R3853" s="0" t="n">
        <f aca="false">VLOOKUP(B3853,'Team Data'!$A$1:$E$659,5,FALSE())</f>
        <v>460</v>
      </c>
      <c r="S3853" s="0" t="n">
        <f aca="false">IF(I3853=1,(MIN(30,(C3853-D3853)))*(M3853/(M3853+N3853))*(Q3853/(Q3853+R3853)),(MAX(-30,(C3853-D3853)))*(N3853/(M3853+N3853))*(R3853/(R3853+Q3853)))</f>
        <v>-0.801083591331269</v>
      </c>
      <c r="T3853" s="0" t="n">
        <f aca="false">IF(J3853=1,(MIN(30,(D3853-C3853)))*(K3853/(K3853+L3853))*(O3853/(O3853+P3853)),(MAX(-30,(D3853-C3853)))*(L3853/(K3853+L3853))*(P3853/(P3853+O3853)))</f>
        <v>0.338229859571323</v>
      </c>
      <c r="U3853" s="7" t="n">
        <v>43127</v>
      </c>
    </row>
    <row r="3854" customFormat="false" ht="15" hidden="false" customHeight="false" outlineLevel="0" collapsed="false">
      <c r="A3854" s="0" t="s">
        <v>89</v>
      </c>
      <c r="B3854" s="0" t="s">
        <v>240</v>
      </c>
      <c r="C3854" s="0" t="n">
        <v>63</v>
      </c>
      <c r="D3854" s="0" t="n">
        <v>62</v>
      </c>
      <c r="E3854" s="0" t="n">
        <v>41</v>
      </c>
      <c r="F3854" s="0" t="n">
        <v>34</v>
      </c>
      <c r="G3854" s="0" t="n">
        <v>8</v>
      </c>
      <c r="H3854" s="0" t="n">
        <v>5</v>
      </c>
      <c r="I3854" s="0" t="n">
        <v>1</v>
      </c>
      <c r="J3854" s="0" t="n">
        <v>0</v>
      </c>
      <c r="K3854" s="0" t="n">
        <f aca="false">VLOOKUP(A3854,'Team Data'!$A$1:$E$659,2,FALSE())</f>
        <v>12</v>
      </c>
      <c r="L3854" s="0" t="n">
        <f aca="false">VLOOKUP(A3854,'Team Data'!$A$1:$E$659,3,FALSE())</f>
        <v>19</v>
      </c>
      <c r="M3854" s="0" t="n">
        <f aca="false">VLOOKUP(B3854,'Team Data'!$A$1:$E$659,2,FALSE())</f>
        <v>7</v>
      </c>
      <c r="N3854" s="0" t="n">
        <f aca="false">VLOOKUP(B3854,'Team Data'!$A$1:$E$659,3,FALSE())</f>
        <v>24</v>
      </c>
      <c r="O3854" s="0" t="n">
        <f aca="false">VLOOKUP(A3854,'Team Data'!$A$1:$E$659,4,FALSE())</f>
        <v>476</v>
      </c>
      <c r="P3854" s="0" t="n">
        <f aca="false">VLOOKUP(A3854,'Team Data'!$A$1:$E$659,5,FALSE())</f>
        <v>457</v>
      </c>
      <c r="Q3854" s="0" t="n">
        <f aca="false">VLOOKUP(B3854,'Team Data'!$A$1:$E$659,4,FALSE())</f>
        <v>510</v>
      </c>
      <c r="R3854" s="0" t="n">
        <f aca="false">VLOOKUP(B3854,'Team Data'!$A$1:$E$659,5,FALSE())</f>
        <v>460</v>
      </c>
      <c r="S3854" s="0" t="n">
        <f aca="false">IF(I3854=1,(MIN(30,(C3854-D3854)))*(M3854/(M3854+N3854))*(Q3854/(Q3854+R3854)),(MAX(-30,(C3854-D3854)))*(N3854/(M3854+N3854))*(R3854/(R3854+Q3854)))</f>
        <v>0.118722979714001</v>
      </c>
      <c r="T3854" s="0" t="n">
        <f aca="false">IF(J3854=1,(MIN(30,(D3854-C3854)))*(K3854/(K3854+L3854))*(O3854/(O3854+P3854)),(MAX(-30,(D3854-C3854)))*(L3854/(K3854+L3854))*(P3854/(P3854+O3854)))</f>
        <v>-0.300210904816236</v>
      </c>
      <c r="U3854" s="7" t="n">
        <v>43127</v>
      </c>
    </row>
    <row r="3855" customFormat="false" ht="15" hidden="false" customHeight="false" outlineLevel="0" collapsed="false">
      <c r="A3855" s="0" t="s">
        <v>323</v>
      </c>
      <c r="B3855" s="0" t="s">
        <v>53</v>
      </c>
      <c r="C3855" s="0" t="n">
        <v>87</v>
      </c>
      <c r="D3855" s="0" t="n">
        <v>81</v>
      </c>
      <c r="E3855" s="0" t="n">
        <v>34</v>
      </c>
      <c r="F3855" s="0" t="n">
        <v>30</v>
      </c>
      <c r="G3855" s="0" t="n">
        <v>16</v>
      </c>
      <c r="H3855" s="0" t="n">
        <v>15</v>
      </c>
      <c r="I3855" s="0" t="n">
        <v>1</v>
      </c>
      <c r="J3855" s="0" t="n">
        <v>0</v>
      </c>
      <c r="K3855" s="0" t="n">
        <f aca="false">VLOOKUP(A3855,'Team Data'!$A$1:$E$659,2,FALSE())</f>
        <v>15</v>
      </c>
      <c r="L3855" s="0" t="n">
        <f aca="false">VLOOKUP(A3855,'Team Data'!$A$1:$E$659,3,FALSE())</f>
        <v>18</v>
      </c>
      <c r="M3855" s="0" t="n">
        <f aca="false">VLOOKUP(B3855,'Team Data'!$A$1:$E$659,2,FALSE())</f>
        <v>3</v>
      </c>
      <c r="N3855" s="0" t="n">
        <f aca="false">VLOOKUP(B3855,'Team Data'!$A$1:$E$659,3,FALSE())</f>
        <v>29</v>
      </c>
      <c r="O3855" s="0" t="n">
        <f aca="false">VLOOKUP(A3855,'Team Data'!$A$1:$E$659,4,FALSE())</f>
        <v>519</v>
      </c>
      <c r="P3855" s="0" t="n">
        <f aca="false">VLOOKUP(A3855,'Team Data'!$A$1:$E$659,5,FALSE())</f>
        <v>499</v>
      </c>
      <c r="Q3855" s="0" t="n">
        <f aca="false">VLOOKUP(B3855,'Team Data'!$A$1:$E$659,4,FALSE())</f>
        <v>547</v>
      </c>
      <c r="R3855" s="0" t="n">
        <f aca="false">VLOOKUP(B3855,'Team Data'!$A$1:$E$659,5,FALSE())</f>
        <v>441</v>
      </c>
      <c r="S3855" s="0" t="n">
        <f aca="false">IF(I3855=1,(MIN(30,(C3855-D3855)))*(M3855/(M3855+N3855))*(Q3855/(Q3855+R3855)),(MAX(-30,(C3855-D3855)))*(N3855/(M3855+N3855))*(R3855/(R3855+Q3855)))</f>
        <v>0.3114245951417</v>
      </c>
      <c r="T3855" s="0" t="n">
        <f aca="false">IF(J3855=1,(MIN(30,(D3855-C3855)))*(K3855/(K3855+L3855))*(O3855/(O3855+P3855)),(MAX(-30,(D3855-C3855)))*(L3855/(K3855+L3855))*(P3855/(P3855+O3855)))</f>
        <v>-1.60421503839971</v>
      </c>
      <c r="U3855" s="7" t="n">
        <v>43127</v>
      </c>
    </row>
    <row r="3856" customFormat="false" ht="15" hidden="false" customHeight="false" outlineLevel="0" collapsed="false">
      <c r="A3856" s="0" t="s">
        <v>18</v>
      </c>
      <c r="B3856" s="0" t="s">
        <v>14</v>
      </c>
      <c r="C3856" s="0" t="n">
        <v>93</v>
      </c>
      <c r="D3856" s="0" t="n">
        <v>88</v>
      </c>
      <c r="E3856" s="0" t="n">
        <v>33</v>
      </c>
      <c r="F3856" s="0" t="n">
        <v>38</v>
      </c>
      <c r="G3856" s="0" t="n">
        <v>9</v>
      </c>
      <c r="H3856" s="0" t="n">
        <v>13</v>
      </c>
      <c r="I3856" s="0" t="n">
        <v>1</v>
      </c>
      <c r="J3856" s="0" t="n">
        <v>0</v>
      </c>
      <c r="K3856" s="0" t="n">
        <f aca="false">VLOOKUP(A3856,'Team Data'!$A$1:$E$659,2,FALSE())</f>
        <v>11</v>
      </c>
      <c r="L3856" s="0" t="n">
        <f aca="false">VLOOKUP(A3856,'Team Data'!$A$1:$E$659,3,FALSE())</f>
        <v>21</v>
      </c>
      <c r="M3856" s="0" t="n">
        <f aca="false">VLOOKUP(B3856,'Team Data'!$A$1:$E$659,2,FALSE())</f>
        <v>15</v>
      </c>
      <c r="N3856" s="0" t="n">
        <f aca="false">VLOOKUP(B3856,'Team Data'!$A$1:$E$659,3,FALSE())</f>
        <v>18</v>
      </c>
      <c r="O3856" s="0" t="n">
        <f aca="false">VLOOKUP(A3856,'Team Data'!$A$1:$E$659,4,FALSE())</f>
        <v>487</v>
      </c>
      <c r="P3856" s="0" t="n">
        <f aca="false">VLOOKUP(A3856,'Team Data'!$A$1:$E$659,5,FALSE())</f>
        <v>495</v>
      </c>
      <c r="Q3856" s="0" t="n">
        <f aca="false">VLOOKUP(B3856,'Team Data'!$A$1:$E$659,4,FALSE())</f>
        <v>482</v>
      </c>
      <c r="R3856" s="0" t="n">
        <f aca="false">VLOOKUP(B3856,'Team Data'!$A$1:$E$659,5,FALSE())</f>
        <v>535</v>
      </c>
      <c r="S3856" s="0" t="n">
        <f aca="false">IF(I3856=1,(MIN(30,(C3856-D3856)))*(M3856/(M3856+N3856))*(Q3856/(Q3856+R3856)),(MAX(-30,(C3856-D3856)))*(N3856/(M3856+N3856))*(R3856/(R3856+Q3856)))</f>
        <v>1.07714311254134</v>
      </c>
      <c r="T3856" s="0" t="n">
        <f aca="false">IF(J3856=1,(MIN(30,(D3856-C3856)))*(K3856/(K3856+L3856))*(O3856/(O3856+P3856)),(MAX(-30,(D3856-C3856)))*(L3856/(K3856+L3856))*(P3856/(P3856+O3856)))</f>
        <v>-1.65399058044807</v>
      </c>
      <c r="U3856" s="7" t="n">
        <v>43127</v>
      </c>
    </row>
    <row r="3857" customFormat="false" ht="15" hidden="false" customHeight="false" outlineLevel="0" collapsed="false">
      <c r="A3857" s="0" t="s">
        <v>81</v>
      </c>
      <c r="B3857" s="0" t="s">
        <v>168</v>
      </c>
      <c r="C3857" s="0" t="n">
        <v>58</v>
      </c>
      <c r="D3857" s="0" t="n">
        <v>48</v>
      </c>
      <c r="E3857" s="0" t="n">
        <v>33</v>
      </c>
      <c r="F3857" s="0" t="n">
        <v>34</v>
      </c>
      <c r="G3857" s="0" t="n">
        <v>12</v>
      </c>
      <c r="H3857" s="0" t="n">
        <v>13</v>
      </c>
      <c r="I3857" s="0" t="n">
        <v>1</v>
      </c>
      <c r="J3857" s="0" t="n">
        <v>0</v>
      </c>
      <c r="K3857" s="0" t="n">
        <f aca="false">VLOOKUP(A3857,'Team Data'!$A$1:$E$659,2,FALSE())</f>
        <v>22</v>
      </c>
      <c r="L3857" s="0" t="n">
        <f aca="false">VLOOKUP(A3857,'Team Data'!$A$1:$E$659,3,FALSE())</f>
        <v>13</v>
      </c>
      <c r="M3857" s="0" t="n">
        <f aca="false">VLOOKUP(B3857,'Team Data'!$A$1:$E$659,2,FALSE())</f>
        <v>16</v>
      </c>
      <c r="N3857" s="0" t="n">
        <f aca="false">VLOOKUP(B3857,'Team Data'!$A$1:$E$659,3,FALSE())</f>
        <v>18</v>
      </c>
      <c r="O3857" s="0" t="n">
        <f aca="false">VLOOKUP(A3857,'Team Data'!$A$1:$E$659,4,FALSE())</f>
        <v>536</v>
      </c>
      <c r="P3857" s="0" t="n">
        <f aca="false">VLOOKUP(A3857,'Team Data'!$A$1:$E$659,5,FALSE())</f>
        <v>497</v>
      </c>
      <c r="Q3857" s="0" t="n">
        <f aca="false">VLOOKUP(B3857,'Team Data'!$A$1:$E$659,4,FALSE())</f>
        <v>575</v>
      </c>
      <c r="R3857" s="0" t="n">
        <f aca="false">VLOOKUP(B3857,'Team Data'!$A$1:$E$659,5,FALSE())</f>
        <v>481</v>
      </c>
      <c r="S3857" s="0" t="n">
        <f aca="false">IF(I3857=1,(MIN(30,(C3857-D3857)))*(M3857/(M3857+N3857))*(Q3857/(Q3857+R3857)),(MAX(-30,(C3857-D3857)))*(N3857/(M3857+N3857))*(R3857/(R3857+Q3857)))</f>
        <v>2.56238859180036</v>
      </c>
      <c r="T3857" s="0" t="n">
        <f aca="false">IF(J3857=1,(MIN(30,(D3857-C3857)))*(K3857/(K3857+L3857))*(O3857/(O3857+P3857)),(MAX(-30,(D3857-C3857)))*(L3857/(K3857+L3857))*(P3857/(P3857+O3857)))</f>
        <v>-1.78702807357212</v>
      </c>
      <c r="U3857" s="7" t="n">
        <v>43127</v>
      </c>
    </row>
    <row r="3858" customFormat="false" ht="15" hidden="false" customHeight="false" outlineLevel="0" collapsed="false">
      <c r="A3858" s="0" t="s">
        <v>146</v>
      </c>
      <c r="B3858" s="0" t="s">
        <v>57</v>
      </c>
      <c r="C3858" s="0" t="n">
        <v>62</v>
      </c>
      <c r="D3858" s="0" t="n">
        <v>72</v>
      </c>
      <c r="E3858" s="0" t="n">
        <v>29</v>
      </c>
      <c r="F3858" s="0" t="n">
        <v>37</v>
      </c>
      <c r="G3858" s="0" t="n">
        <v>10</v>
      </c>
      <c r="H3858" s="0" t="n">
        <v>12</v>
      </c>
      <c r="I3858" s="0" t="n">
        <v>0</v>
      </c>
      <c r="J3858" s="0" t="n">
        <v>1</v>
      </c>
      <c r="K3858" s="0" t="n">
        <f aca="false">VLOOKUP(A3858,'Team Data'!$A$1:$E$659,2,FALSE())</f>
        <v>7</v>
      </c>
      <c r="L3858" s="0" t="n">
        <f aca="false">VLOOKUP(A3858,'Team Data'!$A$1:$E$659,3,FALSE())</f>
        <v>25</v>
      </c>
      <c r="M3858" s="0" t="n">
        <f aca="false">VLOOKUP(B3858,'Team Data'!$A$1:$E$659,2,FALSE())</f>
        <v>14</v>
      </c>
      <c r="N3858" s="0" t="n">
        <f aca="false">VLOOKUP(B3858,'Team Data'!$A$1:$E$659,3,FALSE())</f>
        <v>18</v>
      </c>
      <c r="O3858" s="0" t="n">
        <f aca="false">VLOOKUP(A3858,'Team Data'!$A$1:$E$659,4,FALSE())</f>
        <v>544</v>
      </c>
      <c r="P3858" s="0" t="n">
        <f aca="false">VLOOKUP(A3858,'Team Data'!$A$1:$E$659,5,FALSE())</f>
        <v>461</v>
      </c>
      <c r="Q3858" s="0" t="n">
        <f aca="false">VLOOKUP(B3858,'Team Data'!$A$1:$E$659,4,FALSE())</f>
        <v>500</v>
      </c>
      <c r="R3858" s="0" t="n">
        <f aca="false">VLOOKUP(B3858,'Team Data'!$A$1:$E$659,5,FALSE())</f>
        <v>464</v>
      </c>
      <c r="S3858" s="0" t="n">
        <f aca="false">IF(I3858=1,(MIN(30,(C3858-D3858)))*(M3858/(M3858+N3858))*(Q3858/(Q3858+R3858)),(MAX(-30,(C3858-D3858)))*(N3858/(M3858+N3858))*(R3858/(R3858+Q3858)))</f>
        <v>-2.70746887966805</v>
      </c>
      <c r="T3858" s="0" t="n">
        <f aca="false">IF(J3858=1,(MIN(30,(D3858-C3858)))*(K3858/(K3858+L3858))*(O3858/(O3858+P3858)),(MAX(-30,(D3858-C3858)))*(L3858/(K3858+L3858))*(P3858/(P3858+O3858)))</f>
        <v>1.18407960199005</v>
      </c>
      <c r="U3858" s="7" t="n">
        <v>43127</v>
      </c>
    </row>
    <row r="3859" customFormat="false" ht="15" hidden="false" customHeight="false" outlineLevel="0" collapsed="false">
      <c r="A3859" s="0" t="s">
        <v>256</v>
      </c>
      <c r="B3859" s="0" t="s">
        <v>155</v>
      </c>
      <c r="C3859" s="0" t="n">
        <v>89</v>
      </c>
      <c r="D3859" s="0" t="n">
        <v>82</v>
      </c>
      <c r="E3859" s="0" t="n">
        <v>25</v>
      </c>
      <c r="F3859" s="0" t="n">
        <v>31</v>
      </c>
      <c r="G3859" s="0" t="n">
        <v>10</v>
      </c>
      <c r="H3859" s="0" t="n">
        <v>12</v>
      </c>
      <c r="I3859" s="0" t="n">
        <v>1</v>
      </c>
      <c r="J3859" s="0" t="n">
        <v>0</v>
      </c>
      <c r="K3859" s="0" t="n">
        <f aca="false">VLOOKUP(A3859,'Team Data'!$A$1:$E$659,2,FALSE())</f>
        <v>20</v>
      </c>
      <c r="L3859" s="0" t="n">
        <f aca="false">VLOOKUP(A3859,'Team Data'!$A$1:$E$659,3,FALSE())</f>
        <v>14</v>
      </c>
      <c r="M3859" s="0" t="n">
        <f aca="false">VLOOKUP(B3859,'Team Data'!$A$1:$E$659,2,FALSE())</f>
        <v>11</v>
      </c>
      <c r="N3859" s="0" t="n">
        <f aca="false">VLOOKUP(B3859,'Team Data'!$A$1:$E$659,3,FALSE())</f>
        <v>20</v>
      </c>
      <c r="O3859" s="0" t="n">
        <f aca="false">VLOOKUP(A3859,'Team Data'!$A$1:$E$659,4,FALSE())</f>
        <v>587</v>
      </c>
      <c r="P3859" s="0" t="n">
        <f aca="false">VLOOKUP(A3859,'Team Data'!$A$1:$E$659,5,FALSE())</f>
        <v>530</v>
      </c>
      <c r="Q3859" s="0" t="n">
        <f aca="false">VLOOKUP(B3859,'Team Data'!$A$1:$E$659,4,FALSE())</f>
        <v>532</v>
      </c>
      <c r="R3859" s="0" t="n">
        <f aca="false">VLOOKUP(B3859,'Team Data'!$A$1:$E$659,5,FALSE())</f>
        <v>464</v>
      </c>
      <c r="S3859" s="0" t="n">
        <f aca="false">IF(I3859=1,(MIN(30,(C3859-D3859)))*(M3859/(M3859+N3859))*(Q3859/(Q3859+R3859)),(MAX(-30,(C3859-D3859)))*(N3859/(M3859+N3859))*(R3859/(R3859+Q3859)))</f>
        <v>1.32672625987822</v>
      </c>
      <c r="T3859" s="0" t="n">
        <f aca="false">IF(J3859=1,(MIN(30,(D3859-C3859)))*(K3859/(K3859+L3859))*(O3859/(O3859+P3859)),(MAX(-30,(D3859-C3859)))*(L3859/(K3859+L3859))*(P3859/(P3859+O3859)))</f>
        <v>-1.36763389330665</v>
      </c>
      <c r="U3859" s="7" t="n">
        <v>43127</v>
      </c>
    </row>
    <row r="3860" customFormat="false" ht="15" hidden="false" customHeight="false" outlineLevel="0" collapsed="false">
      <c r="A3860" s="0" t="s">
        <v>145</v>
      </c>
      <c r="B3860" s="0" t="s">
        <v>186</v>
      </c>
      <c r="C3860" s="0" t="n">
        <v>86</v>
      </c>
      <c r="D3860" s="0" t="n">
        <v>79</v>
      </c>
      <c r="E3860" s="0" t="n">
        <v>37</v>
      </c>
      <c r="F3860" s="0" t="n">
        <v>33</v>
      </c>
      <c r="G3860" s="0" t="n">
        <v>17</v>
      </c>
      <c r="H3860" s="0" t="n">
        <v>14</v>
      </c>
      <c r="I3860" s="0" t="n">
        <v>1</v>
      </c>
      <c r="J3860" s="0" t="n">
        <v>0</v>
      </c>
      <c r="K3860" s="0" t="n">
        <f aca="false">VLOOKUP(A3860,'Team Data'!$A$1:$E$659,2,FALSE())</f>
        <v>23</v>
      </c>
      <c r="L3860" s="0" t="n">
        <f aca="false">VLOOKUP(A3860,'Team Data'!$A$1:$E$659,3,FALSE())</f>
        <v>10</v>
      </c>
      <c r="M3860" s="0" t="n">
        <f aca="false">VLOOKUP(B3860,'Team Data'!$A$1:$E$659,2,FALSE())</f>
        <v>14</v>
      </c>
      <c r="N3860" s="0" t="n">
        <f aca="false">VLOOKUP(B3860,'Team Data'!$A$1:$E$659,3,FALSE())</f>
        <v>16</v>
      </c>
      <c r="O3860" s="0" t="n">
        <f aca="false">VLOOKUP(A3860,'Team Data'!$A$1:$E$659,4,FALSE())</f>
        <v>503</v>
      </c>
      <c r="P3860" s="0" t="n">
        <f aca="false">VLOOKUP(A3860,'Team Data'!$A$1:$E$659,5,FALSE())</f>
        <v>487</v>
      </c>
      <c r="Q3860" s="0" t="n">
        <f aca="false">VLOOKUP(B3860,'Team Data'!$A$1:$E$659,4,FALSE())</f>
        <v>451</v>
      </c>
      <c r="R3860" s="0" t="n">
        <f aca="false">VLOOKUP(B3860,'Team Data'!$A$1:$E$659,5,FALSE())</f>
        <v>468</v>
      </c>
      <c r="S3860" s="0" t="n">
        <f aca="false">IF(I3860=1,(MIN(30,(C3860-D3860)))*(M3860/(M3860+N3860))*(Q3860/(Q3860+R3860)),(MAX(-30,(C3860-D3860)))*(N3860/(M3860+N3860))*(R3860/(R3860+Q3860)))</f>
        <v>1.60311933260791</v>
      </c>
      <c r="T3860" s="0" t="n">
        <f aca="false">IF(J3860=1,(MIN(30,(D3860-C3860)))*(K3860/(K3860+L3860))*(O3860/(O3860+P3860)),(MAX(-30,(D3860-C3860)))*(L3860/(K3860+L3860))*(P3860/(P3860+O3860)))</f>
        <v>-1.04346495255586</v>
      </c>
      <c r="U3860" s="7" t="n">
        <v>43127</v>
      </c>
    </row>
    <row r="3861" customFormat="false" ht="15" hidden="false" customHeight="false" outlineLevel="0" collapsed="false">
      <c r="A3861" s="0" t="s">
        <v>61</v>
      </c>
      <c r="B3861" s="0" t="s">
        <v>63</v>
      </c>
      <c r="C3861" s="0" t="n">
        <v>81</v>
      </c>
      <c r="D3861" s="0" t="n">
        <v>82</v>
      </c>
      <c r="E3861" s="0" t="n">
        <v>37</v>
      </c>
      <c r="F3861" s="0" t="n">
        <v>32</v>
      </c>
      <c r="G3861" s="0" t="n">
        <v>12</v>
      </c>
      <c r="H3861" s="0" t="n">
        <v>15</v>
      </c>
      <c r="I3861" s="0" t="n">
        <v>0</v>
      </c>
      <c r="J3861" s="0" t="n">
        <v>1</v>
      </c>
      <c r="K3861" s="0" t="n">
        <f aca="false">VLOOKUP(A3861,'Team Data'!$A$1:$E$659,2,FALSE())</f>
        <v>8</v>
      </c>
      <c r="L3861" s="0" t="n">
        <f aca="false">VLOOKUP(A3861,'Team Data'!$A$1:$E$659,3,FALSE())</f>
        <v>19</v>
      </c>
      <c r="M3861" s="0" t="n">
        <f aca="false">VLOOKUP(B3861,'Team Data'!$A$1:$E$659,2,FALSE())</f>
        <v>12</v>
      </c>
      <c r="N3861" s="0" t="n">
        <f aca="false">VLOOKUP(B3861,'Team Data'!$A$1:$E$659,3,FALSE())</f>
        <v>16</v>
      </c>
      <c r="O3861" s="0" t="n">
        <f aca="false">VLOOKUP(A3861,'Team Data'!$A$1:$E$659,4,FALSE())</f>
        <v>409</v>
      </c>
      <c r="P3861" s="0" t="n">
        <f aca="false">VLOOKUP(A3861,'Team Data'!$A$1:$E$659,5,FALSE())</f>
        <v>407</v>
      </c>
      <c r="Q3861" s="0" t="n">
        <f aca="false">VLOOKUP(B3861,'Team Data'!$A$1:$E$659,4,FALSE())</f>
        <v>415</v>
      </c>
      <c r="R3861" s="0" t="n">
        <f aca="false">VLOOKUP(B3861,'Team Data'!$A$1:$E$659,5,FALSE())</f>
        <v>428</v>
      </c>
      <c r="S3861" s="0" t="n">
        <f aca="false">IF(I3861=1,(MIN(30,(C3861-D3861)))*(M3861/(M3861+N3861))*(Q3861/(Q3861+R3861)),(MAX(-30,(C3861-D3861)))*(N3861/(M3861+N3861))*(R3861/(R3861+Q3861)))</f>
        <v>-0.29012031859007</v>
      </c>
      <c r="T3861" s="0" t="n">
        <f aca="false">IF(J3861=1,(MIN(30,(D3861-C3861)))*(K3861/(K3861+L3861))*(O3861/(O3861+P3861)),(MAX(-30,(D3861-C3861)))*(L3861/(K3861+L3861))*(P3861/(P3861+O3861)))</f>
        <v>0.148511256354394</v>
      </c>
      <c r="U3861" s="7" t="n">
        <v>43127</v>
      </c>
    </row>
    <row r="3862" customFormat="false" ht="15" hidden="false" customHeight="false" outlineLevel="0" collapsed="false">
      <c r="A3862" s="0" t="s">
        <v>167</v>
      </c>
      <c r="B3862" s="0" t="s">
        <v>92</v>
      </c>
      <c r="C3862" s="0" t="n">
        <v>94</v>
      </c>
      <c r="D3862" s="0" t="n">
        <v>103</v>
      </c>
      <c r="E3862" s="0" t="n">
        <v>29</v>
      </c>
      <c r="F3862" s="0" t="n">
        <v>35</v>
      </c>
      <c r="G3862" s="0" t="n">
        <v>7</v>
      </c>
      <c r="H3862" s="0" t="n">
        <v>7</v>
      </c>
      <c r="I3862" s="0" t="n">
        <v>0</v>
      </c>
      <c r="J3862" s="0" t="n">
        <v>1</v>
      </c>
      <c r="K3862" s="0" t="n">
        <f aca="false">VLOOKUP(A3862,'Team Data'!$A$1:$E$659,2,FALSE())</f>
        <v>22</v>
      </c>
      <c r="L3862" s="0" t="n">
        <f aca="false">VLOOKUP(A3862,'Team Data'!$A$1:$E$659,3,FALSE())</f>
        <v>10</v>
      </c>
      <c r="M3862" s="0" t="n">
        <f aca="false">VLOOKUP(B3862,'Team Data'!$A$1:$E$659,2,FALSE())</f>
        <v>23</v>
      </c>
      <c r="N3862" s="0" t="n">
        <f aca="false">VLOOKUP(B3862,'Team Data'!$A$1:$E$659,3,FALSE())</f>
        <v>12</v>
      </c>
      <c r="O3862" s="0" t="n">
        <f aca="false">VLOOKUP(A3862,'Team Data'!$A$1:$E$659,4,FALSE())</f>
        <v>612</v>
      </c>
      <c r="P3862" s="0" t="n">
        <f aca="false">VLOOKUP(A3862,'Team Data'!$A$1:$E$659,5,FALSE())</f>
        <v>453</v>
      </c>
      <c r="Q3862" s="0" t="n">
        <f aca="false">VLOOKUP(B3862,'Team Data'!$A$1:$E$659,4,FALSE())</f>
        <v>673</v>
      </c>
      <c r="R3862" s="0" t="n">
        <f aca="false">VLOOKUP(B3862,'Team Data'!$A$1:$E$659,5,FALSE())</f>
        <v>500</v>
      </c>
      <c r="S3862" s="0" t="n">
        <f aca="false">IF(I3862=1,(MIN(30,(C3862-D3862)))*(M3862/(M3862+N3862))*(Q3862/(Q3862+R3862)),(MAX(-30,(C3862-D3862)))*(N3862/(M3862+N3862))*(R3862/(R3862+Q3862)))</f>
        <v>-1.31530873218853</v>
      </c>
      <c r="T3862" s="0" t="n">
        <f aca="false">IF(J3862=1,(MIN(30,(D3862-C3862)))*(K3862/(K3862+L3862))*(O3862/(O3862+P3862)),(MAX(-30,(D3862-C3862)))*(L3862/(K3862+L3862))*(P3862/(P3862+O3862)))</f>
        <v>3.5556338028169</v>
      </c>
      <c r="U3862" s="7" t="n">
        <v>43127</v>
      </c>
    </row>
    <row r="3863" customFormat="false" ht="15" hidden="false" customHeight="false" outlineLevel="0" collapsed="false">
      <c r="A3863" s="0" t="s">
        <v>244</v>
      </c>
      <c r="B3863" s="0" t="s">
        <v>225</v>
      </c>
      <c r="C3863" s="0" t="n">
        <v>43</v>
      </c>
      <c r="D3863" s="0" t="n">
        <v>60</v>
      </c>
      <c r="E3863" s="0" t="n">
        <v>27</v>
      </c>
      <c r="F3863" s="0" t="n">
        <v>42</v>
      </c>
      <c r="G3863" s="0" t="n">
        <v>16</v>
      </c>
      <c r="H3863" s="0" t="n">
        <v>16</v>
      </c>
      <c r="I3863" s="0" t="n">
        <v>0</v>
      </c>
      <c r="J3863" s="0" t="n">
        <v>1</v>
      </c>
      <c r="K3863" s="0" t="n">
        <f aca="false">VLOOKUP(A3863,'Team Data'!$A$1:$E$659,2,FALSE())</f>
        <v>15</v>
      </c>
      <c r="L3863" s="0" t="n">
        <f aca="false">VLOOKUP(A3863,'Team Data'!$A$1:$E$659,3,FALSE())</f>
        <v>19</v>
      </c>
      <c r="M3863" s="0" t="n">
        <f aca="false">VLOOKUP(B3863,'Team Data'!$A$1:$E$659,2,FALSE())</f>
        <v>26</v>
      </c>
      <c r="N3863" s="0" t="n">
        <f aca="false">VLOOKUP(B3863,'Team Data'!$A$1:$E$659,3,FALSE())</f>
        <v>12</v>
      </c>
      <c r="O3863" s="0" t="n">
        <f aca="false">VLOOKUP(A3863,'Team Data'!$A$1:$E$659,4,FALSE())</f>
        <v>608</v>
      </c>
      <c r="P3863" s="0" t="n">
        <f aca="false">VLOOKUP(A3863,'Team Data'!$A$1:$E$659,5,FALSE())</f>
        <v>484</v>
      </c>
      <c r="Q3863" s="0" t="n">
        <f aca="false">VLOOKUP(B3863,'Team Data'!$A$1:$E$659,4,FALSE())</f>
        <v>700</v>
      </c>
      <c r="R3863" s="0" t="n">
        <f aca="false">VLOOKUP(B3863,'Team Data'!$A$1:$E$659,5,FALSE())</f>
        <v>549</v>
      </c>
      <c r="S3863" s="0" t="n">
        <f aca="false">IF(I3863=1,(MIN(30,(C3863-D3863)))*(M3863/(M3863+N3863))*(Q3863/(Q3863+R3863)),(MAX(-30,(C3863-D3863)))*(N3863/(M3863+N3863))*(R3863/(R3863+Q3863)))</f>
        <v>-2.35969828494374</v>
      </c>
      <c r="T3863" s="0" t="n">
        <f aca="false">IF(J3863=1,(MIN(30,(D3863-C3863)))*(K3863/(K3863+L3863))*(O3863/(O3863+P3863)),(MAX(-30,(D3863-C3863)))*(L3863/(K3863+L3863))*(P3863/(P3863+O3863)))</f>
        <v>4.17582417582418</v>
      </c>
      <c r="U3863" s="7" t="n">
        <v>43127</v>
      </c>
    </row>
    <row r="3864" customFormat="false" ht="15" hidden="false" customHeight="false" outlineLevel="0" collapsed="false">
      <c r="A3864" s="0" t="s">
        <v>285</v>
      </c>
      <c r="B3864" s="0" t="s">
        <v>228</v>
      </c>
      <c r="C3864" s="0" t="n">
        <v>60</v>
      </c>
      <c r="D3864" s="0" t="n">
        <v>55</v>
      </c>
      <c r="E3864" s="0" t="n">
        <v>48</v>
      </c>
      <c r="F3864" s="0" t="n">
        <v>42</v>
      </c>
      <c r="G3864" s="0" t="n">
        <v>11</v>
      </c>
      <c r="H3864" s="0" t="n">
        <v>9</v>
      </c>
      <c r="I3864" s="0" t="n">
        <v>1</v>
      </c>
      <c r="J3864" s="0" t="n">
        <v>0</v>
      </c>
      <c r="K3864" s="0" t="n">
        <f aca="false">VLOOKUP(A3864,'Team Data'!$A$1:$E$659,2,FALSE())</f>
        <v>23</v>
      </c>
      <c r="L3864" s="0" t="n">
        <f aca="false">VLOOKUP(A3864,'Team Data'!$A$1:$E$659,3,FALSE())</f>
        <v>14</v>
      </c>
      <c r="M3864" s="0" t="n">
        <f aca="false">VLOOKUP(B3864,'Team Data'!$A$1:$E$659,2,FALSE())</f>
        <v>8</v>
      </c>
      <c r="N3864" s="0" t="n">
        <f aca="false">VLOOKUP(B3864,'Team Data'!$A$1:$E$659,3,FALSE())</f>
        <v>23</v>
      </c>
      <c r="O3864" s="0" t="n">
        <f aca="false">VLOOKUP(A3864,'Team Data'!$A$1:$E$659,4,FALSE())</f>
        <v>752</v>
      </c>
      <c r="P3864" s="0" t="n">
        <f aca="false">VLOOKUP(A3864,'Team Data'!$A$1:$E$659,5,FALSE())</f>
        <v>485</v>
      </c>
      <c r="Q3864" s="0" t="n">
        <f aca="false">VLOOKUP(B3864,'Team Data'!$A$1:$E$659,4,FALSE())</f>
        <v>632</v>
      </c>
      <c r="R3864" s="0" t="n">
        <f aca="false">VLOOKUP(B3864,'Team Data'!$A$1:$E$659,5,FALSE())</f>
        <v>404</v>
      </c>
      <c r="S3864" s="0" t="n">
        <f aca="false">IF(I3864=1,(MIN(30,(C3864-D3864)))*(M3864/(M3864+N3864))*(Q3864/(Q3864+R3864)),(MAX(-30,(C3864-D3864)))*(N3864/(M3864+N3864))*(R3864/(R3864+Q3864)))</f>
        <v>0.787146593598207</v>
      </c>
      <c r="T3864" s="0" t="n">
        <f aca="false">IF(J3864=1,(MIN(30,(D3864-C3864)))*(K3864/(K3864+L3864))*(O3864/(O3864+P3864)),(MAX(-30,(D3864-C3864)))*(L3864/(K3864+L3864))*(P3864/(P3864+O3864)))</f>
        <v>-0.741768445891324</v>
      </c>
      <c r="U3864" s="7" t="n">
        <v>43127</v>
      </c>
    </row>
    <row r="3865" customFormat="false" ht="15" hidden="false" customHeight="false" outlineLevel="0" collapsed="false">
      <c r="A3865" s="0" t="s">
        <v>288</v>
      </c>
      <c r="B3865" s="0" t="s">
        <v>128</v>
      </c>
      <c r="C3865" s="0" t="n">
        <v>68</v>
      </c>
      <c r="D3865" s="0" t="n">
        <v>45</v>
      </c>
      <c r="E3865" s="0" t="n">
        <v>49</v>
      </c>
      <c r="F3865" s="0" t="n">
        <v>31</v>
      </c>
      <c r="G3865" s="0" t="n">
        <v>13</v>
      </c>
      <c r="H3865" s="0" t="n">
        <v>11</v>
      </c>
      <c r="I3865" s="0" t="n">
        <v>1</v>
      </c>
      <c r="J3865" s="0" t="n">
        <v>0</v>
      </c>
      <c r="K3865" s="0" t="n">
        <f aca="false">VLOOKUP(A3865,'Team Data'!$A$1:$E$659,2,FALSE())</f>
        <v>26</v>
      </c>
      <c r="L3865" s="0" t="n">
        <f aca="false">VLOOKUP(A3865,'Team Data'!$A$1:$E$659,3,FALSE())</f>
        <v>9</v>
      </c>
      <c r="M3865" s="0" t="n">
        <f aca="false">VLOOKUP(B3865,'Team Data'!$A$1:$E$659,2,FALSE())</f>
        <v>12</v>
      </c>
      <c r="N3865" s="0" t="n">
        <f aca="false">VLOOKUP(B3865,'Team Data'!$A$1:$E$659,3,FALSE())</f>
        <v>18</v>
      </c>
      <c r="O3865" s="0" t="n">
        <f aca="false">VLOOKUP(A3865,'Team Data'!$A$1:$E$659,4,FALSE())</f>
        <v>702</v>
      </c>
      <c r="P3865" s="0" t="n">
        <f aca="false">VLOOKUP(A3865,'Team Data'!$A$1:$E$659,5,FALSE())</f>
        <v>475</v>
      </c>
      <c r="Q3865" s="0" t="n">
        <f aca="false">VLOOKUP(B3865,'Team Data'!$A$1:$E$659,4,FALSE())</f>
        <v>594</v>
      </c>
      <c r="R3865" s="0" t="n">
        <f aca="false">VLOOKUP(B3865,'Team Data'!$A$1:$E$659,5,FALSE())</f>
        <v>420</v>
      </c>
      <c r="S3865" s="0" t="n">
        <f aca="false">IF(I3865=1,(MIN(30,(C3865-D3865)))*(M3865/(M3865+N3865))*(Q3865/(Q3865+R3865)),(MAX(-30,(C3865-D3865)))*(N3865/(M3865+N3865))*(R3865/(R3865+Q3865)))</f>
        <v>5.38934911242604</v>
      </c>
      <c r="T3865" s="0" t="n">
        <f aca="false">IF(J3865=1,(MIN(30,(D3865-C3865)))*(K3865/(K3865+L3865))*(O3865/(O3865+P3865)),(MAX(-30,(D3865-C3865)))*(L3865/(K3865+L3865))*(P3865/(P3865+O3865)))</f>
        <v>-2.38681878868795</v>
      </c>
      <c r="U3865" s="7" t="n">
        <v>43127</v>
      </c>
    </row>
    <row r="3866" customFormat="false" ht="15" hidden="false" customHeight="false" outlineLevel="0" collapsed="false">
      <c r="A3866" s="0" t="s">
        <v>286</v>
      </c>
      <c r="B3866" s="0" t="s">
        <v>332</v>
      </c>
      <c r="C3866" s="0" t="n">
        <v>78</v>
      </c>
      <c r="D3866" s="0" t="n">
        <v>81</v>
      </c>
      <c r="E3866" s="0" t="n">
        <v>36</v>
      </c>
      <c r="F3866" s="0" t="n">
        <v>21</v>
      </c>
      <c r="G3866" s="0" t="n">
        <v>12</v>
      </c>
      <c r="H3866" s="0" t="n">
        <v>7</v>
      </c>
      <c r="I3866" s="0" t="n">
        <v>0</v>
      </c>
      <c r="J3866" s="0" t="n">
        <v>1</v>
      </c>
      <c r="K3866" s="0" t="n">
        <f aca="false">VLOOKUP(A3866,'Team Data'!$A$1:$E$659,2,FALSE())</f>
        <v>21</v>
      </c>
      <c r="L3866" s="0" t="n">
        <f aca="false">VLOOKUP(A3866,'Team Data'!$A$1:$E$659,3,FALSE())</f>
        <v>12</v>
      </c>
      <c r="M3866" s="0" t="n">
        <f aca="false">VLOOKUP(B3866,'Team Data'!$A$1:$E$659,2,FALSE())</f>
        <v>12</v>
      </c>
      <c r="N3866" s="0" t="n">
        <f aca="false">VLOOKUP(B3866,'Team Data'!$A$1:$E$659,3,FALSE())</f>
        <v>20</v>
      </c>
      <c r="O3866" s="0" t="n">
        <f aca="false">VLOOKUP(A3866,'Team Data'!$A$1:$E$659,4,FALSE())</f>
        <v>684</v>
      </c>
      <c r="P3866" s="0" t="n">
        <f aca="false">VLOOKUP(A3866,'Team Data'!$A$1:$E$659,5,FALSE())</f>
        <v>441</v>
      </c>
      <c r="Q3866" s="0" t="n">
        <f aca="false">VLOOKUP(B3866,'Team Data'!$A$1:$E$659,4,FALSE())</f>
        <v>669</v>
      </c>
      <c r="R3866" s="0" t="n">
        <f aca="false">VLOOKUP(B3866,'Team Data'!$A$1:$E$659,5,FALSE())</f>
        <v>411</v>
      </c>
      <c r="S3866" s="0" t="n">
        <f aca="false">IF(I3866=1,(MIN(30,(C3866-D3866)))*(M3866/(M3866+N3866))*(Q3866/(Q3866+R3866)),(MAX(-30,(C3866-D3866)))*(N3866/(M3866+N3866))*(R3866/(R3866+Q3866)))</f>
        <v>-0.713541666666667</v>
      </c>
      <c r="T3866" s="0" t="n">
        <f aca="false">IF(J3866=1,(MIN(30,(D3866-C3866)))*(K3866/(K3866+L3866))*(O3866/(O3866+P3866)),(MAX(-30,(D3866-C3866)))*(L3866/(K3866+L3866))*(P3866/(P3866+O3866)))</f>
        <v>1.16072727272727</v>
      </c>
      <c r="U3866" s="7" t="n">
        <v>43127</v>
      </c>
    </row>
    <row r="3867" customFormat="false" ht="15" hidden="false" customHeight="false" outlineLevel="0" collapsed="false">
      <c r="A3867" s="0" t="s">
        <v>343</v>
      </c>
      <c r="B3867" s="0" t="s">
        <v>95</v>
      </c>
      <c r="C3867" s="0" t="n">
        <v>66</v>
      </c>
      <c r="D3867" s="0" t="n">
        <v>100</v>
      </c>
      <c r="E3867" s="0" t="n">
        <v>32</v>
      </c>
      <c r="F3867" s="0" t="n">
        <v>43</v>
      </c>
      <c r="G3867" s="0" t="n">
        <v>10</v>
      </c>
      <c r="H3867" s="0" t="n">
        <v>7</v>
      </c>
      <c r="I3867" s="0" t="n">
        <v>0</v>
      </c>
      <c r="J3867" s="0" t="n">
        <v>1</v>
      </c>
      <c r="K3867" s="0" t="n">
        <f aca="false">VLOOKUP(A3867,'Team Data'!$A$1:$E$659,2,FALSE())</f>
        <v>13</v>
      </c>
      <c r="L3867" s="0" t="n">
        <f aca="false">VLOOKUP(A3867,'Team Data'!$A$1:$E$659,3,FALSE())</f>
        <v>19</v>
      </c>
      <c r="M3867" s="0" t="n">
        <f aca="false">VLOOKUP(B3867,'Team Data'!$A$1:$E$659,2,FALSE())</f>
        <v>23</v>
      </c>
      <c r="N3867" s="0" t="n">
        <f aca="false">VLOOKUP(B3867,'Team Data'!$A$1:$E$659,3,FALSE())</f>
        <v>9</v>
      </c>
      <c r="O3867" s="0" t="n">
        <f aca="false">VLOOKUP(A3867,'Team Data'!$A$1:$E$659,4,FALSE())</f>
        <v>540</v>
      </c>
      <c r="P3867" s="0" t="n">
        <f aca="false">VLOOKUP(A3867,'Team Data'!$A$1:$E$659,5,FALSE())</f>
        <v>453</v>
      </c>
      <c r="Q3867" s="0" t="n">
        <f aca="false">VLOOKUP(B3867,'Team Data'!$A$1:$E$659,4,FALSE())</f>
        <v>502</v>
      </c>
      <c r="R3867" s="0" t="n">
        <f aca="false">VLOOKUP(B3867,'Team Data'!$A$1:$E$659,5,FALSE())</f>
        <v>485</v>
      </c>
      <c r="S3867" s="0" t="n">
        <f aca="false">IF(I3867=1,(MIN(30,(C3867-D3867)))*(M3867/(M3867+N3867))*(Q3867/(Q3867+R3867)),(MAX(-30,(C3867-D3867)))*(N3867/(M3867+N3867))*(R3867/(R3867+Q3867)))</f>
        <v>-4.14608662613982</v>
      </c>
      <c r="T3867" s="0" t="n">
        <f aca="false">IF(J3867=1,(MIN(30,(D3867-C3867)))*(K3867/(K3867+L3867))*(O3867/(O3867+P3867)),(MAX(-30,(D3867-C3867)))*(L3867/(K3867+L3867))*(P3867/(P3867+O3867)))</f>
        <v>6.62764350453172</v>
      </c>
      <c r="U3867" s="7" t="n">
        <v>43127</v>
      </c>
    </row>
    <row r="3868" customFormat="false" ht="15" hidden="false" customHeight="false" outlineLevel="0" collapsed="false">
      <c r="A3868" s="0" t="s">
        <v>297</v>
      </c>
      <c r="B3868" s="0" t="s">
        <v>166</v>
      </c>
      <c r="C3868" s="0" t="n">
        <v>76</v>
      </c>
      <c r="D3868" s="0" t="n">
        <v>74</v>
      </c>
      <c r="E3868" s="0" t="n">
        <v>29</v>
      </c>
      <c r="F3868" s="0" t="n">
        <v>36</v>
      </c>
      <c r="G3868" s="0" t="n">
        <v>17</v>
      </c>
      <c r="H3868" s="0" t="n">
        <v>17</v>
      </c>
      <c r="I3868" s="0" t="n">
        <v>1</v>
      </c>
      <c r="J3868" s="0" t="n">
        <v>0</v>
      </c>
      <c r="K3868" s="0" t="n">
        <f aca="false">VLOOKUP(A3868,'Team Data'!$A$1:$E$659,2,FALSE())</f>
        <v>11</v>
      </c>
      <c r="L3868" s="0" t="n">
        <f aca="false">VLOOKUP(A3868,'Team Data'!$A$1:$E$659,3,FALSE())</f>
        <v>21</v>
      </c>
      <c r="M3868" s="0" t="n">
        <f aca="false">VLOOKUP(B3868,'Team Data'!$A$1:$E$659,2,FALSE())</f>
        <v>19</v>
      </c>
      <c r="N3868" s="0" t="n">
        <f aca="false">VLOOKUP(B3868,'Team Data'!$A$1:$E$659,3,FALSE())</f>
        <v>15</v>
      </c>
      <c r="O3868" s="0" t="n">
        <f aca="false">VLOOKUP(A3868,'Team Data'!$A$1:$E$659,4,FALSE())</f>
        <v>511</v>
      </c>
      <c r="P3868" s="0" t="n">
        <f aca="false">VLOOKUP(A3868,'Team Data'!$A$1:$E$659,5,FALSE())</f>
        <v>448</v>
      </c>
      <c r="Q3868" s="0" t="n">
        <f aca="false">VLOOKUP(B3868,'Team Data'!$A$1:$E$659,4,FALSE())</f>
        <v>543</v>
      </c>
      <c r="R3868" s="0" t="n">
        <f aca="false">VLOOKUP(B3868,'Team Data'!$A$1:$E$659,5,FALSE())</f>
        <v>527</v>
      </c>
      <c r="S3868" s="0" t="n">
        <f aca="false">IF(I3868=1,(MIN(30,(C3868-D3868)))*(M3868/(M3868+N3868))*(Q3868/(Q3868+R3868)),(MAX(-30,(C3868-D3868)))*(N3868/(M3868+N3868))*(R3868/(R3868+Q3868)))</f>
        <v>0.567179769103903</v>
      </c>
      <c r="T3868" s="0" t="n">
        <f aca="false">IF(J3868=1,(MIN(30,(D3868-C3868)))*(K3868/(K3868+L3868))*(O3868/(O3868+P3868)),(MAX(-30,(D3868-C3868)))*(L3868/(K3868+L3868))*(P3868/(P3868+O3868)))</f>
        <v>-0.613138686131387</v>
      </c>
      <c r="U3868" s="7" t="n">
        <v>43127</v>
      </c>
    </row>
    <row r="3869" customFormat="false" ht="15" hidden="false" customHeight="false" outlineLevel="0" collapsed="false">
      <c r="A3869" s="0" t="s">
        <v>46</v>
      </c>
      <c r="B3869" s="0" t="s">
        <v>211</v>
      </c>
      <c r="C3869" s="0" t="n">
        <v>95</v>
      </c>
      <c r="D3869" s="0" t="n">
        <v>78</v>
      </c>
      <c r="E3869" s="0" t="n">
        <v>35</v>
      </c>
      <c r="F3869" s="0" t="n">
        <v>29</v>
      </c>
      <c r="G3869" s="0" t="n">
        <v>15</v>
      </c>
      <c r="H3869" s="0" t="n">
        <v>16</v>
      </c>
      <c r="I3869" s="0" t="n">
        <v>1</v>
      </c>
      <c r="J3869" s="0" t="n">
        <v>0</v>
      </c>
      <c r="K3869" s="0" t="n">
        <f aca="false">VLOOKUP(A3869,'Team Data'!$A$1:$E$659,2,FALSE())</f>
        <v>18</v>
      </c>
      <c r="L3869" s="0" t="n">
        <f aca="false">VLOOKUP(A3869,'Team Data'!$A$1:$E$659,3,FALSE())</f>
        <v>17</v>
      </c>
      <c r="M3869" s="0" t="n">
        <f aca="false">VLOOKUP(B3869,'Team Data'!$A$1:$E$659,2,FALSE())</f>
        <v>4</v>
      </c>
      <c r="N3869" s="0" t="n">
        <f aca="false">VLOOKUP(B3869,'Team Data'!$A$1:$E$659,3,FALSE())</f>
        <v>25</v>
      </c>
      <c r="O3869" s="0" t="n">
        <f aca="false">VLOOKUP(A3869,'Team Data'!$A$1:$E$659,4,FALSE())</f>
        <v>546</v>
      </c>
      <c r="P3869" s="0" t="n">
        <f aca="false">VLOOKUP(A3869,'Team Data'!$A$1:$E$659,5,FALSE())</f>
        <v>561</v>
      </c>
      <c r="Q3869" s="0" t="n">
        <f aca="false">VLOOKUP(B3869,'Team Data'!$A$1:$E$659,4,FALSE())</f>
        <v>425</v>
      </c>
      <c r="R3869" s="0" t="n">
        <f aca="false">VLOOKUP(B3869,'Team Data'!$A$1:$E$659,5,FALSE())</f>
        <v>394</v>
      </c>
      <c r="S3869" s="0" t="n">
        <f aca="false">IF(I3869=1,(MIN(30,(C3869-D3869)))*(M3869/(M3869+N3869))*(Q3869/(Q3869+R3869)),(MAX(-30,(C3869-D3869)))*(N3869/(M3869+N3869))*(R3869/(R3869+Q3869)))</f>
        <v>1.21679087196329</v>
      </c>
      <c r="T3869" s="0" t="n">
        <f aca="false">IF(J3869=1,(MIN(30,(D3869-C3869)))*(K3869/(K3869+L3869))*(O3869/(O3869+P3869)),(MAX(-30,(D3869-C3869)))*(L3869/(K3869+L3869))*(P3869/(P3869+O3869)))</f>
        <v>-4.18451413085559</v>
      </c>
      <c r="U3869" s="7" t="n">
        <v>43127</v>
      </c>
    </row>
    <row r="3870" customFormat="false" ht="15" hidden="false" customHeight="false" outlineLevel="0" collapsed="false">
      <c r="A3870" s="0" t="s">
        <v>67</v>
      </c>
      <c r="B3870" s="0" t="s">
        <v>251</v>
      </c>
      <c r="C3870" s="0" t="n">
        <v>65</v>
      </c>
      <c r="D3870" s="0" t="n">
        <v>75</v>
      </c>
      <c r="E3870" s="0" t="n">
        <v>32</v>
      </c>
      <c r="F3870" s="0" t="n">
        <v>28</v>
      </c>
      <c r="G3870" s="0" t="n">
        <v>15</v>
      </c>
      <c r="H3870" s="0" t="n">
        <v>5</v>
      </c>
      <c r="I3870" s="0" t="n">
        <v>0</v>
      </c>
      <c r="J3870" s="0" t="n">
        <v>1</v>
      </c>
      <c r="K3870" s="0" t="n">
        <f aca="false">VLOOKUP(A3870,'Team Data'!$A$1:$E$659,2,FALSE())</f>
        <v>14</v>
      </c>
      <c r="L3870" s="0" t="n">
        <f aca="false">VLOOKUP(A3870,'Team Data'!$A$1:$E$659,3,FALSE())</f>
        <v>17</v>
      </c>
      <c r="M3870" s="0" t="n">
        <f aca="false">VLOOKUP(B3870,'Team Data'!$A$1:$E$659,2,FALSE())</f>
        <v>16</v>
      </c>
      <c r="N3870" s="0" t="n">
        <f aca="false">VLOOKUP(B3870,'Team Data'!$A$1:$E$659,3,FALSE())</f>
        <v>15</v>
      </c>
      <c r="O3870" s="0" t="n">
        <f aca="false">VLOOKUP(A3870,'Team Data'!$A$1:$E$659,4,FALSE())</f>
        <v>586</v>
      </c>
      <c r="P3870" s="0" t="n">
        <f aca="false">VLOOKUP(A3870,'Team Data'!$A$1:$E$659,5,FALSE())</f>
        <v>427</v>
      </c>
      <c r="Q3870" s="0" t="n">
        <f aca="false">VLOOKUP(B3870,'Team Data'!$A$1:$E$659,4,FALSE())</f>
        <v>519</v>
      </c>
      <c r="R3870" s="0" t="n">
        <f aca="false">VLOOKUP(B3870,'Team Data'!$A$1:$E$659,5,FALSE())</f>
        <v>461</v>
      </c>
      <c r="S3870" s="0" t="n">
        <f aca="false">IF(I3870=1,(MIN(30,(C3870-D3870)))*(M3870/(M3870+N3870))*(Q3870/(Q3870+R3870)),(MAX(-30,(C3870-D3870)))*(N3870/(M3870+N3870))*(R3870/(R3870+Q3870)))</f>
        <v>-2.2761685319289</v>
      </c>
      <c r="T3870" s="0" t="n">
        <f aca="false">IF(J3870=1,(MIN(30,(D3870-C3870)))*(K3870/(K3870+L3870))*(O3870/(O3870+P3870)),(MAX(-30,(D3870-C3870)))*(L3870/(K3870+L3870))*(P3870/(P3870+O3870)))</f>
        <v>2.61248925261918</v>
      </c>
      <c r="U3870" s="7" t="n">
        <v>43127</v>
      </c>
    </row>
    <row r="3871" customFormat="false" ht="15" hidden="false" customHeight="false" outlineLevel="0" collapsed="false">
      <c r="A3871" s="0" t="s">
        <v>158</v>
      </c>
      <c r="B3871" s="0" t="s">
        <v>178</v>
      </c>
      <c r="C3871" s="0" t="n">
        <v>78</v>
      </c>
      <c r="D3871" s="0" t="n">
        <v>91</v>
      </c>
      <c r="E3871" s="0" t="n">
        <v>30</v>
      </c>
      <c r="F3871" s="0" t="n">
        <v>35</v>
      </c>
      <c r="G3871" s="0" t="n">
        <v>10</v>
      </c>
      <c r="H3871" s="0" t="n">
        <v>9</v>
      </c>
      <c r="I3871" s="0" t="n">
        <v>0</v>
      </c>
      <c r="J3871" s="0" t="n">
        <v>1</v>
      </c>
      <c r="K3871" s="0" t="n">
        <f aca="false">VLOOKUP(A3871,'Team Data'!$A$1:$E$659,2,FALSE())</f>
        <v>6</v>
      </c>
      <c r="L3871" s="0" t="n">
        <f aca="false">VLOOKUP(A3871,'Team Data'!$A$1:$E$659,3,FALSE())</f>
        <v>25</v>
      </c>
      <c r="M3871" s="0" t="n">
        <f aca="false">VLOOKUP(B3871,'Team Data'!$A$1:$E$659,2,FALSE())</f>
        <v>11</v>
      </c>
      <c r="N3871" s="0" t="n">
        <f aca="false">VLOOKUP(B3871,'Team Data'!$A$1:$E$659,3,FALSE())</f>
        <v>20</v>
      </c>
      <c r="O3871" s="0" t="n">
        <f aca="false">VLOOKUP(A3871,'Team Data'!$A$1:$E$659,4,FALSE())</f>
        <v>499</v>
      </c>
      <c r="P3871" s="0" t="n">
        <f aca="false">VLOOKUP(A3871,'Team Data'!$A$1:$E$659,5,FALSE())</f>
        <v>492</v>
      </c>
      <c r="Q3871" s="0" t="n">
        <f aca="false">VLOOKUP(B3871,'Team Data'!$A$1:$E$659,4,FALSE())</f>
        <v>548</v>
      </c>
      <c r="R3871" s="0" t="n">
        <f aca="false">VLOOKUP(B3871,'Team Data'!$A$1:$E$659,5,FALSE())</f>
        <v>455</v>
      </c>
      <c r="S3871" s="0" t="n">
        <f aca="false">IF(I3871=1,(MIN(30,(C3871-D3871)))*(M3871/(M3871+N3871))*(Q3871/(Q3871+R3871)),(MAX(-30,(C3871-D3871)))*(N3871/(M3871+N3871))*(R3871/(R3871+Q3871)))</f>
        <v>-3.80471488759528</v>
      </c>
      <c r="T3871" s="0" t="n">
        <f aca="false">IF(J3871=1,(MIN(30,(D3871-C3871)))*(K3871/(K3871+L3871))*(O3871/(O3871+P3871)),(MAX(-30,(D3871-C3871)))*(L3871/(K3871+L3871))*(P3871/(P3871+O3871)))</f>
        <v>1.26695094560724</v>
      </c>
      <c r="U3871" s="7" t="n">
        <v>43127</v>
      </c>
    </row>
    <row r="3872" customFormat="false" ht="15" hidden="false" customHeight="false" outlineLevel="0" collapsed="false">
      <c r="A3872" s="0" t="s">
        <v>276</v>
      </c>
      <c r="B3872" s="0" t="s">
        <v>180</v>
      </c>
      <c r="C3872" s="0" t="n">
        <v>66</v>
      </c>
      <c r="D3872" s="0" t="n">
        <v>69</v>
      </c>
      <c r="E3872" s="0" t="n">
        <v>37</v>
      </c>
      <c r="F3872" s="0" t="n">
        <v>37</v>
      </c>
      <c r="G3872" s="0" t="n">
        <v>12</v>
      </c>
      <c r="H3872" s="0" t="n">
        <v>10</v>
      </c>
      <c r="I3872" s="0" t="n">
        <v>0</v>
      </c>
      <c r="J3872" s="0" t="n">
        <v>1</v>
      </c>
      <c r="K3872" s="0" t="n">
        <f aca="false">VLOOKUP(A3872,'Team Data'!$A$1:$E$659,2,FALSE())</f>
        <v>13</v>
      </c>
      <c r="L3872" s="0" t="n">
        <f aca="false">VLOOKUP(A3872,'Team Data'!$A$1:$E$659,3,FALSE())</f>
        <v>19</v>
      </c>
      <c r="M3872" s="0" t="n">
        <f aca="false">VLOOKUP(B3872,'Team Data'!$A$1:$E$659,2,FALSE())</f>
        <v>13</v>
      </c>
      <c r="N3872" s="0" t="n">
        <f aca="false">VLOOKUP(B3872,'Team Data'!$A$1:$E$659,3,FALSE())</f>
        <v>19</v>
      </c>
      <c r="O3872" s="0" t="n">
        <f aca="false">VLOOKUP(A3872,'Team Data'!$A$1:$E$659,4,FALSE())</f>
        <v>507</v>
      </c>
      <c r="P3872" s="0" t="n">
        <f aca="false">VLOOKUP(A3872,'Team Data'!$A$1:$E$659,5,FALSE())</f>
        <v>473</v>
      </c>
      <c r="Q3872" s="0" t="n">
        <f aca="false">VLOOKUP(B3872,'Team Data'!$A$1:$E$659,4,FALSE())</f>
        <v>479</v>
      </c>
      <c r="R3872" s="0" t="n">
        <f aca="false">VLOOKUP(B3872,'Team Data'!$A$1:$E$659,5,FALSE())</f>
        <v>507</v>
      </c>
      <c r="S3872" s="0" t="n">
        <f aca="false">IF(I3872=1,(MIN(30,(C3872-D3872)))*(M3872/(M3872+N3872))*(Q3872/(Q3872+R3872)),(MAX(-30,(C3872-D3872)))*(N3872/(M3872+N3872))*(R3872/(R3872+Q3872)))</f>
        <v>-0.915916582150102</v>
      </c>
      <c r="T3872" s="0" t="n">
        <f aca="false">IF(J3872=1,(MIN(30,(D3872-C3872)))*(K3872/(K3872+L3872))*(O3872/(O3872+P3872)),(MAX(-30,(D3872-C3872)))*(L3872/(K3872+L3872))*(P3872/(P3872+O3872)))</f>
        <v>0.630516581632653</v>
      </c>
      <c r="U3872" s="7" t="n">
        <v>43127</v>
      </c>
    </row>
    <row r="3873" customFormat="false" ht="15" hidden="false" customHeight="false" outlineLevel="0" collapsed="false">
      <c r="A3873" s="0" t="s">
        <v>248</v>
      </c>
      <c r="B3873" s="0" t="s">
        <v>230</v>
      </c>
      <c r="C3873" s="0" t="n">
        <v>71</v>
      </c>
      <c r="D3873" s="0" t="n">
        <v>61</v>
      </c>
      <c r="E3873" s="0" t="n">
        <v>36</v>
      </c>
      <c r="F3873" s="0" t="n">
        <v>37</v>
      </c>
      <c r="G3873" s="0" t="n">
        <v>17</v>
      </c>
      <c r="H3873" s="0" t="n">
        <v>18</v>
      </c>
      <c r="I3873" s="0" t="n">
        <v>1</v>
      </c>
      <c r="J3873" s="0" t="n">
        <v>0</v>
      </c>
      <c r="K3873" s="0" t="n">
        <f aca="false">VLOOKUP(A3873,'Team Data'!$A$1:$E$659,2,FALSE())</f>
        <v>7</v>
      </c>
      <c r="L3873" s="0" t="n">
        <f aca="false">VLOOKUP(A3873,'Team Data'!$A$1:$E$659,3,FALSE())</f>
        <v>25</v>
      </c>
      <c r="M3873" s="0" t="n">
        <f aca="false">VLOOKUP(B3873,'Team Data'!$A$1:$E$659,2,FALSE())</f>
        <v>20</v>
      </c>
      <c r="N3873" s="0" t="n">
        <f aca="false">VLOOKUP(B3873,'Team Data'!$A$1:$E$659,3,FALSE())</f>
        <v>14</v>
      </c>
      <c r="O3873" s="0" t="n">
        <f aca="false">VLOOKUP(A3873,'Team Data'!$A$1:$E$659,4,FALSE())</f>
        <v>549</v>
      </c>
      <c r="P3873" s="0" t="n">
        <f aca="false">VLOOKUP(A3873,'Team Data'!$A$1:$E$659,5,FALSE())</f>
        <v>437</v>
      </c>
      <c r="Q3873" s="0" t="n">
        <f aca="false">VLOOKUP(B3873,'Team Data'!$A$1:$E$659,4,FALSE())</f>
        <v>504</v>
      </c>
      <c r="R3873" s="0" t="n">
        <f aca="false">VLOOKUP(B3873,'Team Data'!$A$1:$E$659,5,FALSE())</f>
        <v>516</v>
      </c>
      <c r="S3873" s="0" t="n">
        <f aca="false">IF(I3873=1,(MIN(30,(C3873-D3873)))*(M3873/(M3873+N3873))*(Q3873/(Q3873+R3873)),(MAX(-30,(C3873-D3873)))*(N3873/(M3873+N3873))*(R3873/(R3873+Q3873)))</f>
        <v>2.90657439446367</v>
      </c>
      <c r="T3873" s="0" t="n">
        <f aca="false">IF(J3873=1,(MIN(30,(D3873-C3873)))*(K3873/(K3873+L3873))*(O3873/(O3873+P3873)),(MAX(-30,(D3873-C3873)))*(L3873/(K3873+L3873))*(P3873/(P3873+O3873)))</f>
        <v>-3.46253803245436</v>
      </c>
      <c r="U3873" s="7" t="n">
        <v>43127</v>
      </c>
    </row>
    <row r="3874" customFormat="false" ht="15" hidden="false" customHeight="false" outlineLevel="0" collapsed="false">
      <c r="A3874" s="0" t="s">
        <v>190</v>
      </c>
      <c r="B3874" s="0" t="s">
        <v>28</v>
      </c>
      <c r="C3874" s="0" t="n">
        <v>57</v>
      </c>
      <c r="D3874" s="0" t="n">
        <v>52</v>
      </c>
      <c r="E3874" s="0" t="n">
        <v>44</v>
      </c>
      <c r="F3874" s="0" t="n">
        <v>37</v>
      </c>
      <c r="G3874" s="0" t="n">
        <v>10</v>
      </c>
      <c r="H3874" s="0" t="n">
        <v>6</v>
      </c>
      <c r="I3874" s="0" t="n">
        <v>1</v>
      </c>
      <c r="J3874" s="0" t="n">
        <v>0</v>
      </c>
      <c r="K3874" s="0" t="n">
        <f aca="false">VLOOKUP(A3874,'Team Data'!$A$1:$E$659,2,FALSE())</f>
        <v>10</v>
      </c>
      <c r="L3874" s="0" t="n">
        <f aca="false">VLOOKUP(A3874,'Team Data'!$A$1:$E$659,3,FALSE())</f>
        <v>21</v>
      </c>
      <c r="M3874" s="0" t="n">
        <f aca="false">VLOOKUP(B3874,'Team Data'!$A$1:$E$659,2,FALSE())</f>
        <v>11</v>
      </c>
      <c r="N3874" s="0" t="n">
        <f aca="false">VLOOKUP(B3874,'Team Data'!$A$1:$E$659,3,FALSE())</f>
        <v>20</v>
      </c>
      <c r="O3874" s="0" t="n">
        <f aca="false">VLOOKUP(A3874,'Team Data'!$A$1:$E$659,4,FALSE())</f>
        <v>463</v>
      </c>
      <c r="P3874" s="0" t="n">
        <f aca="false">VLOOKUP(A3874,'Team Data'!$A$1:$E$659,5,FALSE())</f>
        <v>473</v>
      </c>
      <c r="Q3874" s="0" t="n">
        <f aca="false">VLOOKUP(B3874,'Team Data'!$A$1:$E$659,4,FALSE())</f>
        <v>444</v>
      </c>
      <c r="R3874" s="0" t="n">
        <f aca="false">VLOOKUP(B3874,'Team Data'!$A$1:$E$659,5,FALSE())</f>
        <v>493</v>
      </c>
      <c r="S3874" s="0" t="n">
        <f aca="false">IF(I3874=1,(MIN(30,(C3874-D3874)))*(M3874/(M3874+N3874))*(Q3874/(Q3874+R3874)),(MAX(-30,(C3874-D3874)))*(N3874/(M3874+N3874))*(R3874/(R3874+Q3874)))</f>
        <v>0.840706441284814</v>
      </c>
      <c r="T3874" s="0" t="n">
        <f aca="false">IF(J3874=1,(MIN(30,(D3874-C3874)))*(K3874/(K3874+L3874))*(O3874/(O3874+P3874)),(MAX(-30,(D3874-C3874)))*(L3874/(K3874+L3874))*(P3874/(P3874+O3874)))</f>
        <v>-1.71164185277088</v>
      </c>
      <c r="U3874" s="7" t="n">
        <v>43127</v>
      </c>
    </row>
    <row r="3875" customFormat="false" ht="15" hidden="false" customHeight="false" outlineLevel="0" collapsed="false">
      <c r="A3875" s="0" t="s">
        <v>279</v>
      </c>
      <c r="B3875" s="0" t="s">
        <v>183</v>
      </c>
      <c r="C3875" s="0" t="n">
        <v>72</v>
      </c>
      <c r="D3875" s="0" t="n">
        <v>86</v>
      </c>
      <c r="E3875" s="0" t="n">
        <v>30</v>
      </c>
      <c r="F3875" s="0" t="n">
        <v>30</v>
      </c>
      <c r="G3875" s="0" t="n">
        <v>13</v>
      </c>
      <c r="H3875" s="0" t="n">
        <v>11</v>
      </c>
      <c r="I3875" s="0" t="n">
        <v>0</v>
      </c>
      <c r="J3875" s="0" t="n">
        <v>1</v>
      </c>
      <c r="K3875" s="0" t="n">
        <f aca="false">VLOOKUP(A3875,'Team Data'!$A$1:$E$659,2,FALSE())</f>
        <v>13</v>
      </c>
      <c r="L3875" s="0" t="n">
        <f aca="false">VLOOKUP(A3875,'Team Data'!$A$1:$E$659,3,FALSE())</f>
        <v>18</v>
      </c>
      <c r="M3875" s="0" t="n">
        <f aca="false">VLOOKUP(B3875,'Team Data'!$A$1:$E$659,2,FALSE())</f>
        <v>18</v>
      </c>
      <c r="N3875" s="0" t="n">
        <f aca="false">VLOOKUP(B3875,'Team Data'!$A$1:$E$659,3,FALSE())</f>
        <v>13</v>
      </c>
      <c r="O3875" s="0" t="n">
        <f aca="false">VLOOKUP(A3875,'Team Data'!$A$1:$E$659,4,FALSE())</f>
        <v>437</v>
      </c>
      <c r="P3875" s="0" t="n">
        <f aca="false">VLOOKUP(A3875,'Team Data'!$A$1:$E$659,5,FALSE())</f>
        <v>490</v>
      </c>
      <c r="Q3875" s="0" t="n">
        <f aca="false">VLOOKUP(B3875,'Team Data'!$A$1:$E$659,4,FALSE())</f>
        <v>392</v>
      </c>
      <c r="R3875" s="0" t="n">
        <f aca="false">VLOOKUP(B3875,'Team Data'!$A$1:$E$659,5,FALSE())</f>
        <v>532</v>
      </c>
      <c r="S3875" s="0" t="n">
        <f aca="false">IF(I3875=1,(MIN(30,(C3875-D3875)))*(M3875/(M3875+N3875))*(Q3875/(Q3875+R3875)),(MAX(-30,(C3875-D3875)))*(N3875/(M3875+N3875))*(R3875/(R3875+Q3875)))</f>
        <v>-3.3802541544477</v>
      </c>
      <c r="T3875" s="0" t="n">
        <f aca="false">IF(J3875=1,(MIN(30,(D3875-C3875)))*(K3875/(K3875+L3875))*(O3875/(O3875+P3875)),(MAX(-30,(D3875-C3875)))*(L3875/(K3875+L3875))*(P3875/(P3875+O3875)))</f>
        <v>2.76765145979051</v>
      </c>
      <c r="U3875" s="7" t="n">
        <v>43127</v>
      </c>
    </row>
    <row r="3876" customFormat="false" ht="15" hidden="false" customHeight="false" outlineLevel="0" collapsed="false">
      <c r="A3876" s="0" t="s">
        <v>199</v>
      </c>
      <c r="B3876" s="0" t="s">
        <v>198</v>
      </c>
      <c r="C3876" s="0" t="n">
        <v>64</v>
      </c>
      <c r="D3876" s="0" t="n">
        <v>70</v>
      </c>
      <c r="E3876" s="0" t="n">
        <v>39</v>
      </c>
      <c r="F3876" s="0" t="n">
        <v>30</v>
      </c>
      <c r="G3876" s="0" t="n">
        <v>17</v>
      </c>
      <c r="H3876" s="0" t="n">
        <v>13</v>
      </c>
      <c r="I3876" s="0" t="n">
        <v>0</v>
      </c>
      <c r="J3876" s="0" t="n">
        <v>1</v>
      </c>
      <c r="K3876" s="0" t="n">
        <f aca="false">VLOOKUP(A3876,'Team Data'!$A$1:$E$659,2,FALSE())</f>
        <v>19</v>
      </c>
      <c r="L3876" s="0" t="n">
        <f aca="false">VLOOKUP(A3876,'Team Data'!$A$1:$E$659,3,FALSE())</f>
        <v>16</v>
      </c>
      <c r="M3876" s="0" t="n">
        <f aca="false">VLOOKUP(B3876,'Team Data'!$A$1:$E$659,2,FALSE())</f>
        <v>20</v>
      </c>
      <c r="N3876" s="0" t="n">
        <f aca="false">VLOOKUP(B3876,'Team Data'!$A$1:$E$659,3,FALSE())</f>
        <v>15</v>
      </c>
      <c r="O3876" s="0" t="n">
        <f aca="false">VLOOKUP(A3876,'Team Data'!$A$1:$E$659,4,FALSE())</f>
        <v>431</v>
      </c>
      <c r="P3876" s="0" t="n">
        <f aca="false">VLOOKUP(A3876,'Team Data'!$A$1:$E$659,5,FALSE())</f>
        <v>621</v>
      </c>
      <c r="Q3876" s="0" t="n">
        <f aca="false">VLOOKUP(B3876,'Team Data'!$A$1:$E$659,4,FALSE())</f>
        <v>455</v>
      </c>
      <c r="R3876" s="0" t="n">
        <f aca="false">VLOOKUP(B3876,'Team Data'!$A$1:$E$659,5,FALSE())</f>
        <v>629</v>
      </c>
      <c r="S3876" s="0" t="n">
        <f aca="false">IF(I3876=1,(MIN(30,(C3876-D3876)))*(M3876/(M3876+N3876))*(Q3876/(Q3876+R3876)),(MAX(-30,(C3876-D3876)))*(N3876/(M3876+N3876))*(R3876/(R3876+Q3876)))</f>
        <v>-1.49209277807064</v>
      </c>
      <c r="T3876" s="0" t="n">
        <f aca="false">IF(J3876=1,(MIN(30,(D3876-C3876)))*(K3876/(K3876+L3876))*(O3876/(O3876+P3876)),(MAX(-30,(D3876-C3876)))*(L3876/(K3876+L3876))*(P3876/(P3876+O3876)))</f>
        <v>1.33443780554047</v>
      </c>
      <c r="U3876" s="7" t="n">
        <v>43127</v>
      </c>
    </row>
    <row r="3877" customFormat="false" ht="15" hidden="false" customHeight="false" outlineLevel="0" collapsed="false">
      <c r="A3877" s="0" t="s">
        <v>117</v>
      </c>
      <c r="B3877" s="0" t="s">
        <v>162</v>
      </c>
      <c r="C3877" s="0" t="n">
        <v>85</v>
      </c>
      <c r="D3877" s="0" t="n">
        <v>75</v>
      </c>
      <c r="E3877" s="0" t="n">
        <v>25</v>
      </c>
      <c r="F3877" s="0" t="n">
        <v>32</v>
      </c>
      <c r="G3877" s="0" t="n">
        <v>10</v>
      </c>
      <c r="H3877" s="0" t="n">
        <v>20</v>
      </c>
      <c r="I3877" s="0" t="n">
        <v>1</v>
      </c>
      <c r="J3877" s="0" t="n">
        <v>0</v>
      </c>
      <c r="K3877" s="0" t="n">
        <f aca="false">VLOOKUP(A3877,'Team Data'!$A$1:$E$659,2,FALSE())</f>
        <v>10</v>
      </c>
      <c r="L3877" s="0" t="n">
        <f aca="false">VLOOKUP(A3877,'Team Data'!$A$1:$E$659,3,FALSE())</f>
        <v>23</v>
      </c>
      <c r="M3877" s="0" t="n">
        <f aca="false">VLOOKUP(B3877,'Team Data'!$A$1:$E$659,2,FALSE())</f>
        <v>7</v>
      </c>
      <c r="N3877" s="0" t="n">
        <f aca="false">VLOOKUP(B3877,'Team Data'!$A$1:$E$659,3,FALSE())</f>
        <v>25</v>
      </c>
      <c r="O3877" s="0" t="n">
        <f aca="false">VLOOKUP(A3877,'Team Data'!$A$1:$E$659,4,FALSE())</f>
        <v>452</v>
      </c>
      <c r="P3877" s="0" t="n">
        <f aca="false">VLOOKUP(A3877,'Team Data'!$A$1:$E$659,5,FALSE())</f>
        <v>578</v>
      </c>
      <c r="Q3877" s="0" t="n">
        <f aca="false">VLOOKUP(B3877,'Team Data'!$A$1:$E$659,4,FALSE())</f>
        <v>467</v>
      </c>
      <c r="R3877" s="0" t="n">
        <f aca="false">VLOOKUP(B3877,'Team Data'!$A$1:$E$659,5,FALSE())</f>
        <v>524</v>
      </c>
      <c r="S3877" s="0" t="n">
        <f aca="false">IF(I3877=1,(MIN(30,(C3877-D3877)))*(M3877/(M3877+N3877))*(Q3877/(Q3877+R3877)),(MAX(-30,(C3877-D3877)))*(N3877/(M3877+N3877))*(R3877/(R3877+Q3877)))</f>
        <v>1.0308400605449</v>
      </c>
      <c r="T3877" s="0" t="n">
        <f aca="false">IF(J3877=1,(MIN(30,(D3877-C3877)))*(K3877/(K3877+L3877))*(O3877/(O3877+P3877)),(MAX(-30,(D3877-C3877)))*(L3877/(K3877+L3877))*(P3877/(P3877+O3877)))</f>
        <v>-3.9111503383348</v>
      </c>
      <c r="U3877" s="7" t="n">
        <v>43127</v>
      </c>
    </row>
    <row r="3878" customFormat="false" ht="15" hidden="false" customHeight="false" outlineLevel="0" collapsed="false">
      <c r="A3878" s="0" t="s">
        <v>261</v>
      </c>
      <c r="B3878" s="0" t="s">
        <v>70</v>
      </c>
      <c r="C3878" s="0" t="n">
        <v>106</v>
      </c>
      <c r="D3878" s="0" t="n">
        <v>86</v>
      </c>
      <c r="E3878" s="0" t="n">
        <v>34</v>
      </c>
      <c r="F3878" s="0" t="n">
        <v>39</v>
      </c>
      <c r="G3878" s="0" t="n">
        <v>6</v>
      </c>
      <c r="H3878" s="0" t="n">
        <v>23</v>
      </c>
      <c r="I3878" s="0" t="n">
        <v>1</v>
      </c>
      <c r="J3878" s="0" t="n">
        <v>0</v>
      </c>
      <c r="K3878" s="0" t="n">
        <f aca="false">VLOOKUP(A3878,'Team Data'!$A$1:$E$659,2,FALSE())</f>
        <v>15</v>
      </c>
      <c r="L3878" s="0" t="n">
        <f aca="false">VLOOKUP(A3878,'Team Data'!$A$1:$E$659,3,FALSE())</f>
        <v>16</v>
      </c>
      <c r="M3878" s="0" t="n">
        <f aca="false">VLOOKUP(B3878,'Team Data'!$A$1:$E$659,2,FALSE())</f>
        <v>4</v>
      </c>
      <c r="N3878" s="0" t="n">
        <f aca="false">VLOOKUP(B3878,'Team Data'!$A$1:$E$659,3,FALSE())</f>
        <v>28</v>
      </c>
      <c r="O3878" s="0" t="n">
        <f aca="false">VLOOKUP(A3878,'Team Data'!$A$1:$E$659,4,FALSE())</f>
        <v>492</v>
      </c>
      <c r="P3878" s="0" t="n">
        <f aca="false">VLOOKUP(A3878,'Team Data'!$A$1:$E$659,5,FALSE())</f>
        <v>475</v>
      </c>
      <c r="Q3878" s="0" t="n">
        <f aca="false">VLOOKUP(B3878,'Team Data'!$A$1:$E$659,4,FALSE())</f>
        <v>460</v>
      </c>
      <c r="R3878" s="0" t="n">
        <f aca="false">VLOOKUP(B3878,'Team Data'!$A$1:$E$659,5,FALSE())</f>
        <v>532</v>
      </c>
      <c r="S3878" s="0" t="n">
        <f aca="false">IF(I3878=1,(MIN(30,(C3878-D3878)))*(M3878/(M3878+N3878))*(Q3878/(Q3878+R3878)),(MAX(-30,(C3878-D3878)))*(N3878/(M3878+N3878))*(R3878/(R3878+Q3878)))</f>
        <v>1.15927419354839</v>
      </c>
      <c r="T3878" s="0" t="n">
        <f aca="false">IF(J3878=1,(MIN(30,(D3878-C3878)))*(K3878/(K3878+L3878))*(O3878/(O3878+P3878)),(MAX(-30,(D3878-C3878)))*(L3878/(K3878+L3878))*(P3878/(P3878+O3878)))</f>
        <v>-5.07055409147013</v>
      </c>
      <c r="U3878" s="7" t="n">
        <v>43127</v>
      </c>
    </row>
    <row r="3879" customFormat="false" ht="15" hidden="false" customHeight="false" outlineLevel="0" collapsed="false">
      <c r="A3879" s="0" t="s">
        <v>267</v>
      </c>
      <c r="B3879" s="0" t="s">
        <v>62</v>
      </c>
      <c r="C3879" s="0" t="n">
        <v>65</v>
      </c>
      <c r="D3879" s="0" t="n">
        <v>73</v>
      </c>
      <c r="E3879" s="0" t="n">
        <v>34</v>
      </c>
      <c r="F3879" s="0" t="n">
        <v>40</v>
      </c>
      <c r="G3879" s="0" t="n">
        <v>8</v>
      </c>
      <c r="H3879" s="0" t="n">
        <v>23</v>
      </c>
      <c r="I3879" s="0" t="n">
        <v>0</v>
      </c>
      <c r="J3879" s="0" t="n">
        <v>1</v>
      </c>
      <c r="K3879" s="0" t="n">
        <f aca="false">VLOOKUP(A3879,'Team Data'!$A$1:$E$659,2,FALSE())</f>
        <v>10</v>
      </c>
      <c r="L3879" s="0" t="n">
        <f aca="false">VLOOKUP(A3879,'Team Data'!$A$1:$E$659,3,FALSE())</f>
        <v>22</v>
      </c>
      <c r="M3879" s="0" t="n">
        <f aca="false">VLOOKUP(B3879,'Team Data'!$A$1:$E$659,2,FALSE())</f>
        <v>5</v>
      </c>
      <c r="N3879" s="0" t="n">
        <f aca="false">VLOOKUP(B3879,'Team Data'!$A$1:$E$659,3,FALSE())</f>
        <v>27</v>
      </c>
      <c r="O3879" s="0" t="n">
        <f aca="false">VLOOKUP(A3879,'Team Data'!$A$1:$E$659,4,FALSE())</f>
        <v>457</v>
      </c>
      <c r="P3879" s="0" t="n">
        <f aca="false">VLOOKUP(A3879,'Team Data'!$A$1:$E$659,5,FALSE())</f>
        <v>529</v>
      </c>
      <c r="Q3879" s="0" t="n">
        <f aca="false">VLOOKUP(B3879,'Team Data'!$A$1:$E$659,4,FALSE())</f>
        <v>512</v>
      </c>
      <c r="R3879" s="0" t="n">
        <f aca="false">VLOOKUP(B3879,'Team Data'!$A$1:$E$659,5,FALSE())</f>
        <v>548</v>
      </c>
      <c r="S3879" s="0" t="n">
        <f aca="false">IF(I3879=1,(MIN(30,(C3879-D3879)))*(M3879/(M3879+N3879))*(Q3879/(Q3879+R3879)),(MAX(-30,(C3879-D3879)))*(N3879/(M3879+N3879))*(R3879/(R3879+Q3879)))</f>
        <v>-3.48962264150943</v>
      </c>
      <c r="T3879" s="0" t="n">
        <f aca="false">IF(J3879=1,(MIN(30,(D3879-C3879)))*(K3879/(K3879+L3879))*(O3879/(O3879+P3879)),(MAX(-30,(D3879-C3879)))*(L3879/(K3879+L3879))*(P3879/(P3879+O3879)))</f>
        <v>1.15872210953347</v>
      </c>
      <c r="U3879" s="7" t="n">
        <v>43127</v>
      </c>
    </row>
    <row r="3880" customFormat="false" ht="15" hidden="false" customHeight="false" outlineLevel="0" collapsed="false">
      <c r="A3880" s="0" t="s">
        <v>144</v>
      </c>
      <c r="B3880" s="0" t="s">
        <v>232</v>
      </c>
      <c r="C3880" s="0" t="n">
        <v>81</v>
      </c>
      <c r="D3880" s="0" t="n">
        <v>66</v>
      </c>
      <c r="E3880" s="0" t="n">
        <v>32</v>
      </c>
      <c r="F3880" s="0" t="n">
        <v>21</v>
      </c>
      <c r="G3880" s="0" t="n">
        <v>11</v>
      </c>
      <c r="H3880" s="0" t="n">
        <v>9</v>
      </c>
      <c r="I3880" s="0" t="n">
        <v>1</v>
      </c>
      <c r="J3880" s="0" t="n">
        <v>0</v>
      </c>
      <c r="K3880" s="0" t="n">
        <f aca="false">VLOOKUP(A3880,'Team Data'!$A$1:$E$659,2,FALSE())</f>
        <v>22</v>
      </c>
      <c r="L3880" s="0" t="n">
        <f aca="false">VLOOKUP(A3880,'Team Data'!$A$1:$E$659,3,FALSE())</f>
        <v>15</v>
      </c>
      <c r="M3880" s="0" t="n">
        <f aca="false">VLOOKUP(B3880,'Team Data'!$A$1:$E$659,2,FALSE())</f>
        <v>11</v>
      </c>
      <c r="N3880" s="0" t="n">
        <f aca="false">VLOOKUP(B3880,'Team Data'!$A$1:$E$659,3,FALSE())</f>
        <v>21</v>
      </c>
      <c r="O3880" s="0" t="n">
        <f aca="false">VLOOKUP(A3880,'Team Data'!$A$1:$E$659,4,FALSE())</f>
        <v>570</v>
      </c>
      <c r="P3880" s="0" t="n">
        <f aca="false">VLOOKUP(A3880,'Team Data'!$A$1:$E$659,5,FALSE())</f>
        <v>569</v>
      </c>
      <c r="Q3880" s="0" t="n">
        <f aca="false">VLOOKUP(B3880,'Team Data'!$A$1:$E$659,4,FALSE())</f>
        <v>484</v>
      </c>
      <c r="R3880" s="0" t="n">
        <f aca="false">VLOOKUP(B3880,'Team Data'!$A$1:$E$659,5,FALSE())</f>
        <v>477</v>
      </c>
      <c r="S3880" s="0" t="n">
        <f aca="false">IF(I3880=1,(MIN(30,(C3880-D3880)))*(M3880/(M3880+N3880))*(Q3880/(Q3880+R3880)),(MAX(-30,(C3880-D3880)))*(N3880/(M3880+N3880))*(R3880/(R3880+Q3880)))</f>
        <v>2.59690426638918</v>
      </c>
      <c r="T3880" s="0" t="n">
        <f aca="false">IF(J3880=1,(MIN(30,(D3880-C3880)))*(K3880/(K3880+L3880))*(O3880/(O3880+P3880)),(MAX(-30,(D3880-C3880)))*(L3880/(K3880+L3880))*(P3880/(P3880+O3880)))</f>
        <v>-3.03787105806421</v>
      </c>
      <c r="U3880" s="7" t="n">
        <v>43127</v>
      </c>
    </row>
    <row r="3881" customFormat="false" ht="15" hidden="false" customHeight="false" outlineLevel="0" collapsed="false">
      <c r="A3881" s="0" t="s">
        <v>118</v>
      </c>
      <c r="B3881" s="0" t="s">
        <v>312</v>
      </c>
      <c r="C3881" s="0" t="n">
        <v>62</v>
      </c>
      <c r="D3881" s="0" t="n">
        <v>71</v>
      </c>
      <c r="E3881" s="0" t="n">
        <v>35</v>
      </c>
      <c r="F3881" s="0" t="n">
        <v>41</v>
      </c>
      <c r="G3881" s="0" t="n">
        <v>15</v>
      </c>
      <c r="H3881" s="0" t="n">
        <v>14</v>
      </c>
      <c r="I3881" s="0" t="n">
        <v>0</v>
      </c>
      <c r="J3881" s="0" t="n">
        <v>1</v>
      </c>
      <c r="K3881" s="0" t="n">
        <f aca="false">VLOOKUP(A3881,'Team Data'!$A$1:$E$659,2,FALSE())</f>
        <v>11</v>
      </c>
      <c r="L3881" s="0" t="n">
        <f aca="false">VLOOKUP(A3881,'Team Data'!$A$1:$E$659,3,FALSE())</f>
        <v>19</v>
      </c>
      <c r="M3881" s="0" t="n">
        <f aca="false">VLOOKUP(B3881,'Team Data'!$A$1:$E$659,2,FALSE())</f>
        <v>20</v>
      </c>
      <c r="N3881" s="0" t="n">
        <f aca="false">VLOOKUP(B3881,'Team Data'!$A$1:$E$659,3,FALSE())</f>
        <v>16</v>
      </c>
      <c r="O3881" s="0" t="n">
        <f aca="false">VLOOKUP(A3881,'Team Data'!$A$1:$E$659,4,FALSE())</f>
        <v>459</v>
      </c>
      <c r="P3881" s="0" t="n">
        <f aca="false">VLOOKUP(A3881,'Team Data'!$A$1:$E$659,5,FALSE())</f>
        <v>467</v>
      </c>
      <c r="Q3881" s="0" t="n">
        <f aca="false">VLOOKUP(B3881,'Team Data'!$A$1:$E$659,4,FALSE())</f>
        <v>545</v>
      </c>
      <c r="R3881" s="0" t="n">
        <f aca="false">VLOOKUP(B3881,'Team Data'!$A$1:$E$659,5,FALSE())</f>
        <v>579</v>
      </c>
      <c r="S3881" s="0" t="n">
        <f aca="false">IF(I3881=1,(MIN(30,(C3881-D3881)))*(M3881/(M3881+N3881))*(Q3881/(Q3881+R3881)),(MAX(-30,(C3881-D3881)))*(N3881/(M3881+N3881))*(R3881/(R3881+Q3881)))</f>
        <v>-2.06049822064057</v>
      </c>
      <c r="T3881" s="0" t="n">
        <f aca="false">IF(J3881=1,(MIN(30,(D3881-C3881)))*(K3881/(K3881+L3881))*(O3881/(O3881+P3881)),(MAX(-30,(D3881-C3881)))*(L3881/(K3881+L3881))*(P3881/(P3881+O3881)))</f>
        <v>1.63574514038877</v>
      </c>
      <c r="U3881" s="7" t="n">
        <v>43127</v>
      </c>
    </row>
    <row r="3882" customFormat="false" ht="15" hidden="false" customHeight="false" outlineLevel="0" collapsed="false">
      <c r="A3882" s="0" t="s">
        <v>20</v>
      </c>
      <c r="B3882" s="0" t="s">
        <v>154</v>
      </c>
      <c r="C3882" s="0" t="n">
        <v>68</v>
      </c>
      <c r="D3882" s="0" t="n">
        <v>79</v>
      </c>
      <c r="E3882" s="0" t="n">
        <v>30</v>
      </c>
      <c r="F3882" s="0" t="n">
        <v>34</v>
      </c>
      <c r="G3882" s="0" t="n">
        <v>15</v>
      </c>
      <c r="H3882" s="0" t="n">
        <v>13</v>
      </c>
      <c r="I3882" s="0" t="n">
        <v>0</v>
      </c>
      <c r="J3882" s="0" t="n">
        <v>1</v>
      </c>
      <c r="K3882" s="0" t="n">
        <f aca="false">VLOOKUP(A3882,'Team Data'!$A$1:$E$659,2,FALSE())</f>
        <v>13</v>
      </c>
      <c r="L3882" s="0" t="n">
        <f aca="false">VLOOKUP(A3882,'Team Data'!$A$1:$E$659,3,FALSE())</f>
        <v>17</v>
      </c>
      <c r="M3882" s="0" t="n">
        <f aca="false">VLOOKUP(B3882,'Team Data'!$A$1:$E$659,2,FALSE())</f>
        <v>9</v>
      </c>
      <c r="N3882" s="0" t="n">
        <f aca="false">VLOOKUP(B3882,'Team Data'!$A$1:$E$659,3,FALSE())</f>
        <v>22</v>
      </c>
      <c r="O3882" s="0" t="n">
        <f aca="false">VLOOKUP(A3882,'Team Data'!$A$1:$E$659,4,FALSE())</f>
        <v>403</v>
      </c>
      <c r="P3882" s="0" t="n">
        <f aca="false">VLOOKUP(A3882,'Team Data'!$A$1:$E$659,5,FALSE())</f>
        <v>509</v>
      </c>
      <c r="Q3882" s="0" t="n">
        <f aca="false">VLOOKUP(B3882,'Team Data'!$A$1:$E$659,4,FALSE())</f>
        <v>465</v>
      </c>
      <c r="R3882" s="0" t="n">
        <f aca="false">VLOOKUP(B3882,'Team Data'!$A$1:$E$659,5,FALSE())</f>
        <v>484</v>
      </c>
      <c r="S3882" s="0" t="n">
        <f aca="false">IF(I3882=1,(MIN(30,(C3882-D3882)))*(M3882/(M3882+N3882))*(Q3882/(Q3882+R3882)),(MAX(-30,(C3882-D3882)))*(N3882/(M3882+N3882))*(R3882/(R3882+Q3882)))</f>
        <v>-3.98137258234474</v>
      </c>
      <c r="T3882" s="0" t="n">
        <f aca="false">IF(J3882=1,(MIN(30,(D3882-C3882)))*(K3882/(K3882+L3882))*(O3882/(O3882+P3882)),(MAX(-30,(D3882-C3882)))*(L3882/(K3882+L3882))*(P3882/(P3882+O3882)))</f>
        <v>2.1063230994152</v>
      </c>
      <c r="U3882" s="7" t="n">
        <v>43127</v>
      </c>
    </row>
    <row r="3883" customFormat="false" ht="15" hidden="false" customHeight="false" outlineLevel="0" collapsed="false">
      <c r="A3883" s="0" t="s">
        <v>202</v>
      </c>
      <c r="B3883" s="0" t="s">
        <v>283</v>
      </c>
      <c r="C3883" s="0" t="n">
        <v>73</v>
      </c>
      <c r="D3883" s="0" t="n">
        <v>65</v>
      </c>
      <c r="E3883" s="0" t="n">
        <v>48</v>
      </c>
      <c r="F3883" s="0" t="n">
        <v>42</v>
      </c>
      <c r="G3883" s="0" t="n">
        <v>13</v>
      </c>
      <c r="H3883" s="0" t="n">
        <v>11</v>
      </c>
      <c r="I3883" s="0" t="n">
        <v>1</v>
      </c>
      <c r="J3883" s="0" t="n">
        <v>0</v>
      </c>
      <c r="K3883" s="0" t="n">
        <f aca="false">VLOOKUP(A3883,'Team Data'!$A$1:$E$659,2,FALSE())</f>
        <v>14</v>
      </c>
      <c r="L3883" s="0" t="n">
        <f aca="false">VLOOKUP(A3883,'Team Data'!$A$1:$E$659,3,FALSE())</f>
        <v>19</v>
      </c>
      <c r="M3883" s="0" t="n">
        <f aca="false">VLOOKUP(B3883,'Team Data'!$A$1:$E$659,2,FALSE())</f>
        <v>12</v>
      </c>
      <c r="N3883" s="0" t="n">
        <f aca="false">VLOOKUP(B3883,'Team Data'!$A$1:$E$659,3,FALSE())</f>
        <v>20</v>
      </c>
      <c r="O3883" s="0" t="n">
        <f aca="false">VLOOKUP(A3883,'Team Data'!$A$1:$E$659,4,FALSE())</f>
        <v>532</v>
      </c>
      <c r="P3883" s="0" t="n">
        <f aca="false">VLOOKUP(A3883,'Team Data'!$A$1:$E$659,5,FALSE())</f>
        <v>464</v>
      </c>
      <c r="Q3883" s="0" t="n">
        <f aca="false">VLOOKUP(B3883,'Team Data'!$A$1:$E$659,4,FALSE())</f>
        <v>427</v>
      </c>
      <c r="R3883" s="0" t="n">
        <f aca="false">VLOOKUP(B3883,'Team Data'!$A$1:$E$659,5,FALSE())</f>
        <v>489</v>
      </c>
      <c r="S3883" s="0" t="n">
        <f aca="false">IF(I3883=1,(MIN(30,(C3883-D3883)))*(M3883/(M3883+N3883))*(Q3883/(Q3883+R3883)),(MAX(-30,(C3883-D3883)))*(N3883/(M3883+N3883))*(R3883/(R3883+Q3883)))</f>
        <v>1.39847161572052</v>
      </c>
      <c r="T3883" s="0" t="n">
        <f aca="false">IF(J3883=1,(MIN(30,(D3883-C3883)))*(K3883/(K3883+L3883))*(O3883/(O3883+P3883)),(MAX(-30,(D3883-C3883)))*(L3883/(K3883+L3883))*(P3883/(P3883+O3883)))</f>
        <v>-2.14579530242181</v>
      </c>
      <c r="U3883" s="7" t="n">
        <v>43127</v>
      </c>
    </row>
    <row r="3884" customFormat="false" ht="15" hidden="false" customHeight="false" outlineLevel="0" collapsed="false">
      <c r="A3884" s="0" t="s">
        <v>137</v>
      </c>
      <c r="B3884" s="0" t="s">
        <v>48</v>
      </c>
      <c r="C3884" s="0" t="n">
        <v>84</v>
      </c>
      <c r="D3884" s="0" t="n">
        <v>76</v>
      </c>
      <c r="E3884" s="0" t="n">
        <v>41</v>
      </c>
      <c r="F3884" s="0" t="n">
        <v>36</v>
      </c>
      <c r="G3884" s="0" t="n">
        <v>15</v>
      </c>
      <c r="H3884" s="0" t="n">
        <v>12</v>
      </c>
      <c r="I3884" s="0" t="n">
        <v>1</v>
      </c>
      <c r="J3884" s="0" t="n">
        <v>0</v>
      </c>
      <c r="K3884" s="0" t="n">
        <f aca="false">VLOOKUP(A3884,'Team Data'!$A$1:$E$659,2,FALSE())</f>
        <v>17</v>
      </c>
      <c r="L3884" s="0" t="n">
        <f aca="false">VLOOKUP(A3884,'Team Data'!$A$1:$E$659,3,FALSE())</f>
        <v>17</v>
      </c>
      <c r="M3884" s="0" t="n">
        <f aca="false">VLOOKUP(B3884,'Team Data'!$A$1:$E$659,2,FALSE())</f>
        <v>21</v>
      </c>
      <c r="N3884" s="0" t="n">
        <f aca="false">VLOOKUP(B3884,'Team Data'!$A$1:$E$659,3,FALSE())</f>
        <v>15</v>
      </c>
      <c r="O3884" s="0" t="n">
        <f aca="false">VLOOKUP(A3884,'Team Data'!$A$1:$E$659,4,FALSE())</f>
        <v>609</v>
      </c>
      <c r="P3884" s="0" t="n">
        <f aca="false">VLOOKUP(A3884,'Team Data'!$A$1:$E$659,5,FALSE())</f>
        <v>491</v>
      </c>
      <c r="Q3884" s="0" t="n">
        <f aca="false">VLOOKUP(B3884,'Team Data'!$A$1:$E$659,4,FALSE())</f>
        <v>577</v>
      </c>
      <c r="R3884" s="0" t="n">
        <f aca="false">VLOOKUP(B3884,'Team Data'!$A$1:$E$659,5,FALSE())</f>
        <v>521</v>
      </c>
      <c r="S3884" s="0" t="n">
        <f aca="false">IF(I3884=1,(MIN(30,(C3884-D3884)))*(M3884/(M3884+N3884))*(Q3884/(Q3884+R3884)),(MAX(-30,(C3884-D3884)))*(N3884/(M3884+N3884))*(R3884/(R3884+Q3884)))</f>
        <v>2.45233758348512</v>
      </c>
      <c r="T3884" s="0" t="n">
        <f aca="false">IF(J3884=1,(MIN(30,(D3884-C3884)))*(K3884/(K3884+L3884))*(O3884/(O3884+P3884)),(MAX(-30,(D3884-C3884)))*(L3884/(K3884+L3884))*(P3884/(P3884+O3884)))</f>
        <v>-1.78545454545455</v>
      </c>
      <c r="U3884" s="7" t="n">
        <v>43127</v>
      </c>
    </row>
    <row r="3885" customFormat="false" ht="15" hidden="false" customHeight="false" outlineLevel="0" collapsed="false">
      <c r="A3885" s="0" t="s">
        <v>47</v>
      </c>
      <c r="B3885" s="0" t="s">
        <v>148</v>
      </c>
      <c r="C3885" s="0" t="n">
        <v>89</v>
      </c>
      <c r="D3885" s="0" t="n">
        <v>94</v>
      </c>
      <c r="E3885" s="0" t="n">
        <v>36</v>
      </c>
      <c r="F3885" s="0" t="n">
        <v>38</v>
      </c>
      <c r="G3885" s="0" t="n">
        <v>11</v>
      </c>
      <c r="H3885" s="0" t="n">
        <v>16</v>
      </c>
      <c r="I3885" s="0" t="n">
        <v>0</v>
      </c>
      <c r="J3885" s="0" t="n">
        <v>1</v>
      </c>
      <c r="K3885" s="0" t="n">
        <f aca="false">VLOOKUP(A3885,'Team Data'!$A$1:$E$659,2,FALSE())</f>
        <v>14</v>
      </c>
      <c r="L3885" s="0" t="n">
        <f aca="false">VLOOKUP(A3885,'Team Data'!$A$1:$E$659,3,FALSE())</f>
        <v>18</v>
      </c>
      <c r="M3885" s="0" t="n">
        <f aca="false">VLOOKUP(B3885,'Team Data'!$A$1:$E$659,2,FALSE())</f>
        <v>18</v>
      </c>
      <c r="N3885" s="0" t="n">
        <f aca="false">VLOOKUP(B3885,'Team Data'!$A$1:$E$659,3,FALSE())</f>
        <v>17</v>
      </c>
      <c r="O3885" s="0" t="n">
        <f aca="false">VLOOKUP(A3885,'Team Data'!$A$1:$E$659,4,FALSE())</f>
        <v>456</v>
      </c>
      <c r="P3885" s="0" t="n">
        <f aca="false">VLOOKUP(A3885,'Team Data'!$A$1:$E$659,5,FALSE())</f>
        <v>570</v>
      </c>
      <c r="Q3885" s="0" t="n">
        <f aca="false">VLOOKUP(B3885,'Team Data'!$A$1:$E$659,4,FALSE())</f>
        <v>497</v>
      </c>
      <c r="R3885" s="0" t="n">
        <f aca="false">VLOOKUP(B3885,'Team Data'!$A$1:$E$659,5,FALSE())</f>
        <v>580</v>
      </c>
      <c r="S3885" s="0" t="n">
        <f aca="false">IF(I3885=1,(MIN(30,(C3885-D3885)))*(M3885/(M3885+N3885))*(Q3885/(Q3885+R3885)),(MAX(-30,(C3885-D3885)))*(N3885/(M3885+N3885))*(R3885/(R3885+Q3885)))</f>
        <v>-1.30786576469028</v>
      </c>
      <c r="T3885" s="0" t="n">
        <f aca="false">IF(J3885=1,(MIN(30,(D3885-C3885)))*(K3885/(K3885+L3885))*(O3885/(O3885+P3885)),(MAX(-30,(D3885-C3885)))*(L3885/(K3885+L3885))*(P3885/(P3885+O3885)))</f>
        <v>0.972222222222222</v>
      </c>
      <c r="U3885" s="7" t="n">
        <v>43127</v>
      </c>
    </row>
    <row r="3886" customFormat="false" ht="15" hidden="false" customHeight="false" outlineLevel="0" collapsed="false">
      <c r="A3886" s="0" t="s">
        <v>112</v>
      </c>
      <c r="B3886" s="0" t="s">
        <v>316</v>
      </c>
      <c r="C3886" s="0" t="n">
        <v>77</v>
      </c>
      <c r="D3886" s="0" t="n">
        <v>84</v>
      </c>
      <c r="E3886" s="0" t="n">
        <v>35</v>
      </c>
      <c r="F3886" s="0" t="n">
        <v>31</v>
      </c>
      <c r="G3886" s="0" t="n">
        <v>13</v>
      </c>
      <c r="H3886" s="0" t="n">
        <v>15</v>
      </c>
      <c r="I3886" s="0" t="n">
        <v>0</v>
      </c>
      <c r="J3886" s="0" t="n">
        <v>1</v>
      </c>
      <c r="K3886" s="0" t="n">
        <f aca="false">VLOOKUP(A3886,'Team Data'!$A$1:$E$659,2,FALSE())</f>
        <v>14</v>
      </c>
      <c r="L3886" s="0" t="n">
        <f aca="false">VLOOKUP(A3886,'Team Data'!$A$1:$E$659,3,FALSE())</f>
        <v>16</v>
      </c>
      <c r="M3886" s="0" t="n">
        <f aca="false">VLOOKUP(B3886,'Team Data'!$A$1:$E$659,2,FALSE())</f>
        <v>21</v>
      </c>
      <c r="N3886" s="0" t="n">
        <f aca="false">VLOOKUP(B3886,'Team Data'!$A$1:$E$659,3,FALSE())</f>
        <v>13</v>
      </c>
      <c r="O3886" s="0" t="n">
        <f aca="false">VLOOKUP(A3886,'Team Data'!$A$1:$E$659,4,FALSE())</f>
        <v>437</v>
      </c>
      <c r="P3886" s="0" t="n">
        <f aca="false">VLOOKUP(A3886,'Team Data'!$A$1:$E$659,5,FALSE())</f>
        <v>467</v>
      </c>
      <c r="Q3886" s="0" t="n">
        <f aca="false">VLOOKUP(B3886,'Team Data'!$A$1:$E$659,4,FALSE())</f>
        <v>560</v>
      </c>
      <c r="R3886" s="0" t="n">
        <f aca="false">VLOOKUP(B3886,'Team Data'!$A$1:$E$659,5,FALSE())</f>
        <v>505</v>
      </c>
      <c r="S3886" s="0" t="n">
        <f aca="false">IF(I3886=1,(MIN(30,(C3886-D3886)))*(M3886/(M3886+N3886))*(Q3886/(Q3886+R3886)),(MAX(-30,(C3886-D3886)))*(N3886/(M3886+N3886))*(R3886/(R3886+Q3886)))</f>
        <v>-1.26912455122894</v>
      </c>
      <c r="T3886" s="0" t="n">
        <f aca="false">IF(J3886=1,(MIN(30,(D3886-C3886)))*(K3886/(K3886+L3886))*(O3886/(O3886+P3886)),(MAX(-30,(D3886-C3886)))*(L3886/(K3886+L3886))*(P3886/(P3886+O3886)))</f>
        <v>1.57912979351032</v>
      </c>
      <c r="U3886" s="7" t="n">
        <v>43127</v>
      </c>
    </row>
    <row r="3887" customFormat="false" ht="15" hidden="false" customHeight="false" outlineLevel="0" collapsed="false">
      <c r="A3887" s="0" t="s">
        <v>292</v>
      </c>
      <c r="B3887" s="0" t="s">
        <v>133</v>
      </c>
      <c r="C3887" s="0" t="n">
        <v>68</v>
      </c>
      <c r="D3887" s="0" t="n">
        <v>79</v>
      </c>
      <c r="E3887" s="0" t="n">
        <v>40</v>
      </c>
      <c r="F3887" s="0" t="n">
        <v>33</v>
      </c>
      <c r="G3887" s="0" t="n">
        <v>14</v>
      </c>
      <c r="H3887" s="0" t="n">
        <v>9</v>
      </c>
      <c r="I3887" s="0" t="n">
        <v>0</v>
      </c>
      <c r="J3887" s="0" t="n">
        <v>1</v>
      </c>
      <c r="K3887" s="0" t="n">
        <f aca="false">VLOOKUP(A3887,'Team Data'!$A$1:$E$659,2,FALSE())</f>
        <v>19</v>
      </c>
      <c r="L3887" s="0" t="n">
        <f aca="false">VLOOKUP(A3887,'Team Data'!$A$1:$E$659,3,FALSE())</f>
        <v>13</v>
      </c>
      <c r="M3887" s="0" t="n">
        <f aca="false">VLOOKUP(B3887,'Team Data'!$A$1:$E$659,2,FALSE())</f>
        <v>30</v>
      </c>
      <c r="N3887" s="0" t="n">
        <f aca="false">VLOOKUP(B3887,'Team Data'!$A$1:$E$659,3,FALSE())</f>
        <v>8</v>
      </c>
      <c r="O3887" s="0" t="n">
        <f aca="false">VLOOKUP(A3887,'Team Data'!$A$1:$E$659,4,FALSE())</f>
        <v>664</v>
      </c>
      <c r="P3887" s="0" t="n">
        <f aca="false">VLOOKUP(A3887,'Team Data'!$A$1:$E$659,5,FALSE())</f>
        <v>424</v>
      </c>
      <c r="Q3887" s="0" t="n">
        <f aca="false">VLOOKUP(B3887,'Team Data'!$A$1:$E$659,4,FALSE())</f>
        <v>816</v>
      </c>
      <c r="R3887" s="0" t="n">
        <f aca="false">VLOOKUP(B3887,'Team Data'!$A$1:$E$659,5,FALSE())</f>
        <v>475</v>
      </c>
      <c r="S3887" s="0" t="n">
        <f aca="false">IF(I3887=1,(MIN(30,(C3887-D3887)))*(M3887/(M3887+N3887))*(Q3887/(Q3887+R3887)),(MAX(-30,(C3887-D3887)))*(N3887/(M3887+N3887))*(R3887/(R3887+Q3887)))</f>
        <v>-0.852052672347018</v>
      </c>
      <c r="T3887" s="0" t="n">
        <f aca="false">IF(J3887=1,(MIN(30,(D3887-C3887)))*(K3887/(K3887+L3887))*(O3887/(O3887+P3887)),(MAX(-30,(D3887-C3887)))*(L3887/(K3887+L3887))*(P3887/(P3887+O3887)))</f>
        <v>3.98598345588235</v>
      </c>
      <c r="U3887" s="7" t="n">
        <v>43127</v>
      </c>
    </row>
    <row r="3888" customFormat="false" ht="15" hidden="false" customHeight="false" outlineLevel="0" collapsed="false">
      <c r="A3888" s="0" t="s">
        <v>109</v>
      </c>
      <c r="B3888" s="0" t="s">
        <v>315</v>
      </c>
      <c r="C3888" s="0" t="n">
        <v>77</v>
      </c>
      <c r="D3888" s="0" t="n">
        <v>70</v>
      </c>
      <c r="E3888" s="0" t="n">
        <v>36</v>
      </c>
      <c r="F3888" s="0" t="n">
        <v>41</v>
      </c>
      <c r="G3888" s="0" t="n">
        <v>11</v>
      </c>
      <c r="H3888" s="0" t="n">
        <v>18</v>
      </c>
      <c r="I3888" s="0" t="n">
        <v>1</v>
      </c>
      <c r="J3888" s="0" t="n">
        <v>0</v>
      </c>
      <c r="K3888" s="0" t="n">
        <f aca="false">VLOOKUP(A3888,'Team Data'!$A$1:$E$659,2,FALSE())</f>
        <v>19</v>
      </c>
      <c r="L3888" s="0" t="n">
        <f aca="false">VLOOKUP(A3888,'Team Data'!$A$1:$E$659,3,FALSE())</f>
        <v>14</v>
      </c>
      <c r="M3888" s="0" t="n">
        <f aca="false">VLOOKUP(B3888,'Team Data'!$A$1:$E$659,2,FALSE())</f>
        <v>12</v>
      </c>
      <c r="N3888" s="0" t="n">
        <f aca="false">VLOOKUP(B3888,'Team Data'!$A$1:$E$659,3,FALSE())</f>
        <v>18</v>
      </c>
      <c r="O3888" s="0" t="n">
        <f aca="false">VLOOKUP(A3888,'Team Data'!$A$1:$E$659,4,FALSE())</f>
        <v>501</v>
      </c>
      <c r="P3888" s="0" t="n">
        <f aca="false">VLOOKUP(A3888,'Team Data'!$A$1:$E$659,5,FALSE())</f>
        <v>542</v>
      </c>
      <c r="Q3888" s="0" t="n">
        <f aca="false">VLOOKUP(B3888,'Team Data'!$A$1:$E$659,4,FALSE())</f>
        <v>451</v>
      </c>
      <c r="R3888" s="0" t="n">
        <f aca="false">VLOOKUP(B3888,'Team Data'!$A$1:$E$659,5,FALSE())</f>
        <v>479</v>
      </c>
      <c r="S3888" s="0" t="n">
        <f aca="false">IF(I3888=1,(MIN(30,(C3888-D3888)))*(M3888/(M3888+N3888))*(Q3888/(Q3888+R3888)),(MAX(-30,(C3888-D3888)))*(N3888/(M3888+N3888))*(R3888/(R3888+Q3888)))</f>
        <v>1.35784946236559</v>
      </c>
      <c r="T3888" s="0" t="n">
        <f aca="false">IF(J3888=1,(MIN(30,(D3888-C3888)))*(K3888/(K3888+L3888))*(O3888/(O3888+P3888)),(MAX(-30,(D3888-C3888)))*(L3888/(K3888+L3888))*(P3888/(P3888+O3888)))</f>
        <v>-1.54321740898922</v>
      </c>
      <c r="U3888" s="7" t="n">
        <v>43127</v>
      </c>
    </row>
    <row r="3889" customFormat="false" ht="15" hidden="false" customHeight="false" outlineLevel="0" collapsed="false">
      <c r="A3889" s="0" t="s">
        <v>321</v>
      </c>
      <c r="B3889" s="0" t="s">
        <v>101</v>
      </c>
      <c r="C3889" s="0" t="n">
        <v>59</v>
      </c>
      <c r="D3889" s="0" t="n">
        <v>74</v>
      </c>
      <c r="E3889" s="0" t="n">
        <v>42</v>
      </c>
      <c r="F3889" s="0" t="n">
        <v>31</v>
      </c>
      <c r="G3889" s="0" t="n">
        <v>19</v>
      </c>
      <c r="H3889" s="0" t="n">
        <v>11</v>
      </c>
      <c r="I3889" s="0" t="n">
        <v>0</v>
      </c>
      <c r="J3889" s="0" t="n">
        <v>1</v>
      </c>
      <c r="K3889" s="0" t="n">
        <f aca="false">VLOOKUP(A3889,'Team Data'!$A$1:$E$659,2,FALSE())</f>
        <v>21</v>
      </c>
      <c r="L3889" s="0" t="n">
        <f aca="false">VLOOKUP(A3889,'Team Data'!$A$1:$E$659,3,FALSE())</f>
        <v>13</v>
      </c>
      <c r="M3889" s="0" t="n">
        <f aca="false">VLOOKUP(B3889,'Team Data'!$A$1:$E$659,2,FALSE())</f>
        <v>21</v>
      </c>
      <c r="N3889" s="0" t="n">
        <f aca="false">VLOOKUP(B3889,'Team Data'!$A$1:$E$659,3,FALSE())</f>
        <v>12</v>
      </c>
      <c r="O3889" s="0" t="n">
        <f aca="false">VLOOKUP(A3889,'Team Data'!$A$1:$E$659,4,FALSE())</f>
        <v>576</v>
      </c>
      <c r="P3889" s="0" t="n">
        <f aca="false">VLOOKUP(A3889,'Team Data'!$A$1:$E$659,5,FALSE())</f>
        <v>519</v>
      </c>
      <c r="Q3889" s="0" t="n">
        <f aca="false">VLOOKUP(B3889,'Team Data'!$A$1:$E$659,4,FALSE())</f>
        <v>495</v>
      </c>
      <c r="R3889" s="0" t="n">
        <f aca="false">VLOOKUP(B3889,'Team Data'!$A$1:$E$659,5,FALSE())</f>
        <v>516</v>
      </c>
      <c r="S3889" s="0" t="n">
        <f aca="false">IF(I3889=1,(MIN(30,(C3889-D3889)))*(M3889/(M3889+N3889))*(Q3889/(Q3889+R3889)),(MAX(-30,(C3889-D3889)))*(N3889/(M3889+N3889))*(R3889/(R3889+Q3889)))</f>
        <v>-2.78392230914486</v>
      </c>
      <c r="T3889" s="0" t="n">
        <f aca="false">IF(J3889=1,(MIN(30,(D3889-C3889)))*(K3889/(K3889+L3889))*(O3889/(O3889+P3889)),(MAX(-30,(D3889-C3889)))*(L3889/(K3889+L3889))*(P3889/(P3889+O3889)))</f>
        <v>4.87348912167607</v>
      </c>
      <c r="U3889" s="7" t="n">
        <v>43127</v>
      </c>
    </row>
    <row r="3890" customFormat="false" ht="15" hidden="false" customHeight="false" outlineLevel="0" collapsed="false">
      <c r="A3890" s="0" t="s">
        <v>330</v>
      </c>
      <c r="B3890" s="0" t="s">
        <v>52</v>
      </c>
      <c r="C3890" s="0" t="n">
        <v>70</v>
      </c>
      <c r="D3890" s="0" t="n">
        <v>69</v>
      </c>
      <c r="E3890" s="0" t="n">
        <v>35</v>
      </c>
      <c r="F3890" s="0" t="n">
        <v>30</v>
      </c>
      <c r="G3890" s="0" t="n">
        <v>14</v>
      </c>
      <c r="H3890" s="0" t="n">
        <v>13</v>
      </c>
      <c r="I3890" s="0" t="n">
        <v>1</v>
      </c>
      <c r="J3890" s="0" t="n">
        <v>0</v>
      </c>
      <c r="K3890" s="0" t="n">
        <f aca="false">VLOOKUP(A3890,'Team Data'!$A$1:$E$659,2,FALSE())</f>
        <v>9</v>
      </c>
      <c r="L3890" s="0" t="n">
        <f aca="false">VLOOKUP(A3890,'Team Data'!$A$1:$E$659,3,FALSE())</f>
        <v>21</v>
      </c>
      <c r="M3890" s="0" t="n">
        <f aca="false">VLOOKUP(B3890,'Team Data'!$A$1:$E$659,2,FALSE())</f>
        <v>10</v>
      </c>
      <c r="N3890" s="0" t="n">
        <f aca="false">VLOOKUP(B3890,'Team Data'!$A$1:$E$659,3,FALSE())</f>
        <v>23</v>
      </c>
      <c r="O3890" s="0" t="n">
        <f aca="false">VLOOKUP(A3890,'Team Data'!$A$1:$E$659,4,FALSE())</f>
        <v>467</v>
      </c>
      <c r="P3890" s="0" t="n">
        <f aca="false">VLOOKUP(A3890,'Team Data'!$A$1:$E$659,5,FALSE())</f>
        <v>455</v>
      </c>
      <c r="Q3890" s="0" t="n">
        <f aca="false">VLOOKUP(B3890,'Team Data'!$A$1:$E$659,4,FALSE())</f>
        <v>543</v>
      </c>
      <c r="R3890" s="0" t="n">
        <f aca="false">VLOOKUP(B3890,'Team Data'!$A$1:$E$659,5,FALSE())</f>
        <v>482</v>
      </c>
      <c r="S3890" s="0" t="n">
        <f aca="false">IF(I3890=1,(MIN(30,(C3890-D3890)))*(M3890/(M3890+N3890))*(Q3890/(Q3890+R3890)),(MAX(-30,(C3890-D3890)))*(N3890/(M3890+N3890))*(R3890/(R3890+Q3890)))</f>
        <v>0.160532150776053</v>
      </c>
      <c r="T3890" s="0" t="n">
        <f aca="false">IF(J3890=1,(MIN(30,(D3890-C3890)))*(K3890/(K3890+L3890))*(O3890/(O3890+P3890)),(MAX(-30,(D3890-C3890)))*(L3890/(K3890+L3890))*(P3890/(P3890+O3890)))</f>
        <v>-0.345444685466377</v>
      </c>
      <c r="U3890" s="7" t="n">
        <v>43127</v>
      </c>
    </row>
    <row r="3891" customFormat="false" ht="15" hidden="false" customHeight="false" outlineLevel="0" collapsed="false">
      <c r="A3891" s="0" t="s">
        <v>353</v>
      </c>
      <c r="B3891" s="0" t="s">
        <v>259</v>
      </c>
      <c r="C3891" s="0" t="n">
        <v>90</v>
      </c>
      <c r="D3891" s="0" t="n">
        <v>86</v>
      </c>
      <c r="E3891" s="0" t="n">
        <v>33</v>
      </c>
      <c r="F3891" s="0" t="n">
        <v>43</v>
      </c>
      <c r="G3891" s="0" t="n">
        <v>13</v>
      </c>
      <c r="H3891" s="0" t="n">
        <v>21</v>
      </c>
      <c r="I3891" s="0" t="n">
        <v>1</v>
      </c>
      <c r="J3891" s="0" t="n">
        <v>0</v>
      </c>
      <c r="K3891" s="0" t="n">
        <f aca="false">VLOOKUP(A3891,'Team Data'!$A$1:$E$659,2,FALSE())</f>
        <v>20</v>
      </c>
      <c r="L3891" s="0" t="n">
        <f aca="false">VLOOKUP(A3891,'Team Data'!$A$1:$E$659,3,FALSE())</f>
        <v>13</v>
      </c>
      <c r="M3891" s="0" t="n">
        <f aca="false">VLOOKUP(B3891,'Team Data'!$A$1:$E$659,2,FALSE())</f>
        <v>4</v>
      </c>
      <c r="N3891" s="0" t="n">
        <f aca="false">VLOOKUP(B3891,'Team Data'!$A$1:$E$659,3,FALSE())</f>
        <v>26</v>
      </c>
      <c r="O3891" s="0" t="n">
        <f aca="false">VLOOKUP(A3891,'Team Data'!$A$1:$E$659,4,FALSE())</f>
        <v>579</v>
      </c>
      <c r="P3891" s="0" t="n">
        <f aca="false">VLOOKUP(A3891,'Team Data'!$A$1:$E$659,5,FALSE())</f>
        <v>477</v>
      </c>
      <c r="Q3891" s="0" t="n">
        <f aca="false">VLOOKUP(B3891,'Team Data'!$A$1:$E$659,4,FALSE())</f>
        <v>537</v>
      </c>
      <c r="R3891" s="0" t="n">
        <f aca="false">VLOOKUP(B3891,'Team Data'!$A$1:$E$659,5,FALSE())</f>
        <v>418</v>
      </c>
      <c r="S3891" s="0" t="n">
        <f aca="false">IF(I3891=1,(MIN(30,(C3891-D3891)))*(M3891/(M3891+N3891))*(Q3891/(Q3891+R3891)),(MAX(-30,(C3891-D3891)))*(N3891/(M3891+N3891))*(R3891/(R3891+Q3891)))</f>
        <v>0.299895287958115</v>
      </c>
      <c r="T3891" s="0" t="n">
        <f aca="false">IF(J3891=1,(MIN(30,(D3891-C3891)))*(K3891/(K3891+L3891))*(O3891/(O3891+P3891)),(MAX(-30,(D3891-C3891)))*(L3891/(K3891+L3891))*(P3891/(P3891+O3891)))</f>
        <v>-0.711776859504132</v>
      </c>
      <c r="U3891" s="7" t="n">
        <v>43127</v>
      </c>
    </row>
    <row r="3892" customFormat="false" ht="15" hidden="false" customHeight="false" outlineLevel="0" collapsed="false">
      <c r="A3892" s="0" t="s">
        <v>703</v>
      </c>
      <c r="B3892" s="0" t="s">
        <v>221</v>
      </c>
      <c r="C3892" s="0" t="n">
        <v>74</v>
      </c>
      <c r="D3892" s="0" t="n">
        <v>105</v>
      </c>
      <c r="E3892" s="0" t="n">
        <v>35</v>
      </c>
      <c r="F3892" s="0" t="n">
        <v>52</v>
      </c>
      <c r="G3892" s="0" t="n">
        <v>12</v>
      </c>
      <c r="H3892" s="0" t="n">
        <v>7</v>
      </c>
      <c r="I3892" s="0" t="n">
        <v>0</v>
      </c>
      <c r="J3892" s="0" t="n">
        <v>1</v>
      </c>
      <c r="K3892" s="0" t="n">
        <f aca="false">VLOOKUP(A3892,'Team Data'!$A$1:$E$659,2,FALSE())</f>
        <v>0</v>
      </c>
      <c r="L3892" s="0" t="n">
        <f aca="false">VLOOKUP(A3892,'Team Data'!$A$1:$E$659,3,FALSE())</f>
        <v>1</v>
      </c>
      <c r="M3892" s="0" t="n">
        <f aca="false">VLOOKUP(B3892,'Team Data'!$A$1:$E$659,2,FALSE())</f>
        <v>11</v>
      </c>
      <c r="N3892" s="0" t="n">
        <f aca="false">VLOOKUP(B3892,'Team Data'!$A$1:$E$659,3,FALSE())</f>
        <v>21</v>
      </c>
      <c r="O3892" s="0" t="n">
        <f aca="false">VLOOKUP(A3892,'Team Data'!$A$1:$E$659,4,FALSE())</f>
        <v>11</v>
      </c>
      <c r="P3892" s="0" t="n">
        <f aca="false">VLOOKUP(A3892,'Team Data'!$A$1:$E$659,5,FALSE())</f>
        <v>21</v>
      </c>
      <c r="Q3892" s="0" t="n">
        <f aca="false">VLOOKUP(B3892,'Team Data'!$A$1:$E$659,4,FALSE())</f>
        <v>508</v>
      </c>
      <c r="R3892" s="0" t="n">
        <f aca="false">VLOOKUP(B3892,'Team Data'!$A$1:$E$659,5,FALSE())</f>
        <v>413</v>
      </c>
      <c r="S3892" s="0" t="n">
        <f aca="false">IF(I3892=1,(MIN(30,(C3892-D3892)))*(M3892/(M3892+N3892))*(Q3892/(Q3892+R3892)),(MAX(-30,(C3892-D3892)))*(N3892/(M3892+N3892))*(R3892/(R3892+Q3892)))</f>
        <v>-8.82837947882736</v>
      </c>
      <c r="T3892" s="0" t="n">
        <f aca="false">IF(J3892=1,(MIN(30,(D3892-C3892)))*(K3892/(K3892+L3892))*(O3892/(O3892+P3892)),(MAX(-30,(D3892-C3892)))*(L3892/(K3892+L3892))*(P3892/(P3892+O3892)))</f>
        <v>0</v>
      </c>
      <c r="U3892" s="7" t="n">
        <v>43127</v>
      </c>
    </row>
    <row r="3893" customFormat="false" ht="15" hidden="false" customHeight="false" outlineLevel="0" collapsed="false">
      <c r="A3893" s="0" t="s">
        <v>129</v>
      </c>
      <c r="B3893" s="0" t="s">
        <v>175</v>
      </c>
      <c r="C3893" s="0" t="n">
        <v>67</v>
      </c>
      <c r="D3893" s="0" t="n">
        <v>72</v>
      </c>
      <c r="E3893" s="0" t="n">
        <v>30</v>
      </c>
      <c r="F3893" s="0" t="n">
        <v>33</v>
      </c>
      <c r="G3893" s="0" t="n">
        <v>14</v>
      </c>
      <c r="H3893" s="0" t="n">
        <v>19</v>
      </c>
      <c r="I3893" s="0" t="n">
        <v>0</v>
      </c>
      <c r="J3893" s="0" t="n">
        <v>1</v>
      </c>
      <c r="K3893" s="0" t="n">
        <f aca="false">VLOOKUP(A3893,'Team Data'!$A$1:$E$659,2,FALSE())</f>
        <v>12</v>
      </c>
      <c r="L3893" s="0" t="n">
        <f aca="false">VLOOKUP(A3893,'Team Data'!$A$1:$E$659,3,FALSE())</f>
        <v>20</v>
      </c>
      <c r="M3893" s="0" t="n">
        <f aca="false">VLOOKUP(B3893,'Team Data'!$A$1:$E$659,2,FALSE())</f>
        <v>4</v>
      </c>
      <c r="N3893" s="0" t="n">
        <f aca="false">VLOOKUP(B3893,'Team Data'!$A$1:$E$659,3,FALSE())</f>
        <v>28</v>
      </c>
      <c r="O3893" s="0" t="n">
        <f aca="false">VLOOKUP(A3893,'Team Data'!$A$1:$E$659,4,FALSE())</f>
        <v>419</v>
      </c>
      <c r="P3893" s="0" t="n">
        <f aca="false">VLOOKUP(A3893,'Team Data'!$A$1:$E$659,5,FALSE())</f>
        <v>571</v>
      </c>
      <c r="Q3893" s="0" t="n">
        <f aca="false">VLOOKUP(B3893,'Team Data'!$A$1:$E$659,4,FALSE())</f>
        <v>495</v>
      </c>
      <c r="R3893" s="0" t="n">
        <f aca="false">VLOOKUP(B3893,'Team Data'!$A$1:$E$659,5,FALSE())</f>
        <v>568</v>
      </c>
      <c r="S3893" s="0" t="n">
        <f aca="false">IF(I3893=1,(MIN(30,(C3893-D3893)))*(M3893/(M3893+N3893))*(Q3893/(Q3893+R3893)),(MAX(-30,(C3893-D3893)))*(N3893/(M3893+N3893))*(R3893/(R3893+Q3893)))</f>
        <v>-2.33772342427093</v>
      </c>
      <c r="T3893" s="0" t="n">
        <f aca="false">IF(J3893=1,(MIN(30,(D3893-C3893)))*(K3893/(K3893+L3893))*(O3893/(O3893+P3893)),(MAX(-30,(D3893-C3893)))*(L3893/(K3893+L3893))*(P3893/(P3893+O3893)))</f>
        <v>0.793560606060606</v>
      </c>
      <c r="U3893" s="7" t="n">
        <v>43127</v>
      </c>
    </row>
    <row r="3894" customFormat="false" ht="15" hidden="false" customHeight="false" outlineLevel="0" collapsed="false">
      <c r="A3894" s="0" t="s">
        <v>106</v>
      </c>
      <c r="B3894" s="0" t="s">
        <v>328</v>
      </c>
      <c r="C3894" s="0" t="n">
        <v>56</v>
      </c>
      <c r="D3894" s="0" t="n">
        <v>68</v>
      </c>
      <c r="E3894" s="0" t="n">
        <v>44</v>
      </c>
      <c r="F3894" s="0" t="n">
        <v>28</v>
      </c>
      <c r="G3894" s="0" t="n">
        <v>16</v>
      </c>
      <c r="H3894" s="0" t="n">
        <v>7</v>
      </c>
      <c r="I3894" s="0" t="n">
        <v>0</v>
      </c>
      <c r="J3894" s="0" t="n">
        <v>1</v>
      </c>
      <c r="K3894" s="0" t="n">
        <f aca="false">VLOOKUP(A3894,'Team Data'!$A$1:$E$659,2,FALSE())</f>
        <v>22</v>
      </c>
      <c r="L3894" s="0" t="n">
        <f aca="false">VLOOKUP(A3894,'Team Data'!$A$1:$E$659,3,FALSE())</f>
        <v>12</v>
      </c>
      <c r="M3894" s="0" t="n">
        <f aca="false">VLOOKUP(B3894,'Team Data'!$A$1:$E$659,2,FALSE())</f>
        <v>23</v>
      </c>
      <c r="N3894" s="0" t="n">
        <f aca="false">VLOOKUP(B3894,'Team Data'!$A$1:$E$659,3,FALSE())</f>
        <v>10</v>
      </c>
      <c r="O3894" s="0" t="n">
        <f aca="false">VLOOKUP(A3894,'Team Data'!$A$1:$E$659,4,FALSE())</f>
        <v>510</v>
      </c>
      <c r="P3894" s="0" t="n">
        <f aca="false">VLOOKUP(A3894,'Team Data'!$A$1:$E$659,5,FALSE())</f>
        <v>571</v>
      </c>
      <c r="Q3894" s="0" t="n">
        <f aca="false">VLOOKUP(B3894,'Team Data'!$A$1:$E$659,4,FALSE())</f>
        <v>523</v>
      </c>
      <c r="R3894" s="0" t="n">
        <f aca="false">VLOOKUP(B3894,'Team Data'!$A$1:$E$659,5,FALSE())</f>
        <v>473</v>
      </c>
      <c r="S3894" s="0" t="n">
        <f aca="false">IF(I3894=1,(MIN(30,(C3894-D3894)))*(M3894/(M3894+N3894))*(Q3894/(Q3894+R3894)),(MAX(-30,(C3894-D3894)))*(N3894/(M3894+N3894))*(R3894/(R3894+Q3894)))</f>
        <v>-1.72690763052209</v>
      </c>
      <c r="T3894" s="0" t="n">
        <f aca="false">IF(J3894=1,(MIN(30,(D3894-C3894)))*(K3894/(K3894+L3894))*(O3894/(O3894+P3894)),(MAX(-30,(D3894-C3894)))*(L3894/(K3894+L3894))*(P3894/(P3894+O3894)))</f>
        <v>3.66327474560592</v>
      </c>
      <c r="U3894" s="7" t="n">
        <v>43127</v>
      </c>
    </row>
    <row r="3895" customFormat="false" ht="15" hidden="false" customHeight="false" outlineLevel="0" collapsed="false">
      <c r="A3895" s="0" t="s">
        <v>206</v>
      </c>
      <c r="B3895" s="0" t="s">
        <v>82</v>
      </c>
      <c r="C3895" s="0" t="n">
        <v>65</v>
      </c>
      <c r="D3895" s="0" t="n">
        <v>67</v>
      </c>
      <c r="E3895" s="0" t="n">
        <v>39</v>
      </c>
      <c r="F3895" s="0" t="n">
        <v>36</v>
      </c>
      <c r="G3895" s="0" t="n">
        <v>7</v>
      </c>
      <c r="H3895" s="0" t="n">
        <v>6</v>
      </c>
      <c r="I3895" s="0" t="n">
        <v>0</v>
      </c>
      <c r="J3895" s="0" t="n">
        <v>1</v>
      </c>
      <c r="K3895" s="0" t="n">
        <f aca="false">VLOOKUP(A3895,'Team Data'!$A$1:$E$659,2,FALSE())</f>
        <v>26</v>
      </c>
      <c r="L3895" s="0" t="n">
        <f aca="false">VLOOKUP(A3895,'Team Data'!$A$1:$E$659,3,FALSE())</f>
        <v>12</v>
      </c>
      <c r="M3895" s="0" t="n">
        <f aca="false">VLOOKUP(B3895,'Team Data'!$A$1:$E$659,2,FALSE())</f>
        <v>20</v>
      </c>
      <c r="N3895" s="0" t="n">
        <f aca="false">VLOOKUP(B3895,'Team Data'!$A$1:$E$659,3,FALSE())</f>
        <v>15</v>
      </c>
      <c r="O3895" s="0" t="n">
        <f aca="false">VLOOKUP(A3895,'Team Data'!$A$1:$E$659,4,FALSE())</f>
        <v>600</v>
      </c>
      <c r="P3895" s="0" t="n">
        <f aca="false">VLOOKUP(A3895,'Team Data'!$A$1:$E$659,5,FALSE())</f>
        <v>551</v>
      </c>
      <c r="Q3895" s="0" t="n">
        <f aca="false">VLOOKUP(B3895,'Team Data'!$A$1:$E$659,4,FALSE())</f>
        <v>577</v>
      </c>
      <c r="R3895" s="0" t="n">
        <f aca="false">VLOOKUP(B3895,'Team Data'!$A$1:$E$659,5,FALSE())</f>
        <v>520</v>
      </c>
      <c r="S3895" s="0" t="n">
        <f aca="false">IF(I3895=1,(MIN(30,(C3895-D3895)))*(M3895/(M3895+N3895))*(Q3895/(Q3895+R3895)),(MAX(-30,(C3895-D3895)))*(N3895/(M3895+N3895))*(R3895/(R3895+Q3895)))</f>
        <v>-0.406302904023961</v>
      </c>
      <c r="T3895" s="0" t="n">
        <f aca="false">IF(J3895=1,(MIN(30,(D3895-C3895)))*(K3895/(K3895+L3895))*(O3895/(O3895+P3895)),(MAX(-30,(D3895-C3895)))*(L3895/(K3895+L3895))*(P3895/(P3895+O3895)))</f>
        <v>0.713338515707165</v>
      </c>
      <c r="U3895" s="7" t="n">
        <v>43127</v>
      </c>
    </row>
    <row r="3896" customFormat="false" ht="15" hidden="false" customHeight="false" outlineLevel="0" collapsed="false">
      <c r="A3896" s="0" t="s">
        <v>236</v>
      </c>
      <c r="B3896" s="0" t="s">
        <v>270</v>
      </c>
      <c r="C3896" s="0" t="n">
        <v>76</v>
      </c>
      <c r="D3896" s="0" t="n">
        <v>78</v>
      </c>
      <c r="E3896" s="0" t="n">
        <v>39</v>
      </c>
      <c r="F3896" s="0" t="n">
        <v>50</v>
      </c>
      <c r="G3896" s="0" t="n">
        <v>5</v>
      </c>
      <c r="H3896" s="0" t="n">
        <v>14</v>
      </c>
      <c r="I3896" s="0" t="n">
        <v>0</v>
      </c>
      <c r="J3896" s="0" t="n">
        <v>1</v>
      </c>
      <c r="K3896" s="0" t="n">
        <f aca="false">VLOOKUP(A3896,'Team Data'!$A$1:$E$659,2,FALSE())</f>
        <v>18</v>
      </c>
      <c r="L3896" s="0" t="n">
        <f aca="false">VLOOKUP(A3896,'Team Data'!$A$1:$E$659,3,FALSE())</f>
        <v>15</v>
      </c>
      <c r="M3896" s="0" t="n">
        <f aca="false">VLOOKUP(B3896,'Team Data'!$A$1:$E$659,2,FALSE())</f>
        <v>28</v>
      </c>
      <c r="N3896" s="0" t="n">
        <f aca="false">VLOOKUP(B3896,'Team Data'!$A$1:$E$659,3,FALSE())</f>
        <v>7</v>
      </c>
      <c r="O3896" s="0" t="n">
        <f aca="false">VLOOKUP(A3896,'Team Data'!$A$1:$E$659,4,FALSE())</f>
        <v>473</v>
      </c>
      <c r="P3896" s="0" t="n">
        <f aca="false">VLOOKUP(A3896,'Team Data'!$A$1:$E$659,5,FALSE())</f>
        <v>475</v>
      </c>
      <c r="Q3896" s="0" t="n">
        <f aca="false">VLOOKUP(B3896,'Team Data'!$A$1:$E$659,4,FALSE())</f>
        <v>516</v>
      </c>
      <c r="R3896" s="0" t="n">
        <f aca="false">VLOOKUP(B3896,'Team Data'!$A$1:$E$659,5,FALSE())</f>
        <v>493</v>
      </c>
      <c r="S3896" s="0" t="n">
        <f aca="false">IF(I3896=1,(MIN(30,(C3896-D3896)))*(M3896/(M3896+N3896))*(Q3896/(Q3896+R3896)),(MAX(-30,(C3896-D3896)))*(N3896/(M3896+N3896))*(R3896/(R3896+Q3896)))</f>
        <v>-0.195441030723489</v>
      </c>
      <c r="T3896" s="0" t="n">
        <f aca="false">IF(J3896=1,(MIN(30,(D3896-C3896)))*(K3896/(K3896+L3896))*(O3896/(O3896+P3896)),(MAX(-30,(D3896-C3896)))*(L3896/(K3896+L3896))*(P3896/(P3896+O3896)))</f>
        <v>0.544303797468354</v>
      </c>
      <c r="U3896" s="7" t="n">
        <v>43127</v>
      </c>
    </row>
    <row r="3897" customFormat="false" ht="15" hidden="false" customHeight="false" outlineLevel="0" collapsed="false">
      <c r="A3897" s="0" t="s">
        <v>326</v>
      </c>
      <c r="B3897" s="0" t="s">
        <v>15</v>
      </c>
      <c r="C3897" s="0" t="n">
        <v>73</v>
      </c>
      <c r="D3897" s="0" t="n">
        <v>74</v>
      </c>
      <c r="E3897" s="0" t="n">
        <v>25</v>
      </c>
      <c r="F3897" s="0" t="n">
        <v>27</v>
      </c>
      <c r="G3897" s="0" t="n">
        <v>8</v>
      </c>
      <c r="H3897" s="0" t="n">
        <v>15</v>
      </c>
      <c r="I3897" s="0" t="n">
        <v>0</v>
      </c>
      <c r="J3897" s="0" t="n">
        <v>1</v>
      </c>
      <c r="K3897" s="0" t="n">
        <f aca="false">VLOOKUP(A3897,'Team Data'!$A$1:$E$659,2,FALSE())</f>
        <v>23</v>
      </c>
      <c r="L3897" s="0" t="n">
        <f aca="false">VLOOKUP(A3897,'Team Data'!$A$1:$E$659,3,FALSE())</f>
        <v>12</v>
      </c>
      <c r="M3897" s="0" t="n">
        <f aca="false">VLOOKUP(B3897,'Team Data'!$A$1:$E$659,2,FALSE())</f>
        <v>26</v>
      </c>
      <c r="N3897" s="0" t="n">
        <f aca="false">VLOOKUP(B3897,'Team Data'!$A$1:$E$659,3,FALSE())</f>
        <v>8</v>
      </c>
      <c r="O3897" s="0" t="n">
        <f aca="false">VLOOKUP(A3897,'Team Data'!$A$1:$E$659,4,FALSE())</f>
        <v>668</v>
      </c>
      <c r="P3897" s="0" t="n">
        <f aca="false">VLOOKUP(A3897,'Team Data'!$A$1:$E$659,5,FALSE())</f>
        <v>500</v>
      </c>
      <c r="Q3897" s="0" t="n">
        <f aca="false">VLOOKUP(B3897,'Team Data'!$A$1:$E$659,4,FALSE())</f>
        <v>626</v>
      </c>
      <c r="R3897" s="0" t="n">
        <f aca="false">VLOOKUP(B3897,'Team Data'!$A$1:$E$659,5,FALSE())</f>
        <v>506</v>
      </c>
      <c r="S3897" s="0" t="n">
        <f aca="false">IF(I3897=1,(MIN(30,(C3897-D3897)))*(M3897/(M3897+N3897))*(Q3897/(Q3897+R3897)),(MAX(-30,(C3897-D3897)))*(N3897/(M3897+N3897))*(R3897/(R3897+Q3897)))</f>
        <v>-0.105175639160258</v>
      </c>
      <c r="T3897" s="0" t="n">
        <f aca="false">IF(J3897=1,(MIN(30,(D3897-C3897)))*(K3897/(K3897+L3897))*(O3897/(O3897+P3897)),(MAX(-30,(D3897-C3897)))*(L3897/(K3897+L3897))*(P3897/(P3897+O3897)))</f>
        <v>0.375831702544031</v>
      </c>
      <c r="U3897" s="7" t="n">
        <v>43127</v>
      </c>
    </row>
    <row r="3898" customFormat="false" ht="15" hidden="false" customHeight="false" outlineLevel="0" collapsed="false">
      <c r="A3898" s="0" t="s">
        <v>164</v>
      </c>
      <c r="B3898" s="0" t="s">
        <v>142</v>
      </c>
      <c r="C3898" s="0" t="n">
        <v>80</v>
      </c>
      <c r="D3898" s="0" t="n">
        <v>86</v>
      </c>
      <c r="E3898" s="0" t="n">
        <v>28</v>
      </c>
      <c r="F3898" s="0" t="n">
        <v>38</v>
      </c>
      <c r="G3898" s="0" t="n">
        <v>10</v>
      </c>
      <c r="H3898" s="0" t="n">
        <v>10</v>
      </c>
      <c r="I3898" s="0" t="n">
        <v>0</v>
      </c>
      <c r="J3898" s="0" t="n">
        <v>1</v>
      </c>
      <c r="K3898" s="0" t="n">
        <f aca="false">VLOOKUP(A3898,'Team Data'!$A$1:$E$659,2,FALSE())</f>
        <v>11</v>
      </c>
      <c r="L3898" s="0" t="n">
        <f aca="false">VLOOKUP(A3898,'Team Data'!$A$1:$E$659,3,FALSE())</f>
        <v>17</v>
      </c>
      <c r="M3898" s="0" t="n">
        <f aca="false">VLOOKUP(B3898,'Team Data'!$A$1:$E$659,2,FALSE())</f>
        <v>19</v>
      </c>
      <c r="N3898" s="0" t="n">
        <f aca="false">VLOOKUP(B3898,'Team Data'!$A$1:$E$659,3,FALSE())</f>
        <v>14</v>
      </c>
      <c r="O3898" s="0" t="n">
        <f aca="false">VLOOKUP(A3898,'Team Data'!$A$1:$E$659,4,FALSE())</f>
        <v>411</v>
      </c>
      <c r="P3898" s="0" t="n">
        <f aca="false">VLOOKUP(A3898,'Team Data'!$A$1:$E$659,5,FALSE())</f>
        <v>413</v>
      </c>
      <c r="Q3898" s="0" t="n">
        <f aca="false">VLOOKUP(B3898,'Team Data'!$A$1:$E$659,4,FALSE())</f>
        <v>451</v>
      </c>
      <c r="R3898" s="0" t="n">
        <f aca="false">VLOOKUP(B3898,'Team Data'!$A$1:$E$659,5,FALSE())</f>
        <v>488</v>
      </c>
      <c r="S3898" s="0" t="n">
        <f aca="false">IF(I3898=1,(MIN(30,(C3898-D3898)))*(M3898/(M3898+N3898))*(Q3898/(Q3898+R3898)),(MAX(-30,(C3898-D3898)))*(N3898/(M3898+N3898))*(R3898/(R3898+Q3898)))</f>
        <v>-1.32287733565689</v>
      </c>
      <c r="T3898" s="0" t="n">
        <f aca="false">IF(J3898=1,(MIN(30,(D3898-C3898)))*(K3898/(K3898+L3898))*(O3898/(O3898+P3898)),(MAX(-30,(D3898-C3898)))*(L3898/(K3898+L3898))*(P3898/(P3898+O3898)))</f>
        <v>1.17571081830791</v>
      </c>
      <c r="U3898" s="7" t="n">
        <v>43127</v>
      </c>
    </row>
    <row r="3899" customFormat="false" ht="15" hidden="false" customHeight="false" outlineLevel="0" collapsed="false">
      <c r="A3899" s="0" t="s">
        <v>246</v>
      </c>
      <c r="B3899" s="0" t="s">
        <v>26</v>
      </c>
      <c r="C3899" s="0" t="n">
        <v>72</v>
      </c>
      <c r="D3899" s="0" t="n">
        <v>83</v>
      </c>
      <c r="E3899" s="0" t="n">
        <v>34</v>
      </c>
      <c r="F3899" s="0" t="n">
        <v>35</v>
      </c>
      <c r="G3899" s="0" t="n">
        <v>16</v>
      </c>
      <c r="H3899" s="0" t="n">
        <v>9</v>
      </c>
      <c r="I3899" s="0" t="n">
        <v>0</v>
      </c>
      <c r="J3899" s="0" t="n">
        <v>1</v>
      </c>
      <c r="K3899" s="0" t="n">
        <f aca="false">VLOOKUP(A3899,'Team Data'!$A$1:$E$659,2,FALSE())</f>
        <v>9</v>
      </c>
      <c r="L3899" s="0" t="n">
        <f aca="false">VLOOKUP(A3899,'Team Data'!$A$1:$E$659,3,FALSE())</f>
        <v>21</v>
      </c>
      <c r="M3899" s="0" t="n">
        <f aca="false">VLOOKUP(B3899,'Team Data'!$A$1:$E$659,2,FALSE())</f>
        <v>24</v>
      </c>
      <c r="N3899" s="0" t="n">
        <f aca="false">VLOOKUP(B3899,'Team Data'!$A$1:$E$659,3,FALSE())</f>
        <v>9</v>
      </c>
      <c r="O3899" s="0" t="n">
        <f aca="false">VLOOKUP(A3899,'Team Data'!$A$1:$E$659,4,FALSE())</f>
        <v>497</v>
      </c>
      <c r="P3899" s="0" t="n">
        <f aca="false">VLOOKUP(A3899,'Team Data'!$A$1:$E$659,5,FALSE())</f>
        <v>467</v>
      </c>
      <c r="Q3899" s="0" t="n">
        <f aca="false">VLOOKUP(B3899,'Team Data'!$A$1:$E$659,4,FALSE())</f>
        <v>540</v>
      </c>
      <c r="R3899" s="0" t="n">
        <f aca="false">VLOOKUP(B3899,'Team Data'!$A$1:$E$659,5,FALSE())</f>
        <v>523</v>
      </c>
      <c r="S3899" s="0" t="n">
        <f aca="false">IF(I3899=1,(MIN(30,(C3899-D3899)))*(M3899/(M3899+N3899))*(Q3899/(Q3899+R3899)),(MAX(-30,(C3899-D3899)))*(N3899/(M3899+N3899))*(R3899/(R3899+Q3899)))</f>
        <v>-1.47601128880527</v>
      </c>
      <c r="T3899" s="0" t="n">
        <f aca="false">IF(J3899=1,(MIN(30,(D3899-C3899)))*(K3899/(K3899+L3899))*(O3899/(O3899+P3899)),(MAX(-30,(D3899-C3899)))*(L3899/(K3899+L3899))*(P3899/(P3899+O3899)))</f>
        <v>1.70134854771784</v>
      </c>
      <c r="U3899" s="7" t="n">
        <v>43127</v>
      </c>
    </row>
    <row r="3900" customFormat="false" ht="15" hidden="false" customHeight="false" outlineLevel="0" collapsed="false">
      <c r="A3900" s="0" t="s">
        <v>54</v>
      </c>
      <c r="B3900" s="0" t="s">
        <v>165</v>
      </c>
      <c r="C3900" s="0" t="n">
        <v>62</v>
      </c>
      <c r="D3900" s="0" t="n">
        <v>48</v>
      </c>
      <c r="E3900" s="0" t="n">
        <v>39</v>
      </c>
      <c r="F3900" s="0" t="n">
        <v>31</v>
      </c>
      <c r="G3900" s="0" t="n">
        <v>15</v>
      </c>
      <c r="H3900" s="0" t="n">
        <v>12</v>
      </c>
      <c r="I3900" s="0" t="n">
        <v>1</v>
      </c>
      <c r="J3900" s="0" t="n">
        <v>0</v>
      </c>
      <c r="K3900" s="0" t="n">
        <f aca="false">VLOOKUP(A3900,'Team Data'!$A$1:$E$659,2,FALSE())</f>
        <v>30</v>
      </c>
      <c r="L3900" s="0" t="n">
        <f aca="false">VLOOKUP(A3900,'Team Data'!$A$1:$E$659,3,FALSE())</f>
        <v>5</v>
      </c>
      <c r="M3900" s="0" t="n">
        <f aca="false">VLOOKUP(B3900,'Team Data'!$A$1:$E$659,2,FALSE())</f>
        <v>21</v>
      </c>
      <c r="N3900" s="0" t="n">
        <f aca="false">VLOOKUP(B3900,'Team Data'!$A$1:$E$659,3,FALSE())</f>
        <v>13</v>
      </c>
      <c r="O3900" s="0" t="n">
        <f aca="false">VLOOKUP(A3900,'Team Data'!$A$1:$E$659,4,FALSE())</f>
        <v>649</v>
      </c>
      <c r="P3900" s="0" t="n">
        <f aca="false">VLOOKUP(A3900,'Team Data'!$A$1:$E$659,5,FALSE())</f>
        <v>509</v>
      </c>
      <c r="Q3900" s="0" t="n">
        <f aca="false">VLOOKUP(B3900,'Team Data'!$A$1:$E$659,4,FALSE())</f>
        <v>568</v>
      </c>
      <c r="R3900" s="0" t="n">
        <f aca="false">VLOOKUP(B3900,'Team Data'!$A$1:$E$659,5,FALSE())</f>
        <v>531</v>
      </c>
      <c r="S3900" s="0" t="n">
        <f aca="false">IF(I3900=1,(MIN(30,(C3900-D3900)))*(M3900/(M3900+N3900))*(Q3900/(Q3900+R3900)),(MAX(-30,(C3900-D3900)))*(N3900/(M3900+N3900))*(R3900/(R3900+Q3900)))</f>
        <v>4.46908954664669</v>
      </c>
      <c r="T3900" s="0" t="n">
        <f aca="false">IF(J3900=1,(MIN(30,(D3900-C3900)))*(K3900/(K3900+L3900))*(O3900/(O3900+P3900)),(MAX(-30,(D3900-C3900)))*(L3900/(K3900+L3900))*(P3900/(P3900+O3900)))</f>
        <v>-0.879101899827289</v>
      </c>
      <c r="U3900" s="7" t="n">
        <v>43127</v>
      </c>
    </row>
    <row r="3901" customFormat="false" ht="15" hidden="false" customHeight="false" outlineLevel="0" collapsed="false">
      <c r="A3901" s="0" t="s">
        <v>139</v>
      </c>
      <c r="B3901" s="0" t="s">
        <v>21</v>
      </c>
      <c r="C3901" s="0" t="n">
        <v>70</v>
      </c>
      <c r="D3901" s="0" t="n">
        <v>95</v>
      </c>
      <c r="E3901" s="0" t="n">
        <v>24</v>
      </c>
      <c r="F3901" s="0" t="n">
        <v>38</v>
      </c>
      <c r="G3901" s="0" t="n">
        <v>16</v>
      </c>
      <c r="H3901" s="0" t="n">
        <v>17</v>
      </c>
      <c r="I3901" s="0" t="n">
        <v>0</v>
      </c>
      <c r="J3901" s="0" t="n">
        <v>1</v>
      </c>
      <c r="K3901" s="0" t="n">
        <f aca="false">VLOOKUP(A3901,'Team Data'!$A$1:$E$659,2,FALSE())</f>
        <v>17</v>
      </c>
      <c r="L3901" s="0" t="n">
        <f aca="false">VLOOKUP(A3901,'Team Data'!$A$1:$E$659,3,FALSE())</f>
        <v>14</v>
      </c>
      <c r="M3901" s="0" t="n">
        <f aca="false">VLOOKUP(B3901,'Team Data'!$A$1:$E$659,2,FALSE())</f>
        <v>26</v>
      </c>
      <c r="N3901" s="0" t="n">
        <f aca="false">VLOOKUP(B3901,'Team Data'!$A$1:$E$659,3,FALSE())</f>
        <v>7</v>
      </c>
      <c r="O3901" s="0" t="n">
        <f aca="false">VLOOKUP(A3901,'Team Data'!$A$1:$E$659,4,FALSE())</f>
        <v>602</v>
      </c>
      <c r="P3901" s="0" t="n">
        <f aca="false">VLOOKUP(A3901,'Team Data'!$A$1:$E$659,5,FALSE())</f>
        <v>443</v>
      </c>
      <c r="Q3901" s="0" t="n">
        <f aca="false">VLOOKUP(B3901,'Team Data'!$A$1:$E$659,4,FALSE())</f>
        <v>619</v>
      </c>
      <c r="R3901" s="0" t="n">
        <f aca="false">VLOOKUP(B3901,'Team Data'!$A$1:$E$659,5,FALSE())</f>
        <v>468</v>
      </c>
      <c r="S3901" s="0" t="n">
        <f aca="false">IF(I3901=1,(MIN(30,(C3901-D3901)))*(M3901/(M3901+N3901))*(Q3901/(Q3901+R3901)),(MAX(-30,(C3901-D3901)))*(N3901/(M3901+N3901))*(R3901/(R3901+Q3901)))</f>
        <v>-2.28318140001673</v>
      </c>
      <c r="T3901" s="0" t="n">
        <f aca="false">IF(J3901=1,(MIN(30,(D3901-C3901)))*(K3901/(K3901+L3901))*(O3901/(O3901+P3901)),(MAX(-30,(D3901-C3901)))*(L3901/(K3901+L3901))*(P3901/(P3901+O3901)))</f>
        <v>7.89782373823121</v>
      </c>
      <c r="U3901" s="7" t="n">
        <v>43127</v>
      </c>
    </row>
    <row r="3902" customFormat="false" ht="15" hidden="false" customHeight="false" outlineLevel="0" collapsed="false">
      <c r="A3902" s="0" t="s">
        <v>260</v>
      </c>
      <c r="B3902" s="0" t="s">
        <v>227</v>
      </c>
      <c r="C3902" s="0" t="n">
        <v>73</v>
      </c>
      <c r="D3902" s="0" t="n">
        <v>59</v>
      </c>
      <c r="E3902" s="0" t="n">
        <v>33</v>
      </c>
      <c r="F3902" s="0" t="n">
        <v>26</v>
      </c>
      <c r="G3902" s="0" t="n">
        <v>11</v>
      </c>
      <c r="H3902" s="0" t="n">
        <v>7</v>
      </c>
      <c r="I3902" s="0" t="n">
        <v>1</v>
      </c>
      <c r="J3902" s="0" t="n">
        <v>0</v>
      </c>
      <c r="K3902" s="0" t="n">
        <f aca="false">VLOOKUP(A3902,'Team Data'!$A$1:$E$659,2,FALSE())</f>
        <v>11</v>
      </c>
      <c r="L3902" s="0" t="n">
        <f aca="false">VLOOKUP(A3902,'Team Data'!$A$1:$E$659,3,FALSE())</f>
        <v>20</v>
      </c>
      <c r="M3902" s="0" t="n">
        <f aca="false">VLOOKUP(B3902,'Team Data'!$A$1:$E$659,2,FALSE())</f>
        <v>6</v>
      </c>
      <c r="N3902" s="0" t="n">
        <f aca="false">VLOOKUP(B3902,'Team Data'!$A$1:$E$659,3,FALSE())</f>
        <v>26</v>
      </c>
      <c r="O3902" s="0" t="n">
        <f aca="false">VLOOKUP(A3902,'Team Data'!$A$1:$E$659,4,FALSE())</f>
        <v>508</v>
      </c>
      <c r="P3902" s="0" t="n">
        <f aca="false">VLOOKUP(A3902,'Team Data'!$A$1:$E$659,5,FALSE())</f>
        <v>478</v>
      </c>
      <c r="Q3902" s="0" t="n">
        <f aca="false">VLOOKUP(B3902,'Team Data'!$A$1:$E$659,4,FALSE())</f>
        <v>578</v>
      </c>
      <c r="R3902" s="0" t="n">
        <f aca="false">VLOOKUP(B3902,'Team Data'!$A$1:$E$659,5,FALSE())</f>
        <v>464</v>
      </c>
      <c r="S3902" s="0" t="n">
        <f aca="false">IF(I3902=1,(MIN(30,(C3902-D3902)))*(M3902/(M3902+N3902))*(Q3902/(Q3902+R3902)),(MAX(-30,(C3902-D3902)))*(N3902/(M3902+N3902))*(R3902/(R3902+Q3902)))</f>
        <v>1.45609404990403</v>
      </c>
      <c r="T3902" s="0" t="n">
        <f aca="false">IF(J3902=1,(MIN(30,(D3902-C3902)))*(K3902/(K3902+L3902))*(O3902/(O3902+P3902)),(MAX(-30,(D3902-C3902)))*(L3902/(K3902+L3902))*(P3902/(P3902+O3902)))</f>
        <v>-4.37872145521167</v>
      </c>
      <c r="U3902" s="7" t="n">
        <v>43127</v>
      </c>
    </row>
    <row r="3903" customFormat="false" ht="15" hidden="false" customHeight="false" outlineLevel="0" collapsed="false">
      <c r="A3903" s="0" t="s">
        <v>231</v>
      </c>
      <c r="B3903" s="0" t="s">
        <v>11</v>
      </c>
      <c r="C3903" s="0" t="n">
        <v>86</v>
      </c>
      <c r="D3903" s="0" t="n">
        <v>80</v>
      </c>
      <c r="E3903" s="0" t="n">
        <v>34</v>
      </c>
      <c r="F3903" s="0" t="n">
        <v>29</v>
      </c>
      <c r="G3903" s="0" t="n">
        <v>12</v>
      </c>
      <c r="H3903" s="0" t="n">
        <v>10</v>
      </c>
      <c r="I3903" s="0" t="n">
        <v>1</v>
      </c>
      <c r="J3903" s="0" t="n">
        <v>0</v>
      </c>
      <c r="K3903" s="0" t="n">
        <f aca="false">VLOOKUP(A3903,'Team Data'!$A$1:$E$659,2,FALSE())</f>
        <v>16</v>
      </c>
      <c r="L3903" s="0" t="n">
        <f aca="false">VLOOKUP(A3903,'Team Data'!$A$1:$E$659,3,FALSE())</f>
        <v>18</v>
      </c>
      <c r="M3903" s="0" t="n">
        <f aca="false">VLOOKUP(B3903,'Team Data'!$A$1:$E$659,2,FALSE())</f>
        <v>8</v>
      </c>
      <c r="N3903" s="0" t="n">
        <f aca="false">VLOOKUP(B3903,'Team Data'!$A$1:$E$659,3,FALSE())</f>
        <v>23</v>
      </c>
      <c r="O3903" s="0" t="n">
        <f aca="false">VLOOKUP(A3903,'Team Data'!$A$1:$E$659,4,FALSE())</f>
        <v>494</v>
      </c>
      <c r="P3903" s="0" t="n">
        <f aca="false">VLOOKUP(A3903,'Team Data'!$A$1:$E$659,5,FALSE())</f>
        <v>587</v>
      </c>
      <c r="Q3903" s="0" t="n">
        <f aca="false">VLOOKUP(B3903,'Team Data'!$A$1:$E$659,4,FALSE())</f>
        <v>473</v>
      </c>
      <c r="R3903" s="0" t="n">
        <f aca="false">VLOOKUP(B3903,'Team Data'!$A$1:$E$659,5,FALSE())</f>
        <v>559</v>
      </c>
      <c r="S3903" s="0" t="n">
        <f aca="false">IF(I3903=1,(MIN(30,(C3903-D3903)))*(M3903/(M3903+N3903))*(Q3903/(Q3903+R3903)),(MAX(-30,(C3903-D3903)))*(N3903/(M3903+N3903))*(R3903/(R3903+Q3903)))</f>
        <v>0.709677419354839</v>
      </c>
      <c r="T3903" s="0" t="n">
        <f aca="false">IF(J3903=1,(MIN(30,(D3903-C3903)))*(K3903/(K3903+L3903))*(O3903/(O3903+P3903)),(MAX(-30,(D3903-C3903)))*(L3903/(K3903+L3903))*(P3903/(P3903+O3903)))</f>
        <v>-1.7248734831583</v>
      </c>
      <c r="U3903" s="7" t="n">
        <v>43127</v>
      </c>
    </row>
    <row r="3904" customFormat="false" ht="15" hidden="false" customHeight="false" outlineLevel="0" collapsed="false">
      <c r="A3904" s="0" t="s">
        <v>88</v>
      </c>
      <c r="B3904" s="0" t="s">
        <v>108</v>
      </c>
      <c r="C3904" s="0" t="n">
        <v>75</v>
      </c>
      <c r="D3904" s="0" t="n">
        <v>71</v>
      </c>
      <c r="E3904" s="0" t="n">
        <v>30</v>
      </c>
      <c r="F3904" s="0" t="n">
        <v>36</v>
      </c>
      <c r="G3904" s="0" t="n">
        <v>21</v>
      </c>
      <c r="H3904" s="0" t="n">
        <v>17</v>
      </c>
      <c r="I3904" s="0" t="n">
        <v>1</v>
      </c>
      <c r="J3904" s="0" t="n">
        <v>0</v>
      </c>
      <c r="K3904" s="0" t="n">
        <f aca="false">VLOOKUP(A3904,'Team Data'!$A$1:$E$659,2,FALSE())</f>
        <v>9</v>
      </c>
      <c r="L3904" s="0" t="n">
        <f aca="false">VLOOKUP(A3904,'Team Data'!$A$1:$E$659,3,FALSE())</f>
        <v>25</v>
      </c>
      <c r="M3904" s="0" t="n">
        <f aca="false">VLOOKUP(B3904,'Team Data'!$A$1:$E$659,2,FALSE())</f>
        <v>19</v>
      </c>
      <c r="N3904" s="0" t="n">
        <f aca="false">VLOOKUP(B3904,'Team Data'!$A$1:$E$659,3,FALSE())</f>
        <v>16</v>
      </c>
      <c r="O3904" s="0" t="n">
        <f aca="false">VLOOKUP(A3904,'Team Data'!$A$1:$E$659,4,FALSE())</f>
        <v>507</v>
      </c>
      <c r="P3904" s="0" t="n">
        <f aca="false">VLOOKUP(A3904,'Team Data'!$A$1:$E$659,5,FALSE())</f>
        <v>582</v>
      </c>
      <c r="Q3904" s="0" t="n">
        <f aca="false">VLOOKUP(B3904,'Team Data'!$A$1:$E$659,4,FALSE())</f>
        <v>472</v>
      </c>
      <c r="R3904" s="0" t="n">
        <f aca="false">VLOOKUP(B3904,'Team Data'!$A$1:$E$659,5,FALSE())</f>
        <v>580</v>
      </c>
      <c r="S3904" s="0" t="n">
        <f aca="false">IF(I3904=1,(MIN(30,(C3904-D3904)))*(M3904/(M3904+N3904))*(Q3904/(Q3904+R3904)),(MAX(-30,(C3904-D3904)))*(N3904/(M3904+N3904))*(R3904/(R3904+Q3904)))</f>
        <v>0.974253123302553</v>
      </c>
      <c r="T3904" s="0" t="n">
        <f aca="false">IF(J3904=1,(MIN(30,(D3904-C3904)))*(K3904/(K3904+L3904))*(O3904/(O3904+P3904)),(MAX(-30,(D3904-C3904)))*(L3904/(K3904+L3904))*(P3904/(P3904+O3904)))</f>
        <v>-1.5718684167882</v>
      </c>
      <c r="U3904" s="7" t="n">
        <v>43127</v>
      </c>
    </row>
    <row r="3905" customFormat="false" ht="15" hidden="false" customHeight="false" outlineLevel="0" collapsed="false">
      <c r="A3905" s="0" t="s">
        <v>91</v>
      </c>
      <c r="B3905" s="0" t="s">
        <v>203</v>
      </c>
      <c r="C3905" s="0" t="n">
        <v>67</v>
      </c>
      <c r="D3905" s="0" t="n">
        <v>69</v>
      </c>
      <c r="E3905" s="0" t="n">
        <v>37</v>
      </c>
      <c r="F3905" s="0" t="n">
        <v>43</v>
      </c>
      <c r="G3905" s="0" t="n">
        <v>11</v>
      </c>
      <c r="H3905" s="0" t="n">
        <v>20</v>
      </c>
      <c r="I3905" s="0" t="n">
        <v>0</v>
      </c>
      <c r="J3905" s="0" t="n">
        <v>1</v>
      </c>
      <c r="K3905" s="0" t="n">
        <f aca="false">VLOOKUP(A3905,'Team Data'!$A$1:$E$659,2,FALSE())</f>
        <v>14</v>
      </c>
      <c r="L3905" s="0" t="n">
        <f aca="false">VLOOKUP(A3905,'Team Data'!$A$1:$E$659,3,FALSE())</f>
        <v>18</v>
      </c>
      <c r="M3905" s="0" t="n">
        <f aca="false">VLOOKUP(B3905,'Team Data'!$A$1:$E$659,2,FALSE())</f>
        <v>20</v>
      </c>
      <c r="N3905" s="0" t="n">
        <f aca="false">VLOOKUP(B3905,'Team Data'!$A$1:$E$659,3,FALSE())</f>
        <v>18</v>
      </c>
      <c r="O3905" s="0" t="n">
        <f aca="false">VLOOKUP(A3905,'Team Data'!$A$1:$E$659,4,FALSE())</f>
        <v>467</v>
      </c>
      <c r="P3905" s="0" t="n">
        <f aca="false">VLOOKUP(A3905,'Team Data'!$A$1:$E$659,5,FALSE())</f>
        <v>496</v>
      </c>
      <c r="Q3905" s="0" t="n">
        <f aca="false">VLOOKUP(B3905,'Team Data'!$A$1:$E$659,4,FALSE())</f>
        <v>623</v>
      </c>
      <c r="R3905" s="0" t="n">
        <f aca="false">VLOOKUP(B3905,'Team Data'!$A$1:$E$659,5,FALSE())</f>
        <v>572</v>
      </c>
      <c r="S3905" s="0" t="n">
        <f aca="false">IF(I3905=1,(MIN(30,(C3905-D3905)))*(M3905/(M3905+N3905))*(Q3905/(Q3905+R3905)),(MAX(-30,(C3905-D3905)))*(N3905/(M3905+N3905))*(R3905/(R3905+Q3905)))</f>
        <v>-0.45346839903105</v>
      </c>
      <c r="T3905" s="0" t="n">
        <f aca="false">IF(J3905=1,(MIN(30,(D3905-C3905)))*(K3905/(K3905+L3905))*(O3905/(O3905+P3905)),(MAX(-30,(D3905-C3905)))*(L3905/(K3905+L3905))*(P3905/(P3905+O3905)))</f>
        <v>0.42432502596054</v>
      </c>
      <c r="U3905" s="7" t="n">
        <v>43127</v>
      </c>
    </row>
    <row r="3906" customFormat="false" ht="15" hidden="false" customHeight="false" outlineLevel="0" collapsed="false">
      <c r="A3906" s="0" t="s">
        <v>110</v>
      </c>
      <c r="B3906" s="0" t="s">
        <v>34</v>
      </c>
      <c r="C3906" s="0" t="n">
        <v>86</v>
      </c>
      <c r="D3906" s="0" t="n">
        <v>77</v>
      </c>
      <c r="E3906" s="0" t="n">
        <v>32</v>
      </c>
      <c r="F3906" s="0" t="n">
        <v>28</v>
      </c>
      <c r="G3906" s="0" t="n">
        <v>18</v>
      </c>
      <c r="H3906" s="0" t="n">
        <v>14</v>
      </c>
      <c r="I3906" s="0" t="n">
        <v>1</v>
      </c>
      <c r="J3906" s="0" t="n">
        <v>0</v>
      </c>
      <c r="K3906" s="0" t="n">
        <f aca="false">VLOOKUP(A3906,'Team Data'!$A$1:$E$659,2,FALSE())</f>
        <v>18</v>
      </c>
      <c r="L3906" s="0" t="n">
        <f aca="false">VLOOKUP(A3906,'Team Data'!$A$1:$E$659,3,FALSE())</f>
        <v>14</v>
      </c>
      <c r="M3906" s="0" t="n">
        <f aca="false">VLOOKUP(B3906,'Team Data'!$A$1:$E$659,2,FALSE())</f>
        <v>11</v>
      </c>
      <c r="N3906" s="0" t="n">
        <f aca="false">VLOOKUP(B3906,'Team Data'!$A$1:$E$659,3,FALSE())</f>
        <v>16</v>
      </c>
      <c r="O3906" s="0" t="n">
        <f aca="false">VLOOKUP(A3906,'Team Data'!$A$1:$E$659,4,FALSE())</f>
        <v>490</v>
      </c>
      <c r="P3906" s="0" t="n">
        <f aca="false">VLOOKUP(A3906,'Team Data'!$A$1:$E$659,5,FALSE())</f>
        <v>466</v>
      </c>
      <c r="Q3906" s="0" t="n">
        <f aca="false">VLOOKUP(B3906,'Team Data'!$A$1:$E$659,4,FALSE())</f>
        <v>361</v>
      </c>
      <c r="R3906" s="0" t="n">
        <f aca="false">VLOOKUP(B3906,'Team Data'!$A$1:$E$659,5,FALSE())</f>
        <v>435</v>
      </c>
      <c r="S3906" s="0" t="n">
        <f aca="false">IF(I3906=1,(MIN(30,(C3906-D3906)))*(M3906/(M3906+N3906))*(Q3906/(Q3906+R3906)),(MAX(-30,(C3906-D3906)))*(N3906/(M3906+N3906))*(R3906/(R3906+Q3906)))</f>
        <v>1.66289782244556</v>
      </c>
      <c r="T3906" s="0" t="n">
        <f aca="false">IF(J3906=1,(MIN(30,(D3906-C3906)))*(K3906/(K3906+L3906))*(O3906/(O3906+P3906)),(MAX(-30,(D3906-C3906)))*(L3906/(K3906+L3906))*(P3906/(P3906+O3906)))</f>
        <v>-1.91932531380753</v>
      </c>
      <c r="U3906" s="7" t="n">
        <v>43127</v>
      </c>
    </row>
    <row r="3907" customFormat="false" ht="15" hidden="false" customHeight="false" outlineLevel="0" collapsed="false">
      <c r="A3907" s="0" t="s">
        <v>274</v>
      </c>
      <c r="B3907" s="0" t="s">
        <v>177</v>
      </c>
      <c r="C3907" s="0" t="n">
        <v>79</v>
      </c>
      <c r="D3907" s="0" t="n">
        <v>77</v>
      </c>
      <c r="E3907" s="0" t="n">
        <v>26</v>
      </c>
      <c r="F3907" s="0" t="n">
        <v>22</v>
      </c>
      <c r="G3907" s="0" t="n">
        <v>10</v>
      </c>
      <c r="H3907" s="0" t="n">
        <v>8</v>
      </c>
      <c r="I3907" s="0" t="n">
        <v>1</v>
      </c>
      <c r="J3907" s="0" t="n">
        <v>0</v>
      </c>
      <c r="K3907" s="0" t="n">
        <f aca="false">VLOOKUP(A3907,'Team Data'!$A$1:$E$659,2,FALSE())</f>
        <v>20</v>
      </c>
      <c r="L3907" s="0" t="n">
        <f aca="false">VLOOKUP(A3907,'Team Data'!$A$1:$E$659,3,FALSE())</f>
        <v>13</v>
      </c>
      <c r="M3907" s="0" t="n">
        <f aca="false">VLOOKUP(B3907,'Team Data'!$A$1:$E$659,2,FALSE())</f>
        <v>18</v>
      </c>
      <c r="N3907" s="0" t="n">
        <f aca="false">VLOOKUP(B3907,'Team Data'!$A$1:$E$659,3,FALSE())</f>
        <v>15</v>
      </c>
      <c r="O3907" s="0" t="n">
        <f aca="false">VLOOKUP(A3907,'Team Data'!$A$1:$E$659,4,FALSE())</f>
        <v>571</v>
      </c>
      <c r="P3907" s="0" t="n">
        <f aca="false">VLOOKUP(A3907,'Team Data'!$A$1:$E$659,5,FALSE())</f>
        <v>476</v>
      </c>
      <c r="Q3907" s="0" t="n">
        <f aca="false">VLOOKUP(B3907,'Team Data'!$A$1:$E$659,4,FALSE())</f>
        <v>582</v>
      </c>
      <c r="R3907" s="0" t="n">
        <f aca="false">VLOOKUP(B3907,'Team Data'!$A$1:$E$659,5,FALSE())</f>
        <v>475</v>
      </c>
      <c r="S3907" s="0" t="n">
        <f aca="false">IF(I3907=1,(MIN(30,(C3907-D3907)))*(M3907/(M3907+N3907))*(Q3907/(Q3907+R3907)),(MAX(-30,(C3907-D3907)))*(N3907/(M3907+N3907))*(R3907/(R3907+Q3907)))</f>
        <v>0.600670852326481</v>
      </c>
      <c r="T3907" s="0" t="n">
        <f aca="false">IF(J3907=1,(MIN(30,(D3907-C3907)))*(K3907/(K3907+L3907))*(O3907/(O3907+P3907)),(MAX(-30,(D3907-C3907)))*(L3907/(K3907+L3907))*(P3907/(P3907+O3907)))</f>
        <v>-0.3581951318341</v>
      </c>
      <c r="U3907" s="7" t="n">
        <v>43127</v>
      </c>
    </row>
    <row r="3908" customFormat="false" ht="15" hidden="false" customHeight="false" outlineLevel="0" collapsed="false">
      <c r="A3908" s="0" t="s">
        <v>269</v>
      </c>
      <c r="B3908" s="0" t="s">
        <v>71</v>
      </c>
      <c r="C3908" s="0" t="n">
        <v>68</v>
      </c>
      <c r="D3908" s="0" t="n">
        <v>84</v>
      </c>
      <c r="E3908" s="0" t="n">
        <v>29</v>
      </c>
      <c r="F3908" s="0" t="n">
        <v>40</v>
      </c>
      <c r="G3908" s="0" t="n">
        <v>10</v>
      </c>
      <c r="H3908" s="0" t="n">
        <v>16</v>
      </c>
      <c r="I3908" s="0" t="n">
        <v>0</v>
      </c>
      <c r="J3908" s="0" t="n">
        <v>1</v>
      </c>
      <c r="K3908" s="0" t="n">
        <f aca="false">VLOOKUP(A3908,'Team Data'!$A$1:$E$659,2,FALSE())</f>
        <v>26</v>
      </c>
      <c r="L3908" s="0" t="n">
        <f aca="false">VLOOKUP(A3908,'Team Data'!$A$1:$E$659,3,FALSE())</f>
        <v>9</v>
      </c>
      <c r="M3908" s="0" t="n">
        <f aca="false">VLOOKUP(B3908,'Team Data'!$A$1:$E$659,2,FALSE())</f>
        <v>15</v>
      </c>
      <c r="N3908" s="0" t="n">
        <f aca="false">VLOOKUP(B3908,'Team Data'!$A$1:$E$659,3,FALSE())</f>
        <v>15</v>
      </c>
      <c r="O3908" s="0" t="n">
        <f aca="false">VLOOKUP(A3908,'Team Data'!$A$1:$E$659,4,FALSE())</f>
        <v>497</v>
      </c>
      <c r="P3908" s="0" t="n">
        <f aca="false">VLOOKUP(A3908,'Team Data'!$A$1:$E$659,5,FALSE())</f>
        <v>517</v>
      </c>
      <c r="Q3908" s="0" t="n">
        <f aca="false">VLOOKUP(B3908,'Team Data'!$A$1:$E$659,4,FALSE())</f>
        <v>467</v>
      </c>
      <c r="R3908" s="0" t="n">
        <f aca="false">VLOOKUP(B3908,'Team Data'!$A$1:$E$659,5,FALSE())</f>
        <v>451</v>
      </c>
      <c r="S3908" s="0" t="n">
        <f aca="false">IF(I3908=1,(MIN(30,(C3908-D3908)))*(M3908/(M3908+N3908))*(Q3908/(Q3908+R3908)),(MAX(-30,(C3908-D3908)))*(N3908/(M3908+N3908))*(R3908/(R3908+Q3908)))</f>
        <v>-3.93028322440087</v>
      </c>
      <c r="T3908" s="0" t="n">
        <f aca="false">IF(J3908=1,(MIN(30,(D3908-C3908)))*(K3908/(K3908+L3908))*(O3908/(O3908+P3908)),(MAX(-30,(D3908-C3908)))*(L3908/(K3908+L3908))*(P3908/(P3908+O3908)))</f>
        <v>5.82564102564103</v>
      </c>
      <c r="U3908" s="7" t="n">
        <v>43127</v>
      </c>
    </row>
    <row r="3909" customFormat="false" ht="15" hidden="false" customHeight="false" outlineLevel="0" collapsed="false">
      <c r="A3909" s="0" t="s">
        <v>217</v>
      </c>
      <c r="B3909" s="0" t="s">
        <v>17</v>
      </c>
      <c r="C3909" s="0" t="n">
        <v>65</v>
      </c>
      <c r="D3909" s="0" t="n">
        <v>66</v>
      </c>
      <c r="E3909" s="0" t="n">
        <v>39</v>
      </c>
      <c r="F3909" s="0" t="n">
        <v>34</v>
      </c>
      <c r="G3909" s="0" t="n">
        <v>16</v>
      </c>
      <c r="H3909" s="0" t="n">
        <v>9</v>
      </c>
      <c r="I3909" s="0" t="n">
        <v>0</v>
      </c>
      <c r="J3909" s="0" t="n">
        <v>1</v>
      </c>
      <c r="K3909" s="0" t="n">
        <f aca="false">VLOOKUP(A3909,'Team Data'!$A$1:$E$659,2,FALSE())</f>
        <v>20</v>
      </c>
      <c r="L3909" s="0" t="n">
        <f aca="false">VLOOKUP(A3909,'Team Data'!$A$1:$E$659,3,FALSE())</f>
        <v>14</v>
      </c>
      <c r="M3909" s="0" t="n">
        <f aca="false">VLOOKUP(B3909,'Team Data'!$A$1:$E$659,2,FALSE())</f>
        <v>23</v>
      </c>
      <c r="N3909" s="0" t="n">
        <f aca="false">VLOOKUP(B3909,'Team Data'!$A$1:$E$659,3,FALSE())</f>
        <v>12</v>
      </c>
      <c r="O3909" s="0" t="n">
        <f aca="false">VLOOKUP(A3909,'Team Data'!$A$1:$E$659,4,FALSE())</f>
        <v>662</v>
      </c>
      <c r="P3909" s="0" t="n">
        <f aca="false">VLOOKUP(A3909,'Team Data'!$A$1:$E$659,5,FALSE())</f>
        <v>489</v>
      </c>
      <c r="Q3909" s="0" t="n">
        <f aca="false">VLOOKUP(B3909,'Team Data'!$A$1:$E$659,4,FALSE())</f>
        <v>660</v>
      </c>
      <c r="R3909" s="0" t="n">
        <f aca="false">VLOOKUP(B3909,'Team Data'!$A$1:$E$659,5,FALSE())</f>
        <v>497</v>
      </c>
      <c r="S3909" s="0" t="n">
        <f aca="false">IF(I3909=1,(MIN(30,(C3909-D3909)))*(M3909/(M3909+N3909))*(Q3909/(Q3909+R3909)),(MAX(-30,(C3909-D3909)))*(N3909/(M3909+N3909))*(R3909/(R3909+Q3909)))</f>
        <v>-0.147277441659464</v>
      </c>
      <c r="T3909" s="0" t="n">
        <f aca="false">IF(J3909=1,(MIN(30,(D3909-C3909)))*(K3909/(K3909+L3909))*(O3909/(O3909+P3909)),(MAX(-30,(D3909-C3909)))*(L3909/(K3909+L3909))*(P3909/(P3909+O3909)))</f>
        <v>0.338324730413451</v>
      </c>
      <c r="U3909" s="7" t="n">
        <v>43127</v>
      </c>
    </row>
    <row r="3910" customFormat="false" ht="15" hidden="false" customHeight="false" outlineLevel="0" collapsed="false">
      <c r="A3910" s="0" t="s">
        <v>27</v>
      </c>
      <c r="B3910" s="0" t="s">
        <v>196</v>
      </c>
      <c r="C3910" s="0" t="n">
        <v>70</v>
      </c>
      <c r="D3910" s="0" t="n">
        <v>71</v>
      </c>
      <c r="E3910" s="0" t="n">
        <v>47</v>
      </c>
      <c r="F3910" s="0" t="n">
        <v>51</v>
      </c>
      <c r="G3910" s="0" t="n">
        <v>19</v>
      </c>
      <c r="H3910" s="0" t="n">
        <v>18</v>
      </c>
      <c r="I3910" s="0" t="n">
        <v>0</v>
      </c>
      <c r="J3910" s="0" t="n">
        <v>1</v>
      </c>
      <c r="K3910" s="0" t="n">
        <f aca="false">VLOOKUP(A3910,'Team Data'!$A$1:$E$659,2,FALSE())</f>
        <v>18</v>
      </c>
      <c r="L3910" s="0" t="n">
        <f aca="false">VLOOKUP(A3910,'Team Data'!$A$1:$E$659,3,FALSE())</f>
        <v>14</v>
      </c>
      <c r="M3910" s="0" t="n">
        <f aca="false">VLOOKUP(B3910,'Team Data'!$A$1:$E$659,2,FALSE())</f>
        <v>14</v>
      </c>
      <c r="N3910" s="0" t="n">
        <f aca="false">VLOOKUP(B3910,'Team Data'!$A$1:$E$659,3,FALSE())</f>
        <v>19</v>
      </c>
      <c r="O3910" s="0" t="n">
        <f aca="false">VLOOKUP(A3910,'Team Data'!$A$1:$E$659,4,FALSE())</f>
        <v>374</v>
      </c>
      <c r="P3910" s="0" t="n">
        <f aca="false">VLOOKUP(A3910,'Team Data'!$A$1:$E$659,5,FALSE())</f>
        <v>605</v>
      </c>
      <c r="Q3910" s="0" t="n">
        <f aca="false">VLOOKUP(B3910,'Team Data'!$A$1:$E$659,4,FALSE())</f>
        <v>464</v>
      </c>
      <c r="R3910" s="0" t="n">
        <f aca="false">VLOOKUP(B3910,'Team Data'!$A$1:$E$659,5,FALSE())</f>
        <v>530</v>
      </c>
      <c r="S3910" s="0" t="n">
        <f aca="false">IF(I3910=1,(MIN(30,(C3910-D3910)))*(M3910/(M3910+N3910))*(Q3910/(Q3910+R3910)),(MAX(-30,(C3910-D3910)))*(N3910/(M3910+N3910))*(R3910/(R3910+Q3910)))</f>
        <v>-0.306993476007561</v>
      </c>
      <c r="T3910" s="0" t="n">
        <f aca="false">IF(J3910=1,(MIN(30,(D3910-C3910)))*(K3910/(K3910+L3910))*(O3910/(O3910+P3910)),(MAX(-30,(D3910-C3910)))*(L3910/(K3910+L3910))*(P3910/(P3910+O3910)))</f>
        <v>0.214887640449438</v>
      </c>
      <c r="U3910" s="7" t="n">
        <v>43127</v>
      </c>
    </row>
    <row r="3911" customFormat="false" ht="15" hidden="false" customHeight="false" outlineLevel="0" collapsed="false">
      <c r="A3911" s="0" t="s">
        <v>12</v>
      </c>
      <c r="B3911" s="0" t="s">
        <v>273</v>
      </c>
      <c r="C3911" s="0" t="n">
        <v>48</v>
      </c>
      <c r="D3911" s="0" t="n">
        <v>61</v>
      </c>
      <c r="E3911" s="0" t="n">
        <v>36</v>
      </c>
      <c r="F3911" s="0" t="n">
        <v>43</v>
      </c>
      <c r="G3911" s="0" t="n">
        <v>5</v>
      </c>
      <c r="H3911" s="0" t="n">
        <v>11</v>
      </c>
      <c r="I3911" s="0" t="n">
        <v>0</v>
      </c>
      <c r="J3911" s="0" t="n">
        <v>1</v>
      </c>
      <c r="K3911" s="0" t="n">
        <f aca="false">VLOOKUP(A3911,'Team Data'!$A$1:$E$659,2,FALSE())</f>
        <v>11</v>
      </c>
      <c r="L3911" s="0" t="n">
        <f aca="false">VLOOKUP(A3911,'Team Data'!$A$1:$E$659,3,FALSE())</f>
        <v>21</v>
      </c>
      <c r="M3911" s="0" t="n">
        <f aca="false">VLOOKUP(B3911,'Team Data'!$A$1:$E$659,2,FALSE())</f>
        <v>15</v>
      </c>
      <c r="N3911" s="0" t="n">
        <f aca="false">VLOOKUP(B3911,'Team Data'!$A$1:$E$659,3,FALSE())</f>
        <v>18</v>
      </c>
      <c r="O3911" s="0" t="n">
        <f aca="false">VLOOKUP(A3911,'Team Data'!$A$1:$E$659,4,FALSE())</f>
        <v>370</v>
      </c>
      <c r="P3911" s="0" t="n">
        <f aca="false">VLOOKUP(A3911,'Team Data'!$A$1:$E$659,5,FALSE())</f>
        <v>552</v>
      </c>
      <c r="Q3911" s="0" t="n">
        <f aca="false">VLOOKUP(B3911,'Team Data'!$A$1:$E$659,4,FALSE())</f>
        <v>416</v>
      </c>
      <c r="R3911" s="0" t="n">
        <f aca="false">VLOOKUP(B3911,'Team Data'!$A$1:$E$659,5,FALSE())</f>
        <v>607</v>
      </c>
      <c r="S3911" s="0" t="n">
        <f aca="false">IF(I3911=1,(MIN(30,(C3911-D3911)))*(M3911/(M3911+N3911))*(Q3911/(Q3911+R3911)),(MAX(-30,(C3911-D3911)))*(N3911/(M3911+N3911))*(R3911/(R3911+Q3911)))</f>
        <v>-4.20741135697147</v>
      </c>
      <c r="T3911" s="0" t="n">
        <f aca="false">IF(J3911=1,(MIN(30,(D3911-C3911)))*(K3911/(K3911+L3911))*(O3911/(O3911+P3911)),(MAX(-30,(D3911-C3911)))*(L3911/(K3911+L3911))*(P3911/(P3911+O3911)))</f>
        <v>1.79331616052061</v>
      </c>
      <c r="U3911" s="7" t="n">
        <v>43127</v>
      </c>
    </row>
    <row r="3912" customFormat="false" ht="15" hidden="false" customHeight="false" outlineLevel="0" collapsed="false">
      <c r="A3912" s="0" t="s">
        <v>250</v>
      </c>
      <c r="B3912" s="0" t="s">
        <v>226</v>
      </c>
      <c r="C3912" s="0" t="n">
        <v>56</v>
      </c>
      <c r="D3912" s="0" t="n">
        <v>67</v>
      </c>
      <c r="E3912" s="0" t="n">
        <v>36</v>
      </c>
      <c r="F3912" s="0" t="n">
        <v>51</v>
      </c>
      <c r="G3912" s="0" t="n">
        <v>6</v>
      </c>
      <c r="H3912" s="0" t="n">
        <v>16</v>
      </c>
      <c r="I3912" s="0" t="n">
        <v>0</v>
      </c>
      <c r="J3912" s="0" t="n">
        <v>1</v>
      </c>
      <c r="K3912" s="0" t="n">
        <f aca="false">VLOOKUP(A3912,'Team Data'!$A$1:$E$659,2,FALSE())</f>
        <v>16</v>
      </c>
      <c r="L3912" s="0" t="n">
        <f aca="false">VLOOKUP(A3912,'Team Data'!$A$1:$E$659,3,FALSE())</f>
        <v>16</v>
      </c>
      <c r="M3912" s="0" t="n">
        <f aca="false">VLOOKUP(B3912,'Team Data'!$A$1:$E$659,2,FALSE())</f>
        <v>24</v>
      </c>
      <c r="N3912" s="0" t="n">
        <f aca="false">VLOOKUP(B3912,'Team Data'!$A$1:$E$659,3,FALSE())</f>
        <v>9</v>
      </c>
      <c r="O3912" s="0" t="n">
        <f aca="false">VLOOKUP(A3912,'Team Data'!$A$1:$E$659,4,FALSE())</f>
        <v>549</v>
      </c>
      <c r="P3912" s="0" t="n">
        <f aca="false">VLOOKUP(A3912,'Team Data'!$A$1:$E$659,5,FALSE())</f>
        <v>500</v>
      </c>
      <c r="Q3912" s="0" t="n">
        <f aca="false">VLOOKUP(B3912,'Team Data'!$A$1:$E$659,4,FALSE())</f>
        <v>464</v>
      </c>
      <c r="R3912" s="0" t="n">
        <f aca="false">VLOOKUP(B3912,'Team Data'!$A$1:$E$659,5,FALSE())</f>
        <v>528</v>
      </c>
      <c r="S3912" s="0" t="n">
        <f aca="false">IF(I3912=1,(MIN(30,(C3912-D3912)))*(M3912/(M3912+N3912))*(Q3912/(Q3912+R3912)),(MAX(-30,(C3912-D3912)))*(N3912/(M3912+N3912))*(R3912/(R3912+Q3912)))</f>
        <v>-1.59677419354839</v>
      </c>
      <c r="T3912" s="0" t="n">
        <f aca="false">IF(J3912=1,(MIN(30,(D3912-C3912)))*(K3912/(K3912+L3912))*(O3912/(O3912+P3912)),(MAX(-30,(D3912-C3912)))*(L3912/(K3912+L3912))*(P3912/(P3912+O3912)))</f>
        <v>2.87845567206864</v>
      </c>
      <c r="U3912" s="7" t="n">
        <v>43128</v>
      </c>
    </row>
    <row r="3913" customFormat="false" ht="15" hidden="false" customHeight="false" outlineLevel="0" collapsed="false">
      <c r="A3913" s="0" t="s">
        <v>304</v>
      </c>
      <c r="B3913" s="0" t="s">
        <v>284</v>
      </c>
      <c r="C3913" s="0" t="n">
        <v>57</v>
      </c>
      <c r="D3913" s="0" t="n">
        <v>50</v>
      </c>
      <c r="E3913" s="0" t="n">
        <v>41</v>
      </c>
      <c r="F3913" s="0" t="n">
        <v>32</v>
      </c>
      <c r="G3913" s="0" t="n">
        <v>15</v>
      </c>
      <c r="H3913" s="0" t="n">
        <v>13</v>
      </c>
      <c r="I3913" s="0" t="n">
        <v>1</v>
      </c>
      <c r="J3913" s="0" t="n">
        <v>0</v>
      </c>
      <c r="K3913" s="0" t="n">
        <f aca="false">VLOOKUP(A3913,'Team Data'!$A$1:$E$659,2,FALSE())</f>
        <v>22</v>
      </c>
      <c r="L3913" s="0" t="n">
        <f aca="false">VLOOKUP(A3913,'Team Data'!$A$1:$E$659,3,FALSE())</f>
        <v>10</v>
      </c>
      <c r="M3913" s="0" t="n">
        <f aca="false">VLOOKUP(B3913,'Team Data'!$A$1:$E$659,2,FALSE())</f>
        <v>13</v>
      </c>
      <c r="N3913" s="0" t="n">
        <f aca="false">VLOOKUP(B3913,'Team Data'!$A$1:$E$659,3,FALSE())</f>
        <v>18</v>
      </c>
      <c r="O3913" s="0" t="n">
        <f aca="false">VLOOKUP(A3913,'Team Data'!$A$1:$E$659,4,FALSE())</f>
        <v>459</v>
      </c>
      <c r="P3913" s="0" t="n">
        <f aca="false">VLOOKUP(A3913,'Team Data'!$A$1:$E$659,5,FALSE())</f>
        <v>534</v>
      </c>
      <c r="Q3913" s="0" t="n">
        <f aca="false">VLOOKUP(B3913,'Team Data'!$A$1:$E$659,4,FALSE())</f>
        <v>512</v>
      </c>
      <c r="R3913" s="0" t="n">
        <f aca="false">VLOOKUP(B3913,'Team Data'!$A$1:$E$659,5,FALSE())</f>
        <v>455</v>
      </c>
      <c r="S3913" s="0" t="n">
        <f aca="false">IF(I3913=1,(MIN(30,(C3913-D3913)))*(M3913/(M3913+N3913))*(Q3913/(Q3913+R3913)),(MAX(-30,(C3913-D3913)))*(N3913/(M3913+N3913))*(R3913/(R3913+Q3913)))</f>
        <v>1.55425826466958</v>
      </c>
      <c r="T3913" s="0" t="n">
        <f aca="false">IF(J3913=1,(MIN(30,(D3913-C3913)))*(K3913/(K3913+L3913))*(O3913/(O3913+P3913)),(MAX(-30,(D3913-C3913)))*(L3913/(K3913+L3913))*(P3913/(P3913+O3913)))</f>
        <v>-1.17635951661631</v>
      </c>
      <c r="U3913" s="7" t="n">
        <v>43128</v>
      </c>
    </row>
    <row r="3914" customFormat="false" ht="15" hidden="false" customHeight="false" outlineLevel="0" collapsed="false">
      <c r="A3914" s="0" t="s">
        <v>138</v>
      </c>
      <c r="B3914" s="0" t="s">
        <v>342</v>
      </c>
      <c r="C3914" s="0" t="n">
        <v>83</v>
      </c>
      <c r="D3914" s="0" t="n">
        <v>76</v>
      </c>
      <c r="E3914" s="0" t="n">
        <v>49</v>
      </c>
      <c r="F3914" s="0" t="n">
        <v>34</v>
      </c>
      <c r="G3914" s="0" t="n">
        <v>16</v>
      </c>
      <c r="H3914" s="0" t="n">
        <v>6</v>
      </c>
      <c r="I3914" s="0" t="n">
        <v>1</v>
      </c>
      <c r="J3914" s="0" t="n">
        <v>0</v>
      </c>
      <c r="K3914" s="0" t="n">
        <f aca="false">VLOOKUP(A3914,'Team Data'!$A$1:$E$659,2,FALSE())</f>
        <v>23</v>
      </c>
      <c r="L3914" s="0" t="n">
        <f aca="false">VLOOKUP(A3914,'Team Data'!$A$1:$E$659,3,FALSE())</f>
        <v>11</v>
      </c>
      <c r="M3914" s="0" t="n">
        <f aca="false">VLOOKUP(B3914,'Team Data'!$A$1:$E$659,2,FALSE())</f>
        <v>26</v>
      </c>
      <c r="N3914" s="0" t="n">
        <f aca="false">VLOOKUP(B3914,'Team Data'!$A$1:$E$659,3,FALSE())</f>
        <v>10</v>
      </c>
      <c r="O3914" s="0" t="n">
        <f aca="false">VLOOKUP(A3914,'Team Data'!$A$1:$E$659,4,FALSE())</f>
        <v>704</v>
      </c>
      <c r="P3914" s="0" t="n">
        <f aca="false">VLOOKUP(A3914,'Team Data'!$A$1:$E$659,5,FALSE())</f>
        <v>448</v>
      </c>
      <c r="Q3914" s="0" t="n">
        <f aca="false">VLOOKUP(B3914,'Team Data'!$A$1:$E$659,4,FALSE())</f>
        <v>708</v>
      </c>
      <c r="R3914" s="0" t="n">
        <f aca="false">VLOOKUP(B3914,'Team Data'!$A$1:$E$659,5,FALSE())</f>
        <v>504</v>
      </c>
      <c r="S3914" s="0" t="n">
        <f aca="false">IF(I3914=1,(MIN(30,(C3914-D3914)))*(M3914/(M3914+N3914))*(Q3914/(Q3914+R3914)),(MAX(-30,(C3914-D3914)))*(N3914/(M3914+N3914))*(R3914/(R3914+Q3914)))</f>
        <v>2.95324532453245</v>
      </c>
      <c r="T3914" s="0" t="n">
        <f aca="false">IF(J3914=1,(MIN(30,(D3914-C3914)))*(K3914/(K3914+L3914))*(O3914/(O3914+P3914)),(MAX(-30,(D3914-C3914)))*(L3914/(K3914+L3914))*(P3914/(P3914+O3914)))</f>
        <v>-0.880718954248366</v>
      </c>
      <c r="U3914" s="7" t="n">
        <v>43128</v>
      </c>
    </row>
    <row r="3915" customFormat="false" ht="15" hidden="false" customHeight="false" outlineLevel="0" collapsed="false">
      <c r="A3915" s="0" t="s">
        <v>78</v>
      </c>
      <c r="B3915" s="0" t="s">
        <v>351</v>
      </c>
      <c r="C3915" s="0" t="n">
        <v>75</v>
      </c>
      <c r="D3915" s="0" t="n">
        <v>62</v>
      </c>
      <c r="E3915" s="0" t="n">
        <v>32</v>
      </c>
      <c r="F3915" s="0" t="n">
        <v>30</v>
      </c>
      <c r="G3915" s="0" t="n">
        <v>11</v>
      </c>
      <c r="H3915" s="0" t="n">
        <v>12</v>
      </c>
      <c r="I3915" s="0" t="n">
        <v>1</v>
      </c>
      <c r="J3915" s="0" t="n">
        <v>0</v>
      </c>
      <c r="K3915" s="0" t="n">
        <f aca="false">VLOOKUP(A3915,'Team Data'!$A$1:$E$659,2,FALSE())</f>
        <v>25</v>
      </c>
      <c r="L3915" s="0" t="n">
        <f aca="false">VLOOKUP(A3915,'Team Data'!$A$1:$E$659,3,FALSE())</f>
        <v>8</v>
      </c>
      <c r="M3915" s="0" t="n">
        <f aca="false">VLOOKUP(B3915,'Team Data'!$A$1:$E$659,2,FALSE())</f>
        <v>21</v>
      </c>
      <c r="N3915" s="0" t="n">
        <f aca="false">VLOOKUP(B3915,'Team Data'!$A$1:$E$659,3,FALSE())</f>
        <v>13</v>
      </c>
      <c r="O3915" s="0" t="n">
        <f aca="false">VLOOKUP(A3915,'Team Data'!$A$1:$E$659,4,FALSE())</f>
        <v>509</v>
      </c>
      <c r="P3915" s="0" t="n">
        <f aca="false">VLOOKUP(A3915,'Team Data'!$A$1:$E$659,5,FALSE())</f>
        <v>506</v>
      </c>
      <c r="Q3915" s="0" t="n">
        <f aca="false">VLOOKUP(B3915,'Team Data'!$A$1:$E$659,4,FALSE())</f>
        <v>532</v>
      </c>
      <c r="R3915" s="0" t="n">
        <f aca="false">VLOOKUP(B3915,'Team Data'!$A$1:$E$659,5,FALSE())</f>
        <v>495</v>
      </c>
      <c r="S3915" s="0" t="n">
        <f aca="false">IF(I3915=1,(MIN(30,(C3915-D3915)))*(M3915/(M3915+N3915))*(Q3915/(Q3915+R3915)),(MAX(-30,(C3915-D3915)))*(N3915/(M3915+N3915))*(R3915/(R3915+Q3915)))</f>
        <v>4.15934475055845</v>
      </c>
      <c r="T3915" s="0" t="n">
        <f aca="false">IF(J3915=1,(MIN(30,(D3915-C3915)))*(K3915/(K3915+L3915))*(O3915/(O3915+P3915)),(MAX(-30,(D3915-C3915)))*(L3915/(K3915+L3915))*(P3915/(P3915+O3915)))</f>
        <v>-1.57110016420361</v>
      </c>
      <c r="U3915" s="7" t="n">
        <v>43128</v>
      </c>
    </row>
    <row r="3916" customFormat="false" ht="15" hidden="false" customHeight="false" outlineLevel="0" collapsed="false">
      <c r="A3916" s="0" t="s">
        <v>327</v>
      </c>
      <c r="B3916" s="0" t="s">
        <v>94</v>
      </c>
      <c r="C3916" s="0" t="n">
        <v>65</v>
      </c>
      <c r="D3916" s="0" t="n">
        <v>62</v>
      </c>
      <c r="E3916" s="0" t="n">
        <v>24</v>
      </c>
      <c r="F3916" s="0" t="n">
        <v>39</v>
      </c>
      <c r="G3916" s="0" t="n">
        <v>7</v>
      </c>
      <c r="H3916" s="0" t="n">
        <v>15</v>
      </c>
      <c r="I3916" s="0" t="n">
        <v>1</v>
      </c>
      <c r="J3916" s="0" t="n">
        <v>0</v>
      </c>
      <c r="K3916" s="0" t="n">
        <f aca="false">VLOOKUP(A3916,'Team Data'!$A$1:$E$659,2,FALSE())</f>
        <v>17</v>
      </c>
      <c r="L3916" s="0" t="n">
        <f aca="false">VLOOKUP(A3916,'Team Data'!$A$1:$E$659,3,FALSE())</f>
        <v>17</v>
      </c>
      <c r="M3916" s="0" t="n">
        <f aca="false">VLOOKUP(B3916,'Team Data'!$A$1:$E$659,2,FALSE())</f>
        <v>21</v>
      </c>
      <c r="N3916" s="0" t="n">
        <f aca="false">VLOOKUP(B3916,'Team Data'!$A$1:$E$659,3,FALSE())</f>
        <v>11</v>
      </c>
      <c r="O3916" s="0" t="n">
        <f aca="false">VLOOKUP(A3916,'Team Data'!$A$1:$E$659,4,FALSE())</f>
        <v>586</v>
      </c>
      <c r="P3916" s="0" t="n">
        <f aca="false">VLOOKUP(A3916,'Team Data'!$A$1:$E$659,5,FALSE())</f>
        <v>495</v>
      </c>
      <c r="Q3916" s="0" t="n">
        <f aca="false">VLOOKUP(B3916,'Team Data'!$A$1:$E$659,4,FALSE())</f>
        <v>515</v>
      </c>
      <c r="R3916" s="0" t="n">
        <f aca="false">VLOOKUP(B3916,'Team Data'!$A$1:$E$659,5,FALSE())</f>
        <v>471</v>
      </c>
      <c r="S3916" s="0" t="n">
        <f aca="false">IF(I3916=1,(MIN(30,(C3916-D3916)))*(M3916/(M3916+N3916))*(Q3916/(Q3916+R3916)),(MAX(-30,(C3916-D3916)))*(N3916/(M3916+N3916))*(R3916/(R3916+Q3916)))</f>
        <v>1.02830248478702</v>
      </c>
      <c r="T3916" s="0" t="n">
        <f aca="false">IF(J3916=1,(MIN(30,(D3916-C3916)))*(K3916/(K3916+L3916))*(O3916/(O3916+P3916)),(MAX(-30,(D3916-C3916)))*(L3916/(K3916+L3916))*(P3916/(P3916+O3916)))</f>
        <v>-0.68686401480111</v>
      </c>
      <c r="U3916" s="7" t="n">
        <v>43128</v>
      </c>
    </row>
    <row r="3917" customFormat="false" ht="15" hidden="false" customHeight="false" outlineLevel="0" collapsed="false">
      <c r="A3917" s="0" t="s">
        <v>254</v>
      </c>
      <c r="B3917" s="0" t="s">
        <v>282</v>
      </c>
      <c r="C3917" s="0" t="n">
        <v>66</v>
      </c>
      <c r="D3917" s="0" t="n">
        <v>82</v>
      </c>
      <c r="E3917" s="0" t="n">
        <v>23</v>
      </c>
      <c r="F3917" s="0" t="n">
        <v>33</v>
      </c>
      <c r="G3917" s="0" t="n">
        <v>10</v>
      </c>
      <c r="H3917" s="0" t="n">
        <v>21</v>
      </c>
      <c r="I3917" s="0" t="n">
        <v>0</v>
      </c>
      <c r="J3917" s="0" t="n">
        <v>1</v>
      </c>
      <c r="K3917" s="0" t="n">
        <f aca="false">VLOOKUP(A3917,'Team Data'!$A$1:$E$659,2,FALSE())</f>
        <v>21</v>
      </c>
      <c r="L3917" s="0" t="n">
        <f aca="false">VLOOKUP(A3917,'Team Data'!$A$1:$E$659,3,FALSE())</f>
        <v>15</v>
      </c>
      <c r="M3917" s="0" t="n">
        <f aca="false">VLOOKUP(B3917,'Team Data'!$A$1:$E$659,2,FALSE())</f>
        <v>28</v>
      </c>
      <c r="N3917" s="0" t="n">
        <f aca="false">VLOOKUP(B3917,'Team Data'!$A$1:$E$659,3,FALSE())</f>
        <v>7</v>
      </c>
      <c r="O3917" s="0" t="n">
        <f aca="false">VLOOKUP(A3917,'Team Data'!$A$1:$E$659,4,FALSE())</f>
        <v>540</v>
      </c>
      <c r="P3917" s="0" t="n">
        <f aca="false">VLOOKUP(A3917,'Team Data'!$A$1:$E$659,5,FALSE())</f>
        <v>510</v>
      </c>
      <c r="Q3917" s="0" t="n">
        <f aca="false">VLOOKUP(B3917,'Team Data'!$A$1:$E$659,4,FALSE())</f>
        <v>478</v>
      </c>
      <c r="R3917" s="0" t="n">
        <f aca="false">VLOOKUP(B3917,'Team Data'!$A$1:$E$659,5,FALSE())</f>
        <v>538</v>
      </c>
      <c r="S3917" s="0" t="n">
        <f aca="false">IF(I3917=1,(MIN(30,(C3917-D3917)))*(M3917/(M3917+N3917))*(Q3917/(Q3917+R3917)),(MAX(-30,(C3917-D3917)))*(N3917/(M3917+N3917))*(R3917/(R3917+Q3917)))</f>
        <v>-1.69448818897638</v>
      </c>
      <c r="T3917" s="0" t="n">
        <f aca="false">IF(J3917=1,(MIN(30,(D3917-C3917)))*(K3917/(K3917+L3917))*(O3917/(O3917+P3917)),(MAX(-30,(D3917-C3917)))*(L3917/(K3917+L3917))*(P3917/(P3917+O3917)))</f>
        <v>4.8</v>
      </c>
      <c r="U3917" s="7" t="n">
        <v>43128</v>
      </c>
    </row>
    <row r="3918" customFormat="false" ht="15" hidden="false" customHeight="false" outlineLevel="0" collapsed="false">
      <c r="A3918" s="0" t="s">
        <v>275</v>
      </c>
      <c r="B3918" s="0" t="s">
        <v>151</v>
      </c>
      <c r="C3918" s="0" t="n">
        <v>66</v>
      </c>
      <c r="D3918" s="0" t="n">
        <v>89</v>
      </c>
      <c r="E3918" s="0" t="n">
        <v>33</v>
      </c>
      <c r="F3918" s="0" t="n">
        <v>34</v>
      </c>
      <c r="G3918" s="0" t="n">
        <v>9</v>
      </c>
      <c r="H3918" s="0" t="n">
        <v>9</v>
      </c>
      <c r="I3918" s="0" t="n">
        <v>0</v>
      </c>
      <c r="J3918" s="0" t="n">
        <v>1</v>
      </c>
      <c r="K3918" s="0" t="n">
        <f aca="false">VLOOKUP(A3918,'Team Data'!$A$1:$E$659,2,FALSE())</f>
        <v>16</v>
      </c>
      <c r="L3918" s="0" t="n">
        <f aca="false">VLOOKUP(A3918,'Team Data'!$A$1:$E$659,3,FALSE())</f>
        <v>18</v>
      </c>
      <c r="M3918" s="0" t="n">
        <f aca="false">VLOOKUP(B3918,'Team Data'!$A$1:$E$659,2,FALSE())</f>
        <v>17</v>
      </c>
      <c r="N3918" s="0" t="n">
        <f aca="false">VLOOKUP(B3918,'Team Data'!$A$1:$E$659,3,FALSE())</f>
        <v>16</v>
      </c>
      <c r="O3918" s="0" t="n">
        <f aca="false">VLOOKUP(A3918,'Team Data'!$A$1:$E$659,4,FALSE())</f>
        <v>559</v>
      </c>
      <c r="P3918" s="0" t="n">
        <f aca="false">VLOOKUP(A3918,'Team Data'!$A$1:$E$659,5,FALSE())</f>
        <v>460</v>
      </c>
      <c r="Q3918" s="0" t="n">
        <f aca="false">VLOOKUP(B3918,'Team Data'!$A$1:$E$659,4,FALSE())</f>
        <v>557</v>
      </c>
      <c r="R3918" s="0" t="n">
        <f aca="false">VLOOKUP(B3918,'Team Data'!$A$1:$E$659,5,FALSE())</f>
        <v>476</v>
      </c>
      <c r="S3918" s="0" t="n">
        <f aca="false">IF(I3918=1,(MIN(30,(C3918-D3918)))*(M3918/(M3918+N3918))*(Q3918/(Q3918+R3918)),(MAX(-30,(C3918-D3918)))*(N3918/(M3918+N3918))*(R3918/(R3918+Q3918)))</f>
        <v>-5.13854909208249</v>
      </c>
      <c r="T3918" s="0" t="n">
        <f aca="false">IF(J3918=1,(MIN(30,(D3918-C3918)))*(K3918/(K3918+L3918))*(O3918/(O3918+P3918)),(MAX(-30,(D3918-C3918)))*(L3918/(K3918+L3918))*(P3918/(P3918+O3918)))</f>
        <v>5.93753968712117</v>
      </c>
      <c r="U3918" s="7" t="n">
        <v>43128</v>
      </c>
    </row>
    <row r="3919" customFormat="false" ht="15" hidden="false" customHeight="false" outlineLevel="0" collapsed="false">
      <c r="A3919" s="0" t="s">
        <v>294</v>
      </c>
      <c r="B3919" s="0" t="s">
        <v>10</v>
      </c>
      <c r="C3919" s="0" t="n">
        <v>58</v>
      </c>
      <c r="D3919" s="0" t="n">
        <v>56</v>
      </c>
      <c r="E3919" s="0" t="n">
        <v>26</v>
      </c>
      <c r="F3919" s="0" t="n">
        <v>42</v>
      </c>
      <c r="G3919" s="0" t="n">
        <v>13</v>
      </c>
      <c r="H3919" s="0" t="n">
        <v>19</v>
      </c>
      <c r="I3919" s="0" t="n">
        <v>1</v>
      </c>
      <c r="J3919" s="0" t="n">
        <v>0</v>
      </c>
      <c r="K3919" s="0" t="n">
        <f aca="false">VLOOKUP(A3919,'Team Data'!$A$1:$E$659,2,FALSE())</f>
        <v>16</v>
      </c>
      <c r="L3919" s="0" t="n">
        <f aca="false">VLOOKUP(A3919,'Team Data'!$A$1:$E$659,3,FALSE())</f>
        <v>19</v>
      </c>
      <c r="M3919" s="0" t="n">
        <f aca="false">VLOOKUP(B3919,'Team Data'!$A$1:$E$659,2,FALSE())</f>
        <v>3</v>
      </c>
      <c r="N3919" s="0" t="n">
        <f aca="false">VLOOKUP(B3919,'Team Data'!$A$1:$E$659,3,FALSE())</f>
        <v>28</v>
      </c>
      <c r="O3919" s="0" t="n">
        <f aca="false">VLOOKUP(A3919,'Team Data'!$A$1:$E$659,4,FALSE())</f>
        <v>549</v>
      </c>
      <c r="P3919" s="0" t="n">
        <f aca="false">VLOOKUP(A3919,'Team Data'!$A$1:$E$659,5,FALSE())</f>
        <v>611</v>
      </c>
      <c r="Q3919" s="0" t="n">
        <f aca="false">VLOOKUP(B3919,'Team Data'!$A$1:$E$659,4,FALSE())</f>
        <v>453</v>
      </c>
      <c r="R3919" s="0" t="n">
        <f aca="false">VLOOKUP(B3919,'Team Data'!$A$1:$E$659,5,FALSE())</f>
        <v>567</v>
      </c>
      <c r="S3919" s="0" t="n">
        <f aca="false">IF(I3919=1,(MIN(30,(C3919-D3919)))*(M3919/(M3919+N3919))*(Q3919/(Q3919+R3919)),(MAX(-30,(C3919-D3919)))*(N3919/(M3919+N3919))*(R3919/(R3919+Q3919)))</f>
        <v>0.0859582542694497</v>
      </c>
      <c r="T3919" s="0" t="n">
        <f aca="false">IF(J3919=1,(MIN(30,(D3919-C3919)))*(K3919/(K3919+L3919))*(O3919/(O3919+P3919)),(MAX(-30,(D3919-C3919)))*(L3919/(K3919+L3919))*(P3919/(P3919+O3919)))</f>
        <v>-0.571871921182266</v>
      </c>
      <c r="U3919" s="7" t="n">
        <v>43128</v>
      </c>
    </row>
    <row r="3920" customFormat="false" ht="15" hidden="false" customHeight="false" outlineLevel="0" collapsed="false">
      <c r="A3920" s="0" t="s">
        <v>160</v>
      </c>
      <c r="B3920" s="0" t="s">
        <v>345</v>
      </c>
      <c r="C3920" s="0" t="n">
        <v>74</v>
      </c>
      <c r="D3920" s="0" t="n">
        <v>85</v>
      </c>
      <c r="E3920" s="0" t="n">
        <v>30</v>
      </c>
      <c r="F3920" s="0" t="n">
        <v>45</v>
      </c>
      <c r="G3920" s="0" t="n">
        <v>12</v>
      </c>
      <c r="H3920" s="0" t="n">
        <v>14</v>
      </c>
      <c r="I3920" s="0" t="n">
        <v>0</v>
      </c>
      <c r="J3920" s="0" t="n">
        <v>1</v>
      </c>
      <c r="K3920" s="0" t="n">
        <f aca="false">VLOOKUP(A3920,'Team Data'!$A$1:$E$659,2,FALSE())</f>
        <v>25</v>
      </c>
      <c r="L3920" s="0" t="n">
        <f aca="false">VLOOKUP(A3920,'Team Data'!$A$1:$E$659,3,FALSE())</f>
        <v>11</v>
      </c>
      <c r="M3920" s="0" t="n">
        <f aca="false">VLOOKUP(B3920,'Team Data'!$A$1:$E$659,2,FALSE())</f>
        <v>27</v>
      </c>
      <c r="N3920" s="0" t="n">
        <f aca="false">VLOOKUP(B3920,'Team Data'!$A$1:$E$659,3,FALSE())</f>
        <v>11</v>
      </c>
      <c r="O3920" s="0" t="n">
        <f aca="false">VLOOKUP(A3920,'Team Data'!$A$1:$E$659,4,FALSE())</f>
        <v>620</v>
      </c>
      <c r="P3920" s="0" t="n">
        <f aca="false">VLOOKUP(A3920,'Team Data'!$A$1:$E$659,5,FALSE())</f>
        <v>535</v>
      </c>
      <c r="Q3920" s="0" t="n">
        <f aca="false">VLOOKUP(B3920,'Team Data'!$A$1:$E$659,4,FALSE())</f>
        <v>718</v>
      </c>
      <c r="R3920" s="0" t="n">
        <f aca="false">VLOOKUP(B3920,'Team Data'!$A$1:$E$659,5,FALSE())</f>
        <v>515</v>
      </c>
      <c r="S3920" s="0" t="n">
        <f aca="false">IF(I3920=1,(MIN(30,(C3920-D3920)))*(M3920/(M3920+N3920))*(Q3920/(Q3920+R3920)),(MAX(-30,(C3920-D3920)))*(N3920/(M3920+N3920))*(R3920/(R3920+Q3920)))</f>
        <v>-1.32998249882614</v>
      </c>
      <c r="T3920" s="0" t="n">
        <f aca="false">IF(J3920=1,(MIN(30,(D3920-C3920)))*(K3920/(K3920+L3920))*(O3920/(O3920+P3920)),(MAX(-30,(D3920-C3920)))*(L3920/(K3920+L3920))*(P3920/(P3920+O3920)))</f>
        <v>4.1005291005291</v>
      </c>
      <c r="U3920" s="7" t="n">
        <v>43128</v>
      </c>
    </row>
    <row r="3921" customFormat="false" ht="15" hidden="false" customHeight="false" outlineLevel="0" collapsed="false">
      <c r="A3921" s="0" t="s">
        <v>324</v>
      </c>
      <c r="B3921" s="0" t="s">
        <v>171</v>
      </c>
      <c r="C3921" s="0" t="n">
        <v>50</v>
      </c>
      <c r="D3921" s="0" t="n">
        <v>81</v>
      </c>
      <c r="E3921" s="0" t="n">
        <v>26</v>
      </c>
      <c r="F3921" s="0" t="n">
        <v>42</v>
      </c>
      <c r="G3921" s="0" t="n">
        <v>14</v>
      </c>
      <c r="H3921" s="0" t="n">
        <v>12</v>
      </c>
      <c r="I3921" s="0" t="n">
        <v>0</v>
      </c>
      <c r="J3921" s="0" t="n">
        <v>1</v>
      </c>
      <c r="K3921" s="0" t="n">
        <f aca="false">VLOOKUP(A3921,'Team Data'!$A$1:$E$659,2,FALSE())</f>
        <v>11</v>
      </c>
      <c r="L3921" s="0" t="n">
        <f aca="false">VLOOKUP(A3921,'Team Data'!$A$1:$E$659,3,FALSE())</f>
        <v>19</v>
      </c>
      <c r="M3921" s="0" t="n">
        <f aca="false">VLOOKUP(B3921,'Team Data'!$A$1:$E$659,2,FALSE())</f>
        <v>25</v>
      </c>
      <c r="N3921" s="0" t="n">
        <f aca="false">VLOOKUP(B3921,'Team Data'!$A$1:$E$659,3,FALSE())</f>
        <v>8</v>
      </c>
      <c r="O3921" s="0" t="n">
        <f aca="false">VLOOKUP(A3921,'Team Data'!$A$1:$E$659,4,FALSE())</f>
        <v>504</v>
      </c>
      <c r="P3921" s="0" t="n">
        <f aca="false">VLOOKUP(A3921,'Team Data'!$A$1:$E$659,5,FALSE())</f>
        <v>464</v>
      </c>
      <c r="Q3921" s="0" t="n">
        <f aca="false">VLOOKUP(B3921,'Team Data'!$A$1:$E$659,4,FALSE())</f>
        <v>610</v>
      </c>
      <c r="R3921" s="0" t="n">
        <f aca="false">VLOOKUP(B3921,'Team Data'!$A$1:$E$659,5,FALSE())</f>
        <v>461</v>
      </c>
      <c r="S3921" s="0" t="n">
        <f aca="false">IF(I3921=1,(MIN(30,(C3921-D3921)))*(M3921/(M3921+N3921))*(Q3921/(Q3921+R3921)),(MAX(-30,(C3921-D3921)))*(N3921/(M3921+N3921))*(R3921/(R3921+Q3921)))</f>
        <v>-3.1304643069349</v>
      </c>
      <c r="T3921" s="0" t="n">
        <f aca="false">IF(J3921=1,(MIN(30,(D3921-C3921)))*(K3921/(K3921+L3921))*(O3921/(O3921+P3921)),(MAX(-30,(D3921-C3921)))*(L3921/(K3921+L3921))*(P3921/(P3921+O3921)))</f>
        <v>5.72727272727273</v>
      </c>
      <c r="U3921" s="7" t="n">
        <v>43128</v>
      </c>
    </row>
    <row r="3922" customFormat="false" ht="15" hidden="false" customHeight="false" outlineLevel="0" collapsed="false">
      <c r="A3922" s="0" t="s">
        <v>218</v>
      </c>
      <c r="B3922" s="0" t="s">
        <v>51</v>
      </c>
      <c r="C3922" s="0" t="n">
        <v>88</v>
      </c>
      <c r="D3922" s="0" t="n">
        <v>66</v>
      </c>
      <c r="E3922" s="0" t="n">
        <v>38</v>
      </c>
      <c r="F3922" s="0" t="n">
        <v>19</v>
      </c>
      <c r="G3922" s="0" t="n">
        <v>5</v>
      </c>
      <c r="H3922" s="0" t="n">
        <v>14</v>
      </c>
      <c r="I3922" s="0" t="n">
        <v>1</v>
      </c>
      <c r="J3922" s="0" t="n">
        <v>0</v>
      </c>
      <c r="K3922" s="0" t="n">
        <f aca="false">VLOOKUP(A3922,'Team Data'!$A$1:$E$659,2,FALSE())</f>
        <v>25</v>
      </c>
      <c r="L3922" s="0" t="n">
        <f aca="false">VLOOKUP(A3922,'Team Data'!$A$1:$E$659,3,FALSE())</f>
        <v>7</v>
      </c>
      <c r="M3922" s="0" t="n">
        <f aca="false">VLOOKUP(B3922,'Team Data'!$A$1:$E$659,2,FALSE())</f>
        <v>6</v>
      </c>
      <c r="N3922" s="0" t="n">
        <f aca="false">VLOOKUP(B3922,'Team Data'!$A$1:$E$659,3,FALSE())</f>
        <v>23</v>
      </c>
      <c r="O3922" s="0" t="n">
        <f aca="false">VLOOKUP(A3922,'Team Data'!$A$1:$E$659,4,FALSE())</f>
        <v>521</v>
      </c>
      <c r="P3922" s="0" t="n">
        <f aca="false">VLOOKUP(A3922,'Team Data'!$A$1:$E$659,5,FALSE())</f>
        <v>531</v>
      </c>
      <c r="Q3922" s="0" t="n">
        <f aca="false">VLOOKUP(B3922,'Team Data'!$A$1:$E$659,4,FALSE())</f>
        <v>485</v>
      </c>
      <c r="R3922" s="0" t="n">
        <f aca="false">VLOOKUP(B3922,'Team Data'!$A$1:$E$659,5,FALSE())</f>
        <v>443</v>
      </c>
      <c r="S3922" s="0" t="n">
        <f aca="false">IF(I3922=1,(MIN(30,(C3922-D3922)))*(M3922/(M3922+N3922))*(Q3922/(Q3922+R3922)),(MAX(-30,(C3922-D3922)))*(N3922/(M3922+N3922))*(R3922/(R3922+Q3922)))</f>
        <v>2.3788644470868</v>
      </c>
      <c r="T3922" s="0" t="n">
        <f aca="false">IF(J3922=1,(MIN(30,(D3922-C3922)))*(K3922/(K3922+L3922))*(O3922/(O3922+P3922)),(MAX(-30,(D3922-C3922)))*(L3922/(K3922+L3922))*(P3922/(P3922+O3922)))</f>
        <v>-2.42912309885932</v>
      </c>
      <c r="U3922" s="7" t="n">
        <v>43128</v>
      </c>
    </row>
    <row r="3923" customFormat="false" ht="15" hidden="false" customHeight="false" outlineLevel="0" collapsed="false">
      <c r="A3923" s="0" t="s">
        <v>187</v>
      </c>
      <c r="B3923" s="0" t="s">
        <v>143</v>
      </c>
      <c r="C3923" s="0" t="n">
        <v>77</v>
      </c>
      <c r="D3923" s="0" t="n">
        <v>75</v>
      </c>
      <c r="E3923" s="0" t="n">
        <v>28</v>
      </c>
      <c r="F3923" s="0" t="n">
        <v>25</v>
      </c>
      <c r="G3923" s="0" t="n">
        <v>11</v>
      </c>
      <c r="H3923" s="0" t="n">
        <v>15</v>
      </c>
      <c r="I3923" s="0" t="n">
        <v>1</v>
      </c>
      <c r="J3923" s="0" t="n">
        <v>0</v>
      </c>
      <c r="K3923" s="0" t="n">
        <f aca="false">VLOOKUP(A3923,'Team Data'!$A$1:$E$659,2,FALSE())</f>
        <v>20</v>
      </c>
      <c r="L3923" s="0" t="n">
        <f aca="false">VLOOKUP(A3923,'Team Data'!$A$1:$E$659,3,FALSE())</f>
        <v>12</v>
      </c>
      <c r="M3923" s="0" t="n">
        <f aca="false">VLOOKUP(B3923,'Team Data'!$A$1:$E$659,2,FALSE())</f>
        <v>16</v>
      </c>
      <c r="N3923" s="0" t="n">
        <f aca="false">VLOOKUP(B3923,'Team Data'!$A$1:$E$659,3,FALSE())</f>
        <v>14</v>
      </c>
      <c r="O3923" s="0" t="n">
        <f aca="false">VLOOKUP(A3923,'Team Data'!$A$1:$E$659,4,FALSE())</f>
        <v>433</v>
      </c>
      <c r="P3923" s="0" t="n">
        <f aca="false">VLOOKUP(A3923,'Team Data'!$A$1:$E$659,5,FALSE())</f>
        <v>544</v>
      </c>
      <c r="Q3923" s="0" t="n">
        <f aca="false">VLOOKUP(B3923,'Team Data'!$A$1:$E$659,4,FALSE())</f>
        <v>426</v>
      </c>
      <c r="R3923" s="0" t="n">
        <f aca="false">VLOOKUP(B3923,'Team Data'!$A$1:$E$659,5,FALSE())</f>
        <v>491</v>
      </c>
      <c r="S3923" s="0" t="n">
        <f aca="false">IF(I3923=1,(MIN(30,(C3923-D3923)))*(M3923/(M3923+N3923))*(Q3923/(Q3923+R3923)),(MAX(-30,(C3923-D3923)))*(N3923/(M3923+N3923))*(R3923/(R3923+Q3923)))</f>
        <v>0.495528898582334</v>
      </c>
      <c r="T3923" s="0" t="n">
        <f aca="false">IF(J3923=1,(MIN(30,(D3923-C3923)))*(K3923/(K3923+L3923))*(O3923/(O3923+P3923)),(MAX(-30,(D3923-C3923)))*(L3923/(K3923+L3923))*(P3923/(P3923+O3923)))</f>
        <v>-0.417604912998976</v>
      </c>
      <c r="U3923" s="7" t="n">
        <v>43128</v>
      </c>
    </row>
    <row r="3924" customFormat="false" ht="15" hidden="false" customHeight="false" outlineLevel="0" collapsed="false">
      <c r="A3924" s="0" t="s">
        <v>130</v>
      </c>
      <c r="B3924" s="0" t="s">
        <v>90</v>
      </c>
      <c r="C3924" s="0" t="n">
        <v>62</v>
      </c>
      <c r="D3924" s="0" t="n">
        <v>68</v>
      </c>
      <c r="E3924" s="0" t="n">
        <v>31</v>
      </c>
      <c r="F3924" s="0" t="n">
        <v>46</v>
      </c>
      <c r="G3924" s="0" t="n">
        <v>8</v>
      </c>
      <c r="H3924" s="0" t="n">
        <v>16</v>
      </c>
      <c r="I3924" s="0" t="n">
        <v>0</v>
      </c>
      <c r="J3924" s="0" t="n">
        <v>1</v>
      </c>
      <c r="K3924" s="0" t="n">
        <f aca="false">VLOOKUP(A3924,'Team Data'!$A$1:$E$659,2,FALSE())</f>
        <v>15</v>
      </c>
      <c r="L3924" s="0" t="n">
        <f aca="false">VLOOKUP(A3924,'Team Data'!$A$1:$E$659,3,FALSE())</f>
        <v>18</v>
      </c>
      <c r="M3924" s="0" t="n">
        <f aca="false">VLOOKUP(B3924,'Team Data'!$A$1:$E$659,2,FALSE())</f>
        <v>23</v>
      </c>
      <c r="N3924" s="0" t="n">
        <f aca="false">VLOOKUP(B3924,'Team Data'!$A$1:$E$659,3,FALSE())</f>
        <v>12</v>
      </c>
      <c r="O3924" s="0" t="n">
        <f aca="false">VLOOKUP(A3924,'Team Data'!$A$1:$E$659,4,FALSE())</f>
        <v>463</v>
      </c>
      <c r="P3924" s="0" t="n">
        <f aca="false">VLOOKUP(A3924,'Team Data'!$A$1:$E$659,5,FALSE())</f>
        <v>494</v>
      </c>
      <c r="Q3924" s="0" t="n">
        <f aca="false">VLOOKUP(B3924,'Team Data'!$A$1:$E$659,4,FALSE())</f>
        <v>500</v>
      </c>
      <c r="R3924" s="0" t="n">
        <f aca="false">VLOOKUP(B3924,'Team Data'!$A$1:$E$659,5,FALSE())</f>
        <v>533</v>
      </c>
      <c r="S3924" s="0" t="n">
        <f aca="false">IF(I3924=1,(MIN(30,(C3924-D3924)))*(M3924/(M3924+N3924))*(Q3924/(Q3924+R3924)),(MAX(-30,(C3924-D3924)))*(N3924/(M3924+N3924))*(R3924/(R3924+Q3924)))</f>
        <v>-1.06142995436316</v>
      </c>
      <c r="T3924" s="0" t="n">
        <f aca="false">IF(J3924=1,(MIN(30,(D3924-C3924)))*(K3924/(K3924+L3924))*(O3924/(O3924+P3924)),(MAX(-30,(D3924-C3924)))*(L3924/(K3924+L3924))*(P3924/(P3924+O3924)))</f>
        <v>1.31946423482474</v>
      </c>
      <c r="U3924" s="7" t="n">
        <v>43128</v>
      </c>
    </row>
    <row r="3925" customFormat="false" ht="15" hidden="false" customHeight="false" outlineLevel="0" collapsed="false">
      <c r="A3925" s="0" t="s">
        <v>32</v>
      </c>
      <c r="B3925" s="0" t="s">
        <v>298</v>
      </c>
      <c r="C3925" s="0" t="n">
        <v>75</v>
      </c>
      <c r="D3925" s="0" t="n">
        <v>101</v>
      </c>
      <c r="E3925" s="0" t="n">
        <v>24</v>
      </c>
      <c r="F3925" s="0" t="n">
        <v>39</v>
      </c>
      <c r="G3925" s="0" t="n">
        <v>5</v>
      </c>
      <c r="H3925" s="0" t="n">
        <v>12</v>
      </c>
      <c r="I3925" s="0" t="n">
        <v>0</v>
      </c>
      <c r="J3925" s="0" t="n">
        <v>1</v>
      </c>
      <c r="K3925" s="0" t="n">
        <f aca="false">VLOOKUP(A3925,'Team Data'!$A$1:$E$659,2,FALSE())</f>
        <v>16</v>
      </c>
      <c r="L3925" s="0" t="n">
        <f aca="false">VLOOKUP(A3925,'Team Data'!$A$1:$E$659,3,FALSE())</f>
        <v>16</v>
      </c>
      <c r="M3925" s="0" t="n">
        <f aca="false">VLOOKUP(B3925,'Team Data'!$A$1:$E$659,2,FALSE())</f>
        <v>23</v>
      </c>
      <c r="N3925" s="0" t="n">
        <f aca="false">VLOOKUP(B3925,'Team Data'!$A$1:$E$659,3,FALSE())</f>
        <v>11</v>
      </c>
      <c r="O3925" s="0" t="n">
        <f aca="false">VLOOKUP(A3925,'Team Data'!$A$1:$E$659,4,FALSE())</f>
        <v>523</v>
      </c>
      <c r="P3925" s="0" t="n">
        <f aca="false">VLOOKUP(A3925,'Team Data'!$A$1:$E$659,5,FALSE())</f>
        <v>476</v>
      </c>
      <c r="Q3925" s="0" t="n">
        <f aca="false">VLOOKUP(B3925,'Team Data'!$A$1:$E$659,4,FALSE())</f>
        <v>603</v>
      </c>
      <c r="R3925" s="0" t="n">
        <f aca="false">VLOOKUP(B3925,'Team Data'!$A$1:$E$659,5,FALSE())</f>
        <v>503</v>
      </c>
      <c r="S3925" s="0" t="n">
        <f aca="false">IF(I3925=1,(MIN(30,(C3925-D3925)))*(M3925/(M3925+N3925))*(Q3925/(Q3925+R3925)),(MAX(-30,(C3925-D3925)))*(N3925/(M3925+N3925))*(R3925/(R3925+Q3925)))</f>
        <v>-3.82560365918519</v>
      </c>
      <c r="T3925" s="0" t="n">
        <f aca="false">IF(J3925=1,(MIN(30,(D3925-C3925)))*(K3925/(K3925+L3925))*(O3925/(O3925+P3925)),(MAX(-30,(D3925-C3925)))*(L3925/(K3925+L3925))*(P3925/(P3925+O3925)))</f>
        <v>6.80580580580581</v>
      </c>
      <c r="U3925" s="7" t="n">
        <v>43128</v>
      </c>
    </row>
    <row r="3926" customFormat="false" ht="15" hidden="false" customHeight="false" outlineLevel="0" collapsed="false">
      <c r="A3926" s="0" t="s">
        <v>126</v>
      </c>
      <c r="B3926" s="0" t="s">
        <v>157</v>
      </c>
      <c r="C3926" s="0" t="n">
        <v>78</v>
      </c>
      <c r="D3926" s="0" t="n">
        <v>65</v>
      </c>
      <c r="E3926" s="0" t="n">
        <v>27</v>
      </c>
      <c r="F3926" s="0" t="n">
        <v>39</v>
      </c>
      <c r="G3926" s="0" t="n">
        <v>6</v>
      </c>
      <c r="H3926" s="0" t="n">
        <v>13</v>
      </c>
      <c r="I3926" s="0" t="n">
        <v>1</v>
      </c>
      <c r="J3926" s="0" t="n">
        <v>0</v>
      </c>
      <c r="K3926" s="0" t="n">
        <f aca="false">VLOOKUP(A3926,'Team Data'!$A$1:$E$659,2,FALSE())</f>
        <v>20</v>
      </c>
      <c r="L3926" s="0" t="n">
        <f aca="false">VLOOKUP(A3926,'Team Data'!$A$1:$E$659,3,FALSE())</f>
        <v>14</v>
      </c>
      <c r="M3926" s="0" t="n">
        <f aca="false">VLOOKUP(B3926,'Team Data'!$A$1:$E$659,2,FALSE())</f>
        <v>14</v>
      </c>
      <c r="N3926" s="0" t="n">
        <f aca="false">VLOOKUP(B3926,'Team Data'!$A$1:$E$659,3,FALSE())</f>
        <v>17</v>
      </c>
      <c r="O3926" s="0" t="n">
        <f aca="false">VLOOKUP(A3926,'Team Data'!$A$1:$E$659,4,FALSE())</f>
        <v>555</v>
      </c>
      <c r="P3926" s="0" t="n">
        <f aca="false">VLOOKUP(A3926,'Team Data'!$A$1:$E$659,5,FALSE())</f>
        <v>537</v>
      </c>
      <c r="Q3926" s="0" t="n">
        <f aca="false">VLOOKUP(B3926,'Team Data'!$A$1:$E$659,4,FALSE())</f>
        <v>469</v>
      </c>
      <c r="R3926" s="0" t="n">
        <f aca="false">VLOOKUP(B3926,'Team Data'!$A$1:$E$659,5,FALSE())</f>
        <v>528</v>
      </c>
      <c r="S3926" s="0" t="n">
        <f aca="false">IF(I3926=1,(MIN(30,(C3926-D3926)))*(M3926/(M3926+N3926))*(Q3926/(Q3926+R3926)),(MAX(-30,(C3926-D3926)))*(N3926/(M3926+N3926))*(R3926/(R3926+Q3926)))</f>
        <v>2.76176917850325</v>
      </c>
      <c r="T3926" s="0" t="n">
        <f aca="false">IF(J3926=1,(MIN(30,(D3926-C3926)))*(K3926/(K3926+L3926))*(O3926/(O3926+P3926)),(MAX(-30,(D3926-C3926)))*(L3926/(K3926+L3926))*(P3926/(P3926+O3926)))</f>
        <v>-2.63235294117647</v>
      </c>
      <c r="U3926" s="7" t="n">
        <v>43128</v>
      </c>
    </row>
    <row r="3927" customFormat="false" ht="15" hidden="false" customHeight="false" outlineLevel="0" collapsed="false">
      <c r="A3927" s="0" t="s">
        <v>194</v>
      </c>
      <c r="B3927" s="0" t="s">
        <v>45</v>
      </c>
      <c r="C3927" s="0" t="n">
        <v>105</v>
      </c>
      <c r="D3927" s="0" t="n">
        <v>89</v>
      </c>
      <c r="E3927" s="0" t="n">
        <v>47</v>
      </c>
      <c r="F3927" s="0" t="n">
        <v>29</v>
      </c>
      <c r="G3927" s="0" t="n">
        <v>18</v>
      </c>
      <c r="H3927" s="0" t="n">
        <v>8</v>
      </c>
      <c r="I3927" s="0" t="n">
        <v>1</v>
      </c>
      <c r="J3927" s="0" t="n">
        <v>0</v>
      </c>
      <c r="K3927" s="0" t="n">
        <f aca="false">VLOOKUP(A3927,'Team Data'!$A$1:$E$659,2,FALSE())</f>
        <v>19</v>
      </c>
      <c r="L3927" s="0" t="n">
        <f aca="false">VLOOKUP(A3927,'Team Data'!$A$1:$E$659,3,FALSE())</f>
        <v>14</v>
      </c>
      <c r="M3927" s="0" t="n">
        <f aca="false">VLOOKUP(B3927,'Team Data'!$A$1:$E$659,2,FALSE())</f>
        <v>21</v>
      </c>
      <c r="N3927" s="0" t="n">
        <f aca="false">VLOOKUP(B3927,'Team Data'!$A$1:$E$659,3,FALSE())</f>
        <v>12</v>
      </c>
      <c r="O3927" s="0" t="n">
        <f aca="false">VLOOKUP(A3927,'Team Data'!$A$1:$E$659,4,FALSE())</f>
        <v>506</v>
      </c>
      <c r="P3927" s="0" t="n">
        <f aca="false">VLOOKUP(A3927,'Team Data'!$A$1:$E$659,5,FALSE())</f>
        <v>563</v>
      </c>
      <c r="Q3927" s="0" t="n">
        <f aca="false">VLOOKUP(B3927,'Team Data'!$A$1:$E$659,4,FALSE())</f>
        <v>497</v>
      </c>
      <c r="R3927" s="0" t="n">
        <f aca="false">VLOOKUP(B3927,'Team Data'!$A$1:$E$659,5,FALSE())</f>
        <v>569</v>
      </c>
      <c r="S3927" s="0" t="n">
        <f aca="false">IF(I3927=1,(MIN(30,(C3927-D3927)))*(M3927/(M3927+N3927))*(Q3927/(Q3927+R3927)),(MAX(-30,(C3927-D3927)))*(N3927/(M3927+N3927))*(R3927/(R3927+Q3927)))</f>
        <v>4.74705782022855</v>
      </c>
      <c r="T3927" s="0" t="n">
        <f aca="false">IF(J3927=1,(MIN(30,(D3927-C3927)))*(K3927/(K3927+L3927))*(O3927/(O3927+P3927)),(MAX(-30,(D3927-C3927)))*(L3927/(K3927+L3927))*(P3927/(P3927+O3927)))</f>
        <v>-3.57490716330754</v>
      </c>
      <c r="U3927" s="7" t="n">
        <v>43128</v>
      </c>
    </row>
    <row r="3928" customFormat="false" ht="15" hidden="false" customHeight="false" outlineLevel="0" collapsed="false">
      <c r="A3928" s="0" t="s">
        <v>65</v>
      </c>
      <c r="B3928" s="0" t="s">
        <v>355</v>
      </c>
      <c r="C3928" s="0" t="n">
        <v>64</v>
      </c>
      <c r="D3928" s="0" t="n">
        <v>74</v>
      </c>
      <c r="E3928" s="0" t="n">
        <v>34</v>
      </c>
      <c r="F3928" s="0" t="n">
        <v>27</v>
      </c>
      <c r="G3928" s="0" t="n">
        <v>13</v>
      </c>
      <c r="H3928" s="0" t="n">
        <v>10</v>
      </c>
      <c r="I3928" s="0" t="n">
        <v>0</v>
      </c>
      <c r="J3928" s="0" t="n">
        <v>1</v>
      </c>
      <c r="K3928" s="0" t="n">
        <f aca="false">VLOOKUP(A3928,'Team Data'!$A$1:$E$659,2,FALSE())</f>
        <v>7</v>
      </c>
      <c r="L3928" s="0" t="n">
        <f aca="false">VLOOKUP(A3928,'Team Data'!$A$1:$E$659,3,FALSE())</f>
        <v>20</v>
      </c>
      <c r="M3928" s="0" t="n">
        <f aca="false">VLOOKUP(B3928,'Team Data'!$A$1:$E$659,2,FALSE())</f>
        <v>16</v>
      </c>
      <c r="N3928" s="0" t="n">
        <f aca="false">VLOOKUP(B3928,'Team Data'!$A$1:$E$659,3,FALSE())</f>
        <v>15</v>
      </c>
      <c r="O3928" s="0" t="n">
        <f aca="false">VLOOKUP(A3928,'Team Data'!$A$1:$E$659,4,FALSE())</f>
        <v>381</v>
      </c>
      <c r="P3928" s="0" t="n">
        <f aca="false">VLOOKUP(A3928,'Team Data'!$A$1:$E$659,5,FALSE())</f>
        <v>427</v>
      </c>
      <c r="Q3928" s="0" t="n">
        <f aca="false">VLOOKUP(B3928,'Team Data'!$A$1:$E$659,4,FALSE())</f>
        <v>450</v>
      </c>
      <c r="R3928" s="0" t="n">
        <f aca="false">VLOOKUP(B3928,'Team Data'!$A$1:$E$659,5,FALSE())</f>
        <v>474</v>
      </c>
      <c r="S3928" s="0" t="n">
        <f aca="false">IF(I3928=1,(MIN(30,(C3928-D3928)))*(M3928/(M3928+N3928))*(Q3928/(Q3928+R3928)),(MAX(-30,(C3928-D3928)))*(N3928/(M3928+N3928))*(R3928/(R3928+Q3928)))</f>
        <v>-2.48219522413071</v>
      </c>
      <c r="T3928" s="0" t="n">
        <f aca="false">IF(J3928=1,(MIN(30,(D3928-C3928)))*(K3928/(K3928+L3928))*(O3928/(O3928+P3928)),(MAX(-30,(D3928-C3928)))*(L3928/(K3928+L3928))*(P3928/(P3928+O3928)))</f>
        <v>1.22249724972497</v>
      </c>
      <c r="U3928" s="7" t="n">
        <v>43128</v>
      </c>
    </row>
    <row r="3929" customFormat="false" ht="15" hidden="false" customHeight="false" outlineLevel="0" collapsed="false">
      <c r="A3929" s="0" t="s">
        <v>113</v>
      </c>
      <c r="B3929" s="0" t="s">
        <v>69</v>
      </c>
      <c r="C3929" s="0" t="n">
        <v>64</v>
      </c>
      <c r="D3929" s="0" t="n">
        <v>59</v>
      </c>
      <c r="E3929" s="0" t="n">
        <v>31</v>
      </c>
      <c r="F3929" s="0" t="n">
        <v>35</v>
      </c>
      <c r="G3929" s="0" t="n">
        <v>4</v>
      </c>
      <c r="H3929" s="0" t="n">
        <v>11</v>
      </c>
      <c r="I3929" s="0" t="n">
        <v>1</v>
      </c>
      <c r="J3929" s="0" t="n">
        <v>0</v>
      </c>
      <c r="K3929" s="0" t="n">
        <f aca="false">VLOOKUP(A3929,'Team Data'!$A$1:$E$659,2,FALSE())</f>
        <v>19</v>
      </c>
      <c r="L3929" s="0" t="n">
        <f aca="false">VLOOKUP(A3929,'Team Data'!$A$1:$E$659,3,FALSE())</f>
        <v>12</v>
      </c>
      <c r="M3929" s="0" t="n">
        <f aca="false">VLOOKUP(B3929,'Team Data'!$A$1:$E$659,2,FALSE())</f>
        <v>14</v>
      </c>
      <c r="N3929" s="0" t="n">
        <f aca="false">VLOOKUP(B3929,'Team Data'!$A$1:$E$659,3,FALSE())</f>
        <v>19</v>
      </c>
      <c r="O3929" s="0" t="n">
        <f aca="false">VLOOKUP(A3929,'Team Data'!$A$1:$E$659,4,FALSE())</f>
        <v>498</v>
      </c>
      <c r="P3929" s="0" t="n">
        <f aca="false">VLOOKUP(A3929,'Team Data'!$A$1:$E$659,5,FALSE())</f>
        <v>473</v>
      </c>
      <c r="Q3929" s="0" t="n">
        <f aca="false">VLOOKUP(B3929,'Team Data'!$A$1:$E$659,4,FALSE())</f>
        <v>518</v>
      </c>
      <c r="R3929" s="0" t="n">
        <f aca="false">VLOOKUP(B3929,'Team Data'!$A$1:$E$659,5,FALSE())</f>
        <v>487</v>
      </c>
      <c r="S3929" s="0" t="n">
        <f aca="false">IF(I3929=1,(MIN(30,(C3929-D3929)))*(M3929/(M3929+N3929))*(Q3929/(Q3929+R3929)),(MAX(-30,(C3929-D3929)))*(N3929/(M3929+N3929))*(R3929/(R3929+Q3929)))</f>
        <v>1.09332127242575</v>
      </c>
      <c r="T3929" s="0" t="n">
        <f aca="false">IF(J3929=1,(MIN(30,(D3929-C3929)))*(K3929/(K3929+L3929))*(O3929/(O3929+P3929)),(MAX(-30,(D3929-C3929)))*(L3929/(K3929+L3929))*(P3929/(P3929+O3929)))</f>
        <v>-0.942825819740208</v>
      </c>
      <c r="U3929" s="7" t="n">
        <v>43128</v>
      </c>
    </row>
    <row r="3930" customFormat="false" ht="15" hidden="false" customHeight="false" outlineLevel="0" collapsed="false">
      <c r="A3930" s="0" t="s">
        <v>348</v>
      </c>
      <c r="B3930" s="0" t="s">
        <v>318</v>
      </c>
      <c r="C3930" s="0" t="n">
        <v>84</v>
      </c>
      <c r="D3930" s="0" t="n">
        <v>81</v>
      </c>
      <c r="E3930" s="0" t="n">
        <v>29</v>
      </c>
      <c r="F3930" s="0" t="n">
        <v>38</v>
      </c>
      <c r="G3930" s="0" t="n">
        <v>12</v>
      </c>
      <c r="H3930" s="0" t="n">
        <v>11</v>
      </c>
      <c r="I3930" s="0" t="n">
        <v>1</v>
      </c>
      <c r="J3930" s="0" t="n">
        <v>0</v>
      </c>
      <c r="K3930" s="0" t="n">
        <f aca="false">VLOOKUP(A3930,'Team Data'!$A$1:$E$659,2,FALSE())</f>
        <v>19</v>
      </c>
      <c r="L3930" s="0" t="n">
        <f aca="false">VLOOKUP(A3930,'Team Data'!$A$1:$E$659,3,FALSE())</f>
        <v>12</v>
      </c>
      <c r="M3930" s="0" t="n">
        <f aca="false">VLOOKUP(B3930,'Team Data'!$A$1:$E$659,2,FALSE())</f>
        <v>11</v>
      </c>
      <c r="N3930" s="0" t="n">
        <f aca="false">VLOOKUP(B3930,'Team Data'!$A$1:$E$659,3,FALSE())</f>
        <v>21</v>
      </c>
      <c r="O3930" s="0" t="n">
        <f aca="false">VLOOKUP(A3930,'Team Data'!$A$1:$E$659,4,FALSE())</f>
        <v>519</v>
      </c>
      <c r="P3930" s="0" t="n">
        <f aca="false">VLOOKUP(A3930,'Team Data'!$A$1:$E$659,5,FALSE())</f>
        <v>432</v>
      </c>
      <c r="Q3930" s="0" t="n">
        <f aca="false">VLOOKUP(B3930,'Team Data'!$A$1:$E$659,4,FALSE())</f>
        <v>542</v>
      </c>
      <c r="R3930" s="0" t="n">
        <f aca="false">VLOOKUP(B3930,'Team Data'!$A$1:$E$659,5,FALSE())</f>
        <v>440</v>
      </c>
      <c r="S3930" s="0" t="n">
        <f aca="false">IF(I3930=1,(MIN(30,(C3930-D3930)))*(M3930/(M3930+N3930))*(Q3930/(Q3930+R3930)),(MAX(-30,(C3930-D3930)))*(N3930/(M3930+N3930))*(R3930/(R3930+Q3930)))</f>
        <v>0.569182790224033</v>
      </c>
      <c r="T3930" s="0" t="n">
        <f aca="false">IF(J3930=1,(MIN(30,(D3930-C3930)))*(K3930/(K3930+L3930))*(O3930/(O3930+P3930)),(MAX(-30,(D3930-C3930)))*(L3930/(K3930+L3930))*(P3930/(P3930+O3930)))</f>
        <v>-0.527526203317391</v>
      </c>
      <c r="U3930" s="7" t="n">
        <v>43128</v>
      </c>
    </row>
    <row r="3931" customFormat="false" ht="15" hidden="false" customHeight="false" outlineLevel="0" collapsed="false">
      <c r="A3931" s="0" t="s">
        <v>245</v>
      </c>
      <c r="B3931" s="0" t="s">
        <v>195</v>
      </c>
      <c r="C3931" s="0" t="n">
        <v>67</v>
      </c>
      <c r="D3931" s="0" t="n">
        <v>63</v>
      </c>
      <c r="E3931" s="0" t="n">
        <v>27</v>
      </c>
      <c r="F3931" s="0" t="n">
        <v>31</v>
      </c>
      <c r="G3931" s="0" t="n">
        <v>17</v>
      </c>
      <c r="H3931" s="0" t="n">
        <v>17</v>
      </c>
      <c r="I3931" s="0" t="n">
        <v>1</v>
      </c>
      <c r="J3931" s="0" t="n">
        <v>0</v>
      </c>
      <c r="K3931" s="0" t="n">
        <f aca="false">VLOOKUP(A3931,'Team Data'!$A$1:$E$659,2,FALSE())</f>
        <v>22</v>
      </c>
      <c r="L3931" s="0" t="n">
        <f aca="false">VLOOKUP(A3931,'Team Data'!$A$1:$E$659,3,FALSE())</f>
        <v>12</v>
      </c>
      <c r="M3931" s="0" t="n">
        <f aca="false">VLOOKUP(B3931,'Team Data'!$A$1:$E$659,2,FALSE())</f>
        <v>21</v>
      </c>
      <c r="N3931" s="0" t="n">
        <f aca="false">VLOOKUP(B3931,'Team Data'!$A$1:$E$659,3,FALSE())</f>
        <v>11</v>
      </c>
      <c r="O3931" s="0" t="n">
        <f aca="false">VLOOKUP(A3931,'Team Data'!$A$1:$E$659,4,FALSE())</f>
        <v>500</v>
      </c>
      <c r="P3931" s="0" t="n">
        <f aca="false">VLOOKUP(A3931,'Team Data'!$A$1:$E$659,5,FALSE())</f>
        <v>508</v>
      </c>
      <c r="Q3931" s="0" t="n">
        <f aca="false">VLOOKUP(B3931,'Team Data'!$A$1:$E$659,4,FALSE())</f>
        <v>481</v>
      </c>
      <c r="R3931" s="0" t="n">
        <f aca="false">VLOOKUP(B3931,'Team Data'!$A$1:$E$659,5,FALSE())</f>
        <v>445</v>
      </c>
      <c r="S3931" s="0" t="n">
        <f aca="false">IF(I3931=1,(MIN(30,(C3931-D3931)))*(M3931/(M3931+N3931))*(Q3931/(Q3931+R3931)),(MAX(-30,(C3931-D3931)))*(N3931/(M3931+N3931))*(R3931/(R3931+Q3931)))</f>
        <v>1.36352591792657</v>
      </c>
      <c r="T3931" s="0" t="n">
        <f aca="false">IF(J3931=1,(MIN(30,(D3931-C3931)))*(K3931/(K3931+L3931))*(O3931/(O3931+P3931)),(MAX(-30,(D3931-C3931)))*(L3931/(K3931+L3931))*(P3931/(P3931+O3931)))</f>
        <v>-0.711484593837535</v>
      </c>
      <c r="U3931" s="7" t="n">
        <v>43128</v>
      </c>
    </row>
    <row r="3932" customFormat="false" ht="15" hidden="false" customHeight="false" outlineLevel="0" collapsed="false">
      <c r="A3932" s="0" t="s">
        <v>258</v>
      </c>
      <c r="B3932" s="0" t="s">
        <v>104</v>
      </c>
      <c r="C3932" s="0" t="n">
        <v>73</v>
      </c>
      <c r="D3932" s="0" t="n">
        <v>82</v>
      </c>
      <c r="E3932" s="0" t="n">
        <v>29</v>
      </c>
      <c r="F3932" s="0" t="n">
        <v>30</v>
      </c>
      <c r="G3932" s="0" t="n">
        <v>14</v>
      </c>
      <c r="H3932" s="0" t="n">
        <v>8</v>
      </c>
      <c r="I3932" s="0" t="n">
        <v>0</v>
      </c>
      <c r="J3932" s="0" t="n">
        <v>1</v>
      </c>
      <c r="K3932" s="0" t="n">
        <f aca="false">VLOOKUP(A3932,'Team Data'!$A$1:$E$659,2,FALSE())</f>
        <v>22</v>
      </c>
      <c r="L3932" s="0" t="n">
        <f aca="false">VLOOKUP(A3932,'Team Data'!$A$1:$E$659,3,FALSE())</f>
        <v>17</v>
      </c>
      <c r="M3932" s="0" t="n">
        <f aca="false">VLOOKUP(B3932,'Team Data'!$A$1:$E$659,2,FALSE())</f>
        <v>32</v>
      </c>
      <c r="N3932" s="0" t="n">
        <f aca="false">VLOOKUP(B3932,'Team Data'!$A$1:$E$659,3,FALSE())</f>
        <v>5</v>
      </c>
      <c r="O3932" s="0" t="n">
        <f aca="false">VLOOKUP(A3932,'Team Data'!$A$1:$E$659,4,FALSE())</f>
        <v>712</v>
      </c>
      <c r="P3932" s="0" t="n">
        <f aca="false">VLOOKUP(A3932,'Team Data'!$A$1:$E$659,5,FALSE())</f>
        <v>575</v>
      </c>
      <c r="Q3932" s="0" t="n">
        <f aca="false">VLOOKUP(B3932,'Team Data'!$A$1:$E$659,4,FALSE())</f>
        <v>666</v>
      </c>
      <c r="R3932" s="0" t="n">
        <f aca="false">VLOOKUP(B3932,'Team Data'!$A$1:$E$659,5,FALSE())</f>
        <v>579</v>
      </c>
      <c r="S3932" s="0" t="n">
        <f aca="false">IF(I3932=1,(MIN(30,(C3932-D3932)))*(M3932/(M3932+N3932))*(Q3932/(Q3932+R3932)),(MAX(-30,(C3932-D3932)))*(N3932/(M3932+N3932))*(R3932/(R3932+Q3932)))</f>
        <v>-0.565613806577662</v>
      </c>
      <c r="T3932" s="0" t="n">
        <f aca="false">IF(J3932=1,(MIN(30,(D3932-C3932)))*(K3932/(K3932+L3932))*(O3932/(O3932+P3932)),(MAX(-30,(D3932-C3932)))*(L3932/(K3932+L3932))*(P3932/(P3932+O3932)))</f>
        <v>2.80867850098619</v>
      </c>
      <c r="U3932" s="7" t="n">
        <v>43128</v>
      </c>
    </row>
    <row r="3933" customFormat="false" ht="15" hidden="false" customHeight="false" outlineLevel="0" collapsed="false">
      <c r="A3933" s="0" t="s">
        <v>336</v>
      </c>
      <c r="B3933" s="0" t="s">
        <v>212</v>
      </c>
      <c r="C3933" s="0" t="n">
        <v>80</v>
      </c>
      <c r="D3933" s="0" t="n">
        <v>75</v>
      </c>
      <c r="E3933" s="0" t="n">
        <v>28</v>
      </c>
      <c r="F3933" s="0" t="n">
        <v>39</v>
      </c>
      <c r="G3933" s="0" t="n">
        <v>10</v>
      </c>
      <c r="H3933" s="0" t="n">
        <v>13</v>
      </c>
      <c r="I3933" s="0" t="n">
        <v>1</v>
      </c>
      <c r="J3933" s="0" t="n">
        <v>0</v>
      </c>
      <c r="K3933" s="0" t="n">
        <f aca="false">VLOOKUP(A3933,'Team Data'!$A$1:$E$659,2,FALSE())</f>
        <v>20</v>
      </c>
      <c r="L3933" s="0" t="n">
        <f aca="false">VLOOKUP(A3933,'Team Data'!$A$1:$E$659,3,FALSE())</f>
        <v>11</v>
      </c>
      <c r="M3933" s="0" t="n">
        <f aca="false">VLOOKUP(B3933,'Team Data'!$A$1:$E$659,2,FALSE())</f>
        <v>18</v>
      </c>
      <c r="N3933" s="0" t="n">
        <f aca="false">VLOOKUP(B3933,'Team Data'!$A$1:$E$659,3,FALSE())</f>
        <v>15</v>
      </c>
      <c r="O3933" s="0" t="n">
        <f aca="false">VLOOKUP(A3933,'Team Data'!$A$1:$E$659,4,FALSE())</f>
        <v>573</v>
      </c>
      <c r="P3933" s="0" t="n">
        <f aca="false">VLOOKUP(A3933,'Team Data'!$A$1:$E$659,5,FALSE())</f>
        <v>467</v>
      </c>
      <c r="Q3933" s="0" t="n">
        <f aca="false">VLOOKUP(B3933,'Team Data'!$A$1:$E$659,4,FALSE())</f>
        <v>628</v>
      </c>
      <c r="R3933" s="0" t="n">
        <f aca="false">VLOOKUP(B3933,'Team Data'!$A$1:$E$659,5,FALSE())</f>
        <v>469</v>
      </c>
      <c r="S3933" s="0" t="n">
        <f aca="false">IF(I3933=1,(MIN(30,(C3933-D3933)))*(M3933/(M3933+N3933))*(Q3933/(Q3933+R3933)),(MAX(-30,(C3933-D3933)))*(N3933/(M3933+N3933))*(R3933/(R3933+Q3933)))</f>
        <v>1.56128283749068</v>
      </c>
      <c r="T3933" s="0" t="n">
        <f aca="false">IF(J3933=1,(MIN(30,(D3933-C3933)))*(K3933/(K3933+L3933))*(O3933/(O3933+P3933)),(MAX(-30,(D3933-C3933)))*(L3933/(K3933+L3933))*(P3933/(P3933+O3933)))</f>
        <v>-0.796681141439206</v>
      </c>
      <c r="U3933" s="7" t="n">
        <v>43128</v>
      </c>
    </row>
    <row r="3934" customFormat="false" ht="15" hidden="false" customHeight="false" outlineLevel="0" collapsed="false">
      <c r="A3934" s="0" t="s">
        <v>338</v>
      </c>
      <c r="B3934" s="0" t="s">
        <v>152</v>
      </c>
      <c r="C3934" s="0" t="n">
        <v>77</v>
      </c>
      <c r="D3934" s="0" t="n">
        <v>96</v>
      </c>
      <c r="E3934" s="0" t="n">
        <v>39</v>
      </c>
      <c r="F3934" s="0" t="n">
        <v>32</v>
      </c>
      <c r="G3934" s="0" t="n">
        <v>20</v>
      </c>
      <c r="H3934" s="0" t="n">
        <v>7</v>
      </c>
      <c r="I3934" s="0" t="n">
        <v>0</v>
      </c>
      <c r="J3934" s="0" t="n">
        <v>1</v>
      </c>
      <c r="K3934" s="0" t="n">
        <f aca="false">VLOOKUP(A3934,'Team Data'!$A$1:$E$659,2,FALSE())</f>
        <v>11</v>
      </c>
      <c r="L3934" s="0" t="n">
        <f aca="false">VLOOKUP(A3934,'Team Data'!$A$1:$E$659,3,FALSE())</f>
        <v>20</v>
      </c>
      <c r="M3934" s="0" t="n">
        <f aca="false">VLOOKUP(B3934,'Team Data'!$A$1:$E$659,2,FALSE())</f>
        <v>22</v>
      </c>
      <c r="N3934" s="0" t="n">
        <f aca="false">VLOOKUP(B3934,'Team Data'!$A$1:$E$659,3,FALSE())</f>
        <v>14</v>
      </c>
      <c r="O3934" s="0" t="n">
        <f aca="false">VLOOKUP(A3934,'Team Data'!$A$1:$E$659,4,FALSE())</f>
        <v>617</v>
      </c>
      <c r="P3934" s="0" t="n">
        <f aca="false">VLOOKUP(A3934,'Team Data'!$A$1:$E$659,5,FALSE())</f>
        <v>430</v>
      </c>
      <c r="Q3934" s="0" t="n">
        <f aca="false">VLOOKUP(B3934,'Team Data'!$A$1:$E$659,4,FALSE())</f>
        <v>725</v>
      </c>
      <c r="R3934" s="0" t="n">
        <f aca="false">VLOOKUP(B3934,'Team Data'!$A$1:$E$659,5,FALSE())</f>
        <v>474</v>
      </c>
      <c r="S3934" s="0" t="n">
        <f aca="false">IF(I3934=1,(MIN(30,(C3934-D3934)))*(M3934/(M3934+N3934))*(Q3934/(Q3934+R3934)),(MAX(-30,(C3934-D3934)))*(N3934/(M3934+N3934))*(R3934/(R3934+Q3934)))</f>
        <v>-2.92104531554073</v>
      </c>
      <c r="T3934" s="0" t="n">
        <f aca="false">IF(J3934=1,(MIN(30,(D3934-C3934)))*(K3934/(K3934+L3934))*(O3934/(O3934+P3934)),(MAX(-30,(D3934-C3934)))*(L3934/(K3934+L3934))*(P3934/(P3934+O3934)))</f>
        <v>3.97304125458299</v>
      </c>
      <c r="U3934" s="7" t="n">
        <v>43128</v>
      </c>
    </row>
    <row r="3935" customFormat="false" ht="15" hidden="false" customHeight="false" outlineLevel="0" collapsed="false">
      <c r="A3935" s="0" t="s">
        <v>127</v>
      </c>
      <c r="B3935" s="0" t="s">
        <v>188</v>
      </c>
      <c r="C3935" s="0" t="n">
        <v>84</v>
      </c>
      <c r="D3935" s="0" t="n">
        <v>98</v>
      </c>
      <c r="E3935" s="0" t="n">
        <v>28</v>
      </c>
      <c r="F3935" s="0" t="n">
        <v>37</v>
      </c>
      <c r="G3935" s="0" t="n">
        <v>9</v>
      </c>
      <c r="H3935" s="0" t="n">
        <v>11</v>
      </c>
      <c r="I3935" s="0" t="n">
        <v>0</v>
      </c>
      <c r="J3935" s="0" t="n">
        <v>1</v>
      </c>
      <c r="K3935" s="0" t="n">
        <f aca="false">VLOOKUP(A3935,'Team Data'!$A$1:$E$659,2,FALSE())</f>
        <v>14</v>
      </c>
      <c r="L3935" s="0" t="n">
        <f aca="false">VLOOKUP(A3935,'Team Data'!$A$1:$E$659,3,FALSE())</f>
        <v>19</v>
      </c>
      <c r="M3935" s="0" t="n">
        <f aca="false">VLOOKUP(B3935,'Team Data'!$A$1:$E$659,2,FALSE())</f>
        <v>22</v>
      </c>
      <c r="N3935" s="0" t="n">
        <f aca="false">VLOOKUP(B3935,'Team Data'!$A$1:$E$659,3,FALSE())</f>
        <v>11</v>
      </c>
      <c r="O3935" s="0" t="n">
        <f aca="false">VLOOKUP(A3935,'Team Data'!$A$1:$E$659,4,FALSE())</f>
        <v>641</v>
      </c>
      <c r="P3935" s="0" t="n">
        <f aca="false">VLOOKUP(A3935,'Team Data'!$A$1:$E$659,5,FALSE())</f>
        <v>461</v>
      </c>
      <c r="Q3935" s="0" t="n">
        <f aca="false">VLOOKUP(B3935,'Team Data'!$A$1:$E$659,4,FALSE())</f>
        <v>611</v>
      </c>
      <c r="R3935" s="0" t="n">
        <f aca="false">VLOOKUP(B3935,'Team Data'!$A$1:$E$659,5,FALSE())</f>
        <v>505</v>
      </c>
      <c r="S3935" s="0" t="n">
        <f aca="false">IF(I3935=1,(MIN(30,(C3935-D3935)))*(M3935/(M3935+N3935))*(Q3935/(Q3935+R3935)),(MAX(-30,(C3935-D3935)))*(N3935/(M3935+N3935))*(R3935/(R3935+Q3935)))</f>
        <v>-2.11170848267622</v>
      </c>
      <c r="T3935" s="0" t="n">
        <f aca="false">IF(J3935=1,(MIN(30,(D3935-C3935)))*(K3935/(K3935+L3935))*(O3935/(O3935+P3935)),(MAX(-30,(D3935-C3935)))*(L3935/(K3935+L3935))*(P3935/(P3935+O3935)))</f>
        <v>3.45476544024638</v>
      </c>
      <c r="U3935" s="7" t="n">
        <v>43128</v>
      </c>
    </row>
    <row r="3936" customFormat="false" ht="15" hidden="false" customHeight="false" outlineLevel="0" collapsed="false">
      <c r="A3936" s="0" t="s">
        <v>223</v>
      </c>
      <c r="B3936" s="0" t="s">
        <v>222</v>
      </c>
      <c r="C3936" s="0" t="n">
        <v>57</v>
      </c>
      <c r="D3936" s="0" t="n">
        <v>66</v>
      </c>
      <c r="E3936" s="0" t="n">
        <v>28</v>
      </c>
      <c r="F3936" s="0" t="n">
        <v>28</v>
      </c>
      <c r="G3936" s="0" t="n">
        <v>12</v>
      </c>
      <c r="H3936" s="0" t="n">
        <v>10</v>
      </c>
      <c r="I3936" s="0" t="n">
        <v>0</v>
      </c>
      <c r="J3936" s="0" t="n">
        <v>1</v>
      </c>
      <c r="K3936" s="0" t="n">
        <f aca="false">VLOOKUP(A3936,'Team Data'!$A$1:$E$659,2,FALSE())</f>
        <v>16</v>
      </c>
      <c r="L3936" s="0" t="n">
        <f aca="false">VLOOKUP(A3936,'Team Data'!$A$1:$E$659,3,FALSE())</f>
        <v>16</v>
      </c>
      <c r="M3936" s="0" t="n">
        <f aca="false">VLOOKUP(B3936,'Team Data'!$A$1:$E$659,2,FALSE())</f>
        <v>23</v>
      </c>
      <c r="N3936" s="0" t="n">
        <f aca="false">VLOOKUP(B3936,'Team Data'!$A$1:$E$659,3,FALSE())</f>
        <v>13</v>
      </c>
      <c r="O3936" s="0" t="n">
        <f aca="false">VLOOKUP(A3936,'Team Data'!$A$1:$E$659,4,FALSE())</f>
        <v>583</v>
      </c>
      <c r="P3936" s="0" t="n">
        <f aca="false">VLOOKUP(A3936,'Team Data'!$A$1:$E$659,5,FALSE())</f>
        <v>479</v>
      </c>
      <c r="Q3936" s="0" t="n">
        <f aca="false">VLOOKUP(B3936,'Team Data'!$A$1:$E$659,4,FALSE())</f>
        <v>646</v>
      </c>
      <c r="R3936" s="0" t="n">
        <f aca="false">VLOOKUP(B3936,'Team Data'!$A$1:$E$659,5,FALSE())</f>
        <v>534</v>
      </c>
      <c r="S3936" s="0" t="n">
        <f aca="false">IF(I3936=1,(MIN(30,(C3936-D3936)))*(M3936/(M3936+N3936))*(Q3936/(Q3936+R3936)),(MAX(-30,(C3936-D3936)))*(N3936/(M3936+N3936))*(R3936/(R3936+Q3936)))</f>
        <v>-1.47076271186441</v>
      </c>
      <c r="T3936" s="0" t="n">
        <f aca="false">IF(J3936=1,(MIN(30,(D3936-C3936)))*(K3936/(K3936+L3936))*(O3936/(O3936+P3936)),(MAX(-30,(D3936-C3936)))*(L3936/(K3936+L3936))*(P3936/(P3936+O3936)))</f>
        <v>2.47033898305085</v>
      </c>
      <c r="U3936" s="7" t="n">
        <v>43128</v>
      </c>
    </row>
    <row r="3937" customFormat="false" ht="15" hidden="false" customHeight="false" outlineLevel="0" collapsed="false">
      <c r="A3937" s="0" t="s">
        <v>99</v>
      </c>
      <c r="B3937" s="0" t="s">
        <v>64</v>
      </c>
      <c r="C3937" s="0" t="n">
        <v>77</v>
      </c>
      <c r="D3937" s="0" t="n">
        <v>85</v>
      </c>
      <c r="E3937" s="0" t="n">
        <v>32</v>
      </c>
      <c r="F3937" s="0" t="n">
        <v>24</v>
      </c>
      <c r="G3937" s="0" t="n">
        <v>17</v>
      </c>
      <c r="H3937" s="0" t="n">
        <v>11</v>
      </c>
      <c r="I3937" s="0" t="n">
        <v>0</v>
      </c>
      <c r="J3937" s="0" t="n">
        <v>1</v>
      </c>
      <c r="K3937" s="0" t="n">
        <f aca="false">VLOOKUP(A3937,'Team Data'!$A$1:$E$659,2,FALSE())</f>
        <v>15</v>
      </c>
      <c r="L3937" s="0" t="n">
        <f aca="false">VLOOKUP(A3937,'Team Data'!$A$1:$E$659,3,FALSE())</f>
        <v>15</v>
      </c>
      <c r="M3937" s="0" t="n">
        <f aca="false">VLOOKUP(B3937,'Team Data'!$A$1:$E$659,2,FALSE())</f>
        <v>21</v>
      </c>
      <c r="N3937" s="0" t="n">
        <f aca="false">VLOOKUP(B3937,'Team Data'!$A$1:$E$659,3,FALSE())</f>
        <v>12</v>
      </c>
      <c r="O3937" s="0" t="n">
        <f aca="false">VLOOKUP(A3937,'Team Data'!$A$1:$E$659,4,FALSE())</f>
        <v>543</v>
      </c>
      <c r="P3937" s="0" t="n">
        <f aca="false">VLOOKUP(A3937,'Team Data'!$A$1:$E$659,5,FALSE())</f>
        <v>466</v>
      </c>
      <c r="Q3937" s="0" t="n">
        <f aca="false">VLOOKUP(B3937,'Team Data'!$A$1:$E$659,4,FALSE())</f>
        <v>611</v>
      </c>
      <c r="R3937" s="0" t="n">
        <f aca="false">VLOOKUP(B3937,'Team Data'!$A$1:$E$659,5,FALSE())</f>
        <v>453</v>
      </c>
      <c r="S3937" s="0" t="n">
        <f aca="false">IF(I3937=1,(MIN(30,(C3937-D3937)))*(M3937/(M3937+N3937))*(Q3937/(Q3937+R3937)),(MAX(-30,(C3937-D3937)))*(N3937/(M3937+N3937))*(R3937/(R3937+Q3937)))</f>
        <v>-1.23855092276145</v>
      </c>
      <c r="T3937" s="0" t="n">
        <f aca="false">IF(J3937=1,(MIN(30,(D3937-C3937)))*(K3937/(K3937+L3937))*(O3937/(O3937+P3937)),(MAX(-30,(D3937-C3937)))*(L3937/(K3937+L3937))*(P3937/(P3937+O3937)))</f>
        <v>2.15262636273538</v>
      </c>
      <c r="U3937" s="7" t="n">
        <v>43128</v>
      </c>
    </row>
    <row r="3938" customFormat="false" ht="15" hidden="false" customHeight="false" outlineLevel="0" collapsed="false">
      <c r="A3938" s="0" t="s">
        <v>317</v>
      </c>
      <c r="B3938" s="0" t="s">
        <v>255</v>
      </c>
      <c r="C3938" s="0" t="n">
        <v>98</v>
      </c>
      <c r="D3938" s="0" t="n">
        <v>82</v>
      </c>
      <c r="E3938" s="0" t="n">
        <v>37</v>
      </c>
      <c r="F3938" s="0" t="n">
        <v>19</v>
      </c>
      <c r="G3938" s="0" t="n">
        <v>20</v>
      </c>
      <c r="H3938" s="0" t="n">
        <v>8</v>
      </c>
      <c r="I3938" s="0" t="n">
        <v>1</v>
      </c>
      <c r="J3938" s="0" t="n">
        <v>0</v>
      </c>
      <c r="K3938" s="0" t="n">
        <f aca="false">VLOOKUP(A3938,'Team Data'!$A$1:$E$659,2,FALSE())</f>
        <v>27</v>
      </c>
      <c r="L3938" s="0" t="n">
        <f aca="false">VLOOKUP(A3938,'Team Data'!$A$1:$E$659,3,FALSE())</f>
        <v>8</v>
      </c>
      <c r="M3938" s="0" t="n">
        <f aca="false">VLOOKUP(B3938,'Team Data'!$A$1:$E$659,2,FALSE())</f>
        <v>10</v>
      </c>
      <c r="N3938" s="0" t="n">
        <f aca="false">VLOOKUP(B3938,'Team Data'!$A$1:$E$659,3,FALSE())</f>
        <v>22</v>
      </c>
      <c r="O3938" s="0" t="n">
        <f aca="false">VLOOKUP(A3938,'Team Data'!$A$1:$E$659,4,FALSE())</f>
        <v>534</v>
      </c>
      <c r="P3938" s="0" t="n">
        <f aca="false">VLOOKUP(A3938,'Team Data'!$A$1:$E$659,5,FALSE())</f>
        <v>523</v>
      </c>
      <c r="Q3938" s="0" t="n">
        <f aca="false">VLOOKUP(B3938,'Team Data'!$A$1:$E$659,4,FALSE())</f>
        <v>520</v>
      </c>
      <c r="R3938" s="0" t="n">
        <f aca="false">VLOOKUP(B3938,'Team Data'!$A$1:$E$659,5,FALSE())</f>
        <v>472</v>
      </c>
      <c r="S3938" s="0" t="n">
        <f aca="false">IF(I3938=1,(MIN(30,(C3938-D3938)))*(M3938/(M3938+N3938))*(Q3938/(Q3938+R3938)),(MAX(-30,(C3938-D3938)))*(N3938/(M3938+N3938))*(R3938/(R3938+Q3938)))</f>
        <v>2.62096774193548</v>
      </c>
      <c r="T3938" s="0" t="n">
        <f aca="false">IF(J3938=1,(MIN(30,(D3938-C3938)))*(K3938/(K3938+L3938))*(O3938/(O3938+P3938)),(MAX(-30,(D3938-C3938)))*(L3938/(K3938+L3938))*(P3938/(P3938+O3938)))</f>
        <v>-1.80954182997702</v>
      </c>
      <c r="U3938" s="7" t="n">
        <v>43128</v>
      </c>
    </row>
    <row r="3939" customFormat="false" ht="15" hidden="false" customHeight="false" outlineLevel="0" collapsed="false">
      <c r="A3939" s="0" t="s">
        <v>192</v>
      </c>
      <c r="B3939" s="0" t="s">
        <v>134</v>
      </c>
      <c r="C3939" s="0" t="n">
        <v>73</v>
      </c>
      <c r="D3939" s="0" t="n">
        <v>48</v>
      </c>
      <c r="E3939" s="0" t="n">
        <v>48</v>
      </c>
      <c r="F3939" s="0" t="n">
        <v>33</v>
      </c>
      <c r="G3939" s="0" t="n">
        <v>11</v>
      </c>
      <c r="H3939" s="0" t="n">
        <v>16</v>
      </c>
      <c r="I3939" s="0" t="n">
        <v>1</v>
      </c>
      <c r="J3939" s="0" t="n">
        <v>0</v>
      </c>
      <c r="K3939" s="0" t="n">
        <f aca="false">VLOOKUP(A3939,'Team Data'!$A$1:$E$659,2,FALSE())</f>
        <v>28</v>
      </c>
      <c r="L3939" s="0" t="n">
        <f aca="false">VLOOKUP(A3939,'Team Data'!$A$1:$E$659,3,FALSE())</f>
        <v>6</v>
      </c>
      <c r="M3939" s="0" t="n">
        <f aca="false">VLOOKUP(B3939,'Team Data'!$A$1:$E$659,2,FALSE())</f>
        <v>10</v>
      </c>
      <c r="N3939" s="0" t="n">
        <f aca="false">VLOOKUP(B3939,'Team Data'!$A$1:$E$659,3,FALSE())</f>
        <v>22</v>
      </c>
      <c r="O3939" s="0" t="n">
        <f aca="false">VLOOKUP(A3939,'Team Data'!$A$1:$E$659,4,FALSE())</f>
        <v>515</v>
      </c>
      <c r="P3939" s="0" t="n">
        <f aca="false">VLOOKUP(A3939,'Team Data'!$A$1:$E$659,5,FALSE())</f>
        <v>512</v>
      </c>
      <c r="Q3939" s="0" t="n">
        <f aca="false">VLOOKUP(B3939,'Team Data'!$A$1:$E$659,4,FALSE())</f>
        <v>542</v>
      </c>
      <c r="R3939" s="0" t="n">
        <f aca="false">VLOOKUP(B3939,'Team Data'!$A$1:$E$659,5,FALSE())</f>
        <v>420</v>
      </c>
      <c r="S3939" s="0" t="n">
        <f aca="false">IF(I3939=1,(MIN(30,(C3939-D3939)))*(M3939/(M3939+N3939))*(Q3939/(Q3939+R3939)),(MAX(-30,(C3939-D3939)))*(N3939/(M3939+N3939))*(R3939/(R3939+Q3939)))</f>
        <v>4.40163721413721</v>
      </c>
      <c r="T3939" s="0" t="n">
        <f aca="false">IF(J3939=1,(MIN(30,(D3939-C3939)))*(K3939/(K3939+L3939))*(O3939/(O3939+P3939)),(MAX(-30,(D3939-C3939)))*(L3939/(K3939+L3939))*(P3939/(P3939+O3939)))</f>
        <v>-2.19943868491895</v>
      </c>
      <c r="U3939" s="7" t="n">
        <v>43128</v>
      </c>
    </row>
    <row r="3940" customFormat="false" ht="15" hidden="false" customHeight="false" outlineLevel="0" collapsed="false">
      <c r="A3940" s="0" t="s">
        <v>181</v>
      </c>
      <c r="B3940" s="0" t="s">
        <v>22</v>
      </c>
      <c r="C3940" s="0" t="n">
        <v>76</v>
      </c>
      <c r="D3940" s="0" t="n">
        <v>92</v>
      </c>
      <c r="E3940" s="0" t="n">
        <v>33</v>
      </c>
      <c r="F3940" s="0" t="n">
        <v>37</v>
      </c>
      <c r="G3940" s="0" t="n">
        <v>18</v>
      </c>
      <c r="H3940" s="0" t="n">
        <v>17</v>
      </c>
      <c r="I3940" s="0" t="n">
        <v>0</v>
      </c>
      <c r="J3940" s="0" t="n">
        <v>1</v>
      </c>
      <c r="K3940" s="0" t="n">
        <f aca="false">VLOOKUP(A3940,'Team Data'!$A$1:$E$659,2,FALSE())</f>
        <v>8</v>
      </c>
      <c r="L3940" s="0" t="n">
        <f aca="false">VLOOKUP(A3940,'Team Data'!$A$1:$E$659,3,FALSE())</f>
        <v>21</v>
      </c>
      <c r="M3940" s="0" t="n">
        <f aca="false">VLOOKUP(B3940,'Team Data'!$A$1:$E$659,2,FALSE())</f>
        <v>19</v>
      </c>
      <c r="N3940" s="0" t="n">
        <f aca="false">VLOOKUP(B3940,'Team Data'!$A$1:$E$659,3,FALSE())</f>
        <v>15</v>
      </c>
      <c r="O3940" s="0" t="n">
        <f aca="false">VLOOKUP(A3940,'Team Data'!$A$1:$E$659,4,FALSE())</f>
        <v>484</v>
      </c>
      <c r="P3940" s="0" t="n">
        <f aca="false">VLOOKUP(A3940,'Team Data'!$A$1:$E$659,5,FALSE())</f>
        <v>397</v>
      </c>
      <c r="Q3940" s="0" t="n">
        <f aca="false">VLOOKUP(B3940,'Team Data'!$A$1:$E$659,4,FALSE())</f>
        <v>533</v>
      </c>
      <c r="R3940" s="0" t="n">
        <f aca="false">VLOOKUP(B3940,'Team Data'!$A$1:$E$659,5,FALSE())</f>
        <v>507</v>
      </c>
      <c r="S3940" s="0" t="n">
        <f aca="false">IF(I3940=1,(MIN(30,(C3940-D3940)))*(M3940/(M3940+N3940))*(Q3940/(Q3940+R3940)),(MAX(-30,(C3940-D3940)))*(N3940/(M3940+N3940))*(R3940/(R3940+Q3940)))</f>
        <v>-3.44117647058824</v>
      </c>
      <c r="T3940" s="0" t="n">
        <f aca="false">IF(J3940=1,(MIN(30,(D3940-C3940)))*(K3940/(K3940+L3940))*(O3940/(O3940+P3940)),(MAX(-30,(D3940-C3940)))*(L3940/(K3940+L3940))*(P3940/(P3940+O3940)))</f>
        <v>2.42483071744491</v>
      </c>
      <c r="U3940" s="7" t="n">
        <v>43128</v>
      </c>
    </row>
    <row r="3941" customFormat="false" ht="15" hidden="false" customHeight="false" outlineLevel="0" collapsed="false">
      <c r="A3941" s="0" t="s">
        <v>80</v>
      </c>
      <c r="B3941" s="0" t="s">
        <v>184</v>
      </c>
      <c r="C3941" s="0" t="n">
        <v>73</v>
      </c>
      <c r="D3941" s="0" t="n">
        <v>88</v>
      </c>
      <c r="E3941" s="0" t="n">
        <v>23</v>
      </c>
      <c r="F3941" s="0" t="n">
        <v>36</v>
      </c>
      <c r="G3941" s="0" t="n">
        <v>8</v>
      </c>
      <c r="H3941" s="0" t="n">
        <v>13</v>
      </c>
      <c r="I3941" s="0" t="n">
        <v>0</v>
      </c>
      <c r="J3941" s="0" t="n">
        <v>1</v>
      </c>
      <c r="K3941" s="0" t="n">
        <f aca="false">VLOOKUP(A3941,'Team Data'!$A$1:$E$659,2,FALSE())</f>
        <v>11</v>
      </c>
      <c r="L3941" s="0" t="n">
        <f aca="false">VLOOKUP(A3941,'Team Data'!$A$1:$E$659,3,FALSE())</f>
        <v>20</v>
      </c>
      <c r="M3941" s="0" t="n">
        <f aca="false">VLOOKUP(B3941,'Team Data'!$A$1:$E$659,2,FALSE())</f>
        <v>26</v>
      </c>
      <c r="N3941" s="0" t="n">
        <f aca="false">VLOOKUP(B3941,'Team Data'!$A$1:$E$659,3,FALSE())</f>
        <v>6</v>
      </c>
      <c r="O3941" s="0" t="n">
        <f aca="false">VLOOKUP(A3941,'Team Data'!$A$1:$E$659,4,FALSE())</f>
        <v>481</v>
      </c>
      <c r="P3941" s="0" t="n">
        <f aca="false">VLOOKUP(A3941,'Team Data'!$A$1:$E$659,5,FALSE())</f>
        <v>462</v>
      </c>
      <c r="Q3941" s="0" t="n">
        <f aca="false">VLOOKUP(B3941,'Team Data'!$A$1:$E$659,4,FALSE())</f>
        <v>495</v>
      </c>
      <c r="R3941" s="0" t="n">
        <f aca="false">VLOOKUP(B3941,'Team Data'!$A$1:$E$659,5,FALSE())</f>
        <v>480</v>
      </c>
      <c r="S3941" s="0" t="n">
        <f aca="false">IF(I3941=1,(MIN(30,(C3941-D3941)))*(M3941/(M3941+N3941))*(Q3941/(Q3941+R3941)),(MAX(-30,(C3941-D3941)))*(N3941/(M3941+N3941))*(R3941/(R3941+Q3941)))</f>
        <v>-1.38461538461538</v>
      </c>
      <c r="T3941" s="0" t="n">
        <f aca="false">IF(J3941=1,(MIN(30,(D3941-C3941)))*(K3941/(K3941+L3941))*(O3941/(O3941+P3941)),(MAX(-30,(D3941-C3941)))*(L3941/(K3941+L3941))*(P3941/(P3941+O3941)))</f>
        <v>2.71491123045873</v>
      </c>
      <c r="U3941" s="7" t="n">
        <v>43128</v>
      </c>
    </row>
    <row r="3942" customFormat="false" ht="15" hidden="false" customHeight="false" outlineLevel="0" collapsed="false">
      <c r="A3942" s="0" t="s">
        <v>272</v>
      </c>
      <c r="B3942" s="0" t="s">
        <v>131</v>
      </c>
      <c r="C3942" s="0" t="n">
        <v>60</v>
      </c>
      <c r="D3942" s="0" t="n">
        <v>78</v>
      </c>
      <c r="E3942" s="0" t="n">
        <v>26</v>
      </c>
      <c r="F3942" s="0" t="n">
        <v>39</v>
      </c>
      <c r="G3942" s="0" t="n">
        <v>17</v>
      </c>
      <c r="H3942" s="0" t="n">
        <v>15</v>
      </c>
      <c r="I3942" s="0" t="n">
        <v>0</v>
      </c>
      <c r="J3942" s="0" t="n">
        <v>1</v>
      </c>
      <c r="K3942" s="0" t="n">
        <f aca="false">VLOOKUP(A3942,'Team Data'!$A$1:$E$659,2,FALSE())</f>
        <v>14</v>
      </c>
      <c r="L3942" s="0" t="n">
        <f aca="false">VLOOKUP(A3942,'Team Data'!$A$1:$E$659,3,FALSE())</f>
        <v>17</v>
      </c>
      <c r="M3942" s="0" t="n">
        <f aca="false">VLOOKUP(B3942,'Team Data'!$A$1:$E$659,2,FALSE())</f>
        <v>23</v>
      </c>
      <c r="N3942" s="0" t="n">
        <f aca="false">VLOOKUP(B3942,'Team Data'!$A$1:$E$659,3,FALSE())</f>
        <v>13</v>
      </c>
      <c r="O3942" s="0" t="n">
        <f aca="false">VLOOKUP(A3942,'Team Data'!$A$1:$E$659,4,FALSE())</f>
        <v>453</v>
      </c>
      <c r="P3942" s="0" t="n">
        <f aca="false">VLOOKUP(A3942,'Team Data'!$A$1:$E$659,5,FALSE())</f>
        <v>480</v>
      </c>
      <c r="Q3942" s="0" t="n">
        <f aca="false">VLOOKUP(B3942,'Team Data'!$A$1:$E$659,4,FALSE())</f>
        <v>559</v>
      </c>
      <c r="R3942" s="0" t="n">
        <f aca="false">VLOOKUP(B3942,'Team Data'!$A$1:$E$659,5,FALSE())</f>
        <v>576</v>
      </c>
      <c r="S3942" s="0" t="n">
        <f aca="false">IF(I3942=1,(MIN(30,(C3942-D3942)))*(M3942/(M3942+N3942))*(Q3942/(Q3942+R3942)),(MAX(-30,(C3942-D3942)))*(N3942/(M3942+N3942))*(R3942/(R3942+Q3942)))</f>
        <v>-3.29867841409692</v>
      </c>
      <c r="T3942" s="0" t="n">
        <f aca="false">IF(J3942=1,(MIN(30,(D3942-C3942)))*(K3942/(K3942+L3942))*(O3942/(O3942+P3942)),(MAX(-30,(D3942-C3942)))*(L3942/(K3942+L3942))*(P3942/(P3942+O3942)))</f>
        <v>3.94689347578052</v>
      </c>
      <c r="U3942" s="7" t="n">
        <v>43128</v>
      </c>
    </row>
    <row r="3943" customFormat="false" ht="15" hidden="false" customHeight="false" outlineLevel="0" collapsed="false">
      <c r="A3943" s="0" t="s">
        <v>59</v>
      </c>
      <c r="B3943" s="0" t="s">
        <v>16</v>
      </c>
      <c r="C3943" s="0" t="n">
        <v>66</v>
      </c>
      <c r="D3943" s="0" t="n">
        <v>80</v>
      </c>
      <c r="E3943" s="0" t="n">
        <v>44</v>
      </c>
      <c r="F3943" s="0" t="n">
        <v>34</v>
      </c>
      <c r="G3943" s="0" t="n">
        <v>17</v>
      </c>
      <c r="H3943" s="0" t="n">
        <v>7</v>
      </c>
      <c r="I3943" s="0" t="n">
        <v>0</v>
      </c>
      <c r="J3943" s="0" t="n">
        <v>1</v>
      </c>
      <c r="K3943" s="0" t="n">
        <f aca="false">VLOOKUP(A3943,'Team Data'!$A$1:$E$659,2,FALSE())</f>
        <v>17</v>
      </c>
      <c r="L3943" s="0" t="n">
        <f aca="false">VLOOKUP(A3943,'Team Data'!$A$1:$E$659,3,FALSE())</f>
        <v>15</v>
      </c>
      <c r="M3943" s="0" t="n">
        <f aca="false">VLOOKUP(B3943,'Team Data'!$A$1:$E$659,2,FALSE())</f>
        <v>20</v>
      </c>
      <c r="N3943" s="0" t="n">
        <f aca="false">VLOOKUP(B3943,'Team Data'!$A$1:$E$659,3,FALSE())</f>
        <v>12</v>
      </c>
      <c r="O3943" s="0" t="n">
        <f aca="false">VLOOKUP(A3943,'Team Data'!$A$1:$E$659,4,FALSE())</f>
        <v>627</v>
      </c>
      <c r="P3943" s="0" t="n">
        <f aca="false">VLOOKUP(A3943,'Team Data'!$A$1:$E$659,5,FALSE())</f>
        <v>441</v>
      </c>
      <c r="Q3943" s="0" t="n">
        <f aca="false">VLOOKUP(B3943,'Team Data'!$A$1:$E$659,4,FALSE())</f>
        <v>595</v>
      </c>
      <c r="R3943" s="0" t="n">
        <f aca="false">VLOOKUP(B3943,'Team Data'!$A$1:$E$659,5,FALSE())</f>
        <v>484</v>
      </c>
      <c r="S3943" s="0" t="n">
        <f aca="false">IF(I3943=1,(MIN(30,(C3943-D3943)))*(M3943/(M3943+N3943))*(Q3943/(Q3943+R3943)),(MAX(-30,(C3943-D3943)))*(N3943/(M3943+N3943))*(R3943/(R3943+Q3943)))</f>
        <v>-2.35495829471733</v>
      </c>
      <c r="T3943" s="0" t="n">
        <f aca="false">IF(J3943=1,(MIN(30,(D3943-C3943)))*(K3943/(K3943+L3943))*(O3943/(O3943+P3943)),(MAX(-30,(D3943-C3943)))*(L3943/(K3943+L3943))*(P3943/(P3943+O3943)))</f>
        <v>4.36639747191011</v>
      </c>
      <c r="U3943" s="7" t="n">
        <v>43128</v>
      </c>
    </row>
    <row r="3944" customFormat="false" ht="15" hidden="false" customHeight="false" outlineLevel="0" collapsed="false">
      <c r="A3944" s="0" t="s">
        <v>39</v>
      </c>
      <c r="B3944" s="0" t="s">
        <v>305</v>
      </c>
      <c r="C3944" s="0" t="n">
        <v>56</v>
      </c>
      <c r="D3944" s="0" t="n">
        <v>80</v>
      </c>
      <c r="E3944" s="0" t="n">
        <v>21</v>
      </c>
      <c r="F3944" s="0" t="n">
        <v>38</v>
      </c>
      <c r="G3944" s="0" t="n">
        <v>12</v>
      </c>
      <c r="H3944" s="0" t="n">
        <v>9</v>
      </c>
      <c r="I3944" s="0" t="n">
        <v>0</v>
      </c>
      <c r="J3944" s="0" t="n">
        <v>1</v>
      </c>
      <c r="K3944" s="0" t="n">
        <f aca="false">VLOOKUP(A3944,'Team Data'!$A$1:$E$659,2,FALSE())</f>
        <v>9</v>
      </c>
      <c r="L3944" s="0" t="n">
        <f aca="false">VLOOKUP(A3944,'Team Data'!$A$1:$E$659,3,FALSE())</f>
        <v>22</v>
      </c>
      <c r="M3944" s="0" t="n">
        <f aca="false">VLOOKUP(B3944,'Team Data'!$A$1:$E$659,2,FALSE())</f>
        <v>22</v>
      </c>
      <c r="N3944" s="0" t="n">
        <f aca="false">VLOOKUP(B3944,'Team Data'!$A$1:$E$659,3,FALSE())</f>
        <v>11</v>
      </c>
      <c r="O3944" s="0" t="n">
        <f aca="false">VLOOKUP(A3944,'Team Data'!$A$1:$E$659,4,FALSE())</f>
        <v>486</v>
      </c>
      <c r="P3944" s="0" t="n">
        <f aca="false">VLOOKUP(A3944,'Team Data'!$A$1:$E$659,5,FALSE())</f>
        <v>452</v>
      </c>
      <c r="Q3944" s="0" t="n">
        <f aca="false">VLOOKUP(B3944,'Team Data'!$A$1:$E$659,4,FALSE())</f>
        <v>522</v>
      </c>
      <c r="R3944" s="0" t="n">
        <f aca="false">VLOOKUP(B3944,'Team Data'!$A$1:$E$659,5,FALSE())</f>
        <v>501</v>
      </c>
      <c r="S3944" s="0" t="n">
        <f aca="false">IF(I3944=1,(MIN(30,(C3944-D3944)))*(M3944/(M3944+N3944))*(Q3944/(Q3944+R3944)),(MAX(-30,(C3944-D3944)))*(N3944/(M3944+N3944))*(R3944/(R3944+Q3944)))</f>
        <v>-3.91788856304985</v>
      </c>
      <c r="T3944" s="0" t="n">
        <f aca="false">IF(J3944=1,(MIN(30,(D3944-C3944)))*(K3944/(K3944+L3944))*(O3944/(O3944+P3944)),(MAX(-30,(D3944-C3944)))*(L3944/(K3944+L3944))*(P3944/(P3944+O3944)))</f>
        <v>3.6101520049522</v>
      </c>
      <c r="U3944" s="7" t="n">
        <v>43128</v>
      </c>
    </row>
    <row r="3945" customFormat="false" ht="15" hidden="false" customHeight="false" outlineLevel="0" collapsed="false">
      <c r="A3945" s="0" t="s">
        <v>308</v>
      </c>
      <c r="B3945" s="0" t="s">
        <v>307</v>
      </c>
      <c r="C3945" s="0" t="n">
        <v>76</v>
      </c>
      <c r="D3945" s="0" t="n">
        <v>69</v>
      </c>
      <c r="E3945" s="0" t="n">
        <v>35</v>
      </c>
      <c r="F3945" s="0" t="n">
        <v>37</v>
      </c>
      <c r="G3945" s="0" t="n">
        <v>6</v>
      </c>
      <c r="H3945" s="0" t="n">
        <v>12</v>
      </c>
      <c r="I3945" s="0" t="n">
        <v>1</v>
      </c>
      <c r="J3945" s="0" t="n">
        <v>0</v>
      </c>
      <c r="K3945" s="0" t="n">
        <f aca="false">VLOOKUP(A3945,'Team Data'!$A$1:$E$659,2,FALSE())</f>
        <v>23</v>
      </c>
      <c r="L3945" s="0" t="n">
        <f aca="false">VLOOKUP(A3945,'Team Data'!$A$1:$E$659,3,FALSE())</f>
        <v>9</v>
      </c>
      <c r="M3945" s="0" t="n">
        <f aca="false">VLOOKUP(B3945,'Team Data'!$A$1:$E$659,2,FALSE())</f>
        <v>9</v>
      </c>
      <c r="N3945" s="0" t="n">
        <f aca="false">VLOOKUP(B3945,'Team Data'!$A$1:$E$659,3,FALSE())</f>
        <v>22</v>
      </c>
      <c r="O3945" s="0" t="n">
        <f aca="false">VLOOKUP(A3945,'Team Data'!$A$1:$E$659,4,FALSE())</f>
        <v>444</v>
      </c>
      <c r="P3945" s="0" t="n">
        <f aca="false">VLOOKUP(A3945,'Team Data'!$A$1:$E$659,5,FALSE())</f>
        <v>537</v>
      </c>
      <c r="Q3945" s="0" t="n">
        <f aca="false">VLOOKUP(B3945,'Team Data'!$A$1:$E$659,4,FALSE())</f>
        <v>491</v>
      </c>
      <c r="R3945" s="0" t="n">
        <f aca="false">VLOOKUP(B3945,'Team Data'!$A$1:$E$659,5,FALSE())</f>
        <v>453</v>
      </c>
      <c r="S3945" s="0" t="n">
        <f aca="false">IF(I3945=1,(MIN(30,(C3945-D3945)))*(M3945/(M3945+N3945))*(Q3945/(Q3945+R3945)),(MAX(-30,(C3945-D3945)))*(N3945/(M3945+N3945))*(R3945/(R3945+Q3945)))</f>
        <v>1.05703253143794</v>
      </c>
      <c r="T3945" s="0" t="n">
        <f aca="false">IF(J3945=1,(MIN(30,(D3945-C3945)))*(K3945/(K3945+L3945))*(O3945/(O3945+P3945)),(MAX(-30,(D3945-C3945)))*(L3945/(K3945+L3945))*(P3945/(P3945+O3945)))</f>
        <v>-1.07769495412844</v>
      </c>
      <c r="U3945" s="7" t="n">
        <v>43128</v>
      </c>
    </row>
    <row r="3946" customFormat="false" ht="15" hidden="false" customHeight="false" outlineLevel="0" collapsed="false">
      <c r="A3946" s="0" t="s">
        <v>325</v>
      </c>
      <c r="B3946" s="0" t="s">
        <v>303</v>
      </c>
      <c r="C3946" s="0" t="n">
        <v>82</v>
      </c>
      <c r="D3946" s="0" t="n">
        <v>70</v>
      </c>
      <c r="E3946" s="0" t="n">
        <v>36</v>
      </c>
      <c r="F3946" s="0" t="n">
        <v>34</v>
      </c>
      <c r="G3946" s="0" t="n">
        <v>13</v>
      </c>
      <c r="H3946" s="0" t="n">
        <v>13</v>
      </c>
      <c r="I3946" s="0" t="n">
        <v>1</v>
      </c>
      <c r="J3946" s="0" t="n">
        <v>0</v>
      </c>
      <c r="K3946" s="0" t="n">
        <f aca="false">VLOOKUP(A3946,'Team Data'!$A$1:$E$659,2,FALSE())</f>
        <v>20</v>
      </c>
      <c r="L3946" s="0" t="n">
        <f aca="false">VLOOKUP(A3946,'Team Data'!$A$1:$E$659,3,FALSE())</f>
        <v>15</v>
      </c>
      <c r="M3946" s="0" t="n">
        <f aca="false">VLOOKUP(B3946,'Team Data'!$A$1:$E$659,2,FALSE())</f>
        <v>20</v>
      </c>
      <c r="N3946" s="0" t="n">
        <f aca="false">VLOOKUP(B3946,'Team Data'!$A$1:$E$659,3,FALSE())</f>
        <v>13</v>
      </c>
      <c r="O3946" s="0" t="n">
        <f aca="false">VLOOKUP(A3946,'Team Data'!$A$1:$E$659,4,FALSE())</f>
        <v>530</v>
      </c>
      <c r="P3946" s="0" t="n">
        <f aca="false">VLOOKUP(A3946,'Team Data'!$A$1:$E$659,5,FALSE())</f>
        <v>524</v>
      </c>
      <c r="Q3946" s="0" t="n">
        <f aca="false">VLOOKUP(B3946,'Team Data'!$A$1:$E$659,4,FALSE())</f>
        <v>538</v>
      </c>
      <c r="R3946" s="0" t="n">
        <f aca="false">VLOOKUP(B3946,'Team Data'!$A$1:$E$659,5,FALSE())</f>
        <v>501</v>
      </c>
      <c r="S3946" s="0" t="n">
        <f aca="false">IF(I3946=1,(MIN(30,(C3946-D3946)))*(M3946/(M3946+N3946))*(Q3946/(Q3946+R3946)),(MAX(-30,(C3946-D3946)))*(N3946/(M3946+N3946))*(R3946/(R3946+Q3946)))</f>
        <v>3.76585878029574</v>
      </c>
      <c r="T3946" s="0" t="n">
        <f aca="false">IF(J3946=1,(MIN(30,(D3946-C3946)))*(K3946/(K3946+L3946))*(O3946/(O3946+P3946)),(MAX(-30,(D3946-C3946)))*(L3946/(K3946+L3946))*(P3946/(P3946+O3946)))</f>
        <v>-2.55679045811873</v>
      </c>
      <c r="U3946" s="7" t="n">
        <v>43128</v>
      </c>
    </row>
    <row r="3947" customFormat="false" ht="15" hidden="false" customHeight="false" outlineLevel="0" collapsed="false">
      <c r="A3947" s="0" t="s">
        <v>322</v>
      </c>
      <c r="B3947" s="0" t="s">
        <v>290</v>
      </c>
      <c r="C3947" s="0" t="n">
        <v>55</v>
      </c>
      <c r="D3947" s="0" t="n">
        <v>63</v>
      </c>
      <c r="E3947" s="0" t="n">
        <v>39</v>
      </c>
      <c r="F3947" s="0" t="n">
        <v>34</v>
      </c>
      <c r="G3947" s="0" t="n">
        <v>14</v>
      </c>
      <c r="H3947" s="0" t="n">
        <v>13</v>
      </c>
      <c r="I3947" s="0" t="n">
        <v>0</v>
      </c>
      <c r="J3947" s="0" t="n">
        <v>1</v>
      </c>
      <c r="K3947" s="0" t="n">
        <f aca="false">VLOOKUP(A3947,'Team Data'!$A$1:$E$659,2,FALSE())</f>
        <v>10</v>
      </c>
      <c r="L3947" s="0" t="n">
        <f aca="false">VLOOKUP(A3947,'Team Data'!$A$1:$E$659,3,FALSE())</f>
        <v>21</v>
      </c>
      <c r="M3947" s="0" t="n">
        <f aca="false">VLOOKUP(B3947,'Team Data'!$A$1:$E$659,2,FALSE())</f>
        <v>19</v>
      </c>
      <c r="N3947" s="0" t="n">
        <f aca="false">VLOOKUP(B3947,'Team Data'!$A$1:$E$659,3,FALSE())</f>
        <v>14</v>
      </c>
      <c r="O3947" s="0" t="n">
        <f aca="false">VLOOKUP(A3947,'Team Data'!$A$1:$E$659,4,FALSE())</f>
        <v>453</v>
      </c>
      <c r="P3947" s="0" t="n">
        <f aca="false">VLOOKUP(A3947,'Team Data'!$A$1:$E$659,5,FALSE())</f>
        <v>488</v>
      </c>
      <c r="Q3947" s="0" t="n">
        <f aca="false">VLOOKUP(B3947,'Team Data'!$A$1:$E$659,4,FALSE())</f>
        <v>502</v>
      </c>
      <c r="R3947" s="0" t="n">
        <f aca="false">VLOOKUP(B3947,'Team Data'!$A$1:$E$659,5,FALSE())</f>
        <v>497</v>
      </c>
      <c r="S3947" s="0" t="n">
        <f aca="false">IF(I3947=1,(MIN(30,(C3947-D3947)))*(M3947/(M3947+N3947))*(Q3947/(Q3947+R3947)),(MAX(-30,(C3947-D3947)))*(N3947/(M3947+N3947))*(R3947/(R3947+Q3947)))</f>
        <v>-1.68847635514302</v>
      </c>
      <c r="T3947" s="0" t="n">
        <f aca="false">IF(J3947=1,(MIN(30,(D3947-C3947)))*(K3947/(K3947+L3947))*(O3947/(O3947+P3947)),(MAX(-30,(D3947-C3947)))*(L3947/(K3947+L3947))*(P3947/(P3947+O3947)))</f>
        <v>1.24232971101436</v>
      </c>
      <c r="U3947" s="7" t="n">
        <v>43128</v>
      </c>
    </row>
    <row r="3948" customFormat="false" ht="15" hidden="false" customHeight="false" outlineLevel="0" collapsed="false">
      <c r="A3948" s="0" t="s">
        <v>79</v>
      </c>
      <c r="B3948" s="0" t="s">
        <v>289</v>
      </c>
      <c r="C3948" s="0" t="n">
        <v>47</v>
      </c>
      <c r="D3948" s="0" t="n">
        <v>50</v>
      </c>
      <c r="E3948" s="0" t="n">
        <v>27</v>
      </c>
      <c r="F3948" s="0" t="n">
        <v>32</v>
      </c>
      <c r="G3948" s="0" t="n">
        <v>13</v>
      </c>
      <c r="H3948" s="0" t="n">
        <v>15</v>
      </c>
      <c r="I3948" s="0" t="n">
        <v>0</v>
      </c>
      <c r="J3948" s="0" t="n">
        <v>1</v>
      </c>
      <c r="K3948" s="0" t="n">
        <f aca="false">VLOOKUP(A3948,'Team Data'!$A$1:$E$659,2,FALSE())</f>
        <v>12</v>
      </c>
      <c r="L3948" s="0" t="n">
        <f aca="false">VLOOKUP(A3948,'Team Data'!$A$1:$E$659,3,FALSE())</f>
        <v>19</v>
      </c>
      <c r="M3948" s="0" t="n">
        <f aca="false">VLOOKUP(B3948,'Team Data'!$A$1:$E$659,2,FALSE())</f>
        <v>15</v>
      </c>
      <c r="N3948" s="0" t="n">
        <f aca="false">VLOOKUP(B3948,'Team Data'!$A$1:$E$659,3,FALSE())</f>
        <v>15</v>
      </c>
      <c r="O3948" s="0" t="n">
        <f aca="false">VLOOKUP(A3948,'Team Data'!$A$1:$E$659,4,FALSE())</f>
        <v>475</v>
      </c>
      <c r="P3948" s="0" t="n">
        <f aca="false">VLOOKUP(A3948,'Team Data'!$A$1:$E$659,5,FALSE())</f>
        <v>446</v>
      </c>
      <c r="Q3948" s="0" t="n">
        <f aca="false">VLOOKUP(B3948,'Team Data'!$A$1:$E$659,4,FALSE())</f>
        <v>479</v>
      </c>
      <c r="R3948" s="0" t="n">
        <f aca="false">VLOOKUP(B3948,'Team Data'!$A$1:$E$659,5,FALSE())</f>
        <v>436</v>
      </c>
      <c r="S3948" s="0" t="n">
        <f aca="false">IF(I3948=1,(MIN(30,(C3948-D3948)))*(M3948/(M3948+N3948))*(Q3948/(Q3948+R3948)),(MAX(-30,(C3948-D3948)))*(N3948/(M3948+N3948))*(R3948/(R3948+Q3948)))</f>
        <v>-0.714754098360656</v>
      </c>
      <c r="T3948" s="0" t="n">
        <f aca="false">IF(J3948=1,(MIN(30,(D3948-C3948)))*(K3948/(K3948+L3948))*(O3948/(O3948+P3948)),(MAX(-30,(D3948-C3948)))*(L3948/(K3948+L3948))*(P3948/(P3948+O3948)))</f>
        <v>0.598928233687086</v>
      </c>
      <c r="U3948" s="7" t="n">
        <v>43128</v>
      </c>
    </row>
    <row r="3949" customFormat="false" ht="15" hidden="false" customHeight="false" outlineLevel="0" collapsed="false">
      <c r="A3949" s="0" t="s">
        <v>116</v>
      </c>
      <c r="B3949" s="0" t="s">
        <v>293</v>
      </c>
      <c r="C3949" s="0" t="n">
        <v>69</v>
      </c>
      <c r="D3949" s="0" t="n">
        <v>79</v>
      </c>
      <c r="E3949" s="0" t="n">
        <v>37</v>
      </c>
      <c r="F3949" s="0" t="n">
        <v>42</v>
      </c>
      <c r="G3949" s="0" t="n">
        <v>13</v>
      </c>
      <c r="H3949" s="0" t="n">
        <v>13</v>
      </c>
      <c r="I3949" s="0" t="n">
        <v>0</v>
      </c>
      <c r="J3949" s="0" t="n">
        <v>1</v>
      </c>
      <c r="K3949" s="0" t="n">
        <f aca="false">VLOOKUP(A3949,'Team Data'!$A$1:$E$659,2,FALSE())</f>
        <v>6</v>
      </c>
      <c r="L3949" s="0" t="n">
        <f aca="false">VLOOKUP(A3949,'Team Data'!$A$1:$E$659,3,FALSE())</f>
        <v>25</v>
      </c>
      <c r="M3949" s="0" t="n">
        <f aca="false">VLOOKUP(B3949,'Team Data'!$A$1:$E$659,2,FALSE())</f>
        <v>11</v>
      </c>
      <c r="N3949" s="0" t="n">
        <f aca="false">VLOOKUP(B3949,'Team Data'!$A$1:$E$659,3,FALSE())</f>
        <v>18</v>
      </c>
      <c r="O3949" s="0" t="n">
        <f aca="false">VLOOKUP(A3949,'Team Data'!$A$1:$E$659,4,FALSE())</f>
        <v>465</v>
      </c>
      <c r="P3949" s="0" t="n">
        <f aca="false">VLOOKUP(A3949,'Team Data'!$A$1:$E$659,5,FALSE())</f>
        <v>438</v>
      </c>
      <c r="Q3949" s="0" t="n">
        <f aca="false">VLOOKUP(B3949,'Team Data'!$A$1:$E$659,4,FALSE())</f>
        <v>403</v>
      </c>
      <c r="R3949" s="0" t="n">
        <f aca="false">VLOOKUP(B3949,'Team Data'!$A$1:$E$659,5,FALSE())</f>
        <v>446</v>
      </c>
      <c r="S3949" s="0" t="n">
        <f aca="false">IF(I3949=1,(MIN(30,(C3949-D3949)))*(M3949/(M3949+N3949))*(Q3949/(Q3949+R3949)),(MAX(-30,(C3949-D3949)))*(N3949/(M3949+N3949))*(R3949/(R3949+Q3949)))</f>
        <v>-3.26063116851468</v>
      </c>
      <c r="T3949" s="0" t="n">
        <f aca="false">IF(J3949=1,(MIN(30,(D3949-C3949)))*(K3949/(K3949+L3949))*(O3949/(O3949+P3949)),(MAX(-30,(D3949-C3949)))*(L3949/(K3949+L3949))*(P3949/(P3949+O3949)))</f>
        <v>0.996677740863788</v>
      </c>
      <c r="U3949" s="7" t="n">
        <v>43128</v>
      </c>
    </row>
    <row r="3950" customFormat="false" ht="15" hidden="false" customHeight="false" outlineLevel="0" collapsed="false">
      <c r="A3950" s="0" t="s">
        <v>176</v>
      </c>
      <c r="B3950" s="0" t="s">
        <v>174</v>
      </c>
      <c r="C3950" s="0" t="n">
        <v>62</v>
      </c>
      <c r="D3950" s="0" t="n">
        <v>74</v>
      </c>
      <c r="E3950" s="0" t="n">
        <v>34</v>
      </c>
      <c r="F3950" s="0" t="n">
        <v>27</v>
      </c>
      <c r="G3950" s="0" t="n">
        <v>19</v>
      </c>
      <c r="H3950" s="0" t="n">
        <v>15</v>
      </c>
      <c r="I3950" s="0" t="n">
        <v>0</v>
      </c>
      <c r="J3950" s="0" t="n">
        <v>1</v>
      </c>
      <c r="K3950" s="0" t="n">
        <f aca="false">VLOOKUP(A3950,'Team Data'!$A$1:$E$659,2,FALSE())</f>
        <v>20</v>
      </c>
      <c r="L3950" s="0" t="n">
        <f aca="false">VLOOKUP(A3950,'Team Data'!$A$1:$E$659,3,FALSE())</f>
        <v>13</v>
      </c>
      <c r="M3950" s="0" t="n">
        <f aca="false">VLOOKUP(B3950,'Team Data'!$A$1:$E$659,2,FALSE())</f>
        <v>25</v>
      </c>
      <c r="N3950" s="0" t="n">
        <f aca="false">VLOOKUP(B3950,'Team Data'!$A$1:$E$659,3,FALSE())</f>
        <v>12</v>
      </c>
      <c r="O3950" s="0" t="n">
        <f aca="false">VLOOKUP(A3950,'Team Data'!$A$1:$E$659,4,FALSE())</f>
        <v>621</v>
      </c>
      <c r="P3950" s="0" t="n">
        <f aca="false">VLOOKUP(A3950,'Team Data'!$A$1:$E$659,5,FALSE())</f>
        <v>453</v>
      </c>
      <c r="Q3950" s="0" t="n">
        <f aca="false">VLOOKUP(B3950,'Team Data'!$A$1:$E$659,4,FALSE())</f>
        <v>653</v>
      </c>
      <c r="R3950" s="0" t="n">
        <f aca="false">VLOOKUP(B3950,'Team Data'!$A$1:$E$659,5,FALSE())</f>
        <v>548</v>
      </c>
      <c r="S3950" s="0" t="n">
        <f aca="false">IF(I3950=1,(MIN(30,(C3950-D3950)))*(M3950/(M3950+N3950))*(Q3950/(Q3950+R3950)),(MAX(-30,(C3950-D3950)))*(N3950/(M3950+N3950))*(R3950/(R3950+Q3950)))</f>
        <v>-1.77581744942278</v>
      </c>
      <c r="T3950" s="0" t="n">
        <f aca="false">IF(J3950=1,(MIN(30,(D3950-C3950)))*(K3950/(K3950+L3950))*(O3950/(O3950+P3950)),(MAX(-30,(D3950-C3950)))*(L3950/(K3950+L3950))*(P3950/(P3950+O3950)))</f>
        <v>4.20518029456577</v>
      </c>
      <c r="U3950" s="7" t="n">
        <v>43128</v>
      </c>
    </row>
    <row r="3951" customFormat="false" ht="15" hidden="false" customHeight="false" outlineLevel="0" collapsed="false">
      <c r="A3951" s="0" t="s">
        <v>60</v>
      </c>
      <c r="B3951" s="0" t="s">
        <v>191</v>
      </c>
      <c r="C3951" s="0" t="n">
        <v>65</v>
      </c>
      <c r="D3951" s="0" t="n">
        <v>80</v>
      </c>
      <c r="E3951" s="0" t="n">
        <v>35</v>
      </c>
      <c r="F3951" s="0" t="n">
        <v>15</v>
      </c>
      <c r="G3951" s="0" t="n">
        <v>23</v>
      </c>
      <c r="H3951" s="0" t="n">
        <v>7</v>
      </c>
      <c r="I3951" s="0" t="n">
        <v>0</v>
      </c>
      <c r="J3951" s="0" t="n">
        <v>1</v>
      </c>
      <c r="K3951" s="0" t="n">
        <f aca="false">VLOOKUP(A3951,'Team Data'!$A$1:$E$659,2,FALSE())</f>
        <v>11</v>
      </c>
      <c r="L3951" s="0" t="n">
        <f aca="false">VLOOKUP(A3951,'Team Data'!$A$1:$E$659,3,FALSE())</f>
        <v>21</v>
      </c>
      <c r="M3951" s="0" t="n">
        <f aca="false">VLOOKUP(B3951,'Team Data'!$A$1:$E$659,2,FALSE())</f>
        <v>19</v>
      </c>
      <c r="N3951" s="0" t="n">
        <f aca="false">VLOOKUP(B3951,'Team Data'!$A$1:$E$659,3,FALSE())</f>
        <v>15</v>
      </c>
      <c r="O3951" s="0" t="n">
        <f aca="false">VLOOKUP(A3951,'Team Data'!$A$1:$E$659,4,FALSE())</f>
        <v>556</v>
      </c>
      <c r="P3951" s="0" t="n">
        <f aca="false">VLOOKUP(A3951,'Team Data'!$A$1:$E$659,5,FALSE())</f>
        <v>459</v>
      </c>
      <c r="Q3951" s="0" t="n">
        <f aca="false">VLOOKUP(B3951,'Team Data'!$A$1:$E$659,4,FALSE())</f>
        <v>580</v>
      </c>
      <c r="R3951" s="0" t="n">
        <f aca="false">VLOOKUP(B3951,'Team Data'!$A$1:$E$659,5,FALSE())</f>
        <v>491</v>
      </c>
      <c r="S3951" s="0" t="n">
        <f aca="false">IF(I3951=1,(MIN(30,(C3951-D3951)))*(M3951/(M3951+N3951))*(Q3951/(Q3951+R3951)),(MAX(-30,(C3951-D3951)))*(N3951/(M3951+N3951))*(R3951/(R3951+Q3951)))</f>
        <v>-3.03386060306476</v>
      </c>
      <c r="T3951" s="0" t="n">
        <f aca="false">IF(J3951=1,(MIN(30,(D3951-C3951)))*(K3951/(K3951+L3951))*(O3951/(O3951+P3951)),(MAX(-30,(D3951-C3951)))*(L3951/(K3951+L3951))*(P3951/(P3951+O3951)))</f>
        <v>2.82450738916256</v>
      </c>
      <c r="U3951" s="7" t="n">
        <v>43128</v>
      </c>
    </row>
    <row r="3952" customFormat="false" ht="15" hidden="false" customHeight="false" outlineLevel="0" collapsed="false">
      <c r="A3952" s="0" t="s">
        <v>341</v>
      </c>
      <c r="B3952" s="0" t="s">
        <v>120</v>
      </c>
      <c r="C3952" s="0" t="n">
        <v>77</v>
      </c>
      <c r="D3952" s="0" t="n">
        <v>70</v>
      </c>
      <c r="E3952" s="0" t="n">
        <v>36</v>
      </c>
      <c r="F3952" s="0" t="n">
        <v>29</v>
      </c>
      <c r="G3952" s="0" t="n">
        <v>14</v>
      </c>
      <c r="H3952" s="0" t="n">
        <v>11</v>
      </c>
      <c r="I3952" s="0" t="n">
        <v>1</v>
      </c>
      <c r="J3952" s="0" t="n">
        <v>0</v>
      </c>
      <c r="K3952" s="0" t="n">
        <f aca="false">VLOOKUP(A3952,'Team Data'!$A$1:$E$659,2,FALSE())</f>
        <v>20</v>
      </c>
      <c r="L3952" s="0" t="n">
        <f aca="false">VLOOKUP(A3952,'Team Data'!$A$1:$E$659,3,FALSE())</f>
        <v>11</v>
      </c>
      <c r="M3952" s="0" t="n">
        <f aca="false">VLOOKUP(B3952,'Team Data'!$A$1:$E$659,2,FALSE())</f>
        <v>14</v>
      </c>
      <c r="N3952" s="0" t="n">
        <f aca="false">VLOOKUP(B3952,'Team Data'!$A$1:$E$659,3,FALSE())</f>
        <v>16</v>
      </c>
      <c r="O3952" s="0" t="n">
        <f aca="false">VLOOKUP(A3952,'Team Data'!$A$1:$E$659,4,FALSE())</f>
        <v>456</v>
      </c>
      <c r="P3952" s="0" t="n">
        <f aca="false">VLOOKUP(A3952,'Team Data'!$A$1:$E$659,5,FALSE())</f>
        <v>479</v>
      </c>
      <c r="Q3952" s="0" t="n">
        <f aca="false">VLOOKUP(B3952,'Team Data'!$A$1:$E$659,4,FALSE())</f>
        <v>423</v>
      </c>
      <c r="R3952" s="0" t="n">
        <f aca="false">VLOOKUP(B3952,'Team Data'!$A$1:$E$659,5,FALSE())</f>
        <v>495</v>
      </c>
      <c r="S3952" s="0" t="n">
        <f aca="false">IF(I3952=1,(MIN(30,(C3952-D3952)))*(M3952/(M3952+N3952))*(Q3952/(Q3952+R3952)),(MAX(-30,(C3952-D3952)))*(N3952/(M3952+N3952))*(R3952/(R3952+Q3952)))</f>
        <v>1.50522875816993</v>
      </c>
      <c r="T3952" s="0" t="n">
        <f aca="false">IF(J3952=1,(MIN(30,(D3952-C3952)))*(K3952/(K3952+L3952))*(O3952/(O3952+P3952)),(MAX(-30,(D3952-C3952)))*(L3952/(K3952+L3952))*(P3952/(P3952+O3952)))</f>
        <v>-1.27248576850095</v>
      </c>
      <c r="U3952" s="7" t="n">
        <v>43128</v>
      </c>
    </row>
    <row r="3953" customFormat="false" ht="15" hidden="false" customHeight="false" outlineLevel="0" collapsed="false">
      <c r="A3953" s="0" t="s">
        <v>205</v>
      </c>
      <c r="B3953" s="0" t="s">
        <v>179</v>
      </c>
      <c r="C3953" s="0" t="n">
        <v>64</v>
      </c>
      <c r="D3953" s="0" t="n">
        <v>82</v>
      </c>
      <c r="E3953" s="0" t="n">
        <v>32</v>
      </c>
      <c r="F3953" s="0" t="n">
        <v>28</v>
      </c>
      <c r="G3953" s="0" t="n">
        <v>22</v>
      </c>
      <c r="H3953" s="0" t="n">
        <v>15</v>
      </c>
      <c r="I3953" s="0" t="n">
        <v>0</v>
      </c>
      <c r="J3953" s="0" t="n">
        <v>1</v>
      </c>
      <c r="K3953" s="0" t="n">
        <f aca="false">VLOOKUP(A3953,'Team Data'!$A$1:$E$659,2,FALSE())</f>
        <v>5</v>
      </c>
      <c r="L3953" s="0" t="n">
        <f aca="false">VLOOKUP(A3953,'Team Data'!$A$1:$E$659,3,FALSE())</f>
        <v>27</v>
      </c>
      <c r="M3953" s="0" t="n">
        <f aca="false">VLOOKUP(B3953,'Team Data'!$A$1:$E$659,2,FALSE())</f>
        <v>26</v>
      </c>
      <c r="N3953" s="0" t="n">
        <f aca="false">VLOOKUP(B3953,'Team Data'!$A$1:$E$659,3,FALSE())</f>
        <v>8</v>
      </c>
      <c r="O3953" s="0" t="n">
        <f aca="false">VLOOKUP(A3953,'Team Data'!$A$1:$E$659,4,FALSE())</f>
        <v>550</v>
      </c>
      <c r="P3953" s="0" t="n">
        <f aca="false">VLOOKUP(A3953,'Team Data'!$A$1:$E$659,5,FALSE())</f>
        <v>448</v>
      </c>
      <c r="Q3953" s="0" t="n">
        <f aca="false">VLOOKUP(B3953,'Team Data'!$A$1:$E$659,4,FALSE())</f>
        <v>523</v>
      </c>
      <c r="R3953" s="0" t="n">
        <f aca="false">VLOOKUP(B3953,'Team Data'!$A$1:$E$659,5,FALSE())</f>
        <v>545</v>
      </c>
      <c r="S3953" s="0" t="n">
        <f aca="false">IF(I3953=1,(MIN(30,(C3953-D3953)))*(M3953/(M3953+N3953))*(Q3953/(Q3953+R3953)),(MAX(-30,(C3953-D3953)))*(N3953/(M3953+N3953))*(R3953/(R3953+Q3953)))</f>
        <v>-2.16126900198282</v>
      </c>
      <c r="T3953" s="0" t="n">
        <f aca="false">IF(J3953=1,(MIN(30,(D3953-C3953)))*(K3953/(K3953+L3953))*(O3953/(O3953+P3953)),(MAX(-30,(D3953-C3953)))*(L3953/(K3953+L3953))*(P3953/(P3953+O3953)))</f>
        <v>1.5499749498998</v>
      </c>
      <c r="U3953" s="7" t="n">
        <v>43128</v>
      </c>
    </row>
    <row r="3954" customFormat="false" ht="15" hidden="false" customHeight="false" outlineLevel="0" collapsed="false">
      <c r="A3954" s="0" t="s">
        <v>224</v>
      </c>
      <c r="B3954" s="0" t="s">
        <v>23</v>
      </c>
      <c r="C3954" s="0" t="n">
        <v>65</v>
      </c>
      <c r="D3954" s="0" t="n">
        <v>80</v>
      </c>
      <c r="E3954" s="0" t="n">
        <v>25</v>
      </c>
      <c r="F3954" s="0" t="n">
        <v>28</v>
      </c>
      <c r="G3954" s="0" t="n">
        <v>14</v>
      </c>
      <c r="H3954" s="0" t="n">
        <v>16</v>
      </c>
      <c r="I3954" s="0" t="n">
        <v>0</v>
      </c>
      <c r="J3954" s="0" t="n">
        <v>1</v>
      </c>
      <c r="K3954" s="0" t="n">
        <f aca="false">VLOOKUP(A3954,'Team Data'!$A$1:$E$659,2,FALSE())</f>
        <v>14</v>
      </c>
      <c r="L3954" s="0" t="n">
        <f aca="false">VLOOKUP(A3954,'Team Data'!$A$1:$E$659,3,FALSE())</f>
        <v>18</v>
      </c>
      <c r="M3954" s="0" t="n">
        <f aca="false">VLOOKUP(B3954,'Team Data'!$A$1:$E$659,2,FALSE())</f>
        <v>24</v>
      </c>
      <c r="N3954" s="0" t="n">
        <f aca="false">VLOOKUP(B3954,'Team Data'!$A$1:$E$659,3,FALSE())</f>
        <v>11</v>
      </c>
      <c r="O3954" s="0" t="n">
        <f aca="false">VLOOKUP(A3954,'Team Data'!$A$1:$E$659,4,FALSE())</f>
        <v>577</v>
      </c>
      <c r="P3954" s="0" t="n">
        <f aca="false">VLOOKUP(A3954,'Team Data'!$A$1:$E$659,5,FALSE())</f>
        <v>477</v>
      </c>
      <c r="Q3954" s="0" t="n">
        <f aca="false">VLOOKUP(B3954,'Team Data'!$A$1:$E$659,4,FALSE())</f>
        <v>633</v>
      </c>
      <c r="R3954" s="0" t="n">
        <f aca="false">VLOOKUP(B3954,'Team Data'!$A$1:$E$659,5,FALSE())</f>
        <v>543</v>
      </c>
      <c r="S3954" s="0" t="n">
        <f aca="false">IF(I3954=1,(MIN(30,(C3954-D3954)))*(M3954/(M3954+N3954))*(Q3954/(Q3954+R3954)),(MAX(-30,(C3954-D3954)))*(N3954/(M3954+N3954))*(R3954/(R3954+Q3954)))</f>
        <v>-2.17674927113703</v>
      </c>
      <c r="T3954" s="0" t="n">
        <f aca="false">IF(J3954=1,(MIN(30,(D3954-C3954)))*(K3954/(K3954+L3954))*(O3954/(O3954+P3954)),(MAX(-30,(D3954-C3954)))*(L3954/(K3954+L3954))*(P3954/(P3954+O3954)))</f>
        <v>3.59256404174573</v>
      </c>
      <c r="U3954" s="7" t="n">
        <v>43128</v>
      </c>
    </row>
    <row r="3955" customFormat="false" ht="15" hidden="false" customHeight="false" outlineLevel="0" collapsed="false">
      <c r="A3955" s="0" t="s">
        <v>105</v>
      </c>
      <c r="B3955" s="0" t="s">
        <v>19</v>
      </c>
      <c r="C3955" s="0" t="n">
        <v>69</v>
      </c>
      <c r="D3955" s="0" t="n">
        <v>68</v>
      </c>
      <c r="E3955" s="0" t="n">
        <v>42</v>
      </c>
      <c r="F3955" s="0" t="n">
        <v>32</v>
      </c>
      <c r="G3955" s="0" t="n">
        <v>15</v>
      </c>
      <c r="H3955" s="0" t="n">
        <v>18</v>
      </c>
      <c r="I3955" s="0" t="n">
        <v>1</v>
      </c>
      <c r="J3955" s="0" t="n">
        <v>0</v>
      </c>
      <c r="K3955" s="0" t="n">
        <f aca="false">VLOOKUP(A3955,'Team Data'!$A$1:$E$659,2,FALSE())</f>
        <v>17</v>
      </c>
      <c r="L3955" s="0" t="n">
        <f aca="false">VLOOKUP(A3955,'Team Data'!$A$1:$E$659,3,FALSE())</f>
        <v>14</v>
      </c>
      <c r="M3955" s="0" t="n">
        <f aca="false">VLOOKUP(B3955,'Team Data'!$A$1:$E$659,2,FALSE())</f>
        <v>14</v>
      </c>
      <c r="N3955" s="0" t="n">
        <f aca="false">VLOOKUP(B3955,'Team Data'!$A$1:$E$659,3,FALSE())</f>
        <v>21</v>
      </c>
      <c r="O3955" s="0" t="n">
        <f aca="false">VLOOKUP(A3955,'Team Data'!$A$1:$E$659,4,FALSE())</f>
        <v>412</v>
      </c>
      <c r="P3955" s="0" t="n">
        <f aca="false">VLOOKUP(A3955,'Team Data'!$A$1:$E$659,5,FALSE())</f>
        <v>578</v>
      </c>
      <c r="Q3955" s="0" t="n">
        <f aca="false">VLOOKUP(B3955,'Team Data'!$A$1:$E$659,4,FALSE())</f>
        <v>471</v>
      </c>
      <c r="R3955" s="0" t="n">
        <f aca="false">VLOOKUP(B3955,'Team Data'!$A$1:$E$659,5,FALSE())</f>
        <v>659</v>
      </c>
      <c r="S3955" s="0" t="n">
        <f aca="false">IF(I3955=1,(MIN(30,(C3955-D3955)))*(M3955/(M3955+N3955))*(Q3955/(Q3955+R3955)),(MAX(-30,(C3955-D3955)))*(N3955/(M3955+N3955))*(R3955/(R3955+Q3955)))</f>
        <v>0.166725663716814</v>
      </c>
      <c r="T3955" s="0" t="n">
        <f aca="false">IF(J3955=1,(MIN(30,(D3955-C3955)))*(K3955/(K3955+L3955))*(O3955/(O3955+P3955)),(MAX(-30,(D3955-C3955)))*(L3955/(K3955+L3955))*(P3955/(P3955+O3955)))</f>
        <v>-0.263668947539915</v>
      </c>
      <c r="U3955" s="7" t="n">
        <v>43128</v>
      </c>
    </row>
    <row r="3956" customFormat="false" ht="15" hidden="false" customHeight="false" outlineLevel="0" collapsed="false">
      <c r="A3956" s="0" t="s">
        <v>29</v>
      </c>
      <c r="B3956" s="0" t="s">
        <v>7</v>
      </c>
      <c r="C3956" s="0" t="n">
        <v>70</v>
      </c>
      <c r="D3956" s="0" t="n">
        <v>64</v>
      </c>
      <c r="E3956" s="0" t="n">
        <v>29</v>
      </c>
      <c r="F3956" s="0" t="n">
        <v>25</v>
      </c>
      <c r="G3956" s="0" t="n">
        <v>15</v>
      </c>
      <c r="H3956" s="0" t="n">
        <v>10</v>
      </c>
      <c r="I3956" s="0" t="n">
        <v>1</v>
      </c>
      <c r="J3956" s="0" t="n">
        <v>0</v>
      </c>
      <c r="K3956" s="0" t="n">
        <f aca="false">VLOOKUP(A3956,'Team Data'!$A$1:$E$659,2,FALSE())</f>
        <v>21</v>
      </c>
      <c r="L3956" s="0" t="n">
        <f aca="false">VLOOKUP(A3956,'Team Data'!$A$1:$E$659,3,FALSE())</f>
        <v>8</v>
      </c>
      <c r="M3956" s="0" t="n">
        <f aca="false">VLOOKUP(B3956,'Team Data'!$A$1:$E$659,2,FALSE())</f>
        <v>12</v>
      </c>
      <c r="N3956" s="0" t="n">
        <f aca="false">VLOOKUP(B3956,'Team Data'!$A$1:$E$659,3,FALSE())</f>
        <v>19</v>
      </c>
      <c r="O3956" s="0" t="n">
        <f aca="false">VLOOKUP(A3956,'Team Data'!$A$1:$E$659,4,FALSE())</f>
        <v>498</v>
      </c>
      <c r="P3956" s="0" t="n">
        <f aca="false">VLOOKUP(A3956,'Team Data'!$A$1:$E$659,5,FALSE())</f>
        <v>434</v>
      </c>
      <c r="Q3956" s="0" t="n">
        <f aca="false">VLOOKUP(B3956,'Team Data'!$A$1:$E$659,4,FALSE())</f>
        <v>486</v>
      </c>
      <c r="R3956" s="0" t="n">
        <f aca="false">VLOOKUP(B3956,'Team Data'!$A$1:$E$659,5,FALSE())</f>
        <v>454</v>
      </c>
      <c r="S3956" s="0" t="n">
        <f aca="false">IF(I3956=1,(MIN(30,(C3956-D3956)))*(M3956/(M3956+N3956))*(Q3956/(Q3956+R3956)),(MAX(-30,(C3956-D3956)))*(N3956/(M3956+N3956))*(R3956/(R3956+Q3956)))</f>
        <v>1.20082361015786</v>
      </c>
      <c r="T3956" s="0" t="n">
        <f aca="false">IF(J3956=1,(MIN(30,(D3956-C3956)))*(K3956/(K3956+L3956))*(O3956/(O3956+P3956)),(MAX(-30,(D3956-C3956)))*(L3956/(K3956+L3956))*(P3956/(P3956+O3956)))</f>
        <v>-0.7707562527749</v>
      </c>
      <c r="U3956" s="7" t="n">
        <v>43128</v>
      </c>
    </row>
    <row r="3957" customFormat="false" ht="15" hidden="false" customHeight="false" outlineLevel="0" collapsed="false">
      <c r="A3957" s="0" t="s">
        <v>147</v>
      </c>
      <c r="B3957" s="0" t="s">
        <v>42</v>
      </c>
      <c r="C3957" s="0" t="n">
        <v>70</v>
      </c>
      <c r="D3957" s="0" t="n">
        <v>66</v>
      </c>
      <c r="E3957" s="0" t="n">
        <v>35</v>
      </c>
      <c r="F3957" s="0" t="n">
        <v>32</v>
      </c>
      <c r="G3957" s="0" t="n">
        <v>18</v>
      </c>
      <c r="H3957" s="0" t="n">
        <v>11</v>
      </c>
      <c r="I3957" s="0" t="n">
        <v>1</v>
      </c>
      <c r="J3957" s="0" t="n">
        <v>0</v>
      </c>
      <c r="K3957" s="0" t="n">
        <f aca="false">VLOOKUP(A3957,'Team Data'!$A$1:$E$659,2,FALSE())</f>
        <v>15</v>
      </c>
      <c r="L3957" s="0" t="n">
        <f aca="false">VLOOKUP(A3957,'Team Data'!$A$1:$E$659,3,FALSE())</f>
        <v>18</v>
      </c>
      <c r="M3957" s="0" t="n">
        <f aca="false">VLOOKUP(B3957,'Team Data'!$A$1:$E$659,2,FALSE())</f>
        <v>6</v>
      </c>
      <c r="N3957" s="0" t="n">
        <f aca="false">VLOOKUP(B3957,'Team Data'!$A$1:$E$659,3,FALSE())</f>
        <v>24</v>
      </c>
      <c r="O3957" s="0" t="n">
        <f aca="false">VLOOKUP(A3957,'Team Data'!$A$1:$E$659,4,FALSE())</f>
        <v>537</v>
      </c>
      <c r="P3957" s="0" t="n">
        <f aca="false">VLOOKUP(A3957,'Team Data'!$A$1:$E$659,5,FALSE())</f>
        <v>476</v>
      </c>
      <c r="Q3957" s="0" t="n">
        <f aca="false">VLOOKUP(B3957,'Team Data'!$A$1:$E$659,4,FALSE())</f>
        <v>441</v>
      </c>
      <c r="R3957" s="0" t="n">
        <f aca="false">VLOOKUP(B3957,'Team Data'!$A$1:$E$659,5,FALSE())</f>
        <v>464</v>
      </c>
      <c r="S3957" s="0" t="n">
        <f aca="false">IF(I3957=1,(MIN(30,(C3957-D3957)))*(M3957/(M3957+N3957))*(Q3957/(Q3957+R3957)),(MAX(-30,(C3957-D3957)))*(N3957/(M3957+N3957))*(R3957/(R3957+Q3957)))</f>
        <v>0.389834254143646</v>
      </c>
      <c r="T3957" s="0" t="n">
        <f aca="false">IF(J3957=1,(MIN(30,(D3957-C3957)))*(K3957/(K3957+L3957))*(O3957/(O3957+P3957)),(MAX(-30,(D3957-C3957)))*(L3957/(K3957+L3957))*(P3957/(P3957+O3957)))</f>
        <v>-1.02521762541506</v>
      </c>
      <c r="U3957" s="7" t="n">
        <v>43128</v>
      </c>
    </row>
    <row r="3958" customFormat="false" ht="15" hidden="false" customHeight="false" outlineLevel="0" collapsed="false">
      <c r="A3958" s="0" t="s">
        <v>257</v>
      </c>
      <c r="B3958" s="0" t="s">
        <v>319</v>
      </c>
      <c r="C3958" s="0" t="n">
        <v>78</v>
      </c>
      <c r="D3958" s="0" t="n">
        <v>88</v>
      </c>
      <c r="E3958" s="0" t="n">
        <v>39</v>
      </c>
      <c r="F3958" s="0" t="n">
        <v>33</v>
      </c>
      <c r="G3958" s="0" t="n">
        <v>16</v>
      </c>
      <c r="H3958" s="0" t="n">
        <v>12</v>
      </c>
      <c r="I3958" s="0" t="n">
        <v>0</v>
      </c>
      <c r="J3958" s="0" t="n">
        <v>1</v>
      </c>
      <c r="K3958" s="0" t="n">
        <f aca="false">VLOOKUP(A3958,'Team Data'!$A$1:$E$659,2,FALSE())</f>
        <v>22</v>
      </c>
      <c r="L3958" s="0" t="n">
        <f aca="false">VLOOKUP(A3958,'Team Data'!$A$1:$E$659,3,FALSE())</f>
        <v>11</v>
      </c>
      <c r="M3958" s="0" t="n">
        <f aca="false">VLOOKUP(B3958,'Team Data'!$A$1:$E$659,2,FALSE())</f>
        <v>20</v>
      </c>
      <c r="N3958" s="0" t="n">
        <f aca="false">VLOOKUP(B3958,'Team Data'!$A$1:$E$659,3,FALSE())</f>
        <v>13</v>
      </c>
      <c r="O3958" s="0" t="n">
        <f aca="false">VLOOKUP(A3958,'Team Data'!$A$1:$E$659,4,FALSE())</f>
        <v>568</v>
      </c>
      <c r="P3958" s="0" t="n">
        <f aca="false">VLOOKUP(A3958,'Team Data'!$A$1:$E$659,5,FALSE())</f>
        <v>479</v>
      </c>
      <c r="Q3958" s="0" t="n">
        <f aca="false">VLOOKUP(B3958,'Team Data'!$A$1:$E$659,4,FALSE())</f>
        <v>561</v>
      </c>
      <c r="R3958" s="0" t="n">
        <f aca="false">VLOOKUP(B3958,'Team Data'!$A$1:$E$659,5,FALSE())</f>
        <v>525</v>
      </c>
      <c r="S3958" s="0" t="n">
        <f aca="false">IF(I3958=1,(MIN(30,(C3958-D3958)))*(M3958/(M3958+N3958))*(Q3958/(Q3958+R3958)),(MAX(-30,(C3958-D3958)))*(N3958/(M3958+N3958))*(R3958/(R3958+Q3958)))</f>
        <v>-1.90440314749707</v>
      </c>
      <c r="T3958" s="0" t="n">
        <f aca="false">IF(J3958=1,(MIN(30,(D3958-C3958)))*(K3958/(K3958+L3958))*(O3958/(O3958+P3958)),(MAX(-30,(D3958-C3958)))*(L3958/(K3958+L3958))*(P3958/(P3958+O3958)))</f>
        <v>3.61668258516396</v>
      </c>
      <c r="U3958" s="7" t="n">
        <v>43128</v>
      </c>
    </row>
    <row r="3959" customFormat="false" ht="15" hidden="false" customHeight="false" outlineLevel="0" collapsed="false">
      <c r="A3959" s="0" t="s">
        <v>200</v>
      </c>
      <c r="B3959" s="0" t="s">
        <v>119</v>
      </c>
      <c r="C3959" s="0" t="n">
        <v>71</v>
      </c>
      <c r="D3959" s="0" t="n">
        <v>96</v>
      </c>
      <c r="E3959" s="0" t="n">
        <v>20</v>
      </c>
      <c r="F3959" s="0" t="n">
        <v>38</v>
      </c>
      <c r="G3959" s="0" t="n">
        <v>13</v>
      </c>
      <c r="H3959" s="0" t="n">
        <v>12</v>
      </c>
      <c r="I3959" s="0" t="n">
        <v>0</v>
      </c>
      <c r="J3959" s="0" t="n">
        <v>1</v>
      </c>
      <c r="K3959" s="0" t="n">
        <f aca="false">VLOOKUP(A3959,'Team Data'!$A$1:$E$659,2,FALSE())</f>
        <v>12</v>
      </c>
      <c r="L3959" s="0" t="n">
        <f aca="false">VLOOKUP(A3959,'Team Data'!$A$1:$E$659,3,FALSE())</f>
        <v>20</v>
      </c>
      <c r="M3959" s="0" t="n">
        <f aca="false">VLOOKUP(B3959,'Team Data'!$A$1:$E$659,2,FALSE())</f>
        <v>22</v>
      </c>
      <c r="N3959" s="0" t="n">
        <f aca="false">VLOOKUP(B3959,'Team Data'!$A$1:$E$659,3,FALSE())</f>
        <v>9</v>
      </c>
      <c r="O3959" s="0" t="n">
        <f aca="false">VLOOKUP(A3959,'Team Data'!$A$1:$E$659,4,FALSE())</f>
        <v>569</v>
      </c>
      <c r="P3959" s="0" t="n">
        <f aca="false">VLOOKUP(A3959,'Team Data'!$A$1:$E$659,5,FALSE())</f>
        <v>426</v>
      </c>
      <c r="Q3959" s="0" t="n">
        <f aca="false">VLOOKUP(B3959,'Team Data'!$A$1:$E$659,4,FALSE())</f>
        <v>454</v>
      </c>
      <c r="R3959" s="0" t="n">
        <f aca="false">VLOOKUP(B3959,'Team Data'!$A$1:$E$659,5,FALSE())</f>
        <v>502</v>
      </c>
      <c r="S3959" s="0" t="n">
        <f aca="false">IF(I3959=1,(MIN(30,(C3959-D3959)))*(M3959/(M3959+N3959))*(Q3959/(Q3959+R3959)),(MAX(-30,(C3959-D3959)))*(N3959/(M3959+N3959))*(R3959/(R3959+Q3959)))</f>
        <v>-3.81124308273721</v>
      </c>
      <c r="T3959" s="0" t="n">
        <f aca="false">IF(J3959=1,(MIN(30,(D3959-C3959)))*(K3959/(K3959+L3959))*(O3959/(O3959+P3959)),(MAX(-30,(D3959-C3959)))*(L3959/(K3959+L3959))*(P3959/(P3959+O3959)))</f>
        <v>5.36118090452261</v>
      </c>
      <c r="U3959" s="7" t="n">
        <v>43128</v>
      </c>
    </row>
    <row r="3960" customFormat="false" ht="15" hidden="false" customHeight="false" outlineLevel="0" collapsed="false">
      <c r="A3960" s="0" t="s">
        <v>331</v>
      </c>
      <c r="B3960" s="0" t="s">
        <v>122</v>
      </c>
      <c r="C3960" s="0" t="n">
        <v>65</v>
      </c>
      <c r="D3960" s="0" t="n">
        <v>76</v>
      </c>
      <c r="E3960" s="0" t="n">
        <v>29</v>
      </c>
      <c r="F3960" s="0" t="n">
        <v>44</v>
      </c>
      <c r="G3960" s="0" t="n">
        <v>12</v>
      </c>
      <c r="H3960" s="0" t="n">
        <v>15</v>
      </c>
      <c r="I3960" s="0" t="n">
        <v>0</v>
      </c>
      <c r="J3960" s="0" t="n">
        <v>1</v>
      </c>
      <c r="K3960" s="0" t="n">
        <f aca="false">VLOOKUP(A3960,'Team Data'!$A$1:$E$659,2,FALSE())</f>
        <v>15</v>
      </c>
      <c r="L3960" s="0" t="n">
        <f aca="false">VLOOKUP(A3960,'Team Data'!$A$1:$E$659,3,FALSE())</f>
        <v>17</v>
      </c>
      <c r="M3960" s="0" t="n">
        <f aca="false">VLOOKUP(B3960,'Team Data'!$A$1:$E$659,2,FALSE())</f>
        <v>17</v>
      </c>
      <c r="N3960" s="0" t="n">
        <f aca="false">VLOOKUP(B3960,'Team Data'!$A$1:$E$659,3,FALSE())</f>
        <v>14</v>
      </c>
      <c r="O3960" s="0" t="n">
        <f aca="false">VLOOKUP(A3960,'Team Data'!$A$1:$E$659,4,FALSE())</f>
        <v>528</v>
      </c>
      <c r="P3960" s="0" t="n">
        <f aca="false">VLOOKUP(A3960,'Team Data'!$A$1:$E$659,5,FALSE())</f>
        <v>460</v>
      </c>
      <c r="Q3960" s="0" t="n">
        <f aca="false">VLOOKUP(B3960,'Team Data'!$A$1:$E$659,4,FALSE())</f>
        <v>588</v>
      </c>
      <c r="R3960" s="0" t="n">
        <f aca="false">VLOOKUP(B3960,'Team Data'!$A$1:$E$659,5,FALSE())</f>
        <v>411</v>
      </c>
      <c r="S3960" s="0" t="n">
        <f aca="false">IF(I3960=1,(MIN(30,(C3960-D3960)))*(M3960/(M3960+N3960))*(Q3960/(Q3960+R3960)),(MAX(-30,(C3960-D3960)))*(N3960/(M3960+N3960))*(R3960/(R3960+Q3960)))</f>
        <v>-2.04378572120508</v>
      </c>
      <c r="T3960" s="0" t="n">
        <f aca="false">IF(J3960=1,(MIN(30,(D3960-C3960)))*(K3960/(K3960+L3960))*(O3960/(O3960+P3960)),(MAX(-30,(D3960-C3960)))*(L3960/(K3960+L3960))*(P3960/(P3960+O3960)))</f>
        <v>2.75556680161943</v>
      </c>
      <c r="U3960" s="7" t="n">
        <v>43128</v>
      </c>
    </row>
    <row r="3961" customFormat="false" ht="15" hidden="false" customHeight="false" outlineLevel="0" collapsed="false">
      <c r="A3961" s="0" t="s">
        <v>281</v>
      </c>
      <c r="B3961" s="0" t="s">
        <v>310</v>
      </c>
      <c r="C3961" s="0" t="n">
        <v>73</v>
      </c>
      <c r="D3961" s="0" t="n">
        <v>89</v>
      </c>
      <c r="E3961" s="0" t="n">
        <v>28</v>
      </c>
      <c r="F3961" s="0" t="n">
        <v>33</v>
      </c>
      <c r="G3961" s="0" t="n">
        <v>13</v>
      </c>
      <c r="H3961" s="0" t="n">
        <v>13</v>
      </c>
      <c r="I3961" s="0" t="n">
        <v>0</v>
      </c>
      <c r="J3961" s="0" t="n">
        <v>1</v>
      </c>
      <c r="K3961" s="0" t="n">
        <f aca="false">VLOOKUP(A3961,'Team Data'!$A$1:$E$659,2,FALSE())</f>
        <v>19</v>
      </c>
      <c r="L3961" s="0" t="n">
        <f aca="false">VLOOKUP(A3961,'Team Data'!$A$1:$E$659,3,FALSE())</f>
        <v>16</v>
      </c>
      <c r="M3961" s="0" t="n">
        <f aca="false">VLOOKUP(B3961,'Team Data'!$A$1:$E$659,2,FALSE())</f>
        <v>21</v>
      </c>
      <c r="N3961" s="0" t="n">
        <f aca="false">VLOOKUP(B3961,'Team Data'!$A$1:$E$659,3,FALSE())</f>
        <v>12</v>
      </c>
      <c r="O3961" s="0" t="n">
        <f aca="false">VLOOKUP(A3961,'Team Data'!$A$1:$E$659,4,FALSE())</f>
        <v>682</v>
      </c>
      <c r="P3961" s="0" t="n">
        <f aca="false">VLOOKUP(A3961,'Team Data'!$A$1:$E$659,5,FALSE())</f>
        <v>488</v>
      </c>
      <c r="Q3961" s="0" t="n">
        <f aca="false">VLOOKUP(B3961,'Team Data'!$A$1:$E$659,4,FALSE())</f>
        <v>636</v>
      </c>
      <c r="R3961" s="0" t="n">
        <f aca="false">VLOOKUP(B3961,'Team Data'!$A$1:$E$659,5,FALSE())</f>
        <v>474</v>
      </c>
      <c r="S3961" s="0" t="n">
        <f aca="false">IF(I3961=1,(MIN(30,(C3961-D3961)))*(M3961/(M3961+N3961))*(Q3961/(Q3961+R3961)),(MAX(-30,(C3961-D3961)))*(N3961/(M3961+N3961))*(R3961/(R3961+Q3961)))</f>
        <v>-2.48452088452089</v>
      </c>
      <c r="T3961" s="0" t="n">
        <f aca="false">IF(J3961=1,(MIN(30,(D3961-C3961)))*(K3961/(K3961+L3961))*(O3961/(O3961+P3961)),(MAX(-30,(D3961-C3961)))*(L3961/(K3961+L3961))*(P3961/(P3961+O3961)))</f>
        <v>5.06295482295482</v>
      </c>
      <c r="U3961" s="7" t="n">
        <v>43128</v>
      </c>
    </row>
    <row r="3962" customFormat="false" ht="15" hidden="false" customHeight="false" outlineLevel="0" collapsed="false">
      <c r="A3962" s="0" t="s">
        <v>229</v>
      </c>
      <c r="B3962" s="0" t="s">
        <v>252</v>
      </c>
      <c r="C3962" s="0" t="n">
        <v>55</v>
      </c>
      <c r="D3962" s="0" t="n">
        <v>72</v>
      </c>
      <c r="E3962" s="0" t="n">
        <v>34</v>
      </c>
      <c r="F3962" s="0" t="n">
        <v>35</v>
      </c>
      <c r="G3962" s="0" t="n">
        <v>13</v>
      </c>
      <c r="H3962" s="0" t="n">
        <v>12</v>
      </c>
      <c r="I3962" s="0" t="n">
        <v>0</v>
      </c>
      <c r="J3962" s="0" t="n">
        <v>1</v>
      </c>
      <c r="K3962" s="0" t="n">
        <f aca="false">VLOOKUP(A3962,'Team Data'!$A$1:$E$659,2,FALSE())</f>
        <v>10</v>
      </c>
      <c r="L3962" s="0" t="n">
        <f aca="false">VLOOKUP(A3962,'Team Data'!$A$1:$E$659,3,FALSE())</f>
        <v>22</v>
      </c>
      <c r="M3962" s="0" t="n">
        <f aca="false">VLOOKUP(B3962,'Team Data'!$A$1:$E$659,2,FALSE())</f>
        <v>30</v>
      </c>
      <c r="N3962" s="0" t="n">
        <f aca="false">VLOOKUP(B3962,'Team Data'!$A$1:$E$659,3,FALSE())</f>
        <v>6</v>
      </c>
      <c r="O3962" s="0" t="n">
        <f aca="false">VLOOKUP(A3962,'Team Data'!$A$1:$E$659,4,FALSE())</f>
        <v>517</v>
      </c>
      <c r="P3962" s="0" t="n">
        <f aca="false">VLOOKUP(A3962,'Team Data'!$A$1:$E$659,5,FALSE())</f>
        <v>456</v>
      </c>
      <c r="Q3962" s="0" t="n">
        <f aca="false">VLOOKUP(B3962,'Team Data'!$A$1:$E$659,4,FALSE())</f>
        <v>602</v>
      </c>
      <c r="R3962" s="0" t="n">
        <f aca="false">VLOOKUP(B3962,'Team Data'!$A$1:$E$659,5,FALSE())</f>
        <v>592</v>
      </c>
      <c r="S3962" s="0" t="n">
        <f aca="false">IF(I3962=1,(MIN(30,(C3962-D3962)))*(M3962/(M3962+N3962))*(Q3962/(Q3962+R3962)),(MAX(-30,(C3962-D3962)))*(N3962/(M3962+N3962))*(R3962/(R3962+Q3962)))</f>
        <v>-1.40480178671133</v>
      </c>
      <c r="T3962" s="0" t="n">
        <f aca="false">IF(J3962=1,(MIN(30,(D3962-C3962)))*(K3962/(K3962+L3962))*(O3962/(O3962+P3962)),(MAX(-30,(D3962-C3962)))*(L3962/(K3962+L3962))*(P3962/(P3962+O3962)))</f>
        <v>2.82277749229188</v>
      </c>
      <c r="U3962" s="7" t="n">
        <v>43128</v>
      </c>
    </row>
    <row r="3963" customFormat="false" ht="15" hidden="false" customHeight="false" outlineLevel="0" collapsed="false">
      <c r="A3963" s="0" t="s">
        <v>41</v>
      </c>
      <c r="B3963" s="0" t="s">
        <v>111</v>
      </c>
      <c r="C3963" s="0" t="n">
        <v>69</v>
      </c>
      <c r="D3963" s="0" t="n">
        <v>66</v>
      </c>
      <c r="E3963" s="0" t="n">
        <v>23</v>
      </c>
      <c r="F3963" s="0" t="n">
        <v>31</v>
      </c>
      <c r="G3963" s="0" t="n">
        <v>14</v>
      </c>
      <c r="H3963" s="0" t="n">
        <v>10</v>
      </c>
      <c r="I3963" s="0" t="n">
        <v>1</v>
      </c>
      <c r="J3963" s="0" t="n">
        <v>0</v>
      </c>
      <c r="K3963" s="0" t="n">
        <f aca="false">VLOOKUP(A3963,'Team Data'!$A$1:$E$659,2,FALSE())</f>
        <v>20</v>
      </c>
      <c r="L3963" s="0" t="n">
        <f aca="false">VLOOKUP(A3963,'Team Data'!$A$1:$E$659,3,FALSE())</f>
        <v>12</v>
      </c>
      <c r="M3963" s="0" t="n">
        <f aca="false">VLOOKUP(B3963,'Team Data'!$A$1:$E$659,2,FALSE())</f>
        <v>17</v>
      </c>
      <c r="N3963" s="0" t="n">
        <f aca="false">VLOOKUP(B3963,'Team Data'!$A$1:$E$659,3,FALSE())</f>
        <v>13</v>
      </c>
      <c r="O3963" s="0" t="n">
        <f aca="false">VLOOKUP(A3963,'Team Data'!$A$1:$E$659,4,FALSE())</f>
        <v>495</v>
      </c>
      <c r="P3963" s="0" t="n">
        <f aca="false">VLOOKUP(A3963,'Team Data'!$A$1:$E$659,5,FALSE())</f>
        <v>488</v>
      </c>
      <c r="Q3963" s="0" t="n">
        <f aca="false">VLOOKUP(B3963,'Team Data'!$A$1:$E$659,4,FALSE())</f>
        <v>461</v>
      </c>
      <c r="R3963" s="0" t="n">
        <f aca="false">VLOOKUP(B3963,'Team Data'!$A$1:$E$659,5,FALSE())</f>
        <v>455</v>
      </c>
      <c r="S3963" s="0" t="n">
        <f aca="false">IF(I3963=1,(MIN(30,(C3963-D3963)))*(M3963/(M3963+N3963))*(Q3963/(Q3963+R3963)),(MAX(-30,(C3963-D3963)))*(N3963/(M3963+N3963))*(R3963/(R3963+Q3963)))</f>
        <v>0.85556768558952</v>
      </c>
      <c r="T3963" s="0" t="n">
        <f aca="false">IF(J3963=1,(MIN(30,(D3963-C3963)))*(K3963/(K3963+L3963))*(O3963/(O3963+P3963)),(MAX(-30,(D3963-C3963)))*(L3963/(K3963+L3963))*(P3963/(P3963+O3963)))</f>
        <v>-0.558494404883011</v>
      </c>
      <c r="U3963" s="7" t="n">
        <v>43128</v>
      </c>
    </row>
    <row r="3964" customFormat="false" ht="15" hidden="false" customHeight="false" outlineLevel="0" collapsed="false">
      <c r="A3964" s="0" t="s">
        <v>36</v>
      </c>
      <c r="B3964" s="0" t="s">
        <v>31</v>
      </c>
      <c r="C3964" s="0" t="n">
        <v>91</v>
      </c>
      <c r="D3964" s="0" t="n">
        <v>79</v>
      </c>
      <c r="E3964" s="0" t="n">
        <v>31</v>
      </c>
      <c r="F3964" s="0" t="n">
        <v>36</v>
      </c>
      <c r="G3964" s="0" t="n">
        <v>11</v>
      </c>
      <c r="H3964" s="0" t="n">
        <v>11</v>
      </c>
      <c r="I3964" s="0" t="n">
        <v>1</v>
      </c>
      <c r="J3964" s="0" t="n">
        <v>0</v>
      </c>
      <c r="K3964" s="0" t="n">
        <f aca="false">VLOOKUP(A3964,'Team Data'!$A$1:$E$659,2,FALSE())</f>
        <v>25</v>
      </c>
      <c r="L3964" s="0" t="n">
        <f aca="false">VLOOKUP(A3964,'Team Data'!$A$1:$E$659,3,FALSE())</f>
        <v>10</v>
      </c>
      <c r="M3964" s="0" t="n">
        <f aca="false">VLOOKUP(B3964,'Team Data'!$A$1:$E$659,2,FALSE())</f>
        <v>15</v>
      </c>
      <c r="N3964" s="0" t="n">
        <f aca="false">VLOOKUP(B3964,'Team Data'!$A$1:$E$659,3,FALSE())</f>
        <v>16</v>
      </c>
      <c r="O3964" s="0" t="n">
        <f aca="false">VLOOKUP(A3964,'Team Data'!$A$1:$E$659,4,FALSE())</f>
        <v>540</v>
      </c>
      <c r="P3964" s="0" t="n">
        <f aca="false">VLOOKUP(A3964,'Team Data'!$A$1:$E$659,5,FALSE())</f>
        <v>573</v>
      </c>
      <c r="Q3964" s="0" t="n">
        <f aca="false">VLOOKUP(B3964,'Team Data'!$A$1:$E$659,4,FALSE())</f>
        <v>460</v>
      </c>
      <c r="R3964" s="0" t="n">
        <f aca="false">VLOOKUP(B3964,'Team Data'!$A$1:$E$659,5,FALSE())</f>
        <v>490</v>
      </c>
      <c r="S3964" s="0" t="n">
        <f aca="false">IF(I3964=1,(MIN(30,(C3964-D3964)))*(M3964/(M3964+N3964))*(Q3964/(Q3964+R3964)),(MAX(-30,(C3964-D3964)))*(N3964/(M3964+N3964))*(R3964/(R3964+Q3964)))</f>
        <v>2.81154499151104</v>
      </c>
      <c r="T3964" s="0" t="n">
        <f aca="false">IF(J3964=1,(MIN(30,(D3964-C3964)))*(K3964/(K3964+L3964))*(O3964/(O3964+P3964)),(MAX(-30,(D3964-C3964)))*(L3964/(K3964+L3964))*(P3964/(P3964+O3964)))</f>
        <v>-1.76511359260685</v>
      </c>
      <c r="U3964" s="7" t="n">
        <v>43128</v>
      </c>
    </row>
    <row r="3965" customFormat="false" ht="15" hidden="false" customHeight="false" outlineLevel="0" collapsed="false">
      <c r="A3965" s="0" t="s">
        <v>98</v>
      </c>
      <c r="B3965" s="0" t="s">
        <v>277</v>
      </c>
      <c r="C3965" s="0" t="n">
        <v>52</v>
      </c>
      <c r="D3965" s="0" t="n">
        <v>70</v>
      </c>
      <c r="E3965" s="0" t="n">
        <v>38</v>
      </c>
      <c r="F3965" s="0" t="n">
        <v>39</v>
      </c>
      <c r="G3965" s="0" t="n">
        <v>17</v>
      </c>
      <c r="H3965" s="0" t="n">
        <v>11</v>
      </c>
      <c r="I3965" s="0" t="n">
        <v>0</v>
      </c>
      <c r="J3965" s="0" t="n">
        <v>1</v>
      </c>
      <c r="K3965" s="0" t="n">
        <f aca="false">VLOOKUP(A3965,'Team Data'!$A$1:$E$659,2,FALSE())</f>
        <v>15</v>
      </c>
      <c r="L3965" s="0" t="n">
        <f aca="false">VLOOKUP(A3965,'Team Data'!$A$1:$E$659,3,FALSE())</f>
        <v>18</v>
      </c>
      <c r="M3965" s="0" t="n">
        <f aca="false">VLOOKUP(B3965,'Team Data'!$A$1:$E$659,2,FALSE())</f>
        <v>26</v>
      </c>
      <c r="N3965" s="0" t="n">
        <f aca="false">VLOOKUP(B3965,'Team Data'!$A$1:$E$659,3,FALSE())</f>
        <v>8</v>
      </c>
      <c r="O3965" s="0" t="n">
        <f aca="false">VLOOKUP(A3965,'Team Data'!$A$1:$E$659,4,FALSE())</f>
        <v>568</v>
      </c>
      <c r="P3965" s="0" t="n">
        <f aca="false">VLOOKUP(A3965,'Team Data'!$A$1:$E$659,5,FALSE())</f>
        <v>506</v>
      </c>
      <c r="Q3965" s="0" t="n">
        <f aca="false">VLOOKUP(B3965,'Team Data'!$A$1:$E$659,4,FALSE())</f>
        <v>598</v>
      </c>
      <c r="R3965" s="0" t="n">
        <f aca="false">VLOOKUP(B3965,'Team Data'!$A$1:$E$659,5,FALSE())</f>
        <v>514</v>
      </c>
      <c r="S3965" s="0" t="n">
        <f aca="false">IF(I3965=1,(MIN(30,(C3965-D3965)))*(M3965/(M3965+N3965))*(Q3965/(Q3965+R3965)),(MAX(-30,(C3965-D3965)))*(N3965/(M3965+N3965))*(R3965/(R3965+Q3965)))</f>
        <v>-1.95768091409226</v>
      </c>
      <c r="T3965" s="0" t="n">
        <f aca="false">IF(J3965=1,(MIN(30,(D3965-C3965)))*(K3965/(K3965+L3965))*(O3965/(O3965+P3965)),(MAX(-30,(D3965-C3965)))*(L3965/(K3965+L3965))*(P3965/(P3965+O3965)))</f>
        <v>4.32706957846623</v>
      </c>
      <c r="U3965" s="7" t="n">
        <v>43128</v>
      </c>
    </row>
    <row r="3966" customFormat="false" ht="15" hidden="false" customHeight="false" outlineLevel="0" collapsed="false">
      <c r="A3966" s="0" t="s">
        <v>72</v>
      </c>
      <c r="B3966" s="0" t="s">
        <v>209</v>
      </c>
      <c r="C3966" s="0" t="n">
        <v>44</v>
      </c>
      <c r="D3966" s="0" t="n">
        <v>72</v>
      </c>
      <c r="E3966" s="0" t="n">
        <v>29</v>
      </c>
      <c r="F3966" s="0" t="n">
        <v>47</v>
      </c>
      <c r="G3966" s="0" t="n">
        <v>11</v>
      </c>
      <c r="H3966" s="0" t="n">
        <v>17</v>
      </c>
      <c r="I3966" s="0" t="n">
        <v>0</v>
      </c>
      <c r="J3966" s="0" t="n">
        <v>1</v>
      </c>
      <c r="K3966" s="0" t="n">
        <f aca="false">VLOOKUP(A3966,'Team Data'!$A$1:$E$659,2,FALSE())</f>
        <v>8</v>
      </c>
      <c r="L3966" s="0" t="n">
        <f aca="false">VLOOKUP(A3966,'Team Data'!$A$1:$E$659,3,FALSE())</f>
        <v>24</v>
      </c>
      <c r="M3966" s="0" t="n">
        <f aca="false">VLOOKUP(B3966,'Team Data'!$A$1:$E$659,2,FALSE())</f>
        <v>22</v>
      </c>
      <c r="N3966" s="0" t="n">
        <f aca="false">VLOOKUP(B3966,'Team Data'!$A$1:$E$659,3,FALSE())</f>
        <v>10</v>
      </c>
      <c r="O3966" s="0" t="n">
        <f aca="false">VLOOKUP(A3966,'Team Data'!$A$1:$E$659,4,FALSE())</f>
        <v>529</v>
      </c>
      <c r="P3966" s="0" t="n">
        <f aca="false">VLOOKUP(A3966,'Team Data'!$A$1:$E$659,5,FALSE())</f>
        <v>470</v>
      </c>
      <c r="Q3966" s="0" t="n">
        <f aca="false">VLOOKUP(B3966,'Team Data'!$A$1:$E$659,4,FALSE())</f>
        <v>489</v>
      </c>
      <c r="R3966" s="0" t="n">
        <f aca="false">VLOOKUP(B3966,'Team Data'!$A$1:$E$659,5,FALSE())</f>
        <v>510</v>
      </c>
      <c r="S3966" s="0" t="n">
        <f aca="false">IF(I3966=1,(MIN(30,(C3966-D3966)))*(M3966/(M3966+N3966))*(Q3966/(Q3966+R3966)),(MAX(-30,(C3966-D3966)))*(N3966/(M3966+N3966))*(R3966/(R3966+Q3966)))</f>
        <v>-4.46696696696697</v>
      </c>
      <c r="T3966" s="0" t="n">
        <f aca="false">IF(J3966=1,(MIN(30,(D3966-C3966)))*(K3966/(K3966+L3966))*(O3966/(O3966+P3966)),(MAX(-30,(D3966-C3966)))*(L3966/(K3966+L3966))*(P3966/(P3966+O3966)))</f>
        <v>3.70670670670671</v>
      </c>
      <c r="U3966" s="7" t="n">
        <v>43128</v>
      </c>
    </row>
    <row r="3967" customFormat="false" ht="15" hidden="false" customHeight="false" outlineLevel="0" collapsed="false">
      <c r="A3967" s="0" t="s">
        <v>334</v>
      </c>
      <c r="B3967" s="0" t="s">
        <v>159</v>
      </c>
      <c r="C3967" s="0" t="n">
        <v>85</v>
      </c>
      <c r="D3967" s="0" t="n">
        <v>82</v>
      </c>
      <c r="E3967" s="0" t="n">
        <v>33</v>
      </c>
      <c r="F3967" s="0" t="n">
        <v>30</v>
      </c>
      <c r="G3967" s="0" t="n">
        <v>11</v>
      </c>
      <c r="H3967" s="0" t="n">
        <v>12</v>
      </c>
      <c r="I3967" s="0" t="n">
        <v>1</v>
      </c>
      <c r="J3967" s="0" t="n">
        <v>0</v>
      </c>
      <c r="K3967" s="0" t="n">
        <f aca="false">VLOOKUP(A3967,'Team Data'!$A$1:$E$659,2,FALSE())</f>
        <v>36</v>
      </c>
      <c r="L3967" s="0" t="n">
        <f aca="false">VLOOKUP(A3967,'Team Data'!$A$1:$E$659,3,FALSE())</f>
        <v>4</v>
      </c>
      <c r="M3967" s="0" t="n">
        <f aca="false">VLOOKUP(B3967,'Team Data'!$A$1:$E$659,2,FALSE())</f>
        <v>20</v>
      </c>
      <c r="N3967" s="0" t="n">
        <f aca="false">VLOOKUP(B3967,'Team Data'!$A$1:$E$659,3,FALSE())</f>
        <v>13</v>
      </c>
      <c r="O3967" s="0" t="n">
        <f aca="false">VLOOKUP(A3967,'Team Data'!$A$1:$E$659,4,FALSE())</f>
        <v>804</v>
      </c>
      <c r="P3967" s="0" t="n">
        <f aca="false">VLOOKUP(A3967,'Team Data'!$A$1:$E$659,5,FALSE())</f>
        <v>530</v>
      </c>
      <c r="Q3967" s="0" t="n">
        <f aca="false">VLOOKUP(B3967,'Team Data'!$A$1:$E$659,4,FALSE())</f>
        <v>651</v>
      </c>
      <c r="R3967" s="0" t="n">
        <f aca="false">VLOOKUP(B3967,'Team Data'!$A$1:$E$659,5,FALSE())</f>
        <v>454</v>
      </c>
      <c r="S3967" s="0" t="n">
        <f aca="false">IF(I3967=1,(MIN(30,(C3967-D3967)))*(M3967/(M3967+N3967))*(Q3967/(Q3967+R3967)),(MAX(-30,(C3967-D3967)))*(N3967/(M3967+N3967))*(R3967/(R3967+Q3967)))</f>
        <v>1.07116412998766</v>
      </c>
      <c r="T3967" s="0" t="n">
        <f aca="false">IF(J3967=1,(MIN(30,(D3967-C3967)))*(K3967/(K3967+L3967))*(O3967/(O3967+P3967)),(MAX(-30,(D3967-C3967)))*(L3967/(K3967+L3967))*(P3967/(P3967+O3967)))</f>
        <v>-0.119190404797601</v>
      </c>
      <c r="U3967" s="7" t="n">
        <v>43128</v>
      </c>
    </row>
    <row r="3968" customFormat="false" ht="15" hidden="false" customHeight="false" outlineLevel="0" collapsed="false">
      <c r="A3968" s="0" t="s">
        <v>170</v>
      </c>
      <c r="B3968" s="0" t="s">
        <v>161</v>
      </c>
      <c r="C3968" s="0" t="n">
        <v>74</v>
      </c>
      <c r="D3968" s="0" t="n">
        <v>68</v>
      </c>
      <c r="E3968" s="0" t="n">
        <v>46</v>
      </c>
      <c r="F3968" s="0" t="n">
        <v>29</v>
      </c>
      <c r="G3968" s="0" t="n">
        <v>10</v>
      </c>
      <c r="H3968" s="0" t="n">
        <v>8</v>
      </c>
      <c r="I3968" s="0" t="n">
        <v>1</v>
      </c>
      <c r="J3968" s="0" t="n">
        <v>0</v>
      </c>
      <c r="K3968" s="0" t="n">
        <f aca="false">VLOOKUP(A3968,'Team Data'!$A$1:$E$659,2,FALSE())</f>
        <v>29</v>
      </c>
      <c r="L3968" s="0" t="n">
        <f aca="false">VLOOKUP(A3968,'Team Data'!$A$1:$E$659,3,FALSE())</f>
        <v>5</v>
      </c>
      <c r="M3968" s="0" t="n">
        <f aca="false">VLOOKUP(B3968,'Team Data'!$A$1:$E$659,2,FALSE())</f>
        <v>19</v>
      </c>
      <c r="N3968" s="0" t="n">
        <f aca="false">VLOOKUP(B3968,'Team Data'!$A$1:$E$659,3,FALSE())</f>
        <v>13</v>
      </c>
      <c r="O3968" s="0" t="n">
        <f aca="false">VLOOKUP(A3968,'Team Data'!$A$1:$E$659,4,FALSE())</f>
        <v>622</v>
      </c>
      <c r="P3968" s="0" t="n">
        <f aca="false">VLOOKUP(A3968,'Team Data'!$A$1:$E$659,5,FALSE())</f>
        <v>516</v>
      </c>
      <c r="Q3968" s="0" t="n">
        <f aca="false">VLOOKUP(B3968,'Team Data'!$A$1:$E$659,4,FALSE())</f>
        <v>626</v>
      </c>
      <c r="R3968" s="0" t="n">
        <f aca="false">VLOOKUP(B3968,'Team Data'!$A$1:$E$659,5,FALSE())</f>
        <v>423</v>
      </c>
      <c r="S3968" s="0" t="n">
        <f aca="false">IF(I3968=1,(MIN(30,(C3968-D3968)))*(M3968/(M3968+N3968))*(Q3968/(Q3968+R3968)),(MAX(-30,(C3968-D3968)))*(N3968/(M3968+N3968))*(R3968/(R3968+Q3968)))</f>
        <v>2.12595328884652</v>
      </c>
      <c r="T3968" s="0" t="n">
        <f aca="false">IF(J3968=1,(MIN(30,(D3968-C3968)))*(K3968/(K3968+L3968))*(O3968/(O3968+P3968)),(MAX(-30,(D3968-C3968)))*(L3968/(K3968+L3968))*(P3968/(P3968+O3968)))</f>
        <v>-0.400082704435025</v>
      </c>
      <c r="U3968" s="7" t="n">
        <v>43128</v>
      </c>
    </row>
    <row r="3969" customFormat="false" ht="15" hidden="false" customHeight="false" outlineLevel="0" collapsed="false">
      <c r="A3969" s="0" t="s">
        <v>704</v>
      </c>
      <c r="B3969" s="0" t="s">
        <v>233</v>
      </c>
      <c r="C3969" s="0" t="n">
        <v>50</v>
      </c>
      <c r="D3969" s="0" t="n">
        <v>86</v>
      </c>
      <c r="E3969" s="0" t="n">
        <v>31</v>
      </c>
      <c r="F3969" s="0" t="n">
        <v>53</v>
      </c>
      <c r="G3969" s="0" t="n">
        <v>19</v>
      </c>
      <c r="H3969" s="0" t="n">
        <v>20</v>
      </c>
      <c r="I3969" s="0" t="n">
        <v>0</v>
      </c>
      <c r="J3969" s="0" t="n">
        <v>1</v>
      </c>
      <c r="K3969" s="0" t="n">
        <f aca="false">VLOOKUP(A3969,'Team Data'!$A$1:$E$659,2,FALSE())</f>
        <v>0</v>
      </c>
      <c r="L3969" s="0" t="n">
        <f aca="false">VLOOKUP(A3969,'Team Data'!$A$1:$E$659,3,FALSE())</f>
        <v>1</v>
      </c>
      <c r="M3969" s="0" t="n">
        <f aca="false">VLOOKUP(B3969,'Team Data'!$A$1:$E$659,2,FALSE())</f>
        <v>13</v>
      </c>
      <c r="N3969" s="0" t="n">
        <f aca="false">VLOOKUP(B3969,'Team Data'!$A$1:$E$659,3,FALSE())</f>
        <v>16</v>
      </c>
      <c r="O3969" s="0" t="n">
        <f aca="false">VLOOKUP(A3969,'Team Data'!$A$1:$E$659,4,FALSE())</f>
        <v>13</v>
      </c>
      <c r="P3969" s="0" t="n">
        <f aca="false">VLOOKUP(A3969,'Team Data'!$A$1:$E$659,5,FALSE())</f>
        <v>16</v>
      </c>
      <c r="Q3969" s="0" t="n">
        <f aca="false">VLOOKUP(B3969,'Team Data'!$A$1:$E$659,4,FALSE())</f>
        <v>429</v>
      </c>
      <c r="R3969" s="0" t="n">
        <f aca="false">VLOOKUP(B3969,'Team Data'!$A$1:$E$659,5,FALSE())</f>
        <v>434</v>
      </c>
      <c r="S3969" s="0" t="n">
        <f aca="false">IF(I3969=1,(MIN(30,(C3969-D3969)))*(M3969/(M3969+N3969))*(Q3969/(Q3969+R3969)),(MAX(-30,(C3969-D3969)))*(N3969/(M3969+N3969))*(R3969/(R3969+Q3969)))</f>
        <v>-8.32381028489232</v>
      </c>
      <c r="T3969" s="0" t="n">
        <f aca="false">IF(J3969=1,(MIN(30,(D3969-C3969)))*(K3969/(K3969+L3969))*(O3969/(O3969+P3969)),(MAX(-30,(D3969-C3969)))*(L3969/(K3969+L3969))*(P3969/(P3969+O3969)))</f>
        <v>0</v>
      </c>
      <c r="U3969" s="7" t="n">
        <v>43128</v>
      </c>
    </row>
    <row r="3970" customFormat="false" ht="15" hidden="false" customHeight="false" outlineLevel="0" collapsed="false">
      <c r="A3970" s="0" t="s">
        <v>213</v>
      </c>
      <c r="B3970" s="0" t="s">
        <v>352</v>
      </c>
      <c r="C3970" s="0" t="n">
        <v>51</v>
      </c>
      <c r="D3970" s="0" t="n">
        <v>64</v>
      </c>
      <c r="E3970" s="0" t="n">
        <v>31</v>
      </c>
      <c r="F3970" s="0" t="n">
        <v>46</v>
      </c>
      <c r="G3970" s="0" t="n">
        <v>12</v>
      </c>
      <c r="H3970" s="0" t="n">
        <v>12</v>
      </c>
      <c r="I3970" s="0" t="n">
        <v>0</v>
      </c>
      <c r="J3970" s="0" t="n">
        <v>1</v>
      </c>
      <c r="K3970" s="0" t="n">
        <f aca="false">VLOOKUP(A3970,'Team Data'!$A$1:$E$659,2,FALSE())</f>
        <v>19</v>
      </c>
      <c r="L3970" s="0" t="n">
        <f aca="false">VLOOKUP(A3970,'Team Data'!$A$1:$E$659,3,FALSE())</f>
        <v>14</v>
      </c>
      <c r="M3970" s="0" t="n">
        <f aca="false">VLOOKUP(B3970,'Team Data'!$A$1:$E$659,2,FALSE())</f>
        <v>25</v>
      </c>
      <c r="N3970" s="0" t="n">
        <f aca="false">VLOOKUP(B3970,'Team Data'!$A$1:$E$659,3,FALSE())</f>
        <v>10</v>
      </c>
      <c r="O3970" s="0" t="n">
        <f aca="false">VLOOKUP(A3970,'Team Data'!$A$1:$E$659,4,FALSE())</f>
        <v>541</v>
      </c>
      <c r="P3970" s="0" t="n">
        <f aca="false">VLOOKUP(A3970,'Team Data'!$A$1:$E$659,5,FALSE())</f>
        <v>562</v>
      </c>
      <c r="Q3970" s="0" t="n">
        <f aca="false">VLOOKUP(B3970,'Team Data'!$A$1:$E$659,4,FALSE())</f>
        <v>543</v>
      </c>
      <c r="R3970" s="0" t="n">
        <f aca="false">VLOOKUP(B3970,'Team Data'!$A$1:$E$659,5,FALSE())</f>
        <v>561</v>
      </c>
      <c r="S3970" s="0" t="n">
        <f aca="false">IF(I3970=1,(MIN(30,(C3970-D3970)))*(M3970/(M3970+N3970))*(Q3970/(Q3970+R3970)),(MAX(-30,(C3970-D3970)))*(N3970/(M3970+N3970))*(R3970/(R3970+Q3970)))</f>
        <v>-1.88742236024845</v>
      </c>
      <c r="T3970" s="0" t="n">
        <f aca="false">IF(J3970=1,(MIN(30,(D3970-C3970)))*(K3970/(K3970+L3970))*(O3970/(O3970+P3970)),(MAX(-30,(D3970-C3970)))*(L3970/(K3970+L3970))*(P3970/(P3970+O3970)))</f>
        <v>3.67117228495288</v>
      </c>
      <c r="U3970" s="7" t="n">
        <v>43128</v>
      </c>
    </row>
    <row r="3971" customFormat="false" ht="15" hidden="false" customHeight="false" outlineLevel="0" collapsed="false">
      <c r="A3971" s="0" t="s">
        <v>249</v>
      </c>
      <c r="B3971" s="0" t="s">
        <v>278</v>
      </c>
      <c r="C3971" s="0" t="n">
        <v>71</v>
      </c>
      <c r="D3971" s="0" t="n">
        <v>72</v>
      </c>
      <c r="E3971" s="0" t="n">
        <v>42</v>
      </c>
      <c r="F3971" s="0" t="n">
        <v>30</v>
      </c>
      <c r="G3971" s="0" t="n">
        <v>13</v>
      </c>
      <c r="H3971" s="0" t="n">
        <v>9</v>
      </c>
      <c r="I3971" s="0" t="n">
        <v>0</v>
      </c>
      <c r="J3971" s="0" t="n">
        <v>1</v>
      </c>
      <c r="K3971" s="0" t="n">
        <f aca="false">VLOOKUP(A3971,'Team Data'!$A$1:$E$659,2,FALSE())</f>
        <v>10</v>
      </c>
      <c r="L3971" s="0" t="n">
        <f aca="false">VLOOKUP(A3971,'Team Data'!$A$1:$E$659,3,FALSE())</f>
        <v>21</v>
      </c>
      <c r="M3971" s="0" t="n">
        <f aca="false">VLOOKUP(B3971,'Team Data'!$A$1:$E$659,2,FALSE())</f>
        <v>18</v>
      </c>
      <c r="N3971" s="0" t="n">
        <f aca="false">VLOOKUP(B3971,'Team Data'!$A$1:$E$659,3,FALSE())</f>
        <v>13</v>
      </c>
      <c r="O3971" s="0" t="n">
        <f aca="false">VLOOKUP(A3971,'Team Data'!$A$1:$E$659,4,FALSE())</f>
        <v>432</v>
      </c>
      <c r="P3971" s="0" t="n">
        <f aca="false">VLOOKUP(A3971,'Team Data'!$A$1:$E$659,5,FALSE())</f>
        <v>523</v>
      </c>
      <c r="Q3971" s="0" t="n">
        <f aca="false">VLOOKUP(B3971,'Team Data'!$A$1:$E$659,4,FALSE())</f>
        <v>452</v>
      </c>
      <c r="R3971" s="0" t="n">
        <f aca="false">VLOOKUP(B3971,'Team Data'!$A$1:$E$659,5,FALSE())</f>
        <v>498</v>
      </c>
      <c r="S3971" s="0" t="n">
        <f aca="false">IF(I3971=1,(MIN(30,(C3971-D3971)))*(M3971/(M3971+N3971))*(Q3971/(Q3971+R3971)),(MAX(-30,(C3971-D3971)))*(N3971/(M3971+N3971))*(R3971/(R3971+Q3971)))</f>
        <v>-0.219830220713073</v>
      </c>
      <c r="T3971" s="0" t="n">
        <f aca="false">IF(J3971=1,(MIN(30,(D3971-C3971)))*(K3971/(K3971+L3971))*(O3971/(O3971+P3971)),(MAX(-30,(D3971-C3971)))*(L3971/(K3971+L3971))*(P3971/(P3971+O3971)))</f>
        <v>0.145921297078196</v>
      </c>
      <c r="U3971" s="7" t="n">
        <v>43128</v>
      </c>
    </row>
    <row r="3972" customFormat="false" ht="15" hidden="false" customHeight="false" outlineLevel="0" collapsed="false">
      <c r="A3972" s="0" t="s">
        <v>337</v>
      </c>
      <c r="B3972" s="0" t="s">
        <v>243</v>
      </c>
      <c r="C3972" s="0" t="n">
        <v>77</v>
      </c>
      <c r="D3972" s="0" t="n">
        <v>64</v>
      </c>
      <c r="E3972" s="0" t="n">
        <v>40</v>
      </c>
      <c r="F3972" s="0" t="n">
        <v>35</v>
      </c>
      <c r="G3972" s="0" t="n">
        <v>13</v>
      </c>
      <c r="H3972" s="0" t="n">
        <v>16</v>
      </c>
      <c r="I3972" s="0" t="n">
        <v>1</v>
      </c>
      <c r="J3972" s="0" t="n">
        <v>0</v>
      </c>
      <c r="K3972" s="0" t="n">
        <f aca="false">VLOOKUP(A3972,'Team Data'!$A$1:$E$659,2,FALSE())</f>
        <v>23</v>
      </c>
      <c r="L3972" s="0" t="n">
        <f aca="false">VLOOKUP(A3972,'Team Data'!$A$1:$E$659,3,FALSE())</f>
        <v>10</v>
      </c>
      <c r="M3972" s="0" t="n">
        <f aca="false">VLOOKUP(B3972,'Team Data'!$A$1:$E$659,2,FALSE())</f>
        <v>16</v>
      </c>
      <c r="N3972" s="0" t="n">
        <f aca="false">VLOOKUP(B3972,'Team Data'!$A$1:$E$659,3,FALSE())</f>
        <v>17</v>
      </c>
      <c r="O3972" s="0" t="n">
        <f aca="false">VLOOKUP(A3972,'Team Data'!$A$1:$E$659,4,FALSE())</f>
        <v>458</v>
      </c>
      <c r="P3972" s="0" t="n">
        <f aca="false">VLOOKUP(A3972,'Team Data'!$A$1:$E$659,5,FALSE())</f>
        <v>534</v>
      </c>
      <c r="Q3972" s="0" t="n">
        <f aca="false">VLOOKUP(B3972,'Team Data'!$A$1:$E$659,4,FALSE())</f>
        <v>525</v>
      </c>
      <c r="R3972" s="0" t="n">
        <f aca="false">VLOOKUP(B3972,'Team Data'!$A$1:$E$659,5,FALSE())</f>
        <v>540</v>
      </c>
      <c r="S3972" s="0" t="n">
        <f aca="false">IF(I3972=1,(MIN(30,(C3972-D3972)))*(M3972/(M3972+N3972))*(Q3972/(Q3972+R3972)),(MAX(-30,(C3972-D3972)))*(N3972/(M3972+N3972))*(R3972/(R3972+Q3972)))</f>
        <v>3.10712761416987</v>
      </c>
      <c r="T3972" s="0" t="n">
        <f aca="false">IF(J3972=1,(MIN(30,(D3972-C3972)))*(K3972/(K3972+L3972))*(O3972/(O3972+P3972)),(MAX(-30,(D3972-C3972)))*(L3972/(K3972+L3972))*(P3972/(P3972+O3972)))</f>
        <v>-2.12060117302053</v>
      </c>
      <c r="U3972" s="7" t="n">
        <v>43128</v>
      </c>
    </row>
    <row r="3973" customFormat="false" ht="15" hidden="false" customHeight="false" outlineLevel="0" collapsed="false">
      <c r="A3973" s="0" t="s">
        <v>33</v>
      </c>
      <c r="B3973" s="0" t="s">
        <v>125</v>
      </c>
      <c r="C3973" s="0" t="n">
        <v>81</v>
      </c>
      <c r="D3973" s="0" t="n">
        <v>73</v>
      </c>
      <c r="E3973" s="0" t="n">
        <v>34</v>
      </c>
      <c r="F3973" s="0" t="n">
        <v>27</v>
      </c>
      <c r="G3973" s="0" t="n">
        <v>19</v>
      </c>
      <c r="H3973" s="0" t="n">
        <v>15</v>
      </c>
      <c r="I3973" s="0" t="n">
        <v>1</v>
      </c>
      <c r="J3973" s="0" t="n">
        <v>0</v>
      </c>
      <c r="K3973" s="0" t="n">
        <f aca="false">VLOOKUP(A3973,'Team Data'!$A$1:$E$659,2,FALSE())</f>
        <v>20</v>
      </c>
      <c r="L3973" s="0" t="n">
        <f aca="false">VLOOKUP(A3973,'Team Data'!$A$1:$E$659,3,FALSE())</f>
        <v>13</v>
      </c>
      <c r="M3973" s="0" t="n">
        <f aca="false">VLOOKUP(B3973,'Team Data'!$A$1:$E$659,2,FALSE())</f>
        <v>13</v>
      </c>
      <c r="N3973" s="0" t="n">
        <f aca="false">VLOOKUP(B3973,'Team Data'!$A$1:$E$659,3,FALSE())</f>
        <v>18</v>
      </c>
      <c r="O3973" s="0" t="n">
        <f aca="false">VLOOKUP(A3973,'Team Data'!$A$1:$E$659,4,FALSE())</f>
        <v>562</v>
      </c>
      <c r="P3973" s="0" t="n">
        <f aca="false">VLOOKUP(A3973,'Team Data'!$A$1:$E$659,5,FALSE())</f>
        <v>491</v>
      </c>
      <c r="Q3973" s="0" t="n">
        <f aca="false">VLOOKUP(B3973,'Team Data'!$A$1:$E$659,4,FALSE())</f>
        <v>547</v>
      </c>
      <c r="R3973" s="0" t="n">
        <f aca="false">VLOOKUP(B3973,'Team Data'!$A$1:$E$659,5,FALSE())</f>
        <v>412</v>
      </c>
      <c r="S3973" s="0" t="n">
        <f aca="false">IF(I3973=1,(MIN(30,(C3973-D3973)))*(M3973/(M3973+N3973))*(Q3973/(Q3973+R3973)),(MAX(-30,(C3973-D3973)))*(N3973/(M3973+N3973))*(R3973/(R3973+Q3973)))</f>
        <v>1.91355242355949</v>
      </c>
      <c r="T3973" s="0" t="n">
        <f aca="false">IF(J3973=1,(MIN(30,(D3973-C3973)))*(K3973/(K3973+L3973))*(O3973/(O3973+P3973)),(MAX(-30,(D3973-C3973)))*(L3973/(K3973+L3973))*(P3973/(P3973+O3973)))</f>
        <v>-1.46950991395436</v>
      </c>
      <c r="U3973" s="7" t="n">
        <v>43128</v>
      </c>
    </row>
    <row r="3974" customFormat="false" ht="15" hidden="false" customHeight="false" outlineLevel="0" collapsed="false">
      <c r="A3974" s="0" t="s">
        <v>77</v>
      </c>
      <c r="B3974" s="0" t="s">
        <v>247</v>
      </c>
      <c r="C3974" s="0" t="n">
        <v>61</v>
      </c>
      <c r="D3974" s="0" t="n">
        <v>86</v>
      </c>
      <c r="E3974" s="0" t="n">
        <v>24</v>
      </c>
      <c r="F3974" s="0" t="n">
        <v>31</v>
      </c>
      <c r="G3974" s="0" t="n">
        <v>13</v>
      </c>
      <c r="H3974" s="0" t="n">
        <v>10</v>
      </c>
      <c r="I3974" s="0" t="n">
        <v>0</v>
      </c>
      <c r="J3974" s="0" t="n">
        <v>1</v>
      </c>
      <c r="K3974" s="0" t="n">
        <f aca="false">VLOOKUP(A3974,'Team Data'!$A$1:$E$659,2,FALSE())</f>
        <v>10</v>
      </c>
      <c r="L3974" s="0" t="n">
        <f aca="false">VLOOKUP(A3974,'Team Data'!$A$1:$E$659,3,FALSE())</f>
        <v>20</v>
      </c>
      <c r="M3974" s="0" t="n">
        <f aca="false">VLOOKUP(B3974,'Team Data'!$A$1:$E$659,2,FALSE())</f>
        <v>17</v>
      </c>
      <c r="N3974" s="0" t="n">
        <f aca="false">VLOOKUP(B3974,'Team Data'!$A$1:$E$659,3,FALSE())</f>
        <v>16</v>
      </c>
      <c r="O3974" s="0" t="n">
        <f aca="false">VLOOKUP(A3974,'Team Data'!$A$1:$E$659,4,FALSE())</f>
        <v>495</v>
      </c>
      <c r="P3974" s="0" t="n">
        <f aca="false">VLOOKUP(A3974,'Team Data'!$A$1:$E$659,5,FALSE())</f>
        <v>484</v>
      </c>
      <c r="Q3974" s="0" t="n">
        <f aca="false">VLOOKUP(B3974,'Team Data'!$A$1:$E$659,4,FALSE())</f>
        <v>613</v>
      </c>
      <c r="R3974" s="0" t="n">
        <f aca="false">VLOOKUP(B3974,'Team Data'!$A$1:$E$659,5,FALSE())</f>
        <v>464</v>
      </c>
      <c r="S3974" s="0" t="n">
        <f aca="false">IF(I3974=1,(MIN(30,(C3974-D3974)))*(M3974/(M3974+N3974))*(Q3974/(Q3974+R3974)),(MAX(-30,(C3974-D3974)))*(N3974/(M3974+N3974))*(R3974/(R3974+Q3974)))</f>
        <v>-5.22213781266706</v>
      </c>
      <c r="T3974" s="0" t="n">
        <f aca="false">IF(J3974=1,(MIN(30,(D3974-C3974)))*(K3974/(K3974+L3974))*(O3974/(O3974+P3974)),(MAX(-30,(D3974-C3974)))*(L3974/(K3974+L3974))*(P3974/(P3974+O3974)))</f>
        <v>4.21348314606742</v>
      </c>
      <c r="U3974" s="7" t="n">
        <v>43128</v>
      </c>
    </row>
    <row r="3975" customFormat="false" ht="15" hidden="false" customHeight="false" outlineLevel="0" collapsed="false">
      <c r="A3975" s="0" t="s">
        <v>241</v>
      </c>
      <c r="B3975" s="0" t="s">
        <v>66</v>
      </c>
      <c r="C3975" s="0" t="n">
        <v>66</v>
      </c>
      <c r="D3975" s="0" t="n">
        <v>63</v>
      </c>
      <c r="E3975" s="0" t="n">
        <v>27</v>
      </c>
      <c r="F3975" s="0" t="n">
        <v>36</v>
      </c>
      <c r="G3975" s="0" t="n">
        <v>6</v>
      </c>
      <c r="H3975" s="0" t="n">
        <v>17</v>
      </c>
      <c r="I3975" s="0" t="n">
        <v>1</v>
      </c>
      <c r="J3975" s="0" t="n">
        <v>0</v>
      </c>
      <c r="K3975" s="0" t="n">
        <f aca="false">VLOOKUP(A3975,'Team Data'!$A$1:$E$659,2,FALSE())</f>
        <v>12</v>
      </c>
      <c r="L3975" s="0" t="n">
        <f aca="false">VLOOKUP(A3975,'Team Data'!$A$1:$E$659,3,FALSE())</f>
        <v>20</v>
      </c>
      <c r="M3975" s="0" t="n">
        <f aca="false">VLOOKUP(B3975,'Team Data'!$A$1:$E$659,2,FALSE())</f>
        <v>21</v>
      </c>
      <c r="N3975" s="0" t="n">
        <f aca="false">VLOOKUP(B3975,'Team Data'!$A$1:$E$659,3,FALSE())</f>
        <v>12</v>
      </c>
      <c r="O3975" s="0" t="n">
        <f aca="false">VLOOKUP(A3975,'Team Data'!$A$1:$E$659,4,FALSE())</f>
        <v>593</v>
      </c>
      <c r="P3975" s="0" t="n">
        <f aca="false">VLOOKUP(A3975,'Team Data'!$A$1:$E$659,5,FALSE())</f>
        <v>457</v>
      </c>
      <c r="Q3975" s="0" t="n">
        <f aca="false">VLOOKUP(B3975,'Team Data'!$A$1:$E$659,4,FALSE())</f>
        <v>590</v>
      </c>
      <c r="R3975" s="0" t="n">
        <f aca="false">VLOOKUP(B3975,'Team Data'!$A$1:$E$659,5,FALSE())</f>
        <v>486</v>
      </c>
      <c r="S3975" s="0" t="n">
        <f aca="false">IF(I3975=1,(MIN(30,(C3975-D3975)))*(M3975/(M3975+N3975))*(Q3975/(Q3975+R3975)),(MAX(-30,(C3975-D3975)))*(N3975/(M3975+N3975))*(R3975/(R3975+Q3975)))</f>
        <v>1.0468063534978</v>
      </c>
      <c r="T3975" s="0" t="n">
        <f aca="false">IF(J3975=1,(MIN(30,(D3975-C3975)))*(K3975/(K3975+L3975))*(O3975/(O3975+P3975)),(MAX(-30,(D3975-C3975)))*(L3975/(K3975+L3975))*(P3975/(P3975+O3975)))</f>
        <v>-0.816071428571429</v>
      </c>
      <c r="U3975" s="7" t="n">
        <v>43128</v>
      </c>
    </row>
    <row r="3976" customFormat="false" ht="15" hidden="false" customHeight="false" outlineLevel="0" collapsed="false">
      <c r="A3976" s="0" t="s">
        <v>271</v>
      </c>
      <c r="B3976" s="0" t="s">
        <v>115</v>
      </c>
      <c r="C3976" s="0" t="n">
        <v>40</v>
      </c>
      <c r="D3976" s="0" t="n">
        <v>63</v>
      </c>
      <c r="E3976" s="0" t="n">
        <v>31</v>
      </c>
      <c r="F3976" s="0" t="n">
        <v>46</v>
      </c>
      <c r="G3976" s="0" t="n">
        <v>10</v>
      </c>
      <c r="H3976" s="0" t="n">
        <v>11</v>
      </c>
      <c r="I3976" s="0" t="n">
        <v>0</v>
      </c>
      <c r="J3976" s="0" t="n">
        <v>1</v>
      </c>
      <c r="K3976" s="0" t="n">
        <f aca="false">VLOOKUP(A3976,'Team Data'!$A$1:$E$659,2,FALSE())</f>
        <v>10</v>
      </c>
      <c r="L3976" s="0" t="n">
        <f aca="false">VLOOKUP(A3976,'Team Data'!$A$1:$E$659,3,FALSE())</f>
        <v>22</v>
      </c>
      <c r="M3976" s="0" t="n">
        <f aca="false">VLOOKUP(B3976,'Team Data'!$A$1:$E$659,2,FALSE())</f>
        <v>27</v>
      </c>
      <c r="N3976" s="0" t="n">
        <f aca="false">VLOOKUP(B3976,'Team Data'!$A$1:$E$659,3,FALSE())</f>
        <v>8</v>
      </c>
      <c r="O3976" s="0" t="n">
        <f aca="false">VLOOKUP(A3976,'Team Data'!$A$1:$E$659,4,FALSE())</f>
        <v>525</v>
      </c>
      <c r="P3976" s="0" t="n">
        <f aca="false">VLOOKUP(A3976,'Team Data'!$A$1:$E$659,5,FALSE())</f>
        <v>506</v>
      </c>
      <c r="Q3976" s="0" t="n">
        <f aca="false">VLOOKUP(B3976,'Team Data'!$A$1:$E$659,4,FALSE())</f>
        <v>625</v>
      </c>
      <c r="R3976" s="0" t="n">
        <f aca="false">VLOOKUP(B3976,'Team Data'!$A$1:$E$659,5,FALSE())</f>
        <v>506</v>
      </c>
      <c r="S3976" s="0" t="n">
        <f aca="false">IF(I3976=1,(MIN(30,(C3976-D3976)))*(M3976/(M3976+N3976))*(Q3976/(Q3976+R3976)),(MAX(-30,(C3976-D3976)))*(N3976/(M3976+N3976))*(R3976/(R3976+Q3976)))</f>
        <v>-2.35200202096754</v>
      </c>
      <c r="T3976" s="0" t="n">
        <f aca="false">IF(J3976=1,(MIN(30,(D3976-C3976)))*(K3976/(K3976+L3976))*(O3976/(O3976+P3976)),(MAX(-30,(D3976-C3976)))*(L3976/(K3976+L3976))*(P3976/(P3976+O3976)))</f>
        <v>3.65997817652764</v>
      </c>
      <c r="U3976" s="7" t="n">
        <v>43128</v>
      </c>
    </row>
    <row r="3977" customFormat="false" ht="15" hidden="false" customHeight="false" outlineLevel="0" collapsed="false">
      <c r="A3977" s="0" t="s">
        <v>235</v>
      </c>
      <c r="B3977" s="0" t="s">
        <v>124</v>
      </c>
      <c r="C3977" s="0" t="n">
        <v>74</v>
      </c>
      <c r="D3977" s="0" t="n">
        <v>67</v>
      </c>
      <c r="E3977" s="0" t="n">
        <v>30</v>
      </c>
      <c r="F3977" s="0" t="n">
        <v>31</v>
      </c>
      <c r="G3977" s="0" t="n">
        <v>7</v>
      </c>
      <c r="H3977" s="0" t="n">
        <v>10</v>
      </c>
      <c r="I3977" s="0" t="n">
        <v>1</v>
      </c>
      <c r="J3977" s="0" t="n">
        <v>0</v>
      </c>
      <c r="K3977" s="0" t="n">
        <f aca="false">VLOOKUP(A3977,'Team Data'!$A$1:$E$659,2,FALSE())</f>
        <v>30</v>
      </c>
      <c r="L3977" s="0" t="n">
        <f aca="false">VLOOKUP(A3977,'Team Data'!$A$1:$E$659,3,FALSE())</f>
        <v>7</v>
      </c>
      <c r="M3977" s="0" t="n">
        <f aca="false">VLOOKUP(B3977,'Team Data'!$A$1:$E$659,2,FALSE())</f>
        <v>16</v>
      </c>
      <c r="N3977" s="0" t="n">
        <f aca="false">VLOOKUP(B3977,'Team Data'!$A$1:$E$659,3,FALSE())</f>
        <v>15</v>
      </c>
      <c r="O3977" s="0" t="n">
        <f aca="false">VLOOKUP(A3977,'Team Data'!$A$1:$E$659,4,FALSE())</f>
        <v>726</v>
      </c>
      <c r="P3977" s="0" t="n">
        <f aca="false">VLOOKUP(A3977,'Team Data'!$A$1:$E$659,5,FALSE())</f>
        <v>521</v>
      </c>
      <c r="Q3977" s="0" t="n">
        <f aca="false">VLOOKUP(B3977,'Team Data'!$A$1:$E$659,4,FALSE())</f>
        <v>582</v>
      </c>
      <c r="R3977" s="0" t="n">
        <f aca="false">VLOOKUP(B3977,'Team Data'!$A$1:$E$659,5,FALSE())</f>
        <v>456</v>
      </c>
      <c r="S3977" s="0" t="n">
        <f aca="false">IF(I3977=1,(MIN(30,(C3977-D3977)))*(M3977/(M3977+N3977))*(Q3977/(Q3977+R3977)),(MAX(-30,(C3977-D3977)))*(N3977/(M3977+N3977))*(R3977/(R3977+Q3977)))</f>
        <v>2.02573186649263</v>
      </c>
      <c r="T3977" s="0" t="n">
        <f aca="false">IF(J3977=1,(MIN(30,(D3977-C3977)))*(K3977/(K3977+L3977))*(O3977/(O3977+P3977)),(MAX(-30,(D3977-C3977)))*(L3977/(K3977+L3977))*(P3977/(P3977+O3977)))</f>
        <v>-0.553306313530852</v>
      </c>
      <c r="U3977" s="7" t="n">
        <v>43128</v>
      </c>
    </row>
    <row r="3978" customFormat="false" ht="15" hidden="false" customHeight="false" outlineLevel="0" collapsed="false">
      <c r="A3978" s="0" t="s">
        <v>208</v>
      </c>
      <c r="B3978" s="0" t="s">
        <v>153</v>
      </c>
      <c r="C3978" s="0" t="n">
        <v>47</v>
      </c>
      <c r="D3978" s="0" t="n">
        <v>70</v>
      </c>
      <c r="E3978" s="0" t="n">
        <v>27</v>
      </c>
      <c r="F3978" s="0" t="n">
        <v>32</v>
      </c>
      <c r="G3978" s="0" t="n">
        <v>11</v>
      </c>
      <c r="H3978" s="0" t="n">
        <v>9</v>
      </c>
      <c r="I3978" s="0" t="n">
        <v>0</v>
      </c>
      <c r="J3978" s="0" t="n">
        <v>1</v>
      </c>
      <c r="K3978" s="0" t="n">
        <f aca="false">VLOOKUP(A3978,'Team Data'!$A$1:$E$659,2,FALSE())</f>
        <v>16</v>
      </c>
      <c r="L3978" s="0" t="n">
        <f aca="false">VLOOKUP(A3978,'Team Data'!$A$1:$E$659,3,FALSE())</f>
        <v>16</v>
      </c>
      <c r="M3978" s="0" t="n">
        <f aca="false">VLOOKUP(B3978,'Team Data'!$A$1:$E$659,2,FALSE())</f>
        <v>32</v>
      </c>
      <c r="N3978" s="0" t="n">
        <f aca="false">VLOOKUP(B3978,'Team Data'!$A$1:$E$659,3,FALSE())</f>
        <v>6</v>
      </c>
      <c r="O3978" s="0" t="n">
        <f aca="false">VLOOKUP(A3978,'Team Data'!$A$1:$E$659,4,FALSE())</f>
        <v>582</v>
      </c>
      <c r="P3978" s="0" t="n">
        <f aca="false">VLOOKUP(A3978,'Team Data'!$A$1:$E$659,5,FALSE())</f>
        <v>422</v>
      </c>
      <c r="Q3978" s="0" t="n">
        <f aca="false">VLOOKUP(B3978,'Team Data'!$A$1:$E$659,4,FALSE())</f>
        <v>662</v>
      </c>
      <c r="R3978" s="0" t="n">
        <f aca="false">VLOOKUP(B3978,'Team Data'!$A$1:$E$659,5,FALSE())</f>
        <v>561</v>
      </c>
      <c r="S3978" s="0" t="n">
        <f aca="false">IF(I3978=1,(MIN(30,(C3978-D3978)))*(M3978/(M3978+N3978))*(Q3978/(Q3978+R3978)),(MAX(-30,(C3978-D3978)))*(N3978/(M3978+N3978))*(R3978/(R3978+Q3978)))</f>
        <v>-1.66583466024013</v>
      </c>
      <c r="T3978" s="0" t="n">
        <f aca="false">IF(J3978=1,(MIN(30,(D3978-C3978)))*(K3978/(K3978+L3978))*(O3978/(O3978+P3978)),(MAX(-30,(D3978-C3978)))*(L3978/(K3978+L3978))*(P3978/(P3978+O3978)))</f>
        <v>6.66633466135458</v>
      </c>
      <c r="U3978" s="7" t="n">
        <v>43128</v>
      </c>
    </row>
    <row r="3979" customFormat="false" ht="15" hidden="false" customHeight="false" outlineLevel="0" collapsed="false">
      <c r="A3979" s="0" t="s">
        <v>43</v>
      </c>
      <c r="B3979" s="0" t="s">
        <v>320</v>
      </c>
      <c r="C3979" s="0" t="n">
        <v>59</v>
      </c>
      <c r="D3979" s="0" t="n">
        <v>77</v>
      </c>
      <c r="E3979" s="0" t="n">
        <v>40</v>
      </c>
      <c r="F3979" s="0" t="n">
        <v>35</v>
      </c>
      <c r="G3979" s="0" t="n">
        <v>20</v>
      </c>
      <c r="H3979" s="0" t="n">
        <v>10</v>
      </c>
      <c r="I3979" s="0" t="n">
        <v>0</v>
      </c>
      <c r="J3979" s="0" t="n">
        <v>1</v>
      </c>
      <c r="K3979" s="0" t="n">
        <f aca="false">VLOOKUP(A3979,'Team Data'!$A$1:$E$659,2,FALSE())</f>
        <v>8</v>
      </c>
      <c r="L3979" s="0" t="n">
        <f aca="false">VLOOKUP(A3979,'Team Data'!$A$1:$E$659,3,FALSE())</f>
        <v>23</v>
      </c>
      <c r="M3979" s="0" t="n">
        <f aca="false">VLOOKUP(B3979,'Team Data'!$A$1:$E$659,2,FALSE())</f>
        <v>24</v>
      </c>
      <c r="N3979" s="0" t="n">
        <f aca="false">VLOOKUP(B3979,'Team Data'!$A$1:$E$659,3,FALSE())</f>
        <v>12</v>
      </c>
      <c r="O3979" s="0" t="n">
        <f aca="false">VLOOKUP(A3979,'Team Data'!$A$1:$E$659,4,FALSE())</f>
        <v>578</v>
      </c>
      <c r="P3979" s="0" t="n">
        <f aca="false">VLOOKUP(A3979,'Team Data'!$A$1:$E$659,5,FALSE())</f>
        <v>421</v>
      </c>
      <c r="Q3979" s="0" t="n">
        <f aca="false">VLOOKUP(B3979,'Team Data'!$A$1:$E$659,4,FALSE())</f>
        <v>677</v>
      </c>
      <c r="R3979" s="0" t="n">
        <f aca="false">VLOOKUP(B3979,'Team Data'!$A$1:$E$659,5,FALSE())</f>
        <v>508</v>
      </c>
      <c r="S3979" s="0" t="n">
        <f aca="false">IF(I3979=1,(MIN(30,(C3979-D3979)))*(M3979/(M3979+N3979))*(Q3979/(Q3979+R3979)),(MAX(-30,(C3979-D3979)))*(N3979/(M3979+N3979))*(R3979/(R3979+Q3979)))</f>
        <v>-2.57215189873418</v>
      </c>
      <c r="T3979" s="0" t="n">
        <f aca="false">IF(J3979=1,(MIN(30,(D3979-C3979)))*(K3979/(K3979+L3979))*(O3979/(O3979+P3979)),(MAX(-30,(D3979-C3979)))*(L3979/(K3979+L3979))*(P3979/(P3979+O3979)))</f>
        <v>2.68759081662307</v>
      </c>
      <c r="U3979" s="7" t="n">
        <v>43128</v>
      </c>
    </row>
    <row r="3980" customFormat="false" ht="15" hidden="false" customHeight="false" outlineLevel="0" collapsed="false">
      <c r="A3980" s="0" t="s">
        <v>263</v>
      </c>
      <c r="B3980" s="0" t="s">
        <v>68</v>
      </c>
      <c r="C3980" s="0" t="n">
        <v>86</v>
      </c>
      <c r="D3980" s="0" t="n">
        <v>70</v>
      </c>
      <c r="E3980" s="0" t="n">
        <v>42</v>
      </c>
      <c r="F3980" s="0" t="n">
        <v>33</v>
      </c>
      <c r="G3980" s="0" t="n">
        <v>12</v>
      </c>
      <c r="H3980" s="0" t="n">
        <v>9</v>
      </c>
      <c r="I3980" s="0" t="n">
        <v>1</v>
      </c>
      <c r="J3980" s="0" t="n">
        <v>0</v>
      </c>
      <c r="K3980" s="0" t="n">
        <f aca="false">VLOOKUP(A3980,'Team Data'!$A$1:$E$659,2,FALSE())</f>
        <v>22</v>
      </c>
      <c r="L3980" s="0" t="n">
        <f aca="false">VLOOKUP(A3980,'Team Data'!$A$1:$E$659,3,FALSE())</f>
        <v>12</v>
      </c>
      <c r="M3980" s="0" t="n">
        <f aca="false">VLOOKUP(B3980,'Team Data'!$A$1:$E$659,2,FALSE())</f>
        <v>11</v>
      </c>
      <c r="N3980" s="0" t="n">
        <f aca="false">VLOOKUP(B3980,'Team Data'!$A$1:$E$659,3,FALSE())</f>
        <v>20</v>
      </c>
      <c r="O3980" s="0" t="n">
        <f aca="false">VLOOKUP(A3980,'Team Data'!$A$1:$E$659,4,FALSE())</f>
        <v>670</v>
      </c>
      <c r="P3980" s="0" t="n">
        <f aca="false">VLOOKUP(A3980,'Team Data'!$A$1:$E$659,5,FALSE())</f>
        <v>461</v>
      </c>
      <c r="Q3980" s="0" t="n">
        <f aca="false">VLOOKUP(B3980,'Team Data'!$A$1:$E$659,4,FALSE())</f>
        <v>590</v>
      </c>
      <c r="R3980" s="0" t="n">
        <f aca="false">VLOOKUP(B3980,'Team Data'!$A$1:$E$659,5,FALSE())</f>
        <v>446</v>
      </c>
      <c r="S3980" s="0" t="n">
        <f aca="false">IF(I3980=1,(MIN(30,(C3980-D3980)))*(M3980/(M3980+N3980))*(Q3980/(Q3980+R3980)),(MAX(-30,(C3980-D3980)))*(N3980/(M3980+N3980))*(R3980/(R3980+Q3980)))</f>
        <v>3.23327936231162</v>
      </c>
      <c r="T3980" s="0" t="n">
        <f aca="false">IF(J3980=1,(MIN(30,(D3980-C3980)))*(K3980/(K3980+L3980))*(O3980/(O3980+P3980)),(MAX(-30,(D3980-C3980)))*(L3980/(K3980+L3980))*(P3980/(P3980+O3980)))</f>
        <v>-2.30176314557653</v>
      </c>
      <c r="U3980" s="7" t="n">
        <v>43128</v>
      </c>
    </row>
    <row r="3981" customFormat="false" ht="15" hidden="false" customHeight="false" outlineLevel="0" collapsed="false">
      <c r="A3981" s="0" t="s">
        <v>55</v>
      </c>
      <c r="B3981" s="0" t="s">
        <v>103</v>
      </c>
      <c r="C3981" s="0" t="n">
        <v>72</v>
      </c>
      <c r="D3981" s="0" t="n">
        <v>70</v>
      </c>
      <c r="E3981" s="0" t="n">
        <v>33</v>
      </c>
      <c r="F3981" s="0" t="n">
        <v>28</v>
      </c>
      <c r="G3981" s="0" t="n">
        <v>7</v>
      </c>
      <c r="H3981" s="0" t="n">
        <v>9</v>
      </c>
      <c r="I3981" s="0" t="n">
        <v>1</v>
      </c>
      <c r="J3981" s="0" t="n">
        <v>0</v>
      </c>
      <c r="K3981" s="0" t="n">
        <f aca="false">VLOOKUP(A3981,'Team Data'!$A$1:$E$659,2,FALSE())</f>
        <v>24</v>
      </c>
      <c r="L3981" s="0" t="n">
        <f aca="false">VLOOKUP(A3981,'Team Data'!$A$1:$E$659,3,FALSE())</f>
        <v>9</v>
      </c>
      <c r="M3981" s="0" t="n">
        <f aca="false">VLOOKUP(B3981,'Team Data'!$A$1:$E$659,2,FALSE())</f>
        <v>13</v>
      </c>
      <c r="N3981" s="0" t="n">
        <f aca="false">VLOOKUP(B3981,'Team Data'!$A$1:$E$659,3,FALSE())</f>
        <v>19</v>
      </c>
      <c r="O3981" s="0" t="n">
        <f aca="false">VLOOKUP(A3981,'Team Data'!$A$1:$E$659,4,FALSE())</f>
        <v>691</v>
      </c>
      <c r="P3981" s="0" t="n">
        <f aca="false">VLOOKUP(A3981,'Team Data'!$A$1:$E$659,5,FALSE())</f>
        <v>426</v>
      </c>
      <c r="Q3981" s="0" t="n">
        <f aca="false">VLOOKUP(B3981,'Team Data'!$A$1:$E$659,4,FALSE())</f>
        <v>625</v>
      </c>
      <c r="R3981" s="0" t="n">
        <f aca="false">VLOOKUP(B3981,'Team Data'!$A$1:$E$659,5,FALSE())</f>
        <v>447</v>
      </c>
      <c r="S3981" s="0" t="n">
        <f aca="false">IF(I3981=1,(MIN(30,(C3981-D3981)))*(M3981/(M3981+N3981))*(Q3981/(Q3981+R3981)),(MAX(-30,(C3981-D3981)))*(N3981/(M3981+N3981))*(R3981/(R3981+Q3981)))</f>
        <v>0.473705690298508</v>
      </c>
      <c r="T3981" s="0" t="n">
        <f aca="false">IF(J3981=1,(MIN(30,(D3981-C3981)))*(K3981/(K3981+L3981))*(O3981/(O3981+P3981)),(MAX(-30,(D3981-C3981)))*(L3981/(K3981+L3981))*(P3981/(P3981+O3981)))</f>
        <v>-0.20802474159681</v>
      </c>
      <c r="U3981" s="7" t="n">
        <v>43128</v>
      </c>
    </row>
    <row r="3982" customFormat="false" ht="15" hidden="false" customHeight="false" outlineLevel="0" collapsed="false">
      <c r="A3982" s="0" t="s">
        <v>302</v>
      </c>
      <c r="B3982" s="0" t="s">
        <v>347</v>
      </c>
      <c r="C3982" s="0" t="n">
        <v>71</v>
      </c>
      <c r="D3982" s="0" t="n">
        <v>90</v>
      </c>
      <c r="E3982" s="0" t="n">
        <v>34</v>
      </c>
      <c r="F3982" s="0" t="n">
        <v>43</v>
      </c>
      <c r="G3982" s="0" t="n">
        <v>15</v>
      </c>
      <c r="H3982" s="0" t="n">
        <v>9</v>
      </c>
      <c r="I3982" s="0" t="n">
        <v>0</v>
      </c>
      <c r="J3982" s="0" t="n">
        <v>1</v>
      </c>
      <c r="K3982" s="0" t="n">
        <f aca="false">VLOOKUP(A3982,'Team Data'!$A$1:$E$659,2,FALSE())</f>
        <v>19</v>
      </c>
      <c r="L3982" s="0" t="n">
        <f aca="false">VLOOKUP(A3982,'Team Data'!$A$1:$E$659,3,FALSE())</f>
        <v>12</v>
      </c>
      <c r="M3982" s="0" t="n">
        <f aca="false">VLOOKUP(B3982,'Team Data'!$A$1:$E$659,2,FALSE())</f>
        <v>23</v>
      </c>
      <c r="N3982" s="0" t="n">
        <f aca="false">VLOOKUP(B3982,'Team Data'!$A$1:$E$659,3,FALSE())</f>
        <v>8</v>
      </c>
      <c r="O3982" s="0" t="n">
        <f aca="false">VLOOKUP(A3982,'Team Data'!$A$1:$E$659,4,FALSE())</f>
        <v>534</v>
      </c>
      <c r="P3982" s="0" t="n">
        <f aca="false">VLOOKUP(A3982,'Team Data'!$A$1:$E$659,5,FALSE())</f>
        <v>472</v>
      </c>
      <c r="Q3982" s="0" t="n">
        <f aca="false">VLOOKUP(B3982,'Team Data'!$A$1:$E$659,4,FALSE())</f>
        <v>591</v>
      </c>
      <c r="R3982" s="0" t="n">
        <f aca="false">VLOOKUP(B3982,'Team Data'!$A$1:$E$659,5,FALSE())</f>
        <v>427</v>
      </c>
      <c r="S3982" s="0" t="n">
        <f aca="false">IF(I3982=1,(MIN(30,(C3982-D3982)))*(M3982/(M3982+N3982))*(Q3982/(Q3982+R3982)),(MAX(-30,(C3982-D3982)))*(N3982/(M3982+N3982))*(R3982/(R3982+Q3982)))</f>
        <v>-2.0566575828633</v>
      </c>
      <c r="T3982" s="0" t="n">
        <f aca="false">IF(J3982=1,(MIN(30,(D3982-C3982)))*(K3982/(K3982+L3982))*(O3982/(O3982+P3982)),(MAX(-30,(D3982-C3982)))*(L3982/(K3982+L3982))*(P3982/(P3982+O3982)))</f>
        <v>6.18142756365036</v>
      </c>
      <c r="U3982" s="7" t="n">
        <v>43128</v>
      </c>
    </row>
    <row r="3983" customFormat="false" ht="15" hidden="false" customHeight="false" outlineLevel="0" collapsed="false">
      <c r="A3983" s="0" t="s">
        <v>311</v>
      </c>
      <c r="B3983" s="0" t="s">
        <v>287</v>
      </c>
      <c r="C3983" s="0" t="n">
        <v>57</v>
      </c>
      <c r="D3983" s="0" t="n">
        <v>85</v>
      </c>
      <c r="E3983" s="0" t="n">
        <v>33</v>
      </c>
      <c r="F3983" s="0" t="n">
        <v>34</v>
      </c>
      <c r="G3983" s="0" t="n">
        <v>16</v>
      </c>
      <c r="H3983" s="0" t="n">
        <v>5</v>
      </c>
      <c r="I3983" s="0" t="n">
        <v>0</v>
      </c>
      <c r="J3983" s="0" t="n">
        <v>1</v>
      </c>
      <c r="K3983" s="0" t="n">
        <f aca="false">VLOOKUP(A3983,'Team Data'!$A$1:$E$659,2,FALSE())</f>
        <v>14</v>
      </c>
      <c r="L3983" s="0" t="n">
        <f aca="false">VLOOKUP(A3983,'Team Data'!$A$1:$E$659,3,FALSE())</f>
        <v>18</v>
      </c>
      <c r="M3983" s="0" t="n">
        <f aca="false">VLOOKUP(B3983,'Team Data'!$A$1:$E$659,2,FALSE())</f>
        <v>15</v>
      </c>
      <c r="N3983" s="0" t="n">
        <f aca="false">VLOOKUP(B3983,'Team Data'!$A$1:$E$659,3,FALSE())</f>
        <v>16</v>
      </c>
      <c r="O3983" s="0" t="n">
        <f aca="false">VLOOKUP(A3983,'Team Data'!$A$1:$E$659,4,FALSE())</f>
        <v>616</v>
      </c>
      <c r="P3983" s="0" t="n">
        <f aca="false">VLOOKUP(A3983,'Team Data'!$A$1:$E$659,5,FALSE())</f>
        <v>430</v>
      </c>
      <c r="Q3983" s="0" t="n">
        <f aca="false">VLOOKUP(B3983,'Team Data'!$A$1:$E$659,4,FALSE())</f>
        <v>605</v>
      </c>
      <c r="R3983" s="0" t="n">
        <f aca="false">VLOOKUP(B3983,'Team Data'!$A$1:$E$659,5,FALSE())</f>
        <v>410</v>
      </c>
      <c r="S3983" s="0" t="n">
        <f aca="false">IF(I3983=1,(MIN(30,(C3983-D3983)))*(M3983/(M3983+N3983))*(Q3983/(Q3983+R3983)),(MAX(-30,(C3983-D3983)))*(N3983/(M3983+N3983))*(R3983/(R3983+Q3983)))</f>
        <v>-5.83759733036708</v>
      </c>
      <c r="T3983" s="0" t="n">
        <f aca="false">IF(J3983=1,(MIN(30,(D3983-C3983)))*(K3983/(K3983+L3983))*(O3983/(O3983+P3983)),(MAX(-30,(D3983-C3983)))*(L3983/(K3983+L3983))*(P3983/(P3983+O3983)))</f>
        <v>7.21414913957935</v>
      </c>
      <c r="U3983" s="7" t="n">
        <v>43129</v>
      </c>
    </row>
    <row r="3984" customFormat="false" ht="15" hidden="false" customHeight="false" outlineLevel="0" collapsed="false">
      <c r="A3984" s="0" t="s">
        <v>340</v>
      </c>
      <c r="B3984" s="0" t="s">
        <v>339</v>
      </c>
      <c r="C3984" s="0" t="n">
        <v>62</v>
      </c>
      <c r="D3984" s="0" t="n">
        <v>80</v>
      </c>
      <c r="E3984" s="0" t="n">
        <v>28</v>
      </c>
      <c r="F3984" s="0" t="n">
        <v>30</v>
      </c>
      <c r="G3984" s="0" t="n">
        <v>15</v>
      </c>
      <c r="H3984" s="0" t="n">
        <v>11</v>
      </c>
      <c r="I3984" s="0" t="n">
        <v>0</v>
      </c>
      <c r="J3984" s="0" t="n">
        <v>1</v>
      </c>
      <c r="K3984" s="0" t="n">
        <f aca="false">VLOOKUP(A3984,'Team Data'!$A$1:$E$659,2,FALSE())</f>
        <v>12</v>
      </c>
      <c r="L3984" s="0" t="n">
        <f aca="false">VLOOKUP(A3984,'Team Data'!$A$1:$E$659,3,FALSE())</f>
        <v>19</v>
      </c>
      <c r="M3984" s="0" t="n">
        <f aca="false">VLOOKUP(B3984,'Team Data'!$A$1:$E$659,2,FALSE())</f>
        <v>21</v>
      </c>
      <c r="N3984" s="0" t="n">
        <f aca="false">VLOOKUP(B3984,'Team Data'!$A$1:$E$659,3,FALSE())</f>
        <v>11</v>
      </c>
      <c r="O3984" s="0" t="n">
        <f aca="false">VLOOKUP(A3984,'Team Data'!$A$1:$E$659,4,FALSE())</f>
        <v>595</v>
      </c>
      <c r="P3984" s="0" t="n">
        <f aca="false">VLOOKUP(A3984,'Team Data'!$A$1:$E$659,5,FALSE())</f>
        <v>435</v>
      </c>
      <c r="Q3984" s="0" t="n">
        <f aca="false">VLOOKUP(B3984,'Team Data'!$A$1:$E$659,4,FALSE())</f>
        <v>616</v>
      </c>
      <c r="R3984" s="0" t="n">
        <f aca="false">VLOOKUP(B3984,'Team Data'!$A$1:$E$659,5,FALSE())</f>
        <v>448</v>
      </c>
      <c r="S3984" s="0" t="n">
        <f aca="false">IF(I3984=1,(MIN(30,(C3984-D3984)))*(M3984/(M3984+N3984))*(Q3984/(Q3984+R3984)),(MAX(-30,(C3984-D3984)))*(N3984/(M3984+N3984))*(R3984/(R3984+Q3984)))</f>
        <v>-2.60526315789474</v>
      </c>
      <c r="T3984" s="0" t="n">
        <f aca="false">IF(J3984=1,(MIN(30,(D3984-C3984)))*(K3984/(K3984+L3984))*(O3984/(O3984+P3984)),(MAX(-30,(D3984-C3984)))*(L3984/(K3984+L3984))*(P3984/(P3984+O3984)))</f>
        <v>4.02505480739117</v>
      </c>
      <c r="U3984" s="7" t="n">
        <v>43129</v>
      </c>
    </row>
    <row r="3985" customFormat="false" ht="15" hidden="false" customHeight="false" outlineLevel="0" collapsed="false">
      <c r="A3985" s="0" t="s">
        <v>78</v>
      </c>
      <c r="B3985" s="0" t="s">
        <v>297</v>
      </c>
      <c r="C3985" s="0" t="n">
        <v>73</v>
      </c>
      <c r="D3985" s="0" t="n">
        <v>71</v>
      </c>
      <c r="E3985" s="0" t="n">
        <v>49</v>
      </c>
      <c r="F3985" s="0" t="n">
        <v>36</v>
      </c>
      <c r="G3985" s="0" t="n">
        <v>14</v>
      </c>
      <c r="H3985" s="0" t="n">
        <v>14</v>
      </c>
      <c r="I3985" s="0" t="n">
        <v>1</v>
      </c>
      <c r="J3985" s="0" t="n">
        <v>0</v>
      </c>
      <c r="K3985" s="0" t="n">
        <f aca="false">VLOOKUP(A3985,'Team Data'!$A$1:$E$659,2,FALSE())</f>
        <v>25</v>
      </c>
      <c r="L3985" s="0" t="n">
        <f aca="false">VLOOKUP(A3985,'Team Data'!$A$1:$E$659,3,FALSE())</f>
        <v>8</v>
      </c>
      <c r="M3985" s="0" t="n">
        <f aca="false">VLOOKUP(B3985,'Team Data'!$A$1:$E$659,2,FALSE())</f>
        <v>11</v>
      </c>
      <c r="N3985" s="0" t="n">
        <f aca="false">VLOOKUP(B3985,'Team Data'!$A$1:$E$659,3,FALSE())</f>
        <v>21</v>
      </c>
      <c r="O3985" s="0" t="n">
        <f aca="false">VLOOKUP(A3985,'Team Data'!$A$1:$E$659,4,FALSE())</f>
        <v>509</v>
      </c>
      <c r="P3985" s="0" t="n">
        <f aca="false">VLOOKUP(A3985,'Team Data'!$A$1:$E$659,5,FALSE())</f>
        <v>506</v>
      </c>
      <c r="Q3985" s="0" t="n">
        <f aca="false">VLOOKUP(B3985,'Team Data'!$A$1:$E$659,4,FALSE())</f>
        <v>511</v>
      </c>
      <c r="R3985" s="0" t="n">
        <f aca="false">VLOOKUP(B3985,'Team Data'!$A$1:$E$659,5,FALSE())</f>
        <v>448</v>
      </c>
      <c r="S3985" s="0" t="n">
        <f aca="false">IF(I3985=1,(MIN(30,(C3985-D3985)))*(M3985/(M3985+N3985))*(Q3985/(Q3985+R3985)),(MAX(-30,(C3985-D3985)))*(N3985/(M3985+N3985))*(R3985/(R3985+Q3985)))</f>
        <v>0.366332116788321</v>
      </c>
      <c r="T3985" s="0" t="n">
        <f aca="false">IF(J3985=1,(MIN(30,(D3985-C3985)))*(K3985/(K3985+L3985))*(O3985/(O3985+P3985)),(MAX(-30,(D3985-C3985)))*(L3985/(K3985+L3985))*(P3985/(P3985+O3985)))</f>
        <v>-0.241707717569787</v>
      </c>
      <c r="U3985" s="7" t="n">
        <v>43129</v>
      </c>
    </row>
    <row r="3986" customFormat="false" ht="15" hidden="false" customHeight="false" outlineLevel="0" collapsed="false">
      <c r="A3986" s="0" t="s">
        <v>210</v>
      </c>
      <c r="B3986" s="0" t="s">
        <v>169</v>
      </c>
      <c r="C3986" s="0" t="n">
        <v>47</v>
      </c>
      <c r="D3986" s="0" t="n">
        <v>58</v>
      </c>
      <c r="E3986" s="0" t="n">
        <v>34</v>
      </c>
      <c r="F3986" s="0" t="n">
        <v>28</v>
      </c>
      <c r="G3986" s="0" t="n">
        <v>16</v>
      </c>
      <c r="H3986" s="0" t="n">
        <v>5</v>
      </c>
      <c r="I3986" s="0" t="n">
        <v>0</v>
      </c>
      <c r="J3986" s="0" t="n">
        <v>1</v>
      </c>
      <c r="K3986" s="0" t="n">
        <f aca="false">VLOOKUP(A3986,'Team Data'!$A$1:$E$659,2,FALSE())</f>
        <v>15</v>
      </c>
      <c r="L3986" s="0" t="n">
        <f aca="false">VLOOKUP(A3986,'Team Data'!$A$1:$E$659,3,FALSE())</f>
        <v>16</v>
      </c>
      <c r="M3986" s="0" t="n">
        <f aca="false">VLOOKUP(B3986,'Team Data'!$A$1:$E$659,2,FALSE())</f>
        <v>32</v>
      </c>
      <c r="N3986" s="0" t="n">
        <f aca="false">VLOOKUP(B3986,'Team Data'!$A$1:$E$659,3,FALSE())</f>
        <v>7</v>
      </c>
      <c r="O3986" s="0" t="n">
        <f aca="false">VLOOKUP(A3986,'Team Data'!$A$1:$E$659,4,FALSE())</f>
        <v>541</v>
      </c>
      <c r="P3986" s="0" t="n">
        <f aca="false">VLOOKUP(A3986,'Team Data'!$A$1:$E$659,5,FALSE())</f>
        <v>455</v>
      </c>
      <c r="Q3986" s="0" t="n">
        <f aca="false">VLOOKUP(B3986,'Team Data'!$A$1:$E$659,4,FALSE())</f>
        <v>785</v>
      </c>
      <c r="R3986" s="0" t="n">
        <f aca="false">VLOOKUP(B3986,'Team Data'!$A$1:$E$659,5,FALSE())</f>
        <v>531</v>
      </c>
      <c r="S3986" s="0" t="n">
        <f aca="false">IF(I3986=1,(MIN(30,(C3986-D3986)))*(M3986/(M3986+N3986))*(Q3986/(Q3986+R3986)),(MAX(-30,(C3986-D3986)))*(N3986/(M3986+N3986))*(R3986/(R3986+Q3986)))</f>
        <v>-0.796644844517185</v>
      </c>
      <c r="T3986" s="0" t="n">
        <f aca="false">IF(J3986=1,(MIN(30,(D3986-C3986)))*(K3986/(K3986+L3986))*(O3986/(O3986+P3986)),(MAX(-30,(D3986-C3986)))*(L3986/(K3986+L3986))*(P3986/(P3986+O3986)))</f>
        <v>2.8910804508356</v>
      </c>
      <c r="U3986" s="7" t="n">
        <v>43130</v>
      </c>
    </row>
    <row r="3987" customFormat="false" ht="15" hidden="false" customHeight="false" outlineLevel="0" collapsed="false">
      <c r="A3987" s="0" t="s">
        <v>126</v>
      </c>
      <c r="B3987" s="0" t="s">
        <v>85</v>
      </c>
      <c r="C3987" s="0" t="n">
        <v>100</v>
      </c>
      <c r="D3987" s="0" t="n">
        <v>103</v>
      </c>
      <c r="E3987" s="0" t="n">
        <v>39</v>
      </c>
      <c r="F3987" s="0" t="n">
        <v>37</v>
      </c>
      <c r="G3987" s="0" t="n">
        <v>15</v>
      </c>
      <c r="H3987" s="0" t="n">
        <v>13</v>
      </c>
      <c r="I3987" s="0" t="n">
        <v>0</v>
      </c>
      <c r="J3987" s="0" t="n">
        <v>1</v>
      </c>
      <c r="K3987" s="0" t="n">
        <f aca="false">VLOOKUP(A3987,'Team Data'!$A$1:$E$659,2,FALSE())</f>
        <v>20</v>
      </c>
      <c r="L3987" s="0" t="n">
        <f aca="false">VLOOKUP(A3987,'Team Data'!$A$1:$E$659,3,FALSE())</f>
        <v>14</v>
      </c>
      <c r="M3987" s="0" t="n">
        <f aca="false">VLOOKUP(B3987,'Team Data'!$A$1:$E$659,2,FALSE())</f>
        <v>17</v>
      </c>
      <c r="N3987" s="0" t="n">
        <f aca="false">VLOOKUP(B3987,'Team Data'!$A$1:$E$659,3,FALSE())</f>
        <v>16</v>
      </c>
      <c r="O3987" s="0" t="n">
        <f aca="false">VLOOKUP(A3987,'Team Data'!$A$1:$E$659,4,FALSE())</f>
        <v>555</v>
      </c>
      <c r="P3987" s="0" t="n">
        <f aca="false">VLOOKUP(A3987,'Team Data'!$A$1:$E$659,5,FALSE())</f>
        <v>537</v>
      </c>
      <c r="Q3987" s="0" t="n">
        <f aca="false">VLOOKUP(B3987,'Team Data'!$A$1:$E$659,4,FALSE())</f>
        <v>536</v>
      </c>
      <c r="R3987" s="0" t="n">
        <f aca="false">VLOOKUP(B3987,'Team Data'!$A$1:$E$659,5,FALSE())</f>
        <v>539</v>
      </c>
      <c r="S3987" s="0" t="n">
        <f aca="false">IF(I3987=1,(MIN(30,(C3987-D3987)))*(M3987/(M3987+N3987))*(Q3987/(Q3987+R3987)),(MAX(-30,(C3987-D3987)))*(N3987/(M3987+N3987))*(R3987/(R3987+Q3987)))</f>
        <v>-0.729302325581395</v>
      </c>
      <c r="T3987" s="0" t="n">
        <f aca="false">IF(J3987=1,(MIN(30,(D3987-C3987)))*(K3987/(K3987+L3987))*(O3987/(O3987+P3987)),(MAX(-30,(D3987-C3987)))*(L3987/(K3987+L3987))*(P3987/(P3987+O3987)))</f>
        <v>0.896897220426632</v>
      </c>
      <c r="U3987" s="7" t="n">
        <v>43130</v>
      </c>
    </row>
    <row r="3988" customFormat="false" ht="15" hidden="false" customHeight="false" outlineLevel="0" collapsed="false">
      <c r="A3988" s="0" t="s">
        <v>27</v>
      </c>
      <c r="B3988" s="0" t="s">
        <v>108</v>
      </c>
      <c r="C3988" s="0" t="n">
        <v>69</v>
      </c>
      <c r="D3988" s="0" t="n">
        <v>80</v>
      </c>
      <c r="E3988" s="0" t="n">
        <v>44</v>
      </c>
      <c r="F3988" s="0" t="n">
        <v>38</v>
      </c>
      <c r="G3988" s="0" t="n">
        <v>24</v>
      </c>
      <c r="H3988" s="0" t="n">
        <v>14</v>
      </c>
      <c r="I3988" s="0" t="n">
        <v>0</v>
      </c>
      <c r="J3988" s="0" t="n">
        <v>1</v>
      </c>
      <c r="K3988" s="0" t="n">
        <f aca="false">VLOOKUP(A3988,'Team Data'!$A$1:$E$659,2,FALSE())</f>
        <v>18</v>
      </c>
      <c r="L3988" s="0" t="n">
        <f aca="false">VLOOKUP(A3988,'Team Data'!$A$1:$E$659,3,FALSE())</f>
        <v>14</v>
      </c>
      <c r="M3988" s="0" t="n">
        <f aca="false">VLOOKUP(B3988,'Team Data'!$A$1:$E$659,2,FALSE())</f>
        <v>19</v>
      </c>
      <c r="N3988" s="0" t="n">
        <f aca="false">VLOOKUP(B3988,'Team Data'!$A$1:$E$659,3,FALSE())</f>
        <v>16</v>
      </c>
      <c r="O3988" s="0" t="n">
        <f aca="false">VLOOKUP(A3988,'Team Data'!$A$1:$E$659,4,FALSE())</f>
        <v>374</v>
      </c>
      <c r="P3988" s="0" t="n">
        <f aca="false">VLOOKUP(A3988,'Team Data'!$A$1:$E$659,5,FALSE())</f>
        <v>605</v>
      </c>
      <c r="Q3988" s="0" t="n">
        <f aca="false">VLOOKUP(B3988,'Team Data'!$A$1:$E$659,4,FALSE())</f>
        <v>472</v>
      </c>
      <c r="R3988" s="0" t="n">
        <f aca="false">VLOOKUP(B3988,'Team Data'!$A$1:$E$659,5,FALSE())</f>
        <v>580</v>
      </c>
      <c r="S3988" s="0" t="n">
        <f aca="false">IF(I3988=1,(MIN(30,(C3988-D3988)))*(M3988/(M3988+N3988))*(Q3988/(Q3988+R3988)),(MAX(-30,(C3988-D3988)))*(N3988/(M3988+N3988))*(R3988/(R3988+Q3988)))</f>
        <v>-2.77240630092341</v>
      </c>
      <c r="T3988" s="0" t="n">
        <f aca="false">IF(J3988=1,(MIN(30,(D3988-C3988)))*(K3988/(K3988+L3988))*(O3988/(O3988+P3988)),(MAX(-30,(D3988-C3988)))*(L3988/(K3988+L3988))*(P3988/(P3988+O3988)))</f>
        <v>2.36376404494382</v>
      </c>
      <c r="U3988" s="7" t="n">
        <v>43130</v>
      </c>
    </row>
    <row r="3989" customFormat="false" ht="15" hidden="false" customHeight="false" outlineLevel="0" collapsed="false">
      <c r="A3989" s="0" t="s">
        <v>145</v>
      </c>
      <c r="B3989" s="0" t="s">
        <v>268</v>
      </c>
      <c r="C3989" s="0" t="n">
        <v>110</v>
      </c>
      <c r="D3989" s="0" t="n">
        <v>106</v>
      </c>
      <c r="E3989" s="0" t="n">
        <v>51</v>
      </c>
      <c r="F3989" s="0" t="n">
        <v>53</v>
      </c>
      <c r="G3989" s="0" t="n">
        <v>13</v>
      </c>
      <c r="H3989" s="0" t="n">
        <v>8</v>
      </c>
      <c r="I3989" s="0" t="n">
        <v>1</v>
      </c>
      <c r="J3989" s="0" t="n">
        <v>0</v>
      </c>
      <c r="K3989" s="0" t="n">
        <f aca="false">VLOOKUP(A3989,'Team Data'!$A$1:$E$659,2,FALSE())</f>
        <v>23</v>
      </c>
      <c r="L3989" s="0" t="n">
        <f aca="false">VLOOKUP(A3989,'Team Data'!$A$1:$E$659,3,FALSE())</f>
        <v>10</v>
      </c>
      <c r="M3989" s="0" t="n">
        <f aca="false">VLOOKUP(B3989,'Team Data'!$A$1:$E$659,2,FALSE())</f>
        <v>7</v>
      </c>
      <c r="N3989" s="0" t="n">
        <f aca="false">VLOOKUP(B3989,'Team Data'!$A$1:$E$659,3,FALSE())</f>
        <v>25</v>
      </c>
      <c r="O3989" s="0" t="n">
        <f aca="false">VLOOKUP(A3989,'Team Data'!$A$1:$E$659,4,FALSE())</f>
        <v>503</v>
      </c>
      <c r="P3989" s="0" t="n">
        <f aca="false">VLOOKUP(A3989,'Team Data'!$A$1:$E$659,5,FALSE())</f>
        <v>487</v>
      </c>
      <c r="Q3989" s="0" t="n">
        <f aca="false">VLOOKUP(B3989,'Team Data'!$A$1:$E$659,4,FALSE())</f>
        <v>471</v>
      </c>
      <c r="R3989" s="0" t="n">
        <f aca="false">VLOOKUP(B3989,'Team Data'!$A$1:$E$659,5,FALSE())</f>
        <v>449</v>
      </c>
      <c r="S3989" s="0" t="n">
        <f aca="false">IF(I3989=1,(MIN(30,(C3989-D3989)))*(M3989/(M3989+N3989))*(Q3989/(Q3989+R3989)),(MAX(-30,(C3989-D3989)))*(N3989/(M3989+N3989))*(R3989/(R3989+Q3989)))</f>
        <v>0.447961956521739</v>
      </c>
      <c r="T3989" s="0" t="n">
        <f aca="false">IF(J3989=1,(MIN(30,(D3989-C3989)))*(K3989/(K3989+L3989))*(O3989/(O3989+P3989)),(MAX(-30,(D3989-C3989)))*(L3989/(K3989+L3989))*(P3989/(P3989+O3989)))</f>
        <v>-0.596265687174778</v>
      </c>
      <c r="U3989" s="7" t="n">
        <v>43130</v>
      </c>
    </row>
    <row r="3990" customFormat="false" ht="15" hidden="false" customHeight="false" outlineLevel="0" collapsed="false">
      <c r="A3990" s="0" t="s">
        <v>343</v>
      </c>
      <c r="B3990" s="0" t="s">
        <v>351</v>
      </c>
      <c r="C3990" s="0" t="n">
        <v>68</v>
      </c>
      <c r="D3990" s="0" t="n">
        <v>77</v>
      </c>
      <c r="E3990" s="0" t="n">
        <v>32</v>
      </c>
      <c r="F3990" s="0" t="n">
        <v>36</v>
      </c>
      <c r="G3990" s="0" t="n">
        <v>15</v>
      </c>
      <c r="H3990" s="0" t="n">
        <v>7</v>
      </c>
      <c r="I3990" s="0" t="n">
        <v>0</v>
      </c>
      <c r="J3990" s="0" t="n">
        <v>1</v>
      </c>
      <c r="K3990" s="0" t="n">
        <f aca="false">VLOOKUP(A3990,'Team Data'!$A$1:$E$659,2,FALSE())</f>
        <v>13</v>
      </c>
      <c r="L3990" s="0" t="n">
        <f aca="false">VLOOKUP(A3990,'Team Data'!$A$1:$E$659,3,FALSE())</f>
        <v>19</v>
      </c>
      <c r="M3990" s="0" t="n">
        <f aca="false">VLOOKUP(B3990,'Team Data'!$A$1:$E$659,2,FALSE())</f>
        <v>21</v>
      </c>
      <c r="N3990" s="0" t="n">
        <f aca="false">VLOOKUP(B3990,'Team Data'!$A$1:$E$659,3,FALSE())</f>
        <v>13</v>
      </c>
      <c r="O3990" s="0" t="n">
        <f aca="false">VLOOKUP(A3990,'Team Data'!$A$1:$E$659,4,FALSE())</f>
        <v>540</v>
      </c>
      <c r="P3990" s="0" t="n">
        <f aca="false">VLOOKUP(A3990,'Team Data'!$A$1:$E$659,5,FALSE())</f>
        <v>453</v>
      </c>
      <c r="Q3990" s="0" t="n">
        <f aca="false">VLOOKUP(B3990,'Team Data'!$A$1:$E$659,4,FALSE())</f>
        <v>532</v>
      </c>
      <c r="R3990" s="0" t="n">
        <f aca="false">VLOOKUP(B3990,'Team Data'!$A$1:$E$659,5,FALSE())</f>
        <v>495</v>
      </c>
      <c r="S3990" s="0" t="n">
        <f aca="false">IF(I3990=1,(MIN(30,(C3990-D3990)))*(M3990/(M3990+N3990))*(Q3990/(Q3990+R3990)),(MAX(-30,(C3990-D3990)))*(N3990/(M3990+N3990))*(R3990/(R3990+Q3990)))</f>
        <v>-1.65860014892033</v>
      </c>
      <c r="T3990" s="0" t="n">
        <f aca="false">IF(J3990=1,(MIN(30,(D3990-C3990)))*(K3990/(K3990+L3990))*(O3990/(O3990+P3990)),(MAX(-30,(D3990-C3990)))*(L3990/(K3990+L3990))*(P3990/(P3990+O3990)))</f>
        <v>1.98829305135952</v>
      </c>
      <c r="U3990" s="7" t="n">
        <v>43130</v>
      </c>
    </row>
    <row r="3991" customFormat="false" ht="15" hidden="false" customHeight="false" outlineLevel="0" collapsed="false">
      <c r="A3991" s="0" t="s">
        <v>178</v>
      </c>
      <c r="B3991" s="0" t="s">
        <v>242</v>
      </c>
      <c r="C3991" s="0" t="n">
        <v>85</v>
      </c>
      <c r="D3991" s="0" t="n">
        <v>92</v>
      </c>
      <c r="E3991" s="0" t="n">
        <v>41</v>
      </c>
      <c r="F3991" s="0" t="n">
        <v>37</v>
      </c>
      <c r="G3991" s="0" t="n">
        <v>19</v>
      </c>
      <c r="H3991" s="0" t="n">
        <v>17</v>
      </c>
      <c r="I3991" s="0" t="n">
        <v>0</v>
      </c>
      <c r="J3991" s="0" t="n">
        <v>1</v>
      </c>
      <c r="K3991" s="0" t="n">
        <f aca="false">VLOOKUP(A3991,'Team Data'!$A$1:$E$659,2,FALSE())</f>
        <v>11</v>
      </c>
      <c r="L3991" s="0" t="n">
        <f aca="false">VLOOKUP(A3991,'Team Data'!$A$1:$E$659,3,FALSE())</f>
        <v>20</v>
      </c>
      <c r="M3991" s="0" t="n">
        <f aca="false">VLOOKUP(B3991,'Team Data'!$A$1:$E$659,2,FALSE())</f>
        <v>22</v>
      </c>
      <c r="N3991" s="0" t="n">
        <f aca="false">VLOOKUP(B3991,'Team Data'!$A$1:$E$659,3,FALSE())</f>
        <v>9</v>
      </c>
      <c r="O3991" s="0" t="n">
        <f aca="false">VLOOKUP(A3991,'Team Data'!$A$1:$E$659,4,FALSE())</f>
        <v>548</v>
      </c>
      <c r="P3991" s="0" t="n">
        <f aca="false">VLOOKUP(A3991,'Team Data'!$A$1:$E$659,5,FALSE())</f>
        <v>455</v>
      </c>
      <c r="Q3991" s="0" t="n">
        <f aca="false">VLOOKUP(B3991,'Team Data'!$A$1:$E$659,4,FALSE())</f>
        <v>500</v>
      </c>
      <c r="R3991" s="0" t="n">
        <f aca="false">VLOOKUP(B3991,'Team Data'!$A$1:$E$659,5,FALSE())</f>
        <v>520</v>
      </c>
      <c r="S3991" s="0" t="n">
        <f aca="false">IF(I3991=1,(MIN(30,(C3991-D3991)))*(M3991/(M3991+N3991))*(Q3991/(Q3991+R3991)),(MAX(-30,(C3991-D3991)))*(N3991/(M3991+N3991))*(R3991/(R3991+Q3991)))</f>
        <v>-1.03605313092979</v>
      </c>
      <c r="T3991" s="0" t="n">
        <f aca="false">IF(J3991=1,(MIN(30,(D3991-C3991)))*(K3991/(K3991+L3991))*(O3991/(O3991+P3991)),(MAX(-30,(D3991-C3991)))*(L3991/(K3991+L3991))*(P3991/(P3991+O3991)))</f>
        <v>1.3570900202618</v>
      </c>
      <c r="U3991" s="7" t="n">
        <v>43130</v>
      </c>
    </row>
    <row r="3992" customFormat="false" ht="15" hidden="false" customHeight="false" outlineLevel="0" collapsed="false">
      <c r="A3992" s="0" t="s">
        <v>317</v>
      </c>
      <c r="B3992" s="0" t="s">
        <v>52</v>
      </c>
      <c r="C3992" s="0" t="n">
        <v>85</v>
      </c>
      <c r="D3992" s="0" t="n">
        <v>87</v>
      </c>
      <c r="E3992" s="0" t="n">
        <v>42</v>
      </c>
      <c r="F3992" s="0" t="n">
        <v>43</v>
      </c>
      <c r="G3992" s="0" t="n">
        <v>11</v>
      </c>
      <c r="H3992" s="0" t="n">
        <v>15</v>
      </c>
      <c r="I3992" s="0" t="n">
        <v>0</v>
      </c>
      <c r="J3992" s="0" t="n">
        <v>1</v>
      </c>
      <c r="K3992" s="0" t="n">
        <f aca="false">VLOOKUP(A3992,'Team Data'!$A$1:$E$659,2,FALSE())</f>
        <v>27</v>
      </c>
      <c r="L3992" s="0" t="n">
        <f aca="false">VLOOKUP(A3992,'Team Data'!$A$1:$E$659,3,FALSE())</f>
        <v>8</v>
      </c>
      <c r="M3992" s="0" t="n">
        <f aca="false">VLOOKUP(B3992,'Team Data'!$A$1:$E$659,2,FALSE())</f>
        <v>10</v>
      </c>
      <c r="N3992" s="0" t="n">
        <f aca="false">VLOOKUP(B3992,'Team Data'!$A$1:$E$659,3,FALSE())</f>
        <v>23</v>
      </c>
      <c r="O3992" s="0" t="n">
        <f aca="false">VLOOKUP(A3992,'Team Data'!$A$1:$E$659,4,FALSE())</f>
        <v>534</v>
      </c>
      <c r="P3992" s="0" t="n">
        <f aca="false">VLOOKUP(A3992,'Team Data'!$A$1:$E$659,5,FALSE())</f>
        <v>523</v>
      </c>
      <c r="Q3992" s="0" t="n">
        <f aca="false">VLOOKUP(B3992,'Team Data'!$A$1:$E$659,4,FALSE())</f>
        <v>543</v>
      </c>
      <c r="R3992" s="0" t="n">
        <f aca="false">VLOOKUP(B3992,'Team Data'!$A$1:$E$659,5,FALSE())</f>
        <v>482</v>
      </c>
      <c r="S3992" s="0" t="n">
        <f aca="false">IF(I3992=1,(MIN(30,(C3992-D3992)))*(M3992/(M3992+N3992))*(Q3992/(Q3992+R3992)),(MAX(-30,(C3992-D3992)))*(N3992/(M3992+N3992))*(R3992/(R3992+Q3992)))</f>
        <v>-0.655491500369549</v>
      </c>
      <c r="T3992" s="0" t="n">
        <f aca="false">IF(J3992=1,(MIN(30,(D3992-C3992)))*(K3992/(K3992+L3992))*(O3992/(O3992+P3992)),(MAX(-30,(D3992-C3992)))*(L3992/(K3992+L3992))*(P3992/(P3992+O3992)))</f>
        <v>0.779456683335586</v>
      </c>
      <c r="U3992" s="7" t="n">
        <v>43130</v>
      </c>
    </row>
    <row r="3993" customFormat="false" ht="15" hidden="false" customHeight="false" outlineLevel="0" collapsed="false">
      <c r="A3993" s="0" t="s">
        <v>253</v>
      </c>
      <c r="B3993" s="0" t="s">
        <v>264</v>
      </c>
      <c r="C3993" s="0" t="n">
        <v>57</v>
      </c>
      <c r="D3993" s="0" t="n">
        <v>59</v>
      </c>
      <c r="E3993" s="0" t="n">
        <v>37</v>
      </c>
      <c r="F3993" s="0" t="n">
        <v>53</v>
      </c>
      <c r="G3993" s="0" t="n">
        <v>9</v>
      </c>
      <c r="H3993" s="0" t="n">
        <v>18</v>
      </c>
      <c r="I3993" s="0" t="n">
        <v>0</v>
      </c>
      <c r="J3993" s="0" t="n">
        <v>1</v>
      </c>
      <c r="K3993" s="0" t="n">
        <f aca="false">VLOOKUP(A3993,'Team Data'!$A$1:$E$659,2,FALSE())</f>
        <v>14</v>
      </c>
      <c r="L3993" s="0" t="n">
        <f aca="false">VLOOKUP(A3993,'Team Data'!$A$1:$E$659,3,FALSE())</f>
        <v>18</v>
      </c>
      <c r="M3993" s="0" t="n">
        <f aca="false">VLOOKUP(B3993,'Team Data'!$A$1:$E$659,2,FALSE())</f>
        <v>8</v>
      </c>
      <c r="N3993" s="0" t="n">
        <f aca="false">VLOOKUP(B3993,'Team Data'!$A$1:$E$659,3,FALSE())</f>
        <v>24</v>
      </c>
      <c r="O3993" s="0" t="n">
        <f aca="false">VLOOKUP(A3993,'Team Data'!$A$1:$E$659,4,FALSE())</f>
        <v>470</v>
      </c>
      <c r="P3993" s="0" t="n">
        <f aca="false">VLOOKUP(A3993,'Team Data'!$A$1:$E$659,5,FALSE())</f>
        <v>557</v>
      </c>
      <c r="Q3993" s="0" t="n">
        <f aca="false">VLOOKUP(B3993,'Team Data'!$A$1:$E$659,4,FALSE())</f>
        <v>541</v>
      </c>
      <c r="R3993" s="0" t="n">
        <f aca="false">VLOOKUP(B3993,'Team Data'!$A$1:$E$659,5,FALSE())</f>
        <v>503</v>
      </c>
      <c r="S3993" s="0" t="n">
        <f aca="false">IF(I3993=1,(MIN(30,(C3993-D3993)))*(M3993/(M3993+N3993))*(Q3993/(Q3993+R3993)),(MAX(-30,(C3993-D3993)))*(N3993/(M3993+N3993))*(R3993/(R3993+Q3993)))</f>
        <v>-0.722701149425287</v>
      </c>
      <c r="T3993" s="0" t="n">
        <f aca="false">IF(J3993=1,(MIN(30,(D3993-C3993)))*(K3993/(K3993+L3993))*(O3993/(O3993+P3993)),(MAX(-30,(D3993-C3993)))*(L3993/(K3993+L3993))*(P3993/(P3993+O3993)))</f>
        <v>0.400438169425511</v>
      </c>
      <c r="U3993" s="7" t="n">
        <v>43130</v>
      </c>
    </row>
    <row r="3994" customFormat="false" ht="15" hidden="false" customHeight="false" outlineLevel="0" collapsed="false">
      <c r="A3994" s="0" t="s">
        <v>202</v>
      </c>
      <c r="B3994" s="0" t="s">
        <v>90</v>
      </c>
      <c r="C3994" s="0" t="n">
        <v>70</v>
      </c>
      <c r="D3994" s="0" t="n">
        <v>103</v>
      </c>
      <c r="E3994" s="0" t="n">
        <v>22</v>
      </c>
      <c r="F3994" s="0" t="n">
        <v>48</v>
      </c>
      <c r="G3994" s="0" t="n">
        <v>13</v>
      </c>
      <c r="H3994" s="0" t="n">
        <v>8</v>
      </c>
      <c r="I3994" s="0" t="n">
        <v>0</v>
      </c>
      <c r="J3994" s="0" t="n">
        <v>1</v>
      </c>
      <c r="K3994" s="0" t="n">
        <f aca="false">VLOOKUP(A3994,'Team Data'!$A$1:$E$659,2,FALSE())</f>
        <v>14</v>
      </c>
      <c r="L3994" s="0" t="n">
        <f aca="false">VLOOKUP(A3994,'Team Data'!$A$1:$E$659,3,FALSE())</f>
        <v>19</v>
      </c>
      <c r="M3994" s="0" t="n">
        <f aca="false">VLOOKUP(B3994,'Team Data'!$A$1:$E$659,2,FALSE())</f>
        <v>23</v>
      </c>
      <c r="N3994" s="0" t="n">
        <f aca="false">VLOOKUP(B3994,'Team Data'!$A$1:$E$659,3,FALSE())</f>
        <v>12</v>
      </c>
      <c r="O3994" s="0" t="n">
        <f aca="false">VLOOKUP(A3994,'Team Data'!$A$1:$E$659,4,FALSE())</f>
        <v>532</v>
      </c>
      <c r="P3994" s="0" t="n">
        <f aca="false">VLOOKUP(A3994,'Team Data'!$A$1:$E$659,5,FALSE())</f>
        <v>464</v>
      </c>
      <c r="Q3994" s="0" t="n">
        <f aca="false">VLOOKUP(B3994,'Team Data'!$A$1:$E$659,4,FALSE())</f>
        <v>500</v>
      </c>
      <c r="R3994" s="0" t="n">
        <f aca="false">VLOOKUP(B3994,'Team Data'!$A$1:$E$659,5,FALSE())</f>
        <v>533</v>
      </c>
      <c r="S3994" s="0" t="n">
        <f aca="false">IF(I3994=1,(MIN(30,(C3994-D3994)))*(M3994/(M3994+N3994))*(Q3994/(Q3994+R3994)),(MAX(-30,(C3994-D3994)))*(N3994/(M3994+N3994))*(R3994/(R3994+Q3994)))</f>
        <v>-5.30714977181579</v>
      </c>
      <c r="T3994" s="0" t="n">
        <f aca="false">IF(J3994=1,(MIN(30,(D3994-C3994)))*(K3994/(K3994+L3994))*(O3994/(O3994+P3994)),(MAX(-30,(D3994-C3994)))*(L3994/(K3994+L3994))*(P3994/(P3994+O3994)))</f>
        <v>6.79810149689668</v>
      </c>
      <c r="U3994" s="7" t="n">
        <v>43130</v>
      </c>
    </row>
    <row r="3995" customFormat="false" ht="15" hidden="false" customHeight="false" outlineLevel="0" collapsed="false">
      <c r="A3995" s="0" t="s">
        <v>136</v>
      </c>
      <c r="B3995" s="0" t="s">
        <v>186</v>
      </c>
      <c r="C3995" s="0" t="n">
        <v>71</v>
      </c>
      <c r="D3995" s="0" t="n">
        <v>74</v>
      </c>
      <c r="E3995" s="0" t="n">
        <v>30</v>
      </c>
      <c r="F3995" s="0" t="n">
        <v>34</v>
      </c>
      <c r="G3995" s="0" t="n">
        <v>10</v>
      </c>
      <c r="H3995" s="0" t="n">
        <v>14</v>
      </c>
      <c r="I3995" s="0" t="n">
        <v>0</v>
      </c>
      <c r="J3995" s="0" t="n">
        <v>1</v>
      </c>
      <c r="K3995" s="0" t="n">
        <f aca="false">VLOOKUP(A3995,'Team Data'!$A$1:$E$659,2,FALSE())</f>
        <v>10</v>
      </c>
      <c r="L3995" s="0" t="n">
        <f aca="false">VLOOKUP(A3995,'Team Data'!$A$1:$E$659,3,FALSE())</f>
        <v>20</v>
      </c>
      <c r="M3995" s="0" t="n">
        <f aca="false">VLOOKUP(B3995,'Team Data'!$A$1:$E$659,2,FALSE())</f>
        <v>14</v>
      </c>
      <c r="N3995" s="0" t="n">
        <f aca="false">VLOOKUP(B3995,'Team Data'!$A$1:$E$659,3,FALSE())</f>
        <v>16</v>
      </c>
      <c r="O3995" s="0" t="n">
        <f aca="false">VLOOKUP(A3995,'Team Data'!$A$1:$E$659,4,FALSE())</f>
        <v>479</v>
      </c>
      <c r="P3995" s="0" t="n">
        <f aca="false">VLOOKUP(A3995,'Team Data'!$A$1:$E$659,5,FALSE())</f>
        <v>443</v>
      </c>
      <c r="Q3995" s="0" t="n">
        <f aca="false">VLOOKUP(B3995,'Team Data'!$A$1:$E$659,4,FALSE())</f>
        <v>451</v>
      </c>
      <c r="R3995" s="0" t="n">
        <f aca="false">VLOOKUP(B3995,'Team Data'!$A$1:$E$659,5,FALSE())</f>
        <v>468</v>
      </c>
      <c r="S3995" s="0" t="n">
        <f aca="false">IF(I3995=1,(MIN(30,(C3995-D3995)))*(M3995/(M3995+N3995))*(Q3995/(Q3995+R3995)),(MAX(-30,(C3995-D3995)))*(N3995/(M3995+N3995))*(R3995/(R3995+Q3995)))</f>
        <v>-0.814798694232862</v>
      </c>
      <c r="T3995" s="0" t="n">
        <f aca="false">IF(J3995=1,(MIN(30,(D3995-C3995)))*(K3995/(K3995+L3995))*(O3995/(O3995+P3995)),(MAX(-30,(D3995-C3995)))*(L3995/(K3995+L3995))*(P3995/(P3995+O3995)))</f>
        <v>0.519522776572668</v>
      </c>
      <c r="U3995" s="7" t="n">
        <v>43130</v>
      </c>
    </row>
    <row r="3996" customFormat="false" ht="15" hidden="false" customHeight="false" outlineLevel="0" collapsed="false">
      <c r="A3996" s="0" t="s">
        <v>130</v>
      </c>
      <c r="B3996" s="0" t="s">
        <v>283</v>
      </c>
      <c r="C3996" s="0" t="n">
        <v>68</v>
      </c>
      <c r="D3996" s="0" t="n">
        <v>67</v>
      </c>
      <c r="E3996" s="0" t="n">
        <v>39</v>
      </c>
      <c r="F3996" s="0" t="n">
        <v>40</v>
      </c>
      <c r="G3996" s="0" t="n">
        <v>20</v>
      </c>
      <c r="H3996" s="0" t="n">
        <v>15</v>
      </c>
      <c r="I3996" s="0" t="n">
        <v>1</v>
      </c>
      <c r="J3996" s="0" t="n">
        <v>0</v>
      </c>
      <c r="K3996" s="0" t="n">
        <f aca="false">VLOOKUP(A3996,'Team Data'!$A$1:$E$659,2,FALSE())</f>
        <v>15</v>
      </c>
      <c r="L3996" s="0" t="n">
        <f aca="false">VLOOKUP(A3996,'Team Data'!$A$1:$E$659,3,FALSE())</f>
        <v>18</v>
      </c>
      <c r="M3996" s="0" t="n">
        <f aca="false">VLOOKUP(B3996,'Team Data'!$A$1:$E$659,2,FALSE())</f>
        <v>12</v>
      </c>
      <c r="N3996" s="0" t="n">
        <f aca="false">VLOOKUP(B3996,'Team Data'!$A$1:$E$659,3,FALSE())</f>
        <v>20</v>
      </c>
      <c r="O3996" s="0" t="n">
        <f aca="false">VLOOKUP(A3996,'Team Data'!$A$1:$E$659,4,FALSE())</f>
        <v>463</v>
      </c>
      <c r="P3996" s="0" t="n">
        <f aca="false">VLOOKUP(A3996,'Team Data'!$A$1:$E$659,5,FALSE())</f>
        <v>494</v>
      </c>
      <c r="Q3996" s="0" t="n">
        <f aca="false">VLOOKUP(B3996,'Team Data'!$A$1:$E$659,4,FALSE())</f>
        <v>427</v>
      </c>
      <c r="R3996" s="0" t="n">
        <f aca="false">VLOOKUP(B3996,'Team Data'!$A$1:$E$659,5,FALSE())</f>
        <v>489</v>
      </c>
      <c r="S3996" s="0" t="n">
        <f aca="false">IF(I3996=1,(MIN(30,(C3996-D3996)))*(M3996/(M3996+N3996))*(Q3996/(Q3996+R3996)),(MAX(-30,(C3996-D3996)))*(N3996/(M3996+N3996))*(R3996/(R3996+Q3996)))</f>
        <v>0.174808951965066</v>
      </c>
      <c r="T3996" s="0" t="n">
        <f aca="false">IF(J3996=1,(MIN(30,(D3996-C3996)))*(K3996/(K3996+L3996))*(O3996/(O3996+P3996)),(MAX(-30,(D3996-C3996)))*(L3996/(K3996+L3996))*(P3996/(P3996+O3996)))</f>
        <v>-0.281561698489598</v>
      </c>
      <c r="U3996" s="7" t="n">
        <v>43130</v>
      </c>
    </row>
    <row r="3997" customFormat="false" ht="15" hidden="false" customHeight="false" outlineLevel="0" collapsed="false">
      <c r="A3997" s="0" t="s">
        <v>212</v>
      </c>
      <c r="B3997" s="0" t="s">
        <v>75</v>
      </c>
      <c r="C3997" s="0" t="n">
        <v>66</v>
      </c>
      <c r="D3997" s="0" t="n">
        <v>88</v>
      </c>
      <c r="E3997" s="0" t="n">
        <v>27</v>
      </c>
      <c r="F3997" s="0" t="n">
        <v>43</v>
      </c>
      <c r="G3997" s="0" t="n">
        <v>10</v>
      </c>
      <c r="H3997" s="0" t="n">
        <v>12</v>
      </c>
      <c r="I3997" s="0" t="n">
        <v>0</v>
      </c>
      <c r="J3997" s="0" t="n">
        <v>1</v>
      </c>
      <c r="K3997" s="0" t="n">
        <f aca="false">VLOOKUP(A3997,'Team Data'!$A$1:$E$659,2,FALSE())</f>
        <v>18</v>
      </c>
      <c r="L3997" s="0" t="n">
        <f aca="false">VLOOKUP(A3997,'Team Data'!$A$1:$E$659,3,FALSE())</f>
        <v>15</v>
      </c>
      <c r="M3997" s="0" t="n">
        <f aca="false">VLOOKUP(B3997,'Team Data'!$A$1:$E$659,2,FALSE())</f>
        <v>28</v>
      </c>
      <c r="N3997" s="0" t="n">
        <f aca="false">VLOOKUP(B3997,'Team Data'!$A$1:$E$659,3,FALSE())</f>
        <v>8</v>
      </c>
      <c r="O3997" s="0" t="n">
        <f aca="false">VLOOKUP(A3997,'Team Data'!$A$1:$E$659,4,FALSE())</f>
        <v>628</v>
      </c>
      <c r="P3997" s="0" t="n">
        <f aca="false">VLOOKUP(A3997,'Team Data'!$A$1:$E$659,5,FALSE())</f>
        <v>469</v>
      </c>
      <c r="Q3997" s="0" t="n">
        <f aca="false">VLOOKUP(B3997,'Team Data'!$A$1:$E$659,4,FALSE())</f>
        <v>723</v>
      </c>
      <c r="R3997" s="0" t="n">
        <f aca="false">VLOOKUP(B3997,'Team Data'!$A$1:$E$659,5,FALSE())</f>
        <v>486</v>
      </c>
      <c r="S3997" s="0" t="n">
        <f aca="false">IF(I3997=1,(MIN(30,(C3997-D3997)))*(M3997/(M3997+N3997))*(Q3997/(Q3997+R3997)),(MAX(-30,(C3997-D3997)))*(N3997/(M3997+N3997))*(R3997/(R3997+Q3997)))</f>
        <v>-1.96526054590571</v>
      </c>
      <c r="T3997" s="0" t="n">
        <f aca="false">IF(J3997=1,(MIN(30,(D3997-C3997)))*(K3997/(K3997+L3997))*(O3997/(O3997+P3997)),(MAX(-30,(D3997-C3997)))*(L3997/(K3997+L3997))*(P3997/(P3997+O3997)))</f>
        <v>6.86964448495898</v>
      </c>
      <c r="U3997" s="7" t="n">
        <v>43130</v>
      </c>
    </row>
    <row r="3998" customFormat="false" ht="15" hidden="false" customHeight="false" outlineLevel="0" collapsed="false">
      <c r="A3998" s="0" t="s">
        <v>143</v>
      </c>
      <c r="B3998" s="0" t="s">
        <v>114</v>
      </c>
      <c r="C3998" s="0" t="n">
        <v>71</v>
      </c>
      <c r="D3998" s="0" t="n">
        <v>67</v>
      </c>
      <c r="E3998" s="0" t="n">
        <v>31</v>
      </c>
      <c r="F3998" s="0" t="n">
        <v>25</v>
      </c>
      <c r="G3998" s="0" t="n">
        <v>13</v>
      </c>
      <c r="H3998" s="0" t="n">
        <v>13</v>
      </c>
      <c r="I3998" s="0" t="n">
        <v>1</v>
      </c>
      <c r="J3998" s="0" t="n">
        <v>0</v>
      </c>
      <c r="K3998" s="0" t="n">
        <f aca="false">VLOOKUP(A3998,'Team Data'!$A$1:$E$659,2,FALSE())</f>
        <v>16</v>
      </c>
      <c r="L3998" s="0" t="n">
        <f aca="false">VLOOKUP(A3998,'Team Data'!$A$1:$E$659,3,FALSE())</f>
        <v>14</v>
      </c>
      <c r="M3998" s="0" t="n">
        <f aca="false">VLOOKUP(B3998,'Team Data'!$A$1:$E$659,2,FALSE())</f>
        <v>12</v>
      </c>
      <c r="N3998" s="0" t="n">
        <f aca="false">VLOOKUP(B3998,'Team Data'!$A$1:$E$659,3,FALSE())</f>
        <v>19</v>
      </c>
      <c r="O3998" s="0" t="n">
        <f aca="false">VLOOKUP(A3998,'Team Data'!$A$1:$E$659,4,FALSE())</f>
        <v>426</v>
      </c>
      <c r="P3998" s="0" t="n">
        <f aca="false">VLOOKUP(A3998,'Team Data'!$A$1:$E$659,5,FALSE())</f>
        <v>491</v>
      </c>
      <c r="Q3998" s="0" t="n">
        <f aca="false">VLOOKUP(B3998,'Team Data'!$A$1:$E$659,4,FALSE())</f>
        <v>472</v>
      </c>
      <c r="R3998" s="0" t="n">
        <f aca="false">VLOOKUP(B3998,'Team Data'!$A$1:$E$659,5,FALSE())</f>
        <v>512</v>
      </c>
      <c r="S3998" s="0" t="n">
        <f aca="false">IF(I3998=1,(MIN(30,(C3998-D3998)))*(M3998/(M3998+N3998))*(Q3998/(Q3998+R3998)),(MAX(-30,(C3998-D3998)))*(N3998/(M3998+N3998))*(R3998/(R3998+Q3998)))</f>
        <v>0.742722265932337</v>
      </c>
      <c r="T3998" s="0" t="n">
        <f aca="false">IF(J3998=1,(MIN(30,(D3998-C3998)))*(K3998/(K3998+L3998))*(O3998/(O3998+P3998)),(MAX(-30,(D3998-C3998)))*(L3998/(K3998+L3998))*(P3998/(P3998+O3998)))</f>
        <v>-0.999491094147583</v>
      </c>
      <c r="U3998" s="7" t="n">
        <v>43130</v>
      </c>
    </row>
    <row r="3999" customFormat="false" ht="15" hidden="false" customHeight="false" outlineLevel="0" collapsed="false">
      <c r="A3999" s="0" t="s">
        <v>267</v>
      </c>
      <c r="B3999" s="0" t="s">
        <v>182</v>
      </c>
      <c r="C3999" s="0" t="n">
        <v>74</v>
      </c>
      <c r="D3999" s="0" t="n">
        <v>59</v>
      </c>
      <c r="E3999" s="0" t="n">
        <v>42</v>
      </c>
      <c r="F3999" s="0" t="n">
        <v>41</v>
      </c>
      <c r="G3999" s="0" t="n">
        <v>14</v>
      </c>
      <c r="H3999" s="0" t="n">
        <v>15</v>
      </c>
      <c r="I3999" s="0" t="n">
        <v>1</v>
      </c>
      <c r="J3999" s="0" t="n">
        <v>0</v>
      </c>
      <c r="K3999" s="0" t="n">
        <f aca="false">VLOOKUP(A3999,'Team Data'!$A$1:$E$659,2,FALSE())</f>
        <v>10</v>
      </c>
      <c r="L3999" s="0" t="n">
        <f aca="false">VLOOKUP(A3999,'Team Data'!$A$1:$E$659,3,FALSE())</f>
        <v>22</v>
      </c>
      <c r="M3999" s="0" t="n">
        <f aca="false">VLOOKUP(B3999,'Team Data'!$A$1:$E$659,2,FALSE())</f>
        <v>13</v>
      </c>
      <c r="N3999" s="0" t="n">
        <f aca="false">VLOOKUP(B3999,'Team Data'!$A$1:$E$659,3,FALSE())</f>
        <v>19</v>
      </c>
      <c r="O3999" s="0" t="n">
        <f aca="false">VLOOKUP(A3999,'Team Data'!$A$1:$E$659,4,FALSE())</f>
        <v>457</v>
      </c>
      <c r="P3999" s="0" t="n">
        <f aca="false">VLOOKUP(A3999,'Team Data'!$A$1:$E$659,5,FALSE())</f>
        <v>529</v>
      </c>
      <c r="Q3999" s="0" t="n">
        <f aca="false">VLOOKUP(B3999,'Team Data'!$A$1:$E$659,4,FALSE())</f>
        <v>406</v>
      </c>
      <c r="R3999" s="0" t="n">
        <f aca="false">VLOOKUP(B3999,'Team Data'!$A$1:$E$659,5,FALSE())</f>
        <v>575</v>
      </c>
      <c r="S3999" s="0" t="n">
        <f aca="false">IF(I3999=1,(MIN(30,(C3999-D3999)))*(M3999/(M3999+N3999))*(Q3999/(Q3999+R3999)),(MAX(-30,(C3999-D3999)))*(N3999/(M3999+N3999))*(R3999/(R3999+Q3999)))</f>
        <v>2.52198012232416</v>
      </c>
      <c r="T3999" s="0" t="n">
        <f aca="false">IF(J3999=1,(MIN(30,(D3999-C3999)))*(K3999/(K3999+L3999))*(O3999/(O3999+P3999)),(MAX(-30,(D3999-C3999)))*(L3999/(K3999+L3999))*(P3999/(P3999+O3999)))</f>
        <v>-5.53277129817444</v>
      </c>
      <c r="U3999" s="7" t="n">
        <v>43130</v>
      </c>
    </row>
    <row r="4000" customFormat="false" ht="15" hidden="false" customHeight="false" outlineLevel="0" collapsed="false">
      <c r="A4000" s="0" t="s">
        <v>162</v>
      </c>
      <c r="B4000" s="0" t="s">
        <v>62</v>
      </c>
      <c r="C4000" s="0" t="n">
        <v>68</v>
      </c>
      <c r="D4000" s="0" t="n">
        <v>71</v>
      </c>
      <c r="E4000" s="0" t="n">
        <v>30</v>
      </c>
      <c r="F4000" s="0" t="n">
        <v>35</v>
      </c>
      <c r="G4000" s="0" t="n">
        <v>11</v>
      </c>
      <c r="H4000" s="0" t="n">
        <v>12</v>
      </c>
      <c r="I4000" s="0" t="n">
        <v>0</v>
      </c>
      <c r="J4000" s="0" t="n">
        <v>1</v>
      </c>
      <c r="K4000" s="0" t="n">
        <f aca="false">VLOOKUP(A4000,'Team Data'!$A$1:$E$659,2,FALSE())</f>
        <v>7</v>
      </c>
      <c r="L4000" s="0" t="n">
        <f aca="false">VLOOKUP(A4000,'Team Data'!$A$1:$E$659,3,FALSE())</f>
        <v>25</v>
      </c>
      <c r="M4000" s="0" t="n">
        <f aca="false">VLOOKUP(B4000,'Team Data'!$A$1:$E$659,2,FALSE())</f>
        <v>5</v>
      </c>
      <c r="N4000" s="0" t="n">
        <f aca="false">VLOOKUP(B4000,'Team Data'!$A$1:$E$659,3,FALSE())</f>
        <v>27</v>
      </c>
      <c r="O4000" s="0" t="n">
        <f aca="false">VLOOKUP(A4000,'Team Data'!$A$1:$E$659,4,FALSE())</f>
        <v>467</v>
      </c>
      <c r="P4000" s="0" t="n">
        <f aca="false">VLOOKUP(A4000,'Team Data'!$A$1:$E$659,5,FALSE())</f>
        <v>524</v>
      </c>
      <c r="Q4000" s="0" t="n">
        <f aca="false">VLOOKUP(B4000,'Team Data'!$A$1:$E$659,4,FALSE())</f>
        <v>512</v>
      </c>
      <c r="R4000" s="0" t="n">
        <f aca="false">VLOOKUP(B4000,'Team Data'!$A$1:$E$659,5,FALSE())</f>
        <v>548</v>
      </c>
      <c r="S4000" s="0" t="n">
        <f aca="false">IF(I4000=1,(MIN(30,(C4000-D4000)))*(M4000/(M4000+N4000))*(Q4000/(Q4000+R4000)),(MAX(-30,(C4000-D4000)))*(N4000/(M4000+N4000))*(R4000/(R4000+Q4000)))</f>
        <v>-1.30860849056604</v>
      </c>
      <c r="T4000" s="0" t="n">
        <f aca="false">IF(J4000=1,(MIN(30,(D4000-C4000)))*(K4000/(K4000+L4000))*(O4000/(O4000+P4000)),(MAX(-30,(D4000-C4000)))*(L4000/(K4000+L4000))*(P4000/(P4000+O4000)))</f>
        <v>0.309252018163471</v>
      </c>
      <c r="U4000" s="7" t="n">
        <v>43130</v>
      </c>
    </row>
    <row r="4001" customFormat="false" ht="15" hidden="false" customHeight="false" outlineLevel="0" collapsed="false">
      <c r="A4001" s="0" t="s">
        <v>88</v>
      </c>
      <c r="B4001" s="0" t="s">
        <v>196</v>
      </c>
      <c r="C4001" s="0" t="n">
        <v>71</v>
      </c>
      <c r="D4001" s="0" t="n">
        <v>80</v>
      </c>
      <c r="E4001" s="0" t="n">
        <v>25</v>
      </c>
      <c r="F4001" s="0" t="n">
        <v>44</v>
      </c>
      <c r="G4001" s="0" t="n">
        <v>5</v>
      </c>
      <c r="H4001" s="0" t="n">
        <v>15</v>
      </c>
      <c r="I4001" s="0" t="n">
        <v>0</v>
      </c>
      <c r="J4001" s="0" t="n">
        <v>1</v>
      </c>
      <c r="K4001" s="0" t="n">
        <f aca="false">VLOOKUP(A4001,'Team Data'!$A$1:$E$659,2,FALSE())</f>
        <v>9</v>
      </c>
      <c r="L4001" s="0" t="n">
        <f aca="false">VLOOKUP(A4001,'Team Data'!$A$1:$E$659,3,FALSE())</f>
        <v>25</v>
      </c>
      <c r="M4001" s="0" t="n">
        <f aca="false">VLOOKUP(B4001,'Team Data'!$A$1:$E$659,2,FALSE())</f>
        <v>14</v>
      </c>
      <c r="N4001" s="0" t="n">
        <f aca="false">VLOOKUP(B4001,'Team Data'!$A$1:$E$659,3,FALSE())</f>
        <v>19</v>
      </c>
      <c r="O4001" s="0" t="n">
        <f aca="false">VLOOKUP(A4001,'Team Data'!$A$1:$E$659,4,FALSE())</f>
        <v>507</v>
      </c>
      <c r="P4001" s="0" t="n">
        <f aca="false">VLOOKUP(A4001,'Team Data'!$A$1:$E$659,5,FALSE())</f>
        <v>582</v>
      </c>
      <c r="Q4001" s="0" t="n">
        <f aca="false">VLOOKUP(B4001,'Team Data'!$A$1:$E$659,4,FALSE())</f>
        <v>464</v>
      </c>
      <c r="R4001" s="0" t="n">
        <f aca="false">VLOOKUP(B4001,'Team Data'!$A$1:$E$659,5,FALSE())</f>
        <v>530</v>
      </c>
      <c r="S4001" s="0" t="n">
        <f aca="false">IF(I4001=1,(MIN(30,(C4001-D4001)))*(M4001/(M4001+N4001))*(Q4001/(Q4001+R4001)),(MAX(-30,(C4001-D4001)))*(N4001/(M4001+N4001))*(R4001/(R4001+Q4001)))</f>
        <v>-2.76294128406805</v>
      </c>
      <c r="T4001" s="0" t="n">
        <f aca="false">IF(J4001=1,(MIN(30,(D4001-C4001)))*(K4001/(K4001+L4001))*(O4001/(O4001+P4001)),(MAX(-30,(D4001-C4001)))*(L4001/(K4001+L4001))*(P4001/(P4001+O4001)))</f>
        <v>1.10913952357803</v>
      </c>
      <c r="U4001" s="7" t="n">
        <v>43130</v>
      </c>
    </row>
    <row r="4002" customFormat="false" ht="15" hidden="false" customHeight="false" outlineLevel="0" collapsed="false">
      <c r="A4002" s="0" t="s">
        <v>312</v>
      </c>
      <c r="B4002" s="0" t="s">
        <v>172</v>
      </c>
      <c r="C4002" s="0" t="n">
        <v>74</v>
      </c>
      <c r="D4002" s="0" t="n">
        <v>56</v>
      </c>
      <c r="E4002" s="0" t="n">
        <v>37</v>
      </c>
      <c r="F4002" s="0" t="n">
        <v>37</v>
      </c>
      <c r="G4002" s="0" t="n">
        <v>17</v>
      </c>
      <c r="H4002" s="0" t="n">
        <v>17</v>
      </c>
      <c r="I4002" s="0" t="n">
        <v>1</v>
      </c>
      <c r="J4002" s="0" t="n">
        <v>0</v>
      </c>
      <c r="K4002" s="0" t="n">
        <f aca="false">VLOOKUP(A4002,'Team Data'!$A$1:$E$659,2,FALSE())</f>
        <v>20</v>
      </c>
      <c r="L4002" s="0" t="n">
        <f aca="false">VLOOKUP(A4002,'Team Data'!$A$1:$E$659,3,FALSE())</f>
        <v>16</v>
      </c>
      <c r="M4002" s="0" t="n">
        <f aca="false">VLOOKUP(B4002,'Team Data'!$A$1:$E$659,2,FALSE())</f>
        <v>16</v>
      </c>
      <c r="N4002" s="0" t="n">
        <f aca="false">VLOOKUP(B4002,'Team Data'!$A$1:$E$659,3,FALSE())</f>
        <v>17</v>
      </c>
      <c r="O4002" s="0" t="n">
        <f aca="false">VLOOKUP(A4002,'Team Data'!$A$1:$E$659,4,FALSE())</f>
        <v>545</v>
      </c>
      <c r="P4002" s="0" t="n">
        <f aca="false">VLOOKUP(A4002,'Team Data'!$A$1:$E$659,5,FALSE())</f>
        <v>579</v>
      </c>
      <c r="Q4002" s="0" t="n">
        <f aca="false">VLOOKUP(B4002,'Team Data'!$A$1:$E$659,4,FALSE())</f>
        <v>503</v>
      </c>
      <c r="R4002" s="0" t="n">
        <f aca="false">VLOOKUP(B4002,'Team Data'!$A$1:$E$659,5,FALSE())</f>
        <v>522</v>
      </c>
      <c r="S4002" s="0" t="n">
        <f aca="false">IF(I4002=1,(MIN(30,(C4002-D4002)))*(M4002/(M4002+N4002))*(Q4002/(Q4002+R4002)),(MAX(-30,(C4002-D4002)))*(N4002/(M4002+N4002))*(R4002/(R4002+Q4002)))</f>
        <v>4.28274944567627</v>
      </c>
      <c r="T4002" s="0" t="n">
        <f aca="false">IF(J4002=1,(MIN(30,(D4002-C4002)))*(K4002/(K4002+L4002))*(O4002/(O4002+P4002)),(MAX(-30,(D4002-C4002)))*(L4002/(K4002+L4002))*(P4002/(P4002+O4002)))</f>
        <v>-4.12099644128114</v>
      </c>
      <c r="U4002" s="7" t="n">
        <v>43130</v>
      </c>
    </row>
    <row r="4003" customFormat="false" ht="15" hidden="false" customHeight="false" outlineLevel="0" collapsed="false">
      <c r="A4003" s="0" t="s">
        <v>330</v>
      </c>
      <c r="B4003" s="0" t="s">
        <v>255</v>
      </c>
      <c r="C4003" s="0" t="n">
        <v>79</v>
      </c>
      <c r="D4003" s="0" t="n">
        <v>93</v>
      </c>
      <c r="E4003" s="0" t="n">
        <v>38</v>
      </c>
      <c r="F4003" s="0" t="n">
        <v>40</v>
      </c>
      <c r="G4003" s="0" t="n">
        <v>12</v>
      </c>
      <c r="H4003" s="0" t="n">
        <v>15</v>
      </c>
      <c r="I4003" s="0" t="n">
        <v>0</v>
      </c>
      <c r="J4003" s="0" t="n">
        <v>1</v>
      </c>
      <c r="K4003" s="0" t="n">
        <f aca="false">VLOOKUP(A4003,'Team Data'!$A$1:$E$659,2,FALSE())</f>
        <v>9</v>
      </c>
      <c r="L4003" s="0" t="n">
        <f aca="false">VLOOKUP(A4003,'Team Data'!$A$1:$E$659,3,FALSE())</f>
        <v>21</v>
      </c>
      <c r="M4003" s="0" t="n">
        <f aca="false">VLOOKUP(B4003,'Team Data'!$A$1:$E$659,2,FALSE())</f>
        <v>10</v>
      </c>
      <c r="N4003" s="0" t="n">
        <f aca="false">VLOOKUP(B4003,'Team Data'!$A$1:$E$659,3,FALSE())</f>
        <v>22</v>
      </c>
      <c r="O4003" s="0" t="n">
        <f aca="false">VLOOKUP(A4003,'Team Data'!$A$1:$E$659,4,FALSE())</f>
        <v>467</v>
      </c>
      <c r="P4003" s="0" t="n">
        <f aca="false">VLOOKUP(A4003,'Team Data'!$A$1:$E$659,5,FALSE())</f>
        <v>455</v>
      </c>
      <c r="Q4003" s="0" t="n">
        <f aca="false">VLOOKUP(B4003,'Team Data'!$A$1:$E$659,4,FALSE())</f>
        <v>520</v>
      </c>
      <c r="R4003" s="0" t="n">
        <f aca="false">VLOOKUP(B4003,'Team Data'!$A$1:$E$659,5,FALSE())</f>
        <v>472</v>
      </c>
      <c r="S4003" s="0" t="n">
        <f aca="false">IF(I4003=1,(MIN(30,(C4003-D4003)))*(M4003/(M4003+N4003))*(Q4003/(Q4003+R4003)),(MAX(-30,(C4003-D4003)))*(N4003/(M4003+N4003))*(R4003/(R4003+Q4003)))</f>
        <v>-4.57963709677419</v>
      </c>
      <c r="T4003" s="0" t="n">
        <f aca="false">IF(J4003=1,(MIN(30,(D4003-C4003)))*(K4003/(K4003+L4003))*(O4003/(O4003+P4003)),(MAX(-30,(D4003-C4003)))*(L4003/(K4003+L4003))*(P4003/(P4003+O4003)))</f>
        <v>2.12733188720174</v>
      </c>
      <c r="U4003" s="7" t="n">
        <v>43130</v>
      </c>
    </row>
    <row r="4004" customFormat="false" ht="15" hidden="false" customHeight="false" outlineLevel="0" collapsed="false">
      <c r="A4004" s="0" t="s">
        <v>231</v>
      </c>
      <c r="B4004" s="0" t="s">
        <v>10</v>
      </c>
      <c r="C4004" s="0" t="n">
        <v>88</v>
      </c>
      <c r="D4004" s="0" t="n">
        <v>67</v>
      </c>
      <c r="E4004" s="0" t="n">
        <v>37</v>
      </c>
      <c r="F4004" s="0" t="n">
        <v>37</v>
      </c>
      <c r="G4004" s="0" t="n">
        <v>10</v>
      </c>
      <c r="H4004" s="0" t="n">
        <v>19</v>
      </c>
      <c r="I4004" s="0" t="n">
        <v>1</v>
      </c>
      <c r="J4004" s="0" t="n">
        <v>0</v>
      </c>
      <c r="K4004" s="0" t="n">
        <f aca="false">VLOOKUP(A4004,'Team Data'!$A$1:$E$659,2,FALSE())</f>
        <v>16</v>
      </c>
      <c r="L4004" s="0" t="n">
        <f aca="false">VLOOKUP(A4004,'Team Data'!$A$1:$E$659,3,FALSE())</f>
        <v>18</v>
      </c>
      <c r="M4004" s="0" t="n">
        <f aca="false">VLOOKUP(B4004,'Team Data'!$A$1:$E$659,2,FALSE())</f>
        <v>3</v>
      </c>
      <c r="N4004" s="0" t="n">
        <f aca="false">VLOOKUP(B4004,'Team Data'!$A$1:$E$659,3,FALSE())</f>
        <v>28</v>
      </c>
      <c r="O4004" s="0" t="n">
        <f aca="false">VLOOKUP(A4004,'Team Data'!$A$1:$E$659,4,FALSE())</f>
        <v>494</v>
      </c>
      <c r="P4004" s="0" t="n">
        <f aca="false">VLOOKUP(A4004,'Team Data'!$A$1:$E$659,5,FALSE())</f>
        <v>587</v>
      </c>
      <c r="Q4004" s="0" t="n">
        <f aca="false">VLOOKUP(B4004,'Team Data'!$A$1:$E$659,4,FALSE())</f>
        <v>453</v>
      </c>
      <c r="R4004" s="0" t="n">
        <f aca="false">VLOOKUP(B4004,'Team Data'!$A$1:$E$659,5,FALSE())</f>
        <v>567</v>
      </c>
      <c r="S4004" s="0" t="n">
        <f aca="false">IF(I4004=1,(MIN(30,(C4004-D4004)))*(M4004/(M4004+N4004))*(Q4004/(Q4004+R4004)),(MAX(-30,(C4004-D4004)))*(N4004/(M4004+N4004))*(R4004/(R4004+Q4004)))</f>
        <v>0.902561669829222</v>
      </c>
      <c r="T4004" s="0" t="n">
        <f aca="false">IF(J4004=1,(MIN(30,(D4004-C4004)))*(K4004/(K4004+L4004))*(O4004/(O4004+P4004)),(MAX(-30,(D4004-C4004)))*(L4004/(K4004+L4004))*(P4004/(P4004+O4004)))</f>
        <v>-6.03705719105404</v>
      </c>
      <c r="U4004" s="7" t="n">
        <v>43130</v>
      </c>
    </row>
    <row r="4005" customFormat="false" ht="15" hidden="false" customHeight="false" outlineLevel="0" collapsed="false">
      <c r="A4005" s="0" t="s">
        <v>105</v>
      </c>
      <c r="B4005" s="0" t="s">
        <v>175</v>
      </c>
      <c r="C4005" s="0" t="n">
        <v>92</v>
      </c>
      <c r="D4005" s="0" t="n">
        <v>89</v>
      </c>
      <c r="E4005" s="0" t="n">
        <v>48</v>
      </c>
      <c r="F4005" s="0" t="n">
        <v>47</v>
      </c>
      <c r="G4005" s="0" t="n">
        <v>21</v>
      </c>
      <c r="H4005" s="0" t="n">
        <v>11</v>
      </c>
      <c r="I4005" s="0" t="n">
        <v>1</v>
      </c>
      <c r="J4005" s="0" t="n">
        <v>0</v>
      </c>
      <c r="K4005" s="0" t="n">
        <f aca="false">VLOOKUP(A4005,'Team Data'!$A$1:$E$659,2,FALSE())</f>
        <v>17</v>
      </c>
      <c r="L4005" s="0" t="n">
        <f aca="false">VLOOKUP(A4005,'Team Data'!$A$1:$E$659,3,FALSE())</f>
        <v>14</v>
      </c>
      <c r="M4005" s="0" t="n">
        <f aca="false">VLOOKUP(B4005,'Team Data'!$A$1:$E$659,2,FALSE())</f>
        <v>4</v>
      </c>
      <c r="N4005" s="0" t="n">
        <f aca="false">VLOOKUP(B4005,'Team Data'!$A$1:$E$659,3,FALSE())</f>
        <v>28</v>
      </c>
      <c r="O4005" s="0" t="n">
        <f aca="false">VLOOKUP(A4005,'Team Data'!$A$1:$E$659,4,FALSE())</f>
        <v>412</v>
      </c>
      <c r="P4005" s="0" t="n">
        <f aca="false">VLOOKUP(A4005,'Team Data'!$A$1:$E$659,5,FALSE())</f>
        <v>578</v>
      </c>
      <c r="Q4005" s="0" t="n">
        <f aca="false">VLOOKUP(B4005,'Team Data'!$A$1:$E$659,4,FALSE())</f>
        <v>495</v>
      </c>
      <c r="R4005" s="0" t="n">
        <f aca="false">VLOOKUP(B4005,'Team Data'!$A$1:$E$659,5,FALSE())</f>
        <v>568</v>
      </c>
      <c r="S4005" s="0" t="n">
        <f aca="false">IF(I4005=1,(MIN(30,(C4005-D4005)))*(M4005/(M4005+N4005))*(Q4005/(Q4005+R4005)),(MAX(-30,(C4005-D4005)))*(N4005/(M4005+N4005))*(R4005/(R4005+Q4005)))</f>
        <v>0.174623706491063</v>
      </c>
      <c r="T4005" s="0" t="n">
        <f aca="false">IF(J4005=1,(MIN(30,(D4005-C4005)))*(K4005/(K4005+L4005))*(O4005/(O4005+P4005)),(MAX(-30,(D4005-C4005)))*(L4005/(K4005+L4005))*(P4005/(P4005+O4005)))</f>
        <v>-0.791006842619746</v>
      </c>
      <c r="U4005" s="7" t="n">
        <v>43130</v>
      </c>
    </row>
    <row r="4006" customFormat="false" ht="15" hidden="false" customHeight="false" outlineLevel="0" collapsed="false">
      <c r="A4006" s="0" t="s">
        <v>133</v>
      </c>
      <c r="B4006" s="0" t="s">
        <v>135</v>
      </c>
      <c r="C4006" s="0" t="n">
        <v>70</v>
      </c>
      <c r="D4006" s="0" t="n">
        <v>56</v>
      </c>
      <c r="E4006" s="0" t="n">
        <v>41</v>
      </c>
      <c r="F4006" s="0" t="n">
        <v>31</v>
      </c>
      <c r="G4006" s="0" t="n">
        <v>16</v>
      </c>
      <c r="H4006" s="0" t="n">
        <v>7</v>
      </c>
      <c r="I4006" s="0" t="n">
        <v>1</v>
      </c>
      <c r="J4006" s="0" t="n">
        <v>0</v>
      </c>
      <c r="K4006" s="0" t="n">
        <f aca="false">VLOOKUP(A4006,'Team Data'!$A$1:$E$659,2,FALSE())</f>
        <v>30</v>
      </c>
      <c r="L4006" s="0" t="n">
        <f aca="false">VLOOKUP(A4006,'Team Data'!$A$1:$E$659,3,FALSE())</f>
        <v>8</v>
      </c>
      <c r="M4006" s="0" t="n">
        <f aca="false">VLOOKUP(B4006,'Team Data'!$A$1:$E$659,2,FALSE())</f>
        <v>25</v>
      </c>
      <c r="N4006" s="0" t="n">
        <f aca="false">VLOOKUP(B4006,'Team Data'!$A$1:$E$659,3,FALSE())</f>
        <v>12</v>
      </c>
      <c r="O4006" s="0" t="n">
        <f aca="false">VLOOKUP(A4006,'Team Data'!$A$1:$E$659,4,FALSE())</f>
        <v>816</v>
      </c>
      <c r="P4006" s="0" t="n">
        <f aca="false">VLOOKUP(A4006,'Team Data'!$A$1:$E$659,5,FALSE())</f>
        <v>475</v>
      </c>
      <c r="Q4006" s="0" t="n">
        <f aca="false">VLOOKUP(B4006,'Team Data'!$A$1:$E$659,4,FALSE())</f>
        <v>699</v>
      </c>
      <c r="R4006" s="0" t="n">
        <f aca="false">VLOOKUP(B4006,'Team Data'!$A$1:$E$659,5,FALSE())</f>
        <v>540</v>
      </c>
      <c r="S4006" s="0" t="n">
        <f aca="false">IF(I4006=1,(MIN(30,(C4006-D4006)))*(M4006/(M4006+N4006))*(Q4006/(Q4006+R4006)),(MAX(-30,(C4006-D4006)))*(N4006/(M4006+N4006))*(R4006/(R4006+Q4006)))</f>
        <v>5.33669262482822</v>
      </c>
      <c r="T4006" s="0" t="n">
        <f aca="false">IF(J4006=1,(MIN(30,(D4006-C4006)))*(K4006/(K4006+L4006))*(O4006/(O4006+P4006)),(MAX(-30,(D4006-C4006)))*(L4006/(K4006+L4006))*(P4006/(P4006+O4006)))</f>
        <v>-1.0844306738962</v>
      </c>
      <c r="U4006" s="7" t="n">
        <v>43130</v>
      </c>
    </row>
    <row r="4007" customFormat="false" ht="15" hidden="false" customHeight="false" outlineLevel="0" collapsed="false">
      <c r="A4007" s="0" t="s">
        <v>294</v>
      </c>
      <c r="B4007" s="0" t="s">
        <v>11</v>
      </c>
      <c r="C4007" s="0" t="n">
        <v>97</v>
      </c>
      <c r="D4007" s="0" t="n">
        <v>82</v>
      </c>
      <c r="E4007" s="0" t="n">
        <v>43</v>
      </c>
      <c r="F4007" s="0" t="n">
        <v>35</v>
      </c>
      <c r="G4007" s="0" t="n">
        <v>10</v>
      </c>
      <c r="H4007" s="0" t="n">
        <v>9</v>
      </c>
      <c r="I4007" s="0" t="n">
        <v>1</v>
      </c>
      <c r="J4007" s="0" t="n">
        <v>0</v>
      </c>
      <c r="K4007" s="0" t="n">
        <f aca="false">VLOOKUP(A4007,'Team Data'!$A$1:$E$659,2,FALSE())</f>
        <v>16</v>
      </c>
      <c r="L4007" s="0" t="n">
        <f aca="false">VLOOKUP(A4007,'Team Data'!$A$1:$E$659,3,FALSE())</f>
        <v>19</v>
      </c>
      <c r="M4007" s="0" t="n">
        <f aca="false">VLOOKUP(B4007,'Team Data'!$A$1:$E$659,2,FALSE())</f>
        <v>8</v>
      </c>
      <c r="N4007" s="0" t="n">
        <f aca="false">VLOOKUP(B4007,'Team Data'!$A$1:$E$659,3,FALSE())</f>
        <v>23</v>
      </c>
      <c r="O4007" s="0" t="n">
        <f aca="false">VLOOKUP(A4007,'Team Data'!$A$1:$E$659,4,FALSE())</f>
        <v>549</v>
      </c>
      <c r="P4007" s="0" t="n">
        <f aca="false">VLOOKUP(A4007,'Team Data'!$A$1:$E$659,5,FALSE())</f>
        <v>611</v>
      </c>
      <c r="Q4007" s="0" t="n">
        <f aca="false">VLOOKUP(B4007,'Team Data'!$A$1:$E$659,4,FALSE())</f>
        <v>473</v>
      </c>
      <c r="R4007" s="0" t="n">
        <f aca="false">VLOOKUP(B4007,'Team Data'!$A$1:$E$659,5,FALSE())</f>
        <v>559</v>
      </c>
      <c r="S4007" s="0" t="n">
        <f aca="false">IF(I4007=1,(MIN(30,(C4007-D4007)))*(M4007/(M4007+N4007))*(Q4007/(Q4007+R4007)),(MAX(-30,(C4007-D4007)))*(N4007/(M4007+N4007))*(R4007/(R4007+Q4007)))</f>
        <v>1.7741935483871</v>
      </c>
      <c r="T4007" s="0" t="n">
        <f aca="false">IF(J4007=1,(MIN(30,(D4007-C4007)))*(K4007/(K4007+L4007))*(O4007/(O4007+P4007)),(MAX(-30,(D4007-C4007)))*(L4007/(K4007+L4007))*(P4007/(P4007+O4007)))</f>
        <v>-4.28903940886699</v>
      </c>
      <c r="U4007" s="7" t="n">
        <v>43130</v>
      </c>
    </row>
    <row r="4008" customFormat="false" ht="15" hidden="false" customHeight="false" outlineLevel="0" collapsed="false">
      <c r="A4008" s="0" t="s">
        <v>188</v>
      </c>
      <c r="B4008" s="0" t="s">
        <v>350</v>
      </c>
      <c r="C4008" s="0" t="n">
        <v>74</v>
      </c>
      <c r="D4008" s="0" t="n">
        <v>63</v>
      </c>
      <c r="E4008" s="0" t="n">
        <v>34</v>
      </c>
      <c r="F4008" s="0" t="n">
        <v>32</v>
      </c>
      <c r="G4008" s="0" t="n">
        <v>6</v>
      </c>
      <c r="H4008" s="0" t="n">
        <v>13</v>
      </c>
      <c r="I4008" s="0" t="n">
        <v>1</v>
      </c>
      <c r="J4008" s="0" t="n">
        <v>0</v>
      </c>
      <c r="K4008" s="0" t="n">
        <f aca="false">VLOOKUP(A4008,'Team Data'!$A$1:$E$659,2,FALSE())</f>
        <v>22</v>
      </c>
      <c r="L4008" s="0" t="n">
        <f aca="false">VLOOKUP(A4008,'Team Data'!$A$1:$E$659,3,FALSE())</f>
        <v>11</v>
      </c>
      <c r="M4008" s="0" t="n">
        <f aca="false">VLOOKUP(B4008,'Team Data'!$A$1:$E$659,2,FALSE())</f>
        <v>15</v>
      </c>
      <c r="N4008" s="0" t="n">
        <f aca="false">VLOOKUP(B4008,'Team Data'!$A$1:$E$659,3,FALSE())</f>
        <v>17</v>
      </c>
      <c r="O4008" s="0" t="n">
        <f aca="false">VLOOKUP(A4008,'Team Data'!$A$1:$E$659,4,FALSE())</f>
        <v>611</v>
      </c>
      <c r="P4008" s="0" t="n">
        <f aca="false">VLOOKUP(A4008,'Team Data'!$A$1:$E$659,5,FALSE())</f>
        <v>505</v>
      </c>
      <c r="Q4008" s="0" t="n">
        <f aca="false">VLOOKUP(B4008,'Team Data'!$A$1:$E$659,4,FALSE())</f>
        <v>641</v>
      </c>
      <c r="R4008" s="0" t="n">
        <f aca="false">VLOOKUP(B4008,'Team Data'!$A$1:$E$659,5,FALSE())</f>
        <v>425</v>
      </c>
      <c r="S4008" s="0" t="n">
        <f aca="false">IF(I4008=1,(MIN(30,(C4008-D4008)))*(M4008/(M4008+N4008))*(Q4008/(Q4008+R4008)),(MAX(-30,(C4008-D4008)))*(N4008/(M4008+N4008))*(R4008/(R4008+Q4008)))</f>
        <v>3.10052181050657</v>
      </c>
      <c r="T4008" s="0" t="n">
        <f aca="false">IF(J4008=1,(MIN(30,(D4008-C4008)))*(K4008/(K4008+L4008))*(O4008/(O4008+P4008)),(MAX(-30,(D4008-C4008)))*(L4008/(K4008+L4008))*(P4008/(P4008+O4008)))</f>
        <v>-1.65919952210275</v>
      </c>
      <c r="U4008" s="7" t="n">
        <v>43130</v>
      </c>
    </row>
    <row r="4009" customFormat="false" ht="15" hidden="false" customHeight="false" outlineLevel="0" collapsed="false">
      <c r="A4009" s="0" t="s">
        <v>129</v>
      </c>
      <c r="B4009" s="0" t="s">
        <v>19</v>
      </c>
      <c r="C4009" s="0" t="n">
        <v>58</v>
      </c>
      <c r="D4009" s="0" t="n">
        <v>60</v>
      </c>
      <c r="E4009" s="0" t="n">
        <v>35</v>
      </c>
      <c r="F4009" s="0" t="n">
        <v>22</v>
      </c>
      <c r="G4009" s="0" t="n">
        <v>16</v>
      </c>
      <c r="H4009" s="0" t="n">
        <v>9</v>
      </c>
      <c r="I4009" s="0" t="n">
        <v>0</v>
      </c>
      <c r="J4009" s="0" t="n">
        <v>1</v>
      </c>
      <c r="K4009" s="0" t="n">
        <f aca="false">VLOOKUP(A4009,'Team Data'!$A$1:$E$659,2,FALSE())</f>
        <v>12</v>
      </c>
      <c r="L4009" s="0" t="n">
        <f aca="false">VLOOKUP(A4009,'Team Data'!$A$1:$E$659,3,FALSE())</f>
        <v>20</v>
      </c>
      <c r="M4009" s="0" t="n">
        <f aca="false">VLOOKUP(B4009,'Team Data'!$A$1:$E$659,2,FALSE())</f>
        <v>14</v>
      </c>
      <c r="N4009" s="0" t="n">
        <f aca="false">VLOOKUP(B4009,'Team Data'!$A$1:$E$659,3,FALSE())</f>
        <v>21</v>
      </c>
      <c r="O4009" s="0" t="n">
        <f aca="false">VLOOKUP(A4009,'Team Data'!$A$1:$E$659,4,FALSE())</f>
        <v>419</v>
      </c>
      <c r="P4009" s="0" t="n">
        <f aca="false">VLOOKUP(A4009,'Team Data'!$A$1:$E$659,5,FALSE())</f>
        <v>571</v>
      </c>
      <c r="Q4009" s="0" t="n">
        <f aca="false">VLOOKUP(B4009,'Team Data'!$A$1:$E$659,4,FALSE())</f>
        <v>471</v>
      </c>
      <c r="R4009" s="0" t="n">
        <f aca="false">VLOOKUP(B4009,'Team Data'!$A$1:$E$659,5,FALSE())</f>
        <v>659</v>
      </c>
      <c r="S4009" s="0" t="n">
        <f aca="false">IF(I4009=1,(MIN(30,(C4009-D4009)))*(M4009/(M4009+N4009))*(Q4009/(Q4009+R4009)),(MAX(-30,(C4009-D4009)))*(N4009/(M4009+N4009))*(R4009/(R4009+Q4009)))</f>
        <v>-0.699823008849558</v>
      </c>
      <c r="T4009" s="0" t="n">
        <f aca="false">IF(J4009=1,(MIN(30,(D4009-C4009)))*(K4009/(K4009+L4009))*(O4009/(O4009+P4009)),(MAX(-30,(D4009-C4009)))*(L4009/(K4009+L4009))*(P4009/(P4009+O4009)))</f>
        <v>0.317424242424242</v>
      </c>
      <c r="U4009" s="7" t="n">
        <v>43130</v>
      </c>
    </row>
    <row r="4010" customFormat="false" ht="15" hidden="false" customHeight="false" outlineLevel="0" collapsed="false">
      <c r="A4010" s="0" t="s">
        <v>239</v>
      </c>
      <c r="B4010" s="0" t="s">
        <v>163</v>
      </c>
      <c r="C4010" s="0" t="n">
        <v>85</v>
      </c>
      <c r="D4010" s="0" t="n">
        <v>83</v>
      </c>
      <c r="E4010" s="0" t="n">
        <v>22</v>
      </c>
      <c r="F4010" s="0" t="n">
        <v>25</v>
      </c>
      <c r="G4010" s="0" t="n">
        <v>8</v>
      </c>
      <c r="H4010" s="0" t="n">
        <v>12</v>
      </c>
      <c r="I4010" s="0" t="n">
        <v>1</v>
      </c>
      <c r="J4010" s="0" t="n">
        <v>0</v>
      </c>
      <c r="K4010" s="0" t="n">
        <f aca="false">VLOOKUP(A4010,'Team Data'!$A$1:$E$659,2,FALSE())</f>
        <v>26</v>
      </c>
      <c r="L4010" s="0" t="n">
        <f aca="false">VLOOKUP(A4010,'Team Data'!$A$1:$E$659,3,FALSE())</f>
        <v>8</v>
      </c>
      <c r="M4010" s="0" t="n">
        <f aca="false">VLOOKUP(B4010,'Team Data'!$A$1:$E$659,2,FALSE())</f>
        <v>13</v>
      </c>
      <c r="N4010" s="0" t="n">
        <f aca="false">VLOOKUP(B4010,'Team Data'!$A$1:$E$659,3,FALSE())</f>
        <v>20</v>
      </c>
      <c r="O4010" s="0" t="n">
        <f aca="false">VLOOKUP(A4010,'Team Data'!$A$1:$E$659,4,FALSE())</f>
        <v>627</v>
      </c>
      <c r="P4010" s="0" t="n">
        <f aca="false">VLOOKUP(A4010,'Team Data'!$A$1:$E$659,5,FALSE())</f>
        <v>488</v>
      </c>
      <c r="Q4010" s="0" t="n">
        <f aca="false">VLOOKUP(B4010,'Team Data'!$A$1:$E$659,4,FALSE())</f>
        <v>540</v>
      </c>
      <c r="R4010" s="0" t="n">
        <f aca="false">VLOOKUP(B4010,'Team Data'!$A$1:$E$659,5,FALSE())</f>
        <v>528</v>
      </c>
      <c r="S4010" s="0" t="n">
        <f aca="false">IF(I4010=1,(MIN(30,(C4010-D4010)))*(M4010/(M4010+N4010))*(Q4010/(Q4010+R4010)),(MAX(-30,(C4010-D4010)))*(N4010/(M4010+N4010))*(R4010/(R4010+Q4010)))</f>
        <v>0.398365679264556</v>
      </c>
      <c r="T4010" s="0" t="n">
        <f aca="false">IF(J4010=1,(MIN(30,(D4010-C4010)))*(K4010/(K4010+L4010))*(O4010/(O4010+P4010)),(MAX(-30,(D4010-C4010)))*(L4010/(K4010+L4010))*(P4010/(P4010+O4010)))</f>
        <v>-0.205961487734107</v>
      </c>
      <c r="U4010" s="7" t="n">
        <v>43130</v>
      </c>
    </row>
    <row r="4011" customFormat="false" ht="15" hidden="false" customHeight="false" outlineLevel="0" collapsed="false">
      <c r="A4011" s="0" t="s">
        <v>346</v>
      </c>
      <c r="B4011" s="0" t="s">
        <v>81</v>
      </c>
      <c r="C4011" s="0" t="n">
        <v>71</v>
      </c>
      <c r="D4011" s="0" t="n">
        <v>57</v>
      </c>
      <c r="E4011" s="0" t="n">
        <v>39</v>
      </c>
      <c r="F4011" s="0" t="n">
        <v>32</v>
      </c>
      <c r="G4011" s="0" t="n">
        <v>13</v>
      </c>
      <c r="H4011" s="0" t="n">
        <v>14</v>
      </c>
      <c r="I4011" s="0" t="n">
        <v>1</v>
      </c>
      <c r="J4011" s="0" t="n">
        <v>0</v>
      </c>
      <c r="K4011" s="0" t="n">
        <f aca="false">VLOOKUP(A4011,'Team Data'!$A$1:$E$659,2,FALSE())</f>
        <v>17</v>
      </c>
      <c r="L4011" s="0" t="n">
        <f aca="false">VLOOKUP(A4011,'Team Data'!$A$1:$E$659,3,FALSE())</f>
        <v>15</v>
      </c>
      <c r="M4011" s="0" t="n">
        <f aca="false">VLOOKUP(B4011,'Team Data'!$A$1:$E$659,2,FALSE())</f>
        <v>22</v>
      </c>
      <c r="N4011" s="0" t="n">
        <f aca="false">VLOOKUP(B4011,'Team Data'!$A$1:$E$659,3,FALSE())</f>
        <v>13</v>
      </c>
      <c r="O4011" s="0" t="n">
        <f aca="false">VLOOKUP(A4011,'Team Data'!$A$1:$E$659,4,FALSE())</f>
        <v>521</v>
      </c>
      <c r="P4011" s="0" t="n">
        <f aca="false">VLOOKUP(A4011,'Team Data'!$A$1:$E$659,5,FALSE())</f>
        <v>476</v>
      </c>
      <c r="Q4011" s="0" t="n">
        <f aca="false">VLOOKUP(B4011,'Team Data'!$A$1:$E$659,4,FALSE())</f>
        <v>536</v>
      </c>
      <c r="R4011" s="0" t="n">
        <f aca="false">VLOOKUP(B4011,'Team Data'!$A$1:$E$659,5,FALSE())</f>
        <v>497</v>
      </c>
      <c r="S4011" s="0" t="n">
        <f aca="false">IF(I4011=1,(MIN(30,(C4011-D4011)))*(M4011/(M4011+N4011))*(Q4011/(Q4011+R4011)),(MAX(-30,(C4011-D4011)))*(N4011/(M4011+N4011))*(R4011/(R4011+Q4011)))</f>
        <v>4.56611810261375</v>
      </c>
      <c r="T4011" s="0" t="n">
        <f aca="false">IF(J4011=1,(MIN(30,(D4011-C4011)))*(K4011/(K4011+L4011))*(O4011/(O4011+P4011)),(MAX(-30,(D4011-C4011)))*(L4011/(K4011+L4011))*(P4011/(P4011+O4011)))</f>
        <v>-3.13314944834504</v>
      </c>
      <c r="U4011" s="7" t="n">
        <v>43131</v>
      </c>
    </row>
    <row r="4012" customFormat="false" ht="15" hidden="false" customHeight="false" outlineLevel="0" collapsed="false">
      <c r="A4012" s="0" t="s">
        <v>207</v>
      </c>
      <c r="B4012" s="0" t="s">
        <v>48</v>
      </c>
      <c r="C4012" s="0" t="n">
        <v>67</v>
      </c>
      <c r="D4012" s="0" t="n">
        <v>81</v>
      </c>
      <c r="E4012" s="0" t="n">
        <v>33</v>
      </c>
      <c r="F4012" s="0" t="n">
        <v>35</v>
      </c>
      <c r="G4012" s="0" t="n">
        <v>14</v>
      </c>
      <c r="H4012" s="0" t="n">
        <v>10</v>
      </c>
      <c r="I4012" s="0" t="n">
        <v>0</v>
      </c>
      <c r="J4012" s="0" t="n">
        <v>1</v>
      </c>
      <c r="K4012" s="0" t="n">
        <f aca="false">VLOOKUP(A4012,'Team Data'!$A$1:$E$659,2,FALSE())</f>
        <v>13</v>
      </c>
      <c r="L4012" s="0" t="n">
        <f aca="false">VLOOKUP(A4012,'Team Data'!$A$1:$E$659,3,FALSE())</f>
        <v>19</v>
      </c>
      <c r="M4012" s="0" t="n">
        <f aca="false">VLOOKUP(B4012,'Team Data'!$A$1:$E$659,2,FALSE())</f>
        <v>21</v>
      </c>
      <c r="N4012" s="0" t="n">
        <f aca="false">VLOOKUP(B4012,'Team Data'!$A$1:$E$659,3,FALSE())</f>
        <v>15</v>
      </c>
      <c r="O4012" s="0" t="n">
        <f aca="false">VLOOKUP(A4012,'Team Data'!$A$1:$E$659,4,FALSE())</f>
        <v>530</v>
      </c>
      <c r="P4012" s="0" t="n">
        <f aca="false">VLOOKUP(A4012,'Team Data'!$A$1:$E$659,5,FALSE())</f>
        <v>469</v>
      </c>
      <c r="Q4012" s="0" t="n">
        <f aca="false">VLOOKUP(B4012,'Team Data'!$A$1:$E$659,4,FALSE())</f>
        <v>577</v>
      </c>
      <c r="R4012" s="0" t="n">
        <f aca="false">VLOOKUP(B4012,'Team Data'!$A$1:$E$659,5,FALSE())</f>
        <v>521</v>
      </c>
      <c r="S4012" s="0" t="n">
        <f aca="false">IF(I4012=1,(MIN(30,(C4012-D4012)))*(M4012/(M4012+N4012))*(Q4012/(Q4012+R4012)),(MAX(-30,(C4012-D4012)))*(N4012/(M4012+N4012))*(R4012/(R4012+Q4012)))</f>
        <v>-2.76791135397693</v>
      </c>
      <c r="T4012" s="0" t="n">
        <f aca="false">IF(J4012=1,(MIN(30,(D4012-C4012)))*(K4012/(K4012+L4012))*(O4012/(O4012+P4012)),(MAX(-30,(D4012-C4012)))*(L4012/(K4012+L4012))*(P4012/(P4012+O4012)))</f>
        <v>3.01739239239239</v>
      </c>
      <c r="U4012" s="7" t="n">
        <v>43131</v>
      </c>
    </row>
    <row r="4013" customFormat="false" ht="15" hidden="false" customHeight="false" outlineLevel="0" collapsed="false">
      <c r="A4013" s="0" t="s">
        <v>124</v>
      </c>
      <c r="B4013" s="0" t="s">
        <v>215</v>
      </c>
      <c r="C4013" s="0" t="n">
        <v>56</v>
      </c>
      <c r="D4013" s="0" t="n">
        <v>71</v>
      </c>
      <c r="E4013" s="0" t="n">
        <v>26</v>
      </c>
      <c r="F4013" s="0" t="n">
        <v>39</v>
      </c>
      <c r="G4013" s="0" t="n">
        <v>8</v>
      </c>
      <c r="H4013" s="0" t="n">
        <v>14</v>
      </c>
      <c r="I4013" s="0" t="n">
        <v>0</v>
      </c>
      <c r="J4013" s="0" t="n">
        <v>1</v>
      </c>
      <c r="K4013" s="0" t="n">
        <f aca="false">VLOOKUP(A4013,'Team Data'!$A$1:$E$659,2,FALSE())</f>
        <v>16</v>
      </c>
      <c r="L4013" s="0" t="n">
        <f aca="false">VLOOKUP(A4013,'Team Data'!$A$1:$E$659,3,FALSE())</f>
        <v>15</v>
      </c>
      <c r="M4013" s="0" t="n">
        <f aca="false">VLOOKUP(B4013,'Team Data'!$A$1:$E$659,2,FALSE())</f>
        <v>25</v>
      </c>
      <c r="N4013" s="0" t="n">
        <f aca="false">VLOOKUP(B4013,'Team Data'!$A$1:$E$659,3,FALSE())</f>
        <v>9</v>
      </c>
      <c r="O4013" s="0" t="n">
        <f aca="false">VLOOKUP(A4013,'Team Data'!$A$1:$E$659,4,FALSE())</f>
        <v>582</v>
      </c>
      <c r="P4013" s="0" t="n">
        <f aca="false">VLOOKUP(A4013,'Team Data'!$A$1:$E$659,5,FALSE())</f>
        <v>456</v>
      </c>
      <c r="Q4013" s="0" t="n">
        <f aca="false">VLOOKUP(B4013,'Team Data'!$A$1:$E$659,4,FALSE())</f>
        <v>711</v>
      </c>
      <c r="R4013" s="0" t="n">
        <f aca="false">VLOOKUP(B4013,'Team Data'!$A$1:$E$659,5,FALSE())</f>
        <v>455</v>
      </c>
      <c r="S4013" s="0" t="n">
        <f aca="false">IF(I4013=1,(MIN(30,(C4013-D4013)))*(M4013/(M4013+N4013))*(Q4013/(Q4013+R4013)),(MAX(-30,(C4013-D4013)))*(N4013/(M4013+N4013))*(R4013/(R4013+Q4013)))</f>
        <v>-1.54941479164565</v>
      </c>
      <c r="T4013" s="0" t="n">
        <f aca="false">IF(J4013=1,(MIN(30,(D4013-C4013)))*(K4013/(K4013+L4013))*(O4013/(O4013+P4013)),(MAX(-30,(D4013-C4013)))*(L4013/(K4013+L4013))*(P4013/(P4013+O4013)))</f>
        <v>4.34085399962707</v>
      </c>
      <c r="U4013" s="7" t="n">
        <v>43131</v>
      </c>
    </row>
    <row r="4014" customFormat="false" ht="15" hidden="false" customHeight="false" outlineLevel="0" collapsed="false">
      <c r="A4014" s="0" t="s">
        <v>197</v>
      </c>
      <c r="B4014" s="0" t="s">
        <v>55</v>
      </c>
      <c r="C4014" s="0" t="n">
        <v>78</v>
      </c>
      <c r="D4014" s="0" t="n">
        <v>82</v>
      </c>
      <c r="E4014" s="0" t="n">
        <v>40</v>
      </c>
      <c r="F4014" s="0" t="n">
        <v>36</v>
      </c>
      <c r="G4014" s="0" t="n">
        <v>11</v>
      </c>
      <c r="H4014" s="0" t="n">
        <v>10</v>
      </c>
      <c r="I4014" s="0" t="n">
        <v>0</v>
      </c>
      <c r="J4014" s="0" t="n">
        <v>1</v>
      </c>
      <c r="K4014" s="0" t="n">
        <f aca="false">VLOOKUP(A4014,'Team Data'!$A$1:$E$659,2,FALSE())</f>
        <v>26</v>
      </c>
      <c r="L4014" s="0" t="n">
        <f aca="false">VLOOKUP(A4014,'Team Data'!$A$1:$E$659,3,FALSE())</f>
        <v>11</v>
      </c>
      <c r="M4014" s="0" t="n">
        <f aca="false">VLOOKUP(B4014,'Team Data'!$A$1:$E$659,2,FALSE())</f>
        <v>24</v>
      </c>
      <c r="N4014" s="0" t="n">
        <f aca="false">VLOOKUP(B4014,'Team Data'!$A$1:$E$659,3,FALSE())</f>
        <v>9</v>
      </c>
      <c r="O4014" s="0" t="n">
        <f aca="false">VLOOKUP(A4014,'Team Data'!$A$1:$E$659,4,FALSE())</f>
        <v>794</v>
      </c>
      <c r="P4014" s="0" t="n">
        <f aca="false">VLOOKUP(A4014,'Team Data'!$A$1:$E$659,5,FALSE())</f>
        <v>455</v>
      </c>
      <c r="Q4014" s="0" t="n">
        <f aca="false">VLOOKUP(B4014,'Team Data'!$A$1:$E$659,4,FALSE())</f>
        <v>691</v>
      </c>
      <c r="R4014" s="0" t="n">
        <f aca="false">VLOOKUP(B4014,'Team Data'!$A$1:$E$659,5,FALSE())</f>
        <v>426</v>
      </c>
      <c r="S4014" s="0" t="n">
        <f aca="false">IF(I4014=1,(MIN(30,(C4014-D4014)))*(M4014/(M4014+N4014))*(Q4014/(Q4014+R4014)),(MAX(-30,(C4014-D4014)))*(N4014/(M4014+N4014))*(R4014/(R4014+Q4014)))</f>
        <v>-0.416049483193619</v>
      </c>
      <c r="T4014" s="0" t="n">
        <f aca="false">IF(J4014=1,(MIN(30,(D4014-C4014)))*(K4014/(K4014+L4014))*(O4014/(O4014+P4014)),(MAX(-30,(D4014-C4014)))*(L4014/(K4014+L4014))*(P4014/(P4014+O4014)))</f>
        <v>1.78685651223682</v>
      </c>
      <c r="U4014" s="7" t="n">
        <v>43131</v>
      </c>
    </row>
    <row r="4015" customFormat="false" ht="15" hidden="false" customHeight="false" outlineLevel="0" collapsed="false">
      <c r="A4015" s="0" t="s">
        <v>286</v>
      </c>
      <c r="B4015" s="0" t="s">
        <v>217</v>
      </c>
      <c r="C4015" s="0" t="n">
        <v>79</v>
      </c>
      <c r="D4015" s="0" t="n">
        <v>66</v>
      </c>
      <c r="E4015" s="0" t="n">
        <v>37</v>
      </c>
      <c r="F4015" s="0" t="n">
        <v>26</v>
      </c>
      <c r="G4015" s="0" t="n">
        <v>20</v>
      </c>
      <c r="H4015" s="0" t="n">
        <v>16</v>
      </c>
      <c r="I4015" s="0" t="n">
        <v>1</v>
      </c>
      <c r="J4015" s="0" t="n">
        <v>0</v>
      </c>
      <c r="K4015" s="0" t="n">
        <f aca="false">VLOOKUP(A4015,'Team Data'!$A$1:$E$659,2,FALSE())</f>
        <v>21</v>
      </c>
      <c r="L4015" s="0" t="n">
        <f aca="false">VLOOKUP(A4015,'Team Data'!$A$1:$E$659,3,FALSE())</f>
        <v>12</v>
      </c>
      <c r="M4015" s="0" t="n">
        <f aca="false">VLOOKUP(B4015,'Team Data'!$A$1:$E$659,2,FALSE())</f>
        <v>20</v>
      </c>
      <c r="N4015" s="0" t="n">
        <f aca="false">VLOOKUP(B4015,'Team Data'!$A$1:$E$659,3,FALSE())</f>
        <v>14</v>
      </c>
      <c r="O4015" s="0" t="n">
        <f aca="false">VLOOKUP(A4015,'Team Data'!$A$1:$E$659,4,FALSE())</f>
        <v>684</v>
      </c>
      <c r="P4015" s="0" t="n">
        <f aca="false">VLOOKUP(A4015,'Team Data'!$A$1:$E$659,5,FALSE())</f>
        <v>441</v>
      </c>
      <c r="Q4015" s="0" t="n">
        <f aca="false">VLOOKUP(B4015,'Team Data'!$A$1:$E$659,4,FALSE())</f>
        <v>662</v>
      </c>
      <c r="R4015" s="0" t="n">
        <f aca="false">VLOOKUP(B4015,'Team Data'!$A$1:$E$659,5,FALSE())</f>
        <v>489</v>
      </c>
      <c r="S4015" s="0" t="n">
        <f aca="false">IF(I4015=1,(MIN(30,(C4015-D4015)))*(M4015/(M4015+N4015))*(Q4015/(Q4015+R4015)),(MAX(-30,(C4015-D4015)))*(N4015/(M4015+N4015))*(R4015/(R4015+Q4015)))</f>
        <v>4.39822149537487</v>
      </c>
      <c r="T4015" s="0" t="n">
        <f aca="false">IF(J4015=1,(MIN(30,(D4015-C4015)))*(K4015/(K4015+L4015))*(O4015/(O4015+P4015)),(MAX(-30,(D4015-C4015)))*(L4015/(K4015+L4015))*(P4015/(P4015+O4015)))</f>
        <v>-1.85309090909091</v>
      </c>
      <c r="U4015" s="7" t="n">
        <v>43131</v>
      </c>
    </row>
    <row r="4016" customFormat="false" ht="15" hidden="false" customHeight="false" outlineLevel="0" collapsed="false">
      <c r="A4016" s="0" t="s">
        <v>8</v>
      </c>
      <c r="B4016" s="0" t="s">
        <v>168</v>
      </c>
      <c r="C4016" s="0" t="n">
        <v>64</v>
      </c>
      <c r="D4016" s="0" t="n">
        <v>79</v>
      </c>
      <c r="E4016" s="0" t="n">
        <v>32</v>
      </c>
      <c r="F4016" s="0" t="n">
        <v>35</v>
      </c>
      <c r="G4016" s="0" t="n">
        <v>10</v>
      </c>
      <c r="H4016" s="0" t="n">
        <v>6</v>
      </c>
      <c r="I4016" s="0" t="n">
        <v>0</v>
      </c>
      <c r="J4016" s="0" t="n">
        <v>1</v>
      </c>
      <c r="K4016" s="0" t="n">
        <f aca="false">VLOOKUP(A4016,'Team Data'!$A$1:$E$659,2,FALSE())</f>
        <v>14</v>
      </c>
      <c r="L4016" s="0" t="n">
        <f aca="false">VLOOKUP(A4016,'Team Data'!$A$1:$E$659,3,FALSE())</f>
        <v>18</v>
      </c>
      <c r="M4016" s="0" t="n">
        <f aca="false">VLOOKUP(B4016,'Team Data'!$A$1:$E$659,2,FALSE())</f>
        <v>16</v>
      </c>
      <c r="N4016" s="0" t="n">
        <f aca="false">VLOOKUP(B4016,'Team Data'!$A$1:$E$659,3,FALSE())</f>
        <v>18</v>
      </c>
      <c r="O4016" s="0" t="n">
        <f aca="false">VLOOKUP(A4016,'Team Data'!$A$1:$E$659,4,FALSE())</f>
        <v>542</v>
      </c>
      <c r="P4016" s="0" t="n">
        <f aca="false">VLOOKUP(A4016,'Team Data'!$A$1:$E$659,5,FALSE())</f>
        <v>488</v>
      </c>
      <c r="Q4016" s="0" t="n">
        <f aca="false">VLOOKUP(B4016,'Team Data'!$A$1:$E$659,4,FALSE())</f>
        <v>575</v>
      </c>
      <c r="R4016" s="0" t="n">
        <f aca="false">VLOOKUP(B4016,'Team Data'!$A$1:$E$659,5,FALSE())</f>
        <v>481</v>
      </c>
      <c r="S4016" s="0" t="n">
        <f aca="false">IF(I4016=1,(MIN(30,(C4016-D4016)))*(M4016/(M4016+N4016))*(Q4016/(Q4016+R4016)),(MAX(-30,(C4016-D4016)))*(N4016/(M4016+N4016))*(R4016/(R4016+Q4016)))</f>
        <v>-3.61714572192513</v>
      </c>
      <c r="T4016" s="0" t="n">
        <f aca="false">IF(J4016=1,(MIN(30,(D4016-C4016)))*(K4016/(K4016+L4016))*(O4016/(O4016+P4016)),(MAX(-30,(D4016-C4016)))*(L4016/(K4016+L4016))*(P4016/(P4016+O4016)))</f>
        <v>3.45327669902913</v>
      </c>
      <c r="U4016" s="7" t="n">
        <v>43131</v>
      </c>
    </row>
    <row r="4017" customFormat="false" ht="15" hidden="false" customHeight="false" outlineLevel="0" collapsed="false">
      <c r="A4017" s="0" t="s">
        <v>37</v>
      </c>
      <c r="B4017" s="0" t="s">
        <v>137</v>
      </c>
      <c r="C4017" s="0" t="n">
        <v>79</v>
      </c>
      <c r="D4017" s="0" t="n">
        <v>82</v>
      </c>
      <c r="E4017" s="0" t="n">
        <v>22</v>
      </c>
      <c r="F4017" s="0" t="n">
        <v>30</v>
      </c>
      <c r="G4017" s="0" t="n">
        <v>10</v>
      </c>
      <c r="H4017" s="0" t="n">
        <v>10</v>
      </c>
      <c r="I4017" s="0" t="n">
        <v>0</v>
      </c>
      <c r="J4017" s="0" t="n">
        <v>1</v>
      </c>
      <c r="K4017" s="0" t="n">
        <f aca="false">VLOOKUP(A4017,'Team Data'!$A$1:$E$659,2,FALSE())</f>
        <v>27</v>
      </c>
      <c r="L4017" s="0" t="n">
        <f aca="false">VLOOKUP(A4017,'Team Data'!$A$1:$E$659,3,FALSE())</f>
        <v>9</v>
      </c>
      <c r="M4017" s="0" t="n">
        <f aca="false">VLOOKUP(B4017,'Team Data'!$A$1:$E$659,2,FALSE())</f>
        <v>17</v>
      </c>
      <c r="N4017" s="0" t="n">
        <f aca="false">VLOOKUP(B4017,'Team Data'!$A$1:$E$659,3,FALSE())</f>
        <v>17</v>
      </c>
      <c r="O4017" s="0" t="n">
        <f aca="false">VLOOKUP(A4017,'Team Data'!$A$1:$E$659,4,FALSE())</f>
        <v>662</v>
      </c>
      <c r="P4017" s="0" t="n">
        <f aca="false">VLOOKUP(A4017,'Team Data'!$A$1:$E$659,5,FALSE())</f>
        <v>509</v>
      </c>
      <c r="Q4017" s="0" t="n">
        <f aca="false">VLOOKUP(B4017,'Team Data'!$A$1:$E$659,4,FALSE())</f>
        <v>609</v>
      </c>
      <c r="R4017" s="0" t="n">
        <f aca="false">VLOOKUP(B4017,'Team Data'!$A$1:$E$659,5,FALSE())</f>
        <v>491</v>
      </c>
      <c r="S4017" s="0" t="n">
        <f aca="false">IF(I4017=1,(MIN(30,(C4017-D4017)))*(M4017/(M4017+N4017))*(Q4017/(Q4017+R4017)),(MAX(-30,(C4017-D4017)))*(N4017/(M4017+N4017))*(R4017/(R4017+Q4017)))</f>
        <v>-0.669545454545455</v>
      </c>
      <c r="T4017" s="0" t="n">
        <f aca="false">IF(J4017=1,(MIN(30,(D4017-C4017)))*(K4017/(K4017+L4017))*(O4017/(O4017+P4017)),(MAX(-30,(D4017-C4017)))*(L4017/(K4017+L4017))*(P4017/(P4017+O4017)))</f>
        <v>1.27198975234842</v>
      </c>
      <c r="U4017" s="7" t="n">
        <v>43131</v>
      </c>
    </row>
    <row r="4018" customFormat="false" ht="15" hidden="false" customHeight="false" outlineLevel="0" collapsed="false">
      <c r="A4018" s="0" t="s">
        <v>214</v>
      </c>
      <c r="B4018" s="0" t="s">
        <v>32</v>
      </c>
      <c r="C4018" s="0" t="n">
        <v>50</v>
      </c>
      <c r="D4018" s="0" t="n">
        <v>66</v>
      </c>
      <c r="E4018" s="0" t="n">
        <v>37</v>
      </c>
      <c r="F4018" s="0" t="n">
        <v>47</v>
      </c>
      <c r="G4018" s="0" t="n">
        <v>12</v>
      </c>
      <c r="H4018" s="0" t="n">
        <v>13</v>
      </c>
      <c r="I4018" s="0" t="n">
        <v>0</v>
      </c>
      <c r="J4018" s="0" t="n">
        <v>1</v>
      </c>
      <c r="K4018" s="0" t="n">
        <f aca="false">VLOOKUP(A4018,'Team Data'!$A$1:$E$659,2,FALSE())</f>
        <v>14</v>
      </c>
      <c r="L4018" s="0" t="n">
        <f aca="false">VLOOKUP(A4018,'Team Data'!$A$1:$E$659,3,FALSE())</f>
        <v>16</v>
      </c>
      <c r="M4018" s="0" t="n">
        <f aca="false">VLOOKUP(B4018,'Team Data'!$A$1:$E$659,2,FALSE())</f>
        <v>16</v>
      </c>
      <c r="N4018" s="0" t="n">
        <f aca="false">VLOOKUP(B4018,'Team Data'!$A$1:$E$659,3,FALSE())</f>
        <v>16</v>
      </c>
      <c r="O4018" s="0" t="n">
        <f aca="false">VLOOKUP(A4018,'Team Data'!$A$1:$E$659,4,FALSE())</f>
        <v>515</v>
      </c>
      <c r="P4018" s="0" t="n">
        <f aca="false">VLOOKUP(A4018,'Team Data'!$A$1:$E$659,5,FALSE())</f>
        <v>457</v>
      </c>
      <c r="Q4018" s="0" t="n">
        <f aca="false">VLOOKUP(B4018,'Team Data'!$A$1:$E$659,4,FALSE())</f>
        <v>523</v>
      </c>
      <c r="R4018" s="0" t="n">
        <f aca="false">VLOOKUP(B4018,'Team Data'!$A$1:$E$659,5,FALSE())</f>
        <v>476</v>
      </c>
      <c r="S4018" s="0" t="n">
        <f aca="false">IF(I4018=1,(MIN(30,(C4018-D4018)))*(M4018/(M4018+N4018))*(Q4018/(Q4018+R4018)),(MAX(-30,(C4018-D4018)))*(N4018/(M4018+N4018))*(R4018/(R4018+Q4018)))</f>
        <v>-3.81181181181181</v>
      </c>
      <c r="T4018" s="0" t="n">
        <f aca="false">IF(J4018=1,(MIN(30,(D4018-C4018)))*(K4018/(K4018+L4018))*(O4018/(O4018+P4018)),(MAX(-30,(D4018-C4018)))*(L4018/(K4018+L4018))*(P4018/(P4018+O4018)))</f>
        <v>3.95610425240055</v>
      </c>
      <c r="U4018" s="7" t="n">
        <v>43131</v>
      </c>
    </row>
    <row r="4019" customFormat="false" ht="15" hidden="false" customHeight="false" outlineLevel="0" collapsed="false">
      <c r="A4019" s="0" t="s">
        <v>244</v>
      </c>
      <c r="B4019" s="0" t="s">
        <v>121</v>
      </c>
      <c r="C4019" s="0" t="n">
        <v>60</v>
      </c>
      <c r="D4019" s="0" t="n">
        <v>91</v>
      </c>
      <c r="E4019" s="0" t="n">
        <v>26</v>
      </c>
      <c r="F4019" s="0" t="n">
        <v>29</v>
      </c>
      <c r="G4019" s="0" t="n">
        <v>25</v>
      </c>
      <c r="H4019" s="0" t="n">
        <v>17</v>
      </c>
      <c r="I4019" s="0" t="n">
        <v>0</v>
      </c>
      <c r="J4019" s="0" t="n">
        <v>1</v>
      </c>
      <c r="K4019" s="0" t="n">
        <f aca="false">VLOOKUP(A4019,'Team Data'!$A$1:$E$659,2,FALSE())</f>
        <v>15</v>
      </c>
      <c r="L4019" s="0" t="n">
        <f aca="false">VLOOKUP(A4019,'Team Data'!$A$1:$E$659,3,FALSE())</f>
        <v>19</v>
      </c>
      <c r="M4019" s="0" t="n">
        <f aca="false">VLOOKUP(B4019,'Team Data'!$A$1:$E$659,2,FALSE())</f>
        <v>14</v>
      </c>
      <c r="N4019" s="0" t="n">
        <f aca="false">VLOOKUP(B4019,'Team Data'!$A$1:$E$659,3,FALSE())</f>
        <v>18</v>
      </c>
      <c r="O4019" s="0" t="n">
        <f aca="false">VLOOKUP(A4019,'Team Data'!$A$1:$E$659,4,FALSE())</f>
        <v>608</v>
      </c>
      <c r="P4019" s="0" t="n">
        <f aca="false">VLOOKUP(A4019,'Team Data'!$A$1:$E$659,5,FALSE())</f>
        <v>484</v>
      </c>
      <c r="Q4019" s="0" t="n">
        <f aca="false">VLOOKUP(B4019,'Team Data'!$A$1:$E$659,4,FALSE())</f>
        <v>590</v>
      </c>
      <c r="R4019" s="0" t="n">
        <f aca="false">VLOOKUP(B4019,'Team Data'!$A$1:$E$659,5,FALSE())</f>
        <v>445</v>
      </c>
      <c r="S4019" s="0" t="n">
        <f aca="false">IF(I4019=1,(MIN(30,(C4019-D4019)))*(M4019/(M4019+N4019))*(Q4019/(Q4019+R4019)),(MAX(-30,(C4019-D4019)))*(N4019/(M4019+N4019))*(R4019/(R4019+Q4019)))</f>
        <v>-7.2554347826087</v>
      </c>
      <c r="T4019" s="0" t="n">
        <f aca="false">IF(J4019=1,(MIN(30,(D4019-C4019)))*(K4019/(K4019+L4019))*(O4019/(O4019+P4019)),(MAX(-30,(D4019-C4019)))*(L4019/(K4019+L4019))*(P4019/(P4019+O4019)))</f>
        <v>7.36910148674855</v>
      </c>
      <c r="U4019" s="7" t="n">
        <v>43131</v>
      </c>
    </row>
    <row r="4020" customFormat="false" ht="15" hidden="false" customHeight="false" outlineLevel="0" collapsed="false">
      <c r="A4020" s="0" t="s">
        <v>24</v>
      </c>
      <c r="B4020" s="0" t="s">
        <v>298</v>
      </c>
      <c r="C4020" s="0" t="n">
        <v>75</v>
      </c>
      <c r="D4020" s="0" t="n">
        <v>63</v>
      </c>
      <c r="E4020" s="0" t="n">
        <v>58</v>
      </c>
      <c r="F4020" s="0" t="n">
        <v>41</v>
      </c>
      <c r="G4020" s="0" t="n">
        <v>7</v>
      </c>
      <c r="H4020" s="0" t="n">
        <v>8</v>
      </c>
      <c r="I4020" s="0" t="n">
        <v>1</v>
      </c>
      <c r="J4020" s="0" t="n">
        <v>0</v>
      </c>
      <c r="K4020" s="0" t="n">
        <f aca="false">VLOOKUP(A4020,'Team Data'!$A$1:$E$659,2,FALSE())</f>
        <v>19</v>
      </c>
      <c r="L4020" s="0" t="n">
        <f aca="false">VLOOKUP(A4020,'Team Data'!$A$1:$E$659,3,FALSE())</f>
        <v>13</v>
      </c>
      <c r="M4020" s="0" t="n">
        <f aca="false">VLOOKUP(B4020,'Team Data'!$A$1:$E$659,2,FALSE())</f>
        <v>23</v>
      </c>
      <c r="N4020" s="0" t="n">
        <f aca="false">VLOOKUP(B4020,'Team Data'!$A$1:$E$659,3,FALSE())</f>
        <v>11</v>
      </c>
      <c r="O4020" s="0" t="n">
        <f aca="false">VLOOKUP(A4020,'Team Data'!$A$1:$E$659,4,FALSE())</f>
        <v>529</v>
      </c>
      <c r="P4020" s="0" t="n">
        <f aca="false">VLOOKUP(A4020,'Team Data'!$A$1:$E$659,5,FALSE())</f>
        <v>500</v>
      </c>
      <c r="Q4020" s="0" t="n">
        <f aca="false">VLOOKUP(B4020,'Team Data'!$A$1:$E$659,4,FALSE())</f>
        <v>603</v>
      </c>
      <c r="R4020" s="0" t="n">
        <f aca="false">VLOOKUP(B4020,'Team Data'!$A$1:$E$659,5,FALSE())</f>
        <v>503</v>
      </c>
      <c r="S4020" s="0" t="n">
        <f aca="false">IF(I4020=1,(MIN(30,(C4020-D4020)))*(M4020/(M4020+N4020))*(Q4020/(Q4020+R4020)),(MAX(-30,(C4020-D4020)))*(N4020/(M4020+N4020))*(R4020/(R4020+Q4020)))</f>
        <v>4.42580576534411</v>
      </c>
      <c r="T4020" s="0" t="n">
        <f aca="false">IF(J4020=1,(MIN(30,(D4020-C4020)))*(K4020/(K4020+L4020))*(O4020/(O4020+P4020)),(MAX(-30,(D4020-C4020)))*(L4020/(K4020+L4020))*(P4020/(P4020+O4020)))</f>
        <v>-2.36880466472303</v>
      </c>
      <c r="U4020" s="7" t="n">
        <v>43131</v>
      </c>
    </row>
    <row r="4021" customFormat="false" ht="15" hidden="false" customHeight="false" outlineLevel="0" collapsed="false">
      <c r="A4021" s="0" t="s">
        <v>87</v>
      </c>
      <c r="B4021" s="0" t="s">
        <v>100</v>
      </c>
      <c r="C4021" s="0" t="n">
        <v>60</v>
      </c>
      <c r="D4021" s="0" t="n">
        <v>72</v>
      </c>
      <c r="E4021" s="0" t="n">
        <v>35</v>
      </c>
      <c r="F4021" s="0" t="n">
        <v>44</v>
      </c>
      <c r="G4021" s="0" t="n">
        <v>7</v>
      </c>
      <c r="H4021" s="0" t="n">
        <v>8</v>
      </c>
      <c r="I4021" s="0" t="n">
        <v>0</v>
      </c>
      <c r="J4021" s="0" t="n">
        <v>1</v>
      </c>
      <c r="K4021" s="0" t="n">
        <f aca="false">VLOOKUP(A4021,'Team Data'!$A$1:$E$659,2,FALSE())</f>
        <v>21</v>
      </c>
      <c r="L4021" s="0" t="n">
        <f aca="false">VLOOKUP(A4021,'Team Data'!$A$1:$E$659,3,FALSE())</f>
        <v>13</v>
      </c>
      <c r="M4021" s="0" t="n">
        <f aca="false">VLOOKUP(B4021,'Team Data'!$A$1:$E$659,2,FALSE())</f>
        <v>18</v>
      </c>
      <c r="N4021" s="0" t="n">
        <f aca="false">VLOOKUP(B4021,'Team Data'!$A$1:$E$659,3,FALSE())</f>
        <v>15</v>
      </c>
      <c r="O4021" s="0" t="n">
        <f aca="false">VLOOKUP(A4021,'Team Data'!$A$1:$E$659,4,FALSE())</f>
        <v>684</v>
      </c>
      <c r="P4021" s="0" t="n">
        <f aca="false">VLOOKUP(A4021,'Team Data'!$A$1:$E$659,5,FALSE())</f>
        <v>461</v>
      </c>
      <c r="Q4021" s="0" t="n">
        <f aca="false">VLOOKUP(B4021,'Team Data'!$A$1:$E$659,4,FALSE())</f>
        <v>621</v>
      </c>
      <c r="R4021" s="0" t="n">
        <f aca="false">VLOOKUP(B4021,'Team Data'!$A$1:$E$659,5,FALSE())</f>
        <v>469</v>
      </c>
      <c r="S4021" s="0" t="n">
        <f aca="false">IF(I4021=1,(MIN(30,(C4021-D4021)))*(M4021/(M4021+N4021))*(Q4021/(Q4021+R4021)),(MAX(-30,(C4021-D4021)))*(N4021/(M4021+N4021))*(R4021/(R4021+Q4021)))</f>
        <v>-2.34695579649708</v>
      </c>
      <c r="T4021" s="0" t="n">
        <f aca="false">IF(J4021=1,(MIN(30,(D4021-C4021)))*(K4021/(K4021+L4021))*(O4021/(O4021+P4021)),(MAX(-30,(D4021-C4021)))*(L4021/(K4021+L4021))*(P4021/(P4021+O4021)))</f>
        <v>4.42763935268431</v>
      </c>
      <c r="U4021" s="7" t="n">
        <v>43131</v>
      </c>
    </row>
    <row r="4022" customFormat="false" ht="15" hidden="false" customHeight="false" outlineLevel="0" collapsed="false">
      <c r="A4022" s="0" t="s">
        <v>158</v>
      </c>
      <c r="B4022" s="0" t="s">
        <v>157</v>
      </c>
      <c r="C4022" s="0" t="n">
        <v>62</v>
      </c>
      <c r="D4022" s="0" t="n">
        <v>59</v>
      </c>
      <c r="E4022" s="0" t="n">
        <v>36</v>
      </c>
      <c r="F4022" s="0" t="n">
        <v>29</v>
      </c>
      <c r="G4022" s="0" t="n">
        <v>16</v>
      </c>
      <c r="H4022" s="0" t="n">
        <v>12</v>
      </c>
      <c r="I4022" s="0" t="n">
        <v>1</v>
      </c>
      <c r="J4022" s="0" t="n">
        <v>0</v>
      </c>
      <c r="K4022" s="0" t="n">
        <f aca="false">VLOOKUP(A4022,'Team Data'!$A$1:$E$659,2,FALSE())</f>
        <v>6</v>
      </c>
      <c r="L4022" s="0" t="n">
        <f aca="false">VLOOKUP(A4022,'Team Data'!$A$1:$E$659,3,FALSE())</f>
        <v>25</v>
      </c>
      <c r="M4022" s="0" t="n">
        <f aca="false">VLOOKUP(B4022,'Team Data'!$A$1:$E$659,2,FALSE())</f>
        <v>14</v>
      </c>
      <c r="N4022" s="0" t="n">
        <f aca="false">VLOOKUP(B4022,'Team Data'!$A$1:$E$659,3,FALSE())</f>
        <v>17</v>
      </c>
      <c r="O4022" s="0" t="n">
        <f aca="false">VLOOKUP(A4022,'Team Data'!$A$1:$E$659,4,FALSE())</f>
        <v>499</v>
      </c>
      <c r="P4022" s="0" t="n">
        <f aca="false">VLOOKUP(A4022,'Team Data'!$A$1:$E$659,5,FALSE())</f>
        <v>492</v>
      </c>
      <c r="Q4022" s="0" t="n">
        <f aca="false">VLOOKUP(B4022,'Team Data'!$A$1:$E$659,4,FALSE())</f>
        <v>469</v>
      </c>
      <c r="R4022" s="0" t="n">
        <f aca="false">VLOOKUP(B4022,'Team Data'!$A$1:$E$659,5,FALSE())</f>
        <v>528</v>
      </c>
      <c r="S4022" s="0" t="n">
        <f aca="false">IF(I4022=1,(MIN(30,(C4022-D4022)))*(M4022/(M4022+N4022))*(Q4022/(Q4022+R4022)),(MAX(-30,(C4022-D4022)))*(N4022/(M4022+N4022))*(R4022/(R4022+Q4022)))</f>
        <v>0.637331348885366</v>
      </c>
      <c r="T4022" s="0" t="n">
        <f aca="false">IF(J4022=1,(MIN(30,(D4022-C4022)))*(K4022/(K4022+L4022))*(O4022/(O4022+P4022)),(MAX(-30,(D4022-C4022)))*(L4022/(K4022+L4022))*(P4022/(P4022+O4022)))</f>
        <v>-1.20113277562579</v>
      </c>
      <c r="U4022" s="7" t="n">
        <v>43131</v>
      </c>
    </row>
    <row r="4023" customFormat="false" ht="15" hidden="false" customHeight="false" outlineLevel="0" collapsed="false">
      <c r="A4023" s="0" t="s">
        <v>254</v>
      </c>
      <c r="B4023" s="0" t="s">
        <v>164</v>
      </c>
      <c r="C4023" s="0" t="n">
        <v>67</v>
      </c>
      <c r="D4023" s="0" t="n">
        <v>57</v>
      </c>
      <c r="E4023" s="0" t="n">
        <v>51</v>
      </c>
      <c r="F4023" s="0" t="n">
        <v>40</v>
      </c>
      <c r="G4023" s="0" t="n">
        <v>18</v>
      </c>
      <c r="H4023" s="0" t="n">
        <v>17</v>
      </c>
      <c r="I4023" s="0" t="n">
        <v>1</v>
      </c>
      <c r="J4023" s="0" t="n">
        <v>0</v>
      </c>
      <c r="K4023" s="0" t="n">
        <f aca="false">VLOOKUP(A4023,'Team Data'!$A$1:$E$659,2,FALSE())</f>
        <v>21</v>
      </c>
      <c r="L4023" s="0" t="n">
        <f aca="false">VLOOKUP(A4023,'Team Data'!$A$1:$E$659,3,FALSE())</f>
        <v>15</v>
      </c>
      <c r="M4023" s="0" t="n">
        <f aca="false">VLOOKUP(B4023,'Team Data'!$A$1:$E$659,2,FALSE())</f>
        <v>11</v>
      </c>
      <c r="N4023" s="0" t="n">
        <f aca="false">VLOOKUP(B4023,'Team Data'!$A$1:$E$659,3,FALSE())</f>
        <v>17</v>
      </c>
      <c r="O4023" s="0" t="n">
        <f aca="false">VLOOKUP(A4023,'Team Data'!$A$1:$E$659,4,FALSE())</f>
        <v>540</v>
      </c>
      <c r="P4023" s="0" t="n">
        <f aca="false">VLOOKUP(A4023,'Team Data'!$A$1:$E$659,5,FALSE())</f>
        <v>510</v>
      </c>
      <c r="Q4023" s="0" t="n">
        <f aca="false">VLOOKUP(B4023,'Team Data'!$A$1:$E$659,4,FALSE())</f>
        <v>411</v>
      </c>
      <c r="R4023" s="0" t="n">
        <f aca="false">VLOOKUP(B4023,'Team Data'!$A$1:$E$659,5,FALSE())</f>
        <v>413</v>
      </c>
      <c r="S4023" s="0" t="n">
        <f aca="false">IF(I4023=1,(MIN(30,(C4023-D4023)))*(M4023/(M4023+N4023))*(Q4023/(Q4023+R4023)),(MAX(-30,(C4023-D4023)))*(N4023/(M4023+N4023))*(R4023/(R4023+Q4023)))</f>
        <v>1.95951803051318</v>
      </c>
      <c r="T4023" s="0" t="n">
        <f aca="false">IF(J4023=1,(MIN(30,(D4023-C4023)))*(K4023/(K4023+L4023))*(O4023/(O4023+P4023)),(MAX(-30,(D4023-C4023)))*(L4023/(K4023+L4023))*(P4023/(P4023+O4023)))</f>
        <v>-2.02380952380952</v>
      </c>
      <c r="U4023" s="7" t="n">
        <v>43131</v>
      </c>
    </row>
    <row r="4024" customFormat="false" ht="15" hidden="false" customHeight="false" outlineLevel="0" collapsed="false">
      <c r="A4024" s="0" t="s">
        <v>122</v>
      </c>
      <c r="B4024" s="0" t="s">
        <v>177</v>
      </c>
      <c r="C4024" s="0" t="n">
        <v>76</v>
      </c>
      <c r="D4024" s="0" t="n">
        <v>60</v>
      </c>
      <c r="E4024" s="0" t="n">
        <v>45</v>
      </c>
      <c r="F4024" s="0" t="n">
        <v>39</v>
      </c>
      <c r="G4024" s="0" t="n">
        <v>12</v>
      </c>
      <c r="H4024" s="0" t="n">
        <v>10</v>
      </c>
      <c r="I4024" s="0" t="n">
        <v>1</v>
      </c>
      <c r="J4024" s="0" t="n">
        <v>0</v>
      </c>
      <c r="K4024" s="0" t="n">
        <f aca="false">VLOOKUP(A4024,'Team Data'!$A$1:$E$659,2,FALSE())</f>
        <v>17</v>
      </c>
      <c r="L4024" s="0" t="n">
        <f aca="false">VLOOKUP(A4024,'Team Data'!$A$1:$E$659,3,FALSE())</f>
        <v>14</v>
      </c>
      <c r="M4024" s="0" t="n">
        <f aca="false">VLOOKUP(B4024,'Team Data'!$A$1:$E$659,2,FALSE())</f>
        <v>18</v>
      </c>
      <c r="N4024" s="0" t="n">
        <f aca="false">VLOOKUP(B4024,'Team Data'!$A$1:$E$659,3,FALSE())</f>
        <v>15</v>
      </c>
      <c r="O4024" s="0" t="n">
        <f aca="false">VLOOKUP(A4024,'Team Data'!$A$1:$E$659,4,FALSE())</f>
        <v>588</v>
      </c>
      <c r="P4024" s="0" t="n">
        <f aca="false">VLOOKUP(A4024,'Team Data'!$A$1:$E$659,5,FALSE())</f>
        <v>411</v>
      </c>
      <c r="Q4024" s="0" t="n">
        <f aca="false">VLOOKUP(B4024,'Team Data'!$A$1:$E$659,4,FALSE())</f>
        <v>582</v>
      </c>
      <c r="R4024" s="0" t="n">
        <f aca="false">VLOOKUP(B4024,'Team Data'!$A$1:$E$659,5,FALSE())</f>
        <v>475</v>
      </c>
      <c r="S4024" s="0" t="n">
        <f aca="false">IF(I4024=1,(MIN(30,(C4024-D4024)))*(M4024/(M4024+N4024))*(Q4024/(Q4024+R4024)),(MAX(-30,(C4024-D4024)))*(N4024/(M4024+N4024))*(R4024/(R4024+Q4024)))</f>
        <v>4.80536681861185</v>
      </c>
      <c r="T4024" s="0" t="n">
        <f aca="false">IF(J4024=1,(MIN(30,(D4024-C4024)))*(K4024/(K4024+L4024))*(O4024/(O4024+P4024)),(MAX(-30,(D4024-C4024)))*(L4024/(K4024+L4024))*(P4024/(P4024+O4024)))</f>
        <v>-2.97277923084375</v>
      </c>
      <c r="U4024" s="7" t="n">
        <v>43131</v>
      </c>
    </row>
    <row r="4025" customFormat="false" ht="15" hidden="false" customHeight="false" outlineLevel="0" collapsed="false">
      <c r="A4025" s="0" t="s">
        <v>274</v>
      </c>
      <c r="B4025" s="0" t="s">
        <v>73</v>
      </c>
      <c r="C4025" s="0" t="n">
        <v>78</v>
      </c>
      <c r="D4025" s="0" t="n">
        <v>67</v>
      </c>
      <c r="E4025" s="0" t="n">
        <v>38</v>
      </c>
      <c r="F4025" s="0" t="n">
        <v>25</v>
      </c>
      <c r="G4025" s="0" t="n">
        <v>15</v>
      </c>
      <c r="H4025" s="0" t="n">
        <v>17</v>
      </c>
      <c r="I4025" s="0" t="n">
        <v>1</v>
      </c>
      <c r="J4025" s="0" t="n">
        <v>0</v>
      </c>
      <c r="K4025" s="0" t="n">
        <f aca="false">VLOOKUP(A4025,'Team Data'!$A$1:$E$659,2,FALSE())</f>
        <v>20</v>
      </c>
      <c r="L4025" s="0" t="n">
        <f aca="false">VLOOKUP(A4025,'Team Data'!$A$1:$E$659,3,FALSE())</f>
        <v>13</v>
      </c>
      <c r="M4025" s="0" t="n">
        <f aca="false">VLOOKUP(B4025,'Team Data'!$A$1:$E$659,2,FALSE())</f>
        <v>17</v>
      </c>
      <c r="N4025" s="0" t="n">
        <f aca="false">VLOOKUP(B4025,'Team Data'!$A$1:$E$659,3,FALSE())</f>
        <v>17</v>
      </c>
      <c r="O4025" s="0" t="n">
        <f aca="false">VLOOKUP(A4025,'Team Data'!$A$1:$E$659,4,FALSE())</f>
        <v>571</v>
      </c>
      <c r="P4025" s="0" t="n">
        <f aca="false">VLOOKUP(A4025,'Team Data'!$A$1:$E$659,5,FALSE())</f>
        <v>476</v>
      </c>
      <c r="Q4025" s="0" t="n">
        <f aca="false">VLOOKUP(B4025,'Team Data'!$A$1:$E$659,4,FALSE())</f>
        <v>569</v>
      </c>
      <c r="R4025" s="0" t="n">
        <f aca="false">VLOOKUP(B4025,'Team Data'!$A$1:$E$659,5,FALSE())</f>
        <v>514</v>
      </c>
      <c r="S4025" s="0" t="n">
        <f aca="false">IF(I4025=1,(MIN(30,(C4025-D4025)))*(M4025/(M4025+N4025))*(Q4025/(Q4025+R4025)),(MAX(-30,(C4025-D4025)))*(N4025/(M4025+N4025))*(R4025/(R4025+Q4025)))</f>
        <v>2.88965835641736</v>
      </c>
      <c r="T4025" s="0" t="n">
        <f aca="false">IF(J4025=1,(MIN(30,(D4025-C4025)))*(K4025/(K4025+L4025))*(O4025/(O4025+P4025)),(MAX(-30,(D4025-C4025)))*(L4025/(K4025+L4025))*(P4025/(P4025+O4025)))</f>
        <v>-1.97007322508755</v>
      </c>
      <c r="U4025" s="7" t="n">
        <v>43131</v>
      </c>
    </row>
    <row r="4026" customFormat="false" ht="15" hidden="false" customHeight="false" outlineLevel="0" collapsed="false">
      <c r="A4026" s="0" t="s">
        <v>220</v>
      </c>
      <c r="B4026" s="0" t="s">
        <v>270</v>
      </c>
      <c r="C4026" s="0" t="n">
        <v>60</v>
      </c>
      <c r="D4026" s="0" t="n">
        <v>80</v>
      </c>
      <c r="E4026" s="0" t="n">
        <v>38</v>
      </c>
      <c r="F4026" s="0" t="n">
        <v>38</v>
      </c>
      <c r="G4026" s="0" t="n">
        <v>12</v>
      </c>
      <c r="H4026" s="0" t="n">
        <v>5</v>
      </c>
      <c r="I4026" s="0" t="n">
        <v>0</v>
      </c>
      <c r="J4026" s="0" t="n">
        <v>1</v>
      </c>
      <c r="K4026" s="0" t="n">
        <f aca="false">VLOOKUP(A4026,'Team Data'!$A$1:$E$659,2,FALSE())</f>
        <v>9</v>
      </c>
      <c r="L4026" s="0" t="n">
        <f aca="false">VLOOKUP(A4026,'Team Data'!$A$1:$E$659,3,FALSE())</f>
        <v>22</v>
      </c>
      <c r="M4026" s="0" t="n">
        <f aca="false">VLOOKUP(B4026,'Team Data'!$A$1:$E$659,2,FALSE())</f>
        <v>28</v>
      </c>
      <c r="N4026" s="0" t="n">
        <f aca="false">VLOOKUP(B4026,'Team Data'!$A$1:$E$659,3,FALSE())</f>
        <v>7</v>
      </c>
      <c r="O4026" s="0" t="n">
        <f aca="false">VLOOKUP(A4026,'Team Data'!$A$1:$E$659,4,FALSE())</f>
        <v>532</v>
      </c>
      <c r="P4026" s="0" t="n">
        <f aca="false">VLOOKUP(A4026,'Team Data'!$A$1:$E$659,5,FALSE())</f>
        <v>421</v>
      </c>
      <c r="Q4026" s="0" t="n">
        <f aca="false">VLOOKUP(B4026,'Team Data'!$A$1:$E$659,4,FALSE())</f>
        <v>516</v>
      </c>
      <c r="R4026" s="0" t="n">
        <f aca="false">VLOOKUP(B4026,'Team Data'!$A$1:$E$659,5,FALSE())</f>
        <v>493</v>
      </c>
      <c r="S4026" s="0" t="n">
        <f aca="false">IF(I4026=1,(MIN(30,(C4026-D4026)))*(M4026/(M4026+N4026))*(Q4026/(Q4026+R4026)),(MAX(-30,(C4026-D4026)))*(N4026/(M4026+N4026))*(R4026/(R4026+Q4026)))</f>
        <v>-1.95441030723489</v>
      </c>
      <c r="T4026" s="0" t="n">
        <f aca="false">IF(J4026=1,(MIN(30,(D4026-C4026)))*(K4026/(K4026+L4026))*(O4026/(O4026+P4026)),(MAX(-30,(D4026-C4026)))*(L4026/(K4026+L4026))*(P4026/(P4026+O4026)))</f>
        <v>3.24137697593339</v>
      </c>
      <c r="U4026" s="7" t="n">
        <v>43131</v>
      </c>
    </row>
    <row r="4027" customFormat="false" ht="15" hidden="false" customHeight="false" outlineLevel="0" collapsed="false">
      <c r="A4027" s="0" t="s">
        <v>705</v>
      </c>
      <c r="B4027" s="0" t="s">
        <v>323</v>
      </c>
      <c r="C4027" s="0" t="n">
        <v>50</v>
      </c>
      <c r="D4027" s="0" t="n">
        <v>86</v>
      </c>
      <c r="E4027" s="0" t="n">
        <v>43</v>
      </c>
      <c r="F4027" s="0" t="n">
        <v>46</v>
      </c>
      <c r="G4027" s="0" t="n">
        <v>20</v>
      </c>
      <c r="H4027" s="0" t="n">
        <v>12</v>
      </c>
      <c r="I4027" s="0" t="n">
        <v>0</v>
      </c>
      <c r="J4027" s="0" t="n">
        <v>1</v>
      </c>
      <c r="K4027" s="0" t="n">
        <f aca="false">VLOOKUP(A4027,'Team Data'!$A$1:$E$659,2,FALSE())</f>
        <v>0</v>
      </c>
      <c r="L4027" s="0" t="n">
        <f aca="false">VLOOKUP(A4027,'Team Data'!$A$1:$E$659,3,FALSE())</f>
        <v>1</v>
      </c>
      <c r="M4027" s="0" t="n">
        <f aca="false">VLOOKUP(B4027,'Team Data'!$A$1:$E$659,2,FALSE())</f>
        <v>15</v>
      </c>
      <c r="N4027" s="0" t="n">
        <f aca="false">VLOOKUP(B4027,'Team Data'!$A$1:$E$659,3,FALSE())</f>
        <v>18</v>
      </c>
      <c r="O4027" s="0" t="n">
        <f aca="false">VLOOKUP(A4027,'Team Data'!$A$1:$E$659,4,FALSE())</f>
        <v>15</v>
      </c>
      <c r="P4027" s="0" t="n">
        <f aca="false">VLOOKUP(A4027,'Team Data'!$A$1:$E$659,5,FALSE())</f>
        <v>18</v>
      </c>
      <c r="Q4027" s="0" t="n">
        <f aca="false">VLOOKUP(B4027,'Team Data'!$A$1:$E$659,4,FALSE())</f>
        <v>519</v>
      </c>
      <c r="R4027" s="0" t="n">
        <f aca="false">VLOOKUP(B4027,'Team Data'!$A$1:$E$659,5,FALSE())</f>
        <v>499</v>
      </c>
      <c r="S4027" s="0" t="n">
        <f aca="false">IF(I4027=1,(MIN(30,(C4027-D4027)))*(M4027/(M4027+N4027))*(Q4027/(Q4027+R4027)),(MAX(-30,(C4027-D4027)))*(N4027/(M4027+N4027))*(R4027/(R4027+Q4027)))</f>
        <v>-8.02107519199857</v>
      </c>
      <c r="T4027" s="0" t="n">
        <f aca="false">IF(J4027=1,(MIN(30,(D4027-C4027)))*(K4027/(K4027+L4027))*(O4027/(O4027+P4027)),(MAX(-30,(D4027-C4027)))*(L4027/(K4027+L4027))*(P4027/(P4027+O4027)))</f>
        <v>0</v>
      </c>
      <c r="U4027" s="7" t="n">
        <v>43131</v>
      </c>
    </row>
    <row r="4028" customFormat="false" ht="15" hidden="false" customHeight="false" outlineLevel="0" collapsed="false">
      <c r="A4028" s="0" t="s">
        <v>354</v>
      </c>
      <c r="B4028" s="0" t="s">
        <v>280</v>
      </c>
      <c r="C4028" s="0" t="n">
        <v>73</v>
      </c>
      <c r="D4028" s="0" t="n">
        <v>68</v>
      </c>
      <c r="E4028" s="0" t="n">
        <v>36</v>
      </c>
      <c r="F4028" s="0" t="n">
        <v>31</v>
      </c>
      <c r="G4028" s="0" t="n">
        <v>16</v>
      </c>
      <c r="H4028" s="0" t="n">
        <v>13</v>
      </c>
      <c r="I4028" s="0" t="n">
        <v>1</v>
      </c>
      <c r="J4028" s="0" t="n">
        <v>0</v>
      </c>
      <c r="K4028" s="0" t="n">
        <f aca="false">VLOOKUP(A4028,'Team Data'!$A$1:$E$659,2,FALSE())</f>
        <v>28</v>
      </c>
      <c r="L4028" s="0" t="n">
        <f aca="false">VLOOKUP(A4028,'Team Data'!$A$1:$E$659,3,FALSE())</f>
        <v>6</v>
      </c>
      <c r="M4028" s="0" t="n">
        <f aca="false">VLOOKUP(B4028,'Team Data'!$A$1:$E$659,2,FALSE())</f>
        <v>16</v>
      </c>
      <c r="N4028" s="0" t="n">
        <f aca="false">VLOOKUP(B4028,'Team Data'!$A$1:$E$659,3,FALSE())</f>
        <v>17</v>
      </c>
      <c r="O4028" s="0" t="n">
        <f aca="false">VLOOKUP(A4028,'Team Data'!$A$1:$E$659,4,FALSE())</f>
        <v>661</v>
      </c>
      <c r="P4028" s="0" t="n">
        <f aca="false">VLOOKUP(A4028,'Team Data'!$A$1:$E$659,5,FALSE())</f>
        <v>472</v>
      </c>
      <c r="Q4028" s="0" t="n">
        <f aca="false">VLOOKUP(B4028,'Team Data'!$A$1:$E$659,4,FALSE())</f>
        <v>652</v>
      </c>
      <c r="R4028" s="0" t="n">
        <f aca="false">VLOOKUP(B4028,'Team Data'!$A$1:$E$659,5,FALSE())</f>
        <v>412</v>
      </c>
      <c r="S4028" s="0" t="n">
        <f aca="false">IF(I4028=1,(MIN(30,(C4028-D4028)))*(M4028/(M4028+N4028))*(Q4028/(Q4028+R4028)),(MAX(-30,(C4028-D4028)))*(N4028/(M4028+N4028))*(R4028/(R4028+Q4028)))</f>
        <v>1.4855320118478</v>
      </c>
      <c r="T4028" s="0" t="n">
        <f aca="false">IF(J4028=1,(MIN(30,(D4028-C4028)))*(K4028/(K4028+L4028))*(O4028/(O4028+P4028)),(MAX(-30,(D4028-C4028)))*(L4028/(K4028+L4028))*(P4028/(P4028+O4028)))</f>
        <v>-0.367582160843155</v>
      </c>
      <c r="U4028" s="7" t="n">
        <v>43131</v>
      </c>
    </row>
    <row r="4029" customFormat="false" ht="15" hidden="false" customHeight="false" outlineLevel="0" collapsed="false">
      <c r="A4029" s="0" t="s">
        <v>332</v>
      </c>
      <c r="B4029" s="0" t="s">
        <v>138</v>
      </c>
      <c r="C4029" s="0" t="n">
        <v>81</v>
      </c>
      <c r="D4029" s="0" t="n">
        <v>83</v>
      </c>
      <c r="E4029" s="0" t="n">
        <v>37</v>
      </c>
      <c r="F4029" s="0" t="n">
        <v>35</v>
      </c>
      <c r="G4029" s="0" t="n">
        <v>15</v>
      </c>
      <c r="H4029" s="0" t="n">
        <v>9</v>
      </c>
      <c r="I4029" s="0" t="n">
        <v>0</v>
      </c>
      <c r="J4029" s="0" t="n">
        <v>1</v>
      </c>
      <c r="K4029" s="0" t="n">
        <f aca="false">VLOOKUP(A4029,'Team Data'!$A$1:$E$659,2,FALSE())</f>
        <v>12</v>
      </c>
      <c r="L4029" s="0" t="n">
        <f aca="false">VLOOKUP(A4029,'Team Data'!$A$1:$E$659,3,FALSE())</f>
        <v>20</v>
      </c>
      <c r="M4029" s="0" t="n">
        <f aca="false">VLOOKUP(B4029,'Team Data'!$A$1:$E$659,2,FALSE())</f>
        <v>23</v>
      </c>
      <c r="N4029" s="0" t="n">
        <f aca="false">VLOOKUP(B4029,'Team Data'!$A$1:$E$659,3,FALSE())</f>
        <v>11</v>
      </c>
      <c r="O4029" s="0" t="n">
        <f aca="false">VLOOKUP(A4029,'Team Data'!$A$1:$E$659,4,FALSE())</f>
        <v>669</v>
      </c>
      <c r="P4029" s="0" t="n">
        <f aca="false">VLOOKUP(A4029,'Team Data'!$A$1:$E$659,5,FALSE())</f>
        <v>411</v>
      </c>
      <c r="Q4029" s="0" t="n">
        <f aca="false">VLOOKUP(B4029,'Team Data'!$A$1:$E$659,4,FALSE())</f>
        <v>704</v>
      </c>
      <c r="R4029" s="0" t="n">
        <f aca="false">VLOOKUP(B4029,'Team Data'!$A$1:$E$659,5,FALSE())</f>
        <v>448</v>
      </c>
      <c r="S4029" s="0" t="n">
        <f aca="false">IF(I4029=1,(MIN(30,(C4029-D4029)))*(M4029/(M4029+N4029))*(Q4029/(Q4029+R4029)),(MAX(-30,(C4029-D4029)))*(N4029/(M4029+N4029))*(R4029/(R4029+Q4029)))</f>
        <v>-0.251633986928105</v>
      </c>
      <c r="T4029" s="0" t="n">
        <f aca="false">IF(J4029=1,(MIN(30,(D4029-C4029)))*(K4029/(K4029+L4029))*(O4029/(O4029+P4029)),(MAX(-30,(D4029-C4029)))*(L4029/(K4029+L4029))*(P4029/(P4029+O4029)))</f>
        <v>0.464583333333333</v>
      </c>
      <c r="U4029" s="7" t="n">
        <v>43131</v>
      </c>
    </row>
    <row r="4030" customFormat="false" ht="15" hidden="false" customHeight="false" outlineLevel="0" collapsed="false">
      <c r="A4030" s="0" t="s">
        <v>17</v>
      </c>
      <c r="B4030" s="0" t="s">
        <v>292</v>
      </c>
      <c r="C4030" s="0" t="n">
        <v>66</v>
      </c>
      <c r="D4030" s="0" t="n">
        <v>80</v>
      </c>
      <c r="E4030" s="0" t="n">
        <v>30</v>
      </c>
      <c r="F4030" s="0" t="n">
        <v>45</v>
      </c>
      <c r="G4030" s="0" t="n">
        <v>13</v>
      </c>
      <c r="H4030" s="0" t="n">
        <v>16</v>
      </c>
      <c r="I4030" s="0" t="n">
        <v>0</v>
      </c>
      <c r="J4030" s="0" t="n">
        <v>1</v>
      </c>
      <c r="K4030" s="0" t="n">
        <f aca="false">VLOOKUP(A4030,'Team Data'!$A$1:$E$659,2,FALSE())</f>
        <v>23</v>
      </c>
      <c r="L4030" s="0" t="n">
        <f aca="false">VLOOKUP(A4030,'Team Data'!$A$1:$E$659,3,FALSE())</f>
        <v>12</v>
      </c>
      <c r="M4030" s="0" t="n">
        <f aca="false">VLOOKUP(B4030,'Team Data'!$A$1:$E$659,2,FALSE())</f>
        <v>19</v>
      </c>
      <c r="N4030" s="0" t="n">
        <f aca="false">VLOOKUP(B4030,'Team Data'!$A$1:$E$659,3,FALSE())</f>
        <v>13</v>
      </c>
      <c r="O4030" s="0" t="n">
        <f aca="false">VLOOKUP(A4030,'Team Data'!$A$1:$E$659,4,FALSE())</f>
        <v>660</v>
      </c>
      <c r="P4030" s="0" t="n">
        <f aca="false">VLOOKUP(A4030,'Team Data'!$A$1:$E$659,5,FALSE())</f>
        <v>497</v>
      </c>
      <c r="Q4030" s="0" t="n">
        <f aca="false">VLOOKUP(B4030,'Team Data'!$A$1:$E$659,4,FALSE())</f>
        <v>664</v>
      </c>
      <c r="R4030" s="0" t="n">
        <f aca="false">VLOOKUP(B4030,'Team Data'!$A$1:$E$659,5,FALSE())</f>
        <v>424</v>
      </c>
      <c r="S4030" s="0" t="n">
        <f aca="false">IF(I4030=1,(MIN(30,(C4030-D4030)))*(M4030/(M4030+N4030))*(Q4030/(Q4030+R4030)),(MAX(-30,(C4030-D4030)))*(N4030/(M4030+N4030))*(R4030/(R4030+Q4030)))</f>
        <v>-2.21645220588235</v>
      </c>
      <c r="T4030" s="0" t="n">
        <f aca="false">IF(J4030=1,(MIN(30,(D4030-C4030)))*(K4030/(K4030+L4030))*(O4030/(O4030+P4030)),(MAX(-30,(D4030-C4030)))*(L4030/(K4030+L4030))*(P4030/(P4030+O4030)))</f>
        <v>5.24805531547105</v>
      </c>
      <c r="U4030" s="7" t="n">
        <v>43131</v>
      </c>
    </row>
    <row r="4031" customFormat="false" ht="15" hidden="false" customHeight="false" outlineLevel="0" collapsed="false">
      <c r="A4031" s="0" t="s">
        <v>25</v>
      </c>
      <c r="B4031" s="0" t="s">
        <v>216</v>
      </c>
      <c r="C4031" s="0" t="n">
        <v>96</v>
      </c>
      <c r="D4031" s="0" t="n">
        <v>98</v>
      </c>
      <c r="E4031" s="0" t="n">
        <v>34</v>
      </c>
      <c r="F4031" s="0" t="n">
        <v>35</v>
      </c>
      <c r="G4031" s="0" t="n">
        <v>8</v>
      </c>
      <c r="H4031" s="0" t="n">
        <v>13</v>
      </c>
      <c r="I4031" s="0" t="n">
        <v>0</v>
      </c>
      <c r="J4031" s="0" t="n">
        <v>1</v>
      </c>
      <c r="K4031" s="0" t="n">
        <f aca="false">VLOOKUP(A4031,'Team Data'!$A$1:$E$659,2,FALSE())</f>
        <v>18</v>
      </c>
      <c r="L4031" s="0" t="n">
        <f aca="false">VLOOKUP(A4031,'Team Data'!$A$1:$E$659,3,FALSE())</f>
        <v>15</v>
      </c>
      <c r="M4031" s="0" t="n">
        <f aca="false">VLOOKUP(B4031,'Team Data'!$A$1:$E$659,2,FALSE())</f>
        <v>18</v>
      </c>
      <c r="N4031" s="0" t="n">
        <f aca="false">VLOOKUP(B4031,'Team Data'!$A$1:$E$659,3,FALSE())</f>
        <v>14</v>
      </c>
      <c r="O4031" s="0" t="n">
        <f aca="false">VLOOKUP(A4031,'Team Data'!$A$1:$E$659,4,FALSE())</f>
        <v>668</v>
      </c>
      <c r="P4031" s="0" t="n">
        <f aca="false">VLOOKUP(A4031,'Team Data'!$A$1:$E$659,5,FALSE())</f>
        <v>423</v>
      </c>
      <c r="Q4031" s="0" t="n">
        <f aca="false">VLOOKUP(B4031,'Team Data'!$A$1:$E$659,4,FALSE())</f>
        <v>650</v>
      </c>
      <c r="R4031" s="0" t="n">
        <f aca="false">VLOOKUP(B4031,'Team Data'!$A$1:$E$659,5,FALSE())</f>
        <v>442</v>
      </c>
      <c r="S4031" s="0" t="n">
        <f aca="false">IF(I4031=1,(MIN(30,(C4031-D4031)))*(M4031/(M4031+N4031))*(Q4031/(Q4031+R4031)),(MAX(-30,(C4031-D4031)))*(N4031/(M4031+N4031))*(R4031/(R4031+Q4031)))</f>
        <v>-0.354166666666667</v>
      </c>
      <c r="T4031" s="0" t="n">
        <f aca="false">IF(J4031=1,(MIN(30,(D4031-C4031)))*(K4031/(K4031+L4031))*(O4031/(O4031+P4031)),(MAX(-30,(D4031-C4031)))*(L4031/(K4031+L4031))*(P4031/(P4031+O4031)))</f>
        <v>0.667944337971836</v>
      </c>
      <c r="U4031" s="7" t="n">
        <v>43131</v>
      </c>
    </row>
    <row r="4032" customFormat="false" ht="15" hidden="false" customHeight="false" outlineLevel="0" collapsed="false">
      <c r="A4032" s="0" t="s">
        <v>21</v>
      </c>
      <c r="B4032" s="0" t="s">
        <v>219</v>
      </c>
      <c r="C4032" s="0" t="n">
        <v>79</v>
      </c>
      <c r="D4032" s="0" t="n">
        <v>70</v>
      </c>
      <c r="E4032" s="0" t="n">
        <v>42</v>
      </c>
      <c r="F4032" s="0" t="n">
        <v>41</v>
      </c>
      <c r="G4032" s="0" t="n">
        <v>11</v>
      </c>
      <c r="H4032" s="0" t="n">
        <v>17</v>
      </c>
      <c r="I4032" s="0" t="n">
        <v>1</v>
      </c>
      <c r="J4032" s="0" t="n">
        <v>0</v>
      </c>
      <c r="K4032" s="0" t="n">
        <f aca="false">VLOOKUP(A4032,'Team Data'!$A$1:$E$659,2,FALSE())</f>
        <v>26</v>
      </c>
      <c r="L4032" s="0" t="n">
        <f aca="false">VLOOKUP(A4032,'Team Data'!$A$1:$E$659,3,FALSE())</f>
        <v>7</v>
      </c>
      <c r="M4032" s="0" t="n">
        <f aca="false">VLOOKUP(B4032,'Team Data'!$A$1:$E$659,2,FALSE())</f>
        <v>12</v>
      </c>
      <c r="N4032" s="0" t="n">
        <f aca="false">VLOOKUP(B4032,'Team Data'!$A$1:$E$659,3,FALSE())</f>
        <v>20</v>
      </c>
      <c r="O4032" s="0" t="n">
        <f aca="false">VLOOKUP(A4032,'Team Data'!$A$1:$E$659,4,FALSE())</f>
        <v>619</v>
      </c>
      <c r="P4032" s="0" t="n">
        <f aca="false">VLOOKUP(A4032,'Team Data'!$A$1:$E$659,5,FALSE())</f>
        <v>468</v>
      </c>
      <c r="Q4032" s="0" t="n">
        <f aca="false">VLOOKUP(B4032,'Team Data'!$A$1:$E$659,4,FALSE())</f>
        <v>657</v>
      </c>
      <c r="R4032" s="0" t="n">
        <f aca="false">VLOOKUP(B4032,'Team Data'!$A$1:$E$659,5,FALSE())</f>
        <v>413</v>
      </c>
      <c r="S4032" s="0" t="n">
        <f aca="false">IF(I4032=1,(MIN(30,(C4032-D4032)))*(M4032/(M4032+N4032))*(Q4032/(Q4032+R4032)),(MAX(-30,(C4032-D4032)))*(N4032/(M4032+N4032))*(R4032/(R4032+Q4032)))</f>
        <v>2.07231308411215</v>
      </c>
      <c r="T4032" s="0" t="n">
        <f aca="false">IF(J4032=1,(MIN(30,(D4032-C4032)))*(K4032/(K4032+L4032))*(O4032/(O4032+P4032)),(MAX(-30,(D4032-C4032)))*(L4032/(K4032+L4032))*(P4032/(P4032+O4032)))</f>
        <v>-0.821945304006022</v>
      </c>
      <c r="U4032" s="7" t="n">
        <v>43131</v>
      </c>
    </row>
    <row r="4033" customFormat="false" ht="15" hidden="false" customHeight="false" outlineLevel="0" collapsed="false">
      <c r="A4033" s="0" t="s">
        <v>173</v>
      </c>
      <c r="B4033" s="0" t="s">
        <v>127</v>
      </c>
      <c r="C4033" s="0" t="n">
        <v>80</v>
      </c>
      <c r="D4033" s="0" t="n">
        <v>94</v>
      </c>
      <c r="E4033" s="0" t="n">
        <v>38</v>
      </c>
      <c r="F4033" s="0" t="n">
        <v>35</v>
      </c>
      <c r="G4033" s="0" t="n">
        <v>8</v>
      </c>
      <c r="H4033" s="0" t="n">
        <v>8</v>
      </c>
      <c r="I4033" s="0" t="n">
        <v>0</v>
      </c>
      <c r="J4033" s="0" t="n">
        <v>1</v>
      </c>
      <c r="K4033" s="0" t="n">
        <f aca="false">VLOOKUP(A4033,'Team Data'!$A$1:$E$659,2,FALSE())</f>
        <v>14</v>
      </c>
      <c r="L4033" s="0" t="n">
        <f aca="false">VLOOKUP(A4033,'Team Data'!$A$1:$E$659,3,FALSE())</f>
        <v>17</v>
      </c>
      <c r="M4033" s="0" t="n">
        <f aca="false">VLOOKUP(B4033,'Team Data'!$A$1:$E$659,2,FALSE())</f>
        <v>14</v>
      </c>
      <c r="N4033" s="0" t="n">
        <f aca="false">VLOOKUP(B4033,'Team Data'!$A$1:$E$659,3,FALSE())</f>
        <v>19</v>
      </c>
      <c r="O4033" s="0" t="n">
        <f aca="false">VLOOKUP(A4033,'Team Data'!$A$1:$E$659,4,FALSE())</f>
        <v>562</v>
      </c>
      <c r="P4033" s="0" t="n">
        <f aca="false">VLOOKUP(A4033,'Team Data'!$A$1:$E$659,5,FALSE())</f>
        <v>470</v>
      </c>
      <c r="Q4033" s="0" t="n">
        <f aca="false">VLOOKUP(B4033,'Team Data'!$A$1:$E$659,4,FALSE())</f>
        <v>641</v>
      </c>
      <c r="R4033" s="0" t="n">
        <f aca="false">VLOOKUP(B4033,'Team Data'!$A$1:$E$659,5,FALSE())</f>
        <v>461</v>
      </c>
      <c r="S4033" s="0" t="n">
        <f aca="false">IF(I4033=1,(MIN(30,(C4033-D4033)))*(M4033/(M4033+N4033))*(Q4033/(Q4033+R4033)),(MAX(-30,(C4033-D4033)))*(N4033/(M4033+N4033))*(R4033/(R4033+Q4033)))</f>
        <v>-3.37199582027168</v>
      </c>
      <c r="T4033" s="0" t="n">
        <f aca="false">IF(J4033=1,(MIN(30,(D4033-C4033)))*(K4033/(K4033+L4033))*(O4033/(O4033+P4033)),(MAX(-30,(D4033-C4033)))*(L4033/(K4033+L4033))*(P4033/(P4033+O4033)))</f>
        <v>3.44311077769442</v>
      </c>
      <c r="U4033" s="7" t="n">
        <v>43131</v>
      </c>
    </row>
    <row r="4034" customFormat="false" ht="15" hidden="false" customHeight="false" outlineLevel="0" collapsed="false">
      <c r="A4034" s="0" t="s">
        <v>457</v>
      </c>
      <c r="B4034" s="0" t="s">
        <v>192</v>
      </c>
      <c r="C4034" s="0" t="n">
        <v>45</v>
      </c>
      <c r="D4034" s="0" t="n">
        <v>71</v>
      </c>
      <c r="E4034" s="0" t="n">
        <v>40</v>
      </c>
      <c r="F4034" s="0" t="n">
        <v>45</v>
      </c>
      <c r="G4034" s="0" t="n">
        <v>20</v>
      </c>
      <c r="H4034" s="0" t="n">
        <v>24</v>
      </c>
      <c r="I4034" s="0" t="n">
        <v>0</v>
      </c>
      <c r="J4034" s="0" t="n">
        <v>1</v>
      </c>
      <c r="K4034" s="0" t="n">
        <f aca="false">VLOOKUP(A4034,'Team Data'!$A$1:$E$659,2,FALSE())</f>
        <v>0</v>
      </c>
      <c r="L4034" s="0" t="n">
        <f aca="false">VLOOKUP(A4034,'Team Data'!$A$1:$E$659,3,FALSE())</f>
        <v>3</v>
      </c>
      <c r="M4034" s="0" t="n">
        <f aca="false">VLOOKUP(B4034,'Team Data'!$A$1:$E$659,2,FALSE())</f>
        <v>28</v>
      </c>
      <c r="N4034" s="0" t="n">
        <f aca="false">VLOOKUP(B4034,'Team Data'!$A$1:$E$659,3,FALSE())</f>
        <v>6</v>
      </c>
      <c r="O4034" s="0" t="n">
        <f aca="false">VLOOKUP(A4034,'Team Data'!$A$1:$E$659,4,FALSE())</f>
        <v>73</v>
      </c>
      <c r="P4034" s="0" t="n">
        <f aca="false">VLOOKUP(A4034,'Team Data'!$A$1:$E$659,5,FALSE())</f>
        <v>33</v>
      </c>
      <c r="Q4034" s="0" t="n">
        <f aca="false">VLOOKUP(B4034,'Team Data'!$A$1:$E$659,4,FALSE())</f>
        <v>515</v>
      </c>
      <c r="R4034" s="0" t="n">
        <f aca="false">VLOOKUP(B4034,'Team Data'!$A$1:$E$659,5,FALSE())</f>
        <v>512</v>
      </c>
      <c r="S4034" s="0" t="n">
        <f aca="false">IF(I4034=1,(MIN(30,(C4034-D4034)))*(M4034/(M4034+N4034))*(Q4034/(Q4034+R4034)),(MAX(-30,(C4034-D4034)))*(N4034/(M4034+N4034))*(R4034/(R4034+Q4034)))</f>
        <v>-2.28741623231571</v>
      </c>
      <c r="T4034" s="0" t="n">
        <f aca="false">IF(J4034=1,(MIN(30,(D4034-C4034)))*(K4034/(K4034+L4034))*(O4034/(O4034+P4034)),(MAX(-30,(D4034-C4034)))*(L4034/(K4034+L4034))*(P4034/(P4034+O4034)))</f>
        <v>0</v>
      </c>
      <c r="U4034" s="7" t="n">
        <v>43131</v>
      </c>
    </row>
    <row r="4035" customFormat="false" ht="15" hidden="false" customHeight="false" outlineLevel="0" collapsed="false">
      <c r="A4035" s="0" t="s">
        <v>139</v>
      </c>
      <c r="B4035" s="0" t="s">
        <v>288</v>
      </c>
      <c r="C4035" s="0" t="n">
        <v>61</v>
      </c>
      <c r="D4035" s="0" t="n">
        <v>84</v>
      </c>
      <c r="E4035" s="0" t="n">
        <v>29</v>
      </c>
      <c r="F4035" s="0" t="n">
        <v>39</v>
      </c>
      <c r="G4035" s="0" t="n">
        <v>12</v>
      </c>
      <c r="H4035" s="0" t="n">
        <v>14</v>
      </c>
      <c r="I4035" s="0" t="n">
        <v>0</v>
      </c>
      <c r="J4035" s="0" t="n">
        <v>1</v>
      </c>
      <c r="K4035" s="0" t="n">
        <f aca="false">VLOOKUP(A4035,'Team Data'!$A$1:$E$659,2,FALSE())</f>
        <v>17</v>
      </c>
      <c r="L4035" s="0" t="n">
        <f aca="false">VLOOKUP(A4035,'Team Data'!$A$1:$E$659,3,FALSE())</f>
        <v>14</v>
      </c>
      <c r="M4035" s="0" t="n">
        <f aca="false">VLOOKUP(B4035,'Team Data'!$A$1:$E$659,2,FALSE())</f>
        <v>26</v>
      </c>
      <c r="N4035" s="0" t="n">
        <f aca="false">VLOOKUP(B4035,'Team Data'!$A$1:$E$659,3,FALSE())</f>
        <v>9</v>
      </c>
      <c r="O4035" s="0" t="n">
        <f aca="false">VLOOKUP(A4035,'Team Data'!$A$1:$E$659,4,FALSE())</f>
        <v>602</v>
      </c>
      <c r="P4035" s="0" t="n">
        <f aca="false">VLOOKUP(A4035,'Team Data'!$A$1:$E$659,5,FALSE())</f>
        <v>443</v>
      </c>
      <c r="Q4035" s="0" t="n">
        <f aca="false">VLOOKUP(B4035,'Team Data'!$A$1:$E$659,4,FALSE())</f>
        <v>702</v>
      </c>
      <c r="R4035" s="0" t="n">
        <f aca="false">VLOOKUP(B4035,'Team Data'!$A$1:$E$659,5,FALSE())</f>
        <v>475</v>
      </c>
      <c r="S4035" s="0" t="n">
        <f aca="false">IF(I4035=1,(MIN(30,(C4035-D4035)))*(M4035/(M4035+N4035))*(Q4035/(Q4035+R4035)),(MAX(-30,(C4035-D4035)))*(N4035/(M4035+N4035))*(R4035/(R4035+Q4035)))</f>
        <v>-2.38681878868795</v>
      </c>
      <c r="T4035" s="0" t="n">
        <f aca="false">IF(J4035=1,(MIN(30,(D4035-C4035)))*(K4035/(K4035+L4035))*(O4035/(O4035+P4035)),(MAX(-30,(D4035-C4035)))*(L4035/(K4035+L4035))*(P4035/(P4035+O4035)))</f>
        <v>7.26599783917271</v>
      </c>
      <c r="U4035" s="7" t="n">
        <v>43131</v>
      </c>
    </row>
    <row r="4036" customFormat="false" ht="15" hidden="false" customHeight="false" outlineLevel="0" collapsed="false">
      <c r="A4036" s="0" t="s">
        <v>301</v>
      </c>
      <c r="B4036" s="0" t="s">
        <v>77</v>
      </c>
      <c r="C4036" s="0" t="n">
        <v>71</v>
      </c>
      <c r="D4036" s="0" t="n">
        <v>69</v>
      </c>
      <c r="E4036" s="0" t="n">
        <v>38</v>
      </c>
      <c r="F4036" s="0" t="n">
        <v>37</v>
      </c>
      <c r="G4036" s="0" t="n">
        <v>16</v>
      </c>
      <c r="H4036" s="0" t="n">
        <v>18</v>
      </c>
      <c r="I4036" s="0" t="n">
        <v>1</v>
      </c>
      <c r="J4036" s="0" t="n">
        <v>0</v>
      </c>
      <c r="K4036" s="0" t="n">
        <f aca="false">VLOOKUP(A4036,'Team Data'!$A$1:$E$659,2,FALSE())</f>
        <v>14</v>
      </c>
      <c r="L4036" s="0" t="n">
        <f aca="false">VLOOKUP(A4036,'Team Data'!$A$1:$E$659,3,FALSE())</f>
        <v>17</v>
      </c>
      <c r="M4036" s="0" t="n">
        <f aca="false">VLOOKUP(B4036,'Team Data'!$A$1:$E$659,2,FALSE())</f>
        <v>10</v>
      </c>
      <c r="N4036" s="0" t="n">
        <f aca="false">VLOOKUP(B4036,'Team Data'!$A$1:$E$659,3,FALSE())</f>
        <v>20</v>
      </c>
      <c r="O4036" s="0" t="n">
        <f aca="false">VLOOKUP(A4036,'Team Data'!$A$1:$E$659,4,FALSE())</f>
        <v>549</v>
      </c>
      <c r="P4036" s="0" t="n">
        <f aca="false">VLOOKUP(A4036,'Team Data'!$A$1:$E$659,5,FALSE())</f>
        <v>466</v>
      </c>
      <c r="Q4036" s="0" t="n">
        <f aca="false">VLOOKUP(B4036,'Team Data'!$A$1:$E$659,4,FALSE())</f>
        <v>495</v>
      </c>
      <c r="R4036" s="0" t="n">
        <f aca="false">VLOOKUP(B4036,'Team Data'!$A$1:$E$659,5,FALSE())</f>
        <v>484</v>
      </c>
      <c r="S4036" s="0" t="n">
        <f aca="false">IF(I4036=1,(MIN(30,(C4036-D4036)))*(M4036/(M4036+N4036))*(Q4036/(Q4036+R4036)),(MAX(-30,(C4036-D4036)))*(N4036/(M4036+N4036))*(R4036/(R4036+Q4036)))</f>
        <v>0.337078651685393</v>
      </c>
      <c r="T4036" s="0" t="n">
        <f aca="false">IF(J4036=1,(MIN(30,(D4036-C4036)))*(K4036/(K4036+L4036))*(O4036/(O4036+P4036)),(MAX(-30,(D4036-C4036)))*(L4036/(K4036+L4036))*(P4036/(P4036+O4036)))</f>
        <v>-0.503543619895122</v>
      </c>
      <c r="U4036" s="7" t="n">
        <v>43131</v>
      </c>
    </row>
    <row r="4037" customFormat="false" ht="15" hidden="false" customHeight="false" outlineLevel="0" collapsed="false">
      <c r="A4037" s="0" t="s">
        <v>225</v>
      </c>
      <c r="B4037" s="0" t="s">
        <v>170</v>
      </c>
      <c r="C4037" s="0" t="n">
        <v>68</v>
      </c>
      <c r="D4037" s="0" t="n">
        <v>76</v>
      </c>
      <c r="E4037" s="0" t="n">
        <v>29</v>
      </c>
      <c r="F4037" s="0" t="n">
        <v>40</v>
      </c>
      <c r="G4037" s="0" t="n">
        <v>8</v>
      </c>
      <c r="H4037" s="0" t="n">
        <v>16</v>
      </c>
      <c r="I4037" s="0" t="n">
        <v>0</v>
      </c>
      <c r="J4037" s="0" t="n">
        <v>1</v>
      </c>
      <c r="K4037" s="0" t="n">
        <f aca="false">VLOOKUP(A4037,'Team Data'!$A$1:$E$659,2,FALSE())</f>
        <v>26</v>
      </c>
      <c r="L4037" s="0" t="n">
        <f aca="false">VLOOKUP(A4037,'Team Data'!$A$1:$E$659,3,FALSE())</f>
        <v>12</v>
      </c>
      <c r="M4037" s="0" t="n">
        <f aca="false">VLOOKUP(B4037,'Team Data'!$A$1:$E$659,2,FALSE())</f>
        <v>29</v>
      </c>
      <c r="N4037" s="0" t="n">
        <f aca="false">VLOOKUP(B4037,'Team Data'!$A$1:$E$659,3,FALSE())</f>
        <v>5</v>
      </c>
      <c r="O4037" s="0" t="n">
        <f aca="false">VLOOKUP(A4037,'Team Data'!$A$1:$E$659,4,FALSE())</f>
        <v>700</v>
      </c>
      <c r="P4037" s="0" t="n">
        <f aca="false">VLOOKUP(A4037,'Team Data'!$A$1:$E$659,5,FALSE())</f>
        <v>549</v>
      </c>
      <c r="Q4037" s="0" t="n">
        <f aca="false">VLOOKUP(B4037,'Team Data'!$A$1:$E$659,4,FALSE())</f>
        <v>622</v>
      </c>
      <c r="R4037" s="0" t="n">
        <f aca="false">VLOOKUP(B4037,'Team Data'!$A$1:$E$659,5,FALSE())</f>
        <v>516</v>
      </c>
      <c r="S4037" s="0" t="n">
        <f aca="false">IF(I4037=1,(MIN(30,(C4037-D4037)))*(M4037/(M4037+N4037))*(Q4037/(Q4037+R4037)),(MAX(-30,(C4037-D4037)))*(N4037/(M4037+N4037))*(R4037/(R4037+Q4037)))</f>
        <v>-0.533443605913367</v>
      </c>
      <c r="T4037" s="0" t="n">
        <f aca="false">IF(J4037=1,(MIN(30,(D4037-C4037)))*(K4037/(K4037+L4037))*(O4037/(O4037+P4037)),(MAX(-30,(D4037-C4037)))*(L4037/(K4037+L4037))*(P4037/(P4037+O4037)))</f>
        <v>3.06771733176014</v>
      </c>
      <c r="U4037" s="7" t="n">
        <v>43131</v>
      </c>
    </row>
    <row r="4038" customFormat="false" ht="15" hidden="false" customHeight="false" outlineLevel="0" collapsed="false">
      <c r="A4038" s="0" t="s">
        <v>342</v>
      </c>
      <c r="B4038" s="0" t="s">
        <v>128</v>
      </c>
      <c r="C4038" s="0" t="n">
        <v>77</v>
      </c>
      <c r="D4038" s="0" t="n">
        <v>93</v>
      </c>
      <c r="I4038" s="0" t="n">
        <v>0</v>
      </c>
      <c r="J4038" s="0" t="n">
        <v>1</v>
      </c>
      <c r="K4038" s="0" t="n">
        <f aca="false">VLOOKUP(A4038,'Team Data'!$A$1:$E$659,2,FALSE())</f>
        <v>26</v>
      </c>
      <c r="L4038" s="0" t="n">
        <f aca="false">VLOOKUP(A4038,'Team Data'!$A$1:$E$659,3,FALSE())</f>
        <v>10</v>
      </c>
      <c r="M4038" s="0" t="n">
        <f aca="false">VLOOKUP(B4038,'Team Data'!$A$1:$E$659,2,FALSE())</f>
        <v>12</v>
      </c>
      <c r="N4038" s="0" t="n">
        <f aca="false">VLOOKUP(B4038,'Team Data'!$A$1:$E$659,3,FALSE())</f>
        <v>18</v>
      </c>
      <c r="O4038" s="0" t="n">
        <f aca="false">VLOOKUP(A4038,'Team Data'!$A$1:$E$659,4,FALSE())</f>
        <v>708</v>
      </c>
      <c r="P4038" s="0" t="n">
        <f aca="false">VLOOKUP(A4038,'Team Data'!$A$1:$E$659,5,FALSE())</f>
        <v>504</v>
      </c>
      <c r="Q4038" s="0" t="n">
        <f aca="false">VLOOKUP(B4038,'Team Data'!$A$1:$E$659,4,FALSE())</f>
        <v>594</v>
      </c>
      <c r="R4038" s="0" t="n">
        <f aca="false">VLOOKUP(B4038,'Team Data'!$A$1:$E$659,5,FALSE())</f>
        <v>420</v>
      </c>
      <c r="S4038" s="0" t="n">
        <f aca="false">IF(I4038=1,(MIN(30,(C4038-D4038)))*(M4038/(M4038+N4038))*(Q4038/(Q4038+R4038)),(MAX(-30,(C4038-D4038)))*(N4038/(M4038+N4038))*(R4038/(R4038+Q4038)))</f>
        <v>-3.97633136094675</v>
      </c>
      <c r="T4038" s="0" t="n">
        <f aca="false">IF(J4038=1,(MIN(30,(D4038-C4038)))*(K4038/(K4038+L4038))*(O4038/(O4038+P4038)),(MAX(-30,(D4038-C4038)))*(L4038/(K4038+L4038))*(P4038/(P4038+O4038)))</f>
        <v>6.75027502750275</v>
      </c>
      <c r="U4038" s="7" t="n">
        <v>43132</v>
      </c>
    </row>
    <row r="4039" customFormat="false" ht="15" hidden="false" customHeight="false" outlineLevel="0" collapsed="false">
      <c r="A4039" s="0" t="s">
        <v>62</v>
      </c>
      <c r="B4039" s="0" t="s">
        <v>108</v>
      </c>
      <c r="C4039" s="0" t="n">
        <v>59</v>
      </c>
      <c r="D4039" s="0" t="n">
        <v>70</v>
      </c>
      <c r="I4039" s="0" t="n">
        <v>0</v>
      </c>
      <c r="J4039" s="0" t="n">
        <v>1</v>
      </c>
      <c r="K4039" s="0" t="n">
        <f aca="false">VLOOKUP(A4039,'Team Data'!$A$1:$E$659,2,FALSE())</f>
        <v>5</v>
      </c>
      <c r="L4039" s="0" t="n">
        <f aca="false">VLOOKUP(A4039,'Team Data'!$A$1:$E$659,3,FALSE())</f>
        <v>27</v>
      </c>
      <c r="M4039" s="0" t="n">
        <f aca="false">VLOOKUP(B4039,'Team Data'!$A$1:$E$659,2,FALSE())</f>
        <v>19</v>
      </c>
      <c r="N4039" s="0" t="n">
        <f aca="false">VLOOKUP(B4039,'Team Data'!$A$1:$E$659,3,FALSE())</f>
        <v>16</v>
      </c>
      <c r="O4039" s="0" t="n">
        <f aca="false">VLOOKUP(A4039,'Team Data'!$A$1:$E$659,4,FALSE())</f>
        <v>512</v>
      </c>
      <c r="P4039" s="0" t="n">
        <f aca="false">VLOOKUP(A4039,'Team Data'!$A$1:$E$659,5,FALSE())</f>
        <v>548</v>
      </c>
      <c r="Q4039" s="0" t="n">
        <f aca="false">VLOOKUP(B4039,'Team Data'!$A$1:$E$659,4,FALSE())</f>
        <v>472</v>
      </c>
      <c r="R4039" s="0" t="n">
        <f aca="false">VLOOKUP(B4039,'Team Data'!$A$1:$E$659,5,FALSE())</f>
        <v>580</v>
      </c>
      <c r="S4039" s="0" t="n">
        <f aca="false">IF(I4039=1,(MIN(30,(C4039-D4039)))*(M4039/(M4039+N4039))*(Q4039/(Q4039+R4039)),(MAX(-30,(C4039-D4039)))*(N4039/(M4039+N4039))*(R4039/(R4039+Q4039)))</f>
        <v>-2.77240630092341</v>
      </c>
      <c r="T4039" s="0" t="n">
        <f aca="false">IF(J4039=1,(MIN(30,(D4039-C4039)))*(K4039/(K4039+L4039))*(O4039/(O4039+P4039)),(MAX(-30,(D4039-C4039)))*(L4039/(K4039+L4039))*(P4039/(P4039+O4039)))</f>
        <v>0.830188679245283</v>
      </c>
      <c r="U4039" s="7" t="n">
        <v>43132</v>
      </c>
    </row>
    <row r="4040" customFormat="false" ht="15" hidden="false" customHeight="false" outlineLevel="0" collapsed="false">
      <c r="A4040" s="0" t="s">
        <v>58</v>
      </c>
      <c r="B4040" s="0" t="s">
        <v>141</v>
      </c>
      <c r="C4040" s="0" t="n">
        <v>83</v>
      </c>
      <c r="D4040" s="0" t="n">
        <v>93</v>
      </c>
      <c r="I4040" s="0" t="n">
        <v>0</v>
      </c>
      <c r="J4040" s="0" t="n">
        <v>1</v>
      </c>
      <c r="K4040" s="0" t="n">
        <f aca="false">VLOOKUP(A4040,'Team Data'!$A$1:$E$659,2,FALSE())</f>
        <v>19</v>
      </c>
      <c r="L4040" s="0" t="n">
        <f aca="false">VLOOKUP(A4040,'Team Data'!$A$1:$E$659,3,FALSE())</f>
        <v>14</v>
      </c>
      <c r="M4040" s="0" t="n">
        <f aca="false">VLOOKUP(B4040,'Team Data'!$A$1:$E$659,2,FALSE())</f>
        <v>10</v>
      </c>
      <c r="N4040" s="0" t="n">
        <f aca="false">VLOOKUP(B4040,'Team Data'!$A$1:$E$659,3,FALSE())</f>
        <v>21</v>
      </c>
      <c r="O4040" s="0" t="n">
        <f aca="false">VLOOKUP(A4040,'Team Data'!$A$1:$E$659,4,FALSE())</f>
        <v>475</v>
      </c>
      <c r="P4040" s="0" t="n">
        <f aca="false">VLOOKUP(A4040,'Team Data'!$A$1:$E$659,5,FALSE())</f>
        <v>542</v>
      </c>
      <c r="Q4040" s="0" t="n">
        <f aca="false">VLOOKUP(B4040,'Team Data'!$A$1:$E$659,4,FALSE())</f>
        <v>459</v>
      </c>
      <c r="R4040" s="0" t="n">
        <f aca="false">VLOOKUP(B4040,'Team Data'!$A$1:$E$659,5,FALSE())</f>
        <v>493</v>
      </c>
      <c r="S4040" s="0" t="n">
        <f aca="false">IF(I4040=1,(MIN(30,(C4040-D4040)))*(M4040/(M4040+N4040))*(Q4040/(Q4040+R4040)),(MAX(-30,(C4040-D4040)))*(N4040/(M4040+N4040))*(R4040/(R4040+Q4040)))</f>
        <v>-3.50806451612903</v>
      </c>
      <c r="T4040" s="0" t="n">
        <f aca="false">IF(J4040=1,(MIN(30,(D4040-C4040)))*(K4040/(K4040+L4040))*(O4040/(O4040+P4040)),(MAX(-30,(D4040-C4040)))*(L4040/(K4040+L4040))*(P4040/(P4040+O4040)))</f>
        <v>2.68913322010667</v>
      </c>
      <c r="U4040" s="7" t="n">
        <v>43132</v>
      </c>
    </row>
    <row r="4041" customFormat="false" ht="15" hidden="false" customHeight="false" outlineLevel="0" collapsed="false">
      <c r="A4041" s="0" t="s">
        <v>154</v>
      </c>
      <c r="B4041" s="0" t="s">
        <v>31</v>
      </c>
      <c r="C4041" s="0" t="n">
        <v>55</v>
      </c>
      <c r="D4041" s="0" t="n">
        <v>64</v>
      </c>
      <c r="I4041" s="0" t="n">
        <v>0</v>
      </c>
      <c r="J4041" s="0" t="n">
        <v>1</v>
      </c>
      <c r="K4041" s="0" t="n">
        <f aca="false">VLOOKUP(A4041,'Team Data'!$A$1:$E$659,2,FALSE())</f>
        <v>9</v>
      </c>
      <c r="L4041" s="0" t="n">
        <f aca="false">VLOOKUP(A4041,'Team Data'!$A$1:$E$659,3,FALSE())</f>
        <v>22</v>
      </c>
      <c r="M4041" s="0" t="n">
        <f aca="false">VLOOKUP(B4041,'Team Data'!$A$1:$E$659,2,FALSE())</f>
        <v>15</v>
      </c>
      <c r="N4041" s="0" t="n">
        <f aca="false">VLOOKUP(B4041,'Team Data'!$A$1:$E$659,3,FALSE())</f>
        <v>16</v>
      </c>
      <c r="O4041" s="0" t="n">
        <f aca="false">VLOOKUP(A4041,'Team Data'!$A$1:$E$659,4,FALSE())</f>
        <v>465</v>
      </c>
      <c r="P4041" s="0" t="n">
        <f aca="false">VLOOKUP(A4041,'Team Data'!$A$1:$E$659,5,FALSE())</f>
        <v>484</v>
      </c>
      <c r="Q4041" s="0" t="n">
        <f aca="false">VLOOKUP(B4041,'Team Data'!$A$1:$E$659,4,FALSE())</f>
        <v>460</v>
      </c>
      <c r="R4041" s="0" t="n">
        <f aca="false">VLOOKUP(B4041,'Team Data'!$A$1:$E$659,5,FALSE())</f>
        <v>490</v>
      </c>
      <c r="S4041" s="0" t="n">
        <f aca="false">IF(I4041=1,(MIN(30,(C4041-D4041)))*(M4041/(M4041+N4041))*(Q4041/(Q4041+R4041)),(MAX(-30,(C4041-D4041)))*(N4041/(M4041+N4041))*(R4041/(R4041+Q4041)))</f>
        <v>-2.39592529711375</v>
      </c>
      <c r="T4041" s="0" t="n">
        <f aca="false">IF(J4041=1,(MIN(30,(D4041-C4041)))*(K4041/(K4041+L4041))*(O4041/(O4041+P4041)),(MAX(-30,(D4041-C4041)))*(L4041/(K4041+L4041))*(P4041/(P4041+O4041)))</f>
        <v>1.28029504741834</v>
      </c>
      <c r="U4041" s="7" t="n">
        <v>43132</v>
      </c>
    </row>
    <row r="4042" customFormat="false" ht="15" hidden="false" customHeight="false" outlineLevel="0" collapsed="false">
      <c r="A4042" s="0" t="s">
        <v>20</v>
      </c>
      <c r="B4042" s="0" t="s">
        <v>36</v>
      </c>
      <c r="C4042" s="0" t="n">
        <v>71</v>
      </c>
      <c r="D4042" s="0" t="n">
        <v>83</v>
      </c>
      <c r="I4042" s="0" t="n">
        <v>0</v>
      </c>
      <c r="J4042" s="0" t="n">
        <v>1</v>
      </c>
      <c r="K4042" s="0" t="n">
        <f aca="false">VLOOKUP(A4042,'Team Data'!$A$1:$E$659,2,FALSE())</f>
        <v>13</v>
      </c>
      <c r="L4042" s="0" t="n">
        <f aca="false">VLOOKUP(A4042,'Team Data'!$A$1:$E$659,3,FALSE())</f>
        <v>17</v>
      </c>
      <c r="M4042" s="0" t="n">
        <f aca="false">VLOOKUP(B4042,'Team Data'!$A$1:$E$659,2,FALSE())</f>
        <v>25</v>
      </c>
      <c r="N4042" s="0" t="n">
        <f aca="false">VLOOKUP(B4042,'Team Data'!$A$1:$E$659,3,FALSE())</f>
        <v>10</v>
      </c>
      <c r="O4042" s="0" t="n">
        <f aca="false">VLOOKUP(A4042,'Team Data'!$A$1:$E$659,4,FALSE())</f>
        <v>403</v>
      </c>
      <c r="P4042" s="0" t="n">
        <f aca="false">VLOOKUP(A4042,'Team Data'!$A$1:$E$659,5,FALSE())</f>
        <v>509</v>
      </c>
      <c r="Q4042" s="0" t="n">
        <f aca="false">VLOOKUP(B4042,'Team Data'!$A$1:$E$659,4,FALSE())</f>
        <v>540</v>
      </c>
      <c r="R4042" s="0" t="n">
        <f aca="false">VLOOKUP(B4042,'Team Data'!$A$1:$E$659,5,FALSE())</f>
        <v>573</v>
      </c>
      <c r="S4042" s="0" t="n">
        <f aca="false">IF(I4042=1,(MIN(30,(C4042-D4042)))*(M4042/(M4042+N4042))*(Q4042/(Q4042+R4042)),(MAX(-30,(C4042-D4042)))*(N4042/(M4042+N4042))*(R4042/(R4042+Q4042)))</f>
        <v>-1.76511359260685</v>
      </c>
      <c r="T4042" s="0" t="n">
        <f aca="false">IF(J4042=1,(MIN(30,(D4042-C4042)))*(K4042/(K4042+L4042))*(O4042/(O4042+P4042)),(MAX(-30,(D4042-C4042)))*(L4042/(K4042+L4042))*(P4042/(P4042+O4042)))</f>
        <v>2.29780701754386</v>
      </c>
      <c r="U4042" s="7" t="n">
        <v>43132</v>
      </c>
    </row>
    <row r="4043" customFormat="false" ht="15" hidden="false" customHeight="false" outlineLevel="0" collapsed="false">
      <c r="A4043" s="0" t="s">
        <v>228</v>
      </c>
      <c r="B4043" s="0" t="s">
        <v>167</v>
      </c>
      <c r="C4043" s="0" t="n">
        <v>57</v>
      </c>
      <c r="D4043" s="0" t="n">
        <v>69</v>
      </c>
      <c r="I4043" s="0" t="n">
        <v>0</v>
      </c>
      <c r="J4043" s="0" t="n">
        <v>1</v>
      </c>
      <c r="K4043" s="0" t="n">
        <f aca="false">VLOOKUP(A4043,'Team Data'!$A$1:$E$659,2,FALSE())</f>
        <v>8</v>
      </c>
      <c r="L4043" s="0" t="n">
        <f aca="false">VLOOKUP(A4043,'Team Data'!$A$1:$E$659,3,FALSE())</f>
        <v>23</v>
      </c>
      <c r="M4043" s="0" t="n">
        <f aca="false">VLOOKUP(B4043,'Team Data'!$A$1:$E$659,2,FALSE())</f>
        <v>22</v>
      </c>
      <c r="N4043" s="0" t="n">
        <f aca="false">VLOOKUP(B4043,'Team Data'!$A$1:$E$659,3,FALSE())</f>
        <v>10</v>
      </c>
      <c r="O4043" s="0" t="n">
        <f aca="false">VLOOKUP(A4043,'Team Data'!$A$1:$E$659,4,FALSE())</f>
        <v>632</v>
      </c>
      <c r="P4043" s="0" t="n">
        <f aca="false">VLOOKUP(A4043,'Team Data'!$A$1:$E$659,5,FALSE())</f>
        <v>404</v>
      </c>
      <c r="Q4043" s="0" t="n">
        <f aca="false">VLOOKUP(B4043,'Team Data'!$A$1:$E$659,4,FALSE())</f>
        <v>612</v>
      </c>
      <c r="R4043" s="0" t="n">
        <f aca="false">VLOOKUP(B4043,'Team Data'!$A$1:$E$659,5,FALSE())</f>
        <v>453</v>
      </c>
      <c r="S4043" s="0" t="n">
        <f aca="false">IF(I4043=1,(MIN(30,(C4043-D4043)))*(M4043/(M4043+N4043))*(Q4043/(Q4043+R4043)),(MAX(-30,(C4043-D4043)))*(N4043/(M4043+N4043))*(R4043/(R4043+Q4043)))</f>
        <v>-1.59507042253521</v>
      </c>
      <c r="T4043" s="0" t="n">
        <f aca="false">IF(J4043=1,(MIN(30,(D4043-C4043)))*(K4043/(K4043+L4043))*(O4043/(O4043+P4043)),(MAX(-30,(D4043-C4043)))*(L4043/(K4043+L4043))*(P4043/(P4043+O4043)))</f>
        <v>1.8891518246357</v>
      </c>
      <c r="U4043" s="7" t="n">
        <v>43132</v>
      </c>
    </row>
    <row r="4044" customFormat="false" ht="15" hidden="false" customHeight="false" outlineLevel="0" collapsed="false">
      <c r="A4044" s="0" t="s">
        <v>234</v>
      </c>
      <c r="B4044" s="0" t="s">
        <v>263</v>
      </c>
      <c r="C4044" s="0" t="n">
        <v>57</v>
      </c>
      <c r="D4044" s="0" t="n">
        <v>73</v>
      </c>
      <c r="I4044" s="0" t="n">
        <v>0</v>
      </c>
      <c r="J4044" s="0" t="n">
        <v>1</v>
      </c>
      <c r="K4044" s="0" t="n">
        <f aca="false">VLOOKUP(A4044,'Team Data'!$A$1:$E$659,2,FALSE())</f>
        <v>19</v>
      </c>
      <c r="L4044" s="0" t="n">
        <f aca="false">VLOOKUP(A4044,'Team Data'!$A$1:$E$659,3,FALSE())</f>
        <v>13</v>
      </c>
      <c r="M4044" s="0" t="n">
        <f aca="false">VLOOKUP(B4044,'Team Data'!$A$1:$E$659,2,FALSE())</f>
        <v>22</v>
      </c>
      <c r="N4044" s="0" t="n">
        <f aca="false">VLOOKUP(B4044,'Team Data'!$A$1:$E$659,3,FALSE())</f>
        <v>12</v>
      </c>
      <c r="O4044" s="0" t="n">
        <f aca="false">VLOOKUP(A4044,'Team Data'!$A$1:$E$659,4,FALSE())</f>
        <v>655</v>
      </c>
      <c r="P4044" s="0" t="n">
        <f aca="false">VLOOKUP(A4044,'Team Data'!$A$1:$E$659,5,FALSE())</f>
        <v>411</v>
      </c>
      <c r="Q4044" s="0" t="n">
        <f aca="false">VLOOKUP(B4044,'Team Data'!$A$1:$E$659,4,FALSE())</f>
        <v>670</v>
      </c>
      <c r="R4044" s="0" t="n">
        <f aca="false">VLOOKUP(B4044,'Team Data'!$A$1:$E$659,5,FALSE())</f>
        <v>461</v>
      </c>
      <c r="S4044" s="0" t="n">
        <f aca="false">IF(I4044=1,(MIN(30,(C4044-D4044)))*(M4044/(M4044+N4044))*(Q4044/(Q4044+R4044)),(MAX(-30,(C4044-D4044)))*(N4044/(M4044+N4044))*(R4044/(R4044+Q4044)))</f>
        <v>-2.30176314557653</v>
      </c>
      <c r="T4044" s="0" t="n">
        <f aca="false">IF(J4044=1,(MIN(30,(D4044-C4044)))*(K4044/(K4044+L4044))*(O4044/(O4044+P4044)),(MAX(-30,(D4044-C4044)))*(L4044/(K4044+L4044))*(P4044/(P4044+O4044)))</f>
        <v>5.83724202626642</v>
      </c>
      <c r="U4044" s="7" t="n">
        <v>43132</v>
      </c>
    </row>
    <row r="4045" customFormat="false" ht="15" hidden="false" customHeight="false" outlineLevel="0" collapsed="false">
      <c r="A4045" s="0" t="s">
        <v>187</v>
      </c>
      <c r="B4045" s="0" t="s">
        <v>13</v>
      </c>
      <c r="C4045" s="0" t="n">
        <v>61</v>
      </c>
      <c r="D4045" s="0" t="n">
        <v>44</v>
      </c>
      <c r="I4045" s="0" t="n">
        <v>1</v>
      </c>
      <c r="J4045" s="0" t="n">
        <v>0</v>
      </c>
      <c r="K4045" s="0" t="n">
        <f aca="false">VLOOKUP(A4045,'Team Data'!$A$1:$E$659,2,FALSE())</f>
        <v>20</v>
      </c>
      <c r="L4045" s="0" t="n">
        <f aca="false">VLOOKUP(A4045,'Team Data'!$A$1:$E$659,3,FALSE())</f>
        <v>12</v>
      </c>
      <c r="M4045" s="0" t="n">
        <f aca="false">VLOOKUP(B4045,'Team Data'!$A$1:$E$659,2,FALSE())</f>
        <v>6</v>
      </c>
      <c r="N4045" s="0" t="n">
        <f aca="false">VLOOKUP(B4045,'Team Data'!$A$1:$E$659,3,FALSE())</f>
        <v>24</v>
      </c>
      <c r="O4045" s="0" t="n">
        <f aca="false">VLOOKUP(A4045,'Team Data'!$A$1:$E$659,4,FALSE())</f>
        <v>433</v>
      </c>
      <c r="P4045" s="0" t="n">
        <f aca="false">VLOOKUP(A4045,'Team Data'!$A$1:$E$659,5,FALSE())</f>
        <v>544</v>
      </c>
      <c r="Q4045" s="0" t="n">
        <f aca="false">VLOOKUP(B4045,'Team Data'!$A$1:$E$659,4,FALSE())</f>
        <v>466</v>
      </c>
      <c r="R4045" s="0" t="n">
        <f aca="false">VLOOKUP(B4045,'Team Data'!$A$1:$E$659,5,FALSE())</f>
        <v>488</v>
      </c>
      <c r="S4045" s="0" t="n">
        <f aca="false">IF(I4045=1,(MIN(30,(C4045-D4045)))*(M4045/(M4045+N4045))*(Q4045/(Q4045+R4045)),(MAX(-30,(C4045-D4045)))*(N4045/(M4045+N4045))*(R4045/(R4045+Q4045)))</f>
        <v>1.66079664570231</v>
      </c>
      <c r="T4045" s="0" t="n">
        <f aca="false">IF(J4045=1,(MIN(30,(D4045-C4045)))*(K4045/(K4045+L4045))*(O4045/(O4045+P4045)),(MAX(-30,(D4045-C4045)))*(L4045/(K4045+L4045))*(P4045/(P4045+O4045)))</f>
        <v>-3.5496417604913</v>
      </c>
      <c r="U4045" s="7" t="n">
        <v>43132</v>
      </c>
    </row>
    <row r="4046" customFormat="false" ht="15" hidden="false" customHeight="false" outlineLevel="0" collapsed="false">
      <c r="A4046" s="0" t="s">
        <v>314</v>
      </c>
      <c r="B4046" s="0" t="s">
        <v>284</v>
      </c>
      <c r="C4046" s="0" t="n">
        <v>67</v>
      </c>
      <c r="D4046" s="0" t="n">
        <v>63</v>
      </c>
      <c r="I4046" s="0" t="n">
        <v>1</v>
      </c>
      <c r="J4046" s="0" t="n">
        <v>0</v>
      </c>
      <c r="K4046" s="0" t="n">
        <f aca="false">VLOOKUP(A4046,'Team Data'!$A$1:$E$659,2,FALSE())</f>
        <v>25</v>
      </c>
      <c r="L4046" s="0" t="n">
        <f aca="false">VLOOKUP(A4046,'Team Data'!$A$1:$E$659,3,FALSE())</f>
        <v>10</v>
      </c>
      <c r="M4046" s="0" t="n">
        <f aca="false">VLOOKUP(B4046,'Team Data'!$A$1:$E$659,2,FALSE())</f>
        <v>13</v>
      </c>
      <c r="N4046" s="0" t="n">
        <f aca="false">VLOOKUP(B4046,'Team Data'!$A$1:$E$659,3,FALSE())</f>
        <v>18</v>
      </c>
      <c r="O4046" s="0" t="n">
        <f aca="false">VLOOKUP(A4046,'Team Data'!$A$1:$E$659,4,FALSE())</f>
        <v>506</v>
      </c>
      <c r="P4046" s="0" t="n">
        <f aca="false">VLOOKUP(A4046,'Team Data'!$A$1:$E$659,5,FALSE())</f>
        <v>534</v>
      </c>
      <c r="Q4046" s="0" t="n">
        <f aca="false">VLOOKUP(B4046,'Team Data'!$A$1:$E$659,4,FALSE())</f>
        <v>512</v>
      </c>
      <c r="R4046" s="0" t="n">
        <f aca="false">VLOOKUP(B4046,'Team Data'!$A$1:$E$659,5,FALSE())</f>
        <v>455</v>
      </c>
      <c r="S4046" s="0" t="n">
        <f aca="false">IF(I4046=1,(MIN(30,(C4046-D4046)))*(M4046/(M4046+N4046))*(Q4046/(Q4046+R4046)),(MAX(-30,(C4046-D4046)))*(N4046/(M4046+N4046))*(R4046/(R4046+Q4046)))</f>
        <v>0.888147579811189</v>
      </c>
      <c r="T4046" s="0" t="n">
        <f aca="false">IF(J4046=1,(MIN(30,(D4046-C4046)))*(K4046/(K4046+L4046))*(O4046/(O4046+P4046)),(MAX(-30,(D4046-C4046)))*(L4046/(K4046+L4046))*(P4046/(P4046+O4046)))</f>
        <v>-0.586813186813187</v>
      </c>
      <c r="U4046" s="7" t="n">
        <v>43132</v>
      </c>
    </row>
    <row r="4047" customFormat="false" ht="15" hidden="false" customHeight="false" outlineLevel="0" collapsed="false">
      <c r="A4047" s="0" t="s">
        <v>315</v>
      </c>
      <c r="B4047" s="0" t="s">
        <v>156</v>
      </c>
      <c r="C4047" s="0" t="n">
        <v>88</v>
      </c>
      <c r="D4047" s="0" t="n">
        <v>64</v>
      </c>
      <c r="I4047" s="0" t="n">
        <v>1</v>
      </c>
      <c r="J4047" s="0" t="n">
        <v>0</v>
      </c>
      <c r="K4047" s="0" t="n">
        <f aca="false">VLOOKUP(A4047,'Team Data'!$A$1:$E$659,2,FALSE())</f>
        <v>12</v>
      </c>
      <c r="L4047" s="0" t="n">
        <f aca="false">VLOOKUP(A4047,'Team Data'!$A$1:$E$659,3,FALSE())</f>
        <v>18</v>
      </c>
      <c r="M4047" s="0" t="n">
        <f aca="false">VLOOKUP(B4047,'Team Data'!$A$1:$E$659,2,FALSE())</f>
        <v>6</v>
      </c>
      <c r="N4047" s="0" t="n">
        <f aca="false">VLOOKUP(B4047,'Team Data'!$A$1:$E$659,3,FALSE())</f>
        <v>26</v>
      </c>
      <c r="O4047" s="0" t="n">
        <f aca="false">VLOOKUP(A4047,'Team Data'!$A$1:$E$659,4,FALSE())</f>
        <v>451</v>
      </c>
      <c r="P4047" s="0" t="n">
        <f aca="false">VLOOKUP(A4047,'Team Data'!$A$1:$E$659,5,FALSE())</f>
        <v>479</v>
      </c>
      <c r="Q4047" s="0" t="n">
        <f aca="false">VLOOKUP(B4047,'Team Data'!$A$1:$E$659,4,FALSE())</f>
        <v>483</v>
      </c>
      <c r="R4047" s="0" t="n">
        <f aca="false">VLOOKUP(B4047,'Team Data'!$A$1:$E$659,5,FALSE())</f>
        <v>480</v>
      </c>
      <c r="S4047" s="0" t="n">
        <f aca="false">IF(I4047=1,(MIN(30,(C4047-D4047)))*(M4047/(M4047+N4047))*(Q4047/(Q4047+R4047)),(MAX(-30,(C4047-D4047)))*(N4047/(M4047+N4047))*(R4047/(R4047+Q4047)))</f>
        <v>2.25700934579439</v>
      </c>
      <c r="T4047" s="0" t="n">
        <f aca="false">IF(J4047=1,(MIN(30,(D4047-C4047)))*(K4047/(K4047+L4047))*(O4047/(O4047+P4047)),(MAX(-30,(D4047-C4047)))*(L4047/(K4047+L4047))*(P4047/(P4047+O4047)))</f>
        <v>-7.41677419354839</v>
      </c>
      <c r="U4047" s="7" t="n">
        <v>43132</v>
      </c>
    </row>
    <row r="4048" customFormat="false" ht="15" hidden="false" customHeight="false" outlineLevel="0" collapsed="false">
      <c r="A4048" s="0" t="s">
        <v>109</v>
      </c>
      <c r="B4048" s="0" t="s">
        <v>190</v>
      </c>
      <c r="C4048" s="0" t="n">
        <v>79</v>
      </c>
      <c r="D4048" s="0" t="n">
        <v>62</v>
      </c>
      <c r="I4048" s="0" t="n">
        <v>1</v>
      </c>
      <c r="J4048" s="0" t="n">
        <v>0</v>
      </c>
      <c r="K4048" s="0" t="n">
        <f aca="false">VLOOKUP(A4048,'Team Data'!$A$1:$E$659,2,FALSE())</f>
        <v>19</v>
      </c>
      <c r="L4048" s="0" t="n">
        <f aca="false">VLOOKUP(A4048,'Team Data'!$A$1:$E$659,3,FALSE())</f>
        <v>14</v>
      </c>
      <c r="M4048" s="0" t="n">
        <f aca="false">VLOOKUP(B4048,'Team Data'!$A$1:$E$659,2,FALSE())</f>
        <v>10</v>
      </c>
      <c r="N4048" s="0" t="n">
        <f aca="false">VLOOKUP(B4048,'Team Data'!$A$1:$E$659,3,FALSE())</f>
        <v>21</v>
      </c>
      <c r="O4048" s="0" t="n">
        <f aca="false">VLOOKUP(A4048,'Team Data'!$A$1:$E$659,4,FALSE())</f>
        <v>501</v>
      </c>
      <c r="P4048" s="0" t="n">
        <f aca="false">VLOOKUP(A4048,'Team Data'!$A$1:$E$659,5,FALSE())</f>
        <v>542</v>
      </c>
      <c r="Q4048" s="0" t="n">
        <f aca="false">VLOOKUP(B4048,'Team Data'!$A$1:$E$659,4,FALSE())</f>
        <v>463</v>
      </c>
      <c r="R4048" s="0" t="n">
        <f aca="false">VLOOKUP(B4048,'Team Data'!$A$1:$E$659,5,FALSE())</f>
        <v>473</v>
      </c>
      <c r="S4048" s="0" t="n">
        <f aca="false">IF(I4048=1,(MIN(30,(C4048-D4048)))*(M4048/(M4048+N4048))*(Q4048/(Q4048+R4048)),(MAX(-30,(C4048-D4048)))*(N4048/(M4048+N4048))*(R4048/(R4048+Q4048)))</f>
        <v>2.71264130135098</v>
      </c>
      <c r="T4048" s="0" t="n">
        <f aca="false">IF(J4048=1,(MIN(30,(D4048-C4048)))*(K4048/(K4048+L4048))*(O4048/(O4048+P4048)),(MAX(-30,(D4048-C4048)))*(L4048/(K4048+L4048))*(P4048/(P4048+O4048)))</f>
        <v>-3.74781370754525</v>
      </c>
      <c r="U4048" s="7" t="n">
        <v>43132</v>
      </c>
    </row>
    <row r="4049" customFormat="false" ht="15" hidden="false" customHeight="false" outlineLevel="0" collapsed="false">
      <c r="A4049" s="0" t="s">
        <v>333</v>
      </c>
      <c r="B4049" s="0" t="s">
        <v>28</v>
      </c>
      <c r="C4049" s="0" t="n">
        <v>68</v>
      </c>
      <c r="D4049" s="0" t="n">
        <v>54</v>
      </c>
      <c r="I4049" s="0" t="n">
        <v>1</v>
      </c>
      <c r="J4049" s="0" t="n">
        <v>0</v>
      </c>
      <c r="K4049" s="0" t="n">
        <f aca="false">VLOOKUP(A4049,'Team Data'!$A$1:$E$659,2,FALSE())</f>
        <v>27</v>
      </c>
      <c r="L4049" s="0" t="n">
        <f aca="false">VLOOKUP(A4049,'Team Data'!$A$1:$E$659,3,FALSE())</f>
        <v>8</v>
      </c>
      <c r="M4049" s="0" t="n">
        <f aca="false">VLOOKUP(B4049,'Team Data'!$A$1:$E$659,2,FALSE())</f>
        <v>11</v>
      </c>
      <c r="N4049" s="0" t="n">
        <f aca="false">VLOOKUP(B4049,'Team Data'!$A$1:$E$659,3,FALSE())</f>
        <v>20</v>
      </c>
      <c r="O4049" s="0" t="n">
        <f aca="false">VLOOKUP(A4049,'Team Data'!$A$1:$E$659,4,FALSE())</f>
        <v>551</v>
      </c>
      <c r="P4049" s="0" t="n">
        <f aca="false">VLOOKUP(A4049,'Team Data'!$A$1:$E$659,5,FALSE())</f>
        <v>544</v>
      </c>
      <c r="Q4049" s="0" t="n">
        <f aca="false">VLOOKUP(B4049,'Team Data'!$A$1:$E$659,4,FALSE())</f>
        <v>444</v>
      </c>
      <c r="R4049" s="0" t="n">
        <f aca="false">VLOOKUP(B4049,'Team Data'!$A$1:$E$659,5,FALSE())</f>
        <v>493</v>
      </c>
      <c r="S4049" s="0" t="n">
        <f aca="false">IF(I4049=1,(MIN(30,(C4049-D4049)))*(M4049/(M4049+N4049))*(Q4049/(Q4049+R4049)),(MAX(-30,(C4049-D4049)))*(N4049/(M4049+N4049))*(R4049/(R4049+Q4049)))</f>
        <v>2.35397803559748</v>
      </c>
      <c r="T4049" s="0" t="n">
        <f aca="false">IF(J4049=1,(MIN(30,(D4049-C4049)))*(K4049/(K4049+L4049))*(O4049/(O4049+P4049)),(MAX(-30,(D4049-C4049)))*(L4049/(K4049+L4049))*(P4049/(P4049+O4049)))</f>
        <v>-1.58977168949772</v>
      </c>
      <c r="U4049" s="7" t="n">
        <v>43132</v>
      </c>
    </row>
    <row r="4050" customFormat="false" ht="15" hidden="false" customHeight="false" outlineLevel="0" collapsed="false">
      <c r="A4050" s="0" t="s">
        <v>277</v>
      </c>
      <c r="B4050" s="0" t="s">
        <v>97</v>
      </c>
      <c r="C4050" s="0" t="n">
        <v>85</v>
      </c>
      <c r="D4050" s="0" t="n">
        <v>69</v>
      </c>
      <c r="I4050" s="0" t="n">
        <v>1</v>
      </c>
      <c r="J4050" s="0" t="n">
        <v>0</v>
      </c>
      <c r="K4050" s="0" t="n">
        <f aca="false">VLOOKUP(A4050,'Team Data'!$A$1:$E$659,2,FALSE())</f>
        <v>26</v>
      </c>
      <c r="L4050" s="0" t="n">
        <f aca="false">VLOOKUP(A4050,'Team Data'!$A$1:$E$659,3,FALSE())</f>
        <v>8</v>
      </c>
      <c r="M4050" s="0" t="n">
        <f aca="false">VLOOKUP(B4050,'Team Data'!$A$1:$E$659,2,FALSE())</f>
        <v>16</v>
      </c>
      <c r="N4050" s="0" t="n">
        <f aca="false">VLOOKUP(B4050,'Team Data'!$A$1:$E$659,3,FALSE())</f>
        <v>17</v>
      </c>
      <c r="O4050" s="0" t="n">
        <f aca="false">VLOOKUP(A4050,'Team Data'!$A$1:$E$659,4,FALSE())</f>
        <v>598</v>
      </c>
      <c r="P4050" s="0" t="n">
        <f aca="false">VLOOKUP(A4050,'Team Data'!$A$1:$E$659,5,FALSE())</f>
        <v>514</v>
      </c>
      <c r="Q4050" s="0" t="n">
        <f aca="false">VLOOKUP(B4050,'Team Data'!$A$1:$E$659,4,FALSE())</f>
        <v>539</v>
      </c>
      <c r="R4050" s="0" t="n">
        <f aca="false">VLOOKUP(B4050,'Team Data'!$A$1:$E$659,5,FALSE())</f>
        <v>535</v>
      </c>
      <c r="S4050" s="0" t="n">
        <f aca="false">IF(I4050=1,(MIN(30,(C4050-D4050)))*(M4050/(M4050+N4050))*(Q4050/(Q4050+R4050)),(MAX(-30,(C4050-D4050)))*(N4050/(M4050+N4050))*(R4050/(R4050+Q4050)))</f>
        <v>3.89323401613904</v>
      </c>
      <c r="T4050" s="0" t="n">
        <f aca="false">IF(J4050=1,(MIN(30,(D4050-C4050)))*(K4050/(K4050+L4050))*(O4050/(O4050+P4050)),(MAX(-30,(D4050-C4050)))*(L4050/(K4050+L4050))*(P4050/(P4050+O4050)))</f>
        <v>-1.74016081252645</v>
      </c>
      <c r="U4050" s="7" t="n">
        <v>43132</v>
      </c>
    </row>
    <row r="4051" customFormat="false" ht="15" hidden="false" customHeight="false" outlineLevel="0" collapsed="false">
      <c r="A4051" s="0" t="s">
        <v>76</v>
      </c>
      <c r="B4051" s="0" t="s">
        <v>98</v>
      </c>
      <c r="C4051" s="0" t="n">
        <v>75</v>
      </c>
      <c r="D4051" s="0" t="n">
        <v>73</v>
      </c>
      <c r="I4051" s="0" t="n">
        <v>1</v>
      </c>
      <c r="J4051" s="0" t="n">
        <v>0</v>
      </c>
      <c r="K4051" s="0" t="n">
        <f aca="false">VLOOKUP(A4051,'Team Data'!$A$1:$E$659,2,FALSE())</f>
        <v>16</v>
      </c>
      <c r="L4051" s="0" t="n">
        <f aca="false">VLOOKUP(A4051,'Team Data'!$A$1:$E$659,3,FALSE())</f>
        <v>16</v>
      </c>
      <c r="M4051" s="0" t="n">
        <f aca="false">VLOOKUP(B4051,'Team Data'!$A$1:$E$659,2,FALSE())</f>
        <v>15</v>
      </c>
      <c r="N4051" s="0" t="n">
        <f aca="false">VLOOKUP(B4051,'Team Data'!$A$1:$E$659,3,FALSE())</f>
        <v>18</v>
      </c>
      <c r="O4051" s="0" t="n">
        <f aca="false">VLOOKUP(A4051,'Team Data'!$A$1:$E$659,4,FALSE())</f>
        <v>473</v>
      </c>
      <c r="P4051" s="0" t="n">
        <f aca="false">VLOOKUP(A4051,'Team Data'!$A$1:$E$659,5,FALSE())</f>
        <v>561</v>
      </c>
      <c r="Q4051" s="0" t="n">
        <f aca="false">VLOOKUP(B4051,'Team Data'!$A$1:$E$659,4,FALSE())</f>
        <v>568</v>
      </c>
      <c r="R4051" s="0" t="n">
        <f aca="false">VLOOKUP(B4051,'Team Data'!$A$1:$E$659,5,FALSE())</f>
        <v>506</v>
      </c>
      <c r="S4051" s="0" t="n">
        <f aca="false">IF(I4051=1,(MIN(30,(C4051-D4051)))*(M4051/(M4051+N4051))*(Q4051/(Q4051+R4051)),(MAX(-30,(C4051-D4051)))*(N4051/(M4051+N4051))*(R4051/(R4051+Q4051)))</f>
        <v>0.48078550871847</v>
      </c>
      <c r="T4051" s="0" t="n">
        <f aca="false">IF(J4051=1,(MIN(30,(D4051-C4051)))*(K4051/(K4051+L4051))*(O4051/(O4051+P4051)),(MAX(-30,(D4051-C4051)))*(L4051/(K4051+L4051))*(P4051/(P4051+O4051)))</f>
        <v>-0.542553191489362</v>
      </c>
      <c r="U4051" s="7" t="n">
        <v>43132</v>
      </c>
    </row>
    <row r="4052" customFormat="false" ht="15" hidden="false" customHeight="false" outlineLevel="0" collapsed="false">
      <c r="A4052" s="0" t="s">
        <v>251</v>
      </c>
      <c r="B4052" s="0" t="s">
        <v>250</v>
      </c>
      <c r="C4052" s="0" t="n">
        <v>60</v>
      </c>
      <c r="D4052" s="0" t="n">
        <v>59</v>
      </c>
      <c r="I4052" s="0" t="n">
        <v>1</v>
      </c>
      <c r="J4052" s="0" t="n">
        <v>0</v>
      </c>
      <c r="K4052" s="0" t="n">
        <f aca="false">VLOOKUP(A4052,'Team Data'!$A$1:$E$659,2,FALSE())</f>
        <v>16</v>
      </c>
      <c r="L4052" s="0" t="n">
        <f aca="false">VLOOKUP(A4052,'Team Data'!$A$1:$E$659,3,FALSE())</f>
        <v>15</v>
      </c>
      <c r="M4052" s="0" t="n">
        <f aca="false">VLOOKUP(B4052,'Team Data'!$A$1:$E$659,2,FALSE())</f>
        <v>16</v>
      </c>
      <c r="N4052" s="0" t="n">
        <f aca="false">VLOOKUP(B4052,'Team Data'!$A$1:$E$659,3,FALSE())</f>
        <v>16</v>
      </c>
      <c r="O4052" s="0" t="n">
        <f aca="false">VLOOKUP(A4052,'Team Data'!$A$1:$E$659,4,FALSE())</f>
        <v>519</v>
      </c>
      <c r="P4052" s="0" t="n">
        <f aca="false">VLOOKUP(A4052,'Team Data'!$A$1:$E$659,5,FALSE())</f>
        <v>461</v>
      </c>
      <c r="Q4052" s="0" t="n">
        <f aca="false">VLOOKUP(B4052,'Team Data'!$A$1:$E$659,4,FALSE())</f>
        <v>549</v>
      </c>
      <c r="R4052" s="0" t="n">
        <f aca="false">VLOOKUP(B4052,'Team Data'!$A$1:$E$659,5,FALSE())</f>
        <v>500</v>
      </c>
      <c r="S4052" s="0" t="n">
        <f aca="false">IF(I4052=1,(MIN(30,(C4052-D4052)))*(M4052/(M4052+N4052))*(Q4052/(Q4052+R4052)),(MAX(-30,(C4052-D4052)))*(N4052/(M4052+N4052))*(R4052/(R4052+Q4052)))</f>
        <v>0.261677788369876</v>
      </c>
      <c r="T4052" s="0" t="n">
        <f aca="false">IF(J4052=1,(MIN(30,(D4052-C4052)))*(K4052/(K4052+L4052))*(O4052/(O4052+P4052)),(MAX(-30,(D4052-C4052)))*(L4052/(K4052+L4052))*(P4052/(P4052+O4052)))</f>
        <v>-0.22761685319289</v>
      </c>
      <c r="U4052" s="7" t="n">
        <v>43132</v>
      </c>
    </row>
    <row r="4053" customFormat="false" ht="15" hidden="false" customHeight="false" outlineLevel="0" collapsed="false">
      <c r="A4053" s="0" t="s">
        <v>140</v>
      </c>
      <c r="B4053" s="0" t="s">
        <v>66</v>
      </c>
      <c r="C4053" s="0" t="n">
        <v>65</v>
      </c>
      <c r="D4053" s="0" t="n">
        <v>84</v>
      </c>
      <c r="I4053" s="0" t="n">
        <v>0</v>
      </c>
      <c r="J4053" s="0" t="n">
        <v>1</v>
      </c>
      <c r="K4053" s="0" t="n">
        <f aca="false">VLOOKUP(A4053,'Team Data'!$A$1:$E$659,2,FALSE())</f>
        <v>13</v>
      </c>
      <c r="L4053" s="0" t="n">
        <f aca="false">VLOOKUP(A4053,'Team Data'!$A$1:$E$659,3,FALSE())</f>
        <v>19</v>
      </c>
      <c r="M4053" s="0" t="n">
        <f aca="false">VLOOKUP(B4053,'Team Data'!$A$1:$E$659,2,FALSE())</f>
        <v>21</v>
      </c>
      <c r="N4053" s="0" t="n">
        <f aca="false">VLOOKUP(B4053,'Team Data'!$A$1:$E$659,3,FALSE())</f>
        <v>12</v>
      </c>
      <c r="O4053" s="0" t="n">
        <f aca="false">VLOOKUP(A4053,'Team Data'!$A$1:$E$659,4,FALSE())</f>
        <v>557</v>
      </c>
      <c r="P4053" s="0" t="n">
        <f aca="false">VLOOKUP(A4053,'Team Data'!$A$1:$E$659,5,FALSE())</f>
        <v>489</v>
      </c>
      <c r="Q4053" s="0" t="n">
        <f aca="false">VLOOKUP(B4053,'Team Data'!$A$1:$E$659,4,FALSE())</f>
        <v>590</v>
      </c>
      <c r="R4053" s="0" t="n">
        <f aca="false">VLOOKUP(B4053,'Team Data'!$A$1:$E$659,5,FALSE())</f>
        <v>486</v>
      </c>
      <c r="S4053" s="0" t="n">
        <f aca="false">IF(I4053=1,(MIN(30,(C4053-D4053)))*(M4053/(M4053+N4053))*(Q4053/(Q4053+R4053)),(MAX(-30,(C4053-D4053)))*(N4053/(M4053+N4053))*(R4053/(R4053+Q4053)))</f>
        <v>-3.12064886786076</v>
      </c>
      <c r="T4053" s="0" t="n">
        <f aca="false">IF(J4053=1,(MIN(30,(D4053-C4053)))*(K4053/(K4053+L4053))*(O4053/(O4053+P4053)),(MAX(-30,(D4053-C4053)))*(L4053/(K4053+L4053))*(P4053/(P4053+O4053)))</f>
        <v>4.11027127151052</v>
      </c>
      <c r="U4053" s="7" t="n">
        <v>43132</v>
      </c>
    </row>
    <row r="4054" customFormat="false" ht="15" hidden="false" customHeight="false" outlineLevel="0" collapsed="false">
      <c r="A4054" s="0" t="s">
        <v>115</v>
      </c>
      <c r="B4054" s="0" t="s">
        <v>54</v>
      </c>
      <c r="C4054" s="0" t="n">
        <v>70</v>
      </c>
      <c r="D4054" s="0" t="n">
        <v>80</v>
      </c>
      <c r="I4054" s="0" t="n">
        <v>0</v>
      </c>
      <c r="J4054" s="0" t="n">
        <v>1</v>
      </c>
      <c r="K4054" s="0" t="n">
        <f aca="false">VLOOKUP(A4054,'Team Data'!$A$1:$E$659,2,FALSE())</f>
        <v>27</v>
      </c>
      <c r="L4054" s="0" t="n">
        <f aca="false">VLOOKUP(A4054,'Team Data'!$A$1:$E$659,3,FALSE())</f>
        <v>8</v>
      </c>
      <c r="M4054" s="0" t="n">
        <f aca="false">VLOOKUP(B4054,'Team Data'!$A$1:$E$659,2,FALSE())</f>
        <v>30</v>
      </c>
      <c r="N4054" s="0" t="n">
        <f aca="false">VLOOKUP(B4054,'Team Data'!$A$1:$E$659,3,FALSE())</f>
        <v>5</v>
      </c>
      <c r="O4054" s="0" t="n">
        <f aca="false">VLOOKUP(A4054,'Team Data'!$A$1:$E$659,4,FALSE())</f>
        <v>625</v>
      </c>
      <c r="P4054" s="0" t="n">
        <f aca="false">VLOOKUP(A4054,'Team Data'!$A$1:$E$659,5,FALSE())</f>
        <v>506</v>
      </c>
      <c r="Q4054" s="0" t="n">
        <f aca="false">VLOOKUP(B4054,'Team Data'!$A$1:$E$659,4,FALSE())</f>
        <v>649</v>
      </c>
      <c r="R4054" s="0" t="n">
        <f aca="false">VLOOKUP(B4054,'Team Data'!$A$1:$E$659,5,FALSE())</f>
        <v>509</v>
      </c>
      <c r="S4054" s="0" t="n">
        <f aca="false">IF(I4054=1,(MIN(30,(C4054-D4054)))*(M4054/(M4054+N4054))*(Q4054/(Q4054+R4054)),(MAX(-30,(C4054-D4054)))*(N4054/(M4054+N4054))*(R4054/(R4054+Q4054)))</f>
        <v>-0.627929928448063</v>
      </c>
      <c r="T4054" s="0" t="n">
        <f aca="false">IF(J4054=1,(MIN(30,(D4054-C4054)))*(K4054/(K4054+L4054))*(O4054/(O4054+P4054)),(MAX(-30,(D4054-C4054)))*(L4054/(K4054+L4054))*(P4054/(P4054+O4054)))</f>
        <v>4.26297840090944</v>
      </c>
      <c r="U4054" s="7" t="n">
        <v>43132</v>
      </c>
    </row>
    <row r="4055" customFormat="false" ht="15" hidden="false" customHeight="false" outlineLevel="0" collapsed="false">
      <c r="A4055" s="0" t="s">
        <v>152</v>
      </c>
      <c r="B4055" s="0" t="s">
        <v>335</v>
      </c>
      <c r="C4055" s="0" t="n">
        <v>64</v>
      </c>
      <c r="D4055" s="0" t="n">
        <v>74</v>
      </c>
      <c r="I4055" s="0" t="n">
        <v>0</v>
      </c>
      <c r="J4055" s="0" t="n">
        <v>1</v>
      </c>
      <c r="K4055" s="0" t="n">
        <f aca="false">VLOOKUP(A4055,'Team Data'!$A$1:$E$659,2,FALSE())</f>
        <v>22</v>
      </c>
      <c r="L4055" s="0" t="n">
        <f aca="false">VLOOKUP(A4055,'Team Data'!$A$1:$E$659,3,FALSE())</f>
        <v>14</v>
      </c>
      <c r="M4055" s="0" t="n">
        <f aca="false">VLOOKUP(B4055,'Team Data'!$A$1:$E$659,2,FALSE())</f>
        <v>31</v>
      </c>
      <c r="N4055" s="0" t="n">
        <f aca="false">VLOOKUP(B4055,'Team Data'!$A$1:$E$659,3,FALSE())</f>
        <v>3</v>
      </c>
      <c r="O4055" s="0" t="n">
        <f aca="false">VLOOKUP(A4055,'Team Data'!$A$1:$E$659,4,FALSE())</f>
        <v>725</v>
      </c>
      <c r="P4055" s="0" t="n">
        <f aca="false">VLOOKUP(A4055,'Team Data'!$A$1:$E$659,5,FALSE())</f>
        <v>474</v>
      </c>
      <c r="Q4055" s="0" t="n">
        <f aca="false">VLOOKUP(B4055,'Team Data'!$A$1:$E$659,4,FALSE())</f>
        <v>678</v>
      </c>
      <c r="R4055" s="0" t="n">
        <f aca="false">VLOOKUP(B4055,'Team Data'!$A$1:$E$659,5,FALSE())</f>
        <v>466</v>
      </c>
      <c r="S4055" s="0" t="n">
        <f aca="false">IF(I4055=1,(MIN(30,(C4055-D4055)))*(M4055/(M4055+N4055))*(Q4055/(Q4055+R4055)),(MAX(-30,(C4055-D4055)))*(N4055/(M4055+N4055))*(R4055/(R4055+Q4055)))</f>
        <v>-0.359419991772933</v>
      </c>
      <c r="T4055" s="0" t="n">
        <f aca="false">IF(J4055=1,(MIN(30,(D4055-C4055)))*(K4055/(K4055+L4055))*(O4055/(O4055+P4055)),(MAX(-30,(D4055-C4055)))*(L4055/(K4055+L4055))*(P4055/(P4055+O4055)))</f>
        <v>3.69520897043833</v>
      </c>
      <c r="U4055" s="7" t="n">
        <v>43132</v>
      </c>
    </row>
    <row r="4056" customFormat="false" ht="15" hidden="false" customHeight="false" outlineLevel="0" collapsed="false">
      <c r="A4056" s="0" t="s">
        <v>211</v>
      </c>
      <c r="B4056" s="0" t="s">
        <v>193</v>
      </c>
      <c r="C4056" s="0" t="n">
        <v>64</v>
      </c>
      <c r="D4056" s="0" t="n">
        <v>82</v>
      </c>
      <c r="E4056" s="0" t="n">
        <v>42</v>
      </c>
      <c r="F4056" s="0" t="n">
        <v>36</v>
      </c>
      <c r="G4056" s="0" t="n">
        <v>22</v>
      </c>
      <c r="H4056" s="0" t="n">
        <v>13</v>
      </c>
      <c r="I4056" s="0" t="n">
        <v>0</v>
      </c>
      <c r="J4056" s="0" t="n">
        <v>1</v>
      </c>
      <c r="K4056" s="0" t="n">
        <f aca="false">VLOOKUP(A4056,'Team Data'!$A$1:$E$659,2,FALSE())</f>
        <v>4</v>
      </c>
      <c r="L4056" s="0" t="n">
        <f aca="false">VLOOKUP(A4056,'Team Data'!$A$1:$E$659,3,FALSE())</f>
        <v>25</v>
      </c>
      <c r="M4056" s="0" t="n">
        <f aca="false">VLOOKUP(B4056,'Team Data'!$A$1:$E$659,2,FALSE())</f>
        <v>16</v>
      </c>
      <c r="N4056" s="0" t="n">
        <f aca="false">VLOOKUP(B4056,'Team Data'!$A$1:$E$659,3,FALSE())</f>
        <v>17</v>
      </c>
      <c r="O4056" s="0" t="n">
        <f aca="false">VLOOKUP(A4056,'Team Data'!$A$1:$E$659,4,FALSE())</f>
        <v>425</v>
      </c>
      <c r="P4056" s="0" t="n">
        <f aca="false">VLOOKUP(A4056,'Team Data'!$A$1:$E$659,5,FALSE())</f>
        <v>394</v>
      </c>
      <c r="Q4056" s="0" t="n">
        <f aca="false">VLOOKUP(B4056,'Team Data'!$A$1:$E$659,4,FALSE())</f>
        <v>486</v>
      </c>
      <c r="R4056" s="0" t="n">
        <f aca="false">VLOOKUP(B4056,'Team Data'!$A$1:$E$659,5,FALSE())</f>
        <v>480</v>
      </c>
      <c r="S4056" s="0" t="n">
        <f aca="false">IF(I4056=1,(MIN(30,(C4056-D4056)))*(M4056/(M4056+N4056))*(Q4056/(Q4056+R4056)),(MAX(-30,(C4056-D4056)))*(N4056/(M4056+N4056))*(R4056/(R4056+Q4056)))</f>
        <v>-4.60756634669678</v>
      </c>
      <c r="T4056" s="0" t="n">
        <f aca="false">IF(J4056=1,(MIN(30,(D4056-C4056)))*(K4056/(K4056+L4056))*(O4056/(O4056+P4056)),(MAX(-30,(D4056-C4056)))*(L4056/(K4056+L4056))*(P4056/(P4056+O4056)))</f>
        <v>1.28836680560819</v>
      </c>
      <c r="U4056" s="7" t="n">
        <v>43132</v>
      </c>
    </row>
    <row r="4057" customFormat="false" ht="15" hidden="false" customHeight="false" outlineLevel="0" collapsed="false">
      <c r="A4057" s="0" t="s">
        <v>116</v>
      </c>
      <c r="B4057" s="0" t="s">
        <v>282</v>
      </c>
      <c r="C4057" s="0" t="n">
        <v>82</v>
      </c>
      <c r="D4057" s="0" t="n">
        <v>102</v>
      </c>
      <c r="E4057" s="0" t="n">
        <v>36</v>
      </c>
      <c r="F4057" s="0" t="n">
        <v>39</v>
      </c>
      <c r="G4057" s="0" t="n">
        <v>23</v>
      </c>
      <c r="H4057" s="0" t="n">
        <v>24</v>
      </c>
      <c r="I4057" s="0" t="n">
        <v>0</v>
      </c>
      <c r="J4057" s="0" t="n">
        <v>1</v>
      </c>
      <c r="K4057" s="0" t="n">
        <f aca="false">VLOOKUP(A4057,'Team Data'!$A$1:$E$659,2,FALSE())</f>
        <v>6</v>
      </c>
      <c r="L4057" s="0" t="n">
        <f aca="false">VLOOKUP(A4057,'Team Data'!$A$1:$E$659,3,FALSE())</f>
        <v>25</v>
      </c>
      <c r="M4057" s="0" t="n">
        <f aca="false">VLOOKUP(B4057,'Team Data'!$A$1:$E$659,2,FALSE())</f>
        <v>28</v>
      </c>
      <c r="N4057" s="0" t="n">
        <f aca="false">VLOOKUP(B4057,'Team Data'!$A$1:$E$659,3,FALSE())</f>
        <v>7</v>
      </c>
      <c r="O4057" s="0" t="n">
        <f aca="false">VLOOKUP(A4057,'Team Data'!$A$1:$E$659,4,FALSE())</f>
        <v>465</v>
      </c>
      <c r="P4057" s="0" t="n">
        <f aca="false">VLOOKUP(A4057,'Team Data'!$A$1:$E$659,5,FALSE())</f>
        <v>438</v>
      </c>
      <c r="Q4057" s="0" t="n">
        <f aca="false">VLOOKUP(B4057,'Team Data'!$A$1:$E$659,4,FALSE())</f>
        <v>478</v>
      </c>
      <c r="R4057" s="0" t="n">
        <f aca="false">VLOOKUP(B4057,'Team Data'!$A$1:$E$659,5,FALSE())</f>
        <v>538</v>
      </c>
      <c r="S4057" s="0" t="n">
        <f aca="false">IF(I4057=1,(MIN(30,(C4057-D4057)))*(M4057/(M4057+N4057))*(Q4057/(Q4057+R4057)),(MAX(-30,(C4057-D4057)))*(N4057/(M4057+N4057))*(R4057/(R4057+Q4057)))</f>
        <v>-2.11811023622047</v>
      </c>
      <c r="T4057" s="0" t="n">
        <f aca="false">IF(J4057=1,(MIN(30,(D4057-C4057)))*(K4057/(K4057+L4057))*(O4057/(O4057+P4057)),(MAX(-30,(D4057-C4057)))*(L4057/(K4057+L4057))*(P4057/(P4057+O4057)))</f>
        <v>1.99335548172758</v>
      </c>
      <c r="U4057" s="7" t="n">
        <v>43132</v>
      </c>
    </row>
    <row r="4058" customFormat="false" ht="15" hidden="false" customHeight="false" outlineLevel="0" collapsed="false">
      <c r="A4058" s="0" t="s">
        <v>285</v>
      </c>
      <c r="B4058" s="0" t="s">
        <v>103</v>
      </c>
      <c r="C4058" s="0" t="n">
        <v>51</v>
      </c>
      <c r="D4058" s="0" t="n">
        <v>55</v>
      </c>
      <c r="E4058" s="0" t="n">
        <v>40</v>
      </c>
      <c r="F4058" s="0" t="n">
        <v>38</v>
      </c>
      <c r="G4058" s="0" t="n">
        <v>15</v>
      </c>
      <c r="H4058" s="0" t="n">
        <v>9</v>
      </c>
      <c r="I4058" s="0" t="n">
        <v>0</v>
      </c>
      <c r="J4058" s="0" t="n">
        <v>1</v>
      </c>
      <c r="K4058" s="0" t="n">
        <f aca="false">VLOOKUP(A4058,'Team Data'!$A$1:$E$659,2,FALSE())</f>
        <v>23</v>
      </c>
      <c r="L4058" s="0" t="n">
        <f aca="false">VLOOKUP(A4058,'Team Data'!$A$1:$E$659,3,FALSE())</f>
        <v>14</v>
      </c>
      <c r="M4058" s="0" t="n">
        <f aca="false">VLOOKUP(B4058,'Team Data'!$A$1:$E$659,2,FALSE())</f>
        <v>13</v>
      </c>
      <c r="N4058" s="0" t="n">
        <f aca="false">VLOOKUP(B4058,'Team Data'!$A$1:$E$659,3,FALSE())</f>
        <v>19</v>
      </c>
      <c r="O4058" s="0" t="n">
        <f aca="false">VLOOKUP(A4058,'Team Data'!$A$1:$E$659,4,FALSE())</f>
        <v>752</v>
      </c>
      <c r="P4058" s="0" t="n">
        <f aca="false">VLOOKUP(A4058,'Team Data'!$A$1:$E$659,5,FALSE())</f>
        <v>485</v>
      </c>
      <c r="Q4058" s="0" t="n">
        <f aca="false">VLOOKUP(B4058,'Team Data'!$A$1:$E$659,4,FALSE())</f>
        <v>625</v>
      </c>
      <c r="R4058" s="0" t="n">
        <f aca="false">VLOOKUP(B4058,'Team Data'!$A$1:$E$659,5,FALSE())</f>
        <v>447</v>
      </c>
      <c r="S4058" s="0" t="n">
        <f aca="false">IF(I4058=1,(MIN(30,(C4058-D4058)))*(M4058/(M4058+N4058))*(Q4058/(Q4058+R4058)),(MAX(-30,(C4058-D4058)))*(N4058/(M4058+N4058))*(R4058/(R4058+Q4058)))</f>
        <v>-0.990321828358209</v>
      </c>
      <c r="T4058" s="0" t="n">
        <f aca="false">IF(J4058=1,(MIN(30,(D4058-C4058)))*(K4058/(K4058+L4058))*(O4058/(O4058+P4058)),(MAX(-30,(D4058-C4058)))*(L4058/(K4058+L4058))*(P4058/(P4058+O4058)))</f>
        <v>1.5115908147436</v>
      </c>
      <c r="U4058" s="7" t="n">
        <v>43132</v>
      </c>
    </row>
    <row r="4059" customFormat="false" ht="15" hidden="false" customHeight="false" outlineLevel="0" collapsed="false">
      <c r="A4059" s="0" t="s">
        <v>142</v>
      </c>
      <c r="B4059" s="0" t="s">
        <v>6</v>
      </c>
      <c r="C4059" s="0" t="n">
        <v>69</v>
      </c>
      <c r="D4059" s="0" t="n">
        <v>74</v>
      </c>
      <c r="E4059" s="0" t="n">
        <v>37</v>
      </c>
      <c r="F4059" s="0" t="n">
        <v>36</v>
      </c>
      <c r="G4059" s="0" t="n">
        <v>13</v>
      </c>
      <c r="H4059" s="0" t="n">
        <v>16</v>
      </c>
      <c r="I4059" s="0" t="n">
        <v>0</v>
      </c>
      <c r="J4059" s="0" t="n">
        <v>1</v>
      </c>
      <c r="K4059" s="0" t="n">
        <f aca="false">VLOOKUP(A4059,'Team Data'!$A$1:$E$659,2,FALSE())</f>
        <v>19</v>
      </c>
      <c r="L4059" s="0" t="n">
        <f aca="false">VLOOKUP(A4059,'Team Data'!$A$1:$E$659,3,FALSE())</f>
        <v>14</v>
      </c>
      <c r="M4059" s="0" t="n">
        <f aca="false">VLOOKUP(B4059,'Team Data'!$A$1:$E$659,2,FALSE())</f>
        <v>16</v>
      </c>
      <c r="N4059" s="0" t="n">
        <f aca="false">VLOOKUP(B4059,'Team Data'!$A$1:$E$659,3,FALSE())</f>
        <v>16</v>
      </c>
      <c r="O4059" s="0" t="n">
        <f aca="false">VLOOKUP(A4059,'Team Data'!$A$1:$E$659,4,FALSE())</f>
        <v>451</v>
      </c>
      <c r="P4059" s="0" t="n">
        <f aca="false">VLOOKUP(A4059,'Team Data'!$A$1:$E$659,5,FALSE())</f>
        <v>488</v>
      </c>
      <c r="Q4059" s="0" t="n">
        <f aca="false">VLOOKUP(B4059,'Team Data'!$A$1:$E$659,4,FALSE())</f>
        <v>459</v>
      </c>
      <c r="R4059" s="0" t="n">
        <f aca="false">VLOOKUP(B4059,'Team Data'!$A$1:$E$659,5,FALSE())</f>
        <v>461</v>
      </c>
      <c r="S4059" s="0" t="n">
        <f aca="false">IF(I4059=1,(MIN(30,(C4059-D4059)))*(M4059/(M4059+N4059))*(Q4059/(Q4059+R4059)),(MAX(-30,(C4059-D4059)))*(N4059/(M4059+N4059))*(R4059/(R4059+Q4059)))</f>
        <v>-1.25271739130435</v>
      </c>
      <c r="T4059" s="0" t="n">
        <f aca="false">IF(J4059=1,(MIN(30,(D4059-C4059)))*(K4059/(K4059+L4059))*(O4059/(O4059+P4059)),(MAX(-30,(D4059-C4059)))*(L4059/(K4059+L4059))*(P4059/(P4059+O4059)))</f>
        <v>1.38267660631878</v>
      </c>
      <c r="U4059" s="7" t="n">
        <v>43132</v>
      </c>
    </row>
    <row r="4060" customFormat="false" ht="15" hidden="false" customHeight="false" outlineLevel="0" collapsed="false">
      <c r="A4060" s="0" t="s">
        <v>92</v>
      </c>
      <c r="B4060" s="0" t="s">
        <v>338</v>
      </c>
      <c r="C4060" s="0" t="n">
        <v>72</v>
      </c>
      <c r="D4060" s="0" t="n">
        <v>76</v>
      </c>
      <c r="E4060" s="0" t="n">
        <v>37</v>
      </c>
      <c r="F4060" s="0" t="n">
        <v>33</v>
      </c>
      <c r="G4060" s="0" t="n">
        <v>9</v>
      </c>
      <c r="H4060" s="0" t="n">
        <v>12</v>
      </c>
      <c r="I4060" s="0" t="n">
        <v>0</v>
      </c>
      <c r="J4060" s="0" t="n">
        <v>1</v>
      </c>
      <c r="K4060" s="0" t="n">
        <f aca="false">VLOOKUP(A4060,'Team Data'!$A$1:$E$659,2,FALSE())</f>
        <v>23</v>
      </c>
      <c r="L4060" s="0" t="n">
        <f aca="false">VLOOKUP(A4060,'Team Data'!$A$1:$E$659,3,FALSE())</f>
        <v>12</v>
      </c>
      <c r="M4060" s="0" t="n">
        <f aca="false">VLOOKUP(B4060,'Team Data'!$A$1:$E$659,2,FALSE())</f>
        <v>11</v>
      </c>
      <c r="N4060" s="0" t="n">
        <f aca="false">VLOOKUP(B4060,'Team Data'!$A$1:$E$659,3,FALSE())</f>
        <v>20</v>
      </c>
      <c r="O4060" s="0" t="n">
        <f aca="false">VLOOKUP(A4060,'Team Data'!$A$1:$E$659,4,FALSE())</f>
        <v>673</v>
      </c>
      <c r="P4060" s="0" t="n">
        <f aca="false">VLOOKUP(A4060,'Team Data'!$A$1:$E$659,5,FALSE())</f>
        <v>500</v>
      </c>
      <c r="Q4060" s="0" t="n">
        <f aca="false">VLOOKUP(B4060,'Team Data'!$A$1:$E$659,4,FALSE())</f>
        <v>617</v>
      </c>
      <c r="R4060" s="0" t="n">
        <f aca="false">VLOOKUP(B4060,'Team Data'!$A$1:$E$659,5,FALSE())</f>
        <v>430</v>
      </c>
      <c r="S4060" s="0" t="n">
        <f aca="false">IF(I4060=1,(MIN(30,(C4060-D4060)))*(M4060/(M4060+N4060))*(Q4060/(Q4060+R4060)),(MAX(-30,(C4060-D4060)))*(N4060/(M4060+N4060))*(R4060/(R4060+Q4060)))</f>
        <v>-1.05986381982315</v>
      </c>
      <c r="T4060" s="0" t="n">
        <f aca="false">IF(J4060=1,(MIN(30,(D4060-C4060)))*(K4060/(K4060+L4060))*(O4060/(O4060+P4060)),(MAX(-30,(D4060-C4060)))*(L4060/(K4060+L4060))*(P4060/(P4060+O4060)))</f>
        <v>1.50812324929972</v>
      </c>
      <c r="U4060" s="7" t="n">
        <v>43132</v>
      </c>
    </row>
    <row r="4061" customFormat="false" ht="15" hidden="false" customHeight="false" outlineLevel="0" collapsed="false">
      <c r="A4061" s="0" t="s">
        <v>293</v>
      </c>
      <c r="B4061" s="0" t="s">
        <v>245</v>
      </c>
      <c r="C4061" s="0" t="n">
        <v>67</v>
      </c>
      <c r="D4061" s="0" t="n">
        <v>54</v>
      </c>
      <c r="E4061" s="0" t="n">
        <v>39</v>
      </c>
      <c r="F4061" s="0" t="n">
        <v>28</v>
      </c>
      <c r="G4061" s="0" t="n">
        <v>16</v>
      </c>
      <c r="H4061" s="0" t="n">
        <v>11</v>
      </c>
      <c r="I4061" s="0" t="n">
        <v>1</v>
      </c>
      <c r="J4061" s="0" t="n">
        <v>0</v>
      </c>
      <c r="K4061" s="0" t="n">
        <f aca="false">VLOOKUP(A4061,'Team Data'!$A$1:$E$659,2,FALSE())</f>
        <v>11</v>
      </c>
      <c r="L4061" s="0" t="n">
        <f aca="false">VLOOKUP(A4061,'Team Data'!$A$1:$E$659,3,FALSE())</f>
        <v>18</v>
      </c>
      <c r="M4061" s="0" t="n">
        <f aca="false">VLOOKUP(B4061,'Team Data'!$A$1:$E$659,2,FALSE())</f>
        <v>22</v>
      </c>
      <c r="N4061" s="0" t="n">
        <f aca="false">VLOOKUP(B4061,'Team Data'!$A$1:$E$659,3,FALSE())</f>
        <v>12</v>
      </c>
      <c r="O4061" s="0" t="n">
        <f aca="false">VLOOKUP(A4061,'Team Data'!$A$1:$E$659,4,FALSE())</f>
        <v>403</v>
      </c>
      <c r="P4061" s="0" t="n">
        <f aca="false">VLOOKUP(A4061,'Team Data'!$A$1:$E$659,5,FALSE())</f>
        <v>446</v>
      </c>
      <c r="Q4061" s="0" t="n">
        <f aca="false">VLOOKUP(B4061,'Team Data'!$A$1:$E$659,4,FALSE())</f>
        <v>500</v>
      </c>
      <c r="R4061" s="0" t="n">
        <f aca="false">VLOOKUP(B4061,'Team Data'!$A$1:$E$659,5,FALSE())</f>
        <v>508</v>
      </c>
      <c r="S4061" s="0" t="n">
        <f aca="false">IF(I4061=1,(MIN(30,(C4061-D4061)))*(M4061/(M4061+N4061))*(Q4061/(Q4061+R4061)),(MAX(-30,(C4061-D4061)))*(N4061/(M4061+N4061))*(R4061/(R4061+Q4061)))</f>
        <v>4.17250233426704</v>
      </c>
      <c r="T4061" s="0" t="n">
        <f aca="false">IF(J4061=1,(MIN(30,(D4061-C4061)))*(K4061/(K4061+L4061))*(O4061/(O4061+P4061)),(MAX(-30,(D4061-C4061)))*(L4061/(K4061+L4061))*(P4061/(P4061+O4061)))</f>
        <v>-4.23882051906909</v>
      </c>
      <c r="U4061" s="7" t="n">
        <v>43132</v>
      </c>
    </row>
    <row r="4062" customFormat="false" ht="15" hidden="false" customHeight="false" outlineLevel="0" collapsed="false">
      <c r="A4062" s="0" t="s">
        <v>261</v>
      </c>
      <c r="B4062" s="0" t="s">
        <v>88</v>
      </c>
      <c r="C4062" s="0" t="n">
        <v>107</v>
      </c>
      <c r="D4062" s="0" t="n">
        <v>100</v>
      </c>
      <c r="E4062" s="0" t="n">
        <v>38</v>
      </c>
      <c r="F4062" s="0" t="n">
        <v>37</v>
      </c>
      <c r="G4062" s="0" t="n">
        <v>17</v>
      </c>
      <c r="H4062" s="0" t="n">
        <v>12</v>
      </c>
      <c r="I4062" s="0" t="n">
        <v>1</v>
      </c>
      <c r="J4062" s="0" t="n">
        <v>0</v>
      </c>
      <c r="K4062" s="0" t="n">
        <f aca="false">VLOOKUP(A4062,'Team Data'!$A$1:$E$659,2,FALSE())</f>
        <v>15</v>
      </c>
      <c r="L4062" s="0" t="n">
        <f aca="false">VLOOKUP(A4062,'Team Data'!$A$1:$E$659,3,FALSE())</f>
        <v>16</v>
      </c>
      <c r="M4062" s="0" t="n">
        <f aca="false">VLOOKUP(B4062,'Team Data'!$A$1:$E$659,2,FALSE())</f>
        <v>9</v>
      </c>
      <c r="N4062" s="0" t="n">
        <f aca="false">VLOOKUP(B4062,'Team Data'!$A$1:$E$659,3,FALSE())</f>
        <v>25</v>
      </c>
      <c r="O4062" s="0" t="n">
        <f aca="false">VLOOKUP(A4062,'Team Data'!$A$1:$E$659,4,FALSE())</f>
        <v>492</v>
      </c>
      <c r="P4062" s="0" t="n">
        <f aca="false">VLOOKUP(A4062,'Team Data'!$A$1:$E$659,5,FALSE())</f>
        <v>475</v>
      </c>
      <c r="Q4062" s="0" t="n">
        <f aca="false">VLOOKUP(B4062,'Team Data'!$A$1:$E$659,4,FALSE())</f>
        <v>507</v>
      </c>
      <c r="R4062" s="0" t="n">
        <f aca="false">VLOOKUP(B4062,'Team Data'!$A$1:$E$659,5,FALSE())</f>
        <v>582</v>
      </c>
      <c r="S4062" s="0" t="n">
        <f aca="false">IF(I4062=1,(MIN(30,(C4062-D4062)))*(M4062/(M4062+N4062))*(Q4062/(Q4062+R4062)),(MAX(-30,(C4062-D4062)))*(N4062/(M4062+N4062))*(R4062/(R4062+Q4062)))</f>
        <v>0.86266407389402</v>
      </c>
      <c r="T4062" s="0" t="n">
        <f aca="false">IF(J4062=1,(MIN(30,(D4062-C4062)))*(K4062/(K4062+L4062))*(O4062/(O4062+P4062)),(MAX(-30,(D4062-C4062)))*(L4062/(K4062+L4062))*(P4062/(P4062+O4062)))</f>
        <v>-1.77469393201454</v>
      </c>
      <c r="U4062" s="7" t="n">
        <v>43132</v>
      </c>
    </row>
    <row r="4063" customFormat="false" ht="15" hidden="false" customHeight="false" outlineLevel="0" collapsed="false">
      <c r="A4063" s="0" t="s">
        <v>208</v>
      </c>
      <c r="B4063" s="0" t="s">
        <v>84</v>
      </c>
      <c r="C4063" s="0" t="n">
        <v>49</v>
      </c>
      <c r="D4063" s="0" t="n">
        <v>57</v>
      </c>
      <c r="E4063" s="0" t="n">
        <v>33</v>
      </c>
      <c r="F4063" s="0" t="n">
        <v>32</v>
      </c>
      <c r="G4063" s="0" t="n">
        <v>11</v>
      </c>
      <c r="H4063" s="0" t="n">
        <v>10</v>
      </c>
      <c r="I4063" s="0" t="n">
        <v>0</v>
      </c>
      <c r="J4063" s="0" t="n">
        <v>1</v>
      </c>
      <c r="K4063" s="0" t="n">
        <f aca="false">VLOOKUP(A4063,'Team Data'!$A$1:$E$659,2,FALSE())</f>
        <v>16</v>
      </c>
      <c r="L4063" s="0" t="n">
        <f aca="false">VLOOKUP(A4063,'Team Data'!$A$1:$E$659,3,FALSE())</f>
        <v>16</v>
      </c>
      <c r="M4063" s="0" t="n">
        <f aca="false">VLOOKUP(B4063,'Team Data'!$A$1:$E$659,2,FALSE())</f>
        <v>17</v>
      </c>
      <c r="N4063" s="0" t="n">
        <f aca="false">VLOOKUP(B4063,'Team Data'!$A$1:$E$659,3,FALSE())</f>
        <v>15</v>
      </c>
      <c r="O4063" s="0" t="n">
        <f aca="false">VLOOKUP(A4063,'Team Data'!$A$1:$E$659,4,FALSE())</f>
        <v>582</v>
      </c>
      <c r="P4063" s="0" t="n">
        <f aca="false">VLOOKUP(A4063,'Team Data'!$A$1:$E$659,5,FALSE())</f>
        <v>422</v>
      </c>
      <c r="Q4063" s="0" t="n">
        <f aca="false">VLOOKUP(B4063,'Team Data'!$A$1:$E$659,4,FALSE())</f>
        <v>548</v>
      </c>
      <c r="R4063" s="0" t="n">
        <f aca="false">VLOOKUP(B4063,'Team Data'!$A$1:$E$659,5,FALSE())</f>
        <v>447</v>
      </c>
      <c r="S4063" s="0" t="n">
        <f aca="false">IF(I4063=1,(MIN(30,(C4063-D4063)))*(M4063/(M4063+N4063))*(Q4063/(Q4063+R4063)),(MAX(-30,(C4063-D4063)))*(N4063/(M4063+N4063))*(R4063/(R4063+Q4063)))</f>
        <v>-1.68467336683417</v>
      </c>
      <c r="T4063" s="0" t="n">
        <f aca="false">IF(J4063=1,(MIN(30,(D4063-C4063)))*(K4063/(K4063+L4063))*(O4063/(O4063+P4063)),(MAX(-30,(D4063-C4063)))*(L4063/(K4063+L4063))*(P4063/(P4063+O4063)))</f>
        <v>2.31872509960159</v>
      </c>
      <c r="U4063" s="7" t="n">
        <v>43132</v>
      </c>
    </row>
    <row r="4064" customFormat="false" ht="15" hidden="false" customHeight="false" outlineLevel="0" collapsed="false">
      <c r="A4064" s="0" t="s">
        <v>153</v>
      </c>
      <c r="B4064" s="0" t="s">
        <v>33</v>
      </c>
      <c r="C4064" s="0" t="n">
        <v>67</v>
      </c>
      <c r="D4064" s="0" t="n">
        <v>69</v>
      </c>
      <c r="E4064" s="0" t="n">
        <v>26</v>
      </c>
      <c r="F4064" s="0" t="n">
        <v>34</v>
      </c>
      <c r="G4064" s="0" t="n">
        <v>14</v>
      </c>
      <c r="H4064" s="0" t="n">
        <v>17</v>
      </c>
      <c r="I4064" s="0" t="n">
        <v>0</v>
      </c>
      <c r="J4064" s="0" t="n">
        <v>1</v>
      </c>
      <c r="K4064" s="0" t="n">
        <f aca="false">VLOOKUP(A4064,'Team Data'!$A$1:$E$659,2,FALSE())</f>
        <v>32</v>
      </c>
      <c r="L4064" s="0" t="n">
        <f aca="false">VLOOKUP(A4064,'Team Data'!$A$1:$E$659,3,FALSE())</f>
        <v>6</v>
      </c>
      <c r="M4064" s="0" t="n">
        <f aca="false">VLOOKUP(B4064,'Team Data'!$A$1:$E$659,2,FALSE())</f>
        <v>20</v>
      </c>
      <c r="N4064" s="0" t="n">
        <f aca="false">VLOOKUP(B4064,'Team Data'!$A$1:$E$659,3,FALSE())</f>
        <v>13</v>
      </c>
      <c r="O4064" s="0" t="n">
        <f aca="false">VLOOKUP(A4064,'Team Data'!$A$1:$E$659,4,FALSE())</f>
        <v>662</v>
      </c>
      <c r="P4064" s="0" t="n">
        <f aca="false">VLOOKUP(A4064,'Team Data'!$A$1:$E$659,5,FALSE())</f>
        <v>561</v>
      </c>
      <c r="Q4064" s="0" t="n">
        <f aca="false">VLOOKUP(B4064,'Team Data'!$A$1:$E$659,4,FALSE())</f>
        <v>562</v>
      </c>
      <c r="R4064" s="0" t="n">
        <f aca="false">VLOOKUP(B4064,'Team Data'!$A$1:$E$659,5,FALSE())</f>
        <v>491</v>
      </c>
      <c r="S4064" s="0" t="n">
        <f aca="false">IF(I4064=1,(MIN(30,(C4064-D4064)))*(M4064/(M4064+N4064))*(Q4064/(Q4064+R4064)),(MAX(-30,(C4064-D4064)))*(N4064/(M4064+N4064))*(R4064/(R4064+Q4064)))</f>
        <v>-0.36737747848859</v>
      </c>
      <c r="T4064" s="0" t="n">
        <f aca="false">IF(J4064=1,(MIN(30,(D4064-C4064)))*(K4064/(K4064+L4064))*(O4064/(O4064+P4064)),(MAX(-30,(D4064-C4064)))*(L4064/(K4064+L4064))*(P4064/(P4064+O4064)))</f>
        <v>0.911649524465292</v>
      </c>
      <c r="U4064" s="7" t="n">
        <v>43132</v>
      </c>
    </row>
    <row r="4065" customFormat="false" ht="15" hidden="false" customHeight="false" outlineLevel="0" collapsed="false">
      <c r="A4065" s="0" t="s">
        <v>125</v>
      </c>
      <c r="B4065" s="0" t="s">
        <v>331</v>
      </c>
      <c r="C4065" s="0" t="n">
        <v>63</v>
      </c>
      <c r="D4065" s="0" t="n">
        <v>69</v>
      </c>
      <c r="E4065" s="0" t="n">
        <v>38</v>
      </c>
      <c r="F4065" s="0" t="n">
        <v>30</v>
      </c>
      <c r="G4065" s="0" t="n">
        <v>22</v>
      </c>
      <c r="H4065" s="0" t="n">
        <v>14</v>
      </c>
      <c r="I4065" s="0" t="n">
        <v>0</v>
      </c>
      <c r="J4065" s="0" t="n">
        <v>1</v>
      </c>
      <c r="K4065" s="0" t="n">
        <f aca="false">VLOOKUP(A4065,'Team Data'!$A$1:$E$659,2,FALSE())</f>
        <v>13</v>
      </c>
      <c r="L4065" s="0" t="n">
        <f aca="false">VLOOKUP(A4065,'Team Data'!$A$1:$E$659,3,FALSE())</f>
        <v>18</v>
      </c>
      <c r="M4065" s="0" t="n">
        <f aca="false">VLOOKUP(B4065,'Team Data'!$A$1:$E$659,2,FALSE())</f>
        <v>15</v>
      </c>
      <c r="N4065" s="0" t="n">
        <f aca="false">VLOOKUP(B4065,'Team Data'!$A$1:$E$659,3,FALSE())</f>
        <v>17</v>
      </c>
      <c r="O4065" s="0" t="n">
        <f aca="false">VLOOKUP(A4065,'Team Data'!$A$1:$E$659,4,FALSE())</f>
        <v>547</v>
      </c>
      <c r="P4065" s="0" t="n">
        <f aca="false">VLOOKUP(A4065,'Team Data'!$A$1:$E$659,5,FALSE())</f>
        <v>412</v>
      </c>
      <c r="Q4065" s="0" t="n">
        <f aca="false">VLOOKUP(B4065,'Team Data'!$A$1:$E$659,4,FALSE())</f>
        <v>528</v>
      </c>
      <c r="R4065" s="0" t="n">
        <f aca="false">VLOOKUP(B4065,'Team Data'!$A$1:$E$659,5,FALSE())</f>
        <v>460</v>
      </c>
      <c r="S4065" s="0" t="n">
        <f aca="false">IF(I4065=1,(MIN(30,(C4065-D4065)))*(M4065/(M4065+N4065))*(Q4065/(Q4065+R4065)),(MAX(-30,(C4065-D4065)))*(N4065/(M4065+N4065))*(R4065/(R4065+Q4065)))</f>
        <v>-1.48405870445344</v>
      </c>
      <c r="T4065" s="0" t="n">
        <f aca="false">IF(J4065=1,(MIN(30,(D4065-C4065)))*(K4065/(K4065+L4065))*(O4065/(O4065+P4065)),(MAX(-30,(D4065-C4065)))*(L4065/(K4065+L4065))*(P4065/(P4065+O4065)))</f>
        <v>1.43516431766962</v>
      </c>
      <c r="U4065" s="7" t="n">
        <v>43132</v>
      </c>
    </row>
    <row r="4066" customFormat="false" ht="15" hidden="false" customHeight="false" outlineLevel="0" collapsed="false">
      <c r="A4066" s="0" t="s">
        <v>161</v>
      </c>
      <c r="B4066" s="0" t="s">
        <v>235</v>
      </c>
      <c r="C4066" s="0" t="n">
        <v>67</v>
      </c>
      <c r="D4066" s="0" t="n">
        <v>75</v>
      </c>
      <c r="E4066" s="0" t="n">
        <v>33</v>
      </c>
      <c r="F4066" s="0" t="n">
        <v>32</v>
      </c>
      <c r="G4066" s="0" t="n">
        <v>14</v>
      </c>
      <c r="H4066" s="0" t="n">
        <v>4</v>
      </c>
      <c r="I4066" s="0" t="n">
        <v>0</v>
      </c>
      <c r="J4066" s="0" t="n">
        <v>1</v>
      </c>
      <c r="K4066" s="0" t="n">
        <f aca="false">VLOOKUP(A4066,'Team Data'!$A$1:$E$659,2,FALSE())</f>
        <v>19</v>
      </c>
      <c r="L4066" s="0" t="n">
        <f aca="false">VLOOKUP(A4066,'Team Data'!$A$1:$E$659,3,FALSE())</f>
        <v>13</v>
      </c>
      <c r="M4066" s="0" t="n">
        <f aca="false">VLOOKUP(B4066,'Team Data'!$A$1:$E$659,2,FALSE())</f>
        <v>30</v>
      </c>
      <c r="N4066" s="0" t="n">
        <f aca="false">VLOOKUP(B4066,'Team Data'!$A$1:$E$659,3,FALSE())</f>
        <v>7</v>
      </c>
      <c r="O4066" s="0" t="n">
        <f aca="false">VLOOKUP(A4066,'Team Data'!$A$1:$E$659,4,FALSE())</f>
        <v>626</v>
      </c>
      <c r="P4066" s="0" t="n">
        <f aca="false">VLOOKUP(A4066,'Team Data'!$A$1:$E$659,5,FALSE())</f>
        <v>423</v>
      </c>
      <c r="Q4066" s="0" t="n">
        <f aca="false">VLOOKUP(B4066,'Team Data'!$A$1:$E$659,4,FALSE())</f>
        <v>726</v>
      </c>
      <c r="R4066" s="0" t="n">
        <f aca="false">VLOOKUP(B4066,'Team Data'!$A$1:$E$659,5,FALSE())</f>
        <v>521</v>
      </c>
      <c r="S4066" s="0" t="n">
        <f aca="false">IF(I4066=1,(MIN(30,(C4066-D4066)))*(M4066/(M4066+N4066))*(Q4066/(Q4066+R4066)),(MAX(-30,(C4066-D4066)))*(N4066/(M4066+N4066))*(R4066/(R4066+Q4066)))</f>
        <v>-0.632350072606689</v>
      </c>
      <c r="T4066" s="0" t="n">
        <f aca="false">IF(J4066=1,(MIN(30,(D4066-C4066)))*(K4066/(K4066+L4066))*(O4066/(O4066+P4066)),(MAX(-30,(D4066-C4066)))*(L4066/(K4066+L4066))*(P4066/(P4066+O4066)))</f>
        <v>2.83460438512869</v>
      </c>
      <c r="U4066" s="7" t="n">
        <v>43132</v>
      </c>
    </row>
    <row r="4067" customFormat="false" ht="15" hidden="false" customHeight="false" outlineLevel="0" collapsed="false">
      <c r="A4067" s="0" t="s">
        <v>174</v>
      </c>
      <c r="B4067" s="0" t="s">
        <v>266</v>
      </c>
      <c r="C4067" s="0" t="n">
        <v>81</v>
      </c>
      <c r="D4067" s="0" t="n">
        <v>76</v>
      </c>
      <c r="E4067" s="0" t="n">
        <v>32</v>
      </c>
      <c r="F4067" s="0" t="n">
        <v>33</v>
      </c>
      <c r="G4067" s="0" t="n">
        <v>14</v>
      </c>
      <c r="H4067" s="0" t="n">
        <v>13</v>
      </c>
      <c r="I4067" s="0" t="n">
        <v>1</v>
      </c>
      <c r="J4067" s="0" t="n">
        <v>0</v>
      </c>
      <c r="K4067" s="0" t="n">
        <f aca="false">VLOOKUP(A4067,'Team Data'!$A$1:$E$659,2,FALSE())</f>
        <v>25</v>
      </c>
      <c r="L4067" s="0" t="n">
        <f aca="false">VLOOKUP(A4067,'Team Data'!$A$1:$E$659,3,FALSE())</f>
        <v>12</v>
      </c>
      <c r="M4067" s="0" t="n">
        <f aca="false">VLOOKUP(B4067,'Team Data'!$A$1:$E$659,2,FALSE())</f>
        <v>17</v>
      </c>
      <c r="N4067" s="0" t="n">
        <f aca="false">VLOOKUP(B4067,'Team Data'!$A$1:$E$659,3,FALSE())</f>
        <v>15</v>
      </c>
      <c r="O4067" s="0" t="n">
        <f aca="false">VLOOKUP(A4067,'Team Data'!$A$1:$E$659,4,FALSE())</f>
        <v>653</v>
      </c>
      <c r="P4067" s="0" t="n">
        <f aca="false">VLOOKUP(A4067,'Team Data'!$A$1:$E$659,5,FALSE())</f>
        <v>548</v>
      </c>
      <c r="Q4067" s="0" t="n">
        <f aca="false">VLOOKUP(B4067,'Team Data'!$A$1:$E$659,4,FALSE())</f>
        <v>605</v>
      </c>
      <c r="R4067" s="0" t="n">
        <f aca="false">VLOOKUP(B4067,'Team Data'!$A$1:$E$659,5,FALSE())</f>
        <v>430</v>
      </c>
      <c r="S4067" s="0" t="n">
        <f aca="false">IF(I4067=1,(MIN(30,(C4067-D4067)))*(M4067/(M4067+N4067))*(Q4067/(Q4067+R4067)),(MAX(-30,(C4067-D4067)))*(N4067/(M4067+N4067))*(R4067/(R4067+Q4067)))</f>
        <v>1.55268719806763</v>
      </c>
      <c r="T4067" s="0" t="n">
        <f aca="false">IF(J4067=1,(MIN(30,(D4067-C4067)))*(K4067/(K4067+L4067))*(O4067/(O4067+P4067)),(MAX(-30,(D4067-C4067)))*(L4067/(K4067+L4067))*(P4067/(P4067+O4067)))</f>
        <v>-0.739923937259491</v>
      </c>
      <c r="U4067" s="7" t="n">
        <v>43132</v>
      </c>
    </row>
    <row r="4068" customFormat="false" ht="15" hidden="false" customHeight="false" outlineLevel="0" collapsed="false">
      <c r="A4068" s="0" t="s">
        <v>165</v>
      </c>
      <c r="B4068" s="0" t="s">
        <v>271</v>
      </c>
      <c r="C4068" s="0" t="n">
        <v>86</v>
      </c>
      <c r="D4068" s="0" t="n">
        <v>74</v>
      </c>
      <c r="E4068" s="0" t="n">
        <v>38</v>
      </c>
      <c r="F4068" s="0" t="n">
        <v>28</v>
      </c>
      <c r="G4068" s="0" t="n">
        <v>10</v>
      </c>
      <c r="H4068" s="0" t="n">
        <v>17</v>
      </c>
      <c r="I4068" s="0" t="n">
        <v>1</v>
      </c>
      <c r="J4068" s="0" t="n">
        <v>0</v>
      </c>
      <c r="K4068" s="0" t="n">
        <f aca="false">VLOOKUP(A4068,'Team Data'!$A$1:$E$659,2,FALSE())</f>
        <v>21</v>
      </c>
      <c r="L4068" s="0" t="n">
        <f aca="false">VLOOKUP(A4068,'Team Data'!$A$1:$E$659,3,FALSE())</f>
        <v>13</v>
      </c>
      <c r="M4068" s="0" t="n">
        <f aca="false">VLOOKUP(B4068,'Team Data'!$A$1:$E$659,2,FALSE())</f>
        <v>10</v>
      </c>
      <c r="N4068" s="0" t="n">
        <f aca="false">VLOOKUP(B4068,'Team Data'!$A$1:$E$659,3,FALSE())</f>
        <v>22</v>
      </c>
      <c r="O4068" s="0" t="n">
        <f aca="false">VLOOKUP(A4068,'Team Data'!$A$1:$E$659,4,FALSE())</f>
        <v>568</v>
      </c>
      <c r="P4068" s="0" t="n">
        <f aca="false">VLOOKUP(A4068,'Team Data'!$A$1:$E$659,5,FALSE())</f>
        <v>531</v>
      </c>
      <c r="Q4068" s="0" t="n">
        <f aca="false">VLOOKUP(B4068,'Team Data'!$A$1:$E$659,4,FALSE())</f>
        <v>525</v>
      </c>
      <c r="R4068" s="0" t="n">
        <f aca="false">VLOOKUP(B4068,'Team Data'!$A$1:$E$659,5,FALSE())</f>
        <v>506</v>
      </c>
      <c r="S4068" s="0" t="n">
        <f aca="false">IF(I4068=1,(MIN(30,(C4068-D4068)))*(M4068/(M4068+N4068))*(Q4068/(Q4068+R4068)),(MAX(-30,(C4068-D4068)))*(N4068/(M4068+N4068))*(R4068/(R4068+Q4068)))</f>
        <v>1.90955383123181</v>
      </c>
      <c r="T4068" s="0" t="n">
        <f aca="false">IF(J4068=1,(MIN(30,(D4068-C4068)))*(K4068/(K4068+L4068))*(O4068/(O4068+P4068)),(MAX(-30,(D4068-C4068)))*(L4068/(K4068+L4068))*(P4068/(P4068+O4068)))</f>
        <v>-2.21688165712145</v>
      </c>
      <c r="U4068" s="7" t="n">
        <v>43132</v>
      </c>
    </row>
    <row r="4069" customFormat="false" ht="15" hidden="false" customHeight="false" outlineLevel="0" collapsed="false">
      <c r="A4069" s="0" t="s">
        <v>176</v>
      </c>
      <c r="B4069" s="0" t="s">
        <v>9</v>
      </c>
      <c r="C4069" s="0" t="n">
        <v>69</v>
      </c>
      <c r="D4069" s="0" t="n">
        <v>60</v>
      </c>
      <c r="E4069" s="0" t="n">
        <v>37</v>
      </c>
      <c r="F4069" s="0" t="n">
        <v>27</v>
      </c>
      <c r="G4069" s="0" t="n">
        <v>19</v>
      </c>
      <c r="H4069" s="0" t="n">
        <v>11</v>
      </c>
      <c r="I4069" s="0" t="n">
        <v>1</v>
      </c>
      <c r="J4069" s="0" t="n">
        <v>0</v>
      </c>
      <c r="K4069" s="0" t="n">
        <f aca="false">VLOOKUP(A4069,'Team Data'!$A$1:$E$659,2,FALSE())</f>
        <v>20</v>
      </c>
      <c r="L4069" s="0" t="n">
        <f aca="false">VLOOKUP(A4069,'Team Data'!$A$1:$E$659,3,FALSE())</f>
        <v>13</v>
      </c>
      <c r="M4069" s="0" t="n">
        <f aca="false">VLOOKUP(B4069,'Team Data'!$A$1:$E$659,2,FALSE())</f>
        <v>20</v>
      </c>
      <c r="N4069" s="0" t="n">
        <f aca="false">VLOOKUP(B4069,'Team Data'!$A$1:$E$659,3,FALSE())</f>
        <v>16</v>
      </c>
      <c r="O4069" s="0" t="n">
        <f aca="false">VLOOKUP(A4069,'Team Data'!$A$1:$E$659,4,FALSE())</f>
        <v>621</v>
      </c>
      <c r="P4069" s="0" t="n">
        <f aca="false">VLOOKUP(A4069,'Team Data'!$A$1:$E$659,5,FALSE())</f>
        <v>453</v>
      </c>
      <c r="Q4069" s="0" t="n">
        <f aca="false">VLOOKUP(B4069,'Team Data'!$A$1:$E$659,4,FALSE())</f>
        <v>741</v>
      </c>
      <c r="R4069" s="0" t="n">
        <f aca="false">VLOOKUP(B4069,'Team Data'!$A$1:$E$659,5,FALSE())</f>
        <v>460</v>
      </c>
      <c r="S4069" s="0" t="n">
        <f aca="false">IF(I4069=1,(MIN(30,(C4069-D4069)))*(M4069/(M4069+N4069))*(Q4069/(Q4069+R4069)),(MAX(-30,(C4069-D4069)))*(N4069/(M4069+N4069))*(R4069/(R4069+Q4069)))</f>
        <v>3.0849292256453</v>
      </c>
      <c r="T4069" s="0" t="n">
        <f aca="false">IF(J4069=1,(MIN(30,(D4069-C4069)))*(K4069/(K4069+L4069))*(O4069/(O4069+P4069)),(MAX(-30,(D4069-C4069)))*(L4069/(K4069+L4069))*(P4069/(P4069+O4069)))</f>
        <v>-1.49542915185373</v>
      </c>
      <c r="U4069" s="7" t="n">
        <v>43132</v>
      </c>
    </row>
    <row r="4070" customFormat="false" ht="15" hidden="false" customHeight="false" outlineLevel="0" collapsed="false">
      <c r="A4070" s="0" t="s">
        <v>291</v>
      </c>
      <c r="B4070" s="0" t="s">
        <v>296</v>
      </c>
      <c r="C4070" s="0" t="n">
        <v>71</v>
      </c>
      <c r="D4070" s="0" t="n">
        <v>73</v>
      </c>
      <c r="E4070" s="0" t="n">
        <v>39</v>
      </c>
      <c r="F4070" s="0" t="n">
        <v>37</v>
      </c>
      <c r="G4070" s="0" t="n">
        <v>14</v>
      </c>
      <c r="H4070" s="0" t="n">
        <v>15</v>
      </c>
      <c r="I4070" s="0" t="n">
        <v>0</v>
      </c>
      <c r="J4070" s="0" t="n">
        <v>1</v>
      </c>
      <c r="K4070" s="0" t="n">
        <f aca="false">VLOOKUP(A4070,'Team Data'!$A$1:$E$659,2,FALSE())</f>
        <v>19</v>
      </c>
      <c r="L4070" s="0" t="n">
        <f aca="false">VLOOKUP(A4070,'Team Data'!$A$1:$E$659,3,FALSE())</f>
        <v>15</v>
      </c>
      <c r="M4070" s="0" t="n">
        <f aca="false">VLOOKUP(B4070,'Team Data'!$A$1:$E$659,2,FALSE())</f>
        <v>26</v>
      </c>
      <c r="N4070" s="0" t="n">
        <f aca="false">VLOOKUP(B4070,'Team Data'!$A$1:$E$659,3,FALSE())</f>
        <v>10</v>
      </c>
      <c r="O4070" s="0" t="n">
        <f aca="false">VLOOKUP(A4070,'Team Data'!$A$1:$E$659,4,FALSE())</f>
        <v>700</v>
      </c>
      <c r="P4070" s="0" t="n">
        <f aca="false">VLOOKUP(A4070,'Team Data'!$A$1:$E$659,5,FALSE())</f>
        <v>458</v>
      </c>
      <c r="Q4070" s="0" t="n">
        <f aca="false">VLOOKUP(B4070,'Team Data'!$A$1:$E$659,4,FALSE())</f>
        <v>726</v>
      </c>
      <c r="R4070" s="0" t="n">
        <f aca="false">VLOOKUP(B4070,'Team Data'!$A$1:$E$659,5,FALSE())</f>
        <v>495</v>
      </c>
      <c r="S4070" s="0" t="n">
        <f aca="false">IF(I4070=1,(MIN(30,(C4070-D4070)))*(M4070/(M4070+N4070))*(Q4070/(Q4070+R4070)),(MAX(-30,(C4070-D4070)))*(N4070/(M4070+N4070))*(R4070/(R4070+Q4070)))</f>
        <v>-0.225225225225225</v>
      </c>
      <c r="T4070" s="0" t="n">
        <f aca="false">IF(J4070=1,(MIN(30,(D4070-C4070)))*(K4070/(K4070+L4070))*(O4070/(O4070+P4070)),(MAX(-30,(D4070-C4070)))*(L4070/(K4070+L4070))*(P4070/(P4070+O4070)))</f>
        <v>0.675607030376918</v>
      </c>
      <c r="U4070" s="7" t="n">
        <v>43132</v>
      </c>
    </row>
    <row r="4071" customFormat="false" ht="15" hidden="false" customHeight="false" outlineLevel="0" collapsed="false">
      <c r="A4071" s="0" t="s">
        <v>336</v>
      </c>
      <c r="B4071" s="0" t="s">
        <v>30</v>
      </c>
      <c r="C4071" s="0" t="n">
        <v>85</v>
      </c>
      <c r="D4071" s="0" t="n">
        <v>80</v>
      </c>
      <c r="E4071" s="0" t="n">
        <v>36</v>
      </c>
      <c r="F4071" s="0" t="n">
        <v>42</v>
      </c>
      <c r="G4071" s="0" t="n">
        <v>10</v>
      </c>
      <c r="H4071" s="0" t="n">
        <v>16</v>
      </c>
      <c r="I4071" s="0" t="n">
        <v>1</v>
      </c>
      <c r="J4071" s="0" t="n">
        <v>0</v>
      </c>
      <c r="K4071" s="0" t="n">
        <f aca="false">VLOOKUP(A4071,'Team Data'!$A$1:$E$659,2,FALSE())</f>
        <v>20</v>
      </c>
      <c r="L4071" s="0" t="n">
        <f aca="false">VLOOKUP(A4071,'Team Data'!$A$1:$E$659,3,FALSE())</f>
        <v>11</v>
      </c>
      <c r="M4071" s="0" t="n">
        <f aca="false">VLOOKUP(B4071,'Team Data'!$A$1:$E$659,2,FALSE())</f>
        <v>19</v>
      </c>
      <c r="N4071" s="0" t="n">
        <f aca="false">VLOOKUP(B4071,'Team Data'!$A$1:$E$659,3,FALSE())</f>
        <v>16</v>
      </c>
      <c r="O4071" s="0" t="n">
        <f aca="false">VLOOKUP(A4071,'Team Data'!$A$1:$E$659,4,FALSE())</f>
        <v>573</v>
      </c>
      <c r="P4071" s="0" t="n">
        <f aca="false">VLOOKUP(A4071,'Team Data'!$A$1:$E$659,5,FALSE())</f>
        <v>467</v>
      </c>
      <c r="Q4071" s="0" t="n">
        <f aca="false">VLOOKUP(B4071,'Team Data'!$A$1:$E$659,4,FALSE())</f>
        <v>646</v>
      </c>
      <c r="R4071" s="0" t="n">
        <f aca="false">VLOOKUP(B4071,'Team Data'!$A$1:$E$659,5,FALSE())</f>
        <v>510</v>
      </c>
      <c r="S4071" s="0" t="n">
        <f aca="false">IF(I4071=1,(MIN(30,(C4071-D4071)))*(M4071/(M4071+N4071))*(Q4071/(Q4071+R4071)),(MAX(-30,(C4071-D4071)))*(N4071/(M4071+N4071))*(R4071/(R4071+Q4071)))</f>
        <v>1.51680672268908</v>
      </c>
      <c r="T4071" s="0" t="n">
        <f aca="false">IF(J4071=1,(MIN(30,(D4071-C4071)))*(K4071/(K4071+L4071))*(O4071/(O4071+P4071)),(MAX(-30,(D4071-C4071)))*(L4071/(K4071+L4071))*(P4071/(P4071+O4071)))</f>
        <v>-0.796681141439206</v>
      </c>
      <c r="U4071" s="7" t="n">
        <v>43132</v>
      </c>
    </row>
    <row r="4072" customFormat="false" ht="15" hidden="false" customHeight="false" outlineLevel="0" collapsed="false">
      <c r="A4072" s="0" t="s">
        <v>191</v>
      </c>
      <c r="B4072" s="0" t="s">
        <v>327</v>
      </c>
      <c r="C4072" s="0" t="n">
        <v>80</v>
      </c>
      <c r="D4072" s="0" t="n">
        <v>89</v>
      </c>
      <c r="E4072" s="0" t="n">
        <v>25</v>
      </c>
      <c r="F4072" s="0" t="n">
        <v>32</v>
      </c>
      <c r="G4072" s="0" t="n">
        <v>10</v>
      </c>
      <c r="H4072" s="0" t="n">
        <v>13</v>
      </c>
      <c r="I4072" s="0" t="n">
        <v>0</v>
      </c>
      <c r="J4072" s="0" t="n">
        <v>1</v>
      </c>
      <c r="K4072" s="0" t="n">
        <f aca="false">VLOOKUP(A4072,'Team Data'!$A$1:$E$659,2,FALSE())</f>
        <v>19</v>
      </c>
      <c r="L4072" s="0" t="n">
        <f aca="false">VLOOKUP(A4072,'Team Data'!$A$1:$E$659,3,FALSE())</f>
        <v>15</v>
      </c>
      <c r="M4072" s="0" t="n">
        <f aca="false">VLOOKUP(B4072,'Team Data'!$A$1:$E$659,2,FALSE())</f>
        <v>17</v>
      </c>
      <c r="N4072" s="0" t="n">
        <f aca="false">VLOOKUP(B4072,'Team Data'!$A$1:$E$659,3,FALSE())</f>
        <v>17</v>
      </c>
      <c r="O4072" s="0" t="n">
        <f aca="false">VLOOKUP(A4072,'Team Data'!$A$1:$E$659,4,FALSE())</f>
        <v>580</v>
      </c>
      <c r="P4072" s="0" t="n">
        <f aca="false">VLOOKUP(A4072,'Team Data'!$A$1:$E$659,5,FALSE())</f>
        <v>491</v>
      </c>
      <c r="Q4072" s="0" t="n">
        <f aca="false">VLOOKUP(B4072,'Team Data'!$A$1:$E$659,4,FALSE())</f>
        <v>586</v>
      </c>
      <c r="R4072" s="0" t="n">
        <f aca="false">VLOOKUP(B4072,'Team Data'!$A$1:$E$659,5,FALSE())</f>
        <v>495</v>
      </c>
      <c r="S4072" s="0" t="n">
        <f aca="false">IF(I4072=1,(MIN(30,(C4072-D4072)))*(M4072/(M4072+N4072))*(Q4072/(Q4072+R4072)),(MAX(-30,(C4072-D4072)))*(N4072/(M4072+N4072))*(R4072/(R4072+Q4072)))</f>
        <v>-2.06059204440333</v>
      </c>
      <c r="T4072" s="0" t="n">
        <f aca="false">IF(J4072=1,(MIN(30,(D4072-C4072)))*(K4072/(K4072+L4072))*(O4072/(O4072+P4072)),(MAX(-30,(D4072-C4072)))*(L4072/(K4072+L4072))*(P4072/(P4072+O4072)))</f>
        <v>2.72367770637667</v>
      </c>
      <c r="U4072" s="7" t="n">
        <v>43132</v>
      </c>
    </row>
    <row r="4073" customFormat="false" ht="15" hidden="false" customHeight="false" outlineLevel="0" collapsed="false">
      <c r="A4073" s="0" t="s">
        <v>353</v>
      </c>
      <c r="B4073" s="0" t="s">
        <v>60</v>
      </c>
      <c r="C4073" s="0" t="n">
        <v>91</v>
      </c>
      <c r="D4073" s="0" t="n">
        <v>86</v>
      </c>
      <c r="E4073" s="0" t="n">
        <v>47</v>
      </c>
      <c r="F4073" s="0" t="n">
        <v>51</v>
      </c>
      <c r="G4073" s="0" t="n">
        <v>11</v>
      </c>
      <c r="H4073" s="0" t="n">
        <v>12</v>
      </c>
      <c r="I4073" s="0" t="n">
        <v>1</v>
      </c>
      <c r="J4073" s="0" t="n">
        <v>0</v>
      </c>
      <c r="K4073" s="0" t="n">
        <f aca="false">VLOOKUP(A4073,'Team Data'!$A$1:$E$659,2,FALSE())</f>
        <v>20</v>
      </c>
      <c r="L4073" s="0" t="n">
        <f aca="false">VLOOKUP(A4073,'Team Data'!$A$1:$E$659,3,FALSE())</f>
        <v>13</v>
      </c>
      <c r="M4073" s="0" t="n">
        <f aca="false">VLOOKUP(B4073,'Team Data'!$A$1:$E$659,2,FALSE())</f>
        <v>11</v>
      </c>
      <c r="N4073" s="0" t="n">
        <f aca="false">VLOOKUP(B4073,'Team Data'!$A$1:$E$659,3,FALSE())</f>
        <v>21</v>
      </c>
      <c r="O4073" s="0" t="n">
        <f aca="false">VLOOKUP(A4073,'Team Data'!$A$1:$E$659,4,FALSE())</f>
        <v>579</v>
      </c>
      <c r="P4073" s="0" t="n">
        <f aca="false">VLOOKUP(A4073,'Team Data'!$A$1:$E$659,5,FALSE())</f>
        <v>477</v>
      </c>
      <c r="Q4073" s="0" t="n">
        <f aca="false">VLOOKUP(B4073,'Team Data'!$A$1:$E$659,4,FALSE())</f>
        <v>556</v>
      </c>
      <c r="R4073" s="0" t="n">
        <f aca="false">VLOOKUP(B4073,'Team Data'!$A$1:$E$659,5,FALSE())</f>
        <v>459</v>
      </c>
      <c r="S4073" s="0" t="n">
        <f aca="false">IF(I4073=1,(MIN(30,(C4073-D4073)))*(M4073/(M4073+N4073))*(Q4073/(Q4073+R4073)),(MAX(-30,(C4073-D4073)))*(N4073/(M4073+N4073))*(R4073/(R4073+Q4073)))</f>
        <v>0.941502463054187</v>
      </c>
      <c r="T4073" s="0" t="n">
        <f aca="false">IF(J4073=1,(MIN(30,(D4073-C4073)))*(K4073/(K4073+L4073))*(O4073/(O4073+P4073)),(MAX(-30,(D4073-C4073)))*(L4073/(K4073+L4073))*(P4073/(P4073+O4073)))</f>
        <v>-0.889721074380165</v>
      </c>
      <c r="U4073" s="7" t="n">
        <v>43132</v>
      </c>
    </row>
    <row r="4074" customFormat="false" ht="15" hidden="false" customHeight="false" outlineLevel="0" collapsed="false">
      <c r="A4074" s="0" t="s">
        <v>38</v>
      </c>
      <c r="B4074" s="0" t="s">
        <v>159</v>
      </c>
      <c r="C4074" s="0" t="n">
        <v>92</v>
      </c>
      <c r="D4074" s="0" t="n">
        <v>72</v>
      </c>
      <c r="E4074" s="0" t="n">
        <v>32</v>
      </c>
      <c r="F4074" s="0" t="n">
        <v>22</v>
      </c>
      <c r="G4074" s="0" t="n">
        <v>15</v>
      </c>
      <c r="H4074" s="0" t="n">
        <v>14</v>
      </c>
      <c r="I4074" s="0" t="n">
        <v>1</v>
      </c>
      <c r="J4074" s="0" t="n">
        <v>0</v>
      </c>
      <c r="K4074" s="0" t="n">
        <f aca="false">VLOOKUP(A4074,'Team Data'!$A$1:$E$659,2,FALSE())</f>
        <v>21</v>
      </c>
      <c r="L4074" s="0" t="n">
        <f aca="false">VLOOKUP(A4074,'Team Data'!$A$1:$E$659,3,FALSE())</f>
        <v>14</v>
      </c>
      <c r="M4074" s="0" t="n">
        <f aca="false">VLOOKUP(B4074,'Team Data'!$A$1:$E$659,2,FALSE())</f>
        <v>20</v>
      </c>
      <c r="N4074" s="0" t="n">
        <f aca="false">VLOOKUP(B4074,'Team Data'!$A$1:$E$659,3,FALSE())</f>
        <v>13</v>
      </c>
      <c r="O4074" s="0" t="n">
        <f aca="false">VLOOKUP(A4074,'Team Data'!$A$1:$E$659,4,FALSE())</f>
        <v>713</v>
      </c>
      <c r="P4074" s="0" t="n">
        <f aca="false">VLOOKUP(A4074,'Team Data'!$A$1:$E$659,5,FALSE())</f>
        <v>450</v>
      </c>
      <c r="Q4074" s="0" t="n">
        <f aca="false">VLOOKUP(B4074,'Team Data'!$A$1:$E$659,4,FALSE())</f>
        <v>651</v>
      </c>
      <c r="R4074" s="0" t="n">
        <f aca="false">VLOOKUP(B4074,'Team Data'!$A$1:$E$659,5,FALSE())</f>
        <v>454</v>
      </c>
      <c r="S4074" s="0" t="n">
        <f aca="false">IF(I4074=1,(MIN(30,(C4074-D4074)))*(M4074/(M4074+N4074))*(Q4074/(Q4074+R4074)),(MAX(-30,(C4074-D4074)))*(N4074/(M4074+N4074))*(R4074/(R4074+Q4074)))</f>
        <v>7.14109419991773</v>
      </c>
      <c r="T4074" s="0" t="n">
        <f aca="false">IF(J4074=1,(MIN(30,(D4074-C4074)))*(K4074/(K4074+L4074))*(O4074/(O4074+P4074)),(MAX(-30,(D4074-C4074)))*(L4074/(K4074+L4074))*(P4074/(P4074+O4074)))</f>
        <v>-3.09544282029235</v>
      </c>
      <c r="U4074" s="7" t="n">
        <v>43132</v>
      </c>
    </row>
    <row r="4075" customFormat="false" ht="15" hidden="false" customHeight="false" outlineLevel="0" collapsed="false">
      <c r="A4075" s="0" t="s">
        <v>311</v>
      </c>
      <c r="B4075" s="0" t="s">
        <v>309</v>
      </c>
      <c r="C4075" s="0" t="n">
        <v>61</v>
      </c>
      <c r="D4075" s="0" t="n">
        <v>70</v>
      </c>
      <c r="E4075" s="0" t="n">
        <v>26</v>
      </c>
      <c r="F4075" s="0" t="n">
        <v>38</v>
      </c>
      <c r="G4075" s="0" t="n">
        <v>12</v>
      </c>
      <c r="H4075" s="0" t="n">
        <v>11</v>
      </c>
      <c r="I4075" s="0" t="n">
        <v>0</v>
      </c>
      <c r="J4075" s="0" t="n">
        <v>1</v>
      </c>
      <c r="K4075" s="0" t="n">
        <f aca="false">VLOOKUP(A4075,'Team Data'!$A$1:$E$659,2,FALSE())</f>
        <v>14</v>
      </c>
      <c r="L4075" s="0" t="n">
        <f aca="false">VLOOKUP(A4075,'Team Data'!$A$1:$E$659,3,FALSE())</f>
        <v>18</v>
      </c>
      <c r="M4075" s="0" t="n">
        <f aca="false">VLOOKUP(B4075,'Team Data'!$A$1:$E$659,2,FALSE())</f>
        <v>19</v>
      </c>
      <c r="N4075" s="0" t="n">
        <f aca="false">VLOOKUP(B4075,'Team Data'!$A$1:$E$659,3,FALSE())</f>
        <v>13</v>
      </c>
      <c r="O4075" s="0" t="n">
        <f aca="false">VLOOKUP(A4075,'Team Data'!$A$1:$E$659,4,FALSE())</f>
        <v>616</v>
      </c>
      <c r="P4075" s="0" t="n">
        <f aca="false">VLOOKUP(A4075,'Team Data'!$A$1:$E$659,5,FALSE())</f>
        <v>430</v>
      </c>
      <c r="Q4075" s="0" t="n">
        <f aca="false">VLOOKUP(B4075,'Team Data'!$A$1:$E$659,4,FALSE())</f>
        <v>582</v>
      </c>
      <c r="R4075" s="0" t="n">
        <f aca="false">VLOOKUP(B4075,'Team Data'!$A$1:$E$659,5,FALSE())</f>
        <v>465</v>
      </c>
      <c r="S4075" s="0" t="n">
        <f aca="false">IF(I4075=1,(MIN(30,(C4075-D4075)))*(M4075/(M4075+N4075))*(Q4075/(Q4075+R4075)),(MAX(-30,(C4075-D4075)))*(N4075/(M4075+N4075))*(R4075/(R4075+Q4075)))</f>
        <v>-1.62383595988539</v>
      </c>
      <c r="T4075" s="0" t="n">
        <f aca="false">IF(J4075=1,(MIN(30,(D4075-C4075)))*(K4075/(K4075+L4075))*(O4075/(O4075+P4075)),(MAX(-30,(D4075-C4075)))*(L4075/(K4075+L4075))*(P4075/(P4075+O4075)))</f>
        <v>2.31883365200765</v>
      </c>
      <c r="U4075" s="7" t="n">
        <v>43132</v>
      </c>
    </row>
    <row r="4076" customFormat="false" ht="15" hidden="false" customHeight="false" outlineLevel="0" collapsed="false">
      <c r="A4076" s="0" t="s">
        <v>15</v>
      </c>
      <c r="B4076" s="0" t="s">
        <v>340</v>
      </c>
      <c r="C4076" s="0" t="n">
        <v>100</v>
      </c>
      <c r="D4076" s="0" t="n">
        <v>72</v>
      </c>
      <c r="E4076" s="0" t="n">
        <v>42</v>
      </c>
      <c r="F4076" s="0" t="n">
        <v>22</v>
      </c>
      <c r="G4076" s="0" t="n">
        <v>9</v>
      </c>
      <c r="H4076" s="0" t="n">
        <v>7</v>
      </c>
      <c r="I4076" s="0" t="n">
        <v>1</v>
      </c>
      <c r="J4076" s="0" t="n">
        <v>0</v>
      </c>
      <c r="K4076" s="0" t="n">
        <f aca="false">VLOOKUP(A4076,'Team Data'!$A$1:$E$659,2,FALSE())</f>
        <v>26</v>
      </c>
      <c r="L4076" s="0" t="n">
        <f aca="false">VLOOKUP(A4076,'Team Data'!$A$1:$E$659,3,FALSE())</f>
        <v>8</v>
      </c>
      <c r="M4076" s="0" t="n">
        <f aca="false">VLOOKUP(B4076,'Team Data'!$A$1:$E$659,2,FALSE())</f>
        <v>12</v>
      </c>
      <c r="N4076" s="0" t="n">
        <f aca="false">VLOOKUP(B4076,'Team Data'!$A$1:$E$659,3,FALSE())</f>
        <v>19</v>
      </c>
      <c r="O4076" s="0" t="n">
        <f aca="false">VLOOKUP(A4076,'Team Data'!$A$1:$E$659,4,FALSE())</f>
        <v>626</v>
      </c>
      <c r="P4076" s="0" t="n">
        <f aca="false">VLOOKUP(A4076,'Team Data'!$A$1:$E$659,5,FALSE())</f>
        <v>506</v>
      </c>
      <c r="Q4076" s="0" t="n">
        <f aca="false">VLOOKUP(B4076,'Team Data'!$A$1:$E$659,4,FALSE())</f>
        <v>595</v>
      </c>
      <c r="R4076" s="0" t="n">
        <f aca="false">VLOOKUP(B4076,'Team Data'!$A$1:$E$659,5,FALSE())</f>
        <v>435</v>
      </c>
      <c r="S4076" s="0" t="n">
        <f aca="false">IF(I4076=1,(MIN(30,(C4076-D4076)))*(M4076/(M4076+N4076))*(Q4076/(Q4076+R4076)),(MAX(-30,(C4076-D4076)))*(N4076/(M4076+N4076))*(R4076/(R4076+Q4076)))</f>
        <v>6.26119636705293</v>
      </c>
      <c r="T4076" s="0" t="n">
        <f aca="false">IF(J4076=1,(MIN(30,(D4076-C4076)))*(K4076/(K4076+L4076))*(O4076/(O4076+P4076)),(MAX(-30,(D4076-C4076)))*(L4076/(K4076+L4076))*(P4076/(P4076+O4076)))</f>
        <v>-2.94491789648722</v>
      </c>
      <c r="U4076" s="7" t="n">
        <v>43132</v>
      </c>
    </row>
    <row r="4077" customFormat="false" ht="15" hidden="false" customHeight="false" outlineLevel="0" collapsed="false">
      <c r="A4077" s="0" t="s">
        <v>307</v>
      </c>
      <c r="B4077" s="0" t="s">
        <v>39</v>
      </c>
      <c r="C4077" s="0" t="n">
        <v>68</v>
      </c>
      <c r="D4077" s="0" t="n">
        <v>71</v>
      </c>
      <c r="E4077" s="0" t="n">
        <v>35</v>
      </c>
      <c r="F4077" s="0" t="n">
        <v>32</v>
      </c>
      <c r="G4077" s="0" t="n">
        <v>9</v>
      </c>
      <c r="H4077" s="0" t="n">
        <v>5</v>
      </c>
      <c r="I4077" s="0" t="n">
        <v>0</v>
      </c>
      <c r="J4077" s="0" t="n">
        <v>1</v>
      </c>
      <c r="K4077" s="0" t="n">
        <f aca="false">VLOOKUP(A4077,'Team Data'!$A$1:$E$659,2,FALSE())</f>
        <v>9</v>
      </c>
      <c r="L4077" s="0" t="n">
        <f aca="false">VLOOKUP(A4077,'Team Data'!$A$1:$E$659,3,FALSE())</f>
        <v>22</v>
      </c>
      <c r="M4077" s="0" t="n">
        <f aca="false">VLOOKUP(B4077,'Team Data'!$A$1:$E$659,2,FALSE())</f>
        <v>9</v>
      </c>
      <c r="N4077" s="0" t="n">
        <f aca="false">VLOOKUP(B4077,'Team Data'!$A$1:$E$659,3,FALSE())</f>
        <v>22</v>
      </c>
      <c r="O4077" s="0" t="n">
        <f aca="false">VLOOKUP(A4077,'Team Data'!$A$1:$E$659,4,FALSE())</f>
        <v>491</v>
      </c>
      <c r="P4077" s="0" t="n">
        <f aca="false">VLOOKUP(A4077,'Team Data'!$A$1:$E$659,5,FALSE())</f>
        <v>453</v>
      </c>
      <c r="Q4077" s="0" t="n">
        <f aca="false">VLOOKUP(B4077,'Team Data'!$A$1:$E$659,4,FALSE())</f>
        <v>486</v>
      </c>
      <c r="R4077" s="0" t="n">
        <f aca="false">VLOOKUP(B4077,'Team Data'!$A$1:$E$659,5,FALSE())</f>
        <v>452</v>
      </c>
      <c r="S4077" s="0" t="n">
        <f aca="false">IF(I4077=1,(MIN(30,(C4077-D4077)))*(M4077/(M4077+N4077))*(Q4077/(Q4077+R4077)),(MAX(-30,(C4077-D4077)))*(N4077/(M4077+N4077))*(R4077/(R4077+Q4077)))</f>
        <v>-1.02593025655134</v>
      </c>
      <c r="T4077" s="0" t="n">
        <f aca="false">IF(J4077=1,(MIN(30,(D4077-C4077)))*(K4077/(K4077+L4077))*(O4077/(O4077+P4077)),(MAX(-30,(D4077-C4077)))*(L4077/(K4077+L4077))*(P4077/(P4077+O4077)))</f>
        <v>0.453013942044833</v>
      </c>
      <c r="U4077" s="7" t="n">
        <v>43132</v>
      </c>
    </row>
    <row r="4078" customFormat="false" ht="15" hidden="false" customHeight="false" outlineLevel="0" collapsed="false">
      <c r="A4078" s="0" t="s">
        <v>306</v>
      </c>
      <c r="B4078" s="0" t="s">
        <v>147</v>
      </c>
      <c r="C4078" s="0" t="n">
        <v>75</v>
      </c>
      <c r="D4078" s="0" t="n">
        <v>68</v>
      </c>
      <c r="E4078" s="0" t="n">
        <v>42</v>
      </c>
      <c r="F4078" s="0" t="n">
        <v>28</v>
      </c>
      <c r="G4078" s="0" t="n">
        <v>12</v>
      </c>
      <c r="H4078" s="0" t="n">
        <v>9</v>
      </c>
      <c r="I4078" s="0" t="n">
        <v>1</v>
      </c>
      <c r="J4078" s="0" t="n">
        <v>0</v>
      </c>
      <c r="K4078" s="0" t="n">
        <f aca="false">VLOOKUP(A4078,'Team Data'!$A$1:$E$659,2,FALSE())</f>
        <v>18</v>
      </c>
      <c r="L4078" s="0" t="n">
        <f aca="false">VLOOKUP(A4078,'Team Data'!$A$1:$E$659,3,FALSE())</f>
        <v>17</v>
      </c>
      <c r="M4078" s="0" t="n">
        <f aca="false">VLOOKUP(B4078,'Team Data'!$A$1:$E$659,2,FALSE())</f>
        <v>15</v>
      </c>
      <c r="N4078" s="0" t="n">
        <f aca="false">VLOOKUP(B4078,'Team Data'!$A$1:$E$659,3,FALSE())</f>
        <v>18</v>
      </c>
      <c r="O4078" s="0" t="n">
        <f aca="false">VLOOKUP(A4078,'Team Data'!$A$1:$E$659,4,FALSE())</f>
        <v>605</v>
      </c>
      <c r="P4078" s="0" t="n">
        <f aca="false">VLOOKUP(A4078,'Team Data'!$A$1:$E$659,5,FALSE())</f>
        <v>465</v>
      </c>
      <c r="Q4078" s="0" t="n">
        <f aca="false">VLOOKUP(B4078,'Team Data'!$A$1:$E$659,4,FALSE())</f>
        <v>537</v>
      </c>
      <c r="R4078" s="0" t="n">
        <f aca="false">VLOOKUP(B4078,'Team Data'!$A$1:$E$659,5,FALSE())</f>
        <v>476</v>
      </c>
      <c r="S4078" s="0" t="n">
        <f aca="false">IF(I4078=1,(MIN(30,(C4078-D4078)))*(M4078/(M4078+N4078))*(Q4078/(Q4078+R4078)),(MAX(-30,(C4078-D4078)))*(N4078/(M4078+N4078))*(R4078/(R4078+Q4078)))</f>
        <v>1.68670914475455</v>
      </c>
      <c r="T4078" s="0" t="n">
        <f aca="false">IF(J4078=1,(MIN(30,(D4078-C4078)))*(K4078/(K4078+L4078))*(O4078/(O4078+P4078)),(MAX(-30,(D4078-C4078)))*(L4078/(K4078+L4078))*(P4078/(P4078+O4078)))</f>
        <v>-1.47757009345794</v>
      </c>
      <c r="U4078" s="7" t="n">
        <v>43132</v>
      </c>
    </row>
    <row r="4079" customFormat="false" ht="15" hidden="false" customHeight="false" outlineLevel="0" collapsed="false">
      <c r="A4079" s="0" t="s">
        <v>94</v>
      </c>
      <c r="B4079" s="0" t="s">
        <v>189</v>
      </c>
      <c r="C4079" s="0" t="n">
        <v>92</v>
      </c>
      <c r="D4079" s="0" t="n">
        <v>102</v>
      </c>
      <c r="E4079" s="0" t="n">
        <v>26</v>
      </c>
      <c r="F4079" s="0" t="n">
        <v>29</v>
      </c>
      <c r="G4079" s="0" t="n">
        <v>11</v>
      </c>
      <c r="H4079" s="0" t="n">
        <v>5</v>
      </c>
      <c r="I4079" s="0" t="n">
        <v>0</v>
      </c>
      <c r="J4079" s="0" t="n">
        <v>1</v>
      </c>
      <c r="K4079" s="0" t="n">
        <f aca="false">VLOOKUP(A4079,'Team Data'!$A$1:$E$659,2,FALSE())</f>
        <v>21</v>
      </c>
      <c r="L4079" s="0" t="n">
        <f aca="false">VLOOKUP(A4079,'Team Data'!$A$1:$E$659,3,FALSE())</f>
        <v>11</v>
      </c>
      <c r="M4079" s="0" t="n">
        <f aca="false">VLOOKUP(B4079,'Team Data'!$A$1:$E$659,2,FALSE())</f>
        <v>29</v>
      </c>
      <c r="N4079" s="0" t="n">
        <f aca="false">VLOOKUP(B4079,'Team Data'!$A$1:$E$659,3,FALSE())</f>
        <v>8</v>
      </c>
      <c r="O4079" s="0" t="n">
        <f aca="false">VLOOKUP(A4079,'Team Data'!$A$1:$E$659,4,FALSE())</f>
        <v>515</v>
      </c>
      <c r="P4079" s="0" t="n">
        <f aca="false">VLOOKUP(A4079,'Team Data'!$A$1:$E$659,5,FALSE())</f>
        <v>471</v>
      </c>
      <c r="Q4079" s="0" t="n">
        <f aca="false">VLOOKUP(B4079,'Team Data'!$A$1:$E$659,4,FALSE())</f>
        <v>706</v>
      </c>
      <c r="R4079" s="0" t="n">
        <f aca="false">VLOOKUP(B4079,'Team Data'!$A$1:$E$659,5,FALSE())</f>
        <v>511</v>
      </c>
      <c r="S4079" s="0" t="n">
        <f aca="false">IF(I4079=1,(MIN(30,(C4079-D4079)))*(M4079/(M4079+N4079))*(Q4079/(Q4079+R4079)),(MAX(-30,(C4079-D4079)))*(N4079/(M4079+N4079))*(R4079/(R4079+Q4079)))</f>
        <v>-0.907859379510982</v>
      </c>
      <c r="T4079" s="0" t="n">
        <f aca="false">IF(J4079=1,(MIN(30,(D4079-C4079)))*(K4079/(K4079+L4079))*(O4079/(O4079+P4079)),(MAX(-30,(D4079-C4079)))*(L4079/(K4079+L4079))*(P4079/(P4079+O4079)))</f>
        <v>3.42767494929006</v>
      </c>
      <c r="U4079" s="7" t="n">
        <v>43132</v>
      </c>
    </row>
    <row r="4080" customFormat="false" ht="15" hidden="false" customHeight="false" outlineLevel="0" collapsed="false">
      <c r="A4080" s="0" t="s">
        <v>259</v>
      </c>
      <c r="B4080" s="0" t="s">
        <v>319</v>
      </c>
      <c r="C4080" s="0" t="n">
        <v>67</v>
      </c>
      <c r="D4080" s="0" t="n">
        <v>76</v>
      </c>
      <c r="E4080" s="0" t="n">
        <v>24</v>
      </c>
      <c r="F4080" s="0" t="n">
        <v>44</v>
      </c>
      <c r="G4080" s="0" t="n">
        <v>7</v>
      </c>
      <c r="H4080" s="0" t="n">
        <v>12</v>
      </c>
      <c r="I4080" s="0" t="n">
        <v>0</v>
      </c>
      <c r="J4080" s="0" t="n">
        <v>1</v>
      </c>
      <c r="K4080" s="0" t="n">
        <f aca="false">VLOOKUP(A4080,'Team Data'!$A$1:$E$659,2,FALSE())</f>
        <v>4</v>
      </c>
      <c r="L4080" s="0" t="n">
        <f aca="false">VLOOKUP(A4080,'Team Data'!$A$1:$E$659,3,FALSE())</f>
        <v>26</v>
      </c>
      <c r="M4080" s="0" t="n">
        <f aca="false">VLOOKUP(B4080,'Team Data'!$A$1:$E$659,2,FALSE())</f>
        <v>20</v>
      </c>
      <c r="N4080" s="0" t="n">
        <f aca="false">VLOOKUP(B4080,'Team Data'!$A$1:$E$659,3,FALSE())</f>
        <v>13</v>
      </c>
      <c r="O4080" s="0" t="n">
        <f aca="false">VLOOKUP(A4080,'Team Data'!$A$1:$E$659,4,FALSE())</f>
        <v>537</v>
      </c>
      <c r="P4080" s="0" t="n">
        <f aca="false">VLOOKUP(A4080,'Team Data'!$A$1:$E$659,5,FALSE())</f>
        <v>418</v>
      </c>
      <c r="Q4080" s="0" t="n">
        <f aca="false">VLOOKUP(B4080,'Team Data'!$A$1:$E$659,4,FALSE())</f>
        <v>561</v>
      </c>
      <c r="R4080" s="0" t="n">
        <f aca="false">VLOOKUP(B4080,'Team Data'!$A$1:$E$659,5,FALSE())</f>
        <v>525</v>
      </c>
      <c r="S4080" s="0" t="n">
        <f aca="false">IF(I4080=1,(MIN(30,(C4080-D4080)))*(M4080/(M4080+N4080))*(Q4080/(Q4080+R4080)),(MAX(-30,(C4080-D4080)))*(N4080/(M4080+N4080))*(R4080/(R4080+Q4080)))</f>
        <v>-1.71396283274736</v>
      </c>
      <c r="T4080" s="0" t="n">
        <f aca="false">IF(J4080=1,(MIN(30,(D4080-C4080)))*(K4080/(K4080+L4080))*(O4080/(O4080+P4080)),(MAX(-30,(D4080-C4080)))*(L4080/(K4080+L4080))*(P4080/(P4080+O4080)))</f>
        <v>0.674764397905759</v>
      </c>
      <c r="U4080" s="7" t="n">
        <v>43132</v>
      </c>
    </row>
    <row r="4081" customFormat="false" ht="15" hidden="false" customHeight="false" outlineLevel="0" collapsed="false">
      <c r="A4081" s="0" t="s">
        <v>351</v>
      </c>
      <c r="B4081" s="0" t="s">
        <v>297</v>
      </c>
      <c r="C4081" s="0" t="n">
        <v>78</v>
      </c>
      <c r="D4081" s="0" t="n">
        <v>80</v>
      </c>
      <c r="E4081" s="0" t="n">
        <v>32</v>
      </c>
      <c r="F4081" s="0" t="n">
        <v>44</v>
      </c>
      <c r="G4081" s="0" t="n">
        <v>14</v>
      </c>
      <c r="H4081" s="0" t="n">
        <v>14</v>
      </c>
      <c r="I4081" s="0" t="n">
        <v>0</v>
      </c>
      <c r="J4081" s="0" t="n">
        <v>1</v>
      </c>
      <c r="K4081" s="0" t="n">
        <f aca="false">VLOOKUP(A4081,'Team Data'!$A$1:$E$659,2,FALSE())</f>
        <v>21</v>
      </c>
      <c r="L4081" s="0" t="n">
        <f aca="false">VLOOKUP(A4081,'Team Data'!$A$1:$E$659,3,FALSE())</f>
        <v>13</v>
      </c>
      <c r="M4081" s="0" t="n">
        <f aca="false">VLOOKUP(B4081,'Team Data'!$A$1:$E$659,2,FALSE())</f>
        <v>11</v>
      </c>
      <c r="N4081" s="0" t="n">
        <f aca="false">VLOOKUP(B4081,'Team Data'!$A$1:$E$659,3,FALSE())</f>
        <v>21</v>
      </c>
      <c r="O4081" s="0" t="n">
        <f aca="false">VLOOKUP(A4081,'Team Data'!$A$1:$E$659,4,FALSE())</f>
        <v>532</v>
      </c>
      <c r="P4081" s="0" t="n">
        <f aca="false">VLOOKUP(A4081,'Team Data'!$A$1:$E$659,5,FALSE())</f>
        <v>495</v>
      </c>
      <c r="Q4081" s="0" t="n">
        <f aca="false">VLOOKUP(B4081,'Team Data'!$A$1:$E$659,4,FALSE())</f>
        <v>511</v>
      </c>
      <c r="R4081" s="0" t="n">
        <f aca="false">VLOOKUP(B4081,'Team Data'!$A$1:$E$659,5,FALSE())</f>
        <v>448</v>
      </c>
      <c r="S4081" s="0" t="n">
        <f aca="false">IF(I4081=1,(MIN(30,(C4081-D4081)))*(M4081/(M4081+N4081))*(Q4081/(Q4081+R4081)),(MAX(-30,(C4081-D4081)))*(N4081/(M4081+N4081))*(R4081/(R4081+Q4081)))</f>
        <v>-0.613138686131387</v>
      </c>
      <c r="T4081" s="0" t="n">
        <f aca="false">IF(J4081=1,(MIN(30,(D4081-C4081)))*(K4081/(K4081+L4081))*(O4081/(O4081+P4081)),(MAX(-30,(D4081-C4081)))*(L4081/(K4081+L4081))*(P4081/(P4081+O4081)))</f>
        <v>0.639899192393608</v>
      </c>
      <c r="U4081" s="7" t="n">
        <v>43132</v>
      </c>
    </row>
    <row r="4082" customFormat="false" ht="15" hidden="false" customHeight="false" outlineLevel="0" collapsed="false">
      <c r="A4082" s="0" t="s">
        <v>86</v>
      </c>
      <c r="B4082" s="0" t="s">
        <v>278</v>
      </c>
      <c r="C4082" s="0" t="n">
        <v>60</v>
      </c>
      <c r="D4082" s="0" t="n">
        <v>74</v>
      </c>
      <c r="E4082" s="0" t="n">
        <v>37</v>
      </c>
      <c r="F4082" s="0" t="n">
        <v>40</v>
      </c>
      <c r="G4082" s="0" t="n">
        <v>8</v>
      </c>
      <c r="H4082" s="0" t="n">
        <v>11</v>
      </c>
      <c r="I4082" s="0" t="n">
        <v>0</v>
      </c>
      <c r="J4082" s="0" t="n">
        <v>1</v>
      </c>
      <c r="K4082" s="0" t="n">
        <f aca="false">VLOOKUP(A4082,'Team Data'!$A$1:$E$659,2,FALSE())</f>
        <v>13</v>
      </c>
      <c r="L4082" s="0" t="n">
        <f aca="false">VLOOKUP(A4082,'Team Data'!$A$1:$E$659,3,FALSE())</f>
        <v>18</v>
      </c>
      <c r="M4082" s="0" t="n">
        <f aca="false">VLOOKUP(B4082,'Team Data'!$A$1:$E$659,2,FALSE())</f>
        <v>18</v>
      </c>
      <c r="N4082" s="0" t="n">
        <f aca="false">VLOOKUP(B4082,'Team Data'!$A$1:$E$659,3,FALSE())</f>
        <v>13</v>
      </c>
      <c r="O4082" s="0" t="n">
        <f aca="false">VLOOKUP(A4082,'Team Data'!$A$1:$E$659,4,FALSE())</f>
        <v>457</v>
      </c>
      <c r="P4082" s="0" t="n">
        <f aca="false">VLOOKUP(A4082,'Team Data'!$A$1:$E$659,5,FALSE())</f>
        <v>482</v>
      </c>
      <c r="Q4082" s="0" t="n">
        <f aca="false">VLOOKUP(B4082,'Team Data'!$A$1:$E$659,4,FALSE())</f>
        <v>452</v>
      </c>
      <c r="R4082" s="0" t="n">
        <f aca="false">VLOOKUP(B4082,'Team Data'!$A$1:$E$659,5,FALSE())</f>
        <v>498</v>
      </c>
      <c r="S4082" s="0" t="n">
        <f aca="false">IF(I4082=1,(MIN(30,(C4082-D4082)))*(M4082/(M4082+N4082))*(Q4082/(Q4082+R4082)),(MAX(-30,(C4082-D4082)))*(N4082/(M4082+N4082))*(R4082/(R4082+Q4082)))</f>
        <v>-3.07762308998302</v>
      </c>
      <c r="T4082" s="0" t="n">
        <f aca="false">IF(J4082=1,(MIN(30,(D4082-C4082)))*(K4082/(K4082+L4082))*(O4082/(O4082+P4082)),(MAX(-30,(D4082-C4082)))*(L4082/(K4082+L4082))*(P4082/(P4082+O4082)))</f>
        <v>2.85732934831152</v>
      </c>
      <c r="U4082" s="7" t="n">
        <v>43132</v>
      </c>
    </row>
    <row r="4083" customFormat="false" ht="15" hidden="false" customHeight="false" outlineLevel="0" collapsed="false">
      <c r="A4083" s="0" t="s">
        <v>64</v>
      </c>
      <c r="B4083" s="0" t="s">
        <v>334</v>
      </c>
      <c r="C4083" s="0" t="n">
        <v>78</v>
      </c>
      <c r="D4083" s="0" t="n">
        <v>98</v>
      </c>
      <c r="E4083" s="0" t="n">
        <v>25</v>
      </c>
      <c r="F4083" s="0" t="n">
        <v>35</v>
      </c>
      <c r="G4083" s="0" t="n">
        <v>8</v>
      </c>
      <c r="H4083" s="0" t="n">
        <v>6</v>
      </c>
      <c r="I4083" s="0" t="n">
        <v>0</v>
      </c>
      <c r="J4083" s="0" t="n">
        <v>1</v>
      </c>
      <c r="K4083" s="0" t="n">
        <f aca="false">VLOOKUP(A4083,'Team Data'!$A$1:$E$659,2,FALSE())</f>
        <v>21</v>
      </c>
      <c r="L4083" s="0" t="n">
        <f aca="false">VLOOKUP(A4083,'Team Data'!$A$1:$E$659,3,FALSE())</f>
        <v>12</v>
      </c>
      <c r="M4083" s="0" t="n">
        <f aca="false">VLOOKUP(B4083,'Team Data'!$A$1:$E$659,2,FALSE())</f>
        <v>36</v>
      </c>
      <c r="N4083" s="0" t="n">
        <f aca="false">VLOOKUP(B4083,'Team Data'!$A$1:$E$659,3,FALSE())</f>
        <v>4</v>
      </c>
      <c r="O4083" s="0" t="n">
        <f aca="false">VLOOKUP(A4083,'Team Data'!$A$1:$E$659,4,FALSE())</f>
        <v>611</v>
      </c>
      <c r="P4083" s="0" t="n">
        <f aca="false">VLOOKUP(A4083,'Team Data'!$A$1:$E$659,5,FALSE())</f>
        <v>453</v>
      </c>
      <c r="Q4083" s="0" t="n">
        <f aca="false">VLOOKUP(B4083,'Team Data'!$A$1:$E$659,4,FALSE())</f>
        <v>804</v>
      </c>
      <c r="R4083" s="0" t="n">
        <f aca="false">VLOOKUP(B4083,'Team Data'!$A$1:$E$659,5,FALSE())</f>
        <v>530</v>
      </c>
      <c r="S4083" s="0" t="n">
        <f aca="false">IF(I4083=1,(MIN(30,(C4083-D4083)))*(M4083/(M4083+N4083))*(Q4083/(Q4083+R4083)),(MAX(-30,(C4083-D4083)))*(N4083/(M4083+N4083))*(R4083/(R4083+Q4083)))</f>
        <v>-0.794602698650675</v>
      </c>
      <c r="T4083" s="0" t="n">
        <f aca="false">IF(J4083=1,(MIN(30,(D4083-C4083)))*(K4083/(K4083+L4083))*(O4083/(O4083+P4083)),(MAX(-30,(D4083-C4083)))*(L4083/(K4083+L4083))*(P4083/(P4083+O4083)))</f>
        <v>7.30861244019139</v>
      </c>
      <c r="U4083" s="7" t="n">
        <v>43132</v>
      </c>
    </row>
    <row r="4084" customFormat="false" ht="15" hidden="false" customHeight="false" outlineLevel="0" collapsed="false">
      <c r="A4084" s="0" t="s">
        <v>183</v>
      </c>
      <c r="B4084" s="0" t="s">
        <v>243</v>
      </c>
      <c r="C4084" s="0" t="n">
        <v>67</v>
      </c>
      <c r="D4084" s="0" t="n">
        <v>42</v>
      </c>
      <c r="E4084" s="0" t="n">
        <v>37</v>
      </c>
      <c r="F4084" s="0" t="n">
        <v>46</v>
      </c>
      <c r="G4084" s="0" t="n">
        <v>7</v>
      </c>
      <c r="H4084" s="0" t="n">
        <v>19</v>
      </c>
      <c r="I4084" s="0" t="n">
        <v>1</v>
      </c>
      <c r="J4084" s="0" t="n">
        <v>0</v>
      </c>
      <c r="K4084" s="0" t="n">
        <f aca="false">VLOOKUP(A4084,'Team Data'!$A$1:$E$659,2,FALSE())</f>
        <v>18</v>
      </c>
      <c r="L4084" s="0" t="n">
        <f aca="false">VLOOKUP(A4084,'Team Data'!$A$1:$E$659,3,FALSE())</f>
        <v>13</v>
      </c>
      <c r="M4084" s="0" t="n">
        <f aca="false">VLOOKUP(B4084,'Team Data'!$A$1:$E$659,2,FALSE())</f>
        <v>16</v>
      </c>
      <c r="N4084" s="0" t="n">
        <f aca="false">VLOOKUP(B4084,'Team Data'!$A$1:$E$659,3,FALSE())</f>
        <v>17</v>
      </c>
      <c r="O4084" s="0" t="n">
        <f aca="false">VLOOKUP(A4084,'Team Data'!$A$1:$E$659,4,FALSE())</f>
        <v>392</v>
      </c>
      <c r="P4084" s="0" t="n">
        <f aca="false">VLOOKUP(A4084,'Team Data'!$A$1:$E$659,5,FALSE())</f>
        <v>532</v>
      </c>
      <c r="Q4084" s="0" t="n">
        <f aca="false">VLOOKUP(B4084,'Team Data'!$A$1:$E$659,4,FALSE())</f>
        <v>525</v>
      </c>
      <c r="R4084" s="0" t="n">
        <f aca="false">VLOOKUP(B4084,'Team Data'!$A$1:$E$659,5,FALSE())</f>
        <v>540</v>
      </c>
      <c r="S4084" s="0" t="n">
        <f aca="false">IF(I4084=1,(MIN(30,(C4084-D4084)))*(M4084/(M4084+N4084))*(Q4084/(Q4084+R4084)),(MAX(-30,(C4084-D4084)))*(N4084/(M4084+N4084))*(R4084/(R4084+Q4084)))</f>
        <v>5.97524541186513</v>
      </c>
      <c r="T4084" s="0" t="n">
        <f aca="false">IF(J4084=1,(MIN(30,(D4084-C4084)))*(K4084/(K4084+L4084))*(O4084/(O4084+P4084)),(MAX(-30,(D4084-C4084)))*(L4084/(K4084+L4084))*(P4084/(P4084+O4084)))</f>
        <v>-6.03616813294233</v>
      </c>
      <c r="U4084" s="7" t="n">
        <v>43133</v>
      </c>
    </row>
    <row r="4085" customFormat="false" ht="15" hidden="false" customHeight="false" outlineLevel="0" collapsed="false">
      <c r="A4085" s="0" t="s">
        <v>132</v>
      </c>
      <c r="B4085" s="0" t="s">
        <v>74</v>
      </c>
      <c r="C4085" s="0" t="n">
        <v>74</v>
      </c>
      <c r="D4085" s="0" t="n">
        <v>76</v>
      </c>
      <c r="E4085" s="0" t="n">
        <v>30</v>
      </c>
      <c r="F4085" s="0" t="n">
        <v>34</v>
      </c>
      <c r="G4085" s="0" t="n">
        <v>11</v>
      </c>
      <c r="H4085" s="0" t="n">
        <v>15</v>
      </c>
      <c r="I4085" s="0" t="n">
        <v>0</v>
      </c>
      <c r="J4085" s="0" t="n">
        <v>1</v>
      </c>
      <c r="K4085" s="0" t="n">
        <f aca="false">VLOOKUP(A4085,'Team Data'!$A$1:$E$659,2,FALSE())</f>
        <v>10</v>
      </c>
      <c r="L4085" s="0" t="n">
        <f aca="false">VLOOKUP(A4085,'Team Data'!$A$1:$E$659,3,FALSE())</f>
        <v>22</v>
      </c>
      <c r="M4085" s="0" t="n">
        <f aca="false">VLOOKUP(B4085,'Team Data'!$A$1:$E$659,2,FALSE())</f>
        <v>13</v>
      </c>
      <c r="N4085" s="0" t="n">
        <f aca="false">VLOOKUP(B4085,'Team Data'!$A$1:$E$659,3,FALSE())</f>
        <v>20</v>
      </c>
      <c r="O4085" s="0" t="n">
        <f aca="false">VLOOKUP(A4085,'Team Data'!$A$1:$E$659,4,FALSE())</f>
        <v>532</v>
      </c>
      <c r="P4085" s="0" t="n">
        <f aca="false">VLOOKUP(A4085,'Team Data'!$A$1:$E$659,5,FALSE())</f>
        <v>476</v>
      </c>
      <c r="Q4085" s="0" t="n">
        <f aca="false">VLOOKUP(B4085,'Team Data'!$A$1:$E$659,4,FALSE())</f>
        <v>534</v>
      </c>
      <c r="R4085" s="0" t="n">
        <f aca="false">VLOOKUP(B4085,'Team Data'!$A$1:$E$659,5,FALSE())</f>
        <v>500</v>
      </c>
      <c r="S4085" s="0" t="n">
        <f aca="false">IF(I4085=1,(MIN(30,(C4085-D4085)))*(M4085/(M4085+N4085))*(Q4085/(Q4085+R4085)),(MAX(-30,(C4085-D4085)))*(N4085/(M4085+N4085))*(R4085/(R4085+Q4085)))</f>
        <v>-0.586132114178536</v>
      </c>
      <c r="T4085" s="0" t="n">
        <f aca="false">IF(J4085=1,(MIN(30,(D4085-C4085)))*(K4085/(K4085+L4085))*(O4085/(O4085+P4085)),(MAX(-30,(D4085-C4085)))*(L4085/(K4085+L4085))*(P4085/(P4085+O4085)))</f>
        <v>0.329861111111111</v>
      </c>
      <c r="U4085" s="7" t="n">
        <v>43133</v>
      </c>
    </row>
    <row r="4086" customFormat="false" ht="15" hidden="false" customHeight="false" outlineLevel="0" collapsed="false">
      <c r="A4086" s="0" t="s">
        <v>347</v>
      </c>
      <c r="B4086" s="0" t="s">
        <v>287</v>
      </c>
      <c r="C4086" s="0" t="n">
        <v>79</v>
      </c>
      <c r="D4086" s="0" t="n">
        <v>81</v>
      </c>
      <c r="E4086" s="0" t="n">
        <v>47</v>
      </c>
      <c r="F4086" s="0" t="n">
        <v>37</v>
      </c>
      <c r="G4086" s="0" t="n">
        <v>16</v>
      </c>
      <c r="H4086" s="0" t="n">
        <v>10</v>
      </c>
      <c r="I4086" s="0" t="n">
        <v>0</v>
      </c>
      <c r="J4086" s="0" t="n">
        <v>1</v>
      </c>
      <c r="K4086" s="0" t="n">
        <f aca="false">VLOOKUP(A4086,'Team Data'!$A$1:$E$659,2,FALSE())</f>
        <v>23</v>
      </c>
      <c r="L4086" s="0" t="n">
        <f aca="false">VLOOKUP(A4086,'Team Data'!$A$1:$E$659,3,FALSE())</f>
        <v>8</v>
      </c>
      <c r="M4086" s="0" t="n">
        <f aca="false">VLOOKUP(B4086,'Team Data'!$A$1:$E$659,2,FALSE())</f>
        <v>15</v>
      </c>
      <c r="N4086" s="0" t="n">
        <f aca="false">VLOOKUP(B4086,'Team Data'!$A$1:$E$659,3,FALSE())</f>
        <v>16</v>
      </c>
      <c r="O4086" s="0" t="n">
        <f aca="false">VLOOKUP(A4086,'Team Data'!$A$1:$E$659,4,FALSE())</f>
        <v>591</v>
      </c>
      <c r="P4086" s="0" t="n">
        <f aca="false">VLOOKUP(A4086,'Team Data'!$A$1:$E$659,5,FALSE())</f>
        <v>427</v>
      </c>
      <c r="Q4086" s="0" t="n">
        <f aca="false">VLOOKUP(B4086,'Team Data'!$A$1:$E$659,4,FALSE())</f>
        <v>605</v>
      </c>
      <c r="R4086" s="0" t="n">
        <f aca="false">VLOOKUP(B4086,'Team Data'!$A$1:$E$659,5,FALSE())</f>
        <v>410</v>
      </c>
      <c r="S4086" s="0" t="n">
        <f aca="false">IF(I4086=1,(MIN(30,(C4086-D4086)))*(M4086/(M4086+N4086))*(Q4086/(Q4086+R4086)),(MAX(-30,(C4086-D4086)))*(N4086/(M4086+N4086))*(R4086/(R4086+Q4086)))</f>
        <v>-0.416971237883363</v>
      </c>
      <c r="T4086" s="0" t="n">
        <f aca="false">IF(J4086=1,(MIN(30,(D4086-C4086)))*(K4086/(K4086+L4086))*(O4086/(O4086+P4086)),(MAX(-30,(D4086-C4086)))*(L4086/(K4086+L4086))*(P4086/(P4086+O4086)))</f>
        <v>0.861461436085937</v>
      </c>
      <c r="U4086" s="7" t="n">
        <v>43133</v>
      </c>
    </row>
    <row r="4087" customFormat="false" ht="15" hidden="false" customHeight="false" outlineLevel="0" collapsed="false">
      <c r="A4087" s="0" t="s">
        <v>303</v>
      </c>
      <c r="B4087" s="0" t="s">
        <v>51</v>
      </c>
      <c r="C4087" s="0" t="n">
        <v>76</v>
      </c>
      <c r="D4087" s="0" t="n">
        <v>64</v>
      </c>
      <c r="E4087" s="0" t="n">
        <v>41</v>
      </c>
      <c r="F4087" s="0" t="n">
        <v>36</v>
      </c>
      <c r="G4087" s="0" t="n">
        <v>12</v>
      </c>
      <c r="H4087" s="0" t="n">
        <v>15</v>
      </c>
      <c r="I4087" s="0" t="n">
        <v>1</v>
      </c>
      <c r="J4087" s="0" t="n">
        <v>0</v>
      </c>
      <c r="K4087" s="0" t="n">
        <f aca="false">VLOOKUP(A4087,'Team Data'!$A$1:$E$659,2,FALSE())</f>
        <v>20</v>
      </c>
      <c r="L4087" s="0" t="n">
        <f aca="false">VLOOKUP(A4087,'Team Data'!$A$1:$E$659,3,FALSE())</f>
        <v>13</v>
      </c>
      <c r="M4087" s="0" t="n">
        <f aca="false">VLOOKUP(B4087,'Team Data'!$A$1:$E$659,2,FALSE())</f>
        <v>6</v>
      </c>
      <c r="N4087" s="0" t="n">
        <f aca="false">VLOOKUP(B4087,'Team Data'!$A$1:$E$659,3,FALSE())</f>
        <v>23</v>
      </c>
      <c r="O4087" s="0" t="n">
        <f aca="false">VLOOKUP(A4087,'Team Data'!$A$1:$E$659,4,FALSE())</f>
        <v>538</v>
      </c>
      <c r="P4087" s="0" t="n">
        <f aca="false">VLOOKUP(A4087,'Team Data'!$A$1:$E$659,5,FALSE())</f>
        <v>501</v>
      </c>
      <c r="Q4087" s="0" t="n">
        <f aca="false">VLOOKUP(B4087,'Team Data'!$A$1:$E$659,4,FALSE())</f>
        <v>485</v>
      </c>
      <c r="R4087" s="0" t="n">
        <f aca="false">VLOOKUP(B4087,'Team Data'!$A$1:$E$659,5,FALSE())</f>
        <v>443</v>
      </c>
      <c r="S4087" s="0" t="n">
        <f aca="false">IF(I4087=1,(MIN(30,(C4087-D4087)))*(M4087/(M4087+N4087))*(Q4087/(Q4087+R4087)),(MAX(-30,(C4087-D4087)))*(N4087/(M4087+N4087))*(R4087/(R4087+Q4087)))</f>
        <v>1.29756242568371</v>
      </c>
      <c r="T4087" s="0" t="n">
        <f aca="false">IF(J4087=1,(MIN(30,(D4087-C4087)))*(K4087/(K4087+L4087))*(O4087/(O4087+P4087)),(MAX(-30,(D4087-C4087)))*(L4087/(K4087+L4087))*(P4087/(P4087+O4087)))</f>
        <v>-2.2794645200805</v>
      </c>
      <c r="U4087" s="7" t="n">
        <v>43133</v>
      </c>
    </row>
    <row r="4088" customFormat="false" ht="15" hidden="false" customHeight="false" outlineLevel="0" collapsed="false">
      <c r="A4088" s="0" t="s">
        <v>275</v>
      </c>
      <c r="B4088" s="0" t="s">
        <v>91</v>
      </c>
      <c r="C4088" s="0" t="n">
        <v>70</v>
      </c>
      <c r="D4088" s="0" t="n">
        <v>76</v>
      </c>
      <c r="E4088" s="0" t="n">
        <v>33</v>
      </c>
      <c r="F4088" s="0" t="n">
        <v>37</v>
      </c>
      <c r="G4088" s="0" t="n">
        <v>11</v>
      </c>
      <c r="H4088" s="0" t="n">
        <v>9</v>
      </c>
      <c r="I4088" s="0" t="n">
        <v>0</v>
      </c>
      <c r="J4088" s="0" t="n">
        <v>1</v>
      </c>
      <c r="K4088" s="0" t="n">
        <f aca="false">VLOOKUP(A4088,'Team Data'!$A$1:$E$659,2,FALSE())</f>
        <v>16</v>
      </c>
      <c r="L4088" s="0" t="n">
        <f aca="false">VLOOKUP(A4088,'Team Data'!$A$1:$E$659,3,FALSE())</f>
        <v>18</v>
      </c>
      <c r="M4088" s="0" t="n">
        <f aca="false">VLOOKUP(B4088,'Team Data'!$A$1:$E$659,2,FALSE())</f>
        <v>14</v>
      </c>
      <c r="N4088" s="0" t="n">
        <f aca="false">VLOOKUP(B4088,'Team Data'!$A$1:$E$659,3,FALSE())</f>
        <v>18</v>
      </c>
      <c r="O4088" s="0" t="n">
        <f aca="false">VLOOKUP(A4088,'Team Data'!$A$1:$E$659,4,FALSE())</f>
        <v>559</v>
      </c>
      <c r="P4088" s="0" t="n">
        <f aca="false">VLOOKUP(A4088,'Team Data'!$A$1:$E$659,5,FALSE())</f>
        <v>460</v>
      </c>
      <c r="Q4088" s="0" t="n">
        <f aca="false">VLOOKUP(B4088,'Team Data'!$A$1:$E$659,4,FALSE())</f>
        <v>467</v>
      </c>
      <c r="R4088" s="0" t="n">
        <f aca="false">VLOOKUP(B4088,'Team Data'!$A$1:$E$659,5,FALSE())</f>
        <v>496</v>
      </c>
      <c r="S4088" s="0" t="n">
        <f aca="false">IF(I4088=1,(MIN(30,(C4088-D4088)))*(M4088/(M4088+N4088))*(Q4088/(Q4088+R4088)),(MAX(-30,(C4088-D4088)))*(N4088/(M4088+N4088))*(R4088/(R4088+Q4088)))</f>
        <v>-1.73831775700935</v>
      </c>
      <c r="T4088" s="0" t="n">
        <f aca="false">IF(J4088=1,(MIN(30,(D4088-C4088)))*(K4088/(K4088+L4088))*(O4088/(O4088+P4088)),(MAX(-30,(D4088-C4088)))*(L4088/(K4088+L4088))*(P4088/(P4088+O4088)))</f>
        <v>1.5489233966403</v>
      </c>
      <c r="U4088" s="7" t="n">
        <v>43133</v>
      </c>
    </row>
    <row r="4089" customFormat="false" ht="15" hidden="false" customHeight="false" outlineLevel="0" collapsed="false">
      <c r="A4089" s="0" t="s">
        <v>151</v>
      </c>
      <c r="B4089" s="0" t="s">
        <v>89</v>
      </c>
      <c r="C4089" s="0" t="n">
        <v>67</v>
      </c>
      <c r="D4089" s="0" t="n">
        <v>62</v>
      </c>
      <c r="E4089" s="0" t="n">
        <v>37</v>
      </c>
      <c r="F4089" s="0" t="n">
        <v>35</v>
      </c>
      <c r="G4089" s="0" t="n">
        <v>11</v>
      </c>
      <c r="H4089" s="0" t="n">
        <v>14</v>
      </c>
      <c r="I4089" s="0" t="n">
        <v>1</v>
      </c>
      <c r="J4089" s="0" t="n">
        <v>0</v>
      </c>
      <c r="K4089" s="0" t="n">
        <f aca="false">VLOOKUP(A4089,'Team Data'!$A$1:$E$659,2,FALSE())</f>
        <v>17</v>
      </c>
      <c r="L4089" s="0" t="n">
        <f aca="false">VLOOKUP(A4089,'Team Data'!$A$1:$E$659,3,FALSE())</f>
        <v>16</v>
      </c>
      <c r="M4089" s="0" t="n">
        <f aca="false">VLOOKUP(B4089,'Team Data'!$A$1:$E$659,2,FALSE())</f>
        <v>12</v>
      </c>
      <c r="N4089" s="0" t="n">
        <f aca="false">VLOOKUP(B4089,'Team Data'!$A$1:$E$659,3,FALSE())</f>
        <v>19</v>
      </c>
      <c r="O4089" s="0" t="n">
        <f aca="false">VLOOKUP(A4089,'Team Data'!$A$1:$E$659,4,FALSE())</f>
        <v>557</v>
      </c>
      <c r="P4089" s="0" t="n">
        <f aca="false">VLOOKUP(A4089,'Team Data'!$A$1:$E$659,5,FALSE())</f>
        <v>476</v>
      </c>
      <c r="Q4089" s="0" t="n">
        <f aca="false">VLOOKUP(B4089,'Team Data'!$A$1:$E$659,4,FALSE())</f>
        <v>476</v>
      </c>
      <c r="R4089" s="0" t="n">
        <f aca="false">VLOOKUP(B4089,'Team Data'!$A$1:$E$659,5,FALSE())</f>
        <v>457</v>
      </c>
      <c r="S4089" s="0" t="n">
        <f aca="false">IF(I4089=1,(MIN(30,(C4089-D4089)))*(M4089/(M4089+N4089))*(Q4089/(Q4089+R4089)),(MAX(-30,(C4089-D4089)))*(N4089/(M4089+N4089))*(R4089/(R4089+Q4089)))</f>
        <v>0.987449434705944</v>
      </c>
      <c r="T4089" s="0" t="n">
        <f aca="false">IF(J4089=1,(MIN(30,(D4089-C4089)))*(K4089/(K4089+L4089))*(O4089/(O4089+P4089)),(MAX(-30,(D4089-C4089)))*(L4089/(K4089+L4089))*(P4089/(P4089+O4089)))</f>
        <v>-1.11707588958315</v>
      </c>
      <c r="U4089" s="7" t="n">
        <v>43133</v>
      </c>
    </row>
    <row r="4090" customFormat="false" ht="15" hidden="false" customHeight="false" outlineLevel="0" collapsed="false">
      <c r="A4090" s="0" t="s">
        <v>149</v>
      </c>
      <c r="B4090" s="0" t="s">
        <v>232</v>
      </c>
      <c r="C4090" s="0" t="n">
        <v>62</v>
      </c>
      <c r="D4090" s="0" t="n">
        <v>67</v>
      </c>
      <c r="E4090" s="0" t="n">
        <v>32</v>
      </c>
      <c r="F4090" s="0" t="n">
        <v>29</v>
      </c>
      <c r="G4090" s="0" t="n">
        <v>13</v>
      </c>
      <c r="H4090" s="0" t="n">
        <v>10</v>
      </c>
      <c r="I4090" s="0" t="n">
        <v>0</v>
      </c>
      <c r="J4090" s="0" t="n">
        <v>1</v>
      </c>
      <c r="K4090" s="0" t="n">
        <f aca="false">VLOOKUP(A4090,'Team Data'!$A$1:$E$659,2,FALSE())</f>
        <v>7</v>
      </c>
      <c r="L4090" s="0" t="n">
        <f aca="false">VLOOKUP(A4090,'Team Data'!$A$1:$E$659,3,FALSE())</f>
        <v>26</v>
      </c>
      <c r="M4090" s="0" t="n">
        <f aca="false">VLOOKUP(B4090,'Team Data'!$A$1:$E$659,2,FALSE())</f>
        <v>11</v>
      </c>
      <c r="N4090" s="0" t="n">
        <f aca="false">VLOOKUP(B4090,'Team Data'!$A$1:$E$659,3,FALSE())</f>
        <v>21</v>
      </c>
      <c r="O4090" s="0" t="n">
        <f aca="false">VLOOKUP(A4090,'Team Data'!$A$1:$E$659,4,FALSE())</f>
        <v>523</v>
      </c>
      <c r="P4090" s="0" t="n">
        <f aca="false">VLOOKUP(A4090,'Team Data'!$A$1:$E$659,5,FALSE())</f>
        <v>461</v>
      </c>
      <c r="Q4090" s="0" t="n">
        <f aca="false">VLOOKUP(B4090,'Team Data'!$A$1:$E$659,4,FALSE())</f>
        <v>484</v>
      </c>
      <c r="R4090" s="0" t="n">
        <f aca="false">VLOOKUP(B4090,'Team Data'!$A$1:$E$659,5,FALSE())</f>
        <v>477</v>
      </c>
      <c r="S4090" s="0" t="n">
        <f aca="false">IF(I4090=1,(MIN(30,(C4090-D4090)))*(M4090/(M4090+N4090))*(Q4090/(Q4090+R4090)),(MAX(-30,(C4090-D4090)))*(N4090/(M4090+N4090))*(R4090/(R4090+Q4090)))</f>
        <v>-1.62867455775234</v>
      </c>
      <c r="T4090" s="0" t="n">
        <f aca="false">IF(J4090=1,(MIN(30,(D4090-C4090)))*(K4090/(K4090+L4090))*(O4090/(O4090+P4090)),(MAX(-30,(D4090-C4090)))*(L4090/(K4090+L4090))*(P4090/(P4090+O4090)))</f>
        <v>0.563716432618872</v>
      </c>
      <c r="U4090" s="7" t="n">
        <v>43133</v>
      </c>
    </row>
    <row r="4091" customFormat="false" ht="15" hidden="false" customHeight="false" outlineLevel="0" collapsed="false">
      <c r="A4091" s="0" t="s">
        <v>349</v>
      </c>
      <c r="B4091" s="0" t="s">
        <v>144</v>
      </c>
      <c r="C4091" s="0" t="n">
        <v>61</v>
      </c>
      <c r="D4091" s="0" t="n">
        <v>77</v>
      </c>
      <c r="E4091" s="0" t="n">
        <v>30</v>
      </c>
      <c r="F4091" s="0" t="n">
        <v>32</v>
      </c>
      <c r="G4091" s="0" t="n">
        <v>13</v>
      </c>
      <c r="H4091" s="0" t="n">
        <v>11</v>
      </c>
      <c r="I4091" s="0" t="n">
        <v>0</v>
      </c>
      <c r="J4091" s="0" t="n">
        <v>1</v>
      </c>
      <c r="K4091" s="0" t="n">
        <f aca="false">VLOOKUP(A4091,'Team Data'!$A$1:$E$659,2,FALSE())</f>
        <v>19</v>
      </c>
      <c r="L4091" s="0" t="n">
        <f aca="false">VLOOKUP(A4091,'Team Data'!$A$1:$E$659,3,FALSE())</f>
        <v>12</v>
      </c>
      <c r="M4091" s="0" t="n">
        <f aca="false">VLOOKUP(B4091,'Team Data'!$A$1:$E$659,2,FALSE())</f>
        <v>22</v>
      </c>
      <c r="N4091" s="0" t="n">
        <f aca="false">VLOOKUP(B4091,'Team Data'!$A$1:$E$659,3,FALSE())</f>
        <v>15</v>
      </c>
      <c r="O4091" s="0" t="n">
        <f aca="false">VLOOKUP(A4091,'Team Data'!$A$1:$E$659,4,FALSE())</f>
        <v>461</v>
      </c>
      <c r="P4091" s="0" t="n">
        <f aca="false">VLOOKUP(A4091,'Team Data'!$A$1:$E$659,5,FALSE())</f>
        <v>472</v>
      </c>
      <c r="Q4091" s="0" t="n">
        <f aca="false">VLOOKUP(B4091,'Team Data'!$A$1:$E$659,4,FALSE())</f>
        <v>570</v>
      </c>
      <c r="R4091" s="0" t="n">
        <f aca="false">VLOOKUP(B4091,'Team Data'!$A$1:$E$659,5,FALSE())</f>
        <v>569</v>
      </c>
      <c r="S4091" s="0" t="n">
        <f aca="false">IF(I4091=1,(MIN(30,(C4091-D4091)))*(M4091/(M4091+N4091))*(Q4091/(Q4091+R4091)),(MAX(-30,(C4091-D4091)))*(N4091/(M4091+N4091))*(R4091/(R4091+Q4091)))</f>
        <v>-3.24039579526849</v>
      </c>
      <c r="T4091" s="0" t="n">
        <f aca="false">IF(J4091=1,(MIN(30,(D4091-C4091)))*(K4091/(K4091+L4091))*(O4091/(O4091+P4091)),(MAX(-30,(D4091-C4091)))*(L4091/(K4091+L4091))*(P4091/(P4091+O4091)))</f>
        <v>4.84541714206687</v>
      </c>
      <c r="U4091" s="7" t="n">
        <v>43133</v>
      </c>
    </row>
    <row r="4092" customFormat="false" ht="15" hidden="false" customHeight="false" outlineLevel="0" collapsed="false">
      <c r="A4092" s="0" t="s">
        <v>96</v>
      </c>
      <c r="B4092" s="0" t="s">
        <v>238</v>
      </c>
      <c r="C4092" s="0" t="n">
        <v>66</v>
      </c>
      <c r="D4092" s="0" t="n">
        <v>70</v>
      </c>
      <c r="E4092" s="0" t="n">
        <v>24</v>
      </c>
      <c r="F4092" s="0" t="n">
        <v>23</v>
      </c>
      <c r="G4092" s="0" t="n">
        <v>19</v>
      </c>
      <c r="H4092" s="0" t="n">
        <v>14</v>
      </c>
      <c r="I4092" s="0" t="n">
        <v>0</v>
      </c>
      <c r="J4092" s="0" t="n">
        <v>1</v>
      </c>
      <c r="K4092" s="0" t="n">
        <f aca="false">VLOOKUP(A4092,'Team Data'!$A$1:$E$659,2,FALSE())</f>
        <v>14</v>
      </c>
      <c r="L4092" s="0" t="n">
        <f aca="false">VLOOKUP(A4092,'Team Data'!$A$1:$E$659,3,FALSE())</f>
        <v>18</v>
      </c>
      <c r="M4092" s="0" t="n">
        <f aca="false">VLOOKUP(B4092,'Team Data'!$A$1:$E$659,2,FALSE())</f>
        <v>23</v>
      </c>
      <c r="N4092" s="0" t="n">
        <f aca="false">VLOOKUP(B4092,'Team Data'!$A$1:$E$659,3,FALSE())</f>
        <v>13</v>
      </c>
      <c r="O4092" s="0" t="n">
        <f aca="false">VLOOKUP(A4092,'Team Data'!$A$1:$E$659,4,FALSE())</f>
        <v>509</v>
      </c>
      <c r="P4092" s="0" t="n">
        <f aca="false">VLOOKUP(A4092,'Team Data'!$A$1:$E$659,5,FALSE())</f>
        <v>460</v>
      </c>
      <c r="Q4092" s="0" t="n">
        <f aca="false">VLOOKUP(B4092,'Team Data'!$A$1:$E$659,4,FALSE())</f>
        <v>577</v>
      </c>
      <c r="R4092" s="0" t="n">
        <f aca="false">VLOOKUP(B4092,'Team Data'!$A$1:$E$659,5,FALSE())</f>
        <v>554</v>
      </c>
      <c r="S4092" s="0" t="n">
        <f aca="false">IF(I4092=1,(MIN(30,(C4092-D4092)))*(M4092/(M4092+N4092))*(Q4092/(Q4092+R4092)),(MAX(-30,(C4092-D4092)))*(N4092/(M4092+N4092))*(R4092/(R4092+Q4092)))</f>
        <v>-0.707535121328225</v>
      </c>
      <c r="T4092" s="0" t="n">
        <f aca="false">IF(J4092=1,(MIN(30,(D4092-C4092)))*(K4092/(K4092+L4092))*(O4092/(O4092+P4092)),(MAX(-30,(D4092-C4092)))*(L4092/(K4092+L4092))*(P4092/(P4092+O4092)))</f>
        <v>0.919246646026832</v>
      </c>
      <c r="U4092" s="7" t="n">
        <v>43133</v>
      </c>
    </row>
    <row r="4093" customFormat="false" ht="15" hidden="false" customHeight="false" outlineLevel="0" collapsed="false">
      <c r="A4093" s="0" t="s">
        <v>316</v>
      </c>
      <c r="B4093" s="0" t="s">
        <v>44</v>
      </c>
      <c r="C4093" s="0" t="n">
        <v>64</v>
      </c>
      <c r="D4093" s="0" t="n">
        <v>57</v>
      </c>
      <c r="E4093" s="0" t="n">
        <v>34</v>
      </c>
      <c r="F4093" s="0" t="n">
        <v>32</v>
      </c>
      <c r="G4093" s="0" t="n">
        <v>13</v>
      </c>
      <c r="H4093" s="0" t="n">
        <v>13</v>
      </c>
      <c r="I4093" s="0" t="n">
        <v>1</v>
      </c>
      <c r="J4093" s="0" t="n">
        <v>0</v>
      </c>
      <c r="K4093" s="0" t="n">
        <f aca="false">VLOOKUP(A4093,'Team Data'!$A$1:$E$659,2,FALSE())</f>
        <v>21</v>
      </c>
      <c r="L4093" s="0" t="n">
        <f aca="false">VLOOKUP(A4093,'Team Data'!$A$1:$E$659,3,FALSE())</f>
        <v>13</v>
      </c>
      <c r="M4093" s="0" t="n">
        <f aca="false">VLOOKUP(B4093,'Team Data'!$A$1:$E$659,2,FALSE())</f>
        <v>18</v>
      </c>
      <c r="N4093" s="0" t="n">
        <f aca="false">VLOOKUP(B4093,'Team Data'!$A$1:$E$659,3,FALSE())</f>
        <v>16</v>
      </c>
      <c r="O4093" s="0" t="n">
        <f aca="false">VLOOKUP(A4093,'Team Data'!$A$1:$E$659,4,FALSE())</f>
        <v>560</v>
      </c>
      <c r="P4093" s="0" t="n">
        <f aca="false">VLOOKUP(A4093,'Team Data'!$A$1:$E$659,5,FALSE())</f>
        <v>505</v>
      </c>
      <c r="Q4093" s="0" t="n">
        <f aca="false">VLOOKUP(B4093,'Team Data'!$A$1:$E$659,4,FALSE())</f>
        <v>493</v>
      </c>
      <c r="R4093" s="0" t="n">
        <f aca="false">VLOOKUP(B4093,'Team Data'!$A$1:$E$659,5,FALSE())</f>
        <v>541</v>
      </c>
      <c r="S4093" s="0" t="n">
        <f aca="false">IF(I4093=1,(MIN(30,(C4093-D4093)))*(M4093/(M4093+N4093))*(Q4093/(Q4093+R4093)),(MAX(-30,(C4093-D4093)))*(N4093/(M4093+N4093))*(R4093/(R4093+Q4093)))</f>
        <v>1.76692456479691</v>
      </c>
      <c r="T4093" s="0" t="n">
        <f aca="false">IF(J4093=1,(MIN(30,(D4093-C4093)))*(K4093/(K4093+L4093))*(O4093/(O4093+P4093)),(MAX(-30,(D4093-C4093)))*(L4093/(K4093+L4093))*(P4093/(P4093+O4093)))</f>
        <v>-1.26912455122894</v>
      </c>
      <c r="U4093" s="7" t="n">
        <v>43133</v>
      </c>
    </row>
    <row r="4094" customFormat="false" ht="15" hidden="false" customHeight="false" outlineLevel="0" collapsed="false">
      <c r="A4094" s="0" t="s">
        <v>209</v>
      </c>
      <c r="B4094" s="0" t="s">
        <v>356</v>
      </c>
      <c r="C4094" s="0" t="n">
        <v>95</v>
      </c>
      <c r="D4094" s="0" t="n">
        <v>85</v>
      </c>
      <c r="E4094" s="0" t="n">
        <v>32</v>
      </c>
      <c r="F4094" s="0" t="n">
        <v>31</v>
      </c>
      <c r="G4094" s="0" t="n">
        <v>13</v>
      </c>
      <c r="H4094" s="0" t="n">
        <v>12</v>
      </c>
      <c r="I4094" s="0" t="n">
        <v>1</v>
      </c>
      <c r="J4094" s="0" t="n">
        <v>0</v>
      </c>
      <c r="K4094" s="0" t="n">
        <f aca="false">VLOOKUP(A4094,'Team Data'!$A$1:$E$659,2,FALSE())</f>
        <v>22</v>
      </c>
      <c r="L4094" s="0" t="n">
        <f aca="false">VLOOKUP(A4094,'Team Data'!$A$1:$E$659,3,FALSE())</f>
        <v>10</v>
      </c>
      <c r="M4094" s="0" t="n">
        <f aca="false">VLOOKUP(B4094,'Team Data'!$A$1:$E$659,2,FALSE())</f>
        <v>8</v>
      </c>
      <c r="N4094" s="0" t="n">
        <f aca="false">VLOOKUP(B4094,'Team Data'!$A$1:$E$659,3,FALSE())</f>
        <v>24</v>
      </c>
      <c r="O4094" s="0" t="n">
        <f aca="false">VLOOKUP(A4094,'Team Data'!$A$1:$E$659,4,FALSE())</f>
        <v>489</v>
      </c>
      <c r="P4094" s="0" t="n">
        <f aca="false">VLOOKUP(A4094,'Team Data'!$A$1:$E$659,5,FALSE())</f>
        <v>510</v>
      </c>
      <c r="Q4094" s="0" t="n">
        <f aca="false">VLOOKUP(B4094,'Team Data'!$A$1:$E$659,4,FALSE())</f>
        <v>505</v>
      </c>
      <c r="R4094" s="0" t="n">
        <f aca="false">VLOOKUP(B4094,'Team Data'!$A$1:$E$659,5,FALSE())</f>
        <v>499</v>
      </c>
      <c r="S4094" s="0" t="n">
        <f aca="false">IF(I4094=1,(MIN(30,(C4094-D4094)))*(M4094/(M4094+N4094))*(Q4094/(Q4094+R4094)),(MAX(-30,(C4094-D4094)))*(N4094/(M4094+N4094))*(R4094/(R4094+Q4094)))</f>
        <v>1.25747011952191</v>
      </c>
      <c r="T4094" s="0" t="n">
        <f aca="false">IF(J4094=1,(MIN(30,(D4094-C4094)))*(K4094/(K4094+L4094))*(O4094/(O4094+P4094)),(MAX(-30,(D4094-C4094)))*(L4094/(K4094+L4094))*(P4094/(P4094+O4094)))</f>
        <v>-1.59534534534535</v>
      </c>
      <c r="U4094" s="7" t="n">
        <v>43133</v>
      </c>
    </row>
    <row r="4095" customFormat="false" ht="15" hidden="false" customHeight="false" outlineLevel="0" collapsed="false">
      <c r="A4095" s="0" t="s">
        <v>352</v>
      </c>
      <c r="B4095" s="0" t="s">
        <v>56</v>
      </c>
      <c r="C4095" s="0" t="n">
        <v>74</v>
      </c>
      <c r="D4095" s="0" t="n">
        <v>77</v>
      </c>
      <c r="E4095" s="0" t="n">
        <v>35</v>
      </c>
      <c r="F4095" s="0" t="n">
        <v>30</v>
      </c>
      <c r="G4095" s="0" t="n">
        <v>13</v>
      </c>
      <c r="H4095" s="0" t="n">
        <v>15</v>
      </c>
      <c r="I4095" s="0" t="n">
        <v>0</v>
      </c>
      <c r="J4095" s="0" t="n">
        <v>1</v>
      </c>
      <c r="K4095" s="0" t="n">
        <f aca="false">VLOOKUP(A4095,'Team Data'!$A$1:$E$659,2,FALSE())</f>
        <v>25</v>
      </c>
      <c r="L4095" s="0" t="n">
        <f aca="false">VLOOKUP(A4095,'Team Data'!$A$1:$E$659,3,FALSE())</f>
        <v>10</v>
      </c>
      <c r="M4095" s="0" t="n">
        <f aca="false">VLOOKUP(B4095,'Team Data'!$A$1:$E$659,2,FALSE())</f>
        <v>12</v>
      </c>
      <c r="N4095" s="0" t="n">
        <f aca="false">VLOOKUP(B4095,'Team Data'!$A$1:$E$659,3,FALSE())</f>
        <v>23</v>
      </c>
      <c r="O4095" s="0" t="n">
        <f aca="false">VLOOKUP(A4095,'Team Data'!$A$1:$E$659,4,FALSE())</f>
        <v>543</v>
      </c>
      <c r="P4095" s="0" t="n">
        <f aca="false">VLOOKUP(A4095,'Team Data'!$A$1:$E$659,5,FALSE())</f>
        <v>561</v>
      </c>
      <c r="Q4095" s="0" t="n">
        <f aca="false">VLOOKUP(B4095,'Team Data'!$A$1:$E$659,4,FALSE())</f>
        <v>562</v>
      </c>
      <c r="R4095" s="0" t="n">
        <f aca="false">VLOOKUP(B4095,'Team Data'!$A$1:$E$659,5,FALSE())</f>
        <v>557</v>
      </c>
      <c r="S4095" s="0" t="n">
        <f aca="false">IF(I4095=1,(MIN(30,(C4095-D4095)))*(M4095/(M4095+N4095))*(Q4095/(Q4095+R4095)),(MAX(-30,(C4095-D4095)))*(N4095/(M4095+N4095))*(R4095/(R4095+Q4095)))</f>
        <v>-0.981309842972042</v>
      </c>
      <c r="T4095" s="0" t="n">
        <f aca="false">IF(J4095=1,(MIN(30,(D4095-C4095)))*(K4095/(K4095+L4095))*(O4095/(O4095+P4095)),(MAX(-30,(D4095-C4095)))*(L4095/(K4095+L4095))*(P4095/(P4095+O4095)))</f>
        <v>1.05395962732919</v>
      </c>
      <c r="U4095" s="7" t="n">
        <v>43133</v>
      </c>
    </row>
    <row r="4096" customFormat="false" ht="15" hidden="false" customHeight="false" outlineLevel="0" collapsed="false">
      <c r="A4096" s="0" t="s">
        <v>318</v>
      </c>
      <c r="B4096" s="0" t="s">
        <v>113</v>
      </c>
      <c r="C4096" s="0" t="n">
        <v>76</v>
      </c>
      <c r="D4096" s="0" t="n">
        <v>96</v>
      </c>
      <c r="E4096" s="0" t="n">
        <v>24</v>
      </c>
      <c r="F4096" s="0" t="n">
        <v>38</v>
      </c>
      <c r="G4096" s="0" t="n">
        <v>7</v>
      </c>
      <c r="H4096" s="0" t="n">
        <v>8</v>
      </c>
      <c r="I4096" s="0" t="n">
        <v>0</v>
      </c>
      <c r="J4096" s="0" t="n">
        <v>1</v>
      </c>
      <c r="K4096" s="0" t="n">
        <f aca="false">VLOOKUP(A4096,'Team Data'!$A$1:$E$659,2,FALSE())</f>
        <v>11</v>
      </c>
      <c r="L4096" s="0" t="n">
        <f aca="false">VLOOKUP(A4096,'Team Data'!$A$1:$E$659,3,FALSE())</f>
        <v>21</v>
      </c>
      <c r="M4096" s="0" t="n">
        <f aca="false">VLOOKUP(B4096,'Team Data'!$A$1:$E$659,2,FALSE())</f>
        <v>19</v>
      </c>
      <c r="N4096" s="0" t="n">
        <f aca="false">VLOOKUP(B4096,'Team Data'!$A$1:$E$659,3,FALSE())</f>
        <v>12</v>
      </c>
      <c r="O4096" s="0" t="n">
        <f aca="false">VLOOKUP(A4096,'Team Data'!$A$1:$E$659,4,FALSE())</f>
        <v>542</v>
      </c>
      <c r="P4096" s="0" t="n">
        <f aca="false">VLOOKUP(A4096,'Team Data'!$A$1:$E$659,5,FALSE())</f>
        <v>440</v>
      </c>
      <c r="Q4096" s="0" t="n">
        <f aca="false">VLOOKUP(B4096,'Team Data'!$A$1:$E$659,4,FALSE())</f>
        <v>498</v>
      </c>
      <c r="R4096" s="0" t="n">
        <f aca="false">VLOOKUP(B4096,'Team Data'!$A$1:$E$659,5,FALSE())</f>
        <v>473</v>
      </c>
      <c r="S4096" s="0" t="n">
        <f aca="false">IF(I4096=1,(MIN(30,(C4096-D4096)))*(M4096/(M4096+N4096))*(Q4096/(Q4096+R4096)),(MAX(-30,(C4096-D4096)))*(N4096/(M4096+N4096))*(R4096/(R4096+Q4096)))</f>
        <v>-3.77130327896083</v>
      </c>
      <c r="T4096" s="0" t="n">
        <f aca="false">IF(J4096=1,(MIN(30,(D4096-C4096)))*(K4096/(K4096+L4096))*(O4096/(O4096+P4096)),(MAX(-30,(D4096-C4096)))*(L4096/(K4096+L4096))*(P4096/(P4096+O4096)))</f>
        <v>3.79455193482688</v>
      </c>
      <c r="U4096" s="7" t="n">
        <v>43133</v>
      </c>
    </row>
    <row r="4097" customFormat="false" ht="15" hidden="false" customHeight="false" outlineLevel="0" collapsed="false">
      <c r="A4097" s="0" t="s">
        <v>83</v>
      </c>
      <c r="B4097" s="0" t="s">
        <v>348</v>
      </c>
      <c r="C4097" s="0" t="n">
        <v>92</v>
      </c>
      <c r="D4097" s="0" t="n">
        <v>99</v>
      </c>
      <c r="E4097" s="0" t="n">
        <v>33</v>
      </c>
      <c r="F4097" s="0" t="n">
        <v>33</v>
      </c>
      <c r="G4097" s="0" t="n">
        <v>10</v>
      </c>
      <c r="H4097" s="0" t="n">
        <v>8</v>
      </c>
      <c r="I4097" s="0" t="n">
        <v>0</v>
      </c>
      <c r="J4097" s="0" t="n">
        <v>1</v>
      </c>
      <c r="K4097" s="0" t="n">
        <f aca="false">VLOOKUP(A4097,'Team Data'!$A$1:$E$659,2,FALSE())</f>
        <v>14</v>
      </c>
      <c r="L4097" s="0" t="n">
        <f aca="false">VLOOKUP(A4097,'Team Data'!$A$1:$E$659,3,FALSE())</f>
        <v>18</v>
      </c>
      <c r="M4097" s="0" t="n">
        <f aca="false">VLOOKUP(B4097,'Team Data'!$A$1:$E$659,2,FALSE())</f>
        <v>19</v>
      </c>
      <c r="N4097" s="0" t="n">
        <f aca="false">VLOOKUP(B4097,'Team Data'!$A$1:$E$659,3,FALSE())</f>
        <v>12</v>
      </c>
      <c r="O4097" s="0" t="n">
        <f aca="false">VLOOKUP(A4097,'Team Data'!$A$1:$E$659,4,FALSE())</f>
        <v>525</v>
      </c>
      <c r="P4097" s="0" t="n">
        <f aca="false">VLOOKUP(A4097,'Team Data'!$A$1:$E$659,5,FALSE())</f>
        <v>457</v>
      </c>
      <c r="Q4097" s="0" t="n">
        <f aca="false">VLOOKUP(B4097,'Team Data'!$A$1:$E$659,4,FALSE())</f>
        <v>519</v>
      </c>
      <c r="R4097" s="0" t="n">
        <f aca="false">VLOOKUP(B4097,'Team Data'!$A$1:$E$659,5,FALSE())</f>
        <v>432</v>
      </c>
      <c r="S4097" s="0" t="n">
        <f aca="false">IF(I4097=1,(MIN(30,(C4097-D4097)))*(M4097/(M4097+N4097))*(Q4097/(Q4097+R4097)),(MAX(-30,(C4097-D4097)))*(N4097/(M4097+N4097))*(R4097/(R4097+Q4097)))</f>
        <v>-1.23089447440725</v>
      </c>
      <c r="T4097" s="0" t="n">
        <f aca="false">IF(J4097=1,(MIN(30,(D4097-C4097)))*(K4097/(K4097+L4097))*(O4097/(O4097+P4097)),(MAX(-30,(D4097-C4097)))*(L4097/(K4097+L4097))*(P4097/(P4097+O4097)))</f>
        <v>1.63728360488798</v>
      </c>
      <c r="U4097" s="7" t="n">
        <v>43133</v>
      </c>
    </row>
    <row r="4098" customFormat="false" ht="15" hidden="false" customHeight="false" outlineLevel="0" collapsed="false">
      <c r="A4098" s="0" t="s">
        <v>299</v>
      </c>
      <c r="B4098" s="0" t="s">
        <v>69</v>
      </c>
      <c r="C4098" s="0" t="n">
        <v>75</v>
      </c>
      <c r="D4098" s="0" t="n">
        <v>71</v>
      </c>
      <c r="E4098" s="0" t="n">
        <v>38</v>
      </c>
      <c r="F4098" s="0" t="n">
        <v>31</v>
      </c>
      <c r="G4098" s="0" t="n">
        <v>5</v>
      </c>
      <c r="H4098" s="0" t="n">
        <v>11</v>
      </c>
      <c r="I4098" s="0" t="n">
        <v>1</v>
      </c>
      <c r="J4098" s="0" t="n">
        <v>0</v>
      </c>
      <c r="K4098" s="0" t="n">
        <f aca="false">VLOOKUP(A4098,'Team Data'!$A$1:$E$659,2,FALSE())</f>
        <v>18</v>
      </c>
      <c r="L4098" s="0" t="n">
        <f aca="false">VLOOKUP(A4098,'Team Data'!$A$1:$E$659,3,FALSE())</f>
        <v>14</v>
      </c>
      <c r="M4098" s="0" t="n">
        <f aca="false">VLOOKUP(B4098,'Team Data'!$A$1:$E$659,2,FALSE())</f>
        <v>14</v>
      </c>
      <c r="N4098" s="0" t="n">
        <f aca="false">VLOOKUP(B4098,'Team Data'!$A$1:$E$659,3,FALSE())</f>
        <v>19</v>
      </c>
      <c r="O4098" s="0" t="n">
        <f aca="false">VLOOKUP(A4098,'Team Data'!$A$1:$E$659,4,FALSE())</f>
        <v>500</v>
      </c>
      <c r="P4098" s="0" t="n">
        <f aca="false">VLOOKUP(A4098,'Team Data'!$A$1:$E$659,5,FALSE())</f>
        <v>469</v>
      </c>
      <c r="Q4098" s="0" t="n">
        <f aca="false">VLOOKUP(B4098,'Team Data'!$A$1:$E$659,4,FALSE())</f>
        <v>518</v>
      </c>
      <c r="R4098" s="0" t="n">
        <f aca="false">VLOOKUP(B4098,'Team Data'!$A$1:$E$659,5,FALSE())</f>
        <v>487</v>
      </c>
      <c r="S4098" s="0" t="n">
        <f aca="false">IF(I4098=1,(MIN(30,(C4098-D4098)))*(M4098/(M4098+N4098))*(Q4098/(Q4098+R4098)),(MAX(-30,(C4098-D4098)))*(N4098/(M4098+N4098))*(R4098/(R4098+Q4098)))</f>
        <v>0.8746570179406</v>
      </c>
      <c r="T4098" s="0" t="n">
        <f aca="false">IF(J4098=1,(MIN(30,(D4098-C4098)))*(K4098/(K4098+L4098))*(O4098/(O4098+P4098)),(MAX(-30,(D4098-C4098)))*(L4098/(K4098+L4098))*(P4098/(P4098+O4098)))</f>
        <v>-0.847007223942209</v>
      </c>
      <c r="U4098" s="7" t="n">
        <v>43133</v>
      </c>
    </row>
    <row r="4099" customFormat="false" ht="15" hidden="false" customHeight="false" outlineLevel="0" collapsed="false">
      <c r="A4099" s="0" t="s">
        <v>279</v>
      </c>
      <c r="B4099" s="0" t="s">
        <v>35</v>
      </c>
      <c r="C4099" s="0" t="n">
        <v>73</v>
      </c>
      <c r="D4099" s="0" t="n">
        <v>69</v>
      </c>
      <c r="E4099" s="0" t="n">
        <v>46</v>
      </c>
      <c r="F4099" s="0" t="n">
        <v>33</v>
      </c>
      <c r="G4099" s="0" t="n">
        <v>12</v>
      </c>
      <c r="H4099" s="0" t="n">
        <v>10</v>
      </c>
      <c r="I4099" s="0" t="n">
        <v>1</v>
      </c>
      <c r="J4099" s="0" t="n">
        <v>0</v>
      </c>
      <c r="K4099" s="0" t="n">
        <f aca="false">VLOOKUP(A4099,'Team Data'!$A$1:$E$659,2,FALSE())</f>
        <v>13</v>
      </c>
      <c r="L4099" s="0" t="n">
        <f aca="false">VLOOKUP(A4099,'Team Data'!$A$1:$E$659,3,FALSE())</f>
        <v>18</v>
      </c>
      <c r="M4099" s="0" t="n">
        <f aca="false">VLOOKUP(B4099,'Team Data'!$A$1:$E$659,2,FALSE())</f>
        <v>3</v>
      </c>
      <c r="N4099" s="0" t="n">
        <f aca="false">VLOOKUP(B4099,'Team Data'!$A$1:$E$659,3,FALSE())</f>
        <v>28</v>
      </c>
      <c r="O4099" s="0" t="n">
        <f aca="false">VLOOKUP(A4099,'Team Data'!$A$1:$E$659,4,FALSE())</f>
        <v>437</v>
      </c>
      <c r="P4099" s="0" t="n">
        <f aca="false">VLOOKUP(A4099,'Team Data'!$A$1:$E$659,5,FALSE())</f>
        <v>490</v>
      </c>
      <c r="Q4099" s="0" t="n">
        <f aca="false">VLOOKUP(B4099,'Team Data'!$A$1:$E$659,4,FALSE())</f>
        <v>496</v>
      </c>
      <c r="R4099" s="0" t="n">
        <f aca="false">VLOOKUP(B4099,'Team Data'!$A$1:$E$659,5,FALSE())</f>
        <v>495</v>
      </c>
      <c r="S4099" s="0" t="n">
        <f aca="false">IF(I4099=1,(MIN(30,(C4099-D4099)))*(M4099/(M4099+N4099))*(Q4099/(Q4099+R4099)),(MAX(-30,(C4099-D4099)))*(N4099/(M4099+N4099))*(R4099/(R4099+Q4099)))</f>
        <v>0.193743693239152</v>
      </c>
      <c r="T4099" s="0" t="n">
        <f aca="false">IF(J4099=1,(MIN(30,(D4099-C4099)))*(K4099/(K4099+L4099))*(O4099/(O4099+P4099)),(MAX(-30,(D4099-C4099)))*(L4099/(K4099+L4099))*(P4099/(P4099+O4099)))</f>
        <v>-1.22768556216724</v>
      </c>
      <c r="U4099" s="7" t="n">
        <v>43133</v>
      </c>
    </row>
    <row r="4100" customFormat="false" ht="15" hidden="false" customHeight="false" outlineLevel="0" collapsed="false">
      <c r="A4100" s="0" t="s">
        <v>49</v>
      </c>
      <c r="B4100" s="0" t="s">
        <v>204</v>
      </c>
      <c r="C4100" s="0" t="n">
        <v>69</v>
      </c>
      <c r="D4100" s="0" t="n">
        <v>64</v>
      </c>
      <c r="E4100" s="0" t="n">
        <v>32</v>
      </c>
      <c r="F4100" s="0" t="n">
        <v>33</v>
      </c>
      <c r="G4100" s="0" t="n">
        <v>8</v>
      </c>
      <c r="H4100" s="0" t="n">
        <v>11</v>
      </c>
      <c r="I4100" s="0" t="n">
        <v>1</v>
      </c>
      <c r="J4100" s="0" t="n">
        <v>0</v>
      </c>
      <c r="K4100" s="0" t="n">
        <f aca="false">VLOOKUP(A4100,'Team Data'!$A$1:$E$659,2,FALSE())</f>
        <v>26</v>
      </c>
      <c r="L4100" s="0" t="n">
        <f aca="false">VLOOKUP(A4100,'Team Data'!$A$1:$E$659,3,FALSE())</f>
        <v>8</v>
      </c>
      <c r="M4100" s="0" t="n">
        <f aca="false">VLOOKUP(B4100,'Team Data'!$A$1:$E$659,2,FALSE())</f>
        <v>23</v>
      </c>
      <c r="N4100" s="0" t="n">
        <f aca="false">VLOOKUP(B4100,'Team Data'!$A$1:$E$659,3,FALSE())</f>
        <v>10</v>
      </c>
      <c r="O4100" s="0" t="n">
        <f aca="false">VLOOKUP(A4100,'Team Data'!$A$1:$E$659,4,FALSE())</f>
        <v>508</v>
      </c>
      <c r="P4100" s="0" t="n">
        <f aca="false">VLOOKUP(A4100,'Team Data'!$A$1:$E$659,5,FALSE())</f>
        <v>524</v>
      </c>
      <c r="Q4100" s="0" t="n">
        <f aca="false">VLOOKUP(B4100,'Team Data'!$A$1:$E$659,4,FALSE())</f>
        <v>563</v>
      </c>
      <c r="R4100" s="0" t="n">
        <f aca="false">VLOOKUP(B4100,'Team Data'!$A$1:$E$659,5,FALSE())</f>
        <v>481</v>
      </c>
      <c r="S4100" s="0" t="n">
        <f aca="false">IF(I4100=1,(MIN(30,(C4100-D4100)))*(M4100/(M4100+N4100))*(Q4100/(Q4100+R4100)),(MAX(-30,(C4100-D4100)))*(N4100/(M4100+N4100))*(R4100/(R4100+Q4100)))</f>
        <v>1.87928131893649</v>
      </c>
      <c r="T4100" s="0" t="n">
        <f aca="false">IF(J4100=1,(MIN(30,(D4100-C4100)))*(K4100/(K4100+L4100))*(O4100/(O4100+P4100)),(MAX(-30,(D4100-C4100)))*(L4100/(K4100+L4100))*(P4100/(P4100+O4100)))</f>
        <v>-0.597355221158231</v>
      </c>
      <c r="U4100" s="7" t="n">
        <v>43133</v>
      </c>
    </row>
    <row r="4101" customFormat="false" ht="15" hidden="false" customHeight="false" outlineLevel="0" collapsed="false">
      <c r="A4101" s="0" t="s">
        <v>221</v>
      </c>
      <c r="B4101" s="0" t="s">
        <v>236</v>
      </c>
      <c r="C4101" s="0" t="n">
        <v>75</v>
      </c>
      <c r="D4101" s="0" t="n">
        <v>85</v>
      </c>
      <c r="E4101" s="0" t="n">
        <v>36</v>
      </c>
      <c r="F4101" s="0" t="n">
        <v>28</v>
      </c>
      <c r="G4101" s="0" t="n">
        <v>17</v>
      </c>
      <c r="H4101" s="0" t="n">
        <v>9</v>
      </c>
      <c r="I4101" s="0" t="n">
        <v>0</v>
      </c>
      <c r="J4101" s="0" t="n">
        <v>1</v>
      </c>
      <c r="K4101" s="0" t="n">
        <f aca="false">VLOOKUP(A4101,'Team Data'!$A$1:$E$659,2,FALSE())</f>
        <v>11</v>
      </c>
      <c r="L4101" s="0" t="n">
        <f aca="false">VLOOKUP(A4101,'Team Data'!$A$1:$E$659,3,FALSE())</f>
        <v>21</v>
      </c>
      <c r="M4101" s="0" t="n">
        <f aca="false">VLOOKUP(B4101,'Team Data'!$A$1:$E$659,2,FALSE())</f>
        <v>18</v>
      </c>
      <c r="N4101" s="0" t="n">
        <f aca="false">VLOOKUP(B4101,'Team Data'!$A$1:$E$659,3,FALSE())</f>
        <v>15</v>
      </c>
      <c r="O4101" s="0" t="n">
        <f aca="false">VLOOKUP(A4101,'Team Data'!$A$1:$E$659,4,FALSE())</f>
        <v>508</v>
      </c>
      <c r="P4101" s="0" t="n">
        <f aca="false">VLOOKUP(A4101,'Team Data'!$A$1:$E$659,5,FALSE())</f>
        <v>413</v>
      </c>
      <c r="Q4101" s="0" t="n">
        <f aca="false">VLOOKUP(B4101,'Team Data'!$A$1:$E$659,4,FALSE())</f>
        <v>473</v>
      </c>
      <c r="R4101" s="0" t="n">
        <f aca="false">VLOOKUP(B4101,'Team Data'!$A$1:$E$659,5,FALSE())</f>
        <v>475</v>
      </c>
      <c r="S4101" s="0" t="n">
        <f aca="false">IF(I4101=1,(MIN(30,(C4101-D4101)))*(M4101/(M4101+N4101))*(Q4101/(Q4101+R4101)),(MAX(-30,(C4101-D4101)))*(N4101/(M4101+N4101))*(R4101/(R4101+Q4101)))</f>
        <v>-2.27752205600307</v>
      </c>
      <c r="T4101" s="0" t="n">
        <f aca="false">IF(J4101=1,(MIN(30,(D4101-C4101)))*(K4101/(K4101+L4101))*(O4101/(O4101+P4101)),(MAX(-30,(D4101-C4101)))*(L4101/(K4101+L4101))*(P4101/(P4101+O4101)))</f>
        <v>1.89603691639522</v>
      </c>
      <c r="U4101" s="7" t="n">
        <v>43133</v>
      </c>
    </row>
    <row r="4102" customFormat="false" ht="15" hidden="false" customHeight="false" outlineLevel="0" collapsed="false">
      <c r="A4102" s="0" t="s">
        <v>330</v>
      </c>
      <c r="B4102" s="0" t="s">
        <v>317</v>
      </c>
      <c r="C4102" s="0" t="n">
        <v>51</v>
      </c>
      <c r="D4102" s="0" t="n">
        <v>73</v>
      </c>
      <c r="E4102" s="0" t="n">
        <v>29</v>
      </c>
      <c r="F4102" s="0" t="n">
        <v>35</v>
      </c>
      <c r="G4102" s="0" t="n">
        <v>23</v>
      </c>
      <c r="H4102" s="0" t="n">
        <v>12</v>
      </c>
      <c r="I4102" s="0" t="n">
        <v>0</v>
      </c>
      <c r="J4102" s="0" t="n">
        <v>1</v>
      </c>
      <c r="K4102" s="0" t="n">
        <f aca="false">VLOOKUP(A4102,'Team Data'!$A$1:$E$659,2,FALSE())</f>
        <v>9</v>
      </c>
      <c r="L4102" s="0" t="n">
        <f aca="false">VLOOKUP(A4102,'Team Data'!$A$1:$E$659,3,FALSE())</f>
        <v>21</v>
      </c>
      <c r="M4102" s="0" t="n">
        <f aca="false">VLOOKUP(B4102,'Team Data'!$A$1:$E$659,2,FALSE())</f>
        <v>27</v>
      </c>
      <c r="N4102" s="0" t="n">
        <f aca="false">VLOOKUP(B4102,'Team Data'!$A$1:$E$659,3,FALSE())</f>
        <v>8</v>
      </c>
      <c r="O4102" s="0" t="n">
        <f aca="false">VLOOKUP(A4102,'Team Data'!$A$1:$E$659,4,FALSE())</f>
        <v>467</v>
      </c>
      <c r="P4102" s="0" t="n">
        <f aca="false">VLOOKUP(A4102,'Team Data'!$A$1:$E$659,5,FALSE())</f>
        <v>455</v>
      </c>
      <c r="Q4102" s="0" t="n">
        <f aca="false">VLOOKUP(B4102,'Team Data'!$A$1:$E$659,4,FALSE())</f>
        <v>534</v>
      </c>
      <c r="R4102" s="0" t="n">
        <f aca="false">VLOOKUP(B4102,'Team Data'!$A$1:$E$659,5,FALSE())</f>
        <v>523</v>
      </c>
      <c r="S4102" s="0" t="n">
        <f aca="false">IF(I4102=1,(MIN(30,(C4102-D4102)))*(M4102/(M4102+N4102))*(Q4102/(Q4102+R4102)),(MAX(-30,(C4102-D4102)))*(N4102/(M4102+N4102))*(R4102/(R4102+Q4102)))</f>
        <v>-2.48812001621841</v>
      </c>
      <c r="T4102" s="0" t="n">
        <f aca="false">IF(J4102=1,(MIN(30,(D4102-C4102)))*(K4102/(K4102+L4102))*(O4102/(O4102+P4102)),(MAX(-30,(D4102-C4102)))*(L4102/(K4102+L4102))*(P4102/(P4102+O4102)))</f>
        <v>3.34295010845987</v>
      </c>
      <c r="U4102" s="7" t="n">
        <v>43133</v>
      </c>
    </row>
    <row r="4103" customFormat="false" ht="15" hidden="false" customHeight="false" outlineLevel="0" collapsed="false">
      <c r="A4103" s="0" t="s">
        <v>255</v>
      </c>
      <c r="B4103" s="0" t="s">
        <v>78</v>
      </c>
      <c r="C4103" s="0" t="n">
        <v>76</v>
      </c>
      <c r="D4103" s="0" t="n">
        <v>96</v>
      </c>
      <c r="E4103" s="0" t="n">
        <v>30</v>
      </c>
      <c r="F4103" s="0" t="n">
        <v>37</v>
      </c>
      <c r="G4103" s="0" t="n">
        <v>13</v>
      </c>
      <c r="H4103" s="0" t="n">
        <v>13</v>
      </c>
      <c r="I4103" s="0" t="n">
        <v>0</v>
      </c>
      <c r="J4103" s="0" t="n">
        <v>1</v>
      </c>
      <c r="K4103" s="0" t="n">
        <f aca="false">VLOOKUP(A4103,'Team Data'!$A$1:$E$659,2,FALSE())</f>
        <v>10</v>
      </c>
      <c r="L4103" s="0" t="n">
        <f aca="false">VLOOKUP(A4103,'Team Data'!$A$1:$E$659,3,FALSE())</f>
        <v>22</v>
      </c>
      <c r="M4103" s="0" t="n">
        <f aca="false">VLOOKUP(B4103,'Team Data'!$A$1:$E$659,2,FALSE())</f>
        <v>25</v>
      </c>
      <c r="N4103" s="0" t="n">
        <f aca="false">VLOOKUP(B4103,'Team Data'!$A$1:$E$659,3,FALSE())</f>
        <v>8</v>
      </c>
      <c r="O4103" s="0" t="n">
        <f aca="false">VLOOKUP(A4103,'Team Data'!$A$1:$E$659,4,FALSE())</f>
        <v>520</v>
      </c>
      <c r="P4103" s="0" t="n">
        <f aca="false">VLOOKUP(A4103,'Team Data'!$A$1:$E$659,5,FALSE())</f>
        <v>472</v>
      </c>
      <c r="Q4103" s="0" t="n">
        <f aca="false">VLOOKUP(B4103,'Team Data'!$A$1:$E$659,4,FALSE())</f>
        <v>509</v>
      </c>
      <c r="R4103" s="0" t="n">
        <f aca="false">VLOOKUP(B4103,'Team Data'!$A$1:$E$659,5,FALSE())</f>
        <v>506</v>
      </c>
      <c r="S4103" s="0" t="n">
        <f aca="false">IF(I4103=1,(MIN(30,(C4103-D4103)))*(M4103/(M4103+N4103))*(Q4103/(Q4103+R4103)),(MAX(-30,(C4103-D4103)))*(N4103/(M4103+N4103))*(R4103/(R4103+Q4103)))</f>
        <v>-2.41707717569787</v>
      </c>
      <c r="T4103" s="0" t="n">
        <f aca="false">IF(J4103=1,(MIN(30,(D4103-C4103)))*(K4103/(K4103+L4103))*(O4103/(O4103+P4103)),(MAX(-30,(D4103-C4103)))*(L4103/(K4103+L4103))*(P4103/(P4103+O4103)))</f>
        <v>3.27620967741935</v>
      </c>
      <c r="U4103" s="7" t="n">
        <v>43133</v>
      </c>
    </row>
    <row r="4104" customFormat="false" ht="15" hidden="false" customHeight="false" outlineLevel="0" collapsed="false">
      <c r="A4104" s="0" t="s">
        <v>47</v>
      </c>
      <c r="B4104" s="0" t="s">
        <v>337</v>
      </c>
      <c r="C4104" s="0" t="n">
        <v>59</v>
      </c>
      <c r="D4104" s="0" t="n">
        <v>72</v>
      </c>
      <c r="E4104" s="0" t="n">
        <v>38</v>
      </c>
      <c r="F4104" s="0" t="n">
        <v>38</v>
      </c>
      <c r="G4104" s="0" t="n">
        <v>13</v>
      </c>
      <c r="H4104" s="0" t="n">
        <v>11</v>
      </c>
      <c r="I4104" s="0" t="n">
        <v>0</v>
      </c>
      <c r="J4104" s="0" t="n">
        <v>1</v>
      </c>
      <c r="K4104" s="0" t="n">
        <f aca="false">VLOOKUP(A4104,'Team Data'!$A$1:$E$659,2,FALSE())</f>
        <v>14</v>
      </c>
      <c r="L4104" s="0" t="n">
        <f aca="false">VLOOKUP(A4104,'Team Data'!$A$1:$E$659,3,FALSE())</f>
        <v>18</v>
      </c>
      <c r="M4104" s="0" t="n">
        <f aca="false">VLOOKUP(B4104,'Team Data'!$A$1:$E$659,2,FALSE())</f>
        <v>23</v>
      </c>
      <c r="N4104" s="0" t="n">
        <f aca="false">VLOOKUP(B4104,'Team Data'!$A$1:$E$659,3,FALSE())</f>
        <v>10</v>
      </c>
      <c r="O4104" s="0" t="n">
        <f aca="false">VLOOKUP(A4104,'Team Data'!$A$1:$E$659,4,FALSE())</f>
        <v>456</v>
      </c>
      <c r="P4104" s="0" t="n">
        <f aca="false">VLOOKUP(A4104,'Team Data'!$A$1:$E$659,5,FALSE())</f>
        <v>570</v>
      </c>
      <c r="Q4104" s="0" t="n">
        <f aca="false">VLOOKUP(B4104,'Team Data'!$A$1:$E$659,4,FALSE())</f>
        <v>458</v>
      </c>
      <c r="R4104" s="0" t="n">
        <f aca="false">VLOOKUP(B4104,'Team Data'!$A$1:$E$659,5,FALSE())</f>
        <v>534</v>
      </c>
      <c r="S4104" s="0" t="n">
        <f aca="false">IF(I4104=1,(MIN(30,(C4104-D4104)))*(M4104/(M4104+N4104))*(Q4104/(Q4104+R4104)),(MAX(-30,(C4104-D4104)))*(N4104/(M4104+N4104))*(R4104/(R4104+Q4104)))</f>
        <v>-2.12060117302053</v>
      </c>
      <c r="T4104" s="0" t="n">
        <f aca="false">IF(J4104=1,(MIN(30,(D4104-C4104)))*(K4104/(K4104+L4104))*(O4104/(O4104+P4104)),(MAX(-30,(D4104-C4104)))*(L4104/(K4104+L4104))*(P4104/(P4104+O4104)))</f>
        <v>2.52777777777778</v>
      </c>
      <c r="U4104" s="7" t="n">
        <v>43133</v>
      </c>
    </row>
    <row r="4105" customFormat="false" ht="15" hidden="false" customHeight="false" outlineLevel="0" collapsed="false">
      <c r="A4105" s="0" t="s">
        <v>95</v>
      </c>
      <c r="B4105" s="0" t="s">
        <v>166</v>
      </c>
      <c r="C4105" s="0" t="n">
        <v>85</v>
      </c>
      <c r="D4105" s="0" t="n">
        <v>73</v>
      </c>
      <c r="E4105" s="0" t="n">
        <v>31</v>
      </c>
      <c r="F4105" s="0" t="n">
        <v>37</v>
      </c>
      <c r="G4105" s="0" t="n">
        <v>8</v>
      </c>
      <c r="H4105" s="0" t="n">
        <v>9</v>
      </c>
      <c r="I4105" s="0" t="n">
        <v>1</v>
      </c>
      <c r="J4105" s="0" t="n">
        <v>0</v>
      </c>
      <c r="K4105" s="0" t="n">
        <f aca="false">VLOOKUP(A4105,'Team Data'!$A$1:$E$659,2,FALSE())</f>
        <v>23</v>
      </c>
      <c r="L4105" s="0" t="n">
        <f aca="false">VLOOKUP(A4105,'Team Data'!$A$1:$E$659,3,FALSE())</f>
        <v>9</v>
      </c>
      <c r="M4105" s="0" t="n">
        <f aca="false">VLOOKUP(B4105,'Team Data'!$A$1:$E$659,2,FALSE())</f>
        <v>19</v>
      </c>
      <c r="N4105" s="0" t="n">
        <f aca="false">VLOOKUP(B4105,'Team Data'!$A$1:$E$659,3,FALSE())</f>
        <v>15</v>
      </c>
      <c r="O4105" s="0" t="n">
        <f aca="false">VLOOKUP(A4105,'Team Data'!$A$1:$E$659,4,FALSE())</f>
        <v>502</v>
      </c>
      <c r="P4105" s="0" t="n">
        <f aca="false">VLOOKUP(A4105,'Team Data'!$A$1:$E$659,5,FALSE())</f>
        <v>485</v>
      </c>
      <c r="Q4105" s="0" t="n">
        <f aca="false">VLOOKUP(B4105,'Team Data'!$A$1:$E$659,4,FALSE())</f>
        <v>543</v>
      </c>
      <c r="R4105" s="0" t="n">
        <f aca="false">VLOOKUP(B4105,'Team Data'!$A$1:$E$659,5,FALSE())</f>
        <v>527</v>
      </c>
      <c r="S4105" s="0" t="n">
        <f aca="false">IF(I4105=1,(MIN(30,(C4105-D4105)))*(M4105/(M4105+N4105))*(Q4105/(Q4105+R4105)),(MAX(-30,(C4105-D4105)))*(N4105/(M4105+N4105))*(R4105/(R4105+Q4105)))</f>
        <v>3.40307861462342</v>
      </c>
      <c r="T4105" s="0" t="n">
        <f aca="false">IF(J4105=1,(MIN(30,(D4105-C4105)))*(K4105/(K4105+L4105))*(O4105/(O4105+P4105)),(MAX(-30,(D4105-C4105)))*(L4105/(K4105+L4105))*(P4105/(P4105+O4105)))</f>
        <v>-1.65843465045593</v>
      </c>
      <c r="U4105" s="7" t="n">
        <v>43133</v>
      </c>
    </row>
    <row r="4106" customFormat="false" ht="15" hidden="false" customHeight="false" outlineLevel="0" collapsed="false">
      <c r="A4106" s="0" t="s">
        <v>52</v>
      </c>
      <c r="B4106" s="0" t="s">
        <v>343</v>
      </c>
      <c r="C4106" s="0" t="n">
        <v>68</v>
      </c>
      <c r="D4106" s="0" t="n">
        <v>70</v>
      </c>
      <c r="E4106" s="0" t="n">
        <v>29</v>
      </c>
      <c r="F4106" s="0" t="n">
        <v>28</v>
      </c>
      <c r="G4106" s="0" t="n">
        <v>15</v>
      </c>
      <c r="H4106" s="0" t="n">
        <v>13</v>
      </c>
      <c r="I4106" s="0" t="n">
        <v>0</v>
      </c>
      <c r="J4106" s="0" t="n">
        <v>1</v>
      </c>
      <c r="K4106" s="0" t="n">
        <f aca="false">VLOOKUP(A4106,'Team Data'!$A$1:$E$659,2,FALSE())</f>
        <v>10</v>
      </c>
      <c r="L4106" s="0" t="n">
        <f aca="false">VLOOKUP(A4106,'Team Data'!$A$1:$E$659,3,FALSE())</f>
        <v>23</v>
      </c>
      <c r="M4106" s="0" t="n">
        <f aca="false">VLOOKUP(B4106,'Team Data'!$A$1:$E$659,2,FALSE())</f>
        <v>13</v>
      </c>
      <c r="N4106" s="0" t="n">
        <f aca="false">VLOOKUP(B4106,'Team Data'!$A$1:$E$659,3,FALSE())</f>
        <v>19</v>
      </c>
      <c r="O4106" s="0" t="n">
        <f aca="false">VLOOKUP(A4106,'Team Data'!$A$1:$E$659,4,FALSE())</f>
        <v>543</v>
      </c>
      <c r="P4106" s="0" t="n">
        <f aca="false">VLOOKUP(A4106,'Team Data'!$A$1:$E$659,5,FALSE())</f>
        <v>482</v>
      </c>
      <c r="Q4106" s="0" t="n">
        <f aca="false">VLOOKUP(B4106,'Team Data'!$A$1:$E$659,4,FALSE())</f>
        <v>540</v>
      </c>
      <c r="R4106" s="0" t="n">
        <f aca="false">VLOOKUP(B4106,'Team Data'!$A$1:$E$659,5,FALSE())</f>
        <v>453</v>
      </c>
      <c r="S4106" s="0" t="n">
        <f aca="false">IF(I4106=1,(MIN(30,(C4106-D4106)))*(M4106/(M4106+N4106))*(Q4106/(Q4106+R4106)),(MAX(-30,(C4106-D4106)))*(N4106/(M4106+N4106))*(R4106/(R4106+Q4106)))</f>
        <v>-0.541729607250755</v>
      </c>
      <c r="T4106" s="0" t="n">
        <f aca="false">IF(J4106=1,(MIN(30,(D4106-C4106)))*(K4106/(K4106+L4106))*(O4106/(O4106+P4106)),(MAX(-30,(D4106-C4106)))*(L4106/(K4106+L4106))*(P4106/(P4106+O4106)))</f>
        <v>0.321064301552106</v>
      </c>
      <c r="U4106" s="7" t="n">
        <v>43133</v>
      </c>
    </row>
    <row r="4107" customFormat="false" ht="15" hidden="false" customHeight="false" outlineLevel="0" collapsed="false">
      <c r="A4107" s="0" t="s">
        <v>289</v>
      </c>
      <c r="B4107" s="0" t="s">
        <v>181</v>
      </c>
      <c r="C4107" s="0" t="n">
        <v>61</v>
      </c>
      <c r="D4107" s="0" t="n">
        <v>58</v>
      </c>
      <c r="E4107" s="0" t="n">
        <v>42</v>
      </c>
      <c r="F4107" s="0" t="n">
        <v>29</v>
      </c>
      <c r="G4107" s="0" t="n">
        <v>18</v>
      </c>
      <c r="H4107" s="0" t="n">
        <v>11</v>
      </c>
      <c r="I4107" s="0" t="n">
        <v>1</v>
      </c>
      <c r="J4107" s="0" t="n">
        <v>0</v>
      </c>
      <c r="K4107" s="0" t="n">
        <f aca="false">VLOOKUP(A4107,'Team Data'!$A$1:$E$659,2,FALSE())</f>
        <v>15</v>
      </c>
      <c r="L4107" s="0" t="n">
        <f aca="false">VLOOKUP(A4107,'Team Data'!$A$1:$E$659,3,FALSE())</f>
        <v>15</v>
      </c>
      <c r="M4107" s="0" t="n">
        <f aca="false">VLOOKUP(B4107,'Team Data'!$A$1:$E$659,2,FALSE())</f>
        <v>8</v>
      </c>
      <c r="N4107" s="0" t="n">
        <f aca="false">VLOOKUP(B4107,'Team Data'!$A$1:$E$659,3,FALSE())</f>
        <v>21</v>
      </c>
      <c r="O4107" s="0" t="n">
        <f aca="false">VLOOKUP(A4107,'Team Data'!$A$1:$E$659,4,FALSE())</f>
        <v>479</v>
      </c>
      <c r="P4107" s="0" t="n">
        <f aca="false">VLOOKUP(A4107,'Team Data'!$A$1:$E$659,5,FALSE())</f>
        <v>436</v>
      </c>
      <c r="Q4107" s="0" t="n">
        <f aca="false">VLOOKUP(B4107,'Team Data'!$A$1:$E$659,4,FALSE())</f>
        <v>484</v>
      </c>
      <c r="R4107" s="0" t="n">
        <f aca="false">VLOOKUP(B4107,'Team Data'!$A$1:$E$659,5,FALSE())</f>
        <v>397</v>
      </c>
      <c r="S4107" s="0" t="n">
        <f aca="false">IF(I4107=1,(MIN(30,(C4107-D4107)))*(M4107/(M4107+N4107))*(Q4107/(Q4107+R4107)),(MAX(-30,(C4107-D4107)))*(N4107/(M4107+N4107))*(R4107/(R4107+Q4107)))</f>
        <v>0.454655759520921</v>
      </c>
      <c r="T4107" s="0" t="n">
        <f aca="false">IF(J4107=1,(MIN(30,(D4107-C4107)))*(K4107/(K4107+L4107))*(O4107/(O4107+P4107)),(MAX(-30,(D4107-C4107)))*(L4107/(K4107+L4107))*(P4107/(P4107+O4107)))</f>
        <v>-0.714754098360656</v>
      </c>
      <c r="U4107" s="7" t="n">
        <v>43133</v>
      </c>
    </row>
    <row r="4108" customFormat="false" ht="15" hidden="false" customHeight="false" outlineLevel="0" collapsed="false">
      <c r="A4108" s="0" t="s">
        <v>112</v>
      </c>
      <c r="B4108" s="0" t="s">
        <v>50</v>
      </c>
      <c r="C4108" s="0" t="n">
        <v>74</v>
      </c>
      <c r="D4108" s="0" t="n">
        <v>83</v>
      </c>
      <c r="E4108" s="0" t="n">
        <v>26</v>
      </c>
      <c r="F4108" s="0" t="n">
        <v>24</v>
      </c>
      <c r="G4108" s="0" t="n">
        <v>15</v>
      </c>
      <c r="H4108" s="0" t="n">
        <v>10</v>
      </c>
      <c r="I4108" s="0" t="n">
        <v>0</v>
      </c>
      <c r="J4108" s="0" t="n">
        <v>1</v>
      </c>
      <c r="K4108" s="0" t="n">
        <f aca="false">VLOOKUP(A4108,'Team Data'!$A$1:$E$659,2,FALSE())</f>
        <v>14</v>
      </c>
      <c r="L4108" s="0" t="n">
        <f aca="false">VLOOKUP(A4108,'Team Data'!$A$1:$E$659,3,FALSE())</f>
        <v>16</v>
      </c>
      <c r="M4108" s="0" t="n">
        <f aca="false">VLOOKUP(B4108,'Team Data'!$A$1:$E$659,2,FALSE())</f>
        <v>15</v>
      </c>
      <c r="N4108" s="0" t="n">
        <f aca="false">VLOOKUP(B4108,'Team Data'!$A$1:$E$659,3,FALSE())</f>
        <v>16</v>
      </c>
      <c r="O4108" s="0" t="n">
        <f aca="false">VLOOKUP(A4108,'Team Data'!$A$1:$E$659,4,FALSE())</f>
        <v>437</v>
      </c>
      <c r="P4108" s="0" t="n">
        <f aca="false">VLOOKUP(A4108,'Team Data'!$A$1:$E$659,5,FALSE())</f>
        <v>467</v>
      </c>
      <c r="Q4108" s="0" t="n">
        <f aca="false">VLOOKUP(B4108,'Team Data'!$A$1:$E$659,4,FALSE())</f>
        <v>449</v>
      </c>
      <c r="R4108" s="0" t="n">
        <f aca="false">VLOOKUP(B4108,'Team Data'!$A$1:$E$659,5,FALSE())</f>
        <v>485</v>
      </c>
      <c r="S4108" s="0" t="n">
        <f aca="false">IF(I4108=1,(MIN(30,(C4108-D4108)))*(M4108/(M4108+N4108))*(Q4108/(Q4108+R4108)),(MAX(-30,(C4108-D4108)))*(N4108/(M4108+N4108))*(R4108/(R4108+Q4108)))</f>
        <v>-2.41210195482489</v>
      </c>
      <c r="T4108" s="0" t="n">
        <f aca="false">IF(J4108=1,(MIN(30,(D4108-C4108)))*(K4108/(K4108+L4108))*(O4108/(O4108+P4108)),(MAX(-30,(D4108-C4108)))*(L4108/(K4108+L4108))*(P4108/(P4108+O4108)))</f>
        <v>2.03030973451327</v>
      </c>
      <c r="U4108" s="7" t="n">
        <v>43133</v>
      </c>
    </row>
    <row r="4109" customFormat="false" ht="15" hidden="false" customHeight="false" outlineLevel="0" collapsed="false">
      <c r="A4109" s="0" t="s">
        <v>290</v>
      </c>
      <c r="B4109" s="0" t="s">
        <v>246</v>
      </c>
      <c r="C4109" s="0" t="n">
        <v>68</v>
      </c>
      <c r="D4109" s="0" t="n">
        <v>67</v>
      </c>
      <c r="E4109" s="0" t="n">
        <v>44</v>
      </c>
      <c r="F4109" s="0" t="n">
        <v>37</v>
      </c>
      <c r="G4109" s="0" t="n">
        <v>12</v>
      </c>
      <c r="H4109" s="0" t="n">
        <v>9</v>
      </c>
      <c r="I4109" s="0" t="n">
        <v>1</v>
      </c>
      <c r="J4109" s="0" t="n">
        <v>0</v>
      </c>
      <c r="K4109" s="0" t="n">
        <f aca="false">VLOOKUP(A4109,'Team Data'!$A$1:$E$659,2,FALSE())</f>
        <v>19</v>
      </c>
      <c r="L4109" s="0" t="n">
        <f aca="false">VLOOKUP(A4109,'Team Data'!$A$1:$E$659,3,FALSE())</f>
        <v>14</v>
      </c>
      <c r="M4109" s="0" t="n">
        <f aca="false">VLOOKUP(B4109,'Team Data'!$A$1:$E$659,2,FALSE())</f>
        <v>9</v>
      </c>
      <c r="N4109" s="0" t="n">
        <f aca="false">VLOOKUP(B4109,'Team Data'!$A$1:$E$659,3,FALSE())</f>
        <v>21</v>
      </c>
      <c r="O4109" s="0" t="n">
        <f aca="false">VLOOKUP(A4109,'Team Data'!$A$1:$E$659,4,FALSE())</f>
        <v>502</v>
      </c>
      <c r="P4109" s="0" t="n">
        <f aca="false">VLOOKUP(A4109,'Team Data'!$A$1:$E$659,5,FALSE())</f>
        <v>497</v>
      </c>
      <c r="Q4109" s="0" t="n">
        <f aca="false">VLOOKUP(B4109,'Team Data'!$A$1:$E$659,4,FALSE())</f>
        <v>497</v>
      </c>
      <c r="R4109" s="0" t="n">
        <f aca="false">VLOOKUP(B4109,'Team Data'!$A$1:$E$659,5,FALSE())</f>
        <v>467</v>
      </c>
      <c r="S4109" s="0" t="n">
        <f aca="false">IF(I4109=1,(MIN(30,(C4109-D4109)))*(M4109/(M4109+N4109))*(Q4109/(Q4109+R4109)),(MAX(-30,(C4109-D4109)))*(N4109/(M4109+N4109))*(R4109/(R4109+Q4109)))</f>
        <v>0.154668049792531</v>
      </c>
      <c r="T4109" s="0" t="n">
        <f aca="false">IF(J4109=1,(MIN(30,(D4109-C4109)))*(K4109/(K4109+L4109))*(O4109/(O4109+P4109)),(MAX(-30,(D4109-C4109)))*(L4109/(K4109+L4109))*(P4109/(P4109+O4109)))</f>
        <v>-0.211059544392878</v>
      </c>
      <c r="U4109" s="7" t="n">
        <v>43133</v>
      </c>
    </row>
    <row r="4110" customFormat="false" ht="15" hidden="false" customHeight="false" outlineLevel="0" collapsed="false">
      <c r="A4110" s="0" t="s">
        <v>26</v>
      </c>
      <c r="B4110" s="0" t="s">
        <v>80</v>
      </c>
      <c r="C4110" s="0" t="n">
        <v>98</v>
      </c>
      <c r="D4110" s="0" t="n">
        <v>63</v>
      </c>
      <c r="E4110" s="0" t="n">
        <v>30</v>
      </c>
      <c r="F4110" s="0" t="n">
        <v>25</v>
      </c>
      <c r="G4110" s="0" t="n">
        <v>6</v>
      </c>
      <c r="H4110" s="0" t="n">
        <v>17</v>
      </c>
      <c r="I4110" s="0" t="n">
        <v>1</v>
      </c>
      <c r="J4110" s="0" t="n">
        <v>0</v>
      </c>
      <c r="K4110" s="0" t="n">
        <f aca="false">VLOOKUP(A4110,'Team Data'!$A$1:$E$659,2,FALSE())</f>
        <v>24</v>
      </c>
      <c r="L4110" s="0" t="n">
        <f aca="false">VLOOKUP(A4110,'Team Data'!$A$1:$E$659,3,FALSE())</f>
        <v>9</v>
      </c>
      <c r="M4110" s="0" t="n">
        <f aca="false">VLOOKUP(B4110,'Team Data'!$A$1:$E$659,2,FALSE())</f>
        <v>11</v>
      </c>
      <c r="N4110" s="0" t="n">
        <f aca="false">VLOOKUP(B4110,'Team Data'!$A$1:$E$659,3,FALSE())</f>
        <v>20</v>
      </c>
      <c r="O4110" s="0" t="n">
        <f aca="false">VLOOKUP(A4110,'Team Data'!$A$1:$E$659,4,FALSE())</f>
        <v>540</v>
      </c>
      <c r="P4110" s="0" t="n">
        <f aca="false">VLOOKUP(A4110,'Team Data'!$A$1:$E$659,5,FALSE())</f>
        <v>523</v>
      </c>
      <c r="Q4110" s="0" t="n">
        <f aca="false">VLOOKUP(B4110,'Team Data'!$A$1:$E$659,4,FALSE())</f>
        <v>481</v>
      </c>
      <c r="R4110" s="0" t="n">
        <f aca="false">VLOOKUP(B4110,'Team Data'!$A$1:$E$659,5,FALSE())</f>
        <v>462</v>
      </c>
      <c r="S4110" s="0" t="n">
        <f aca="false">IF(I4110=1,(MIN(30,(C4110-D4110)))*(M4110/(M4110+N4110))*(Q4110/(Q4110+R4110)),(MAX(-30,(C4110-D4110)))*(N4110/(M4110+N4110))*(R4110/(R4110+Q4110)))</f>
        <v>5.42982246091746</v>
      </c>
      <c r="T4110" s="0" t="n">
        <f aca="false">IF(J4110=1,(MIN(30,(D4110-C4110)))*(K4110/(K4110+L4110))*(O4110/(O4110+P4110)),(MAX(-30,(D4110-C4110)))*(L4110/(K4110+L4110))*(P4110/(P4110+O4110)))</f>
        <v>-4.02548533310528</v>
      </c>
      <c r="U4110" s="7" t="n">
        <v>43133</v>
      </c>
    </row>
    <row r="4111" customFormat="false" ht="15" hidden="false" customHeight="false" outlineLevel="0" collapsed="false">
      <c r="A4111" s="0" t="s">
        <v>101</v>
      </c>
      <c r="B4111" s="0" t="s">
        <v>146</v>
      </c>
      <c r="C4111" s="0" t="n">
        <v>67</v>
      </c>
      <c r="D4111" s="0" t="n">
        <v>61</v>
      </c>
      <c r="E4111" s="0" t="n">
        <v>27</v>
      </c>
      <c r="F4111" s="0" t="n">
        <v>34</v>
      </c>
      <c r="G4111" s="0" t="n">
        <v>9</v>
      </c>
      <c r="H4111" s="0" t="n">
        <v>17</v>
      </c>
      <c r="I4111" s="0" t="n">
        <v>1</v>
      </c>
      <c r="J4111" s="0" t="n">
        <v>0</v>
      </c>
      <c r="K4111" s="0" t="n">
        <f aca="false">VLOOKUP(A4111,'Team Data'!$A$1:$E$659,2,FALSE())</f>
        <v>21</v>
      </c>
      <c r="L4111" s="0" t="n">
        <f aca="false">VLOOKUP(A4111,'Team Data'!$A$1:$E$659,3,FALSE())</f>
        <v>12</v>
      </c>
      <c r="M4111" s="0" t="n">
        <f aca="false">VLOOKUP(B4111,'Team Data'!$A$1:$E$659,2,FALSE())</f>
        <v>7</v>
      </c>
      <c r="N4111" s="0" t="n">
        <f aca="false">VLOOKUP(B4111,'Team Data'!$A$1:$E$659,3,FALSE())</f>
        <v>25</v>
      </c>
      <c r="O4111" s="0" t="n">
        <f aca="false">VLOOKUP(A4111,'Team Data'!$A$1:$E$659,4,FALSE())</f>
        <v>495</v>
      </c>
      <c r="P4111" s="0" t="n">
        <f aca="false">VLOOKUP(A4111,'Team Data'!$A$1:$E$659,5,FALSE())</f>
        <v>516</v>
      </c>
      <c r="Q4111" s="0" t="n">
        <f aca="false">VLOOKUP(B4111,'Team Data'!$A$1:$E$659,4,FALSE())</f>
        <v>544</v>
      </c>
      <c r="R4111" s="0" t="n">
        <f aca="false">VLOOKUP(B4111,'Team Data'!$A$1:$E$659,5,FALSE())</f>
        <v>461</v>
      </c>
      <c r="S4111" s="0" t="n">
        <f aca="false">IF(I4111=1,(MIN(30,(C4111-D4111)))*(M4111/(M4111+N4111))*(Q4111/(Q4111+R4111)),(MAX(-30,(C4111-D4111)))*(N4111/(M4111+N4111))*(R4111/(R4111+Q4111)))</f>
        <v>0.71044776119403</v>
      </c>
      <c r="T4111" s="0" t="n">
        <f aca="false">IF(J4111=1,(MIN(30,(D4111-C4111)))*(K4111/(K4111+L4111))*(O4111/(O4111+P4111)),(MAX(-30,(D4111-C4111)))*(L4111/(K4111+L4111))*(P4111/(P4111+O4111)))</f>
        <v>-1.11356892365794</v>
      </c>
      <c r="U4111" s="7" t="n">
        <v>43133</v>
      </c>
    </row>
    <row r="4112" customFormat="false" ht="15" hidden="false" customHeight="false" outlineLevel="0" collapsed="false">
      <c r="A4112" s="0" t="s">
        <v>201</v>
      </c>
      <c r="B4112" s="0" t="s">
        <v>270</v>
      </c>
      <c r="C4112" s="0" t="n">
        <v>63</v>
      </c>
      <c r="D4112" s="0" t="n">
        <v>82</v>
      </c>
      <c r="E4112" s="0" t="n">
        <v>34</v>
      </c>
      <c r="F4112" s="0" t="n">
        <v>40</v>
      </c>
      <c r="G4112" s="0" t="n">
        <v>13</v>
      </c>
      <c r="H4112" s="0" t="n">
        <v>6</v>
      </c>
      <c r="I4112" s="0" t="n">
        <v>0</v>
      </c>
      <c r="J4112" s="0" t="n">
        <v>1</v>
      </c>
      <c r="K4112" s="0" t="n">
        <f aca="false">VLOOKUP(A4112,'Team Data'!$A$1:$E$659,2,FALSE())</f>
        <v>15</v>
      </c>
      <c r="L4112" s="0" t="n">
        <f aca="false">VLOOKUP(A4112,'Team Data'!$A$1:$E$659,3,FALSE())</f>
        <v>17</v>
      </c>
      <c r="M4112" s="0" t="n">
        <f aca="false">VLOOKUP(B4112,'Team Data'!$A$1:$E$659,2,FALSE())</f>
        <v>28</v>
      </c>
      <c r="N4112" s="0" t="n">
        <f aca="false">VLOOKUP(B4112,'Team Data'!$A$1:$E$659,3,FALSE())</f>
        <v>7</v>
      </c>
      <c r="O4112" s="0" t="n">
        <f aca="false">VLOOKUP(A4112,'Team Data'!$A$1:$E$659,4,FALSE())</f>
        <v>513</v>
      </c>
      <c r="P4112" s="0" t="n">
        <f aca="false">VLOOKUP(A4112,'Team Data'!$A$1:$E$659,5,FALSE())</f>
        <v>439</v>
      </c>
      <c r="Q4112" s="0" t="n">
        <f aca="false">VLOOKUP(B4112,'Team Data'!$A$1:$E$659,4,FALSE())</f>
        <v>516</v>
      </c>
      <c r="R4112" s="0" t="n">
        <f aca="false">VLOOKUP(B4112,'Team Data'!$A$1:$E$659,5,FALSE())</f>
        <v>493</v>
      </c>
      <c r="S4112" s="0" t="n">
        <f aca="false">IF(I4112=1,(MIN(30,(C4112-D4112)))*(M4112/(M4112+N4112))*(Q4112/(Q4112+R4112)),(MAX(-30,(C4112-D4112)))*(N4112/(M4112+N4112))*(R4112/(R4112+Q4112)))</f>
        <v>-1.85668979187314</v>
      </c>
      <c r="T4112" s="0" t="n">
        <f aca="false">IF(J4112=1,(MIN(30,(D4112-C4112)))*(K4112/(K4112+L4112))*(O4112/(O4112+P4112)),(MAX(-30,(D4112-C4112)))*(L4112/(K4112+L4112))*(P4112/(P4112+O4112)))</f>
        <v>4.7992712710084</v>
      </c>
      <c r="U4112" s="7" t="n">
        <v>43133</v>
      </c>
    </row>
    <row r="4113" customFormat="false" ht="15" hidden="false" customHeight="false" outlineLevel="0" collapsed="false">
      <c r="A4113" s="0" t="s">
        <v>247</v>
      </c>
      <c r="B4113" s="0" t="s">
        <v>302</v>
      </c>
      <c r="C4113" s="0" t="n">
        <v>67</v>
      </c>
      <c r="D4113" s="0" t="n">
        <v>76</v>
      </c>
      <c r="E4113" s="0" t="n">
        <v>35</v>
      </c>
      <c r="F4113" s="0" t="n">
        <v>42</v>
      </c>
      <c r="G4113" s="0" t="n">
        <v>9</v>
      </c>
      <c r="H4113" s="0" t="n">
        <v>9</v>
      </c>
      <c r="I4113" s="0" t="n">
        <v>0</v>
      </c>
      <c r="J4113" s="0" t="n">
        <v>1</v>
      </c>
      <c r="K4113" s="0" t="n">
        <f aca="false">VLOOKUP(A4113,'Team Data'!$A$1:$E$659,2,FALSE())</f>
        <v>17</v>
      </c>
      <c r="L4113" s="0" t="n">
        <f aca="false">VLOOKUP(A4113,'Team Data'!$A$1:$E$659,3,FALSE())</f>
        <v>16</v>
      </c>
      <c r="M4113" s="0" t="n">
        <f aca="false">VLOOKUP(B4113,'Team Data'!$A$1:$E$659,2,FALSE())</f>
        <v>19</v>
      </c>
      <c r="N4113" s="0" t="n">
        <f aca="false">VLOOKUP(B4113,'Team Data'!$A$1:$E$659,3,FALSE())</f>
        <v>12</v>
      </c>
      <c r="O4113" s="0" t="n">
        <f aca="false">VLOOKUP(A4113,'Team Data'!$A$1:$E$659,4,FALSE())</f>
        <v>613</v>
      </c>
      <c r="P4113" s="0" t="n">
        <f aca="false">VLOOKUP(A4113,'Team Data'!$A$1:$E$659,5,FALSE())</f>
        <v>464</v>
      </c>
      <c r="Q4113" s="0" t="n">
        <f aca="false">VLOOKUP(B4113,'Team Data'!$A$1:$E$659,4,FALSE())</f>
        <v>534</v>
      </c>
      <c r="R4113" s="0" t="n">
        <f aca="false">VLOOKUP(B4113,'Team Data'!$A$1:$E$659,5,FALSE())</f>
        <v>472</v>
      </c>
      <c r="S4113" s="0" t="n">
        <f aca="false">IF(I4113=1,(MIN(30,(C4113-D4113)))*(M4113/(M4113+N4113))*(Q4113/(Q4113+R4113)),(MAX(-30,(C4113-D4113)))*(N4113/(M4113+N4113))*(R4113/(R4113+Q4113)))</f>
        <v>-1.63457961905983</v>
      </c>
      <c r="T4113" s="0" t="n">
        <f aca="false">IF(J4113=1,(MIN(30,(D4113-C4113)))*(K4113/(K4113+L4113))*(O4113/(O4113+P4113)),(MAX(-30,(D4113-C4113)))*(L4113/(K4113+L4113))*(P4113/(P4113+O4113)))</f>
        <v>2.63889592301849</v>
      </c>
      <c r="U4113" s="7" t="n">
        <v>43133</v>
      </c>
    </row>
    <row r="4114" customFormat="false" ht="15" hidden="false" customHeight="false" outlineLevel="0" collapsed="false">
      <c r="A4114" s="0" t="s">
        <v>269</v>
      </c>
      <c r="B4114" s="0" t="s">
        <v>344</v>
      </c>
      <c r="C4114" s="0" t="n">
        <v>80</v>
      </c>
      <c r="D4114" s="0" t="n">
        <v>54</v>
      </c>
      <c r="E4114" s="0" t="n">
        <v>48</v>
      </c>
      <c r="F4114" s="0" t="n">
        <v>31</v>
      </c>
      <c r="G4114" s="0" t="n">
        <v>10</v>
      </c>
      <c r="H4114" s="0" t="n">
        <v>12</v>
      </c>
      <c r="I4114" s="0" t="n">
        <v>1</v>
      </c>
      <c r="J4114" s="0" t="n">
        <v>0</v>
      </c>
      <c r="K4114" s="0" t="n">
        <f aca="false">VLOOKUP(A4114,'Team Data'!$A$1:$E$659,2,FALSE())</f>
        <v>26</v>
      </c>
      <c r="L4114" s="0" t="n">
        <f aca="false">VLOOKUP(A4114,'Team Data'!$A$1:$E$659,3,FALSE())</f>
        <v>9</v>
      </c>
      <c r="M4114" s="0" t="n">
        <f aca="false">VLOOKUP(B4114,'Team Data'!$A$1:$E$659,2,FALSE())</f>
        <v>12</v>
      </c>
      <c r="N4114" s="0" t="n">
        <f aca="false">VLOOKUP(B4114,'Team Data'!$A$1:$E$659,3,FALSE())</f>
        <v>16</v>
      </c>
      <c r="O4114" s="0" t="n">
        <f aca="false">VLOOKUP(A4114,'Team Data'!$A$1:$E$659,4,FALSE())</f>
        <v>497</v>
      </c>
      <c r="P4114" s="0" t="n">
        <f aca="false">VLOOKUP(A4114,'Team Data'!$A$1:$E$659,5,FALSE())</f>
        <v>517</v>
      </c>
      <c r="Q4114" s="0" t="n">
        <f aca="false">VLOOKUP(B4114,'Team Data'!$A$1:$E$659,4,FALSE())</f>
        <v>387</v>
      </c>
      <c r="R4114" s="0" t="n">
        <f aca="false">VLOOKUP(B4114,'Team Data'!$A$1:$E$659,5,FALSE())</f>
        <v>392</v>
      </c>
      <c r="S4114" s="0" t="n">
        <f aca="false">IF(I4114=1,(MIN(30,(C4114-D4114)))*(M4114/(M4114+N4114))*(Q4114/(Q4114+R4114)),(MAX(-30,(C4114-D4114)))*(N4114/(M4114+N4114))*(R4114/(R4114+Q4114)))</f>
        <v>5.53566843939116</v>
      </c>
      <c r="T4114" s="0" t="n">
        <f aca="false">IF(J4114=1,(MIN(30,(D4114-C4114)))*(K4114/(K4114+L4114))*(O4114/(O4114+P4114)),(MAX(-30,(D4114-C4114)))*(L4114/(K4114+L4114))*(P4114/(P4114+O4114)))</f>
        <v>-3.40879120879121</v>
      </c>
      <c r="U4114" s="7" t="n">
        <v>43133</v>
      </c>
    </row>
    <row r="4115" customFormat="false" ht="15" hidden="false" customHeight="false" outlineLevel="0" collapsed="false">
      <c r="A4115" s="0" t="s">
        <v>160</v>
      </c>
      <c r="B4115" s="0" t="s">
        <v>325</v>
      </c>
      <c r="C4115" s="0" t="n">
        <v>77</v>
      </c>
      <c r="D4115" s="0" t="n">
        <v>81</v>
      </c>
      <c r="E4115" s="0" t="n">
        <v>35</v>
      </c>
      <c r="F4115" s="0" t="n">
        <v>54</v>
      </c>
      <c r="G4115" s="0" t="n">
        <v>14</v>
      </c>
      <c r="H4115" s="0" t="n">
        <v>13</v>
      </c>
      <c r="I4115" s="0" t="n">
        <v>0</v>
      </c>
      <c r="J4115" s="0" t="n">
        <v>1</v>
      </c>
      <c r="K4115" s="0" t="n">
        <f aca="false">VLOOKUP(A4115,'Team Data'!$A$1:$E$659,2,FALSE())</f>
        <v>25</v>
      </c>
      <c r="L4115" s="0" t="n">
        <f aca="false">VLOOKUP(A4115,'Team Data'!$A$1:$E$659,3,FALSE())</f>
        <v>11</v>
      </c>
      <c r="M4115" s="0" t="n">
        <f aca="false">VLOOKUP(B4115,'Team Data'!$A$1:$E$659,2,FALSE())</f>
        <v>20</v>
      </c>
      <c r="N4115" s="0" t="n">
        <f aca="false">VLOOKUP(B4115,'Team Data'!$A$1:$E$659,3,FALSE())</f>
        <v>15</v>
      </c>
      <c r="O4115" s="0" t="n">
        <f aca="false">VLOOKUP(A4115,'Team Data'!$A$1:$E$659,4,FALSE())</f>
        <v>620</v>
      </c>
      <c r="P4115" s="0" t="n">
        <f aca="false">VLOOKUP(A4115,'Team Data'!$A$1:$E$659,5,FALSE())</f>
        <v>535</v>
      </c>
      <c r="Q4115" s="0" t="n">
        <f aca="false">VLOOKUP(B4115,'Team Data'!$A$1:$E$659,4,FALSE())</f>
        <v>530</v>
      </c>
      <c r="R4115" s="0" t="n">
        <f aca="false">VLOOKUP(B4115,'Team Data'!$A$1:$E$659,5,FALSE())</f>
        <v>524</v>
      </c>
      <c r="S4115" s="0" t="n">
        <f aca="false">IF(I4115=1,(MIN(30,(C4115-D4115)))*(M4115/(M4115+N4115))*(Q4115/(Q4115+R4115)),(MAX(-30,(C4115-D4115)))*(N4115/(M4115+N4115))*(R4115/(R4115+Q4115)))</f>
        <v>-0.852263486039577</v>
      </c>
      <c r="T4115" s="0" t="n">
        <f aca="false">IF(J4115=1,(MIN(30,(D4115-C4115)))*(K4115/(K4115+L4115))*(O4115/(O4115+P4115)),(MAX(-30,(D4115-C4115)))*(L4115/(K4115+L4115))*(P4115/(P4115+O4115)))</f>
        <v>1.49110149110149</v>
      </c>
      <c r="U4115" s="7" t="n">
        <v>43133</v>
      </c>
    </row>
    <row r="4116" customFormat="false" ht="15" hidden="false" customHeight="false" outlineLevel="0" collapsed="false">
      <c r="A4116" s="0" t="s">
        <v>171</v>
      </c>
      <c r="B4116" s="0" t="s">
        <v>218</v>
      </c>
      <c r="C4116" s="0" t="n">
        <v>66</v>
      </c>
      <c r="D4116" s="0" t="n">
        <v>59</v>
      </c>
      <c r="E4116" s="0" t="n">
        <v>40</v>
      </c>
      <c r="F4116" s="0" t="n">
        <v>29</v>
      </c>
      <c r="G4116" s="0" t="n">
        <v>14</v>
      </c>
      <c r="H4116" s="0" t="n">
        <v>9</v>
      </c>
      <c r="I4116" s="0" t="n">
        <v>1</v>
      </c>
      <c r="J4116" s="0" t="n">
        <v>0</v>
      </c>
      <c r="K4116" s="0" t="n">
        <f aca="false">VLOOKUP(A4116,'Team Data'!$A$1:$E$659,2,FALSE())</f>
        <v>25</v>
      </c>
      <c r="L4116" s="0" t="n">
        <f aca="false">VLOOKUP(A4116,'Team Data'!$A$1:$E$659,3,FALSE())</f>
        <v>8</v>
      </c>
      <c r="M4116" s="0" t="n">
        <f aca="false">VLOOKUP(B4116,'Team Data'!$A$1:$E$659,2,FALSE())</f>
        <v>25</v>
      </c>
      <c r="N4116" s="0" t="n">
        <f aca="false">VLOOKUP(B4116,'Team Data'!$A$1:$E$659,3,FALSE())</f>
        <v>7</v>
      </c>
      <c r="O4116" s="0" t="n">
        <f aca="false">VLOOKUP(A4116,'Team Data'!$A$1:$E$659,4,FALSE())</f>
        <v>610</v>
      </c>
      <c r="P4116" s="0" t="n">
        <f aca="false">VLOOKUP(A4116,'Team Data'!$A$1:$E$659,5,FALSE())</f>
        <v>461</v>
      </c>
      <c r="Q4116" s="0" t="n">
        <f aca="false">VLOOKUP(B4116,'Team Data'!$A$1:$E$659,4,FALSE())</f>
        <v>521</v>
      </c>
      <c r="R4116" s="0" t="n">
        <f aca="false">VLOOKUP(B4116,'Team Data'!$A$1:$E$659,5,FALSE())</f>
        <v>531</v>
      </c>
      <c r="S4116" s="0" t="n">
        <f aca="false">IF(I4116=1,(MIN(30,(C4116-D4116)))*(M4116/(M4116+N4116))*(Q4116/(Q4116+R4116)),(MAX(-30,(C4116-D4116)))*(N4116/(M4116+N4116))*(R4116/(R4116+Q4116)))</f>
        <v>2.70838284220532</v>
      </c>
      <c r="T4116" s="0" t="n">
        <f aca="false">IF(J4116=1,(MIN(30,(D4116-C4116)))*(K4116/(K4116+L4116))*(O4116/(O4116+P4116)),(MAX(-30,(D4116-C4116)))*(L4116/(K4116+L4116))*(P4116/(P4116+O4116)))</f>
        <v>-0.730441671618142</v>
      </c>
      <c r="U4116" s="7" t="n">
        <v>43133</v>
      </c>
    </row>
    <row r="4117" customFormat="false" ht="15" hidden="false" customHeight="false" outlineLevel="0" collapsed="false">
      <c r="A4117" s="0" t="s">
        <v>180</v>
      </c>
      <c r="B4117" s="0" t="s">
        <v>200</v>
      </c>
      <c r="C4117" s="0" t="n">
        <v>74</v>
      </c>
      <c r="D4117" s="0" t="n">
        <v>75</v>
      </c>
      <c r="E4117" s="0" t="n">
        <v>43</v>
      </c>
      <c r="F4117" s="0" t="n">
        <v>30</v>
      </c>
      <c r="G4117" s="0" t="n">
        <v>13</v>
      </c>
      <c r="H4117" s="0" t="n">
        <v>8</v>
      </c>
      <c r="I4117" s="0" t="n">
        <v>0</v>
      </c>
      <c r="J4117" s="0" t="n">
        <v>1</v>
      </c>
      <c r="K4117" s="0" t="n">
        <f aca="false">VLOOKUP(A4117,'Team Data'!$A$1:$E$659,2,FALSE())</f>
        <v>13</v>
      </c>
      <c r="L4117" s="0" t="n">
        <f aca="false">VLOOKUP(A4117,'Team Data'!$A$1:$E$659,3,FALSE())</f>
        <v>19</v>
      </c>
      <c r="M4117" s="0" t="n">
        <f aca="false">VLOOKUP(B4117,'Team Data'!$A$1:$E$659,2,FALSE())</f>
        <v>12</v>
      </c>
      <c r="N4117" s="0" t="n">
        <f aca="false">VLOOKUP(B4117,'Team Data'!$A$1:$E$659,3,FALSE())</f>
        <v>20</v>
      </c>
      <c r="O4117" s="0" t="n">
        <f aca="false">VLOOKUP(A4117,'Team Data'!$A$1:$E$659,4,FALSE())</f>
        <v>479</v>
      </c>
      <c r="P4117" s="0" t="n">
        <f aca="false">VLOOKUP(A4117,'Team Data'!$A$1:$E$659,5,FALSE())</f>
        <v>507</v>
      </c>
      <c r="Q4117" s="0" t="n">
        <f aca="false">VLOOKUP(B4117,'Team Data'!$A$1:$E$659,4,FALSE())</f>
        <v>569</v>
      </c>
      <c r="R4117" s="0" t="n">
        <f aca="false">VLOOKUP(B4117,'Team Data'!$A$1:$E$659,5,FALSE())</f>
        <v>426</v>
      </c>
      <c r="S4117" s="0" t="n">
        <f aca="false">IF(I4117=1,(MIN(30,(C4117-D4117)))*(M4117/(M4117+N4117))*(Q4117/(Q4117+R4117)),(MAX(-30,(C4117-D4117)))*(N4117/(M4117+N4117))*(R4117/(R4117+Q4117)))</f>
        <v>-0.267587939698493</v>
      </c>
      <c r="T4117" s="0" t="n">
        <f aca="false">IF(J4117=1,(MIN(30,(D4117-C4117)))*(K4117/(K4117+L4117))*(O4117/(O4117+P4117)),(MAX(-30,(D4117-C4117)))*(L4117/(K4117+L4117))*(P4117/(P4117+O4117)))</f>
        <v>0.197356744421907</v>
      </c>
      <c r="U4117" s="7" t="n">
        <v>43133</v>
      </c>
    </row>
    <row r="4118" customFormat="false" ht="15" hidden="false" customHeight="false" outlineLevel="0" collapsed="false">
      <c r="A4118" s="0" t="s">
        <v>14</v>
      </c>
      <c r="B4118" s="0" t="s">
        <v>321</v>
      </c>
      <c r="C4118" s="0" t="n">
        <v>77</v>
      </c>
      <c r="D4118" s="0" t="n">
        <v>89</v>
      </c>
      <c r="E4118" s="0" t="n">
        <v>37</v>
      </c>
      <c r="F4118" s="0" t="n">
        <v>36</v>
      </c>
      <c r="G4118" s="0" t="n">
        <v>14</v>
      </c>
      <c r="H4118" s="0" t="n">
        <v>15</v>
      </c>
      <c r="I4118" s="0" t="n">
        <v>0</v>
      </c>
      <c r="J4118" s="0" t="n">
        <v>1</v>
      </c>
      <c r="K4118" s="0" t="n">
        <f aca="false">VLOOKUP(A4118,'Team Data'!$A$1:$E$659,2,FALSE())</f>
        <v>15</v>
      </c>
      <c r="L4118" s="0" t="n">
        <f aca="false">VLOOKUP(A4118,'Team Data'!$A$1:$E$659,3,FALSE())</f>
        <v>18</v>
      </c>
      <c r="M4118" s="0" t="n">
        <f aca="false">VLOOKUP(B4118,'Team Data'!$A$1:$E$659,2,FALSE())</f>
        <v>21</v>
      </c>
      <c r="N4118" s="0" t="n">
        <f aca="false">VLOOKUP(B4118,'Team Data'!$A$1:$E$659,3,FALSE())</f>
        <v>13</v>
      </c>
      <c r="O4118" s="0" t="n">
        <f aca="false">VLOOKUP(A4118,'Team Data'!$A$1:$E$659,4,FALSE())</f>
        <v>482</v>
      </c>
      <c r="P4118" s="0" t="n">
        <f aca="false">VLOOKUP(A4118,'Team Data'!$A$1:$E$659,5,FALSE())</f>
        <v>535</v>
      </c>
      <c r="Q4118" s="0" t="n">
        <f aca="false">VLOOKUP(B4118,'Team Data'!$A$1:$E$659,4,FALSE())</f>
        <v>576</v>
      </c>
      <c r="R4118" s="0" t="n">
        <f aca="false">VLOOKUP(B4118,'Team Data'!$A$1:$E$659,5,FALSE())</f>
        <v>519</v>
      </c>
      <c r="S4118" s="0" t="n">
        <f aca="false">IF(I4118=1,(MIN(30,(C4118-D4118)))*(M4118/(M4118+N4118))*(Q4118/(Q4118+R4118)),(MAX(-30,(C4118-D4118)))*(N4118/(M4118+N4118))*(R4118/(R4118+Q4118)))</f>
        <v>-2.17469782433521</v>
      </c>
      <c r="T4118" s="0" t="n">
        <f aca="false">IF(J4118=1,(MIN(30,(D4118-C4118)))*(K4118/(K4118+L4118))*(O4118/(O4118+P4118)),(MAX(-30,(D4118-C4118)))*(L4118/(K4118+L4118))*(P4118/(P4118+O4118)))</f>
        <v>2.58514347009922</v>
      </c>
      <c r="U4118" s="7" t="n">
        <v>43133</v>
      </c>
    </row>
    <row r="4119" customFormat="false" ht="15" hidden="false" customHeight="false" outlineLevel="0" collapsed="false">
      <c r="A4119" s="0" t="s">
        <v>120</v>
      </c>
      <c r="B4119" s="0" t="s">
        <v>205</v>
      </c>
      <c r="C4119" s="0" t="n">
        <v>63</v>
      </c>
      <c r="D4119" s="0" t="n">
        <v>61</v>
      </c>
      <c r="E4119" s="0" t="n">
        <v>33</v>
      </c>
      <c r="F4119" s="0" t="n">
        <v>45</v>
      </c>
      <c r="G4119" s="0" t="n">
        <v>9</v>
      </c>
      <c r="H4119" s="0" t="n">
        <v>6</v>
      </c>
      <c r="I4119" s="0" t="n">
        <v>1</v>
      </c>
      <c r="J4119" s="0" t="n">
        <v>0</v>
      </c>
      <c r="K4119" s="0" t="n">
        <f aca="false">VLOOKUP(A4119,'Team Data'!$A$1:$E$659,2,FALSE())</f>
        <v>14</v>
      </c>
      <c r="L4119" s="0" t="n">
        <f aca="false">VLOOKUP(A4119,'Team Data'!$A$1:$E$659,3,FALSE())</f>
        <v>16</v>
      </c>
      <c r="M4119" s="0" t="n">
        <f aca="false">VLOOKUP(B4119,'Team Data'!$A$1:$E$659,2,FALSE())</f>
        <v>5</v>
      </c>
      <c r="N4119" s="0" t="n">
        <f aca="false">VLOOKUP(B4119,'Team Data'!$A$1:$E$659,3,FALSE())</f>
        <v>27</v>
      </c>
      <c r="O4119" s="0" t="n">
        <f aca="false">VLOOKUP(A4119,'Team Data'!$A$1:$E$659,4,FALSE())</f>
        <v>423</v>
      </c>
      <c r="P4119" s="0" t="n">
        <f aca="false">VLOOKUP(A4119,'Team Data'!$A$1:$E$659,5,FALSE())</f>
        <v>495</v>
      </c>
      <c r="Q4119" s="0" t="n">
        <f aca="false">VLOOKUP(B4119,'Team Data'!$A$1:$E$659,4,FALSE())</f>
        <v>550</v>
      </c>
      <c r="R4119" s="0" t="n">
        <f aca="false">VLOOKUP(B4119,'Team Data'!$A$1:$E$659,5,FALSE())</f>
        <v>448</v>
      </c>
      <c r="S4119" s="0" t="n">
        <f aca="false">IF(I4119=1,(MIN(30,(C4119-D4119)))*(M4119/(M4119+N4119))*(Q4119/(Q4119+R4119)),(MAX(-30,(C4119-D4119)))*(N4119/(M4119+N4119))*(R4119/(R4119+Q4119)))</f>
        <v>0.172219438877756</v>
      </c>
      <c r="T4119" s="0" t="n">
        <f aca="false">IF(J4119=1,(MIN(30,(D4119-C4119)))*(K4119/(K4119+L4119))*(O4119/(O4119+P4119)),(MAX(-30,(D4119-C4119)))*(L4119/(K4119+L4119))*(P4119/(P4119+O4119)))</f>
        <v>-0.57516339869281</v>
      </c>
      <c r="U4119" s="7" t="n">
        <v>43133</v>
      </c>
    </row>
    <row r="4120" customFormat="false" ht="15" hidden="false" customHeight="false" outlineLevel="0" collapsed="false">
      <c r="A4120" s="0" t="s">
        <v>341</v>
      </c>
      <c r="B4120" s="0" t="s">
        <v>276</v>
      </c>
      <c r="C4120" s="0" t="n">
        <v>90</v>
      </c>
      <c r="D4120" s="0" t="n">
        <v>80</v>
      </c>
      <c r="E4120" s="0" t="n">
        <v>33</v>
      </c>
      <c r="F4120" s="0" t="n">
        <v>26</v>
      </c>
      <c r="G4120" s="0" t="n">
        <v>12</v>
      </c>
      <c r="H4120" s="0" t="n">
        <v>9</v>
      </c>
      <c r="I4120" s="0" t="n">
        <v>1</v>
      </c>
      <c r="J4120" s="0" t="n">
        <v>0</v>
      </c>
      <c r="K4120" s="0" t="n">
        <f aca="false">VLOOKUP(A4120,'Team Data'!$A$1:$E$659,2,FALSE())</f>
        <v>20</v>
      </c>
      <c r="L4120" s="0" t="n">
        <f aca="false">VLOOKUP(A4120,'Team Data'!$A$1:$E$659,3,FALSE())</f>
        <v>11</v>
      </c>
      <c r="M4120" s="0" t="n">
        <f aca="false">VLOOKUP(B4120,'Team Data'!$A$1:$E$659,2,FALSE())</f>
        <v>13</v>
      </c>
      <c r="N4120" s="0" t="n">
        <f aca="false">VLOOKUP(B4120,'Team Data'!$A$1:$E$659,3,FALSE())</f>
        <v>19</v>
      </c>
      <c r="O4120" s="0" t="n">
        <f aca="false">VLOOKUP(A4120,'Team Data'!$A$1:$E$659,4,FALSE())</f>
        <v>456</v>
      </c>
      <c r="P4120" s="0" t="n">
        <f aca="false">VLOOKUP(A4120,'Team Data'!$A$1:$E$659,5,FALSE())</f>
        <v>479</v>
      </c>
      <c r="Q4120" s="0" t="n">
        <f aca="false">VLOOKUP(B4120,'Team Data'!$A$1:$E$659,4,FALSE())</f>
        <v>507</v>
      </c>
      <c r="R4120" s="0" t="n">
        <f aca="false">VLOOKUP(B4120,'Team Data'!$A$1:$E$659,5,FALSE())</f>
        <v>473</v>
      </c>
      <c r="S4120" s="0" t="n">
        <f aca="false">IF(I4120=1,(MIN(30,(C4120-D4120)))*(M4120/(M4120+N4120))*(Q4120/(Q4120+R4120)),(MAX(-30,(C4120-D4120)))*(N4120/(M4120+N4120))*(R4120/(R4120+Q4120)))</f>
        <v>2.10172193877551</v>
      </c>
      <c r="T4120" s="0" t="n">
        <f aca="false">IF(J4120=1,(MIN(30,(D4120-C4120)))*(K4120/(K4120+L4120))*(O4120/(O4120+P4120)),(MAX(-30,(D4120-C4120)))*(L4120/(K4120+L4120))*(P4120/(P4120+O4120)))</f>
        <v>-1.81783681214421</v>
      </c>
      <c r="U4120" s="7" t="n">
        <v>43133</v>
      </c>
    </row>
    <row r="4121" customFormat="false" ht="15" hidden="false" customHeight="false" outlineLevel="0" collapsed="false">
      <c r="A4121" s="0" t="s">
        <v>22</v>
      </c>
      <c r="B4121" s="0" t="s">
        <v>322</v>
      </c>
      <c r="C4121" s="0" t="n">
        <v>59</v>
      </c>
      <c r="D4121" s="0" t="n">
        <v>57</v>
      </c>
      <c r="E4121" s="0" t="n">
        <v>45</v>
      </c>
      <c r="F4121" s="0" t="n">
        <v>44</v>
      </c>
      <c r="G4121" s="0" t="n">
        <v>15</v>
      </c>
      <c r="H4121" s="0" t="n">
        <v>16</v>
      </c>
      <c r="I4121" s="0" t="n">
        <v>1</v>
      </c>
      <c r="J4121" s="0" t="n">
        <v>0</v>
      </c>
      <c r="K4121" s="0" t="n">
        <f aca="false">VLOOKUP(A4121,'Team Data'!$A$1:$E$659,2,FALSE())</f>
        <v>19</v>
      </c>
      <c r="L4121" s="0" t="n">
        <f aca="false">VLOOKUP(A4121,'Team Data'!$A$1:$E$659,3,FALSE())</f>
        <v>15</v>
      </c>
      <c r="M4121" s="0" t="n">
        <f aca="false">VLOOKUP(B4121,'Team Data'!$A$1:$E$659,2,FALSE())</f>
        <v>10</v>
      </c>
      <c r="N4121" s="0" t="n">
        <f aca="false">VLOOKUP(B4121,'Team Data'!$A$1:$E$659,3,FALSE())</f>
        <v>21</v>
      </c>
      <c r="O4121" s="0" t="n">
        <f aca="false">VLOOKUP(A4121,'Team Data'!$A$1:$E$659,4,FALSE())</f>
        <v>533</v>
      </c>
      <c r="P4121" s="0" t="n">
        <f aca="false">VLOOKUP(A4121,'Team Data'!$A$1:$E$659,5,FALSE())</f>
        <v>507</v>
      </c>
      <c r="Q4121" s="0" t="n">
        <f aca="false">VLOOKUP(B4121,'Team Data'!$A$1:$E$659,4,FALSE())</f>
        <v>453</v>
      </c>
      <c r="R4121" s="0" t="n">
        <f aca="false">VLOOKUP(B4121,'Team Data'!$A$1:$E$659,5,FALSE())</f>
        <v>488</v>
      </c>
      <c r="S4121" s="0" t="n">
        <f aca="false">IF(I4121=1,(MIN(30,(C4121-D4121)))*(M4121/(M4121+N4121))*(Q4121/(Q4121+R4121)),(MAX(-30,(C4121-D4121)))*(N4121/(M4121+N4121))*(R4121/(R4121+Q4121)))</f>
        <v>0.310582427753591</v>
      </c>
      <c r="T4121" s="0" t="n">
        <f aca="false">IF(J4121=1,(MIN(30,(D4121-C4121)))*(K4121/(K4121+L4121))*(O4121/(O4121+P4121)),(MAX(-30,(D4121-C4121)))*(L4121/(K4121+L4121))*(P4121/(P4121+O4121)))</f>
        <v>-0.430147058823529</v>
      </c>
      <c r="U4121" s="7" t="n">
        <v>43133</v>
      </c>
    </row>
    <row r="4122" customFormat="false" ht="15" hidden="false" customHeight="false" outlineLevel="0" collapsed="false">
      <c r="A4122" s="0" t="s">
        <v>210</v>
      </c>
      <c r="B4122" s="0" t="s">
        <v>350</v>
      </c>
      <c r="C4122" s="0" t="n">
        <v>60</v>
      </c>
      <c r="D4122" s="0" t="n">
        <v>52</v>
      </c>
      <c r="E4122" s="0" t="n">
        <v>30</v>
      </c>
      <c r="F4122" s="0" t="n">
        <v>31</v>
      </c>
      <c r="G4122" s="0" t="n">
        <v>14</v>
      </c>
      <c r="H4122" s="0" t="n">
        <v>11</v>
      </c>
      <c r="I4122" s="0" t="n">
        <v>1</v>
      </c>
      <c r="J4122" s="0" t="n">
        <v>0</v>
      </c>
      <c r="K4122" s="0" t="n">
        <f aca="false">VLOOKUP(A4122,'Team Data'!$A$1:$E$659,2,FALSE())</f>
        <v>15</v>
      </c>
      <c r="L4122" s="0" t="n">
        <f aca="false">VLOOKUP(A4122,'Team Data'!$A$1:$E$659,3,FALSE())</f>
        <v>16</v>
      </c>
      <c r="M4122" s="0" t="n">
        <f aca="false">VLOOKUP(B4122,'Team Data'!$A$1:$E$659,2,FALSE())</f>
        <v>15</v>
      </c>
      <c r="N4122" s="0" t="n">
        <f aca="false">VLOOKUP(B4122,'Team Data'!$A$1:$E$659,3,FALSE())</f>
        <v>17</v>
      </c>
      <c r="O4122" s="0" t="n">
        <f aca="false">VLOOKUP(A4122,'Team Data'!$A$1:$E$659,4,FALSE())</f>
        <v>541</v>
      </c>
      <c r="P4122" s="0" t="n">
        <f aca="false">VLOOKUP(A4122,'Team Data'!$A$1:$E$659,5,FALSE())</f>
        <v>455</v>
      </c>
      <c r="Q4122" s="0" t="n">
        <f aca="false">VLOOKUP(B4122,'Team Data'!$A$1:$E$659,4,FALSE())</f>
        <v>641</v>
      </c>
      <c r="R4122" s="0" t="n">
        <f aca="false">VLOOKUP(B4122,'Team Data'!$A$1:$E$659,5,FALSE())</f>
        <v>425</v>
      </c>
      <c r="S4122" s="0" t="n">
        <f aca="false">IF(I4122=1,(MIN(30,(C4122-D4122)))*(M4122/(M4122+N4122))*(Q4122/(Q4122+R4122)),(MAX(-30,(C4122-D4122)))*(N4122/(M4122+N4122))*(R4122/(R4122+Q4122)))</f>
        <v>2.25492495309568</v>
      </c>
      <c r="T4122" s="0" t="n">
        <f aca="false">IF(J4122=1,(MIN(30,(D4122-C4122)))*(K4122/(K4122+L4122))*(O4122/(O4122+P4122)),(MAX(-30,(D4122-C4122)))*(L4122/(K4122+L4122))*(P4122/(P4122+O4122)))</f>
        <v>-1.88625469620417</v>
      </c>
      <c r="U4122" s="7" t="n">
        <v>43133</v>
      </c>
    </row>
    <row r="4123" customFormat="false" ht="15" hidden="false" customHeight="false" outlineLevel="0" collapsed="false">
      <c r="A4123" s="0" t="s">
        <v>131</v>
      </c>
      <c r="B4123" s="0" t="s">
        <v>79</v>
      </c>
      <c r="C4123" s="0" t="n">
        <v>75</v>
      </c>
      <c r="D4123" s="0" t="n">
        <v>56</v>
      </c>
      <c r="E4123" s="0" t="n">
        <v>37</v>
      </c>
      <c r="F4123" s="0" t="n">
        <v>30</v>
      </c>
      <c r="G4123" s="0" t="n">
        <v>13</v>
      </c>
      <c r="H4123" s="0" t="n">
        <v>14</v>
      </c>
      <c r="I4123" s="0" t="n">
        <v>1</v>
      </c>
      <c r="J4123" s="0" t="n">
        <v>0</v>
      </c>
      <c r="K4123" s="0" t="n">
        <f aca="false">VLOOKUP(A4123,'Team Data'!$A$1:$E$659,2,FALSE())</f>
        <v>23</v>
      </c>
      <c r="L4123" s="0" t="n">
        <f aca="false">VLOOKUP(A4123,'Team Data'!$A$1:$E$659,3,FALSE())</f>
        <v>13</v>
      </c>
      <c r="M4123" s="0" t="n">
        <f aca="false">VLOOKUP(B4123,'Team Data'!$A$1:$E$659,2,FALSE())</f>
        <v>12</v>
      </c>
      <c r="N4123" s="0" t="n">
        <f aca="false">VLOOKUP(B4123,'Team Data'!$A$1:$E$659,3,FALSE())</f>
        <v>19</v>
      </c>
      <c r="O4123" s="0" t="n">
        <f aca="false">VLOOKUP(A4123,'Team Data'!$A$1:$E$659,4,FALSE())</f>
        <v>559</v>
      </c>
      <c r="P4123" s="0" t="n">
        <f aca="false">VLOOKUP(A4123,'Team Data'!$A$1:$E$659,5,FALSE())</f>
        <v>576</v>
      </c>
      <c r="Q4123" s="0" t="n">
        <f aca="false">VLOOKUP(B4123,'Team Data'!$A$1:$E$659,4,FALSE())</f>
        <v>475</v>
      </c>
      <c r="R4123" s="0" t="n">
        <f aca="false">VLOOKUP(B4123,'Team Data'!$A$1:$E$659,5,FALSE())</f>
        <v>446</v>
      </c>
      <c r="S4123" s="0" t="n">
        <f aca="false">IF(I4123=1,(MIN(30,(C4123-D4123)))*(M4123/(M4123+N4123))*(Q4123/(Q4123+R4123)),(MAX(-30,(C4123-D4123)))*(N4123/(M4123+N4123))*(R4123/(R4123+Q4123)))</f>
        <v>3.79321214668488</v>
      </c>
      <c r="T4123" s="0" t="n">
        <f aca="false">IF(J4123=1,(MIN(30,(D4123-C4123)))*(K4123/(K4123+L4123))*(O4123/(O4123+P4123)),(MAX(-30,(D4123-C4123)))*(L4123/(K4123+L4123))*(P4123/(P4123+O4123)))</f>
        <v>-3.48193832599119</v>
      </c>
      <c r="U4123" s="7" t="n">
        <v>43133</v>
      </c>
    </row>
    <row r="4124" customFormat="false" ht="15" hidden="false" customHeight="false" outlineLevel="0" collapsed="false">
      <c r="A4124" s="0" t="s">
        <v>184</v>
      </c>
      <c r="B4124" s="0" t="s">
        <v>272</v>
      </c>
      <c r="C4124" s="0" t="n">
        <v>87</v>
      </c>
      <c r="D4124" s="0" t="n">
        <v>75</v>
      </c>
      <c r="E4124" s="0" t="n">
        <v>38</v>
      </c>
      <c r="F4124" s="0" t="n">
        <v>38</v>
      </c>
      <c r="G4124" s="0" t="n">
        <v>15</v>
      </c>
      <c r="H4124" s="0" t="n">
        <v>11</v>
      </c>
      <c r="I4124" s="0" t="n">
        <v>1</v>
      </c>
      <c r="J4124" s="0" t="n">
        <v>0</v>
      </c>
      <c r="K4124" s="0" t="n">
        <f aca="false">VLOOKUP(A4124,'Team Data'!$A$1:$E$659,2,FALSE())</f>
        <v>26</v>
      </c>
      <c r="L4124" s="0" t="n">
        <f aca="false">VLOOKUP(A4124,'Team Data'!$A$1:$E$659,3,FALSE())</f>
        <v>6</v>
      </c>
      <c r="M4124" s="0" t="n">
        <f aca="false">VLOOKUP(B4124,'Team Data'!$A$1:$E$659,2,FALSE())</f>
        <v>14</v>
      </c>
      <c r="N4124" s="0" t="n">
        <f aca="false">VLOOKUP(B4124,'Team Data'!$A$1:$E$659,3,FALSE())</f>
        <v>17</v>
      </c>
      <c r="O4124" s="0" t="n">
        <f aca="false">VLOOKUP(A4124,'Team Data'!$A$1:$E$659,4,FALSE())</f>
        <v>495</v>
      </c>
      <c r="P4124" s="0" t="n">
        <f aca="false">VLOOKUP(A4124,'Team Data'!$A$1:$E$659,5,FALSE())</f>
        <v>480</v>
      </c>
      <c r="Q4124" s="0" t="n">
        <f aca="false">VLOOKUP(B4124,'Team Data'!$A$1:$E$659,4,FALSE())</f>
        <v>453</v>
      </c>
      <c r="R4124" s="0" t="n">
        <f aca="false">VLOOKUP(B4124,'Team Data'!$A$1:$E$659,5,FALSE())</f>
        <v>480</v>
      </c>
      <c r="S4124" s="0" t="n">
        <f aca="false">IF(I4124=1,(MIN(30,(C4124-D4124)))*(M4124/(M4124+N4124))*(Q4124/(Q4124+R4124)),(MAX(-30,(C4124-D4124)))*(N4124/(M4124+N4124))*(R4124/(R4124+Q4124)))</f>
        <v>2.63126231718701</v>
      </c>
      <c r="T4124" s="0" t="n">
        <f aca="false">IF(J4124=1,(MIN(30,(D4124-C4124)))*(K4124/(K4124+L4124))*(O4124/(O4124+P4124)),(MAX(-30,(D4124-C4124)))*(L4124/(K4124+L4124))*(P4124/(P4124+O4124)))</f>
        <v>-1.10769230769231</v>
      </c>
      <c r="U4124" s="7" t="n">
        <v>43133</v>
      </c>
    </row>
    <row r="4125" customFormat="false" ht="15" hidden="false" customHeight="false" outlineLevel="0" collapsed="false">
      <c r="A4125" s="0" t="s">
        <v>102</v>
      </c>
      <c r="B4125" s="0" t="s">
        <v>18</v>
      </c>
      <c r="C4125" s="0" t="n">
        <v>77</v>
      </c>
      <c r="D4125" s="0" t="n">
        <v>66</v>
      </c>
      <c r="E4125" s="0" t="n">
        <v>34</v>
      </c>
      <c r="F4125" s="0" t="n">
        <v>38</v>
      </c>
      <c r="G4125" s="0" t="n">
        <v>13</v>
      </c>
      <c r="H4125" s="0" t="n">
        <v>10</v>
      </c>
      <c r="I4125" s="0" t="n">
        <v>1</v>
      </c>
      <c r="J4125" s="0" t="n">
        <v>0</v>
      </c>
      <c r="K4125" s="0" t="n">
        <f aca="false">VLOOKUP(A4125,'Team Data'!$A$1:$E$659,2,FALSE())</f>
        <v>24</v>
      </c>
      <c r="L4125" s="0" t="n">
        <f aca="false">VLOOKUP(A4125,'Team Data'!$A$1:$E$659,3,FALSE())</f>
        <v>11</v>
      </c>
      <c r="M4125" s="0" t="n">
        <f aca="false">VLOOKUP(B4125,'Team Data'!$A$1:$E$659,2,FALSE())</f>
        <v>11</v>
      </c>
      <c r="N4125" s="0" t="n">
        <f aca="false">VLOOKUP(B4125,'Team Data'!$A$1:$E$659,3,FALSE())</f>
        <v>21</v>
      </c>
      <c r="O4125" s="0" t="n">
        <f aca="false">VLOOKUP(A4125,'Team Data'!$A$1:$E$659,4,FALSE())</f>
        <v>527</v>
      </c>
      <c r="P4125" s="0" t="n">
        <f aca="false">VLOOKUP(A4125,'Team Data'!$A$1:$E$659,5,FALSE())</f>
        <v>561</v>
      </c>
      <c r="Q4125" s="0" t="n">
        <f aca="false">VLOOKUP(B4125,'Team Data'!$A$1:$E$659,4,FALSE())</f>
        <v>487</v>
      </c>
      <c r="R4125" s="0" t="n">
        <f aca="false">VLOOKUP(B4125,'Team Data'!$A$1:$E$659,5,FALSE())</f>
        <v>495</v>
      </c>
      <c r="S4125" s="0" t="n">
        <f aca="false">IF(I4125=1,(MIN(30,(C4125-D4125)))*(M4125/(M4125+N4125))*(Q4125/(Q4125+R4125)),(MAX(-30,(C4125-D4125)))*(N4125/(M4125+N4125))*(R4125/(R4125+Q4125)))</f>
        <v>1.87522275967413</v>
      </c>
      <c r="T4125" s="0" t="n">
        <f aca="false">IF(J4125=1,(MIN(30,(D4125-C4125)))*(K4125/(K4125+L4125))*(O4125/(O4125+P4125)),(MAX(-30,(D4125-C4125)))*(L4125/(K4125+L4125))*(P4125/(P4125+O4125)))</f>
        <v>-1.78258928571429</v>
      </c>
      <c r="U4125" s="7" t="n">
        <v>43133</v>
      </c>
    </row>
    <row r="4126" customFormat="false" ht="15" hidden="false" customHeight="false" outlineLevel="0" collapsed="false">
      <c r="A4126" s="0" t="s">
        <v>57</v>
      </c>
      <c r="B4126" s="0" t="s">
        <v>295</v>
      </c>
      <c r="C4126" s="0" t="n">
        <v>56</v>
      </c>
      <c r="D4126" s="0" t="n">
        <v>54</v>
      </c>
      <c r="E4126" s="0" t="n">
        <v>35</v>
      </c>
      <c r="F4126" s="0" t="n">
        <v>40</v>
      </c>
      <c r="G4126" s="0" t="n">
        <v>17</v>
      </c>
      <c r="H4126" s="0" t="n">
        <v>17</v>
      </c>
      <c r="I4126" s="0" t="n">
        <v>1</v>
      </c>
      <c r="J4126" s="0" t="n">
        <v>0</v>
      </c>
      <c r="K4126" s="0" t="n">
        <f aca="false">VLOOKUP(A4126,'Team Data'!$A$1:$E$659,2,FALSE())</f>
        <v>14</v>
      </c>
      <c r="L4126" s="0" t="n">
        <f aca="false">VLOOKUP(A4126,'Team Data'!$A$1:$E$659,3,FALSE())</f>
        <v>18</v>
      </c>
      <c r="M4126" s="0" t="n">
        <f aca="false">VLOOKUP(B4126,'Team Data'!$A$1:$E$659,2,FALSE())</f>
        <v>15</v>
      </c>
      <c r="N4126" s="0" t="n">
        <f aca="false">VLOOKUP(B4126,'Team Data'!$A$1:$E$659,3,FALSE())</f>
        <v>18</v>
      </c>
      <c r="O4126" s="0" t="n">
        <f aca="false">VLOOKUP(A4126,'Team Data'!$A$1:$E$659,4,FALSE())</f>
        <v>500</v>
      </c>
      <c r="P4126" s="0" t="n">
        <f aca="false">VLOOKUP(A4126,'Team Data'!$A$1:$E$659,5,FALSE())</f>
        <v>464</v>
      </c>
      <c r="Q4126" s="0" t="n">
        <f aca="false">VLOOKUP(B4126,'Team Data'!$A$1:$E$659,4,FALSE())</f>
        <v>512</v>
      </c>
      <c r="R4126" s="0" t="n">
        <f aca="false">VLOOKUP(B4126,'Team Data'!$A$1:$E$659,5,FALSE())</f>
        <v>507</v>
      </c>
      <c r="S4126" s="0" t="n">
        <f aca="false">IF(I4126=1,(MIN(30,(C4126-D4126)))*(M4126/(M4126+N4126))*(Q4126/(Q4126+R4126)),(MAX(-30,(C4126-D4126)))*(N4126/(M4126+N4126))*(R4126/(R4126+Q4126)))</f>
        <v>0.456775805156571</v>
      </c>
      <c r="T4126" s="0" t="n">
        <f aca="false">IF(J4126=1,(MIN(30,(D4126-C4126)))*(K4126/(K4126+L4126))*(O4126/(O4126+P4126)),(MAX(-30,(D4126-C4126)))*(L4126/(K4126+L4126))*(P4126/(P4126+O4126)))</f>
        <v>-0.54149377593361</v>
      </c>
      <c r="U4126" s="7" t="n">
        <v>43133</v>
      </c>
    </row>
    <row r="4127" customFormat="false" ht="15" hidden="false" customHeight="false" outlineLevel="0" collapsed="false">
      <c r="A4127" s="0" t="s">
        <v>148</v>
      </c>
      <c r="B4127" s="0" t="s">
        <v>249</v>
      </c>
      <c r="C4127" s="0" t="n">
        <v>69</v>
      </c>
      <c r="D4127" s="0" t="n">
        <v>60</v>
      </c>
      <c r="E4127" s="0" t="n">
        <v>34</v>
      </c>
      <c r="F4127" s="0" t="n">
        <v>41</v>
      </c>
      <c r="G4127" s="0" t="n">
        <v>11</v>
      </c>
      <c r="H4127" s="0" t="n">
        <v>18</v>
      </c>
      <c r="I4127" s="0" t="n">
        <v>1</v>
      </c>
      <c r="J4127" s="0" t="n">
        <v>0</v>
      </c>
      <c r="K4127" s="0" t="n">
        <f aca="false">VLOOKUP(A4127,'Team Data'!$A$1:$E$659,2,FALSE())</f>
        <v>18</v>
      </c>
      <c r="L4127" s="0" t="n">
        <f aca="false">VLOOKUP(A4127,'Team Data'!$A$1:$E$659,3,FALSE())</f>
        <v>17</v>
      </c>
      <c r="M4127" s="0" t="n">
        <f aca="false">VLOOKUP(B4127,'Team Data'!$A$1:$E$659,2,FALSE())</f>
        <v>10</v>
      </c>
      <c r="N4127" s="0" t="n">
        <f aca="false">VLOOKUP(B4127,'Team Data'!$A$1:$E$659,3,FALSE())</f>
        <v>21</v>
      </c>
      <c r="O4127" s="0" t="n">
        <f aca="false">VLOOKUP(A4127,'Team Data'!$A$1:$E$659,4,FALSE())</f>
        <v>497</v>
      </c>
      <c r="P4127" s="0" t="n">
        <f aca="false">VLOOKUP(A4127,'Team Data'!$A$1:$E$659,5,FALSE())</f>
        <v>580</v>
      </c>
      <c r="Q4127" s="0" t="n">
        <f aca="false">VLOOKUP(B4127,'Team Data'!$A$1:$E$659,4,FALSE())</f>
        <v>432</v>
      </c>
      <c r="R4127" s="0" t="n">
        <f aca="false">VLOOKUP(B4127,'Team Data'!$A$1:$E$659,5,FALSE())</f>
        <v>523</v>
      </c>
      <c r="S4127" s="0" t="n">
        <f aca="false">IF(I4127=1,(MIN(30,(C4127-D4127)))*(M4127/(M4127+N4127))*(Q4127/(Q4127+R4127)),(MAX(-30,(C4127-D4127)))*(N4127/(M4127+N4127))*(R4127/(R4127+Q4127)))</f>
        <v>1.31329167370377</v>
      </c>
      <c r="T4127" s="0" t="n">
        <f aca="false">IF(J4127=1,(MIN(30,(D4127-C4127)))*(K4127/(K4127+L4127))*(O4127/(O4127+P4127)),(MAX(-30,(D4127-C4127)))*(L4127/(K4127+L4127))*(P4127/(P4127+O4127)))</f>
        <v>-2.3541583764425</v>
      </c>
      <c r="U4127" s="7" t="n">
        <v>43133</v>
      </c>
    </row>
    <row r="4128" customFormat="false" ht="15" hidden="false" customHeight="false" outlineLevel="0" collapsed="false">
      <c r="A4128" s="0" t="s">
        <v>222</v>
      </c>
      <c r="B4128" s="0" t="s">
        <v>43</v>
      </c>
      <c r="C4128" s="0" t="n">
        <v>66</v>
      </c>
      <c r="D4128" s="0" t="n">
        <v>53</v>
      </c>
      <c r="E4128" s="0" t="n">
        <v>31</v>
      </c>
      <c r="F4128" s="0" t="n">
        <v>36</v>
      </c>
      <c r="G4128" s="0" t="n">
        <v>17</v>
      </c>
      <c r="H4128" s="0" t="n">
        <v>16</v>
      </c>
      <c r="I4128" s="0" t="n">
        <v>1</v>
      </c>
      <c r="J4128" s="0" t="n">
        <v>0</v>
      </c>
      <c r="K4128" s="0" t="n">
        <f aca="false">VLOOKUP(A4128,'Team Data'!$A$1:$E$659,2,FALSE())</f>
        <v>23</v>
      </c>
      <c r="L4128" s="0" t="n">
        <f aca="false">VLOOKUP(A4128,'Team Data'!$A$1:$E$659,3,FALSE())</f>
        <v>13</v>
      </c>
      <c r="M4128" s="0" t="n">
        <f aca="false">VLOOKUP(B4128,'Team Data'!$A$1:$E$659,2,FALSE())</f>
        <v>8</v>
      </c>
      <c r="N4128" s="0" t="n">
        <f aca="false">VLOOKUP(B4128,'Team Data'!$A$1:$E$659,3,FALSE())</f>
        <v>23</v>
      </c>
      <c r="O4128" s="0" t="n">
        <f aca="false">VLOOKUP(A4128,'Team Data'!$A$1:$E$659,4,FALSE())</f>
        <v>646</v>
      </c>
      <c r="P4128" s="0" t="n">
        <f aca="false">VLOOKUP(A4128,'Team Data'!$A$1:$E$659,5,FALSE())</f>
        <v>534</v>
      </c>
      <c r="Q4128" s="0" t="n">
        <f aca="false">VLOOKUP(B4128,'Team Data'!$A$1:$E$659,4,FALSE())</f>
        <v>578</v>
      </c>
      <c r="R4128" s="0" t="n">
        <f aca="false">VLOOKUP(B4128,'Team Data'!$A$1:$E$659,5,FALSE())</f>
        <v>421</v>
      </c>
      <c r="S4128" s="0" t="n">
        <f aca="false">IF(I4128=1,(MIN(30,(C4128-D4128)))*(M4128/(M4128+N4128))*(Q4128/(Q4128+R4128)),(MAX(-30,(C4128-D4128)))*(N4128/(M4128+N4128))*(R4128/(R4128+Q4128)))</f>
        <v>1.94103781200555</v>
      </c>
      <c r="T4128" s="0" t="n">
        <f aca="false">IF(J4128=1,(MIN(30,(D4128-C4128)))*(K4128/(K4128+L4128))*(O4128/(O4128+P4128)),(MAX(-30,(D4128-C4128)))*(L4128/(K4128+L4128))*(P4128/(P4128+O4128)))</f>
        <v>-2.12443502824859</v>
      </c>
      <c r="U4128" s="7" t="n">
        <v>43133</v>
      </c>
    </row>
    <row r="4129" customFormat="false" ht="15" hidden="false" customHeight="false" outlineLevel="0" collapsed="false">
      <c r="A4129" s="0" t="s">
        <v>256</v>
      </c>
      <c r="B4129" s="0" t="s">
        <v>104</v>
      </c>
      <c r="C4129" s="0" t="n">
        <v>59</v>
      </c>
      <c r="D4129" s="0" t="n">
        <v>69</v>
      </c>
      <c r="E4129" s="0" t="n">
        <v>37</v>
      </c>
      <c r="F4129" s="0" t="n">
        <v>45</v>
      </c>
      <c r="G4129" s="0" t="n">
        <v>8</v>
      </c>
      <c r="H4129" s="0" t="n">
        <v>9</v>
      </c>
      <c r="I4129" s="0" t="n">
        <v>0</v>
      </c>
      <c r="J4129" s="0" t="n">
        <v>1</v>
      </c>
      <c r="K4129" s="0" t="n">
        <f aca="false">VLOOKUP(A4129,'Team Data'!$A$1:$E$659,2,FALSE())</f>
        <v>20</v>
      </c>
      <c r="L4129" s="0" t="n">
        <f aca="false">VLOOKUP(A4129,'Team Data'!$A$1:$E$659,3,FALSE())</f>
        <v>14</v>
      </c>
      <c r="M4129" s="0" t="n">
        <f aca="false">VLOOKUP(B4129,'Team Data'!$A$1:$E$659,2,FALSE())</f>
        <v>32</v>
      </c>
      <c r="N4129" s="0" t="n">
        <f aca="false">VLOOKUP(B4129,'Team Data'!$A$1:$E$659,3,FALSE())</f>
        <v>5</v>
      </c>
      <c r="O4129" s="0" t="n">
        <f aca="false">VLOOKUP(A4129,'Team Data'!$A$1:$E$659,4,FALSE())</f>
        <v>587</v>
      </c>
      <c r="P4129" s="0" t="n">
        <f aca="false">VLOOKUP(A4129,'Team Data'!$A$1:$E$659,5,FALSE())</f>
        <v>530</v>
      </c>
      <c r="Q4129" s="0" t="n">
        <f aca="false">VLOOKUP(B4129,'Team Data'!$A$1:$E$659,4,FALSE())</f>
        <v>666</v>
      </c>
      <c r="R4129" s="0" t="n">
        <f aca="false">VLOOKUP(B4129,'Team Data'!$A$1:$E$659,5,FALSE())</f>
        <v>579</v>
      </c>
      <c r="S4129" s="0" t="n">
        <f aca="false">IF(I4129=1,(MIN(30,(C4129-D4129)))*(M4129/(M4129+N4129))*(Q4129/(Q4129+R4129)),(MAX(-30,(C4129-D4129)))*(N4129/(M4129+N4129))*(R4129/(R4129+Q4129)))</f>
        <v>-0.628459785086291</v>
      </c>
      <c r="T4129" s="0" t="n">
        <f aca="false">IF(J4129=1,(MIN(30,(D4129-C4129)))*(K4129/(K4129+L4129))*(O4129/(O4129+P4129)),(MAX(-30,(D4129-C4129)))*(L4129/(K4129+L4129))*(P4129/(P4129+O4129)))</f>
        <v>3.09126336299963</v>
      </c>
      <c r="U4129" s="7" t="n">
        <v>43133</v>
      </c>
    </row>
    <row r="4130" customFormat="false" ht="15" hidden="false" customHeight="false" outlineLevel="0" collapsed="false">
      <c r="A4130" s="0" t="s">
        <v>179</v>
      </c>
      <c r="B4130" s="0" t="s">
        <v>206</v>
      </c>
      <c r="C4130" s="0" t="n">
        <v>88</v>
      </c>
      <c r="D4130" s="0" t="n">
        <v>79</v>
      </c>
      <c r="E4130" s="0" t="n">
        <v>42</v>
      </c>
      <c r="F4130" s="0" t="n">
        <v>32</v>
      </c>
      <c r="G4130" s="0" t="n">
        <v>12</v>
      </c>
      <c r="H4130" s="0" t="n">
        <v>12</v>
      </c>
      <c r="I4130" s="0" t="n">
        <v>1</v>
      </c>
      <c r="J4130" s="0" t="n">
        <v>0</v>
      </c>
      <c r="K4130" s="0" t="n">
        <f aca="false">VLOOKUP(A4130,'Team Data'!$A$1:$E$659,2,FALSE())</f>
        <v>26</v>
      </c>
      <c r="L4130" s="0" t="n">
        <f aca="false">VLOOKUP(A4130,'Team Data'!$A$1:$E$659,3,FALSE())</f>
        <v>8</v>
      </c>
      <c r="M4130" s="0" t="n">
        <f aca="false">VLOOKUP(B4130,'Team Data'!$A$1:$E$659,2,FALSE())</f>
        <v>26</v>
      </c>
      <c r="N4130" s="0" t="n">
        <f aca="false">VLOOKUP(B4130,'Team Data'!$A$1:$E$659,3,FALSE())</f>
        <v>12</v>
      </c>
      <c r="O4130" s="0" t="n">
        <f aca="false">VLOOKUP(A4130,'Team Data'!$A$1:$E$659,4,FALSE())</f>
        <v>523</v>
      </c>
      <c r="P4130" s="0" t="n">
        <f aca="false">VLOOKUP(A4130,'Team Data'!$A$1:$E$659,5,FALSE())</f>
        <v>545</v>
      </c>
      <c r="Q4130" s="0" t="n">
        <f aca="false">VLOOKUP(B4130,'Team Data'!$A$1:$E$659,4,FALSE())</f>
        <v>600</v>
      </c>
      <c r="R4130" s="0" t="n">
        <f aca="false">VLOOKUP(B4130,'Team Data'!$A$1:$E$659,5,FALSE())</f>
        <v>551</v>
      </c>
      <c r="S4130" s="0" t="n">
        <f aca="false">IF(I4130=1,(MIN(30,(C4130-D4130)))*(M4130/(M4130+N4130))*(Q4130/(Q4130+R4130)),(MAX(-30,(C4130-D4130)))*(N4130/(M4130+N4130))*(R4130/(R4130+Q4130)))</f>
        <v>3.21002332068224</v>
      </c>
      <c r="T4130" s="0" t="n">
        <f aca="false">IF(J4130=1,(MIN(30,(D4130-C4130)))*(K4130/(K4130+L4130))*(O4130/(O4130+P4130)),(MAX(-30,(D4130-C4130)))*(L4130/(K4130+L4130))*(P4130/(P4130+O4130)))</f>
        <v>-1.08063450099141</v>
      </c>
      <c r="U4130" s="7" t="n">
        <v>43133</v>
      </c>
    </row>
    <row r="4131" customFormat="false" ht="15" hidden="false" customHeight="false" outlineLevel="0" collapsed="false">
      <c r="A4131" s="0" t="s">
        <v>134</v>
      </c>
      <c r="B4131" s="0" t="s">
        <v>106</v>
      </c>
      <c r="C4131" s="0" t="n">
        <v>62</v>
      </c>
      <c r="D4131" s="0" t="n">
        <v>79</v>
      </c>
      <c r="E4131" s="0" t="n">
        <v>24</v>
      </c>
      <c r="F4131" s="0" t="n">
        <v>45</v>
      </c>
      <c r="G4131" s="0" t="n">
        <v>11</v>
      </c>
      <c r="H4131" s="0" t="n">
        <v>14</v>
      </c>
      <c r="I4131" s="0" t="n">
        <v>0</v>
      </c>
      <c r="J4131" s="0" t="n">
        <v>1</v>
      </c>
      <c r="K4131" s="0" t="n">
        <f aca="false">VLOOKUP(A4131,'Team Data'!$A$1:$E$659,2,FALSE())</f>
        <v>10</v>
      </c>
      <c r="L4131" s="0" t="n">
        <f aca="false">VLOOKUP(A4131,'Team Data'!$A$1:$E$659,3,FALSE())</f>
        <v>22</v>
      </c>
      <c r="M4131" s="0" t="n">
        <f aca="false">VLOOKUP(B4131,'Team Data'!$A$1:$E$659,2,FALSE())</f>
        <v>22</v>
      </c>
      <c r="N4131" s="0" t="n">
        <f aca="false">VLOOKUP(B4131,'Team Data'!$A$1:$E$659,3,FALSE())</f>
        <v>12</v>
      </c>
      <c r="O4131" s="0" t="n">
        <f aca="false">VLOOKUP(A4131,'Team Data'!$A$1:$E$659,4,FALSE())</f>
        <v>542</v>
      </c>
      <c r="P4131" s="0" t="n">
        <f aca="false">VLOOKUP(A4131,'Team Data'!$A$1:$E$659,5,FALSE())</f>
        <v>420</v>
      </c>
      <c r="Q4131" s="0" t="n">
        <f aca="false">VLOOKUP(B4131,'Team Data'!$A$1:$E$659,4,FALSE())</f>
        <v>510</v>
      </c>
      <c r="R4131" s="0" t="n">
        <f aca="false">VLOOKUP(B4131,'Team Data'!$A$1:$E$659,5,FALSE())</f>
        <v>571</v>
      </c>
      <c r="S4131" s="0" t="n">
        <f aca="false">IF(I4131=1,(MIN(30,(C4131-D4131)))*(M4131/(M4131+N4131))*(Q4131/(Q4131+R4131)),(MAX(-30,(C4131-D4131)))*(N4131/(M4131+N4131))*(R4131/(R4131+Q4131)))</f>
        <v>-3.16928769657724</v>
      </c>
      <c r="T4131" s="0" t="n">
        <f aca="false">IF(J4131=1,(MIN(30,(D4131-C4131)))*(K4131/(K4131+L4131))*(O4131/(O4131+P4131)),(MAX(-30,(D4131-C4131)))*(L4131/(K4131+L4131))*(P4131/(P4131+O4131)))</f>
        <v>2.99311330561331</v>
      </c>
      <c r="U4131" s="7" t="n">
        <v>43133</v>
      </c>
    </row>
    <row r="4132" customFormat="false" ht="15" hidden="false" customHeight="false" outlineLevel="0" collapsed="false">
      <c r="A4132" s="0" t="s">
        <v>305</v>
      </c>
      <c r="B4132" s="0" t="s">
        <v>42</v>
      </c>
      <c r="C4132" s="0" t="n">
        <v>63</v>
      </c>
      <c r="D4132" s="0" t="n">
        <v>56</v>
      </c>
      <c r="E4132" s="0" t="n">
        <v>33</v>
      </c>
      <c r="F4132" s="0" t="n">
        <v>33</v>
      </c>
      <c r="G4132" s="0" t="n">
        <v>6</v>
      </c>
      <c r="H4132" s="0" t="n">
        <v>17</v>
      </c>
      <c r="I4132" s="0" t="n">
        <v>1</v>
      </c>
      <c r="J4132" s="0" t="n">
        <v>0</v>
      </c>
      <c r="K4132" s="0" t="n">
        <f aca="false">VLOOKUP(A4132,'Team Data'!$A$1:$E$659,2,FALSE())</f>
        <v>22</v>
      </c>
      <c r="L4132" s="0" t="n">
        <f aca="false">VLOOKUP(A4132,'Team Data'!$A$1:$E$659,3,FALSE())</f>
        <v>11</v>
      </c>
      <c r="M4132" s="0" t="n">
        <f aca="false">VLOOKUP(B4132,'Team Data'!$A$1:$E$659,2,FALSE())</f>
        <v>6</v>
      </c>
      <c r="N4132" s="0" t="n">
        <f aca="false">VLOOKUP(B4132,'Team Data'!$A$1:$E$659,3,FALSE())</f>
        <v>24</v>
      </c>
      <c r="O4132" s="0" t="n">
        <f aca="false">VLOOKUP(A4132,'Team Data'!$A$1:$E$659,4,FALSE())</f>
        <v>522</v>
      </c>
      <c r="P4132" s="0" t="n">
        <f aca="false">VLOOKUP(A4132,'Team Data'!$A$1:$E$659,5,FALSE())</f>
        <v>501</v>
      </c>
      <c r="Q4132" s="0" t="n">
        <f aca="false">VLOOKUP(B4132,'Team Data'!$A$1:$E$659,4,FALSE())</f>
        <v>441</v>
      </c>
      <c r="R4132" s="0" t="n">
        <f aca="false">VLOOKUP(B4132,'Team Data'!$A$1:$E$659,5,FALSE())</f>
        <v>464</v>
      </c>
      <c r="S4132" s="0" t="n">
        <f aca="false">IF(I4132=1,(MIN(30,(C4132-D4132)))*(M4132/(M4132+N4132))*(Q4132/(Q4132+R4132)),(MAX(-30,(C4132-D4132)))*(N4132/(M4132+N4132))*(R4132/(R4132+Q4132)))</f>
        <v>0.682209944751381</v>
      </c>
      <c r="T4132" s="0" t="n">
        <f aca="false">IF(J4132=1,(MIN(30,(D4132-C4132)))*(K4132/(K4132+L4132))*(O4132/(O4132+P4132)),(MAX(-30,(D4132-C4132)))*(L4132/(K4132+L4132))*(P4132/(P4132+O4132)))</f>
        <v>-1.14271749755621</v>
      </c>
      <c r="U4132" s="7" t="n">
        <v>43133</v>
      </c>
    </row>
    <row r="4133" customFormat="false" ht="15" hidden="false" customHeight="false" outlineLevel="0" collapsed="false">
      <c r="A4133" s="0" t="s">
        <v>227</v>
      </c>
      <c r="B4133" s="0" t="s">
        <v>229</v>
      </c>
      <c r="C4133" s="0" t="n">
        <v>76</v>
      </c>
      <c r="D4133" s="0" t="n">
        <v>85</v>
      </c>
      <c r="E4133" s="0" t="n">
        <v>36</v>
      </c>
      <c r="F4133" s="0" t="n">
        <v>33</v>
      </c>
      <c r="G4133" s="0" t="n">
        <v>10</v>
      </c>
      <c r="H4133" s="0" t="n">
        <v>10</v>
      </c>
      <c r="I4133" s="0" t="n">
        <v>0</v>
      </c>
      <c r="J4133" s="0" t="n">
        <v>1</v>
      </c>
      <c r="K4133" s="0" t="n">
        <f aca="false">VLOOKUP(A4133,'Team Data'!$A$1:$E$659,2,FALSE())</f>
        <v>6</v>
      </c>
      <c r="L4133" s="0" t="n">
        <f aca="false">VLOOKUP(A4133,'Team Data'!$A$1:$E$659,3,FALSE())</f>
        <v>26</v>
      </c>
      <c r="M4133" s="0" t="n">
        <f aca="false">VLOOKUP(B4133,'Team Data'!$A$1:$E$659,2,FALSE())</f>
        <v>10</v>
      </c>
      <c r="N4133" s="0" t="n">
        <f aca="false">VLOOKUP(B4133,'Team Data'!$A$1:$E$659,3,FALSE())</f>
        <v>22</v>
      </c>
      <c r="O4133" s="0" t="n">
        <f aca="false">VLOOKUP(A4133,'Team Data'!$A$1:$E$659,4,FALSE())</f>
        <v>578</v>
      </c>
      <c r="P4133" s="0" t="n">
        <f aca="false">VLOOKUP(A4133,'Team Data'!$A$1:$E$659,5,FALSE())</f>
        <v>464</v>
      </c>
      <c r="Q4133" s="0" t="n">
        <f aca="false">VLOOKUP(B4133,'Team Data'!$A$1:$E$659,4,FALSE())</f>
        <v>517</v>
      </c>
      <c r="R4133" s="0" t="n">
        <f aca="false">VLOOKUP(B4133,'Team Data'!$A$1:$E$659,5,FALSE())</f>
        <v>456</v>
      </c>
      <c r="S4133" s="0" t="n">
        <f aca="false">IF(I4133=1,(MIN(30,(C4133-D4133)))*(M4133/(M4133+N4133))*(Q4133/(Q4133+R4133)),(MAX(-30,(C4133-D4133)))*(N4133/(M4133+N4133))*(R4133/(R4133+Q4133)))</f>
        <v>-2.89979445015416</v>
      </c>
      <c r="T4133" s="0" t="n">
        <f aca="false">IF(J4133=1,(MIN(30,(D4133-C4133)))*(K4133/(K4133+L4133))*(O4133/(O4133+P4133)),(MAX(-30,(D4133-C4133)))*(L4133/(K4133+L4133))*(P4133/(P4133+O4133)))</f>
        <v>0.936060460652591</v>
      </c>
      <c r="U4133" s="7" t="n">
        <v>43133</v>
      </c>
    </row>
    <row r="4134" customFormat="false" ht="15" hidden="false" customHeight="false" outlineLevel="0" collapsed="false">
      <c r="A4134" s="0" t="s">
        <v>53</v>
      </c>
      <c r="B4134" s="0" t="s">
        <v>40</v>
      </c>
      <c r="C4134" s="0" t="n">
        <v>61</v>
      </c>
      <c r="D4134" s="0" t="n">
        <v>91</v>
      </c>
      <c r="E4134" s="0" t="n">
        <v>35</v>
      </c>
      <c r="F4134" s="0" t="n">
        <v>41</v>
      </c>
      <c r="G4134" s="0" t="n">
        <v>17</v>
      </c>
      <c r="H4134" s="0" t="n">
        <v>9</v>
      </c>
      <c r="I4134" s="0" t="n">
        <v>0</v>
      </c>
      <c r="J4134" s="0" t="n">
        <v>1</v>
      </c>
      <c r="K4134" s="0" t="n">
        <f aca="false">VLOOKUP(A4134,'Team Data'!$A$1:$E$659,2,FALSE())</f>
        <v>3</v>
      </c>
      <c r="L4134" s="0" t="n">
        <f aca="false">VLOOKUP(A4134,'Team Data'!$A$1:$E$659,3,FALSE())</f>
        <v>29</v>
      </c>
      <c r="M4134" s="0" t="n">
        <f aca="false">VLOOKUP(B4134,'Team Data'!$A$1:$E$659,2,FALSE())</f>
        <v>12</v>
      </c>
      <c r="N4134" s="0" t="n">
        <f aca="false">VLOOKUP(B4134,'Team Data'!$A$1:$E$659,3,FALSE())</f>
        <v>18</v>
      </c>
      <c r="O4134" s="0" t="n">
        <f aca="false">VLOOKUP(A4134,'Team Data'!$A$1:$E$659,4,FALSE())</f>
        <v>547</v>
      </c>
      <c r="P4134" s="0" t="n">
        <f aca="false">VLOOKUP(A4134,'Team Data'!$A$1:$E$659,5,FALSE())</f>
        <v>441</v>
      </c>
      <c r="Q4134" s="0" t="n">
        <f aca="false">VLOOKUP(B4134,'Team Data'!$A$1:$E$659,4,FALSE())</f>
        <v>502</v>
      </c>
      <c r="R4134" s="0" t="n">
        <f aca="false">VLOOKUP(B4134,'Team Data'!$A$1:$E$659,5,FALSE())</f>
        <v>400</v>
      </c>
      <c r="S4134" s="0" t="n">
        <f aca="false">IF(I4134=1,(MIN(30,(C4134-D4134)))*(M4134/(M4134+N4134))*(Q4134/(Q4134+R4134)),(MAX(-30,(C4134-D4134)))*(N4134/(M4134+N4134))*(R4134/(R4134+Q4134)))</f>
        <v>-7.98226164079823</v>
      </c>
      <c r="T4134" s="0" t="n">
        <f aca="false">IF(J4134=1,(MIN(30,(D4134-C4134)))*(K4134/(K4134+L4134))*(O4134/(O4134+P4134)),(MAX(-30,(D4134-C4134)))*(L4134/(K4134+L4134))*(P4134/(P4134+O4134)))</f>
        <v>1.5571229757085</v>
      </c>
      <c r="U4134" s="7" t="n">
        <v>43133</v>
      </c>
    </row>
    <row r="4135" customFormat="false" ht="15" hidden="false" customHeight="false" outlineLevel="0" collapsed="false">
      <c r="A4135" s="0" t="s">
        <v>345</v>
      </c>
      <c r="B4135" s="0" t="s">
        <v>324</v>
      </c>
      <c r="C4135" s="0" t="n">
        <v>72</v>
      </c>
      <c r="D4135" s="0" t="n">
        <v>60</v>
      </c>
      <c r="E4135" s="0" t="n">
        <v>36</v>
      </c>
      <c r="F4135" s="0" t="n">
        <v>27</v>
      </c>
      <c r="G4135" s="0" t="n">
        <v>12</v>
      </c>
      <c r="H4135" s="0" t="n">
        <v>16</v>
      </c>
      <c r="I4135" s="0" t="n">
        <v>1</v>
      </c>
      <c r="J4135" s="0" t="n">
        <v>0</v>
      </c>
      <c r="K4135" s="0" t="n">
        <f aca="false">VLOOKUP(A4135,'Team Data'!$A$1:$E$659,2,FALSE())</f>
        <v>27</v>
      </c>
      <c r="L4135" s="0" t="n">
        <f aca="false">VLOOKUP(A4135,'Team Data'!$A$1:$E$659,3,FALSE())</f>
        <v>11</v>
      </c>
      <c r="M4135" s="0" t="n">
        <f aca="false">VLOOKUP(B4135,'Team Data'!$A$1:$E$659,2,FALSE())</f>
        <v>11</v>
      </c>
      <c r="N4135" s="0" t="n">
        <f aca="false">VLOOKUP(B4135,'Team Data'!$A$1:$E$659,3,FALSE())</f>
        <v>19</v>
      </c>
      <c r="O4135" s="0" t="n">
        <f aca="false">VLOOKUP(A4135,'Team Data'!$A$1:$E$659,4,FALSE())</f>
        <v>718</v>
      </c>
      <c r="P4135" s="0" t="n">
        <f aca="false">VLOOKUP(A4135,'Team Data'!$A$1:$E$659,5,FALSE())</f>
        <v>515</v>
      </c>
      <c r="Q4135" s="0" t="n">
        <f aca="false">VLOOKUP(B4135,'Team Data'!$A$1:$E$659,4,FALSE())</f>
        <v>504</v>
      </c>
      <c r="R4135" s="0" t="n">
        <f aca="false">VLOOKUP(B4135,'Team Data'!$A$1:$E$659,5,FALSE())</f>
        <v>464</v>
      </c>
      <c r="S4135" s="0" t="n">
        <f aca="false">IF(I4135=1,(MIN(30,(C4135-D4135)))*(M4135/(M4135+N4135))*(Q4135/(Q4135+R4135)),(MAX(-30,(C4135-D4135)))*(N4135/(M4135+N4135))*(R4135/(R4135+Q4135)))</f>
        <v>2.29090909090909</v>
      </c>
      <c r="T4135" s="0" t="n">
        <f aca="false">IF(J4135=1,(MIN(30,(D4135-C4135)))*(K4135/(K4135+L4135))*(O4135/(O4135+P4135)),(MAX(-30,(D4135-C4135)))*(L4135/(K4135+L4135))*(P4135/(P4135+O4135)))</f>
        <v>-1.45088999871943</v>
      </c>
      <c r="U4135" s="7" t="n">
        <v>43133</v>
      </c>
    </row>
    <row r="4136" customFormat="false" ht="15" hidden="false" customHeight="false" outlineLevel="0" collapsed="false">
      <c r="A4136" s="0" t="s">
        <v>111</v>
      </c>
      <c r="B4136" s="0" t="s">
        <v>308</v>
      </c>
      <c r="C4136" s="0" t="n">
        <v>82</v>
      </c>
      <c r="D4136" s="0" t="n">
        <v>84</v>
      </c>
      <c r="E4136" s="0" t="n">
        <v>28</v>
      </c>
      <c r="F4136" s="0" t="n">
        <v>37</v>
      </c>
      <c r="G4136" s="0" t="n">
        <v>11</v>
      </c>
      <c r="H4136" s="0" t="n">
        <v>13</v>
      </c>
      <c r="I4136" s="0" t="n">
        <v>0</v>
      </c>
      <c r="J4136" s="0" t="n">
        <v>1</v>
      </c>
      <c r="K4136" s="0" t="n">
        <f aca="false">VLOOKUP(A4136,'Team Data'!$A$1:$E$659,2,FALSE())</f>
        <v>17</v>
      </c>
      <c r="L4136" s="0" t="n">
        <f aca="false">VLOOKUP(A4136,'Team Data'!$A$1:$E$659,3,FALSE())</f>
        <v>13</v>
      </c>
      <c r="M4136" s="0" t="n">
        <f aca="false">VLOOKUP(B4136,'Team Data'!$A$1:$E$659,2,FALSE())</f>
        <v>23</v>
      </c>
      <c r="N4136" s="0" t="n">
        <f aca="false">VLOOKUP(B4136,'Team Data'!$A$1:$E$659,3,FALSE())</f>
        <v>9</v>
      </c>
      <c r="O4136" s="0" t="n">
        <f aca="false">VLOOKUP(A4136,'Team Data'!$A$1:$E$659,4,FALSE())</f>
        <v>461</v>
      </c>
      <c r="P4136" s="0" t="n">
        <f aca="false">VLOOKUP(A4136,'Team Data'!$A$1:$E$659,5,FALSE())</f>
        <v>455</v>
      </c>
      <c r="Q4136" s="0" t="n">
        <f aca="false">VLOOKUP(B4136,'Team Data'!$A$1:$E$659,4,FALSE())</f>
        <v>444</v>
      </c>
      <c r="R4136" s="0" t="n">
        <f aca="false">VLOOKUP(B4136,'Team Data'!$A$1:$E$659,5,FALSE())</f>
        <v>537</v>
      </c>
      <c r="S4136" s="0" t="n">
        <f aca="false">IF(I4136=1,(MIN(30,(C4136-D4136)))*(M4136/(M4136+N4136))*(Q4136/(Q4136+R4136)),(MAX(-30,(C4136-D4136)))*(N4136/(M4136+N4136))*(R4136/(R4136+Q4136)))</f>
        <v>-0.307912844036697</v>
      </c>
      <c r="T4136" s="0" t="n">
        <f aca="false">IF(J4136=1,(MIN(30,(D4136-C4136)))*(K4136/(K4136+L4136))*(O4136/(O4136+P4136)),(MAX(-30,(D4136-C4136)))*(L4136/(K4136+L4136))*(P4136/(P4136+O4136)))</f>
        <v>0.57037845705968</v>
      </c>
      <c r="U4136" s="7" t="n">
        <v>43133</v>
      </c>
    </row>
    <row r="4137" customFormat="false" ht="15" hidden="false" customHeight="false" outlineLevel="0" collapsed="false">
      <c r="A4137" s="0" t="s">
        <v>82</v>
      </c>
      <c r="B4137" s="0" t="s">
        <v>248</v>
      </c>
      <c r="C4137" s="0" t="n">
        <v>74</v>
      </c>
      <c r="D4137" s="0" t="n">
        <v>54</v>
      </c>
      <c r="E4137" s="0" t="n">
        <v>29</v>
      </c>
      <c r="F4137" s="0" t="n">
        <v>29</v>
      </c>
      <c r="G4137" s="0" t="n">
        <v>12</v>
      </c>
      <c r="H4137" s="0" t="n">
        <v>11</v>
      </c>
      <c r="I4137" s="0" t="n">
        <v>1</v>
      </c>
      <c r="J4137" s="0" t="n">
        <v>0</v>
      </c>
      <c r="K4137" s="0" t="n">
        <f aca="false">VLOOKUP(A4137,'Team Data'!$A$1:$E$659,2,FALSE())</f>
        <v>20</v>
      </c>
      <c r="L4137" s="0" t="n">
        <f aca="false">VLOOKUP(A4137,'Team Data'!$A$1:$E$659,3,FALSE())</f>
        <v>15</v>
      </c>
      <c r="M4137" s="0" t="n">
        <f aca="false">VLOOKUP(B4137,'Team Data'!$A$1:$E$659,2,FALSE())</f>
        <v>7</v>
      </c>
      <c r="N4137" s="0" t="n">
        <f aca="false">VLOOKUP(B4137,'Team Data'!$A$1:$E$659,3,FALSE())</f>
        <v>25</v>
      </c>
      <c r="O4137" s="0" t="n">
        <f aca="false">VLOOKUP(A4137,'Team Data'!$A$1:$E$659,4,FALSE())</f>
        <v>577</v>
      </c>
      <c r="P4137" s="0" t="n">
        <f aca="false">VLOOKUP(A4137,'Team Data'!$A$1:$E$659,5,FALSE())</f>
        <v>520</v>
      </c>
      <c r="Q4137" s="0" t="n">
        <f aca="false">VLOOKUP(B4137,'Team Data'!$A$1:$E$659,4,FALSE())</f>
        <v>549</v>
      </c>
      <c r="R4137" s="0" t="n">
        <f aca="false">VLOOKUP(B4137,'Team Data'!$A$1:$E$659,5,FALSE())</f>
        <v>437</v>
      </c>
      <c r="S4137" s="0" t="n">
        <f aca="false">IF(I4137=1,(MIN(30,(C4137-D4137)))*(M4137/(M4137+N4137))*(Q4137/(Q4137+R4137)),(MAX(-30,(C4137-D4137)))*(N4137/(M4137+N4137))*(R4137/(R4137+Q4137)))</f>
        <v>2.43597870182556</v>
      </c>
      <c r="T4137" s="0" t="n">
        <f aca="false">IF(J4137=1,(MIN(30,(D4137-C4137)))*(K4137/(K4137+L4137))*(O4137/(O4137+P4137)),(MAX(-30,(D4137-C4137)))*(L4137/(K4137+L4137))*(P4137/(P4137+O4137)))</f>
        <v>-4.06302904023961</v>
      </c>
      <c r="U4137" s="7" t="n">
        <v>43133</v>
      </c>
    </row>
    <row r="4138" customFormat="false" ht="15" hidden="false" customHeight="false" outlineLevel="0" collapsed="false">
      <c r="A4138" s="0" t="s">
        <v>119</v>
      </c>
      <c r="B4138" s="0" t="s">
        <v>230</v>
      </c>
      <c r="C4138" s="0" t="n">
        <v>97</v>
      </c>
      <c r="D4138" s="0" t="n">
        <v>88</v>
      </c>
      <c r="E4138" s="0" t="n">
        <v>35</v>
      </c>
      <c r="F4138" s="0" t="n">
        <v>32</v>
      </c>
      <c r="G4138" s="0" t="n">
        <v>12</v>
      </c>
      <c r="H4138" s="0" t="n">
        <v>7</v>
      </c>
      <c r="I4138" s="0" t="n">
        <v>1</v>
      </c>
      <c r="J4138" s="0" t="n">
        <v>0</v>
      </c>
      <c r="K4138" s="0" t="n">
        <f aca="false">VLOOKUP(A4138,'Team Data'!$A$1:$E$659,2,FALSE())</f>
        <v>22</v>
      </c>
      <c r="L4138" s="0" t="n">
        <f aca="false">VLOOKUP(A4138,'Team Data'!$A$1:$E$659,3,FALSE())</f>
        <v>9</v>
      </c>
      <c r="M4138" s="0" t="n">
        <f aca="false">VLOOKUP(B4138,'Team Data'!$A$1:$E$659,2,FALSE())</f>
        <v>20</v>
      </c>
      <c r="N4138" s="0" t="n">
        <f aca="false">VLOOKUP(B4138,'Team Data'!$A$1:$E$659,3,FALSE())</f>
        <v>14</v>
      </c>
      <c r="O4138" s="0" t="n">
        <f aca="false">VLOOKUP(A4138,'Team Data'!$A$1:$E$659,4,FALSE())</f>
        <v>454</v>
      </c>
      <c r="P4138" s="0" t="n">
        <f aca="false">VLOOKUP(A4138,'Team Data'!$A$1:$E$659,5,FALSE())</f>
        <v>502</v>
      </c>
      <c r="Q4138" s="0" t="n">
        <f aca="false">VLOOKUP(B4138,'Team Data'!$A$1:$E$659,4,FALSE())</f>
        <v>504</v>
      </c>
      <c r="R4138" s="0" t="n">
        <f aca="false">VLOOKUP(B4138,'Team Data'!$A$1:$E$659,5,FALSE())</f>
        <v>516</v>
      </c>
      <c r="S4138" s="0" t="n">
        <f aca="false">IF(I4138=1,(MIN(30,(C4138-D4138)))*(M4138/(M4138+N4138))*(Q4138/(Q4138+R4138)),(MAX(-30,(C4138-D4138)))*(N4138/(M4138+N4138))*(R4138/(R4138+Q4138)))</f>
        <v>2.6159169550173</v>
      </c>
      <c r="T4138" s="0" t="n">
        <f aca="false">IF(J4138=1,(MIN(30,(D4138-C4138)))*(K4138/(K4138+L4138))*(O4138/(O4138+P4138)),(MAX(-30,(D4138-C4138)))*(L4138/(K4138+L4138))*(P4138/(P4138+O4138)))</f>
        <v>-1.3720475097854</v>
      </c>
      <c r="U4138" s="7" t="n">
        <v>43133</v>
      </c>
    </row>
    <row r="4139" customFormat="false" ht="15" hidden="false" customHeight="false" outlineLevel="0" collapsed="false">
      <c r="A4139" s="0" t="s">
        <v>23</v>
      </c>
      <c r="B4139" s="0" t="s">
        <v>155</v>
      </c>
      <c r="C4139" s="0" t="n">
        <v>69</v>
      </c>
      <c r="D4139" s="0" t="n">
        <v>76</v>
      </c>
      <c r="E4139" s="0" t="n">
        <v>30</v>
      </c>
      <c r="F4139" s="0" t="n">
        <v>29</v>
      </c>
      <c r="G4139" s="0" t="n">
        <v>16</v>
      </c>
      <c r="H4139" s="0" t="n">
        <v>8</v>
      </c>
      <c r="I4139" s="0" t="n">
        <v>0</v>
      </c>
      <c r="J4139" s="0" t="n">
        <v>1</v>
      </c>
      <c r="K4139" s="0" t="n">
        <f aca="false">VLOOKUP(A4139,'Team Data'!$A$1:$E$659,2,FALSE())</f>
        <v>24</v>
      </c>
      <c r="L4139" s="0" t="n">
        <f aca="false">VLOOKUP(A4139,'Team Data'!$A$1:$E$659,3,FALSE())</f>
        <v>11</v>
      </c>
      <c r="M4139" s="0" t="n">
        <f aca="false">VLOOKUP(B4139,'Team Data'!$A$1:$E$659,2,FALSE())</f>
        <v>11</v>
      </c>
      <c r="N4139" s="0" t="n">
        <f aca="false">VLOOKUP(B4139,'Team Data'!$A$1:$E$659,3,FALSE())</f>
        <v>20</v>
      </c>
      <c r="O4139" s="0" t="n">
        <f aca="false">VLOOKUP(A4139,'Team Data'!$A$1:$E$659,4,FALSE())</f>
        <v>633</v>
      </c>
      <c r="P4139" s="0" t="n">
        <f aca="false">VLOOKUP(A4139,'Team Data'!$A$1:$E$659,5,FALSE())</f>
        <v>543</v>
      </c>
      <c r="Q4139" s="0" t="n">
        <f aca="false">VLOOKUP(B4139,'Team Data'!$A$1:$E$659,4,FALSE())</f>
        <v>532</v>
      </c>
      <c r="R4139" s="0" t="n">
        <f aca="false">VLOOKUP(B4139,'Team Data'!$A$1:$E$659,5,FALSE())</f>
        <v>464</v>
      </c>
      <c r="S4139" s="0" t="n">
        <f aca="false">IF(I4139=1,(MIN(30,(C4139-D4139)))*(M4139/(M4139+N4139))*(Q4139/(Q4139+R4139)),(MAX(-30,(C4139-D4139)))*(N4139/(M4139+N4139))*(R4139/(R4139+Q4139)))</f>
        <v>-2.10389946884311</v>
      </c>
      <c r="T4139" s="0" t="n">
        <f aca="false">IF(J4139=1,(MIN(30,(D4139-C4139)))*(K4139/(K4139+L4139))*(O4139/(O4139+P4139)),(MAX(-30,(D4139-C4139)))*(L4139/(K4139+L4139))*(P4139/(P4139+O4139)))</f>
        <v>2.58367346938776</v>
      </c>
      <c r="U4139" s="7" t="n">
        <v>43133</v>
      </c>
    </row>
    <row r="4140" customFormat="false" ht="15" hidden="false" customHeight="false" outlineLevel="0" collapsed="false">
      <c r="A4140" s="0" t="s">
        <v>224</v>
      </c>
      <c r="B4140" s="0" t="s">
        <v>260</v>
      </c>
      <c r="C4140" s="0" t="n">
        <v>63</v>
      </c>
      <c r="D4140" s="0" t="n">
        <v>45</v>
      </c>
      <c r="E4140" s="0" t="n">
        <v>40</v>
      </c>
      <c r="F4140" s="0" t="n">
        <v>26</v>
      </c>
      <c r="G4140" s="0" t="n">
        <v>12</v>
      </c>
      <c r="H4140" s="0" t="n">
        <v>10</v>
      </c>
      <c r="I4140" s="0" t="n">
        <v>1</v>
      </c>
      <c r="J4140" s="0" t="n">
        <v>0</v>
      </c>
      <c r="K4140" s="0" t="n">
        <f aca="false">VLOOKUP(A4140,'Team Data'!$A$1:$E$659,2,FALSE())</f>
        <v>14</v>
      </c>
      <c r="L4140" s="0" t="n">
        <f aca="false">VLOOKUP(A4140,'Team Data'!$A$1:$E$659,3,FALSE())</f>
        <v>18</v>
      </c>
      <c r="M4140" s="0" t="n">
        <f aca="false">VLOOKUP(B4140,'Team Data'!$A$1:$E$659,2,FALSE())</f>
        <v>11</v>
      </c>
      <c r="N4140" s="0" t="n">
        <f aca="false">VLOOKUP(B4140,'Team Data'!$A$1:$E$659,3,FALSE())</f>
        <v>20</v>
      </c>
      <c r="O4140" s="0" t="n">
        <f aca="false">VLOOKUP(A4140,'Team Data'!$A$1:$E$659,4,FALSE())</f>
        <v>577</v>
      </c>
      <c r="P4140" s="0" t="n">
        <f aca="false">VLOOKUP(A4140,'Team Data'!$A$1:$E$659,5,FALSE())</f>
        <v>477</v>
      </c>
      <c r="Q4140" s="0" t="n">
        <f aca="false">VLOOKUP(B4140,'Team Data'!$A$1:$E$659,4,FALSE())</f>
        <v>508</v>
      </c>
      <c r="R4140" s="0" t="n">
        <f aca="false">VLOOKUP(B4140,'Team Data'!$A$1:$E$659,5,FALSE())</f>
        <v>478</v>
      </c>
      <c r="S4140" s="0" t="n">
        <f aca="false">IF(I4140=1,(MIN(30,(C4140-D4140)))*(M4140/(M4140+N4140))*(Q4140/(Q4140+R4140)),(MAX(-30,(C4140-D4140)))*(N4140/(M4140+N4140))*(R4140/(R4140+Q4140)))</f>
        <v>3.29071517372244</v>
      </c>
      <c r="T4140" s="0" t="n">
        <f aca="false">IF(J4140=1,(MIN(30,(D4140-C4140)))*(K4140/(K4140+L4140))*(O4140/(O4140+P4140)),(MAX(-30,(D4140-C4140)))*(L4140/(K4140+L4140))*(P4140/(P4140+O4140)))</f>
        <v>-4.58218690702087</v>
      </c>
      <c r="U4140" s="7" t="n">
        <v>43133</v>
      </c>
    </row>
    <row r="4141" customFormat="false" ht="15" hidden="false" customHeight="false" outlineLevel="0" collapsed="false">
      <c r="A4141" s="0" t="s">
        <v>223</v>
      </c>
      <c r="B4141" s="0" t="s">
        <v>281</v>
      </c>
      <c r="C4141" s="0" t="n">
        <v>71</v>
      </c>
      <c r="D4141" s="0" t="n">
        <v>80</v>
      </c>
      <c r="E4141" s="0" t="n">
        <v>27</v>
      </c>
      <c r="F4141" s="0" t="n">
        <v>28</v>
      </c>
      <c r="G4141" s="0" t="n">
        <v>21</v>
      </c>
      <c r="H4141" s="0" t="n">
        <v>18</v>
      </c>
      <c r="I4141" s="0" t="n">
        <v>0</v>
      </c>
      <c r="J4141" s="0" t="n">
        <v>1</v>
      </c>
      <c r="K4141" s="0" t="n">
        <f aca="false">VLOOKUP(A4141,'Team Data'!$A$1:$E$659,2,FALSE())</f>
        <v>16</v>
      </c>
      <c r="L4141" s="0" t="n">
        <f aca="false">VLOOKUP(A4141,'Team Data'!$A$1:$E$659,3,FALSE())</f>
        <v>16</v>
      </c>
      <c r="M4141" s="0" t="n">
        <f aca="false">VLOOKUP(B4141,'Team Data'!$A$1:$E$659,2,FALSE())</f>
        <v>19</v>
      </c>
      <c r="N4141" s="0" t="n">
        <f aca="false">VLOOKUP(B4141,'Team Data'!$A$1:$E$659,3,FALSE())</f>
        <v>16</v>
      </c>
      <c r="O4141" s="0" t="n">
        <f aca="false">VLOOKUP(A4141,'Team Data'!$A$1:$E$659,4,FALSE())</f>
        <v>583</v>
      </c>
      <c r="P4141" s="0" t="n">
        <f aca="false">VLOOKUP(A4141,'Team Data'!$A$1:$E$659,5,FALSE())</f>
        <v>479</v>
      </c>
      <c r="Q4141" s="0" t="n">
        <f aca="false">VLOOKUP(B4141,'Team Data'!$A$1:$E$659,4,FALSE())</f>
        <v>682</v>
      </c>
      <c r="R4141" s="0" t="n">
        <f aca="false">VLOOKUP(B4141,'Team Data'!$A$1:$E$659,5,FALSE())</f>
        <v>488</v>
      </c>
      <c r="S4141" s="0" t="n">
        <f aca="false">IF(I4141=1,(MIN(30,(C4141-D4141)))*(M4141/(M4141+N4141))*(Q4141/(Q4141+R4141)),(MAX(-30,(C4141-D4141)))*(N4141/(M4141+N4141))*(R4141/(R4141+Q4141)))</f>
        <v>-1.71604395604396</v>
      </c>
      <c r="T4141" s="0" t="n">
        <f aca="false">IF(J4141=1,(MIN(30,(D4141-C4141)))*(K4141/(K4141+L4141))*(O4141/(O4141+P4141)),(MAX(-30,(D4141-C4141)))*(L4141/(K4141+L4141))*(P4141/(P4141+O4141)))</f>
        <v>2.47033898305085</v>
      </c>
      <c r="U4141" s="7" t="n">
        <v>43133</v>
      </c>
    </row>
    <row r="4142" customFormat="false" ht="15" hidden="false" customHeight="false" outlineLevel="0" collapsed="false">
      <c r="A4142" s="0" t="s">
        <v>16</v>
      </c>
      <c r="B4142" s="0" t="s">
        <v>339</v>
      </c>
      <c r="C4142" s="0" t="n">
        <v>64</v>
      </c>
      <c r="D4142" s="0" t="n">
        <v>68</v>
      </c>
      <c r="E4142" s="0" t="n">
        <v>32</v>
      </c>
      <c r="F4142" s="0" t="n">
        <v>37</v>
      </c>
      <c r="G4142" s="0" t="n">
        <v>15</v>
      </c>
      <c r="H4142" s="0" t="n">
        <v>13</v>
      </c>
      <c r="I4142" s="0" t="n">
        <v>0</v>
      </c>
      <c r="J4142" s="0" t="n">
        <v>1</v>
      </c>
      <c r="K4142" s="0" t="n">
        <f aca="false">VLOOKUP(A4142,'Team Data'!$A$1:$E$659,2,FALSE())</f>
        <v>20</v>
      </c>
      <c r="L4142" s="0" t="n">
        <f aca="false">VLOOKUP(A4142,'Team Data'!$A$1:$E$659,3,FALSE())</f>
        <v>12</v>
      </c>
      <c r="M4142" s="0" t="n">
        <f aca="false">VLOOKUP(B4142,'Team Data'!$A$1:$E$659,2,FALSE())</f>
        <v>21</v>
      </c>
      <c r="N4142" s="0" t="n">
        <f aca="false">VLOOKUP(B4142,'Team Data'!$A$1:$E$659,3,FALSE())</f>
        <v>11</v>
      </c>
      <c r="O4142" s="0" t="n">
        <f aca="false">VLOOKUP(A4142,'Team Data'!$A$1:$E$659,4,FALSE())</f>
        <v>595</v>
      </c>
      <c r="P4142" s="0" t="n">
        <f aca="false">VLOOKUP(A4142,'Team Data'!$A$1:$E$659,5,FALSE())</f>
        <v>484</v>
      </c>
      <c r="Q4142" s="0" t="n">
        <f aca="false">VLOOKUP(B4142,'Team Data'!$A$1:$E$659,4,FALSE())</f>
        <v>616</v>
      </c>
      <c r="R4142" s="0" t="n">
        <f aca="false">VLOOKUP(B4142,'Team Data'!$A$1:$E$659,5,FALSE())</f>
        <v>448</v>
      </c>
      <c r="S4142" s="0" t="n">
        <f aca="false">IF(I4142=1,(MIN(30,(C4142-D4142)))*(M4142/(M4142+N4142))*(Q4142/(Q4142+R4142)),(MAX(-30,(C4142-D4142)))*(N4142/(M4142+N4142))*(R4142/(R4142+Q4142)))</f>
        <v>-0.578947368421053</v>
      </c>
      <c r="T4142" s="0" t="n">
        <f aca="false">IF(J4142=1,(MIN(30,(D4142-C4142)))*(K4142/(K4142+L4142))*(O4142/(O4142+P4142)),(MAX(-30,(D4142-C4142)))*(L4142/(K4142+L4142))*(P4142/(P4142+O4142)))</f>
        <v>1.37859128822984</v>
      </c>
      <c r="U4142" s="7" t="n">
        <v>43133</v>
      </c>
    </row>
    <row r="4143" customFormat="false" ht="15" hidden="false" customHeight="false" outlineLevel="0" collapsed="false">
      <c r="A4143" s="0" t="s">
        <v>258</v>
      </c>
      <c r="B4143" s="0" t="s">
        <v>252</v>
      </c>
      <c r="C4143" s="0" t="n">
        <v>43</v>
      </c>
      <c r="D4143" s="0" t="n">
        <v>79</v>
      </c>
      <c r="E4143" s="0" t="n">
        <v>29</v>
      </c>
      <c r="F4143" s="0" t="n">
        <v>44</v>
      </c>
      <c r="G4143" s="0" t="n">
        <v>12</v>
      </c>
      <c r="H4143" s="0" t="n">
        <v>9</v>
      </c>
      <c r="I4143" s="0" t="n">
        <v>0</v>
      </c>
      <c r="J4143" s="0" t="n">
        <v>1</v>
      </c>
      <c r="K4143" s="0" t="n">
        <f aca="false">VLOOKUP(A4143,'Team Data'!$A$1:$E$659,2,FALSE())</f>
        <v>22</v>
      </c>
      <c r="L4143" s="0" t="n">
        <f aca="false">VLOOKUP(A4143,'Team Data'!$A$1:$E$659,3,FALSE())</f>
        <v>17</v>
      </c>
      <c r="M4143" s="0" t="n">
        <f aca="false">VLOOKUP(B4143,'Team Data'!$A$1:$E$659,2,FALSE())</f>
        <v>30</v>
      </c>
      <c r="N4143" s="0" t="n">
        <f aca="false">VLOOKUP(B4143,'Team Data'!$A$1:$E$659,3,FALSE())</f>
        <v>6</v>
      </c>
      <c r="O4143" s="0" t="n">
        <f aca="false">VLOOKUP(A4143,'Team Data'!$A$1:$E$659,4,FALSE())</f>
        <v>712</v>
      </c>
      <c r="P4143" s="0" t="n">
        <f aca="false">VLOOKUP(A4143,'Team Data'!$A$1:$E$659,5,FALSE())</f>
        <v>575</v>
      </c>
      <c r="Q4143" s="0" t="n">
        <f aca="false">VLOOKUP(B4143,'Team Data'!$A$1:$E$659,4,FALSE())</f>
        <v>602</v>
      </c>
      <c r="R4143" s="0" t="n">
        <f aca="false">VLOOKUP(B4143,'Team Data'!$A$1:$E$659,5,FALSE())</f>
        <v>592</v>
      </c>
      <c r="S4143" s="0" t="n">
        <f aca="false">IF(I4143=1,(MIN(30,(C4143-D4143)))*(M4143/(M4143+N4143))*(Q4143/(Q4143+R4143)),(MAX(-30,(C4143-D4143)))*(N4143/(M4143+N4143))*(R4143/(R4143+Q4143)))</f>
        <v>-2.47906197654941</v>
      </c>
      <c r="T4143" s="0" t="n">
        <f aca="false">IF(J4143=1,(MIN(30,(D4143-C4143)))*(K4143/(K4143+L4143))*(O4143/(O4143+P4143)),(MAX(-30,(D4143-C4143)))*(L4143/(K4143+L4143))*(P4143/(P4143+O4143)))</f>
        <v>9.36226166995398</v>
      </c>
      <c r="U4143" s="7" t="n">
        <v>43133</v>
      </c>
    </row>
    <row r="4144" customFormat="false" ht="15" hidden="false" customHeight="false" outlineLevel="0" collapsed="false">
      <c r="A4144" s="0" t="s">
        <v>355</v>
      </c>
      <c r="B4144" s="0" t="s">
        <v>233</v>
      </c>
      <c r="C4144" s="0" t="n">
        <v>73</v>
      </c>
      <c r="D4144" s="0" t="n">
        <v>76</v>
      </c>
      <c r="E4144" s="0" t="n">
        <v>35</v>
      </c>
      <c r="F4144" s="0" t="n">
        <v>33</v>
      </c>
      <c r="G4144" s="0" t="n">
        <v>16</v>
      </c>
      <c r="H4144" s="0" t="n">
        <v>11</v>
      </c>
      <c r="I4144" s="0" t="n">
        <v>0</v>
      </c>
      <c r="J4144" s="0" t="n">
        <v>1</v>
      </c>
      <c r="K4144" s="0" t="n">
        <f aca="false">VLOOKUP(A4144,'Team Data'!$A$1:$E$659,2,FALSE())</f>
        <v>16</v>
      </c>
      <c r="L4144" s="0" t="n">
        <f aca="false">VLOOKUP(A4144,'Team Data'!$A$1:$E$659,3,FALSE())</f>
        <v>15</v>
      </c>
      <c r="M4144" s="0" t="n">
        <f aca="false">VLOOKUP(B4144,'Team Data'!$A$1:$E$659,2,FALSE())</f>
        <v>13</v>
      </c>
      <c r="N4144" s="0" t="n">
        <f aca="false">VLOOKUP(B4144,'Team Data'!$A$1:$E$659,3,FALSE())</f>
        <v>16</v>
      </c>
      <c r="O4144" s="0" t="n">
        <f aca="false">VLOOKUP(A4144,'Team Data'!$A$1:$E$659,4,FALSE())</f>
        <v>450</v>
      </c>
      <c r="P4144" s="0" t="n">
        <f aca="false">VLOOKUP(A4144,'Team Data'!$A$1:$E$659,5,FALSE())</f>
        <v>474</v>
      </c>
      <c r="Q4144" s="0" t="n">
        <f aca="false">VLOOKUP(B4144,'Team Data'!$A$1:$E$659,4,FALSE())</f>
        <v>429</v>
      </c>
      <c r="R4144" s="0" t="n">
        <f aca="false">VLOOKUP(B4144,'Team Data'!$A$1:$E$659,5,FALSE())</f>
        <v>434</v>
      </c>
      <c r="S4144" s="0" t="n">
        <f aca="false">IF(I4144=1,(MIN(30,(C4144-D4144)))*(M4144/(M4144+N4144))*(Q4144/(Q4144+R4144)),(MAX(-30,(C4144-D4144)))*(N4144/(M4144+N4144))*(R4144/(R4144+Q4144)))</f>
        <v>-0.832381028489232</v>
      </c>
      <c r="T4144" s="0" t="n">
        <f aca="false">IF(J4144=1,(MIN(30,(D4144-C4144)))*(K4144/(K4144+L4144))*(O4144/(O4144+P4144)),(MAX(-30,(D4144-C4144)))*(L4144/(K4144+L4144))*(P4144/(P4144+O4144)))</f>
        <v>0.754084625052367</v>
      </c>
      <c r="U4144" s="7" t="n">
        <v>43133</v>
      </c>
    </row>
    <row r="4145" customFormat="false" ht="15" hidden="false" customHeight="false" outlineLevel="0" collapsed="false">
      <c r="A4145" s="0" t="s">
        <v>65</v>
      </c>
      <c r="B4145" s="0" t="s">
        <v>63</v>
      </c>
      <c r="C4145" s="0" t="n">
        <v>85</v>
      </c>
      <c r="D4145" s="0" t="n">
        <v>86</v>
      </c>
      <c r="E4145" s="0" t="n">
        <v>28</v>
      </c>
      <c r="F4145" s="0" t="n">
        <v>30</v>
      </c>
      <c r="G4145" s="0" t="n">
        <v>13</v>
      </c>
      <c r="H4145" s="0" t="n">
        <v>12</v>
      </c>
      <c r="I4145" s="0" t="n">
        <v>0</v>
      </c>
      <c r="J4145" s="0" t="n">
        <v>1</v>
      </c>
      <c r="K4145" s="0" t="n">
        <f aca="false">VLOOKUP(A4145,'Team Data'!$A$1:$E$659,2,FALSE())</f>
        <v>7</v>
      </c>
      <c r="L4145" s="0" t="n">
        <f aca="false">VLOOKUP(A4145,'Team Data'!$A$1:$E$659,3,FALSE())</f>
        <v>20</v>
      </c>
      <c r="M4145" s="0" t="n">
        <f aca="false">VLOOKUP(B4145,'Team Data'!$A$1:$E$659,2,FALSE())</f>
        <v>12</v>
      </c>
      <c r="N4145" s="0" t="n">
        <f aca="false">VLOOKUP(B4145,'Team Data'!$A$1:$E$659,3,FALSE())</f>
        <v>16</v>
      </c>
      <c r="O4145" s="0" t="n">
        <f aca="false">VLOOKUP(A4145,'Team Data'!$A$1:$E$659,4,FALSE())</f>
        <v>381</v>
      </c>
      <c r="P4145" s="0" t="n">
        <f aca="false">VLOOKUP(A4145,'Team Data'!$A$1:$E$659,5,FALSE())</f>
        <v>427</v>
      </c>
      <c r="Q4145" s="0" t="n">
        <f aca="false">VLOOKUP(B4145,'Team Data'!$A$1:$E$659,4,FALSE())</f>
        <v>415</v>
      </c>
      <c r="R4145" s="0" t="n">
        <f aca="false">VLOOKUP(B4145,'Team Data'!$A$1:$E$659,5,FALSE())</f>
        <v>428</v>
      </c>
      <c r="S4145" s="0" t="n">
        <f aca="false">IF(I4145=1,(MIN(30,(C4145-D4145)))*(M4145/(M4145+N4145))*(Q4145/(Q4145+R4145)),(MAX(-30,(C4145-D4145)))*(N4145/(M4145+N4145))*(R4145/(R4145+Q4145)))</f>
        <v>-0.29012031859007</v>
      </c>
      <c r="T4145" s="0" t="n">
        <f aca="false">IF(J4145=1,(MIN(30,(D4145-C4145)))*(K4145/(K4145+L4145))*(O4145/(O4145+P4145)),(MAX(-30,(D4145-C4145)))*(L4145/(K4145+L4145))*(P4145/(P4145+O4145)))</f>
        <v>0.122249724972497</v>
      </c>
      <c r="U4145" s="7" t="n">
        <v>43134</v>
      </c>
    </row>
    <row r="4146" customFormat="false" ht="15" hidden="false" customHeight="false" outlineLevel="0" collapsed="false">
      <c r="A4146" s="0" t="s">
        <v>110</v>
      </c>
      <c r="B4146" s="0" t="s">
        <v>61</v>
      </c>
      <c r="C4146" s="0" t="n">
        <v>76</v>
      </c>
      <c r="D4146" s="0" t="n">
        <v>83</v>
      </c>
      <c r="E4146" s="0" t="n">
        <v>31</v>
      </c>
      <c r="F4146" s="0" t="n">
        <v>33</v>
      </c>
      <c r="G4146" s="0" t="n">
        <v>11</v>
      </c>
      <c r="H4146" s="0" t="n">
        <v>12</v>
      </c>
      <c r="I4146" s="0" t="n">
        <v>0</v>
      </c>
      <c r="J4146" s="0" t="n">
        <v>1</v>
      </c>
      <c r="K4146" s="0" t="n">
        <f aca="false">VLOOKUP(A4146,'Team Data'!$A$1:$E$659,2,FALSE())</f>
        <v>18</v>
      </c>
      <c r="L4146" s="0" t="n">
        <f aca="false">VLOOKUP(A4146,'Team Data'!$A$1:$E$659,3,FALSE())</f>
        <v>14</v>
      </c>
      <c r="M4146" s="0" t="n">
        <f aca="false">VLOOKUP(B4146,'Team Data'!$A$1:$E$659,2,FALSE())</f>
        <v>8</v>
      </c>
      <c r="N4146" s="0" t="n">
        <f aca="false">VLOOKUP(B4146,'Team Data'!$A$1:$E$659,3,FALSE())</f>
        <v>19</v>
      </c>
      <c r="O4146" s="0" t="n">
        <f aca="false">VLOOKUP(A4146,'Team Data'!$A$1:$E$659,4,FALSE())</f>
        <v>490</v>
      </c>
      <c r="P4146" s="0" t="n">
        <f aca="false">VLOOKUP(A4146,'Team Data'!$A$1:$E$659,5,FALSE())</f>
        <v>466</v>
      </c>
      <c r="Q4146" s="0" t="n">
        <f aca="false">VLOOKUP(B4146,'Team Data'!$A$1:$E$659,4,FALSE())</f>
        <v>409</v>
      </c>
      <c r="R4146" s="0" t="n">
        <f aca="false">VLOOKUP(B4146,'Team Data'!$A$1:$E$659,5,FALSE())</f>
        <v>407</v>
      </c>
      <c r="S4146" s="0" t="n">
        <f aca="false">IF(I4146=1,(MIN(30,(C4146-D4146)))*(M4146/(M4146+N4146))*(Q4146/(Q4146+R4146)),(MAX(-30,(C4146-D4146)))*(N4146/(M4146+N4146))*(R4146/(R4146+Q4146)))</f>
        <v>-2.45692628903413</v>
      </c>
      <c r="T4146" s="0" t="n">
        <f aca="false">IF(J4146=1,(MIN(30,(D4146-C4146)))*(K4146/(K4146+L4146))*(O4146/(O4146+P4146)),(MAX(-30,(D4146-C4146)))*(L4146/(K4146+L4146))*(P4146/(P4146+O4146)))</f>
        <v>2.01817468619247</v>
      </c>
      <c r="U4146" s="7" t="n">
        <v>43134</v>
      </c>
    </row>
    <row r="4147" customFormat="false" ht="15" hidden="false" customHeight="false" outlineLevel="0" collapsed="false">
      <c r="A4147" s="0" t="s">
        <v>118</v>
      </c>
      <c r="B4147" s="0" t="s">
        <v>72</v>
      </c>
      <c r="C4147" s="0" t="n">
        <v>60</v>
      </c>
      <c r="D4147" s="0" t="n">
        <v>74</v>
      </c>
      <c r="E4147" s="0" t="n">
        <v>36</v>
      </c>
      <c r="F4147" s="0" t="n">
        <v>29</v>
      </c>
      <c r="G4147" s="0" t="n">
        <v>18</v>
      </c>
      <c r="H4147" s="0" t="n">
        <v>15</v>
      </c>
      <c r="I4147" s="0" t="n">
        <v>0</v>
      </c>
      <c r="J4147" s="0" t="n">
        <v>1</v>
      </c>
      <c r="K4147" s="0" t="n">
        <f aca="false">VLOOKUP(A4147,'Team Data'!$A$1:$E$659,2,FALSE())</f>
        <v>11</v>
      </c>
      <c r="L4147" s="0" t="n">
        <f aca="false">VLOOKUP(A4147,'Team Data'!$A$1:$E$659,3,FALSE())</f>
        <v>19</v>
      </c>
      <c r="M4147" s="0" t="n">
        <f aca="false">VLOOKUP(B4147,'Team Data'!$A$1:$E$659,2,FALSE())</f>
        <v>8</v>
      </c>
      <c r="N4147" s="0" t="n">
        <f aca="false">VLOOKUP(B4147,'Team Data'!$A$1:$E$659,3,FALSE())</f>
        <v>24</v>
      </c>
      <c r="O4147" s="0" t="n">
        <f aca="false">VLOOKUP(A4147,'Team Data'!$A$1:$E$659,4,FALSE())</f>
        <v>459</v>
      </c>
      <c r="P4147" s="0" t="n">
        <f aca="false">VLOOKUP(A4147,'Team Data'!$A$1:$E$659,5,FALSE())</f>
        <v>467</v>
      </c>
      <c r="Q4147" s="0" t="n">
        <f aca="false">VLOOKUP(B4147,'Team Data'!$A$1:$E$659,4,FALSE())</f>
        <v>529</v>
      </c>
      <c r="R4147" s="0" t="n">
        <f aca="false">VLOOKUP(B4147,'Team Data'!$A$1:$E$659,5,FALSE())</f>
        <v>470</v>
      </c>
      <c r="S4147" s="0" t="n">
        <f aca="false">IF(I4147=1,(MIN(30,(C4147-D4147)))*(M4147/(M4147+N4147))*(Q4147/(Q4147+R4147)),(MAX(-30,(C4147-D4147)))*(N4147/(M4147+N4147))*(R4147/(R4147+Q4147)))</f>
        <v>-4.93993993993994</v>
      </c>
      <c r="T4147" s="0" t="n">
        <f aca="false">IF(J4147=1,(MIN(30,(D4147-C4147)))*(K4147/(K4147+L4147))*(O4147/(O4147+P4147)),(MAX(-30,(D4147-C4147)))*(L4147/(K4147+L4147))*(P4147/(P4147+O4147)))</f>
        <v>2.54449244060475</v>
      </c>
      <c r="U4147" s="7" t="n">
        <v>43134</v>
      </c>
    </row>
    <row r="4148" customFormat="false" ht="15" hidden="false" customHeight="false" outlineLevel="0" collapsed="false">
      <c r="A4148" s="0" t="s">
        <v>45</v>
      </c>
      <c r="B4148" s="0" t="s">
        <v>158</v>
      </c>
      <c r="C4148" s="0" t="n">
        <v>73</v>
      </c>
      <c r="D4148" s="0" t="n">
        <v>67</v>
      </c>
      <c r="E4148" s="0" t="n">
        <v>42</v>
      </c>
      <c r="F4148" s="0" t="n">
        <v>36</v>
      </c>
      <c r="G4148" s="0" t="n">
        <v>12</v>
      </c>
      <c r="H4148" s="0" t="n">
        <v>24</v>
      </c>
      <c r="I4148" s="0" t="n">
        <v>1</v>
      </c>
      <c r="J4148" s="0" t="n">
        <v>0</v>
      </c>
      <c r="K4148" s="0" t="n">
        <f aca="false">VLOOKUP(A4148,'Team Data'!$A$1:$E$659,2,FALSE())</f>
        <v>21</v>
      </c>
      <c r="L4148" s="0" t="n">
        <f aca="false">VLOOKUP(A4148,'Team Data'!$A$1:$E$659,3,FALSE())</f>
        <v>12</v>
      </c>
      <c r="M4148" s="0" t="n">
        <f aca="false">VLOOKUP(B4148,'Team Data'!$A$1:$E$659,2,FALSE())</f>
        <v>6</v>
      </c>
      <c r="N4148" s="0" t="n">
        <f aca="false">VLOOKUP(B4148,'Team Data'!$A$1:$E$659,3,FALSE())</f>
        <v>25</v>
      </c>
      <c r="O4148" s="0" t="n">
        <f aca="false">VLOOKUP(A4148,'Team Data'!$A$1:$E$659,4,FALSE())</f>
        <v>497</v>
      </c>
      <c r="P4148" s="0" t="n">
        <f aca="false">VLOOKUP(A4148,'Team Data'!$A$1:$E$659,5,FALSE())</f>
        <v>569</v>
      </c>
      <c r="Q4148" s="0" t="n">
        <f aca="false">VLOOKUP(B4148,'Team Data'!$A$1:$E$659,4,FALSE())</f>
        <v>499</v>
      </c>
      <c r="R4148" s="0" t="n">
        <f aca="false">VLOOKUP(B4148,'Team Data'!$A$1:$E$659,5,FALSE())</f>
        <v>492</v>
      </c>
      <c r="S4148" s="0" t="n">
        <f aca="false">IF(I4148=1,(MIN(30,(C4148-D4148)))*(M4148/(M4148+N4148))*(Q4148/(Q4148+R4148)),(MAX(-30,(C4148-D4148)))*(N4148/(M4148+N4148))*(R4148/(R4148+Q4148)))</f>
        <v>0.584746590280264</v>
      </c>
      <c r="T4148" s="0" t="n">
        <f aca="false">IF(J4148=1,(MIN(30,(D4148-C4148)))*(K4148/(K4148+L4148))*(O4148/(O4148+P4148)),(MAX(-30,(D4148-C4148)))*(L4148/(K4148+L4148))*(P4148/(P4148+O4148)))</f>
        <v>-1.16459150605492</v>
      </c>
      <c r="U4148" s="7" t="n">
        <v>43134</v>
      </c>
    </row>
    <row r="4149" customFormat="false" ht="15" hidden="false" customHeight="false" outlineLevel="0" collapsed="false">
      <c r="A4149" s="0" t="s">
        <v>157</v>
      </c>
      <c r="B4149" s="0" t="s">
        <v>264</v>
      </c>
      <c r="C4149" s="0" t="n">
        <v>51</v>
      </c>
      <c r="D4149" s="0" t="n">
        <v>47</v>
      </c>
      <c r="E4149" s="0" t="n">
        <v>42</v>
      </c>
      <c r="F4149" s="0" t="n">
        <v>30</v>
      </c>
      <c r="G4149" s="0" t="n">
        <v>8</v>
      </c>
      <c r="H4149" s="0" t="n">
        <v>14</v>
      </c>
      <c r="I4149" s="0" t="n">
        <v>1</v>
      </c>
      <c r="J4149" s="0" t="n">
        <v>0</v>
      </c>
      <c r="K4149" s="0" t="n">
        <f aca="false">VLOOKUP(A4149,'Team Data'!$A$1:$E$659,2,FALSE())</f>
        <v>14</v>
      </c>
      <c r="L4149" s="0" t="n">
        <f aca="false">VLOOKUP(A4149,'Team Data'!$A$1:$E$659,3,FALSE())</f>
        <v>17</v>
      </c>
      <c r="M4149" s="0" t="n">
        <f aca="false">VLOOKUP(B4149,'Team Data'!$A$1:$E$659,2,FALSE())</f>
        <v>8</v>
      </c>
      <c r="N4149" s="0" t="n">
        <f aca="false">VLOOKUP(B4149,'Team Data'!$A$1:$E$659,3,FALSE())</f>
        <v>24</v>
      </c>
      <c r="O4149" s="0" t="n">
        <f aca="false">VLOOKUP(A4149,'Team Data'!$A$1:$E$659,4,FALSE())</f>
        <v>469</v>
      </c>
      <c r="P4149" s="0" t="n">
        <f aca="false">VLOOKUP(A4149,'Team Data'!$A$1:$E$659,5,FALSE())</f>
        <v>528</v>
      </c>
      <c r="Q4149" s="0" t="n">
        <f aca="false">VLOOKUP(B4149,'Team Data'!$A$1:$E$659,4,FALSE())</f>
        <v>541</v>
      </c>
      <c r="R4149" s="0" t="n">
        <f aca="false">VLOOKUP(B4149,'Team Data'!$A$1:$E$659,5,FALSE())</f>
        <v>503</v>
      </c>
      <c r="S4149" s="0" t="n">
        <f aca="false">IF(I4149=1,(MIN(30,(C4149-D4149)))*(M4149/(M4149+N4149))*(Q4149/(Q4149+R4149)),(MAX(-30,(C4149-D4149)))*(N4149/(M4149+N4149))*(R4149/(R4149+Q4149)))</f>
        <v>0.518199233716475</v>
      </c>
      <c r="T4149" s="0" t="n">
        <f aca="false">IF(J4149=1,(MIN(30,(D4149-C4149)))*(K4149/(K4149+L4149))*(O4149/(O4149+P4149)),(MAX(-30,(D4149-C4149)))*(L4149/(K4149+L4149))*(P4149/(P4149+O4149)))</f>
        <v>-1.16167858413952</v>
      </c>
      <c r="U4149" s="7" t="n">
        <v>43134</v>
      </c>
    </row>
    <row r="4150" customFormat="false" ht="15" hidden="false" customHeight="false" outlineLevel="0" collapsed="false">
      <c r="A4150" s="0" t="s">
        <v>194</v>
      </c>
      <c r="B4150" s="0" t="s">
        <v>253</v>
      </c>
      <c r="C4150" s="0" t="n">
        <v>52</v>
      </c>
      <c r="D4150" s="0" t="n">
        <v>58</v>
      </c>
      <c r="E4150" s="0" t="n">
        <v>42</v>
      </c>
      <c r="F4150" s="0" t="n">
        <v>39</v>
      </c>
      <c r="G4150" s="0" t="n">
        <v>11</v>
      </c>
      <c r="H4150" s="0" t="n">
        <v>10</v>
      </c>
      <c r="I4150" s="0" t="n">
        <v>0</v>
      </c>
      <c r="J4150" s="0" t="n">
        <v>1</v>
      </c>
      <c r="K4150" s="0" t="n">
        <f aca="false">VLOOKUP(A4150,'Team Data'!$A$1:$E$659,2,FALSE())</f>
        <v>19</v>
      </c>
      <c r="L4150" s="0" t="n">
        <f aca="false">VLOOKUP(A4150,'Team Data'!$A$1:$E$659,3,FALSE())</f>
        <v>14</v>
      </c>
      <c r="M4150" s="0" t="n">
        <f aca="false">VLOOKUP(B4150,'Team Data'!$A$1:$E$659,2,FALSE())</f>
        <v>14</v>
      </c>
      <c r="N4150" s="0" t="n">
        <f aca="false">VLOOKUP(B4150,'Team Data'!$A$1:$E$659,3,FALSE())</f>
        <v>18</v>
      </c>
      <c r="O4150" s="0" t="n">
        <f aca="false">VLOOKUP(A4150,'Team Data'!$A$1:$E$659,4,FALSE())</f>
        <v>506</v>
      </c>
      <c r="P4150" s="0" t="n">
        <f aca="false">VLOOKUP(A4150,'Team Data'!$A$1:$E$659,5,FALSE())</f>
        <v>563</v>
      </c>
      <c r="Q4150" s="0" t="n">
        <f aca="false">VLOOKUP(B4150,'Team Data'!$A$1:$E$659,4,FALSE())</f>
        <v>470</v>
      </c>
      <c r="R4150" s="0" t="n">
        <f aca="false">VLOOKUP(B4150,'Team Data'!$A$1:$E$659,5,FALSE())</f>
        <v>557</v>
      </c>
      <c r="S4150" s="0" t="n">
        <f aca="false">IF(I4150=1,(MIN(30,(C4150-D4150)))*(M4150/(M4150+N4150))*(Q4150/(Q4150+R4150)),(MAX(-30,(C4150-D4150)))*(N4150/(M4150+N4150))*(R4150/(R4150+Q4150)))</f>
        <v>-1.83045277507303</v>
      </c>
      <c r="T4150" s="0" t="n">
        <f aca="false">IF(J4150=1,(MIN(30,(D4150-C4150)))*(K4150/(K4150+L4150))*(O4150/(O4150+P4150)),(MAX(-30,(D4150-C4150)))*(L4150/(K4150+L4150))*(P4150/(P4150+O4150)))</f>
        <v>1.63517305893358</v>
      </c>
      <c r="U4150" s="7" t="n">
        <v>43134</v>
      </c>
    </row>
    <row r="4151" customFormat="false" ht="15" hidden="false" customHeight="false" outlineLevel="0" collapsed="false">
      <c r="A4151" s="0" t="s">
        <v>85</v>
      </c>
      <c r="B4151" s="0" t="s">
        <v>178</v>
      </c>
      <c r="C4151" s="0" t="n">
        <v>79</v>
      </c>
      <c r="D4151" s="0" t="n">
        <v>78</v>
      </c>
      <c r="E4151" s="0" t="n">
        <v>36</v>
      </c>
      <c r="F4151" s="0" t="n">
        <v>33</v>
      </c>
      <c r="G4151" s="0" t="n">
        <v>17</v>
      </c>
      <c r="H4151" s="0" t="n">
        <v>11</v>
      </c>
      <c r="I4151" s="0" t="n">
        <v>1</v>
      </c>
      <c r="J4151" s="0" t="n">
        <v>0</v>
      </c>
      <c r="K4151" s="0" t="n">
        <f aca="false">VLOOKUP(A4151,'Team Data'!$A$1:$E$659,2,FALSE())</f>
        <v>17</v>
      </c>
      <c r="L4151" s="0" t="n">
        <f aca="false">VLOOKUP(A4151,'Team Data'!$A$1:$E$659,3,FALSE())</f>
        <v>16</v>
      </c>
      <c r="M4151" s="0" t="n">
        <f aca="false">VLOOKUP(B4151,'Team Data'!$A$1:$E$659,2,FALSE())</f>
        <v>11</v>
      </c>
      <c r="N4151" s="0" t="n">
        <f aca="false">VLOOKUP(B4151,'Team Data'!$A$1:$E$659,3,FALSE())</f>
        <v>20</v>
      </c>
      <c r="O4151" s="0" t="n">
        <f aca="false">VLOOKUP(A4151,'Team Data'!$A$1:$E$659,4,FALSE())</f>
        <v>536</v>
      </c>
      <c r="P4151" s="0" t="n">
        <f aca="false">VLOOKUP(A4151,'Team Data'!$A$1:$E$659,5,FALSE())</f>
        <v>539</v>
      </c>
      <c r="Q4151" s="0" t="n">
        <f aca="false">VLOOKUP(B4151,'Team Data'!$A$1:$E$659,4,FALSE())</f>
        <v>548</v>
      </c>
      <c r="R4151" s="0" t="n">
        <f aca="false">VLOOKUP(B4151,'Team Data'!$A$1:$E$659,5,FALSE())</f>
        <v>455</v>
      </c>
      <c r="S4151" s="0" t="n">
        <f aca="false">IF(I4151=1,(MIN(30,(C4151-D4151)))*(M4151/(M4151+N4151))*(Q4151/(Q4151+R4151)),(MAX(-30,(C4151-D4151)))*(N4151/(M4151+N4151))*(R4151/(R4151+Q4151)))</f>
        <v>0.193870002894542</v>
      </c>
      <c r="T4151" s="0" t="n">
        <f aca="false">IF(J4151=1,(MIN(30,(D4151-C4151)))*(K4151/(K4151+L4151))*(O4151/(O4151+P4151)),(MAX(-30,(D4151-C4151)))*(L4151/(K4151+L4151))*(P4151/(P4151+O4151)))</f>
        <v>-0.243100775193798</v>
      </c>
      <c r="U4151" s="7" t="n">
        <v>43134</v>
      </c>
    </row>
    <row r="4152" customFormat="false" ht="15" hidden="false" customHeight="false" outlineLevel="0" collapsed="false">
      <c r="A4152" s="0" t="s">
        <v>346</v>
      </c>
      <c r="B4152" s="0" t="s">
        <v>37</v>
      </c>
      <c r="C4152" s="0" t="n">
        <v>86</v>
      </c>
      <c r="D4152" s="0" t="n">
        <v>92</v>
      </c>
      <c r="E4152" s="0" t="n">
        <v>32</v>
      </c>
      <c r="F4152" s="0" t="n">
        <v>33</v>
      </c>
      <c r="G4152" s="0" t="n">
        <v>7</v>
      </c>
      <c r="H4152" s="0" t="n">
        <v>13</v>
      </c>
      <c r="I4152" s="0" t="n">
        <v>0</v>
      </c>
      <c r="J4152" s="0" t="n">
        <v>1</v>
      </c>
      <c r="K4152" s="0" t="n">
        <f aca="false">VLOOKUP(A4152,'Team Data'!$A$1:$E$659,2,FALSE())</f>
        <v>17</v>
      </c>
      <c r="L4152" s="0" t="n">
        <f aca="false">VLOOKUP(A4152,'Team Data'!$A$1:$E$659,3,FALSE())</f>
        <v>15</v>
      </c>
      <c r="M4152" s="0" t="n">
        <f aca="false">VLOOKUP(B4152,'Team Data'!$A$1:$E$659,2,FALSE())</f>
        <v>27</v>
      </c>
      <c r="N4152" s="0" t="n">
        <f aca="false">VLOOKUP(B4152,'Team Data'!$A$1:$E$659,3,FALSE())</f>
        <v>9</v>
      </c>
      <c r="O4152" s="0" t="n">
        <f aca="false">VLOOKUP(A4152,'Team Data'!$A$1:$E$659,4,FALSE())</f>
        <v>521</v>
      </c>
      <c r="P4152" s="0" t="n">
        <f aca="false">VLOOKUP(A4152,'Team Data'!$A$1:$E$659,5,FALSE())</f>
        <v>476</v>
      </c>
      <c r="Q4152" s="0" t="n">
        <f aca="false">VLOOKUP(B4152,'Team Data'!$A$1:$E$659,4,FALSE())</f>
        <v>662</v>
      </c>
      <c r="R4152" s="0" t="n">
        <f aca="false">VLOOKUP(B4152,'Team Data'!$A$1:$E$659,5,FALSE())</f>
        <v>509</v>
      </c>
      <c r="S4152" s="0" t="n">
        <f aca="false">IF(I4152=1,(MIN(30,(C4152-D4152)))*(M4152/(M4152+N4152))*(Q4152/(Q4152+R4152)),(MAX(-30,(C4152-D4152)))*(N4152/(M4152+N4152))*(R4152/(R4152+Q4152)))</f>
        <v>-0.65200683176772</v>
      </c>
      <c r="T4152" s="0" t="n">
        <f aca="false">IF(J4152=1,(MIN(30,(D4152-C4152)))*(K4152/(K4152+L4152))*(O4152/(O4152+P4152)),(MAX(-30,(D4152-C4152)))*(L4152/(K4152+L4152))*(P4152/(P4152+O4152)))</f>
        <v>1.66568455366098</v>
      </c>
      <c r="U4152" s="7" t="n">
        <v>43134</v>
      </c>
    </row>
    <row r="4153" customFormat="false" ht="15" hidden="false" customHeight="false" outlineLevel="0" collapsed="false">
      <c r="A4153" s="0" t="s">
        <v>34</v>
      </c>
      <c r="B4153" s="0" t="s">
        <v>226</v>
      </c>
      <c r="C4153" s="0" t="n">
        <v>90</v>
      </c>
      <c r="D4153" s="0" t="n">
        <v>95</v>
      </c>
      <c r="E4153" s="0" t="n">
        <v>38</v>
      </c>
      <c r="F4153" s="0" t="n">
        <v>36</v>
      </c>
      <c r="G4153" s="0" t="n">
        <v>13</v>
      </c>
      <c r="H4153" s="0" t="n">
        <v>15</v>
      </c>
      <c r="I4153" s="0" t="n">
        <v>0</v>
      </c>
      <c r="J4153" s="0" t="n">
        <v>1</v>
      </c>
      <c r="K4153" s="0" t="n">
        <f aca="false">VLOOKUP(A4153,'Team Data'!$A$1:$E$659,2,FALSE())</f>
        <v>11</v>
      </c>
      <c r="L4153" s="0" t="n">
        <f aca="false">VLOOKUP(A4153,'Team Data'!$A$1:$E$659,3,FALSE())</f>
        <v>16</v>
      </c>
      <c r="M4153" s="0" t="n">
        <f aca="false">VLOOKUP(B4153,'Team Data'!$A$1:$E$659,2,FALSE())</f>
        <v>24</v>
      </c>
      <c r="N4153" s="0" t="n">
        <f aca="false">VLOOKUP(B4153,'Team Data'!$A$1:$E$659,3,FALSE())</f>
        <v>9</v>
      </c>
      <c r="O4153" s="0" t="n">
        <f aca="false">VLOOKUP(A4153,'Team Data'!$A$1:$E$659,4,FALSE())</f>
        <v>361</v>
      </c>
      <c r="P4153" s="0" t="n">
        <f aca="false">VLOOKUP(A4153,'Team Data'!$A$1:$E$659,5,FALSE())</f>
        <v>435</v>
      </c>
      <c r="Q4153" s="0" t="n">
        <f aca="false">VLOOKUP(B4153,'Team Data'!$A$1:$E$659,4,FALSE())</f>
        <v>464</v>
      </c>
      <c r="R4153" s="0" t="n">
        <f aca="false">VLOOKUP(B4153,'Team Data'!$A$1:$E$659,5,FALSE())</f>
        <v>528</v>
      </c>
      <c r="S4153" s="0" t="n">
        <f aca="false">IF(I4153=1,(MIN(30,(C4153-D4153)))*(M4153/(M4153+N4153))*(Q4153/(Q4153+R4153)),(MAX(-30,(C4153-D4153)))*(N4153/(M4153+N4153))*(R4153/(R4153+Q4153)))</f>
        <v>-0.725806451612903</v>
      </c>
      <c r="T4153" s="0" t="n">
        <f aca="false">IF(J4153=1,(MIN(30,(D4153-C4153)))*(K4153/(K4153+L4153))*(O4153/(O4153+P4153)),(MAX(-30,(D4153-C4153)))*(L4153/(K4153+L4153))*(P4153/(P4153+O4153)))</f>
        <v>0.923832123580867</v>
      </c>
      <c r="U4153" s="7" t="n">
        <v>43134</v>
      </c>
    </row>
    <row r="4154" customFormat="false" ht="15" hidden="false" customHeight="false" outlineLevel="0" collapsed="false">
      <c r="A4154" s="0" t="s">
        <v>237</v>
      </c>
      <c r="B4154" s="0" t="s">
        <v>126</v>
      </c>
      <c r="C4154" s="0" t="n">
        <v>82</v>
      </c>
      <c r="D4154" s="0" t="n">
        <v>87</v>
      </c>
      <c r="E4154" s="0" t="n">
        <v>44</v>
      </c>
      <c r="F4154" s="0" t="n">
        <v>39</v>
      </c>
      <c r="G4154" s="0" t="n">
        <v>18</v>
      </c>
      <c r="H4154" s="0" t="n">
        <v>9</v>
      </c>
      <c r="I4154" s="0" t="n">
        <v>0</v>
      </c>
      <c r="J4154" s="0" t="n">
        <v>1</v>
      </c>
      <c r="K4154" s="0" t="n">
        <f aca="false">VLOOKUP(A4154,'Team Data'!$A$1:$E$659,2,FALSE())</f>
        <v>12</v>
      </c>
      <c r="L4154" s="0" t="n">
        <f aca="false">VLOOKUP(A4154,'Team Data'!$A$1:$E$659,3,FALSE())</f>
        <v>21</v>
      </c>
      <c r="M4154" s="0" t="n">
        <f aca="false">VLOOKUP(B4154,'Team Data'!$A$1:$E$659,2,FALSE())</f>
        <v>20</v>
      </c>
      <c r="N4154" s="0" t="n">
        <f aca="false">VLOOKUP(B4154,'Team Data'!$A$1:$E$659,3,FALSE())</f>
        <v>14</v>
      </c>
      <c r="O4154" s="0" t="n">
        <f aca="false">VLOOKUP(A4154,'Team Data'!$A$1:$E$659,4,FALSE())</f>
        <v>483</v>
      </c>
      <c r="P4154" s="0" t="n">
        <f aca="false">VLOOKUP(A4154,'Team Data'!$A$1:$E$659,5,FALSE())</f>
        <v>570</v>
      </c>
      <c r="Q4154" s="0" t="n">
        <f aca="false">VLOOKUP(B4154,'Team Data'!$A$1:$E$659,4,FALSE())</f>
        <v>555</v>
      </c>
      <c r="R4154" s="0" t="n">
        <f aca="false">VLOOKUP(B4154,'Team Data'!$A$1:$E$659,5,FALSE())</f>
        <v>537</v>
      </c>
      <c r="S4154" s="0" t="n">
        <f aca="false">IF(I4154=1,(MIN(30,(C4154-D4154)))*(M4154/(M4154+N4154))*(Q4154/(Q4154+R4154)),(MAX(-30,(C4154-D4154)))*(N4154/(M4154+N4154))*(R4154/(R4154+Q4154)))</f>
        <v>-1.01244343891403</v>
      </c>
      <c r="T4154" s="0" t="n">
        <f aca="false">IF(J4154=1,(MIN(30,(D4154-C4154)))*(K4154/(K4154+L4154))*(O4154/(O4154+P4154)),(MAX(-30,(D4154-C4154)))*(L4154/(K4154+L4154))*(P4154/(P4154+O4154)))</f>
        <v>0.833980833980834</v>
      </c>
      <c r="U4154" s="7" t="n">
        <v>43134</v>
      </c>
    </row>
    <row r="4155" customFormat="false" ht="15" hidden="false" customHeight="false" outlineLevel="0" collapsed="false">
      <c r="A4155" s="0" t="s">
        <v>239</v>
      </c>
      <c r="B4155" s="0" t="s">
        <v>329</v>
      </c>
      <c r="C4155" s="0" t="n">
        <v>81</v>
      </c>
      <c r="D4155" s="0" t="n">
        <v>68</v>
      </c>
      <c r="E4155" s="0" t="n">
        <v>47</v>
      </c>
      <c r="F4155" s="0" t="n">
        <v>31</v>
      </c>
      <c r="G4155" s="0" t="n">
        <v>9</v>
      </c>
      <c r="H4155" s="0" t="n">
        <v>14</v>
      </c>
      <c r="I4155" s="0" t="n">
        <v>1</v>
      </c>
      <c r="J4155" s="0" t="n">
        <v>0</v>
      </c>
      <c r="K4155" s="0" t="n">
        <f aca="false">VLOOKUP(A4155,'Team Data'!$A$1:$E$659,2,FALSE())</f>
        <v>26</v>
      </c>
      <c r="L4155" s="0" t="n">
        <f aca="false">VLOOKUP(A4155,'Team Data'!$A$1:$E$659,3,FALSE())</f>
        <v>8</v>
      </c>
      <c r="M4155" s="0" t="n">
        <f aca="false">VLOOKUP(B4155,'Team Data'!$A$1:$E$659,2,FALSE())</f>
        <v>18</v>
      </c>
      <c r="N4155" s="0" t="n">
        <f aca="false">VLOOKUP(B4155,'Team Data'!$A$1:$E$659,3,FALSE())</f>
        <v>14</v>
      </c>
      <c r="O4155" s="0" t="n">
        <f aca="false">VLOOKUP(A4155,'Team Data'!$A$1:$E$659,4,FALSE())</f>
        <v>627</v>
      </c>
      <c r="P4155" s="0" t="n">
        <f aca="false">VLOOKUP(A4155,'Team Data'!$A$1:$E$659,5,FALSE())</f>
        <v>488</v>
      </c>
      <c r="Q4155" s="0" t="n">
        <f aca="false">VLOOKUP(B4155,'Team Data'!$A$1:$E$659,4,FALSE())</f>
        <v>555</v>
      </c>
      <c r="R4155" s="0" t="n">
        <f aca="false">VLOOKUP(B4155,'Team Data'!$A$1:$E$659,5,FALSE())</f>
        <v>488</v>
      </c>
      <c r="S4155" s="0" t="n">
        <f aca="false">IF(I4155=1,(MIN(30,(C4155-D4155)))*(M4155/(M4155+N4155))*(Q4155/(Q4155+R4155)),(MAX(-30,(C4155-D4155)))*(N4155/(M4155+N4155))*(R4155/(R4155+Q4155)))</f>
        <v>3.89111936720997</v>
      </c>
      <c r="T4155" s="0" t="n">
        <f aca="false">IF(J4155=1,(MIN(30,(D4155-C4155)))*(K4155/(K4155+L4155))*(O4155/(O4155+P4155)),(MAX(-30,(D4155-C4155)))*(L4155/(K4155+L4155))*(P4155/(P4155+O4155)))</f>
        <v>-1.3387496702717</v>
      </c>
      <c r="U4155" s="7" t="n">
        <v>43134</v>
      </c>
    </row>
    <row r="4156" customFormat="false" ht="15" hidden="false" customHeight="false" outlineLevel="0" collapsed="false">
      <c r="A4156" s="0" t="s">
        <v>107</v>
      </c>
      <c r="B4156" s="0" t="s">
        <v>172</v>
      </c>
      <c r="C4156" s="0" t="n">
        <v>58</v>
      </c>
      <c r="D4156" s="0" t="n">
        <v>76</v>
      </c>
      <c r="E4156" s="0" t="n">
        <v>29</v>
      </c>
      <c r="F4156" s="0" t="n">
        <v>38</v>
      </c>
      <c r="G4156" s="0" t="n">
        <v>20</v>
      </c>
      <c r="H4156" s="0" t="n">
        <v>10</v>
      </c>
      <c r="I4156" s="0" t="n">
        <v>0</v>
      </c>
      <c r="J4156" s="0" t="n">
        <v>1</v>
      </c>
      <c r="K4156" s="0" t="n">
        <f aca="false">VLOOKUP(A4156,'Team Data'!$A$1:$E$659,2,FALSE())</f>
        <v>13</v>
      </c>
      <c r="L4156" s="0" t="n">
        <f aca="false">VLOOKUP(A4156,'Team Data'!$A$1:$E$659,3,FALSE())</f>
        <v>20</v>
      </c>
      <c r="M4156" s="0" t="n">
        <f aca="false">VLOOKUP(B4156,'Team Data'!$A$1:$E$659,2,FALSE())</f>
        <v>16</v>
      </c>
      <c r="N4156" s="0" t="n">
        <f aca="false">VLOOKUP(B4156,'Team Data'!$A$1:$E$659,3,FALSE())</f>
        <v>17</v>
      </c>
      <c r="O4156" s="0" t="n">
        <f aca="false">VLOOKUP(A4156,'Team Data'!$A$1:$E$659,4,FALSE())</f>
        <v>474</v>
      </c>
      <c r="P4156" s="0" t="n">
        <f aca="false">VLOOKUP(A4156,'Team Data'!$A$1:$E$659,5,FALSE())</f>
        <v>521</v>
      </c>
      <c r="Q4156" s="0" t="n">
        <f aca="false">VLOOKUP(B4156,'Team Data'!$A$1:$E$659,4,FALSE())</f>
        <v>503</v>
      </c>
      <c r="R4156" s="0" t="n">
        <f aca="false">VLOOKUP(B4156,'Team Data'!$A$1:$E$659,5,FALSE())</f>
        <v>522</v>
      </c>
      <c r="S4156" s="0" t="n">
        <f aca="false">IF(I4156=1,(MIN(30,(C4156-D4156)))*(M4156/(M4156+N4156))*(Q4156/(Q4156+R4156)),(MAX(-30,(C4156-D4156)))*(N4156/(M4156+N4156))*(R4156/(R4156+Q4156)))</f>
        <v>-4.72230598669623</v>
      </c>
      <c r="T4156" s="0" t="n">
        <f aca="false">IF(J4156=1,(MIN(30,(D4156-C4156)))*(K4156/(K4156+L4156))*(O4156/(O4156+P4156)),(MAX(-30,(D4156-C4156)))*(L4156/(K4156+L4156))*(P4156/(P4156+O4156)))</f>
        <v>3.37798081315669</v>
      </c>
      <c r="U4156" s="7" t="n">
        <v>43134</v>
      </c>
    </row>
    <row r="4157" customFormat="false" ht="15" hidden="false" customHeight="false" outlineLevel="0" collapsed="false">
      <c r="A4157" s="0" t="s">
        <v>312</v>
      </c>
      <c r="B4157" s="0" t="s">
        <v>213</v>
      </c>
      <c r="C4157" s="0" t="n">
        <v>79</v>
      </c>
      <c r="D4157" s="0" t="n">
        <v>73</v>
      </c>
      <c r="E4157" s="0" t="n">
        <v>45</v>
      </c>
      <c r="F4157" s="0" t="n">
        <v>34</v>
      </c>
      <c r="G4157" s="0" t="n">
        <v>20</v>
      </c>
      <c r="H4157" s="0" t="n">
        <v>13</v>
      </c>
      <c r="I4157" s="0" t="n">
        <v>1</v>
      </c>
      <c r="J4157" s="0" t="n">
        <v>0</v>
      </c>
      <c r="K4157" s="0" t="n">
        <f aca="false">VLOOKUP(A4157,'Team Data'!$A$1:$E$659,2,FALSE())</f>
        <v>20</v>
      </c>
      <c r="L4157" s="0" t="n">
        <f aca="false">VLOOKUP(A4157,'Team Data'!$A$1:$E$659,3,FALSE())</f>
        <v>16</v>
      </c>
      <c r="M4157" s="0" t="n">
        <f aca="false">VLOOKUP(B4157,'Team Data'!$A$1:$E$659,2,FALSE())</f>
        <v>19</v>
      </c>
      <c r="N4157" s="0" t="n">
        <f aca="false">VLOOKUP(B4157,'Team Data'!$A$1:$E$659,3,FALSE())</f>
        <v>14</v>
      </c>
      <c r="O4157" s="0" t="n">
        <f aca="false">VLOOKUP(A4157,'Team Data'!$A$1:$E$659,4,FALSE())</f>
        <v>545</v>
      </c>
      <c r="P4157" s="0" t="n">
        <f aca="false">VLOOKUP(A4157,'Team Data'!$A$1:$E$659,5,FALSE())</f>
        <v>579</v>
      </c>
      <c r="Q4157" s="0" t="n">
        <f aca="false">VLOOKUP(B4157,'Team Data'!$A$1:$E$659,4,FALSE())</f>
        <v>541</v>
      </c>
      <c r="R4157" s="0" t="n">
        <f aca="false">VLOOKUP(B4157,'Team Data'!$A$1:$E$659,5,FALSE())</f>
        <v>562</v>
      </c>
      <c r="S4157" s="0" t="n">
        <f aca="false">IF(I4157=1,(MIN(30,(C4157-D4157)))*(M4157/(M4157+N4157))*(Q4157/(Q4157+R4157)),(MAX(-30,(C4157-D4157)))*(N4157/(M4157+N4157))*(R4157/(R4157+Q4157)))</f>
        <v>1.69438720843979</v>
      </c>
      <c r="T4157" s="0" t="n">
        <f aca="false">IF(J4157=1,(MIN(30,(D4157-C4157)))*(K4157/(K4157+L4157))*(O4157/(O4157+P4157)),(MAX(-30,(D4157-C4157)))*(L4157/(K4157+L4157))*(P4157/(P4157+O4157)))</f>
        <v>-1.37366548042705</v>
      </c>
      <c r="U4157" s="7" t="n">
        <v>43134</v>
      </c>
    </row>
    <row r="4158" customFormat="false" ht="15" hidden="false" customHeight="false" outlineLevel="0" collapsed="false">
      <c r="A4158" s="0" t="s">
        <v>326</v>
      </c>
      <c r="B4158" s="0" t="s">
        <v>59</v>
      </c>
      <c r="C4158" s="0" t="n">
        <v>55</v>
      </c>
      <c r="D4158" s="0" t="n">
        <v>67</v>
      </c>
      <c r="E4158" s="0" t="n">
        <v>34</v>
      </c>
      <c r="F4158" s="0" t="n">
        <v>36</v>
      </c>
      <c r="G4158" s="0" t="n">
        <v>14</v>
      </c>
      <c r="H4158" s="0" t="n">
        <v>12</v>
      </c>
      <c r="I4158" s="0" t="n">
        <v>0</v>
      </c>
      <c r="J4158" s="0" t="n">
        <v>1</v>
      </c>
      <c r="K4158" s="0" t="n">
        <f aca="false">VLOOKUP(A4158,'Team Data'!$A$1:$E$659,2,FALSE())</f>
        <v>23</v>
      </c>
      <c r="L4158" s="0" t="n">
        <f aca="false">VLOOKUP(A4158,'Team Data'!$A$1:$E$659,3,FALSE())</f>
        <v>12</v>
      </c>
      <c r="M4158" s="0" t="n">
        <f aca="false">VLOOKUP(B4158,'Team Data'!$A$1:$E$659,2,FALSE())</f>
        <v>17</v>
      </c>
      <c r="N4158" s="0" t="n">
        <f aca="false">VLOOKUP(B4158,'Team Data'!$A$1:$E$659,3,FALSE())</f>
        <v>15</v>
      </c>
      <c r="O4158" s="0" t="n">
        <f aca="false">VLOOKUP(A4158,'Team Data'!$A$1:$E$659,4,FALSE())</f>
        <v>668</v>
      </c>
      <c r="P4158" s="0" t="n">
        <f aca="false">VLOOKUP(A4158,'Team Data'!$A$1:$E$659,5,FALSE())</f>
        <v>500</v>
      </c>
      <c r="Q4158" s="0" t="n">
        <f aca="false">VLOOKUP(B4158,'Team Data'!$A$1:$E$659,4,FALSE())</f>
        <v>627</v>
      </c>
      <c r="R4158" s="0" t="n">
        <f aca="false">VLOOKUP(B4158,'Team Data'!$A$1:$E$659,5,FALSE())</f>
        <v>441</v>
      </c>
      <c r="S4158" s="0" t="n">
        <f aca="false">IF(I4158=1,(MIN(30,(C4158-D4158)))*(M4158/(M4158+N4158))*(Q4158/(Q4158+R4158)),(MAX(-30,(C4158-D4158)))*(N4158/(M4158+N4158))*(R4158/(R4158+Q4158)))</f>
        <v>-2.32268258426966</v>
      </c>
      <c r="T4158" s="0" t="n">
        <f aca="false">IF(J4158=1,(MIN(30,(D4158-C4158)))*(K4158/(K4158+L4158))*(O4158/(O4158+P4158)),(MAX(-30,(D4158-C4158)))*(L4158/(K4158+L4158))*(P4158/(P4158+O4158)))</f>
        <v>4.50998043052838</v>
      </c>
      <c r="U4158" s="7" t="n">
        <v>43134</v>
      </c>
    </row>
    <row r="4159" customFormat="false" ht="15" hidden="false" customHeight="false" outlineLevel="0" collapsed="false">
      <c r="A4159" s="0" t="s">
        <v>24</v>
      </c>
      <c r="B4159" s="0" t="s">
        <v>81</v>
      </c>
      <c r="C4159" s="0" t="n">
        <v>41</v>
      </c>
      <c r="D4159" s="0" t="n">
        <v>58</v>
      </c>
      <c r="E4159" s="0" t="n">
        <v>32</v>
      </c>
      <c r="F4159" s="0" t="n">
        <v>40</v>
      </c>
      <c r="G4159" s="0" t="n">
        <v>12</v>
      </c>
      <c r="H4159" s="0" t="n">
        <v>18</v>
      </c>
      <c r="I4159" s="0" t="n">
        <v>0</v>
      </c>
      <c r="J4159" s="0" t="n">
        <v>1</v>
      </c>
      <c r="K4159" s="0" t="n">
        <f aca="false">VLOOKUP(A4159,'Team Data'!$A$1:$E$659,2,FALSE())</f>
        <v>19</v>
      </c>
      <c r="L4159" s="0" t="n">
        <f aca="false">VLOOKUP(A4159,'Team Data'!$A$1:$E$659,3,FALSE())</f>
        <v>13</v>
      </c>
      <c r="M4159" s="0" t="n">
        <f aca="false">VLOOKUP(B4159,'Team Data'!$A$1:$E$659,2,FALSE())</f>
        <v>22</v>
      </c>
      <c r="N4159" s="0" t="n">
        <f aca="false">VLOOKUP(B4159,'Team Data'!$A$1:$E$659,3,FALSE())</f>
        <v>13</v>
      </c>
      <c r="O4159" s="0" t="n">
        <f aca="false">VLOOKUP(A4159,'Team Data'!$A$1:$E$659,4,FALSE())</f>
        <v>529</v>
      </c>
      <c r="P4159" s="0" t="n">
        <f aca="false">VLOOKUP(A4159,'Team Data'!$A$1:$E$659,5,FALSE())</f>
        <v>500</v>
      </c>
      <c r="Q4159" s="0" t="n">
        <f aca="false">VLOOKUP(B4159,'Team Data'!$A$1:$E$659,4,FALSE())</f>
        <v>536</v>
      </c>
      <c r="R4159" s="0" t="n">
        <f aca="false">VLOOKUP(B4159,'Team Data'!$A$1:$E$659,5,FALSE())</f>
        <v>497</v>
      </c>
      <c r="S4159" s="0" t="n">
        <f aca="false">IF(I4159=1,(MIN(30,(C4159-D4159)))*(M4159/(M4159+N4159))*(Q4159/(Q4159+R4159)),(MAX(-30,(C4159-D4159)))*(N4159/(M4159+N4159))*(R4159/(R4159+Q4159)))</f>
        <v>-3.0379477250726</v>
      </c>
      <c r="T4159" s="0" t="n">
        <f aca="false">IF(J4159=1,(MIN(30,(D4159-C4159)))*(K4159/(K4159+L4159))*(O4159/(O4159+P4159)),(MAX(-30,(D4159-C4159)))*(L4159/(K4159+L4159))*(P4159/(P4159+O4159)))</f>
        <v>5.18910957240039</v>
      </c>
      <c r="U4159" s="7" t="n">
        <v>43134</v>
      </c>
    </row>
    <row r="4160" customFormat="false" ht="15" hidden="false" customHeight="false" outlineLevel="0" collapsed="false">
      <c r="A4160" s="0" t="s">
        <v>212</v>
      </c>
      <c r="B4160" s="0" t="s">
        <v>185</v>
      </c>
      <c r="C4160" s="0" t="n">
        <v>58</v>
      </c>
      <c r="D4160" s="0" t="n">
        <v>76</v>
      </c>
      <c r="E4160" s="0" t="n">
        <v>26</v>
      </c>
      <c r="F4160" s="0" t="n">
        <v>38</v>
      </c>
      <c r="G4160" s="0" t="n">
        <v>15</v>
      </c>
      <c r="H4160" s="0" t="n">
        <v>13</v>
      </c>
      <c r="I4160" s="0" t="n">
        <v>0</v>
      </c>
      <c r="J4160" s="0" t="n">
        <v>1</v>
      </c>
      <c r="K4160" s="0" t="n">
        <f aca="false">VLOOKUP(A4160,'Team Data'!$A$1:$E$659,2,FALSE())</f>
        <v>18</v>
      </c>
      <c r="L4160" s="0" t="n">
        <f aca="false">VLOOKUP(A4160,'Team Data'!$A$1:$E$659,3,FALSE())</f>
        <v>15</v>
      </c>
      <c r="M4160" s="0" t="n">
        <f aca="false">VLOOKUP(B4160,'Team Data'!$A$1:$E$659,2,FALSE())</f>
        <v>21</v>
      </c>
      <c r="N4160" s="0" t="n">
        <f aca="false">VLOOKUP(B4160,'Team Data'!$A$1:$E$659,3,FALSE())</f>
        <v>12</v>
      </c>
      <c r="O4160" s="0" t="n">
        <f aca="false">VLOOKUP(A4160,'Team Data'!$A$1:$E$659,4,FALSE())</f>
        <v>628</v>
      </c>
      <c r="P4160" s="0" t="n">
        <f aca="false">VLOOKUP(A4160,'Team Data'!$A$1:$E$659,5,FALSE())</f>
        <v>469</v>
      </c>
      <c r="Q4160" s="0" t="n">
        <f aca="false">VLOOKUP(B4160,'Team Data'!$A$1:$E$659,4,FALSE())</f>
        <v>618</v>
      </c>
      <c r="R4160" s="0" t="n">
        <f aca="false">VLOOKUP(B4160,'Team Data'!$A$1:$E$659,5,FALSE())</f>
        <v>486</v>
      </c>
      <c r="S4160" s="0" t="n">
        <f aca="false">IF(I4160=1,(MIN(30,(C4160-D4160)))*(M4160/(M4160+N4160))*(Q4160/(Q4160+R4160)),(MAX(-30,(C4160-D4160)))*(N4160/(M4160+N4160))*(R4160/(R4160+Q4160)))</f>
        <v>-2.88142292490119</v>
      </c>
      <c r="T4160" s="0" t="n">
        <f aca="false">IF(J4160=1,(MIN(30,(D4160-C4160)))*(K4160/(K4160+L4160))*(O4160/(O4160+P4160)),(MAX(-30,(D4160-C4160)))*(L4160/(K4160+L4160))*(P4160/(P4160+O4160)))</f>
        <v>5.62061821496644</v>
      </c>
      <c r="U4160" s="7" t="n">
        <v>43134</v>
      </c>
    </row>
    <row r="4161" customFormat="false" ht="15" hidden="false" customHeight="false" outlineLevel="0" collapsed="false">
      <c r="A4161" s="0" t="s">
        <v>217</v>
      </c>
      <c r="B4161" s="0" t="s">
        <v>133</v>
      </c>
      <c r="C4161" s="0" t="n">
        <v>84</v>
      </c>
      <c r="D4161" s="0" t="n">
        <v>79</v>
      </c>
      <c r="E4161" s="0" t="n">
        <v>41</v>
      </c>
      <c r="F4161" s="0" t="n">
        <v>28</v>
      </c>
      <c r="G4161" s="0" t="n">
        <v>16</v>
      </c>
      <c r="H4161" s="0" t="n">
        <v>11</v>
      </c>
      <c r="I4161" s="0" t="n">
        <v>1</v>
      </c>
      <c r="J4161" s="0" t="n">
        <v>0</v>
      </c>
      <c r="K4161" s="0" t="n">
        <f aca="false">VLOOKUP(A4161,'Team Data'!$A$1:$E$659,2,FALSE())</f>
        <v>20</v>
      </c>
      <c r="L4161" s="0" t="n">
        <f aca="false">VLOOKUP(A4161,'Team Data'!$A$1:$E$659,3,FALSE())</f>
        <v>14</v>
      </c>
      <c r="M4161" s="0" t="n">
        <f aca="false">VLOOKUP(B4161,'Team Data'!$A$1:$E$659,2,FALSE())</f>
        <v>30</v>
      </c>
      <c r="N4161" s="0" t="n">
        <f aca="false">VLOOKUP(B4161,'Team Data'!$A$1:$E$659,3,FALSE())</f>
        <v>8</v>
      </c>
      <c r="O4161" s="0" t="n">
        <f aca="false">VLOOKUP(A4161,'Team Data'!$A$1:$E$659,4,FALSE())</f>
        <v>662</v>
      </c>
      <c r="P4161" s="0" t="n">
        <f aca="false">VLOOKUP(A4161,'Team Data'!$A$1:$E$659,5,FALSE())</f>
        <v>489</v>
      </c>
      <c r="Q4161" s="0" t="n">
        <f aca="false">VLOOKUP(B4161,'Team Data'!$A$1:$E$659,4,FALSE())</f>
        <v>816</v>
      </c>
      <c r="R4161" s="0" t="n">
        <f aca="false">VLOOKUP(B4161,'Team Data'!$A$1:$E$659,5,FALSE())</f>
        <v>475</v>
      </c>
      <c r="S4161" s="0" t="n">
        <f aca="false">IF(I4161=1,(MIN(30,(C4161-D4161)))*(M4161/(M4161+N4161))*(Q4161/(Q4161+R4161)),(MAX(-30,(C4161-D4161)))*(N4161/(M4161+N4161))*(R4161/(R4161+Q4161)))</f>
        <v>2.49500591137022</v>
      </c>
      <c r="T4161" s="0" t="n">
        <f aca="false">IF(J4161=1,(MIN(30,(D4161-C4161)))*(K4161/(K4161+L4161))*(O4161/(O4161+P4161)),(MAX(-30,(D4161-C4161)))*(L4161/(K4161+L4161))*(P4161/(P4161+O4161)))</f>
        <v>-0.874686972964685</v>
      </c>
      <c r="U4161" s="7" t="n">
        <v>43134</v>
      </c>
    </row>
    <row r="4162" customFormat="false" ht="15" hidden="false" customHeight="false" outlineLevel="0" collapsed="false">
      <c r="A4162" s="0" t="s">
        <v>54</v>
      </c>
      <c r="B4162" s="0" t="s">
        <v>311</v>
      </c>
      <c r="C4162" s="0" t="n">
        <v>65</v>
      </c>
      <c r="D4162" s="0" t="n">
        <v>57</v>
      </c>
      <c r="E4162" s="0" t="n">
        <v>38</v>
      </c>
      <c r="F4162" s="0" t="n">
        <v>33</v>
      </c>
      <c r="G4162" s="0" t="n">
        <v>12</v>
      </c>
      <c r="H4162" s="0" t="n">
        <v>10</v>
      </c>
      <c r="I4162" s="0" t="n">
        <v>1</v>
      </c>
      <c r="J4162" s="0" t="n">
        <v>0</v>
      </c>
      <c r="K4162" s="0" t="n">
        <f aca="false">VLOOKUP(A4162,'Team Data'!$A$1:$E$659,2,FALSE())</f>
        <v>30</v>
      </c>
      <c r="L4162" s="0" t="n">
        <f aca="false">VLOOKUP(A4162,'Team Data'!$A$1:$E$659,3,FALSE())</f>
        <v>5</v>
      </c>
      <c r="M4162" s="0" t="n">
        <f aca="false">VLOOKUP(B4162,'Team Data'!$A$1:$E$659,2,FALSE())</f>
        <v>14</v>
      </c>
      <c r="N4162" s="0" t="n">
        <f aca="false">VLOOKUP(B4162,'Team Data'!$A$1:$E$659,3,FALSE())</f>
        <v>18</v>
      </c>
      <c r="O4162" s="0" t="n">
        <f aca="false">VLOOKUP(A4162,'Team Data'!$A$1:$E$659,4,FALSE())</f>
        <v>649</v>
      </c>
      <c r="P4162" s="0" t="n">
        <f aca="false">VLOOKUP(A4162,'Team Data'!$A$1:$E$659,5,FALSE())</f>
        <v>509</v>
      </c>
      <c r="Q4162" s="0" t="n">
        <f aca="false">VLOOKUP(B4162,'Team Data'!$A$1:$E$659,4,FALSE())</f>
        <v>616</v>
      </c>
      <c r="R4162" s="0" t="n">
        <f aca="false">VLOOKUP(B4162,'Team Data'!$A$1:$E$659,5,FALSE())</f>
        <v>430</v>
      </c>
      <c r="S4162" s="0" t="n">
        <f aca="false">IF(I4162=1,(MIN(30,(C4162-D4162)))*(M4162/(M4162+N4162))*(Q4162/(Q4162+R4162)),(MAX(-30,(C4162-D4162)))*(N4162/(M4162+N4162))*(R4162/(R4162+Q4162)))</f>
        <v>2.06118546845124</v>
      </c>
      <c r="T4162" s="0" t="n">
        <f aca="false">IF(J4162=1,(MIN(30,(D4162-C4162)))*(K4162/(K4162+L4162))*(O4162/(O4162+P4162)),(MAX(-30,(D4162-C4162)))*(L4162/(K4162+L4162))*(P4162/(P4162+O4162)))</f>
        <v>-0.502343942758451</v>
      </c>
      <c r="U4162" s="7" t="n">
        <v>43134</v>
      </c>
    </row>
    <row r="4163" customFormat="false" ht="15" hidden="false" customHeight="false" outlineLevel="0" collapsed="false">
      <c r="A4163" s="0" t="s">
        <v>68</v>
      </c>
      <c r="B4163" s="0" t="s">
        <v>38</v>
      </c>
      <c r="C4163" s="0" t="n">
        <v>57</v>
      </c>
      <c r="D4163" s="0" t="n">
        <v>80</v>
      </c>
      <c r="E4163" s="0" t="n">
        <v>37</v>
      </c>
      <c r="F4163" s="0" t="n">
        <v>32</v>
      </c>
      <c r="G4163" s="0" t="n">
        <v>23</v>
      </c>
      <c r="H4163" s="0" t="n">
        <v>12</v>
      </c>
      <c r="I4163" s="0" t="n">
        <v>0</v>
      </c>
      <c r="J4163" s="0" t="n">
        <v>1</v>
      </c>
      <c r="K4163" s="0" t="n">
        <f aca="false">VLOOKUP(A4163,'Team Data'!$A$1:$E$659,2,FALSE())</f>
        <v>11</v>
      </c>
      <c r="L4163" s="0" t="n">
        <f aca="false">VLOOKUP(A4163,'Team Data'!$A$1:$E$659,3,FALSE())</f>
        <v>20</v>
      </c>
      <c r="M4163" s="0" t="n">
        <f aca="false">VLOOKUP(B4163,'Team Data'!$A$1:$E$659,2,FALSE())</f>
        <v>21</v>
      </c>
      <c r="N4163" s="0" t="n">
        <f aca="false">VLOOKUP(B4163,'Team Data'!$A$1:$E$659,3,FALSE())</f>
        <v>14</v>
      </c>
      <c r="O4163" s="0" t="n">
        <f aca="false">VLOOKUP(A4163,'Team Data'!$A$1:$E$659,4,FALSE())</f>
        <v>590</v>
      </c>
      <c r="P4163" s="0" t="n">
        <f aca="false">VLOOKUP(A4163,'Team Data'!$A$1:$E$659,5,FALSE())</f>
        <v>446</v>
      </c>
      <c r="Q4163" s="0" t="n">
        <f aca="false">VLOOKUP(B4163,'Team Data'!$A$1:$E$659,4,FALSE())</f>
        <v>713</v>
      </c>
      <c r="R4163" s="0" t="n">
        <f aca="false">VLOOKUP(B4163,'Team Data'!$A$1:$E$659,5,FALSE())</f>
        <v>450</v>
      </c>
      <c r="S4163" s="0" t="n">
        <f aca="false">IF(I4163=1,(MIN(30,(C4163-D4163)))*(M4163/(M4163+N4163))*(Q4163/(Q4163+R4163)),(MAX(-30,(C4163-D4163)))*(N4163/(M4163+N4163))*(R4163/(R4163+Q4163)))</f>
        <v>-3.5597592433362</v>
      </c>
      <c r="T4163" s="0" t="n">
        <f aca="false">IF(J4163=1,(MIN(30,(D4163-C4163)))*(K4163/(K4163+L4163))*(O4163/(O4163+P4163)),(MAX(-30,(D4163-C4163)))*(L4163/(K4163+L4163))*(P4163/(P4163+O4163)))</f>
        <v>4.64783908332295</v>
      </c>
      <c r="U4163" s="7" t="n">
        <v>43134</v>
      </c>
    </row>
    <row r="4164" customFormat="false" ht="15" hidden="false" customHeight="false" outlineLevel="0" collapsed="false">
      <c r="A4164" s="0" t="s">
        <v>75</v>
      </c>
      <c r="B4164" s="0" t="s">
        <v>280</v>
      </c>
      <c r="C4164" s="0" t="n">
        <v>77</v>
      </c>
      <c r="D4164" s="0" t="n">
        <v>81</v>
      </c>
      <c r="E4164" s="0" t="n">
        <v>36</v>
      </c>
      <c r="F4164" s="0" t="n">
        <v>33</v>
      </c>
      <c r="G4164" s="0" t="n">
        <v>18</v>
      </c>
      <c r="H4164" s="0" t="n">
        <v>11</v>
      </c>
      <c r="I4164" s="0" t="n">
        <v>0</v>
      </c>
      <c r="J4164" s="0" t="n">
        <v>1</v>
      </c>
      <c r="K4164" s="0" t="n">
        <f aca="false">VLOOKUP(A4164,'Team Data'!$A$1:$E$659,2,FALSE())</f>
        <v>28</v>
      </c>
      <c r="L4164" s="0" t="n">
        <f aca="false">VLOOKUP(A4164,'Team Data'!$A$1:$E$659,3,FALSE())</f>
        <v>8</v>
      </c>
      <c r="M4164" s="0" t="n">
        <f aca="false">VLOOKUP(B4164,'Team Data'!$A$1:$E$659,2,FALSE())</f>
        <v>16</v>
      </c>
      <c r="N4164" s="0" t="n">
        <f aca="false">VLOOKUP(B4164,'Team Data'!$A$1:$E$659,3,FALSE())</f>
        <v>17</v>
      </c>
      <c r="O4164" s="0" t="n">
        <f aca="false">VLOOKUP(A4164,'Team Data'!$A$1:$E$659,4,FALSE())</f>
        <v>723</v>
      </c>
      <c r="P4164" s="0" t="n">
        <f aca="false">VLOOKUP(A4164,'Team Data'!$A$1:$E$659,5,FALSE())</f>
        <v>486</v>
      </c>
      <c r="Q4164" s="0" t="n">
        <f aca="false">VLOOKUP(B4164,'Team Data'!$A$1:$E$659,4,FALSE())</f>
        <v>652</v>
      </c>
      <c r="R4164" s="0" t="n">
        <f aca="false">VLOOKUP(B4164,'Team Data'!$A$1:$E$659,5,FALSE())</f>
        <v>412</v>
      </c>
      <c r="S4164" s="0" t="n">
        <f aca="false">IF(I4164=1,(MIN(30,(C4164-D4164)))*(M4164/(M4164+N4164))*(Q4164/(Q4164+R4164)),(MAX(-30,(C4164-D4164)))*(N4164/(M4164+N4164))*(R4164/(R4164+Q4164)))</f>
        <v>-0.797903850535429</v>
      </c>
      <c r="T4164" s="0" t="n">
        <f aca="false">IF(J4164=1,(MIN(30,(D4164-C4164)))*(K4164/(K4164+L4164))*(O4164/(O4164+P4164)),(MAX(-30,(D4164-C4164)))*(L4164/(K4164+L4164))*(P4164/(P4164+O4164)))</f>
        <v>1.86049076371657</v>
      </c>
      <c r="U4164" s="7" t="n">
        <v>43134</v>
      </c>
    </row>
    <row r="4165" customFormat="false" ht="15" hidden="false" customHeight="false" outlineLevel="0" collapsed="false">
      <c r="A4165" s="0" t="s">
        <v>115</v>
      </c>
      <c r="B4165" s="0" t="s">
        <v>309</v>
      </c>
      <c r="C4165" s="0" t="n">
        <v>69</v>
      </c>
      <c r="D4165" s="0" t="n">
        <v>65</v>
      </c>
      <c r="E4165" s="0" t="n">
        <v>36</v>
      </c>
      <c r="F4165" s="0" t="n">
        <v>34</v>
      </c>
      <c r="G4165" s="0" t="n">
        <v>10</v>
      </c>
      <c r="H4165" s="0" t="n">
        <v>13</v>
      </c>
      <c r="I4165" s="0" t="n">
        <v>1</v>
      </c>
      <c r="J4165" s="0" t="n">
        <v>0</v>
      </c>
      <c r="K4165" s="0" t="n">
        <f aca="false">VLOOKUP(A4165,'Team Data'!$A$1:$E$659,2,FALSE())</f>
        <v>27</v>
      </c>
      <c r="L4165" s="0" t="n">
        <f aca="false">VLOOKUP(A4165,'Team Data'!$A$1:$E$659,3,FALSE())</f>
        <v>8</v>
      </c>
      <c r="M4165" s="0" t="n">
        <f aca="false">VLOOKUP(B4165,'Team Data'!$A$1:$E$659,2,FALSE())</f>
        <v>19</v>
      </c>
      <c r="N4165" s="0" t="n">
        <f aca="false">VLOOKUP(B4165,'Team Data'!$A$1:$E$659,3,FALSE())</f>
        <v>13</v>
      </c>
      <c r="O4165" s="0" t="n">
        <f aca="false">VLOOKUP(A4165,'Team Data'!$A$1:$E$659,4,FALSE())</f>
        <v>625</v>
      </c>
      <c r="P4165" s="0" t="n">
        <f aca="false">VLOOKUP(A4165,'Team Data'!$A$1:$E$659,5,FALSE())</f>
        <v>506</v>
      </c>
      <c r="Q4165" s="0" t="n">
        <f aca="false">VLOOKUP(B4165,'Team Data'!$A$1:$E$659,4,FALSE())</f>
        <v>582</v>
      </c>
      <c r="R4165" s="0" t="n">
        <f aca="false">VLOOKUP(B4165,'Team Data'!$A$1:$E$659,5,FALSE())</f>
        <v>465</v>
      </c>
      <c r="S4165" s="0" t="n">
        <f aca="false">IF(I4165=1,(MIN(30,(C4165-D4165)))*(M4165/(M4165+N4165))*(Q4165/(Q4165+R4165)),(MAX(-30,(C4165-D4165)))*(N4165/(M4165+N4165))*(R4165/(R4165+Q4165)))</f>
        <v>1.3202005730659</v>
      </c>
      <c r="T4165" s="0" t="n">
        <f aca="false">IF(J4165=1,(MIN(30,(D4165-C4165)))*(K4165/(K4165+L4165))*(O4165/(O4165+P4165)),(MAX(-30,(D4165-C4165)))*(L4165/(K4165+L4165))*(P4165/(P4165+O4165)))</f>
        <v>-0.409043829733485</v>
      </c>
      <c r="U4165" s="7" t="n">
        <v>43134</v>
      </c>
    </row>
    <row r="4166" customFormat="false" ht="15" hidden="false" customHeight="false" outlineLevel="0" collapsed="false">
      <c r="A4166" s="0" t="s">
        <v>298</v>
      </c>
      <c r="B4166" s="0" t="s">
        <v>8</v>
      </c>
      <c r="C4166" s="0" t="n">
        <v>77</v>
      </c>
      <c r="D4166" s="0" t="n">
        <v>56</v>
      </c>
      <c r="E4166" s="0" t="n">
        <v>40</v>
      </c>
      <c r="F4166" s="0" t="n">
        <v>31</v>
      </c>
      <c r="G4166" s="0" t="n">
        <v>9</v>
      </c>
      <c r="H4166" s="0" t="n">
        <v>10</v>
      </c>
      <c r="I4166" s="0" t="n">
        <v>1</v>
      </c>
      <c r="J4166" s="0" t="n">
        <v>0</v>
      </c>
      <c r="K4166" s="0" t="n">
        <f aca="false">VLOOKUP(A4166,'Team Data'!$A$1:$E$659,2,FALSE())</f>
        <v>23</v>
      </c>
      <c r="L4166" s="0" t="n">
        <f aca="false">VLOOKUP(A4166,'Team Data'!$A$1:$E$659,3,FALSE())</f>
        <v>11</v>
      </c>
      <c r="M4166" s="0" t="n">
        <f aca="false">VLOOKUP(B4166,'Team Data'!$A$1:$E$659,2,FALSE())</f>
        <v>14</v>
      </c>
      <c r="N4166" s="0" t="n">
        <f aca="false">VLOOKUP(B4166,'Team Data'!$A$1:$E$659,3,FALSE())</f>
        <v>18</v>
      </c>
      <c r="O4166" s="0" t="n">
        <f aca="false">VLOOKUP(A4166,'Team Data'!$A$1:$E$659,4,FALSE())</f>
        <v>603</v>
      </c>
      <c r="P4166" s="0" t="n">
        <f aca="false">VLOOKUP(A4166,'Team Data'!$A$1:$E$659,5,FALSE())</f>
        <v>503</v>
      </c>
      <c r="Q4166" s="0" t="n">
        <f aca="false">VLOOKUP(B4166,'Team Data'!$A$1:$E$659,4,FALSE())</f>
        <v>542</v>
      </c>
      <c r="R4166" s="0" t="n">
        <f aca="false">VLOOKUP(B4166,'Team Data'!$A$1:$E$659,5,FALSE())</f>
        <v>488</v>
      </c>
      <c r="S4166" s="0" t="n">
        <f aca="false">IF(I4166=1,(MIN(30,(C4166-D4166)))*(M4166/(M4166+N4166))*(Q4166/(Q4166+R4166)),(MAX(-30,(C4166-D4166)))*(N4166/(M4166+N4166))*(R4166/(R4166+Q4166)))</f>
        <v>4.83458737864078</v>
      </c>
      <c r="T4166" s="0" t="n">
        <f aca="false">IF(J4166=1,(MIN(30,(D4166-C4166)))*(K4166/(K4166+L4166))*(O4166/(O4166+P4166)),(MAX(-30,(D4166-C4166)))*(L4166/(K4166+L4166))*(P4166/(P4166+O4166)))</f>
        <v>-3.08991064780343</v>
      </c>
      <c r="U4166" s="7" t="n">
        <v>43134</v>
      </c>
    </row>
    <row r="4167" customFormat="false" ht="15" hidden="false" customHeight="false" outlineLevel="0" collapsed="false">
      <c r="A4167" s="0" t="s">
        <v>28</v>
      </c>
      <c r="B4167" s="0" t="s">
        <v>156</v>
      </c>
      <c r="C4167" s="0" t="n">
        <v>79</v>
      </c>
      <c r="D4167" s="0" t="n">
        <v>81</v>
      </c>
      <c r="E4167" s="0" t="n">
        <v>42</v>
      </c>
      <c r="F4167" s="0" t="n">
        <v>35</v>
      </c>
      <c r="G4167" s="0" t="n">
        <v>15</v>
      </c>
      <c r="H4167" s="0" t="n">
        <v>14</v>
      </c>
      <c r="I4167" s="0" t="n">
        <v>0</v>
      </c>
      <c r="J4167" s="0" t="n">
        <v>1</v>
      </c>
      <c r="K4167" s="0" t="n">
        <f aca="false">VLOOKUP(A4167,'Team Data'!$A$1:$E$659,2,FALSE())</f>
        <v>11</v>
      </c>
      <c r="L4167" s="0" t="n">
        <f aca="false">VLOOKUP(A4167,'Team Data'!$A$1:$E$659,3,FALSE())</f>
        <v>20</v>
      </c>
      <c r="M4167" s="0" t="n">
        <f aca="false">VLOOKUP(B4167,'Team Data'!$A$1:$E$659,2,FALSE())</f>
        <v>6</v>
      </c>
      <c r="N4167" s="0" t="n">
        <f aca="false">VLOOKUP(B4167,'Team Data'!$A$1:$E$659,3,FALSE())</f>
        <v>26</v>
      </c>
      <c r="O4167" s="0" t="n">
        <f aca="false">VLOOKUP(A4167,'Team Data'!$A$1:$E$659,4,FALSE())</f>
        <v>444</v>
      </c>
      <c r="P4167" s="0" t="n">
        <f aca="false">VLOOKUP(A4167,'Team Data'!$A$1:$E$659,5,FALSE())</f>
        <v>493</v>
      </c>
      <c r="Q4167" s="0" t="n">
        <f aca="false">VLOOKUP(B4167,'Team Data'!$A$1:$E$659,4,FALSE())</f>
        <v>483</v>
      </c>
      <c r="R4167" s="0" t="n">
        <f aca="false">VLOOKUP(B4167,'Team Data'!$A$1:$E$659,5,FALSE())</f>
        <v>480</v>
      </c>
      <c r="S4167" s="0" t="n">
        <f aca="false">IF(I4167=1,(MIN(30,(C4167-D4167)))*(M4167/(M4167+N4167))*(Q4167/(Q4167+R4167)),(MAX(-30,(C4167-D4167)))*(N4167/(M4167+N4167))*(R4167/(R4167+Q4167)))</f>
        <v>-0.809968847352025</v>
      </c>
      <c r="T4167" s="0" t="n">
        <f aca="false">IF(J4167=1,(MIN(30,(D4167-C4167)))*(K4167/(K4167+L4167))*(O4167/(O4167+P4167)),(MAX(-30,(D4167-C4167)))*(L4167/(K4167+L4167))*(P4167/(P4167+O4167)))</f>
        <v>0.336282576513926</v>
      </c>
      <c r="U4167" s="7" t="n">
        <v>43134</v>
      </c>
    </row>
    <row r="4168" customFormat="false" ht="15" hidden="false" customHeight="false" outlineLevel="0" collapsed="false">
      <c r="A4168" s="0" t="s">
        <v>95</v>
      </c>
      <c r="B4168" s="0" t="s">
        <v>297</v>
      </c>
      <c r="C4168" s="0" t="n">
        <v>92</v>
      </c>
      <c r="D4168" s="0" t="n">
        <v>100</v>
      </c>
      <c r="E4168" s="0" t="n">
        <v>41</v>
      </c>
      <c r="F4168" s="0" t="n">
        <v>36</v>
      </c>
      <c r="G4168" s="0" t="n">
        <v>10</v>
      </c>
      <c r="H4168" s="0" t="n">
        <v>9</v>
      </c>
      <c r="I4168" s="0" t="n">
        <v>0</v>
      </c>
      <c r="J4168" s="0" t="n">
        <v>1</v>
      </c>
      <c r="K4168" s="0" t="n">
        <f aca="false">VLOOKUP(A4168,'Team Data'!$A$1:$E$659,2,FALSE())</f>
        <v>23</v>
      </c>
      <c r="L4168" s="0" t="n">
        <f aca="false">VLOOKUP(A4168,'Team Data'!$A$1:$E$659,3,FALSE())</f>
        <v>9</v>
      </c>
      <c r="M4168" s="0" t="n">
        <f aca="false">VLOOKUP(B4168,'Team Data'!$A$1:$E$659,2,FALSE())</f>
        <v>11</v>
      </c>
      <c r="N4168" s="0" t="n">
        <f aca="false">VLOOKUP(B4168,'Team Data'!$A$1:$E$659,3,FALSE())</f>
        <v>21</v>
      </c>
      <c r="O4168" s="0" t="n">
        <f aca="false">VLOOKUP(A4168,'Team Data'!$A$1:$E$659,4,FALSE())</f>
        <v>502</v>
      </c>
      <c r="P4168" s="0" t="n">
        <f aca="false">VLOOKUP(A4168,'Team Data'!$A$1:$E$659,5,FALSE())</f>
        <v>485</v>
      </c>
      <c r="Q4168" s="0" t="n">
        <f aca="false">VLOOKUP(B4168,'Team Data'!$A$1:$E$659,4,FALSE())</f>
        <v>511</v>
      </c>
      <c r="R4168" s="0" t="n">
        <f aca="false">VLOOKUP(B4168,'Team Data'!$A$1:$E$659,5,FALSE())</f>
        <v>448</v>
      </c>
      <c r="S4168" s="0" t="n">
        <f aca="false">IF(I4168=1,(MIN(30,(C4168-D4168)))*(M4168/(M4168+N4168))*(Q4168/(Q4168+R4168)),(MAX(-30,(C4168-D4168)))*(N4168/(M4168+N4168))*(R4168/(R4168+Q4168)))</f>
        <v>-2.45255474452555</v>
      </c>
      <c r="T4168" s="0" t="n">
        <f aca="false">IF(J4168=1,(MIN(30,(D4168-C4168)))*(K4168/(K4168+L4168))*(O4168/(O4168+P4168)),(MAX(-30,(D4168-C4168)))*(L4168/(K4168+L4168))*(P4168/(P4168+O4168)))</f>
        <v>2.92451874366768</v>
      </c>
      <c r="U4168" s="7" t="n">
        <v>43134</v>
      </c>
    </row>
    <row r="4169" customFormat="false" ht="15" hidden="false" customHeight="false" outlineLevel="0" collapsed="false">
      <c r="A4169" s="0" t="s">
        <v>71</v>
      </c>
      <c r="B4169" s="0" t="s">
        <v>236</v>
      </c>
      <c r="C4169" s="0" t="n">
        <v>63</v>
      </c>
      <c r="D4169" s="0" t="n">
        <v>91</v>
      </c>
      <c r="E4169" s="0" t="n">
        <v>29</v>
      </c>
      <c r="F4169" s="0" t="n">
        <v>30</v>
      </c>
      <c r="G4169" s="0" t="n">
        <v>20</v>
      </c>
      <c r="H4169" s="0" t="n">
        <v>8</v>
      </c>
      <c r="I4169" s="0" t="n">
        <v>0</v>
      </c>
      <c r="J4169" s="0" t="n">
        <v>1</v>
      </c>
      <c r="K4169" s="0" t="n">
        <f aca="false">VLOOKUP(A4169,'Team Data'!$A$1:$E$659,2,FALSE())</f>
        <v>15</v>
      </c>
      <c r="L4169" s="0" t="n">
        <f aca="false">VLOOKUP(A4169,'Team Data'!$A$1:$E$659,3,FALSE())</f>
        <v>15</v>
      </c>
      <c r="M4169" s="0" t="n">
        <f aca="false">VLOOKUP(B4169,'Team Data'!$A$1:$E$659,2,FALSE())</f>
        <v>18</v>
      </c>
      <c r="N4169" s="0" t="n">
        <f aca="false">VLOOKUP(B4169,'Team Data'!$A$1:$E$659,3,FALSE())</f>
        <v>15</v>
      </c>
      <c r="O4169" s="0" t="n">
        <f aca="false">VLOOKUP(A4169,'Team Data'!$A$1:$E$659,4,FALSE())</f>
        <v>467</v>
      </c>
      <c r="P4169" s="0" t="n">
        <f aca="false">VLOOKUP(A4169,'Team Data'!$A$1:$E$659,5,FALSE())</f>
        <v>451</v>
      </c>
      <c r="Q4169" s="0" t="n">
        <f aca="false">VLOOKUP(B4169,'Team Data'!$A$1:$E$659,4,FALSE())</f>
        <v>473</v>
      </c>
      <c r="R4169" s="0" t="n">
        <f aca="false">VLOOKUP(B4169,'Team Data'!$A$1:$E$659,5,FALSE())</f>
        <v>475</v>
      </c>
      <c r="S4169" s="0" t="n">
        <f aca="false">IF(I4169=1,(MIN(30,(C4169-D4169)))*(M4169/(M4169+N4169))*(Q4169/(Q4169+R4169)),(MAX(-30,(C4169-D4169)))*(N4169/(M4169+N4169))*(R4169/(R4169+Q4169)))</f>
        <v>-6.37706175680859</v>
      </c>
      <c r="T4169" s="0" t="n">
        <f aca="false">IF(J4169=1,(MIN(30,(D4169-C4169)))*(K4169/(K4169+L4169))*(O4169/(O4169+P4169)),(MAX(-30,(D4169-C4169)))*(L4169/(K4169+L4169))*(P4169/(P4169+O4169)))</f>
        <v>7.12200435729848</v>
      </c>
      <c r="U4169" s="7" t="n">
        <v>43134</v>
      </c>
    </row>
    <row r="4170" customFormat="false" ht="15" hidden="false" customHeight="false" outlineLevel="0" collapsed="false">
      <c r="A4170" s="0" t="s">
        <v>296</v>
      </c>
      <c r="B4170" s="0" t="s">
        <v>286</v>
      </c>
      <c r="C4170" s="0" t="n">
        <v>83</v>
      </c>
      <c r="D4170" s="0" t="n">
        <v>71</v>
      </c>
      <c r="E4170" s="0" t="n">
        <v>27</v>
      </c>
      <c r="F4170" s="0" t="n">
        <v>31</v>
      </c>
      <c r="G4170" s="0" t="n">
        <v>11</v>
      </c>
      <c r="H4170" s="0" t="n">
        <v>17</v>
      </c>
      <c r="I4170" s="0" t="n">
        <v>1</v>
      </c>
      <c r="J4170" s="0" t="n">
        <v>0</v>
      </c>
      <c r="K4170" s="0" t="n">
        <f aca="false">VLOOKUP(A4170,'Team Data'!$A$1:$E$659,2,FALSE())</f>
        <v>26</v>
      </c>
      <c r="L4170" s="0" t="n">
        <f aca="false">VLOOKUP(A4170,'Team Data'!$A$1:$E$659,3,FALSE())</f>
        <v>10</v>
      </c>
      <c r="M4170" s="0" t="n">
        <f aca="false">VLOOKUP(B4170,'Team Data'!$A$1:$E$659,2,FALSE())</f>
        <v>21</v>
      </c>
      <c r="N4170" s="0" t="n">
        <f aca="false">VLOOKUP(B4170,'Team Data'!$A$1:$E$659,3,FALSE())</f>
        <v>12</v>
      </c>
      <c r="O4170" s="0" t="n">
        <f aca="false">VLOOKUP(A4170,'Team Data'!$A$1:$E$659,4,FALSE())</f>
        <v>726</v>
      </c>
      <c r="P4170" s="0" t="n">
        <f aca="false">VLOOKUP(A4170,'Team Data'!$A$1:$E$659,5,FALSE())</f>
        <v>495</v>
      </c>
      <c r="Q4170" s="0" t="n">
        <f aca="false">VLOOKUP(B4170,'Team Data'!$A$1:$E$659,4,FALSE())</f>
        <v>684</v>
      </c>
      <c r="R4170" s="0" t="n">
        <f aca="false">VLOOKUP(B4170,'Team Data'!$A$1:$E$659,5,FALSE())</f>
        <v>441</v>
      </c>
      <c r="S4170" s="0" t="n">
        <f aca="false">IF(I4170=1,(MIN(30,(C4170-D4170)))*(M4170/(M4170+N4170))*(Q4170/(Q4170+R4170)),(MAX(-30,(C4170-D4170)))*(N4170/(M4170+N4170))*(R4170/(R4170+Q4170)))</f>
        <v>4.64290909090909</v>
      </c>
      <c r="T4170" s="0" t="n">
        <f aca="false">IF(J4170=1,(MIN(30,(D4170-C4170)))*(K4170/(K4170+L4170))*(O4170/(O4170+P4170)),(MAX(-30,(D4170-C4170)))*(L4170/(K4170+L4170))*(P4170/(P4170+O4170)))</f>
        <v>-1.35135135135135</v>
      </c>
      <c r="U4170" s="7" t="n">
        <v>43134</v>
      </c>
    </row>
    <row r="4171" customFormat="false" ht="15" hidden="false" customHeight="false" outlineLevel="0" collapsed="false">
      <c r="A4171" s="0" t="s">
        <v>55</v>
      </c>
      <c r="B4171" s="0" t="s">
        <v>338</v>
      </c>
      <c r="C4171" s="0" t="n">
        <v>75</v>
      </c>
      <c r="D4171" s="0" t="n">
        <v>67</v>
      </c>
      <c r="E4171" s="0" t="n">
        <v>37</v>
      </c>
      <c r="F4171" s="0" t="n">
        <v>34</v>
      </c>
      <c r="G4171" s="0" t="n">
        <v>8</v>
      </c>
      <c r="H4171" s="0" t="n">
        <v>8</v>
      </c>
      <c r="I4171" s="0" t="n">
        <v>1</v>
      </c>
      <c r="J4171" s="0" t="n">
        <v>0</v>
      </c>
      <c r="K4171" s="0" t="n">
        <f aca="false">VLOOKUP(A4171,'Team Data'!$A$1:$E$659,2,FALSE())</f>
        <v>24</v>
      </c>
      <c r="L4171" s="0" t="n">
        <f aca="false">VLOOKUP(A4171,'Team Data'!$A$1:$E$659,3,FALSE())</f>
        <v>9</v>
      </c>
      <c r="M4171" s="0" t="n">
        <f aca="false">VLOOKUP(B4171,'Team Data'!$A$1:$E$659,2,FALSE())</f>
        <v>11</v>
      </c>
      <c r="N4171" s="0" t="n">
        <f aca="false">VLOOKUP(B4171,'Team Data'!$A$1:$E$659,3,FALSE())</f>
        <v>20</v>
      </c>
      <c r="O4171" s="0" t="n">
        <f aca="false">VLOOKUP(A4171,'Team Data'!$A$1:$E$659,4,FALSE())</f>
        <v>691</v>
      </c>
      <c r="P4171" s="0" t="n">
        <f aca="false">VLOOKUP(A4171,'Team Data'!$A$1:$E$659,5,FALSE())</f>
        <v>426</v>
      </c>
      <c r="Q4171" s="0" t="n">
        <f aca="false">VLOOKUP(B4171,'Team Data'!$A$1:$E$659,4,FALSE())</f>
        <v>617</v>
      </c>
      <c r="R4171" s="0" t="n">
        <f aca="false">VLOOKUP(B4171,'Team Data'!$A$1:$E$659,5,FALSE())</f>
        <v>430</v>
      </c>
      <c r="S4171" s="0" t="n">
        <f aca="false">IF(I4171=1,(MIN(30,(C4171-D4171)))*(M4171/(M4171+N4171))*(Q4171/(Q4171+R4171)),(MAX(-30,(C4171-D4171)))*(N4171/(M4171+N4171))*(R4171/(R4171+Q4171)))</f>
        <v>1.67285947561389</v>
      </c>
      <c r="T4171" s="0" t="n">
        <f aca="false">IF(J4171=1,(MIN(30,(D4171-C4171)))*(K4171/(K4171+L4171))*(O4171/(O4171+P4171)),(MAX(-30,(D4171-C4171)))*(L4171/(K4171+L4171))*(P4171/(P4171+O4171)))</f>
        <v>-0.832098966387239</v>
      </c>
      <c r="U4171" s="7" t="n">
        <v>43134</v>
      </c>
    </row>
    <row r="4172" customFormat="false" ht="15" hidden="false" customHeight="false" outlineLevel="0" collapsed="false">
      <c r="A4172" s="0" t="s">
        <v>138</v>
      </c>
      <c r="B4172" s="0" t="s">
        <v>176</v>
      </c>
      <c r="C4172" s="0" t="n">
        <v>60</v>
      </c>
      <c r="D4172" s="0" t="n">
        <v>69</v>
      </c>
      <c r="E4172" s="0" t="n">
        <v>40</v>
      </c>
      <c r="F4172" s="0" t="n">
        <v>36</v>
      </c>
      <c r="G4172" s="0" t="n">
        <v>12</v>
      </c>
      <c r="H4172" s="0" t="n">
        <v>20</v>
      </c>
      <c r="I4172" s="0" t="n">
        <v>0</v>
      </c>
      <c r="J4172" s="0" t="n">
        <v>1</v>
      </c>
      <c r="K4172" s="0" t="n">
        <f aca="false">VLOOKUP(A4172,'Team Data'!$A$1:$E$659,2,FALSE())</f>
        <v>23</v>
      </c>
      <c r="L4172" s="0" t="n">
        <f aca="false">VLOOKUP(A4172,'Team Data'!$A$1:$E$659,3,FALSE())</f>
        <v>11</v>
      </c>
      <c r="M4172" s="0" t="n">
        <f aca="false">VLOOKUP(B4172,'Team Data'!$A$1:$E$659,2,FALSE())</f>
        <v>20</v>
      </c>
      <c r="N4172" s="0" t="n">
        <f aca="false">VLOOKUP(B4172,'Team Data'!$A$1:$E$659,3,FALSE())</f>
        <v>13</v>
      </c>
      <c r="O4172" s="0" t="n">
        <f aca="false">VLOOKUP(A4172,'Team Data'!$A$1:$E$659,4,FALSE())</f>
        <v>704</v>
      </c>
      <c r="P4172" s="0" t="n">
        <f aca="false">VLOOKUP(A4172,'Team Data'!$A$1:$E$659,5,FALSE())</f>
        <v>448</v>
      </c>
      <c r="Q4172" s="0" t="n">
        <f aca="false">VLOOKUP(B4172,'Team Data'!$A$1:$E$659,4,FALSE())</f>
        <v>621</v>
      </c>
      <c r="R4172" s="0" t="n">
        <f aca="false">VLOOKUP(B4172,'Team Data'!$A$1:$E$659,5,FALSE())</f>
        <v>453</v>
      </c>
      <c r="S4172" s="0" t="n">
        <f aca="false">IF(I4172=1,(MIN(30,(C4172-D4172)))*(M4172/(M4172+N4172))*(Q4172/(Q4172+R4172)),(MAX(-30,(C4172-D4172)))*(N4172/(M4172+N4172))*(R4172/(R4172+Q4172)))</f>
        <v>-1.49542915185373</v>
      </c>
      <c r="T4172" s="0" t="n">
        <f aca="false">IF(J4172=1,(MIN(30,(D4172-C4172)))*(K4172/(K4172+L4172))*(O4172/(O4172+P4172)),(MAX(-30,(D4172-C4172)))*(L4172/(K4172+L4172))*(P4172/(P4172+O4172)))</f>
        <v>3.72058823529412</v>
      </c>
      <c r="U4172" s="7" t="n">
        <v>43134</v>
      </c>
    </row>
    <row r="4173" customFormat="false" ht="15" hidden="false" customHeight="false" outlineLevel="0" collapsed="false">
      <c r="A4173" s="0" t="s">
        <v>167</v>
      </c>
      <c r="B4173" s="0" t="s">
        <v>336</v>
      </c>
      <c r="C4173" s="0" t="n">
        <v>84</v>
      </c>
      <c r="D4173" s="0" t="n">
        <v>75</v>
      </c>
      <c r="E4173" s="0" t="n">
        <v>41</v>
      </c>
      <c r="F4173" s="0" t="n">
        <v>28</v>
      </c>
      <c r="G4173" s="0" t="n">
        <v>13</v>
      </c>
      <c r="H4173" s="0" t="n">
        <v>9</v>
      </c>
      <c r="I4173" s="0" t="n">
        <v>1</v>
      </c>
      <c r="J4173" s="0" t="n">
        <v>0</v>
      </c>
      <c r="K4173" s="0" t="n">
        <f aca="false">VLOOKUP(A4173,'Team Data'!$A$1:$E$659,2,FALSE())</f>
        <v>22</v>
      </c>
      <c r="L4173" s="0" t="n">
        <f aca="false">VLOOKUP(A4173,'Team Data'!$A$1:$E$659,3,FALSE())</f>
        <v>10</v>
      </c>
      <c r="M4173" s="0" t="n">
        <f aca="false">VLOOKUP(B4173,'Team Data'!$A$1:$E$659,2,FALSE())</f>
        <v>20</v>
      </c>
      <c r="N4173" s="0" t="n">
        <f aca="false">VLOOKUP(B4173,'Team Data'!$A$1:$E$659,3,FALSE())</f>
        <v>11</v>
      </c>
      <c r="O4173" s="0" t="n">
        <f aca="false">VLOOKUP(A4173,'Team Data'!$A$1:$E$659,4,FALSE())</f>
        <v>612</v>
      </c>
      <c r="P4173" s="0" t="n">
        <f aca="false">VLOOKUP(A4173,'Team Data'!$A$1:$E$659,5,FALSE())</f>
        <v>453</v>
      </c>
      <c r="Q4173" s="0" t="n">
        <f aca="false">VLOOKUP(B4173,'Team Data'!$A$1:$E$659,4,FALSE())</f>
        <v>573</v>
      </c>
      <c r="R4173" s="0" t="n">
        <f aca="false">VLOOKUP(B4173,'Team Data'!$A$1:$E$659,5,FALSE())</f>
        <v>467</v>
      </c>
      <c r="S4173" s="0" t="n">
        <f aca="false">IF(I4173=1,(MIN(30,(C4173-D4173)))*(M4173/(M4173+N4173))*(Q4173/(Q4173+R4173)),(MAX(-30,(C4173-D4173)))*(N4173/(M4173+N4173))*(R4173/(R4173+Q4173)))</f>
        <v>3.19913151364764</v>
      </c>
      <c r="T4173" s="0" t="n">
        <f aca="false">IF(J4173=1,(MIN(30,(D4173-C4173)))*(K4173/(K4173+L4173))*(O4173/(O4173+P4173)),(MAX(-30,(D4173-C4173)))*(L4173/(K4173+L4173))*(P4173/(P4173+O4173)))</f>
        <v>-1.19630281690141</v>
      </c>
      <c r="U4173" s="7" t="n">
        <v>43134</v>
      </c>
    </row>
    <row r="4174" customFormat="false" ht="15" hidden="false" customHeight="false" outlineLevel="0" collapsed="false">
      <c r="A4174" s="0" t="s">
        <v>266</v>
      </c>
      <c r="B4174" s="0" t="s">
        <v>292</v>
      </c>
      <c r="C4174" s="0" t="n">
        <v>60</v>
      </c>
      <c r="D4174" s="0" t="n">
        <v>83</v>
      </c>
      <c r="E4174" s="0" t="n">
        <v>42</v>
      </c>
      <c r="F4174" s="0" t="n">
        <v>38</v>
      </c>
      <c r="G4174" s="0" t="n">
        <v>12</v>
      </c>
      <c r="H4174" s="0" t="n">
        <v>11</v>
      </c>
      <c r="I4174" s="0" t="n">
        <v>0</v>
      </c>
      <c r="J4174" s="0" t="n">
        <v>1</v>
      </c>
      <c r="K4174" s="0" t="n">
        <f aca="false">VLOOKUP(A4174,'Team Data'!$A$1:$E$659,2,FALSE())</f>
        <v>17</v>
      </c>
      <c r="L4174" s="0" t="n">
        <f aca="false">VLOOKUP(A4174,'Team Data'!$A$1:$E$659,3,FALSE())</f>
        <v>15</v>
      </c>
      <c r="M4174" s="0" t="n">
        <f aca="false">VLOOKUP(B4174,'Team Data'!$A$1:$E$659,2,FALSE())</f>
        <v>19</v>
      </c>
      <c r="N4174" s="0" t="n">
        <f aca="false">VLOOKUP(B4174,'Team Data'!$A$1:$E$659,3,FALSE())</f>
        <v>13</v>
      </c>
      <c r="O4174" s="0" t="n">
        <f aca="false">VLOOKUP(A4174,'Team Data'!$A$1:$E$659,4,FALSE())</f>
        <v>605</v>
      </c>
      <c r="P4174" s="0" t="n">
        <f aca="false">VLOOKUP(A4174,'Team Data'!$A$1:$E$659,5,FALSE())</f>
        <v>430</v>
      </c>
      <c r="Q4174" s="0" t="n">
        <f aca="false">VLOOKUP(B4174,'Team Data'!$A$1:$E$659,4,FALSE())</f>
        <v>664</v>
      </c>
      <c r="R4174" s="0" t="n">
        <f aca="false">VLOOKUP(B4174,'Team Data'!$A$1:$E$659,5,FALSE())</f>
        <v>424</v>
      </c>
      <c r="S4174" s="0" t="n">
        <f aca="false">IF(I4174=1,(MIN(30,(C4174-D4174)))*(M4174/(M4174+N4174))*(Q4174/(Q4174+R4174)),(MAX(-30,(C4174-D4174)))*(N4174/(M4174+N4174))*(R4174/(R4174+Q4174)))</f>
        <v>-3.64131433823529</v>
      </c>
      <c r="T4174" s="0" t="n">
        <f aca="false">IF(J4174=1,(MIN(30,(D4174-C4174)))*(K4174/(K4174+L4174))*(O4174/(O4174+P4174)),(MAX(-30,(D4174-C4174)))*(L4174/(K4174+L4174))*(P4174/(P4174+O4174)))</f>
        <v>7.14236111111111</v>
      </c>
      <c r="U4174" s="7" t="n">
        <v>43134</v>
      </c>
    </row>
    <row r="4175" customFormat="false" ht="15" hidden="false" customHeight="false" outlineLevel="0" collapsed="false">
      <c r="A4175" s="0" t="s">
        <v>144</v>
      </c>
      <c r="B4175" s="0" t="s">
        <v>149</v>
      </c>
      <c r="C4175" s="0" t="n">
        <v>67</v>
      </c>
      <c r="D4175" s="0" t="n">
        <v>55</v>
      </c>
      <c r="E4175" s="0" t="n">
        <v>33</v>
      </c>
      <c r="F4175" s="0" t="n">
        <v>32</v>
      </c>
      <c r="G4175" s="0" t="n">
        <v>12</v>
      </c>
      <c r="H4175" s="0" t="n">
        <v>16</v>
      </c>
      <c r="I4175" s="0" t="n">
        <v>1</v>
      </c>
      <c r="J4175" s="0" t="n">
        <v>0</v>
      </c>
      <c r="K4175" s="0" t="n">
        <f aca="false">VLOOKUP(A4175,'Team Data'!$A$1:$E$659,2,FALSE())</f>
        <v>22</v>
      </c>
      <c r="L4175" s="0" t="n">
        <f aca="false">VLOOKUP(A4175,'Team Data'!$A$1:$E$659,3,FALSE())</f>
        <v>15</v>
      </c>
      <c r="M4175" s="0" t="n">
        <f aca="false">VLOOKUP(B4175,'Team Data'!$A$1:$E$659,2,FALSE())</f>
        <v>7</v>
      </c>
      <c r="N4175" s="0" t="n">
        <f aca="false">VLOOKUP(B4175,'Team Data'!$A$1:$E$659,3,FALSE())</f>
        <v>26</v>
      </c>
      <c r="O4175" s="0" t="n">
        <f aca="false">VLOOKUP(A4175,'Team Data'!$A$1:$E$659,4,FALSE())</f>
        <v>570</v>
      </c>
      <c r="P4175" s="0" t="n">
        <f aca="false">VLOOKUP(A4175,'Team Data'!$A$1:$E$659,5,FALSE())</f>
        <v>569</v>
      </c>
      <c r="Q4175" s="0" t="n">
        <f aca="false">VLOOKUP(B4175,'Team Data'!$A$1:$E$659,4,FALSE())</f>
        <v>523</v>
      </c>
      <c r="R4175" s="0" t="n">
        <f aca="false">VLOOKUP(B4175,'Team Data'!$A$1:$E$659,5,FALSE())</f>
        <v>461</v>
      </c>
      <c r="S4175" s="0" t="n">
        <f aca="false">IF(I4175=1,(MIN(30,(C4175-D4175)))*(M4175/(M4175+N4175))*(Q4175/(Q4175+R4175)),(MAX(-30,(C4175-D4175)))*(N4175/(M4175+N4175))*(R4175/(R4175+Q4175)))</f>
        <v>1.35291943828529</v>
      </c>
      <c r="T4175" s="0" t="n">
        <f aca="false">IF(J4175=1,(MIN(30,(D4175-C4175)))*(K4175/(K4175+L4175))*(O4175/(O4175+P4175)),(MAX(-30,(D4175-C4175)))*(L4175/(K4175+L4175))*(P4175/(P4175+O4175)))</f>
        <v>-2.43029684645137</v>
      </c>
      <c r="U4175" s="7" t="n">
        <v>43134</v>
      </c>
    </row>
    <row r="4176" customFormat="false" ht="15" hidden="false" customHeight="false" outlineLevel="0" collapsed="false">
      <c r="A4176" s="0" t="s">
        <v>31</v>
      </c>
      <c r="B4176" s="0" t="s">
        <v>143</v>
      </c>
      <c r="C4176" s="0" t="n">
        <v>75</v>
      </c>
      <c r="D4176" s="0" t="n">
        <v>80</v>
      </c>
      <c r="E4176" s="0" t="n">
        <v>28</v>
      </c>
      <c r="F4176" s="0" t="n">
        <v>34</v>
      </c>
      <c r="G4176" s="0" t="n">
        <v>10</v>
      </c>
      <c r="H4176" s="0" t="n">
        <v>14</v>
      </c>
      <c r="I4176" s="0" t="n">
        <v>0</v>
      </c>
      <c r="J4176" s="0" t="n">
        <v>1</v>
      </c>
      <c r="K4176" s="0" t="n">
        <f aca="false">VLOOKUP(A4176,'Team Data'!$A$1:$E$659,2,FALSE())</f>
        <v>15</v>
      </c>
      <c r="L4176" s="0" t="n">
        <f aca="false">VLOOKUP(A4176,'Team Data'!$A$1:$E$659,3,FALSE())</f>
        <v>16</v>
      </c>
      <c r="M4176" s="0" t="n">
        <f aca="false">VLOOKUP(B4176,'Team Data'!$A$1:$E$659,2,FALSE())</f>
        <v>16</v>
      </c>
      <c r="N4176" s="0" t="n">
        <f aca="false">VLOOKUP(B4176,'Team Data'!$A$1:$E$659,3,FALSE())</f>
        <v>14</v>
      </c>
      <c r="O4176" s="0" t="n">
        <f aca="false">VLOOKUP(A4176,'Team Data'!$A$1:$E$659,4,FALSE())</f>
        <v>460</v>
      </c>
      <c r="P4176" s="0" t="n">
        <f aca="false">VLOOKUP(A4176,'Team Data'!$A$1:$E$659,5,FALSE())</f>
        <v>490</v>
      </c>
      <c r="Q4176" s="0" t="n">
        <f aca="false">VLOOKUP(B4176,'Team Data'!$A$1:$E$659,4,FALSE())</f>
        <v>426</v>
      </c>
      <c r="R4176" s="0" t="n">
        <f aca="false">VLOOKUP(B4176,'Team Data'!$A$1:$E$659,5,FALSE())</f>
        <v>491</v>
      </c>
      <c r="S4176" s="0" t="n">
        <f aca="false">IF(I4176=1,(MIN(30,(C4176-D4176)))*(M4176/(M4176+N4176))*(Q4176/(Q4176+R4176)),(MAX(-30,(C4176-D4176)))*(N4176/(M4176+N4176))*(R4176/(R4176+Q4176)))</f>
        <v>-1.24936386768448</v>
      </c>
      <c r="T4176" s="0" t="n">
        <f aca="false">IF(J4176=1,(MIN(30,(D4176-C4176)))*(K4176/(K4176+L4176))*(O4176/(O4176+P4176)),(MAX(-30,(D4176-C4176)))*(L4176/(K4176+L4176))*(P4176/(P4176+O4176)))</f>
        <v>1.17147707979626</v>
      </c>
      <c r="U4176" s="7" t="n">
        <v>43134</v>
      </c>
    </row>
    <row r="4177" customFormat="false" ht="15" hidden="false" customHeight="false" outlineLevel="0" collapsed="false">
      <c r="A4177" s="0" t="s">
        <v>94</v>
      </c>
      <c r="B4177" s="0" t="s">
        <v>353</v>
      </c>
      <c r="C4177" s="0" t="n">
        <v>80</v>
      </c>
      <c r="D4177" s="0" t="n">
        <v>62</v>
      </c>
      <c r="E4177" s="0" t="n">
        <v>37</v>
      </c>
      <c r="F4177" s="0" t="n">
        <v>28</v>
      </c>
      <c r="G4177" s="0" t="n">
        <v>13</v>
      </c>
      <c r="H4177" s="0" t="n">
        <v>15</v>
      </c>
      <c r="I4177" s="0" t="n">
        <v>1</v>
      </c>
      <c r="J4177" s="0" t="n">
        <v>0</v>
      </c>
      <c r="K4177" s="0" t="n">
        <f aca="false">VLOOKUP(A4177,'Team Data'!$A$1:$E$659,2,FALSE())</f>
        <v>21</v>
      </c>
      <c r="L4177" s="0" t="n">
        <f aca="false">VLOOKUP(A4177,'Team Data'!$A$1:$E$659,3,FALSE())</f>
        <v>11</v>
      </c>
      <c r="M4177" s="0" t="n">
        <f aca="false">VLOOKUP(B4177,'Team Data'!$A$1:$E$659,2,FALSE())</f>
        <v>20</v>
      </c>
      <c r="N4177" s="0" t="n">
        <f aca="false">VLOOKUP(B4177,'Team Data'!$A$1:$E$659,3,FALSE())</f>
        <v>13</v>
      </c>
      <c r="O4177" s="0" t="n">
        <f aca="false">VLOOKUP(A4177,'Team Data'!$A$1:$E$659,4,FALSE())</f>
        <v>515</v>
      </c>
      <c r="P4177" s="0" t="n">
        <f aca="false">VLOOKUP(A4177,'Team Data'!$A$1:$E$659,5,FALSE())</f>
        <v>471</v>
      </c>
      <c r="Q4177" s="0" t="n">
        <f aca="false">VLOOKUP(B4177,'Team Data'!$A$1:$E$659,4,FALSE())</f>
        <v>579</v>
      </c>
      <c r="R4177" s="0" t="n">
        <f aca="false">VLOOKUP(B4177,'Team Data'!$A$1:$E$659,5,FALSE())</f>
        <v>477</v>
      </c>
      <c r="S4177" s="0" t="n">
        <f aca="false">IF(I4177=1,(MIN(30,(C4177-D4177)))*(M4177/(M4177+N4177))*(Q4177/(Q4177+R4177)),(MAX(-30,(C4177-D4177)))*(N4177/(M4177+N4177))*(R4177/(R4177+Q4177)))</f>
        <v>5.98140495867769</v>
      </c>
      <c r="T4177" s="0" t="n">
        <f aca="false">IF(J4177=1,(MIN(30,(D4177-C4177)))*(K4177/(K4177+L4177))*(O4177/(O4177+P4177)),(MAX(-30,(D4177-C4177)))*(L4177/(K4177+L4177))*(P4177/(P4177+O4177)))</f>
        <v>-2.95569219066937</v>
      </c>
      <c r="U4177" s="7" t="n">
        <v>43134</v>
      </c>
    </row>
    <row r="4178" customFormat="false" ht="15" hidden="false" customHeight="false" outlineLevel="0" collapsed="false">
      <c r="A4178" s="0" t="s">
        <v>131</v>
      </c>
      <c r="B4178" s="0" t="s">
        <v>246</v>
      </c>
      <c r="C4178" s="0" t="n">
        <v>67</v>
      </c>
      <c r="D4178" s="0" t="n">
        <v>75</v>
      </c>
      <c r="E4178" s="0" t="n">
        <v>31</v>
      </c>
      <c r="F4178" s="0" t="n">
        <v>34</v>
      </c>
      <c r="G4178" s="0" t="n">
        <v>16</v>
      </c>
      <c r="H4178" s="0" t="n">
        <v>17</v>
      </c>
      <c r="I4178" s="0" t="n">
        <v>0</v>
      </c>
      <c r="J4178" s="0" t="n">
        <v>1</v>
      </c>
      <c r="K4178" s="0" t="n">
        <f aca="false">VLOOKUP(A4178,'Team Data'!$A$1:$E$659,2,FALSE())</f>
        <v>23</v>
      </c>
      <c r="L4178" s="0" t="n">
        <f aca="false">VLOOKUP(A4178,'Team Data'!$A$1:$E$659,3,FALSE())</f>
        <v>13</v>
      </c>
      <c r="M4178" s="0" t="n">
        <f aca="false">VLOOKUP(B4178,'Team Data'!$A$1:$E$659,2,FALSE())</f>
        <v>9</v>
      </c>
      <c r="N4178" s="0" t="n">
        <f aca="false">VLOOKUP(B4178,'Team Data'!$A$1:$E$659,3,FALSE())</f>
        <v>21</v>
      </c>
      <c r="O4178" s="0" t="n">
        <f aca="false">VLOOKUP(A4178,'Team Data'!$A$1:$E$659,4,FALSE())</f>
        <v>559</v>
      </c>
      <c r="P4178" s="0" t="n">
        <f aca="false">VLOOKUP(A4178,'Team Data'!$A$1:$E$659,5,FALSE())</f>
        <v>576</v>
      </c>
      <c r="Q4178" s="0" t="n">
        <f aca="false">VLOOKUP(B4178,'Team Data'!$A$1:$E$659,4,FALSE())</f>
        <v>497</v>
      </c>
      <c r="R4178" s="0" t="n">
        <f aca="false">VLOOKUP(B4178,'Team Data'!$A$1:$E$659,5,FALSE())</f>
        <v>467</v>
      </c>
      <c r="S4178" s="0" t="n">
        <f aca="false">IF(I4178=1,(MIN(30,(C4178-D4178)))*(M4178/(M4178+N4178))*(Q4178/(Q4178+R4178)),(MAX(-30,(C4178-D4178)))*(N4178/(M4178+N4178))*(R4178/(R4178+Q4178)))</f>
        <v>-2.71286307053942</v>
      </c>
      <c r="T4178" s="0" t="n">
        <f aca="false">IF(J4178=1,(MIN(30,(D4178-C4178)))*(K4178/(K4178+L4178))*(O4178/(O4178+P4178)),(MAX(-30,(D4178-C4178)))*(L4178/(K4178+L4178))*(P4178/(P4178+O4178)))</f>
        <v>2.51727851199217</v>
      </c>
      <c r="U4178" s="7" t="n">
        <v>43134</v>
      </c>
    </row>
    <row r="4179" customFormat="false" ht="15" hidden="false" customHeight="false" outlineLevel="0" collapsed="false">
      <c r="A4179" s="0" t="s">
        <v>86</v>
      </c>
      <c r="B4179" s="0" t="s">
        <v>243</v>
      </c>
      <c r="C4179" s="0" t="n">
        <v>73</v>
      </c>
      <c r="D4179" s="0" t="n">
        <v>67</v>
      </c>
      <c r="E4179" s="0" t="n">
        <v>40</v>
      </c>
      <c r="F4179" s="0" t="n">
        <v>34</v>
      </c>
      <c r="G4179" s="0" t="n">
        <v>14</v>
      </c>
      <c r="H4179" s="0" t="n">
        <v>15</v>
      </c>
      <c r="I4179" s="0" t="n">
        <v>1</v>
      </c>
      <c r="J4179" s="0" t="n">
        <v>0</v>
      </c>
      <c r="K4179" s="0" t="n">
        <f aca="false">VLOOKUP(A4179,'Team Data'!$A$1:$E$659,2,FALSE())</f>
        <v>13</v>
      </c>
      <c r="L4179" s="0" t="n">
        <f aca="false">VLOOKUP(A4179,'Team Data'!$A$1:$E$659,3,FALSE())</f>
        <v>18</v>
      </c>
      <c r="M4179" s="0" t="n">
        <f aca="false">VLOOKUP(B4179,'Team Data'!$A$1:$E$659,2,FALSE())</f>
        <v>16</v>
      </c>
      <c r="N4179" s="0" t="n">
        <f aca="false">VLOOKUP(B4179,'Team Data'!$A$1:$E$659,3,FALSE())</f>
        <v>17</v>
      </c>
      <c r="O4179" s="0" t="n">
        <f aca="false">VLOOKUP(A4179,'Team Data'!$A$1:$E$659,4,FALSE())</f>
        <v>457</v>
      </c>
      <c r="P4179" s="0" t="n">
        <f aca="false">VLOOKUP(A4179,'Team Data'!$A$1:$E$659,5,FALSE())</f>
        <v>482</v>
      </c>
      <c r="Q4179" s="0" t="n">
        <f aca="false">VLOOKUP(B4179,'Team Data'!$A$1:$E$659,4,FALSE())</f>
        <v>525</v>
      </c>
      <c r="R4179" s="0" t="n">
        <f aca="false">VLOOKUP(B4179,'Team Data'!$A$1:$E$659,5,FALSE())</f>
        <v>540</v>
      </c>
      <c r="S4179" s="0" t="n">
        <f aca="false">IF(I4179=1,(MIN(30,(C4179-D4179)))*(M4179/(M4179+N4179))*(Q4179/(Q4179+R4179)),(MAX(-30,(C4179-D4179)))*(N4179/(M4179+N4179))*(R4179/(R4179+Q4179)))</f>
        <v>1.43405889884763</v>
      </c>
      <c r="T4179" s="0" t="n">
        <f aca="false">IF(J4179=1,(MIN(30,(D4179-C4179)))*(K4179/(K4179+L4179))*(O4179/(O4179+P4179)),(MAX(-30,(D4179-C4179)))*(L4179/(K4179+L4179))*(P4179/(P4179+O4179)))</f>
        <v>-1.78831289291972</v>
      </c>
      <c r="U4179" s="7" t="n">
        <v>43134</v>
      </c>
    </row>
    <row r="4180" customFormat="false" ht="15" hidden="false" customHeight="false" outlineLevel="0" collapsed="false">
      <c r="A4180" s="0" t="s">
        <v>67</v>
      </c>
      <c r="B4180" s="0" t="s">
        <v>163</v>
      </c>
      <c r="C4180" s="0" t="n">
        <v>82</v>
      </c>
      <c r="D4180" s="0" t="n">
        <v>86</v>
      </c>
      <c r="E4180" s="0" t="n">
        <v>39</v>
      </c>
      <c r="F4180" s="0" t="n">
        <v>35</v>
      </c>
      <c r="G4180" s="0" t="n">
        <v>11</v>
      </c>
      <c r="H4180" s="0" t="n">
        <v>10</v>
      </c>
      <c r="I4180" s="0" t="n">
        <v>0</v>
      </c>
      <c r="J4180" s="0" t="n">
        <v>1</v>
      </c>
      <c r="K4180" s="0" t="n">
        <f aca="false">VLOOKUP(A4180,'Team Data'!$A$1:$E$659,2,FALSE())</f>
        <v>14</v>
      </c>
      <c r="L4180" s="0" t="n">
        <f aca="false">VLOOKUP(A4180,'Team Data'!$A$1:$E$659,3,FALSE())</f>
        <v>17</v>
      </c>
      <c r="M4180" s="0" t="n">
        <f aca="false">VLOOKUP(B4180,'Team Data'!$A$1:$E$659,2,FALSE())</f>
        <v>13</v>
      </c>
      <c r="N4180" s="0" t="n">
        <f aca="false">VLOOKUP(B4180,'Team Data'!$A$1:$E$659,3,FALSE())</f>
        <v>20</v>
      </c>
      <c r="O4180" s="0" t="n">
        <f aca="false">VLOOKUP(A4180,'Team Data'!$A$1:$E$659,4,FALSE())</f>
        <v>586</v>
      </c>
      <c r="P4180" s="0" t="n">
        <f aca="false">VLOOKUP(A4180,'Team Data'!$A$1:$E$659,5,FALSE())</f>
        <v>427</v>
      </c>
      <c r="Q4180" s="0" t="n">
        <f aca="false">VLOOKUP(B4180,'Team Data'!$A$1:$E$659,4,FALSE())</f>
        <v>540</v>
      </c>
      <c r="R4180" s="0" t="n">
        <f aca="false">VLOOKUP(B4180,'Team Data'!$A$1:$E$659,5,FALSE())</f>
        <v>528</v>
      </c>
      <c r="S4180" s="0" t="n">
        <f aca="false">IF(I4180=1,(MIN(30,(C4180-D4180)))*(M4180/(M4180+N4180))*(Q4180/(Q4180+R4180)),(MAX(-30,(C4180-D4180)))*(N4180/(M4180+N4180))*(R4180/(R4180+Q4180)))</f>
        <v>-1.19850187265918</v>
      </c>
      <c r="T4180" s="0" t="n">
        <f aca="false">IF(J4180=1,(MIN(30,(D4180-C4180)))*(K4180/(K4180+L4180))*(O4180/(O4180+P4180)),(MAX(-30,(D4180-C4180)))*(L4180/(K4180+L4180))*(P4180/(P4180+O4180)))</f>
        <v>1.04499570104767</v>
      </c>
      <c r="U4180" s="7" t="n">
        <v>43134</v>
      </c>
    </row>
    <row r="4181" customFormat="false" ht="15" hidden="false" customHeight="false" outlineLevel="0" collapsed="false">
      <c r="A4181" s="0" t="s">
        <v>177</v>
      </c>
      <c r="B4181" s="0" t="s">
        <v>153</v>
      </c>
      <c r="C4181" s="0" t="n">
        <v>75</v>
      </c>
      <c r="D4181" s="0" t="n">
        <v>97</v>
      </c>
      <c r="E4181" s="0" t="n">
        <v>22</v>
      </c>
      <c r="F4181" s="0" t="n">
        <v>33</v>
      </c>
      <c r="G4181" s="0" t="n">
        <v>12</v>
      </c>
      <c r="H4181" s="0" t="n">
        <v>9</v>
      </c>
      <c r="I4181" s="0" t="n">
        <v>0</v>
      </c>
      <c r="J4181" s="0" t="n">
        <v>1</v>
      </c>
      <c r="K4181" s="0" t="n">
        <f aca="false">VLOOKUP(A4181,'Team Data'!$A$1:$E$659,2,FALSE())</f>
        <v>18</v>
      </c>
      <c r="L4181" s="0" t="n">
        <f aca="false">VLOOKUP(A4181,'Team Data'!$A$1:$E$659,3,FALSE())</f>
        <v>15</v>
      </c>
      <c r="M4181" s="0" t="n">
        <f aca="false">VLOOKUP(B4181,'Team Data'!$A$1:$E$659,2,FALSE())</f>
        <v>32</v>
      </c>
      <c r="N4181" s="0" t="n">
        <f aca="false">VLOOKUP(B4181,'Team Data'!$A$1:$E$659,3,FALSE())</f>
        <v>6</v>
      </c>
      <c r="O4181" s="0" t="n">
        <f aca="false">VLOOKUP(A4181,'Team Data'!$A$1:$E$659,4,FALSE())</f>
        <v>582</v>
      </c>
      <c r="P4181" s="0" t="n">
        <f aca="false">VLOOKUP(A4181,'Team Data'!$A$1:$E$659,5,FALSE())</f>
        <v>475</v>
      </c>
      <c r="Q4181" s="0" t="n">
        <f aca="false">VLOOKUP(B4181,'Team Data'!$A$1:$E$659,4,FALSE())</f>
        <v>662</v>
      </c>
      <c r="R4181" s="0" t="n">
        <f aca="false">VLOOKUP(B4181,'Team Data'!$A$1:$E$659,5,FALSE())</f>
        <v>561</v>
      </c>
      <c r="S4181" s="0" t="n">
        <f aca="false">IF(I4181=1,(MIN(30,(C4181-D4181)))*(M4181/(M4181+N4181))*(Q4181/(Q4181+R4181)),(MAX(-30,(C4181-D4181)))*(N4181/(M4181+N4181))*(R4181/(R4181+Q4181)))</f>
        <v>-1.59340706631665</v>
      </c>
      <c r="T4181" s="0" t="n">
        <f aca="false">IF(J4181=1,(MIN(30,(D4181-C4181)))*(K4181/(K4181+L4181))*(O4181/(O4181+P4181)),(MAX(-30,(D4181-C4181)))*(L4181/(K4181+L4181))*(P4181/(P4181+O4181)))</f>
        <v>6.6073793755913</v>
      </c>
      <c r="U4181" s="7" t="n">
        <v>43134</v>
      </c>
    </row>
    <row r="4182" customFormat="false" ht="15" hidden="false" customHeight="false" outlineLevel="0" collapsed="false">
      <c r="A4182" s="0" t="s">
        <v>165</v>
      </c>
      <c r="B4182" s="0" t="s">
        <v>77</v>
      </c>
      <c r="C4182" s="0" t="n">
        <v>85</v>
      </c>
      <c r="D4182" s="0" t="n">
        <v>88</v>
      </c>
      <c r="E4182" s="0" t="n">
        <v>42</v>
      </c>
      <c r="F4182" s="0" t="n">
        <v>34</v>
      </c>
      <c r="G4182" s="0" t="n">
        <v>15</v>
      </c>
      <c r="H4182" s="0" t="n">
        <v>16</v>
      </c>
      <c r="I4182" s="0" t="n">
        <v>0</v>
      </c>
      <c r="J4182" s="0" t="n">
        <v>1</v>
      </c>
      <c r="K4182" s="0" t="n">
        <f aca="false">VLOOKUP(A4182,'Team Data'!$A$1:$E$659,2,FALSE())</f>
        <v>21</v>
      </c>
      <c r="L4182" s="0" t="n">
        <f aca="false">VLOOKUP(A4182,'Team Data'!$A$1:$E$659,3,FALSE())</f>
        <v>13</v>
      </c>
      <c r="M4182" s="0" t="n">
        <f aca="false">VLOOKUP(B4182,'Team Data'!$A$1:$E$659,2,FALSE())</f>
        <v>10</v>
      </c>
      <c r="N4182" s="0" t="n">
        <f aca="false">VLOOKUP(B4182,'Team Data'!$A$1:$E$659,3,FALSE())</f>
        <v>20</v>
      </c>
      <c r="O4182" s="0" t="n">
        <f aca="false">VLOOKUP(A4182,'Team Data'!$A$1:$E$659,4,FALSE())</f>
        <v>568</v>
      </c>
      <c r="P4182" s="0" t="n">
        <f aca="false">VLOOKUP(A4182,'Team Data'!$A$1:$E$659,5,FALSE())</f>
        <v>531</v>
      </c>
      <c r="Q4182" s="0" t="n">
        <f aca="false">VLOOKUP(B4182,'Team Data'!$A$1:$E$659,4,FALSE())</f>
        <v>495</v>
      </c>
      <c r="R4182" s="0" t="n">
        <f aca="false">VLOOKUP(B4182,'Team Data'!$A$1:$E$659,5,FALSE())</f>
        <v>484</v>
      </c>
      <c r="S4182" s="0" t="n">
        <f aca="false">IF(I4182=1,(MIN(30,(C4182-D4182)))*(M4182/(M4182+N4182))*(Q4182/(Q4182+R4182)),(MAX(-30,(C4182-D4182)))*(N4182/(M4182+N4182))*(R4182/(R4182+Q4182)))</f>
        <v>-0.98876404494382</v>
      </c>
      <c r="T4182" s="0" t="n">
        <f aca="false">IF(J4182=1,(MIN(30,(D4182-C4182)))*(K4182/(K4182+L4182))*(O4182/(O4182+P4182)),(MAX(-30,(D4182-C4182)))*(L4182/(K4182+L4182))*(P4182/(P4182+O4182)))</f>
        <v>0.957662045710004</v>
      </c>
      <c r="U4182" s="7" t="n">
        <v>43134</v>
      </c>
    </row>
    <row r="4183" customFormat="false" ht="15" hidden="false" customHeight="false" outlineLevel="0" collapsed="false">
      <c r="A4183" s="0" t="s">
        <v>238</v>
      </c>
      <c r="B4183" s="0" t="s">
        <v>349</v>
      </c>
      <c r="C4183" s="0" t="n">
        <v>57</v>
      </c>
      <c r="D4183" s="0" t="n">
        <v>75</v>
      </c>
      <c r="E4183" s="0" t="n">
        <v>26</v>
      </c>
      <c r="F4183" s="0" t="n">
        <v>29</v>
      </c>
      <c r="G4183" s="0" t="n">
        <v>20</v>
      </c>
      <c r="H4183" s="0" t="n">
        <v>20</v>
      </c>
      <c r="I4183" s="0" t="n">
        <v>0</v>
      </c>
      <c r="J4183" s="0" t="n">
        <v>1</v>
      </c>
      <c r="K4183" s="0" t="n">
        <f aca="false">VLOOKUP(A4183,'Team Data'!$A$1:$E$659,2,FALSE())</f>
        <v>23</v>
      </c>
      <c r="L4183" s="0" t="n">
        <f aca="false">VLOOKUP(A4183,'Team Data'!$A$1:$E$659,3,FALSE())</f>
        <v>13</v>
      </c>
      <c r="M4183" s="0" t="n">
        <f aca="false">VLOOKUP(B4183,'Team Data'!$A$1:$E$659,2,FALSE())</f>
        <v>19</v>
      </c>
      <c r="N4183" s="0" t="n">
        <f aca="false">VLOOKUP(B4183,'Team Data'!$A$1:$E$659,3,FALSE())</f>
        <v>12</v>
      </c>
      <c r="O4183" s="0" t="n">
        <f aca="false">VLOOKUP(A4183,'Team Data'!$A$1:$E$659,4,FALSE())</f>
        <v>577</v>
      </c>
      <c r="P4183" s="0" t="n">
        <f aca="false">VLOOKUP(A4183,'Team Data'!$A$1:$E$659,5,FALSE())</f>
        <v>554</v>
      </c>
      <c r="Q4183" s="0" t="n">
        <f aca="false">VLOOKUP(B4183,'Team Data'!$A$1:$E$659,4,FALSE())</f>
        <v>461</v>
      </c>
      <c r="R4183" s="0" t="n">
        <f aca="false">VLOOKUP(B4183,'Team Data'!$A$1:$E$659,5,FALSE())</f>
        <v>472</v>
      </c>
      <c r="S4183" s="0" t="n">
        <f aca="false">IF(I4183=1,(MIN(30,(C4183-D4183)))*(M4183/(M4183+N4183))*(Q4183/(Q4183+R4183)),(MAX(-30,(C4183-D4183)))*(N4183/(M4183+N4183))*(R4183/(R4183+Q4183)))</f>
        <v>-3.52494554506794</v>
      </c>
      <c r="T4183" s="0" t="n">
        <f aca="false">IF(J4183=1,(MIN(30,(D4183-C4183)))*(K4183/(K4183+L4183))*(O4183/(O4183+P4183)),(MAX(-30,(D4183-C4183)))*(L4183/(K4183+L4183))*(P4183/(P4183+O4183)))</f>
        <v>5.86693191865606</v>
      </c>
      <c r="U4183" s="7" t="n">
        <v>43134</v>
      </c>
    </row>
    <row r="4184" customFormat="false" ht="15" hidden="false" customHeight="false" outlineLevel="0" collapsed="false">
      <c r="A4184" s="0" t="s">
        <v>173</v>
      </c>
      <c r="B4184" s="0" t="s">
        <v>169</v>
      </c>
      <c r="C4184" s="0" t="n">
        <v>73</v>
      </c>
      <c r="D4184" s="0" t="n">
        <v>76</v>
      </c>
      <c r="E4184" s="0" t="n">
        <v>36</v>
      </c>
      <c r="F4184" s="0" t="n">
        <v>43</v>
      </c>
      <c r="G4184" s="0" t="n">
        <v>6</v>
      </c>
      <c r="H4184" s="0" t="n">
        <v>6</v>
      </c>
      <c r="I4184" s="0" t="n">
        <v>0</v>
      </c>
      <c r="J4184" s="0" t="n">
        <v>1</v>
      </c>
      <c r="K4184" s="0" t="n">
        <f aca="false">VLOOKUP(A4184,'Team Data'!$A$1:$E$659,2,FALSE())</f>
        <v>14</v>
      </c>
      <c r="L4184" s="0" t="n">
        <f aca="false">VLOOKUP(A4184,'Team Data'!$A$1:$E$659,3,FALSE())</f>
        <v>17</v>
      </c>
      <c r="M4184" s="0" t="n">
        <f aca="false">VLOOKUP(B4184,'Team Data'!$A$1:$E$659,2,FALSE())</f>
        <v>32</v>
      </c>
      <c r="N4184" s="0" t="n">
        <f aca="false">VLOOKUP(B4184,'Team Data'!$A$1:$E$659,3,FALSE())</f>
        <v>7</v>
      </c>
      <c r="O4184" s="0" t="n">
        <f aca="false">VLOOKUP(A4184,'Team Data'!$A$1:$E$659,4,FALSE())</f>
        <v>562</v>
      </c>
      <c r="P4184" s="0" t="n">
        <f aca="false">VLOOKUP(A4184,'Team Data'!$A$1:$E$659,5,FALSE())</f>
        <v>470</v>
      </c>
      <c r="Q4184" s="0" t="n">
        <f aca="false">VLOOKUP(B4184,'Team Data'!$A$1:$E$659,4,FALSE())</f>
        <v>785</v>
      </c>
      <c r="R4184" s="0" t="n">
        <f aca="false">VLOOKUP(B4184,'Team Data'!$A$1:$E$659,5,FALSE())</f>
        <v>531</v>
      </c>
      <c r="S4184" s="0" t="n">
        <f aca="false">IF(I4184=1,(MIN(30,(C4184-D4184)))*(M4184/(M4184+N4184))*(Q4184/(Q4184+R4184)),(MAX(-30,(C4184-D4184)))*(N4184/(M4184+N4184))*(R4184/(R4184+Q4184)))</f>
        <v>-0.217266775777414</v>
      </c>
      <c r="T4184" s="0" t="n">
        <f aca="false">IF(J4184=1,(MIN(30,(D4184-C4184)))*(K4184/(K4184+L4184))*(O4184/(O4184+P4184)),(MAX(-30,(D4184-C4184)))*(L4184/(K4184+L4184))*(P4184/(P4184+O4184)))</f>
        <v>0.737809452363091</v>
      </c>
      <c r="U4184" s="7" t="n">
        <v>43134</v>
      </c>
    </row>
    <row r="4185" customFormat="false" ht="15" hidden="false" customHeight="false" outlineLevel="0" collapsed="false">
      <c r="A4185" s="0" t="s">
        <v>234</v>
      </c>
      <c r="B4185" s="0" t="s">
        <v>159</v>
      </c>
      <c r="C4185" s="0" t="n">
        <v>77</v>
      </c>
      <c r="D4185" s="0" t="n">
        <v>75</v>
      </c>
      <c r="E4185" s="0" t="n">
        <v>33</v>
      </c>
      <c r="F4185" s="0" t="n">
        <v>28</v>
      </c>
      <c r="G4185" s="0" t="n">
        <v>10</v>
      </c>
      <c r="H4185" s="0" t="n">
        <v>14</v>
      </c>
      <c r="I4185" s="0" t="n">
        <v>1</v>
      </c>
      <c r="J4185" s="0" t="n">
        <v>0</v>
      </c>
      <c r="K4185" s="0" t="n">
        <f aca="false">VLOOKUP(A4185,'Team Data'!$A$1:$E$659,2,FALSE())</f>
        <v>19</v>
      </c>
      <c r="L4185" s="0" t="n">
        <f aca="false">VLOOKUP(A4185,'Team Data'!$A$1:$E$659,3,FALSE())</f>
        <v>13</v>
      </c>
      <c r="M4185" s="0" t="n">
        <f aca="false">VLOOKUP(B4185,'Team Data'!$A$1:$E$659,2,FALSE())</f>
        <v>20</v>
      </c>
      <c r="N4185" s="0" t="n">
        <f aca="false">VLOOKUP(B4185,'Team Data'!$A$1:$E$659,3,FALSE())</f>
        <v>13</v>
      </c>
      <c r="O4185" s="0" t="n">
        <f aca="false">VLOOKUP(A4185,'Team Data'!$A$1:$E$659,4,FALSE())</f>
        <v>655</v>
      </c>
      <c r="P4185" s="0" t="n">
        <f aca="false">VLOOKUP(A4185,'Team Data'!$A$1:$E$659,5,FALSE())</f>
        <v>411</v>
      </c>
      <c r="Q4185" s="0" t="n">
        <f aca="false">VLOOKUP(B4185,'Team Data'!$A$1:$E$659,4,FALSE())</f>
        <v>651</v>
      </c>
      <c r="R4185" s="0" t="n">
        <f aca="false">VLOOKUP(B4185,'Team Data'!$A$1:$E$659,5,FALSE())</f>
        <v>454</v>
      </c>
      <c r="S4185" s="0" t="n">
        <f aca="false">IF(I4185=1,(MIN(30,(C4185-D4185)))*(M4185/(M4185+N4185))*(Q4185/(Q4185+R4185)),(MAX(-30,(C4185-D4185)))*(N4185/(M4185+N4185))*(R4185/(R4185+Q4185)))</f>
        <v>0.714109419991773</v>
      </c>
      <c r="T4185" s="0" t="n">
        <f aca="false">IF(J4185=1,(MIN(30,(D4185-C4185)))*(K4185/(K4185+L4185))*(O4185/(O4185+P4185)),(MAX(-30,(D4185-C4185)))*(L4185/(K4185+L4185))*(P4185/(P4185+O4185)))</f>
        <v>-0.313262195121951</v>
      </c>
      <c r="U4185" s="7" t="n">
        <v>43134</v>
      </c>
    </row>
    <row r="4186" customFormat="false" ht="15" hidden="false" customHeight="false" outlineLevel="0" collapsed="false">
      <c r="A4186" s="0" t="s">
        <v>120</v>
      </c>
      <c r="B4186" s="0" t="s">
        <v>276</v>
      </c>
      <c r="C4186" s="0" t="n">
        <v>80</v>
      </c>
      <c r="D4186" s="0" t="n">
        <v>84</v>
      </c>
      <c r="E4186" s="0" t="n">
        <v>32</v>
      </c>
      <c r="F4186" s="0" t="n">
        <v>31</v>
      </c>
      <c r="G4186" s="0" t="n">
        <v>11</v>
      </c>
      <c r="H4186" s="0" t="n">
        <v>3</v>
      </c>
      <c r="I4186" s="0" t="n">
        <v>0</v>
      </c>
      <c r="J4186" s="0" t="n">
        <v>1</v>
      </c>
      <c r="K4186" s="0" t="n">
        <f aca="false">VLOOKUP(A4186,'Team Data'!$A$1:$E$659,2,FALSE())</f>
        <v>14</v>
      </c>
      <c r="L4186" s="0" t="n">
        <f aca="false">VLOOKUP(A4186,'Team Data'!$A$1:$E$659,3,FALSE())</f>
        <v>16</v>
      </c>
      <c r="M4186" s="0" t="n">
        <f aca="false">VLOOKUP(B4186,'Team Data'!$A$1:$E$659,2,FALSE())</f>
        <v>13</v>
      </c>
      <c r="N4186" s="0" t="n">
        <f aca="false">VLOOKUP(B4186,'Team Data'!$A$1:$E$659,3,FALSE())</f>
        <v>19</v>
      </c>
      <c r="O4186" s="0" t="n">
        <f aca="false">VLOOKUP(A4186,'Team Data'!$A$1:$E$659,4,FALSE())</f>
        <v>423</v>
      </c>
      <c r="P4186" s="0" t="n">
        <f aca="false">VLOOKUP(A4186,'Team Data'!$A$1:$E$659,5,FALSE())</f>
        <v>495</v>
      </c>
      <c r="Q4186" s="0" t="n">
        <f aca="false">VLOOKUP(B4186,'Team Data'!$A$1:$E$659,4,FALSE())</f>
        <v>507</v>
      </c>
      <c r="R4186" s="0" t="n">
        <f aca="false">VLOOKUP(B4186,'Team Data'!$A$1:$E$659,5,FALSE())</f>
        <v>473</v>
      </c>
      <c r="S4186" s="0" t="n">
        <f aca="false">IF(I4186=1,(MIN(30,(C4186-D4186)))*(M4186/(M4186+N4186))*(Q4186/(Q4186+R4186)),(MAX(-30,(C4186-D4186)))*(N4186/(M4186+N4186))*(R4186/(R4186+Q4186)))</f>
        <v>-1.14630102040816</v>
      </c>
      <c r="T4186" s="0" t="n">
        <f aca="false">IF(J4186=1,(MIN(30,(D4186-C4186)))*(K4186/(K4186+L4186))*(O4186/(O4186+P4186)),(MAX(-30,(D4186-C4186)))*(L4186/(K4186+L4186))*(P4186/(P4186+O4186)))</f>
        <v>0.860130718954248</v>
      </c>
      <c r="U4186" s="7" t="n">
        <v>43134</v>
      </c>
    </row>
    <row r="4187" customFormat="false" ht="15" hidden="false" customHeight="false" outlineLevel="0" collapsed="false">
      <c r="A4187" s="0" t="s">
        <v>209</v>
      </c>
      <c r="B4187" s="0" t="s">
        <v>56</v>
      </c>
      <c r="C4187" s="0" t="n">
        <v>78</v>
      </c>
      <c r="D4187" s="0" t="n">
        <v>61</v>
      </c>
      <c r="E4187" s="0" t="n">
        <v>38</v>
      </c>
      <c r="F4187" s="0" t="n">
        <v>20</v>
      </c>
      <c r="G4187" s="0" t="n">
        <v>15</v>
      </c>
      <c r="H4187" s="0" t="n">
        <v>11</v>
      </c>
      <c r="I4187" s="0" t="n">
        <v>1</v>
      </c>
      <c r="J4187" s="0" t="n">
        <v>0</v>
      </c>
      <c r="K4187" s="0" t="n">
        <f aca="false">VLOOKUP(A4187,'Team Data'!$A$1:$E$659,2,FALSE())</f>
        <v>22</v>
      </c>
      <c r="L4187" s="0" t="n">
        <f aca="false">VLOOKUP(A4187,'Team Data'!$A$1:$E$659,3,FALSE())</f>
        <v>10</v>
      </c>
      <c r="M4187" s="0" t="n">
        <f aca="false">VLOOKUP(B4187,'Team Data'!$A$1:$E$659,2,FALSE())</f>
        <v>12</v>
      </c>
      <c r="N4187" s="0" t="n">
        <f aca="false">VLOOKUP(B4187,'Team Data'!$A$1:$E$659,3,FALSE())</f>
        <v>23</v>
      </c>
      <c r="O4187" s="0" t="n">
        <f aca="false">VLOOKUP(A4187,'Team Data'!$A$1:$E$659,4,FALSE())</f>
        <v>489</v>
      </c>
      <c r="P4187" s="0" t="n">
        <f aca="false">VLOOKUP(A4187,'Team Data'!$A$1:$E$659,5,FALSE())</f>
        <v>510</v>
      </c>
      <c r="Q4187" s="0" t="n">
        <f aca="false">VLOOKUP(B4187,'Team Data'!$A$1:$E$659,4,FALSE())</f>
        <v>562</v>
      </c>
      <c r="R4187" s="0" t="n">
        <f aca="false">VLOOKUP(B4187,'Team Data'!$A$1:$E$659,5,FALSE())</f>
        <v>557</v>
      </c>
      <c r="S4187" s="0" t="n">
        <f aca="false">IF(I4187=1,(MIN(30,(C4187-D4187)))*(M4187/(M4187+N4187))*(Q4187/(Q4187+R4187)),(MAX(-30,(C4187-D4187)))*(N4187/(M4187+N4187))*(R4187/(R4187+Q4187)))</f>
        <v>2.92730754500192</v>
      </c>
      <c r="T4187" s="0" t="n">
        <f aca="false">IF(J4187=1,(MIN(30,(D4187-C4187)))*(K4187/(K4187+L4187))*(O4187/(O4187+P4187)),(MAX(-30,(D4187-C4187)))*(L4187/(K4187+L4187))*(P4187/(P4187+O4187)))</f>
        <v>-2.71208708708709</v>
      </c>
      <c r="U4187" s="7" t="n">
        <v>43134</v>
      </c>
    </row>
    <row r="4188" customFormat="false" ht="15" hidden="false" customHeight="false" outlineLevel="0" collapsed="false">
      <c r="A4188" s="0" t="s">
        <v>221</v>
      </c>
      <c r="B4188" s="0" t="s">
        <v>344</v>
      </c>
      <c r="C4188" s="0" t="n">
        <v>56</v>
      </c>
      <c r="D4188" s="0" t="n">
        <v>82</v>
      </c>
      <c r="E4188" s="0" t="n">
        <v>32</v>
      </c>
      <c r="F4188" s="0" t="n">
        <v>37</v>
      </c>
      <c r="G4188" s="0" t="n">
        <v>6</v>
      </c>
      <c r="H4188" s="0" t="n">
        <v>5</v>
      </c>
      <c r="I4188" s="0" t="n">
        <v>0</v>
      </c>
      <c r="J4188" s="0" t="n">
        <v>1</v>
      </c>
      <c r="K4188" s="0" t="n">
        <f aca="false">VLOOKUP(A4188,'Team Data'!$A$1:$E$659,2,FALSE())</f>
        <v>11</v>
      </c>
      <c r="L4188" s="0" t="n">
        <f aca="false">VLOOKUP(A4188,'Team Data'!$A$1:$E$659,3,FALSE())</f>
        <v>21</v>
      </c>
      <c r="M4188" s="0" t="n">
        <f aca="false">VLOOKUP(B4188,'Team Data'!$A$1:$E$659,2,FALSE())</f>
        <v>12</v>
      </c>
      <c r="N4188" s="0" t="n">
        <f aca="false">VLOOKUP(B4188,'Team Data'!$A$1:$E$659,3,FALSE())</f>
        <v>16</v>
      </c>
      <c r="O4188" s="0" t="n">
        <f aca="false">VLOOKUP(A4188,'Team Data'!$A$1:$E$659,4,FALSE())</f>
        <v>508</v>
      </c>
      <c r="P4188" s="0" t="n">
        <f aca="false">VLOOKUP(A4188,'Team Data'!$A$1:$E$659,5,FALSE())</f>
        <v>413</v>
      </c>
      <c r="Q4188" s="0" t="n">
        <f aca="false">VLOOKUP(B4188,'Team Data'!$A$1:$E$659,4,FALSE())</f>
        <v>387</v>
      </c>
      <c r="R4188" s="0" t="n">
        <f aca="false">VLOOKUP(B4188,'Team Data'!$A$1:$E$659,5,FALSE())</f>
        <v>392</v>
      </c>
      <c r="S4188" s="0" t="n">
        <f aca="false">IF(I4188=1,(MIN(30,(C4188-D4188)))*(M4188/(M4188+N4188))*(Q4188/(Q4188+R4188)),(MAX(-30,(C4188-D4188)))*(N4188/(M4188+N4188))*(R4188/(R4188+Q4188)))</f>
        <v>-7.47625160462131</v>
      </c>
      <c r="T4188" s="0" t="n">
        <f aca="false">IF(J4188=1,(MIN(30,(D4188-C4188)))*(K4188/(K4188+L4188))*(O4188/(O4188+P4188)),(MAX(-30,(D4188-C4188)))*(L4188/(K4188+L4188))*(P4188/(P4188+O4188)))</f>
        <v>4.92969598262758</v>
      </c>
      <c r="U4188" s="7" t="n">
        <v>43134</v>
      </c>
    </row>
    <row r="4189" customFormat="false" ht="15" hidden="false" customHeight="false" outlineLevel="0" collapsed="false">
      <c r="A4189" s="0" t="s">
        <v>269</v>
      </c>
      <c r="B4189" s="0" t="s">
        <v>201</v>
      </c>
      <c r="C4189" s="0" t="n">
        <v>76</v>
      </c>
      <c r="D4189" s="0" t="n">
        <v>72</v>
      </c>
      <c r="E4189" s="0" t="n">
        <v>35</v>
      </c>
      <c r="F4189" s="0" t="n">
        <v>36</v>
      </c>
      <c r="G4189" s="0" t="n">
        <v>10</v>
      </c>
      <c r="H4189" s="0" t="n">
        <v>17</v>
      </c>
      <c r="I4189" s="0" t="n">
        <v>1</v>
      </c>
      <c r="J4189" s="0" t="n">
        <v>0</v>
      </c>
      <c r="K4189" s="0" t="n">
        <f aca="false">VLOOKUP(A4189,'Team Data'!$A$1:$E$659,2,FALSE())</f>
        <v>26</v>
      </c>
      <c r="L4189" s="0" t="n">
        <f aca="false">VLOOKUP(A4189,'Team Data'!$A$1:$E$659,3,FALSE())</f>
        <v>9</v>
      </c>
      <c r="M4189" s="0" t="n">
        <f aca="false">VLOOKUP(B4189,'Team Data'!$A$1:$E$659,2,FALSE())</f>
        <v>15</v>
      </c>
      <c r="N4189" s="0" t="n">
        <f aca="false">VLOOKUP(B4189,'Team Data'!$A$1:$E$659,3,FALSE())</f>
        <v>17</v>
      </c>
      <c r="O4189" s="0" t="n">
        <f aca="false">VLOOKUP(A4189,'Team Data'!$A$1:$E$659,4,FALSE())</f>
        <v>497</v>
      </c>
      <c r="P4189" s="0" t="n">
        <f aca="false">VLOOKUP(A4189,'Team Data'!$A$1:$E$659,5,FALSE())</f>
        <v>517</v>
      </c>
      <c r="Q4189" s="0" t="n">
        <f aca="false">VLOOKUP(B4189,'Team Data'!$A$1:$E$659,4,FALSE())</f>
        <v>513</v>
      </c>
      <c r="R4189" s="0" t="n">
        <f aca="false">VLOOKUP(B4189,'Team Data'!$A$1:$E$659,5,FALSE())</f>
        <v>439</v>
      </c>
      <c r="S4189" s="0" t="n">
        <f aca="false">IF(I4189=1,(MIN(30,(C4189-D4189)))*(M4189/(M4189+N4189))*(Q4189/(Q4189+R4189)),(MAX(-30,(C4189-D4189)))*(N4189/(M4189+N4189))*(R4189/(R4189+Q4189)))</f>
        <v>1.01037289915966</v>
      </c>
      <c r="T4189" s="0" t="n">
        <f aca="false">IF(J4189=1,(MIN(30,(D4189-C4189)))*(K4189/(K4189+L4189))*(O4189/(O4189+P4189)),(MAX(-30,(D4189-C4189)))*(L4189/(K4189+L4189))*(P4189/(P4189+O4189)))</f>
        <v>-0.524429416737109</v>
      </c>
      <c r="U4189" s="7" t="n">
        <v>43134</v>
      </c>
    </row>
    <row r="4190" customFormat="false" ht="15" hidden="false" customHeight="false" outlineLevel="0" collapsed="false">
      <c r="A4190" s="0" t="s">
        <v>150</v>
      </c>
      <c r="B4190" s="0" t="s">
        <v>313</v>
      </c>
      <c r="C4190" s="0" t="n">
        <v>80</v>
      </c>
      <c r="D4190" s="0" t="n">
        <v>59</v>
      </c>
      <c r="E4190" s="0" t="n">
        <v>34</v>
      </c>
      <c r="F4190" s="0" t="n">
        <v>28</v>
      </c>
      <c r="G4190" s="0" t="n">
        <v>11</v>
      </c>
      <c r="H4190" s="0" t="n">
        <v>7</v>
      </c>
      <c r="I4190" s="0" t="n">
        <v>1</v>
      </c>
      <c r="J4190" s="0" t="n">
        <v>0</v>
      </c>
      <c r="K4190" s="0" t="n">
        <f aca="false">VLOOKUP(A4190,'Team Data'!$A$1:$E$659,2,FALSE())</f>
        <v>27</v>
      </c>
      <c r="L4190" s="0" t="n">
        <f aca="false">VLOOKUP(A4190,'Team Data'!$A$1:$E$659,3,FALSE())</f>
        <v>7</v>
      </c>
      <c r="M4190" s="0" t="n">
        <f aca="false">VLOOKUP(B4190,'Team Data'!$A$1:$E$659,2,FALSE())</f>
        <v>16</v>
      </c>
      <c r="N4190" s="0" t="n">
        <f aca="false">VLOOKUP(B4190,'Team Data'!$A$1:$E$659,3,FALSE())</f>
        <v>16</v>
      </c>
      <c r="O4190" s="0" t="n">
        <f aca="false">VLOOKUP(A4190,'Team Data'!$A$1:$E$659,4,FALSE())</f>
        <v>511</v>
      </c>
      <c r="P4190" s="0" t="n">
        <f aca="false">VLOOKUP(A4190,'Team Data'!$A$1:$E$659,5,FALSE())</f>
        <v>533</v>
      </c>
      <c r="Q4190" s="0" t="n">
        <f aca="false">VLOOKUP(B4190,'Team Data'!$A$1:$E$659,4,FALSE())</f>
        <v>491</v>
      </c>
      <c r="R4190" s="0" t="n">
        <f aca="false">VLOOKUP(B4190,'Team Data'!$A$1:$E$659,5,FALSE())</f>
        <v>469</v>
      </c>
      <c r="S4190" s="0" t="n">
        <f aca="false">IF(I4190=1,(MIN(30,(C4190-D4190)))*(M4190/(M4190+N4190))*(Q4190/(Q4190+R4190)),(MAX(-30,(C4190-D4190)))*(N4190/(M4190+N4190))*(R4190/(R4190+Q4190)))</f>
        <v>5.3703125</v>
      </c>
      <c r="T4190" s="0" t="n">
        <f aca="false">IF(J4190=1,(MIN(30,(D4190-C4190)))*(K4190/(K4190+L4190))*(O4190/(O4190+P4190)),(MAX(-30,(D4190-C4190)))*(L4190/(K4190+L4190))*(P4190/(P4190+O4190)))</f>
        <v>-2.20731913455037</v>
      </c>
      <c r="U4190" s="7" t="n">
        <v>43134</v>
      </c>
    </row>
    <row r="4191" customFormat="false" ht="15" hidden="false" customHeight="false" outlineLevel="0" collapsed="false">
      <c r="A4191" s="0" t="s">
        <v>13</v>
      </c>
      <c r="B4191" s="0" t="s">
        <v>20</v>
      </c>
      <c r="C4191" s="0" t="n">
        <v>70</v>
      </c>
      <c r="D4191" s="0" t="n">
        <v>82</v>
      </c>
      <c r="E4191" s="0" t="n">
        <v>30</v>
      </c>
      <c r="F4191" s="0" t="n">
        <v>36</v>
      </c>
      <c r="G4191" s="0" t="n">
        <v>11</v>
      </c>
      <c r="H4191" s="0" t="n">
        <v>9</v>
      </c>
      <c r="I4191" s="0" t="n">
        <v>0</v>
      </c>
      <c r="J4191" s="0" t="n">
        <v>1</v>
      </c>
      <c r="K4191" s="0" t="n">
        <f aca="false">VLOOKUP(A4191,'Team Data'!$A$1:$E$659,2,FALSE())</f>
        <v>6</v>
      </c>
      <c r="L4191" s="0" t="n">
        <f aca="false">VLOOKUP(A4191,'Team Data'!$A$1:$E$659,3,FALSE())</f>
        <v>24</v>
      </c>
      <c r="M4191" s="0" t="n">
        <f aca="false">VLOOKUP(B4191,'Team Data'!$A$1:$E$659,2,FALSE())</f>
        <v>13</v>
      </c>
      <c r="N4191" s="0" t="n">
        <f aca="false">VLOOKUP(B4191,'Team Data'!$A$1:$E$659,3,FALSE())</f>
        <v>17</v>
      </c>
      <c r="O4191" s="0" t="n">
        <f aca="false">VLOOKUP(A4191,'Team Data'!$A$1:$E$659,4,FALSE())</f>
        <v>466</v>
      </c>
      <c r="P4191" s="0" t="n">
        <f aca="false">VLOOKUP(A4191,'Team Data'!$A$1:$E$659,5,FALSE())</f>
        <v>488</v>
      </c>
      <c r="Q4191" s="0" t="n">
        <f aca="false">VLOOKUP(B4191,'Team Data'!$A$1:$E$659,4,FALSE())</f>
        <v>403</v>
      </c>
      <c r="R4191" s="0" t="n">
        <f aca="false">VLOOKUP(B4191,'Team Data'!$A$1:$E$659,5,FALSE())</f>
        <v>509</v>
      </c>
      <c r="S4191" s="0" t="n">
        <f aca="false">IF(I4191=1,(MIN(30,(C4191-D4191)))*(M4191/(M4191+N4191))*(Q4191/(Q4191+R4191)),(MAX(-30,(C4191-D4191)))*(N4191/(M4191+N4191))*(R4191/(R4191+Q4191)))</f>
        <v>-3.79517543859649</v>
      </c>
      <c r="T4191" s="0" t="n">
        <f aca="false">IF(J4191=1,(MIN(30,(D4191-C4191)))*(K4191/(K4191+L4191))*(O4191/(O4191+P4191)),(MAX(-30,(D4191-C4191)))*(L4191/(K4191+L4191))*(P4191/(P4191+O4191)))</f>
        <v>1.17232704402516</v>
      </c>
      <c r="U4191" s="7" t="n">
        <v>43134</v>
      </c>
    </row>
    <row r="4192" customFormat="false" ht="15" hidden="false" customHeight="false" outlineLevel="0" collapsed="false">
      <c r="A4192" s="0" t="s">
        <v>50</v>
      </c>
      <c r="B4192" s="0" t="s">
        <v>96</v>
      </c>
      <c r="C4192" s="0" t="n">
        <v>61</v>
      </c>
      <c r="D4192" s="0" t="n">
        <v>63</v>
      </c>
      <c r="E4192" s="0" t="n">
        <v>36</v>
      </c>
      <c r="F4192" s="0" t="n">
        <v>30</v>
      </c>
      <c r="G4192" s="0" t="n">
        <v>12</v>
      </c>
      <c r="H4192" s="0" t="n">
        <v>7</v>
      </c>
      <c r="I4192" s="0" t="n">
        <v>0</v>
      </c>
      <c r="J4192" s="0" t="n">
        <v>1</v>
      </c>
      <c r="K4192" s="0" t="n">
        <f aca="false">VLOOKUP(A4192,'Team Data'!$A$1:$E$659,2,FALSE())</f>
        <v>15</v>
      </c>
      <c r="L4192" s="0" t="n">
        <f aca="false">VLOOKUP(A4192,'Team Data'!$A$1:$E$659,3,FALSE())</f>
        <v>16</v>
      </c>
      <c r="M4192" s="0" t="n">
        <f aca="false">VLOOKUP(B4192,'Team Data'!$A$1:$E$659,2,FALSE())</f>
        <v>14</v>
      </c>
      <c r="N4192" s="0" t="n">
        <f aca="false">VLOOKUP(B4192,'Team Data'!$A$1:$E$659,3,FALSE())</f>
        <v>18</v>
      </c>
      <c r="O4192" s="0" t="n">
        <f aca="false">VLOOKUP(A4192,'Team Data'!$A$1:$E$659,4,FALSE())</f>
        <v>449</v>
      </c>
      <c r="P4192" s="0" t="n">
        <f aca="false">VLOOKUP(A4192,'Team Data'!$A$1:$E$659,5,FALSE())</f>
        <v>485</v>
      </c>
      <c r="Q4192" s="0" t="n">
        <f aca="false">VLOOKUP(B4192,'Team Data'!$A$1:$E$659,4,FALSE())</f>
        <v>509</v>
      </c>
      <c r="R4192" s="0" t="n">
        <f aca="false">VLOOKUP(B4192,'Team Data'!$A$1:$E$659,5,FALSE())</f>
        <v>460</v>
      </c>
      <c r="S4192" s="0" t="n">
        <f aca="false">IF(I4192=1,(MIN(30,(C4192-D4192)))*(M4192/(M4192+N4192))*(Q4192/(Q4192+R4192)),(MAX(-30,(C4192-D4192)))*(N4192/(M4192+N4192))*(R4192/(R4192+Q4192)))</f>
        <v>-0.53405572755418</v>
      </c>
      <c r="T4192" s="0" t="n">
        <f aca="false">IF(J4192=1,(MIN(30,(D4192-C4192)))*(K4192/(K4192+L4192))*(O4192/(O4192+P4192)),(MAX(-30,(D4192-C4192)))*(L4192/(K4192+L4192))*(P4192/(P4192+O4192)))</f>
        <v>0.465220694895351</v>
      </c>
      <c r="U4192" s="7" t="n">
        <v>43134</v>
      </c>
    </row>
    <row r="4193" customFormat="false" ht="15" hidden="false" customHeight="false" outlineLevel="0" collapsed="false">
      <c r="A4193" s="0" t="s">
        <v>47</v>
      </c>
      <c r="B4193" s="0" t="s">
        <v>249</v>
      </c>
      <c r="C4193" s="0" t="n">
        <v>54</v>
      </c>
      <c r="D4193" s="0" t="n">
        <v>67</v>
      </c>
      <c r="E4193" s="0" t="n">
        <v>28</v>
      </c>
      <c r="F4193" s="0" t="n">
        <v>34</v>
      </c>
      <c r="G4193" s="0" t="n">
        <v>16</v>
      </c>
      <c r="H4193" s="0" t="n">
        <v>10</v>
      </c>
      <c r="I4193" s="0" t="n">
        <v>0</v>
      </c>
      <c r="J4193" s="0" t="n">
        <v>1</v>
      </c>
      <c r="K4193" s="0" t="n">
        <f aca="false">VLOOKUP(A4193,'Team Data'!$A$1:$E$659,2,FALSE())</f>
        <v>14</v>
      </c>
      <c r="L4193" s="0" t="n">
        <f aca="false">VLOOKUP(A4193,'Team Data'!$A$1:$E$659,3,FALSE())</f>
        <v>18</v>
      </c>
      <c r="M4193" s="0" t="n">
        <f aca="false">VLOOKUP(B4193,'Team Data'!$A$1:$E$659,2,FALSE())</f>
        <v>10</v>
      </c>
      <c r="N4193" s="0" t="n">
        <f aca="false">VLOOKUP(B4193,'Team Data'!$A$1:$E$659,3,FALSE())</f>
        <v>21</v>
      </c>
      <c r="O4193" s="0" t="n">
        <f aca="false">VLOOKUP(A4193,'Team Data'!$A$1:$E$659,4,FALSE())</f>
        <v>456</v>
      </c>
      <c r="P4193" s="0" t="n">
        <f aca="false">VLOOKUP(A4193,'Team Data'!$A$1:$E$659,5,FALSE())</f>
        <v>570</v>
      </c>
      <c r="Q4193" s="0" t="n">
        <f aca="false">VLOOKUP(B4193,'Team Data'!$A$1:$E$659,4,FALSE())</f>
        <v>432</v>
      </c>
      <c r="R4193" s="0" t="n">
        <f aca="false">VLOOKUP(B4193,'Team Data'!$A$1:$E$659,5,FALSE())</f>
        <v>523</v>
      </c>
      <c r="S4193" s="0" t="n">
        <f aca="false">IF(I4193=1,(MIN(30,(C4193-D4193)))*(M4193/(M4193+N4193))*(Q4193/(Q4193+R4193)),(MAX(-30,(C4193-D4193)))*(N4193/(M4193+N4193))*(R4193/(R4193+Q4193)))</f>
        <v>-4.82280020266847</v>
      </c>
      <c r="T4193" s="0" t="n">
        <f aca="false">IF(J4193=1,(MIN(30,(D4193-C4193)))*(K4193/(K4193+L4193))*(O4193/(O4193+P4193)),(MAX(-30,(D4193-C4193)))*(L4193/(K4193+L4193))*(P4193/(P4193+O4193)))</f>
        <v>2.52777777777778</v>
      </c>
      <c r="U4193" s="7" t="n">
        <v>43134</v>
      </c>
    </row>
    <row r="4194" customFormat="false" ht="15" hidden="false" customHeight="false" outlineLevel="0" collapsed="false">
      <c r="A4194" s="0" t="s">
        <v>48</v>
      </c>
      <c r="B4194" s="0" t="s">
        <v>214</v>
      </c>
      <c r="C4194" s="0" t="n">
        <v>101</v>
      </c>
      <c r="D4194" s="0" t="n">
        <v>98</v>
      </c>
      <c r="E4194" s="0" t="n">
        <v>42</v>
      </c>
      <c r="F4194" s="0" t="n">
        <v>38</v>
      </c>
      <c r="G4194" s="0" t="n">
        <v>16</v>
      </c>
      <c r="H4194" s="0" t="n">
        <v>15</v>
      </c>
      <c r="I4194" s="0" t="n">
        <v>1</v>
      </c>
      <c r="J4194" s="0" t="n">
        <v>0</v>
      </c>
      <c r="K4194" s="0" t="n">
        <f aca="false">VLOOKUP(A4194,'Team Data'!$A$1:$E$659,2,FALSE())</f>
        <v>21</v>
      </c>
      <c r="L4194" s="0" t="n">
        <f aca="false">VLOOKUP(A4194,'Team Data'!$A$1:$E$659,3,FALSE())</f>
        <v>15</v>
      </c>
      <c r="M4194" s="0" t="n">
        <f aca="false">VLOOKUP(B4194,'Team Data'!$A$1:$E$659,2,FALSE())</f>
        <v>14</v>
      </c>
      <c r="N4194" s="0" t="n">
        <f aca="false">VLOOKUP(B4194,'Team Data'!$A$1:$E$659,3,FALSE())</f>
        <v>16</v>
      </c>
      <c r="O4194" s="0" t="n">
        <f aca="false">VLOOKUP(A4194,'Team Data'!$A$1:$E$659,4,FALSE())</f>
        <v>577</v>
      </c>
      <c r="P4194" s="0" t="n">
        <f aca="false">VLOOKUP(A4194,'Team Data'!$A$1:$E$659,5,FALSE())</f>
        <v>521</v>
      </c>
      <c r="Q4194" s="0" t="n">
        <f aca="false">VLOOKUP(B4194,'Team Data'!$A$1:$E$659,4,FALSE())</f>
        <v>515</v>
      </c>
      <c r="R4194" s="0" t="n">
        <f aca="false">VLOOKUP(B4194,'Team Data'!$A$1:$E$659,5,FALSE())</f>
        <v>457</v>
      </c>
      <c r="S4194" s="0" t="n">
        <f aca="false">IF(I4194=1,(MIN(30,(C4194-D4194)))*(M4194/(M4194+N4194))*(Q4194/(Q4194+R4194)),(MAX(-30,(C4194-D4194)))*(N4194/(M4194+N4194))*(R4194/(R4194+Q4194)))</f>
        <v>0.741769547325103</v>
      </c>
      <c r="T4194" s="0" t="n">
        <f aca="false">IF(J4194=1,(MIN(30,(D4194-C4194)))*(K4194/(K4194+L4194))*(O4194/(O4194+P4194)),(MAX(-30,(D4194-C4194)))*(L4194/(K4194+L4194))*(P4194/(P4194+O4194)))</f>
        <v>-0.593123861566485</v>
      </c>
      <c r="U4194" s="7" t="n">
        <v>43134</v>
      </c>
    </row>
    <row r="4195" customFormat="false" ht="15" hidden="false" customHeight="false" outlineLevel="0" collapsed="false">
      <c r="A4195" s="0" t="s">
        <v>137</v>
      </c>
      <c r="B4195" s="0" t="s">
        <v>32</v>
      </c>
      <c r="C4195" s="0" t="n">
        <v>62</v>
      </c>
      <c r="D4195" s="0" t="n">
        <v>70</v>
      </c>
      <c r="E4195" s="0" t="n">
        <v>37</v>
      </c>
      <c r="F4195" s="0" t="n">
        <v>37</v>
      </c>
      <c r="G4195" s="0" t="n">
        <v>15</v>
      </c>
      <c r="H4195" s="0" t="n">
        <v>10</v>
      </c>
      <c r="I4195" s="0" t="n">
        <v>0</v>
      </c>
      <c r="J4195" s="0" t="n">
        <v>1</v>
      </c>
      <c r="K4195" s="0" t="n">
        <f aca="false">VLOOKUP(A4195,'Team Data'!$A$1:$E$659,2,FALSE())</f>
        <v>17</v>
      </c>
      <c r="L4195" s="0" t="n">
        <f aca="false">VLOOKUP(A4195,'Team Data'!$A$1:$E$659,3,FALSE())</f>
        <v>17</v>
      </c>
      <c r="M4195" s="0" t="n">
        <f aca="false">VLOOKUP(B4195,'Team Data'!$A$1:$E$659,2,FALSE())</f>
        <v>16</v>
      </c>
      <c r="N4195" s="0" t="n">
        <f aca="false">VLOOKUP(B4195,'Team Data'!$A$1:$E$659,3,FALSE())</f>
        <v>16</v>
      </c>
      <c r="O4195" s="0" t="n">
        <f aca="false">VLOOKUP(A4195,'Team Data'!$A$1:$E$659,4,FALSE())</f>
        <v>609</v>
      </c>
      <c r="P4195" s="0" t="n">
        <f aca="false">VLOOKUP(A4195,'Team Data'!$A$1:$E$659,5,FALSE())</f>
        <v>491</v>
      </c>
      <c r="Q4195" s="0" t="n">
        <f aca="false">VLOOKUP(B4195,'Team Data'!$A$1:$E$659,4,FALSE())</f>
        <v>523</v>
      </c>
      <c r="R4195" s="0" t="n">
        <f aca="false">VLOOKUP(B4195,'Team Data'!$A$1:$E$659,5,FALSE())</f>
        <v>476</v>
      </c>
      <c r="S4195" s="0" t="n">
        <f aca="false">IF(I4195=1,(MIN(30,(C4195-D4195)))*(M4195/(M4195+N4195))*(Q4195/(Q4195+R4195)),(MAX(-30,(C4195-D4195)))*(N4195/(M4195+N4195))*(R4195/(R4195+Q4195)))</f>
        <v>-1.90590590590591</v>
      </c>
      <c r="T4195" s="0" t="n">
        <f aca="false">IF(J4195=1,(MIN(30,(D4195-C4195)))*(K4195/(K4195+L4195))*(O4195/(O4195+P4195)),(MAX(-30,(D4195-C4195)))*(L4195/(K4195+L4195))*(P4195/(P4195+O4195)))</f>
        <v>2.21454545454545</v>
      </c>
      <c r="U4195" s="7" t="n">
        <v>43134</v>
      </c>
    </row>
    <row r="4196" customFormat="false" ht="15" hidden="false" customHeight="false" outlineLevel="0" collapsed="false">
      <c r="A4196" s="0" t="s">
        <v>17</v>
      </c>
      <c r="B4196" s="0" t="s">
        <v>139</v>
      </c>
      <c r="C4196" s="0" t="n">
        <v>86</v>
      </c>
      <c r="D4196" s="0" t="n">
        <v>94</v>
      </c>
      <c r="E4196" s="0" t="n">
        <v>30</v>
      </c>
      <c r="F4196" s="0" t="n">
        <v>25</v>
      </c>
      <c r="G4196" s="0" t="n">
        <v>11</v>
      </c>
      <c r="H4196" s="0" t="n">
        <v>12</v>
      </c>
      <c r="I4196" s="0" t="n">
        <v>0</v>
      </c>
      <c r="J4196" s="0" t="n">
        <v>1</v>
      </c>
      <c r="K4196" s="0" t="n">
        <f aca="false">VLOOKUP(A4196,'Team Data'!$A$1:$E$659,2,FALSE())</f>
        <v>23</v>
      </c>
      <c r="L4196" s="0" t="n">
        <f aca="false">VLOOKUP(A4196,'Team Data'!$A$1:$E$659,3,FALSE())</f>
        <v>12</v>
      </c>
      <c r="M4196" s="0" t="n">
        <f aca="false">VLOOKUP(B4196,'Team Data'!$A$1:$E$659,2,FALSE())</f>
        <v>17</v>
      </c>
      <c r="N4196" s="0" t="n">
        <f aca="false">VLOOKUP(B4196,'Team Data'!$A$1:$E$659,3,FALSE())</f>
        <v>14</v>
      </c>
      <c r="O4196" s="0" t="n">
        <f aca="false">VLOOKUP(A4196,'Team Data'!$A$1:$E$659,4,FALSE())</f>
        <v>660</v>
      </c>
      <c r="P4196" s="0" t="n">
        <f aca="false">VLOOKUP(A4196,'Team Data'!$A$1:$E$659,5,FALSE())</f>
        <v>497</v>
      </c>
      <c r="Q4196" s="0" t="n">
        <f aca="false">VLOOKUP(B4196,'Team Data'!$A$1:$E$659,4,FALSE())</f>
        <v>602</v>
      </c>
      <c r="R4196" s="0" t="n">
        <f aca="false">VLOOKUP(B4196,'Team Data'!$A$1:$E$659,5,FALSE())</f>
        <v>443</v>
      </c>
      <c r="S4196" s="0" t="n">
        <f aca="false">IF(I4196=1,(MIN(30,(C4196-D4196)))*(M4196/(M4196+N4196))*(Q4196/(Q4196+R4196)),(MAX(-30,(C4196-D4196)))*(N4196/(M4196+N4196))*(R4196/(R4196+Q4196)))</f>
        <v>-1.53159438184905</v>
      </c>
      <c r="T4196" s="0" t="n">
        <f aca="false">IF(J4196=1,(MIN(30,(D4196-C4196)))*(K4196/(K4196+L4196))*(O4196/(O4196+P4196)),(MAX(-30,(D4196-C4196)))*(L4196/(K4196+L4196))*(P4196/(P4196+O4196)))</f>
        <v>2.99888875169774</v>
      </c>
      <c r="U4196" s="7" t="n">
        <v>43134</v>
      </c>
    </row>
    <row r="4197" customFormat="false" ht="15" hidden="false" customHeight="false" outlineLevel="0" collapsed="false">
      <c r="A4197" s="0" t="s">
        <v>92</v>
      </c>
      <c r="B4197" s="0" t="s">
        <v>152</v>
      </c>
      <c r="C4197" s="0" t="n">
        <v>80</v>
      </c>
      <c r="D4197" s="0" t="n">
        <v>76</v>
      </c>
      <c r="E4197" s="0" t="n">
        <v>43</v>
      </c>
      <c r="F4197" s="0" t="n">
        <v>34</v>
      </c>
      <c r="G4197" s="0" t="n">
        <v>13</v>
      </c>
      <c r="H4197" s="0" t="n">
        <v>12</v>
      </c>
      <c r="I4197" s="0" t="n">
        <v>1</v>
      </c>
      <c r="J4197" s="0" t="n">
        <v>0</v>
      </c>
      <c r="K4197" s="0" t="n">
        <f aca="false">VLOOKUP(A4197,'Team Data'!$A$1:$E$659,2,FALSE())</f>
        <v>23</v>
      </c>
      <c r="L4197" s="0" t="n">
        <f aca="false">VLOOKUP(A4197,'Team Data'!$A$1:$E$659,3,FALSE())</f>
        <v>12</v>
      </c>
      <c r="M4197" s="0" t="n">
        <f aca="false">VLOOKUP(B4197,'Team Data'!$A$1:$E$659,2,FALSE())</f>
        <v>22</v>
      </c>
      <c r="N4197" s="0" t="n">
        <f aca="false">VLOOKUP(B4197,'Team Data'!$A$1:$E$659,3,FALSE())</f>
        <v>14</v>
      </c>
      <c r="O4197" s="0" t="n">
        <f aca="false">VLOOKUP(A4197,'Team Data'!$A$1:$E$659,4,FALSE())</f>
        <v>673</v>
      </c>
      <c r="P4197" s="0" t="n">
        <f aca="false">VLOOKUP(A4197,'Team Data'!$A$1:$E$659,5,FALSE())</f>
        <v>500</v>
      </c>
      <c r="Q4197" s="0" t="n">
        <f aca="false">VLOOKUP(B4197,'Team Data'!$A$1:$E$659,4,FALSE())</f>
        <v>725</v>
      </c>
      <c r="R4197" s="0" t="n">
        <f aca="false">VLOOKUP(B4197,'Team Data'!$A$1:$E$659,5,FALSE())</f>
        <v>474</v>
      </c>
      <c r="S4197" s="0" t="n">
        <f aca="false">IF(I4197=1,(MIN(30,(C4197-D4197)))*(M4197/(M4197+N4197))*(Q4197/(Q4197+R4197)),(MAX(-30,(C4197-D4197)))*(N4197/(M4197+N4197))*(R4197/(R4197+Q4197)))</f>
        <v>1.47808358817533</v>
      </c>
      <c r="T4197" s="0" t="n">
        <f aca="false">IF(J4197=1,(MIN(30,(D4197-C4197)))*(K4197/(K4197+L4197))*(O4197/(O4197+P4197)),(MAX(-30,(D4197-C4197)))*(L4197/(K4197+L4197))*(P4197/(P4197+O4197)))</f>
        <v>-0.584581658750457</v>
      </c>
      <c r="U4197" s="7" t="n">
        <v>43134</v>
      </c>
    </row>
    <row r="4198" customFormat="false" ht="15" hidden="false" customHeight="false" outlineLevel="0" collapsed="false">
      <c r="A4198" s="0" t="s">
        <v>114</v>
      </c>
      <c r="B4198" s="0" t="s">
        <v>154</v>
      </c>
      <c r="C4198" s="0" t="n">
        <v>73</v>
      </c>
      <c r="D4198" s="0" t="n">
        <v>57</v>
      </c>
      <c r="E4198" s="0" t="n">
        <v>32</v>
      </c>
      <c r="F4198" s="0" t="n">
        <v>26</v>
      </c>
      <c r="G4198" s="0" t="n">
        <v>16</v>
      </c>
      <c r="H4198" s="0" t="n">
        <v>14</v>
      </c>
      <c r="I4198" s="0" t="n">
        <v>1</v>
      </c>
      <c r="J4198" s="0" t="n">
        <v>0</v>
      </c>
      <c r="K4198" s="0" t="n">
        <f aca="false">VLOOKUP(A4198,'Team Data'!$A$1:$E$659,2,FALSE())</f>
        <v>12</v>
      </c>
      <c r="L4198" s="0" t="n">
        <f aca="false">VLOOKUP(A4198,'Team Data'!$A$1:$E$659,3,FALSE())</f>
        <v>19</v>
      </c>
      <c r="M4198" s="0" t="n">
        <f aca="false">VLOOKUP(B4198,'Team Data'!$A$1:$E$659,2,FALSE())</f>
        <v>9</v>
      </c>
      <c r="N4198" s="0" t="n">
        <f aca="false">VLOOKUP(B4198,'Team Data'!$A$1:$E$659,3,FALSE())</f>
        <v>22</v>
      </c>
      <c r="O4198" s="0" t="n">
        <f aca="false">VLOOKUP(A4198,'Team Data'!$A$1:$E$659,4,FALSE())</f>
        <v>472</v>
      </c>
      <c r="P4198" s="0" t="n">
        <f aca="false">VLOOKUP(A4198,'Team Data'!$A$1:$E$659,5,FALSE())</f>
        <v>512</v>
      </c>
      <c r="Q4198" s="0" t="n">
        <f aca="false">VLOOKUP(B4198,'Team Data'!$A$1:$E$659,4,FALSE())</f>
        <v>465</v>
      </c>
      <c r="R4198" s="0" t="n">
        <f aca="false">VLOOKUP(B4198,'Team Data'!$A$1:$E$659,5,FALSE())</f>
        <v>484</v>
      </c>
      <c r="S4198" s="0" t="n">
        <f aca="false">IF(I4198=1,(MIN(30,(C4198-D4198)))*(M4198/(M4198+N4198))*(Q4198/(Q4198+R4198)),(MAX(-30,(C4198-D4198)))*(N4198/(M4198+N4198))*(R4198/(R4198+Q4198)))</f>
        <v>2.27608008429926</v>
      </c>
      <c r="T4198" s="0" t="n">
        <f aca="false">IF(J4198=1,(MIN(30,(D4198-C4198)))*(K4198/(K4198+L4198))*(O4198/(O4198+P4198)),(MAX(-30,(D4198-C4198)))*(L4198/(K4198+L4198))*(P4198/(P4198+O4198)))</f>
        <v>-5.10254392866509</v>
      </c>
      <c r="U4198" s="7" t="n">
        <v>43134</v>
      </c>
    </row>
    <row r="4199" customFormat="false" ht="15" hidden="false" customHeight="false" outlineLevel="0" collapsed="false">
      <c r="A4199" s="0" t="s">
        <v>335</v>
      </c>
      <c r="B4199" s="0" t="s">
        <v>285</v>
      </c>
      <c r="C4199" s="0" t="n">
        <v>59</v>
      </c>
      <c r="D4199" s="0" t="n">
        <v>44</v>
      </c>
      <c r="E4199" s="0" t="n">
        <v>35</v>
      </c>
      <c r="F4199" s="0" t="n">
        <v>26</v>
      </c>
      <c r="G4199" s="0" t="n">
        <v>11</v>
      </c>
      <c r="H4199" s="0" t="n">
        <v>7</v>
      </c>
      <c r="I4199" s="0" t="n">
        <v>1</v>
      </c>
      <c r="J4199" s="0" t="n">
        <v>0</v>
      </c>
      <c r="K4199" s="0" t="n">
        <f aca="false">VLOOKUP(A4199,'Team Data'!$A$1:$E$659,2,FALSE())</f>
        <v>31</v>
      </c>
      <c r="L4199" s="0" t="n">
        <f aca="false">VLOOKUP(A4199,'Team Data'!$A$1:$E$659,3,FALSE())</f>
        <v>3</v>
      </c>
      <c r="M4199" s="0" t="n">
        <f aca="false">VLOOKUP(B4199,'Team Data'!$A$1:$E$659,2,FALSE())</f>
        <v>23</v>
      </c>
      <c r="N4199" s="0" t="n">
        <f aca="false">VLOOKUP(B4199,'Team Data'!$A$1:$E$659,3,FALSE())</f>
        <v>14</v>
      </c>
      <c r="O4199" s="0" t="n">
        <f aca="false">VLOOKUP(A4199,'Team Data'!$A$1:$E$659,4,FALSE())</f>
        <v>678</v>
      </c>
      <c r="P4199" s="0" t="n">
        <f aca="false">VLOOKUP(A4199,'Team Data'!$A$1:$E$659,5,FALSE())</f>
        <v>466</v>
      </c>
      <c r="Q4199" s="0" t="n">
        <f aca="false">VLOOKUP(B4199,'Team Data'!$A$1:$E$659,4,FALSE())</f>
        <v>752</v>
      </c>
      <c r="R4199" s="0" t="n">
        <f aca="false">VLOOKUP(B4199,'Team Data'!$A$1:$E$659,5,FALSE())</f>
        <v>485</v>
      </c>
      <c r="S4199" s="0" t="n">
        <f aca="false">IF(I4199=1,(MIN(30,(C4199-D4199)))*(M4199/(M4199+N4199))*(Q4199/(Q4199+R4199)),(MAX(-30,(C4199-D4199)))*(N4199/(M4199+N4199))*(R4199/(R4199+Q4199)))</f>
        <v>5.66846555528851</v>
      </c>
      <c r="T4199" s="0" t="n">
        <f aca="false">IF(J4199=1,(MIN(30,(D4199-C4199)))*(K4199/(K4199+L4199))*(O4199/(O4199+P4199)),(MAX(-30,(D4199-C4199)))*(L4199/(K4199+L4199))*(P4199/(P4199+O4199)))</f>
        <v>-0.5391299876594</v>
      </c>
      <c r="U4199" s="7" t="n">
        <v>43134</v>
      </c>
    </row>
    <row r="4200" customFormat="false" ht="15" hidden="false" customHeight="false" outlineLevel="0" collapsed="false">
      <c r="A4200" s="0" t="s">
        <v>148</v>
      </c>
      <c r="B4200" s="0" t="s">
        <v>35</v>
      </c>
      <c r="C4200" s="0" t="n">
        <v>84</v>
      </c>
      <c r="D4200" s="0" t="n">
        <v>71</v>
      </c>
      <c r="E4200" s="0" t="n">
        <v>51</v>
      </c>
      <c r="F4200" s="0" t="n">
        <v>37</v>
      </c>
      <c r="G4200" s="0" t="n">
        <v>15</v>
      </c>
      <c r="H4200" s="0" t="n">
        <v>7</v>
      </c>
      <c r="I4200" s="0" t="n">
        <v>1</v>
      </c>
      <c r="J4200" s="0" t="n">
        <v>0</v>
      </c>
      <c r="K4200" s="0" t="n">
        <f aca="false">VLOOKUP(A4200,'Team Data'!$A$1:$E$659,2,FALSE())</f>
        <v>18</v>
      </c>
      <c r="L4200" s="0" t="n">
        <f aca="false">VLOOKUP(A4200,'Team Data'!$A$1:$E$659,3,FALSE())</f>
        <v>17</v>
      </c>
      <c r="M4200" s="0" t="n">
        <f aca="false">VLOOKUP(B4200,'Team Data'!$A$1:$E$659,2,FALSE())</f>
        <v>3</v>
      </c>
      <c r="N4200" s="0" t="n">
        <f aca="false">VLOOKUP(B4200,'Team Data'!$A$1:$E$659,3,FALSE())</f>
        <v>28</v>
      </c>
      <c r="O4200" s="0" t="n">
        <f aca="false">VLOOKUP(A4200,'Team Data'!$A$1:$E$659,4,FALSE())</f>
        <v>497</v>
      </c>
      <c r="P4200" s="0" t="n">
        <f aca="false">VLOOKUP(A4200,'Team Data'!$A$1:$E$659,5,FALSE())</f>
        <v>580</v>
      </c>
      <c r="Q4200" s="0" t="n">
        <f aca="false">VLOOKUP(B4200,'Team Data'!$A$1:$E$659,4,FALSE())</f>
        <v>496</v>
      </c>
      <c r="R4200" s="0" t="n">
        <f aca="false">VLOOKUP(B4200,'Team Data'!$A$1:$E$659,5,FALSE())</f>
        <v>495</v>
      </c>
      <c r="S4200" s="0" t="n">
        <f aca="false">IF(I4200=1,(MIN(30,(C4200-D4200)))*(M4200/(M4200+N4200))*(Q4200/(Q4200+R4200)),(MAX(-30,(C4200-D4200)))*(N4200/(M4200+N4200))*(R4200/(R4200+Q4200)))</f>
        <v>0.629667003027245</v>
      </c>
      <c r="T4200" s="0" t="n">
        <f aca="false">IF(J4200=1,(MIN(30,(D4200-C4200)))*(K4200/(K4200+L4200))*(O4200/(O4200+P4200)),(MAX(-30,(D4200-C4200)))*(L4200/(K4200+L4200))*(P4200/(P4200+O4200)))</f>
        <v>-3.40045098819472</v>
      </c>
      <c r="U4200" s="7" t="n">
        <v>43134</v>
      </c>
    </row>
    <row r="4201" customFormat="false" ht="15" hidden="false" customHeight="false" outlineLevel="0" collapsed="false">
      <c r="A4201" s="0" t="s">
        <v>125</v>
      </c>
      <c r="B4201" s="0" t="s">
        <v>208</v>
      </c>
      <c r="C4201" s="0" t="n">
        <v>77</v>
      </c>
      <c r="D4201" s="0" t="n">
        <v>66</v>
      </c>
      <c r="E4201" s="0" t="n">
        <v>31</v>
      </c>
      <c r="F4201" s="0" t="n">
        <v>24</v>
      </c>
      <c r="G4201" s="0" t="n">
        <v>14</v>
      </c>
      <c r="H4201" s="0" t="n">
        <v>15</v>
      </c>
      <c r="I4201" s="0" t="n">
        <v>1</v>
      </c>
      <c r="J4201" s="0" t="n">
        <v>0</v>
      </c>
      <c r="K4201" s="0" t="n">
        <f aca="false">VLOOKUP(A4201,'Team Data'!$A$1:$E$659,2,FALSE())</f>
        <v>13</v>
      </c>
      <c r="L4201" s="0" t="n">
        <f aca="false">VLOOKUP(A4201,'Team Data'!$A$1:$E$659,3,FALSE())</f>
        <v>18</v>
      </c>
      <c r="M4201" s="0" t="n">
        <f aca="false">VLOOKUP(B4201,'Team Data'!$A$1:$E$659,2,FALSE())</f>
        <v>16</v>
      </c>
      <c r="N4201" s="0" t="n">
        <f aca="false">VLOOKUP(B4201,'Team Data'!$A$1:$E$659,3,FALSE())</f>
        <v>16</v>
      </c>
      <c r="O4201" s="0" t="n">
        <f aca="false">VLOOKUP(A4201,'Team Data'!$A$1:$E$659,4,FALSE())</f>
        <v>547</v>
      </c>
      <c r="P4201" s="0" t="n">
        <f aca="false">VLOOKUP(A4201,'Team Data'!$A$1:$E$659,5,FALSE())</f>
        <v>412</v>
      </c>
      <c r="Q4201" s="0" t="n">
        <f aca="false">VLOOKUP(B4201,'Team Data'!$A$1:$E$659,4,FALSE())</f>
        <v>582</v>
      </c>
      <c r="R4201" s="0" t="n">
        <f aca="false">VLOOKUP(B4201,'Team Data'!$A$1:$E$659,5,FALSE())</f>
        <v>422</v>
      </c>
      <c r="S4201" s="0" t="n">
        <f aca="false">IF(I4201=1,(MIN(30,(C4201-D4201)))*(M4201/(M4201+N4201))*(Q4201/(Q4201+R4201)),(MAX(-30,(C4201-D4201)))*(N4201/(M4201+N4201))*(R4201/(R4201+Q4201)))</f>
        <v>3.18824701195219</v>
      </c>
      <c r="T4201" s="0" t="n">
        <f aca="false">IF(J4201=1,(MIN(30,(D4201-C4201)))*(K4201/(K4201+L4201))*(O4201/(O4201+P4201)),(MAX(-30,(D4201-C4201)))*(L4201/(K4201+L4201))*(P4201/(P4201+O4201)))</f>
        <v>-2.74398735241683</v>
      </c>
      <c r="U4201" s="7" t="n">
        <v>43134</v>
      </c>
    </row>
    <row r="4202" customFormat="false" ht="15" hidden="false" customHeight="false" outlineLevel="0" collapsed="false">
      <c r="A4202" s="0" t="s">
        <v>155</v>
      </c>
      <c r="B4202" s="0" t="s">
        <v>229</v>
      </c>
      <c r="C4202" s="0" t="n">
        <v>66</v>
      </c>
      <c r="D4202" s="0" t="n">
        <v>68</v>
      </c>
      <c r="E4202" s="0" t="n">
        <v>28</v>
      </c>
      <c r="F4202" s="0" t="n">
        <v>26</v>
      </c>
      <c r="G4202" s="0" t="n">
        <v>14</v>
      </c>
      <c r="H4202" s="0" t="n">
        <v>10</v>
      </c>
      <c r="I4202" s="0" t="n">
        <v>0</v>
      </c>
      <c r="J4202" s="0" t="n">
        <v>1</v>
      </c>
      <c r="K4202" s="0" t="n">
        <f aca="false">VLOOKUP(A4202,'Team Data'!$A$1:$E$659,2,FALSE())</f>
        <v>11</v>
      </c>
      <c r="L4202" s="0" t="n">
        <f aca="false">VLOOKUP(A4202,'Team Data'!$A$1:$E$659,3,FALSE())</f>
        <v>20</v>
      </c>
      <c r="M4202" s="0" t="n">
        <f aca="false">VLOOKUP(B4202,'Team Data'!$A$1:$E$659,2,FALSE())</f>
        <v>10</v>
      </c>
      <c r="N4202" s="0" t="n">
        <f aca="false">VLOOKUP(B4202,'Team Data'!$A$1:$E$659,3,FALSE())</f>
        <v>22</v>
      </c>
      <c r="O4202" s="0" t="n">
        <f aca="false">VLOOKUP(A4202,'Team Data'!$A$1:$E$659,4,FALSE())</f>
        <v>532</v>
      </c>
      <c r="P4202" s="0" t="n">
        <f aca="false">VLOOKUP(A4202,'Team Data'!$A$1:$E$659,5,FALSE())</f>
        <v>464</v>
      </c>
      <c r="Q4202" s="0" t="n">
        <f aca="false">VLOOKUP(B4202,'Team Data'!$A$1:$E$659,4,FALSE())</f>
        <v>517</v>
      </c>
      <c r="R4202" s="0" t="n">
        <f aca="false">VLOOKUP(B4202,'Team Data'!$A$1:$E$659,5,FALSE())</f>
        <v>456</v>
      </c>
      <c r="S4202" s="0" t="n">
        <f aca="false">IF(I4202=1,(MIN(30,(C4202-D4202)))*(M4202/(M4202+N4202))*(Q4202/(Q4202+R4202)),(MAX(-30,(C4202-D4202)))*(N4202/(M4202+N4202))*(R4202/(R4202+Q4202)))</f>
        <v>-0.644398766700925</v>
      </c>
      <c r="T4202" s="0" t="n">
        <f aca="false">IF(J4202=1,(MIN(30,(D4202-C4202)))*(K4202/(K4202+L4202))*(O4202/(O4202+P4202)),(MAX(-30,(D4202-C4202)))*(L4202/(K4202+L4202))*(P4202/(P4202+O4202)))</f>
        <v>0.379064645679492</v>
      </c>
      <c r="U4202" s="7" t="n">
        <v>43134</v>
      </c>
    </row>
    <row r="4203" customFormat="false" ht="15" hidden="false" customHeight="false" outlineLevel="0" collapsed="false">
      <c r="A4203" s="0" t="s">
        <v>70</v>
      </c>
      <c r="B4203" s="0" t="s">
        <v>199</v>
      </c>
      <c r="C4203" s="0" t="n">
        <v>61</v>
      </c>
      <c r="D4203" s="0" t="n">
        <v>72</v>
      </c>
      <c r="E4203" s="0" t="n">
        <v>30</v>
      </c>
      <c r="F4203" s="0" t="n">
        <v>36</v>
      </c>
      <c r="G4203" s="0" t="n">
        <v>11</v>
      </c>
      <c r="H4203" s="0" t="n">
        <v>6</v>
      </c>
      <c r="I4203" s="0" t="n">
        <v>0</v>
      </c>
      <c r="J4203" s="0" t="n">
        <v>1</v>
      </c>
      <c r="K4203" s="0" t="n">
        <f aca="false">VLOOKUP(A4203,'Team Data'!$A$1:$E$659,2,FALSE())</f>
        <v>4</v>
      </c>
      <c r="L4203" s="0" t="n">
        <f aca="false">VLOOKUP(A4203,'Team Data'!$A$1:$E$659,3,FALSE())</f>
        <v>28</v>
      </c>
      <c r="M4203" s="0" t="n">
        <f aca="false">VLOOKUP(B4203,'Team Data'!$A$1:$E$659,2,FALSE())</f>
        <v>19</v>
      </c>
      <c r="N4203" s="0" t="n">
        <f aca="false">VLOOKUP(B4203,'Team Data'!$A$1:$E$659,3,FALSE())</f>
        <v>16</v>
      </c>
      <c r="O4203" s="0" t="n">
        <f aca="false">VLOOKUP(A4203,'Team Data'!$A$1:$E$659,4,FALSE())</f>
        <v>460</v>
      </c>
      <c r="P4203" s="0" t="n">
        <f aca="false">VLOOKUP(A4203,'Team Data'!$A$1:$E$659,5,FALSE())</f>
        <v>532</v>
      </c>
      <c r="Q4203" s="0" t="n">
        <f aca="false">VLOOKUP(B4203,'Team Data'!$A$1:$E$659,4,FALSE())</f>
        <v>431</v>
      </c>
      <c r="R4203" s="0" t="n">
        <f aca="false">VLOOKUP(B4203,'Team Data'!$A$1:$E$659,5,FALSE())</f>
        <v>621</v>
      </c>
      <c r="S4203" s="0" t="n">
        <f aca="false">IF(I4203=1,(MIN(30,(C4203-D4203)))*(M4203/(M4203+N4203))*(Q4203/(Q4203+R4203)),(MAX(-30,(C4203-D4203)))*(N4203/(M4203+N4203))*(R4203/(R4203+Q4203)))</f>
        <v>-2.96838674633351</v>
      </c>
      <c r="T4203" s="0" t="n">
        <f aca="false">IF(J4203=1,(MIN(30,(D4203-C4203)))*(K4203/(K4203+L4203))*(O4203/(O4203+P4203)),(MAX(-30,(D4203-C4203)))*(L4203/(K4203+L4203))*(P4203/(P4203+O4203)))</f>
        <v>0.637600806451613</v>
      </c>
      <c r="U4203" s="7" t="n">
        <v>43134</v>
      </c>
    </row>
    <row r="4204" customFormat="false" ht="15" hidden="false" customHeight="false" outlineLevel="0" collapsed="false">
      <c r="A4204" s="0" t="s">
        <v>250</v>
      </c>
      <c r="B4204" s="0" t="s">
        <v>140</v>
      </c>
      <c r="C4204" s="0" t="n">
        <v>78</v>
      </c>
      <c r="D4204" s="0" t="n">
        <v>81</v>
      </c>
      <c r="E4204" s="0" t="n">
        <v>47</v>
      </c>
      <c r="F4204" s="0" t="n">
        <v>35</v>
      </c>
      <c r="G4204" s="0" t="n">
        <v>13</v>
      </c>
      <c r="H4204" s="0" t="n">
        <v>2</v>
      </c>
      <c r="I4204" s="0" t="n">
        <v>0</v>
      </c>
      <c r="J4204" s="0" t="n">
        <v>1</v>
      </c>
      <c r="K4204" s="0" t="n">
        <f aca="false">VLOOKUP(A4204,'Team Data'!$A$1:$E$659,2,FALSE())</f>
        <v>16</v>
      </c>
      <c r="L4204" s="0" t="n">
        <f aca="false">VLOOKUP(A4204,'Team Data'!$A$1:$E$659,3,FALSE())</f>
        <v>16</v>
      </c>
      <c r="M4204" s="0" t="n">
        <f aca="false">VLOOKUP(B4204,'Team Data'!$A$1:$E$659,2,FALSE())</f>
        <v>13</v>
      </c>
      <c r="N4204" s="0" t="n">
        <f aca="false">VLOOKUP(B4204,'Team Data'!$A$1:$E$659,3,FALSE())</f>
        <v>19</v>
      </c>
      <c r="O4204" s="0" t="n">
        <f aca="false">VLOOKUP(A4204,'Team Data'!$A$1:$E$659,4,FALSE())</f>
        <v>549</v>
      </c>
      <c r="P4204" s="0" t="n">
        <f aca="false">VLOOKUP(A4204,'Team Data'!$A$1:$E$659,5,FALSE())</f>
        <v>500</v>
      </c>
      <c r="Q4204" s="0" t="n">
        <f aca="false">VLOOKUP(B4204,'Team Data'!$A$1:$E$659,4,FALSE())</f>
        <v>557</v>
      </c>
      <c r="R4204" s="0" t="n">
        <f aca="false">VLOOKUP(B4204,'Team Data'!$A$1:$E$659,5,FALSE())</f>
        <v>489</v>
      </c>
      <c r="S4204" s="0" t="n">
        <f aca="false">IF(I4204=1,(MIN(30,(C4204-D4204)))*(M4204/(M4204+N4204))*(Q4204/(Q4204+R4204)),(MAX(-30,(C4204-D4204)))*(N4204/(M4204+N4204))*(R4204/(R4204+Q4204)))</f>
        <v>-0.83272586042065</v>
      </c>
      <c r="T4204" s="0" t="n">
        <f aca="false">IF(J4204=1,(MIN(30,(D4204-C4204)))*(K4204/(K4204+L4204))*(O4204/(O4204+P4204)),(MAX(-30,(D4204-C4204)))*(L4204/(K4204+L4204))*(P4204/(P4204+O4204)))</f>
        <v>0.785033365109628</v>
      </c>
      <c r="U4204" s="7" t="n">
        <v>43134</v>
      </c>
    </row>
    <row r="4205" customFormat="false" ht="15" hidden="false" customHeight="false" outlineLevel="0" collapsed="false">
      <c r="A4205" s="0" t="s">
        <v>74</v>
      </c>
      <c r="B4205" s="0" t="s">
        <v>348</v>
      </c>
      <c r="C4205" s="0" t="n">
        <v>91</v>
      </c>
      <c r="D4205" s="0" t="n">
        <v>79</v>
      </c>
      <c r="E4205" s="0" t="n">
        <v>30</v>
      </c>
      <c r="F4205" s="0" t="n">
        <v>28</v>
      </c>
      <c r="G4205" s="0" t="n">
        <v>11</v>
      </c>
      <c r="H4205" s="0" t="n">
        <v>11</v>
      </c>
      <c r="I4205" s="0" t="n">
        <v>1</v>
      </c>
      <c r="J4205" s="0" t="n">
        <v>0</v>
      </c>
      <c r="K4205" s="0" t="n">
        <f aca="false">VLOOKUP(A4205,'Team Data'!$A$1:$E$659,2,FALSE())</f>
        <v>13</v>
      </c>
      <c r="L4205" s="0" t="n">
        <f aca="false">VLOOKUP(A4205,'Team Data'!$A$1:$E$659,3,FALSE())</f>
        <v>20</v>
      </c>
      <c r="M4205" s="0" t="n">
        <f aca="false">VLOOKUP(B4205,'Team Data'!$A$1:$E$659,2,FALSE())</f>
        <v>19</v>
      </c>
      <c r="N4205" s="0" t="n">
        <f aca="false">VLOOKUP(B4205,'Team Data'!$A$1:$E$659,3,FALSE())</f>
        <v>12</v>
      </c>
      <c r="O4205" s="0" t="n">
        <f aca="false">VLOOKUP(A4205,'Team Data'!$A$1:$E$659,4,FALSE())</f>
        <v>534</v>
      </c>
      <c r="P4205" s="0" t="n">
        <f aca="false">VLOOKUP(A4205,'Team Data'!$A$1:$E$659,5,FALSE())</f>
        <v>500</v>
      </c>
      <c r="Q4205" s="0" t="n">
        <f aca="false">VLOOKUP(B4205,'Team Data'!$A$1:$E$659,4,FALSE())</f>
        <v>519</v>
      </c>
      <c r="R4205" s="0" t="n">
        <f aca="false">VLOOKUP(B4205,'Team Data'!$A$1:$E$659,5,FALSE())</f>
        <v>432</v>
      </c>
      <c r="S4205" s="0" t="n">
        <f aca="false">IF(I4205=1,(MIN(30,(C4205-D4205)))*(M4205/(M4205+N4205))*(Q4205/(Q4205+R4205)),(MAX(-30,(C4205-D4205)))*(N4205/(M4205+N4205))*(R4205/(R4205+Q4205)))</f>
        <v>4.01383942200061</v>
      </c>
      <c r="T4205" s="0" t="n">
        <f aca="false">IF(J4205=1,(MIN(30,(D4205-C4205)))*(K4205/(K4205+L4205))*(O4205/(O4205+P4205)),(MAX(-30,(D4205-C4205)))*(L4205/(K4205+L4205))*(P4205/(P4205+O4205)))</f>
        <v>-3.51679268507122</v>
      </c>
      <c r="U4205" s="7" t="n">
        <v>43134</v>
      </c>
    </row>
    <row r="4206" customFormat="false" ht="15" hidden="false" customHeight="false" outlineLevel="0" collapsed="false">
      <c r="A4206" s="0" t="s">
        <v>9</v>
      </c>
      <c r="B4206" s="0" t="s">
        <v>87</v>
      </c>
      <c r="C4206" s="0" t="n">
        <v>68</v>
      </c>
      <c r="D4206" s="0" t="n">
        <v>50</v>
      </c>
      <c r="E4206" s="0" t="n">
        <v>43</v>
      </c>
      <c r="F4206" s="0" t="n">
        <v>25</v>
      </c>
      <c r="G4206" s="0" t="n">
        <v>19</v>
      </c>
      <c r="H4206" s="0" t="n">
        <v>12</v>
      </c>
      <c r="I4206" s="0" t="n">
        <v>1</v>
      </c>
      <c r="J4206" s="0" t="n">
        <v>0</v>
      </c>
      <c r="K4206" s="0" t="n">
        <f aca="false">VLOOKUP(A4206,'Team Data'!$A$1:$E$659,2,FALSE())</f>
        <v>20</v>
      </c>
      <c r="L4206" s="0" t="n">
        <f aca="false">VLOOKUP(A4206,'Team Data'!$A$1:$E$659,3,FALSE())</f>
        <v>16</v>
      </c>
      <c r="M4206" s="0" t="n">
        <f aca="false">VLOOKUP(B4206,'Team Data'!$A$1:$E$659,2,FALSE())</f>
        <v>21</v>
      </c>
      <c r="N4206" s="0" t="n">
        <f aca="false">VLOOKUP(B4206,'Team Data'!$A$1:$E$659,3,FALSE())</f>
        <v>13</v>
      </c>
      <c r="O4206" s="0" t="n">
        <f aca="false">VLOOKUP(A4206,'Team Data'!$A$1:$E$659,4,FALSE())</f>
        <v>741</v>
      </c>
      <c r="P4206" s="0" t="n">
        <f aca="false">VLOOKUP(A4206,'Team Data'!$A$1:$E$659,5,FALSE())</f>
        <v>460</v>
      </c>
      <c r="Q4206" s="0" t="n">
        <f aca="false">VLOOKUP(B4206,'Team Data'!$A$1:$E$659,4,FALSE())</f>
        <v>684</v>
      </c>
      <c r="R4206" s="0" t="n">
        <f aca="false">VLOOKUP(B4206,'Team Data'!$A$1:$E$659,5,FALSE())</f>
        <v>461</v>
      </c>
      <c r="S4206" s="0" t="n">
        <f aca="false">IF(I4206=1,(MIN(30,(C4206-D4206)))*(M4206/(M4206+N4206))*(Q4206/(Q4206+R4206)),(MAX(-30,(C4206-D4206)))*(N4206/(M4206+N4206))*(R4206/(R4206+Q4206)))</f>
        <v>6.64145902902646</v>
      </c>
      <c r="T4206" s="0" t="n">
        <f aca="false">IF(J4206=1,(MIN(30,(D4206-C4206)))*(K4206/(K4206+L4206))*(O4206/(O4206+P4206)),(MAX(-30,(D4206-C4206)))*(L4206/(K4206+L4206))*(P4206/(P4206+O4206)))</f>
        <v>-3.06411323896753</v>
      </c>
      <c r="U4206" s="7" t="n">
        <v>43134</v>
      </c>
    </row>
    <row r="4207" customFormat="false" ht="15" hidden="false" customHeight="false" outlineLevel="0" collapsed="false">
      <c r="A4207" s="0" t="s">
        <v>108</v>
      </c>
      <c r="B4207" s="0" t="s">
        <v>198</v>
      </c>
      <c r="C4207" s="0" t="n">
        <v>84</v>
      </c>
      <c r="D4207" s="0" t="n">
        <v>92</v>
      </c>
      <c r="E4207" s="0" t="n">
        <v>30</v>
      </c>
      <c r="F4207" s="0" t="n">
        <v>32</v>
      </c>
      <c r="G4207" s="0" t="n">
        <v>9</v>
      </c>
      <c r="H4207" s="0" t="n">
        <v>8</v>
      </c>
      <c r="I4207" s="0" t="n">
        <v>0</v>
      </c>
      <c r="J4207" s="0" t="n">
        <v>1</v>
      </c>
      <c r="K4207" s="0" t="n">
        <f aca="false">VLOOKUP(A4207,'Team Data'!$A$1:$E$659,2,FALSE())</f>
        <v>19</v>
      </c>
      <c r="L4207" s="0" t="n">
        <f aca="false">VLOOKUP(A4207,'Team Data'!$A$1:$E$659,3,FALSE())</f>
        <v>16</v>
      </c>
      <c r="M4207" s="0" t="n">
        <f aca="false">VLOOKUP(B4207,'Team Data'!$A$1:$E$659,2,FALSE())</f>
        <v>20</v>
      </c>
      <c r="N4207" s="0" t="n">
        <f aca="false">VLOOKUP(B4207,'Team Data'!$A$1:$E$659,3,FALSE())</f>
        <v>15</v>
      </c>
      <c r="O4207" s="0" t="n">
        <f aca="false">VLOOKUP(A4207,'Team Data'!$A$1:$E$659,4,FALSE())</f>
        <v>472</v>
      </c>
      <c r="P4207" s="0" t="n">
        <f aca="false">VLOOKUP(A4207,'Team Data'!$A$1:$E$659,5,FALSE())</f>
        <v>580</v>
      </c>
      <c r="Q4207" s="0" t="n">
        <f aca="false">VLOOKUP(B4207,'Team Data'!$A$1:$E$659,4,FALSE())</f>
        <v>455</v>
      </c>
      <c r="R4207" s="0" t="n">
        <f aca="false">VLOOKUP(B4207,'Team Data'!$A$1:$E$659,5,FALSE())</f>
        <v>629</v>
      </c>
      <c r="S4207" s="0" t="n">
        <f aca="false">IF(I4207=1,(MIN(30,(C4207-D4207)))*(M4207/(M4207+N4207))*(Q4207/(Q4207+R4207)),(MAX(-30,(C4207-D4207)))*(N4207/(M4207+N4207))*(R4207/(R4207+Q4207)))</f>
        <v>-1.98945703742752</v>
      </c>
      <c r="T4207" s="0" t="n">
        <f aca="false">IF(J4207=1,(MIN(30,(D4207-C4207)))*(K4207/(K4207+L4207))*(O4207/(O4207+P4207)),(MAX(-30,(D4207-C4207)))*(L4207/(K4207+L4207))*(P4207/(P4207+O4207)))</f>
        <v>1.94850624660511</v>
      </c>
      <c r="U4207" s="7" t="n">
        <v>43134</v>
      </c>
    </row>
    <row r="4208" customFormat="false" ht="15" hidden="false" customHeight="false" outlineLevel="0" collapsed="false">
      <c r="A4208" s="0" t="s">
        <v>66</v>
      </c>
      <c r="B4208" s="0" t="s">
        <v>98</v>
      </c>
      <c r="C4208" s="0" t="n">
        <v>87</v>
      </c>
      <c r="D4208" s="0" t="n">
        <v>58</v>
      </c>
      <c r="E4208" s="0" t="n">
        <v>38</v>
      </c>
      <c r="F4208" s="0" t="n">
        <v>26</v>
      </c>
      <c r="G4208" s="0" t="n">
        <v>10</v>
      </c>
      <c r="H4208" s="0" t="n">
        <v>11</v>
      </c>
      <c r="I4208" s="0" t="n">
        <v>1</v>
      </c>
      <c r="J4208" s="0" t="n">
        <v>0</v>
      </c>
      <c r="K4208" s="0" t="n">
        <f aca="false">VLOOKUP(A4208,'Team Data'!$A$1:$E$659,2,FALSE())</f>
        <v>21</v>
      </c>
      <c r="L4208" s="0" t="n">
        <f aca="false">VLOOKUP(A4208,'Team Data'!$A$1:$E$659,3,FALSE())</f>
        <v>12</v>
      </c>
      <c r="M4208" s="0" t="n">
        <f aca="false">VLOOKUP(B4208,'Team Data'!$A$1:$E$659,2,FALSE())</f>
        <v>15</v>
      </c>
      <c r="N4208" s="0" t="n">
        <f aca="false">VLOOKUP(B4208,'Team Data'!$A$1:$E$659,3,FALSE())</f>
        <v>18</v>
      </c>
      <c r="O4208" s="0" t="n">
        <f aca="false">VLOOKUP(A4208,'Team Data'!$A$1:$E$659,4,FALSE())</f>
        <v>590</v>
      </c>
      <c r="P4208" s="0" t="n">
        <f aca="false">VLOOKUP(A4208,'Team Data'!$A$1:$E$659,5,FALSE())</f>
        <v>486</v>
      </c>
      <c r="Q4208" s="0" t="n">
        <f aca="false">VLOOKUP(B4208,'Team Data'!$A$1:$E$659,4,FALSE())</f>
        <v>568</v>
      </c>
      <c r="R4208" s="0" t="n">
        <f aca="false">VLOOKUP(B4208,'Team Data'!$A$1:$E$659,5,FALSE())</f>
        <v>506</v>
      </c>
      <c r="S4208" s="0" t="n">
        <f aca="false">IF(I4208=1,(MIN(30,(C4208-D4208)))*(M4208/(M4208+N4208))*(Q4208/(Q4208+R4208)),(MAX(-30,(C4208-D4208)))*(N4208/(M4208+N4208))*(R4208/(R4208+Q4208)))</f>
        <v>6.97138987641781</v>
      </c>
      <c r="T4208" s="0" t="n">
        <f aca="false">IF(J4208=1,(MIN(30,(D4208-C4208)))*(K4208/(K4208+L4208))*(O4208/(O4208+P4208)),(MAX(-30,(D4208-C4208)))*(L4208/(K4208+L4208))*(P4208/(P4208+O4208)))</f>
        <v>-4.76309564041906</v>
      </c>
      <c r="U4208" s="7" t="n">
        <v>43134</v>
      </c>
    </row>
    <row r="4209" customFormat="false" ht="15" hidden="false" customHeight="false" outlineLevel="0" collapsed="false">
      <c r="A4209" s="0" t="s">
        <v>135</v>
      </c>
      <c r="B4209" s="0" t="s">
        <v>342</v>
      </c>
      <c r="C4209" s="0" t="n">
        <v>51</v>
      </c>
      <c r="D4209" s="0" t="n">
        <v>89</v>
      </c>
      <c r="E4209" s="0" t="n">
        <v>24</v>
      </c>
      <c r="F4209" s="0" t="n">
        <v>36</v>
      </c>
      <c r="G4209" s="0" t="n">
        <v>15</v>
      </c>
      <c r="H4209" s="0" t="n">
        <v>12</v>
      </c>
      <c r="I4209" s="0" t="n">
        <v>0</v>
      </c>
      <c r="J4209" s="0" t="n">
        <v>1</v>
      </c>
      <c r="K4209" s="0" t="n">
        <f aca="false">VLOOKUP(A4209,'Team Data'!$A$1:$E$659,2,FALSE())</f>
        <v>25</v>
      </c>
      <c r="L4209" s="0" t="n">
        <f aca="false">VLOOKUP(A4209,'Team Data'!$A$1:$E$659,3,FALSE())</f>
        <v>12</v>
      </c>
      <c r="M4209" s="0" t="n">
        <f aca="false">VLOOKUP(B4209,'Team Data'!$A$1:$E$659,2,FALSE())</f>
        <v>26</v>
      </c>
      <c r="N4209" s="0" t="n">
        <f aca="false">VLOOKUP(B4209,'Team Data'!$A$1:$E$659,3,FALSE())</f>
        <v>10</v>
      </c>
      <c r="O4209" s="0" t="n">
        <f aca="false">VLOOKUP(A4209,'Team Data'!$A$1:$E$659,4,FALSE())</f>
        <v>699</v>
      </c>
      <c r="P4209" s="0" t="n">
        <f aca="false">VLOOKUP(A4209,'Team Data'!$A$1:$E$659,5,FALSE())</f>
        <v>540</v>
      </c>
      <c r="Q4209" s="0" t="n">
        <f aca="false">VLOOKUP(B4209,'Team Data'!$A$1:$E$659,4,FALSE())</f>
        <v>708</v>
      </c>
      <c r="R4209" s="0" t="n">
        <f aca="false">VLOOKUP(B4209,'Team Data'!$A$1:$E$659,5,FALSE())</f>
        <v>504</v>
      </c>
      <c r="S4209" s="0" t="n">
        <f aca="false">IF(I4209=1,(MIN(30,(C4209-D4209)))*(M4209/(M4209+N4209))*(Q4209/(Q4209+R4209)),(MAX(-30,(C4209-D4209)))*(N4209/(M4209+N4209))*(R4209/(R4209+Q4209)))</f>
        <v>-3.46534653465347</v>
      </c>
      <c r="T4209" s="0" t="n">
        <f aca="false">IF(J4209=1,(MIN(30,(D4209-C4209)))*(K4209/(K4209+L4209))*(O4209/(O4209+P4209)),(MAX(-30,(D4209-C4209)))*(L4209/(K4209+L4209))*(P4209/(P4209+O4209)))</f>
        <v>11.4357699103462</v>
      </c>
      <c r="U4209" s="7" t="n">
        <v>43134</v>
      </c>
    </row>
    <row r="4210" customFormat="false" ht="15" hidden="false" customHeight="false" outlineLevel="0" collapsed="false">
      <c r="A4210" s="0" t="s">
        <v>299</v>
      </c>
      <c r="B4210" s="0" t="s">
        <v>132</v>
      </c>
      <c r="C4210" s="0" t="n">
        <v>73</v>
      </c>
      <c r="D4210" s="0" t="n">
        <v>79</v>
      </c>
      <c r="E4210" s="0" t="n">
        <v>42</v>
      </c>
      <c r="F4210" s="0" t="n">
        <v>35</v>
      </c>
      <c r="G4210" s="0" t="n">
        <v>10</v>
      </c>
      <c r="H4210" s="0" t="n">
        <v>12</v>
      </c>
      <c r="I4210" s="0" t="n">
        <v>0</v>
      </c>
      <c r="J4210" s="0" t="n">
        <v>1</v>
      </c>
      <c r="K4210" s="0" t="n">
        <f aca="false">VLOOKUP(A4210,'Team Data'!$A$1:$E$659,2,FALSE())</f>
        <v>18</v>
      </c>
      <c r="L4210" s="0" t="n">
        <f aca="false">VLOOKUP(A4210,'Team Data'!$A$1:$E$659,3,FALSE())</f>
        <v>14</v>
      </c>
      <c r="M4210" s="0" t="n">
        <f aca="false">VLOOKUP(B4210,'Team Data'!$A$1:$E$659,2,FALSE())</f>
        <v>10</v>
      </c>
      <c r="N4210" s="0" t="n">
        <f aca="false">VLOOKUP(B4210,'Team Data'!$A$1:$E$659,3,FALSE())</f>
        <v>22</v>
      </c>
      <c r="O4210" s="0" t="n">
        <f aca="false">VLOOKUP(A4210,'Team Data'!$A$1:$E$659,4,FALSE())</f>
        <v>500</v>
      </c>
      <c r="P4210" s="0" t="n">
        <f aca="false">VLOOKUP(A4210,'Team Data'!$A$1:$E$659,5,FALSE())</f>
        <v>469</v>
      </c>
      <c r="Q4210" s="0" t="n">
        <f aca="false">VLOOKUP(B4210,'Team Data'!$A$1:$E$659,4,FALSE())</f>
        <v>532</v>
      </c>
      <c r="R4210" s="0" t="n">
        <f aca="false">VLOOKUP(B4210,'Team Data'!$A$1:$E$659,5,FALSE())</f>
        <v>476</v>
      </c>
      <c r="S4210" s="0" t="n">
        <f aca="false">IF(I4210=1,(MIN(30,(C4210-D4210)))*(M4210/(M4210+N4210))*(Q4210/(Q4210+R4210)),(MAX(-30,(C4210-D4210)))*(N4210/(M4210+N4210))*(R4210/(R4210+Q4210)))</f>
        <v>-1.94791666666667</v>
      </c>
      <c r="T4210" s="0" t="n">
        <f aca="false">IF(J4210=1,(MIN(30,(D4210-C4210)))*(K4210/(K4210+L4210))*(O4210/(O4210+P4210)),(MAX(-30,(D4210-C4210)))*(L4210/(K4210+L4210))*(P4210/(P4210+O4210)))</f>
        <v>1.74148606811146</v>
      </c>
      <c r="U4210" s="7" t="n">
        <v>43134</v>
      </c>
    </row>
    <row r="4211" customFormat="false" ht="15" hidden="false" customHeight="false" outlineLevel="0" collapsed="false">
      <c r="A4211" s="0" t="s">
        <v>82</v>
      </c>
      <c r="B4211" s="0" t="s">
        <v>230</v>
      </c>
      <c r="C4211" s="0" t="n">
        <v>81</v>
      </c>
      <c r="D4211" s="0" t="n">
        <v>94</v>
      </c>
      <c r="E4211" s="0" t="n">
        <v>32</v>
      </c>
      <c r="F4211" s="0" t="n">
        <v>32</v>
      </c>
      <c r="G4211" s="0" t="n">
        <v>10</v>
      </c>
      <c r="H4211" s="0" t="n">
        <v>6</v>
      </c>
      <c r="I4211" s="0" t="n">
        <v>0</v>
      </c>
      <c r="J4211" s="0" t="n">
        <v>1</v>
      </c>
      <c r="K4211" s="0" t="n">
        <f aca="false">VLOOKUP(A4211,'Team Data'!$A$1:$E$659,2,FALSE())</f>
        <v>20</v>
      </c>
      <c r="L4211" s="0" t="n">
        <f aca="false">VLOOKUP(A4211,'Team Data'!$A$1:$E$659,3,FALSE())</f>
        <v>15</v>
      </c>
      <c r="M4211" s="0" t="n">
        <f aca="false">VLOOKUP(B4211,'Team Data'!$A$1:$E$659,2,FALSE())</f>
        <v>20</v>
      </c>
      <c r="N4211" s="0" t="n">
        <f aca="false">VLOOKUP(B4211,'Team Data'!$A$1:$E$659,3,FALSE())</f>
        <v>14</v>
      </c>
      <c r="O4211" s="0" t="n">
        <f aca="false">VLOOKUP(A4211,'Team Data'!$A$1:$E$659,4,FALSE())</f>
        <v>577</v>
      </c>
      <c r="P4211" s="0" t="n">
        <f aca="false">VLOOKUP(A4211,'Team Data'!$A$1:$E$659,5,FALSE())</f>
        <v>520</v>
      </c>
      <c r="Q4211" s="0" t="n">
        <f aca="false">VLOOKUP(B4211,'Team Data'!$A$1:$E$659,4,FALSE())</f>
        <v>504</v>
      </c>
      <c r="R4211" s="0" t="n">
        <f aca="false">VLOOKUP(B4211,'Team Data'!$A$1:$E$659,5,FALSE())</f>
        <v>516</v>
      </c>
      <c r="S4211" s="0" t="n">
        <f aca="false">IF(I4211=1,(MIN(30,(C4211-D4211)))*(M4211/(M4211+N4211))*(Q4211/(Q4211+R4211)),(MAX(-30,(C4211-D4211)))*(N4211/(M4211+N4211))*(R4211/(R4211+Q4211)))</f>
        <v>-2.70795847750865</v>
      </c>
      <c r="T4211" s="0" t="n">
        <f aca="false">IF(J4211=1,(MIN(30,(D4211-C4211)))*(K4211/(K4211+L4211))*(O4211/(O4211+P4211)),(MAX(-30,(D4211-C4211)))*(L4211/(K4211+L4211))*(P4211/(P4211+O4211)))</f>
        <v>3.9072795936971</v>
      </c>
      <c r="U4211" s="7" t="n">
        <v>43134</v>
      </c>
    </row>
    <row r="4212" customFormat="false" ht="15" hidden="false" customHeight="false" outlineLevel="0" collapsed="false">
      <c r="A4212" s="0" t="s">
        <v>235</v>
      </c>
      <c r="B4212" s="0" t="s">
        <v>244</v>
      </c>
      <c r="C4212" s="0" t="n">
        <v>78</v>
      </c>
      <c r="D4212" s="0" t="n">
        <v>76</v>
      </c>
      <c r="E4212" s="0" t="n">
        <v>25</v>
      </c>
      <c r="F4212" s="0" t="n">
        <v>37</v>
      </c>
      <c r="G4212" s="0" t="n">
        <v>8</v>
      </c>
      <c r="H4212" s="0" t="n">
        <v>11</v>
      </c>
      <c r="I4212" s="0" t="n">
        <v>1</v>
      </c>
      <c r="J4212" s="0" t="n">
        <v>0</v>
      </c>
      <c r="K4212" s="0" t="n">
        <f aca="false">VLOOKUP(A4212,'Team Data'!$A$1:$E$659,2,FALSE())</f>
        <v>30</v>
      </c>
      <c r="L4212" s="0" t="n">
        <f aca="false">VLOOKUP(A4212,'Team Data'!$A$1:$E$659,3,FALSE())</f>
        <v>7</v>
      </c>
      <c r="M4212" s="0" t="n">
        <f aca="false">VLOOKUP(B4212,'Team Data'!$A$1:$E$659,2,FALSE())</f>
        <v>15</v>
      </c>
      <c r="N4212" s="0" t="n">
        <f aca="false">VLOOKUP(B4212,'Team Data'!$A$1:$E$659,3,FALSE())</f>
        <v>19</v>
      </c>
      <c r="O4212" s="0" t="n">
        <f aca="false">VLOOKUP(A4212,'Team Data'!$A$1:$E$659,4,FALSE())</f>
        <v>726</v>
      </c>
      <c r="P4212" s="0" t="n">
        <f aca="false">VLOOKUP(A4212,'Team Data'!$A$1:$E$659,5,FALSE())</f>
        <v>521</v>
      </c>
      <c r="Q4212" s="0" t="n">
        <f aca="false">VLOOKUP(B4212,'Team Data'!$A$1:$E$659,4,FALSE())</f>
        <v>608</v>
      </c>
      <c r="R4212" s="0" t="n">
        <f aca="false">VLOOKUP(B4212,'Team Data'!$A$1:$E$659,5,FALSE())</f>
        <v>484</v>
      </c>
      <c r="S4212" s="0" t="n">
        <f aca="false">IF(I4212=1,(MIN(30,(C4212-D4212)))*(M4212/(M4212+N4212))*(Q4212/(Q4212+R4212)),(MAX(-30,(C4212-D4212)))*(N4212/(M4212+N4212))*(R4212/(R4212+Q4212)))</f>
        <v>0.491273432449903</v>
      </c>
      <c r="T4212" s="0" t="n">
        <f aca="false">IF(J4212=1,(MIN(30,(D4212-C4212)))*(K4212/(K4212+L4212))*(O4212/(O4212+P4212)),(MAX(-30,(D4212-C4212)))*(L4212/(K4212+L4212))*(P4212/(P4212+O4212)))</f>
        <v>-0.158087518151672</v>
      </c>
      <c r="U4212" s="7" t="n">
        <v>43134</v>
      </c>
    </row>
    <row r="4213" customFormat="false" ht="15" hidden="false" customHeight="false" outlineLevel="0" collapsed="false">
      <c r="A4213" s="0" t="s">
        <v>62</v>
      </c>
      <c r="B4213" s="0" t="s">
        <v>27</v>
      </c>
      <c r="C4213" s="0" t="n">
        <v>60</v>
      </c>
      <c r="D4213" s="0" t="n">
        <v>80</v>
      </c>
      <c r="E4213" s="0" t="n">
        <v>26</v>
      </c>
      <c r="F4213" s="0" t="n">
        <v>42</v>
      </c>
      <c r="G4213" s="0" t="n">
        <v>15</v>
      </c>
      <c r="H4213" s="0" t="n">
        <v>18</v>
      </c>
      <c r="I4213" s="0" t="n">
        <v>0</v>
      </c>
      <c r="J4213" s="0" t="n">
        <v>1</v>
      </c>
      <c r="K4213" s="0" t="n">
        <f aca="false">VLOOKUP(A4213,'Team Data'!$A$1:$E$659,2,FALSE())</f>
        <v>5</v>
      </c>
      <c r="L4213" s="0" t="n">
        <f aca="false">VLOOKUP(A4213,'Team Data'!$A$1:$E$659,3,FALSE())</f>
        <v>27</v>
      </c>
      <c r="M4213" s="0" t="n">
        <f aca="false">VLOOKUP(B4213,'Team Data'!$A$1:$E$659,2,FALSE())</f>
        <v>18</v>
      </c>
      <c r="N4213" s="0" t="n">
        <f aca="false">VLOOKUP(B4213,'Team Data'!$A$1:$E$659,3,FALSE())</f>
        <v>14</v>
      </c>
      <c r="O4213" s="0" t="n">
        <f aca="false">VLOOKUP(A4213,'Team Data'!$A$1:$E$659,4,FALSE())</f>
        <v>512</v>
      </c>
      <c r="P4213" s="0" t="n">
        <f aca="false">VLOOKUP(A4213,'Team Data'!$A$1:$E$659,5,FALSE())</f>
        <v>548</v>
      </c>
      <c r="Q4213" s="0" t="n">
        <f aca="false">VLOOKUP(B4213,'Team Data'!$A$1:$E$659,4,FALSE())</f>
        <v>374</v>
      </c>
      <c r="R4213" s="0" t="n">
        <f aca="false">VLOOKUP(B4213,'Team Data'!$A$1:$E$659,5,FALSE())</f>
        <v>605</v>
      </c>
      <c r="S4213" s="0" t="n">
        <f aca="false">IF(I4213=1,(MIN(30,(C4213-D4213)))*(M4213/(M4213+N4213))*(Q4213/(Q4213+R4213)),(MAX(-30,(C4213-D4213)))*(N4213/(M4213+N4213))*(R4213/(R4213+Q4213)))</f>
        <v>-5.40730337078652</v>
      </c>
      <c r="T4213" s="0" t="n">
        <f aca="false">IF(J4213=1,(MIN(30,(D4213-C4213)))*(K4213/(K4213+L4213))*(O4213/(O4213+P4213)),(MAX(-30,(D4213-C4213)))*(L4213/(K4213+L4213))*(P4213/(P4213+O4213)))</f>
        <v>1.50943396226415</v>
      </c>
      <c r="U4213" s="7" t="n">
        <v>43134</v>
      </c>
    </row>
    <row r="4214" customFormat="false" ht="15" hidden="false" customHeight="false" outlineLevel="0" collapsed="false">
      <c r="A4214" s="0" t="s">
        <v>318</v>
      </c>
      <c r="B4214" s="0" t="s">
        <v>204</v>
      </c>
      <c r="C4214" s="0" t="n">
        <v>100</v>
      </c>
      <c r="D4214" s="0" t="n">
        <v>107</v>
      </c>
      <c r="E4214" s="0" t="n">
        <v>46</v>
      </c>
      <c r="F4214" s="0" t="n">
        <v>44</v>
      </c>
      <c r="G4214" s="0" t="n">
        <v>7</v>
      </c>
      <c r="H4214" s="0" t="n">
        <v>5</v>
      </c>
      <c r="I4214" s="0" t="n">
        <v>0</v>
      </c>
      <c r="J4214" s="0" t="n">
        <v>1</v>
      </c>
      <c r="K4214" s="0" t="n">
        <f aca="false">VLOOKUP(A4214,'Team Data'!$A$1:$E$659,2,FALSE())</f>
        <v>11</v>
      </c>
      <c r="L4214" s="0" t="n">
        <f aca="false">VLOOKUP(A4214,'Team Data'!$A$1:$E$659,3,FALSE())</f>
        <v>21</v>
      </c>
      <c r="M4214" s="0" t="n">
        <f aca="false">VLOOKUP(B4214,'Team Data'!$A$1:$E$659,2,FALSE())</f>
        <v>23</v>
      </c>
      <c r="N4214" s="0" t="n">
        <f aca="false">VLOOKUP(B4214,'Team Data'!$A$1:$E$659,3,FALSE())</f>
        <v>10</v>
      </c>
      <c r="O4214" s="0" t="n">
        <f aca="false">VLOOKUP(A4214,'Team Data'!$A$1:$E$659,4,FALSE())</f>
        <v>542</v>
      </c>
      <c r="P4214" s="0" t="n">
        <f aca="false">VLOOKUP(A4214,'Team Data'!$A$1:$E$659,5,FALSE())</f>
        <v>440</v>
      </c>
      <c r="Q4214" s="0" t="n">
        <f aca="false">VLOOKUP(B4214,'Team Data'!$A$1:$E$659,4,FALSE())</f>
        <v>563</v>
      </c>
      <c r="R4214" s="0" t="n">
        <f aca="false">VLOOKUP(B4214,'Team Data'!$A$1:$E$659,5,FALSE())</f>
        <v>481</v>
      </c>
      <c r="S4214" s="0" t="n">
        <f aca="false">IF(I4214=1,(MIN(30,(C4214-D4214)))*(M4214/(M4214+N4214))*(Q4214/(Q4214+R4214)),(MAX(-30,(C4214-D4214)))*(N4214/(M4214+N4214))*(R4214/(R4214+Q4214)))</f>
        <v>-0.977301753163822</v>
      </c>
      <c r="T4214" s="0" t="n">
        <f aca="false">IF(J4214=1,(MIN(30,(D4214-C4214)))*(K4214/(K4214+L4214))*(O4214/(O4214+P4214)),(MAX(-30,(D4214-C4214)))*(L4214/(K4214+L4214))*(P4214/(P4214+O4214)))</f>
        <v>1.32809317718941</v>
      </c>
      <c r="U4214" s="7" t="n">
        <v>43134</v>
      </c>
    </row>
    <row r="4215" customFormat="false" ht="15" hidden="false" customHeight="false" outlineLevel="0" collapsed="false">
      <c r="A4215" s="0" t="s">
        <v>345</v>
      </c>
      <c r="B4215" s="0" t="s">
        <v>325</v>
      </c>
      <c r="C4215" s="0" t="n">
        <v>63</v>
      </c>
      <c r="D4215" s="0" t="n">
        <v>74</v>
      </c>
      <c r="E4215" s="0" t="n">
        <v>38</v>
      </c>
      <c r="F4215" s="0" t="n">
        <v>47</v>
      </c>
      <c r="G4215" s="0" t="n">
        <v>9</v>
      </c>
      <c r="H4215" s="0" t="n">
        <v>13</v>
      </c>
      <c r="I4215" s="0" t="n">
        <v>0</v>
      </c>
      <c r="J4215" s="0" t="n">
        <v>1</v>
      </c>
      <c r="K4215" s="0" t="n">
        <f aca="false">VLOOKUP(A4215,'Team Data'!$A$1:$E$659,2,FALSE())</f>
        <v>27</v>
      </c>
      <c r="L4215" s="0" t="n">
        <f aca="false">VLOOKUP(A4215,'Team Data'!$A$1:$E$659,3,FALSE())</f>
        <v>11</v>
      </c>
      <c r="M4215" s="0" t="n">
        <f aca="false">VLOOKUP(B4215,'Team Data'!$A$1:$E$659,2,FALSE())</f>
        <v>20</v>
      </c>
      <c r="N4215" s="0" t="n">
        <f aca="false">VLOOKUP(B4215,'Team Data'!$A$1:$E$659,3,FALSE())</f>
        <v>15</v>
      </c>
      <c r="O4215" s="0" t="n">
        <f aca="false">VLOOKUP(A4215,'Team Data'!$A$1:$E$659,4,FALSE())</f>
        <v>718</v>
      </c>
      <c r="P4215" s="0" t="n">
        <f aca="false">VLOOKUP(A4215,'Team Data'!$A$1:$E$659,5,FALSE())</f>
        <v>515</v>
      </c>
      <c r="Q4215" s="0" t="n">
        <f aca="false">VLOOKUP(B4215,'Team Data'!$A$1:$E$659,4,FALSE())</f>
        <v>530</v>
      </c>
      <c r="R4215" s="0" t="n">
        <f aca="false">VLOOKUP(B4215,'Team Data'!$A$1:$E$659,5,FALSE())</f>
        <v>524</v>
      </c>
      <c r="S4215" s="0" t="n">
        <f aca="false">IF(I4215=1,(MIN(30,(C4215-D4215)))*(M4215/(M4215+N4215))*(Q4215/(Q4215+R4215)),(MAX(-30,(C4215-D4215)))*(N4215/(M4215+N4215))*(R4215/(R4215+Q4215)))</f>
        <v>-2.34372458660884</v>
      </c>
      <c r="T4215" s="0" t="n">
        <f aca="false">IF(J4215=1,(MIN(30,(D4215-C4215)))*(K4215/(K4215+L4215))*(O4215/(O4215+P4215)),(MAX(-30,(D4215-C4215)))*(L4215/(K4215+L4215))*(P4215/(P4215+O4215)))</f>
        <v>4.5512869765655</v>
      </c>
      <c r="U4215" s="7" t="n">
        <v>43134</v>
      </c>
    </row>
    <row r="4216" customFormat="false" ht="15" hidden="false" customHeight="false" outlineLevel="0" collapsed="false">
      <c r="A4216" s="0" t="s">
        <v>180</v>
      </c>
      <c r="B4216" s="0" t="s">
        <v>206</v>
      </c>
      <c r="C4216" s="0" t="n">
        <v>63</v>
      </c>
      <c r="D4216" s="0" t="n">
        <v>86</v>
      </c>
      <c r="E4216" s="0" t="n">
        <v>31</v>
      </c>
      <c r="F4216" s="0" t="n">
        <v>48</v>
      </c>
      <c r="G4216" s="0" t="n">
        <v>9</v>
      </c>
      <c r="H4216" s="0" t="n">
        <v>15</v>
      </c>
      <c r="I4216" s="0" t="n">
        <v>0</v>
      </c>
      <c r="J4216" s="0" t="n">
        <v>1</v>
      </c>
      <c r="K4216" s="0" t="n">
        <f aca="false">VLOOKUP(A4216,'Team Data'!$A$1:$E$659,2,FALSE())</f>
        <v>13</v>
      </c>
      <c r="L4216" s="0" t="n">
        <f aca="false">VLOOKUP(A4216,'Team Data'!$A$1:$E$659,3,FALSE())</f>
        <v>19</v>
      </c>
      <c r="M4216" s="0" t="n">
        <f aca="false">VLOOKUP(B4216,'Team Data'!$A$1:$E$659,2,FALSE())</f>
        <v>26</v>
      </c>
      <c r="N4216" s="0" t="n">
        <f aca="false">VLOOKUP(B4216,'Team Data'!$A$1:$E$659,3,FALSE())</f>
        <v>12</v>
      </c>
      <c r="O4216" s="0" t="n">
        <f aca="false">VLOOKUP(A4216,'Team Data'!$A$1:$E$659,4,FALSE())</f>
        <v>479</v>
      </c>
      <c r="P4216" s="0" t="n">
        <f aca="false">VLOOKUP(A4216,'Team Data'!$A$1:$E$659,5,FALSE())</f>
        <v>507</v>
      </c>
      <c r="Q4216" s="0" t="n">
        <f aca="false">VLOOKUP(B4216,'Team Data'!$A$1:$E$659,4,FALSE())</f>
        <v>600</v>
      </c>
      <c r="R4216" s="0" t="n">
        <f aca="false">VLOOKUP(B4216,'Team Data'!$A$1:$E$659,5,FALSE())</f>
        <v>551</v>
      </c>
      <c r="S4216" s="0" t="n">
        <f aca="false">IF(I4216=1,(MIN(30,(C4216-D4216)))*(M4216/(M4216+N4216))*(Q4216/(Q4216+R4216)),(MAX(-30,(C4216-D4216)))*(N4216/(M4216+N4216))*(R4216/(R4216+Q4216)))</f>
        <v>-3.47697654213727</v>
      </c>
      <c r="T4216" s="0" t="n">
        <f aca="false">IF(J4216=1,(MIN(30,(D4216-C4216)))*(K4216/(K4216+L4216))*(O4216/(O4216+P4216)),(MAX(-30,(D4216-C4216)))*(L4216/(K4216+L4216))*(P4216/(P4216+O4216)))</f>
        <v>4.53920512170385</v>
      </c>
      <c r="U4216" s="7" t="n">
        <v>43134</v>
      </c>
    </row>
    <row r="4217" customFormat="false" ht="15" hidden="false" customHeight="false" outlineLevel="0" collapsed="false">
      <c r="A4217" s="0" t="s">
        <v>333</v>
      </c>
      <c r="B4217" s="0" t="s">
        <v>314</v>
      </c>
      <c r="C4217" s="0" t="n">
        <v>81</v>
      </c>
      <c r="D4217" s="0" t="n">
        <v>53</v>
      </c>
      <c r="E4217" s="0" t="n">
        <v>30</v>
      </c>
      <c r="F4217" s="0" t="n">
        <v>24</v>
      </c>
      <c r="G4217" s="0" t="n">
        <v>13</v>
      </c>
      <c r="H4217" s="0" t="n">
        <v>11</v>
      </c>
      <c r="I4217" s="0" t="n">
        <v>1</v>
      </c>
      <c r="J4217" s="0" t="n">
        <v>0</v>
      </c>
      <c r="K4217" s="0" t="n">
        <f aca="false">VLOOKUP(A4217,'Team Data'!$A$1:$E$659,2,FALSE())</f>
        <v>27</v>
      </c>
      <c r="L4217" s="0" t="n">
        <f aca="false">VLOOKUP(A4217,'Team Data'!$A$1:$E$659,3,FALSE())</f>
        <v>8</v>
      </c>
      <c r="M4217" s="0" t="n">
        <f aca="false">VLOOKUP(B4217,'Team Data'!$A$1:$E$659,2,FALSE())</f>
        <v>25</v>
      </c>
      <c r="N4217" s="0" t="n">
        <f aca="false">VLOOKUP(B4217,'Team Data'!$A$1:$E$659,3,FALSE())</f>
        <v>10</v>
      </c>
      <c r="O4217" s="0" t="n">
        <f aca="false">VLOOKUP(A4217,'Team Data'!$A$1:$E$659,4,FALSE())</f>
        <v>551</v>
      </c>
      <c r="P4217" s="0" t="n">
        <f aca="false">VLOOKUP(A4217,'Team Data'!$A$1:$E$659,5,FALSE())</f>
        <v>544</v>
      </c>
      <c r="Q4217" s="0" t="n">
        <f aca="false">VLOOKUP(B4217,'Team Data'!$A$1:$E$659,4,FALSE())</f>
        <v>506</v>
      </c>
      <c r="R4217" s="0" t="n">
        <f aca="false">VLOOKUP(B4217,'Team Data'!$A$1:$E$659,5,FALSE())</f>
        <v>534</v>
      </c>
      <c r="S4217" s="0" t="n">
        <f aca="false">IF(I4217=1,(MIN(30,(C4217-D4217)))*(M4217/(M4217+N4217))*(Q4217/(Q4217+R4217)),(MAX(-30,(C4217-D4217)))*(N4217/(M4217+N4217))*(R4217/(R4217+Q4217)))</f>
        <v>9.73076923076923</v>
      </c>
      <c r="T4217" s="0" t="n">
        <f aca="false">IF(J4217=1,(MIN(30,(D4217-C4217)))*(K4217/(K4217+L4217))*(O4217/(O4217+P4217)),(MAX(-30,(D4217-C4217)))*(L4217/(K4217+L4217))*(P4217/(P4217+O4217)))</f>
        <v>-3.17954337899543</v>
      </c>
      <c r="U4217" s="7" t="n">
        <v>43134</v>
      </c>
    </row>
    <row r="4218" customFormat="false" ht="15" hidden="false" customHeight="false" outlineLevel="0" collapsed="false">
      <c r="A4218" s="0" t="s">
        <v>26</v>
      </c>
      <c r="B4218" s="0" t="s">
        <v>181</v>
      </c>
      <c r="C4218" s="0" t="n">
        <v>83</v>
      </c>
      <c r="D4218" s="0" t="n">
        <v>73</v>
      </c>
      <c r="E4218" s="0" t="n">
        <v>36</v>
      </c>
      <c r="F4218" s="0" t="n">
        <v>35</v>
      </c>
      <c r="G4218" s="0" t="n">
        <v>11</v>
      </c>
      <c r="H4218" s="0" t="n">
        <v>11</v>
      </c>
      <c r="I4218" s="0" t="n">
        <v>1</v>
      </c>
      <c r="J4218" s="0" t="n">
        <v>0</v>
      </c>
      <c r="K4218" s="0" t="n">
        <f aca="false">VLOOKUP(A4218,'Team Data'!$A$1:$E$659,2,FALSE())</f>
        <v>24</v>
      </c>
      <c r="L4218" s="0" t="n">
        <f aca="false">VLOOKUP(A4218,'Team Data'!$A$1:$E$659,3,FALSE())</f>
        <v>9</v>
      </c>
      <c r="M4218" s="0" t="n">
        <f aca="false">VLOOKUP(B4218,'Team Data'!$A$1:$E$659,2,FALSE())</f>
        <v>8</v>
      </c>
      <c r="N4218" s="0" t="n">
        <f aca="false">VLOOKUP(B4218,'Team Data'!$A$1:$E$659,3,FALSE())</f>
        <v>21</v>
      </c>
      <c r="O4218" s="0" t="n">
        <f aca="false">VLOOKUP(A4218,'Team Data'!$A$1:$E$659,4,FALSE())</f>
        <v>540</v>
      </c>
      <c r="P4218" s="0" t="n">
        <f aca="false">VLOOKUP(A4218,'Team Data'!$A$1:$E$659,5,FALSE())</f>
        <v>523</v>
      </c>
      <c r="Q4218" s="0" t="n">
        <f aca="false">VLOOKUP(B4218,'Team Data'!$A$1:$E$659,4,FALSE())</f>
        <v>484</v>
      </c>
      <c r="R4218" s="0" t="n">
        <f aca="false">VLOOKUP(B4218,'Team Data'!$A$1:$E$659,5,FALSE())</f>
        <v>397</v>
      </c>
      <c r="S4218" s="0" t="n">
        <f aca="false">IF(I4218=1,(MIN(30,(C4218-D4218)))*(M4218/(M4218+N4218))*(Q4218/(Q4218+R4218)),(MAX(-30,(C4218-D4218)))*(N4218/(M4218+N4218))*(R4218/(R4218+Q4218)))</f>
        <v>1.51551919840307</v>
      </c>
      <c r="T4218" s="0" t="n">
        <f aca="false">IF(J4218=1,(MIN(30,(D4218-C4218)))*(K4218/(K4218+L4218))*(O4218/(O4218+P4218)),(MAX(-30,(D4218-C4218)))*(L4218/(K4218+L4218))*(P4218/(P4218+O4218)))</f>
        <v>-1.34182844436843</v>
      </c>
      <c r="U4218" s="7" t="n">
        <v>43134</v>
      </c>
    </row>
    <row r="4219" customFormat="false" ht="15" hidden="false" customHeight="false" outlineLevel="0" collapsed="false">
      <c r="A4219" s="0" t="s">
        <v>279</v>
      </c>
      <c r="B4219" s="0" t="s">
        <v>337</v>
      </c>
      <c r="C4219" s="0" t="n">
        <v>61</v>
      </c>
      <c r="D4219" s="0" t="n">
        <v>79</v>
      </c>
      <c r="E4219" s="0" t="n">
        <v>34</v>
      </c>
      <c r="F4219" s="0" t="n">
        <v>46</v>
      </c>
      <c r="G4219" s="0" t="n">
        <v>13</v>
      </c>
      <c r="H4219" s="0" t="n">
        <v>14</v>
      </c>
      <c r="I4219" s="0" t="n">
        <v>0</v>
      </c>
      <c r="J4219" s="0" t="n">
        <v>1</v>
      </c>
      <c r="K4219" s="0" t="n">
        <f aca="false">VLOOKUP(A4219,'Team Data'!$A$1:$E$659,2,FALSE())</f>
        <v>13</v>
      </c>
      <c r="L4219" s="0" t="n">
        <f aca="false">VLOOKUP(A4219,'Team Data'!$A$1:$E$659,3,FALSE())</f>
        <v>18</v>
      </c>
      <c r="M4219" s="0" t="n">
        <f aca="false">VLOOKUP(B4219,'Team Data'!$A$1:$E$659,2,FALSE())</f>
        <v>23</v>
      </c>
      <c r="N4219" s="0" t="n">
        <f aca="false">VLOOKUP(B4219,'Team Data'!$A$1:$E$659,3,FALSE())</f>
        <v>10</v>
      </c>
      <c r="O4219" s="0" t="n">
        <f aca="false">VLOOKUP(A4219,'Team Data'!$A$1:$E$659,4,FALSE())</f>
        <v>437</v>
      </c>
      <c r="P4219" s="0" t="n">
        <f aca="false">VLOOKUP(A4219,'Team Data'!$A$1:$E$659,5,FALSE())</f>
        <v>490</v>
      </c>
      <c r="Q4219" s="0" t="n">
        <f aca="false">VLOOKUP(B4219,'Team Data'!$A$1:$E$659,4,FALSE())</f>
        <v>458</v>
      </c>
      <c r="R4219" s="0" t="n">
        <f aca="false">VLOOKUP(B4219,'Team Data'!$A$1:$E$659,5,FALSE())</f>
        <v>534</v>
      </c>
      <c r="S4219" s="0" t="n">
        <f aca="false">IF(I4219=1,(MIN(30,(C4219-D4219)))*(M4219/(M4219+N4219))*(Q4219/(Q4219+R4219)),(MAX(-30,(C4219-D4219)))*(N4219/(M4219+N4219))*(R4219/(R4219+Q4219)))</f>
        <v>-2.93621700879765</v>
      </c>
      <c r="T4219" s="0" t="n">
        <f aca="false">IF(J4219=1,(MIN(30,(D4219-C4219)))*(K4219/(K4219+L4219))*(O4219/(O4219+P4219)),(MAX(-30,(D4219-C4219)))*(L4219/(K4219+L4219))*(P4219/(P4219+O4219)))</f>
        <v>3.55840901973066</v>
      </c>
      <c r="U4219" s="7" t="n">
        <v>43134</v>
      </c>
    </row>
    <row r="4220" customFormat="false" ht="15" hidden="false" customHeight="false" outlineLevel="0" collapsed="false">
      <c r="A4220" s="0" t="s">
        <v>278</v>
      </c>
      <c r="B4220" s="0" t="s">
        <v>183</v>
      </c>
      <c r="C4220" s="0" t="n">
        <v>56</v>
      </c>
      <c r="D4220" s="0" t="n">
        <v>59</v>
      </c>
      <c r="E4220" s="0" t="n">
        <v>30</v>
      </c>
      <c r="F4220" s="0" t="n">
        <v>28</v>
      </c>
      <c r="G4220" s="0" t="n">
        <v>12</v>
      </c>
      <c r="H4220" s="0" t="n">
        <v>14</v>
      </c>
      <c r="I4220" s="0" t="n">
        <v>0</v>
      </c>
      <c r="J4220" s="0" t="n">
        <v>1</v>
      </c>
      <c r="K4220" s="0" t="n">
        <f aca="false">VLOOKUP(A4220,'Team Data'!$A$1:$E$659,2,FALSE())</f>
        <v>18</v>
      </c>
      <c r="L4220" s="0" t="n">
        <f aca="false">VLOOKUP(A4220,'Team Data'!$A$1:$E$659,3,FALSE())</f>
        <v>13</v>
      </c>
      <c r="M4220" s="0" t="n">
        <f aca="false">VLOOKUP(B4220,'Team Data'!$A$1:$E$659,2,FALSE())</f>
        <v>18</v>
      </c>
      <c r="N4220" s="0" t="n">
        <f aca="false">VLOOKUP(B4220,'Team Data'!$A$1:$E$659,3,FALSE())</f>
        <v>13</v>
      </c>
      <c r="O4220" s="0" t="n">
        <f aca="false">VLOOKUP(A4220,'Team Data'!$A$1:$E$659,4,FALSE())</f>
        <v>452</v>
      </c>
      <c r="P4220" s="0" t="n">
        <f aca="false">VLOOKUP(A4220,'Team Data'!$A$1:$E$659,5,FALSE())</f>
        <v>498</v>
      </c>
      <c r="Q4220" s="0" t="n">
        <f aca="false">VLOOKUP(B4220,'Team Data'!$A$1:$E$659,4,FALSE())</f>
        <v>392</v>
      </c>
      <c r="R4220" s="0" t="n">
        <f aca="false">VLOOKUP(B4220,'Team Data'!$A$1:$E$659,5,FALSE())</f>
        <v>532</v>
      </c>
      <c r="S4220" s="0" t="n">
        <f aca="false">IF(I4220=1,(MIN(30,(C4220-D4220)))*(M4220/(M4220+N4220))*(Q4220/(Q4220+R4220)),(MAX(-30,(C4220-D4220)))*(N4220/(M4220+N4220))*(R4220/(R4220+Q4220)))</f>
        <v>-0.724340175953079</v>
      </c>
      <c r="T4220" s="0" t="n">
        <f aca="false">IF(J4220=1,(MIN(30,(D4220-C4220)))*(K4220/(K4220+L4220))*(O4220/(O4220+P4220)),(MAX(-30,(D4220-C4220)))*(L4220/(K4220+L4220))*(P4220/(P4220+O4220)))</f>
        <v>0.828794567062819</v>
      </c>
      <c r="U4220" s="7" t="n">
        <v>43134</v>
      </c>
    </row>
    <row r="4221" customFormat="false" ht="15" hidden="false" customHeight="false" outlineLevel="0" collapsed="false">
      <c r="A4221" s="0" t="s">
        <v>84</v>
      </c>
      <c r="B4221" s="0" t="s">
        <v>122</v>
      </c>
      <c r="C4221" s="0" t="n">
        <v>71</v>
      </c>
      <c r="D4221" s="0" t="n">
        <v>75</v>
      </c>
      <c r="E4221" s="0" t="n">
        <v>39</v>
      </c>
      <c r="F4221" s="0" t="n">
        <v>37</v>
      </c>
      <c r="G4221" s="0" t="n">
        <v>14</v>
      </c>
      <c r="H4221" s="0" t="n">
        <v>10</v>
      </c>
      <c r="I4221" s="0" t="n">
        <v>0</v>
      </c>
      <c r="J4221" s="0" t="n">
        <v>1</v>
      </c>
      <c r="K4221" s="0" t="n">
        <f aca="false">VLOOKUP(A4221,'Team Data'!$A$1:$E$659,2,FALSE())</f>
        <v>17</v>
      </c>
      <c r="L4221" s="0" t="n">
        <f aca="false">VLOOKUP(A4221,'Team Data'!$A$1:$E$659,3,FALSE())</f>
        <v>15</v>
      </c>
      <c r="M4221" s="0" t="n">
        <f aca="false">VLOOKUP(B4221,'Team Data'!$A$1:$E$659,2,FALSE())</f>
        <v>17</v>
      </c>
      <c r="N4221" s="0" t="n">
        <f aca="false">VLOOKUP(B4221,'Team Data'!$A$1:$E$659,3,FALSE())</f>
        <v>14</v>
      </c>
      <c r="O4221" s="0" t="n">
        <f aca="false">VLOOKUP(A4221,'Team Data'!$A$1:$E$659,4,FALSE())</f>
        <v>548</v>
      </c>
      <c r="P4221" s="0" t="n">
        <f aca="false">VLOOKUP(A4221,'Team Data'!$A$1:$E$659,5,FALSE())</f>
        <v>447</v>
      </c>
      <c r="Q4221" s="0" t="n">
        <f aca="false">VLOOKUP(B4221,'Team Data'!$A$1:$E$659,4,FALSE())</f>
        <v>588</v>
      </c>
      <c r="R4221" s="0" t="n">
        <f aca="false">VLOOKUP(B4221,'Team Data'!$A$1:$E$659,5,FALSE())</f>
        <v>411</v>
      </c>
      <c r="S4221" s="0" t="n">
        <f aca="false">IF(I4221=1,(MIN(30,(C4221-D4221)))*(M4221/(M4221+N4221))*(Q4221/(Q4221+R4221)),(MAX(-30,(C4221-D4221)))*(N4221/(M4221+N4221))*(R4221/(R4221+Q4221)))</f>
        <v>-0.743194807710937</v>
      </c>
      <c r="T4221" s="0" t="n">
        <f aca="false">IF(J4221=1,(MIN(30,(D4221-C4221)))*(K4221/(K4221+L4221))*(O4221/(O4221+P4221)),(MAX(-30,(D4221-C4221)))*(L4221/(K4221+L4221))*(P4221/(P4221+O4221)))</f>
        <v>1.17035175879397</v>
      </c>
      <c r="U4221" s="7" t="n">
        <v>43134</v>
      </c>
    </row>
    <row r="4222" customFormat="false" ht="15" hidden="false" customHeight="false" outlineLevel="0" collapsed="false">
      <c r="A4222" s="0" t="s">
        <v>52</v>
      </c>
      <c r="B4222" s="0" t="s">
        <v>78</v>
      </c>
      <c r="C4222" s="0" t="n">
        <v>61</v>
      </c>
      <c r="D4222" s="0" t="n">
        <v>81</v>
      </c>
      <c r="E4222" s="0" t="n">
        <v>25</v>
      </c>
      <c r="F4222" s="0" t="n">
        <v>39</v>
      </c>
      <c r="G4222" s="0" t="n">
        <v>8</v>
      </c>
      <c r="H4222" s="0" t="n">
        <v>13</v>
      </c>
      <c r="I4222" s="0" t="n">
        <v>0</v>
      </c>
      <c r="J4222" s="0" t="n">
        <v>1</v>
      </c>
      <c r="K4222" s="0" t="n">
        <f aca="false">VLOOKUP(A4222,'Team Data'!$A$1:$E$659,2,FALSE())</f>
        <v>10</v>
      </c>
      <c r="L4222" s="0" t="n">
        <f aca="false">VLOOKUP(A4222,'Team Data'!$A$1:$E$659,3,FALSE())</f>
        <v>23</v>
      </c>
      <c r="M4222" s="0" t="n">
        <f aca="false">VLOOKUP(B4222,'Team Data'!$A$1:$E$659,2,FALSE())</f>
        <v>25</v>
      </c>
      <c r="N4222" s="0" t="n">
        <f aca="false">VLOOKUP(B4222,'Team Data'!$A$1:$E$659,3,FALSE())</f>
        <v>8</v>
      </c>
      <c r="O4222" s="0" t="n">
        <f aca="false">VLOOKUP(A4222,'Team Data'!$A$1:$E$659,4,FALSE())</f>
        <v>543</v>
      </c>
      <c r="P4222" s="0" t="n">
        <f aca="false">VLOOKUP(A4222,'Team Data'!$A$1:$E$659,5,FALSE())</f>
        <v>482</v>
      </c>
      <c r="Q4222" s="0" t="n">
        <f aca="false">VLOOKUP(B4222,'Team Data'!$A$1:$E$659,4,FALSE())</f>
        <v>509</v>
      </c>
      <c r="R4222" s="0" t="n">
        <f aca="false">VLOOKUP(B4222,'Team Data'!$A$1:$E$659,5,FALSE())</f>
        <v>506</v>
      </c>
      <c r="S4222" s="0" t="n">
        <f aca="false">IF(I4222=1,(MIN(30,(C4222-D4222)))*(M4222/(M4222+N4222))*(Q4222/(Q4222+R4222)),(MAX(-30,(C4222-D4222)))*(N4222/(M4222+N4222))*(R4222/(R4222+Q4222)))</f>
        <v>-2.41707717569787</v>
      </c>
      <c r="T4222" s="0" t="n">
        <f aca="false">IF(J4222=1,(MIN(30,(D4222-C4222)))*(K4222/(K4222+L4222))*(O4222/(O4222+P4222)),(MAX(-30,(D4222-C4222)))*(L4222/(K4222+L4222))*(P4222/(P4222+O4222)))</f>
        <v>3.21064301552106</v>
      </c>
      <c r="U4222" s="7" t="n">
        <v>43134</v>
      </c>
    </row>
    <row r="4223" customFormat="false" ht="15" hidden="false" customHeight="false" outlineLevel="0" collapsed="false">
      <c r="A4223" s="0" t="s">
        <v>290</v>
      </c>
      <c r="B4223" s="0" t="s">
        <v>79</v>
      </c>
      <c r="C4223" s="0" t="n">
        <v>71</v>
      </c>
      <c r="D4223" s="0" t="n">
        <v>79</v>
      </c>
      <c r="E4223" s="0" t="n">
        <v>29</v>
      </c>
      <c r="F4223" s="0" t="n">
        <v>37</v>
      </c>
      <c r="G4223" s="0" t="n">
        <v>11</v>
      </c>
      <c r="H4223" s="0" t="n">
        <v>16</v>
      </c>
      <c r="I4223" s="0" t="n">
        <v>0</v>
      </c>
      <c r="J4223" s="0" t="n">
        <v>1</v>
      </c>
      <c r="K4223" s="0" t="n">
        <f aca="false">VLOOKUP(A4223,'Team Data'!$A$1:$E$659,2,FALSE())</f>
        <v>19</v>
      </c>
      <c r="L4223" s="0" t="n">
        <f aca="false">VLOOKUP(A4223,'Team Data'!$A$1:$E$659,3,FALSE())</f>
        <v>14</v>
      </c>
      <c r="M4223" s="0" t="n">
        <f aca="false">VLOOKUP(B4223,'Team Data'!$A$1:$E$659,2,FALSE())</f>
        <v>12</v>
      </c>
      <c r="N4223" s="0" t="n">
        <f aca="false">VLOOKUP(B4223,'Team Data'!$A$1:$E$659,3,FALSE())</f>
        <v>19</v>
      </c>
      <c r="O4223" s="0" t="n">
        <f aca="false">VLOOKUP(A4223,'Team Data'!$A$1:$E$659,4,FALSE())</f>
        <v>502</v>
      </c>
      <c r="P4223" s="0" t="n">
        <f aca="false">VLOOKUP(A4223,'Team Data'!$A$1:$E$659,5,FALSE())</f>
        <v>497</v>
      </c>
      <c r="Q4223" s="0" t="n">
        <f aca="false">VLOOKUP(B4223,'Team Data'!$A$1:$E$659,4,FALSE())</f>
        <v>475</v>
      </c>
      <c r="R4223" s="0" t="n">
        <f aca="false">VLOOKUP(B4223,'Team Data'!$A$1:$E$659,5,FALSE())</f>
        <v>446</v>
      </c>
      <c r="S4223" s="0" t="n">
        <f aca="false">IF(I4223=1,(MIN(30,(C4223-D4223)))*(M4223/(M4223+N4223))*(Q4223/(Q4223+R4223)),(MAX(-30,(C4223-D4223)))*(N4223/(M4223+N4223))*(R4223/(R4223+Q4223)))</f>
        <v>-2.37441770866169</v>
      </c>
      <c r="T4223" s="0" t="n">
        <f aca="false">IF(J4223=1,(MIN(30,(D4223-C4223)))*(K4223/(K4223+L4223))*(O4223/(O4223+P4223)),(MAX(-30,(D4223-C4223)))*(L4223/(K4223+L4223))*(P4223/(P4223+O4223)))</f>
        <v>2.31455698122365</v>
      </c>
      <c r="U4223" s="7" t="n">
        <v>43134</v>
      </c>
    </row>
    <row r="4224" customFormat="false" ht="15" hidden="false" customHeight="false" outlineLevel="0" collapsed="false">
      <c r="A4224" s="0" t="s">
        <v>164</v>
      </c>
      <c r="B4224" s="0" t="s">
        <v>211</v>
      </c>
      <c r="C4224" s="0" t="n">
        <v>75</v>
      </c>
      <c r="D4224" s="0" t="n">
        <v>62</v>
      </c>
      <c r="E4224" s="0" t="n">
        <v>43</v>
      </c>
      <c r="F4224" s="0" t="n">
        <v>34</v>
      </c>
      <c r="G4224" s="0" t="n">
        <v>13</v>
      </c>
      <c r="H4224" s="0" t="n">
        <v>7</v>
      </c>
      <c r="I4224" s="0" t="n">
        <v>1</v>
      </c>
      <c r="J4224" s="0" t="n">
        <v>0</v>
      </c>
      <c r="K4224" s="0" t="n">
        <f aca="false">VLOOKUP(A4224,'Team Data'!$A$1:$E$659,2,FALSE())</f>
        <v>11</v>
      </c>
      <c r="L4224" s="0" t="n">
        <f aca="false">VLOOKUP(A4224,'Team Data'!$A$1:$E$659,3,FALSE())</f>
        <v>17</v>
      </c>
      <c r="M4224" s="0" t="n">
        <f aca="false">VLOOKUP(B4224,'Team Data'!$A$1:$E$659,2,FALSE())</f>
        <v>4</v>
      </c>
      <c r="N4224" s="0" t="n">
        <f aca="false">VLOOKUP(B4224,'Team Data'!$A$1:$E$659,3,FALSE())</f>
        <v>25</v>
      </c>
      <c r="O4224" s="0" t="n">
        <f aca="false">VLOOKUP(A4224,'Team Data'!$A$1:$E$659,4,FALSE())</f>
        <v>411</v>
      </c>
      <c r="P4224" s="0" t="n">
        <f aca="false">VLOOKUP(A4224,'Team Data'!$A$1:$E$659,5,FALSE())</f>
        <v>413</v>
      </c>
      <c r="Q4224" s="0" t="n">
        <f aca="false">VLOOKUP(B4224,'Team Data'!$A$1:$E$659,4,FALSE())</f>
        <v>425</v>
      </c>
      <c r="R4224" s="0" t="n">
        <f aca="false">VLOOKUP(B4224,'Team Data'!$A$1:$E$659,5,FALSE())</f>
        <v>394</v>
      </c>
      <c r="S4224" s="0" t="n">
        <f aca="false">IF(I4224=1,(MIN(30,(C4224-D4224)))*(M4224/(M4224+N4224))*(Q4224/(Q4224+R4224)),(MAX(-30,(C4224-D4224)))*(N4224/(M4224+N4224))*(R4224/(R4224+Q4224)))</f>
        <v>0.930487137383689</v>
      </c>
      <c r="T4224" s="0" t="n">
        <f aca="false">IF(J4224=1,(MIN(30,(D4224-C4224)))*(K4224/(K4224+L4224))*(O4224/(O4224+P4224)),(MAX(-30,(D4224-C4224)))*(L4224/(K4224+L4224))*(P4224/(P4224+O4224)))</f>
        <v>-3.9560072815534</v>
      </c>
      <c r="U4224" s="7" t="n">
        <v>43134</v>
      </c>
    </row>
    <row r="4225" customFormat="false" ht="15" hidden="false" customHeight="false" outlineLevel="0" collapsed="false">
      <c r="A4225" s="0" t="s">
        <v>293</v>
      </c>
      <c r="B4225" s="0" t="s">
        <v>123</v>
      </c>
      <c r="C4225" s="0" t="n">
        <v>56</v>
      </c>
      <c r="D4225" s="0" t="n">
        <v>51</v>
      </c>
      <c r="E4225" s="0" t="n">
        <v>42</v>
      </c>
      <c r="F4225" s="0" t="n">
        <v>35</v>
      </c>
      <c r="G4225" s="0" t="n">
        <v>14</v>
      </c>
      <c r="H4225" s="0" t="n">
        <v>18</v>
      </c>
      <c r="I4225" s="0" t="n">
        <v>1</v>
      </c>
      <c r="J4225" s="0" t="n">
        <v>0</v>
      </c>
      <c r="K4225" s="0" t="n">
        <f aca="false">VLOOKUP(A4225,'Team Data'!$A$1:$E$659,2,FALSE())</f>
        <v>11</v>
      </c>
      <c r="L4225" s="0" t="n">
        <f aca="false">VLOOKUP(A4225,'Team Data'!$A$1:$E$659,3,FALSE())</f>
        <v>18</v>
      </c>
      <c r="M4225" s="0" t="n">
        <f aca="false">VLOOKUP(B4225,'Team Data'!$A$1:$E$659,2,FALSE())</f>
        <v>7</v>
      </c>
      <c r="N4225" s="0" t="n">
        <f aca="false">VLOOKUP(B4225,'Team Data'!$A$1:$E$659,3,FALSE())</f>
        <v>21</v>
      </c>
      <c r="O4225" s="0" t="n">
        <f aca="false">VLOOKUP(A4225,'Team Data'!$A$1:$E$659,4,FALSE())</f>
        <v>403</v>
      </c>
      <c r="P4225" s="0" t="n">
        <f aca="false">VLOOKUP(A4225,'Team Data'!$A$1:$E$659,5,FALSE())</f>
        <v>446</v>
      </c>
      <c r="Q4225" s="0" t="n">
        <f aca="false">VLOOKUP(B4225,'Team Data'!$A$1:$E$659,4,FALSE())</f>
        <v>401</v>
      </c>
      <c r="R4225" s="0" t="n">
        <f aca="false">VLOOKUP(B4225,'Team Data'!$A$1:$E$659,5,FALSE())</f>
        <v>384</v>
      </c>
      <c r="S4225" s="0" t="n">
        <f aca="false">IF(I4225=1,(MIN(30,(C4225-D4225)))*(M4225/(M4225+N4225))*(Q4225/(Q4225+R4225)),(MAX(-30,(C4225-D4225)))*(N4225/(M4225+N4225))*(R4225/(R4225+Q4225)))</f>
        <v>0.638535031847134</v>
      </c>
      <c r="T4225" s="0" t="n">
        <f aca="false">IF(J4225=1,(MIN(30,(D4225-C4225)))*(K4225/(K4225+L4225))*(O4225/(O4225+P4225)),(MAX(-30,(D4225-C4225)))*(L4225/(K4225+L4225))*(P4225/(P4225+O4225)))</f>
        <v>-1.63031558425734</v>
      </c>
      <c r="U4225" s="7" t="n">
        <v>43134</v>
      </c>
    </row>
    <row r="4226" customFormat="false" ht="15" hidden="false" customHeight="false" outlineLevel="0" collapsed="false">
      <c r="A4226" s="0" t="s">
        <v>232</v>
      </c>
      <c r="B4226" s="0" t="s">
        <v>316</v>
      </c>
      <c r="C4226" s="0" t="n">
        <v>61</v>
      </c>
      <c r="D4226" s="0" t="n">
        <v>75</v>
      </c>
      <c r="E4226" s="0" t="n">
        <v>28</v>
      </c>
      <c r="F4226" s="0" t="n">
        <v>38</v>
      </c>
      <c r="G4226" s="0" t="n">
        <v>11</v>
      </c>
      <c r="H4226" s="0" t="n">
        <v>8</v>
      </c>
      <c r="I4226" s="0" t="n">
        <v>0</v>
      </c>
      <c r="J4226" s="0" t="n">
        <v>1</v>
      </c>
      <c r="K4226" s="0" t="n">
        <f aca="false">VLOOKUP(A4226,'Team Data'!$A$1:$E$659,2,FALSE())</f>
        <v>11</v>
      </c>
      <c r="L4226" s="0" t="n">
        <f aca="false">VLOOKUP(A4226,'Team Data'!$A$1:$E$659,3,FALSE())</f>
        <v>21</v>
      </c>
      <c r="M4226" s="0" t="n">
        <f aca="false">VLOOKUP(B4226,'Team Data'!$A$1:$E$659,2,FALSE())</f>
        <v>21</v>
      </c>
      <c r="N4226" s="0" t="n">
        <f aca="false">VLOOKUP(B4226,'Team Data'!$A$1:$E$659,3,FALSE())</f>
        <v>13</v>
      </c>
      <c r="O4226" s="0" t="n">
        <f aca="false">VLOOKUP(A4226,'Team Data'!$A$1:$E$659,4,FALSE())</f>
        <v>484</v>
      </c>
      <c r="P4226" s="0" t="n">
        <f aca="false">VLOOKUP(A4226,'Team Data'!$A$1:$E$659,5,FALSE())</f>
        <v>477</v>
      </c>
      <c r="Q4226" s="0" t="n">
        <f aca="false">VLOOKUP(B4226,'Team Data'!$A$1:$E$659,4,FALSE())</f>
        <v>560</v>
      </c>
      <c r="R4226" s="0" t="n">
        <f aca="false">VLOOKUP(B4226,'Team Data'!$A$1:$E$659,5,FALSE())</f>
        <v>505</v>
      </c>
      <c r="S4226" s="0" t="n">
        <f aca="false">IF(I4226=1,(MIN(30,(C4226-D4226)))*(M4226/(M4226+N4226))*(Q4226/(Q4226+R4226)),(MAX(-30,(C4226-D4226)))*(N4226/(M4226+N4226))*(R4226/(R4226+Q4226)))</f>
        <v>-2.53824910245788</v>
      </c>
      <c r="T4226" s="0" t="n">
        <f aca="false">IF(J4226=1,(MIN(30,(D4226-C4226)))*(K4226/(K4226+L4226))*(O4226/(O4226+P4226)),(MAX(-30,(D4226-C4226)))*(L4226/(K4226+L4226))*(P4226/(P4226+O4226)))</f>
        <v>2.42377731529657</v>
      </c>
      <c r="U4226" s="7" t="n">
        <v>43134</v>
      </c>
    </row>
    <row r="4227" customFormat="false" ht="15" hidden="false" customHeight="false" outlineLevel="0" collapsed="false">
      <c r="A4227" s="0" t="s">
        <v>268</v>
      </c>
      <c r="B4227" s="0" t="s">
        <v>136</v>
      </c>
      <c r="C4227" s="0" t="n">
        <v>69</v>
      </c>
      <c r="D4227" s="0" t="n">
        <v>93</v>
      </c>
      <c r="E4227" s="0" t="n">
        <v>34</v>
      </c>
      <c r="F4227" s="0" t="n">
        <v>40</v>
      </c>
      <c r="G4227" s="0" t="n">
        <v>14</v>
      </c>
      <c r="H4227" s="0" t="n">
        <v>6</v>
      </c>
      <c r="I4227" s="0" t="n">
        <v>0</v>
      </c>
      <c r="J4227" s="0" t="n">
        <v>1</v>
      </c>
      <c r="K4227" s="0" t="n">
        <f aca="false">VLOOKUP(A4227,'Team Data'!$A$1:$E$659,2,FALSE())</f>
        <v>7</v>
      </c>
      <c r="L4227" s="0" t="n">
        <f aca="false">VLOOKUP(A4227,'Team Data'!$A$1:$E$659,3,FALSE())</f>
        <v>25</v>
      </c>
      <c r="M4227" s="0" t="n">
        <f aca="false">VLOOKUP(B4227,'Team Data'!$A$1:$E$659,2,FALSE())</f>
        <v>10</v>
      </c>
      <c r="N4227" s="0" t="n">
        <f aca="false">VLOOKUP(B4227,'Team Data'!$A$1:$E$659,3,FALSE())</f>
        <v>20</v>
      </c>
      <c r="O4227" s="0" t="n">
        <f aca="false">VLOOKUP(A4227,'Team Data'!$A$1:$E$659,4,FALSE())</f>
        <v>471</v>
      </c>
      <c r="P4227" s="0" t="n">
        <f aca="false">VLOOKUP(A4227,'Team Data'!$A$1:$E$659,5,FALSE())</f>
        <v>449</v>
      </c>
      <c r="Q4227" s="0" t="n">
        <f aca="false">VLOOKUP(B4227,'Team Data'!$A$1:$E$659,4,FALSE())</f>
        <v>479</v>
      </c>
      <c r="R4227" s="0" t="n">
        <f aca="false">VLOOKUP(B4227,'Team Data'!$A$1:$E$659,5,FALSE())</f>
        <v>443</v>
      </c>
      <c r="S4227" s="0" t="n">
        <f aca="false">IF(I4227=1,(MIN(30,(C4227-D4227)))*(M4227/(M4227+N4227))*(Q4227/(Q4227+R4227)),(MAX(-30,(C4227-D4227)))*(N4227/(M4227+N4227))*(R4227/(R4227+Q4227)))</f>
        <v>-7.68763557483731</v>
      </c>
      <c r="T4227" s="0" t="n">
        <f aca="false">IF(J4227=1,(MIN(30,(D4227-C4227)))*(K4227/(K4227+L4227))*(O4227/(O4227+P4227)),(MAX(-30,(D4227-C4227)))*(L4227/(K4227+L4227))*(P4227/(P4227+O4227)))</f>
        <v>2.68777173913043</v>
      </c>
      <c r="U4227" s="7" t="n">
        <v>43134</v>
      </c>
    </row>
    <row r="4228" customFormat="false" ht="15" hidden="false" customHeight="false" outlineLevel="0" collapsed="false">
      <c r="A4228" s="0" t="s">
        <v>168</v>
      </c>
      <c r="B4228" s="0" t="s">
        <v>207</v>
      </c>
      <c r="C4228" s="0" t="n">
        <v>81</v>
      </c>
      <c r="D4228" s="0" t="n">
        <v>65</v>
      </c>
      <c r="E4228" s="0" t="n">
        <v>34</v>
      </c>
      <c r="F4228" s="0" t="n">
        <v>25</v>
      </c>
      <c r="G4228" s="0" t="n">
        <v>11</v>
      </c>
      <c r="H4228" s="0" t="n">
        <v>7</v>
      </c>
      <c r="I4228" s="0" t="n">
        <v>1</v>
      </c>
      <c r="J4228" s="0" t="n">
        <v>0</v>
      </c>
      <c r="K4228" s="0" t="n">
        <f aca="false">VLOOKUP(A4228,'Team Data'!$A$1:$E$659,2,FALSE())</f>
        <v>16</v>
      </c>
      <c r="L4228" s="0" t="n">
        <f aca="false">VLOOKUP(A4228,'Team Data'!$A$1:$E$659,3,FALSE())</f>
        <v>18</v>
      </c>
      <c r="M4228" s="0" t="n">
        <f aca="false">VLOOKUP(B4228,'Team Data'!$A$1:$E$659,2,FALSE())</f>
        <v>13</v>
      </c>
      <c r="N4228" s="0" t="n">
        <f aca="false">VLOOKUP(B4228,'Team Data'!$A$1:$E$659,3,FALSE())</f>
        <v>19</v>
      </c>
      <c r="O4228" s="0" t="n">
        <f aca="false">VLOOKUP(A4228,'Team Data'!$A$1:$E$659,4,FALSE())</f>
        <v>575</v>
      </c>
      <c r="P4228" s="0" t="n">
        <f aca="false">VLOOKUP(A4228,'Team Data'!$A$1:$E$659,5,FALSE())</f>
        <v>481</v>
      </c>
      <c r="Q4228" s="0" t="n">
        <f aca="false">VLOOKUP(B4228,'Team Data'!$A$1:$E$659,4,FALSE())</f>
        <v>530</v>
      </c>
      <c r="R4228" s="0" t="n">
        <f aca="false">VLOOKUP(B4228,'Team Data'!$A$1:$E$659,5,FALSE())</f>
        <v>469</v>
      </c>
      <c r="S4228" s="0" t="n">
        <f aca="false">IF(I4228=1,(MIN(30,(C4228-D4228)))*(M4228/(M4228+N4228))*(Q4228/(Q4228+R4228)),(MAX(-30,(C4228-D4228)))*(N4228/(M4228+N4228))*(R4228/(R4228+Q4228)))</f>
        <v>3.44844844844845</v>
      </c>
      <c r="T4228" s="0" t="n">
        <f aca="false">IF(J4228=1,(MIN(30,(D4228-C4228)))*(K4228/(K4228+L4228))*(O4228/(O4228+P4228)),(MAX(-30,(D4228-C4228)))*(L4228/(K4228+L4228))*(P4228/(P4228+O4228)))</f>
        <v>-3.85828877005348</v>
      </c>
      <c r="U4228" s="7" t="n">
        <v>43134</v>
      </c>
    </row>
    <row r="4229" customFormat="false" ht="15" hidden="false" customHeight="false" outlineLevel="0" collapsed="false">
      <c r="A4229" s="0" t="s">
        <v>97</v>
      </c>
      <c r="B4229" s="0" t="s">
        <v>241</v>
      </c>
      <c r="C4229" s="0" t="n">
        <v>79</v>
      </c>
      <c r="D4229" s="0" t="n">
        <v>75</v>
      </c>
      <c r="E4229" s="0" t="n">
        <v>46</v>
      </c>
      <c r="F4229" s="0" t="n">
        <v>39</v>
      </c>
      <c r="G4229" s="0" t="n">
        <v>17</v>
      </c>
      <c r="H4229" s="0" t="n">
        <v>14</v>
      </c>
      <c r="I4229" s="0" t="n">
        <v>1</v>
      </c>
      <c r="J4229" s="0" t="n">
        <v>0</v>
      </c>
      <c r="K4229" s="0" t="n">
        <f aca="false">VLOOKUP(A4229,'Team Data'!$A$1:$E$659,2,FALSE())</f>
        <v>16</v>
      </c>
      <c r="L4229" s="0" t="n">
        <f aca="false">VLOOKUP(A4229,'Team Data'!$A$1:$E$659,3,FALSE())</f>
        <v>17</v>
      </c>
      <c r="M4229" s="0" t="n">
        <f aca="false">VLOOKUP(B4229,'Team Data'!$A$1:$E$659,2,FALSE())</f>
        <v>12</v>
      </c>
      <c r="N4229" s="0" t="n">
        <f aca="false">VLOOKUP(B4229,'Team Data'!$A$1:$E$659,3,FALSE())</f>
        <v>20</v>
      </c>
      <c r="O4229" s="0" t="n">
        <f aca="false">VLOOKUP(A4229,'Team Data'!$A$1:$E$659,4,FALSE())</f>
        <v>539</v>
      </c>
      <c r="P4229" s="0" t="n">
        <f aca="false">VLOOKUP(A4229,'Team Data'!$A$1:$E$659,5,FALSE())</f>
        <v>535</v>
      </c>
      <c r="Q4229" s="0" t="n">
        <f aca="false">VLOOKUP(B4229,'Team Data'!$A$1:$E$659,4,FALSE())</f>
        <v>593</v>
      </c>
      <c r="R4229" s="0" t="n">
        <f aca="false">VLOOKUP(B4229,'Team Data'!$A$1:$E$659,5,FALSE())</f>
        <v>457</v>
      </c>
      <c r="S4229" s="0" t="n">
        <f aca="false">IF(I4229=1,(MIN(30,(C4229-D4229)))*(M4229/(M4229+N4229))*(Q4229/(Q4229+R4229)),(MAX(-30,(C4229-D4229)))*(N4229/(M4229+N4229))*(R4229/(R4229+Q4229)))</f>
        <v>0.847142857142857</v>
      </c>
      <c r="T4229" s="0" t="n">
        <f aca="false">IF(J4229=1,(MIN(30,(D4229-C4229)))*(K4229/(K4229+L4229))*(O4229/(O4229+P4229)),(MAX(-30,(D4229-C4229)))*(L4229/(K4229+L4229))*(P4229/(P4229+O4229)))</f>
        <v>-1.02646577506913</v>
      </c>
      <c r="U4229" s="7" t="n">
        <v>43134</v>
      </c>
    </row>
    <row r="4230" customFormat="false" ht="15" hidden="false" customHeight="false" outlineLevel="0" collapsed="false">
      <c r="A4230" s="0" t="s">
        <v>351</v>
      </c>
      <c r="B4230" s="0" t="s">
        <v>166</v>
      </c>
      <c r="C4230" s="0" t="n">
        <v>65</v>
      </c>
      <c r="D4230" s="0" t="n">
        <v>73</v>
      </c>
      <c r="E4230" s="0" t="n">
        <v>38</v>
      </c>
      <c r="F4230" s="0" t="n">
        <v>34</v>
      </c>
      <c r="G4230" s="0" t="n">
        <v>11</v>
      </c>
      <c r="H4230" s="0" t="n">
        <v>5</v>
      </c>
      <c r="I4230" s="0" t="n">
        <v>0</v>
      </c>
      <c r="J4230" s="0" t="n">
        <v>1</v>
      </c>
      <c r="K4230" s="0" t="n">
        <f aca="false">VLOOKUP(A4230,'Team Data'!$A$1:$E$659,2,FALSE())</f>
        <v>21</v>
      </c>
      <c r="L4230" s="0" t="n">
        <f aca="false">VLOOKUP(A4230,'Team Data'!$A$1:$E$659,3,FALSE())</f>
        <v>13</v>
      </c>
      <c r="M4230" s="0" t="n">
        <f aca="false">VLOOKUP(B4230,'Team Data'!$A$1:$E$659,2,FALSE())</f>
        <v>19</v>
      </c>
      <c r="N4230" s="0" t="n">
        <f aca="false">VLOOKUP(B4230,'Team Data'!$A$1:$E$659,3,FALSE())</f>
        <v>15</v>
      </c>
      <c r="O4230" s="0" t="n">
        <f aca="false">VLOOKUP(A4230,'Team Data'!$A$1:$E$659,4,FALSE())</f>
        <v>532</v>
      </c>
      <c r="P4230" s="0" t="n">
        <f aca="false">VLOOKUP(A4230,'Team Data'!$A$1:$E$659,5,FALSE())</f>
        <v>495</v>
      </c>
      <c r="Q4230" s="0" t="n">
        <f aca="false">VLOOKUP(B4230,'Team Data'!$A$1:$E$659,4,FALSE())</f>
        <v>543</v>
      </c>
      <c r="R4230" s="0" t="n">
        <f aca="false">VLOOKUP(B4230,'Team Data'!$A$1:$E$659,5,FALSE())</f>
        <v>527</v>
      </c>
      <c r="S4230" s="0" t="n">
        <f aca="false">IF(I4230=1,(MIN(30,(C4230-D4230)))*(M4230/(M4230+N4230))*(Q4230/(Q4230+R4230)),(MAX(-30,(C4230-D4230)))*(N4230/(M4230+N4230))*(R4230/(R4230+Q4230)))</f>
        <v>-1.73831775700935</v>
      </c>
      <c r="T4230" s="0" t="n">
        <f aca="false">IF(J4230=1,(MIN(30,(D4230-C4230)))*(K4230/(K4230+L4230))*(O4230/(O4230+P4230)),(MAX(-30,(D4230-C4230)))*(L4230/(K4230+L4230))*(P4230/(P4230+O4230)))</f>
        <v>2.55959676957443</v>
      </c>
      <c r="U4230" s="7" t="n">
        <v>43134</v>
      </c>
    </row>
    <row r="4231" customFormat="false" ht="15" hidden="false" customHeight="false" outlineLevel="0" collapsed="false">
      <c r="A4231" s="0" t="s">
        <v>11</v>
      </c>
      <c r="B4231" s="0" t="s">
        <v>175</v>
      </c>
      <c r="C4231" s="0" t="n">
        <v>89</v>
      </c>
      <c r="D4231" s="0" t="n">
        <v>85</v>
      </c>
      <c r="E4231" s="0" t="n">
        <v>38</v>
      </c>
      <c r="F4231" s="0" t="n">
        <v>46</v>
      </c>
      <c r="G4231" s="0" t="n">
        <v>12</v>
      </c>
      <c r="H4231" s="0" t="n">
        <v>12</v>
      </c>
      <c r="I4231" s="0" t="n">
        <v>1</v>
      </c>
      <c r="J4231" s="0" t="n">
        <v>0</v>
      </c>
      <c r="K4231" s="0" t="n">
        <f aca="false">VLOOKUP(A4231,'Team Data'!$A$1:$E$659,2,FALSE())</f>
        <v>8</v>
      </c>
      <c r="L4231" s="0" t="n">
        <f aca="false">VLOOKUP(A4231,'Team Data'!$A$1:$E$659,3,FALSE())</f>
        <v>23</v>
      </c>
      <c r="M4231" s="0" t="n">
        <f aca="false">VLOOKUP(B4231,'Team Data'!$A$1:$E$659,2,FALSE())</f>
        <v>4</v>
      </c>
      <c r="N4231" s="0" t="n">
        <f aca="false">VLOOKUP(B4231,'Team Data'!$A$1:$E$659,3,FALSE())</f>
        <v>28</v>
      </c>
      <c r="O4231" s="0" t="n">
        <f aca="false">VLOOKUP(A4231,'Team Data'!$A$1:$E$659,4,FALSE())</f>
        <v>473</v>
      </c>
      <c r="P4231" s="0" t="n">
        <f aca="false">VLOOKUP(A4231,'Team Data'!$A$1:$E$659,5,FALSE())</f>
        <v>559</v>
      </c>
      <c r="Q4231" s="0" t="n">
        <f aca="false">VLOOKUP(B4231,'Team Data'!$A$1:$E$659,4,FALSE())</f>
        <v>495</v>
      </c>
      <c r="R4231" s="0" t="n">
        <f aca="false">VLOOKUP(B4231,'Team Data'!$A$1:$E$659,5,FALSE())</f>
        <v>568</v>
      </c>
      <c r="S4231" s="0" t="n">
        <f aca="false">IF(I4231=1,(MIN(30,(C4231-D4231)))*(M4231/(M4231+N4231))*(Q4231/(Q4231+R4231)),(MAX(-30,(C4231-D4231)))*(N4231/(M4231+N4231))*(R4231/(R4231+Q4231)))</f>
        <v>0.232831608654751</v>
      </c>
      <c r="T4231" s="0" t="n">
        <f aca="false">IF(J4231=1,(MIN(30,(D4231-C4231)))*(K4231/(K4231+L4231))*(O4231/(O4231+P4231)),(MAX(-30,(D4231-C4231)))*(L4231/(K4231+L4231))*(P4231/(P4231+O4231)))</f>
        <v>-1.60752688172043</v>
      </c>
      <c r="U4231" s="7" t="n">
        <v>43134</v>
      </c>
    </row>
    <row r="4232" customFormat="false" ht="15" hidden="false" customHeight="false" outlineLevel="0" collapsed="false">
      <c r="A4232" s="0" t="s">
        <v>186</v>
      </c>
      <c r="B4232" s="0" t="s">
        <v>145</v>
      </c>
      <c r="C4232" s="0" t="n">
        <v>81</v>
      </c>
      <c r="D4232" s="0" t="n">
        <v>77</v>
      </c>
      <c r="E4232" s="0" t="n">
        <v>31</v>
      </c>
      <c r="F4232" s="0" t="n">
        <v>45</v>
      </c>
      <c r="G4232" s="0" t="n">
        <v>12</v>
      </c>
      <c r="H4232" s="0" t="n">
        <v>12</v>
      </c>
      <c r="I4232" s="0" t="n">
        <v>1</v>
      </c>
      <c r="J4232" s="0" t="n">
        <v>0</v>
      </c>
      <c r="K4232" s="0" t="n">
        <f aca="false">VLOOKUP(A4232,'Team Data'!$A$1:$E$659,2,FALSE())</f>
        <v>14</v>
      </c>
      <c r="L4232" s="0" t="n">
        <f aca="false">VLOOKUP(A4232,'Team Data'!$A$1:$E$659,3,FALSE())</f>
        <v>16</v>
      </c>
      <c r="M4232" s="0" t="n">
        <f aca="false">VLOOKUP(B4232,'Team Data'!$A$1:$E$659,2,FALSE())</f>
        <v>23</v>
      </c>
      <c r="N4232" s="0" t="n">
        <f aca="false">VLOOKUP(B4232,'Team Data'!$A$1:$E$659,3,FALSE())</f>
        <v>10</v>
      </c>
      <c r="O4232" s="0" t="n">
        <f aca="false">VLOOKUP(A4232,'Team Data'!$A$1:$E$659,4,FALSE())</f>
        <v>451</v>
      </c>
      <c r="P4232" s="0" t="n">
        <f aca="false">VLOOKUP(A4232,'Team Data'!$A$1:$E$659,5,FALSE())</f>
        <v>468</v>
      </c>
      <c r="Q4232" s="0" t="n">
        <f aca="false">VLOOKUP(B4232,'Team Data'!$A$1:$E$659,4,FALSE())</f>
        <v>503</v>
      </c>
      <c r="R4232" s="0" t="n">
        <f aca="false">VLOOKUP(B4232,'Team Data'!$A$1:$E$659,5,FALSE())</f>
        <v>487</v>
      </c>
      <c r="S4232" s="0" t="n">
        <f aca="false">IF(I4232=1,(MIN(30,(C4232-D4232)))*(M4232/(M4232+N4232))*(Q4232/(Q4232+R4232)),(MAX(-30,(C4232-D4232)))*(N4232/(M4232+N4232))*(R4232/(R4232+Q4232)))</f>
        <v>1.4164677073768</v>
      </c>
      <c r="T4232" s="0" t="n">
        <f aca="false">IF(J4232=1,(MIN(30,(D4232-C4232)))*(K4232/(K4232+L4232))*(O4232/(O4232+P4232)),(MAX(-30,(D4232-C4232)))*(L4232/(K4232+L4232))*(P4232/(P4232+O4232)))</f>
        <v>-1.08639825897715</v>
      </c>
      <c r="U4232" s="7" t="n">
        <v>43134</v>
      </c>
    </row>
    <row r="4233" customFormat="false" ht="15" hidden="false" customHeight="false" outlineLevel="0" collapsed="false">
      <c r="A4233" s="0" t="s">
        <v>222</v>
      </c>
      <c r="B4233" s="0" t="s">
        <v>281</v>
      </c>
      <c r="C4233" s="0" t="n">
        <v>61</v>
      </c>
      <c r="D4233" s="0" t="n">
        <v>96</v>
      </c>
      <c r="E4233" s="0" t="n">
        <v>21</v>
      </c>
      <c r="F4233" s="0" t="n">
        <v>34</v>
      </c>
      <c r="G4233" s="0" t="n">
        <v>15</v>
      </c>
      <c r="H4233" s="0" t="n">
        <v>12</v>
      </c>
      <c r="I4233" s="0" t="n">
        <v>0</v>
      </c>
      <c r="J4233" s="0" t="n">
        <v>1</v>
      </c>
      <c r="K4233" s="0" t="n">
        <f aca="false">VLOOKUP(A4233,'Team Data'!$A$1:$E$659,2,FALSE())</f>
        <v>23</v>
      </c>
      <c r="L4233" s="0" t="n">
        <f aca="false">VLOOKUP(A4233,'Team Data'!$A$1:$E$659,3,FALSE())</f>
        <v>13</v>
      </c>
      <c r="M4233" s="0" t="n">
        <f aca="false">VLOOKUP(B4233,'Team Data'!$A$1:$E$659,2,FALSE())</f>
        <v>19</v>
      </c>
      <c r="N4233" s="0" t="n">
        <f aca="false">VLOOKUP(B4233,'Team Data'!$A$1:$E$659,3,FALSE())</f>
        <v>16</v>
      </c>
      <c r="O4233" s="0" t="n">
        <f aca="false">VLOOKUP(A4233,'Team Data'!$A$1:$E$659,4,FALSE())</f>
        <v>646</v>
      </c>
      <c r="P4233" s="0" t="n">
        <f aca="false">VLOOKUP(A4233,'Team Data'!$A$1:$E$659,5,FALSE())</f>
        <v>534</v>
      </c>
      <c r="Q4233" s="0" t="n">
        <f aca="false">VLOOKUP(B4233,'Team Data'!$A$1:$E$659,4,FALSE())</f>
        <v>682</v>
      </c>
      <c r="R4233" s="0" t="n">
        <f aca="false">VLOOKUP(B4233,'Team Data'!$A$1:$E$659,5,FALSE())</f>
        <v>488</v>
      </c>
      <c r="S4233" s="0" t="n">
        <f aca="false">IF(I4233=1,(MIN(30,(C4233-D4233)))*(M4233/(M4233+N4233))*(Q4233/(Q4233+R4233)),(MAX(-30,(C4233-D4233)))*(N4233/(M4233+N4233))*(R4233/(R4233+Q4233)))</f>
        <v>-5.72014652014652</v>
      </c>
      <c r="T4233" s="0" t="n">
        <f aca="false">IF(J4233=1,(MIN(30,(D4233-C4233)))*(K4233/(K4233+L4233))*(O4233/(O4233+P4233)),(MAX(-30,(D4233-C4233)))*(L4233/(K4233+L4233))*(P4233/(P4233+O4233)))</f>
        <v>10.4929378531073</v>
      </c>
      <c r="U4233" s="7" t="n">
        <v>43134</v>
      </c>
    </row>
    <row r="4234" customFormat="false" ht="15" hidden="false" customHeight="false" outlineLevel="0" collapsed="false">
      <c r="A4234" s="0" t="s">
        <v>179</v>
      </c>
      <c r="B4234" s="0" t="s">
        <v>200</v>
      </c>
      <c r="C4234" s="0" t="n">
        <v>72</v>
      </c>
      <c r="D4234" s="0" t="n">
        <v>67</v>
      </c>
      <c r="E4234" s="0" t="n">
        <v>31</v>
      </c>
      <c r="F4234" s="0" t="n">
        <v>35</v>
      </c>
      <c r="G4234" s="0" t="n">
        <v>13</v>
      </c>
      <c r="H4234" s="0" t="n">
        <v>13</v>
      </c>
      <c r="I4234" s="0" t="n">
        <v>1</v>
      </c>
      <c r="J4234" s="0" t="n">
        <v>0</v>
      </c>
      <c r="K4234" s="0" t="n">
        <f aca="false">VLOOKUP(A4234,'Team Data'!$A$1:$E$659,2,FALSE())</f>
        <v>26</v>
      </c>
      <c r="L4234" s="0" t="n">
        <f aca="false">VLOOKUP(A4234,'Team Data'!$A$1:$E$659,3,FALSE())</f>
        <v>8</v>
      </c>
      <c r="M4234" s="0" t="n">
        <f aca="false">VLOOKUP(B4234,'Team Data'!$A$1:$E$659,2,FALSE())</f>
        <v>12</v>
      </c>
      <c r="N4234" s="0" t="n">
        <f aca="false">VLOOKUP(B4234,'Team Data'!$A$1:$E$659,3,FALSE())</f>
        <v>20</v>
      </c>
      <c r="O4234" s="0" t="n">
        <f aca="false">VLOOKUP(A4234,'Team Data'!$A$1:$E$659,4,FALSE())</f>
        <v>523</v>
      </c>
      <c r="P4234" s="0" t="n">
        <f aca="false">VLOOKUP(A4234,'Team Data'!$A$1:$E$659,5,FALSE())</f>
        <v>545</v>
      </c>
      <c r="Q4234" s="0" t="n">
        <f aca="false">VLOOKUP(B4234,'Team Data'!$A$1:$E$659,4,FALSE())</f>
        <v>569</v>
      </c>
      <c r="R4234" s="0" t="n">
        <f aca="false">VLOOKUP(B4234,'Team Data'!$A$1:$E$659,5,FALSE())</f>
        <v>426</v>
      </c>
      <c r="S4234" s="0" t="n">
        <f aca="false">IF(I4234=1,(MIN(30,(C4234-D4234)))*(M4234/(M4234+N4234))*(Q4234/(Q4234+R4234)),(MAX(-30,(C4234-D4234)))*(N4234/(M4234+N4234))*(R4234/(R4234+Q4234)))</f>
        <v>1.07223618090452</v>
      </c>
      <c r="T4234" s="0" t="n">
        <f aca="false">IF(J4234=1,(MIN(30,(D4234-C4234)))*(K4234/(K4234+L4234))*(O4234/(O4234+P4234)),(MAX(-30,(D4234-C4234)))*(L4234/(K4234+L4234))*(P4234/(P4234+O4234)))</f>
        <v>-0.600352500550782</v>
      </c>
      <c r="U4234" s="7" t="n">
        <v>43134</v>
      </c>
    </row>
    <row r="4235" customFormat="false" ht="15" hidden="false" customHeight="false" outlineLevel="0" collapsed="false">
      <c r="A4235" s="0" t="s">
        <v>88</v>
      </c>
      <c r="B4235" s="0" t="s">
        <v>117</v>
      </c>
      <c r="C4235" s="0" t="n">
        <v>80</v>
      </c>
      <c r="D4235" s="0" t="n">
        <v>83</v>
      </c>
      <c r="E4235" s="0" t="n">
        <v>39</v>
      </c>
      <c r="F4235" s="0" t="n">
        <v>41</v>
      </c>
      <c r="G4235" s="0" t="n">
        <v>12</v>
      </c>
      <c r="H4235" s="0" t="n">
        <v>11</v>
      </c>
      <c r="I4235" s="0" t="n">
        <v>0</v>
      </c>
      <c r="J4235" s="0" t="n">
        <v>1</v>
      </c>
      <c r="K4235" s="0" t="n">
        <f aca="false">VLOOKUP(A4235,'Team Data'!$A$1:$E$659,2,FALSE())</f>
        <v>9</v>
      </c>
      <c r="L4235" s="0" t="n">
        <f aca="false">VLOOKUP(A4235,'Team Data'!$A$1:$E$659,3,FALSE())</f>
        <v>25</v>
      </c>
      <c r="M4235" s="0" t="n">
        <f aca="false">VLOOKUP(B4235,'Team Data'!$A$1:$E$659,2,FALSE())</f>
        <v>10</v>
      </c>
      <c r="N4235" s="0" t="n">
        <f aca="false">VLOOKUP(B4235,'Team Data'!$A$1:$E$659,3,FALSE())</f>
        <v>23</v>
      </c>
      <c r="O4235" s="0" t="n">
        <f aca="false">VLOOKUP(A4235,'Team Data'!$A$1:$E$659,4,FALSE())</f>
        <v>507</v>
      </c>
      <c r="P4235" s="0" t="n">
        <f aca="false">VLOOKUP(A4235,'Team Data'!$A$1:$E$659,5,FALSE())</f>
        <v>582</v>
      </c>
      <c r="Q4235" s="0" t="n">
        <f aca="false">VLOOKUP(B4235,'Team Data'!$A$1:$E$659,4,FALSE())</f>
        <v>452</v>
      </c>
      <c r="R4235" s="0" t="n">
        <f aca="false">VLOOKUP(B4235,'Team Data'!$A$1:$E$659,5,FALSE())</f>
        <v>578</v>
      </c>
      <c r="S4235" s="0" t="n">
        <f aca="false">IF(I4235=1,(MIN(30,(C4235-D4235)))*(M4235/(M4235+N4235))*(Q4235/(Q4235+R4235)),(MAX(-30,(C4235-D4235)))*(N4235/(M4235+N4235))*(R4235/(R4235+Q4235)))</f>
        <v>-1.17334510150044</v>
      </c>
      <c r="T4235" s="0" t="n">
        <f aca="false">IF(J4235=1,(MIN(30,(D4235-C4235)))*(K4235/(K4235+L4235))*(O4235/(O4235+P4235)),(MAX(-30,(D4235-C4235)))*(L4235/(K4235+L4235))*(P4235/(P4235+O4235)))</f>
        <v>0.369713174526009</v>
      </c>
      <c r="U4235" s="7" t="n">
        <v>43134</v>
      </c>
    </row>
    <row r="4236" customFormat="false" ht="15" hidden="false" customHeight="false" outlineLevel="0" collapsed="false">
      <c r="A4236" s="0" t="s">
        <v>265</v>
      </c>
      <c r="B4236" s="0" t="s">
        <v>300</v>
      </c>
      <c r="C4236" s="0" t="n">
        <v>63</v>
      </c>
      <c r="D4236" s="0" t="n">
        <v>80</v>
      </c>
      <c r="E4236" s="0" t="n">
        <v>33</v>
      </c>
      <c r="F4236" s="0" t="n">
        <v>38</v>
      </c>
      <c r="G4236" s="0" t="n">
        <v>14</v>
      </c>
      <c r="H4236" s="0" t="n">
        <v>11</v>
      </c>
      <c r="I4236" s="0" t="n">
        <v>0</v>
      </c>
      <c r="J4236" s="0" t="n">
        <v>1</v>
      </c>
      <c r="K4236" s="0" t="n">
        <f aca="false">VLOOKUP(A4236,'Team Data'!$A$1:$E$659,2,FALSE())</f>
        <v>14</v>
      </c>
      <c r="L4236" s="0" t="n">
        <f aca="false">VLOOKUP(A4236,'Team Data'!$A$1:$E$659,3,FALSE())</f>
        <v>18</v>
      </c>
      <c r="M4236" s="0" t="n">
        <f aca="false">VLOOKUP(B4236,'Team Data'!$A$1:$E$659,2,FALSE())</f>
        <v>16</v>
      </c>
      <c r="N4236" s="0" t="n">
        <f aca="false">VLOOKUP(B4236,'Team Data'!$A$1:$E$659,3,FALSE())</f>
        <v>16</v>
      </c>
      <c r="O4236" s="0" t="n">
        <f aca="false">VLOOKUP(A4236,'Team Data'!$A$1:$E$659,4,FALSE())</f>
        <v>488</v>
      </c>
      <c r="P4236" s="0" t="n">
        <f aca="false">VLOOKUP(A4236,'Team Data'!$A$1:$E$659,5,FALSE())</f>
        <v>498</v>
      </c>
      <c r="Q4236" s="0" t="n">
        <f aca="false">VLOOKUP(B4236,'Team Data'!$A$1:$E$659,4,FALSE())</f>
        <v>524</v>
      </c>
      <c r="R4236" s="0" t="n">
        <f aca="false">VLOOKUP(B4236,'Team Data'!$A$1:$E$659,5,FALSE())</f>
        <v>474</v>
      </c>
      <c r="S4236" s="0" t="n">
        <f aca="false">IF(I4236=1,(MIN(30,(C4236-D4236)))*(M4236/(M4236+N4236))*(Q4236/(Q4236+R4236)),(MAX(-30,(C4236-D4236)))*(N4236/(M4236+N4236))*(R4236/(R4236+Q4236)))</f>
        <v>-4.03707414829659</v>
      </c>
      <c r="T4236" s="0" t="n">
        <f aca="false">IF(J4236=1,(MIN(30,(D4236-C4236)))*(K4236/(K4236+L4236))*(O4236/(O4236+P4236)),(MAX(-30,(D4236-C4236)))*(L4236/(K4236+L4236))*(P4236/(P4236+O4236)))</f>
        <v>3.68103448275862</v>
      </c>
      <c r="U4236" s="7" t="n">
        <v>43134</v>
      </c>
    </row>
    <row r="4237" customFormat="false" ht="15" hidden="false" customHeight="false" outlineLevel="0" collapsed="false">
      <c r="A4237" s="0" t="s">
        <v>57</v>
      </c>
      <c r="B4237" s="0" t="s">
        <v>321</v>
      </c>
      <c r="C4237" s="0" t="n">
        <v>80</v>
      </c>
      <c r="D4237" s="0" t="n">
        <v>87</v>
      </c>
      <c r="E4237" s="0" t="n">
        <v>38</v>
      </c>
      <c r="F4237" s="0" t="n">
        <v>36</v>
      </c>
      <c r="G4237" s="0" t="n">
        <v>16</v>
      </c>
      <c r="H4237" s="0" t="n">
        <v>12</v>
      </c>
      <c r="I4237" s="0" t="n">
        <v>0</v>
      </c>
      <c r="J4237" s="0" t="n">
        <v>1</v>
      </c>
      <c r="K4237" s="0" t="n">
        <f aca="false">VLOOKUP(A4237,'Team Data'!$A$1:$E$659,2,FALSE())</f>
        <v>14</v>
      </c>
      <c r="L4237" s="0" t="n">
        <f aca="false">VLOOKUP(A4237,'Team Data'!$A$1:$E$659,3,FALSE())</f>
        <v>18</v>
      </c>
      <c r="M4237" s="0" t="n">
        <f aca="false">VLOOKUP(B4237,'Team Data'!$A$1:$E$659,2,FALSE())</f>
        <v>21</v>
      </c>
      <c r="N4237" s="0" t="n">
        <f aca="false">VLOOKUP(B4237,'Team Data'!$A$1:$E$659,3,FALSE())</f>
        <v>13</v>
      </c>
      <c r="O4237" s="0" t="n">
        <f aca="false">VLOOKUP(A4237,'Team Data'!$A$1:$E$659,4,FALSE())</f>
        <v>500</v>
      </c>
      <c r="P4237" s="0" t="n">
        <f aca="false">VLOOKUP(A4237,'Team Data'!$A$1:$E$659,5,FALSE())</f>
        <v>464</v>
      </c>
      <c r="Q4237" s="0" t="n">
        <f aca="false">VLOOKUP(B4237,'Team Data'!$A$1:$E$659,4,FALSE())</f>
        <v>576</v>
      </c>
      <c r="R4237" s="0" t="n">
        <f aca="false">VLOOKUP(B4237,'Team Data'!$A$1:$E$659,5,FALSE())</f>
        <v>519</v>
      </c>
      <c r="S4237" s="0" t="n">
        <f aca="false">IF(I4237=1,(MIN(30,(C4237-D4237)))*(M4237/(M4237+N4237))*(Q4237/(Q4237+R4237)),(MAX(-30,(C4237-D4237)))*(N4237/(M4237+N4237))*(R4237/(R4237+Q4237)))</f>
        <v>-1.26857373086221</v>
      </c>
      <c r="T4237" s="0" t="n">
        <f aca="false">IF(J4237=1,(MIN(30,(D4237-C4237)))*(K4237/(K4237+L4237))*(O4237/(O4237+P4237)),(MAX(-30,(D4237-C4237)))*(L4237/(K4237+L4237))*(P4237/(P4237+O4237)))</f>
        <v>1.58843360995851</v>
      </c>
      <c r="U4237" s="7" t="n">
        <v>43134</v>
      </c>
    </row>
    <row r="4238" customFormat="false" ht="15" hidden="false" customHeight="false" outlineLevel="0" collapsed="false">
      <c r="A4238" s="0" t="s">
        <v>22</v>
      </c>
      <c r="B4238" s="0" t="s">
        <v>272</v>
      </c>
      <c r="C4238" s="0" t="n">
        <v>96</v>
      </c>
      <c r="D4238" s="0" t="n">
        <v>81</v>
      </c>
      <c r="E4238" s="0" t="n">
        <v>34</v>
      </c>
      <c r="F4238" s="0" t="n">
        <v>27</v>
      </c>
      <c r="G4238" s="0" t="n">
        <v>10</v>
      </c>
      <c r="H4238" s="0" t="n">
        <v>14</v>
      </c>
      <c r="I4238" s="0" t="n">
        <v>1</v>
      </c>
      <c r="J4238" s="0" t="n">
        <v>0</v>
      </c>
      <c r="K4238" s="0" t="n">
        <f aca="false">VLOOKUP(A4238,'Team Data'!$A$1:$E$659,2,FALSE())</f>
        <v>19</v>
      </c>
      <c r="L4238" s="0" t="n">
        <f aca="false">VLOOKUP(A4238,'Team Data'!$A$1:$E$659,3,FALSE())</f>
        <v>15</v>
      </c>
      <c r="M4238" s="0" t="n">
        <f aca="false">VLOOKUP(B4238,'Team Data'!$A$1:$E$659,2,FALSE())</f>
        <v>14</v>
      </c>
      <c r="N4238" s="0" t="n">
        <f aca="false">VLOOKUP(B4238,'Team Data'!$A$1:$E$659,3,FALSE())</f>
        <v>17</v>
      </c>
      <c r="O4238" s="0" t="n">
        <f aca="false">VLOOKUP(A4238,'Team Data'!$A$1:$E$659,4,FALSE())</f>
        <v>533</v>
      </c>
      <c r="P4238" s="0" t="n">
        <f aca="false">VLOOKUP(A4238,'Team Data'!$A$1:$E$659,5,FALSE())</f>
        <v>507</v>
      </c>
      <c r="Q4238" s="0" t="n">
        <f aca="false">VLOOKUP(B4238,'Team Data'!$A$1:$E$659,4,FALSE())</f>
        <v>453</v>
      </c>
      <c r="R4238" s="0" t="n">
        <f aca="false">VLOOKUP(B4238,'Team Data'!$A$1:$E$659,5,FALSE())</f>
        <v>480</v>
      </c>
      <c r="S4238" s="0" t="n">
        <f aca="false">IF(I4238=1,(MIN(30,(C4238-D4238)))*(M4238/(M4238+N4238))*(Q4238/(Q4238+R4238)),(MAX(-30,(C4238-D4238)))*(N4238/(M4238+N4238))*(R4238/(R4238+Q4238)))</f>
        <v>3.28907789648377</v>
      </c>
      <c r="T4238" s="0" t="n">
        <f aca="false">IF(J4238=1,(MIN(30,(D4238-C4238)))*(K4238/(K4238+L4238))*(O4238/(O4238+P4238)),(MAX(-30,(D4238-C4238)))*(L4238/(K4238+L4238))*(P4238/(P4238+O4238)))</f>
        <v>-3.22610294117647</v>
      </c>
      <c r="U4238" s="7" t="n">
        <v>43134</v>
      </c>
    </row>
    <row r="4239" customFormat="false" ht="15" hidden="false" customHeight="false" outlineLevel="0" collapsed="false">
      <c r="A4239" s="0" t="s">
        <v>195</v>
      </c>
      <c r="B4239" s="0" t="s">
        <v>193</v>
      </c>
      <c r="C4239" s="0" t="n">
        <v>81</v>
      </c>
      <c r="D4239" s="0" t="n">
        <v>64</v>
      </c>
      <c r="E4239" s="0" t="n">
        <v>37</v>
      </c>
      <c r="F4239" s="0" t="n">
        <v>30</v>
      </c>
      <c r="G4239" s="0" t="n">
        <v>15</v>
      </c>
      <c r="H4239" s="0" t="n">
        <v>13</v>
      </c>
      <c r="I4239" s="0" t="n">
        <v>1</v>
      </c>
      <c r="J4239" s="0" t="n">
        <v>0</v>
      </c>
      <c r="K4239" s="0" t="n">
        <f aca="false">VLOOKUP(A4239,'Team Data'!$A$1:$E$659,2,FALSE())</f>
        <v>21</v>
      </c>
      <c r="L4239" s="0" t="n">
        <f aca="false">VLOOKUP(A4239,'Team Data'!$A$1:$E$659,3,FALSE())</f>
        <v>11</v>
      </c>
      <c r="M4239" s="0" t="n">
        <f aca="false">VLOOKUP(B4239,'Team Data'!$A$1:$E$659,2,FALSE())</f>
        <v>16</v>
      </c>
      <c r="N4239" s="0" t="n">
        <f aca="false">VLOOKUP(B4239,'Team Data'!$A$1:$E$659,3,FALSE())</f>
        <v>17</v>
      </c>
      <c r="O4239" s="0" t="n">
        <f aca="false">VLOOKUP(A4239,'Team Data'!$A$1:$E$659,4,FALSE())</f>
        <v>481</v>
      </c>
      <c r="P4239" s="0" t="n">
        <f aca="false">VLOOKUP(A4239,'Team Data'!$A$1:$E$659,5,FALSE())</f>
        <v>445</v>
      </c>
      <c r="Q4239" s="0" t="n">
        <f aca="false">VLOOKUP(B4239,'Team Data'!$A$1:$E$659,4,FALSE())</f>
        <v>486</v>
      </c>
      <c r="R4239" s="0" t="n">
        <f aca="false">VLOOKUP(B4239,'Team Data'!$A$1:$E$659,5,FALSE())</f>
        <v>480</v>
      </c>
      <c r="S4239" s="0" t="n">
        <f aca="false">IF(I4239=1,(MIN(30,(C4239-D4239)))*(M4239/(M4239+N4239))*(Q4239/(Q4239+R4239)),(MAX(-30,(C4239-D4239)))*(N4239/(M4239+N4239))*(R4239/(R4239+Q4239)))</f>
        <v>4.1468097120271</v>
      </c>
      <c r="T4239" s="0" t="n">
        <f aca="false">IF(J4239=1,(MIN(30,(D4239-C4239)))*(K4239/(K4239+L4239))*(O4239/(O4239+P4239)),(MAX(-30,(D4239-C4239)))*(L4239/(K4239+L4239))*(P4239/(P4239+O4239)))</f>
        <v>-2.808281587473</v>
      </c>
      <c r="U4239" s="7" t="n">
        <v>43134</v>
      </c>
    </row>
    <row r="4240" customFormat="false" ht="15" hidden="false" customHeight="false" outlineLevel="0" collapsed="false">
      <c r="A4240" s="0" t="s">
        <v>14</v>
      </c>
      <c r="B4240" s="0" t="s">
        <v>295</v>
      </c>
      <c r="C4240" s="0" t="n">
        <v>59</v>
      </c>
      <c r="D4240" s="0" t="n">
        <v>56</v>
      </c>
      <c r="E4240" s="0" t="n">
        <v>32</v>
      </c>
      <c r="F4240" s="0" t="n">
        <v>26</v>
      </c>
      <c r="G4240" s="0" t="n">
        <v>12</v>
      </c>
      <c r="H4240" s="0" t="n">
        <v>11</v>
      </c>
      <c r="I4240" s="0" t="n">
        <v>1</v>
      </c>
      <c r="J4240" s="0" t="n">
        <v>0</v>
      </c>
      <c r="K4240" s="0" t="n">
        <f aca="false">VLOOKUP(A4240,'Team Data'!$A$1:$E$659,2,FALSE())</f>
        <v>15</v>
      </c>
      <c r="L4240" s="0" t="n">
        <f aca="false">VLOOKUP(A4240,'Team Data'!$A$1:$E$659,3,FALSE())</f>
        <v>18</v>
      </c>
      <c r="M4240" s="0" t="n">
        <f aca="false">VLOOKUP(B4240,'Team Data'!$A$1:$E$659,2,FALSE())</f>
        <v>15</v>
      </c>
      <c r="N4240" s="0" t="n">
        <f aca="false">VLOOKUP(B4240,'Team Data'!$A$1:$E$659,3,FALSE())</f>
        <v>18</v>
      </c>
      <c r="O4240" s="0" t="n">
        <f aca="false">VLOOKUP(A4240,'Team Data'!$A$1:$E$659,4,FALSE())</f>
        <v>482</v>
      </c>
      <c r="P4240" s="0" t="n">
        <f aca="false">VLOOKUP(A4240,'Team Data'!$A$1:$E$659,5,FALSE())</f>
        <v>535</v>
      </c>
      <c r="Q4240" s="0" t="n">
        <f aca="false">VLOOKUP(B4240,'Team Data'!$A$1:$E$659,4,FALSE())</f>
        <v>512</v>
      </c>
      <c r="R4240" s="0" t="n">
        <f aca="false">VLOOKUP(B4240,'Team Data'!$A$1:$E$659,5,FALSE())</f>
        <v>507</v>
      </c>
      <c r="S4240" s="0" t="n">
        <f aca="false">IF(I4240=1,(MIN(30,(C4240-D4240)))*(M4240/(M4240+N4240))*(Q4240/(Q4240+R4240)),(MAX(-30,(C4240-D4240)))*(N4240/(M4240+N4240))*(R4240/(R4240+Q4240)))</f>
        <v>0.685163707734856</v>
      </c>
      <c r="T4240" s="0" t="n">
        <f aca="false">IF(J4240=1,(MIN(30,(D4240-C4240)))*(K4240/(K4240+L4240))*(O4240/(O4240+P4240)),(MAX(-30,(D4240-C4240)))*(L4240/(K4240+L4240))*(P4240/(P4240+O4240)))</f>
        <v>-0.86082059533387</v>
      </c>
      <c r="U4240" s="7" t="n">
        <v>43134</v>
      </c>
    </row>
    <row r="4241" customFormat="false" ht="15" hidden="false" customHeight="false" outlineLevel="0" collapsed="false">
      <c r="A4241" s="0" t="s">
        <v>282</v>
      </c>
      <c r="B4241" s="0" t="s">
        <v>142</v>
      </c>
      <c r="C4241" s="0" t="n">
        <v>54</v>
      </c>
      <c r="D4241" s="0" t="n">
        <v>76</v>
      </c>
      <c r="E4241" s="0" t="n">
        <v>25</v>
      </c>
      <c r="F4241" s="0" t="n">
        <v>43</v>
      </c>
      <c r="G4241" s="0" t="n">
        <v>19</v>
      </c>
      <c r="H4241" s="0" t="n">
        <v>17</v>
      </c>
      <c r="I4241" s="0" t="n">
        <v>0</v>
      </c>
      <c r="J4241" s="0" t="n">
        <v>1</v>
      </c>
      <c r="K4241" s="0" t="n">
        <f aca="false">VLOOKUP(A4241,'Team Data'!$A$1:$E$659,2,FALSE())</f>
        <v>28</v>
      </c>
      <c r="L4241" s="0" t="n">
        <f aca="false">VLOOKUP(A4241,'Team Data'!$A$1:$E$659,3,FALSE())</f>
        <v>7</v>
      </c>
      <c r="M4241" s="0" t="n">
        <f aca="false">VLOOKUP(B4241,'Team Data'!$A$1:$E$659,2,FALSE())</f>
        <v>19</v>
      </c>
      <c r="N4241" s="0" t="n">
        <f aca="false">VLOOKUP(B4241,'Team Data'!$A$1:$E$659,3,FALSE())</f>
        <v>14</v>
      </c>
      <c r="O4241" s="0" t="n">
        <f aca="false">VLOOKUP(A4241,'Team Data'!$A$1:$E$659,4,FALSE())</f>
        <v>478</v>
      </c>
      <c r="P4241" s="0" t="n">
        <f aca="false">VLOOKUP(A4241,'Team Data'!$A$1:$E$659,5,FALSE())</f>
        <v>538</v>
      </c>
      <c r="Q4241" s="0" t="n">
        <f aca="false">VLOOKUP(B4241,'Team Data'!$A$1:$E$659,4,FALSE())</f>
        <v>451</v>
      </c>
      <c r="R4241" s="0" t="n">
        <f aca="false">VLOOKUP(B4241,'Team Data'!$A$1:$E$659,5,FALSE())</f>
        <v>488</v>
      </c>
      <c r="S4241" s="0" t="n">
        <f aca="false">IF(I4241=1,(MIN(30,(C4241-D4241)))*(M4241/(M4241+N4241))*(Q4241/(Q4241+R4241)),(MAX(-30,(C4241-D4241)))*(N4241/(M4241+N4241))*(R4241/(R4241+Q4241)))</f>
        <v>-4.85055023074193</v>
      </c>
      <c r="T4241" s="0" t="n">
        <f aca="false">IF(J4241=1,(MIN(30,(D4241-C4241)))*(K4241/(K4241+L4241))*(O4241/(O4241+P4241)),(MAX(-30,(D4241-C4241)))*(L4241/(K4241+L4241))*(P4241/(P4241+O4241)))</f>
        <v>8.28031496062992</v>
      </c>
      <c r="U4241" s="7" t="n">
        <v>43134</v>
      </c>
    </row>
    <row r="4242" customFormat="false" ht="15" hidden="false" customHeight="false" outlineLevel="0" collapsed="false">
      <c r="A4242" s="0" t="s">
        <v>102</v>
      </c>
      <c r="B4242" s="0" t="s">
        <v>146</v>
      </c>
      <c r="C4242" s="0" t="n">
        <v>81</v>
      </c>
      <c r="D4242" s="0" t="n">
        <v>51</v>
      </c>
      <c r="E4242" s="0" t="n">
        <v>36</v>
      </c>
      <c r="F4242" s="0" t="n">
        <v>26</v>
      </c>
      <c r="G4242" s="0" t="n">
        <v>21</v>
      </c>
      <c r="H4242" s="0" t="n">
        <v>18</v>
      </c>
      <c r="I4242" s="0" t="n">
        <v>1</v>
      </c>
      <c r="J4242" s="0" t="n">
        <v>0</v>
      </c>
      <c r="K4242" s="0" t="n">
        <f aca="false">VLOOKUP(A4242,'Team Data'!$A$1:$E$659,2,FALSE())</f>
        <v>24</v>
      </c>
      <c r="L4242" s="0" t="n">
        <f aca="false">VLOOKUP(A4242,'Team Data'!$A$1:$E$659,3,FALSE())</f>
        <v>11</v>
      </c>
      <c r="M4242" s="0" t="n">
        <f aca="false">VLOOKUP(B4242,'Team Data'!$A$1:$E$659,2,FALSE())</f>
        <v>7</v>
      </c>
      <c r="N4242" s="0" t="n">
        <f aca="false">VLOOKUP(B4242,'Team Data'!$A$1:$E$659,3,FALSE())</f>
        <v>25</v>
      </c>
      <c r="O4242" s="0" t="n">
        <f aca="false">VLOOKUP(A4242,'Team Data'!$A$1:$E$659,4,FALSE())</f>
        <v>527</v>
      </c>
      <c r="P4242" s="0" t="n">
        <f aca="false">VLOOKUP(A4242,'Team Data'!$A$1:$E$659,5,FALSE())</f>
        <v>561</v>
      </c>
      <c r="Q4242" s="0" t="n">
        <f aca="false">VLOOKUP(B4242,'Team Data'!$A$1:$E$659,4,FALSE())</f>
        <v>544</v>
      </c>
      <c r="R4242" s="0" t="n">
        <f aca="false">VLOOKUP(B4242,'Team Data'!$A$1:$E$659,5,FALSE())</f>
        <v>461</v>
      </c>
      <c r="S4242" s="0" t="n">
        <f aca="false">IF(I4242=1,(MIN(30,(C4242-D4242)))*(M4242/(M4242+N4242))*(Q4242/(Q4242+R4242)),(MAX(-30,(C4242-D4242)))*(N4242/(M4242+N4242))*(R4242/(R4242+Q4242)))</f>
        <v>3.55223880597015</v>
      </c>
      <c r="T4242" s="0" t="n">
        <f aca="false">IF(J4242=1,(MIN(30,(D4242-C4242)))*(K4242/(K4242+L4242))*(O4242/(O4242+P4242)),(MAX(-30,(D4242-C4242)))*(L4242/(K4242+L4242))*(P4242/(P4242+O4242)))</f>
        <v>-4.86160714285714</v>
      </c>
      <c r="U4242" s="7" t="n">
        <v>43134</v>
      </c>
    </row>
    <row r="4243" customFormat="false" ht="15" hidden="false" customHeight="false" outlineLevel="0" collapsed="false">
      <c r="A4243" s="0" t="s">
        <v>46</v>
      </c>
      <c r="B4243" s="0" t="s">
        <v>245</v>
      </c>
      <c r="C4243" s="0" t="n">
        <v>84</v>
      </c>
      <c r="D4243" s="0" t="n">
        <v>89</v>
      </c>
      <c r="E4243" s="0" t="n">
        <v>25</v>
      </c>
      <c r="F4243" s="0" t="n">
        <v>32</v>
      </c>
      <c r="G4243" s="0" t="n">
        <v>17</v>
      </c>
      <c r="H4243" s="0" t="n">
        <v>14</v>
      </c>
      <c r="I4243" s="0" t="n">
        <v>0</v>
      </c>
      <c r="J4243" s="0" t="n">
        <v>1</v>
      </c>
      <c r="K4243" s="0" t="n">
        <f aca="false">VLOOKUP(A4243,'Team Data'!$A$1:$E$659,2,FALSE())</f>
        <v>18</v>
      </c>
      <c r="L4243" s="0" t="n">
        <f aca="false">VLOOKUP(A4243,'Team Data'!$A$1:$E$659,3,FALSE())</f>
        <v>17</v>
      </c>
      <c r="M4243" s="0" t="n">
        <f aca="false">VLOOKUP(B4243,'Team Data'!$A$1:$E$659,2,FALSE())</f>
        <v>22</v>
      </c>
      <c r="N4243" s="0" t="n">
        <f aca="false">VLOOKUP(B4243,'Team Data'!$A$1:$E$659,3,FALSE())</f>
        <v>12</v>
      </c>
      <c r="O4243" s="0" t="n">
        <f aca="false">VLOOKUP(A4243,'Team Data'!$A$1:$E$659,4,FALSE())</f>
        <v>546</v>
      </c>
      <c r="P4243" s="0" t="n">
        <f aca="false">VLOOKUP(A4243,'Team Data'!$A$1:$E$659,5,FALSE())</f>
        <v>561</v>
      </c>
      <c r="Q4243" s="0" t="n">
        <f aca="false">VLOOKUP(B4243,'Team Data'!$A$1:$E$659,4,FALSE())</f>
        <v>500</v>
      </c>
      <c r="R4243" s="0" t="n">
        <f aca="false">VLOOKUP(B4243,'Team Data'!$A$1:$E$659,5,FALSE())</f>
        <v>508</v>
      </c>
      <c r="S4243" s="0" t="n">
        <f aca="false">IF(I4243=1,(MIN(30,(C4243-D4243)))*(M4243/(M4243+N4243))*(Q4243/(Q4243+R4243)),(MAX(-30,(C4243-D4243)))*(N4243/(M4243+N4243))*(R4243/(R4243+Q4243)))</f>
        <v>-0.889355742296919</v>
      </c>
      <c r="T4243" s="0" t="n">
        <f aca="false">IF(J4243=1,(MIN(30,(D4243-C4243)))*(K4243/(K4243+L4243))*(O4243/(O4243+P4243)),(MAX(-30,(D4243-C4243)))*(L4243/(K4243+L4243))*(P4243/(P4243+O4243)))</f>
        <v>1.26829268292683</v>
      </c>
      <c r="U4243" s="7" t="n">
        <v>43134</v>
      </c>
    </row>
    <row r="4244" customFormat="false" ht="15" hidden="false" customHeight="false" outlineLevel="0" collapsed="false">
      <c r="A4244" s="0" t="s">
        <v>320</v>
      </c>
      <c r="B4244" s="0" t="s">
        <v>310</v>
      </c>
      <c r="C4244" s="0" t="n">
        <v>79</v>
      </c>
      <c r="D4244" s="0" t="n">
        <v>82</v>
      </c>
      <c r="E4244" s="0" t="n">
        <v>38</v>
      </c>
      <c r="F4244" s="0" t="n">
        <v>32</v>
      </c>
      <c r="G4244" s="0" t="n">
        <v>7</v>
      </c>
      <c r="H4244" s="0" t="n">
        <v>12</v>
      </c>
      <c r="I4244" s="0" t="n">
        <v>0</v>
      </c>
      <c r="J4244" s="0" t="n">
        <v>1</v>
      </c>
      <c r="K4244" s="0" t="n">
        <f aca="false">VLOOKUP(A4244,'Team Data'!$A$1:$E$659,2,FALSE())</f>
        <v>24</v>
      </c>
      <c r="L4244" s="0" t="n">
        <f aca="false">VLOOKUP(A4244,'Team Data'!$A$1:$E$659,3,FALSE())</f>
        <v>12</v>
      </c>
      <c r="M4244" s="0" t="n">
        <f aca="false">VLOOKUP(B4244,'Team Data'!$A$1:$E$659,2,FALSE())</f>
        <v>21</v>
      </c>
      <c r="N4244" s="0" t="n">
        <f aca="false">VLOOKUP(B4244,'Team Data'!$A$1:$E$659,3,FALSE())</f>
        <v>12</v>
      </c>
      <c r="O4244" s="0" t="n">
        <f aca="false">VLOOKUP(A4244,'Team Data'!$A$1:$E$659,4,FALSE())</f>
        <v>677</v>
      </c>
      <c r="P4244" s="0" t="n">
        <f aca="false">VLOOKUP(A4244,'Team Data'!$A$1:$E$659,5,FALSE())</f>
        <v>508</v>
      </c>
      <c r="Q4244" s="0" t="n">
        <f aca="false">VLOOKUP(B4244,'Team Data'!$A$1:$E$659,4,FALSE())</f>
        <v>636</v>
      </c>
      <c r="R4244" s="0" t="n">
        <f aca="false">VLOOKUP(B4244,'Team Data'!$A$1:$E$659,5,FALSE())</f>
        <v>474</v>
      </c>
      <c r="S4244" s="0" t="n">
        <f aca="false">IF(I4244=1,(MIN(30,(C4244-D4244)))*(M4244/(M4244+N4244))*(Q4244/(Q4244+R4244)),(MAX(-30,(C4244-D4244)))*(N4244/(M4244+N4244))*(R4244/(R4244+Q4244)))</f>
        <v>-0.465847665847666</v>
      </c>
      <c r="T4244" s="0" t="n">
        <f aca="false">IF(J4244=1,(MIN(30,(D4244-C4244)))*(K4244/(K4244+L4244))*(O4244/(O4244+P4244)),(MAX(-30,(D4244-C4244)))*(L4244/(K4244+L4244))*(P4244/(P4244+O4244)))</f>
        <v>1.14261603375527</v>
      </c>
      <c r="U4244" s="7" t="n">
        <v>43134</v>
      </c>
    </row>
    <row r="4245" customFormat="false" ht="15" hidden="false" customHeight="false" outlineLevel="0" collapsed="false">
      <c r="A4245" s="0" t="s">
        <v>100</v>
      </c>
      <c r="B4245" s="0" t="s">
        <v>174</v>
      </c>
      <c r="C4245" s="0" t="n">
        <v>57</v>
      </c>
      <c r="D4245" s="0" t="n">
        <v>72</v>
      </c>
      <c r="E4245" s="0" t="n">
        <v>20</v>
      </c>
      <c r="F4245" s="0" t="n">
        <v>37</v>
      </c>
      <c r="G4245" s="0" t="n">
        <v>12</v>
      </c>
      <c r="H4245" s="0" t="n">
        <v>12</v>
      </c>
      <c r="I4245" s="0" t="n">
        <v>0</v>
      </c>
      <c r="J4245" s="0" t="n">
        <v>1</v>
      </c>
      <c r="K4245" s="0" t="n">
        <f aca="false">VLOOKUP(A4245,'Team Data'!$A$1:$E$659,2,FALSE())</f>
        <v>18</v>
      </c>
      <c r="L4245" s="0" t="n">
        <f aca="false">VLOOKUP(A4245,'Team Data'!$A$1:$E$659,3,FALSE())</f>
        <v>15</v>
      </c>
      <c r="M4245" s="0" t="n">
        <f aca="false">VLOOKUP(B4245,'Team Data'!$A$1:$E$659,2,FALSE())</f>
        <v>25</v>
      </c>
      <c r="N4245" s="0" t="n">
        <f aca="false">VLOOKUP(B4245,'Team Data'!$A$1:$E$659,3,FALSE())</f>
        <v>12</v>
      </c>
      <c r="O4245" s="0" t="n">
        <f aca="false">VLOOKUP(A4245,'Team Data'!$A$1:$E$659,4,FALSE())</f>
        <v>621</v>
      </c>
      <c r="P4245" s="0" t="n">
        <f aca="false">VLOOKUP(A4245,'Team Data'!$A$1:$E$659,5,FALSE())</f>
        <v>469</v>
      </c>
      <c r="Q4245" s="0" t="n">
        <f aca="false">VLOOKUP(B4245,'Team Data'!$A$1:$E$659,4,FALSE())</f>
        <v>653</v>
      </c>
      <c r="R4245" s="0" t="n">
        <f aca="false">VLOOKUP(B4245,'Team Data'!$A$1:$E$659,5,FALSE())</f>
        <v>548</v>
      </c>
      <c r="S4245" s="0" t="n">
        <f aca="false">IF(I4245=1,(MIN(30,(C4245-D4245)))*(M4245/(M4245+N4245))*(Q4245/(Q4245+R4245)),(MAX(-30,(C4245-D4245)))*(N4245/(M4245+N4245))*(R4245/(R4245+Q4245)))</f>
        <v>-2.21977181177847</v>
      </c>
      <c r="T4245" s="0" t="n">
        <f aca="false">IF(J4245=1,(MIN(30,(D4245-C4245)))*(K4245/(K4245+L4245))*(O4245/(O4245+P4245)),(MAX(-30,(D4245-C4245)))*(L4245/(K4245+L4245))*(P4245/(P4245+O4245)))</f>
        <v>4.66138448707256</v>
      </c>
      <c r="U4245" s="7" t="n">
        <v>43134</v>
      </c>
    </row>
    <row r="4246" customFormat="false" ht="15" hidden="false" customHeight="false" outlineLevel="0" collapsed="false">
      <c r="A4246" s="0" t="s">
        <v>127</v>
      </c>
      <c r="B4246" s="0" t="s">
        <v>225</v>
      </c>
      <c r="C4246" s="0" t="n">
        <v>58</v>
      </c>
      <c r="D4246" s="0" t="n">
        <v>82</v>
      </c>
      <c r="E4246" s="0" t="n">
        <v>30</v>
      </c>
      <c r="F4246" s="0" t="n">
        <v>37</v>
      </c>
      <c r="G4246" s="0" t="n">
        <v>13</v>
      </c>
      <c r="H4246" s="0" t="n">
        <v>11</v>
      </c>
      <c r="I4246" s="0" t="n">
        <v>0</v>
      </c>
      <c r="J4246" s="0" t="n">
        <v>1</v>
      </c>
      <c r="K4246" s="0" t="n">
        <f aca="false">VLOOKUP(A4246,'Team Data'!$A$1:$E$659,2,FALSE())</f>
        <v>14</v>
      </c>
      <c r="L4246" s="0" t="n">
        <f aca="false">VLOOKUP(A4246,'Team Data'!$A$1:$E$659,3,FALSE())</f>
        <v>19</v>
      </c>
      <c r="M4246" s="0" t="n">
        <f aca="false">VLOOKUP(B4246,'Team Data'!$A$1:$E$659,2,FALSE())</f>
        <v>26</v>
      </c>
      <c r="N4246" s="0" t="n">
        <f aca="false">VLOOKUP(B4246,'Team Data'!$A$1:$E$659,3,FALSE())</f>
        <v>12</v>
      </c>
      <c r="O4246" s="0" t="n">
        <f aca="false">VLOOKUP(A4246,'Team Data'!$A$1:$E$659,4,FALSE())</f>
        <v>641</v>
      </c>
      <c r="P4246" s="0" t="n">
        <f aca="false">VLOOKUP(A4246,'Team Data'!$A$1:$E$659,5,FALSE())</f>
        <v>461</v>
      </c>
      <c r="Q4246" s="0" t="n">
        <f aca="false">VLOOKUP(B4246,'Team Data'!$A$1:$E$659,4,FALSE())</f>
        <v>700</v>
      </c>
      <c r="R4246" s="0" t="n">
        <f aca="false">VLOOKUP(B4246,'Team Data'!$A$1:$E$659,5,FALSE())</f>
        <v>549</v>
      </c>
      <c r="S4246" s="0" t="n">
        <f aca="false">IF(I4246=1,(MIN(30,(C4246-D4246)))*(M4246/(M4246+N4246))*(Q4246/(Q4246+R4246)),(MAX(-30,(C4246-D4246)))*(N4246/(M4246+N4246))*(R4246/(R4246+Q4246)))</f>
        <v>-3.3313387552147</v>
      </c>
      <c r="T4246" s="0" t="n">
        <f aca="false">IF(J4246=1,(MIN(30,(D4246-C4246)))*(K4246/(K4246+L4246))*(O4246/(O4246+P4246)),(MAX(-30,(D4246-C4246)))*(L4246/(K4246+L4246))*(P4246/(P4246+O4246)))</f>
        <v>5.92245504042237</v>
      </c>
      <c r="U4246" s="7" t="n">
        <v>43134</v>
      </c>
    </row>
    <row r="4247" customFormat="false" ht="15" hidden="false" customHeight="false" outlineLevel="0" collapsed="false">
      <c r="A4247" s="0" t="s">
        <v>323</v>
      </c>
      <c r="B4247" s="0" t="s">
        <v>192</v>
      </c>
      <c r="C4247" s="0" t="n">
        <v>67</v>
      </c>
      <c r="D4247" s="0" t="n">
        <v>90</v>
      </c>
      <c r="E4247" s="0" t="n">
        <v>38</v>
      </c>
      <c r="F4247" s="0" t="n">
        <v>42</v>
      </c>
      <c r="G4247" s="0" t="n">
        <v>18</v>
      </c>
      <c r="H4247" s="0" t="n">
        <v>15</v>
      </c>
      <c r="I4247" s="0" t="n">
        <v>0</v>
      </c>
      <c r="J4247" s="0" t="n">
        <v>1</v>
      </c>
      <c r="K4247" s="0" t="n">
        <f aca="false">VLOOKUP(A4247,'Team Data'!$A$1:$E$659,2,FALSE())</f>
        <v>15</v>
      </c>
      <c r="L4247" s="0" t="n">
        <f aca="false">VLOOKUP(A4247,'Team Data'!$A$1:$E$659,3,FALSE())</f>
        <v>18</v>
      </c>
      <c r="M4247" s="0" t="n">
        <f aca="false">VLOOKUP(B4247,'Team Data'!$A$1:$E$659,2,FALSE())</f>
        <v>28</v>
      </c>
      <c r="N4247" s="0" t="n">
        <f aca="false">VLOOKUP(B4247,'Team Data'!$A$1:$E$659,3,FALSE())</f>
        <v>6</v>
      </c>
      <c r="O4247" s="0" t="n">
        <f aca="false">VLOOKUP(A4247,'Team Data'!$A$1:$E$659,4,FALSE())</f>
        <v>519</v>
      </c>
      <c r="P4247" s="0" t="n">
        <f aca="false">VLOOKUP(A4247,'Team Data'!$A$1:$E$659,5,FALSE())</f>
        <v>499</v>
      </c>
      <c r="Q4247" s="0" t="n">
        <f aca="false">VLOOKUP(B4247,'Team Data'!$A$1:$E$659,4,FALSE())</f>
        <v>515</v>
      </c>
      <c r="R4247" s="0" t="n">
        <f aca="false">VLOOKUP(B4247,'Team Data'!$A$1:$E$659,5,FALSE())</f>
        <v>512</v>
      </c>
      <c r="S4247" s="0" t="n">
        <f aca="false">IF(I4247=1,(MIN(30,(C4247-D4247)))*(M4247/(M4247+N4247))*(Q4247/(Q4247+R4247)),(MAX(-30,(C4247-D4247)))*(N4247/(M4247+N4247))*(R4247/(R4247+Q4247)))</f>
        <v>-2.02348359012544</v>
      </c>
      <c r="T4247" s="0" t="n">
        <f aca="false">IF(J4247=1,(MIN(30,(D4247-C4247)))*(K4247/(K4247+L4247))*(O4247/(O4247+P4247)),(MAX(-30,(D4247-C4247)))*(L4247/(K4247+L4247))*(P4247/(P4247+O4247)))</f>
        <v>5.32996963743526</v>
      </c>
      <c r="U4247" s="7" t="n">
        <v>43134</v>
      </c>
    </row>
    <row r="4248" customFormat="false" ht="15" hidden="false" customHeight="false" outlineLevel="0" collapsed="false">
      <c r="A4248" s="0" t="s">
        <v>191</v>
      </c>
      <c r="B4248" s="0" t="s">
        <v>259</v>
      </c>
      <c r="C4248" s="0" t="n">
        <v>71</v>
      </c>
      <c r="D4248" s="0" t="n">
        <v>68</v>
      </c>
      <c r="E4248" s="0" t="n">
        <v>19</v>
      </c>
      <c r="F4248" s="0" t="n">
        <v>43</v>
      </c>
      <c r="G4248" s="0" t="n">
        <v>10</v>
      </c>
      <c r="H4248" s="0" t="n">
        <v>25</v>
      </c>
      <c r="I4248" s="0" t="n">
        <v>1</v>
      </c>
      <c r="J4248" s="0" t="n">
        <v>0</v>
      </c>
      <c r="K4248" s="0" t="n">
        <f aca="false">VLOOKUP(A4248,'Team Data'!$A$1:$E$659,2,FALSE())</f>
        <v>19</v>
      </c>
      <c r="L4248" s="0" t="n">
        <f aca="false">VLOOKUP(A4248,'Team Data'!$A$1:$E$659,3,FALSE())</f>
        <v>15</v>
      </c>
      <c r="M4248" s="0" t="n">
        <f aca="false">VLOOKUP(B4248,'Team Data'!$A$1:$E$659,2,FALSE())</f>
        <v>4</v>
      </c>
      <c r="N4248" s="0" t="n">
        <f aca="false">VLOOKUP(B4248,'Team Data'!$A$1:$E$659,3,FALSE())</f>
        <v>26</v>
      </c>
      <c r="O4248" s="0" t="n">
        <f aca="false">VLOOKUP(A4248,'Team Data'!$A$1:$E$659,4,FALSE())</f>
        <v>580</v>
      </c>
      <c r="P4248" s="0" t="n">
        <f aca="false">VLOOKUP(A4248,'Team Data'!$A$1:$E$659,5,FALSE())</f>
        <v>491</v>
      </c>
      <c r="Q4248" s="0" t="n">
        <f aca="false">VLOOKUP(B4248,'Team Data'!$A$1:$E$659,4,FALSE())</f>
        <v>537</v>
      </c>
      <c r="R4248" s="0" t="n">
        <f aca="false">VLOOKUP(B4248,'Team Data'!$A$1:$E$659,5,FALSE())</f>
        <v>418</v>
      </c>
      <c r="S4248" s="0" t="n">
        <f aca="false">IF(I4248=1,(MIN(30,(C4248-D4248)))*(M4248/(M4248+N4248))*(Q4248/(Q4248+R4248)),(MAX(-30,(C4248-D4248)))*(N4248/(M4248+N4248))*(R4248/(R4248+Q4248)))</f>
        <v>0.224921465968586</v>
      </c>
      <c r="T4248" s="0" t="n">
        <f aca="false">IF(J4248=1,(MIN(30,(D4248-C4248)))*(K4248/(K4248+L4248))*(O4248/(O4248+P4248)),(MAX(-30,(D4248-C4248)))*(L4248/(K4248+L4248))*(P4248/(P4248+O4248)))</f>
        <v>-0.606772120612951</v>
      </c>
      <c r="U4248" s="7" t="n">
        <v>43134</v>
      </c>
    </row>
    <row r="4249" customFormat="false" ht="15" hidden="false" customHeight="false" outlineLevel="0" collapsed="false">
      <c r="A4249" s="0" t="s">
        <v>90</v>
      </c>
      <c r="B4249" s="0" t="s">
        <v>130</v>
      </c>
      <c r="C4249" s="0" t="n">
        <v>80</v>
      </c>
      <c r="D4249" s="0" t="n">
        <v>55</v>
      </c>
      <c r="E4249" s="0" t="n">
        <v>39</v>
      </c>
      <c r="F4249" s="0" t="n">
        <v>34</v>
      </c>
      <c r="G4249" s="0" t="n">
        <v>8</v>
      </c>
      <c r="H4249" s="0" t="n">
        <v>19</v>
      </c>
      <c r="I4249" s="0" t="n">
        <v>1</v>
      </c>
      <c r="J4249" s="0" t="n">
        <v>0</v>
      </c>
      <c r="K4249" s="0" t="n">
        <f aca="false">VLOOKUP(A4249,'Team Data'!$A$1:$E$659,2,FALSE())</f>
        <v>23</v>
      </c>
      <c r="L4249" s="0" t="n">
        <f aca="false">VLOOKUP(A4249,'Team Data'!$A$1:$E$659,3,FALSE())</f>
        <v>12</v>
      </c>
      <c r="M4249" s="0" t="n">
        <f aca="false">VLOOKUP(B4249,'Team Data'!$A$1:$E$659,2,FALSE())</f>
        <v>15</v>
      </c>
      <c r="N4249" s="0" t="n">
        <f aca="false">VLOOKUP(B4249,'Team Data'!$A$1:$E$659,3,FALSE())</f>
        <v>18</v>
      </c>
      <c r="O4249" s="0" t="n">
        <f aca="false">VLOOKUP(A4249,'Team Data'!$A$1:$E$659,4,FALSE())</f>
        <v>500</v>
      </c>
      <c r="P4249" s="0" t="n">
        <f aca="false">VLOOKUP(A4249,'Team Data'!$A$1:$E$659,5,FALSE())</f>
        <v>533</v>
      </c>
      <c r="Q4249" s="0" t="n">
        <f aca="false">VLOOKUP(B4249,'Team Data'!$A$1:$E$659,4,FALSE())</f>
        <v>463</v>
      </c>
      <c r="R4249" s="0" t="n">
        <f aca="false">VLOOKUP(B4249,'Team Data'!$A$1:$E$659,5,FALSE())</f>
        <v>494</v>
      </c>
      <c r="S4249" s="0" t="n">
        <f aca="false">IF(I4249=1,(MIN(30,(C4249-D4249)))*(M4249/(M4249+N4249))*(Q4249/(Q4249+R4249)),(MAX(-30,(C4249-D4249)))*(N4249/(M4249+N4249))*(R4249/(R4249+Q4249)))</f>
        <v>5.49776764510307</v>
      </c>
      <c r="T4249" s="0" t="n">
        <f aca="false">IF(J4249=1,(MIN(30,(D4249-C4249)))*(K4249/(K4249+L4249))*(O4249/(O4249+P4249)),(MAX(-30,(D4249-C4249)))*(L4249/(K4249+L4249))*(P4249/(P4249+O4249)))</f>
        <v>-4.4226248098465</v>
      </c>
      <c r="U4249" s="7" t="n">
        <v>43134</v>
      </c>
    </row>
    <row r="4250" customFormat="false" ht="15" hidden="false" customHeight="false" outlineLevel="0" collapsed="false">
      <c r="A4250" s="0" t="s">
        <v>240</v>
      </c>
      <c r="B4250" s="0" t="s">
        <v>203</v>
      </c>
      <c r="C4250" s="0" t="n">
        <v>70</v>
      </c>
      <c r="D4250" s="0" t="n">
        <v>74</v>
      </c>
      <c r="E4250" s="0" t="n">
        <v>33</v>
      </c>
      <c r="F4250" s="0" t="n">
        <v>32</v>
      </c>
      <c r="G4250" s="0" t="n">
        <v>18</v>
      </c>
      <c r="H4250" s="0" t="n">
        <v>8</v>
      </c>
      <c r="I4250" s="0" t="n">
        <v>0</v>
      </c>
      <c r="J4250" s="0" t="n">
        <v>1</v>
      </c>
      <c r="K4250" s="0" t="n">
        <f aca="false">VLOOKUP(A4250,'Team Data'!$A$1:$E$659,2,FALSE())</f>
        <v>7</v>
      </c>
      <c r="L4250" s="0" t="n">
        <f aca="false">VLOOKUP(A4250,'Team Data'!$A$1:$E$659,3,FALSE())</f>
        <v>24</v>
      </c>
      <c r="M4250" s="0" t="n">
        <f aca="false">VLOOKUP(B4250,'Team Data'!$A$1:$E$659,2,FALSE())</f>
        <v>20</v>
      </c>
      <c r="N4250" s="0" t="n">
        <f aca="false">VLOOKUP(B4250,'Team Data'!$A$1:$E$659,3,FALSE())</f>
        <v>18</v>
      </c>
      <c r="O4250" s="0" t="n">
        <f aca="false">VLOOKUP(A4250,'Team Data'!$A$1:$E$659,4,FALSE())</f>
        <v>510</v>
      </c>
      <c r="P4250" s="0" t="n">
        <f aca="false">VLOOKUP(A4250,'Team Data'!$A$1:$E$659,5,FALSE())</f>
        <v>460</v>
      </c>
      <c r="Q4250" s="0" t="n">
        <f aca="false">VLOOKUP(B4250,'Team Data'!$A$1:$E$659,4,FALSE())</f>
        <v>623</v>
      </c>
      <c r="R4250" s="0" t="n">
        <f aca="false">VLOOKUP(B4250,'Team Data'!$A$1:$E$659,5,FALSE())</f>
        <v>572</v>
      </c>
      <c r="S4250" s="0" t="n">
        <f aca="false">IF(I4250=1,(MIN(30,(C4250-D4250)))*(M4250/(M4250+N4250))*(Q4250/(Q4250+R4250)),(MAX(-30,(C4250-D4250)))*(N4250/(M4250+N4250))*(R4250/(R4250+Q4250)))</f>
        <v>-0.906936798062101</v>
      </c>
      <c r="T4250" s="0" t="n">
        <f aca="false">IF(J4250=1,(MIN(30,(D4250-C4250)))*(K4250/(K4250+L4250))*(O4250/(O4250+P4250)),(MAX(-30,(D4250-C4250)))*(L4250/(K4250+L4250))*(P4250/(P4250+O4250)))</f>
        <v>0.474891918856003</v>
      </c>
      <c r="U4250" s="7" t="n">
        <v>43134</v>
      </c>
    </row>
    <row r="4251" customFormat="false" ht="15" hidden="false" customHeight="false" outlineLevel="0" collapsed="false">
      <c r="A4251" s="0" t="s">
        <v>294</v>
      </c>
      <c r="B4251" s="0" t="s">
        <v>231</v>
      </c>
      <c r="C4251" s="0" t="n">
        <v>82</v>
      </c>
      <c r="D4251" s="0" t="n">
        <v>96</v>
      </c>
      <c r="E4251" s="0" t="n">
        <v>26</v>
      </c>
      <c r="F4251" s="0" t="n">
        <v>27</v>
      </c>
      <c r="G4251" s="0" t="n">
        <v>14</v>
      </c>
      <c r="H4251" s="0" t="n">
        <v>8</v>
      </c>
      <c r="I4251" s="0" t="n">
        <v>0</v>
      </c>
      <c r="J4251" s="0" t="n">
        <v>1</v>
      </c>
      <c r="K4251" s="0" t="n">
        <f aca="false">VLOOKUP(A4251,'Team Data'!$A$1:$E$659,2,FALSE())</f>
        <v>16</v>
      </c>
      <c r="L4251" s="0" t="n">
        <f aca="false">VLOOKUP(A4251,'Team Data'!$A$1:$E$659,3,FALSE())</f>
        <v>19</v>
      </c>
      <c r="M4251" s="0" t="n">
        <f aca="false">VLOOKUP(B4251,'Team Data'!$A$1:$E$659,2,FALSE())</f>
        <v>16</v>
      </c>
      <c r="N4251" s="0" t="n">
        <f aca="false">VLOOKUP(B4251,'Team Data'!$A$1:$E$659,3,FALSE())</f>
        <v>18</v>
      </c>
      <c r="O4251" s="0" t="n">
        <f aca="false">VLOOKUP(A4251,'Team Data'!$A$1:$E$659,4,FALSE())</f>
        <v>549</v>
      </c>
      <c r="P4251" s="0" t="n">
        <f aca="false">VLOOKUP(A4251,'Team Data'!$A$1:$E$659,5,FALSE())</f>
        <v>611</v>
      </c>
      <c r="Q4251" s="0" t="n">
        <f aca="false">VLOOKUP(B4251,'Team Data'!$A$1:$E$659,4,FALSE())</f>
        <v>494</v>
      </c>
      <c r="R4251" s="0" t="n">
        <f aca="false">VLOOKUP(B4251,'Team Data'!$A$1:$E$659,5,FALSE())</f>
        <v>587</v>
      </c>
      <c r="S4251" s="0" t="n">
        <f aca="false">IF(I4251=1,(MIN(30,(C4251-D4251)))*(M4251/(M4251+N4251))*(Q4251/(Q4251+R4251)),(MAX(-30,(C4251-D4251)))*(N4251/(M4251+N4251))*(R4251/(R4251+Q4251)))</f>
        <v>-4.02470479403602</v>
      </c>
      <c r="T4251" s="0" t="n">
        <f aca="false">IF(J4251=1,(MIN(30,(D4251-C4251)))*(K4251/(K4251+L4251))*(O4251/(O4251+P4251)),(MAX(-30,(D4251-C4251)))*(L4251/(K4251+L4251))*(P4251/(P4251+O4251)))</f>
        <v>3.02896551724138</v>
      </c>
      <c r="U4251" s="7" t="n">
        <v>43134</v>
      </c>
    </row>
    <row r="4252" customFormat="false" ht="15" hidden="false" customHeight="false" outlineLevel="0" collapsed="false">
      <c r="A4252" s="0" t="s">
        <v>267</v>
      </c>
      <c r="B4252" s="0" t="s">
        <v>261</v>
      </c>
      <c r="C4252" s="0" t="n">
        <v>99</v>
      </c>
      <c r="D4252" s="0" t="n">
        <v>111</v>
      </c>
      <c r="E4252" s="0" t="n">
        <v>44</v>
      </c>
      <c r="F4252" s="0" t="n">
        <v>40</v>
      </c>
      <c r="G4252" s="0" t="n">
        <v>16</v>
      </c>
      <c r="H4252" s="0" t="n">
        <v>13</v>
      </c>
      <c r="I4252" s="0" t="n">
        <v>0</v>
      </c>
      <c r="J4252" s="0" t="n">
        <v>1</v>
      </c>
      <c r="K4252" s="0" t="n">
        <f aca="false">VLOOKUP(A4252,'Team Data'!$A$1:$E$659,2,FALSE())</f>
        <v>10</v>
      </c>
      <c r="L4252" s="0" t="n">
        <f aca="false">VLOOKUP(A4252,'Team Data'!$A$1:$E$659,3,FALSE())</f>
        <v>22</v>
      </c>
      <c r="M4252" s="0" t="n">
        <f aca="false">VLOOKUP(B4252,'Team Data'!$A$1:$E$659,2,FALSE())</f>
        <v>15</v>
      </c>
      <c r="N4252" s="0" t="n">
        <f aca="false">VLOOKUP(B4252,'Team Data'!$A$1:$E$659,3,FALSE())</f>
        <v>16</v>
      </c>
      <c r="O4252" s="0" t="n">
        <f aca="false">VLOOKUP(A4252,'Team Data'!$A$1:$E$659,4,FALSE())</f>
        <v>457</v>
      </c>
      <c r="P4252" s="0" t="n">
        <f aca="false">VLOOKUP(A4252,'Team Data'!$A$1:$E$659,5,FALSE())</f>
        <v>529</v>
      </c>
      <c r="Q4252" s="0" t="n">
        <f aca="false">VLOOKUP(B4252,'Team Data'!$A$1:$E$659,4,FALSE())</f>
        <v>492</v>
      </c>
      <c r="R4252" s="0" t="n">
        <f aca="false">VLOOKUP(B4252,'Team Data'!$A$1:$E$659,5,FALSE())</f>
        <v>475</v>
      </c>
      <c r="S4252" s="0" t="n">
        <f aca="false">IF(I4252=1,(MIN(30,(C4252-D4252)))*(M4252/(M4252+N4252))*(Q4252/(Q4252+R4252)),(MAX(-30,(C4252-D4252)))*(N4252/(M4252+N4252))*(R4252/(R4252+Q4252)))</f>
        <v>-3.04233245488208</v>
      </c>
      <c r="T4252" s="0" t="n">
        <f aca="false">IF(J4252=1,(MIN(30,(D4252-C4252)))*(K4252/(K4252+L4252))*(O4252/(O4252+P4252)),(MAX(-30,(D4252-C4252)))*(L4252/(K4252+L4252))*(P4252/(P4252+O4252)))</f>
        <v>1.7380831643002</v>
      </c>
      <c r="U4252" s="7" t="n">
        <v>43134</v>
      </c>
    </row>
    <row r="4253" customFormat="false" ht="15" hidden="false" customHeight="false" outlineLevel="0" collapsed="false">
      <c r="A4253" s="0" t="s">
        <v>219</v>
      </c>
      <c r="B4253" s="0" t="s">
        <v>288</v>
      </c>
      <c r="C4253" s="0" t="n">
        <v>61</v>
      </c>
      <c r="D4253" s="0" t="n">
        <v>94</v>
      </c>
      <c r="E4253" s="0" t="n">
        <v>38</v>
      </c>
      <c r="F4253" s="0" t="n">
        <v>35</v>
      </c>
      <c r="G4253" s="0" t="n">
        <v>17</v>
      </c>
      <c r="H4253" s="0" t="n">
        <v>6</v>
      </c>
      <c r="I4253" s="0" t="n">
        <v>0</v>
      </c>
      <c r="J4253" s="0" t="n">
        <v>1</v>
      </c>
      <c r="K4253" s="0" t="n">
        <f aca="false">VLOOKUP(A4253,'Team Data'!$A$1:$E$659,2,FALSE())</f>
        <v>12</v>
      </c>
      <c r="L4253" s="0" t="n">
        <f aca="false">VLOOKUP(A4253,'Team Data'!$A$1:$E$659,3,FALSE())</f>
        <v>20</v>
      </c>
      <c r="M4253" s="0" t="n">
        <f aca="false">VLOOKUP(B4253,'Team Data'!$A$1:$E$659,2,FALSE())</f>
        <v>26</v>
      </c>
      <c r="N4253" s="0" t="n">
        <f aca="false">VLOOKUP(B4253,'Team Data'!$A$1:$E$659,3,FALSE())</f>
        <v>9</v>
      </c>
      <c r="O4253" s="0" t="n">
        <f aca="false">VLOOKUP(A4253,'Team Data'!$A$1:$E$659,4,FALSE())</f>
        <v>657</v>
      </c>
      <c r="P4253" s="0" t="n">
        <f aca="false">VLOOKUP(A4253,'Team Data'!$A$1:$E$659,5,FALSE())</f>
        <v>413</v>
      </c>
      <c r="Q4253" s="0" t="n">
        <f aca="false">VLOOKUP(B4253,'Team Data'!$A$1:$E$659,4,FALSE())</f>
        <v>702</v>
      </c>
      <c r="R4253" s="0" t="n">
        <f aca="false">VLOOKUP(B4253,'Team Data'!$A$1:$E$659,5,FALSE())</f>
        <v>475</v>
      </c>
      <c r="S4253" s="0" t="n">
        <f aca="false">IF(I4253=1,(MIN(30,(C4253-D4253)))*(M4253/(M4253+N4253))*(Q4253/(Q4253+R4253)),(MAX(-30,(C4253-D4253)))*(N4253/(M4253+N4253))*(R4253/(R4253+Q4253)))</f>
        <v>-3.11324189828863</v>
      </c>
      <c r="T4253" s="0" t="n">
        <f aca="false">IF(J4253=1,(MIN(30,(D4253-C4253)))*(K4253/(K4253+L4253))*(O4253/(O4253+P4253)),(MAX(-30,(D4253-C4253)))*(L4253/(K4253+L4253))*(P4253/(P4253+O4253)))</f>
        <v>6.90771028037383</v>
      </c>
      <c r="U4253" s="7" t="n">
        <v>43134</v>
      </c>
    </row>
    <row r="4254" customFormat="false" ht="15" hidden="false" customHeight="false" outlineLevel="0" collapsed="false">
      <c r="A4254" s="0" t="s">
        <v>34</v>
      </c>
      <c r="B4254" s="0" t="s">
        <v>233</v>
      </c>
      <c r="C4254" s="0" t="n">
        <v>102</v>
      </c>
      <c r="D4254" s="0" t="n">
        <v>100</v>
      </c>
      <c r="E4254" s="0" t="n">
        <v>34</v>
      </c>
      <c r="F4254" s="0" t="n">
        <v>33</v>
      </c>
      <c r="G4254" s="0" t="n">
        <v>10</v>
      </c>
      <c r="H4254" s="0" t="n">
        <v>8</v>
      </c>
      <c r="I4254" s="0" t="n">
        <v>1</v>
      </c>
      <c r="J4254" s="0" t="n">
        <v>0</v>
      </c>
      <c r="K4254" s="0" t="n">
        <f aca="false">VLOOKUP(A4254,'Team Data'!$A$1:$E$659,2,FALSE())</f>
        <v>11</v>
      </c>
      <c r="L4254" s="0" t="n">
        <f aca="false">VLOOKUP(A4254,'Team Data'!$A$1:$E$659,3,FALSE())</f>
        <v>16</v>
      </c>
      <c r="M4254" s="0" t="n">
        <f aca="false">VLOOKUP(B4254,'Team Data'!$A$1:$E$659,2,FALSE())</f>
        <v>13</v>
      </c>
      <c r="N4254" s="0" t="n">
        <f aca="false">VLOOKUP(B4254,'Team Data'!$A$1:$E$659,3,FALSE())</f>
        <v>16</v>
      </c>
      <c r="O4254" s="0" t="n">
        <f aca="false">VLOOKUP(A4254,'Team Data'!$A$1:$E$659,4,FALSE())</f>
        <v>361</v>
      </c>
      <c r="P4254" s="0" t="n">
        <f aca="false">VLOOKUP(A4254,'Team Data'!$A$1:$E$659,5,FALSE())</f>
        <v>435</v>
      </c>
      <c r="Q4254" s="0" t="n">
        <f aca="false">VLOOKUP(B4254,'Team Data'!$A$1:$E$659,4,FALSE())</f>
        <v>429</v>
      </c>
      <c r="R4254" s="0" t="n">
        <f aca="false">VLOOKUP(B4254,'Team Data'!$A$1:$E$659,5,FALSE())</f>
        <v>434</v>
      </c>
      <c r="S4254" s="0" t="n">
        <f aca="false">IF(I4254=1,(MIN(30,(C4254-D4254)))*(M4254/(M4254+N4254))*(Q4254/(Q4254+R4254)),(MAX(-30,(C4254-D4254)))*(N4254/(M4254+N4254))*(R4254/(R4254+Q4254)))</f>
        <v>0.445678667039597</v>
      </c>
      <c r="T4254" s="0" t="n">
        <f aca="false">IF(J4254=1,(MIN(30,(D4254-C4254)))*(K4254/(K4254+L4254))*(O4254/(O4254+P4254)),(MAX(-30,(D4254-C4254)))*(L4254/(K4254+L4254))*(P4254/(P4254+O4254)))</f>
        <v>-0.647682858738135</v>
      </c>
      <c r="U4254" s="7" t="n">
        <v>43134</v>
      </c>
    </row>
    <row r="4255" customFormat="false" ht="15" hidden="false" customHeight="false" outlineLevel="0" collapsed="false">
      <c r="A4255" s="0" t="s">
        <v>99</v>
      </c>
      <c r="B4255" s="0" t="s">
        <v>354</v>
      </c>
      <c r="C4255" s="0" t="n">
        <v>91</v>
      </c>
      <c r="D4255" s="0" t="n">
        <v>96</v>
      </c>
      <c r="E4255" s="0" t="n">
        <v>43</v>
      </c>
      <c r="F4255" s="0" t="n">
        <v>39</v>
      </c>
      <c r="G4255" s="0" t="n">
        <v>10</v>
      </c>
      <c r="H4255" s="0" t="n">
        <v>8</v>
      </c>
      <c r="I4255" s="0" t="n">
        <v>0</v>
      </c>
      <c r="J4255" s="0" t="n">
        <v>1</v>
      </c>
      <c r="K4255" s="0" t="n">
        <f aca="false">VLOOKUP(A4255,'Team Data'!$A$1:$E$659,2,FALSE())</f>
        <v>15</v>
      </c>
      <c r="L4255" s="0" t="n">
        <f aca="false">VLOOKUP(A4255,'Team Data'!$A$1:$E$659,3,FALSE())</f>
        <v>15</v>
      </c>
      <c r="M4255" s="0" t="n">
        <f aca="false">VLOOKUP(B4255,'Team Data'!$A$1:$E$659,2,FALSE())</f>
        <v>28</v>
      </c>
      <c r="N4255" s="0" t="n">
        <f aca="false">VLOOKUP(B4255,'Team Data'!$A$1:$E$659,3,FALSE())</f>
        <v>6</v>
      </c>
      <c r="O4255" s="0" t="n">
        <f aca="false">VLOOKUP(A4255,'Team Data'!$A$1:$E$659,4,FALSE())</f>
        <v>543</v>
      </c>
      <c r="P4255" s="0" t="n">
        <f aca="false">VLOOKUP(A4255,'Team Data'!$A$1:$E$659,5,FALSE())</f>
        <v>466</v>
      </c>
      <c r="Q4255" s="0" t="n">
        <f aca="false">VLOOKUP(B4255,'Team Data'!$A$1:$E$659,4,FALSE())</f>
        <v>661</v>
      </c>
      <c r="R4255" s="0" t="n">
        <f aca="false">VLOOKUP(B4255,'Team Data'!$A$1:$E$659,5,FALSE())</f>
        <v>472</v>
      </c>
      <c r="S4255" s="0" t="n">
        <f aca="false">IF(I4255=1,(MIN(30,(C4255-D4255)))*(M4255/(M4255+N4255))*(Q4255/(Q4255+R4255)),(MAX(-30,(C4255-D4255)))*(N4255/(M4255+N4255))*(R4255/(R4255+Q4255)))</f>
        <v>-0.367582160843155</v>
      </c>
      <c r="T4255" s="0" t="n">
        <f aca="false">IF(J4255=1,(MIN(30,(D4255-C4255)))*(K4255/(K4255+L4255))*(O4255/(O4255+P4255)),(MAX(-30,(D4255-C4255)))*(L4255/(K4255+L4255))*(P4255/(P4255+O4255)))</f>
        <v>1.34539147670961</v>
      </c>
      <c r="U4255" s="7" t="n">
        <v>43134</v>
      </c>
    </row>
    <row r="4256" customFormat="false" ht="15" hidden="false" customHeight="false" outlineLevel="0" collapsed="false">
      <c r="A4256" s="0" t="s">
        <v>216</v>
      </c>
      <c r="B4256" s="0" t="s">
        <v>291</v>
      </c>
      <c r="C4256" s="0" t="n">
        <v>74</v>
      </c>
      <c r="D4256" s="0" t="n">
        <v>79</v>
      </c>
      <c r="E4256" s="0" t="n">
        <v>37</v>
      </c>
      <c r="F4256" s="0" t="n">
        <v>25</v>
      </c>
      <c r="G4256" s="0" t="n">
        <v>17</v>
      </c>
      <c r="H4256" s="0" t="n">
        <v>13</v>
      </c>
      <c r="I4256" s="0" t="n">
        <v>0</v>
      </c>
      <c r="J4256" s="0" t="n">
        <v>1</v>
      </c>
      <c r="K4256" s="0" t="n">
        <f aca="false">VLOOKUP(A4256,'Team Data'!$A$1:$E$659,2,FALSE())</f>
        <v>18</v>
      </c>
      <c r="L4256" s="0" t="n">
        <f aca="false">VLOOKUP(A4256,'Team Data'!$A$1:$E$659,3,FALSE())</f>
        <v>14</v>
      </c>
      <c r="M4256" s="0" t="n">
        <f aca="false">VLOOKUP(B4256,'Team Data'!$A$1:$E$659,2,FALSE())</f>
        <v>19</v>
      </c>
      <c r="N4256" s="0" t="n">
        <f aca="false">VLOOKUP(B4256,'Team Data'!$A$1:$E$659,3,FALSE())</f>
        <v>15</v>
      </c>
      <c r="O4256" s="0" t="n">
        <f aca="false">VLOOKUP(A4256,'Team Data'!$A$1:$E$659,4,FALSE())</f>
        <v>650</v>
      </c>
      <c r="P4256" s="0" t="n">
        <f aca="false">VLOOKUP(A4256,'Team Data'!$A$1:$E$659,5,FALSE())</f>
        <v>442</v>
      </c>
      <c r="Q4256" s="0" t="n">
        <f aca="false">VLOOKUP(B4256,'Team Data'!$A$1:$E$659,4,FALSE())</f>
        <v>700</v>
      </c>
      <c r="R4256" s="0" t="n">
        <f aca="false">VLOOKUP(B4256,'Team Data'!$A$1:$E$659,5,FALSE())</f>
        <v>458</v>
      </c>
      <c r="S4256" s="0" t="n">
        <f aca="false">IF(I4256=1,(MIN(30,(C4256-D4256)))*(M4256/(M4256+N4256))*(Q4256/(Q4256+R4256)),(MAX(-30,(C4256-D4256)))*(N4256/(M4256+N4256))*(R4256/(R4256+Q4256)))</f>
        <v>-0.872447424565681</v>
      </c>
      <c r="T4256" s="0" t="n">
        <f aca="false">IF(J4256=1,(MIN(30,(D4256-C4256)))*(K4256/(K4256+L4256))*(O4256/(O4256+P4256)),(MAX(-30,(D4256-C4256)))*(L4256/(K4256+L4256))*(P4256/(P4256+O4256)))</f>
        <v>1.67410714285714</v>
      </c>
      <c r="U4256" s="7" t="n">
        <v>43134</v>
      </c>
    </row>
    <row r="4257" customFormat="false" ht="15" hidden="false" customHeight="false" outlineLevel="0" collapsed="false">
      <c r="A4257" s="0" t="s">
        <v>182</v>
      </c>
      <c r="B4257" s="0" t="s">
        <v>196</v>
      </c>
      <c r="C4257" s="0" t="n">
        <v>65</v>
      </c>
      <c r="D4257" s="0" t="n">
        <v>76</v>
      </c>
      <c r="E4257" s="0" t="n">
        <v>41</v>
      </c>
      <c r="F4257" s="0" t="n">
        <v>36</v>
      </c>
      <c r="G4257" s="0" t="n">
        <v>14</v>
      </c>
      <c r="H4257" s="0" t="n">
        <v>16</v>
      </c>
      <c r="I4257" s="0" t="n">
        <v>0</v>
      </c>
      <c r="J4257" s="0" t="n">
        <v>1</v>
      </c>
      <c r="K4257" s="0" t="n">
        <f aca="false">VLOOKUP(A4257,'Team Data'!$A$1:$E$659,2,FALSE())</f>
        <v>13</v>
      </c>
      <c r="L4257" s="0" t="n">
        <f aca="false">VLOOKUP(A4257,'Team Data'!$A$1:$E$659,3,FALSE())</f>
        <v>19</v>
      </c>
      <c r="M4257" s="0" t="n">
        <f aca="false">VLOOKUP(B4257,'Team Data'!$A$1:$E$659,2,FALSE())</f>
        <v>14</v>
      </c>
      <c r="N4257" s="0" t="n">
        <f aca="false">VLOOKUP(B4257,'Team Data'!$A$1:$E$659,3,FALSE())</f>
        <v>19</v>
      </c>
      <c r="O4257" s="0" t="n">
        <f aca="false">VLOOKUP(A4257,'Team Data'!$A$1:$E$659,4,FALSE())</f>
        <v>406</v>
      </c>
      <c r="P4257" s="0" t="n">
        <f aca="false">VLOOKUP(A4257,'Team Data'!$A$1:$E$659,5,FALSE())</f>
        <v>575</v>
      </c>
      <c r="Q4257" s="0" t="n">
        <f aca="false">VLOOKUP(B4257,'Team Data'!$A$1:$E$659,4,FALSE())</f>
        <v>464</v>
      </c>
      <c r="R4257" s="0" t="n">
        <f aca="false">VLOOKUP(B4257,'Team Data'!$A$1:$E$659,5,FALSE())</f>
        <v>530</v>
      </c>
      <c r="S4257" s="0" t="n">
        <f aca="false">IF(I4257=1,(MIN(30,(C4257-D4257)))*(M4257/(M4257+N4257))*(Q4257/(Q4257+R4257)),(MAX(-30,(C4257-D4257)))*(N4257/(M4257+N4257))*(R4257/(R4257+Q4257)))</f>
        <v>-3.37692823608317</v>
      </c>
      <c r="T4257" s="0" t="n">
        <f aca="false">IF(J4257=1,(MIN(30,(D4257-C4257)))*(K4257/(K4257+L4257))*(O4257/(O4257+P4257)),(MAX(-30,(D4257-C4257)))*(L4257/(K4257+L4257))*(P4257/(P4257+O4257)))</f>
        <v>1.84945208970438</v>
      </c>
      <c r="U4257" s="7" t="n">
        <v>43134</v>
      </c>
    </row>
    <row r="4258" customFormat="false" ht="15" hidden="false" customHeight="false" outlineLevel="0" collapsed="false">
      <c r="A4258" s="0" t="s">
        <v>277</v>
      </c>
      <c r="B4258" s="0" t="s">
        <v>76</v>
      </c>
      <c r="C4258" s="0" t="n">
        <v>84</v>
      </c>
      <c r="D4258" s="0" t="n">
        <v>81</v>
      </c>
      <c r="E4258" s="0" t="n">
        <v>34</v>
      </c>
      <c r="F4258" s="0" t="n">
        <v>31</v>
      </c>
      <c r="G4258" s="0" t="n">
        <v>9</v>
      </c>
      <c r="H4258" s="0" t="n">
        <v>10</v>
      </c>
      <c r="I4258" s="0" t="n">
        <v>1</v>
      </c>
      <c r="J4258" s="0" t="n">
        <v>0</v>
      </c>
      <c r="K4258" s="0" t="n">
        <f aca="false">VLOOKUP(A4258,'Team Data'!$A$1:$E$659,2,FALSE())</f>
        <v>26</v>
      </c>
      <c r="L4258" s="0" t="n">
        <f aca="false">VLOOKUP(A4258,'Team Data'!$A$1:$E$659,3,FALSE())</f>
        <v>8</v>
      </c>
      <c r="M4258" s="0" t="n">
        <f aca="false">VLOOKUP(B4258,'Team Data'!$A$1:$E$659,2,FALSE())</f>
        <v>16</v>
      </c>
      <c r="N4258" s="0" t="n">
        <f aca="false">VLOOKUP(B4258,'Team Data'!$A$1:$E$659,3,FALSE())</f>
        <v>16</v>
      </c>
      <c r="O4258" s="0" t="n">
        <f aca="false">VLOOKUP(A4258,'Team Data'!$A$1:$E$659,4,FALSE())</f>
        <v>598</v>
      </c>
      <c r="P4258" s="0" t="n">
        <f aca="false">VLOOKUP(A4258,'Team Data'!$A$1:$E$659,5,FALSE())</f>
        <v>514</v>
      </c>
      <c r="Q4258" s="0" t="n">
        <f aca="false">VLOOKUP(B4258,'Team Data'!$A$1:$E$659,4,FALSE())</f>
        <v>473</v>
      </c>
      <c r="R4258" s="0" t="n">
        <f aca="false">VLOOKUP(B4258,'Team Data'!$A$1:$E$659,5,FALSE())</f>
        <v>561</v>
      </c>
      <c r="S4258" s="0" t="n">
        <f aca="false">IF(I4258=1,(MIN(30,(C4258-D4258)))*(M4258/(M4258+N4258))*(Q4258/(Q4258+R4258)),(MAX(-30,(C4258-D4258)))*(N4258/(M4258+N4258))*(R4258/(R4258+Q4258)))</f>
        <v>0.686170212765958</v>
      </c>
      <c r="T4258" s="0" t="n">
        <f aca="false">IF(J4258=1,(MIN(30,(D4258-C4258)))*(K4258/(K4258+L4258))*(O4258/(O4258+P4258)),(MAX(-30,(D4258-C4258)))*(L4258/(K4258+L4258))*(P4258/(P4258+O4258)))</f>
        <v>-0.326280152348709</v>
      </c>
      <c r="U4258" s="7" t="n">
        <v>43134</v>
      </c>
    </row>
    <row r="4259" customFormat="false" ht="15" hidden="false" customHeight="false" outlineLevel="0" collapsed="false">
      <c r="A4259" s="0" t="s">
        <v>12</v>
      </c>
      <c r="B4259" s="0" t="s">
        <v>129</v>
      </c>
      <c r="C4259" s="0" t="n">
        <v>57</v>
      </c>
      <c r="D4259" s="0" t="n">
        <v>60</v>
      </c>
      <c r="E4259" s="0" t="n">
        <v>44</v>
      </c>
      <c r="F4259" s="0" t="n">
        <v>34</v>
      </c>
      <c r="G4259" s="0" t="n">
        <v>16</v>
      </c>
      <c r="H4259" s="0" t="n">
        <v>9</v>
      </c>
      <c r="I4259" s="0" t="n">
        <v>0</v>
      </c>
      <c r="J4259" s="0" t="n">
        <v>1</v>
      </c>
      <c r="K4259" s="0" t="n">
        <f aca="false">VLOOKUP(A4259,'Team Data'!$A$1:$E$659,2,FALSE())</f>
        <v>11</v>
      </c>
      <c r="L4259" s="0" t="n">
        <f aca="false">VLOOKUP(A4259,'Team Data'!$A$1:$E$659,3,FALSE())</f>
        <v>21</v>
      </c>
      <c r="M4259" s="0" t="n">
        <f aca="false">VLOOKUP(B4259,'Team Data'!$A$1:$E$659,2,FALSE())</f>
        <v>12</v>
      </c>
      <c r="N4259" s="0" t="n">
        <f aca="false">VLOOKUP(B4259,'Team Data'!$A$1:$E$659,3,FALSE())</f>
        <v>20</v>
      </c>
      <c r="O4259" s="0" t="n">
        <f aca="false">VLOOKUP(A4259,'Team Data'!$A$1:$E$659,4,FALSE())</f>
        <v>370</v>
      </c>
      <c r="P4259" s="0" t="n">
        <f aca="false">VLOOKUP(A4259,'Team Data'!$A$1:$E$659,5,FALSE())</f>
        <v>552</v>
      </c>
      <c r="Q4259" s="0" t="n">
        <f aca="false">VLOOKUP(B4259,'Team Data'!$A$1:$E$659,4,FALSE())</f>
        <v>419</v>
      </c>
      <c r="R4259" s="0" t="n">
        <f aca="false">VLOOKUP(B4259,'Team Data'!$A$1:$E$659,5,FALSE())</f>
        <v>571</v>
      </c>
      <c r="S4259" s="0" t="n">
        <f aca="false">IF(I4259=1,(MIN(30,(C4259-D4259)))*(M4259/(M4259+N4259))*(Q4259/(Q4259+R4259)),(MAX(-30,(C4259-D4259)))*(N4259/(M4259+N4259))*(R4259/(R4259+Q4259)))</f>
        <v>-1.08143939393939</v>
      </c>
      <c r="T4259" s="0" t="n">
        <f aca="false">IF(J4259=1,(MIN(30,(D4259-C4259)))*(K4259/(K4259+L4259))*(O4259/(O4259+P4259)),(MAX(-30,(D4259-C4259)))*(L4259/(K4259+L4259))*(P4259/(P4259+O4259)))</f>
        <v>0.413842190889371</v>
      </c>
      <c r="U4259" s="7" t="n">
        <v>43134</v>
      </c>
    </row>
    <row r="4260" customFormat="false" ht="15" hidden="false" customHeight="false" outlineLevel="0" collapsed="false">
      <c r="A4260" s="0" t="s">
        <v>273</v>
      </c>
      <c r="B4260" s="0" t="s">
        <v>105</v>
      </c>
      <c r="C4260" s="0" t="n">
        <v>68</v>
      </c>
      <c r="D4260" s="0" t="n">
        <v>69</v>
      </c>
      <c r="E4260" s="0" t="n">
        <v>36</v>
      </c>
      <c r="F4260" s="0" t="n">
        <v>32</v>
      </c>
      <c r="G4260" s="0" t="n">
        <v>16</v>
      </c>
      <c r="H4260" s="0" t="n">
        <v>12</v>
      </c>
      <c r="I4260" s="0" t="n">
        <v>0</v>
      </c>
      <c r="J4260" s="0" t="n">
        <v>1</v>
      </c>
      <c r="K4260" s="0" t="n">
        <f aca="false">VLOOKUP(A4260,'Team Data'!$A$1:$E$659,2,FALSE())</f>
        <v>15</v>
      </c>
      <c r="L4260" s="0" t="n">
        <f aca="false">VLOOKUP(A4260,'Team Data'!$A$1:$E$659,3,FALSE())</f>
        <v>18</v>
      </c>
      <c r="M4260" s="0" t="n">
        <f aca="false">VLOOKUP(B4260,'Team Data'!$A$1:$E$659,2,FALSE())</f>
        <v>17</v>
      </c>
      <c r="N4260" s="0" t="n">
        <f aca="false">VLOOKUP(B4260,'Team Data'!$A$1:$E$659,3,FALSE())</f>
        <v>14</v>
      </c>
      <c r="O4260" s="0" t="n">
        <f aca="false">VLOOKUP(A4260,'Team Data'!$A$1:$E$659,4,FALSE())</f>
        <v>416</v>
      </c>
      <c r="P4260" s="0" t="n">
        <f aca="false">VLOOKUP(A4260,'Team Data'!$A$1:$E$659,5,FALSE())</f>
        <v>607</v>
      </c>
      <c r="Q4260" s="0" t="n">
        <f aca="false">VLOOKUP(B4260,'Team Data'!$A$1:$E$659,4,FALSE())</f>
        <v>412</v>
      </c>
      <c r="R4260" s="0" t="n">
        <f aca="false">VLOOKUP(B4260,'Team Data'!$A$1:$E$659,5,FALSE())</f>
        <v>578</v>
      </c>
      <c r="S4260" s="0" t="n">
        <f aca="false">IF(I4260=1,(MIN(30,(C4260-D4260)))*(M4260/(M4260+N4260))*(Q4260/(Q4260+R4260)),(MAX(-30,(C4260-D4260)))*(N4260/(M4260+N4260))*(R4260/(R4260+Q4260)))</f>
        <v>-0.263668947539915</v>
      </c>
      <c r="T4260" s="0" t="n">
        <f aca="false">IF(J4260=1,(MIN(30,(D4260-C4260)))*(K4260/(K4260+L4260))*(O4260/(O4260+P4260)),(MAX(-30,(D4260-C4260)))*(L4260/(K4260+L4260))*(P4260/(P4260+O4260)))</f>
        <v>0.184839598329334</v>
      </c>
      <c r="U4260" s="7" t="n">
        <v>43134</v>
      </c>
    </row>
    <row r="4261" customFormat="false" ht="15" hidden="false" customHeight="false" outlineLevel="0" collapsed="false">
      <c r="A4261" s="0" t="s">
        <v>352</v>
      </c>
      <c r="B4261" s="0" t="s">
        <v>356</v>
      </c>
      <c r="C4261" s="0" t="n">
        <v>83</v>
      </c>
      <c r="D4261" s="0" t="n">
        <v>57</v>
      </c>
      <c r="E4261" s="0" t="n">
        <v>35</v>
      </c>
      <c r="F4261" s="0" t="n">
        <v>35</v>
      </c>
      <c r="G4261" s="0" t="n">
        <v>19</v>
      </c>
      <c r="H4261" s="0" t="n">
        <v>18</v>
      </c>
      <c r="I4261" s="0" t="n">
        <v>1</v>
      </c>
      <c r="J4261" s="0" t="n">
        <v>0</v>
      </c>
      <c r="K4261" s="0" t="n">
        <f aca="false">VLOOKUP(A4261,'Team Data'!$A$1:$E$659,2,FALSE())</f>
        <v>25</v>
      </c>
      <c r="L4261" s="0" t="n">
        <f aca="false">VLOOKUP(A4261,'Team Data'!$A$1:$E$659,3,FALSE())</f>
        <v>10</v>
      </c>
      <c r="M4261" s="0" t="n">
        <f aca="false">VLOOKUP(B4261,'Team Data'!$A$1:$E$659,2,FALSE())</f>
        <v>8</v>
      </c>
      <c r="N4261" s="0" t="n">
        <f aca="false">VLOOKUP(B4261,'Team Data'!$A$1:$E$659,3,FALSE())</f>
        <v>24</v>
      </c>
      <c r="O4261" s="0" t="n">
        <f aca="false">VLOOKUP(A4261,'Team Data'!$A$1:$E$659,4,FALSE())</f>
        <v>543</v>
      </c>
      <c r="P4261" s="0" t="n">
        <f aca="false">VLOOKUP(A4261,'Team Data'!$A$1:$E$659,5,FALSE())</f>
        <v>561</v>
      </c>
      <c r="Q4261" s="0" t="n">
        <f aca="false">VLOOKUP(B4261,'Team Data'!$A$1:$E$659,4,FALSE())</f>
        <v>505</v>
      </c>
      <c r="R4261" s="0" t="n">
        <f aca="false">VLOOKUP(B4261,'Team Data'!$A$1:$E$659,5,FALSE())</f>
        <v>499</v>
      </c>
      <c r="S4261" s="0" t="n">
        <f aca="false">IF(I4261=1,(MIN(30,(C4261-D4261)))*(M4261/(M4261+N4261))*(Q4261/(Q4261+R4261)),(MAX(-30,(C4261-D4261)))*(N4261/(M4261+N4261))*(R4261/(R4261+Q4261)))</f>
        <v>3.26942231075697</v>
      </c>
      <c r="T4261" s="0" t="n">
        <f aca="false">IF(J4261=1,(MIN(30,(D4261-C4261)))*(K4261/(K4261+L4261))*(O4261/(O4261+P4261)),(MAX(-30,(D4261-C4261)))*(L4261/(K4261+L4261))*(P4261/(P4261+O4261)))</f>
        <v>-3.77484472049689</v>
      </c>
      <c r="U4261" s="7" t="n">
        <v>43135</v>
      </c>
    </row>
    <row r="4262" customFormat="false" ht="15" hidden="false" customHeight="false" outlineLevel="0" collapsed="false">
      <c r="A4262" s="0" t="s">
        <v>289</v>
      </c>
      <c r="B4262" s="0" t="s">
        <v>80</v>
      </c>
      <c r="C4262" s="0" t="n">
        <v>73</v>
      </c>
      <c r="D4262" s="0" t="n">
        <v>60</v>
      </c>
      <c r="E4262" s="0" t="n">
        <v>36</v>
      </c>
      <c r="F4262" s="0" t="n">
        <v>25</v>
      </c>
      <c r="G4262" s="0" t="n">
        <v>11</v>
      </c>
      <c r="H4262" s="0" t="n">
        <v>8</v>
      </c>
      <c r="I4262" s="0" t="n">
        <v>1</v>
      </c>
      <c r="J4262" s="0" t="n">
        <v>0</v>
      </c>
      <c r="K4262" s="0" t="n">
        <f aca="false">VLOOKUP(A4262,'Team Data'!$A$1:$E$659,2,FALSE())</f>
        <v>15</v>
      </c>
      <c r="L4262" s="0" t="n">
        <f aca="false">VLOOKUP(A4262,'Team Data'!$A$1:$E$659,3,FALSE())</f>
        <v>15</v>
      </c>
      <c r="M4262" s="0" t="n">
        <f aca="false">VLOOKUP(B4262,'Team Data'!$A$1:$E$659,2,FALSE())</f>
        <v>11</v>
      </c>
      <c r="N4262" s="0" t="n">
        <f aca="false">VLOOKUP(B4262,'Team Data'!$A$1:$E$659,3,FALSE())</f>
        <v>20</v>
      </c>
      <c r="O4262" s="0" t="n">
        <f aca="false">VLOOKUP(A4262,'Team Data'!$A$1:$E$659,4,FALSE())</f>
        <v>479</v>
      </c>
      <c r="P4262" s="0" t="n">
        <f aca="false">VLOOKUP(A4262,'Team Data'!$A$1:$E$659,5,FALSE())</f>
        <v>436</v>
      </c>
      <c r="Q4262" s="0" t="n">
        <f aca="false">VLOOKUP(B4262,'Team Data'!$A$1:$E$659,4,FALSE())</f>
        <v>481</v>
      </c>
      <c r="R4262" s="0" t="n">
        <f aca="false">VLOOKUP(B4262,'Team Data'!$A$1:$E$659,5,FALSE())</f>
        <v>462</v>
      </c>
      <c r="S4262" s="0" t="n">
        <f aca="false">IF(I4262=1,(MIN(30,(C4262-D4262)))*(M4262/(M4262+N4262))*(Q4262/(Q4262+R4262)),(MAX(-30,(C4262-D4262)))*(N4262/(M4262+N4262))*(R4262/(R4262+Q4262)))</f>
        <v>2.35292306639756</v>
      </c>
      <c r="T4262" s="0" t="n">
        <f aca="false">IF(J4262=1,(MIN(30,(D4262-C4262)))*(K4262/(K4262+L4262))*(O4262/(O4262+P4262)),(MAX(-30,(D4262-C4262)))*(L4262/(K4262+L4262))*(P4262/(P4262+O4262)))</f>
        <v>-3.09726775956284</v>
      </c>
      <c r="U4262" s="7" t="n">
        <v>43135</v>
      </c>
    </row>
    <row r="4263" customFormat="false" ht="15" hidden="false" customHeight="false" outlineLevel="0" collapsed="false">
      <c r="A4263" s="0" t="s">
        <v>171</v>
      </c>
      <c r="B4263" s="0" t="s">
        <v>51</v>
      </c>
      <c r="C4263" s="0" t="n">
        <v>78</v>
      </c>
      <c r="D4263" s="0" t="n">
        <v>73</v>
      </c>
      <c r="E4263" s="0" t="n">
        <v>37</v>
      </c>
      <c r="F4263" s="0" t="n">
        <v>21</v>
      </c>
      <c r="G4263" s="0" t="n">
        <v>15</v>
      </c>
      <c r="H4263" s="0" t="n">
        <v>13</v>
      </c>
      <c r="I4263" s="0" t="n">
        <v>1</v>
      </c>
      <c r="J4263" s="0" t="n">
        <v>0</v>
      </c>
      <c r="K4263" s="0" t="n">
        <f aca="false">VLOOKUP(A4263,'Team Data'!$A$1:$E$659,2,FALSE())</f>
        <v>25</v>
      </c>
      <c r="L4263" s="0" t="n">
        <f aca="false">VLOOKUP(A4263,'Team Data'!$A$1:$E$659,3,FALSE())</f>
        <v>8</v>
      </c>
      <c r="M4263" s="0" t="n">
        <f aca="false">VLOOKUP(B4263,'Team Data'!$A$1:$E$659,2,FALSE())</f>
        <v>6</v>
      </c>
      <c r="N4263" s="0" t="n">
        <f aca="false">VLOOKUP(B4263,'Team Data'!$A$1:$E$659,3,FALSE())</f>
        <v>23</v>
      </c>
      <c r="O4263" s="0" t="n">
        <f aca="false">VLOOKUP(A4263,'Team Data'!$A$1:$E$659,4,FALSE())</f>
        <v>610</v>
      </c>
      <c r="P4263" s="0" t="n">
        <f aca="false">VLOOKUP(A4263,'Team Data'!$A$1:$E$659,5,FALSE())</f>
        <v>461</v>
      </c>
      <c r="Q4263" s="0" t="n">
        <f aca="false">VLOOKUP(B4263,'Team Data'!$A$1:$E$659,4,FALSE())</f>
        <v>485</v>
      </c>
      <c r="R4263" s="0" t="n">
        <f aca="false">VLOOKUP(B4263,'Team Data'!$A$1:$E$659,5,FALSE())</f>
        <v>443</v>
      </c>
      <c r="S4263" s="0" t="n">
        <f aca="false">IF(I4263=1,(MIN(30,(C4263-D4263)))*(M4263/(M4263+N4263))*(Q4263/(Q4263+R4263)),(MAX(-30,(C4263-D4263)))*(N4263/(M4263+N4263))*(R4263/(R4263+Q4263)))</f>
        <v>0.540651010701546</v>
      </c>
      <c r="T4263" s="0" t="n">
        <f aca="false">IF(J4263=1,(MIN(30,(D4263-C4263)))*(K4263/(K4263+L4263))*(O4263/(O4263+P4263)),(MAX(-30,(D4263-C4263)))*(L4263/(K4263+L4263))*(P4263/(P4263+O4263)))</f>
        <v>-0.521744051155816</v>
      </c>
      <c r="U4263" s="7" t="n">
        <v>43135</v>
      </c>
    </row>
    <row r="4264" customFormat="false" ht="15" hidden="false" customHeight="false" outlineLevel="0" collapsed="false">
      <c r="A4264" s="0" t="s">
        <v>151</v>
      </c>
      <c r="B4264" s="0" t="s">
        <v>91</v>
      </c>
      <c r="C4264" s="0" t="n">
        <v>68</v>
      </c>
      <c r="D4264" s="0" t="n">
        <v>71</v>
      </c>
      <c r="E4264" s="0" t="n">
        <v>41</v>
      </c>
      <c r="F4264" s="0" t="n">
        <v>30</v>
      </c>
      <c r="G4264" s="0" t="n">
        <v>13</v>
      </c>
      <c r="H4264" s="0" t="n">
        <v>6</v>
      </c>
      <c r="I4264" s="0" t="n">
        <v>0</v>
      </c>
      <c r="J4264" s="0" t="n">
        <v>1</v>
      </c>
      <c r="K4264" s="0" t="n">
        <f aca="false">VLOOKUP(A4264,'Team Data'!$A$1:$E$659,2,FALSE())</f>
        <v>17</v>
      </c>
      <c r="L4264" s="0" t="n">
        <f aca="false">VLOOKUP(A4264,'Team Data'!$A$1:$E$659,3,FALSE())</f>
        <v>16</v>
      </c>
      <c r="M4264" s="0" t="n">
        <f aca="false">VLOOKUP(B4264,'Team Data'!$A$1:$E$659,2,FALSE())</f>
        <v>14</v>
      </c>
      <c r="N4264" s="0" t="n">
        <f aca="false">VLOOKUP(B4264,'Team Data'!$A$1:$E$659,3,FALSE())</f>
        <v>18</v>
      </c>
      <c r="O4264" s="0" t="n">
        <f aca="false">VLOOKUP(A4264,'Team Data'!$A$1:$E$659,4,FALSE())</f>
        <v>557</v>
      </c>
      <c r="P4264" s="0" t="n">
        <f aca="false">VLOOKUP(A4264,'Team Data'!$A$1:$E$659,5,FALSE())</f>
        <v>476</v>
      </c>
      <c r="Q4264" s="0" t="n">
        <f aca="false">VLOOKUP(B4264,'Team Data'!$A$1:$E$659,4,FALSE())</f>
        <v>467</v>
      </c>
      <c r="R4264" s="0" t="n">
        <f aca="false">VLOOKUP(B4264,'Team Data'!$A$1:$E$659,5,FALSE())</f>
        <v>496</v>
      </c>
      <c r="S4264" s="0" t="n">
        <f aca="false">IF(I4264=1,(MIN(30,(C4264-D4264)))*(M4264/(M4264+N4264))*(Q4264/(Q4264+R4264)),(MAX(-30,(C4264-D4264)))*(N4264/(M4264+N4264))*(R4264/(R4264+Q4264)))</f>
        <v>-0.869158878504673</v>
      </c>
      <c r="T4264" s="0" t="n">
        <f aca="false">IF(J4264=1,(MIN(30,(D4264-C4264)))*(K4264/(K4264+L4264))*(O4264/(O4264+P4264)),(MAX(-30,(D4264-C4264)))*(L4264/(K4264+L4264))*(P4264/(P4264+O4264)))</f>
        <v>0.833318665845287</v>
      </c>
      <c r="U4264" s="7" t="n">
        <v>43135</v>
      </c>
    </row>
    <row r="4265" customFormat="false" ht="15" hidden="false" customHeight="false" outlineLevel="0" collapsed="false">
      <c r="A4265" s="0" t="s">
        <v>303</v>
      </c>
      <c r="B4265" s="0" t="s">
        <v>218</v>
      </c>
      <c r="C4265" s="0" t="n">
        <v>60</v>
      </c>
      <c r="D4265" s="0" t="n">
        <v>65</v>
      </c>
      <c r="E4265" s="0" t="n">
        <v>33</v>
      </c>
      <c r="F4265" s="0" t="n">
        <v>34</v>
      </c>
      <c r="G4265" s="0" t="n">
        <v>18</v>
      </c>
      <c r="H4265" s="0" t="n">
        <v>13</v>
      </c>
      <c r="I4265" s="0" t="n">
        <v>0</v>
      </c>
      <c r="J4265" s="0" t="n">
        <v>1</v>
      </c>
      <c r="K4265" s="0" t="n">
        <f aca="false">VLOOKUP(A4265,'Team Data'!$A$1:$E$659,2,FALSE())</f>
        <v>20</v>
      </c>
      <c r="L4265" s="0" t="n">
        <f aca="false">VLOOKUP(A4265,'Team Data'!$A$1:$E$659,3,FALSE())</f>
        <v>13</v>
      </c>
      <c r="M4265" s="0" t="n">
        <f aca="false">VLOOKUP(B4265,'Team Data'!$A$1:$E$659,2,FALSE())</f>
        <v>25</v>
      </c>
      <c r="N4265" s="0" t="n">
        <f aca="false">VLOOKUP(B4265,'Team Data'!$A$1:$E$659,3,FALSE())</f>
        <v>7</v>
      </c>
      <c r="O4265" s="0" t="n">
        <f aca="false">VLOOKUP(A4265,'Team Data'!$A$1:$E$659,4,FALSE())</f>
        <v>538</v>
      </c>
      <c r="P4265" s="0" t="n">
        <f aca="false">VLOOKUP(A4265,'Team Data'!$A$1:$E$659,5,FALSE())</f>
        <v>501</v>
      </c>
      <c r="Q4265" s="0" t="n">
        <f aca="false">VLOOKUP(B4265,'Team Data'!$A$1:$E$659,4,FALSE())</f>
        <v>521</v>
      </c>
      <c r="R4265" s="0" t="n">
        <f aca="false">VLOOKUP(B4265,'Team Data'!$A$1:$E$659,5,FALSE())</f>
        <v>531</v>
      </c>
      <c r="S4265" s="0" t="n">
        <f aca="false">IF(I4265=1,(MIN(30,(C4265-D4265)))*(M4265/(M4265+N4265))*(Q4265/(Q4265+R4265)),(MAX(-30,(C4265-D4265)))*(N4265/(M4265+N4265))*(R4265/(R4265+Q4265)))</f>
        <v>-0.552073431558935</v>
      </c>
      <c r="T4265" s="0" t="n">
        <f aca="false">IF(J4265=1,(MIN(30,(D4265-C4265)))*(K4265/(K4265+L4265))*(O4265/(O4265+P4265)),(MAX(-30,(D4265-C4265)))*(L4265/(K4265+L4265))*(P4265/(P4265+O4265)))</f>
        <v>1.56910782512322</v>
      </c>
      <c r="U4265" s="7" t="n">
        <v>43135</v>
      </c>
    </row>
    <row r="4266" customFormat="false" ht="15" hidden="false" customHeight="false" outlineLevel="0" collapsed="false">
      <c r="A4266" s="0" t="s">
        <v>275</v>
      </c>
      <c r="B4266" s="0" t="s">
        <v>89</v>
      </c>
      <c r="C4266" s="0" t="n">
        <v>77</v>
      </c>
      <c r="D4266" s="0" t="n">
        <v>66</v>
      </c>
      <c r="E4266" s="0" t="n">
        <v>24</v>
      </c>
      <c r="F4266" s="0" t="n">
        <v>34</v>
      </c>
      <c r="G4266" s="0" t="n">
        <v>9</v>
      </c>
      <c r="H4266" s="0" t="n">
        <v>13</v>
      </c>
      <c r="I4266" s="0" t="n">
        <v>1</v>
      </c>
      <c r="J4266" s="0" t="n">
        <v>0</v>
      </c>
      <c r="K4266" s="0" t="n">
        <f aca="false">VLOOKUP(A4266,'Team Data'!$A$1:$E$659,2,FALSE())</f>
        <v>16</v>
      </c>
      <c r="L4266" s="0" t="n">
        <f aca="false">VLOOKUP(A4266,'Team Data'!$A$1:$E$659,3,FALSE())</f>
        <v>18</v>
      </c>
      <c r="M4266" s="0" t="n">
        <f aca="false">VLOOKUP(B4266,'Team Data'!$A$1:$E$659,2,FALSE())</f>
        <v>12</v>
      </c>
      <c r="N4266" s="0" t="n">
        <f aca="false">VLOOKUP(B4266,'Team Data'!$A$1:$E$659,3,FALSE())</f>
        <v>19</v>
      </c>
      <c r="O4266" s="0" t="n">
        <f aca="false">VLOOKUP(A4266,'Team Data'!$A$1:$E$659,4,FALSE())</f>
        <v>559</v>
      </c>
      <c r="P4266" s="0" t="n">
        <f aca="false">VLOOKUP(A4266,'Team Data'!$A$1:$E$659,5,FALSE())</f>
        <v>460</v>
      </c>
      <c r="Q4266" s="0" t="n">
        <f aca="false">VLOOKUP(B4266,'Team Data'!$A$1:$E$659,4,FALSE())</f>
        <v>476</v>
      </c>
      <c r="R4266" s="0" t="n">
        <f aca="false">VLOOKUP(B4266,'Team Data'!$A$1:$E$659,5,FALSE())</f>
        <v>457</v>
      </c>
      <c r="S4266" s="0" t="n">
        <f aca="false">IF(I4266=1,(MIN(30,(C4266-D4266)))*(M4266/(M4266+N4266))*(Q4266/(Q4266+R4266)),(MAX(-30,(C4266-D4266)))*(N4266/(M4266+N4266))*(R4266/(R4266+Q4266)))</f>
        <v>2.17238875635308</v>
      </c>
      <c r="T4266" s="0" t="n">
        <f aca="false">IF(J4266=1,(MIN(30,(D4266-C4266)))*(K4266/(K4266+L4266))*(O4266/(O4266+P4266)),(MAX(-30,(D4266-C4266)))*(L4266/(K4266+L4266))*(P4266/(P4266+O4266)))</f>
        <v>-2.62887490619408</v>
      </c>
      <c r="U4266" s="7" t="n">
        <v>43135</v>
      </c>
    </row>
    <row r="4267" customFormat="false" ht="15" hidden="false" customHeight="false" outlineLevel="0" collapsed="false">
      <c r="A4267" s="0" t="s">
        <v>305</v>
      </c>
      <c r="B4267" s="0" t="s">
        <v>147</v>
      </c>
      <c r="C4267" s="0" t="n">
        <v>105</v>
      </c>
      <c r="D4267" s="0" t="n">
        <v>104</v>
      </c>
      <c r="E4267" s="0" t="n">
        <v>39</v>
      </c>
      <c r="F4267" s="0" t="n">
        <v>48</v>
      </c>
      <c r="G4267" s="0" t="n">
        <v>11</v>
      </c>
      <c r="H4267" s="0" t="n">
        <v>14</v>
      </c>
      <c r="I4267" s="0" t="n">
        <v>1</v>
      </c>
      <c r="J4267" s="0" t="n">
        <v>0</v>
      </c>
      <c r="K4267" s="0" t="n">
        <f aca="false">VLOOKUP(A4267,'Team Data'!$A$1:$E$659,2,FALSE())</f>
        <v>22</v>
      </c>
      <c r="L4267" s="0" t="n">
        <f aca="false">VLOOKUP(A4267,'Team Data'!$A$1:$E$659,3,FALSE())</f>
        <v>11</v>
      </c>
      <c r="M4267" s="0" t="n">
        <f aca="false">VLOOKUP(B4267,'Team Data'!$A$1:$E$659,2,FALSE())</f>
        <v>15</v>
      </c>
      <c r="N4267" s="0" t="n">
        <f aca="false">VLOOKUP(B4267,'Team Data'!$A$1:$E$659,3,FALSE())</f>
        <v>18</v>
      </c>
      <c r="O4267" s="0" t="n">
        <f aca="false">VLOOKUP(A4267,'Team Data'!$A$1:$E$659,4,FALSE())</f>
        <v>522</v>
      </c>
      <c r="P4267" s="0" t="n">
        <f aca="false">VLOOKUP(A4267,'Team Data'!$A$1:$E$659,5,FALSE())</f>
        <v>501</v>
      </c>
      <c r="Q4267" s="0" t="n">
        <f aca="false">VLOOKUP(B4267,'Team Data'!$A$1:$E$659,4,FALSE())</f>
        <v>537</v>
      </c>
      <c r="R4267" s="0" t="n">
        <f aca="false">VLOOKUP(B4267,'Team Data'!$A$1:$E$659,5,FALSE())</f>
        <v>476</v>
      </c>
      <c r="S4267" s="0" t="n">
        <f aca="false">IF(I4267=1,(MIN(30,(C4267-D4267)))*(M4267/(M4267+N4267))*(Q4267/(Q4267+R4267)),(MAX(-30,(C4267-D4267)))*(N4267/(M4267+N4267))*(R4267/(R4267+Q4267)))</f>
        <v>0.240958449250651</v>
      </c>
      <c r="T4267" s="0" t="n">
        <f aca="false">IF(J4267=1,(MIN(30,(D4267-C4267)))*(K4267/(K4267+L4267))*(O4267/(O4267+P4267)),(MAX(-30,(D4267-C4267)))*(L4267/(K4267+L4267))*(P4267/(P4267+O4267)))</f>
        <v>-0.163245356793744</v>
      </c>
      <c r="U4267" s="7" t="n">
        <v>43135</v>
      </c>
    </row>
    <row r="4268" customFormat="false" ht="15" hidden="false" customHeight="false" outlineLevel="0" collapsed="false">
      <c r="A4268" s="0" t="s">
        <v>44</v>
      </c>
      <c r="B4268" s="0" t="s">
        <v>112</v>
      </c>
      <c r="C4268" s="0" t="n">
        <v>56</v>
      </c>
      <c r="D4268" s="0" t="n">
        <v>67</v>
      </c>
      <c r="E4268" s="0" t="n">
        <v>39</v>
      </c>
      <c r="F4268" s="0" t="n">
        <v>37</v>
      </c>
      <c r="G4268" s="0" t="n">
        <v>14</v>
      </c>
      <c r="H4268" s="0" t="n">
        <v>9</v>
      </c>
      <c r="I4268" s="0" t="n">
        <v>0</v>
      </c>
      <c r="J4268" s="0" t="n">
        <v>1</v>
      </c>
      <c r="K4268" s="0" t="n">
        <f aca="false">VLOOKUP(A4268,'Team Data'!$A$1:$E$659,2,FALSE())</f>
        <v>18</v>
      </c>
      <c r="L4268" s="0" t="n">
        <f aca="false">VLOOKUP(A4268,'Team Data'!$A$1:$E$659,3,FALSE())</f>
        <v>16</v>
      </c>
      <c r="M4268" s="0" t="n">
        <f aca="false">VLOOKUP(B4268,'Team Data'!$A$1:$E$659,2,FALSE())</f>
        <v>14</v>
      </c>
      <c r="N4268" s="0" t="n">
        <f aca="false">VLOOKUP(B4268,'Team Data'!$A$1:$E$659,3,FALSE())</f>
        <v>16</v>
      </c>
      <c r="O4268" s="0" t="n">
        <f aca="false">VLOOKUP(A4268,'Team Data'!$A$1:$E$659,4,FALSE())</f>
        <v>493</v>
      </c>
      <c r="P4268" s="0" t="n">
        <f aca="false">VLOOKUP(A4268,'Team Data'!$A$1:$E$659,5,FALSE())</f>
        <v>541</v>
      </c>
      <c r="Q4268" s="0" t="n">
        <f aca="false">VLOOKUP(B4268,'Team Data'!$A$1:$E$659,4,FALSE())</f>
        <v>437</v>
      </c>
      <c r="R4268" s="0" t="n">
        <f aca="false">VLOOKUP(B4268,'Team Data'!$A$1:$E$659,5,FALSE())</f>
        <v>467</v>
      </c>
      <c r="S4268" s="0" t="n">
        <f aca="false">IF(I4268=1,(MIN(30,(C4268-D4268)))*(M4268/(M4268+N4268))*(Q4268/(Q4268+R4268)),(MAX(-30,(C4268-D4268)))*(N4268/(M4268+N4268))*(R4268/(R4268+Q4268)))</f>
        <v>-3.0306784660767</v>
      </c>
      <c r="T4268" s="0" t="n">
        <f aca="false">IF(J4268=1,(MIN(30,(D4268-C4268)))*(K4268/(K4268+L4268))*(O4268/(O4268+P4268)),(MAX(-30,(D4268-C4268)))*(L4268/(K4268+L4268))*(P4268/(P4268+O4268)))</f>
        <v>2.77659574468085</v>
      </c>
      <c r="U4268" s="7" t="n">
        <v>43135</v>
      </c>
    </row>
    <row r="4269" customFormat="false" ht="15" hidden="false" customHeight="false" outlineLevel="0" collapsed="false">
      <c r="A4269" s="0" t="s">
        <v>141</v>
      </c>
      <c r="B4269" s="0" t="s">
        <v>36</v>
      </c>
      <c r="C4269" s="0" t="n">
        <v>59</v>
      </c>
      <c r="D4269" s="0" t="n">
        <v>74</v>
      </c>
      <c r="E4269" s="0" t="n">
        <v>35</v>
      </c>
      <c r="F4269" s="0" t="n">
        <v>32</v>
      </c>
      <c r="G4269" s="0" t="n">
        <v>17</v>
      </c>
      <c r="H4269" s="0" t="n">
        <v>7</v>
      </c>
      <c r="I4269" s="0" t="n">
        <v>0</v>
      </c>
      <c r="J4269" s="0" t="n">
        <v>1</v>
      </c>
      <c r="K4269" s="0" t="n">
        <f aca="false">VLOOKUP(A4269,'Team Data'!$A$1:$E$659,2,FALSE())</f>
        <v>10</v>
      </c>
      <c r="L4269" s="0" t="n">
        <f aca="false">VLOOKUP(A4269,'Team Data'!$A$1:$E$659,3,FALSE())</f>
        <v>21</v>
      </c>
      <c r="M4269" s="0" t="n">
        <f aca="false">VLOOKUP(B4269,'Team Data'!$A$1:$E$659,2,FALSE())</f>
        <v>25</v>
      </c>
      <c r="N4269" s="0" t="n">
        <f aca="false">VLOOKUP(B4269,'Team Data'!$A$1:$E$659,3,FALSE())</f>
        <v>10</v>
      </c>
      <c r="O4269" s="0" t="n">
        <f aca="false">VLOOKUP(A4269,'Team Data'!$A$1:$E$659,4,FALSE())</f>
        <v>459</v>
      </c>
      <c r="P4269" s="0" t="n">
        <f aca="false">VLOOKUP(A4269,'Team Data'!$A$1:$E$659,5,FALSE())</f>
        <v>493</v>
      </c>
      <c r="Q4269" s="0" t="n">
        <f aca="false">VLOOKUP(B4269,'Team Data'!$A$1:$E$659,4,FALSE())</f>
        <v>540</v>
      </c>
      <c r="R4269" s="0" t="n">
        <f aca="false">VLOOKUP(B4269,'Team Data'!$A$1:$E$659,5,FALSE())</f>
        <v>573</v>
      </c>
      <c r="S4269" s="0" t="n">
        <f aca="false">IF(I4269=1,(MIN(30,(C4269-D4269)))*(M4269/(M4269+N4269))*(Q4269/(Q4269+R4269)),(MAX(-30,(C4269-D4269)))*(N4269/(M4269+N4269))*(R4269/(R4269+Q4269)))</f>
        <v>-2.20639199075857</v>
      </c>
      <c r="T4269" s="0" t="n">
        <f aca="false">IF(J4269=1,(MIN(30,(D4269-C4269)))*(K4269/(K4269+L4269))*(O4269/(O4269+P4269)),(MAX(-30,(D4269-C4269)))*(L4269/(K4269+L4269))*(P4269/(P4269+O4269)))</f>
        <v>2.33294930875576</v>
      </c>
      <c r="U4269" s="7" t="n">
        <v>43135</v>
      </c>
    </row>
    <row r="4270" customFormat="false" ht="15" hidden="false" customHeight="false" outlineLevel="0" collapsed="false">
      <c r="A4270" s="0" t="s">
        <v>283</v>
      </c>
      <c r="B4270" s="0" t="s">
        <v>202</v>
      </c>
      <c r="C4270" s="0" t="n">
        <v>91</v>
      </c>
      <c r="D4270" s="0" t="n">
        <v>97</v>
      </c>
      <c r="E4270" s="0" t="n">
        <v>22</v>
      </c>
      <c r="F4270" s="0" t="n">
        <v>38</v>
      </c>
      <c r="G4270" s="0" t="n">
        <v>4</v>
      </c>
      <c r="H4270" s="0" t="n">
        <v>17</v>
      </c>
      <c r="I4270" s="0" t="n">
        <v>0</v>
      </c>
      <c r="J4270" s="0" t="n">
        <v>1</v>
      </c>
      <c r="K4270" s="0" t="n">
        <f aca="false">VLOOKUP(A4270,'Team Data'!$A$1:$E$659,2,FALSE())</f>
        <v>12</v>
      </c>
      <c r="L4270" s="0" t="n">
        <f aca="false">VLOOKUP(A4270,'Team Data'!$A$1:$E$659,3,FALSE())</f>
        <v>20</v>
      </c>
      <c r="M4270" s="0" t="n">
        <f aca="false">VLOOKUP(B4270,'Team Data'!$A$1:$E$659,2,FALSE())</f>
        <v>14</v>
      </c>
      <c r="N4270" s="0" t="n">
        <f aca="false">VLOOKUP(B4270,'Team Data'!$A$1:$E$659,3,FALSE())</f>
        <v>19</v>
      </c>
      <c r="O4270" s="0" t="n">
        <f aca="false">VLOOKUP(A4270,'Team Data'!$A$1:$E$659,4,FALSE())</f>
        <v>427</v>
      </c>
      <c r="P4270" s="0" t="n">
        <f aca="false">VLOOKUP(A4270,'Team Data'!$A$1:$E$659,5,FALSE())</f>
        <v>489</v>
      </c>
      <c r="Q4270" s="0" t="n">
        <f aca="false">VLOOKUP(B4270,'Team Data'!$A$1:$E$659,4,FALSE())</f>
        <v>532</v>
      </c>
      <c r="R4270" s="0" t="n">
        <f aca="false">VLOOKUP(B4270,'Team Data'!$A$1:$E$659,5,FALSE())</f>
        <v>464</v>
      </c>
      <c r="S4270" s="0" t="n">
        <f aca="false">IF(I4270=1,(MIN(30,(C4270-D4270)))*(M4270/(M4270+N4270))*(Q4270/(Q4270+R4270)),(MAX(-30,(C4270-D4270)))*(N4270/(M4270+N4270))*(R4270/(R4270+Q4270)))</f>
        <v>-1.60934647681636</v>
      </c>
      <c r="T4270" s="0" t="n">
        <f aca="false">IF(J4270=1,(MIN(30,(D4270-C4270)))*(K4270/(K4270+L4270))*(O4270/(O4270+P4270)),(MAX(-30,(D4270-C4270)))*(L4270/(K4270+L4270))*(P4270/(P4270+O4270)))</f>
        <v>1.04885371179039</v>
      </c>
      <c r="U4270" s="7" t="n">
        <v>43135</v>
      </c>
    </row>
    <row r="4271" customFormat="false" ht="15" hidden="false" customHeight="false" outlineLevel="0" collapsed="false">
      <c r="A4271" s="0" t="s">
        <v>355</v>
      </c>
      <c r="B4271" s="0" t="s">
        <v>226</v>
      </c>
      <c r="C4271" s="0" t="n">
        <v>50</v>
      </c>
      <c r="D4271" s="0" t="n">
        <v>59</v>
      </c>
      <c r="E4271" s="0" t="n">
        <v>35</v>
      </c>
      <c r="F4271" s="0" t="n">
        <v>44</v>
      </c>
      <c r="G4271" s="0" t="n">
        <v>9</v>
      </c>
      <c r="H4271" s="0" t="n">
        <v>11</v>
      </c>
      <c r="I4271" s="0" t="n">
        <v>0</v>
      </c>
      <c r="J4271" s="0" t="n">
        <v>1</v>
      </c>
      <c r="K4271" s="0" t="n">
        <f aca="false">VLOOKUP(A4271,'Team Data'!$A$1:$E$659,2,FALSE())</f>
        <v>16</v>
      </c>
      <c r="L4271" s="0" t="n">
        <f aca="false">VLOOKUP(A4271,'Team Data'!$A$1:$E$659,3,FALSE())</f>
        <v>15</v>
      </c>
      <c r="M4271" s="0" t="n">
        <f aca="false">VLOOKUP(B4271,'Team Data'!$A$1:$E$659,2,FALSE())</f>
        <v>24</v>
      </c>
      <c r="N4271" s="0" t="n">
        <f aca="false">VLOOKUP(B4271,'Team Data'!$A$1:$E$659,3,FALSE())</f>
        <v>9</v>
      </c>
      <c r="O4271" s="0" t="n">
        <f aca="false">VLOOKUP(A4271,'Team Data'!$A$1:$E$659,4,FALSE())</f>
        <v>450</v>
      </c>
      <c r="P4271" s="0" t="n">
        <f aca="false">VLOOKUP(A4271,'Team Data'!$A$1:$E$659,5,FALSE())</f>
        <v>474</v>
      </c>
      <c r="Q4271" s="0" t="n">
        <f aca="false">VLOOKUP(B4271,'Team Data'!$A$1:$E$659,4,FALSE())</f>
        <v>464</v>
      </c>
      <c r="R4271" s="0" t="n">
        <f aca="false">VLOOKUP(B4271,'Team Data'!$A$1:$E$659,5,FALSE())</f>
        <v>528</v>
      </c>
      <c r="S4271" s="0" t="n">
        <f aca="false">IF(I4271=1,(MIN(30,(C4271-D4271)))*(M4271/(M4271+N4271))*(Q4271/(Q4271+R4271)),(MAX(-30,(C4271-D4271)))*(N4271/(M4271+N4271))*(R4271/(R4271+Q4271)))</f>
        <v>-1.30645161290323</v>
      </c>
      <c r="T4271" s="0" t="n">
        <f aca="false">IF(J4271=1,(MIN(30,(D4271-C4271)))*(K4271/(K4271+L4271))*(O4271/(O4271+P4271)),(MAX(-30,(D4271-C4271)))*(L4271/(K4271+L4271))*(P4271/(P4271+O4271)))</f>
        <v>2.2622538751571</v>
      </c>
      <c r="U4271" s="7" t="n">
        <v>43135</v>
      </c>
    </row>
    <row r="4272" customFormat="false" ht="15" hidden="false" customHeight="false" outlineLevel="0" collapsed="false">
      <c r="A4272" s="0" t="s">
        <v>110</v>
      </c>
      <c r="B4272" s="0" t="s">
        <v>63</v>
      </c>
      <c r="C4272" s="0" t="n">
        <v>76</v>
      </c>
      <c r="D4272" s="0" t="n">
        <v>73</v>
      </c>
      <c r="E4272" s="0" t="n">
        <v>34</v>
      </c>
      <c r="F4272" s="0" t="n">
        <v>33</v>
      </c>
      <c r="G4272" s="0" t="n">
        <v>13</v>
      </c>
      <c r="H4272" s="0" t="n">
        <v>10</v>
      </c>
      <c r="I4272" s="0" t="n">
        <v>1</v>
      </c>
      <c r="J4272" s="0" t="n">
        <v>0</v>
      </c>
      <c r="K4272" s="0" t="n">
        <f aca="false">VLOOKUP(A4272,'Team Data'!$A$1:$E$659,2,FALSE())</f>
        <v>18</v>
      </c>
      <c r="L4272" s="0" t="n">
        <f aca="false">VLOOKUP(A4272,'Team Data'!$A$1:$E$659,3,FALSE())</f>
        <v>14</v>
      </c>
      <c r="M4272" s="0" t="n">
        <f aca="false">VLOOKUP(B4272,'Team Data'!$A$1:$E$659,2,FALSE())</f>
        <v>12</v>
      </c>
      <c r="N4272" s="0" t="n">
        <f aca="false">VLOOKUP(B4272,'Team Data'!$A$1:$E$659,3,FALSE())</f>
        <v>16</v>
      </c>
      <c r="O4272" s="0" t="n">
        <f aca="false">VLOOKUP(A4272,'Team Data'!$A$1:$E$659,4,FALSE())</f>
        <v>490</v>
      </c>
      <c r="P4272" s="0" t="n">
        <f aca="false">VLOOKUP(A4272,'Team Data'!$A$1:$E$659,5,FALSE())</f>
        <v>466</v>
      </c>
      <c r="Q4272" s="0" t="n">
        <f aca="false">VLOOKUP(B4272,'Team Data'!$A$1:$E$659,4,FALSE())</f>
        <v>415</v>
      </c>
      <c r="R4272" s="0" t="n">
        <f aca="false">VLOOKUP(B4272,'Team Data'!$A$1:$E$659,5,FALSE())</f>
        <v>428</v>
      </c>
      <c r="S4272" s="0" t="n">
        <f aca="false">IF(I4272=1,(MIN(30,(C4272-D4272)))*(M4272/(M4272+N4272))*(Q4272/(Q4272+R4272)),(MAX(-30,(C4272-D4272)))*(N4272/(M4272+N4272))*(R4272/(R4272+Q4272)))</f>
        <v>0.632943568886629</v>
      </c>
      <c r="T4272" s="0" t="n">
        <f aca="false">IF(J4272=1,(MIN(30,(D4272-C4272)))*(K4272/(K4272+L4272))*(O4272/(O4272+P4272)),(MAX(-30,(D4272-C4272)))*(L4272/(K4272+L4272))*(P4272/(P4272+O4272)))</f>
        <v>-0.639775104602511</v>
      </c>
      <c r="U4272" s="7" t="n">
        <v>43135</v>
      </c>
    </row>
    <row r="4273" customFormat="false" ht="15" hidden="false" customHeight="false" outlineLevel="0" collapsed="false">
      <c r="A4273" s="0" t="s">
        <v>65</v>
      </c>
      <c r="B4273" s="0" t="s">
        <v>61</v>
      </c>
      <c r="C4273" s="0" t="n">
        <v>74</v>
      </c>
      <c r="D4273" s="0" t="n">
        <v>77</v>
      </c>
      <c r="E4273" s="0" t="n">
        <v>29</v>
      </c>
      <c r="F4273" s="0" t="n">
        <v>36</v>
      </c>
      <c r="G4273" s="0" t="n">
        <v>10</v>
      </c>
      <c r="H4273" s="0" t="n">
        <v>11</v>
      </c>
      <c r="I4273" s="0" t="n">
        <v>0</v>
      </c>
      <c r="J4273" s="0" t="n">
        <v>1</v>
      </c>
      <c r="K4273" s="0" t="n">
        <f aca="false">VLOOKUP(A4273,'Team Data'!$A$1:$E$659,2,FALSE())</f>
        <v>7</v>
      </c>
      <c r="L4273" s="0" t="n">
        <f aca="false">VLOOKUP(A4273,'Team Data'!$A$1:$E$659,3,FALSE())</f>
        <v>20</v>
      </c>
      <c r="M4273" s="0" t="n">
        <f aca="false">VLOOKUP(B4273,'Team Data'!$A$1:$E$659,2,FALSE())</f>
        <v>8</v>
      </c>
      <c r="N4273" s="0" t="n">
        <f aca="false">VLOOKUP(B4273,'Team Data'!$A$1:$E$659,3,FALSE())</f>
        <v>19</v>
      </c>
      <c r="O4273" s="0" t="n">
        <f aca="false">VLOOKUP(A4273,'Team Data'!$A$1:$E$659,4,FALSE())</f>
        <v>381</v>
      </c>
      <c r="P4273" s="0" t="n">
        <f aca="false">VLOOKUP(A4273,'Team Data'!$A$1:$E$659,5,FALSE())</f>
        <v>427</v>
      </c>
      <c r="Q4273" s="0" t="n">
        <f aca="false">VLOOKUP(B4273,'Team Data'!$A$1:$E$659,4,FALSE())</f>
        <v>409</v>
      </c>
      <c r="R4273" s="0" t="n">
        <f aca="false">VLOOKUP(B4273,'Team Data'!$A$1:$E$659,5,FALSE())</f>
        <v>407</v>
      </c>
      <c r="S4273" s="0" t="n">
        <f aca="false">IF(I4273=1,(MIN(30,(C4273-D4273)))*(M4273/(M4273+N4273))*(Q4273/(Q4273+R4273)),(MAX(-30,(C4273-D4273)))*(N4273/(M4273+N4273))*(R4273/(R4273+Q4273)))</f>
        <v>-1.05296840958606</v>
      </c>
      <c r="T4273" s="0" t="n">
        <f aca="false">IF(J4273=1,(MIN(30,(D4273-C4273)))*(K4273/(K4273+L4273))*(O4273/(O4273+P4273)),(MAX(-30,(D4273-C4273)))*(L4273/(K4273+L4273))*(P4273/(P4273+O4273)))</f>
        <v>0.366749174917492</v>
      </c>
      <c r="U4273" s="7" t="n">
        <v>43135</v>
      </c>
    </row>
    <row r="4274" customFormat="false" ht="15" hidden="false" customHeight="false" outlineLevel="0" collapsed="false">
      <c r="A4274" s="0" t="s">
        <v>109</v>
      </c>
      <c r="B4274" s="0" t="s">
        <v>284</v>
      </c>
      <c r="C4274" s="0" t="n">
        <v>73</v>
      </c>
      <c r="D4274" s="0" t="n">
        <v>64</v>
      </c>
      <c r="E4274" s="0" t="n">
        <v>39</v>
      </c>
      <c r="F4274" s="0" t="n">
        <v>42</v>
      </c>
      <c r="G4274" s="0" t="n">
        <v>15</v>
      </c>
      <c r="H4274" s="0" t="n">
        <v>9</v>
      </c>
      <c r="I4274" s="0" t="n">
        <v>1</v>
      </c>
      <c r="J4274" s="0" t="n">
        <v>0</v>
      </c>
      <c r="K4274" s="0" t="n">
        <f aca="false">VLOOKUP(A4274,'Team Data'!$A$1:$E$659,2,FALSE())</f>
        <v>19</v>
      </c>
      <c r="L4274" s="0" t="n">
        <f aca="false">VLOOKUP(A4274,'Team Data'!$A$1:$E$659,3,FALSE())</f>
        <v>14</v>
      </c>
      <c r="M4274" s="0" t="n">
        <f aca="false">VLOOKUP(B4274,'Team Data'!$A$1:$E$659,2,FALSE())</f>
        <v>13</v>
      </c>
      <c r="N4274" s="0" t="n">
        <f aca="false">VLOOKUP(B4274,'Team Data'!$A$1:$E$659,3,FALSE())</f>
        <v>18</v>
      </c>
      <c r="O4274" s="0" t="n">
        <f aca="false">VLOOKUP(A4274,'Team Data'!$A$1:$E$659,4,FALSE())</f>
        <v>501</v>
      </c>
      <c r="P4274" s="0" t="n">
        <f aca="false">VLOOKUP(A4274,'Team Data'!$A$1:$E$659,5,FALSE())</f>
        <v>542</v>
      </c>
      <c r="Q4274" s="0" t="n">
        <f aca="false">VLOOKUP(B4274,'Team Data'!$A$1:$E$659,4,FALSE())</f>
        <v>512</v>
      </c>
      <c r="R4274" s="0" t="n">
        <f aca="false">VLOOKUP(B4274,'Team Data'!$A$1:$E$659,5,FALSE())</f>
        <v>455</v>
      </c>
      <c r="S4274" s="0" t="n">
        <f aca="false">IF(I4274=1,(MIN(30,(C4274-D4274)))*(M4274/(M4274+N4274))*(Q4274/(Q4274+R4274)),(MAX(-30,(C4274-D4274)))*(N4274/(M4274+N4274))*(R4274/(R4274+Q4274)))</f>
        <v>1.99833205457517</v>
      </c>
      <c r="T4274" s="0" t="n">
        <f aca="false">IF(J4274=1,(MIN(30,(D4274-C4274)))*(K4274/(K4274+L4274))*(O4274/(O4274+P4274)),(MAX(-30,(D4274-C4274)))*(L4274/(K4274+L4274))*(P4274/(P4274+O4274)))</f>
        <v>-1.98413666870043</v>
      </c>
      <c r="U4274" s="7" t="n">
        <v>43135</v>
      </c>
    </row>
    <row r="4275" customFormat="false" ht="15" hidden="false" customHeight="false" outlineLevel="0" collapsed="false">
      <c r="A4275" s="0" t="s">
        <v>69</v>
      </c>
      <c r="B4275" s="0" t="s">
        <v>83</v>
      </c>
      <c r="C4275" s="0" t="n">
        <v>76</v>
      </c>
      <c r="D4275" s="0" t="n">
        <v>89</v>
      </c>
      <c r="E4275" s="0" t="n">
        <v>34</v>
      </c>
      <c r="F4275" s="0" t="n">
        <v>34</v>
      </c>
      <c r="G4275" s="0" t="n">
        <v>6</v>
      </c>
      <c r="H4275" s="0" t="n">
        <v>8</v>
      </c>
      <c r="I4275" s="0" t="n">
        <v>0</v>
      </c>
      <c r="J4275" s="0" t="n">
        <v>1</v>
      </c>
      <c r="K4275" s="0" t="n">
        <f aca="false">VLOOKUP(A4275,'Team Data'!$A$1:$E$659,2,FALSE())</f>
        <v>14</v>
      </c>
      <c r="L4275" s="0" t="n">
        <f aca="false">VLOOKUP(A4275,'Team Data'!$A$1:$E$659,3,FALSE())</f>
        <v>19</v>
      </c>
      <c r="M4275" s="0" t="n">
        <f aca="false">VLOOKUP(B4275,'Team Data'!$A$1:$E$659,2,FALSE())</f>
        <v>14</v>
      </c>
      <c r="N4275" s="0" t="n">
        <f aca="false">VLOOKUP(B4275,'Team Data'!$A$1:$E$659,3,FALSE())</f>
        <v>18</v>
      </c>
      <c r="O4275" s="0" t="n">
        <f aca="false">VLOOKUP(A4275,'Team Data'!$A$1:$E$659,4,FALSE())</f>
        <v>518</v>
      </c>
      <c r="P4275" s="0" t="n">
        <f aca="false">VLOOKUP(A4275,'Team Data'!$A$1:$E$659,5,FALSE())</f>
        <v>487</v>
      </c>
      <c r="Q4275" s="0" t="n">
        <f aca="false">VLOOKUP(B4275,'Team Data'!$A$1:$E$659,4,FALSE())</f>
        <v>525</v>
      </c>
      <c r="R4275" s="0" t="n">
        <f aca="false">VLOOKUP(B4275,'Team Data'!$A$1:$E$659,5,FALSE())</f>
        <v>457</v>
      </c>
      <c r="S4275" s="0" t="n">
        <f aca="false">IF(I4275=1,(MIN(30,(C4275-D4275)))*(M4275/(M4275+N4275))*(Q4275/(Q4275+R4275)),(MAX(-30,(C4275-D4275)))*(N4275/(M4275+N4275))*(R4275/(R4275+Q4275)))</f>
        <v>-3.40306771894094</v>
      </c>
      <c r="T4275" s="0" t="n">
        <f aca="false">IF(J4275=1,(MIN(30,(D4275-C4275)))*(K4275/(K4275+L4275))*(O4275/(O4275+P4275)),(MAX(-30,(D4275-C4275)))*(L4275/(K4275+L4275))*(P4275/(P4275+O4275)))</f>
        <v>2.84263530830695</v>
      </c>
      <c r="U4275" s="7" t="n">
        <v>43135</v>
      </c>
    </row>
    <row r="4276" customFormat="false" ht="15" hidden="false" customHeight="false" outlineLevel="0" collapsed="false">
      <c r="A4276" s="0" t="s">
        <v>184</v>
      </c>
      <c r="B4276" s="0" t="s">
        <v>322</v>
      </c>
      <c r="C4276" s="0" t="n">
        <v>66</v>
      </c>
      <c r="D4276" s="0" t="n">
        <v>53</v>
      </c>
      <c r="E4276" s="0" t="n">
        <v>36</v>
      </c>
      <c r="F4276" s="0" t="n">
        <v>36</v>
      </c>
      <c r="G4276" s="0" t="n">
        <v>7</v>
      </c>
      <c r="H4276" s="0" t="n">
        <v>15</v>
      </c>
      <c r="I4276" s="0" t="n">
        <v>1</v>
      </c>
      <c r="J4276" s="0" t="n">
        <v>0</v>
      </c>
      <c r="K4276" s="0" t="n">
        <f aca="false">VLOOKUP(A4276,'Team Data'!$A$1:$E$659,2,FALSE())</f>
        <v>26</v>
      </c>
      <c r="L4276" s="0" t="n">
        <f aca="false">VLOOKUP(A4276,'Team Data'!$A$1:$E$659,3,FALSE())</f>
        <v>6</v>
      </c>
      <c r="M4276" s="0" t="n">
        <f aca="false">VLOOKUP(B4276,'Team Data'!$A$1:$E$659,2,FALSE())</f>
        <v>10</v>
      </c>
      <c r="N4276" s="0" t="n">
        <f aca="false">VLOOKUP(B4276,'Team Data'!$A$1:$E$659,3,FALSE())</f>
        <v>21</v>
      </c>
      <c r="O4276" s="0" t="n">
        <f aca="false">VLOOKUP(A4276,'Team Data'!$A$1:$E$659,4,FALSE())</f>
        <v>495</v>
      </c>
      <c r="P4276" s="0" t="n">
        <f aca="false">VLOOKUP(A4276,'Team Data'!$A$1:$E$659,5,FALSE())</f>
        <v>480</v>
      </c>
      <c r="Q4276" s="0" t="n">
        <f aca="false">VLOOKUP(B4276,'Team Data'!$A$1:$E$659,4,FALSE())</f>
        <v>453</v>
      </c>
      <c r="R4276" s="0" t="n">
        <f aca="false">VLOOKUP(B4276,'Team Data'!$A$1:$E$659,5,FALSE())</f>
        <v>488</v>
      </c>
      <c r="S4276" s="0" t="n">
        <f aca="false">IF(I4276=1,(MIN(30,(C4276-D4276)))*(M4276/(M4276+N4276))*(Q4276/(Q4276+R4276)),(MAX(-30,(C4276-D4276)))*(N4276/(M4276+N4276))*(R4276/(R4276+Q4276)))</f>
        <v>2.01878578039834</v>
      </c>
      <c r="T4276" s="0" t="n">
        <f aca="false">IF(J4276=1,(MIN(30,(D4276-C4276)))*(K4276/(K4276+L4276))*(O4276/(O4276+P4276)),(MAX(-30,(D4276-C4276)))*(L4276/(K4276+L4276))*(P4276/(P4276+O4276)))</f>
        <v>-1.2</v>
      </c>
      <c r="U4276" s="7" t="n">
        <v>43135</v>
      </c>
    </row>
    <row r="4277" customFormat="false" ht="15" hidden="false" customHeight="false" outlineLevel="0" collapsed="false">
      <c r="A4277" s="0" t="s">
        <v>49</v>
      </c>
      <c r="B4277" s="0" t="s">
        <v>113</v>
      </c>
      <c r="C4277" s="0" t="n">
        <v>86</v>
      </c>
      <c r="D4277" s="0" t="n">
        <v>85</v>
      </c>
      <c r="E4277" s="0" t="n">
        <v>30</v>
      </c>
      <c r="F4277" s="0" t="n">
        <v>25</v>
      </c>
      <c r="G4277" s="0" t="n">
        <v>13</v>
      </c>
      <c r="H4277" s="0" t="n">
        <v>8</v>
      </c>
      <c r="I4277" s="0" t="n">
        <v>1</v>
      </c>
      <c r="J4277" s="0" t="n">
        <v>0</v>
      </c>
      <c r="K4277" s="0" t="n">
        <f aca="false">VLOOKUP(A4277,'Team Data'!$A$1:$E$659,2,FALSE())</f>
        <v>26</v>
      </c>
      <c r="L4277" s="0" t="n">
        <f aca="false">VLOOKUP(A4277,'Team Data'!$A$1:$E$659,3,FALSE())</f>
        <v>8</v>
      </c>
      <c r="M4277" s="0" t="n">
        <f aca="false">VLOOKUP(B4277,'Team Data'!$A$1:$E$659,2,FALSE())</f>
        <v>19</v>
      </c>
      <c r="N4277" s="0" t="n">
        <f aca="false">VLOOKUP(B4277,'Team Data'!$A$1:$E$659,3,FALSE())</f>
        <v>12</v>
      </c>
      <c r="O4277" s="0" t="n">
        <f aca="false">VLOOKUP(A4277,'Team Data'!$A$1:$E$659,4,FALSE())</f>
        <v>508</v>
      </c>
      <c r="P4277" s="0" t="n">
        <f aca="false">VLOOKUP(A4277,'Team Data'!$A$1:$E$659,5,FALSE())</f>
        <v>524</v>
      </c>
      <c r="Q4277" s="0" t="n">
        <f aca="false">VLOOKUP(B4277,'Team Data'!$A$1:$E$659,4,FALSE())</f>
        <v>498</v>
      </c>
      <c r="R4277" s="0" t="n">
        <f aca="false">VLOOKUP(B4277,'Team Data'!$A$1:$E$659,5,FALSE())</f>
        <v>473</v>
      </c>
      <c r="S4277" s="0" t="n">
        <f aca="false">IF(I4277=1,(MIN(30,(C4277-D4277)))*(M4277/(M4277+N4277))*(Q4277/(Q4277+R4277)),(MAX(-30,(C4277-D4277)))*(N4277/(M4277+N4277))*(R4277/(R4277+Q4277)))</f>
        <v>0.314341716222052</v>
      </c>
      <c r="T4277" s="0" t="n">
        <f aca="false">IF(J4277=1,(MIN(30,(D4277-C4277)))*(K4277/(K4277+L4277))*(O4277/(O4277+P4277)),(MAX(-30,(D4277-C4277)))*(L4277/(K4277+L4277))*(P4277/(P4277+O4277)))</f>
        <v>-0.119471044231646</v>
      </c>
      <c r="U4277" s="7" t="n">
        <v>43135</v>
      </c>
    </row>
    <row r="4278" customFormat="false" ht="15" hidden="false" customHeight="false" outlineLevel="0" collapsed="false">
      <c r="A4278" s="0" t="s">
        <v>190</v>
      </c>
      <c r="B4278" s="0" t="s">
        <v>304</v>
      </c>
      <c r="C4278" s="0" t="n">
        <v>74</v>
      </c>
      <c r="D4278" s="0" t="n">
        <v>83</v>
      </c>
      <c r="E4278" s="0" t="n">
        <v>29</v>
      </c>
      <c r="F4278" s="0" t="n">
        <v>29</v>
      </c>
      <c r="G4278" s="0" t="n">
        <v>8</v>
      </c>
      <c r="H4278" s="0" t="n">
        <v>8</v>
      </c>
      <c r="I4278" s="0" t="n">
        <v>0</v>
      </c>
      <c r="J4278" s="0" t="n">
        <v>1</v>
      </c>
      <c r="K4278" s="0" t="n">
        <f aca="false">VLOOKUP(A4278,'Team Data'!$A$1:$E$659,2,FALSE())</f>
        <v>10</v>
      </c>
      <c r="L4278" s="0" t="n">
        <f aca="false">VLOOKUP(A4278,'Team Data'!$A$1:$E$659,3,FALSE())</f>
        <v>21</v>
      </c>
      <c r="M4278" s="0" t="n">
        <f aca="false">VLOOKUP(B4278,'Team Data'!$A$1:$E$659,2,FALSE())</f>
        <v>22</v>
      </c>
      <c r="N4278" s="0" t="n">
        <f aca="false">VLOOKUP(B4278,'Team Data'!$A$1:$E$659,3,FALSE())</f>
        <v>10</v>
      </c>
      <c r="O4278" s="0" t="n">
        <f aca="false">VLOOKUP(A4278,'Team Data'!$A$1:$E$659,4,FALSE())</f>
        <v>463</v>
      </c>
      <c r="P4278" s="0" t="n">
        <f aca="false">VLOOKUP(A4278,'Team Data'!$A$1:$E$659,5,FALSE())</f>
        <v>473</v>
      </c>
      <c r="Q4278" s="0" t="n">
        <f aca="false">VLOOKUP(B4278,'Team Data'!$A$1:$E$659,4,FALSE())</f>
        <v>459</v>
      </c>
      <c r="R4278" s="0" t="n">
        <f aca="false">VLOOKUP(B4278,'Team Data'!$A$1:$E$659,5,FALSE())</f>
        <v>534</v>
      </c>
      <c r="S4278" s="0" t="n">
        <f aca="false">IF(I4278=1,(MIN(30,(C4278-D4278)))*(M4278/(M4278+N4278))*(Q4278/(Q4278+R4278)),(MAX(-30,(C4278-D4278)))*(N4278/(M4278+N4278))*(R4278/(R4278+Q4278)))</f>
        <v>-1.51246223564955</v>
      </c>
      <c r="T4278" s="0" t="n">
        <f aca="false">IF(J4278=1,(MIN(30,(D4278-C4278)))*(K4278/(K4278+L4278))*(O4278/(O4278+P4278)),(MAX(-30,(D4278-C4278)))*(L4278/(K4278+L4278))*(P4278/(P4278+O4278)))</f>
        <v>1.43610421836228</v>
      </c>
      <c r="U4278" s="7" t="n">
        <v>43135</v>
      </c>
    </row>
    <row r="4279" customFormat="false" ht="15" hidden="false" customHeight="false" outlineLevel="0" collapsed="false">
      <c r="A4279" s="0" t="s">
        <v>6</v>
      </c>
      <c r="B4279" s="0" t="s">
        <v>254</v>
      </c>
      <c r="C4279" s="0" t="n">
        <v>77</v>
      </c>
      <c r="D4279" s="0" t="n">
        <v>84</v>
      </c>
      <c r="E4279" s="0" t="n">
        <v>33</v>
      </c>
      <c r="F4279" s="0" t="n">
        <v>26</v>
      </c>
      <c r="G4279" s="0" t="n">
        <v>19</v>
      </c>
      <c r="H4279" s="0" t="n">
        <v>13</v>
      </c>
      <c r="I4279" s="0" t="n">
        <v>0</v>
      </c>
      <c r="J4279" s="0" t="n">
        <v>1</v>
      </c>
      <c r="K4279" s="0" t="n">
        <f aca="false">VLOOKUP(A4279,'Team Data'!$A$1:$E$659,2,FALSE())</f>
        <v>16</v>
      </c>
      <c r="L4279" s="0" t="n">
        <f aca="false">VLOOKUP(A4279,'Team Data'!$A$1:$E$659,3,FALSE())</f>
        <v>16</v>
      </c>
      <c r="M4279" s="0" t="n">
        <f aca="false">VLOOKUP(B4279,'Team Data'!$A$1:$E$659,2,FALSE())</f>
        <v>21</v>
      </c>
      <c r="N4279" s="0" t="n">
        <f aca="false">VLOOKUP(B4279,'Team Data'!$A$1:$E$659,3,FALSE())</f>
        <v>15</v>
      </c>
      <c r="O4279" s="0" t="n">
        <f aca="false">VLOOKUP(A4279,'Team Data'!$A$1:$E$659,4,FALSE())</f>
        <v>459</v>
      </c>
      <c r="P4279" s="0" t="n">
        <f aca="false">VLOOKUP(A4279,'Team Data'!$A$1:$E$659,5,FALSE())</f>
        <v>461</v>
      </c>
      <c r="Q4279" s="0" t="n">
        <f aca="false">VLOOKUP(B4279,'Team Data'!$A$1:$E$659,4,FALSE())</f>
        <v>540</v>
      </c>
      <c r="R4279" s="0" t="n">
        <f aca="false">VLOOKUP(B4279,'Team Data'!$A$1:$E$659,5,FALSE())</f>
        <v>510</v>
      </c>
      <c r="S4279" s="0" t="n">
        <f aca="false">IF(I4279=1,(MIN(30,(C4279-D4279)))*(M4279/(M4279+N4279))*(Q4279/(Q4279+R4279)),(MAX(-30,(C4279-D4279)))*(N4279/(M4279+N4279))*(R4279/(R4279+Q4279)))</f>
        <v>-1.41666666666667</v>
      </c>
      <c r="T4279" s="0" t="n">
        <f aca="false">IF(J4279=1,(MIN(30,(D4279-C4279)))*(K4279/(K4279+L4279))*(O4279/(O4279+P4279)),(MAX(-30,(D4279-C4279)))*(L4279/(K4279+L4279))*(P4279/(P4279+O4279)))</f>
        <v>1.74619565217391</v>
      </c>
      <c r="U4279" s="7" t="n">
        <v>43135</v>
      </c>
    </row>
    <row r="4280" customFormat="false" ht="15" hidden="false" customHeight="false" outlineLevel="0" collapsed="false">
      <c r="A4280" s="0" t="s">
        <v>255</v>
      </c>
      <c r="B4280" s="0" t="s">
        <v>343</v>
      </c>
      <c r="C4280" s="0" t="n">
        <v>71</v>
      </c>
      <c r="D4280" s="0" t="n">
        <v>88</v>
      </c>
      <c r="E4280" s="0" t="n">
        <v>25</v>
      </c>
      <c r="F4280" s="0" t="n">
        <v>51</v>
      </c>
      <c r="G4280" s="0" t="n">
        <v>11</v>
      </c>
      <c r="H4280" s="0" t="n">
        <v>19</v>
      </c>
      <c r="I4280" s="0" t="n">
        <v>0</v>
      </c>
      <c r="J4280" s="0" t="n">
        <v>1</v>
      </c>
      <c r="K4280" s="0" t="n">
        <f aca="false">VLOOKUP(A4280,'Team Data'!$A$1:$E$659,2,FALSE())</f>
        <v>10</v>
      </c>
      <c r="L4280" s="0" t="n">
        <f aca="false">VLOOKUP(A4280,'Team Data'!$A$1:$E$659,3,FALSE())</f>
        <v>22</v>
      </c>
      <c r="M4280" s="0" t="n">
        <f aca="false">VLOOKUP(B4280,'Team Data'!$A$1:$E$659,2,FALSE())</f>
        <v>13</v>
      </c>
      <c r="N4280" s="0" t="n">
        <f aca="false">VLOOKUP(B4280,'Team Data'!$A$1:$E$659,3,FALSE())</f>
        <v>19</v>
      </c>
      <c r="O4280" s="0" t="n">
        <f aca="false">VLOOKUP(A4280,'Team Data'!$A$1:$E$659,4,FALSE())</f>
        <v>520</v>
      </c>
      <c r="P4280" s="0" t="n">
        <f aca="false">VLOOKUP(A4280,'Team Data'!$A$1:$E$659,5,FALSE())</f>
        <v>472</v>
      </c>
      <c r="Q4280" s="0" t="n">
        <f aca="false">VLOOKUP(B4280,'Team Data'!$A$1:$E$659,4,FALSE())</f>
        <v>540</v>
      </c>
      <c r="R4280" s="0" t="n">
        <f aca="false">VLOOKUP(B4280,'Team Data'!$A$1:$E$659,5,FALSE())</f>
        <v>453</v>
      </c>
      <c r="S4280" s="0" t="n">
        <f aca="false">IF(I4280=1,(MIN(30,(C4280-D4280)))*(M4280/(M4280+N4280))*(Q4280/(Q4280+R4280)),(MAX(-30,(C4280-D4280)))*(N4280/(M4280+N4280))*(R4280/(R4280+Q4280)))</f>
        <v>-4.60470166163142</v>
      </c>
      <c r="T4280" s="0" t="n">
        <f aca="false">IF(J4280=1,(MIN(30,(D4280-C4280)))*(K4280/(K4280+L4280))*(O4280/(O4280+P4280)),(MAX(-30,(D4280-C4280)))*(L4280/(K4280+L4280))*(P4280/(P4280+O4280)))</f>
        <v>2.78477822580645</v>
      </c>
      <c r="U4280" s="7" t="n">
        <v>43135</v>
      </c>
    </row>
    <row r="4281" customFormat="false" ht="15" hidden="false" customHeight="false" outlineLevel="0" collapsed="false">
      <c r="A4281" s="0" t="s">
        <v>223</v>
      </c>
      <c r="B4281" s="0" t="s">
        <v>43</v>
      </c>
      <c r="C4281" s="0" t="n">
        <v>70</v>
      </c>
      <c r="D4281" s="0" t="n">
        <v>74</v>
      </c>
      <c r="E4281" s="0" t="n">
        <v>34</v>
      </c>
      <c r="F4281" s="0" t="n">
        <v>33</v>
      </c>
      <c r="G4281" s="0" t="n">
        <v>11</v>
      </c>
      <c r="H4281" s="0" t="n">
        <v>10</v>
      </c>
      <c r="I4281" s="0" t="n">
        <v>0</v>
      </c>
      <c r="J4281" s="0" t="n">
        <v>1</v>
      </c>
      <c r="K4281" s="0" t="n">
        <f aca="false">VLOOKUP(A4281,'Team Data'!$A$1:$E$659,2,FALSE())</f>
        <v>16</v>
      </c>
      <c r="L4281" s="0" t="n">
        <f aca="false">VLOOKUP(A4281,'Team Data'!$A$1:$E$659,3,FALSE())</f>
        <v>16</v>
      </c>
      <c r="M4281" s="0" t="n">
        <f aca="false">VLOOKUP(B4281,'Team Data'!$A$1:$E$659,2,FALSE())</f>
        <v>8</v>
      </c>
      <c r="N4281" s="0" t="n">
        <f aca="false">VLOOKUP(B4281,'Team Data'!$A$1:$E$659,3,FALSE())</f>
        <v>23</v>
      </c>
      <c r="O4281" s="0" t="n">
        <f aca="false">VLOOKUP(A4281,'Team Data'!$A$1:$E$659,4,FALSE())</f>
        <v>583</v>
      </c>
      <c r="P4281" s="0" t="n">
        <f aca="false">VLOOKUP(A4281,'Team Data'!$A$1:$E$659,5,FALSE())</f>
        <v>479</v>
      </c>
      <c r="Q4281" s="0" t="n">
        <f aca="false">VLOOKUP(B4281,'Team Data'!$A$1:$E$659,4,FALSE())</f>
        <v>578</v>
      </c>
      <c r="R4281" s="0" t="n">
        <f aca="false">VLOOKUP(B4281,'Team Data'!$A$1:$E$659,5,FALSE())</f>
        <v>421</v>
      </c>
      <c r="S4281" s="0" t="n">
        <f aca="false">IF(I4281=1,(MIN(30,(C4281-D4281)))*(M4281/(M4281+N4281))*(Q4281/(Q4281+R4281)),(MAX(-30,(C4281-D4281)))*(N4281/(M4281+N4281))*(R4281/(R4281+Q4281)))</f>
        <v>-1.25067002486357</v>
      </c>
      <c r="T4281" s="0" t="n">
        <f aca="false">IF(J4281=1,(MIN(30,(D4281-C4281)))*(K4281/(K4281+L4281))*(O4281/(O4281+P4281)),(MAX(-30,(D4281-C4281)))*(L4281/(K4281+L4281))*(P4281/(P4281+O4281)))</f>
        <v>1.09792843691149</v>
      </c>
      <c r="U4281" s="7" t="n">
        <v>43135</v>
      </c>
    </row>
    <row r="4282" customFormat="false" ht="15" hidden="false" customHeight="false" outlineLevel="0" collapsed="false">
      <c r="A4282" s="0" t="s">
        <v>189</v>
      </c>
      <c r="B4282" s="0" t="s">
        <v>60</v>
      </c>
      <c r="C4282" s="0" t="n">
        <v>76</v>
      </c>
      <c r="D4282" s="0" t="n">
        <v>67</v>
      </c>
      <c r="E4282" s="0" t="n">
        <v>38</v>
      </c>
      <c r="F4282" s="0" t="n">
        <v>39</v>
      </c>
      <c r="G4282" s="0" t="n">
        <v>12</v>
      </c>
      <c r="H4282" s="0" t="n">
        <v>12</v>
      </c>
      <c r="I4282" s="0" t="n">
        <v>1</v>
      </c>
      <c r="J4282" s="0" t="n">
        <v>0</v>
      </c>
      <c r="K4282" s="0" t="n">
        <f aca="false">VLOOKUP(A4282,'Team Data'!$A$1:$E$659,2,FALSE())</f>
        <v>29</v>
      </c>
      <c r="L4282" s="0" t="n">
        <f aca="false">VLOOKUP(A4282,'Team Data'!$A$1:$E$659,3,FALSE())</f>
        <v>8</v>
      </c>
      <c r="M4282" s="0" t="n">
        <f aca="false">VLOOKUP(B4282,'Team Data'!$A$1:$E$659,2,FALSE())</f>
        <v>11</v>
      </c>
      <c r="N4282" s="0" t="n">
        <f aca="false">VLOOKUP(B4282,'Team Data'!$A$1:$E$659,3,FALSE())</f>
        <v>21</v>
      </c>
      <c r="O4282" s="0" t="n">
        <f aca="false">VLOOKUP(A4282,'Team Data'!$A$1:$E$659,4,FALSE())</f>
        <v>706</v>
      </c>
      <c r="P4282" s="0" t="n">
        <f aca="false">VLOOKUP(A4282,'Team Data'!$A$1:$E$659,5,FALSE())</f>
        <v>511</v>
      </c>
      <c r="Q4282" s="0" t="n">
        <f aca="false">VLOOKUP(B4282,'Team Data'!$A$1:$E$659,4,FALSE())</f>
        <v>556</v>
      </c>
      <c r="R4282" s="0" t="n">
        <f aca="false">VLOOKUP(B4282,'Team Data'!$A$1:$E$659,5,FALSE())</f>
        <v>459</v>
      </c>
      <c r="S4282" s="0" t="n">
        <f aca="false">IF(I4282=1,(MIN(30,(C4282-D4282)))*(M4282/(M4282+N4282))*(Q4282/(Q4282+R4282)),(MAX(-30,(C4282-D4282)))*(N4282/(M4282+N4282))*(R4282/(R4282+Q4282)))</f>
        <v>1.69470443349754</v>
      </c>
      <c r="T4282" s="0" t="n">
        <f aca="false">IF(J4282=1,(MIN(30,(D4282-C4282)))*(K4282/(K4282+L4282))*(O4282/(O4282+P4282)),(MAX(-30,(D4282-C4282)))*(L4282/(K4282+L4282))*(P4282/(P4282+O4282)))</f>
        <v>-0.817073441559884</v>
      </c>
      <c r="U4282" s="7" t="n">
        <v>43135</v>
      </c>
    </row>
    <row r="4283" customFormat="false" ht="15" hidden="false" customHeight="false" outlineLevel="0" collapsed="false">
      <c r="A4283" s="0" t="s">
        <v>10</v>
      </c>
      <c r="B4283" s="0" t="s">
        <v>19</v>
      </c>
      <c r="C4283" s="0" t="n">
        <v>62</v>
      </c>
      <c r="D4283" s="0" t="n">
        <v>80</v>
      </c>
      <c r="E4283" s="0" t="n">
        <v>31</v>
      </c>
      <c r="F4283" s="0" t="n">
        <v>36</v>
      </c>
      <c r="G4283" s="0" t="n">
        <v>14</v>
      </c>
      <c r="H4283" s="0" t="n">
        <v>12</v>
      </c>
      <c r="I4283" s="0" t="n">
        <v>0</v>
      </c>
      <c r="J4283" s="0" t="n">
        <v>1</v>
      </c>
      <c r="K4283" s="0" t="n">
        <f aca="false">VLOOKUP(A4283,'Team Data'!$A$1:$E$659,2,FALSE())</f>
        <v>3</v>
      </c>
      <c r="L4283" s="0" t="n">
        <f aca="false">VLOOKUP(A4283,'Team Data'!$A$1:$E$659,3,FALSE())</f>
        <v>28</v>
      </c>
      <c r="M4283" s="0" t="n">
        <f aca="false">VLOOKUP(B4283,'Team Data'!$A$1:$E$659,2,FALSE())</f>
        <v>14</v>
      </c>
      <c r="N4283" s="0" t="n">
        <f aca="false">VLOOKUP(B4283,'Team Data'!$A$1:$E$659,3,FALSE())</f>
        <v>21</v>
      </c>
      <c r="O4283" s="0" t="n">
        <f aca="false">VLOOKUP(A4283,'Team Data'!$A$1:$E$659,4,FALSE())</f>
        <v>453</v>
      </c>
      <c r="P4283" s="0" t="n">
        <f aca="false">VLOOKUP(A4283,'Team Data'!$A$1:$E$659,5,FALSE())</f>
        <v>567</v>
      </c>
      <c r="Q4283" s="0" t="n">
        <f aca="false">VLOOKUP(B4283,'Team Data'!$A$1:$E$659,4,FALSE())</f>
        <v>471</v>
      </c>
      <c r="R4283" s="0" t="n">
        <f aca="false">VLOOKUP(B4283,'Team Data'!$A$1:$E$659,5,FALSE())</f>
        <v>659</v>
      </c>
      <c r="S4283" s="0" t="n">
        <f aca="false">IF(I4283=1,(MIN(30,(C4283-D4283)))*(M4283/(M4283+N4283))*(Q4283/(Q4283+R4283)),(MAX(-30,(C4283-D4283)))*(N4283/(M4283+N4283))*(R4283/(R4283+Q4283)))</f>
        <v>-6.29840707964602</v>
      </c>
      <c r="T4283" s="0" t="n">
        <f aca="false">IF(J4283=1,(MIN(30,(D4283-C4283)))*(K4283/(K4283+L4283))*(O4283/(O4283+P4283)),(MAX(-30,(D4283-C4283)))*(L4283/(K4283+L4283))*(P4283/(P4283+O4283)))</f>
        <v>0.773624288425047</v>
      </c>
      <c r="U4283" s="7" t="n">
        <v>43135</v>
      </c>
    </row>
    <row r="4284" customFormat="false" ht="15" hidden="false" customHeight="false" outlineLevel="0" collapsed="false">
      <c r="A4284" s="0" t="s">
        <v>228</v>
      </c>
      <c r="B4284" s="0" t="s">
        <v>197</v>
      </c>
      <c r="C4284" s="0" t="n">
        <v>65</v>
      </c>
      <c r="D4284" s="0" t="n">
        <v>96</v>
      </c>
      <c r="E4284" s="0" t="n">
        <v>28</v>
      </c>
      <c r="F4284" s="0" t="n">
        <v>47</v>
      </c>
      <c r="G4284" s="0" t="n">
        <v>16</v>
      </c>
      <c r="H4284" s="0" t="n">
        <v>11</v>
      </c>
      <c r="I4284" s="0" t="n">
        <v>0</v>
      </c>
      <c r="J4284" s="0" t="n">
        <v>1</v>
      </c>
      <c r="K4284" s="0" t="n">
        <f aca="false">VLOOKUP(A4284,'Team Data'!$A$1:$E$659,2,FALSE())</f>
        <v>8</v>
      </c>
      <c r="L4284" s="0" t="n">
        <f aca="false">VLOOKUP(A4284,'Team Data'!$A$1:$E$659,3,FALSE())</f>
        <v>23</v>
      </c>
      <c r="M4284" s="0" t="n">
        <f aca="false">VLOOKUP(B4284,'Team Data'!$A$1:$E$659,2,FALSE())</f>
        <v>26</v>
      </c>
      <c r="N4284" s="0" t="n">
        <f aca="false">VLOOKUP(B4284,'Team Data'!$A$1:$E$659,3,FALSE())</f>
        <v>11</v>
      </c>
      <c r="O4284" s="0" t="n">
        <f aca="false">VLOOKUP(A4284,'Team Data'!$A$1:$E$659,4,FALSE())</f>
        <v>632</v>
      </c>
      <c r="P4284" s="0" t="n">
        <f aca="false">VLOOKUP(A4284,'Team Data'!$A$1:$E$659,5,FALSE())</f>
        <v>404</v>
      </c>
      <c r="Q4284" s="0" t="n">
        <f aca="false">VLOOKUP(B4284,'Team Data'!$A$1:$E$659,4,FALSE())</f>
        <v>794</v>
      </c>
      <c r="R4284" s="0" t="n">
        <f aca="false">VLOOKUP(B4284,'Team Data'!$A$1:$E$659,5,FALSE())</f>
        <v>455</v>
      </c>
      <c r="S4284" s="0" t="n">
        <f aca="false">IF(I4284=1,(MIN(30,(C4284-D4284)))*(M4284/(M4284+N4284))*(Q4284/(Q4284+R4284)),(MAX(-30,(C4284-D4284)))*(N4284/(M4284+N4284))*(R4284/(R4284+Q4284)))</f>
        <v>-3.24908575509056</v>
      </c>
      <c r="T4284" s="0" t="n">
        <f aca="false">IF(J4284=1,(MIN(30,(D4284-C4284)))*(K4284/(K4284+L4284))*(O4284/(O4284+P4284)),(MAX(-30,(D4284-C4284)))*(L4284/(K4284+L4284))*(P4284/(P4284+O4284)))</f>
        <v>4.72287956158924</v>
      </c>
      <c r="U4284" s="7" t="n">
        <v>43135</v>
      </c>
    </row>
    <row r="4285" customFormat="false" ht="15" hidden="false" customHeight="false" outlineLevel="0" collapsed="false">
      <c r="A4285" s="0" t="s">
        <v>319</v>
      </c>
      <c r="B4285" s="0" t="s">
        <v>29</v>
      </c>
      <c r="C4285" s="0" t="n">
        <v>91</v>
      </c>
      <c r="D4285" s="0" t="n">
        <v>93</v>
      </c>
      <c r="E4285" s="0" t="n">
        <v>31</v>
      </c>
      <c r="F4285" s="0" t="n">
        <v>33</v>
      </c>
      <c r="G4285" s="0" t="n">
        <v>9</v>
      </c>
      <c r="H4285" s="0" t="n">
        <v>7</v>
      </c>
      <c r="I4285" s="0" t="n">
        <v>0</v>
      </c>
      <c r="J4285" s="0" t="n">
        <v>1</v>
      </c>
      <c r="K4285" s="0" t="n">
        <f aca="false">VLOOKUP(A4285,'Team Data'!$A$1:$E$659,2,FALSE())</f>
        <v>20</v>
      </c>
      <c r="L4285" s="0" t="n">
        <f aca="false">VLOOKUP(A4285,'Team Data'!$A$1:$E$659,3,FALSE())</f>
        <v>13</v>
      </c>
      <c r="M4285" s="0" t="n">
        <f aca="false">VLOOKUP(B4285,'Team Data'!$A$1:$E$659,2,FALSE())</f>
        <v>21</v>
      </c>
      <c r="N4285" s="0" t="n">
        <f aca="false">VLOOKUP(B4285,'Team Data'!$A$1:$E$659,3,FALSE())</f>
        <v>8</v>
      </c>
      <c r="O4285" s="0" t="n">
        <f aca="false">VLOOKUP(A4285,'Team Data'!$A$1:$E$659,4,FALSE())</f>
        <v>561</v>
      </c>
      <c r="P4285" s="0" t="n">
        <f aca="false">VLOOKUP(A4285,'Team Data'!$A$1:$E$659,5,FALSE())</f>
        <v>525</v>
      </c>
      <c r="Q4285" s="0" t="n">
        <f aca="false">VLOOKUP(B4285,'Team Data'!$A$1:$E$659,4,FALSE())</f>
        <v>498</v>
      </c>
      <c r="R4285" s="0" t="n">
        <f aca="false">VLOOKUP(B4285,'Team Data'!$A$1:$E$659,5,FALSE())</f>
        <v>434</v>
      </c>
      <c r="S4285" s="0" t="n">
        <f aca="false">IF(I4285=1,(MIN(30,(C4285-D4285)))*(M4285/(M4285+N4285))*(Q4285/(Q4285+R4285)),(MAX(-30,(C4285-D4285)))*(N4285/(M4285+N4285))*(R4285/(R4285+Q4285)))</f>
        <v>-0.256918750924967</v>
      </c>
      <c r="T4285" s="0" t="n">
        <f aca="false">IF(J4285=1,(MIN(30,(D4285-C4285)))*(K4285/(K4285+L4285))*(O4285/(O4285+P4285)),(MAX(-30,(D4285-C4285)))*(L4285/(K4285+L4285))*(P4285/(P4285+O4285)))</f>
        <v>0.626151012891344</v>
      </c>
      <c r="U4285" s="7" t="n">
        <v>43135</v>
      </c>
    </row>
    <row r="4286" customFormat="false" ht="15" hidden="false" customHeight="false" outlineLevel="0" collapsed="false">
      <c r="A4286" s="0" t="s">
        <v>101</v>
      </c>
      <c r="B4286" s="0" t="s">
        <v>18</v>
      </c>
      <c r="C4286" s="0" t="n">
        <v>89</v>
      </c>
      <c r="D4286" s="0" t="n">
        <v>91</v>
      </c>
      <c r="E4286" s="0" t="n">
        <v>39</v>
      </c>
      <c r="F4286" s="0" t="n">
        <v>38</v>
      </c>
      <c r="G4286" s="0" t="n">
        <v>9</v>
      </c>
      <c r="H4286" s="0" t="n">
        <v>9</v>
      </c>
      <c r="I4286" s="0" t="n">
        <v>0</v>
      </c>
      <c r="J4286" s="0" t="n">
        <v>1</v>
      </c>
      <c r="K4286" s="0" t="n">
        <f aca="false">VLOOKUP(A4286,'Team Data'!$A$1:$E$659,2,FALSE())</f>
        <v>21</v>
      </c>
      <c r="L4286" s="0" t="n">
        <f aca="false">VLOOKUP(A4286,'Team Data'!$A$1:$E$659,3,FALSE())</f>
        <v>12</v>
      </c>
      <c r="M4286" s="0" t="n">
        <f aca="false">VLOOKUP(B4286,'Team Data'!$A$1:$E$659,2,FALSE())</f>
        <v>11</v>
      </c>
      <c r="N4286" s="0" t="n">
        <f aca="false">VLOOKUP(B4286,'Team Data'!$A$1:$E$659,3,FALSE())</f>
        <v>21</v>
      </c>
      <c r="O4286" s="0" t="n">
        <f aca="false">VLOOKUP(A4286,'Team Data'!$A$1:$E$659,4,FALSE())</f>
        <v>495</v>
      </c>
      <c r="P4286" s="0" t="n">
        <f aca="false">VLOOKUP(A4286,'Team Data'!$A$1:$E$659,5,FALSE())</f>
        <v>516</v>
      </c>
      <c r="Q4286" s="0" t="n">
        <f aca="false">VLOOKUP(B4286,'Team Data'!$A$1:$E$659,4,FALSE())</f>
        <v>487</v>
      </c>
      <c r="R4286" s="0" t="n">
        <f aca="false">VLOOKUP(B4286,'Team Data'!$A$1:$E$659,5,FALSE())</f>
        <v>495</v>
      </c>
      <c r="S4286" s="0" t="n">
        <f aca="false">IF(I4286=1,(MIN(30,(C4286-D4286)))*(M4286/(M4286+N4286))*(Q4286/(Q4286+R4286)),(MAX(-30,(C4286-D4286)))*(N4286/(M4286+N4286))*(R4286/(R4286+Q4286)))</f>
        <v>-0.661596232179226</v>
      </c>
      <c r="T4286" s="0" t="n">
        <f aca="false">IF(J4286=1,(MIN(30,(D4286-C4286)))*(K4286/(K4286+L4286))*(O4286/(O4286+P4286)),(MAX(-30,(D4286-C4286)))*(L4286/(K4286+L4286))*(P4286/(P4286+O4286)))</f>
        <v>0.623145400593472</v>
      </c>
      <c r="U4286" s="7" t="n">
        <v>43135</v>
      </c>
    </row>
    <row r="4287" customFormat="false" ht="15" hidden="false" customHeight="false" outlineLevel="0" collapsed="false">
      <c r="A4287" s="0" t="s">
        <v>73</v>
      </c>
      <c r="B4287" s="0" t="s">
        <v>33</v>
      </c>
      <c r="C4287" s="0" t="n">
        <v>78</v>
      </c>
      <c r="D4287" s="0" t="n">
        <v>68</v>
      </c>
      <c r="E4287" s="0" t="n">
        <v>34</v>
      </c>
      <c r="F4287" s="0" t="n">
        <v>37</v>
      </c>
      <c r="G4287" s="0" t="n">
        <v>12</v>
      </c>
      <c r="H4287" s="0" t="n">
        <v>9</v>
      </c>
      <c r="I4287" s="0" t="n">
        <v>1</v>
      </c>
      <c r="J4287" s="0" t="n">
        <v>0</v>
      </c>
      <c r="K4287" s="0" t="n">
        <f aca="false">VLOOKUP(A4287,'Team Data'!$A$1:$E$659,2,FALSE())</f>
        <v>17</v>
      </c>
      <c r="L4287" s="0" t="n">
        <f aca="false">VLOOKUP(A4287,'Team Data'!$A$1:$E$659,3,FALSE())</f>
        <v>17</v>
      </c>
      <c r="M4287" s="0" t="n">
        <f aca="false">VLOOKUP(B4287,'Team Data'!$A$1:$E$659,2,FALSE())</f>
        <v>20</v>
      </c>
      <c r="N4287" s="0" t="n">
        <f aca="false">VLOOKUP(B4287,'Team Data'!$A$1:$E$659,3,FALSE())</f>
        <v>13</v>
      </c>
      <c r="O4287" s="0" t="n">
        <f aca="false">VLOOKUP(A4287,'Team Data'!$A$1:$E$659,4,FALSE())</f>
        <v>569</v>
      </c>
      <c r="P4287" s="0" t="n">
        <f aca="false">VLOOKUP(A4287,'Team Data'!$A$1:$E$659,5,FALSE())</f>
        <v>514</v>
      </c>
      <c r="Q4287" s="0" t="n">
        <f aca="false">VLOOKUP(B4287,'Team Data'!$A$1:$E$659,4,FALSE())</f>
        <v>562</v>
      </c>
      <c r="R4287" s="0" t="n">
        <f aca="false">VLOOKUP(B4287,'Team Data'!$A$1:$E$659,5,FALSE())</f>
        <v>491</v>
      </c>
      <c r="S4287" s="0" t="n">
        <f aca="false">IF(I4287=1,(MIN(30,(C4287-D4287)))*(M4287/(M4287+N4287))*(Q4287/(Q4287+R4287)),(MAX(-30,(C4287-D4287)))*(N4287/(M4287+N4287))*(R4287/(R4287+Q4287)))</f>
        <v>3.23462545684768</v>
      </c>
      <c r="T4287" s="0" t="n">
        <f aca="false">IF(J4287=1,(MIN(30,(D4287-C4287)))*(K4287/(K4287+L4287))*(O4287/(O4287+P4287)),(MAX(-30,(D4287-C4287)))*(L4287/(K4287+L4287))*(P4287/(P4287+O4287)))</f>
        <v>-2.3730378578024</v>
      </c>
      <c r="U4287" s="7" t="n">
        <v>43135</v>
      </c>
    </row>
    <row r="4288" customFormat="false" ht="15" hidden="false" customHeight="false" outlineLevel="0" collapsed="false">
      <c r="A4288" s="0" t="s">
        <v>331</v>
      </c>
      <c r="B4288" s="0" t="s">
        <v>274</v>
      </c>
      <c r="C4288" s="0" t="n">
        <v>59</v>
      </c>
      <c r="D4288" s="0" t="n">
        <v>65</v>
      </c>
      <c r="E4288" s="0" t="n">
        <v>29</v>
      </c>
      <c r="F4288" s="0" t="n">
        <v>30</v>
      </c>
      <c r="G4288" s="0" t="n">
        <v>17</v>
      </c>
      <c r="H4288" s="0" t="n">
        <v>11</v>
      </c>
      <c r="I4288" s="0" t="n">
        <v>0</v>
      </c>
      <c r="J4288" s="0" t="n">
        <v>1</v>
      </c>
      <c r="K4288" s="0" t="n">
        <f aca="false">VLOOKUP(A4288,'Team Data'!$A$1:$E$659,2,FALSE())</f>
        <v>15</v>
      </c>
      <c r="L4288" s="0" t="n">
        <f aca="false">VLOOKUP(A4288,'Team Data'!$A$1:$E$659,3,FALSE())</f>
        <v>17</v>
      </c>
      <c r="M4288" s="0" t="n">
        <f aca="false">VLOOKUP(B4288,'Team Data'!$A$1:$E$659,2,FALSE())</f>
        <v>20</v>
      </c>
      <c r="N4288" s="0" t="n">
        <f aca="false">VLOOKUP(B4288,'Team Data'!$A$1:$E$659,3,FALSE())</f>
        <v>13</v>
      </c>
      <c r="O4288" s="0" t="n">
        <f aca="false">VLOOKUP(A4288,'Team Data'!$A$1:$E$659,4,FALSE())</f>
        <v>528</v>
      </c>
      <c r="P4288" s="0" t="n">
        <f aca="false">VLOOKUP(A4288,'Team Data'!$A$1:$E$659,5,FALSE())</f>
        <v>460</v>
      </c>
      <c r="Q4288" s="0" t="n">
        <f aca="false">VLOOKUP(B4288,'Team Data'!$A$1:$E$659,4,FALSE())</f>
        <v>571</v>
      </c>
      <c r="R4288" s="0" t="n">
        <f aca="false">VLOOKUP(B4288,'Team Data'!$A$1:$E$659,5,FALSE())</f>
        <v>476</v>
      </c>
      <c r="S4288" s="0" t="n">
        <f aca="false">IF(I4288=1,(MIN(30,(C4288-D4288)))*(M4288/(M4288+N4288))*(Q4288/(Q4288+R4288)),(MAX(-30,(C4288-D4288)))*(N4288/(M4288+N4288))*(R4288/(R4288+Q4288)))</f>
        <v>-1.0745853955023</v>
      </c>
      <c r="T4288" s="0" t="n">
        <f aca="false">IF(J4288=1,(MIN(30,(D4288-C4288)))*(K4288/(K4288+L4288))*(O4288/(O4288+P4288)),(MAX(-30,(D4288-C4288)))*(L4288/(K4288+L4288))*(P4288/(P4288+O4288)))</f>
        <v>1.50303643724696</v>
      </c>
      <c r="U4288" s="7" t="n">
        <v>43135</v>
      </c>
    </row>
    <row r="4289" customFormat="false" ht="15" hidden="false" customHeight="false" outlineLevel="0" collapsed="false">
      <c r="A4289" s="0" t="s">
        <v>93</v>
      </c>
      <c r="B4289" s="0" t="s">
        <v>251</v>
      </c>
      <c r="C4289" s="0" t="n">
        <v>50</v>
      </c>
      <c r="D4289" s="0" t="n">
        <v>73</v>
      </c>
      <c r="E4289" s="0" t="n">
        <v>31</v>
      </c>
      <c r="F4289" s="0" t="n">
        <v>48</v>
      </c>
      <c r="G4289" s="0" t="n">
        <v>14</v>
      </c>
      <c r="H4289" s="0" t="n">
        <v>15</v>
      </c>
      <c r="I4289" s="0" t="n">
        <v>0</v>
      </c>
      <c r="J4289" s="0" t="n">
        <v>1</v>
      </c>
      <c r="K4289" s="0" t="n">
        <f aca="false">VLOOKUP(A4289,'Team Data'!$A$1:$E$659,2,FALSE())</f>
        <v>9</v>
      </c>
      <c r="L4289" s="0" t="n">
        <f aca="false">VLOOKUP(A4289,'Team Data'!$A$1:$E$659,3,FALSE())</f>
        <v>22</v>
      </c>
      <c r="M4289" s="0" t="n">
        <f aca="false">VLOOKUP(B4289,'Team Data'!$A$1:$E$659,2,FALSE())</f>
        <v>16</v>
      </c>
      <c r="N4289" s="0" t="n">
        <f aca="false">VLOOKUP(B4289,'Team Data'!$A$1:$E$659,3,FALSE())</f>
        <v>15</v>
      </c>
      <c r="O4289" s="0" t="n">
        <f aca="false">VLOOKUP(A4289,'Team Data'!$A$1:$E$659,4,FALSE())</f>
        <v>518</v>
      </c>
      <c r="P4289" s="0" t="n">
        <f aca="false">VLOOKUP(A4289,'Team Data'!$A$1:$E$659,5,FALSE())</f>
        <v>496</v>
      </c>
      <c r="Q4289" s="0" t="n">
        <f aca="false">VLOOKUP(B4289,'Team Data'!$A$1:$E$659,4,FALSE())</f>
        <v>519</v>
      </c>
      <c r="R4289" s="0" t="n">
        <f aca="false">VLOOKUP(B4289,'Team Data'!$A$1:$E$659,5,FALSE())</f>
        <v>461</v>
      </c>
      <c r="S4289" s="0" t="n">
        <f aca="false">IF(I4289=1,(MIN(30,(C4289-D4289)))*(M4289/(M4289+N4289))*(Q4289/(Q4289+R4289)),(MAX(-30,(C4289-D4289)))*(N4289/(M4289+N4289))*(R4289/(R4289+Q4289)))</f>
        <v>-5.23518762343647</v>
      </c>
      <c r="T4289" s="0" t="n">
        <f aca="false">IF(J4289=1,(MIN(30,(D4289-C4289)))*(K4289/(K4289+L4289))*(O4289/(O4289+P4289)),(MAX(-30,(D4289-C4289)))*(L4289/(K4289+L4289))*(P4289/(P4289+O4289)))</f>
        <v>3.4111471654896</v>
      </c>
      <c r="U4289" s="7" t="n">
        <v>43135</v>
      </c>
    </row>
    <row r="4290" customFormat="false" ht="15" hidden="false" customHeight="false" outlineLevel="0" collapsed="false">
      <c r="A4290" s="0" t="s">
        <v>128</v>
      </c>
      <c r="B4290" s="0" t="s">
        <v>25</v>
      </c>
      <c r="C4290" s="0" t="n">
        <v>67</v>
      </c>
      <c r="D4290" s="0" t="n">
        <v>81</v>
      </c>
      <c r="E4290" s="0" t="n">
        <v>35</v>
      </c>
      <c r="F4290" s="0" t="n">
        <v>43</v>
      </c>
      <c r="G4290" s="0" t="n">
        <v>14</v>
      </c>
      <c r="H4290" s="0" t="n">
        <v>16</v>
      </c>
      <c r="I4290" s="0" t="n">
        <v>0</v>
      </c>
      <c r="J4290" s="0" t="n">
        <v>1</v>
      </c>
      <c r="K4290" s="0" t="n">
        <f aca="false">VLOOKUP(A4290,'Team Data'!$A$1:$E$659,2,FALSE())</f>
        <v>12</v>
      </c>
      <c r="L4290" s="0" t="n">
        <f aca="false">VLOOKUP(A4290,'Team Data'!$A$1:$E$659,3,FALSE())</f>
        <v>18</v>
      </c>
      <c r="M4290" s="0" t="n">
        <f aca="false">VLOOKUP(B4290,'Team Data'!$A$1:$E$659,2,FALSE())</f>
        <v>18</v>
      </c>
      <c r="N4290" s="0" t="n">
        <f aca="false">VLOOKUP(B4290,'Team Data'!$A$1:$E$659,3,FALSE())</f>
        <v>15</v>
      </c>
      <c r="O4290" s="0" t="n">
        <f aca="false">VLOOKUP(A4290,'Team Data'!$A$1:$E$659,4,FALSE())</f>
        <v>594</v>
      </c>
      <c r="P4290" s="0" t="n">
        <f aca="false">VLOOKUP(A4290,'Team Data'!$A$1:$E$659,5,FALSE())</f>
        <v>420</v>
      </c>
      <c r="Q4290" s="0" t="n">
        <f aca="false">VLOOKUP(B4290,'Team Data'!$A$1:$E$659,4,FALSE())</f>
        <v>668</v>
      </c>
      <c r="R4290" s="0" t="n">
        <f aca="false">VLOOKUP(B4290,'Team Data'!$A$1:$E$659,5,FALSE())</f>
        <v>423</v>
      </c>
      <c r="S4290" s="0" t="n">
        <f aca="false">IF(I4290=1,(MIN(30,(C4290-D4290)))*(M4290/(M4290+N4290))*(Q4290/(Q4290+R4290)),(MAX(-30,(C4290-D4290)))*(N4290/(M4290+N4290))*(R4290/(R4290+Q4290)))</f>
        <v>-2.46729439213399</v>
      </c>
      <c r="T4290" s="0" t="n">
        <f aca="false">IF(J4290=1,(MIN(30,(D4290-C4290)))*(K4290/(K4290+L4290))*(O4290/(O4290+P4290)),(MAX(-30,(D4290-C4290)))*(L4290/(K4290+L4290))*(P4290/(P4290+O4290)))</f>
        <v>3.28047337278107</v>
      </c>
      <c r="U4290" s="7" t="n">
        <v>43135</v>
      </c>
    </row>
    <row r="4291" customFormat="false" ht="15" hidden="false" customHeight="false" outlineLevel="0" collapsed="false">
      <c r="A4291" s="0" t="s">
        <v>170</v>
      </c>
      <c r="B4291" s="0" t="s">
        <v>124</v>
      </c>
      <c r="C4291" s="0" t="n">
        <v>63</v>
      </c>
      <c r="D4291" s="0" t="n">
        <v>60</v>
      </c>
      <c r="E4291" s="0" t="n">
        <v>29</v>
      </c>
      <c r="F4291" s="0" t="n">
        <v>53</v>
      </c>
      <c r="G4291" s="0" t="n">
        <v>11</v>
      </c>
      <c r="H4291" s="0" t="n">
        <v>8</v>
      </c>
      <c r="I4291" s="0" t="n">
        <v>1</v>
      </c>
      <c r="J4291" s="0" t="n">
        <v>0</v>
      </c>
      <c r="K4291" s="0" t="n">
        <f aca="false">VLOOKUP(A4291,'Team Data'!$A$1:$E$659,2,FALSE())</f>
        <v>29</v>
      </c>
      <c r="L4291" s="0" t="n">
        <f aca="false">VLOOKUP(A4291,'Team Data'!$A$1:$E$659,3,FALSE())</f>
        <v>5</v>
      </c>
      <c r="M4291" s="0" t="n">
        <f aca="false">VLOOKUP(B4291,'Team Data'!$A$1:$E$659,2,FALSE())</f>
        <v>16</v>
      </c>
      <c r="N4291" s="0" t="n">
        <f aca="false">VLOOKUP(B4291,'Team Data'!$A$1:$E$659,3,FALSE())</f>
        <v>15</v>
      </c>
      <c r="O4291" s="0" t="n">
        <f aca="false">VLOOKUP(A4291,'Team Data'!$A$1:$E$659,4,FALSE())</f>
        <v>622</v>
      </c>
      <c r="P4291" s="0" t="n">
        <f aca="false">VLOOKUP(A4291,'Team Data'!$A$1:$E$659,5,FALSE())</f>
        <v>516</v>
      </c>
      <c r="Q4291" s="0" t="n">
        <f aca="false">VLOOKUP(B4291,'Team Data'!$A$1:$E$659,4,FALSE())</f>
        <v>582</v>
      </c>
      <c r="R4291" s="0" t="n">
        <f aca="false">VLOOKUP(B4291,'Team Data'!$A$1:$E$659,5,FALSE())</f>
        <v>456</v>
      </c>
      <c r="S4291" s="0" t="n">
        <f aca="false">IF(I4291=1,(MIN(30,(C4291-D4291)))*(M4291/(M4291+N4291))*(Q4291/(Q4291+R4291)),(MAX(-30,(C4291-D4291)))*(N4291/(M4291+N4291))*(R4291/(R4291+Q4291)))</f>
        <v>0.868170799925415</v>
      </c>
      <c r="T4291" s="0" t="n">
        <f aca="false">IF(J4291=1,(MIN(30,(D4291-C4291)))*(K4291/(K4291+L4291))*(O4291/(O4291+P4291)),(MAX(-30,(D4291-C4291)))*(L4291/(K4291+L4291))*(P4291/(P4291+O4291)))</f>
        <v>-0.200041352217513</v>
      </c>
      <c r="U4291" s="7" t="n">
        <v>43135</v>
      </c>
    </row>
    <row r="4292" customFormat="false" ht="15" hidden="false" customHeight="false" outlineLevel="0" collapsed="false">
      <c r="A4292" s="0" t="s">
        <v>332</v>
      </c>
      <c r="B4292" s="0" t="s">
        <v>21</v>
      </c>
      <c r="C4292" s="0" t="n">
        <v>81</v>
      </c>
      <c r="D4292" s="0" t="n">
        <v>93</v>
      </c>
      <c r="E4292" s="0" t="n">
        <v>28</v>
      </c>
      <c r="F4292" s="0" t="n">
        <v>25</v>
      </c>
      <c r="G4292" s="0" t="n">
        <v>16</v>
      </c>
      <c r="H4292" s="0" t="n">
        <v>12</v>
      </c>
      <c r="I4292" s="0" t="n">
        <v>0</v>
      </c>
      <c r="J4292" s="0" t="n">
        <v>1</v>
      </c>
      <c r="K4292" s="0" t="n">
        <f aca="false">VLOOKUP(A4292,'Team Data'!$A$1:$E$659,2,FALSE())</f>
        <v>12</v>
      </c>
      <c r="L4292" s="0" t="n">
        <f aca="false">VLOOKUP(A4292,'Team Data'!$A$1:$E$659,3,FALSE())</f>
        <v>20</v>
      </c>
      <c r="M4292" s="0" t="n">
        <f aca="false">VLOOKUP(B4292,'Team Data'!$A$1:$E$659,2,FALSE())</f>
        <v>26</v>
      </c>
      <c r="N4292" s="0" t="n">
        <f aca="false">VLOOKUP(B4292,'Team Data'!$A$1:$E$659,3,FALSE())</f>
        <v>7</v>
      </c>
      <c r="O4292" s="0" t="n">
        <f aca="false">VLOOKUP(A4292,'Team Data'!$A$1:$E$659,4,FALSE())</f>
        <v>669</v>
      </c>
      <c r="P4292" s="0" t="n">
        <f aca="false">VLOOKUP(A4292,'Team Data'!$A$1:$E$659,5,FALSE())</f>
        <v>411</v>
      </c>
      <c r="Q4292" s="0" t="n">
        <f aca="false">VLOOKUP(B4292,'Team Data'!$A$1:$E$659,4,FALSE())</f>
        <v>619</v>
      </c>
      <c r="R4292" s="0" t="n">
        <f aca="false">VLOOKUP(B4292,'Team Data'!$A$1:$E$659,5,FALSE())</f>
        <v>468</v>
      </c>
      <c r="S4292" s="0" t="n">
        <f aca="false">IF(I4292=1,(MIN(30,(C4292-D4292)))*(M4292/(M4292+N4292))*(Q4292/(Q4292+R4292)),(MAX(-30,(C4292-D4292)))*(N4292/(M4292+N4292))*(R4292/(R4292+Q4292)))</f>
        <v>-1.09592707200803</v>
      </c>
      <c r="T4292" s="0" t="n">
        <f aca="false">IF(J4292=1,(MIN(30,(D4292-C4292)))*(K4292/(K4292+L4292))*(O4292/(O4292+P4292)),(MAX(-30,(D4292-C4292)))*(L4292/(K4292+L4292))*(P4292/(P4292+O4292)))</f>
        <v>2.7875</v>
      </c>
      <c r="U4292" s="7" t="n">
        <v>43135</v>
      </c>
    </row>
    <row r="4293" customFormat="false" ht="15" hidden="false" customHeight="false" outlineLevel="0" collapsed="false">
      <c r="A4293" s="0" t="s">
        <v>160</v>
      </c>
      <c r="B4293" s="0" t="s">
        <v>324</v>
      </c>
      <c r="C4293" s="0" t="n">
        <v>74</v>
      </c>
      <c r="D4293" s="0" t="n">
        <v>65</v>
      </c>
      <c r="E4293" s="0" t="n">
        <v>37</v>
      </c>
      <c r="F4293" s="0" t="n">
        <v>37</v>
      </c>
      <c r="G4293" s="0" t="n">
        <v>13</v>
      </c>
      <c r="H4293" s="0" t="n">
        <v>17</v>
      </c>
      <c r="I4293" s="0" t="n">
        <v>1</v>
      </c>
      <c r="J4293" s="0" t="n">
        <v>0</v>
      </c>
      <c r="K4293" s="0" t="n">
        <f aca="false">VLOOKUP(A4293,'Team Data'!$A$1:$E$659,2,FALSE())</f>
        <v>25</v>
      </c>
      <c r="L4293" s="0" t="n">
        <f aca="false">VLOOKUP(A4293,'Team Data'!$A$1:$E$659,3,FALSE())</f>
        <v>11</v>
      </c>
      <c r="M4293" s="0" t="n">
        <f aca="false">VLOOKUP(B4293,'Team Data'!$A$1:$E$659,2,FALSE())</f>
        <v>11</v>
      </c>
      <c r="N4293" s="0" t="n">
        <f aca="false">VLOOKUP(B4293,'Team Data'!$A$1:$E$659,3,FALSE())</f>
        <v>19</v>
      </c>
      <c r="O4293" s="0" t="n">
        <f aca="false">VLOOKUP(A4293,'Team Data'!$A$1:$E$659,4,FALSE())</f>
        <v>620</v>
      </c>
      <c r="P4293" s="0" t="n">
        <f aca="false">VLOOKUP(A4293,'Team Data'!$A$1:$E$659,5,FALSE())</f>
        <v>535</v>
      </c>
      <c r="Q4293" s="0" t="n">
        <f aca="false">VLOOKUP(B4293,'Team Data'!$A$1:$E$659,4,FALSE())</f>
        <v>504</v>
      </c>
      <c r="R4293" s="0" t="n">
        <f aca="false">VLOOKUP(B4293,'Team Data'!$A$1:$E$659,5,FALSE())</f>
        <v>464</v>
      </c>
      <c r="S4293" s="0" t="n">
        <f aca="false">IF(I4293=1,(MIN(30,(C4293-D4293)))*(M4293/(M4293+N4293))*(Q4293/(Q4293+R4293)),(MAX(-30,(C4293-D4293)))*(N4293/(M4293+N4293))*(R4293/(R4293+Q4293)))</f>
        <v>1.71818181818182</v>
      </c>
      <c r="T4293" s="0" t="n">
        <f aca="false">IF(J4293=1,(MIN(30,(D4293-C4293)))*(K4293/(K4293+L4293))*(O4293/(O4293+P4293)),(MAX(-30,(D4293-C4293)))*(L4293/(K4293+L4293))*(P4293/(P4293+O4293)))</f>
        <v>-1.27380952380952</v>
      </c>
      <c r="U4293" s="7" t="n">
        <v>43135</v>
      </c>
    </row>
    <row r="4294" customFormat="false" ht="15" hidden="false" customHeight="false" outlineLevel="0" collapsed="false">
      <c r="A4294" s="0" t="s">
        <v>341</v>
      </c>
      <c r="B4294" s="0" t="s">
        <v>205</v>
      </c>
      <c r="C4294" s="0" t="n">
        <v>87</v>
      </c>
      <c r="D4294" s="0" t="n">
        <v>55</v>
      </c>
      <c r="E4294" s="0" t="n">
        <v>35</v>
      </c>
      <c r="F4294" s="0" t="n">
        <v>27</v>
      </c>
      <c r="G4294" s="0" t="n">
        <v>10</v>
      </c>
      <c r="H4294" s="0" t="n">
        <v>12</v>
      </c>
      <c r="I4294" s="0" t="n">
        <v>1</v>
      </c>
      <c r="J4294" s="0" t="n">
        <v>0</v>
      </c>
      <c r="K4294" s="0" t="n">
        <f aca="false">VLOOKUP(A4294,'Team Data'!$A$1:$E$659,2,FALSE())</f>
        <v>20</v>
      </c>
      <c r="L4294" s="0" t="n">
        <f aca="false">VLOOKUP(A4294,'Team Data'!$A$1:$E$659,3,FALSE())</f>
        <v>11</v>
      </c>
      <c r="M4294" s="0" t="n">
        <f aca="false">VLOOKUP(B4294,'Team Data'!$A$1:$E$659,2,FALSE())</f>
        <v>5</v>
      </c>
      <c r="N4294" s="0" t="n">
        <f aca="false">VLOOKUP(B4294,'Team Data'!$A$1:$E$659,3,FALSE())</f>
        <v>27</v>
      </c>
      <c r="O4294" s="0" t="n">
        <f aca="false">VLOOKUP(A4294,'Team Data'!$A$1:$E$659,4,FALSE())</f>
        <v>456</v>
      </c>
      <c r="P4294" s="0" t="n">
        <f aca="false">VLOOKUP(A4294,'Team Data'!$A$1:$E$659,5,FALSE())</f>
        <v>479</v>
      </c>
      <c r="Q4294" s="0" t="n">
        <f aca="false">VLOOKUP(B4294,'Team Data'!$A$1:$E$659,4,FALSE())</f>
        <v>550</v>
      </c>
      <c r="R4294" s="0" t="n">
        <f aca="false">VLOOKUP(B4294,'Team Data'!$A$1:$E$659,5,FALSE())</f>
        <v>448</v>
      </c>
      <c r="S4294" s="0" t="n">
        <f aca="false">IF(I4294=1,(MIN(30,(C4294-D4294)))*(M4294/(M4294+N4294))*(Q4294/(Q4294+R4294)),(MAX(-30,(C4294-D4294)))*(N4294/(M4294+N4294))*(R4294/(R4294+Q4294)))</f>
        <v>2.58329158316633</v>
      </c>
      <c r="T4294" s="0" t="n">
        <f aca="false">IF(J4294=1,(MIN(30,(D4294-C4294)))*(K4294/(K4294+L4294))*(O4294/(O4294+P4294)),(MAX(-30,(D4294-C4294)))*(L4294/(K4294+L4294))*(P4294/(P4294+O4294)))</f>
        <v>-5.45351043643264</v>
      </c>
      <c r="U4294" s="7" t="n">
        <v>43135</v>
      </c>
    </row>
    <row r="4295" customFormat="false" ht="15" hidden="false" customHeight="false" outlineLevel="0" collapsed="false">
      <c r="A4295" s="0" t="s">
        <v>53</v>
      </c>
      <c r="B4295" s="0" t="s">
        <v>106</v>
      </c>
      <c r="C4295" s="0" t="n">
        <v>55</v>
      </c>
      <c r="D4295" s="0" t="n">
        <v>89</v>
      </c>
      <c r="E4295" s="0" t="n">
        <v>36</v>
      </c>
      <c r="F4295" s="0" t="n">
        <v>40</v>
      </c>
      <c r="G4295" s="0" t="n">
        <v>24</v>
      </c>
      <c r="H4295" s="0" t="n">
        <v>11</v>
      </c>
      <c r="I4295" s="0" t="n">
        <v>0</v>
      </c>
      <c r="J4295" s="0" t="n">
        <v>1</v>
      </c>
      <c r="K4295" s="0" t="n">
        <f aca="false">VLOOKUP(A4295,'Team Data'!$A$1:$E$659,2,FALSE())</f>
        <v>3</v>
      </c>
      <c r="L4295" s="0" t="n">
        <f aca="false">VLOOKUP(A4295,'Team Data'!$A$1:$E$659,3,FALSE())</f>
        <v>29</v>
      </c>
      <c r="M4295" s="0" t="n">
        <f aca="false">VLOOKUP(B4295,'Team Data'!$A$1:$E$659,2,FALSE())</f>
        <v>22</v>
      </c>
      <c r="N4295" s="0" t="n">
        <f aca="false">VLOOKUP(B4295,'Team Data'!$A$1:$E$659,3,FALSE())</f>
        <v>12</v>
      </c>
      <c r="O4295" s="0" t="n">
        <f aca="false">VLOOKUP(A4295,'Team Data'!$A$1:$E$659,4,FALSE())</f>
        <v>547</v>
      </c>
      <c r="P4295" s="0" t="n">
        <f aca="false">VLOOKUP(A4295,'Team Data'!$A$1:$E$659,5,FALSE())</f>
        <v>441</v>
      </c>
      <c r="Q4295" s="0" t="n">
        <f aca="false">VLOOKUP(B4295,'Team Data'!$A$1:$E$659,4,FALSE())</f>
        <v>510</v>
      </c>
      <c r="R4295" s="0" t="n">
        <f aca="false">VLOOKUP(B4295,'Team Data'!$A$1:$E$659,5,FALSE())</f>
        <v>571</v>
      </c>
      <c r="S4295" s="0" t="n">
        <f aca="false">IF(I4295=1,(MIN(30,(C4295-D4295)))*(M4295/(M4295+N4295))*(Q4295/(Q4295+R4295)),(MAX(-30,(C4295-D4295)))*(N4295/(M4295+N4295))*(R4295/(R4295+Q4295)))</f>
        <v>-5.59286064101867</v>
      </c>
      <c r="T4295" s="0" t="n">
        <f aca="false">IF(J4295=1,(MIN(30,(D4295-C4295)))*(K4295/(K4295+L4295))*(O4295/(O4295+P4295)),(MAX(-30,(D4295-C4295)))*(L4295/(K4295+L4295))*(P4295/(P4295+O4295)))</f>
        <v>1.5571229757085</v>
      </c>
      <c r="U4295" s="7" t="n">
        <v>43135</v>
      </c>
    </row>
    <row r="4296" customFormat="false" ht="15" hidden="false" customHeight="false" outlineLevel="0" collapsed="false">
      <c r="A4296" s="0" t="s">
        <v>252</v>
      </c>
      <c r="B4296" s="0" t="s">
        <v>256</v>
      </c>
      <c r="C4296" s="0" t="n">
        <v>65</v>
      </c>
      <c r="D4296" s="0" t="n">
        <v>62</v>
      </c>
      <c r="E4296" s="0" t="n">
        <v>29</v>
      </c>
      <c r="F4296" s="0" t="n">
        <v>20</v>
      </c>
      <c r="G4296" s="0" t="n">
        <v>13</v>
      </c>
      <c r="H4296" s="0" t="n">
        <v>5</v>
      </c>
      <c r="I4296" s="0" t="n">
        <v>1</v>
      </c>
      <c r="J4296" s="0" t="n">
        <v>0</v>
      </c>
      <c r="K4296" s="0" t="n">
        <f aca="false">VLOOKUP(A4296,'Team Data'!$A$1:$E$659,2,FALSE())</f>
        <v>30</v>
      </c>
      <c r="L4296" s="0" t="n">
        <f aca="false">VLOOKUP(A4296,'Team Data'!$A$1:$E$659,3,FALSE())</f>
        <v>6</v>
      </c>
      <c r="M4296" s="0" t="n">
        <f aca="false">VLOOKUP(B4296,'Team Data'!$A$1:$E$659,2,FALSE())</f>
        <v>20</v>
      </c>
      <c r="N4296" s="0" t="n">
        <f aca="false">VLOOKUP(B4296,'Team Data'!$A$1:$E$659,3,FALSE())</f>
        <v>14</v>
      </c>
      <c r="O4296" s="0" t="n">
        <f aca="false">VLOOKUP(A4296,'Team Data'!$A$1:$E$659,4,FALSE())</f>
        <v>602</v>
      </c>
      <c r="P4296" s="0" t="n">
        <f aca="false">VLOOKUP(A4296,'Team Data'!$A$1:$E$659,5,FALSE())</f>
        <v>592</v>
      </c>
      <c r="Q4296" s="0" t="n">
        <f aca="false">VLOOKUP(B4296,'Team Data'!$A$1:$E$659,4,FALSE())</f>
        <v>587</v>
      </c>
      <c r="R4296" s="0" t="n">
        <f aca="false">VLOOKUP(B4296,'Team Data'!$A$1:$E$659,5,FALSE())</f>
        <v>530</v>
      </c>
      <c r="S4296" s="0" t="n">
        <f aca="false">IF(I4296=1,(MIN(30,(C4296-D4296)))*(M4296/(M4296+N4296))*(Q4296/(Q4296+R4296)),(MAX(-30,(C4296-D4296)))*(N4296/(M4296+N4296))*(R4296/(R4296+Q4296)))</f>
        <v>0.927379008899889</v>
      </c>
      <c r="T4296" s="0" t="n">
        <f aca="false">IF(J4296=1,(MIN(30,(D4296-C4296)))*(K4296/(K4296+L4296))*(O4296/(O4296+P4296)),(MAX(-30,(D4296-C4296)))*(L4296/(K4296+L4296))*(P4296/(P4296+O4296)))</f>
        <v>-0.247906197654941</v>
      </c>
      <c r="U4296" s="7" t="n">
        <v>43135</v>
      </c>
    </row>
    <row r="4297" customFormat="false" ht="15" hidden="false" customHeight="false" outlineLevel="0" collapsed="false">
      <c r="A4297" s="0" t="s">
        <v>42</v>
      </c>
      <c r="B4297" s="0" t="s">
        <v>308</v>
      </c>
      <c r="C4297" s="0" t="n">
        <v>51</v>
      </c>
      <c r="D4297" s="0" t="n">
        <v>75</v>
      </c>
      <c r="E4297" s="0" t="n">
        <v>32</v>
      </c>
      <c r="F4297" s="0" t="n">
        <v>49</v>
      </c>
      <c r="G4297" s="0" t="n">
        <v>11</v>
      </c>
      <c r="H4297" s="0" t="n">
        <v>10</v>
      </c>
      <c r="I4297" s="0" t="n">
        <v>0</v>
      </c>
      <c r="J4297" s="0" t="n">
        <v>1</v>
      </c>
      <c r="K4297" s="0" t="n">
        <f aca="false">VLOOKUP(A4297,'Team Data'!$A$1:$E$659,2,FALSE())</f>
        <v>6</v>
      </c>
      <c r="L4297" s="0" t="n">
        <f aca="false">VLOOKUP(A4297,'Team Data'!$A$1:$E$659,3,FALSE())</f>
        <v>24</v>
      </c>
      <c r="M4297" s="0" t="n">
        <f aca="false">VLOOKUP(B4297,'Team Data'!$A$1:$E$659,2,FALSE())</f>
        <v>23</v>
      </c>
      <c r="N4297" s="0" t="n">
        <f aca="false">VLOOKUP(B4297,'Team Data'!$A$1:$E$659,3,FALSE())</f>
        <v>9</v>
      </c>
      <c r="O4297" s="0" t="n">
        <f aca="false">VLOOKUP(A4297,'Team Data'!$A$1:$E$659,4,FALSE())</f>
        <v>441</v>
      </c>
      <c r="P4297" s="0" t="n">
        <f aca="false">VLOOKUP(A4297,'Team Data'!$A$1:$E$659,5,FALSE())</f>
        <v>464</v>
      </c>
      <c r="Q4297" s="0" t="n">
        <f aca="false">VLOOKUP(B4297,'Team Data'!$A$1:$E$659,4,FALSE())</f>
        <v>444</v>
      </c>
      <c r="R4297" s="0" t="n">
        <f aca="false">VLOOKUP(B4297,'Team Data'!$A$1:$E$659,5,FALSE())</f>
        <v>537</v>
      </c>
      <c r="S4297" s="0" t="n">
        <f aca="false">IF(I4297=1,(MIN(30,(C4297-D4297)))*(M4297/(M4297+N4297))*(Q4297/(Q4297+R4297)),(MAX(-30,(C4297-D4297)))*(N4297/(M4297+N4297))*(R4297/(R4297+Q4297)))</f>
        <v>-3.69495412844037</v>
      </c>
      <c r="T4297" s="0" t="n">
        <f aca="false">IF(J4297=1,(MIN(30,(D4297-C4297)))*(K4297/(K4297+L4297))*(O4297/(O4297+P4297)),(MAX(-30,(D4297-C4297)))*(L4297/(K4297+L4297))*(P4297/(P4297+O4297)))</f>
        <v>2.33900552486188</v>
      </c>
      <c r="U4297" s="7" t="n">
        <v>43135</v>
      </c>
    </row>
    <row r="4298" customFormat="false" ht="15" hidden="false" customHeight="false" outlineLevel="0" collapsed="false">
      <c r="A4298" s="0" t="s">
        <v>7</v>
      </c>
      <c r="B4298" s="0" t="s">
        <v>257</v>
      </c>
      <c r="C4298" s="0" t="n">
        <v>50</v>
      </c>
      <c r="D4298" s="0" t="n">
        <v>81</v>
      </c>
      <c r="E4298" s="0" t="n">
        <v>29</v>
      </c>
      <c r="F4298" s="0" t="n">
        <v>41</v>
      </c>
      <c r="G4298" s="0" t="n">
        <v>13</v>
      </c>
      <c r="H4298" s="0" t="n">
        <v>14</v>
      </c>
      <c r="I4298" s="0" t="n">
        <v>0</v>
      </c>
      <c r="J4298" s="0" t="n">
        <v>1</v>
      </c>
      <c r="K4298" s="0" t="n">
        <f aca="false">VLOOKUP(A4298,'Team Data'!$A$1:$E$659,2,FALSE())</f>
        <v>12</v>
      </c>
      <c r="L4298" s="0" t="n">
        <f aca="false">VLOOKUP(A4298,'Team Data'!$A$1:$E$659,3,FALSE())</f>
        <v>19</v>
      </c>
      <c r="M4298" s="0" t="n">
        <f aca="false">VLOOKUP(B4298,'Team Data'!$A$1:$E$659,2,FALSE())</f>
        <v>22</v>
      </c>
      <c r="N4298" s="0" t="n">
        <f aca="false">VLOOKUP(B4298,'Team Data'!$A$1:$E$659,3,FALSE())</f>
        <v>11</v>
      </c>
      <c r="O4298" s="0" t="n">
        <f aca="false">VLOOKUP(A4298,'Team Data'!$A$1:$E$659,4,FALSE())</f>
        <v>486</v>
      </c>
      <c r="P4298" s="0" t="n">
        <f aca="false">VLOOKUP(A4298,'Team Data'!$A$1:$E$659,5,FALSE())</f>
        <v>454</v>
      </c>
      <c r="Q4298" s="0" t="n">
        <f aca="false">VLOOKUP(B4298,'Team Data'!$A$1:$E$659,4,FALSE())</f>
        <v>568</v>
      </c>
      <c r="R4298" s="0" t="n">
        <f aca="false">VLOOKUP(B4298,'Team Data'!$A$1:$E$659,5,FALSE())</f>
        <v>479</v>
      </c>
      <c r="S4298" s="0" t="n">
        <f aca="false">IF(I4298=1,(MIN(30,(C4298-D4298)))*(M4298/(M4298+N4298))*(Q4298/(Q4298+R4298)),(MAX(-30,(C4298-D4298)))*(N4298/(M4298+N4298))*(R4298/(R4298+Q4298)))</f>
        <v>-4.57497612225406</v>
      </c>
      <c r="T4298" s="0" t="n">
        <f aca="false">IF(J4298=1,(MIN(30,(D4298-C4298)))*(K4298/(K4298+L4298))*(O4298/(O4298+P4298)),(MAX(-30,(D4298-C4298)))*(L4298/(K4298+L4298))*(P4298/(P4298+O4298)))</f>
        <v>6.00411805078929</v>
      </c>
      <c r="U4298" s="7" t="n">
        <v>43135</v>
      </c>
    </row>
    <row r="4299" customFormat="false" ht="15" hidden="false" customHeight="false" outlineLevel="0" collapsed="false">
      <c r="A4299" s="0" t="s">
        <v>23</v>
      </c>
      <c r="B4299" s="0" t="s">
        <v>104</v>
      </c>
      <c r="C4299" s="0" t="n">
        <v>60</v>
      </c>
      <c r="D4299" s="0" t="n">
        <v>68</v>
      </c>
      <c r="E4299" s="0" t="n">
        <v>34</v>
      </c>
      <c r="F4299" s="0" t="n">
        <v>35</v>
      </c>
      <c r="G4299" s="0" t="n">
        <v>12</v>
      </c>
      <c r="H4299" s="0" t="n">
        <v>6</v>
      </c>
      <c r="I4299" s="0" t="n">
        <v>0</v>
      </c>
      <c r="J4299" s="0" t="n">
        <v>1</v>
      </c>
      <c r="K4299" s="0" t="n">
        <f aca="false">VLOOKUP(A4299,'Team Data'!$A$1:$E$659,2,FALSE())</f>
        <v>24</v>
      </c>
      <c r="L4299" s="0" t="n">
        <f aca="false">VLOOKUP(A4299,'Team Data'!$A$1:$E$659,3,FALSE())</f>
        <v>11</v>
      </c>
      <c r="M4299" s="0" t="n">
        <f aca="false">VLOOKUP(B4299,'Team Data'!$A$1:$E$659,2,FALSE())</f>
        <v>32</v>
      </c>
      <c r="N4299" s="0" t="n">
        <f aca="false">VLOOKUP(B4299,'Team Data'!$A$1:$E$659,3,FALSE())</f>
        <v>5</v>
      </c>
      <c r="O4299" s="0" t="n">
        <f aca="false">VLOOKUP(A4299,'Team Data'!$A$1:$E$659,4,FALSE())</f>
        <v>633</v>
      </c>
      <c r="P4299" s="0" t="n">
        <f aca="false">VLOOKUP(A4299,'Team Data'!$A$1:$E$659,5,FALSE())</f>
        <v>543</v>
      </c>
      <c r="Q4299" s="0" t="n">
        <f aca="false">VLOOKUP(B4299,'Team Data'!$A$1:$E$659,4,FALSE())</f>
        <v>666</v>
      </c>
      <c r="R4299" s="0" t="n">
        <f aca="false">VLOOKUP(B4299,'Team Data'!$A$1:$E$659,5,FALSE())</f>
        <v>579</v>
      </c>
      <c r="S4299" s="0" t="n">
        <f aca="false">IF(I4299=1,(MIN(30,(C4299-D4299)))*(M4299/(M4299+N4299))*(Q4299/(Q4299+R4299)),(MAX(-30,(C4299-D4299)))*(N4299/(M4299+N4299))*(R4299/(R4299+Q4299)))</f>
        <v>-0.502767828069033</v>
      </c>
      <c r="T4299" s="0" t="n">
        <f aca="false">IF(J4299=1,(MIN(30,(D4299-C4299)))*(K4299/(K4299+L4299))*(O4299/(O4299+P4299)),(MAX(-30,(D4299-C4299)))*(L4299/(K4299+L4299))*(P4299/(P4299+O4299)))</f>
        <v>2.95276967930029</v>
      </c>
      <c r="U4299" s="7" t="n">
        <v>43135</v>
      </c>
    </row>
    <row r="4300" customFormat="false" ht="15" hidden="false" customHeight="false" outlineLevel="0" collapsed="false">
      <c r="A4300" s="0" t="s">
        <v>224</v>
      </c>
      <c r="B4300" s="0" t="s">
        <v>227</v>
      </c>
      <c r="C4300" s="0" t="n">
        <v>81</v>
      </c>
      <c r="D4300" s="0" t="n">
        <v>72</v>
      </c>
      <c r="E4300" s="0" t="n">
        <v>37</v>
      </c>
      <c r="F4300" s="0" t="n">
        <v>29</v>
      </c>
      <c r="G4300" s="0" t="n">
        <v>10</v>
      </c>
      <c r="H4300" s="0" t="n">
        <v>9</v>
      </c>
      <c r="I4300" s="0" t="n">
        <v>1</v>
      </c>
      <c r="J4300" s="0" t="n">
        <v>0</v>
      </c>
      <c r="K4300" s="0" t="n">
        <f aca="false">VLOOKUP(A4300,'Team Data'!$A$1:$E$659,2,FALSE())</f>
        <v>14</v>
      </c>
      <c r="L4300" s="0" t="n">
        <f aca="false">VLOOKUP(A4300,'Team Data'!$A$1:$E$659,3,FALSE())</f>
        <v>18</v>
      </c>
      <c r="M4300" s="0" t="n">
        <f aca="false">VLOOKUP(B4300,'Team Data'!$A$1:$E$659,2,FALSE())</f>
        <v>6</v>
      </c>
      <c r="N4300" s="0" t="n">
        <f aca="false">VLOOKUP(B4300,'Team Data'!$A$1:$E$659,3,FALSE())</f>
        <v>26</v>
      </c>
      <c r="O4300" s="0" t="n">
        <f aca="false">VLOOKUP(A4300,'Team Data'!$A$1:$E$659,4,FALSE())</f>
        <v>577</v>
      </c>
      <c r="P4300" s="0" t="n">
        <f aca="false">VLOOKUP(A4300,'Team Data'!$A$1:$E$659,5,FALSE())</f>
        <v>477</v>
      </c>
      <c r="Q4300" s="0" t="n">
        <f aca="false">VLOOKUP(B4300,'Team Data'!$A$1:$E$659,4,FALSE())</f>
        <v>578</v>
      </c>
      <c r="R4300" s="0" t="n">
        <f aca="false">VLOOKUP(B4300,'Team Data'!$A$1:$E$659,5,FALSE())</f>
        <v>464</v>
      </c>
      <c r="S4300" s="0" t="n">
        <f aca="false">IF(I4300=1,(MIN(30,(C4300-D4300)))*(M4300/(M4300+N4300))*(Q4300/(Q4300+R4300)),(MAX(-30,(C4300-D4300)))*(N4300/(M4300+N4300))*(R4300/(R4300+Q4300)))</f>
        <v>0.936060460652591</v>
      </c>
      <c r="T4300" s="0" t="n">
        <f aca="false">IF(J4300=1,(MIN(30,(D4300-C4300)))*(K4300/(K4300+L4300))*(O4300/(O4300+P4300)),(MAX(-30,(D4300-C4300)))*(L4300/(K4300+L4300))*(P4300/(P4300+O4300)))</f>
        <v>-2.29109345351044</v>
      </c>
      <c r="U4300" s="7" t="n">
        <v>43135</v>
      </c>
    </row>
    <row r="4301" customFormat="false" ht="15" hidden="false" customHeight="false" outlineLevel="0" collapsed="false">
      <c r="A4301" s="0" t="s">
        <v>328</v>
      </c>
      <c r="B4301" s="0" t="s">
        <v>262</v>
      </c>
      <c r="C4301" s="0" t="n">
        <v>54</v>
      </c>
      <c r="D4301" s="0" t="n">
        <v>55</v>
      </c>
      <c r="E4301" s="0" t="n">
        <v>45</v>
      </c>
      <c r="F4301" s="0" t="n">
        <v>36</v>
      </c>
      <c r="G4301" s="0" t="n">
        <v>11</v>
      </c>
      <c r="H4301" s="0" t="n">
        <v>9</v>
      </c>
      <c r="I4301" s="0" t="n">
        <v>0</v>
      </c>
      <c r="J4301" s="0" t="n">
        <v>1</v>
      </c>
      <c r="K4301" s="0" t="n">
        <f aca="false">VLOOKUP(A4301,'Team Data'!$A$1:$E$659,2,FALSE())</f>
        <v>23</v>
      </c>
      <c r="L4301" s="0" t="n">
        <f aca="false">VLOOKUP(A4301,'Team Data'!$A$1:$E$659,3,FALSE())</f>
        <v>10</v>
      </c>
      <c r="M4301" s="0" t="n">
        <f aca="false">VLOOKUP(B4301,'Team Data'!$A$1:$E$659,2,FALSE())</f>
        <v>20</v>
      </c>
      <c r="N4301" s="0" t="n">
        <f aca="false">VLOOKUP(B4301,'Team Data'!$A$1:$E$659,3,FALSE())</f>
        <v>14</v>
      </c>
      <c r="O4301" s="0" t="n">
        <f aca="false">VLOOKUP(A4301,'Team Data'!$A$1:$E$659,4,FALSE())</f>
        <v>523</v>
      </c>
      <c r="P4301" s="0" t="n">
        <f aca="false">VLOOKUP(A4301,'Team Data'!$A$1:$E$659,5,FALSE())</f>
        <v>473</v>
      </c>
      <c r="Q4301" s="0" t="n">
        <f aca="false">VLOOKUP(B4301,'Team Data'!$A$1:$E$659,4,FALSE())</f>
        <v>507</v>
      </c>
      <c r="R4301" s="0" t="n">
        <f aca="false">VLOOKUP(B4301,'Team Data'!$A$1:$E$659,5,FALSE())</f>
        <v>501</v>
      </c>
      <c r="S4301" s="0" t="n">
        <f aca="false">IF(I4301=1,(MIN(30,(C4301-D4301)))*(M4301/(M4301+N4301))*(Q4301/(Q4301+R4301)),(MAX(-30,(C4301-D4301)))*(N4301/(M4301+N4301))*(R4301/(R4301+Q4301)))</f>
        <v>-0.204656862745098</v>
      </c>
      <c r="T4301" s="0" t="n">
        <f aca="false">IF(J4301=1,(MIN(30,(D4301-C4301)))*(K4301/(K4301+L4301))*(O4301/(O4301+P4301)),(MAX(-30,(D4301-C4301)))*(L4301/(K4301+L4301))*(P4301/(P4301+O4301)))</f>
        <v>0.365979067786297</v>
      </c>
      <c r="U4301" s="7" t="n">
        <v>43135</v>
      </c>
    </row>
    <row r="4302" customFormat="false" ht="15" hidden="false" customHeight="false" outlineLevel="0" collapsed="false">
      <c r="A4302" s="0" t="s">
        <v>111</v>
      </c>
      <c r="B4302" s="0" t="s">
        <v>39</v>
      </c>
      <c r="C4302" s="0" t="n">
        <v>64</v>
      </c>
      <c r="D4302" s="0" t="n">
        <v>78</v>
      </c>
      <c r="E4302" s="0" t="n">
        <v>24</v>
      </c>
      <c r="F4302" s="0" t="n">
        <v>41</v>
      </c>
      <c r="G4302" s="0" t="n">
        <v>8</v>
      </c>
      <c r="H4302" s="0" t="n">
        <v>18</v>
      </c>
      <c r="I4302" s="0" t="n">
        <v>0</v>
      </c>
      <c r="J4302" s="0" t="n">
        <v>1</v>
      </c>
      <c r="K4302" s="0" t="n">
        <f aca="false">VLOOKUP(A4302,'Team Data'!$A$1:$E$659,2,FALSE())</f>
        <v>17</v>
      </c>
      <c r="L4302" s="0" t="n">
        <f aca="false">VLOOKUP(A4302,'Team Data'!$A$1:$E$659,3,FALSE())</f>
        <v>13</v>
      </c>
      <c r="M4302" s="0" t="n">
        <f aca="false">VLOOKUP(B4302,'Team Data'!$A$1:$E$659,2,FALSE())</f>
        <v>9</v>
      </c>
      <c r="N4302" s="0" t="n">
        <f aca="false">VLOOKUP(B4302,'Team Data'!$A$1:$E$659,3,FALSE())</f>
        <v>22</v>
      </c>
      <c r="O4302" s="0" t="n">
        <f aca="false">VLOOKUP(A4302,'Team Data'!$A$1:$E$659,4,FALSE())</f>
        <v>461</v>
      </c>
      <c r="P4302" s="0" t="n">
        <f aca="false">VLOOKUP(A4302,'Team Data'!$A$1:$E$659,5,FALSE())</f>
        <v>455</v>
      </c>
      <c r="Q4302" s="0" t="n">
        <f aca="false">VLOOKUP(B4302,'Team Data'!$A$1:$E$659,4,FALSE())</f>
        <v>486</v>
      </c>
      <c r="R4302" s="0" t="n">
        <f aca="false">VLOOKUP(B4302,'Team Data'!$A$1:$E$659,5,FALSE())</f>
        <v>452</v>
      </c>
      <c r="S4302" s="0" t="n">
        <f aca="false">IF(I4302=1,(MIN(30,(C4302-D4302)))*(M4302/(M4302+N4302))*(Q4302/(Q4302+R4302)),(MAX(-30,(C4302-D4302)))*(N4302/(M4302+N4302))*(R4302/(R4302+Q4302)))</f>
        <v>-4.78767453057294</v>
      </c>
      <c r="T4302" s="0" t="n">
        <f aca="false">IF(J4302=1,(MIN(30,(D4302-C4302)))*(K4302/(K4302+L4302))*(O4302/(O4302+P4302)),(MAX(-30,(D4302-C4302)))*(L4302/(K4302+L4302))*(P4302/(P4302+O4302)))</f>
        <v>3.99264919941776</v>
      </c>
      <c r="U4302" s="7" t="n">
        <v>43135</v>
      </c>
    </row>
    <row r="4303" customFormat="false" ht="15" hidden="false" customHeight="false" outlineLevel="0" collapsed="false">
      <c r="A4303" s="0" t="s">
        <v>306</v>
      </c>
      <c r="B4303" s="0" t="s">
        <v>41</v>
      </c>
      <c r="C4303" s="0" t="n">
        <v>63</v>
      </c>
      <c r="D4303" s="0" t="n">
        <v>58</v>
      </c>
      <c r="E4303" s="0" t="n">
        <v>43</v>
      </c>
      <c r="F4303" s="0" t="n">
        <v>36</v>
      </c>
      <c r="G4303" s="0" t="n">
        <v>13</v>
      </c>
      <c r="H4303" s="0" t="n">
        <v>10</v>
      </c>
      <c r="I4303" s="0" t="n">
        <v>1</v>
      </c>
      <c r="J4303" s="0" t="n">
        <v>0</v>
      </c>
      <c r="K4303" s="0" t="n">
        <f aca="false">VLOOKUP(A4303,'Team Data'!$A$1:$E$659,2,FALSE())</f>
        <v>18</v>
      </c>
      <c r="L4303" s="0" t="n">
        <f aca="false">VLOOKUP(A4303,'Team Data'!$A$1:$E$659,3,FALSE())</f>
        <v>17</v>
      </c>
      <c r="M4303" s="0" t="n">
        <f aca="false">VLOOKUP(B4303,'Team Data'!$A$1:$E$659,2,FALSE())</f>
        <v>20</v>
      </c>
      <c r="N4303" s="0" t="n">
        <f aca="false">VLOOKUP(B4303,'Team Data'!$A$1:$E$659,3,FALSE())</f>
        <v>12</v>
      </c>
      <c r="O4303" s="0" t="n">
        <f aca="false">VLOOKUP(A4303,'Team Data'!$A$1:$E$659,4,FALSE())</f>
        <v>605</v>
      </c>
      <c r="P4303" s="0" t="n">
        <f aca="false">VLOOKUP(A4303,'Team Data'!$A$1:$E$659,5,FALSE())</f>
        <v>465</v>
      </c>
      <c r="Q4303" s="0" t="n">
        <f aca="false">VLOOKUP(B4303,'Team Data'!$A$1:$E$659,4,FALSE())</f>
        <v>495</v>
      </c>
      <c r="R4303" s="0" t="n">
        <f aca="false">VLOOKUP(B4303,'Team Data'!$A$1:$E$659,5,FALSE())</f>
        <v>488</v>
      </c>
      <c r="S4303" s="0" t="n">
        <f aca="false">IF(I4303=1,(MIN(30,(C4303-D4303)))*(M4303/(M4303+N4303))*(Q4303/(Q4303+R4303)),(MAX(-30,(C4303-D4303)))*(N4303/(M4303+N4303))*(R4303/(R4303+Q4303)))</f>
        <v>1.57362665310275</v>
      </c>
      <c r="T4303" s="0" t="n">
        <f aca="false">IF(J4303=1,(MIN(30,(D4303-C4303)))*(K4303/(K4303+L4303))*(O4303/(O4303+P4303)),(MAX(-30,(D4303-C4303)))*(L4303/(K4303+L4303))*(P4303/(P4303+O4303)))</f>
        <v>-1.05540720961282</v>
      </c>
      <c r="U4303" s="7" t="n">
        <v>43135</v>
      </c>
    </row>
    <row r="4304" customFormat="false" ht="15" hidden="false" customHeight="false" outlineLevel="0" collapsed="false">
      <c r="A4304" s="0" t="s">
        <v>134</v>
      </c>
      <c r="B4304" s="0" t="s">
        <v>40</v>
      </c>
      <c r="C4304" s="0" t="n">
        <v>58</v>
      </c>
      <c r="D4304" s="0" t="n">
        <v>81</v>
      </c>
      <c r="E4304" s="0" t="n">
        <v>23</v>
      </c>
      <c r="F4304" s="0" t="n">
        <v>41</v>
      </c>
      <c r="G4304" s="0" t="n">
        <v>13</v>
      </c>
      <c r="H4304" s="0" t="n">
        <v>16</v>
      </c>
      <c r="I4304" s="0" t="n">
        <v>0</v>
      </c>
      <c r="J4304" s="0" t="n">
        <v>1</v>
      </c>
      <c r="K4304" s="0" t="n">
        <f aca="false">VLOOKUP(A4304,'Team Data'!$A$1:$E$659,2,FALSE())</f>
        <v>10</v>
      </c>
      <c r="L4304" s="0" t="n">
        <f aca="false">VLOOKUP(A4304,'Team Data'!$A$1:$E$659,3,FALSE())</f>
        <v>22</v>
      </c>
      <c r="M4304" s="0" t="n">
        <f aca="false">VLOOKUP(B4304,'Team Data'!$A$1:$E$659,2,FALSE())</f>
        <v>12</v>
      </c>
      <c r="N4304" s="0" t="n">
        <f aca="false">VLOOKUP(B4304,'Team Data'!$A$1:$E$659,3,FALSE())</f>
        <v>18</v>
      </c>
      <c r="O4304" s="0" t="n">
        <f aca="false">VLOOKUP(A4304,'Team Data'!$A$1:$E$659,4,FALSE())</f>
        <v>542</v>
      </c>
      <c r="P4304" s="0" t="n">
        <f aca="false">VLOOKUP(A4304,'Team Data'!$A$1:$E$659,5,FALSE())</f>
        <v>420</v>
      </c>
      <c r="Q4304" s="0" t="n">
        <f aca="false">VLOOKUP(B4304,'Team Data'!$A$1:$E$659,4,FALSE())</f>
        <v>502</v>
      </c>
      <c r="R4304" s="0" t="n">
        <f aca="false">VLOOKUP(B4304,'Team Data'!$A$1:$E$659,5,FALSE())</f>
        <v>400</v>
      </c>
      <c r="S4304" s="0" t="n">
        <f aca="false">IF(I4304=1,(MIN(30,(C4304-D4304)))*(M4304/(M4304+N4304))*(Q4304/(Q4304+R4304)),(MAX(-30,(C4304-D4304)))*(N4304/(M4304+N4304))*(R4304/(R4304+Q4304)))</f>
        <v>-6.11973392461197</v>
      </c>
      <c r="T4304" s="0" t="n">
        <f aca="false">IF(J4304=1,(MIN(30,(D4304-C4304)))*(K4304/(K4304+L4304))*(O4304/(O4304+P4304)),(MAX(-30,(D4304-C4304)))*(L4304/(K4304+L4304))*(P4304/(P4304+O4304)))</f>
        <v>4.04950623700624</v>
      </c>
      <c r="U4304" s="7" t="n">
        <v>43135</v>
      </c>
    </row>
    <row r="4305" customFormat="false" ht="15" hidden="false" customHeight="false" outlineLevel="0" collapsed="false">
      <c r="A4305" s="0" t="s">
        <v>119</v>
      </c>
      <c r="B4305" s="0" t="s">
        <v>248</v>
      </c>
      <c r="C4305" s="0" t="n">
        <v>81</v>
      </c>
      <c r="D4305" s="0" t="n">
        <v>58</v>
      </c>
      <c r="E4305" s="0" t="n">
        <v>36</v>
      </c>
      <c r="F4305" s="0" t="n">
        <v>27</v>
      </c>
      <c r="G4305" s="0" t="n">
        <v>9</v>
      </c>
      <c r="H4305" s="0" t="n">
        <v>9</v>
      </c>
      <c r="I4305" s="0" t="n">
        <v>1</v>
      </c>
      <c r="J4305" s="0" t="n">
        <v>0</v>
      </c>
      <c r="K4305" s="0" t="n">
        <f aca="false">VLOOKUP(A4305,'Team Data'!$A$1:$E$659,2,FALSE())</f>
        <v>22</v>
      </c>
      <c r="L4305" s="0" t="n">
        <f aca="false">VLOOKUP(A4305,'Team Data'!$A$1:$E$659,3,FALSE())</f>
        <v>9</v>
      </c>
      <c r="M4305" s="0" t="n">
        <f aca="false">VLOOKUP(B4305,'Team Data'!$A$1:$E$659,2,FALSE())</f>
        <v>7</v>
      </c>
      <c r="N4305" s="0" t="n">
        <f aca="false">VLOOKUP(B4305,'Team Data'!$A$1:$E$659,3,FALSE())</f>
        <v>25</v>
      </c>
      <c r="O4305" s="0" t="n">
        <f aca="false">VLOOKUP(A4305,'Team Data'!$A$1:$E$659,4,FALSE())</f>
        <v>454</v>
      </c>
      <c r="P4305" s="0" t="n">
        <f aca="false">VLOOKUP(A4305,'Team Data'!$A$1:$E$659,5,FALSE())</f>
        <v>502</v>
      </c>
      <c r="Q4305" s="0" t="n">
        <f aca="false">VLOOKUP(B4305,'Team Data'!$A$1:$E$659,4,FALSE())</f>
        <v>549</v>
      </c>
      <c r="R4305" s="0" t="n">
        <f aca="false">VLOOKUP(B4305,'Team Data'!$A$1:$E$659,5,FALSE())</f>
        <v>437</v>
      </c>
      <c r="S4305" s="0" t="n">
        <f aca="false">IF(I4305=1,(MIN(30,(C4305-D4305)))*(M4305/(M4305+N4305))*(Q4305/(Q4305+R4305)),(MAX(-30,(C4305-D4305)))*(N4305/(M4305+N4305))*(R4305/(R4305+Q4305)))</f>
        <v>2.80137550709939</v>
      </c>
      <c r="T4305" s="0" t="n">
        <f aca="false">IF(J4305=1,(MIN(30,(D4305-C4305)))*(K4305/(K4305+L4305))*(O4305/(O4305+P4305)),(MAX(-30,(D4305-C4305)))*(L4305/(K4305+L4305))*(P4305/(P4305+O4305)))</f>
        <v>-3.50634363611823</v>
      </c>
      <c r="U4305" s="7" t="n">
        <v>43135</v>
      </c>
    </row>
    <row r="4306" customFormat="false" ht="15" hidden="false" customHeight="false" outlineLevel="0" collapsed="false">
      <c r="A4306" s="0" t="s">
        <v>15</v>
      </c>
      <c r="B4306" s="0" t="s">
        <v>339</v>
      </c>
      <c r="C4306" s="0" t="n">
        <v>75</v>
      </c>
      <c r="D4306" s="0" t="n">
        <v>78</v>
      </c>
      <c r="E4306" s="0" t="n">
        <v>35</v>
      </c>
      <c r="F4306" s="0" t="n">
        <v>30</v>
      </c>
      <c r="G4306" s="0" t="n">
        <v>12</v>
      </c>
      <c r="H4306" s="0" t="n">
        <v>9</v>
      </c>
      <c r="I4306" s="0" t="n">
        <v>0</v>
      </c>
      <c r="J4306" s="0" t="n">
        <v>1</v>
      </c>
      <c r="K4306" s="0" t="n">
        <f aca="false">VLOOKUP(A4306,'Team Data'!$A$1:$E$659,2,FALSE())</f>
        <v>26</v>
      </c>
      <c r="L4306" s="0" t="n">
        <f aca="false">VLOOKUP(A4306,'Team Data'!$A$1:$E$659,3,FALSE())</f>
        <v>8</v>
      </c>
      <c r="M4306" s="0" t="n">
        <f aca="false">VLOOKUP(B4306,'Team Data'!$A$1:$E$659,2,FALSE())</f>
        <v>21</v>
      </c>
      <c r="N4306" s="0" t="n">
        <f aca="false">VLOOKUP(B4306,'Team Data'!$A$1:$E$659,3,FALSE())</f>
        <v>11</v>
      </c>
      <c r="O4306" s="0" t="n">
        <f aca="false">VLOOKUP(A4306,'Team Data'!$A$1:$E$659,4,FALSE())</f>
        <v>626</v>
      </c>
      <c r="P4306" s="0" t="n">
        <f aca="false">VLOOKUP(A4306,'Team Data'!$A$1:$E$659,5,FALSE())</f>
        <v>506</v>
      </c>
      <c r="Q4306" s="0" t="n">
        <f aca="false">VLOOKUP(B4306,'Team Data'!$A$1:$E$659,4,FALSE())</f>
        <v>616</v>
      </c>
      <c r="R4306" s="0" t="n">
        <f aca="false">VLOOKUP(B4306,'Team Data'!$A$1:$E$659,5,FALSE())</f>
        <v>448</v>
      </c>
      <c r="S4306" s="0" t="n">
        <f aca="false">IF(I4306=1,(MIN(30,(C4306-D4306)))*(M4306/(M4306+N4306))*(Q4306/(Q4306+R4306)),(MAX(-30,(C4306-D4306)))*(N4306/(M4306+N4306))*(R4306/(R4306+Q4306)))</f>
        <v>-0.434210526315789</v>
      </c>
      <c r="T4306" s="0" t="n">
        <f aca="false">IF(J4306=1,(MIN(30,(D4306-C4306)))*(K4306/(K4306+L4306))*(O4306/(O4306+P4306)),(MAX(-30,(D4306-C4306)))*(L4306/(K4306+L4306))*(P4306/(P4306+O4306)))</f>
        <v>1.26865516524631</v>
      </c>
      <c r="U4306" s="7" t="n">
        <v>43135</v>
      </c>
    </row>
    <row r="4307" customFormat="false" ht="15" hidden="false" customHeight="false" outlineLevel="0" collapsed="false">
      <c r="A4307" s="0" t="s">
        <v>258</v>
      </c>
      <c r="B4307" s="0" t="s">
        <v>260</v>
      </c>
      <c r="C4307" s="0" t="n">
        <v>70</v>
      </c>
      <c r="D4307" s="0" t="n">
        <v>59</v>
      </c>
      <c r="E4307" s="0" t="n">
        <v>34</v>
      </c>
      <c r="F4307" s="0" t="n">
        <v>21</v>
      </c>
      <c r="G4307" s="0" t="n">
        <v>12</v>
      </c>
      <c r="H4307" s="0" t="n">
        <v>10</v>
      </c>
      <c r="I4307" s="0" t="n">
        <v>1</v>
      </c>
      <c r="J4307" s="0" t="n">
        <v>0</v>
      </c>
      <c r="K4307" s="0" t="n">
        <f aca="false">VLOOKUP(A4307,'Team Data'!$A$1:$E$659,2,FALSE())</f>
        <v>22</v>
      </c>
      <c r="L4307" s="0" t="n">
        <f aca="false">VLOOKUP(A4307,'Team Data'!$A$1:$E$659,3,FALSE())</f>
        <v>17</v>
      </c>
      <c r="M4307" s="0" t="n">
        <f aca="false">VLOOKUP(B4307,'Team Data'!$A$1:$E$659,2,FALSE())</f>
        <v>11</v>
      </c>
      <c r="N4307" s="0" t="n">
        <f aca="false">VLOOKUP(B4307,'Team Data'!$A$1:$E$659,3,FALSE())</f>
        <v>20</v>
      </c>
      <c r="O4307" s="0" t="n">
        <f aca="false">VLOOKUP(A4307,'Team Data'!$A$1:$E$659,4,FALSE())</f>
        <v>712</v>
      </c>
      <c r="P4307" s="0" t="n">
        <f aca="false">VLOOKUP(A4307,'Team Data'!$A$1:$E$659,5,FALSE())</f>
        <v>575</v>
      </c>
      <c r="Q4307" s="0" t="n">
        <f aca="false">VLOOKUP(B4307,'Team Data'!$A$1:$E$659,4,FALSE())</f>
        <v>508</v>
      </c>
      <c r="R4307" s="0" t="n">
        <f aca="false">VLOOKUP(B4307,'Team Data'!$A$1:$E$659,5,FALSE())</f>
        <v>478</v>
      </c>
      <c r="S4307" s="0" t="n">
        <f aca="false">IF(I4307=1,(MIN(30,(C4307-D4307)))*(M4307/(M4307+N4307))*(Q4307/(Q4307+R4307)),(MAX(-30,(C4307-D4307)))*(N4307/(M4307+N4307))*(R4307/(R4307+Q4307)))</f>
        <v>2.01099260616371</v>
      </c>
      <c r="T4307" s="0" t="n">
        <f aca="false">IF(J4307=1,(MIN(30,(D4307-C4307)))*(K4307/(K4307+L4307))*(O4307/(O4307+P4307)),(MAX(-30,(D4307-C4307)))*(L4307/(K4307+L4307))*(P4307/(P4307+O4307)))</f>
        <v>-2.14223098838483</v>
      </c>
      <c r="U4307" s="7" t="n">
        <v>43135</v>
      </c>
    </row>
    <row r="4308" customFormat="false" ht="15" hidden="false" customHeight="false" outlineLevel="0" collapsed="false">
      <c r="A4308" s="0" t="s">
        <v>126</v>
      </c>
      <c r="B4308" s="0" t="s">
        <v>158</v>
      </c>
      <c r="C4308" s="0" t="n">
        <v>98</v>
      </c>
      <c r="D4308" s="0" t="n">
        <v>64</v>
      </c>
      <c r="E4308" s="0" t="n">
        <v>38</v>
      </c>
      <c r="F4308" s="0" t="n">
        <v>35</v>
      </c>
      <c r="G4308" s="0" t="n">
        <v>7</v>
      </c>
      <c r="H4308" s="0" t="n">
        <v>16</v>
      </c>
      <c r="I4308" s="0" t="n">
        <v>1</v>
      </c>
      <c r="J4308" s="0" t="n">
        <v>0</v>
      </c>
      <c r="K4308" s="0" t="n">
        <f aca="false">VLOOKUP(A4308,'Team Data'!$A$1:$E$659,2,FALSE())</f>
        <v>20</v>
      </c>
      <c r="L4308" s="0" t="n">
        <f aca="false">VLOOKUP(A4308,'Team Data'!$A$1:$E$659,3,FALSE())</f>
        <v>14</v>
      </c>
      <c r="M4308" s="0" t="n">
        <f aca="false">VLOOKUP(B4308,'Team Data'!$A$1:$E$659,2,FALSE())</f>
        <v>6</v>
      </c>
      <c r="N4308" s="0" t="n">
        <f aca="false">VLOOKUP(B4308,'Team Data'!$A$1:$E$659,3,FALSE())</f>
        <v>25</v>
      </c>
      <c r="O4308" s="0" t="n">
        <f aca="false">VLOOKUP(A4308,'Team Data'!$A$1:$E$659,4,FALSE())</f>
        <v>555</v>
      </c>
      <c r="P4308" s="0" t="n">
        <f aca="false">VLOOKUP(A4308,'Team Data'!$A$1:$E$659,5,FALSE())</f>
        <v>537</v>
      </c>
      <c r="Q4308" s="0" t="n">
        <f aca="false">VLOOKUP(B4308,'Team Data'!$A$1:$E$659,4,FALSE())</f>
        <v>499</v>
      </c>
      <c r="R4308" s="0" t="n">
        <f aca="false">VLOOKUP(B4308,'Team Data'!$A$1:$E$659,5,FALSE())</f>
        <v>492</v>
      </c>
      <c r="S4308" s="0" t="n">
        <f aca="false">IF(I4308=1,(MIN(30,(C4308-D4308)))*(M4308/(M4308+N4308))*(Q4308/(Q4308+R4308)),(MAX(-30,(C4308-D4308)))*(N4308/(M4308+N4308))*(R4308/(R4308+Q4308)))</f>
        <v>2.92373295140132</v>
      </c>
      <c r="T4308" s="0" t="n">
        <f aca="false">IF(J4308=1,(MIN(30,(D4308-C4308)))*(K4308/(K4308+L4308))*(O4308/(O4308+P4308)),(MAX(-30,(D4308-C4308)))*(L4308/(K4308+L4308))*(P4308/(P4308+O4308)))</f>
        <v>-6.07466063348416</v>
      </c>
      <c r="U4308" s="7" t="n">
        <v>43135</v>
      </c>
    </row>
    <row r="4309" customFormat="false" ht="15" hidden="false" customHeight="false" outlineLevel="0" collapsed="false">
      <c r="A4309" s="0" t="s">
        <v>58</v>
      </c>
      <c r="B4309" s="0" t="s">
        <v>187</v>
      </c>
      <c r="C4309" s="0" t="n">
        <v>69</v>
      </c>
      <c r="D4309" s="0" t="n">
        <v>64</v>
      </c>
      <c r="E4309" s="0" t="n">
        <v>22</v>
      </c>
      <c r="F4309" s="0" t="n">
        <v>40</v>
      </c>
      <c r="G4309" s="0" t="n">
        <v>5</v>
      </c>
      <c r="H4309" s="0" t="n">
        <v>15</v>
      </c>
      <c r="I4309" s="0" t="n">
        <v>1</v>
      </c>
      <c r="J4309" s="0" t="n">
        <v>0</v>
      </c>
      <c r="K4309" s="0" t="n">
        <f aca="false">VLOOKUP(A4309,'Team Data'!$A$1:$E$659,2,FALSE())</f>
        <v>19</v>
      </c>
      <c r="L4309" s="0" t="n">
        <f aca="false">VLOOKUP(A4309,'Team Data'!$A$1:$E$659,3,FALSE())</f>
        <v>14</v>
      </c>
      <c r="M4309" s="0" t="n">
        <f aca="false">VLOOKUP(B4309,'Team Data'!$A$1:$E$659,2,FALSE())</f>
        <v>20</v>
      </c>
      <c r="N4309" s="0" t="n">
        <f aca="false">VLOOKUP(B4309,'Team Data'!$A$1:$E$659,3,FALSE())</f>
        <v>12</v>
      </c>
      <c r="O4309" s="0" t="n">
        <f aca="false">VLOOKUP(A4309,'Team Data'!$A$1:$E$659,4,FALSE())</f>
        <v>475</v>
      </c>
      <c r="P4309" s="0" t="n">
        <f aca="false">VLOOKUP(A4309,'Team Data'!$A$1:$E$659,5,FALSE())</f>
        <v>542</v>
      </c>
      <c r="Q4309" s="0" t="n">
        <f aca="false">VLOOKUP(B4309,'Team Data'!$A$1:$E$659,4,FALSE())</f>
        <v>433</v>
      </c>
      <c r="R4309" s="0" t="n">
        <f aca="false">VLOOKUP(B4309,'Team Data'!$A$1:$E$659,5,FALSE())</f>
        <v>544</v>
      </c>
      <c r="S4309" s="0" t="n">
        <f aca="false">IF(I4309=1,(MIN(30,(C4309-D4309)))*(M4309/(M4309+N4309))*(Q4309/(Q4309+R4309)),(MAX(-30,(C4309-D4309)))*(N4309/(M4309+N4309))*(R4309/(R4309+Q4309)))</f>
        <v>1.38497952917093</v>
      </c>
      <c r="T4309" s="0" t="n">
        <f aca="false">IF(J4309=1,(MIN(30,(D4309-C4309)))*(K4309/(K4309+L4309))*(O4309/(O4309+P4309)),(MAX(-30,(D4309-C4309)))*(L4309/(K4309+L4309))*(P4309/(P4309+O4309)))</f>
        <v>-1.13047882959387</v>
      </c>
      <c r="U4309" s="7" t="n">
        <v>43135</v>
      </c>
    </row>
    <row r="4310" customFormat="false" ht="15" hidden="false" customHeight="false" outlineLevel="0" collapsed="false">
      <c r="A4310" s="0" t="s">
        <v>263</v>
      </c>
      <c r="B4310" s="0" t="s">
        <v>334</v>
      </c>
      <c r="C4310" s="0" t="n">
        <v>76</v>
      </c>
      <c r="D4310" s="0" t="n">
        <v>92</v>
      </c>
      <c r="E4310" s="0" t="n">
        <v>31</v>
      </c>
      <c r="F4310" s="0" t="n">
        <v>36</v>
      </c>
      <c r="G4310" s="0" t="n">
        <v>10</v>
      </c>
      <c r="H4310" s="0" t="n">
        <v>7</v>
      </c>
      <c r="I4310" s="0" t="n">
        <v>0</v>
      </c>
      <c r="J4310" s="0" t="n">
        <v>1</v>
      </c>
      <c r="K4310" s="0" t="n">
        <f aca="false">VLOOKUP(A4310,'Team Data'!$A$1:$E$659,2,FALSE())</f>
        <v>22</v>
      </c>
      <c r="L4310" s="0" t="n">
        <f aca="false">VLOOKUP(A4310,'Team Data'!$A$1:$E$659,3,FALSE())</f>
        <v>12</v>
      </c>
      <c r="M4310" s="0" t="n">
        <f aca="false">VLOOKUP(B4310,'Team Data'!$A$1:$E$659,2,FALSE())</f>
        <v>36</v>
      </c>
      <c r="N4310" s="0" t="n">
        <f aca="false">VLOOKUP(B4310,'Team Data'!$A$1:$E$659,3,FALSE())</f>
        <v>4</v>
      </c>
      <c r="O4310" s="0" t="n">
        <f aca="false">VLOOKUP(A4310,'Team Data'!$A$1:$E$659,4,FALSE())</f>
        <v>670</v>
      </c>
      <c r="P4310" s="0" t="n">
        <f aca="false">VLOOKUP(A4310,'Team Data'!$A$1:$E$659,5,FALSE())</f>
        <v>461</v>
      </c>
      <c r="Q4310" s="0" t="n">
        <f aca="false">VLOOKUP(B4310,'Team Data'!$A$1:$E$659,4,FALSE())</f>
        <v>804</v>
      </c>
      <c r="R4310" s="0" t="n">
        <f aca="false">VLOOKUP(B4310,'Team Data'!$A$1:$E$659,5,FALSE())</f>
        <v>530</v>
      </c>
      <c r="S4310" s="0" t="n">
        <f aca="false">IF(I4310=1,(MIN(30,(C4310-D4310)))*(M4310/(M4310+N4310))*(Q4310/(Q4310+R4310)),(MAX(-30,(C4310-D4310)))*(N4310/(M4310+N4310))*(R4310/(R4310+Q4310)))</f>
        <v>-0.63568215892054</v>
      </c>
      <c r="T4310" s="0" t="n">
        <f aca="false">IF(J4310=1,(MIN(30,(D4310-C4310)))*(K4310/(K4310+L4310))*(O4310/(O4310+P4310)),(MAX(-30,(D4310-C4310)))*(L4310/(K4310+L4310))*(P4310/(P4310+O4310)))</f>
        <v>6.13304207624694</v>
      </c>
      <c r="U4310" s="7" t="n">
        <v>43135</v>
      </c>
    </row>
    <row r="4311" customFormat="false" ht="15" hidden="false" customHeight="false" outlineLevel="0" collapsed="false">
      <c r="A4311" s="0" t="s">
        <v>121</v>
      </c>
      <c r="B4311" s="0" t="s">
        <v>215</v>
      </c>
      <c r="C4311" s="0" t="n">
        <v>67</v>
      </c>
      <c r="D4311" s="0" t="n">
        <v>75</v>
      </c>
      <c r="E4311" s="0" t="n">
        <v>22</v>
      </c>
      <c r="F4311" s="0" t="n">
        <v>45</v>
      </c>
      <c r="G4311" s="0" t="n">
        <v>11</v>
      </c>
      <c r="H4311" s="0" t="n">
        <v>15</v>
      </c>
      <c r="I4311" s="0" t="n">
        <v>0</v>
      </c>
      <c r="J4311" s="0" t="n">
        <v>1</v>
      </c>
      <c r="K4311" s="0" t="n">
        <f aca="false">VLOOKUP(A4311,'Team Data'!$A$1:$E$659,2,FALSE())</f>
        <v>14</v>
      </c>
      <c r="L4311" s="0" t="n">
        <f aca="false">VLOOKUP(A4311,'Team Data'!$A$1:$E$659,3,FALSE())</f>
        <v>18</v>
      </c>
      <c r="M4311" s="0" t="n">
        <f aca="false">VLOOKUP(B4311,'Team Data'!$A$1:$E$659,2,FALSE())</f>
        <v>25</v>
      </c>
      <c r="N4311" s="0" t="n">
        <f aca="false">VLOOKUP(B4311,'Team Data'!$A$1:$E$659,3,FALSE())</f>
        <v>9</v>
      </c>
      <c r="O4311" s="0" t="n">
        <f aca="false">VLOOKUP(A4311,'Team Data'!$A$1:$E$659,4,FALSE())</f>
        <v>590</v>
      </c>
      <c r="P4311" s="0" t="n">
        <f aca="false">VLOOKUP(A4311,'Team Data'!$A$1:$E$659,5,FALSE())</f>
        <v>445</v>
      </c>
      <c r="Q4311" s="0" t="n">
        <f aca="false">VLOOKUP(B4311,'Team Data'!$A$1:$E$659,4,FALSE())</f>
        <v>711</v>
      </c>
      <c r="R4311" s="0" t="n">
        <f aca="false">VLOOKUP(B4311,'Team Data'!$A$1:$E$659,5,FALSE())</f>
        <v>455</v>
      </c>
      <c r="S4311" s="0" t="n">
        <f aca="false">IF(I4311=1,(MIN(30,(C4311-D4311)))*(M4311/(M4311+N4311))*(Q4311/(Q4311+R4311)),(MAX(-30,(C4311-D4311)))*(N4311/(M4311+N4311))*(R4311/(R4311+Q4311)))</f>
        <v>-0.826354555544345</v>
      </c>
      <c r="T4311" s="0" t="n">
        <f aca="false">IF(J4311=1,(MIN(30,(D4311-C4311)))*(K4311/(K4311+L4311))*(O4311/(O4311+P4311)),(MAX(-30,(D4311-C4311)))*(L4311/(K4311+L4311))*(P4311/(P4311+O4311)))</f>
        <v>1.9951690821256</v>
      </c>
      <c r="U4311" s="7" t="n">
        <v>43135</v>
      </c>
    </row>
    <row r="4312" customFormat="false" ht="15" hidden="false" customHeight="false" outlineLevel="0" collapsed="false">
      <c r="A4312" s="0" t="s">
        <v>118</v>
      </c>
      <c r="B4312" s="0" t="s">
        <v>213</v>
      </c>
      <c r="C4312" s="0" t="n">
        <v>74</v>
      </c>
      <c r="D4312" s="0" t="n">
        <v>82</v>
      </c>
      <c r="E4312" s="0" t="n">
        <v>42</v>
      </c>
      <c r="F4312" s="0" t="n">
        <v>36</v>
      </c>
      <c r="G4312" s="0" t="n">
        <v>13</v>
      </c>
      <c r="H4312" s="0" t="n">
        <v>9</v>
      </c>
      <c r="I4312" s="0" t="n">
        <v>0</v>
      </c>
      <c r="J4312" s="0" t="n">
        <v>1</v>
      </c>
      <c r="K4312" s="0" t="n">
        <f aca="false">VLOOKUP(A4312,'Team Data'!$A$1:$E$659,2,FALSE())</f>
        <v>11</v>
      </c>
      <c r="L4312" s="0" t="n">
        <f aca="false">VLOOKUP(A4312,'Team Data'!$A$1:$E$659,3,FALSE())</f>
        <v>19</v>
      </c>
      <c r="M4312" s="0" t="n">
        <f aca="false">VLOOKUP(B4312,'Team Data'!$A$1:$E$659,2,FALSE())</f>
        <v>19</v>
      </c>
      <c r="N4312" s="0" t="n">
        <f aca="false">VLOOKUP(B4312,'Team Data'!$A$1:$E$659,3,FALSE())</f>
        <v>14</v>
      </c>
      <c r="O4312" s="0" t="n">
        <f aca="false">VLOOKUP(A4312,'Team Data'!$A$1:$E$659,4,FALSE())</f>
        <v>459</v>
      </c>
      <c r="P4312" s="0" t="n">
        <f aca="false">VLOOKUP(A4312,'Team Data'!$A$1:$E$659,5,FALSE())</f>
        <v>467</v>
      </c>
      <c r="Q4312" s="0" t="n">
        <f aca="false">VLOOKUP(B4312,'Team Data'!$A$1:$E$659,4,FALSE())</f>
        <v>541</v>
      </c>
      <c r="R4312" s="0" t="n">
        <f aca="false">VLOOKUP(B4312,'Team Data'!$A$1:$E$659,5,FALSE())</f>
        <v>562</v>
      </c>
      <c r="S4312" s="0" t="n">
        <f aca="false">IF(I4312=1,(MIN(30,(C4312-D4312)))*(M4312/(M4312+N4312))*(Q4312/(Q4312+R4312)),(MAX(-30,(C4312-D4312)))*(N4312/(M4312+N4312))*(R4312/(R4312+Q4312)))</f>
        <v>-1.72927827687574</v>
      </c>
      <c r="T4312" s="0" t="n">
        <f aca="false">IF(J4312=1,(MIN(30,(D4312-C4312)))*(K4312/(K4312+L4312))*(O4312/(O4312+P4312)),(MAX(-30,(D4312-C4312)))*(L4312/(K4312+L4312))*(P4312/(P4312+O4312)))</f>
        <v>1.45399568034557</v>
      </c>
      <c r="U4312" s="7" t="n">
        <v>43135</v>
      </c>
    </row>
    <row r="4313" customFormat="false" ht="15" hidden="false" customHeight="false" outlineLevel="0" collapsed="false">
      <c r="A4313" s="0" t="s">
        <v>103</v>
      </c>
      <c r="B4313" s="0" t="s">
        <v>30</v>
      </c>
      <c r="C4313" s="0" t="n">
        <v>72</v>
      </c>
      <c r="D4313" s="0" t="n">
        <v>80</v>
      </c>
      <c r="E4313" s="0" t="n">
        <v>31</v>
      </c>
      <c r="F4313" s="0" t="n">
        <v>38</v>
      </c>
      <c r="G4313" s="0" t="n">
        <v>13</v>
      </c>
      <c r="H4313" s="0" t="n">
        <v>13</v>
      </c>
      <c r="I4313" s="0" t="n">
        <v>0</v>
      </c>
      <c r="J4313" s="0" t="n">
        <v>1</v>
      </c>
      <c r="K4313" s="0" t="n">
        <f aca="false">VLOOKUP(A4313,'Team Data'!$A$1:$E$659,2,FALSE())</f>
        <v>13</v>
      </c>
      <c r="L4313" s="0" t="n">
        <f aca="false">VLOOKUP(A4313,'Team Data'!$A$1:$E$659,3,FALSE())</f>
        <v>19</v>
      </c>
      <c r="M4313" s="0" t="n">
        <f aca="false">VLOOKUP(B4313,'Team Data'!$A$1:$E$659,2,FALSE())</f>
        <v>19</v>
      </c>
      <c r="N4313" s="0" t="n">
        <f aca="false">VLOOKUP(B4313,'Team Data'!$A$1:$E$659,3,FALSE())</f>
        <v>16</v>
      </c>
      <c r="O4313" s="0" t="n">
        <f aca="false">VLOOKUP(A4313,'Team Data'!$A$1:$E$659,4,FALSE())</f>
        <v>625</v>
      </c>
      <c r="P4313" s="0" t="n">
        <f aca="false">VLOOKUP(A4313,'Team Data'!$A$1:$E$659,5,FALSE())</f>
        <v>447</v>
      </c>
      <c r="Q4313" s="0" t="n">
        <f aca="false">VLOOKUP(B4313,'Team Data'!$A$1:$E$659,4,FALSE())</f>
        <v>646</v>
      </c>
      <c r="R4313" s="0" t="n">
        <f aca="false">VLOOKUP(B4313,'Team Data'!$A$1:$E$659,5,FALSE())</f>
        <v>510</v>
      </c>
      <c r="S4313" s="0" t="n">
        <f aca="false">IF(I4313=1,(MIN(30,(C4313-D4313)))*(M4313/(M4313+N4313))*(Q4313/(Q4313+R4313)),(MAX(-30,(C4313-D4313)))*(N4313/(M4313+N4313))*(R4313/(R4313+Q4313)))</f>
        <v>-1.61344537815126</v>
      </c>
      <c r="T4313" s="0" t="n">
        <f aca="false">IF(J4313=1,(MIN(30,(D4313-C4313)))*(K4313/(K4313+L4313))*(O4313/(O4313+P4313)),(MAX(-30,(D4313-C4313)))*(L4313/(K4313+L4313))*(P4313/(P4313+O4313)))</f>
        <v>1.89482276119403</v>
      </c>
      <c r="U4313" s="7" t="n">
        <v>43135</v>
      </c>
    </row>
    <row r="4314" customFormat="false" ht="15" hidden="false" customHeight="false" outlineLevel="0" collapsed="false">
      <c r="A4314" s="0" t="s">
        <v>302</v>
      </c>
      <c r="B4314" s="0" t="s">
        <v>271</v>
      </c>
      <c r="C4314" s="0" t="n">
        <v>63</v>
      </c>
      <c r="D4314" s="0" t="n">
        <v>54</v>
      </c>
      <c r="E4314" s="0" t="n">
        <v>44</v>
      </c>
      <c r="F4314" s="0" t="n">
        <v>32</v>
      </c>
      <c r="G4314" s="0" t="n">
        <v>11</v>
      </c>
      <c r="H4314" s="0" t="n">
        <v>14</v>
      </c>
      <c r="I4314" s="0" t="n">
        <v>1</v>
      </c>
      <c r="J4314" s="0" t="n">
        <v>0</v>
      </c>
      <c r="K4314" s="0" t="n">
        <f aca="false">VLOOKUP(A4314,'Team Data'!$A$1:$E$659,2,FALSE())</f>
        <v>19</v>
      </c>
      <c r="L4314" s="0" t="n">
        <f aca="false">VLOOKUP(A4314,'Team Data'!$A$1:$E$659,3,FALSE())</f>
        <v>12</v>
      </c>
      <c r="M4314" s="0" t="n">
        <f aca="false">VLOOKUP(B4314,'Team Data'!$A$1:$E$659,2,FALSE())</f>
        <v>10</v>
      </c>
      <c r="N4314" s="0" t="n">
        <f aca="false">VLOOKUP(B4314,'Team Data'!$A$1:$E$659,3,FALSE())</f>
        <v>22</v>
      </c>
      <c r="O4314" s="0" t="n">
        <f aca="false">VLOOKUP(A4314,'Team Data'!$A$1:$E$659,4,FALSE())</f>
        <v>534</v>
      </c>
      <c r="P4314" s="0" t="n">
        <f aca="false">VLOOKUP(A4314,'Team Data'!$A$1:$E$659,5,FALSE())</f>
        <v>472</v>
      </c>
      <c r="Q4314" s="0" t="n">
        <f aca="false">VLOOKUP(B4314,'Team Data'!$A$1:$E$659,4,FALSE())</f>
        <v>525</v>
      </c>
      <c r="R4314" s="0" t="n">
        <f aca="false">VLOOKUP(B4314,'Team Data'!$A$1:$E$659,5,FALSE())</f>
        <v>506</v>
      </c>
      <c r="S4314" s="0" t="n">
        <f aca="false">IF(I4314=1,(MIN(30,(C4314-D4314)))*(M4314/(M4314+N4314))*(Q4314/(Q4314+R4314)),(MAX(-30,(C4314-D4314)))*(N4314/(M4314+N4314))*(R4314/(R4314+Q4314)))</f>
        <v>1.43216537342386</v>
      </c>
      <c r="T4314" s="0" t="n">
        <f aca="false">IF(J4314=1,(MIN(30,(D4314-C4314)))*(K4314/(K4314+L4314))*(O4314/(O4314+P4314)),(MAX(-30,(D4314-C4314)))*(L4314/(K4314+L4314))*(P4314/(P4314+O4314)))</f>
        <v>-1.63457961905983</v>
      </c>
      <c r="U4314" s="7" t="n">
        <v>43135</v>
      </c>
    </row>
    <row r="4315" customFormat="false" ht="15" hidden="false" customHeight="false" outlineLevel="0" collapsed="false">
      <c r="A4315" s="0" t="s">
        <v>350</v>
      </c>
      <c r="B4315" s="0" t="s">
        <v>161</v>
      </c>
      <c r="C4315" s="0" t="n">
        <v>63</v>
      </c>
      <c r="D4315" s="0" t="n">
        <v>68</v>
      </c>
      <c r="E4315" s="0" t="n">
        <v>29</v>
      </c>
      <c r="F4315" s="0" t="n">
        <v>28</v>
      </c>
      <c r="G4315" s="0" t="n">
        <v>9</v>
      </c>
      <c r="H4315" s="0" t="n">
        <v>9</v>
      </c>
      <c r="I4315" s="0" t="n">
        <v>0</v>
      </c>
      <c r="J4315" s="0" t="n">
        <v>1</v>
      </c>
      <c r="K4315" s="0" t="n">
        <f aca="false">VLOOKUP(A4315,'Team Data'!$A$1:$E$659,2,FALSE())</f>
        <v>15</v>
      </c>
      <c r="L4315" s="0" t="n">
        <f aca="false">VLOOKUP(A4315,'Team Data'!$A$1:$E$659,3,FALSE())</f>
        <v>17</v>
      </c>
      <c r="M4315" s="0" t="n">
        <f aca="false">VLOOKUP(B4315,'Team Data'!$A$1:$E$659,2,FALSE())</f>
        <v>19</v>
      </c>
      <c r="N4315" s="0" t="n">
        <f aca="false">VLOOKUP(B4315,'Team Data'!$A$1:$E$659,3,FALSE())</f>
        <v>13</v>
      </c>
      <c r="O4315" s="0" t="n">
        <f aca="false">VLOOKUP(A4315,'Team Data'!$A$1:$E$659,4,FALSE())</f>
        <v>641</v>
      </c>
      <c r="P4315" s="0" t="n">
        <f aca="false">VLOOKUP(A4315,'Team Data'!$A$1:$E$659,5,FALSE())</f>
        <v>425</v>
      </c>
      <c r="Q4315" s="0" t="n">
        <f aca="false">VLOOKUP(B4315,'Team Data'!$A$1:$E$659,4,FALSE())</f>
        <v>626</v>
      </c>
      <c r="R4315" s="0" t="n">
        <f aca="false">VLOOKUP(B4315,'Team Data'!$A$1:$E$659,5,FALSE())</f>
        <v>423</v>
      </c>
      <c r="S4315" s="0" t="n">
        <f aca="false">IF(I4315=1,(MIN(30,(C4315-D4315)))*(M4315/(M4315+N4315))*(Q4315/(Q4315+R4315)),(MAX(-30,(C4315-D4315)))*(N4315/(M4315+N4315))*(R4315/(R4315+Q4315)))</f>
        <v>-0.819083651096282</v>
      </c>
      <c r="T4315" s="0" t="n">
        <f aca="false">IF(J4315=1,(MIN(30,(D4315-C4315)))*(K4315/(K4315+L4315))*(O4315/(O4315+P4315)),(MAX(-30,(D4315-C4315)))*(L4315/(K4315+L4315))*(P4315/(P4315+O4315)))</f>
        <v>1.4093280956848</v>
      </c>
      <c r="U4315" s="7" t="n">
        <v>43135</v>
      </c>
    </row>
    <row r="4316" customFormat="false" ht="15" hidden="false" customHeight="false" outlineLevel="0" collapsed="false">
      <c r="A4316" s="0" t="s">
        <v>194</v>
      </c>
      <c r="B4316" s="0" t="s">
        <v>178</v>
      </c>
      <c r="C4316" s="0" t="n">
        <v>96</v>
      </c>
      <c r="D4316" s="0" t="n">
        <v>91</v>
      </c>
      <c r="E4316" s="0" t="n">
        <v>42</v>
      </c>
      <c r="F4316" s="0" t="n">
        <v>43</v>
      </c>
      <c r="G4316" s="0" t="n">
        <v>7</v>
      </c>
      <c r="H4316" s="0" t="n">
        <v>12</v>
      </c>
      <c r="I4316" s="0" t="n">
        <v>1</v>
      </c>
      <c r="J4316" s="0" t="n">
        <v>0</v>
      </c>
      <c r="K4316" s="0" t="n">
        <f aca="false">VLOOKUP(A4316,'Team Data'!$A$1:$E$659,2,FALSE())</f>
        <v>19</v>
      </c>
      <c r="L4316" s="0" t="n">
        <f aca="false">VLOOKUP(A4316,'Team Data'!$A$1:$E$659,3,FALSE())</f>
        <v>14</v>
      </c>
      <c r="M4316" s="0" t="n">
        <f aca="false">VLOOKUP(B4316,'Team Data'!$A$1:$E$659,2,FALSE())</f>
        <v>11</v>
      </c>
      <c r="N4316" s="0" t="n">
        <f aca="false">VLOOKUP(B4316,'Team Data'!$A$1:$E$659,3,FALSE())</f>
        <v>20</v>
      </c>
      <c r="O4316" s="0" t="n">
        <f aca="false">VLOOKUP(A4316,'Team Data'!$A$1:$E$659,4,FALSE())</f>
        <v>506</v>
      </c>
      <c r="P4316" s="0" t="n">
        <f aca="false">VLOOKUP(A4316,'Team Data'!$A$1:$E$659,5,FALSE())</f>
        <v>563</v>
      </c>
      <c r="Q4316" s="0" t="n">
        <f aca="false">VLOOKUP(B4316,'Team Data'!$A$1:$E$659,4,FALSE())</f>
        <v>548</v>
      </c>
      <c r="R4316" s="0" t="n">
        <f aca="false">VLOOKUP(B4316,'Team Data'!$A$1:$E$659,5,FALSE())</f>
        <v>455</v>
      </c>
      <c r="S4316" s="0" t="n">
        <f aca="false">IF(I4316=1,(MIN(30,(C4316-D4316)))*(M4316/(M4316+N4316))*(Q4316/(Q4316+R4316)),(MAX(-30,(C4316-D4316)))*(N4316/(M4316+N4316))*(R4316/(R4316+Q4316)))</f>
        <v>0.969350014472711</v>
      </c>
      <c r="T4316" s="0" t="n">
        <f aca="false">IF(J4316=1,(MIN(30,(D4316-C4316)))*(K4316/(K4316+L4316))*(O4316/(O4316+P4316)),(MAX(-30,(D4316-C4316)))*(L4316/(K4316+L4316))*(P4316/(P4316+O4316)))</f>
        <v>-1.11715848853361</v>
      </c>
      <c r="U4316" s="7" t="n">
        <v>43135</v>
      </c>
    </row>
    <row r="4317" customFormat="false" ht="15" hidden="false" customHeight="false" outlineLevel="0" collapsed="false">
      <c r="A4317" s="0" t="s">
        <v>45</v>
      </c>
      <c r="B4317" s="0" t="s">
        <v>253</v>
      </c>
      <c r="C4317" s="0" t="n">
        <v>73</v>
      </c>
      <c r="D4317" s="0" t="n">
        <v>58</v>
      </c>
      <c r="E4317" s="0" t="n">
        <v>31</v>
      </c>
      <c r="F4317" s="0" t="n">
        <v>32</v>
      </c>
      <c r="G4317" s="0" t="n">
        <v>13</v>
      </c>
      <c r="H4317" s="0" t="n">
        <v>14</v>
      </c>
      <c r="I4317" s="0" t="n">
        <v>1</v>
      </c>
      <c r="J4317" s="0" t="n">
        <v>0</v>
      </c>
      <c r="K4317" s="0" t="n">
        <f aca="false">VLOOKUP(A4317,'Team Data'!$A$1:$E$659,2,FALSE())</f>
        <v>21</v>
      </c>
      <c r="L4317" s="0" t="n">
        <f aca="false">VLOOKUP(A4317,'Team Data'!$A$1:$E$659,3,FALSE())</f>
        <v>12</v>
      </c>
      <c r="M4317" s="0" t="n">
        <f aca="false">VLOOKUP(B4317,'Team Data'!$A$1:$E$659,2,FALSE())</f>
        <v>14</v>
      </c>
      <c r="N4317" s="0" t="n">
        <f aca="false">VLOOKUP(B4317,'Team Data'!$A$1:$E$659,3,FALSE())</f>
        <v>18</v>
      </c>
      <c r="O4317" s="0" t="n">
        <f aca="false">VLOOKUP(A4317,'Team Data'!$A$1:$E$659,4,FALSE())</f>
        <v>497</v>
      </c>
      <c r="P4317" s="0" t="n">
        <f aca="false">VLOOKUP(A4317,'Team Data'!$A$1:$E$659,5,FALSE())</f>
        <v>569</v>
      </c>
      <c r="Q4317" s="0" t="n">
        <f aca="false">VLOOKUP(B4317,'Team Data'!$A$1:$E$659,4,FALSE())</f>
        <v>470</v>
      </c>
      <c r="R4317" s="0" t="n">
        <f aca="false">VLOOKUP(B4317,'Team Data'!$A$1:$E$659,5,FALSE())</f>
        <v>557</v>
      </c>
      <c r="S4317" s="0" t="n">
        <f aca="false">IF(I4317=1,(MIN(30,(C4317-D4317)))*(M4317/(M4317+N4317))*(Q4317/(Q4317+R4317)),(MAX(-30,(C4317-D4317)))*(N4317/(M4317+N4317))*(R4317/(R4317+Q4317)))</f>
        <v>3.00328627069133</v>
      </c>
      <c r="T4317" s="0" t="n">
        <f aca="false">IF(J4317=1,(MIN(30,(D4317-C4317)))*(K4317/(K4317+L4317))*(O4317/(O4317+P4317)),(MAX(-30,(D4317-C4317)))*(L4317/(K4317+L4317))*(P4317/(P4317+O4317)))</f>
        <v>-2.9114787651373</v>
      </c>
      <c r="U4317" s="7" t="n">
        <v>43135</v>
      </c>
    </row>
    <row r="4318" customFormat="false" ht="15" hidden="false" customHeight="false" outlineLevel="0" collapsed="false">
      <c r="A4318" s="0" t="s">
        <v>312</v>
      </c>
      <c r="B4318" s="0" t="s">
        <v>72</v>
      </c>
      <c r="C4318" s="0" t="n">
        <v>78</v>
      </c>
      <c r="D4318" s="0" t="n">
        <v>69</v>
      </c>
      <c r="E4318" s="0" t="n">
        <v>41</v>
      </c>
      <c r="F4318" s="0" t="n">
        <v>38</v>
      </c>
      <c r="G4318" s="0" t="n">
        <v>14</v>
      </c>
      <c r="H4318" s="0" t="n">
        <v>13</v>
      </c>
      <c r="I4318" s="0" t="n">
        <v>1</v>
      </c>
      <c r="J4318" s="0" t="n">
        <v>0</v>
      </c>
      <c r="K4318" s="0" t="n">
        <f aca="false">VLOOKUP(A4318,'Team Data'!$A$1:$E$659,2,FALSE())</f>
        <v>20</v>
      </c>
      <c r="L4318" s="0" t="n">
        <f aca="false">VLOOKUP(A4318,'Team Data'!$A$1:$E$659,3,FALSE())</f>
        <v>16</v>
      </c>
      <c r="M4318" s="0" t="n">
        <f aca="false">VLOOKUP(B4318,'Team Data'!$A$1:$E$659,2,FALSE())</f>
        <v>8</v>
      </c>
      <c r="N4318" s="0" t="n">
        <f aca="false">VLOOKUP(B4318,'Team Data'!$A$1:$E$659,3,FALSE())</f>
        <v>24</v>
      </c>
      <c r="O4318" s="0" t="n">
        <f aca="false">VLOOKUP(A4318,'Team Data'!$A$1:$E$659,4,FALSE())</f>
        <v>545</v>
      </c>
      <c r="P4318" s="0" t="n">
        <f aca="false">VLOOKUP(A4318,'Team Data'!$A$1:$E$659,5,FALSE())</f>
        <v>579</v>
      </c>
      <c r="Q4318" s="0" t="n">
        <f aca="false">VLOOKUP(B4318,'Team Data'!$A$1:$E$659,4,FALSE())</f>
        <v>529</v>
      </c>
      <c r="R4318" s="0" t="n">
        <f aca="false">VLOOKUP(B4318,'Team Data'!$A$1:$E$659,5,FALSE())</f>
        <v>470</v>
      </c>
      <c r="S4318" s="0" t="n">
        <f aca="false">IF(I4318=1,(MIN(30,(C4318-D4318)))*(M4318/(M4318+N4318))*(Q4318/(Q4318+R4318)),(MAX(-30,(C4318-D4318)))*(N4318/(M4318+N4318))*(R4318/(R4318+Q4318)))</f>
        <v>1.19144144144144</v>
      </c>
      <c r="T4318" s="0" t="n">
        <f aca="false">IF(J4318=1,(MIN(30,(D4318-C4318)))*(K4318/(K4318+L4318))*(O4318/(O4318+P4318)),(MAX(-30,(D4318-C4318)))*(L4318/(K4318+L4318))*(P4318/(P4318+O4318)))</f>
        <v>-2.06049822064057</v>
      </c>
      <c r="U4318" s="7" t="n">
        <v>43135</v>
      </c>
    </row>
    <row r="4319" customFormat="false" ht="15" hidden="false" customHeight="false" outlineLevel="0" collapsed="false">
      <c r="A4319" s="0" t="s">
        <v>242</v>
      </c>
      <c r="B4319" s="0" t="s">
        <v>237</v>
      </c>
      <c r="C4319" s="0" t="n">
        <v>74</v>
      </c>
      <c r="D4319" s="0" t="n">
        <v>59</v>
      </c>
      <c r="E4319" s="0" t="n">
        <v>34</v>
      </c>
      <c r="F4319" s="0" t="n">
        <v>28</v>
      </c>
      <c r="G4319" s="0" t="n">
        <v>17</v>
      </c>
      <c r="H4319" s="0" t="n">
        <v>20</v>
      </c>
      <c r="I4319" s="0" t="n">
        <v>1</v>
      </c>
      <c r="J4319" s="0" t="n">
        <v>0</v>
      </c>
      <c r="K4319" s="0" t="n">
        <f aca="false">VLOOKUP(A4319,'Team Data'!$A$1:$E$659,2,FALSE())</f>
        <v>22</v>
      </c>
      <c r="L4319" s="0" t="n">
        <f aca="false">VLOOKUP(A4319,'Team Data'!$A$1:$E$659,3,FALSE())</f>
        <v>9</v>
      </c>
      <c r="M4319" s="0" t="n">
        <f aca="false">VLOOKUP(B4319,'Team Data'!$A$1:$E$659,2,FALSE())</f>
        <v>12</v>
      </c>
      <c r="N4319" s="0" t="n">
        <f aca="false">VLOOKUP(B4319,'Team Data'!$A$1:$E$659,3,FALSE())</f>
        <v>21</v>
      </c>
      <c r="O4319" s="0" t="n">
        <f aca="false">VLOOKUP(A4319,'Team Data'!$A$1:$E$659,4,FALSE())</f>
        <v>500</v>
      </c>
      <c r="P4319" s="0" t="n">
        <f aca="false">VLOOKUP(A4319,'Team Data'!$A$1:$E$659,5,FALSE())</f>
        <v>520</v>
      </c>
      <c r="Q4319" s="0" t="n">
        <f aca="false">VLOOKUP(B4319,'Team Data'!$A$1:$E$659,4,FALSE())</f>
        <v>483</v>
      </c>
      <c r="R4319" s="0" t="n">
        <f aca="false">VLOOKUP(B4319,'Team Data'!$A$1:$E$659,5,FALSE())</f>
        <v>570</v>
      </c>
      <c r="S4319" s="0" t="n">
        <f aca="false">IF(I4319=1,(MIN(30,(C4319-D4319)))*(M4319/(M4319+N4319))*(Q4319/(Q4319+R4319)),(MAX(-30,(C4319-D4319)))*(N4319/(M4319+N4319))*(R4319/(R4319+Q4319)))</f>
        <v>2.5019425019425</v>
      </c>
      <c r="T4319" s="0" t="n">
        <f aca="false">IF(J4319=1,(MIN(30,(D4319-C4319)))*(K4319/(K4319+L4319))*(O4319/(O4319+P4319)),(MAX(-30,(D4319-C4319)))*(L4319/(K4319+L4319))*(P4319/(P4319+O4319)))</f>
        <v>-2.22011385199241</v>
      </c>
      <c r="U4319" s="7" t="n">
        <v>43135</v>
      </c>
    </row>
    <row r="4320" customFormat="false" ht="15" hidden="false" customHeight="false" outlineLevel="0" collapsed="false">
      <c r="A4320" s="0" t="s">
        <v>287</v>
      </c>
      <c r="B4320" s="0" t="s">
        <v>301</v>
      </c>
      <c r="C4320" s="0" t="n">
        <v>83</v>
      </c>
      <c r="D4320" s="0" t="n">
        <v>76</v>
      </c>
      <c r="E4320" s="0" t="n">
        <v>35</v>
      </c>
      <c r="F4320" s="0" t="n">
        <v>40</v>
      </c>
      <c r="G4320" s="0" t="n">
        <v>10</v>
      </c>
      <c r="H4320" s="0" t="n">
        <v>9</v>
      </c>
      <c r="I4320" s="0" t="n">
        <v>1</v>
      </c>
      <c r="J4320" s="0" t="n">
        <v>0</v>
      </c>
      <c r="K4320" s="0" t="n">
        <f aca="false">VLOOKUP(A4320,'Team Data'!$A$1:$E$659,2,FALSE())</f>
        <v>15</v>
      </c>
      <c r="L4320" s="0" t="n">
        <f aca="false">VLOOKUP(A4320,'Team Data'!$A$1:$E$659,3,FALSE())</f>
        <v>16</v>
      </c>
      <c r="M4320" s="0" t="n">
        <f aca="false">VLOOKUP(B4320,'Team Data'!$A$1:$E$659,2,FALSE())</f>
        <v>14</v>
      </c>
      <c r="N4320" s="0" t="n">
        <f aca="false">VLOOKUP(B4320,'Team Data'!$A$1:$E$659,3,FALSE())</f>
        <v>17</v>
      </c>
      <c r="O4320" s="0" t="n">
        <f aca="false">VLOOKUP(A4320,'Team Data'!$A$1:$E$659,4,FALSE())</f>
        <v>605</v>
      </c>
      <c r="P4320" s="0" t="n">
        <f aca="false">VLOOKUP(A4320,'Team Data'!$A$1:$E$659,5,FALSE())</f>
        <v>410</v>
      </c>
      <c r="Q4320" s="0" t="n">
        <f aca="false">VLOOKUP(B4320,'Team Data'!$A$1:$E$659,4,FALSE())</f>
        <v>549</v>
      </c>
      <c r="R4320" s="0" t="n">
        <f aca="false">VLOOKUP(B4320,'Team Data'!$A$1:$E$659,5,FALSE())</f>
        <v>466</v>
      </c>
      <c r="S4320" s="0" t="n">
        <f aca="false">IF(I4320=1,(MIN(30,(C4320-D4320)))*(M4320/(M4320+N4320))*(Q4320/(Q4320+R4320)),(MAX(-30,(C4320-D4320)))*(N4320/(M4320+N4320))*(R4320/(R4320+Q4320)))</f>
        <v>1.70989988876529</v>
      </c>
      <c r="T4320" s="0" t="n">
        <f aca="false">IF(J4320=1,(MIN(30,(D4320-C4320)))*(K4320/(K4320+L4320))*(O4320/(O4320+P4320)),(MAX(-30,(D4320-C4320)))*(L4320/(K4320+L4320))*(P4320/(P4320+O4320)))</f>
        <v>-1.45939933259177</v>
      </c>
      <c r="U4320" s="7" t="n">
        <v>43135</v>
      </c>
    </row>
    <row r="4321" customFormat="false" ht="15" hidden="false" customHeight="false" outlineLevel="0" collapsed="false">
      <c r="A4321" s="0" t="s">
        <v>16</v>
      </c>
      <c r="B4321" s="0" t="s">
        <v>340</v>
      </c>
      <c r="C4321" s="0" t="n">
        <v>88</v>
      </c>
      <c r="D4321" s="0" t="n">
        <v>78</v>
      </c>
      <c r="E4321" s="0" t="n">
        <v>30</v>
      </c>
      <c r="F4321" s="0" t="n">
        <v>27</v>
      </c>
      <c r="G4321" s="0" t="n">
        <v>12</v>
      </c>
      <c r="H4321" s="0" t="n">
        <v>18</v>
      </c>
      <c r="I4321" s="0" t="n">
        <v>1</v>
      </c>
      <c r="J4321" s="0" t="n">
        <v>0</v>
      </c>
      <c r="K4321" s="0" t="n">
        <f aca="false">VLOOKUP(A4321,'Team Data'!$A$1:$E$659,2,FALSE())</f>
        <v>20</v>
      </c>
      <c r="L4321" s="0" t="n">
        <f aca="false">VLOOKUP(A4321,'Team Data'!$A$1:$E$659,3,FALSE())</f>
        <v>12</v>
      </c>
      <c r="M4321" s="0" t="n">
        <f aca="false">VLOOKUP(B4321,'Team Data'!$A$1:$E$659,2,FALSE())</f>
        <v>12</v>
      </c>
      <c r="N4321" s="0" t="n">
        <f aca="false">VLOOKUP(B4321,'Team Data'!$A$1:$E$659,3,FALSE())</f>
        <v>19</v>
      </c>
      <c r="O4321" s="0" t="n">
        <f aca="false">VLOOKUP(A4321,'Team Data'!$A$1:$E$659,4,FALSE())</f>
        <v>595</v>
      </c>
      <c r="P4321" s="0" t="n">
        <f aca="false">VLOOKUP(A4321,'Team Data'!$A$1:$E$659,5,FALSE())</f>
        <v>484</v>
      </c>
      <c r="Q4321" s="0" t="n">
        <f aca="false">VLOOKUP(B4321,'Team Data'!$A$1:$E$659,4,FALSE())</f>
        <v>595</v>
      </c>
      <c r="R4321" s="0" t="n">
        <f aca="false">VLOOKUP(B4321,'Team Data'!$A$1:$E$659,5,FALSE())</f>
        <v>435</v>
      </c>
      <c r="S4321" s="0" t="n">
        <f aca="false">IF(I4321=1,(MIN(30,(C4321-D4321)))*(M4321/(M4321+N4321))*(Q4321/(Q4321+R4321)),(MAX(-30,(C4321-D4321)))*(N4321/(M4321+N4321))*(R4321/(R4321+Q4321)))</f>
        <v>2.23614155966176</v>
      </c>
      <c r="T4321" s="0" t="n">
        <f aca="false">IF(J4321=1,(MIN(30,(D4321-C4321)))*(K4321/(K4321+L4321))*(O4321/(O4321+P4321)),(MAX(-30,(D4321-C4321)))*(L4321/(K4321+L4321))*(P4321/(P4321+O4321)))</f>
        <v>-1.68211306765524</v>
      </c>
      <c r="U4321" s="7" t="n">
        <v>43135</v>
      </c>
    </row>
    <row r="4322" customFormat="false" ht="15" hidden="false" customHeight="false" outlineLevel="0" collapsed="false">
      <c r="A4322" s="0" t="s">
        <v>108</v>
      </c>
      <c r="B4322" s="0" t="s">
        <v>199</v>
      </c>
      <c r="C4322" s="0" t="n">
        <v>86</v>
      </c>
      <c r="D4322" s="0" t="n">
        <v>70</v>
      </c>
      <c r="E4322" s="0" t="n">
        <v>37</v>
      </c>
      <c r="F4322" s="0" t="n">
        <v>38</v>
      </c>
      <c r="G4322" s="0" t="n">
        <v>7</v>
      </c>
      <c r="H4322" s="0" t="n">
        <v>11</v>
      </c>
      <c r="I4322" s="0" t="n">
        <v>1</v>
      </c>
      <c r="J4322" s="0" t="n">
        <v>0</v>
      </c>
      <c r="K4322" s="0" t="n">
        <f aca="false">VLOOKUP(A4322,'Team Data'!$A$1:$E$659,2,FALSE())</f>
        <v>19</v>
      </c>
      <c r="L4322" s="0" t="n">
        <f aca="false">VLOOKUP(A4322,'Team Data'!$A$1:$E$659,3,FALSE())</f>
        <v>16</v>
      </c>
      <c r="M4322" s="0" t="n">
        <f aca="false">VLOOKUP(B4322,'Team Data'!$A$1:$E$659,2,FALSE())</f>
        <v>19</v>
      </c>
      <c r="N4322" s="0" t="n">
        <f aca="false">VLOOKUP(B4322,'Team Data'!$A$1:$E$659,3,FALSE())</f>
        <v>16</v>
      </c>
      <c r="O4322" s="0" t="n">
        <f aca="false">VLOOKUP(A4322,'Team Data'!$A$1:$E$659,4,FALSE())</f>
        <v>472</v>
      </c>
      <c r="P4322" s="0" t="n">
        <f aca="false">VLOOKUP(A4322,'Team Data'!$A$1:$E$659,5,FALSE())</f>
        <v>580</v>
      </c>
      <c r="Q4322" s="0" t="n">
        <f aca="false">VLOOKUP(B4322,'Team Data'!$A$1:$E$659,4,FALSE())</f>
        <v>431</v>
      </c>
      <c r="R4322" s="0" t="n">
        <f aca="false">VLOOKUP(B4322,'Team Data'!$A$1:$E$659,5,FALSE())</f>
        <v>621</v>
      </c>
      <c r="S4322" s="0" t="n">
        <f aca="false">IF(I4322=1,(MIN(30,(C4322-D4322)))*(M4322/(M4322+N4322))*(Q4322/(Q4322+R4322)),(MAX(-30,(C4322-D4322)))*(N4322/(M4322+N4322))*(R4322/(R4322+Q4322)))</f>
        <v>3.55850081477458</v>
      </c>
      <c r="T4322" s="0" t="n">
        <f aca="false">IF(J4322=1,(MIN(30,(D4322-C4322)))*(K4322/(K4322+L4322))*(O4322/(O4322+P4322)),(MAX(-30,(D4322-C4322)))*(L4322/(K4322+L4322))*(P4322/(P4322+O4322)))</f>
        <v>-4.03259098316133</v>
      </c>
      <c r="U4322" s="7" t="n">
        <v>43137</v>
      </c>
    </row>
    <row r="4323" customFormat="false" ht="15" hidden="false" customHeight="false" outlineLevel="0" collapsed="false">
      <c r="A4323" s="0" t="s">
        <v>36</v>
      </c>
      <c r="B4323" s="0" t="s">
        <v>143</v>
      </c>
      <c r="C4323" s="0" t="n">
        <v>89</v>
      </c>
      <c r="D4323" s="0" t="n">
        <v>92</v>
      </c>
      <c r="E4323" s="0" t="n">
        <v>45</v>
      </c>
      <c r="F4323" s="0" t="n">
        <v>40</v>
      </c>
      <c r="G4323" s="0" t="n">
        <v>15</v>
      </c>
      <c r="H4323" s="0" t="n">
        <v>13</v>
      </c>
      <c r="I4323" s="0" t="n">
        <v>0</v>
      </c>
      <c r="J4323" s="0" t="n">
        <v>1</v>
      </c>
      <c r="K4323" s="0" t="n">
        <f aca="false">VLOOKUP(A4323,'Team Data'!$A$1:$E$659,2,FALSE())</f>
        <v>25</v>
      </c>
      <c r="L4323" s="0" t="n">
        <f aca="false">VLOOKUP(A4323,'Team Data'!$A$1:$E$659,3,FALSE())</f>
        <v>10</v>
      </c>
      <c r="M4323" s="0" t="n">
        <f aca="false">VLOOKUP(B4323,'Team Data'!$A$1:$E$659,2,FALSE())</f>
        <v>16</v>
      </c>
      <c r="N4323" s="0" t="n">
        <f aca="false">VLOOKUP(B4323,'Team Data'!$A$1:$E$659,3,FALSE())</f>
        <v>14</v>
      </c>
      <c r="O4323" s="0" t="n">
        <f aca="false">VLOOKUP(A4323,'Team Data'!$A$1:$E$659,4,FALSE())</f>
        <v>540</v>
      </c>
      <c r="P4323" s="0" t="n">
        <f aca="false">VLOOKUP(A4323,'Team Data'!$A$1:$E$659,5,FALSE())</f>
        <v>573</v>
      </c>
      <c r="Q4323" s="0" t="n">
        <f aca="false">VLOOKUP(B4323,'Team Data'!$A$1:$E$659,4,FALSE())</f>
        <v>426</v>
      </c>
      <c r="R4323" s="0" t="n">
        <f aca="false">VLOOKUP(B4323,'Team Data'!$A$1:$E$659,5,FALSE())</f>
        <v>491</v>
      </c>
      <c r="S4323" s="0" t="n">
        <f aca="false">IF(I4323=1,(MIN(30,(C4323-D4323)))*(M4323/(M4323+N4323))*(Q4323/(Q4323+R4323)),(MAX(-30,(C4323-D4323)))*(N4323/(M4323+N4323))*(R4323/(R4323+Q4323)))</f>
        <v>-0.749618320610687</v>
      </c>
      <c r="T4323" s="0" t="n">
        <f aca="false">IF(J4323=1,(MIN(30,(D4323-C4323)))*(K4323/(K4323+L4323))*(O4323/(O4323+P4323)),(MAX(-30,(D4323-C4323)))*(L4323/(K4323+L4323))*(P4323/(P4323+O4323)))</f>
        <v>1.03966114747786</v>
      </c>
      <c r="U4323" s="7" t="n">
        <v>43137</v>
      </c>
    </row>
    <row r="4324" customFormat="false" ht="15" hidden="false" customHeight="false" outlineLevel="0" collapsed="false">
      <c r="A4324" s="0" t="s">
        <v>264</v>
      </c>
      <c r="B4324" s="0" t="s">
        <v>85</v>
      </c>
      <c r="C4324" s="0" t="n">
        <v>65</v>
      </c>
      <c r="D4324" s="0" t="n">
        <v>78</v>
      </c>
      <c r="E4324" s="0" t="n">
        <v>32</v>
      </c>
      <c r="F4324" s="0" t="n">
        <v>32</v>
      </c>
      <c r="G4324" s="0" t="n">
        <v>14</v>
      </c>
      <c r="H4324" s="0" t="n">
        <v>6</v>
      </c>
      <c r="I4324" s="0" t="n">
        <v>0</v>
      </c>
      <c r="J4324" s="0" t="n">
        <v>1</v>
      </c>
      <c r="K4324" s="0" t="n">
        <f aca="false">VLOOKUP(A4324,'Team Data'!$A$1:$E$659,2,FALSE())</f>
        <v>8</v>
      </c>
      <c r="L4324" s="0" t="n">
        <f aca="false">VLOOKUP(A4324,'Team Data'!$A$1:$E$659,3,FALSE())</f>
        <v>24</v>
      </c>
      <c r="M4324" s="0" t="n">
        <f aca="false">VLOOKUP(B4324,'Team Data'!$A$1:$E$659,2,FALSE())</f>
        <v>17</v>
      </c>
      <c r="N4324" s="0" t="n">
        <f aca="false">VLOOKUP(B4324,'Team Data'!$A$1:$E$659,3,FALSE())</f>
        <v>16</v>
      </c>
      <c r="O4324" s="0" t="n">
        <f aca="false">VLOOKUP(A4324,'Team Data'!$A$1:$E$659,4,FALSE())</f>
        <v>541</v>
      </c>
      <c r="P4324" s="0" t="n">
        <f aca="false">VLOOKUP(A4324,'Team Data'!$A$1:$E$659,5,FALSE())</f>
        <v>503</v>
      </c>
      <c r="Q4324" s="0" t="n">
        <f aca="false">VLOOKUP(B4324,'Team Data'!$A$1:$E$659,4,FALSE())</f>
        <v>536</v>
      </c>
      <c r="R4324" s="0" t="n">
        <f aca="false">VLOOKUP(B4324,'Team Data'!$A$1:$E$659,5,FALSE())</f>
        <v>539</v>
      </c>
      <c r="S4324" s="0" t="n">
        <f aca="false">IF(I4324=1,(MIN(30,(C4324-D4324)))*(M4324/(M4324+N4324))*(Q4324/(Q4324+R4324)),(MAX(-30,(C4324-D4324)))*(N4324/(M4324+N4324))*(R4324/(R4324+Q4324)))</f>
        <v>-3.16031007751938</v>
      </c>
      <c r="T4324" s="0" t="n">
        <f aca="false">IF(J4324=1,(MIN(30,(D4324-C4324)))*(K4324/(K4324+L4324))*(O4324/(O4324+P4324)),(MAX(-30,(D4324-C4324)))*(L4324/(K4324+L4324))*(P4324/(P4324+O4324)))</f>
        <v>1.68414750957854</v>
      </c>
      <c r="U4324" s="7" t="n">
        <v>43137</v>
      </c>
    </row>
    <row r="4325" customFormat="false" ht="15" hidden="false" customHeight="false" outlineLevel="0" collapsed="false">
      <c r="A4325" s="0" t="s">
        <v>124</v>
      </c>
      <c r="B4325" s="0" t="s">
        <v>244</v>
      </c>
      <c r="C4325" s="0" t="n">
        <v>65</v>
      </c>
      <c r="D4325" s="0" t="n">
        <v>43</v>
      </c>
      <c r="E4325" s="0" t="n">
        <v>42</v>
      </c>
      <c r="F4325" s="0" t="n">
        <v>39</v>
      </c>
      <c r="G4325" s="0" t="n">
        <v>13</v>
      </c>
      <c r="H4325" s="0" t="n">
        <v>12</v>
      </c>
      <c r="I4325" s="0" t="n">
        <v>1</v>
      </c>
      <c r="J4325" s="0" t="n">
        <v>0</v>
      </c>
      <c r="K4325" s="0" t="n">
        <f aca="false">VLOOKUP(A4325,'Team Data'!$A$1:$E$659,2,FALSE())</f>
        <v>16</v>
      </c>
      <c r="L4325" s="0" t="n">
        <f aca="false">VLOOKUP(A4325,'Team Data'!$A$1:$E$659,3,FALSE())</f>
        <v>15</v>
      </c>
      <c r="M4325" s="0" t="n">
        <f aca="false">VLOOKUP(B4325,'Team Data'!$A$1:$E$659,2,FALSE())</f>
        <v>15</v>
      </c>
      <c r="N4325" s="0" t="n">
        <f aca="false">VLOOKUP(B4325,'Team Data'!$A$1:$E$659,3,FALSE())</f>
        <v>19</v>
      </c>
      <c r="O4325" s="0" t="n">
        <f aca="false">VLOOKUP(A4325,'Team Data'!$A$1:$E$659,4,FALSE())</f>
        <v>582</v>
      </c>
      <c r="P4325" s="0" t="n">
        <f aca="false">VLOOKUP(A4325,'Team Data'!$A$1:$E$659,5,FALSE())</f>
        <v>456</v>
      </c>
      <c r="Q4325" s="0" t="n">
        <f aca="false">VLOOKUP(B4325,'Team Data'!$A$1:$E$659,4,FALSE())</f>
        <v>608</v>
      </c>
      <c r="R4325" s="0" t="n">
        <f aca="false">VLOOKUP(B4325,'Team Data'!$A$1:$E$659,5,FALSE())</f>
        <v>484</v>
      </c>
      <c r="S4325" s="0" t="n">
        <f aca="false">IF(I4325=1,(MIN(30,(C4325-D4325)))*(M4325/(M4325+N4325))*(Q4325/(Q4325+R4325)),(MAX(-30,(C4325-D4325)))*(N4325/(M4325+N4325))*(R4325/(R4325+Q4325)))</f>
        <v>5.40400775694893</v>
      </c>
      <c r="T4325" s="0" t="n">
        <f aca="false">IF(J4325=1,(MIN(30,(D4325-C4325)))*(K4325/(K4325+L4325))*(O4325/(O4325+P4325)),(MAX(-30,(D4325-C4325)))*(L4325/(K4325+L4325))*(P4325/(P4325+O4325)))</f>
        <v>-4.67648704083535</v>
      </c>
      <c r="U4325" s="7" t="n">
        <v>43137</v>
      </c>
    </row>
    <row r="4326" customFormat="false" ht="15" hidden="false" customHeight="false" outlineLevel="0" collapsed="false">
      <c r="A4326" s="0" t="s">
        <v>285</v>
      </c>
      <c r="B4326" s="0" t="s">
        <v>152</v>
      </c>
      <c r="C4326" s="0" t="n">
        <v>78</v>
      </c>
      <c r="D4326" s="0" t="n">
        <v>73</v>
      </c>
      <c r="E4326" s="0" t="n">
        <v>32</v>
      </c>
      <c r="F4326" s="0" t="n">
        <v>31</v>
      </c>
      <c r="G4326" s="0" t="n">
        <v>8</v>
      </c>
      <c r="H4326" s="0" t="n">
        <v>11</v>
      </c>
      <c r="I4326" s="0" t="n">
        <v>1</v>
      </c>
      <c r="J4326" s="0" t="n">
        <v>0</v>
      </c>
      <c r="K4326" s="0" t="n">
        <f aca="false">VLOOKUP(A4326,'Team Data'!$A$1:$E$659,2,FALSE())</f>
        <v>23</v>
      </c>
      <c r="L4326" s="0" t="n">
        <f aca="false">VLOOKUP(A4326,'Team Data'!$A$1:$E$659,3,FALSE())</f>
        <v>14</v>
      </c>
      <c r="M4326" s="0" t="n">
        <f aca="false">VLOOKUP(B4326,'Team Data'!$A$1:$E$659,2,FALSE())</f>
        <v>22</v>
      </c>
      <c r="N4326" s="0" t="n">
        <f aca="false">VLOOKUP(B4326,'Team Data'!$A$1:$E$659,3,FALSE())</f>
        <v>14</v>
      </c>
      <c r="O4326" s="0" t="n">
        <f aca="false">VLOOKUP(A4326,'Team Data'!$A$1:$E$659,4,FALSE())</f>
        <v>752</v>
      </c>
      <c r="P4326" s="0" t="n">
        <f aca="false">VLOOKUP(A4326,'Team Data'!$A$1:$E$659,5,FALSE())</f>
        <v>485</v>
      </c>
      <c r="Q4326" s="0" t="n">
        <f aca="false">VLOOKUP(B4326,'Team Data'!$A$1:$E$659,4,FALSE())</f>
        <v>725</v>
      </c>
      <c r="R4326" s="0" t="n">
        <f aca="false">VLOOKUP(B4326,'Team Data'!$A$1:$E$659,5,FALSE())</f>
        <v>474</v>
      </c>
      <c r="S4326" s="0" t="n">
        <f aca="false">IF(I4326=1,(MIN(30,(C4326-D4326)))*(M4326/(M4326+N4326))*(Q4326/(Q4326+R4326)),(MAX(-30,(C4326-D4326)))*(N4326/(M4326+N4326))*(R4326/(R4326+Q4326)))</f>
        <v>1.84760448521916</v>
      </c>
      <c r="T4326" s="0" t="n">
        <f aca="false">IF(J4326=1,(MIN(30,(D4326-C4326)))*(K4326/(K4326+L4326))*(O4326/(O4326+P4326)),(MAX(-30,(D4326-C4326)))*(L4326/(K4326+L4326))*(P4326/(P4326+O4326)))</f>
        <v>-0.741768445891324</v>
      </c>
      <c r="U4326" s="7" t="n">
        <v>43137</v>
      </c>
    </row>
    <row r="4327" customFormat="false" ht="15" hidden="false" customHeight="false" outlineLevel="0" collapsed="false">
      <c r="A4327" s="0" t="s">
        <v>117</v>
      </c>
      <c r="B4327" s="0" t="s">
        <v>182</v>
      </c>
      <c r="C4327" s="0" t="n">
        <v>61</v>
      </c>
      <c r="D4327" s="0" t="n">
        <v>97</v>
      </c>
      <c r="E4327" s="0" t="n">
        <v>30</v>
      </c>
      <c r="F4327" s="0" t="n">
        <v>39</v>
      </c>
      <c r="G4327" s="0" t="n">
        <v>14</v>
      </c>
      <c r="H4327" s="0" t="n">
        <v>7</v>
      </c>
      <c r="I4327" s="0" t="n">
        <v>0</v>
      </c>
      <c r="J4327" s="0" t="n">
        <v>1</v>
      </c>
      <c r="K4327" s="0" t="n">
        <f aca="false">VLOOKUP(A4327,'Team Data'!$A$1:$E$659,2,FALSE())</f>
        <v>10</v>
      </c>
      <c r="L4327" s="0" t="n">
        <f aca="false">VLOOKUP(A4327,'Team Data'!$A$1:$E$659,3,FALSE())</f>
        <v>23</v>
      </c>
      <c r="M4327" s="0" t="n">
        <f aca="false">VLOOKUP(B4327,'Team Data'!$A$1:$E$659,2,FALSE())</f>
        <v>13</v>
      </c>
      <c r="N4327" s="0" t="n">
        <f aca="false">VLOOKUP(B4327,'Team Data'!$A$1:$E$659,3,FALSE())</f>
        <v>19</v>
      </c>
      <c r="O4327" s="0" t="n">
        <f aca="false">VLOOKUP(A4327,'Team Data'!$A$1:$E$659,4,FALSE())</f>
        <v>452</v>
      </c>
      <c r="P4327" s="0" t="n">
        <f aca="false">VLOOKUP(A4327,'Team Data'!$A$1:$E$659,5,FALSE())</f>
        <v>578</v>
      </c>
      <c r="Q4327" s="0" t="n">
        <f aca="false">VLOOKUP(B4327,'Team Data'!$A$1:$E$659,4,FALSE())</f>
        <v>406</v>
      </c>
      <c r="R4327" s="0" t="n">
        <f aca="false">VLOOKUP(B4327,'Team Data'!$A$1:$E$659,5,FALSE())</f>
        <v>575</v>
      </c>
      <c r="S4327" s="0" t="n">
        <f aca="false">IF(I4327=1,(MIN(30,(C4327-D4327)))*(M4327/(M4327+N4327))*(Q4327/(Q4327+R4327)),(MAX(-30,(C4327-D4327)))*(N4327/(M4327+N4327))*(R4327/(R4327+Q4327)))</f>
        <v>-10.4405581039755</v>
      </c>
      <c r="T4327" s="0" t="n">
        <f aca="false">IF(J4327=1,(MIN(30,(D4327-C4327)))*(K4327/(K4327+L4327))*(O4327/(O4327+P4327)),(MAX(-30,(D4327-C4327)))*(L4327/(K4327+L4327))*(P4327/(P4327+O4327)))</f>
        <v>3.98940864960283</v>
      </c>
      <c r="U4327" s="7" t="n">
        <v>43137</v>
      </c>
    </row>
    <row r="4328" customFormat="false" ht="15" hidden="false" customHeight="false" outlineLevel="0" collapsed="false">
      <c r="A4328" s="0" t="s">
        <v>70</v>
      </c>
      <c r="B4328" s="0" t="s">
        <v>198</v>
      </c>
      <c r="C4328" s="0" t="n">
        <v>51</v>
      </c>
      <c r="D4328" s="0" t="n">
        <v>54</v>
      </c>
      <c r="E4328" s="0" t="n">
        <v>32</v>
      </c>
      <c r="F4328" s="0" t="n">
        <v>40</v>
      </c>
      <c r="G4328" s="0" t="n">
        <v>14</v>
      </c>
      <c r="H4328" s="0" t="n">
        <v>17</v>
      </c>
      <c r="I4328" s="0" t="n">
        <v>0</v>
      </c>
      <c r="J4328" s="0" t="n">
        <v>1</v>
      </c>
      <c r="K4328" s="0" t="n">
        <f aca="false">VLOOKUP(A4328,'Team Data'!$A$1:$E$659,2,FALSE())</f>
        <v>4</v>
      </c>
      <c r="L4328" s="0" t="n">
        <f aca="false">VLOOKUP(A4328,'Team Data'!$A$1:$E$659,3,FALSE())</f>
        <v>28</v>
      </c>
      <c r="M4328" s="0" t="n">
        <f aca="false">VLOOKUP(B4328,'Team Data'!$A$1:$E$659,2,FALSE())</f>
        <v>20</v>
      </c>
      <c r="N4328" s="0" t="n">
        <f aca="false">VLOOKUP(B4328,'Team Data'!$A$1:$E$659,3,FALSE())</f>
        <v>15</v>
      </c>
      <c r="O4328" s="0" t="n">
        <f aca="false">VLOOKUP(A4328,'Team Data'!$A$1:$E$659,4,FALSE())</f>
        <v>460</v>
      </c>
      <c r="P4328" s="0" t="n">
        <f aca="false">VLOOKUP(A4328,'Team Data'!$A$1:$E$659,5,FALSE())</f>
        <v>532</v>
      </c>
      <c r="Q4328" s="0" t="n">
        <f aca="false">VLOOKUP(B4328,'Team Data'!$A$1:$E$659,4,FALSE())</f>
        <v>455</v>
      </c>
      <c r="R4328" s="0" t="n">
        <f aca="false">VLOOKUP(B4328,'Team Data'!$A$1:$E$659,5,FALSE())</f>
        <v>629</v>
      </c>
      <c r="S4328" s="0" t="n">
        <f aca="false">IF(I4328=1,(MIN(30,(C4328-D4328)))*(M4328/(M4328+N4328))*(Q4328/(Q4328+R4328)),(MAX(-30,(C4328-D4328)))*(N4328/(M4328+N4328))*(R4328/(R4328+Q4328)))</f>
        <v>-0.746046389035319</v>
      </c>
      <c r="T4328" s="0" t="n">
        <f aca="false">IF(J4328=1,(MIN(30,(D4328-C4328)))*(K4328/(K4328+L4328))*(O4328/(O4328+P4328)),(MAX(-30,(D4328-C4328)))*(L4328/(K4328+L4328))*(P4328/(P4328+O4328)))</f>
        <v>0.173891129032258</v>
      </c>
      <c r="U4328" s="7" t="n">
        <v>43137</v>
      </c>
    </row>
    <row r="4329" customFormat="false" ht="15" hidden="false" customHeight="false" outlineLevel="0" collapsed="false">
      <c r="A4329" s="0" t="s">
        <v>196</v>
      </c>
      <c r="B4329" s="0" t="s">
        <v>27</v>
      </c>
      <c r="C4329" s="0" t="n">
        <v>83</v>
      </c>
      <c r="D4329" s="0" t="n">
        <v>79</v>
      </c>
      <c r="E4329" s="0" t="n">
        <v>45</v>
      </c>
      <c r="F4329" s="0" t="n">
        <v>47</v>
      </c>
      <c r="G4329" s="0" t="n">
        <v>14</v>
      </c>
      <c r="H4329" s="0" t="n">
        <v>16</v>
      </c>
      <c r="I4329" s="0" t="n">
        <v>1</v>
      </c>
      <c r="J4329" s="0" t="n">
        <v>0</v>
      </c>
      <c r="K4329" s="0" t="n">
        <f aca="false">VLOOKUP(A4329,'Team Data'!$A$1:$E$659,2,FALSE())</f>
        <v>14</v>
      </c>
      <c r="L4329" s="0" t="n">
        <f aca="false">VLOOKUP(A4329,'Team Data'!$A$1:$E$659,3,FALSE())</f>
        <v>19</v>
      </c>
      <c r="M4329" s="0" t="n">
        <f aca="false">VLOOKUP(B4329,'Team Data'!$A$1:$E$659,2,FALSE())</f>
        <v>18</v>
      </c>
      <c r="N4329" s="0" t="n">
        <f aca="false">VLOOKUP(B4329,'Team Data'!$A$1:$E$659,3,FALSE())</f>
        <v>14</v>
      </c>
      <c r="O4329" s="0" t="n">
        <f aca="false">VLOOKUP(A4329,'Team Data'!$A$1:$E$659,4,FALSE())</f>
        <v>464</v>
      </c>
      <c r="P4329" s="0" t="n">
        <f aca="false">VLOOKUP(A4329,'Team Data'!$A$1:$E$659,5,FALSE())</f>
        <v>530</v>
      </c>
      <c r="Q4329" s="0" t="n">
        <f aca="false">VLOOKUP(B4329,'Team Data'!$A$1:$E$659,4,FALSE())</f>
        <v>374</v>
      </c>
      <c r="R4329" s="0" t="n">
        <f aca="false">VLOOKUP(B4329,'Team Data'!$A$1:$E$659,5,FALSE())</f>
        <v>605</v>
      </c>
      <c r="S4329" s="0" t="n">
        <f aca="false">IF(I4329=1,(MIN(30,(C4329-D4329)))*(M4329/(M4329+N4329))*(Q4329/(Q4329+R4329)),(MAX(-30,(C4329-D4329)))*(N4329/(M4329+N4329))*(R4329/(R4329+Q4329)))</f>
        <v>0.859550561797753</v>
      </c>
      <c r="T4329" s="0" t="n">
        <f aca="false">IF(J4329=1,(MIN(30,(D4329-C4329)))*(K4329/(K4329+L4329))*(O4329/(O4329+P4329)),(MAX(-30,(D4329-C4329)))*(L4329/(K4329+L4329))*(P4329/(P4329+O4329)))</f>
        <v>-1.22797390403024</v>
      </c>
      <c r="U4329" s="7" t="n">
        <v>43137</v>
      </c>
    </row>
    <row r="4330" customFormat="false" ht="15" hidden="false" customHeight="false" outlineLevel="0" collapsed="false">
      <c r="A4330" s="0" t="s">
        <v>88</v>
      </c>
      <c r="B4330" s="0" t="s">
        <v>162</v>
      </c>
      <c r="C4330" s="0" t="n">
        <v>61</v>
      </c>
      <c r="D4330" s="0" t="n">
        <v>62</v>
      </c>
      <c r="E4330" s="0" t="n">
        <v>31</v>
      </c>
      <c r="F4330" s="0" t="n">
        <v>40</v>
      </c>
      <c r="G4330" s="0" t="n">
        <v>16</v>
      </c>
      <c r="H4330" s="0" t="n">
        <v>14</v>
      </c>
      <c r="I4330" s="0" t="n">
        <v>0</v>
      </c>
      <c r="J4330" s="0" t="n">
        <v>1</v>
      </c>
      <c r="K4330" s="0" t="n">
        <f aca="false">VLOOKUP(A4330,'Team Data'!$A$1:$E$659,2,FALSE())</f>
        <v>9</v>
      </c>
      <c r="L4330" s="0" t="n">
        <f aca="false">VLOOKUP(A4330,'Team Data'!$A$1:$E$659,3,FALSE())</f>
        <v>25</v>
      </c>
      <c r="M4330" s="0" t="n">
        <f aca="false">VLOOKUP(B4330,'Team Data'!$A$1:$E$659,2,FALSE())</f>
        <v>7</v>
      </c>
      <c r="N4330" s="0" t="n">
        <f aca="false">VLOOKUP(B4330,'Team Data'!$A$1:$E$659,3,FALSE())</f>
        <v>25</v>
      </c>
      <c r="O4330" s="0" t="n">
        <f aca="false">VLOOKUP(A4330,'Team Data'!$A$1:$E$659,4,FALSE())</f>
        <v>507</v>
      </c>
      <c r="P4330" s="0" t="n">
        <f aca="false">VLOOKUP(A4330,'Team Data'!$A$1:$E$659,5,FALSE())</f>
        <v>582</v>
      </c>
      <c r="Q4330" s="0" t="n">
        <f aca="false">VLOOKUP(B4330,'Team Data'!$A$1:$E$659,4,FALSE())</f>
        <v>467</v>
      </c>
      <c r="R4330" s="0" t="n">
        <f aca="false">VLOOKUP(B4330,'Team Data'!$A$1:$E$659,5,FALSE())</f>
        <v>524</v>
      </c>
      <c r="S4330" s="0" t="n">
        <f aca="false">IF(I4330=1,(MIN(30,(C4330-D4330)))*(M4330/(M4330+N4330))*(Q4330/(Q4330+R4330)),(MAX(-30,(C4330-D4330)))*(N4330/(M4330+N4330))*(R4330/(R4330+Q4330)))</f>
        <v>-0.413092835519677</v>
      </c>
      <c r="T4330" s="0" t="n">
        <f aca="false">IF(J4330=1,(MIN(30,(D4330-C4330)))*(K4330/(K4330+L4330))*(O4330/(O4330+P4330)),(MAX(-30,(D4330-C4330)))*(L4330/(K4330+L4330))*(P4330/(P4330+O4330)))</f>
        <v>0.123237724842003</v>
      </c>
      <c r="U4330" s="7" t="n">
        <v>43137</v>
      </c>
    </row>
    <row r="4331" customFormat="false" ht="15" hidden="false" customHeight="false" outlineLevel="0" collapsed="false">
      <c r="A4331" s="0" t="s">
        <v>62</v>
      </c>
      <c r="B4331" s="0" t="s">
        <v>267</v>
      </c>
      <c r="C4331" s="0" t="n">
        <v>84</v>
      </c>
      <c r="D4331" s="0" t="n">
        <v>60</v>
      </c>
      <c r="E4331" s="0" t="n">
        <v>35</v>
      </c>
      <c r="F4331" s="0" t="n">
        <v>32</v>
      </c>
      <c r="G4331" s="0" t="n">
        <v>11</v>
      </c>
      <c r="H4331" s="0" t="n">
        <v>12</v>
      </c>
      <c r="I4331" s="0" t="n">
        <v>1</v>
      </c>
      <c r="J4331" s="0" t="n">
        <v>0</v>
      </c>
      <c r="K4331" s="0" t="n">
        <f aca="false">VLOOKUP(A4331,'Team Data'!$A$1:$E$659,2,FALSE())</f>
        <v>5</v>
      </c>
      <c r="L4331" s="0" t="n">
        <f aca="false">VLOOKUP(A4331,'Team Data'!$A$1:$E$659,3,FALSE())</f>
        <v>27</v>
      </c>
      <c r="M4331" s="0" t="n">
        <f aca="false">VLOOKUP(B4331,'Team Data'!$A$1:$E$659,2,FALSE())</f>
        <v>10</v>
      </c>
      <c r="N4331" s="0" t="n">
        <f aca="false">VLOOKUP(B4331,'Team Data'!$A$1:$E$659,3,FALSE())</f>
        <v>22</v>
      </c>
      <c r="O4331" s="0" t="n">
        <f aca="false">VLOOKUP(A4331,'Team Data'!$A$1:$E$659,4,FALSE())</f>
        <v>512</v>
      </c>
      <c r="P4331" s="0" t="n">
        <f aca="false">VLOOKUP(A4331,'Team Data'!$A$1:$E$659,5,FALSE())</f>
        <v>548</v>
      </c>
      <c r="Q4331" s="0" t="n">
        <f aca="false">VLOOKUP(B4331,'Team Data'!$A$1:$E$659,4,FALSE())</f>
        <v>457</v>
      </c>
      <c r="R4331" s="0" t="n">
        <f aca="false">VLOOKUP(B4331,'Team Data'!$A$1:$E$659,5,FALSE())</f>
        <v>529</v>
      </c>
      <c r="S4331" s="0" t="n">
        <f aca="false">IF(I4331=1,(MIN(30,(C4331-D4331)))*(M4331/(M4331+N4331))*(Q4331/(Q4331+R4331)),(MAX(-30,(C4331-D4331)))*(N4331/(M4331+N4331))*(R4331/(R4331+Q4331)))</f>
        <v>3.47616632860041</v>
      </c>
      <c r="T4331" s="0" t="n">
        <f aca="false">IF(J4331=1,(MIN(30,(D4331-C4331)))*(K4331/(K4331+L4331))*(O4331/(O4331+P4331)),(MAX(-30,(D4331-C4331)))*(L4331/(K4331+L4331))*(P4331/(P4331+O4331)))</f>
        <v>-10.4688679245283</v>
      </c>
      <c r="U4331" s="7" t="n">
        <v>43137</v>
      </c>
    </row>
    <row r="4332" customFormat="false" ht="15" hidden="false" customHeight="false" outlineLevel="0" collapsed="false">
      <c r="A4332" s="0" t="s">
        <v>11</v>
      </c>
      <c r="B4332" s="0" t="s">
        <v>19</v>
      </c>
      <c r="C4332" s="0" t="n">
        <v>65</v>
      </c>
      <c r="D4332" s="0" t="n">
        <v>59</v>
      </c>
      <c r="E4332" s="0" t="n">
        <v>48</v>
      </c>
      <c r="F4332" s="0" t="n">
        <v>25</v>
      </c>
      <c r="G4332" s="0" t="n">
        <v>18</v>
      </c>
      <c r="H4332" s="0" t="n">
        <v>10</v>
      </c>
      <c r="I4332" s="0" t="n">
        <v>1</v>
      </c>
      <c r="J4332" s="0" t="n">
        <v>0</v>
      </c>
      <c r="K4332" s="0" t="n">
        <f aca="false">VLOOKUP(A4332,'Team Data'!$A$1:$E$659,2,FALSE())</f>
        <v>8</v>
      </c>
      <c r="L4332" s="0" t="n">
        <f aca="false">VLOOKUP(A4332,'Team Data'!$A$1:$E$659,3,FALSE())</f>
        <v>23</v>
      </c>
      <c r="M4332" s="0" t="n">
        <f aca="false">VLOOKUP(B4332,'Team Data'!$A$1:$E$659,2,FALSE())</f>
        <v>14</v>
      </c>
      <c r="N4332" s="0" t="n">
        <f aca="false">VLOOKUP(B4332,'Team Data'!$A$1:$E$659,3,FALSE())</f>
        <v>21</v>
      </c>
      <c r="O4332" s="0" t="n">
        <f aca="false">VLOOKUP(A4332,'Team Data'!$A$1:$E$659,4,FALSE())</f>
        <v>473</v>
      </c>
      <c r="P4332" s="0" t="n">
        <f aca="false">VLOOKUP(A4332,'Team Data'!$A$1:$E$659,5,FALSE())</f>
        <v>559</v>
      </c>
      <c r="Q4332" s="0" t="n">
        <f aca="false">VLOOKUP(B4332,'Team Data'!$A$1:$E$659,4,FALSE())</f>
        <v>471</v>
      </c>
      <c r="R4332" s="0" t="n">
        <f aca="false">VLOOKUP(B4332,'Team Data'!$A$1:$E$659,5,FALSE())</f>
        <v>659</v>
      </c>
      <c r="S4332" s="0" t="n">
        <f aca="false">IF(I4332=1,(MIN(30,(C4332-D4332)))*(M4332/(M4332+N4332))*(Q4332/(Q4332+R4332)),(MAX(-30,(C4332-D4332)))*(N4332/(M4332+N4332))*(R4332/(R4332+Q4332)))</f>
        <v>1.00035398230089</v>
      </c>
      <c r="T4332" s="0" t="n">
        <f aca="false">IF(J4332=1,(MIN(30,(D4332-C4332)))*(K4332/(K4332+L4332))*(O4332/(O4332+P4332)),(MAX(-30,(D4332-C4332)))*(L4332/(K4332+L4332))*(P4332/(P4332+O4332)))</f>
        <v>-2.41129032258064</v>
      </c>
      <c r="U4332" s="7" t="n">
        <v>43137</v>
      </c>
    </row>
    <row r="4333" customFormat="false" ht="15" hidden="false" customHeight="false" outlineLevel="0" collapsed="false">
      <c r="A4333" s="0" t="s">
        <v>10</v>
      </c>
      <c r="B4333" s="0" t="s">
        <v>175</v>
      </c>
      <c r="C4333" s="0" t="n">
        <v>67</v>
      </c>
      <c r="D4333" s="0" t="n">
        <v>77</v>
      </c>
      <c r="E4333" s="0" t="n">
        <v>48</v>
      </c>
      <c r="F4333" s="0" t="n">
        <v>32</v>
      </c>
      <c r="G4333" s="0" t="n">
        <v>14</v>
      </c>
      <c r="H4333" s="0" t="n">
        <v>4</v>
      </c>
      <c r="I4333" s="0" t="n">
        <v>0</v>
      </c>
      <c r="J4333" s="0" t="n">
        <v>1</v>
      </c>
      <c r="K4333" s="0" t="n">
        <f aca="false">VLOOKUP(A4333,'Team Data'!$A$1:$E$659,2,FALSE())</f>
        <v>3</v>
      </c>
      <c r="L4333" s="0" t="n">
        <f aca="false">VLOOKUP(A4333,'Team Data'!$A$1:$E$659,3,FALSE())</f>
        <v>28</v>
      </c>
      <c r="M4333" s="0" t="n">
        <f aca="false">VLOOKUP(B4333,'Team Data'!$A$1:$E$659,2,FALSE())</f>
        <v>4</v>
      </c>
      <c r="N4333" s="0" t="n">
        <f aca="false">VLOOKUP(B4333,'Team Data'!$A$1:$E$659,3,FALSE())</f>
        <v>28</v>
      </c>
      <c r="O4333" s="0" t="n">
        <f aca="false">VLOOKUP(A4333,'Team Data'!$A$1:$E$659,4,FALSE())</f>
        <v>453</v>
      </c>
      <c r="P4333" s="0" t="n">
        <f aca="false">VLOOKUP(A4333,'Team Data'!$A$1:$E$659,5,FALSE())</f>
        <v>567</v>
      </c>
      <c r="Q4333" s="0" t="n">
        <f aca="false">VLOOKUP(B4333,'Team Data'!$A$1:$E$659,4,FALSE())</f>
        <v>495</v>
      </c>
      <c r="R4333" s="0" t="n">
        <f aca="false">VLOOKUP(B4333,'Team Data'!$A$1:$E$659,5,FALSE())</f>
        <v>568</v>
      </c>
      <c r="S4333" s="0" t="n">
        <f aca="false">IF(I4333=1,(MIN(30,(C4333-D4333)))*(M4333/(M4333+N4333))*(Q4333/(Q4333+R4333)),(MAX(-30,(C4333-D4333)))*(N4333/(M4333+N4333))*(R4333/(R4333+Q4333)))</f>
        <v>-4.67544684854186</v>
      </c>
      <c r="T4333" s="0" t="n">
        <f aca="false">IF(J4333=1,(MIN(30,(D4333-C4333)))*(K4333/(K4333+L4333))*(O4333/(O4333+P4333)),(MAX(-30,(D4333-C4333)))*(L4333/(K4333+L4333))*(P4333/(P4333+O4333)))</f>
        <v>0.429791271347249</v>
      </c>
      <c r="U4333" s="7" t="n">
        <v>43137</v>
      </c>
    </row>
    <row r="4334" customFormat="false" ht="15" hidden="false" customHeight="false" outlineLevel="0" collapsed="false">
      <c r="A4334" s="0" t="s">
        <v>12</v>
      </c>
      <c r="B4334" s="0" t="s">
        <v>105</v>
      </c>
      <c r="C4334" s="0" t="n">
        <v>72</v>
      </c>
      <c r="D4334" s="0" t="n">
        <v>81</v>
      </c>
      <c r="E4334" s="0" t="n">
        <v>29</v>
      </c>
      <c r="F4334" s="0" t="n">
        <v>45</v>
      </c>
      <c r="G4334" s="0" t="n">
        <v>10</v>
      </c>
      <c r="H4334" s="0" t="n">
        <v>14</v>
      </c>
      <c r="I4334" s="0" t="n">
        <v>0</v>
      </c>
      <c r="J4334" s="0" t="n">
        <v>1</v>
      </c>
      <c r="K4334" s="0" t="n">
        <f aca="false">VLOOKUP(A4334,'Team Data'!$A$1:$E$659,2,FALSE())</f>
        <v>11</v>
      </c>
      <c r="L4334" s="0" t="n">
        <f aca="false">VLOOKUP(A4334,'Team Data'!$A$1:$E$659,3,FALSE())</f>
        <v>21</v>
      </c>
      <c r="M4334" s="0" t="n">
        <f aca="false">VLOOKUP(B4334,'Team Data'!$A$1:$E$659,2,FALSE())</f>
        <v>17</v>
      </c>
      <c r="N4334" s="0" t="n">
        <f aca="false">VLOOKUP(B4334,'Team Data'!$A$1:$E$659,3,FALSE())</f>
        <v>14</v>
      </c>
      <c r="O4334" s="0" t="n">
        <f aca="false">VLOOKUP(A4334,'Team Data'!$A$1:$E$659,4,FALSE())</f>
        <v>370</v>
      </c>
      <c r="P4334" s="0" t="n">
        <f aca="false">VLOOKUP(A4334,'Team Data'!$A$1:$E$659,5,FALSE())</f>
        <v>552</v>
      </c>
      <c r="Q4334" s="0" t="n">
        <f aca="false">VLOOKUP(B4334,'Team Data'!$A$1:$E$659,4,FALSE())</f>
        <v>412</v>
      </c>
      <c r="R4334" s="0" t="n">
        <f aca="false">VLOOKUP(B4334,'Team Data'!$A$1:$E$659,5,FALSE())</f>
        <v>578</v>
      </c>
      <c r="S4334" s="0" t="n">
        <f aca="false">IF(I4334=1,(MIN(30,(C4334-D4334)))*(M4334/(M4334+N4334))*(Q4334/(Q4334+R4334)),(MAX(-30,(C4334-D4334)))*(N4334/(M4334+N4334))*(R4334/(R4334+Q4334)))</f>
        <v>-2.37302052785924</v>
      </c>
      <c r="T4334" s="0" t="n">
        <f aca="false">IF(J4334=1,(MIN(30,(D4334-C4334)))*(K4334/(K4334+L4334))*(O4334/(O4334+P4334)),(MAX(-30,(D4334-C4334)))*(L4334/(K4334+L4334))*(P4334/(P4334+O4334)))</f>
        <v>1.24152657266811</v>
      </c>
      <c r="U4334" s="7" t="n">
        <v>43137</v>
      </c>
    </row>
    <row r="4335" customFormat="false" ht="15" hidden="false" customHeight="false" outlineLevel="0" collapsed="false">
      <c r="A4335" s="0" t="s">
        <v>342</v>
      </c>
      <c r="B4335" s="0" t="s">
        <v>216</v>
      </c>
      <c r="C4335" s="0" t="n">
        <v>75</v>
      </c>
      <c r="D4335" s="0" t="n">
        <v>73</v>
      </c>
      <c r="E4335" s="0" t="n">
        <v>38</v>
      </c>
      <c r="F4335" s="0" t="n">
        <v>36</v>
      </c>
      <c r="G4335" s="0" t="n">
        <v>11</v>
      </c>
      <c r="H4335" s="0" t="n">
        <v>15</v>
      </c>
      <c r="I4335" s="0" t="n">
        <v>1</v>
      </c>
      <c r="J4335" s="0" t="n">
        <v>0</v>
      </c>
      <c r="K4335" s="0" t="n">
        <f aca="false">VLOOKUP(A4335,'Team Data'!$A$1:$E$659,2,FALSE())</f>
        <v>26</v>
      </c>
      <c r="L4335" s="0" t="n">
        <f aca="false">VLOOKUP(A4335,'Team Data'!$A$1:$E$659,3,FALSE())</f>
        <v>10</v>
      </c>
      <c r="M4335" s="0" t="n">
        <f aca="false">VLOOKUP(B4335,'Team Data'!$A$1:$E$659,2,FALSE())</f>
        <v>18</v>
      </c>
      <c r="N4335" s="0" t="n">
        <f aca="false">VLOOKUP(B4335,'Team Data'!$A$1:$E$659,3,FALSE())</f>
        <v>14</v>
      </c>
      <c r="O4335" s="0" t="n">
        <f aca="false">VLOOKUP(A4335,'Team Data'!$A$1:$E$659,4,FALSE())</f>
        <v>708</v>
      </c>
      <c r="P4335" s="0" t="n">
        <f aca="false">VLOOKUP(A4335,'Team Data'!$A$1:$E$659,5,FALSE())</f>
        <v>504</v>
      </c>
      <c r="Q4335" s="0" t="n">
        <f aca="false">VLOOKUP(B4335,'Team Data'!$A$1:$E$659,4,FALSE())</f>
        <v>650</v>
      </c>
      <c r="R4335" s="0" t="n">
        <f aca="false">VLOOKUP(B4335,'Team Data'!$A$1:$E$659,5,FALSE())</f>
        <v>442</v>
      </c>
      <c r="S4335" s="0" t="n">
        <f aca="false">IF(I4335=1,(MIN(30,(C4335-D4335)))*(M4335/(M4335+N4335))*(Q4335/(Q4335+R4335)),(MAX(-30,(C4335-D4335)))*(N4335/(M4335+N4335))*(R4335/(R4335+Q4335)))</f>
        <v>0.669642857142857</v>
      </c>
      <c r="T4335" s="0" t="n">
        <f aca="false">IF(J4335=1,(MIN(30,(D4335-C4335)))*(K4335/(K4335+L4335))*(O4335/(O4335+P4335)),(MAX(-30,(D4335-C4335)))*(L4335/(K4335+L4335))*(P4335/(P4335+O4335)))</f>
        <v>-0.231023102310231</v>
      </c>
      <c r="U4335" s="7" t="n">
        <v>43137</v>
      </c>
    </row>
    <row r="4336" customFormat="false" ht="15" hidden="false" customHeight="false" outlineLevel="0" collapsed="false">
      <c r="A4336" s="0" t="s">
        <v>273</v>
      </c>
      <c r="B4336" s="0" t="s">
        <v>129</v>
      </c>
      <c r="C4336" s="0" t="n">
        <v>67</v>
      </c>
      <c r="D4336" s="0" t="n">
        <v>62</v>
      </c>
      <c r="E4336" s="0" t="n">
        <v>42</v>
      </c>
      <c r="F4336" s="0" t="n">
        <v>30</v>
      </c>
      <c r="G4336" s="0" t="n">
        <v>16</v>
      </c>
      <c r="H4336" s="0" t="n">
        <v>11</v>
      </c>
      <c r="I4336" s="0" t="n">
        <v>1</v>
      </c>
      <c r="J4336" s="0" t="n">
        <v>0</v>
      </c>
      <c r="K4336" s="0" t="n">
        <f aca="false">VLOOKUP(A4336,'Team Data'!$A$1:$E$659,2,FALSE())</f>
        <v>15</v>
      </c>
      <c r="L4336" s="0" t="n">
        <f aca="false">VLOOKUP(A4336,'Team Data'!$A$1:$E$659,3,FALSE())</f>
        <v>18</v>
      </c>
      <c r="M4336" s="0" t="n">
        <f aca="false">VLOOKUP(B4336,'Team Data'!$A$1:$E$659,2,FALSE())</f>
        <v>12</v>
      </c>
      <c r="N4336" s="0" t="n">
        <f aca="false">VLOOKUP(B4336,'Team Data'!$A$1:$E$659,3,FALSE())</f>
        <v>20</v>
      </c>
      <c r="O4336" s="0" t="n">
        <f aca="false">VLOOKUP(A4336,'Team Data'!$A$1:$E$659,4,FALSE())</f>
        <v>416</v>
      </c>
      <c r="P4336" s="0" t="n">
        <f aca="false">VLOOKUP(A4336,'Team Data'!$A$1:$E$659,5,FALSE())</f>
        <v>607</v>
      </c>
      <c r="Q4336" s="0" t="n">
        <f aca="false">VLOOKUP(B4336,'Team Data'!$A$1:$E$659,4,FALSE())</f>
        <v>419</v>
      </c>
      <c r="R4336" s="0" t="n">
        <f aca="false">VLOOKUP(B4336,'Team Data'!$A$1:$E$659,5,FALSE())</f>
        <v>571</v>
      </c>
      <c r="S4336" s="0" t="n">
        <f aca="false">IF(I4336=1,(MIN(30,(C4336-D4336)))*(M4336/(M4336+N4336))*(Q4336/(Q4336+R4336)),(MAX(-30,(C4336-D4336)))*(N4336/(M4336+N4336))*(R4336/(R4336+Q4336)))</f>
        <v>0.793560606060606</v>
      </c>
      <c r="T4336" s="0" t="n">
        <f aca="false">IF(J4336=1,(MIN(30,(D4336-C4336)))*(K4336/(K4336+L4336))*(O4336/(O4336+P4336)),(MAX(-30,(D4336-C4336)))*(L4336/(K4336+L4336))*(P4336/(P4336+O4336)))</f>
        <v>-1.61823513729672</v>
      </c>
      <c r="U4336" s="7" t="n">
        <v>43137</v>
      </c>
    </row>
    <row r="4337" customFormat="false" ht="15" hidden="false" customHeight="false" outlineLevel="0" collapsed="false">
      <c r="A4337" s="0" t="s">
        <v>226</v>
      </c>
      <c r="B4337" s="0" t="s">
        <v>233</v>
      </c>
      <c r="C4337" s="0" t="n">
        <v>82</v>
      </c>
      <c r="D4337" s="0" t="n">
        <v>65</v>
      </c>
      <c r="E4337" s="0" t="n">
        <v>34</v>
      </c>
      <c r="F4337" s="0" t="n">
        <v>31</v>
      </c>
      <c r="G4337" s="0" t="n">
        <v>11</v>
      </c>
      <c r="H4337" s="0" t="n">
        <v>13</v>
      </c>
      <c r="I4337" s="0" t="n">
        <v>1</v>
      </c>
      <c r="J4337" s="0" t="n">
        <v>0</v>
      </c>
      <c r="K4337" s="0" t="n">
        <f aca="false">VLOOKUP(A4337,'Team Data'!$A$1:$E$659,2,FALSE())</f>
        <v>24</v>
      </c>
      <c r="L4337" s="0" t="n">
        <f aca="false">VLOOKUP(A4337,'Team Data'!$A$1:$E$659,3,FALSE())</f>
        <v>9</v>
      </c>
      <c r="M4337" s="0" t="n">
        <f aca="false">VLOOKUP(B4337,'Team Data'!$A$1:$E$659,2,FALSE())</f>
        <v>13</v>
      </c>
      <c r="N4337" s="0" t="n">
        <f aca="false">VLOOKUP(B4337,'Team Data'!$A$1:$E$659,3,FALSE())</f>
        <v>16</v>
      </c>
      <c r="O4337" s="0" t="n">
        <f aca="false">VLOOKUP(A4337,'Team Data'!$A$1:$E$659,4,FALSE())</f>
        <v>464</v>
      </c>
      <c r="P4337" s="0" t="n">
        <f aca="false">VLOOKUP(A4337,'Team Data'!$A$1:$E$659,5,FALSE())</f>
        <v>528</v>
      </c>
      <c r="Q4337" s="0" t="n">
        <f aca="false">VLOOKUP(B4337,'Team Data'!$A$1:$E$659,4,FALSE())</f>
        <v>429</v>
      </c>
      <c r="R4337" s="0" t="n">
        <f aca="false">VLOOKUP(B4337,'Team Data'!$A$1:$E$659,5,FALSE())</f>
        <v>434</v>
      </c>
      <c r="S4337" s="0" t="n">
        <f aca="false">IF(I4337=1,(MIN(30,(C4337-D4337)))*(M4337/(M4337+N4337))*(Q4337/(Q4337+R4337)),(MAX(-30,(C4337-D4337)))*(N4337/(M4337+N4337))*(R4337/(R4337+Q4337)))</f>
        <v>3.78826866983658</v>
      </c>
      <c r="T4337" s="0" t="n">
        <f aca="false">IF(J4337=1,(MIN(30,(D4337-C4337)))*(K4337/(K4337+L4337))*(O4337/(O4337+P4337)),(MAX(-30,(D4337-C4337)))*(L4337/(K4337+L4337))*(P4337/(P4337+O4337)))</f>
        <v>-2.46774193548387</v>
      </c>
      <c r="U4337" s="7" t="n">
        <v>43137</v>
      </c>
    </row>
    <row r="4338" customFormat="false" ht="15" hidden="false" customHeight="false" outlineLevel="0" collapsed="false">
      <c r="A4338" s="0" t="s">
        <v>354</v>
      </c>
      <c r="B4338" s="0" t="s">
        <v>38</v>
      </c>
      <c r="C4338" s="0" t="n">
        <v>98</v>
      </c>
      <c r="D4338" s="0" t="n">
        <v>93</v>
      </c>
      <c r="E4338" s="0" t="n">
        <v>30</v>
      </c>
      <c r="F4338" s="0" t="n">
        <v>24</v>
      </c>
      <c r="G4338" s="0" t="n">
        <v>13</v>
      </c>
      <c r="H4338" s="0" t="n">
        <v>9</v>
      </c>
      <c r="I4338" s="0" t="n">
        <v>1</v>
      </c>
      <c r="J4338" s="0" t="n">
        <v>0</v>
      </c>
      <c r="K4338" s="0" t="n">
        <f aca="false">VLOOKUP(A4338,'Team Data'!$A$1:$E$659,2,FALSE())</f>
        <v>28</v>
      </c>
      <c r="L4338" s="0" t="n">
        <f aca="false">VLOOKUP(A4338,'Team Data'!$A$1:$E$659,3,FALSE())</f>
        <v>6</v>
      </c>
      <c r="M4338" s="0" t="n">
        <f aca="false">VLOOKUP(B4338,'Team Data'!$A$1:$E$659,2,FALSE())</f>
        <v>21</v>
      </c>
      <c r="N4338" s="0" t="n">
        <f aca="false">VLOOKUP(B4338,'Team Data'!$A$1:$E$659,3,FALSE())</f>
        <v>14</v>
      </c>
      <c r="O4338" s="0" t="n">
        <f aca="false">VLOOKUP(A4338,'Team Data'!$A$1:$E$659,4,FALSE())</f>
        <v>661</v>
      </c>
      <c r="P4338" s="0" t="n">
        <f aca="false">VLOOKUP(A4338,'Team Data'!$A$1:$E$659,5,FALSE())</f>
        <v>472</v>
      </c>
      <c r="Q4338" s="0" t="n">
        <f aca="false">VLOOKUP(B4338,'Team Data'!$A$1:$E$659,4,FALSE())</f>
        <v>713</v>
      </c>
      <c r="R4338" s="0" t="n">
        <f aca="false">VLOOKUP(B4338,'Team Data'!$A$1:$E$659,5,FALSE())</f>
        <v>450</v>
      </c>
      <c r="S4338" s="0" t="n">
        <f aca="false">IF(I4338=1,(MIN(30,(C4338-D4338)))*(M4338/(M4338+N4338))*(Q4338/(Q4338+R4338)),(MAX(-30,(C4338-D4338)))*(N4338/(M4338+N4338))*(R4338/(R4338+Q4338)))</f>
        <v>1.83920894239037</v>
      </c>
      <c r="T4338" s="0" t="n">
        <f aca="false">IF(J4338=1,(MIN(30,(D4338-C4338)))*(K4338/(K4338+L4338))*(O4338/(O4338+P4338)),(MAX(-30,(D4338-C4338)))*(L4338/(K4338+L4338))*(P4338/(P4338+O4338)))</f>
        <v>-0.367582160843155</v>
      </c>
      <c r="U4338" s="7" t="n">
        <v>43137</v>
      </c>
    </row>
    <row r="4339" customFormat="false" ht="15" hidden="false" customHeight="false" outlineLevel="0" collapsed="false">
      <c r="A4339" s="0" t="s">
        <v>309</v>
      </c>
      <c r="B4339" s="0" t="s">
        <v>54</v>
      </c>
      <c r="C4339" s="0" t="n">
        <v>40</v>
      </c>
      <c r="D4339" s="0" t="n">
        <v>77</v>
      </c>
      <c r="E4339" s="0" t="n">
        <v>31</v>
      </c>
      <c r="F4339" s="0" t="n">
        <v>48</v>
      </c>
      <c r="G4339" s="0" t="n">
        <v>16</v>
      </c>
      <c r="H4339" s="0" t="n">
        <v>10</v>
      </c>
      <c r="I4339" s="0" t="n">
        <v>0</v>
      </c>
      <c r="J4339" s="0" t="n">
        <v>1</v>
      </c>
      <c r="K4339" s="0" t="n">
        <f aca="false">VLOOKUP(A4339,'Team Data'!$A$1:$E$659,2,FALSE())</f>
        <v>19</v>
      </c>
      <c r="L4339" s="0" t="n">
        <f aca="false">VLOOKUP(A4339,'Team Data'!$A$1:$E$659,3,FALSE())</f>
        <v>13</v>
      </c>
      <c r="M4339" s="0" t="n">
        <f aca="false">VLOOKUP(B4339,'Team Data'!$A$1:$E$659,2,FALSE())</f>
        <v>30</v>
      </c>
      <c r="N4339" s="0" t="n">
        <f aca="false">VLOOKUP(B4339,'Team Data'!$A$1:$E$659,3,FALSE())</f>
        <v>5</v>
      </c>
      <c r="O4339" s="0" t="n">
        <f aca="false">VLOOKUP(A4339,'Team Data'!$A$1:$E$659,4,FALSE())</f>
        <v>582</v>
      </c>
      <c r="P4339" s="0" t="n">
        <f aca="false">VLOOKUP(A4339,'Team Data'!$A$1:$E$659,5,FALSE())</f>
        <v>465</v>
      </c>
      <c r="Q4339" s="0" t="n">
        <f aca="false">VLOOKUP(B4339,'Team Data'!$A$1:$E$659,4,FALSE())</f>
        <v>649</v>
      </c>
      <c r="R4339" s="0" t="n">
        <f aca="false">VLOOKUP(B4339,'Team Data'!$A$1:$E$659,5,FALSE())</f>
        <v>509</v>
      </c>
      <c r="S4339" s="0" t="n">
        <f aca="false">IF(I4339=1,(MIN(30,(C4339-D4339)))*(M4339/(M4339+N4339))*(Q4339/(Q4339+R4339)),(MAX(-30,(C4339-D4339)))*(N4339/(M4339+N4339))*(R4339/(R4339+Q4339)))</f>
        <v>-1.88378978534419</v>
      </c>
      <c r="T4339" s="0" t="n">
        <f aca="false">IF(J4339=1,(MIN(30,(D4339-C4339)))*(K4339/(K4339+L4339))*(O4339/(O4339+P4339)),(MAX(-30,(D4339-C4339)))*(L4339/(K4339+L4339))*(P4339/(P4339+O4339)))</f>
        <v>9.90150429799427</v>
      </c>
      <c r="U4339" s="7" t="n">
        <v>43138</v>
      </c>
    </row>
    <row r="4340" customFormat="false" ht="15" hidden="false" customHeight="false" outlineLevel="0" collapsed="false">
      <c r="A4340" s="0" t="s">
        <v>250</v>
      </c>
      <c r="B4340" s="0" t="s">
        <v>66</v>
      </c>
      <c r="C4340" s="0" t="n">
        <v>62</v>
      </c>
      <c r="D4340" s="0" t="n">
        <v>91</v>
      </c>
      <c r="E4340" s="0" t="n">
        <v>28</v>
      </c>
      <c r="F4340" s="0" t="n">
        <v>33</v>
      </c>
      <c r="G4340" s="0" t="n">
        <v>14</v>
      </c>
      <c r="H4340" s="0" t="n">
        <v>11</v>
      </c>
      <c r="I4340" s="0" t="n">
        <v>0</v>
      </c>
      <c r="J4340" s="0" t="n">
        <v>1</v>
      </c>
      <c r="K4340" s="0" t="n">
        <f aca="false">VLOOKUP(A4340,'Team Data'!$A$1:$E$659,2,FALSE())</f>
        <v>16</v>
      </c>
      <c r="L4340" s="0" t="n">
        <f aca="false">VLOOKUP(A4340,'Team Data'!$A$1:$E$659,3,FALSE())</f>
        <v>16</v>
      </c>
      <c r="M4340" s="0" t="n">
        <f aca="false">VLOOKUP(B4340,'Team Data'!$A$1:$E$659,2,FALSE())</f>
        <v>21</v>
      </c>
      <c r="N4340" s="0" t="n">
        <f aca="false">VLOOKUP(B4340,'Team Data'!$A$1:$E$659,3,FALSE())</f>
        <v>12</v>
      </c>
      <c r="O4340" s="0" t="n">
        <f aca="false">VLOOKUP(A4340,'Team Data'!$A$1:$E$659,4,FALSE())</f>
        <v>549</v>
      </c>
      <c r="P4340" s="0" t="n">
        <f aca="false">VLOOKUP(A4340,'Team Data'!$A$1:$E$659,5,FALSE())</f>
        <v>500</v>
      </c>
      <c r="Q4340" s="0" t="n">
        <f aca="false">VLOOKUP(B4340,'Team Data'!$A$1:$E$659,4,FALSE())</f>
        <v>590</v>
      </c>
      <c r="R4340" s="0" t="n">
        <f aca="false">VLOOKUP(B4340,'Team Data'!$A$1:$E$659,5,FALSE())</f>
        <v>486</v>
      </c>
      <c r="S4340" s="0" t="n">
        <f aca="false">IF(I4340=1,(MIN(30,(C4340-D4340)))*(M4340/(M4340+N4340))*(Q4340/(Q4340+R4340)),(MAX(-30,(C4340-D4340)))*(N4340/(M4340+N4340))*(R4340/(R4340+Q4340)))</f>
        <v>-4.76309564041906</v>
      </c>
      <c r="T4340" s="0" t="n">
        <f aca="false">IF(J4340=1,(MIN(30,(D4340-C4340)))*(K4340/(K4340+L4340))*(O4340/(O4340+P4340)),(MAX(-30,(D4340-C4340)))*(L4340/(K4340+L4340))*(P4340/(P4340+O4340)))</f>
        <v>7.58865586272641</v>
      </c>
      <c r="U4340" s="7" t="n">
        <v>43138</v>
      </c>
    </row>
    <row r="4341" customFormat="false" ht="15" hidden="false" customHeight="false" outlineLevel="0" collapsed="false">
      <c r="A4341" s="0" t="s">
        <v>8</v>
      </c>
      <c r="B4341" s="0" t="s">
        <v>214</v>
      </c>
      <c r="C4341" s="0" t="n">
        <v>75</v>
      </c>
      <c r="D4341" s="0" t="n">
        <v>99</v>
      </c>
      <c r="E4341" s="0" t="n">
        <v>34</v>
      </c>
      <c r="F4341" s="0" t="n">
        <v>38</v>
      </c>
      <c r="G4341" s="0" t="n">
        <v>15</v>
      </c>
      <c r="H4341" s="0" t="n">
        <v>15</v>
      </c>
      <c r="I4341" s="0" t="n">
        <v>0</v>
      </c>
      <c r="J4341" s="0" t="n">
        <v>1</v>
      </c>
      <c r="K4341" s="0" t="n">
        <f aca="false">VLOOKUP(A4341,'Team Data'!$A$1:$E$659,2,FALSE())</f>
        <v>14</v>
      </c>
      <c r="L4341" s="0" t="n">
        <f aca="false">VLOOKUP(A4341,'Team Data'!$A$1:$E$659,3,FALSE())</f>
        <v>18</v>
      </c>
      <c r="M4341" s="0" t="n">
        <f aca="false">VLOOKUP(B4341,'Team Data'!$A$1:$E$659,2,FALSE())</f>
        <v>14</v>
      </c>
      <c r="N4341" s="0" t="n">
        <f aca="false">VLOOKUP(B4341,'Team Data'!$A$1:$E$659,3,FALSE())</f>
        <v>16</v>
      </c>
      <c r="O4341" s="0" t="n">
        <f aca="false">VLOOKUP(A4341,'Team Data'!$A$1:$E$659,4,FALSE())</f>
        <v>542</v>
      </c>
      <c r="P4341" s="0" t="n">
        <f aca="false">VLOOKUP(A4341,'Team Data'!$A$1:$E$659,5,FALSE())</f>
        <v>488</v>
      </c>
      <c r="Q4341" s="0" t="n">
        <f aca="false">VLOOKUP(B4341,'Team Data'!$A$1:$E$659,4,FALSE())</f>
        <v>515</v>
      </c>
      <c r="R4341" s="0" t="n">
        <f aca="false">VLOOKUP(B4341,'Team Data'!$A$1:$E$659,5,FALSE())</f>
        <v>457</v>
      </c>
      <c r="S4341" s="0" t="n">
        <f aca="false">IF(I4341=1,(MIN(30,(C4341-D4341)))*(M4341/(M4341+N4341))*(Q4341/(Q4341+R4341)),(MAX(-30,(C4341-D4341)))*(N4341/(M4341+N4341))*(R4341/(R4341+Q4341)))</f>
        <v>-6.01810699588477</v>
      </c>
      <c r="T4341" s="0" t="n">
        <f aca="false">IF(J4341=1,(MIN(30,(D4341-C4341)))*(K4341/(K4341+L4341))*(O4341/(O4341+P4341)),(MAX(-30,(D4341-C4341)))*(L4341/(K4341+L4341))*(P4341/(P4341+O4341)))</f>
        <v>5.5252427184466</v>
      </c>
      <c r="U4341" s="7" t="n">
        <v>43138</v>
      </c>
    </row>
    <row r="4342" customFormat="false" ht="15" hidden="false" customHeight="false" outlineLevel="0" collapsed="false">
      <c r="A4342" s="0" t="s">
        <v>81</v>
      </c>
      <c r="B4342" s="0" t="s">
        <v>137</v>
      </c>
      <c r="C4342" s="0" t="n">
        <v>71</v>
      </c>
      <c r="D4342" s="0" t="n">
        <v>67</v>
      </c>
      <c r="E4342" s="0" t="n">
        <v>31</v>
      </c>
      <c r="F4342" s="0" t="n">
        <v>37</v>
      </c>
      <c r="G4342" s="0" t="n">
        <v>13</v>
      </c>
      <c r="H4342" s="0" t="n">
        <v>19</v>
      </c>
      <c r="I4342" s="0" t="n">
        <v>1</v>
      </c>
      <c r="J4342" s="0" t="n">
        <v>0</v>
      </c>
      <c r="K4342" s="0" t="n">
        <f aca="false">VLOOKUP(A4342,'Team Data'!$A$1:$E$659,2,FALSE())</f>
        <v>22</v>
      </c>
      <c r="L4342" s="0" t="n">
        <f aca="false">VLOOKUP(A4342,'Team Data'!$A$1:$E$659,3,FALSE())</f>
        <v>13</v>
      </c>
      <c r="M4342" s="0" t="n">
        <f aca="false">VLOOKUP(B4342,'Team Data'!$A$1:$E$659,2,FALSE())</f>
        <v>17</v>
      </c>
      <c r="N4342" s="0" t="n">
        <f aca="false">VLOOKUP(B4342,'Team Data'!$A$1:$E$659,3,FALSE())</f>
        <v>17</v>
      </c>
      <c r="O4342" s="0" t="n">
        <f aca="false">VLOOKUP(A4342,'Team Data'!$A$1:$E$659,4,FALSE())</f>
        <v>536</v>
      </c>
      <c r="P4342" s="0" t="n">
        <f aca="false">VLOOKUP(A4342,'Team Data'!$A$1:$E$659,5,FALSE())</f>
        <v>497</v>
      </c>
      <c r="Q4342" s="0" t="n">
        <f aca="false">VLOOKUP(B4342,'Team Data'!$A$1:$E$659,4,FALSE())</f>
        <v>609</v>
      </c>
      <c r="R4342" s="0" t="n">
        <f aca="false">VLOOKUP(B4342,'Team Data'!$A$1:$E$659,5,FALSE())</f>
        <v>491</v>
      </c>
      <c r="S4342" s="0" t="n">
        <f aca="false">IF(I4342=1,(MIN(30,(C4342-D4342)))*(M4342/(M4342+N4342))*(Q4342/(Q4342+R4342)),(MAX(-30,(C4342-D4342)))*(N4342/(M4342+N4342))*(R4342/(R4342+Q4342)))</f>
        <v>1.10727272727273</v>
      </c>
      <c r="T4342" s="0" t="n">
        <f aca="false">IF(J4342=1,(MIN(30,(D4342-C4342)))*(K4342/(K4342+L4342))*(O4342/(O4342+P4342)),(MAX(-30,(D4342-C4342)))*(L4342/(K4342+L4342))*(P4342/(P4342+O4342)))</f>
        <v>-0.714811229428848</v>
      </c>
      <c r="U4342" s="7" t="n">
        <v>43138</v>
      </c>
    </row>
    <row r="4343" customFormat="false" ht="15" hidden="false" customHeight="false" outlineLevel="0" collapsed="false">
      <c r="A4343" s="0" t="s">
        <v>9</v>
      </c>
      <c r="B4343" s="0" t="s">
        <v>174</v>
      </c>
      <c r="C4343" s="0" t="n">
        <v>63</v>
      </c>
      <c r="D4343" s="0" t="n">
        <v>67</v>
      </c>
      <c r="E4343" s="0" t="n">
        <v>29</v>
      </c>
      <c r="F4343" s="0" t="n">
        <v>36</v>
      </c>
      <c r="G4343" s="0" t="n">
        <v>13</v>
      </c>
      <c r="H4343" s="0" t="n">
        <v>10</v>
      </c>
      <c r="I4343" s="0" t="n">
        <v>0</v>
      </c>
      <c r="J4343" s="0" t="n">
        <v>1</v>
      </c>
      <c r="K4343" s="0" t="n">
        <f aca="false">VLOOKUP(A4343,'Team Data'!$A$1:$E$659,2,FALSE())</f>
        <v>20</v>
      </c>
      <c r="L4343" s="0" t="n">
        <f aca="false">VLOOKUP(A4343,'Team Data'!$A$1:$E$659,3,FALSE())</f>
        <v>16</v>
      </c>
      <c r="M4343" s="0" t="n">
        <f aca="false">VLOOKUP(B4343,'Team Data'!$A$1:$E$659,2,FALSE())</f>
        <v>25</v>
      </c>
      <c r="N4343" s="0" t="n">
        <f aca="false">VLOOKUP(B4343,'Team Data'!$A$1:$E$659,3,FALSE())</f>
        <v>12</v>
      </c>
      <c r="O4343" s="0" t="n">
        <f aca="false">VLOOKUP(A4343,'Team Data'!$A$1:$E$659,4,FALSE())</f>
        <v>741</v>
      </c>
      <c r="P4343" s="0" t="n">
        <f aca="false">VLOOKUP(A4343,'Team Data'!$A$1:$E$659,5,FALSE())</f>
        <v>460</v>
      </c>
      <c r="Q4343" s="0" t="n">
        <f aca="false">VLOOKUP(B4343,'Team Data'!$A$1:$E$659,4,FALSE())</f>
        <v>653</v>
      </c>
      <c r="R4343" s="0" t="n">
        <f aca="false">VLOOKUP(B4343,'Team Data'!$A$1:$E$659,5,FALSE())</f>
        <v>548</v>
      </c>
      <c r="S4343" s="0" t="n">
        <f aca="false">IF(I4343=1,(MIN(30,(C4343-D4343)))*(M4343/(M4343+N4343))*(Q4343/(Q4343+R4343)),(MAX(-30,(C4343-D4343)))*(N4343/(M4343+N4343))*(R4343/(R4343+Q4343)))</f>
        <v>-0.591939149807593</v>
      </c>
      <c r="T4343" s="0" t="n">
        <f aca="false">IF(J4343=1,(MIN(30,(D4343-C4343)))*(K4343/(K4343+L4343))*(O4343/(O4343+P4343)),(MAX(-30,(D4343-C4343)))*(L4343/(K4343+L4343))*(P4343/(P4343+O4343)))</f>
        <v>1.37107965584235</v>
      </c>
      <c r="U4343" s="7" t="n">
        <v>43138</v>
      </c>
    </row>
    <row r="4344" customFormat="false" ht="15" hidden="false" customHeight="false" outlineLevel="0" collapsed="false">
      <c r="A4344" s="0" t="s">
        <v>168</v>
      </c>
      <c r="B4344" s="0" t="s">
        <v>346</v>
      </c>
      <c r="C4344" s="0" t="n">
        <v>64</v>
      </c>
      <c r="D4344" s="0" t="n">
        <v>68</v>
      </c>
      <c r="E4344" s="0" t="n">
        <v>32</v>
      </c>
      <c r="F4344" s="0" t="n">
        <v>29</v>
      </c>
      <c r="G4344" s="0" t="n">
        <v>16</v>
      </c>
      <c r="H4344" s="0" t="n">
        <v>11</v>
      </c>
      <c r="I4344" s="0" t="n">
        <v>0</v>
      </c>
      <c r="J4344" s="0" t="n">
        <v>1</v>
      </c>
      <c r="K4344" s="0" t="n">
        <f aca="false">VLOOKUP(A4344,'Team Data'!$A$1:$E$659,2,FALSE())</f>
        <v>16</v>
      </c>
      <c r="L4344" s="0" t="n">
        <f aca="false">VLOOKUP(A4344,'Team Data'!$A$1:$E$659,3,FALSE())</f>
        <v>18</v>
      </c>
      <c r="M4344" s="0" t="n">
        <f aca="false">VLOOKUP(B4344,'Team Data'!$A$1:$E$659,2,FALSE())</f>
        <v>17</v>
      </c>
      <c r="N4344" s="0" t="n">
        <f aca="false">VLOOKUP(B4344,'Team Data'!$A$1:$E$659,3,FALSE())</f>
        <v>15</v>
      </c>
      <c r="O4344" s="0" t="n">
        <f aca="false">VLOOKUP(A4344,'Team Data'!$A$1:$E$659,4,FALSE())</f>
        <v>575</v>
      </c>
      <c r="P4344" s="0" t="n">
        <f aca="false">VLOOKUP(A4344,'Team Data'!$A$1:$E$659,5,FALSE())</f>
        <v>481</v>
      </c>
      <c r="Q4344" s="0" t="n">
        <f aca="false">VLOOKUP(B4344,'Team Data'!$A$1:$E$659,4,FALSE())</f>
        <v>521</v>
      </c>
      <c r="R4344" s="0" t="n">
        <f aca="false">VLOOKUP(B4344,'Team Data'!$A$1:$E$659,5,FALSE())</f>
        <v>476</v>
      </c>
      <c r="S4344" s="0" t="n">
        <f aca="false">IF(I4344=1,(MIN(30,(C4344-D4344)))*(M4344/(M4344+N4344))*(Q4344/(Q4344+R4344)),(MAX(-30,(C4344-D4344)))*(N4344/(M4344+N4344))*(R4344/(R4344+Q4344)))</f>
        <v>-0.89518555667001</v>
      </c>
      <c r="T4344" s="0" t="n">
        <f aca="false">IF(J4344=1,(MIN(30,(D4344-C4344)))*(K4344/(K4344+L4344))*(O4344/(O4344+P4344)),(MAX(-30,(D4344-C4344)))*(L4344/(K4344+L4344))*(P4344/(P4344+O4344)))</f>
        <v>1.02495543672014</v>
      </c>
      <c r="U4344" s="7" t="n">
        <v>43138</v>
      </c>
    </row>
    <row r="4345" customFormat="false" ht="15" hidden="false" customHeight="false" outlineLevel="0" collapsed="false">
      <c r="A4345" s="0" t="s">
        <v>177</v>
      </c>
      <c r="B4345" s="0" t="s">
        <v>125</v>
      </c>
      <c r="C4345" s="0" t="n">
        <v>81</v>
      </c>
      <c r="D4345" s="0" t="n">
        <v>62</v>
      </c>
      <c r="E4345" s="0" t="n">
        <v>42</v>
      </c>
      <c r="F4345" s="0" t="n">
        <v>39</v>
      </c>
      <c r="G4345" s="0" t="n">
        <v>10</v>
      </c>
      <c r="H4345" s="0" t="n">
        <v>13</v>
      </c>
      <c r="I4345" s="0" t="n">
        <v>1</v>
      </c>
      <c r="J4345" s="0" t="n">
        <v>0</v>
      </c>
      <c r="K4345" s="0" t="n">
        <f aca="false">VLOOKUP(A4345,'Team Data'!$A$1:$E$659,2,FALSE())</f>
        <v>18</v>
      </c>
      <c r="L4345" s="0" t="n">
        <f aca="false">VLOOKUP(A4345,'Team Data'!$A$1:$E$659,3,FALSE())</f>
        <v>15</v>
      </c>
      <c r="M4345" s="0" t="n">
        <f aca="false">VLOOKUP(B4345,'Team Data'!$A$1:$E$659,2,FALSE())</f>
        <v>13</v>
      </c>
      <c r="N4345" s="0" t="n">
        <f aca="false">VLOOKUP(B4345,'Team Data'!$A$1:$E$659,3,FALSE())</f>
        <v>18</v>
      </c>
      <c r="O4345" s="0" t="n">
        <f aca="false">VLOOKUP(A4345,'Team Data'!$A$1:$E$659,4,FALSE())</f>
        <v>582</v>
      </c>
      <c r="P4345" s="0" t="n">
        <f aca="false">VLOOKUP(A4345,'Team Data'!$A$1:$E$659,5,FALSE())</f>
        <v>475</v>
      </c>
      <c r="Q4345" s="0" t="n">
        <f aca="false">VLOOKUP(B4345,'Team Data'!$A$1:$E$659,4,FALSE())</f>
        <v>547</v>
      </c>
      <c r="R4345" s="0" t="n">
        <f aca="false">VLOOKUP(B4345,'Team Data'!$A$1:$E$659,5,FALSE())</f>
        <v>412</v>
      </c>
      <c r="S4345" s="0" t="n">
        <f aca="false">IF(I4345=1,(MIN(30,(C4345-D4345)))*(M4345/(M4345+N4345))*(Q4345/(Q4345+R4345)),(MAX(-30,(C4345-D4345)))*(N4345/(M4345+N4345))*(R4345/(R4345+Q4345)))</f>
        <v>4.54468700595378</v>
      </c>
      <c r="T4345" s="0" t="n">
        <f aca="false">IF(J4345=1,(MIN(30,(D4345-C4345)))*(K4345/(K4345+L4345))*(O4345/(O4345+P4345)),(MAX(-30,(D4345-C4345)))*(L4345/(K4345+L4345))*(P4345/(P4345+O4345)))</f>
        <v>-3.88105272211233</v>
      </c>
      <c r="U4345" s="7" t="n">
        <v>43138</v>
      </c>
    </row>
    <row r="4346" customFormat="false" ht="15" hidden="false" customHeight="false" outlineLevel="0" collapsed="false">
      <c r="A4346" s="0" t="s">
        <v>266</v>
      </c>
      <c r="B4346" s="0" t="s">
        <v>17</v>
      </c>
      <c r="C4346" s="0" t="n">
        <v>65</v>
      </c>
      <c r="D4346" s="0" t="n">
        <v>81</v>
      </c>
      <c r="E4346" s="0" t="n">
        <v>33</v>
      </c>
      <c r="F4346" s="0" t="n">
        <v>29</v>
      </c>
      <c r="G4346" s="0" t="n">
        <v>18</v>
      </c>
      <c r="H4346" s="0" t="n">
        <v>13</v>
      </c>
      <c r="I4346" s="0" t="n">
        <v>0</v>
      </c>
      <c r="J4346" s="0" t="n">
        <v>1</v>
      </c>
      <c r="K4346" s="0" t="n">
        <f aca="false">VLOOKUP(A4346,'Team Data'!$A$1:$E$659,2,FALSE())</f>
        <v>17</v>
      </c>
      <c r="L4346" s="0" t="n">
        <f aca="false">VLOOKUP(A4346,'Team Data'!$A$1:$E$659,3,FALSE())</f>
        <v>15</v>
      </c>
      <c r="M4346" s="0" t="n">
        <f aca="false">VLOOKUP(B4346,'Team Data'!$A$1:$E$659,2,FALSE())</f>
        <v>23</v>
      </c>
      <c r="N4346" s="0" t="n">
        <f aca="false">VLOOKUP(B4346,'Team Data'!$A$1:$E$659,3,FALSE())</f>
        <v>12</v>
      </c>
      <c r="O4346" s="0" t="n">
        <f aca="false">VLOOKUP(A4346,'Team Data'!$A$1:$E$659,4,FALSE())</f>
        <v>605</v>
      </c>
      <c r="P4346" s="0" t="n">
        <f aca="false">VLOOKUP(A4346,'Team Data'!$A$1:$E$659,5,FALSE())</f>
        <v>430</v>
      </c>
      <c r="Q4346" s="0" t="n">
        <f aca="false">VLOOKUP(B4346,'Team Data'!$A$1:$E$659,4,FALSE())</f>
        <v>660</v>
      </c>
      <c r="R4346" s="0" t="n">
        <f aca="false">VLOOKUP(B4346,'Team Data'!$A$1:$E$659,5,FALSE())</f>
        <v>497</v>
      </c>
      <c r="S4346" s="0" t="n">
        <f aca="false">IF(I4346=1,(MIN(30,(C4346-D4346)))*(M4346/(M4346+N4346))*(Q4346/(Q4346+R4346)),(MAX(-30,(C4346-D4346)))*(N4346/(M4346+N4346))*(R4346/(R4346+Q4346)))</f>
        <v>-2.35643906655143</v>
      </c>
      <c r="T4346" s="0" t="n">
        <f aca="false">IF(J4346=1,(MIN(30,(D4346-C4346)))*(K4346/(K4346+L4346))*(O4346/(O4346+P4346)),(MAX(-30,(D4346-C4346)))*(L4346/(K4346+L4346))*(P4346/(P4346+O4346)))</f>
        <v>4.96859903381643</v>
      </c>
      <c r="U4346" s="7" t="n">
        <v>43138</v>
      </c>
    </row>
    <row r="4347" customFormat="false" ht="15" hidden="false" customHeight="false" outlineLevel="0" collapsed="false">
      <c r="A4347" s="0" t="s">
        <v>37</v>
      </c>
      <c r="B4347" s="0" t="s">
        <v>48</v>
      </c>
      <c r="C4347" s="0" t="n">
        <v>88</v>
      </c>
      <c r="D4347" s="0" t="n">
        <v>82</v>
      </c>
      <c r="E4347" s="0" t="n">
        <v>33</v>
      </c>
      <c r="F4347" s="0" t="n">
        <v>38</v>
      </c>
      <c r="G4347" s="0" t="n">
        <v>14</v>
      </c>
      <c r="H4347" s="0" t="n">
        <v>15</v>
      </c>
      <c r="I4347" s="0" t="n">
        <v>1</v>
      </c>
      <c r="J4347" s="0" t="n">
        <v>0</v>
      </c>
      <c r="K4347" s="0" t="n">
        <f aca="false">VLOOKUP(A4347,'Team Data'!$A$1:$E$659,2,FALSE())</f>
        <v>27</v>
      </c>
      <c r="L4347" s="0" t="n">
        <f aca="false">VLOOKUP(A4347,'Team Data'!$A$1:$E$659,3,FALSE())</f>
        <v>9</v>
      </c>
      <c r="M4347" s="0" t="n">
        <f aca="false">VLOOKUP(B4347,'Team Data'!$A$1:$E$659,2,FALSE())</f>
        <v>21</v>
      </c>
      <c r="N4347" s="0" t="n">
        <f aca="false">VLOOKUP(B4347,'Team Data'!$A$1:$E$659,3,FALSE())</f>
        <v>15</v>
      </c>
      <c r="O4347" s="0" t="n">
        <f aca="false">VLOOKUP(A4347,'Team Data'!$A$1:$E$659,4,FALSE())</f>
        <v>662</v>
      </c>
      <c r="P4347" s="0" t="n">
        <f aca="false">VLOOKUP(A4347,'Team Data'!$A$1:$E$659,5,FALSE())</f>
        <v>509</v>
      </c>
      <c r="Q4347" s="0" t="n">
        <f aca="false">VLOOKUP(B4347,'Team Data'!$A$1:$E$659,4,FALSE())</f>
        <v>577</v>
      </c>
      <c r="R4347" s="0" t="n">
        <f aca="false">VLOOKUP(B4347,'Team Data'!$A$1:$E$659,5,FALSE())</f>
        <v>521</v>
      </c>
      <c r="S4347" s="0" t="n">
        <f aca="false">IF(I4347=1,(MIN(30,(C4347-D4347)))*(M4347/(M4347+N4347))*(Q4347/(Q4347+R4347)),(MAX(-30,(C4347-D4347)))*(N4347/(M4347+N4347))*(R4347/(R4347+Q4347)))</f>
        <v>1.83925318761384</v>
      </c>
      <c r="T4347" s="0" t="n">
        <f aca="false">IF(J4347=1,(MIN(30,(D4347-C4347)))*(K4347/(K4347+L4347))*(O4347/(O4347+P4347)),(MAX(-30,(D4347-C4347)))*(L4347/(K4347+L4347))*(P4347/(P4347+O4347)))</f>
        <v>-0.65200683176772</v>
      </c>
      <c r="U4347" s="7" t="n">
        <v>43138</v>
      </c>
    </row>
    <row r="4348" customFormat="false" ht="15" hidden="false" customHeight="false" outlineLevel="0" collapsed="false">
      <c r="A4348" s="0" t="s">
        <v>207</v>
      </c>
      <c r="B4348" s="0" t="s">
        <v>298</v>
      </c>
      <c r="C4348" s="0" t="n">
        <v>77</v>
      </c>
      <c r="D4348" s="0" t="n">
        <v>82</v>
      </c>
      <c r="E4348" s="0" t="n">
        <v>37</v>
      </c>
      <c r="F4348" s="0" t="n">
        <v>32</v>
      </c>
      <c r="G4348" s="0" t="n">
        <v>6</v>
      </c>
      <c r="H4348" s="0" t="n">
        <v>7</v>
      </c>
      <c r="I4348" s="0" t="n">
        <v>0</v>
      </c>
      <c r="J4348" s="0" t="n">
        <v>1</v>
      </c>
      <c r="K4348" s="0" t="n">
        <f aca="false">VLOOKUP(A4348,'Team Data'!$A$1:$E$659,2,FALSE())</f>
        <v>13</v>
      </c>
      <c r="L4348" s="0" t="n">
        <f aca="false">VLOOKUP(A4348,'Team Data'!$A$1:$E$659,3,FALSE())</f>
        <v>19</v>
      </c>
      <c r="M4348" s="0" t="n">
        <f aca="false">VLOOKUP(B4348,'Team Data'!$A$1:$E$659,2,FALSE())</f>
        <v>23</v>
      </c>
      <c r="N4348" s="0" t="n">
        <f aca="false">VLOOKUP(B4348,'Team Data'!$A$1:$E$659,3,FALSE())</f>
        <v>11</v>
      </c>
      <c r="O4348" s="0" t="n">
        <f aca="false">VLOOKUP(A4348,'Team Data'!$A$1:$E$659,4,FALSE())</f>
        <v>530</v>
      </c>
      <c r="P4348" s="0" t="n">
        <f aca="false">VLOOKUP(A4348,'Team Data'!$A$1:$E$659,5,FALSE())</f>
        <v>469</v>
      </c>
      <c r="Q4348" s="0" t="n">
        <f aca="false">VLOOKUP(B4348,'Team Data'!$A$1:$E$659,4,FALSE())</f>
        <v>603</v>
      </c>
      <c r="R4348" s="0" t="n">
        <f aca="false">VLOOKUP(B4348,'Team Data'!$A$1:$E$659,5,FALSE())</f>
        <v>503</v>
      </c>
      <c r="S4348" s="0" t="n">
        <f aca="false">IF(I4348=1,(MIN(30,(C4348-D4348)))*(M4348/(M4348+N4348))*(Q4348/(Q4348+R4348)),(MAX(-30,(C4348-D4348)))*(N4348/(M4348+N4348))*(R4348/(R4348+Q4348)))</f>
        <v>-0.735693011381768</v>
      </c>
      <c r="T4348" s="0" t="n">
        <f aca="false">IF(J4348=1,(MIN(30,(D4348-C4348)))*(K4348/(K4348+L4348))*(O4348/(O4348+P4348)),(MAX(-30,(D4348-C4348)))*(L4348/(K4348+L4348))*(P4348/(P4348+O4348)))</f>
        <v>1.07764014014014</v>
      </c>
      <c r="U4348" s="7" t="n">
        <v>43138</v>
      </c>
    </row>
    <row r="4349" customFormat="false" ht="15" hidden="false" customHeight="false" outlineLevel="0" collapsed="false">
      <c r="A4349" s="0" t="s">
        <v>32</v>
      </c>
      <c r="B4349" s="0" t="s">
        <v>24</v>
      </c>
      <c r="C4349" s="0" t="n">
        <v>56</v>
      </c>
      <c r="D4349" s="0" t="n">
        <v>59</v>
      </c>
      <c r="E4349" s="0" t="n">
        <v>40</v>
      </c>
      <c r="F4349" s="0" t="n">
        <v>37</v>
      </c>
      <c r="G4349" s="0" t="n">
        <v>15</v>
      </c>
      <c r="H4349" s="0" t="n">
        <v>14</v>
      </c>
      <c r="I4349" s="0" t="n">
        <v>0</v>
      </c>
      <c r="J4349" s="0" t="n">
        <v>1</v>
      </c>
      <c r="K4349" s="0" t="n">
        <f aca="false">VLOOKUP(A4349,'Team Data'!$A$1:$E$659,2,FALSE())</f>
        <v>16</v>
      </c>
      <c r="L4349" s="0" t="n">
        <f aca="false">VLOOKUP(A4349,'Team Data'!$A$1:$E$659,3,FALSE())</f>
        <v>16</v>
      </c>
      <c r="M4349" s="0" t="n">
        <f aca="false">VLOOKUP(B4349,'Team Data'!$A$1:$E$659,2,FALSE())</f>
        <v>19</v>
      </c>
      <c r="N4349" s="0" t="n">
        <f aca="false">VLOOKUP(B4349,'Team Data'!$A$1:$E$659,3,FALSE())</f>
        <v>13</v>
      </c>
      <c r="O4349" s="0" t="n">
        <f aca="false">VLOOKUP(A4349,'Team Data'!$A$1:$E$659,4,FALSE())</f>
        <v>523</v>
      </c>
      <c r="P4349" s="0" t="n">
        <f aca="false">VLOOKUP(A4349,'Team Data'!$A$1:$E$659,5,FALSE())</f>
        <v>476</v>
      </c>
      <c r="Q4349" s="0" t="n">
        <f aca="false">VLOOKUP(B4349,'Team Data'!$A$1:$E$659,4,FALSE())</f>
        <v>529</v>
      </c>
      <c r="R4349" s="0" t="n">
        <f aca="false">VLOOKUP(B4349,'Team Data'!$A$1:$E$659,5,FALSE())</f>
        <v>500</v>
      </c>
      <c r="S4349" s="0" t="n">
        <f aca="false">IF(I4349=1,(MIN(30,(C4349-D4349)))*(M4349/(M4349+N4349))*(Q4349/(Q4349+R4349)),(MAX(-30,(C4349-D4349)))*(N4349/(M4349+N4349))*(R4349/(R4349+Q4349)))</f>
        <v>-0.592201166180758</v>
      </c>
      <c r="T4349" s="0" t="n">
        <f aca="false">IF(J4349=1,(MIN(30,(D4349-C4349)))*(K4349/(K4349+L4349))*(O4349/(O4349+P4349)),(MAX(-30,(D4349-C4349)))*(L4349/(K4349+L4349))*(P4349/(P4349+O4349)))</f>
        <v>0.785285285285285</v>
      </c>
      <c r="U4349" s="7" t="n">
        <v>43138</v>
      </c>
    </row>
    <row r="4350" customFormat="false" ht="15" hidden="false" customHeight="false" outlineLevel="0" collapsed="false">
      <c r="A4350" s="0" t="s">
        <v>288</v>
      </c>
      <c r="B4350" s="0" t="s">
        <v>138</v>
      </c>
      <c r="C4350" s="0" t="n">
        <v>61</v>
      </c>
      <c r="D4350" s="0" t="n">
        <v>59</v>
      </c>
      <c r="E4350" s="0" t="n">
        <v>32</v>
      </c>
      <c r="F4350" s="0" t="n">
        <v>30</v>
      </c>
      <c r="G4350" s="0" t="n">
        <v>13</v>
      </c>
      <c r="H4350" s="0" t="n">
        <v>15</v>
      </c>
      <c r="I4350" s="0" t="n">
        <v>1</v>
      </c>
      <c r="J4350" s="0" t="n">
        <v>0</v>
      </c>
      <c r="K4350" s="0" t="n">
        <f aca="false">VLOOKUP(A4350,'Team Data'!$A$1:$E$659,2,FALSE())</f>
        <v>26</v>
      </c>
      <c r="L4350" s="0" t="n">
        <f aca="false">VLOOKUP(A4350,'Team Data'!$A$1:$E$659,3,FALSE())</f>
        <v>9</v>
      </c>
      <c r="M4350" s="0" t="n">
        <f aca="false">VLOOKUP(B4350,'Team Data'!$A$1:$E$659,2,FALSE())</f>
        <v>23</v>
      </c>
      <c r="N4350" s="0" t="n">
        <f aca="false">VLOOKUP(B4350,'Team Data'!$A$1:$E$659,3,FALSE())</f>
        <v>11</v>
      </c>
      <c r="O4350" s="0" t="n">
        <f aca="false">VLOOKUP(A4350,'Team Data'!$A$1:$E$659,4,FALSE())</f>
        <v>702</v>
      </c>
      <c r="P4350" s="0" t="n">
        <f aca="false">VLOOKUP(A4350,'Team Data'!$A$1:$E$659,5,FALSE())</f>
        <v>475</v>
      </c>
      <c r="Q4350" s="0" t="n">
        <f aca="false">VLOOKUP(B4350,'Team Data'!$A$1:$E$659,4,FALSE())</f>
        <v>704</v>
      </c>
      <c r="R4350" s="0" t="n">
        <f aca="false">VLOOKUP(B4350,'Team Data'!$A$1:$E$659,5,FALSE())</f>
        <v>448</v>
      </c>
      <c r="S4350" s="0" t="n">
        <f aca="false">IF(I4350=1,(MIN(30,(C4350-D4350)))*(M4350/(M4350+N4350))*(Q4350/(Q4350+R4350)),(MAX(-30,(C4350-D4350)))*(N4350/(M4350+N4350))*(R4350/(R4350+Q4350)))</f>
        <v>0.826797385620915</v>
      </c>
      <c r="T4350" s="0" t="n">
        <f aca="false">IF(J4350=1,(MIN(30,(D4350-C4350)))*(K4350/(K4350+L4350))*(O4350/(O4350+P4350)),(MAX(-30,(D4350-C4350)))*(L4350/(K4350+L4350))*(P4350/(P4350+O4350)))</f>
        <v>-0.207549459885908</v>
      </c>
      <c r="U4350" s="7" t="n">
        <v>43138</v>
      </c>
    </row>
    <row r="4351" customFormat="false" ht="15" hidden="false" customHeight="false" outlineLevel="0" collapsed="false">
      <c r="A4351" s="0" t="s">
        <v>169</v>
      </c>
      <c r="B4351" s="0" t="s">
        <v>210</v>
      </c>
      <c r="C4351" s="0" t="n">
        <v>52</v>
      </c>
      <c r="D4351" s="0" t="n">
        <v>61</v>
      </c>
      <c r="E4351" s="0" t="n">
        <v>27</v>
      </c>
      <c r="F4351" s="0" t="n">
        <v>32</v>
      </c>
      <c r="G4351" s="0" t="n">
        <v>9</v>
      </c>
      <c r="H4351" s="0" t="n">
        <v>6</v>
      </c>
      <c r="I4351" s="0" t="n">
        <v>0</v>
      </c>
      <c r="J4351" s="0" t="n">
        <v>1</v>
      </c>
      <c r="K4351" s="0" t="n">
        <f aca="false">VLOOKUP(A4351,'Team Data'!$A$1:$E$659,2,FALSE())</f>
        <v>32</v>
      </c>
      <c r="L4351" s="0" t="n">
        <f aca="false">VLOOKUP(A4351,'Team Data'!$A$1:$E$659,3,FALSE())</f>
        <v>7</v>
      </c>
      <c r="M4351" s="0" t="n">
        <f aca="false">VLOOKUP(B4351,'Team Data'!$A$1:$E$659,2,FALSE())</f>
        <v>15</v>
      </c>
      <c r="N4351" s="0" t="n">
        <f aca="false">VLOOKUP(B4351,'Team Data'!$A$1:$E$659,3,FALSE())</f>
        <v>16</v>
      </c>
      <c r="O4351" s="0" t="n">
        <f aca="false">VLOOKUP(A4351,'Team Data'!$A$1:$E$659,4,FALSE())</f>
        <v>785</v>
      </c>
      <c r="P4351" s="0" t="n">
        <f aca="false">VLOOKUP(A4351,'Team Data'!$A$1:$E$659,5,FALSE())</f>
        <v>531</v>
      </c>
      <c r="Q4351" s="0" t="n">
        <f aca="false">VLOOKUP(B4351,'Team Data'!$A$1:$E$659,4,FALSE())</f>
        <v>541</v>
      </c>
      <c r="R4351" s="0" t="n">
        <f aca="false">VLOOKUP(B4351,'Team Data'!$A$1:$E$659,5,FALSE())</f>
        <v>455</v>
      </c>
      <c r="S4351" s="0" t="n">
        <f aca="false">IF(I4351=1,(MIN(30,(C4351-D4351)))*(M4351/(M4351+N4351))*(Q4351/(Q4351+R4351)),(MAX(-30,(C4351-D4351)))*(N4351/(M4351+N4351))*(R4351/(R4351+Q4351)))</f>
        <v>-2.12203653322969</v>
      </c>
      <c r="T4351" s="0" t="n">
        <f aca="false">IF(J4351=1,(MIN(30,(D4351-C4351)))*(K4351/(K4351+L4351))*(O4351/(O4351+P4351)),(MAX(-30,(D4351-C4351)))*(L4351/(K4351+L4351))*(P4351/(P4351+O4351)))</f>
        <v>4.40495674538228</v>
      </c>
      <c r="U4351" s="7" t="n">
        <v>43138</v>
      </c>
    </row>
    <row r="4352" customFormat="false" ht="15" hidden="false" customHeight="false" outlineLevel="0" collapsed="false">
      <c r="A4352" s="0" t="s">
        <v>30</v>
      </c>
      <c r="B4352" s="0" t="s">
        <v>212</v>
      </c>
      <c r="C4352" s="0" t="n">
        <v>85</v>
      </c>
      <c r="D4352" s="0" t="n">
        <v>96</v>
      </c>
      <c r="E4352" s="0" t="n">
        <v>32</v>
      </c>
      <c r="F4352" s="0" t="n">
        <v>30</v>
      </c>
      <c r="G4352" s="0" t="n">
        <v>8</v>
      </c>
      <c r="H4352" s="0" t="n">
        <v>5</v>
      </c>
      <c r="I4352" s="0" t="n">
        <v>0</v>
      </c>
      <c r="J4352" s="0" t="n">
        <v>1</v>
      </c>
      <c r="K4352" s="0" t="n">
        <f aca="false">VLOOKUP(A4352,'Team Data'!$A$1:$E$659,2,FALSE())</f>
        <v>19</v>
      </c>
      <c r="L4352" s="0" t="n">
        <f aca="false">VLOOKUP(A4352,'Team Data'!$A$1:$E$659,3,FALSE())</f>
        <v>16</v>
      </c>
      <c r="M4352" s="0" t="n">
        <f aca="false">VLOOKUP(B4352,'Team Data'!$A$1:$E$659,2,FALSE())</f>
        <v>18</v>
      </c>
      <c r="N4352" s="0" t="n">
        <f aca="false">VLOOKUP(B4352,'Team Data'!$A$1:$E$659,3,FALSE())</f>
        <v>15</v>
      </c>
      <c r="O4352" s="0" t="n">
        <f aca="false">VLOOKUP(A4352,'Team Data'!$A$1:$E$659,4,FALSE())</f>
        <v>646</v>
      </c>
      <c r="P4352" s="0" t="n">
        <f aca="false">VLOOKUP(A4352,'Team Data'!$A$1:$E$659,5,FALSE())</f>
        <v>510</v>
      </c>
      <c r="Q4352" s="0" t="n">
        <f aca="false">VLOOKUP(B4352,'Team Data'!$A$1:$E$659,4,FALSE())</f>
        <v>628</v>
      </c>
      <c r="R4352" s="0" t="n">
        <f aca="false">VLOOKUP(B4352,'Team Data'!$A$1:$E$659,5,FALSE())</f>
        <v>469</v>
      </c>
      <c r="S4352" s="0" t="n">
        <f aca="false">IF(I4352=1,(MIN(30,(C4352-D4352)))*(M4352/(M4352+N4352))*(Q4352/(Q4352+R4352)),(MAX(-30,(C4352-D4352)))*(N4352/(M4352+N4352))*(R4352/(R4352+Q4352)))</f>
        <v>-2.13764813126709</v>
      </c>
      <c r="T4352" s="0" t="n">
        <f aca="false">IF(J4352=1,(MIN(30,(D4352-C4352)))*(K4352/(K4352+L4352))*(O4352/(O4352+P4352)),(MAX(-30,(D4352-C4352)))*(L4352/(K4352+L4352))*(P4352/(P4352+O4352)))</f>
        <v>3.33697478991597</v>
      </c>
      <c r="U4352" s="7" t="n">
        <v>43138</v>
      </c>
    </row>
    <row r="4353" customFormat="false" ht="15" hidden="false" customHeight="false" outlineLevel="0" collapsed="false">
      <c r="A4353" s="0" t="s">
        <v>25</v>
      </c>
      <c r="B4353" s="0" t="s">
        <v>217</v>
      </c>
      <c r="C4353" s="0" t="n">
        <v>67</v>
      </c>
      <c r="D4353" s="0" t="n">
        <v>56</v>
      </c>
      <c r="E4353" s="0" t="n">
        <v>33</v>
      </c>
      <c r="F4353" s="0" t="n">
        <v>30</v>
      </c>
      <c r="G4353" s="0" t="n">
        <v>19</v>
      </c>
      <c r="H4353" s="0" t="n">
        <v>13</v>
      </c>
      <c r="I4353" s="0" t="n">
        <v>1</v>
      </c>
      <c r="J4353" s="0" t="n">
        <v>0</v>
      </c>
      <c r="K4353" s="0" t="n">
        <f aca="false">VLOOKUP(A4353,'Team Data'!$A$1:$E$659,2,FALSE())</f>
        <v>18</v>
      </c>
      <c r="L4353" s="0" t="n">
        <f aca="false">VLOOKUP(A4353,'Team Data'!$A$1:$E$659,3,FALSE())</f>
        <v>15</v>
      </c>
      <c r="M4353" s="0" t="n">
        <f aca="false">VLOOKUP(B4353,'Team Data'!$A$1:$E$659,2,FALSE())</f>
        <v>20</v>
      </c>
      <c r="N4353" s="0" t="n">
        <f aca="false">VLOOKUP(B4353,'Team Data'!$A$1:$E$659,3,FALSE())</f>
        <v>14</v>
      </c>
      <c r="O4353" s="0" t="n">
        <f aca="false">VLOOKUP(A4353,'Team Data'!$A$1:$E$659,4,FALSE())</f>
        <v>668</v>
      </c>
      <c r="P4353" s="0" t="n">
        <f aca="false">VLOOKUP(A4353,'Team Data'!$A$1:$E$659,5,FALSE())</f>
        <v>423</v>
      </c>
      <c r="Q4353" s="0" t="n">
        <f aca="false">VLOOKUP(B4353,'Team Data'!$A$1:$E$659,4,FALSE())</f>
        <v>662</v>
      </c>
      <c r="R4353" s="0" t="n">
        <f aca="false">VLOOKUP(B4353,'Team Data'!$A$1:$E$659,5,FALSE())</f>
        <v>489</v>
      </c>
      <c r="S4353" s="0" t="n">
        <f aca="false">IF(I4353=1,(MIN(30,(C4353-D4353)))*(M4353/(M4353+N4353))*(Q4353/(Q4353+R4353)),(MAX(-30,(C4353-D4353)))*(N4353/(M4353+N4353))*(R4353/(R4353+Q4353)))</f>
        <v>3.72157203454796</v>
      </c>
      <c r="T4353" s="0" t="n">
        <f aca="false">IF(J4353=1,(MIN(30,(D4353-C4353)))*(K4353/(K4353+L4353))*(O4353/(O4353+P4353)),(MAX(-30,(D4353-C4353)))*(L4353/(K4353+L4353))*(P4353/(P4353+O4353)))</f>
        <v>-1.93858845096242</v>
      </c>
      <c r="U4353" s="7" t="n">
        <v>43138</v>
      </c>
    </row>
    <row r="4354" customFormat="false" ht="15" hidden="false" customHeight="false" outlineLevel="0" collapsed="false">
      <c r="A4354" s="0" t="s">
        <v>99</v>
      </c>
      <c r="B4354" s="0" t="s">
        <v>234</v>
      </c>
      <c r="C4354" s="0" t="n">
        <v>69</v>
      </c>
      <c r="D4354" s="0" t="n">
        <v>73</v>
      </c>
      <c r="E4354" s="0" t="n">
        <v>39</v>
      </c>
      <c r="F4354" s="0" t="n">
        <v>37</v>
      </c>
      <c r="G4354" s="0" t="n">
        <v>16</v>
      </c>
      <c r="H4354" s="0" t="n">
        <v>9</v>
      </c>
      <c r="I4354" s="0" t="n">
        <v>0</v>
      </c>
      <c r="J4354" s="0" t="n">
        <v>1</v>
      </c>
      <c r="K4354" s="0" t="n">
        <f aca="false">VLOOKUP(A4354,'Team Data'!$A$1:$E$659,2,FALSE())</f>
        <v>15</v>
      </c>
      <c r="L4354" s="0" t="n">
        <f aca="false">VLOOKUP(A4354,'Team Data'!$A$1:$E$659,3,FALSE())</f>
        <v>15</v>
      </c>
      <c r="M4354" s="0" t="n">
        <f aca="false">VLOOKUP(B4354,'Team Data'!$A$1:$E$659,2,FALSE())</f>
        <v>19</v>
      </c>
      <c r="N4354" s="0" t="n">
        <f aca="false">VLOOKUP(B4354,'Team Data'!$A$1:$E$659,3,FALSE())</f>
        <v>13</v>
      </c>
      <c r="O4354" s="0" t="n">
        <f aca="false">VLOOKUP(A4354,'Team Data'!$A$1:$E$659,4,FALSE())</f>
        <v>543</v>
      </c>
      <c r="P4354" s="0" t="n">
        <f aca="false">VLOOKUP(A4354,'Team Data'!$A$1:$E$659,5,FALSE())</f>
        <v>466</v>
      </c>
      <c r="Q4354" s="0" t="n">
        <f aca="false">VLOOKUP(B4354,'Team Data'!$A$1:$E$659,4,FALSE())</f>
        <v>655</v>
      </c>
      <c r="R4354" s="0" t="n">
        <f aca="false">VLOOKUP(B4354,'Team Data'!$A$1:$E$659,5,FALSE())</f>
        <v>411</v>
      </c>
      <c r="S4354" s="0" t="n">
        <f aca="false">IF(I4354=1,(MIN(30,(C4354-D4354)))*(M4354/(M4354+N4354))*(Q4354/(Q4354+R4354)),(MAX(-30,(C4354-D4354)))*(N4354/(M4354+N4354))*(R4354/(R4354+Q4354)))</f>
        <v>-0.626524390243902</v>
      </c>
      <c r="T4354" s="0" t="n">
        <f aca="false">IF(J4354=1,(MIN(30,(D4354-C4354)))*(K4354/(K4354+L4354))*(O4354/(O4354+P4354)),(MAX(-30,(D4354-C4354)))*(L4354/(K4354+L4354))*(P4354/(P4354+O4354)))</f>
        <v>1.07631318136769</v>
      </c>
      <c r="U4354" s="7" t="n">
        <v>43138</v>
      </c>
    </row>
    <row r="4355" customFormat="false" ht="15" hidden="false" customHeight="false" outlineLevel="0" collapsed="false">
      <c r="A4355" s="0" t="s">
        <v>170</v>
      </c>
      <c r="B4355" s="0" t="s">
        <v>127</v>
      </c>
      <c r="C4355" s="0" t="n">
        <v>96</v>
      </c>
      <c r="D4355" s="0" t="n">
        <v>93</v>
      </c>
      <c r="E4355" s="0" t="n">
        <v>34</v>
      </c>
      <c r="F4355" s="0" t="n">
        <v>30</v>
      </c>
      <c r="G4355" s="0" t="n">
        <v>10</v>
      </c>
      <c r="H4355" s="0" t="n">
        <v>8</v>
      </c>
      <c r="I4355" s="0" t="n">
        <v>1</v>
      </c>
      <c r="J4355" s="0" t="n">
        <v>0</v>
      </c>
      <c r="K4355" s="0" t="n">
        <f aca="false">VLOOKUP(A4355,'Team Data'!$A$1:$E$659,2,FALSE())</f>
        <v>29</v>
      </c>
      <c r="L4355" s="0" t="n">
        <f aca="false">VLOOKUP(A4355,'Team Data'!$A$1:$E$659,3,FALSE())</f>
        <v>5</v>
      </c>
      <c r="M4355" s="0" t="n">
        <f aca="false">VLOOKUP(B4355,'Team Data'!$A$1:$E$659,2,FALSE())</f>
        <v>14</v>
      </c>
      <c r="N4355" s="0" t="n">
        <f aca="false">VLOOKUP(B4355,'Team Data'!$A$1:$E$659,3,FALSE())</f>
        <v>19</v>
      </c>
      <c r="O4355" s="0" t="n">
        <f aca="false">VLOOKUP(A4355,'Team Data'!$A$1:$E$659,4,FALSE())</f>
        <v>622</v>
      </c>
      <c r="P4355" s="0" t="n">
        <f aca="false">VLOOKUP(A4355,'Team Data'!$A$1:$E$659,5,FALSE())</f>
        <v>516</v>
      </c>
      <c r="Q4355" s="0" t="n">
        <f aca="false">VLOOKUP(B4355,'Team Data'!$A$1:$E$659,4,FALSE())</f>
        <v>641</v>
      </c>
      <c r="R4355" s="0" t="n">
        <f aca="false">VLOOKUP(B4355,'Team Data'!$A$1:$E$659,5,FALSE())</f>
        <v>461</v>
      </c>
      <c r="S4355" s="0" t="n">
        <f aca="false">IF(I4355=1,(MIN(30,(C4355-D4355)))*(M4355/(M4355+N4355))*(Q4355/(Q4355+R4355)),(MAX(-30,(C4355-D4355)))*(N4355/(M4355+N4355))*(R4355/(R4355+Q4355)))</f>
        <v>0.740306880052797</v>
      </c>
      <c r="T4355" s="0" t="n">
        <f aca="false">IF(J4355=1,(MIN(30,(D4355-C4355)))*(K4355/(K4355+L4355))*(O4355/(O4355+P4355)),(MAX(-30,(D4355-C4355)))*(L4355/(K4355+L4355))*(P4355/(P4355+O4355)))</f>
        <v>-0.200041352217513</v>
      </c>
      <c r="U4355" s="7" t="n">
        <v>43138</v>
      </c>
    </row>
    <row r="4356" customFormat="false" ht="15" hidden="false" customHeight="false" outlineLevel="0" collapsed="false">
      <c r="A4356" s="0" t="s">
        <v>188</v>
      </c>
      <c r="B4356" s="0" t="s">
        <v>173</v>
      </c>
      <c r="C4356" s="0" t="n">
        <v>91</v>
      </c>
      <c r="D4356" s="0" t="n">
        <v>85</v>
      </c>
      <c r="E4356" s="0" t="n">
        <v>38</v>
      </c>
      <c r="F4356" s="0" t="n">
        <v>32</v>
      </c>
      <c r="G4356" s="0" t="n">
        <v>8</v>
      </c>
      <c r="H4356" s="0" t="n">
        <v>6</v>
      </c>
      <c r="I4356" s="0" t="n">
        <v>1</v>
      </c>
      <c r="J4356" s="0" t="n">
        <v>0</v>
      </c>
      <c r="K4356" s="0" t="n">
        <f aca="false">VLOOKUP(A4356,'Team Data'!$A$1:$E$659,2,FALSE())</f>
        <v>22</v>
      </c>
      <c r="L4356" s="0" t="n">
        <f aca="false">VLOOKUP(A4356,'Team Data'!$A$1:$E$659,3,FALSE())</f>
        <v>11</v>
      </c>
      <c r="M4356" s="0" t="n">
        <f aca="false">VLOOKUP(B4356,'Team Data'!$A$1:$E$659,2,FALSE())</f>
        <v>14</v>
      </c>
      <c r="N4356" s="0" t="n">
        <f aca="false">VLOOKUP(B4356,'Team Data'!$A$1:$E$659,3,FALSE())</f>
        <v>17</v>
      </c>
      <c r="O4356" s="0" t="n">
        <f aca="false">VLOOKUP(A4356,'Team Data'!$A$1:$E$659,4,FALSE())</f>
        <v>611</v>
      </c>
      <c r="P4356" s="0" t="n">
        <f aca="false">VLOOKUP(A4356,'Team Data'!$A$1:$E$659,5,FALSE())</f>
        <v>505</v>
      </c>
      <c r="Q4356" s="0" t="n">
        <f aca="false">VLOOKUP(B4356,'Team Data'!$A$1:$E$659,4,FALSE())</f>
        <v>562</v>
      </c>
      <c r="R4356" s="0" t="n">
        <f aca="false">VLOOKUP(B4356,'Team Data'!$A$1:$E$659,5,FALSE())</f>
        <v>470</v>
      </c>
      <c r="S4356" s="0" t="n">
        <f aca="false">IF(I4356=1,(MIN(30,(C4356-D4356)))*(M4356/(M4356+N4356))*(Q4356/(Q4356+R4356)),(MAX(-30,(C4356-D4356)))*(N4356/(M4356+N4356))*(R4356/(R4356+Q4356)))</f>
        <v>1.47561890472618</v>
      </c>
      <c r="T4356" s="0" t="n">
        <f aca="false">IF(J4356=1,(MIN(30,(D4356-C4356)))*(K4356/(K4356+L4356))*(O4356/(O4356+P4356)),(MAX(-30,(D4356-C4356)))*(L4356/(K4356+L4356))*(P4356/(P4356+O4356)))</f>
        <v>-0.905017921146954</v>
      </c>
      <c r="U4356" s="7" t="n">
        <v>43138</v>
      </c>
    </row>
    <row r="4357" customFormat="false" ht="15" hidden="false" customHeight="false" outlineLevel="0" collapsed="false">
      <c r="A4357" s="0" t="s">
        <v>176</v>
      </c>
      <c r="B4357" s="0" t="s">
        <v>219</v>
      </c>
      <c r="C4357" s="0" t="n">
        <v>75</v>
      </c>
      <c r="D4357" s="0" t="n">
        <v>69</v>
      </c>
      <c r="E4357" s="0" t="n">
        <v>39</v>
      </c>
      <c r="F4357" s="0" t="n">
        <v>34</v>
      </c>
      <c r="G4357" s="0" t="n">
        <v>11</v>
      </c>
      <c r="H4357" s="0" t="n">
        <v>4</v>
      </c>
      <c r="I4357" s="0" t="n">
        <v>1</v>
      </c>
      <c r="J4357" s="0" t="n">
        <v>0</v>
      </c>
      <c r="K4357" s="0" t="n">
        <f aca="false">VLOOKUP(A4357,'Team Data'!$A$1:$E$659,2,FALSE())</f>
        <v>20</v>
      </c>
      <c r="L4357" s="0" t="n">
        <f aca="false">VLOOKUP(A4357,'Team Data'!$A$1:$E$659,3,FALSE())</f>
        <v>13</v>
      </c>
      <c r="M4357" s="0" t="n">
        <f aca="false">VLOOKUP(B4357,'Team Data'!$A$1:$E$659,2,FALSE())</f>
        <v>12</v>
      </c>
      <c r="N4357" s="0" t="n">
        <f aca="false">VLOOKUP(B4357,'Team Data'!$A$1:$E$659,3,FALSE())</f>
        <v>20</v>
      </c>
      <c r="O4357" s="0" t="n">
        <f aca="false">VLOOKUP(A4357,'Team Data'!$A$1:$E$659,4,FALSE())</f>
        <v>621</v>
      </c>
      <c r="P4357" s="0" t="n">
        <f aca="false">VLOOKUP(A4357,'Team Data'!$A$1:$E$659,5,FALSE())</f>
        <v>453</v>
      </c>
      <c r="Q4357" s="0" t="n">
        <f aca="false">VLOOKUP(B4357,'Team Data'!$A$1:$E$659,4,FALSE())</f>
        <v>657</v>
      </c>
      <c r="R4357" s="0" t="n">
        <f aca="false">VLOOKUP(B4357,'Team Data'!$A$1:$E$659,5,FALSE())</f>
        <v>413</v>
      </c>
      <c r="S4357" s="0" t="n">
        <f aca="false">IF(I4357=1,(MIN(30,(C4357-D4357)))*(M4357/(M4357+N4357))*(Q4357/(Q4357+R4357)),(MAX(-30,(C4357-D4357)))*(N4357/(M4357+N4357))*(R4357/(R4357+Q4357)))</f>
        <v>1.38154205607477</v>
      </c>
      <c r="T4357" s="0" t="n">
        <f aca="false">IF(J4357=1,(MIN(30,(D4357-C4357)))*(K4357/(K4357+L4357))*(O4357/(O4357+P4357)),(MAX(-30,(D4357-C4357)))*(L4357/(K4357+L4357))*(P4357/(P4357+O4357)))</f>
        <v>-0.996952767902489</v>
      </c>
      <c r="U4357" s="7" t="n">
        <v>43138</v>
      </c>
    </row>
    <row r="4358" customFormat="false" ht="15" hidden="false" customHeight="false" outlineLevel="0" collapsed="false">
      <c r="A4358" s="0" t="s">
        <v>347</v>
      </c>
      <c r="B4358" s="0" t="s">
        <v>165</v>
      </c>
      <c r="C4358" s="0" t="n">
        <v>85</v>
      </c>
      <c r="D4358" s="0" t="n">
        <v>65</v>
      </c>
      <c r="E4358" s="0" t="n">
        <v>39</v>
      </c>
      <c r="F4358" s="0" t="n">
        <v>28</v>
      </c>
      <c r="G4358" s="0" t="n">
        <v>8</v>
      </c>
      <c r="H4358" s="0" t="n">
        <v>18</v>
      </c>
      <c r="I4358" s="0" t="n">
        <v>1</v>
      </c>
      <c r="J4358" s="0" t="n">
        <v>0</v>
      </c>
      <c r="K4358" s="0" t="n">
        <f aca="false">VLOOKUP(A4358,'Team Data'!$A$1:$E$659,2,FALSE())</f>
        <v>23</v>
      </c>
      <c r="L4358" s="0" t="n">
        <f aca="false">VLOOKUP(A4358,'Team Data'!$A$1:$E$659,3,FALSE())</f>
        <v>8</v>
      </c>
      <c r="M4358" s="0" t="n">
        <f aca="false">VLOOKUP(B4358,'Team Data'!$A$1:$E$659,2,FALSE())</f>
        <v>21</v>
      </c>
      <c r="N4358" s="0" t="n">
        <f aca="false">VLOOKUP(B4358,'Team Data'!$A$1:$E$659,3,FALSE())</f>
        <v>13</v>
      </c>
      <c r="O4358" s="0" t="n">
        <f aca="false">VLOOKUP(A4358,'Team Data'!$A$1:$E$659,4,FALSE())</f>
        <v>591</v>
      </c>
      <c r="P4358" s="0" t="n">
        <f aca="false">VLOOKUP(A4358,'Team Data'!$A$1:$E$659,5,FALSE())</f>
        <v>427</v>
      </c>
      <c r="Q4358" s="0" t="n">
        <f aca="false">VLOOKUP(B4358,'Team Data'!$A$1:$E$659,4,FALSE())</f>
        <v>568</v>
      </c>
      <c r="R4358" s="0" t="n">
        <f aca="false">VLOOKUP(B4358,'Team Data'!$A$1:$E$659,5,FALSE())</f>
        <v>531</v>
      </c>
      <c r="S4358" s="0" t="n">
        <f aca="false">IF(I4358=1,(MIN(30,(C4358-D4358)))*(M4358/(M4358+N4358))*(Q4358/(Q4358+R4358)),(MAX(-30,(C4358-D4358)))*(N4358/(M4358+N4358))*(R4358/(R4358+Q4358)))</f>
        <v>6.38441363806669</v>
      </c>
      <c r="T4358" s="0" t="n">
        <f aca="false">IF(J4358=1,(MIN(30,(D4358-C4358)))*(K4358/(K4358+L4358))*(O4358/(O4358+P4358)),(MAX(-30,(D4358-C4358)))*(L4358/(K4358+L4358))*(P4358/(P4358+O4358)))</f>
        <v>-2.16490271880347</v>
      </c>
      <c r="U4358" s="7" t="n">
        <v>43138</v>
      </c>
    </row>
    <row r="4359" customFormat="false" ht="15" hidden="false" customHeight="false" outlineLevel="0" collapsed="false">
      <c r="A4359" s="0" t="s">
        <v>286</v>
      </c>
      <c r="B4359" s="0" t="s">
        <v>133</v>
      </c>
      <c r="C4359" s="0" t="n">
        <v>64</v>
      </c>
      <c r="D4359" s="0" t="n">
        <v>71</v>
      </c>
      <c r="E4359" s="0" t="n">
        <v>38</v>
      </c>
      <c r="F4359" s="0" t="n">
        <v>37</v>
      </c>
      <c r="G4359" s="0" t="n">
        <v>12</v>
      </c>
      <c r="H4359" s="0" t="n">
        <v>11</v>
      </c>
      <c r="I4359" s="0" t="n">
        <v>0</v>
      </c>
      <c r="J4359" s="0" t="n">
        <v>1</v>
      </c>
      <c r="K4359" s="0" t="n">
        <f aca="false">VLOOKUP(A4359,'Team Data'!$A$1:$E$659,2,FALSE())</f>
        <v>21</v>
      </c>
      <c r="L4359" s="0" t="n">
        <f aca="false">VLOOKUP(A4359,'Team Data'!$A$1:$E$659,3,FALSE())</f>
        <v>12</v>
      </c>
      <c r="M4359" s="0" t="n">
        <f aca="false">VLOOKUP(B4359,'Team Data'!$A$1:$E$659,2,FALSE())</f>
        <v>30</v>
      </c>
      <c r="N4359" s="0" t="n">
        <f aca="false">VLOOKUP(B4359,'Team Data'!$A$1:$E$659,3,FALSE())</f>
        <v>8</v>
      </c>
      <c r="O4359" s="0" t="n">
        <f aca="false">VLOOKUP(A4359,'Team Data'!$A$1:$E$659,4,FALSE())</f>
        <v>684</v>
      </c>
      <c r="P4359" s="0" t="n">
        <f aca="false">VLOOKUP(A4359,'Team Data'!$A$1:$E$659,5,FALSE())</f>
        <v>441</v>
      </c>
      <c r="Q4359" s="0" t="n">
        <f aca="false">VLOOKUP(B4359,'Team Data'!$A$1:$E$659,4,FALSE())</f>
        <v>816</v>
      </c>
      <c r="R4359" s="0" t="n">
        <f aca="false">VLOOKUP(B4359,'Team Data'!$A$1:$E$659,5,FALSE())</f>
        <v>475</v>
      </c>
      <c r="S4359" s="0" t="n">
        <f aca="false">IF(I4359=1,(MIN(30,(C4359-D4359)))*(M4359/(M4359+N4359))*(Q4359/(Q4359+R4359)),(MAX(-30,(C4359-D4359)))*(N4359/(M4359+N4359))*(R4359/(R4359+Q4359)))</f>
        <v>-0.542215336948102</v>
      </c>
      <c r="T4359" s="0" t="n">
        <f aca="false">IF(J4359=1,(MIN(30,(D4359-C4359)))*(K4359/(K4359+L4359))*(O4359/(O4359+P4359)),(MAX(-30,(D4359-C4359)))*(L4359/(K4359+L4359))*(P4359/(P4359+O4359)))</f>
        <v>2.70836363636364</v>
      </c>
      <c r="U4359" s="7" t="n">
        <v>43138</v>
      </c>
    </row>
    <row r="4360" customFormat="false" ht="15" hidden="false" customHeight="false" outlineLevel="0" collapsed="false">
      <c r="A4360" s="0" t="s">
        <v>29</v>
      </c>
      <c r="B4360" s="0" t="s">
        <v>191</v>
      </c>
      <c r="C4360" s="0" t="n">
        <v>73</v>
      </c>
      <c r="D4360" s="0" t="n">
        <v>71</v>
      </c>
      <c r="E4360" s="0" t="n">
        <v>41</v>
      </c>
      <c r="F4360" s="0" t="n">
        <v>26</v>
      </c>
      <c r="G4360" s="0" t="n">
        <v>10</v>
      </c>
      <c r="H4360" s="0" t="n">
        <v>11</v>
      </c>
      <c r="I4360" s="0" t="n">
        <v>1</v>
      </c>
      <c r="J4360" s="0" t="n">
        <v>0</v>
      </c>
      <c r="K4360" s="0" t="n">
        <f aca="false">VLOOKUP(A4360,'Team Data'!$A$1:$E$659,2,FALSE())</f>
        <v>21</v>
      </c>
      <c r="L4360" s="0" t="n">
        <f aca="false">VLOOKUP(A4360,'Team Data'!$A$1:$E$659,3,FALSE())</f>
        <v>8</v>
      </c>
      <c r="M4360" s="0" t="n">
        <f aca="false">VLOOKUP(B4360,'Team Data'!$A$1:$E$659,2,FALSE())</f>
        <v>19</v>
      </c>
      <c r="N4360" s="0" t="n">
        <f aca="false">VLOOKUP(B4360,'Team Data'!$A$1:$E$659,3,FALSE())</f>
        <v>15</v>
      </c>
      <c r="O4360" s="0" t="n">
        <f aca="false">VLOOKUP(A4360,'Team Data'!$A$1:$E$659,4,FALSE())</f>
        <v>498</v>
      </c>
      <c r="P4360" s="0" t="n">
        <f aca="false">VLOOKUP(A4360,'Team Data'!$A$1:$E$659,5,FALSE())</f>
        <v>434</v>
      </c>
      <c r="Q4360" s="0" t="n">
        <f aca="false">VLOOKUP(B4360,'Team Data'!$A$1:$E$659,4,FALSE())</f>
        <v>580</v>
      </c>
      <c r="R4360" s="0" t="n">
        <f aca="false">VLOOKUP(B4360,'Team Data'!$A$1:$E$659,5,FALSE())</f>
        <v>491</v>
      </c>
      <c r="S4360" s="0" t="n">
        <f aca="false">IF(I4360=1,(MIN(30,(C4360-D4360)))*(M4360/(M4360+N4360))*(Q4360/(Q4360+R4360)),(MAX(-30,(C4360-D4360)))*(N4360/(M4360+N4360))*(R4360/(R4360+Q4360)))</f>
        <v>0.605261712528149</v>
      </c>
      <c r="T4360" s="0" t="n">
        <f aca="false">IF(J4360=1,(MIN(30,(D4360-C4360)))*(K4360/(K4360+L4360))*(O4360/(O4360+P4360)),(MAX(-30,(D4360-C4360)))*(L4360/(K4360+L4360))*(P4360/(P4360+O4360)))</f>
        <v>-0.256918750924967</v>
      </c>
      <c r="U4360" s="7" t="n">
        <v>43138</v>
      </c>
    </row>
    <row r="4361" customFormat="false" ht="15" hidden="false" customHeight="false" outlineLevel="0" collapsed="false">
      <c r="A4361" s="0" t="s">
        <v>60</v>
      </c>
      <c r="B4361" s="0" t="s">
        <v>7</v>
      </c>
      <c r="C4361" s="0" t="n">
        <v>73</v>
      </c>
      <c r="D4361" s="0" t="n">
        <v>78</v>
      </c>
      <c r="E4361" s="0" t="n">
        <v>33</v>
      </c>
      <c r="F4361" s="0" t="n">
        <v>35</v>
      </c>
      <c r="G4361" s="0" t="n">
        <v>9</v>
      </c>
      <c r="H4361" s="0" t="n">
        <v>9</v>
      </c>
      <c r="I4361" s="0" t="n">
        <v>0</v>
      </c>
      <c r="J4361" s="0" t="n">
        <v>1</v>
      </c>
      <c r="K4361" s="0" t="n">
        <f aca="false">VLOOKUP(A4361,'Team Data'!$A$1:$E$659,2,FALSE())</f>
        <v>11</v>
      </c>
      <c r="L4361" s="0" t="n">
        <f aca="false">VLOOKUP(A4361,'Team Data'!$A$1:$E$659,3,FALSE())</f>
        <v>21</v>
      </c>
      <c r="M4361" s="0" t="n">
        <f aca="false">VLOOKUP(B4361,'Team Data'!$A$1:$E$659,2,FALSE())</f>
        <v>12</v>
      </c>
      <c r="N4361" s="0" t="n">
        <f aca="false">VLOOKUP(B4361,'Team Data'!$A$1:$E$659,3,FALSE())</f>
        <v>19</v>
      </c>
      <c r="O4361" s="0" t="n">
        <f aca="false">VLOOKUP(A4361,'Team Data'!$A$1:$E$659,4,FALSE())</f>
        <v>556</v>
      </c>
      <c r="P4361" s="0" t="n">
        <f aca="false">VLOOKUP(A4361,'Team Data'!$A$1:$E$659,5,FALSE())</f>
        <v>459</v>
      </c>
      <c r="Q4361" s="0" t="n">
        <f aca="false">VLOOKUP(B4361,'Team Data'!$A$1:$E$659,4,FALSE())</f>
        <v>486</v>
      </c>
      <c r="R4361" s="0" t="n">
        <f aca="false">VLOOKUP(B4361,'Team Data'!$A$1:$E$659,5,FALSE())</f>
        <v>454</v>
      </c>
      <c r="S4361" s="0" t="n">
        <f aca="false">IF(I4361=1,(MIN(30,(C4361-D4361)))*(M4361/(M4361+N4361))*(Q4361/(Q4361+R4361)),(MAX(-30,(C4361-D4361)))*(N4361/(M4361+N4361))*(R4361/(R4361+Q4361)))</f>
        <v>-1.48009608785175</v>
      </c>
      <c r="T4361" s="0" t="n">
        <f aca="false">IF(J4361=1,(MIN(30,(D4361-C4361)))*(K4361/(K4361+L4361))*(O4361/(O4361+P4361)),(MAX(-30,(D4361-C4361)))*(L4361/(K4361+L4361))*(P4361/(P4361+O4361)))</f>
        <v>0.941502463054187</v>
      </c>
      <c r="U4361" s="7" t="n">
        <v>43138</v>
      </c>
    </row>
    <row r="4362" customFormat="false" ht="15" hidden="false" customHeight="false" outlineLevel="0" collapsed="false">
      <c r="A4362" s="0" t="s">
        <v>257</v>
      </c>
      <c r="B4362" s="0" t="s">
        <v>94</v>
      </c>
      <c r="C4362" s="0" t="n">
        <v>61</v>
      </c>
      <c r="D4362" s="0" t="n">
        <v>79</v>
      </c>
      <c r="E4362" s="0" t="n">
        <v>32</v>
      </c>
      <c r="F4362" s="0" t="n">
        <v>28</v>
      </c>
      <c r="G4362" s="0" t="n">
        <v>16</v>
      </c>
      <c r="H4362" s="0" t="n">
        <v>10</v>
      </c>
      <c r="I4362" s="0" t="n">
        <v>0</v>
      </c>
      <c r="J4362" s="0" t="n">
        <v>1</v>
      </c>
      <c r="K4362" s="0" t="n">
        <f aca="false">VLOOKUP(A4362,'Team Data'!$A$1:$E$659,2,FALSE())</f>
        <v>22</v>
      </c>
      <c r="L4362" s="0" t="n">
        <f aca="false">VLOOKUP(A4362,'Team Data'!$A$1:$E$659,3,FALSE())</f>
        <v>11</v>
      </c>
      <c r="M4362" s="0" t="n">
        <f aca="false">VLOOKUP(B4362,'Team Data'!$A$1:$E$659,2,FALSE())</f>
        <v>21</v>
      </c>
      <c r="N4362" s="0" t="n">
        <f aca="false">VLOOKUP(B4362,'Team Data'!$A$1:$E$659,3,FALSE())</f>
        <v>11</v>
      </c>
      <c r="O4362" s="0" t="n">
        <f aca="false">VLOOKUP(A4362,'Team Data'!$A$1:$E$659,4,FALSE())</f>
        <v>568</v>
      </c>
      <c r="P4362" s="0" t="n">
        <f aca="false">VLOOKUP(A4362,'Team Data'!$A$1:$E$659,5,FALSE())</f>
        <v>479</v>
      </c>
      <c r="Q4362" s="0" t="n">
        <f aca="false">VLOOKUP(B4362,'Team Data'!$A$1:$E$659,4,FALSE())</f>
        <v>515</v>
      </c>
      <c r="R4362" s="0" t="n">
        <f aca="false">VLOOKUP(B4362,'Team Data'!$A$1:$E$659,5,FALSE())</f>
        <v>471</v>
      </c>
      <c r="S4362" s="0" t="n">
        <f aca="false">IF(I4362=1,(MIN(30,(C4362-D4362)))*(M4362/(M4362+N4362))*(Q4362/(Q4362+R4362)),(MAX(-30,(C4362-D4362)))*(N4362/(M4362+N4362))*(R4362/(R4362+Q4362)))</f>
        <v>-2.95569219066937</v>
      </c>
      <c r="T4362" s="0" t="n">
        <f aca="false">IF(J4362=1,(MIN(30,(D4362-C4362)))*(K4362/(K4362+L4362))*(O4362/(O4362+P4362)),(MAX(-30,(D4362-C4362)))*(L4362/(K4362+L4362))*(P4362/(P4362+O4362)))</f>
        <v>6.51002865329513</v>
      </c>
      <c r="U4362" s="7" t="n">
        <v>43138</v>
      </c>
    </row>
    <row r="4363" customFormat="false" ht="15" hidden="false" customHeight="false" outlineLevel="0" collapsed="false">
      <c r="A4363" s="0" t="s">
        <v>161</v>
      </c>
      <c r="B4363" s="0" t="s">
        <v>225</v>
      </c>
      <c r="C4363" s="0" t="n">
        <v>70</v>
      </c>
      <c r="D4363" s="0" t="n">
        <v>74</v>
      </c>
      <c r="E4363" s="0" t="n">
        <v>23</v>
      </c>
      <c r="F4363" s="0" t="n">
        <v>27</v>
      </c>
      <c r="G4363" s="0" t="n">
        <v>14</v>
      </c>
      <c r="H4363" s="0" t="n">
        <v>10</v>
      </c>
      <c r="I4363" s="0" t="n">
        <v>0</v>
      </c>
      <c r="J4363" s="0" t="n">
        <v>1</v>
      </c>
      <c r="K4363" s="0" t="n">
        <f aca="false">VLOOKUP(A4363,'Team Data'!$A$1:$E$659,2,FALSE())</f>
        <v>19</v>
      </c>
      <c r="L4363" s="0" t="n">
        <f aca="false">VLOOKUP(A4363,'Team Data'!$A$1:$E$659,3,FALSE())</f>
        <v>13</v>
      </c>
      <c r="M4363" s="0" t="n">
        <f aca="false">VLOOKUP(B4363,'Team Data'!$A$1:$E$659,2,FALSE())</f>
        <v>26</v>
      </c>
      <c r="N4363" s="0" t="n">
        <f aca="false">VLOOKUP(B4363,'Team Data'!$A$1:$E$659,3,FALSE())</f>
        <v>12</v>
      </c>
      <c r="O4363" s="0" t="n">
        <f aca="false">VLOOKUP(A4363,'Team Data'!$A$1:$E$659,4,FALSE())</f>
        <v>626</v>
      </c>
      <c r="P4363" s="0" t="n">
        <f aca="false">VLOOKUP(A4363,'Team Data'!$A$1:$E$659,5,FALSE())</f>
        <v>423</v>
      </c>
      <c r="Q4363" s="0" t="n">
        <f aca="false">VLOOKUP(B4363,'Team Data'!$A$1:$E$659,4,FALSE())</f>
        <v>700</v>
      </c>
      <c r="R4363" s="0" t="n">
        <f aca="false">VLOOKUP(B4363,'Team Data'!$A$1:$E$659,5,FALSE())</f>
        <v>549</v>
      </c>
      <c r="S4363" s="0" t="n">
        <f aca="false">IF(I4363=1,(MIN(30,(C4363-D4363)))*(M4363/(M4363+N4363))*(Q4363/(Q4363+R4363)),(MAX(-30,(C4363-D4363)))*(N4363/(M4363+N4363))*(R4363/(R4363+Q4363)))</f>
        <v>-0.555223125869116</v>
      </c>
      <c r="T4363" s="0" t="n">
        <f aca="false">IF(J4363=1,(MIN(30,(D4363-C4363)))*(K4363/(K4363+L4363))*(O4363/(O4363+P4363)),(MAX(-30,(D4363-C4363)))*(L4363/(K4363+L4363))*(P4363/(P4363+O4363)))</f>
        <v>1.41730219256435</v>
      </c>
      <c r="U4363" s="7" t="n">
        <v>43138</v>
      </c>
    </row>
    <row r="4364" customFormat="false" ht="15" hidden="false" customHeight="false" outlineLevel="0" collapsed="false">
      <c r="A4364" s="0" t="s">
        <v>139</v>
      </c>
      <c r="B4364" s="0" t="s">
        <v>87</v>
      </c>
      <c r="C4364" s="0" t="n">
        <v>64</v>
      </c>
      <c r="D4364" s="0" t="n">
        <v>73</v>
      </c>
      <c r="E4364" s="0" t="n">
        <v>33</v>
      </c>
      <c r="F4364" s="0" t="n">
        <v>30</v>
      </c>
      <c r="G4364" s="0" t="n">
        <v>16</v>
      </c>
      <c r="H4364" s="0" t="n">
        <v>12</v>
      </c>
      <c r="I4364" s="0" t="n">
        <v>0</v>
      </c>
      <c r="J4364" s="0" t="n">
        <v>1</v>
      </c>
      <c r="K4364" s="0" t="n">
        <f aca="false">VLOOKUP(A4364,'Team Data'!$A$1:$E$659,2,FALSE())</f>
        <v>17</v>
      </c>
      <c r="L4364" s="0" t="n">
        <f aca="false">VLOOKUP(A4364,'Team Data'!$A$1:$E$659,3,FALSE())</f>
        <v>14</v>
      </c>
      <c r="M4364" s="0" t="n">
        <f aca="false">VLOOKUP(B4364,'Team Data'!$A$1:$E$659,2,FALSE())</f>
        <v>21</v>
      </c>
      <c r="N4364" s="0" t="n">
        <f aca="false">VLOOKUP(B4364,'Team Data'!$A$1:$E$659,3,FALSE())</f>
        <v>13</v>
      </c>
      <c r="O4364" s="0" t="n">
        <f aca="false">VLOOKUP(A4364,'Team Data'!$A$1:$E$659,4,FALSE())</f>
        <v>602</v>
      </c>
      <c r="P4364" s="0" t="n">
        <f aca="false">VLOOKUP(A4364,'Team Data'!$A$1:$E$659,5,FALSE())</f>
        <v>443</v>
      </c>
      <c r="Q4364" s="0" t="n">
        <f aca="false">VLOOKUP(B4364,'Team Data'!$A$1:$E$659,4,FALSE())</f>
        <v>684</v>
      </c>
      <c r="R4364" s="0" t="n">
        <f aca="false">VLOOKUP(B4364,'Team Data'!$A$1:$E$659,5,FALSE())</f>
        <v>461</v>
      </c>
      <c r="S4364" s="0" t="n">
        <f aca="false">IF(I4364=1,(MIN(30,(C4364-D4364)))*(M4364/(M4364+N4364))*(Q4364/(Q4364+R4364)),(MAX(-30,(C4364-D4364)))*(N4364/(M4364+N4364))*(R4364/(R4364+Q4364)))</f>
        <v>-1.38548677112767</v>
      </c>
      <c r="T4364" s="0" t="n">
        <f aca="false">IF(J4364=1,(MIN(30,(D4364-C4364)))*(K4364/(K4364+L4364))*(O4364/(O4364+P4364)),(MAX(-30,(D4364-C4364)))*(L4364/(K4364+L4364))*(P4364/(P4364+O4364)))</f>
        <v>2.84321654576324</v>
      </c>
      <c r="U4364" s="7" t="n">
        <v>43138</v>
      </c>
    </row>
    <row r="4365" customFormat="false" ht="15" hidden="false" customHeight="false" outlineLevel="0" collapsed="false">
      <c r="A4365" s="0" t="s">
        <v>317</v>
      </c>
      <c r="B4365" s="0" t="s">
        <v>95</v>
      </c>
      <c r="C4365" s="0" t="n">
        <v>80</v>
      </c>
      <c r="D4365" s="0" t="n">
        <v>67</v>
      </c>
      <c r="E4365" s="0" t="n">
        <v>38</v>
      </c>
      <c r="F4365" s="0" t="n">
        <v>17</v>
      </c>
      <c r="G4365" s="0" t="n">
        <v>16</v>
      </c>
      <c r="H4365" s="0" t="n">
        <v>10</v>
      </c>
      <c r="I4365" s="0" t="n">
        <v>1</v>
      </c>
      <c r="J4365" s="0" t="n">
        <v>0</v>
      </c>
      <c r="K4365" s="0" t="n">
        <f aca="false">VLOOKUP(A4365,'Team Data'!$A$1:$E$659,2,FALSE())</f>
        <v>27</v>
      </c>
      <c r="L4365" s="0" t="n">
        <f aca="false">VLOOKUP(A4365,'Team Data'!$A$1:$E$659,3,FALSE())</f>
        <v>8</v>
      </c>
      <c r="M4365" s="0" t="n">
        <f aca="false">VLOOKUP(B4365,'Team Data'!$A$1:$E$659,2,FALSE())</f>
        <v>23</v>
      </c>
      <c r="N4365" s="0" t="n">
        <f aca="false">VLOOKUP(B4365,'Team Data'!$A$1:$E$659,3,FALSE())</f>
        <v>9</v>
      </c>
      <c r="O4365" s="0" t="n">
        <f aca="false">VLOOKUP(A4365,'Team Data'!$A$1:$E$659,4,FALSE())</f>
        <v>534</v>
      </c>
      <c r="P4365" s="0" t="n">
        <f aca="false">VLOOKUP(A4365,'Team Data'!$A$1:$E$659,5,FALSE())</f>
        <v>523</v>
      </c>
      <c r="Q4365" s="0" t="n">
        <f aca="false">VLOOKUP(B4365,'Team Data'!$A$1:$E$659,4,FALSE())</f>
        <v>502</v>
      </c>
      <c r="R4365" s="0" t="n">
        <f aca="false">VLOOKUP(B4365,'Team Data'!$A$1:$E$659,5,FALSE())</f>
        <v>485</v>
      </c>
      <c r="S4365" s="0" t="n">
        <f aca="false">IF(I4365=1,(MIN(30,(C4365-D4365)))*(M4365/(M4365+N4365))*(Q4365/(Q4365+R4365)),(MAX(-30,(C4365-D4365)))*(N4365/(M4365+N4365))*(R4365/(R4365+Q4365)))</f>
        <v>4.75234295845998</v>
      </c>
      <c r="T4365" s="0" t="n">
        <f aca="false">IF(J4365=1,(MIN(30,(D4365-C4365)))*(K4365/(K4365+L4365))*(O4365/(O4365+P4365)),(MAX(-30,(D4365-C4365)))*(L4365/(K4365+L4365))*(P4365/(P4365+O4365)))</f>
        <v>-1.47025273685633</v>
      </c>
      <c r="U4365" s="7" t="n">
        <v>43139</v>
      </c>
    </row>
    <row r="4366" customFormat="false" ht="15" hidden="false" customHeight="false" outlineLevel="0" collapsed="false">
      <c r="A4366" s="0" t="s">
        <v>280</v>
      </c>
      <c r="B4366" s="0" t="s">
        <v>334</v>
      </c>
      <c r="C4366" s="0" t="n">
        <v>79</v>
      </c>
      <c r="D4366" s="0" t="n">
        <v>75</v>
      </c>
      <c r="E4366" s="0" t="n">
        <v>35</v>
      </c>
      <c r="F4366" s="0" t="n">
        <v>34</v>
      </c>
      <c r="G4366" s="0" t="n">
        <v>10</v>
      </c>
      <c r="H4366" s="0" t="n">
        <v>8</v>
      </c>
      <c r="I4366" s="0" t="n">
        <v>1</v>
      </c>
      <c r="J4366" s="0" t="n">
        <v>0</v>
      </c>
      <c r="K4366" s="0" t="n">
        <f aca="false">VLOOKUP(A4366,'Team Data'!$A$1:$E$659,2,FALSE())</f>
        <v>16</v>
      </c>
      <c r="L4366" s="0" t="n">
        <f aca="false">VLOOKUP(A4366,'Team Data'!$A$1:$E$659,3,FALSE())</f>
        <v>17</v>
      </c>
      <c r="M4366" s="0" t="n">
        <f aca="false">VLOOKUP(B4366,'Team Data'!$A$1:$E$659,2,FALSE())</f>
        <v>36</v>
      </c>
      <c r="N4366" s="0" t="n">
        <f aca="false">VLOOKUP(B4366,'Team Data'!$A$1:$E$659,3,FALSE())</f>
        <v>4</v>
      </c>
      <c r="O4366" s="0" t="n">
        <f aca="false">VLOOKUP(A4366,'Team Data'!$A$1:$E$659,4,FALSE())</f>
        <v>652</v>
      </c>
      <c r="P4366" s="0" t="n">
        <f aca="false">VLOOKUP(A4366,'Team Data'!$A$1:$E$659,5,FALSE())</f>
        <v>412</v>
      </c>
      <c r="Q4366" s="0" t="n">
        <f aca="false">VLOOKUP(B4366,'Team Data'!$A$1:$E$659,4,FALSE())</f>
        <v>804</v>
      </c>
      <c r="R4366" s="0" t="n">
        <f aca="false">VLOOKUP(B4366,'Team Data'!$A$1:$E$659,5,FALSE())</f>
        <v>530</v>
      </c>
      <c r="S4366" s="0" t="n">
        <f aca="false">IF(I4366=1,(MIN(30,(C4366-D4366)))*(M4366/(M4366+N4366))*(Q4366/(Q4366+R4366)),(MAX(-30,(C4366-D4366)))*(N4366/(M4366+N4366))*(R4366/(R4366+Q4366)))</f>
        <v>2.16971514242879</v>
      </c>
      <c r="T4366" s="0" t="n">
        <f aca="false">IF(J4366=1,(MIN(30,(D4366-C4366)))*(K4366/(K4366+L4366))*(O4366/(O4366+P4366)),(MAX(-30,(D4366-C4366)))*(L4366/(K4366+L4366))*(P4366/(P4366+O4366)))</f>
        <v>-0.797903850535429</v>
      </c>
      <c r="U4366" s="7" t="n">
        <v>43139</v>
      </c>
    </row>
    <row r="4367" customFormat="false" ht="15" hidden="false" customHeight="false" outlineLevel="0" collapsed="false">
      <c r="A4367" s="0" t="s">
        <v>335</v>
      </c>
      <c r="B4367" s="0" t="s">
        <v>92</v>
      </c>
      <c r="C4367" s="0" t="n">
        <v>59</v>
      </c>
      <c r="D4367" s="0" t="n">
        <v>55</v>
      </c>
      <c r="E4367" s="0" t="n">
        <v>27</v>
      </c>
      <c r="F4367" s="0" t="n">
        <v>31</v>
      </c>
      <c r="G4367" s="0" t="n">
        <v>6</v>
      </c>
      <c r="H4367" s="0" t="n">
        <v>11</v>
      </c>
      <c r="I4367" s="0" t="n">
        <v>1</v>
      </c>
      <c r="J4367" s="0" t="n">
        <v>0</v>
      </c>
      <c r="K4367" s="0" t="n">
        <f aca="false">VLOOKUP(A4367,'Team Data'!$A$1:$E$659,2,FALSE())</f>
        <v>31</v>
      </c>
      <c r="L4367" s="0" t="n">
        <f aca="false">VLOOKUP(A4367,'Team Data'!$A$1:$E$659,3,FALSE())</f>
        <v>3</v>
      </c>
      <c r="M4367" s="0" t="n">
        <f aca="false">VLOOKUP(B4367,'Team Data'!$A$1:$E$659,2,FALSE())</f>
        <v>23</v>
      </c>
      <c r="N4367" s="0" t="n">
        <f aca="false">VLOOKUP(B4367,'Team Data'!$A$1:$E$659,3,FALSE())</f>
        <v>12</v>
      </c>
      <c r="O4367" s="0" t="n">
        <f aca="false">VLOOKUP(A4367,'Team Data'!$A$1:$E$659,4,FALSE())</f>
        <v>678</v>
      </c>
      <c r="P4367" s="0" t="n">
        <f aca="false">VLOOKUP(A4367,'Team Data'!$A$1:$E$659,5,FALSE())</f>
        <v>466</v>
      </c>
      <c r="Q4367" s="0" t="n">
        <f aca="false">VLOOKUP(B4367,'Team Data'!$A$1:$E$659,4,FALSE())</f>
        <v>673</v>
      </c>
      <c r="R4367" s="0" t="n">
        <f aca="false">VLOOKUP(B4367,'Team Data'!$A$1:$E$659,5,FALSE())</f>
        <v>500</v>
      </c>
      <c r="S4367" s="0" t="n">
        <f aca="false">IF(I4367=1,(MIN(30,(C4367-D4367)))*(M4367/(M4367+N4367))*(Q4367/(Q4367+R4367)),(MAX(-30,(C4367-D4367)))*(N4367/(M4367+N4367))*(R4367/(R4367+Q4367)))</f>
        <v>1.50812324929972</v>
      </c>
      <c r="T4367" s="0" t="n">
        <f aca="false">IF(J4367=1,(MIN(30,(D4367-C4367)))*(K4367/(K4367+L4367))*(O4367/(O4367+P4367)),(MAX(-30,(D4367-C4367)))*(L4367/(K4367+L4367))*(P4367/(P4367+O4367)))</f>
        <v>-0.143767996709173</v>
      </c>
      <c r="U4367" s="7" t="n">
        <v>43139</v>
      </c>
    </row>
    <row r="4368" customFormat="false" ht="15" hidden="false" customHeight="false" outlineLevel="0" collapsed="false">
      <c r="A4368" s="0" t="s">
        <v>338</v>
      </c>
      <c r="B4368" s="0" t="s">
        <v>167</v>
      </c>
      <c r="C4368" s="0" t="n">
        <v>81</v>
      </c>
      <c r="D4368" s="0" t="n">
        <v>87</v>
      </c>
      <c r="E4368" s="0" t="n">
        <v>35</v>
      </c>
      <c r="F4368" s="0" t="n">
        <v>33</v>
      </c>
      <c r="G4368" s="0" t="n">
        <v>13</v>
      </c>
      <c r="H4368" s="0" t="n">
        <v>9</v>
      </c>
      <c r="I4368" s="0" t="n">
        <v>0</v>
      </c>
      <c r="J4368" s="0" t="n">
        <v>1</v>
      </c>
      <c r="K4368" s="0" t="n">
        <f aca="false">VLOOKUP(A4368,'Team Data'!$A$1:$E$659,2,FALSE())</f>
        <v>11</v>
      </c>
      <c r="L4368" s="0" t="n">
        <f aca="false">VLOOKUP(A4368,'Team Data'!$A$1:$E$659,3,FALSE())</f>
        <v>20</v>
      </c>
      <c r="M4368" s="0" t="n">
        <f aca="false">VLOOKUP(B4368,'Team Data'!$A$1:$E$659,2,FALSE())</f>
        <v>22</v>
      </c>
      <c r="N4368" s="0" t="n">
        <f aca="false">VLOOKUP(B4368,'Team Data'!$A$1:$E$659,3,FALSE())</f>
        <v>10</v>
      </c>
      <c r="O4368" s="0" t="n">
        <f aca="false">VLOOKUP(A4368,'Team Data'!$A$1:$E$659,4,FALSE())</f>
        <v>617</v>
      </c>
      <c r="P4368" s="0" t="n">
        <f aca="false">VLOOKUP(A4368,'Team Data'!$A$1:$E$659,5,FALSE())</f>
        <v>430</v>
      </c>
      <c r="Q4368" s="0" t="n">
        <f aca="false">VLOOKUP(B4368,'Team Data'!$A$1:$E$659,4,FALSE())</f>
        <v>612</v>
      </c>
      <c r="R4368" s="0" t="n">
        <f aca="false">VLOOKUP(B4368,'Team Data'!$A$1:$E$659,5,FALSE())</f>
        <v>453</v>
      </c>
      <c r="S4368" s="0" t="n">
        <f aca="false">IF(I4368=1,(MIN(30,(C4368-D4368)))*(M4368/(M4368+N4368))*(Q4368/(Q4368+R4368)),(MAX(-30,(C4368-D4368)))*(N4368/(M4368+N4368))*(R4368/(R4368+Q4368)))</f>
        <v>-0.797535211267606</v>
      </c>
      <c r="T4368" s="0" t="n">
        <f aca="false">IF(J4368=1,(MIN(30,(D4368-C4368)))*(K4368/(K4368+L4368))*(O4368/(O4368+P4368)),(MAX(-30,(D4368-C4368)))*(L4368/(K4368+L4368))*(P4368/(P4368+O4368)))</f>
        <v>1.25464460671042</v>
      </c>
      <c r="U4368" s="7" t="n">
        <v>43139</v>
      </c>
    </row>
    <row r="4369" customFormat="false" ht="15" hidden="false" customHeight="false" outlineLevel="0" collapsed="false">
      <c r="A4369" s="0" t="s">
        <v>232</v>
      </c>
      <c r="B4369" s="0" t="s">
        <v>349</v>
      </c>
      <c r="C4369" s="0" t="n">
        <v>49</v>
      </c>
      <c r="D4369" s="0" t="n">
        <v>63</v>
      </c>
      <c r="E4369" s="0" t="n">
        <v>34</v>
      </c>
      <c r="F4369" s="0" t="n">
        <v>32</v>
      </c>
      <c r="G4369" s="0" t="n">
        <v>15</v>
      </c>
      <c r="H4369" s="0" t="n">
        <v>17</v>
      </c>
      <c r="I4369" s="0" t="n">
        <v>0</v>
      </c>
      <c r="J4369" s="0" t="n">
        <v>1</v>
      </c>
      <c r="K4369" s="0" t="n">
        <f aca="false">VLOOKUP(A4369,'Team Data'!$A$1:$E$659,2,FALSE())</f>
        <v>11</v>
      </c>
      <c r="L4369" s="0" t="n">
        <f aca="false">VLOOKUP(A4369,'Team Data'!$A$1:$E$659,3,FALSE())</f>
        <v>21</v>
      </c>
      <c r="M4369" s="0" t="n">
        <f aca="false">VLOOKUP(B4369,'Team Data'!$A$1:$E$659,2,FALSE())</f>
        <v>19</v>
      </c>
      <c r="N4369" s="0" t="n">
        <f aca="false">VLOOKUP(B4369,'Team Data'!$A$1:$E$659,3,FALSE())</f>
        <v>12</v>
      </c>
      <c r="O4369" s="0" t="n">
        <f aca="false">VLOOKUP(A4369,'Team Data'!$A$1:$E$659,4,FALSE())</f>
        <v>484</v>
      </c>
      <c r="P4369" s="0" t="n">
        <f aca="false">VLOOKUP(A4369,'Team Data'!$A$1:$E$659,5,FALSE())</f>
        <v>477</v>
      </c>
      <c r="Q4369" s="0" t="n">
        <f aca="false">VLOOKUP(B4369,'Team Data'!$A$1:$E$659,4,FALSE())</f>
        <v>461</v>
      </c>
      <c r="R4369" s="0" t="n">
        <f aca="false">VLOOKUP(B4369,'Team Data'!$A$1:$E$659,5,FALSE())</f>
        <v>472</v>
      </c>
      <c r="S4369" s="0" t="n">
        <f aca="false">IF(I4369=1,(MIN(30,(C4369-D4369)))*(M4369/(M4369+N4369))*(Q4369/(Q4369+R4369)),(MAX(-30,(C4369-D4369)))*(N4369/(M4369+N4369))*(R4369/(R4369+Q4369)))</f>
        <v>-2.74162431283062</v>
      </c>
      <c r="T4369" s="0" t="n">
        <f aca="false">IF(J4369=1,(MIN(30,(D4369-C4369)))*(K4369/(K4369+L4369))*(O4369/(O4369+P4369)),(MAX(-30,(D4369-C4369)))*(L4369/(K4369+L4369))*(P4369/(P4369+O4369)))</f>
        <v>2.42377731529657</v>
      </c>
      <c r="U4369" s="7" t="n">
        <v>43139</v>
      </c>
    </row>
    <row r="4370" customFormat="false" ht="15" hidden="false" customHeight="false" outlineLevel="0" collapsed="false">
      <c r="A4370" s="0" t="s">
        <v>316</v>
      </c>
      <c r="B4370" s="0" t="s">
        <v>149</v>
      </c>
      <c r="C4370" s="0" t="n">
        <v>78</v>
      </c>
      <c r="D4370" s="0" t="n">
        <v>73</v>
      </c>
      <c r="E4370" s="0" t="n">
        <v>32</v>
      </c>
      <c r="F4370" s="0" t="n">
        <v>27</v>
      </c>
      <c r="G4370" s="0" t="n">
        <v>18</v>
      </c>
      <c r="H4370" s="0" t="n">
        <v>16</v>
      </c>
      <c r="I4370" s="0" t="n">
        <v>1</v>
      </c>
      <c r="J4370" s="0" t="n">
        <v>0</v>
      </c>
      <c r="K4370" s="0" t="n">
        <f aca="false">VLOOKUP(A4370,'Team Data'!$A$1:$E$659,2,FALSE())</f>
        <v>21</v>
      </c>
      <c r="L4370" s="0" t="n">
        <f aca="false">VLOOKUP(A4370,'Team Data'!$A$1:$E$659,3,FALSE())</f>
        <v>13</v>
      </c>
      <c r="M4370" s="0" t="n">
        <f aca="false">VLOOKUP(B4370,'Team Data'!$A$1:$E$659,2,FALSE())</f>
        <v>7</v>
      </c>
      <c r="N4370" s="0" t="n">
        <f aca="false">VLOOKUP(B4370,'Team Data'!$A$1:$E$659,3,FALSE())</f>
        <v>26</v>
      </c>
      <c r="O4370" s="0" t="n">
        <f aca="false">VLOOKUP(A4370,'Team Data'!$A$1:$E$659,4,FALSE())</f>
        <v>560</v>
      </c>
      <c r="P4370" s="0" t="n">
        <f aca="false">VLOOKUP(A4370,'Team Data'!$A$1:$E$659,5,FALSE())</f>
        <v>505</v>
      </c>
      <c r="Q4370" s="0" t="n">
        <f aca="false">VLOOKUP(B4370,'Team Data'!$A$1:$E$659,4,FALSE())</f>
        <v>523</v>
      </c>
      <c r="R4370" s="0" t="n">
        <f aca="false">VLOOKUP(B4370,'Team Data'!$A$1:$E$659,5,FALSE())</f>
        <v>461</v>
      </c>
      <c r="S4370" s="0" t="n">
        <f aca="false">IF(I4370=1,(MIN(30,(C4370-D4370)))*(M4370/(M4370+N4370))*(Q4370/(Q4370+R4370)),(MAX(-30,(C4370-D4370)))*(N4370/(M4370+N4370))*(R4370/(R4370+Q4370)))</f>
        <v>0.563716432618872</v>
      </c>
      <c r="T4370" s="0" t="n">
        <f aca="false">IF(J4370=1,(MIN(30,(D4370-C4370)))*(K4370/(K4370+L4370))*(O4370/(O4370+P4370)),(MAX(-30,(D4370-C4370)))*(L4370/(K4370+L4370))*(P4370/(P4370+O4370)))</f>
        <v>-0.906517536592102</v>
      </c>
      <c r="U4370" s="7" t="n">
        <v>43139</v>
      </c>
    </row>
    <row r="4371" customFormat="false" ht="15" hidden="false" customHeight="false" outlineLevel="0" collapsed="false">
      <c r="A4371" s="0" t="s">
        <v>112</v>
      </c>
      <c r="B4371" s="0" t="s">
        <v>238</v>
      </c>
      <c r="C4371" s="0" t="n">
        <v>61</v>
      </c>
      <c r="D4371" s="0" t="n">
        <v>60</v>
      </c>
      <c r="E4371" s="0" t="n">
        <v>34</v>
      </c>
      <c r="F4371" s="0" t="n">
        <v>35</v>
      </c>
      <c r="G4371" s="0" t="n">
        <v>10</v>
      </c>
      <c r="H4371" s="0" t="n">
        <v>9</v>
      </c>
      <c r="I4371" s="0" t="n">
        <v>1</v>
      </c>
      <c r="J4371" s="0" t="n">
        <v>0</v>
      </c>
      <c r="K4371" s="0" t="n">
        <f aca="false">VLOOKUP(A4371,'Team Data'!$A$1:$E$659,2,FALSE())</f>
        <v>14</v>
      </c>
      <c r="L4371" s="0" t="n">
        <f aca="false">VLOOKUP(A4371,'Team Data'!$A$1:$E$659,3,FALSE())</f>
        <v>16</v>
      </c>
      <c r="M4371" s="0" t="n">
        <f aca="false">VLOOKUP(B4371,'Team Data'!$A$1:$E$659,2,FALSE())</f>
        <v>23</v>
      </c>
      <c r="N4371" s="0" t="n">
        <f aca="false">VLOOKUP(B4371,'Team Data'!$A$1:$E$659,3,FALSE())</f>
        <v>13</v>
      </c>
      <c r="O4371" s="0" t="n">
        <f aca="false">VLOOKUP(A4371,'Team Data'!$A$1:$E$659,4,FALSE())</f>
        <v>437</v>
      </c>
      <c r="P4371" s="0" t="n">
        <f aca="false">VLOOKUP(A4371,'Team Data'!$A$1:$E$659,5,FALSE())</f>
        <v>467</v>
      </c>
      <c r="Q4371" s="0" t="n">
        <f aca="false">VLOOKUP(B4371,'Team Data'!$A$1:$E$659,4,FALSE())</f>
        <v>577</v>
      </c>
      <c r="R4371" s="0" t="n">
        <f aca="false">VLOOKUP(B4371,'Team Data'!$A$1:$E$659,5,FALSE())</f>
        <v>554</v>
      </c>
      <c r="S4371" s="0" t="n">
        <f aca="false">IF(I4371=1,(MIN(30,(C4371-D4371)))*(M4371/(M4371+N4371))*(Q4371/(Q4371+R4371)),(MAX(-30,(C4371-D4371)))*(N4371/(M4371+N4371))*(R4371/(R4371+Q4371)))</f>
        <v>0.325940662147559</v>
      </c>
      <c r="T4371" s="0" t="n">
        <f aca="false">IF(J4371=1,(MIN(30,(D4371-C4371)))*(K4371/(K4371+L4371))*(O4371/(O4371+P4371)),(MAX(-30,(D4371-C4371)))*(L4371/(K4371+L4371))*(P4371/(P4371+O4371)))</f>
        <v>-0.275516224188791</v>
      </c>
      <c r="U4371" s="7" t="n">
        <v>43139</v>
      </c>
    </row>
    <row r="4372" customFormat="false" ht="15" hidden="false" customHeight="false" outlineLevel="0" collapsed="false">
      <c r="A4372" s="0" t="s">
        <v>44</v>
      </c>
      <c r="B4372" s="0" t="s">
        <v>96</v>
      </c>
      <c r="C4372" s="0" t="n">
        <v>78</v>
      </c>
      <c r="D4372" s="0" t="n">
        <v>70</v>
      </c>
      <c r="E4372" s="0" t="n">
        <v>35</v>
      </c>
      <c r="F4372" s="0" t="n">
        <v>34</v>
      </c>
      <c r="G4372" s="0" t="n">
        <v>10</v>
      </c>
      <c r="H4372" s="0" t="n">
        <v>13</v>
      </c>
      <c r="I4372" s="0" t="n">
        <v>1</v>
      </c>
      <c r="J4372" s="0" t="n">
        <v>0</v>
      </c>
      <c r="K4372" s="0" t="n">
        <f aca="false">VLOOKUP(A4372,'Team Data'!$A$1:$E$659,2,FALSE())</f>
        <v>18</v>
      </c>
      <c r="L4372" s="0" t="n">
        <f aca="false">VLOOKUP(A4372,'Team Data'!$A$1:$E$659,3,FALSE())</f>
        <v>16</v>
      </c>
      <c r="M4372" s="0" t="n">
        <f aca="false">VLOOKUP(B4372,'Team Data'!$A$1:$E$659,2,FALSE())</f>
        <v>14</v>
      </c>
      <c r="N4372" s="0" t="n">
        <f aca="false">VLOOKUP(B4372,'Team Data'!$A$1:$E$659,3,FALSE())</f>
        <v>18</v>
      </c>
      <c r="O4372" s="0" t="n">
        <f aca="false">VLOOKUP(A4372,'Team Data'!$A$1:$E$659,4,FALSE())</f>
        <v>493</v>
      </c>
      <c r="P4372" s="0" t="n">
        <f aca="false">VLOOKUP(A4372,'Team Data'!$A$1:$E$659,5,FALSE())</f>
        <v>541</v>
      </c>
      <c r="Q4372" s="0" t="n">
        <f aca="false">VLOOKUP(B4372,'Team Data'!$A$1:$E$659,4,FALSE())</f>
        <v>509</v>
      </c>
      <c r="R4372" s="0" t="n">
        <f aca="false">VLOOKUP(B4372,'Team Data'!$A$1:$E$659,5,FALSE())</f>
        <v>460</v>
      </c>
      <c r="S4372" s="0" t="n">
        <f aca="false">IF(I4372=1,(MIN(30,(C4372-D4372)))*(M4372/(M4372+N4372))*(Q4372/(Q4372+R4372)),(MAX(-30,(C4372-D4372)))*(N4372/(M4372+N4372))*(R4372/(R4372+Q4372)))</f>
        <v>1.83849329205366</v>
      </c>
      <c r="T4372" s="0" t="n">
        <f aca="false">IF(J4372=1,(MIN(30,(D4372-C4372)))*(K4372/(K4372+L4372))*(O4372/(O4372+P4372)),(MAX(-30,(D4372-C4372)))*(L4372/(K4372+L4372))*(P4372/(P4372+O4372)))</f>
        <v>-1.96973489589259</v>
      </c>
      <c r="U4372" s="7" t="n">
        <v>43139</v>
      </c>
    </row>
    <row r="4373" customFormat="false" ht="15" hidden="false" customHeight="false" outlineLevel="0" collapsed="false">
      <c r="A4373" s="0" t="s">
        <v>31</v>
      </c>
      <c r="B4373" s="0" t="s">
        <v>58</v>
      </c>
      <c r="C4373" s="0" t="n">
        <v>60</v>
      </c>
      <c r="D4373" s="0" t="n">
        <v>74</v>
      </c>
      <c r="E4373" s="0" t="n">
        <v>24</v>
      </c>
      <c r="F4373" s="0" t="n">
        <v>32</v>
      </c>
      <c r="G4373" s="0" t="n">
        <v>14</v>
      </c>
      <c r="H4373" s="0" t="n">
        <v>11</v>
      </c>
      <c r="I4373" s="0" t="n">
        <v>0</v>
      </c>
      <c r="J4373" s="0" t="n">
        <v>1</v>
      </c>
      <c r="K4373" s="0" t="n">
        <f aca="false">VLOOKUP(A4373,'Team Data'!$A$1:$E$659,2,FALSE())</f>
        <v>15</v>
      </c>
      <c r="L4373" s="0" t="n">
        <f aca="false">VLOOKUP(A4373,'Team Data'!$A$1:$E$659,3,FALSE())</f>
        <v>16</v>
      </c>
      <c r="M4373" s="0" t="n">
        <f aca="false">VLOOKUP(B4373,'Team Data'!$A$1:$E$659,2,FALSE())</f>
        <v>19</v>
      </c>
      <c r="N4373" s="0" t="n">
        <f aca="false">VLOOKUP(B4373,'Team Data'!$A$1:$E$659,3,FALSE())</f>
        <v>14</v>
      </c>
      <c r="O4373" s="0" t="n">
        <f aca="false">VLOOKUP(A4373,'Team Data'!$A$1:$E$659,4,FALSE())</f>
        <v>460</v>
      </c>
      <c r="P4373" s="0" t="n">
        <f aca="false">VLOOKUP(A4373,'Team Data'!$A$1:$E$659,5,FALSE())</f>
        <v>490</v>
      </c>
      <c r="Q4373" s="0" t="n">
        <f aca="false">VLOOKUP(B4373,'Team Data'!$A$1:$E$659,4,FALSE())</f>
        <v>475</v>
      </c>
      <c r="R4373" s="0" t="n">
        <f aca="false">VLOOKUP(B4373,'Team Data'!$A$1:$E$659,5,FALSE())</f>
        <v>542</v>
      </c>
      <c r="S4373" s="0" t="n">
        <f aca="false">IF(I4373=1,(MIN(30,(C4373-D4373)))*(M4373/(M4373+N4373))*(Q4373/(Q4373+R4373)),(MAX(-30,(C4373-D4373)))*(N4373/(M4373+N4373))*(R4373/(R4373+Q4373)))</f>
        <v>-3.16534072286285</v>
      </c>
      <c r="T4373" s="0" t="n">
        <f aca="false">IF(J4373=1,(MIN(30,(D4373-C4373)))*(K4373/(K4373+L4373))*(O4373/(O4373+P4373)),(MAX(-30,(D4373-C4373)))*(L4373/(K4373+L4373))*(P4373/(P4373+O4373)))</f>
        <v>3.28013582342954</v>
      </c>
      <c r="U4373" s="7" t="n">
        <v>43139</v>
      </c>
    </row>
    <row r="4374" customFormat="false" ht="15" hidden="false" customHeight="false" outlineLevel="0" collapsed="false">
      <c r="A4374" s="0" t="s">
        <v>20</v>
      </c>
      <c r="B4374" s="0" t="s">
        <v>141</v>
      </c>
      <c r="C4374" s="0" t="n">
        <v>54</v>
      </c>
      <c r="D4374" s="0" t="n">
        <v>81</v>
      </c>
      <c r="E4374" s="0" t="n">
        <v>26</v>
      </c>
      <c r="F4374" s="0" t="n">
        <v>39</v>
      </c>
      <c r="G4374" s="0" t="n">
        <v>13</v>
      </c>
      <c r="H4374" s="0" t="n">
        <v>15</v>
      </c>
      <c r="I4374" s="0" t="n">
        <v>0</v>
      </c>
      <c r="J4374" s="0" t="n">
        <v>1</v>
      </c>
      <c r="K4374" s="0" t="n">
        <f aca="false">VLOOKUP(A4374,'Team Data'!$A$1:$E$659,2,FALSE())</f>
        <v>13</v>
      </c>
      <c r="L4374" s="0" t="n">
        <f aca="false">VLOOKUP(A4374,'Team Data'!$A$1:$E$659,3,FALSE())</f>
        <v>17</v>
      </c>
      <c r="M4374" s="0" t="n">
        <f aca="false">VLOOKUP(B4374,'Team Data'!$A$1:$E$659,2,FALSE())</f>
        <v>10</v>
      </c>
      <c r="N4374" s="0" t="n">
        <f aca="false">VLOOKUP(B4374,'Team Data'!$A$1:$E$659,3,FALSE())</f>
        <v>21</v>
      </c>
      <c r="O4374" s="0" t="n">
        <f aca="false">VLOOKUP(A4374,'Team Data'!$A$1:$E$659,4,FALSE())</f>
        <v>403</v>
      </c>
      <c r="P4374" s="0" t="n">
        <f aca="false">VLOOKUP(A4374,'Team Data'!$A$1:$E$659,5,FALSE())</f>
        <v>509</v>
      </c>
      <c r="Q4374" s="0" t="n">
        <f aca="false">VLOOKUP(B4374,'Team Data'!$A$1:$E$659,4,FALSE())</f>
        <v>459</v>
      </c>
      <c r="R4374" s="0" t="n">
        <f aca="false">VLOOKUP(B4374,'Team Data'!$A$1:$E$659,5,FALSE())</f>
        <v>493</v>
      </c>
      <c r="S4374" s="0" t="n">
        <f aca="false">IF(I4374=1,(MIN(30,(C4374-D4374)))*(M4374/(M4374+N4374))*(Q4374/(Q4374+R4374)),(MAX(-30,(C4374-D4374)))*(N4374/(M4374+N4374))*(R4374/(R4374+Q4374)))</f>
        <v>-9.47177419354839</v>
      </c>
      <c r="T4374" s="0" t="n">
        <f aca="false">IF(J4374=1,(MIN(30,(D4374-C4374)))*(K4374/(K4374+L4374))*(O4374/(O4374+P4374)),(MAX(-30,(D4374-C4374)))*(L4374/(K4374+L4374))*(P4374/(P4374+O4374)))</f>
        <v>5.17006578947369</v>
      </c>
      <c r="U4374" s="7" t="n">
        <v>43139</v>
      </c>
    </row>
    <row r="4375" customFormat="false" ht="15" hidden="false" customHeight="false" outlineLevel="0" collapsed="false">
      <c r="A4375" s="0" t="s">
        <v>13</v>
      </c>
      <c r="B4375" s="0" t="s">
        <v>154</v>
      </c>
      <c r="C4375" s="0" t="n">
        <v>69</v>
      </c>
      <c r="D4375" s="0" t="n">
        <v>72</v>
      </c>
      <c r="E4375" s="0" t="n">
        <v>23</v>
      </c>
      <c r="F4375" s="0" t="n">
        <v>34</v>
      </c>
      <c r="G4375" s="0" t="n">
        <v>9</v>
      </c>
      <c r="H4375" s="0" t="n">
        <v>14</v>
      </c>
      <c r="I4375" s="0" t="n">
        <v>0</v>
      </c>
      <c r="J4375" s="0" t="n">
        <v>1</v>
      </c>
      <c r="K4375" s="0" t="n">
        <f aca="false">VLOOKUP(A4375,'Team Data'!$A$1:$E$659,2,FALSE())</f>
        <v>6</v>
      </c>
      <c r="L4375" s="0" t="n">
        <f aca="false">VLOOKUP(A4375,'Team Data'!$A$1:$E$659,3,FALSE())</f>
        <v>24</v>
      </c>
      <c r="M4375" s="0" t="n">
        <f aca="false">VLOOKUP(B4375,'Team Data'!$A$1:$E$659,2,FALSE())</f>
        <v>9</v>
      </c>
      <c r="N4375" s="0" t="n">
        <f aca="false">VLOOKUP(B4375,'Team Data'!$A$1:$E$659,3,FALSE())</f>
        <v>22</v>
      </c>
      <c r="O4375" s="0" t="n">
        <f aca="false">VLOOKUP(A4375,'Team Data'!$A$1:$E$659,4,FALSE())</f>
        <v>466</v>
      </c>
      <c r="P4375" s="0" t="n">
        <f aca="false">VLOOKUP(A4375,'Team Data'!$A$1:$E$659,5,FALSE())</f>
        <v>488</v>
      </c>
      <c r="Q4375" s="0" t="n">
        <f aca="false">VLOOKUP(B4375,'Team Data'!$A$1:$E$659,4,FALSE())</f>
        <v>465</v>
      </c>
      <c r="R4375" s="0" t="n">
        <f aca="false">VLOOKUP(B4375,'Team Data'!$A$1:$E$659,5,FALSE())</f>
        <v>484</v>
      </c>
      <c r="S4375" s="0" t="n">
        <f aca="false">IF(I4375=1,(MIN(30,(C4375-D4375)))*(M4375/(M4375+N4375))*(Q4375/(Q4375+R4375)),(MAX(-30,(C4375-D4375)))*(N4375/(M4375+N4375))*(R4375/(R4375+Q4375)))</f>
        <v>-1.08582888609402</v>
      </c>
      <c r="T4375" s="0" t="n">
        <f aca="false">IF(J4375=1,(MIN(30,(D4375-C4375)))*(K4375/(K4375+L4375))*(O4375/(O4375+P4375)),(MAX(-30,(D4375-C4375)))*(L4375/(K4375+L4375))*(P4375/(P4375+O4375)))</f>
        <v>0.293081761006289</v>
      </c>
      <c r="U4375" s="7" t="n">
        <v>43139</v>
      </c>
    </row>
    <row r="4376" customFormat="false" ht="15" hidden="false" customHeight="false" outlineLevel="0" collapsed="false">
      <c r="A4376" s="0" t="s">
        <v>251</v>
      </c>
      <c r="B4376" s="0" t="s">
        <v>277</v>
      </c>
      <c r="C4376" s="0" t="n">
        <v>56</v>
      </c>
      <c r="D4376" s="0" t="n">
        <v>79</v>
      </c>
      <c r="E4376" s="0" t="n">
        <v>45</v>
      </c>
      <c r="F4376" s="0" t="n">
        <v>29</v>
      </c>
      <c r="G4376" s="0" t="n">
        <v>16</v>
      </c>
      <c r="H4376" s="0" t="n">
        <v>4</v>
      </c>
      <c r="I4376" s="0" t="n">
        <v>0</v>
      </c>
      <c r="J4376" s="0" t="n">
        <v>1</v>
      </c>
      <c r="K4376" s="0" t="n">
        <f aca="false">VLOOKUP(A4376,'Team Data'!$A$1:$E$659,2,FALSE())</f>
        <v>16</v>
      </c>
      <c r="L4376" s="0" t="n">
        <f aca="false">VLOOKUP(A4376,'Team Data'!$A$1:$E$659,3,FALSE())</f>
        <v>15</v>
      </c>
      <c r="M4376" s="0" t="n">
        <f aca="false">VLOOKUP(B4376,'Team Data'!$A$1:$E$659,2,FALSE())</f>
        <v>26</v>
      </c>
      <c r="N4376" s="0" t="n">
        <f aca="false">VLOOKUP(B4376,'Team Data'!$A$1:$E$659,3,FALSE())</f>
        <v>8</v>
      </c>
      <c r="O4376" s="0" t="n">
        <f aca="false">VLOOKUP(A4376,'Team Data'!$A$1:$E$659,4,FALSE())</f>
        <v>519</v>
      </c>
      <c r="P4376" s="0" t="n">
        <f aca="false">VLOOKUP(A4376,'Team Data'!$A$1:$E$659,5,FALSE())</f>
        <v>461</v>
      </c>
      <c r="Q4376" s="0" t="n">
        <f aca="false">VLOOKUP(B4376,'Team Data'!$A$1:$E$659,4,FALSE())</f>
        <v>598</v>
      </c>
      <c r="R4376" s="0" t="n">
        <f aca="false">VLOOKUP(B4376,'Team Data'!$A$1:$E$659,5,FALSE())</f>
        <v>514</v>
      </c>
      <c r="S4376" s="0" t="n">
        <f aca="false">IF(I4376=1,(MIN(30,(C4376-D4376)))*(M4376/(M4376+N4376))*(Q4376/(Q4376+R4376)),(MAX(-30,(C4376-D4376)))*(N4376/(M4376+N4376))*(R4376/(R4376+Q4376)))</f>
        <v>-2.50148116800677</v>
      </c>
      <c r="T4376" s="0" t="n">
        <f aca="false">IF(J4376=1,(MIN(30,(D4376-C4376)))*(K4376/(K4376+L4376))*(O4376/(O4376+P4376)),(MAX(-30,(D4376-C4376)))*(L4376/(K4376+L4376))*(P4376/(P4376+O4376)))</f>
        <v>6.28676761026992</v>
      </c>
      <c r="U4376" s="7" t="n">
        <v>43139</v>
      </c>
    </row>
    <row r="4377" customFormat="false" ht="15" hidden="false" customHeight="false" outlineLevel="0" collapsed="false">
      <c r="A4377" s="0" t="s">
        <v>140</v>
      </c>
      <c r="B4377" s="0" t="s">
        <v>98</v>
      </c>
      <c r="C4377" s="0" t="n">
        <v>69</v>
      </c>
      <c r="D4377" s="0" t="n">
        <v>80</v>
      </c>
      <c r="E4377" s="0" t="n">
        <v>37</v>
      </c>
      <c r="F4377" s="0" t="n">
        <v>42</v>
      </c>
      <c r="G4377" s="0" t="n">
        <v>17</v>
      </c>
      <c r="H4377" s="0" t="n">
        <v>14</v>
      </c>
      <c r="I4377" s="0" t="n">
        <v>0</v>
      </c>
      <c r="J4377" s="0" t="n">
        <v>1</v>
      </c>
      <c r="K4377" s="0" t="n">
        <f aca="false">VLOOKUP(A4377,'Team Data'!$A$1:$E$659,2,FALSE())</f>
        <v>13</v>
      </c>
      <c r="L4377" s="0" t="n">
        <f aca="false">VLOOKUP(A4377,'Team Data'!$A$1:$E$659,3,FALSE())</f>
        <v>19</v>
      </c>
      <c r="M4377" s="0" t="n">
        <f aca="false">VLOOKUP(B4377,'Team Data'!$A$1:$E$659,2,FALSE())</f>
        <v>15</v>
      </c>
      <c r="N4377" s="0" t="n">
        <f aca="false">VLOOKUP(B4377,'Team Data'!$A$1:$E$659,3,FALSE())</f>
        <v>18</v>
      </c>
      <c r="O4377" s="0" t="n">
        <f aca="false">VLOOKUP(A4377,'Team Data'!$A$1:$E$659,4,FALSE())</f>
        <v>557</v>
      </c>
      <c r="P4377" s="0" t="n">
        <f aca="false">VLOOKUP(A4377,'Team Data'!$A$1:$E$659,5,FALSE())</f>
        <v>489</v>
      </c>
      <c r="Q4377" s="0" t="n">
        <f aca="false">VLOOKUP(B4377,'Team Data'!$A$1:$E$659,4,FALSE())</f>
        <v>568</v>
      </c>
      <c r="R4377" s="0" t="n">
        <f aca="false">VLOOKUP(B4377,'Team Data'!$A$1:$E$659,5,FALSE())</f>
        <v>506</v>
      </c>
      <c r="S4377" s="0" t="n">
        <f aca="false">IF(I4377=1,(MIN(30,(C4377-D4377)))*(M4377/(M4377+N4377))*(Q4377/(Q4377+R4377)),(MAX(-30,(C4377-D4377)))*(N4377/(M4377+N4377))*(R4377/(R4377+Q4377)))</f>
        <v>-2.8268156424581</v>
      </c>
      <c r="T4377" s="0" t="n">
        <f aca="false">IF(J4377=1,(MIN(30,(D4377-C4377)))*(K4377/(K4377+L4377))*(O4377/(O4377+P4377)),(MAX(-30,(D4377-C4377)))*(L4377/(K4377+L4377))*(P4377/(P4377+O4377)))</f>
        <v>2.37963073613767</v>
      </c>
      <c r="U4377" s="7" t="n">
        <v>43139</v>
      </c>
    </row>
    <row r="4378" customFormat="false" ht="15" hidden="false" customHeight="false" outlineLevel="0" collapsed="false">
      <c r="A4378" s="0" t="s">
        <v>97</v>
      </c>
      <c r="B4378" s="0" t="s">
        <v>93</v>
      </c>
      <c r="C4378" s="0" t="n">
        <v>66</v>
      </c>
      <c r="D4378" s="0" t="n">
        <v>67</v>
      </c>
      <c r="E4378" s="0" t="n">
        <v>47</v>
      </c>
      <c r="F4378" s="0" t="n">
        <v>34</v>
      </c>
      <c r="G4378" s="0" t="n">
        <v>21</v>
      </c>
      <c r="H4378" s="0" t="n">
        <v>11</v>
      </c>
      <c r="I4378" s="0" t="n">
        <v>0</v>
      </c>
      <c r="J4378" s="0" t="n">
        <v>1</v>
      </c>
      <c r="K4378" s="0" t="n">
        <f aca="false">VLOOKUP(A4378,'Team Data'!$A$1:$E$659,2,FALSE())</f>
        <v>16</v>
      </c>
      <c r="L4378" s="0" t="n">
        <f aca="false">VLOOKUP(A4378,'Team Data'!$A$1:$E$659,3,FALSE())</f>
        <v>17</v>
      </c>
      <c r="M4378" s="0" t="n">
        <f aca="false">VLOOKUP(B4378,'Team Data'!$A$1:$E$659,2,FALSE())</f>
        <v>9</v>
      </c>
      <c r="N4378" s="0" t="n">
        <f aca="false">VLOOKUP(B4378,'Team Data'!$A$1:$E$659,3,FALSE())</f>
        <v>22</v>
      </c>
      <c r="O4378" s="0" t="n">
        <f aca="false">VLOOKUP(A4378,'Team Data'!$A$1:$E$659,4,FALSE())</f>
        <v>539</v>
      </c>
      <c r="P4378" s="0" t="n">
        <f aca="false">VLOOKUP(A4378,'Team Data'!$A$1:$E$659,5,FALSE())</f>
        <v>535</v>
      </c>
      <c r="Q4378" s="0" t="n">
        <f aca="false">VLOOKUP(B4378,'Team Data'!$A$1:$E$659,4,FALSE())</f>
        <v>518</v>
      </c>
      <c r="R4378" s="0" t="n">
        <f aca="false">VLOOKUP(B4378,'Team Data'!$A$1:$E$659,5,FALSE())</f>
        <v>496</v>
      </c>
      <c r="S4378" s="0" t="n">
        <f aca="false">IF(I4378=1,(MIN(30,(C4378-D4378)))*(M4378/(M4378+N4378))*(Q4378/(Q4378+R4378)),(MAX(-30,(C4378-D4378)))*(N4378/(M4378+N4378))*(R4378/(R4378+Q4378)))</f>
        <v>-0.347140039447732</v>
      </c>
      <c r="T4378" s="0" t="n">
        <f aca="false">IF(J4378=1,(MIN(30,(D4378-C4378)))*(K4378/(K4378+L4378))*(O4378/(O4378+P4378)),(MAX(-30,(D4378-C4378)))*(L4378/(K4378+L4378))*(P4378/(P4378+O4378)))</f>
        <v>0.24332712600869</v>
      </c>
      <c r="U4378" s="7" t="n">
        <v>43139</v>
      </c>
    </row>
    <row r="4379" customFormat="false" ht="15" hidden="false" customHeight="false" outlineLevel="0" collapsed="false">
      <c r="A4379" s="0" t="s">
        <v>76</v>
      </c>
      <c r="B4379" s="0" t="s">
        <v>67</v>
      </c>
      <c r="C4379" s="0" t="n">
        <v>73</v>
      </c>
      <c r="D4379" s="0" t="n">
        <v>88</v>
      </c>
      <c r="E4379" s="0" t="n">
        <v>23</v>
      </c>
      <c r="F4379" s="0" t="n">
        <v>28</v>
      </c>
      <c r="G4379" s="0" t="n">
        <v>13</v>
      </c>
      <c r="H4379" s="0" t="n">
        <v>13</v>
      </c>
      <c r="I4379" s="0" t="n">
        <v>0</v>
      </c>
      <c r="J4379" s="0" t="n">
        <v>1</v>
      </c>
      <c r="K4379" s="0" t="n">
        <f aca="false">VLOOKUP(A4379,'Team Data'!$A$1:$E$659,2,FALSE())</f>
        <v>16</v>
      </c>
      <c r="L4379" s="0" t="n">
        <f aca="false">VLOOKUP(A4379,'Team Data'!$A$1:$E$659,3,FALSE())</f>
        <v>16</v>
      </c>
      <c r="M4379" s="0" t="n">
        <f aca="false">VLOOKUP(B4379,'Team Data'!$A$1:$E$659,2,FALSE())</f>
        <v>14</v>
      </c>
      <c r="N4379" s="0" t="n">
        <f aca="false">VLOOKUP(B4379,'Team Data'!$A$1:$E$659,3,FALSE())</f>
        <v>17</v>
      </c>
      <c r="O4379" s="0" t="n">
        <f aca="false">VLOOKUP(A4379,'Team Data'!$A$1:$E$659,4,FALSE())</f>
        <v>473</v>
      </c>
      <c r="P4379" s="0" t="n">
        <f aca="false">VLOOKUP(A4379,'Team Data'!$A$1:$E$659,5,FALSE())</f>
        <v>561</v>
      </c>
      <c r="Q4379" s="0" t="n">
        <f aca="false">VLOOKUP(B4379,'Team Data'!$A$1:$E$659,4,FALSE())</f>
        <v>586</v>
      </c>
      <c r="R4379" s="0" t="n">
        <f aca="false">VLOOKUP(B4379,'Team Data'!$A$1:$E$659,5,FALSE())</f>
        <v>427</v>
      </c>
      <c r="S4379" s="0" t="n">
        <f aca="false">IF(I4379=1,(MIN(30,(C4379-D4379)))*(M4379/(M4379+N4379))*(Q4379/(Q4379+R4379)),(MAX(-30,(C4379-D4379)))*(N4379/(M4379+N4379))*(R4379/(R4379+Q4379)))</f>
        <v>-3.46734388434226</v>
      </c>
      <c r="T4379" s="0" t="n">
        <f aca="false">IF(J4379=1,(MIN(30,(D4379-C4379)))*(K4379/(K4379+L4379))*(O4379/(O4379+P4379)),(MAX(-30,(D4379-C4379)))*(L4379/(K4379+L4379))*(P4379/(P4379+O4379)))</f>
        <v>3.43085106382979</v>
      </c>
      <c r="U4379" s="7" t="n">
        <v>43139</v>
      </c>
    </row>
    <row r="4380" customFormat="false" ht="15" hidden="false" customHeight="false" outlineLevel="0" collapsed="false">
      <c r="A4380" s="0" t="s">
        <v>255</v>
      </c>
      <c r="B4380" s="0" t="s">
        <v>351</v>
      </c>
      <c r="C4380" s="0" t="n">
        <v>79</v>
      </c>
      <c r="D4380" s="0" t="n">
        <v>92</v>
      </c>
      <c r="E4380" s="0" t="n">
        <v>25</v>
      </c>
      <c r="F4380" s="0" t="n">
        <v>36</v>
      </c>
      <c r="G4380" s="0" t="n">
        <v>9</v>
      </c>
      <c r="H4380" s="0" t="n">
        <v>12</v>
      </c>
      <c r="I4380" s="0" t="n">
        <v>0</v>
      </c>
      <c r="J4380" s="0" t="n">
        <v>1</v>
      </c>
      <c r="K4380" s="0" t="n">
        <f aca="false">VLOOKUP(A4380,'Team Data'!$A$1:$E$659,2,FALSE())</f>
        <v>10</v>
      </c>
      <c r="L4380" s="0" t="n">
        <f aca="false">VLOOKUP(A4380,'Team Data'!$A$1:$E$659,3,FALSE())</f>
        <v>22</v>
      </c>
      <c r="M4380" s="0" t="n">
        <f aca="false">VLOOKUP(B4380,'Team Data'!$A$1:$E$659,2,FALSE())</f>
        <v>21</v>
      </c>
      <c r="N4380" s="0" t="n">
        <f aca="false">VLOOKUP(B4380,'Team Data'!$A$1:$E$659,3,FALSE())</f>
        <v>13</v>
      </c>
      <c r="O4380" s="0" t="n">
        <f aca="false">VLOOKUP(A4380,'Team Data'!$A$1:$E$659,4,FALSE())</f>
        <v>520</v>
      </c>
      <c r="P4380" s="0" t="n">
        <f aca="false">VLOOKUP(A4380,'Team Data'!$A$1:$E$659,5,FALSE())</f>
        <v>472</v>
      </c>
      <c r="Q4380" s="0" t="n">
        <f aca="false">VLOOKUP(B4380,'Team Data'!$A$1:$E$659,4,FALSE())</f>
        <v>532</v>
      </c>
      <c r="R4380" s="0" t="n">
        <f aca="false">VLOOKUP(B4380,'Team Data'!$A$1:$E$659,5,FALSE())</f>
        <v>495</v>
      </c>
      <c r="S4380" s="0" t="n">
        <f aca="false">IF(I4380=1,(MIN(30,(C4380-D4380)))*(M4380/(M4380+N4380))*(Q4380/(Q4380+R4380)),(MAX(-30,(C4380-D4380)))*(N4380/(M4380+N4380))*(R4380/(R4380+Q4380)))</f>
        <v>-2.3957557706627</v>
      </c>
      <c r="T4380" s="0" t="n">
        <f aca="false">IF(J4380=1,(MIN(30,(D4380-C4380)))*(K4380/(K4380+L4380))*(O4380/(O4380+P4380)),(MAX(-30,(D4380-C4380)))*(L4380/(K4380+L4380))*(P4380/(P4380+O4380)))</f>
        <v>2.12953629032258</v>
      </c>
      <c r="U4380" s="7" t="n">
        <v>43139</v>
      </c>
    </row>
    <row r="4381" customFormat="false" ht="15" hidden="false" customHeight="false" outlineLevel="0" collapsed="false">
      <c r="A4381" s="0" t="s">
        <v>159</v>
      </c>
      <c r="B4381" s="0" t="s">
        <v>263</v>
      </c>
      <c r="C4381" s="0" t="n">
        <v>88</v>
      </c>
      <c r="D4381" s="0" t="n">
        <v>85</v>
      </c>
      <c r="E4381" s="0" t="n">
        <v>42</v>
      </c>
      <c r="F4381" s="0" t="n">
        <v>32</v>
      </c>
      <c r="G4381" s="0" t="n">
        <v>12</v>
      </c>
      <c r="H4381" s="0" t="n">
        <v>4</v>
      </c>
      <c r="I4381" s="0" t="n">
        <v>1</v>
      </c>
      <c r="J4381" s="0" t="n">
        <v>0</v>
      </c>
      <c r="K4381" s="0" t="n">
        <f aca="false">VLOOKUP(A4381,'Team Data'!$A$1:$E$659,2,FALSE())</f>
        <v>20</v>
      </c>
      <c r="L4381" s="0" t="n">
        <f aca="false">VLOOKUP(A4381,'Team Data'!$A$1:$E$659,3,FALSE())</f>
        <v>13</v>
      </c>
      <c r="M4381" s="0" t="n">
        <f aca="false">VLOOKUP(B4381,'Team Data'!$A$1:$E$659,2,FALSE())</f>
        <v>22</v>
      </c>
      <c r="N4381" s="0" t="n">
        <f aca="false">VLOOKUP(B4381,'Team Data'!$A$1:$E$659,3,FALSE())</f>
        <v>12</v>
      </c>
      <c r="O4381" s="0" t="n">
        <f aca="false">VLOOKUP(A4381,'Team Data'!$A$1:$E$659,4,FALSE())</f>
        <v>651</v>
      </c>
      <c r="P4381" s="0" t="n">
        <f aca="false">VLOOKUP(A4381,'Team Data'!$A$1:$E$659,5,FALSE())</f>
        <v>454</v>
      </c>
      <c r="Q4381" s="0" t="n">
        <f aca="false">VLOOKUP(B4381,'Team Data'!$A$1:$E$659,4,FALSE())</f>
        <v>670</v>
      </c>
      <c r="R4381" s="0" t="n">
        <f aca="false">VLOOKUP(B4381,'Team Data'!$A$1:$E$659,5,FALSE())</f>
        <v>461</v>
      </c>
      <c r="S4381" s="0" t="n">
        <f aca="false">IF(I4381=1,(MIN(30,(C4381-D4381)))*(M4381/(M4381+N4381))*(Q4381/(Q4381+R4381)),(MAX(-30,(C4381-D4381)))*(N4381/(M4381+N4381))*(R4381/(R4381+Q4381)))</f>
        <v>1.1499453892963</v>
      </c>
      <c r="T4381" s="0" t="n">
        <f aca="false">IF(J4381=1,(MIN(30,(D4381-C4381)))*(K4381/(K4381+L4381))*(O4381/(O4381+P4381)),(MAX(-30,(D4381-C4381)))*(L4381/(K4381+L4381))*(P4381/(P4381+O4381)))</f>
        <v>-0.485561497326203</v>
      </c>
      <c r="U4381" s="7" t="n">
        <v>43139</v>
      </c>
    </row>
    <row r="4382" customFormat="false" ht="15" hidden="false" customHeight="false" outlineLevel="0" collapsed="false">
      <c r="A4382" s="0" t="s">
        <v>77</v>
      </c>
      <c r="B4382" s="0" t="s">
        <v>287</v>
      </c>
      <c r="C4382" s="0" t="n">
        <v>73</v>
      </c>
      <c r="D4382" s="0" t="n">
        <v>90</v>
      </c>
      <c r="E4382" s="0" t="n">
        <v>40</v>
      </c>
      <c r="F4382" s="0" t="n">
        <v>40</v>
      </c>
      <c r="G4382" s="0" t="n">
        <v>10</v>
      </c>
      <c r="H4382" s="0" t="n">
        <v>5</v>
      </c>
      <c r="I4382" s="0" t="n">
        <v>0</v>
      </c>
      <c r="J4382" s="0" t="n">
        <v>1</v>
      </c>
      <c r="K4382" s="0" t="n">
        <f aca="false">VLOOKUP(A4382,'Team Data'!$A$1:$E$659,2,FALSE())</f>
        <v>10</v>
      </c>
      <c r="L4382" s="0" t="n">
        <f aca="false">VLOOKUP(A4382,'Team Data'!$A$1:$E$659,3,FALSE())</f>
        <v>20</v>
      </c>
      <c r="M4382" s="0" t="n">
        <f aca="false">VLOOKUP(B4382,'Team Data'!$A$1:$E$659,2,FALSE())</f>
        <v>15</v>
      </c>
      <c r="N4382" s="0" t="n">
        <f aca="false">VLOOKUP(B4382,'Team Data'!$A$1:$E$659,3,FALSE())</f>
        <v>16</v>
      </c>
      <c r="O4382" s="0" t="n">
        <f aca="false">VLOOKUP(A4382,'Team Data'!$A$1:$E$659,4,FALSE())</f>
        <v>495</v>
      </c>
      <c r="P4382" s="0" t="n">
        <f aca="false">VLOOKUP(A4382,'Team Data'!$A$1:$E$659,5,FALSE())</f>
        <v>484</v>
      </c>
      <c r="Q4382" s="0" t="n">
        <f aca="false">VLOOKUP(B4382,'Team Data'!$A$1:$E$659,4,FALSE())</f>
        <v>605</v>
      </c>
      <c r="R4382" s="0" t="n">
        <f aca="false">VLOOKUP(B4382,'Team Data'!$A$1:$E$659,5,FALSE())</f>
        <v>410</v>
      </c>
      <c r="S4382" s="0" t="n">
        <f aca="false">IF(I4382=1,(MIN(30,(C4382-D4382)))*(M4382/(M4382+N4382))*(Q4382/(Q4382+R4382)),(MAX(-30,(C4382-D4382)))*(N4382/(M4382+N4382))*(R4382/(R4382+Q4382)))</f>
        <v>-3.54425552200858</v>
      </c>
      <c r="T4382" s="0" t="n">
        <f aca="false">IF(J4382=1,(MIN(30,(D4382-C4382)))*(K4382/(K4382+L4382))*(O4382/(O4382+P4382)),(MAX(-30,(D4382-C4382)))*(L4382/(K4382+L4382))*(P4382/(P4382+O4382)))</f>
        <v>2.86516853932584</v>
      </c>
      <c r="U4382" s="7" t="n">
        <v>43139</v>
      </c>
    </row>
    <row r="4383" customFormat="false" ht="15" hidden="false" customHeight="false" outlineLevel="0" collapsed="false">
      <c r="A4383" s="0" t="s">
        <v>271</v>
      </c>
      <c r="B4383" s="0" t="s">
        <v>311</v>
      </c>
      <c r="C4383" s="0" t="n">
        <v>65</v>
      </c>
      <c r="D4383" s="0" t="n">
        <v>68</v>
      </c>
      <c r="E4383" s="0" t="n">
        <v>36</v>
      </c>
      <c r="F4383" s="0" t="n">
        <v>27</v>
      </c>
      <c r="G4383" s="0" t="n">
        <v>11</v>
      </c>
      <c r="H4383" s="0" t="n">
        <v>11</v>
      </c>
      <c r="I4383" s="0" t="n">
        <v>0</v>
      </c>
      <c r="J4383" s="0" t="n">
        <v>1</v>
      </c>
      <c r="K4383" s="0" t="n">
        <f aca="false">VLOOKUP(A4383,'Team Data'!$A$1:$E$659,2,FALSE())</f>
        <v>10</v>
      </c>
      <c r="L4383" s="0" t="n">
        <f aca="false">VLOOKUP(A4383,'Team Data'!$A$1:$E$659,3,FALSE())</f>
        <v>22</v>
      </c>
      <c r="M4383" s="0" t="n">
        <f aca="false">VLOOKUP(B4383,'Team Data'!$A$1:$E$659,2,FALSE())</f>
        <v>14</v>
      </c>
      <c r="N4383" s="0" t="n">
        <f aca="false">VLOOKUP(B4383,'Team Data'!$A$1:$E$659,3,FALSE())</f>
        <v>18</v>
      </c>
      <c r="O4383" s="0" t="n">
        <f aca="false">VLOOKUP(A4383,'Team Data'!$A$1:$E$659,4,FALSE())</f>
        <v>525</v>
      </c>
      <c r="P4383" s="0" t="n">
        <f aca="false">VLOOKUP(A4383,'Team Data'!$A$1:$E$659,5,FALSE())</f>
        <v>506</v>
      </c>
      <c r="Q4383" s="0" t="n">
        <f aca="false">VLOOKUP(B4383,'Team Data'!$A$1:$E$659,4,FALSE())</f>
        <v>616</v>
      </c>
      <c r="R4383" s="0" t="n">
        <f aca="false">VLOOKUP(B4383,'Team Data'!$A$1:$E$659,5,FALSE())</f>
        <v>430</v>
      </c>
      <c r="S4383" s="0" t="n">
        <f aca="false">IF(I4383=1,(MIN(30,(C4383-D4383)))*(M4383/(M4383+N4383))*(Q4383/(Q4383+R4383)),(MAX(-30,(C4383-D4383)))*(N4383/(M4383+N4383))*(R4383/(R4383+Q4383)))</f>
        <v>-0.693714149139579</v>
      </c>
      <c r="T4383" s="0" t="n">
        <f aca="false">IF(J4383=1,(MIN(30,(D4383-C4383)))*(K4383/(K4383+L4383))*(O4383/(O4383+P4383)),(MAX(-30,(D4383-C4383)))*(L4383/(K4383+L4383))*(P4383/(P4383+O4383)))</f>
        <v>0.477388457807953</v>
      </c>
      <c r="U4383" s="7" t="n">
        <v>43139</v>
      </c>
    </row>
    <row r="4384" customFormat="false" ht="15" hidden="false" customHeight="false" outlineLevel="0" collapsed="false">
      <c r="A4384" s="0" t="s">
        <v>187</v>
      </c>
      <c r="B4384" s="0" t="s">
        <v>114</v>
      </c>
      <c r="C4384" s="0" t="n">
        <v>69</v>
      </c>
      <c r="D4384" s="0" t="n">
        <v>34</v>
      </c>
      <c r="E4384" s="0" t="n">
        <v>39</v>
      </c>
      <c r="F4384" s="0" t="n">
        <v>23</v>
      </c>
      <c r="G4384" s="0" t="n">
        <v>9</v>
      </c>
      <c r="H4384" s="0" t="n">
        <v>13</v>
      </c>
      <c r="I4384" s="0" t="n">
        <v>1</v>
      </c>
      <c r="J4384" s="0" t="n">
        <v>0</v>
      </c>
      <c r="K4384" s="0" t="n">
        <f aca="false">VLOOKUP(A4384,'Team Data'!$A$1:$E$659,2,FALSE())</f>
        <v>20</v>
      </c>
      <c r="L4384" s="0" t="n">
        <f aca="false">VLOOKUP(A4384,'Team Data'!$A$1:$E$659,3,FALSE())</f>
        <v>12</v>
      </c>
      <c r="M4384" s="0" t="n">
        <f aca="false">VLOOKUP(B4384,'Team Data'!$A$1:$E$659,2,FALSE())</f>
        <v>12</v>
      </c>
      <c r="N4384" s="0" t="n">
        <f aca="false">VLOOKUP(B4384,'Team Data'!$A$1:$E$659,3,FALSE())</f>
        <v>19</v>
      </c>
      <c r="O4384" s="0" t="n">
        <f aca="false">VLOOKUP(A4384,'Team Data'!$A$1:$E$659,4,FALSE())</f>
        <v>433</v>
      </c>
      <c r="P4384" s="0" t="n">
        <f aca="false">VLOOKUP(A4384,'Team Data'!$A$1:$E$659,5,FALSE())</f>
        <v>544</v>
      </c>
      <c r="Q4384" s="0" t="n">
        <f aca="false">VLOOKUP(B4384,'Team Data'!$A$1:$E$659,4,FALSE())</f>
        <v>472</v>
      </c>
      <c r="R4384" s="0" t="n">
        <f aca="false">VLOOKUP(B4384,'Team Data'!$A$1:$E$659,5,FALSE())</f>
        <v>512</v>
      </c>
      <c r="S4384" s="0" t="n">
        <f aca="false">IF(I4384=1,(MIN(30,(C4384-D4384)))*(M4384/(M4384+N4384))*(Q4384/(Q4384+R4384)),(MAX(-30,(C4384-D4384)))*(N4384/(M4384+N4384))*(R4384/(R4384+Q4384)))</f>
        <v>5.57041699449253</v>
      </c>
      <c r="T4384" s="0" t="n">
        <f aca="false">IF(J4384=1,(MIN(30,(D4384-C4384)))*(K4384/(K4384+L4384))*(O4384/(O4384+P4384)),(MAX(-30,(D4384-C4384)))*(L4384/(K4384+L4384))*(P4384/(P4384+O4384)))</f>
        <v>-6.26407369498465</v>
      </c>
      <c r="U4384" s="7" t="n">
        <v>43139</v>
      </c>
    </row>
    <row r="4385" customFormat="false" ht="15" hidden="false" customHeight="false" outlineLevel="0" collapsed="false">
      <c r="A4385" s="0" t="s">
        <v>142</v>
      </c>
      <c r="B4385" s="0" t="s">
        <v>211</v>
      </c>
      <c r="C4385" s="0" t="n">
        <v>79</v>
      </c>
      <c r="D4385" s="0" t="n">
        <v>75</v>
      </c>
      <c r="E4385" s="0" t="n">
        <v>35</v>
      </c>
      <c r="F4385" s="0" t="n">
        <v>35</v>
      </c>
      <c r="G4385" s="0" t="n">
        <v>14</v>
      </c>
      <c r="H4385" s="0" t="n">
        <v>18</v>
      </c>
      <c r="I4385" s="0" t="n">
        <v>1</v>
      </c>
      <c r="J4385" s="0" t="n">
        <v>0</v>
      </c>
      <c r="K4385" s="0" t="n">
        <f aca="false">VLOOKUP(A4385,'Team Data'!$A$1:$E$659,2,FALSE())</f>
        <v>19</v>
      </c>
      <c r="L4385" s="0" t="n">
        <f aca="false">VLOOKUP(A4385,'Team Data'!$A$1:$E$659,3,FALSE())</f>
        <v>14</v>
      </c>
      <c r="M4385" s="0" t="n">
        <f aca="false">VLOOKUP(B4385,'Team Data'!$A$1:$E$659,2,FALSE())</f>
        <v>4</v>
      </c>
      <c r="N4385" s="0" t="n">
        <f aca="false">VLOOKUP(B4385,'Team Data'!$A$1:$E$659,3,FALSE())</f>
        <v>25</v>
      </c>
      <c r="O4385" s="0" t="n">
        <f aca="false">VLOOKUP(A4385,'Team Data'!$A$1:$E$659,4,FALSE())</f>
        <v>451</v>
      </c>
      <c r="P4385" s="0" t="n">
        <f aca="false">VLOOKUP(A4385,'Team Data'!$A$1:$E$659,5,FALSE())</f>
        <v>488</v>
      </c>
      <c r="Q4385" s="0" t="n">
        <f aca="false">VLOOKUP(B4385,'Team Data'!$A$1:$E$659,4,FALSE())</f>
        <v>425</v>
      </c>
      <c r="R4385" s="0" t="n">
        <f aca="false">VLOOKUP(B4385,'Team Data'!$A$1:$E$659,5,FALSE())</f>
        <v>394</v>
      </c>
      <c r="S4385" s="0" t="n">
        <f aca="false">IF(I4385=1,(MIN(30,(C4385-D4385)))*(M4385/(M4385+N4385))*(Q4385/(Q4385+R4385)),(MAX(-30,(C4385-D4385)))*(N4385/(M4385+N4385))*(R4385/(R4385+Q4385)))</f>
        <v>0.286303734579597</v>
      </c>
      <c r="T4385" s="0" t="n">
        <f aca="false">IF(J4385=1,(MIN(30,(D4385-C4385)))*(K4385/(K4385+L4385))*(O4385/(O4385+P4385)),(MAX(-30,(D4385-C4385)))*(L4385/(K4385+L4385))*(P4385/(P4385+O4385)))</f>
        <v>-0.881918223771259</v>
      </c>
      <c r="U4385" s="7" t="n">
        <v>43139</v>
      </c>
    </row>
    <row r="4386" customFormat="false" ht="15" hidden="false" customHeight="false" outlineLevel="0" collapsed="false">
      <c r="A4386" s="0" t="s">
        <v>293</v>
      </c>
      <c r="B4386" s="0" t="s">
        <v>254</v>
      </c>
      <c r="C4386" s="0" t="n">
        <v>64</v>
      </c>
      <c r="D4386" s="0" t="n">
        <v>66</v>
      </c>
      <c r="E4386" s="0" t="n">
        <v>29</v>
      </c>
      <c r="F4386" s="0" t="n">
        <v>38</v>
      </c>
      <c r="G4386" s="0" t="n">
        <v>13</v>
      </c>
      <c r="H4386" s="0" t="n">
        <v>13</v>
      </c>
      <c r="I4386" s="0" t="n">
        <v>0</v>
      </c>
      <c r="J4386" s="0" t="n">
        <v>1</v>
      </c>
      <c r="K4386" s="0" t="n">
        <f aca="false">VLOOKUP(A4386,'Team Data'!$A$1:$E$659,2,FALSE())</f>
        <v>11</v>
      </c>
      <c r="L4386" s="0" t="n">
        <f aca="false">VLOOKUP(A4386,'Team Data'!$A$1:$E$659,3,FALSE())</f>
        <v>18</v>
      </c>
      <c r="M4386" s="0" t="n">
        <f aca="false">VLOOKUP(B4386,'Team Data'!$A$1:$E$659,2,FALSE())</f>
        <v>21</v>
      </c>
      <c r="N4386" s="0" t="n">
        <f aca="false">VLOOKUP(B4386,'Team Data'!$A$1:$E$659,3,FALSE())</f>
        <v>15</v>
      </c>
      <c r="O4386" s="0" t="n">
        <f aca="false">VLOOKUP(A4386,'Team Data'!$A$1:$E$659,4,FALSE())</f>
        <v>403</v>
      </c>
      <c r="P4386" s="0" t="n">
        <f aca="false">VLOOKUP(A4386,'Team Data'!$A$1:$E$659,5,FALSE())</f>
        <v>446</v>
      </c>
      <c r="Q4386" s="0" t="n">
        <f aca="false">VLOOKUP(B4386,'Team Data'!$A$1:$E$659,4,FALSE())</f>
        <v>540</v>
      </c>
      <c r="R4386" s="0" t="n">
        <f aca="false">VLOOKUP(B4386,'Team Data'!$A$1:$E$659,5,FALSE())</f>
        <v>510</v>
      </c>
      <c r="S4386" s="0" t="n">
        <f aca="false">IF(I4386=1,(MIN(30,(C4386-D4386)))*(M4386/(M4386+N4386))*(Q4386/(Q4386+R4386)),(MAX(-30,(C4386-D4386)))*(N4386/(M4386+N4386))*(R4386/(R4386+Q4386)))</f>
        <v>-0.404761904761905</v>
      </c>
      <c r="T4386" s="0" t="n">
        <f aca="false">IF(J4386=1,(MIN(30,(D4386-C4386)))*(K4386/(K4386+L4386))*(O4386/(O4386+P4386)),(MAX(-30,(D4386-C4386)))*(L4386/(K4386+L4386))*(P4386/(P4386+O4386)))</f>
        <v>0.360099102392267</v>
      </c>
      <c r="U4386" s="7" t="n">
        <v>43139</v>
      </c>
    </row>
    <row r="4387" customFormat="false" ht="15" hidden="false" customHeight="false" outlineLevel="0" collapsed="false">
      <c r="A4387" s="0" t="s">
        <v>144</v>
      </c>
      <c r="B4387" s="0" t="s">
        <v>50</v>
      </c>
      <c r="C4387" s="0" t="n">
        <v>75</v>
      </c>
      <c r="D4387" s="0" t="n">
        <v>87</v>
      </c>
      <c r="E4387" s="0" t="n">
        <v>19</v>
      </c>
      <c r="F4387" s="0" t="n">
        <v>24</v>
      </c>
      <c r="G4387" s="0" t="n">
        <v>17</v>
      </c>
      <c r="H4387" s="0" t="n">
        <v>14</v>
      </c>
      <c r="I4387" s="0" t="n">
        <v>0</v>
      </c>
      <c r="J4387" s="0" t="n">
        <v>1</v>
      </c>
      <c r="K4387" s="0" t="n">
        <f aca="false">VLOOKUP(A4387,'Team Data'!$A$1:$E$659,2,FALSE())</f>
        <v>22</v>
      </c>
      <c r="L4387" s="0" t="n">
        <f aca="false">VLOOKUP(A4387,'Team Data'!$A$1:$E$659,3,FALSE())</f>
        <v>15</v>
      </c>
      <c r="M4387" s="0" t="n">
        <f aca="false">VLOOKUP(B4387,'Team Data'!$A$1:$E$659,2,FALSE())</f>
        <v>15</v>
      </c>
      <c r="N4387" s="0" t="n">
        <f aca="false">VLOOKUP(B4387,'Team Data'!$A$1:$E$659,3,FALSE())</f>
        <v>16</v>
      </c>
      <c r="O4387" s="0" t="n">
        <f aca="false">VLOOKUP(A4387,'Team Data'!$A$1:$E$659,4,FALSE())</f>
        <v>570</v>
      </c>
      <c r="P4387" s="0" t="n">
        <f aca="false">VLOOKUP(A4387,'Team Data'!$A$1:$E$659,5,FALSE())</f>
        <v>569</v>
      </c>
      <c r="Q4387" s="0" t="n">
        <f aca="false">VLOOKUP(B4387,'Team Data'!$A$1:$E$659,4,FALSE())</f>
        <v>449</v>
      </c>
      <c r="R4387" s="0" t="n">
        <f aca="false">VLOOKUP(B4387,'Team Data'!$A$1:$E$659,5,FALSE())</f>
        <v>485</v>
      </c>
      <c r="S4387" s="0" t="n">
        <f aca="false">IF(I4387=1,(MIN(30,(C4387-D4387)))*(M4387/(M4387+N4387))*(Q4387/(Q4387+R4387)),(MAX(-30,(C4387-D4387)))*(N4387/(M4387+N4387))*(R4387/(R4387+Q4387)))</f>
        <v>-3.21613593976653</v>
      </c>
      <c r="T4387" s="0" t="n">
        <f aca="false">IF(J4387=1,(MIN(30,(D4387-C4387)))*(K4387/(K4387+L4387))*(O4387/(O4387+P4387)),(MAX(-30,(D4387-C4387)))*(L4387/(K4387+L4387))*(P4387/(P4387+O4387)))</f>
        <v>3.5706997603398</v>
      </c>
      <c r="U4387" s="7" t="n">
        <v>43139</v>
      </c>
    </row>
    <row r="4388" customFormat="false" ht="15" hidden="false" customHeight="false" outlineLevel="0" collapsed="false">
      <c r="A4388" s="0" t="s">
        <v>331</v>
      </c>
      <c r="B4388" s="0" t="s">
        <v>84</v>
      </c>
      <c r="C4388" s="0" t="n">
        <v>59</v>
      </c>
      <c r="D4388" s="0" t="n">
        <v>63</v>
      </c>
      <c r="E4388" s="0" t="n">
        <v>26</v>
      </c>
      <c r="F4388" s="0" t="n">
        <v>32</v>
      </c>
      <c r="G4388" s="0" t="n">
        <v>18</v>
      </c>
      <c r="H4388" s="0" t="n">
        <v>16</v>
      </c>
      <c r="I4388" s="0" t="n">
        <v>0</v>
      </c>
      <c r="J4388" s="0" t="n">
        <v>1</v>
      </c>
      <c r="K4388" s="0" t="n">
        <f aca="false">VLOOKUP(A4388,'Team Data'!$A$1:$E$659,2,FALSE())</f>
        <v>15</v>
      </c>
      <c r="L4388" s="0" t="n">
        <f aca="false">VLOOKUP(A4388,'Team Data'!$A$1:$E$659,3,FALSE())</f>
        <v>17</v>
      </c>
      <c r="M4388" s="0" t="n">
        <f aca="false">VLOOKUP(B4388,'Team Data'!$A$1:$E$659,2,FALSE())</f>
        <v>17</v>
      </c>
      <c r="N4388" s="0" t="n">
        <f aca="false">VLOOKUP(B4388,'Team Data'!$A$1:$E$659,3,FALSE())</f>
        <v>15</v>
      </c>
      <c r="O4388" s="0" t="n">
        <f aca="false">VLOOKUP(A4388,'Team Data'!$A$1:$E$659,4,FALSE())</f>
        <v>528</v>
      </c>
      <c r="P4388" s="0" t="n">
        <f aca="false">VLOOKUP(A4388,'Team Data'!$A$1:$E$659,5,FALSE())</f>
        <v>460</v>
      </c>
      <c r="Q4388" s="0" t="n">
        <f aca="false">VLOOKUP(B4388,'Team Data'!$A$1:$E$659,4,FALSE())</f>
        <v>548</v>
      </c>
      <c r="R4388" s="0" t="n">
        <f aca="false">VLOOKUP(B4388,'Team Data'!$A$1:$E$659,5,FALSE())</f>
        <v>447</v>
      </c>
      <c r="S4388" s="0" t="n">
        <f aca="false">IF(I4388=1,(MIN(30,(C4388-D4388)))*(M4388/(M4388+N4388))*(Q4388/(Q4388+R4388)),(MAX(-30,(C4388-D4388)))*(N4388/(M4388+N4388))*(R4388/(R4388+Q4388)))</f>
        <v>-0.842336683417086</v>
      </c>
      <c r="T4388" s="0" t="n">
        <f aca="false">IF(J4388=1,(MIN(30,(D4388-C4388)))*(K4388/(K4388+L4388))*(O4388/(O4388+P4388)),(MAX(-30,(D4388-C4388)))*(L4388/(K4388+L4388))*(P4388/(P4388+O4388)))</f>
        <v>1.00202429149798</v>
      </c>
      <c r="U4388" s="7" t="n">
        <v>43139</v>
      </c>
    </row>
    <row r="4389" customFormat="false" ht="15" hidden="false" customHeight="false" outlineLevel="0" collapsed="false">
      <c r="A4389" s="0" t="s">
        <v>135</v>
      </c>
      <c r="B4389" s="0" t="s">
        <v>291</v>
      </c>
      <c r="C4389" s="0" t="n">
        <v>67</v>
      </c>
      <c r="D4389" s="0" t="n">
        <v>64</v>
      </c>
      <c r="E4389" s="0" t="n">
        <v>26</v>
      </c>
      <c r="F4389" s="0" t="n">
        <v>36</v>
      </c>
      <c r="G4389" s="0" t="n">
        <v>12</v>
      </c>
      <c r="H4389" s="0" t="n">
        <v>16</v>
      </c>
      <c r="I4389" s="0" t="n">
        <v>1</v>
      </c>
      <c r="J4389" s="0" t="n">
        <v>0</v>
      </c>
      <c r="K4389" s="0" t="n">
        <f aca="false">VLOOKUP(A4389,'Team Data'!$A$1:$E$659,2,FALSE())</f>
        <v>25</v>
      </c>
      <c r="L4389" s="0" t="n">
        <f aca="false">VLOOKUP(A4389,'Team Data'!$A$1:$E$659,3,FALSE())</f>
        <v>12</v>
      </c>
      <c r="M4389" s="0" t="n">
        <f aca="false">VLOOKUP(B4389,'Team Data'!$A$1:$E$659,2,FALSE())</f>
        <v>19</v>
      </c>
      <c r="N4389" s="0" t="n">
        <f aca="false">VLOOKUP(B4389,'Team Data'!$A$1:$E$659,3,FALSE())</f>
        <v>15</v>
      </c>
      <c r="O4389" s="0" t="n">
        <f aca="false">VLOOKUP(A4389,'Team Data'!$A$1:$E$659,4,FALSE())</f>
        <v>699</v>
      </c>
      <c r="P4389" s="0" t="n">
        <f aca="false">VLOOKUP(A4389,'Team Data'!$A$1:$E$659,5,FALSE())</f>
        <v>540</v>
      </c>
      <c r="Q4389" s="0" t="n">
        <f aca="false">VLOOKUP(B4389,'Team Data'!$A$1:$E$659,4,FALSE())</f>
        <v>700</v>
      </c>
      <c r="R4389" s="0" t="n">
        <f aca="false">VLOOKUP(B4389,'Team Data'!$A$1:$E$659,5,FALSE())</f>
        <v>458</v>
      </c>
      <c r="S4389" s="0" t="n">
        <f aca="false">IF(I4389=1,(MIN(30,(C4389-D4389)))*(M4389/(M4389+N4389))*(Q4389/(Q4389+R4389)),(MAX(-30,(C4389-D4389)))*(N4389/(M4389+N4389))*(R4389/(R4389+Q4389)))</f>
        <v>1.01341054556538</v>
      </c>
      <c r="T4389" s="0" t="n">
        <f aca="false">IF(J4389=1,(MIN(30,(D4389-C4389)))*(K4389/(K4389+L4389))*(O4389/(O4389+P4389)),(MAX(-30,(D4389-C4389)))*(L4389/(K4389+L4389))*(P4389/(P4389+O4389)))</f>
        <v>-0.424056017276356</v>
      </c>
      <c r="U4389" s="7" t="n">
        <v>43139</v>
      </c>
    </row>
    <row r="4390" customFormat="false" ht="15" hidden="false" customHeight="false" outlineLevel="0" collapsed="false">
      <c r="A4390" s="0" t="s">
        <v>245</v>
      </c>
      <c r="B4390" s="0" t="s">
        <v>123</v>
      </c>
      <c r="C4390" s="0" t="n">
        <v>86</v>
      </c>
      <c r="D4390" s="0" t="n">
        <v>68</v>
      </c>
      <c r="E4390" s="0" t="n">
        <v>36</v>
      </c>
      <c r="F4390" s="0" t="n">
        <v>39</v>
      </c>
      <c r="G4390" s="0" t="n">
        <v>6</v>
      </c>
      <c r="H4390" s="0" t="n">
        <v>11</v>
      </c>
      <c r="I4390" s="0" t="n">
        <v>1</v>
      </c>
      <c r="J4390" s="0" t="n">
        <v>0</v>
      </c>
      <c r="K4390" s="0" t="n">
        <f aca="false">VLOOKUP(A4390,'Team Data'!$A$1:$E$659,2,FALSE())</f>
        <v>22</v>
      </c>
      <c r="L4390" s="0" t="n">
        <f aca="false">VLOOKUP(A4390,'Team Data'!$A$1:$E$659,3,FALSE())</f>
        <v>12</v>
      </c>
      <c r="M4390" s="0" t="n">
        <f aca="false">VLOOKUP(B4390,'Team Data'!$A$1:$E$659,2,FALSE())</f>
        <v>7</v>
      </c>
      <c r="N4390" s="0" t="n">
        <f aca="false">VLOOKUP(B4390,'Team Data'!$A$1:$E$659,3,FALSE())</f>
        <v>21</v>
      </c>
      <c r="O4390" s="0" t="n">
        <f aca="false">VLOOKUP(A4390,'Team Data'!$A$1:$E$659,4,FALSE())</f>
        <v>500</v>
      </c>
      <c r="P4390" s="0" t="n">
        <f aca="false">VLOOKUP(A4390,'Team Data'!$A$1:$E$659,5,FALSE())</f>
        <v>508</v>
      </c>
      <c r="Q4390" s="0" t="n">
        <f aca="false">VLOOKUP(B4390,'Team Data'!$A$1:$E$659,4,FALSE())</f>
        <v>401</v>
      </c>
      <c r="R4390" s="0" t="n">
        <f aca="false">VLOOKUP(B4390,'Team Data'!$A$1:$E$659,5,FALSE())</f>
        <v>384</v>
      </c>
      <c r="S4390" s="0" t="n">
        <f aca="false">IF(I4390=1,(MIN(30,(C4390-D4390)))*(M4390/(M4390+N4390))*(Q4390/(Q4390+R4390)),(MAX(-30,(C4390-D4390)))*(N4390/(M4390+N4390))*(R4390/(R4390+Q4390)))</f>
        <v>2.29872611464968</v>
      </c>
      <c r="T4390" s="0" t="n">
        <f aca="false">IF(J4390=1,(MIN(30,(D4390-C4390)))*(K4390/(K4390+L4390))*(O4390/(O4390+P4390)),(MAX(-30,(D4390-C4390)))*(L4390/(K4390+L4390))*(P4390/(P4390+O4390)))</f>
        <v>-3.20168067226891</v>
      </c>
      <c r="U4390" s="7" t="n">
        <v>43139</v>
      </c>
    </row>
    <row r="4391" customFormat="false" ht="15" hidden="false" customHeight="false" outlineLevel="0" collapsed="false">
      <c r="A4391" s="0" t="s">
        <v>46</v>
      </c>
      <c r="B4391" s="0" t="s">
        <v>116</v>
      </c>
      <c r="C4391" s="0" t="n">
        <v>100</v>
      </c>
      <c r="D4391" s="0" t="n">
        <v>80</v>
      </c>
      <c r="E4391" s="0" t="n">
        <v>44</v>
      </c>
      <c r="F4391" s="0" t="n">
        <v>32</v>
      </c>
      <c r="G4391" s="0" t="n">
        <v>16</v>
      </c>
      <c r="H4391" s="0" t="n">
        <v>7</v>
      </c>
      <c r="I4391" s="0" t="n">
        <v>1</v>
      </c>
      <c r="J4391" s="0" t="n">
        <v>0</v>
      </c>
      <c r="K4391" s="0" t="n">
        <f aca="false">VLOOKUP(A4391,'Team Data'!$A$1:$E$659,2,FALSE())</f>
        <v>18</v>
      </c>
      <c r="L4391" s="0" t="n">
        <f aca="false">VLOOKUP(A4391,'Team Data'!$A$1:$E$659,3,FALSE())</f>
        <v>17</v>
      </c>
      <c r="M4391" s="0" t="n">
        <f aca="false">VLOOKUP(B4391,'Team Data'!$A$1:$E$659,2,FALSE())</f>
        <v>6</v>
      </c>
      <c r="N4391" s="0" t="n">
        <f aca="false">VLOOKUP(B4391,'Team Data'!$A$1:$E$659,3,FALSE())</f>
        <v>25</v>
      </c>
      <c r="O4391" s="0" t="n">
        <f aca="false">VLOOKUP(A4391,'Team Data'!$A$1:$E$659,4,FALSE())</f>
        <v>546</v>
      </c>
      <c r="P4391" s="0" t="n">
        <f aca="false">VLOOKUP(A4391,'Team Data'!$A$1:$E$659,5,FALSE())</f>
        <v>561</v>
      </c>
      <c r="Q4391" s="0" t="n">
        <f aca="false">VLOOKUP(B4391,'Team Data'!$A$1:$E$659,4,FALSE())</f>
        <v>465</v>
      </c>
      <c r="R4391" s="0" t="n">
        <f aca="false">VLOOKUP(B4391,'Team Data'!$A$1:$E$659,5,FALSE())</f>
        <v>438</v>
      </c>
      <c r="S4391" s="0" t="n">
        <f aca="false">IF(I4391=1,(MIN(30,(C4391-D4391)))*(M4391/(M4391+N4391))*(Q4391/(Q4391+R4391)),(MAX(-30,(C4391-D4391)))*(N4391/(M4391+N4391))*(R4391/(R4391+Q4391)))</f>
        <v>1.99335548172758</v>
      </c>
      <c r="T4391" s="0" t="n">
        <f aca="false">IF(J4391=1,(MIN(30,(D4391-C4391)))*(K4391/(K4391+L4391))*(O4391/(O4391+P4391)),(MAX(-30,(D4391-C4391)))*(L4391/(K4391+L4391))*(P4391/(P4391+O4391)))</f>
        <v>-4.92295780100658</v>
      </c>
      <c r="U4391" s="7" t="n">
        <v>43139</v>
      </c>
    </row>
    <row r="4392" customFormat="false" ht="15" hidden="false" customHeight="false" outlineLevel="0" collapsed="false">
      <c r="A4392" s="0" t="s">
        <v>195</v>
      </c>
      <c r="B4392" s="0" t="s">
        <v>6</v>
      </c>
      <c r="C4392" s="0" t="n">
        <v>69</v>
      </c>
      <c r="D4392" s="0" t="n">
        <v>65</v>
      </c>
      <c r="E4392" s="0" t="n">
        <v>40</v>
      </c>
      <c r="F4392" s="0" t="n">
        <v>36</v>
      </c>
      <c r="G4392" s="0" t="n">
        <v>15</v>
      </c>
      <c r="H4392" s="0" t="n">
        <v>13</v>
      </c>
      <c r="I4392" s="0" t="n">
        <v>1</v>
      </c>
      <c r="J4392" s="0" t="n">
        <v>0</v>
      </c>
      <c r="K4392" s="0" t="n">
        <f aca="false">VLOOKUP(A4392,'Team Data'!$A$1:$E$659,2,FALSE())</f>
        <v>21</v>
      </c>
      <c r="L4392" s="0" t="n">
        <f aca="false">VLOOKUP(A4392,'Team Data'!$A$1:$E$659,3,FALSE())</f>
        <v>11</v>
      </c>
      <c r="M4392" s="0" t="n">
        <f aca="false">VLOOKUP(B4392,'Team Data'!$A$1:$E$659,2,FALSE())</f>
        <v>16</v>
      </c>
      <c r="N4392" s="0" t="n">
        <f aca="false">VLOOKUP(B4392,'Team Data'!$A$1:$E$659,3,FALSE())</f>
        <v>16</v>
      </c>
      <c r="O4392" s="0" t="n">
        <f aca="false">VLOOKUP(A4392,'Team Data'!$A$1:$E$659,4,FALSE())</f>
        <v>481</v>
      </c>
      <c r="P4392" s="0" t="n">
        <f aca="false">VLOOKUP(A4392,'Team Data'!$A$1:$E$659,5,FALSE())</f>
        <v>445</v>
      </c>
      <c r="Q4392" s="0" t="n">
        <f aca="false">VLOOKUP(B4392,'Team Data'!$A$1:$E$659,4,FALSE())</f>
        <v>459</v>
      </c>
      <c r="R4392" s="0" t="n">
        <f aca="false">VLOOKUP(B4392,'Team Data'!$A$1:$E$659,5,FALSE())</f>
        <v>461</v>
      </c>
      <c r="S4392" s="0" t="n">
        <f aca="false">IF(I4392=1,(MIN(30,(C4392-D4392)))*(M4392/(M4392+N4392))*(Q4392/(Q4392+R4392)),(MAX(-30,(C4392-D4392)))*(N4392/(M4392+N4392))*(R4392/(R4392+Q4392)))</f>
        <v>0.997826086956522</v>
      </c>
      <c r="T4392" s="0" t="n">
        <f aca="false">IF(J4392=1,(MIN(30,(D4392-C4392)))*(K4392/(K4392+L4392))*(O4392/(O4392+P4392)),(MAX(-30,(D4392-C4392)))*(L4392/(K4392+L4392))*(P4392/(P4392+O4392)))</f>
        <v>-0.660772138228942</v>
      </c>
      <c r="U4392" s="7" t="n">
        <v>43139</v>
      </c>
    </row>
    <row r="4393" customFormat="false" ht="15" hidden="false" customHeight="false" outlineLevel="0" collapsed="false">
      <c r="A4393" s="0" t="s">
        <v>33</v>
      </c>
      <c r="B4393" s="0" t="s">
        <v>208</v>
      </c>
      <c r="C4393" s="0" t="n">
        <v>65</v>
      </c>
      <c r="D4393" s="0" t="n">
        <v>74</v>
      </c>
      <c r="E4393" s="0" t="n">
        <v>26</v>
      </c>
      <c r="F4393" s="0" t="n">
        <v>33</v>
      </c>
      <c r="G4393" s="0" t="n">
        <v>9</v>
      </c>
      <c r="H4393" s="0" t="n">
        <v>11</v>
      </c>
      <c r="I4393" s="0" t="n">
        <v>0</v>
      </c>
      <c r="J4393" s="0" t="n">
        <v>1</v>
      </c>
      <c r="K4393" s="0" t="n">
        <f aca="false">VLOOKUP(A4393,'Team Data'!$A$1:$E$659,2,FALSE())</f>
        <v>20</v>
      </c>
      <c r="L4393" s="0" t="n">
        <f aca="false">VLOOKUP(A4393,'Team Data'!$A$1:$E$659,3,FALSE())</f>
        <v>13</v>
      </c>
      <c r="M4393" s="0" t="n">
        <f aca="false">VLOOKUP(B4393,'Team Data'!$A$1:$E$659,2,FALSE())</f>
        <v>16</v>
      </c>
      <c r="N4393" s="0" t="n">
        <f aca="false">VLOOKUP(B4393,'Team Data'!$A$1:$E$659,3,FALSE())</f>
        <v>16</v>
      </c>
      <c r="O4393" s="0" t="n">
        <f aca="false">VLOOKUP(A4393,'Team Data'!$A$1:$E$659,4,FALSE())</f>
        <v>562</v>
      </c>
      <c r="P4393" s="0" t="n">
        <f aca="false">VLOOKUP(A4393,'Team Data'!$A$1:$E$659,5,FALSE())</f>
        <v>491</v>
      </c>
      <c r="Q4393" s="0" t="n">
        <f aca="false">VLOOKUP(B4393,'Team Data'!$A$1:$E$659,4,FALSE())</f>
        <v>582</v>
      </c>
      <c r="R4393" s="0" t="n">
        <f aca="false">VLOOKUP(B4393,'Team Data'!$A$1:$E$659,5,FALSE())</f>
        <v>422</v>
      </c>
      <c r="S4393" s="0" t="n">
        <f aca="false">IF(I4393=1,(MIN(30,(C4393-D4393)))*(M4393/(M4393+N4393))*(Q4393/(Q4393+R4393)),(MAX(-30,(C4393-D4393)))*(N4393/(M4393+N4393))*(R4393/(R4393+Q4393)))</f>
        <v>-1.89143426294821</v>
      </c>
      <c r="T4393" s="0" t="n">
        <f aca="false">IF(J4393=1,(MIN(30,(D4393-C4393)))*(K4393/(K4393+L4393))*(O4393/(O4393+P4393)),(MAX(-30,(D4393-C4393)))*(L4393/(K4393+L4393))*(P4393/(P4393+O4393)))</f>
        <v>2.91116291116291</v>
      </c>
      <c r="U4393" s="7" t="n">
        <v>43139</v>
      </c>
    </row>
    <row r="4394" customFormat="false" ht="15" hidden="false" customHeight="false" outlineLevel="0" collapsed="false">
      <c r="A4394" s="0" t="s">
        <v>73</v>
      </c>
      <c r="B4394" s="0" t="s">
        <v>153</v>
      </c>
      <c r="C4394" s="0" t="n">
        <v>57</v>
      </c>
      <c r="D4394" s="0" t="n">
        <v>72</v>
      </c>
      <c r="E4394" s="0" t="n">
        <v>36</v>
      </c>
      <c r="F4394" s="0" t="n">
        <v>36</v>
      </c>
      <c r="G4394" s="0" t="n">
        <v>9</v>
      </c>
      <c r="H4394" s="0" t="n">
        <v>9</v>
      </c>
      <c r="I4394" s="0" t="n">
        <v>0</v>
      </c>
      <c r="J4394" s="0" t="n">
        <v>1</v>
      </c>
      <c r="K4394" s="0" t="n">
        <f aca="false">VLOOKUP(A4394,'Team Data'!$A$1:$E$659,2,FALSE())</f>
        <v>17</v>
      </c>
      <c r="L4394" s="0" t="n">
        <f aca="false">VLOOKUP(A4394,'Team Data'!$A$1:$E$659,3,FALSE())</f>
        <v>17</v>
      </c>
      <c r="M4394" s="0" t="n">
        <f aca="false">VLOOKUP(B4394,'Team Data'!$A$1:$E$659,2,FALSE())</f>
        <v>32</v>
      </c>
      <c r="N4394" s="0" t="n">
        <f aca="false">VLOOKUP(B4394,'Team Data'!$A$1:$E$659,3,FALSE())</f>
        <v>6</v>
      </c>
      <c r="O4394" s="0" t="n">
        <f aca="false">VLOOKUP(A4394,'Team Data'!$A$1:$E$659,4,FALSE())</f>
        <v>569</v>
      </c>
      <c r="P4394" s="0" t="n">
        <f aca="false">VLOOKUP(A4394,'Team Data'!$A$1:$E$659,5,FALSE())</f>
        <v>514</v>
      </c>
      <c r="Q4394" s="0" t="n">
        <f aca="false">VLOOKUP(B4394,'Team Data'!$A$1:$E$659,4,FALSE())</f>
        <v>662</v>
      </c>
      <c r="R4394" s="0" t="n">
        <f aca="false">VLOOKUP(B4394,'Team Data'!$A$1:$E$659,5,FALSE())</f>
        <v>561</v>
      </c>
      <c r="S4394" s="0" t="n">
        <f aca="false">IF(I4394=1,(MIN(30,(C4394-D4394)))*(M4394/(M4394+N4394))*(Q4394/(Q4394+R4394)),(MAX(-30,(C4394-D4394)))*(N4394/(M4394+N4394))*(R4394/(R4394+Q4394)))</f>
        <v>-1.08641390885226</v>
      </c>
      <c r="T4394" s="0" t="n">
        <f aca="false">IF(J4394=1,(MIN(30,(D4394-C4394)))*(K4394/(K4394+L4394))*(O4394/(O4394+P4394)),(MAX(-30,(D4394-C4394)))*(L4394/(K4394+L4394))*(P4394/(P4394+O4394)))</f>
        <v>3.9404432132964</v>
      </c>
      <c r="U4394" s="7" t="n">
        <v>43139</v>
      </c>
    </row>
    <row r="4395" customFormat="false" ht="15" hidden="false" customHeight="false" outlineLevel="0" collapsed="false">
      <c r="A4395" s="0" t="s">
        <v>100</v>
      </c>
      <c r="B4395" s="0" t="s">
        <v>332</v>
      </c>
      <c r="C4395" s="0" t="n">
        <v>66</v>
      </c>
      <c r="D4395" s="0" t="n">
        <v>81</v>
      </c>
      <c r="E4395" s="0" t="n">
        <v>28</v>
      </c>
      <c r="F4395" s="0" t="n">
        <v>29</v>
      </c>
      <c r="G4395" s="0" t="n">
        <v>10</v>
      </c>
      <c r="H4395" s="0" t="n">
        <v>15</v>
      </c>
      <c r="I4395" s="0" t="n">
        <v>0</v>
      </c>
      <c r="J4395" s="0" t="n">
        <v>1</v>
      </c>
      <c r="K4395" s="0" t="n">
        <f aca="false">VLOOKUP(A4395,'Team Data'!$A$1:$E$659,2,FALSE())</f>
        <v>18</v>
      </c>
      <c r="L4395" s="0" t="n">
        <f aca="false">VLOOKUP(A4395,'Team Data'!$A$1:$E$659,3,FALSE())</f>
        <v>15</v>
      </c>
      <c r="M4395" s="0" t="n">
        <f aca="false">VLOOKUP(B4395,'Team Data'!$A$1:$E$659,2,FALSE())</f>
        <v>12</v>
      </c>
      <c r="N4395" s="0" t="n">
        <f aca="false">VLOOKUP(B4395,'Team Data'!$A$1:$E$659,3,FALSE())</f>
        <v>20</v>
      </c>
      <c r="O4395" s="0" t="n">
        <f aca="false">VLOOKUP(A4395,'Team Data'!$A$1:$E$659,4,FALSE())</f>
        <v>621</v>
      </c>
      <c r="P4395" s="0" t="n">
        <f aca="false">VLOOKUP(A4395,'Team Data'!$A$1:$E$659,5,FALSE())</f>
        <v>469</v>
      </c>
      <c r="Q4395" s="0" t="n">
        <f aca="false">VLOOKUP(B4395,'Team Data'!$A$1:$E$659,4,FALSE())</f>
        <v>669</v>
      </c>
      <c r="R4395" s="0" t="n">
        <f aca="false">VLOOKUP(B4395,'Team Data'!$A$1:$E$659,5,FALSE())</f>
        <v>411</v>
      </c>
      <c r="S4395" s="0" t="n">
        <f aca="false">IF(I4395=1,(MIN(30,(C4395-D4395)))*(M4395/(M4395+N4395))*(Q4395/(Q4395+R4395)),(MAX(-30,(C4395-D4395)))*(N4395/(M4395+N4395))*(R4395/(R4395+Q4395)))</f>
        <v>-3.56770833333333</v>
      </c>
      <c r="T4395" s="0" t="n">
        <f aca="false">IF(J4395=1,(MIN(30,(D4395-C4395)))*(K4395/(K4395+L4395))*(O4395/(O4395+P4395)),(MAX(-30,(D4395-C4395)))*(L4395/(K4395+L4395))*(P4395/(P4395+O4395)))</f>
        <v>4.66138448707256</v>
      </c>
      <c r="U4395" s="7" t="n">
        <v>43139</v>
      </c>
    </row>
    <row r="4396" customFormat="false" ht="15" hidden="false" customHeight="false" outlineLevel="0" collapsed="false">
      <c r="A4396" s="0" t="s">
        <v>215</v>
      </c>
      <c r="B4396" s="0" t="s">
        <v>235</v>
      </c>
      <c r="C4396" s="0" t="n">
        <v>64</v>
      </c>
      <c r="D4396" s="0" t="n">
        <v>63</v>
      </c>
      <c r="E4396" s="0" t="n">
        <v>31</v>
      </c>
      <c r="F4396" s="0" t="n">
        <v>30</v>
      </c>
      <c r="G4396" s="0" t="n">
        <v>8</v>
      </c>
      <c r="H4396" s="0" t="n">
        <v>12</v>
      </c>
      <c r="I4396" s="0" t="n">
        <v>1</v>
      </c>
      <c r="J4396" s="0" t="n">
        <v>0</v>
      </c>
      <c r="K4396" s="0" t="n">
        <f aca="false">VLOOKUP(A4396,'Team Data'!$A$1:$E$659,2,FALSE())</f>
        <v>25</v>
      </c>
      <c r="L4396" s="0" t="n">
        <f aca="false">VLOOKUP(A4396,'Team Data'!$A$1:$E$659,3,FALSE())</f>
        <v>9</v>
      </c>
      <c r="M4396" s="0" t="n">
        <f aca="false">VLOOKUP(B4396,'Team Data'!$A$1:$E$659,2,FALSE())</f>
        <v>30</v>
      </c>
      <c r="N4396" s="0" t="n">
        <f aca="false">VLOOKUP(B4396,'Team Data'!$A$1:$E$659,3,FALSE())</f>
        <v>7</v>
      </c>
      <c r="O4396" s="0" t="n">
        <f aca="false">VLOOKUP(A4396,'Team Data'!$A$1:$E$659,4,FALSE())</f>
        <v>711</v>
      </c>
      <c r="P4396" s="0" t="n">
        <f aca="false">VLOOKUP(A4396,'Team Data'!$A$1:$E$659,5,FALSE())</f>
        <v>455</v>
      </c>
      <c r="Q4396" s="0" t="n">
        <f aca="false">VLOOKUP(B4396,'Team Data'!$A$1:$E$659,4,FALSE())</f>
        <v>726</v>
      </c>
      <c r="R4396" s="0" t="n">
        <f aca="false">VLOOKUP(B4396,'Team Data'!$A$1:$E$659,5,FALSE())</f>
        <v>521</v>
      </c>
      <c r="S4396" s="0" t="n">
        <f aca="false">IF(I4396=1,(MIN(30,(C4396-D4396)))*(M4396/(M4396+N4396))*(Q4396/(Q4396+R4396)),(MAX(-30,(C4396-D4396)))*(N4396/(M4396+N4396))*(R4396/(R4396+Q4396)))</f>
        <v>0.472051843342942</v>
      </c>
      <c r="T4396" s="0" t="n">
        <f aca="false">IF(J4396=1,(MIN(30,(D4396-C4396)))*(K4396/(K4396+L4396))*(O4396/(O4396+P4396)),(MAX(-30,(D4396-C4396)))*(L4396/(K4396+L4396))*(P4396/(P4396+O4396)))</f>
        <v>-0.103294319443043</v>
      </c>
      <c r="U4396" s="7" t="n">
        <v>43139</v>
      </c>
    </row>
    <row r="4397" customFormat="false" ht="15" hidden="false" customHeight="false" outlineLevel="0" collapsed="false">
      <c r="A4397" s="0" t="s">
        <v>329</v>
      </c>
      <c r="B4397" s="0" t="s">
        <v>241</v>
      </c>
      <c r="C4397" s="0" t="n">
        <v>76</v>
      </c>
      <c r="D4397" s="0" t="n">
        <v>77</v>
      </c>
      <c r="E4397" s="0" t="n">
        <v>34</v>
      </c>
      <c r="F4397" s="0" t="n">
        <v>33</v>
      </c>
      <c r="G4397" s="0" t="n">
        <v>17</v>
      </c>
      <c r="H4397" s="0" t="n">
        <v>13</v>
      </c>
      <c r="I4397" s="0" t="n">
        <v>0</v>
      </c>
      <c r="J4397" s="0" t="n">
        <v>1</v>
      </c>
      <c r="K4397" s="0" t="n">
        <f aca="false">VLOOKUP(A4397,'Team Data'!$A$1:$E$659,2,FALSE())</f>
        <v>18</v>
      </c>
      <c r="L4397" s="0" t="n">
        <f aca="false">VLOOKUP(A4397,'Team Data'!$A$1:$E$659,3,FALSE())</f>
        <v>14</v>
      </c>
      <c r="M4397" s="0" t="n">
        <f aca="false">VLOOKUP(B4397,'Team Data'!$A$1:$E$659,2,FALSE())</f>
        <v>12</v>
      </c>
      <c r="N4397" s="0" t="n">
        <f aca="false">VLOOKUP(B4397,'Team Data'!$A$1:$E$659,3,FALSE())</f>
        <v>20</v>
      </c>
      <c r="O4397" s="0" t="n">
        <f aca="false">VLOOKUP(A4397,'Team Data'!$A$1:$E$659,4,FALSE())</f>
        <v>555</v>
      </c>
      <c r="P4397" s="0" t="n">
        <f aca="false">VLOOKUP(A4397,'Team Data'!$A$1:$E$659,5,FALSE())</f>
        <v>488</v>
      </c>
      <c r="Q4397" s="0" t="n">
        <f aca="false">VLOOKUP(B4397,'Team Data'!$A$1:$E$659,4,FALSE())</f>
        <v>593</v>
      </c>
      <c r="R4397" s="0" t="n">
        <f aca="false">VLOOKUP(B4397,'Team Data'!$A$1:$E$659,5,FALSE())</f>
        <v>457</v>
      </c>
      <c r="S4397" s="0" t="n">
        <f aca="false">IF(I4397=1,(MIN(30,(C4397-D4397)))*(M4397/(M4397+N4397))*(Q4397/(Q4397+R4397)),(MAX(-30,(C4397-D4397)))*(N4397/(M4397+N4397))*(R4397/(R4397+Q4397)))</f>
        <v>-0.27202380952381</v>
      </c>
      <c r="T4397" s="0" t="n">
        <f aca="false">IF(J4397=1,(MIN(30,(D4397-C4397)))*(K4397/(K4397+L4397))*(O4397/(O4397+P4397)),(MAX(-30,(D4397-C4397)))*(L4397/(K4397+L4397))*(P4397/(P4397+O4397)))</f>
        <v>0.299316874400767</v>
      </c>
      <c r="U4397" s="7" t="n">
        <v>43139</v>
      </c>
    </row>
    <row r="4398" customFormat="false" ht="15" hidden="false" customHeight="false" outlineLevel="0" collapsed="false">
      <c r="A4398" s="0" t="s">
        <v>185</v>
      </c>
      <c r="B4398" s="0" t="s">
        <v>336</v>
      </c>
      <c r="C4398" s="0" t="n">
        <v>75</v>
      </c>
      <c r="D4398" s="0" t="n">
        <v>85</v>
      </c>
      <c r="E4398" s="0" t="n">
        <v>34</v>
      </c>
      <c r="F4398" s="0" t="n">
        <v>27</v>
      </c>
      <c r="G4398" s="0" t="n">
        <v>15</v>
      </c>
      <c r="H4398" s="0" t="n">
        <v>11</v>
      </c>
      <c r="I4398" s="0" t="n">
        <v>0</v>
      </c>
      <c r="J4398" s="0" t="n">
        <v>1</v>
      </c>
      <c r="K4398" s="0" t="n">
        <f aca="false">VLOOKUP(A4398,'Team Data'!$A$1:$E$659,2,FALSE())</f>
        <v>21</v>
      </c>
      <c r="L4398" s="0" t="n">
        <f aca="false">VLOOKUP(A4398,'Team Data'!$A$1:$E$659,3,FALSE())</f>
        <v>12</v>
      </c>
      <c r="M4398" s="0" t="n">
        <f aca="false">VLOOKUP(B4398,'Team Data'!$A$1:$E$659,2,FALSE())</f>
        <v>20</v>
      </c>
      <c r="N4398" s="0" t="n">
        <f aca="false">VLOOKUP(B4398,'Team Data'!$A$1:$E$659,3,FALSE())</f>
        <v>11</v>
      </c>
      <c r="O4398" s="0" t="n">
        <f aca="false">VLOOKUP(A4398,'Team Data'!$A$1:$E$659,4,FALSE())</f>
        <v>618</v>
      </c>
      <c r="P4398" s="0" t="n">
        <f aca="false">VLOOKUP(A4398,'Team Data'!$A$1:$E$659,5,FALSE())</f>
        <v>486</v>
      </c>
      <c r="Q4398" s="0" t="n">
        <f aca="false">VLOOKUP(B4398,'Team Data'!$A$1:$E$659,4,FALSE())</f>
        <v>573</v>
      </c>
      <c r="R4398" s="0" t="n">
        <f aca="false">VLOOKUP(B4398,'Team Data'!$A$1:$E$659,5,FALSE())</f>
        <v>467</v>
      </c>
      <c r="S4398" s="0" t="n">
        <f aca="false">IF(I4398=1,(MIN(30,(C4398-D4398)))*(M4398/(M4398+N4398))*(Q4398/(Q4398+R4398)),(MAX(-30,(C4398-D4398)))*(N4398/(M4398+N4398))*(R4398/(R4398+Q4398)))</f>
        <v>-1.59336228287841</v>
      </c>
      <c r="T4398" s="0" t="n">
        <f aca="false">IF(J4398=1,(MIN(30,(D4398-C4398)))*(K4398/(K4398+L4398))*(O4398/(O4398+P4398)),(MAX(-30,(D4398-C4398)))*(L4398/(K4398+L4398))*(P4398/(P4398+O4398)))</f>
        <v>3.56225296442688</v>
      </c>
      <c r="U4398" s="7" t="n">
        <v>43139</v>
      </c>
    </row>
    <row r="4399" customFormat="false" ht="15" hidden="false" customHeight="false" outlineLevel="0" collapsed="false">
      <c r="A4399" s="0" t="s">
        <v>128</v>
      </c>
      <c r="B4399" s="0" t="s">
        <v>296</v>
      </c>
      <c r="C4399" s="0" t="n">
        <v>58</v>
      </c>
      <c r="D4399" s="0" t="n">
        <v>76</v>
      </c>
      <c r="E4399" s="0" t="n">
        <v>38</v>
      </c>
      <c r="F4399" s="0" t="n">
        <v>32</v>
      </c>
      <c r="G4399" s="0" t="n">
        <v>15</v>
      </c>
      <c r="H4399" s="0" t="n">
        <v>9</v>
      </c>
      <c r="I4399" s="0" t="n">
        <v>0</v>
      </c>
      <c r="J4399" s="0" t="n">
        <v>1</v>
      </c>
      <c r="K4399" s="0" t="n">
        <f aca="false">VLOOKUP(A4399,'Team Data'!$A$1:$E$659,2,FALSE())</f>
        <v>12</v>
      </c>
      <c r="L4399" s="0" t="n">
        <f aca="false">VLOOKUP(A4399,'Team Data'!$A$1:$E$659,3,FALSE())</f>
        <v>18</v>
      </c>
      <c r="M4399" s="0" t="n">
        <f aca="false">VLOOKUP(B4399,'Team Data'!$A$1:$E$659,2,FALSE())</f>
        <v>26</v>
      </c>
      <c r="N4399" s="0" t="n">
        <f aca="false">VLOOKUP(B4399,'Team Data'!$A$1:$E$659,3,FALSE())</f>
        <v>10</v>
      </c>
      <c r="O4399" s="0" t="n">
        <f aca="false">VLOOKUP(A4399,'Team Data'!$A$1:$E$659,4,FALSE())</f>
        <v>594</v>
      </c>
      <c r="P4399" s="0" t="n">
        <f aca="false">VLOOKUP(A4399,'Team Data'!$A$1:$E$659,5,FALSE())</f>
        <v>420</v>
      </c>
      <c r="Q4399" s="0" t="n">
        <f aca="false">VLOOKUP(B4399,'Team Data'!$A$1:$E$659,4,FALSE())</f>
        <v>726</v>
      </c>
      <c r="R4399" s="0" t="n">
        <f aca="false">VLOOKUP(B4399,'Team Data'!$A$1:$E$659,5,FALSE())</f>
        <v>495</v>
      </c>
      <c r="S4399" s="0" t="n">
        <f aca="false">IF(I4399=1,(MIN(30,(C4399-D4399)))*(M4399/(M4399+N4399))*(Q4399/(Q4399+R4399)),(MAX(-30,(C4399-D4399)))*(N4399/(M4399+N4399))*(R4399/(R4399+Q4399)))</f>
        <v>-2.02702702702703</v>
      </c>
      <c r="T4399" s="0" t="n">
        <f aca="false">IF(J4399=1,(MIN(30,(D4399-C4399)))*(K4399/(K4399+L4399))*(O4399/(O4399+P4399)),(MAX(-30,(D4399-C4399)))*(L4399/(K4399+L4399))*(P4399/(P4399+O4399)))</f>
        <v>4.21775147928994</v>
      </c>
      <c r="U4399" s="7" t="n">
        <v>43139</v>
      </c>
    </row>
    <row r="4400" customFormat="false" ht="15" hidden="false" customHeight="false" outlineLevel="0" collapsed="false">
      <c r="A4400" s="0" t="s">
        <v>292</v>
      </c>
      <c r="B4400" s="0" t="s">
        <v>21</v>
      </c>
      <c r="C4400" s="0" t="n">
        <v>81</v>
      </c>
      <c r="D4400" s="0" t="n">
        <v>80</v>
      </c>
      <c r="E4400" s="0" t="n">
        <v>33</v>
      </c>
      <c r="F4400" s="0" t="n">
        <v>22</v>
      </c>
      <c r="G4400" s="0" t="n">
        <v>16</v>
      </c>
      <c r="H4400" s="0" t="n">
        <v>14</v>
      </c>
      <c r="I4400" s="0" t="n">
        <v>1</v>
      </c>
      <c r="J4400" s="0" t="n">
        <v>0</v>
      </c>
      <c r="K4400" s="0" t="n">
        <f aca="false">VLOOKUP(A4400,'Team Data'!$A$1:$E$659,2,FALSE())</f>
        <v>19</v>
      </c>
      <c r="L4400" s="0" t="n">
        <f aca="false">VLOOKUP(A4400,'Team Data'!$A$1:$E$659,3,FALSE())</f>
        <v>13</v>
      </c>
      <c r="M4400" s="0" t="n">
        <f aca="false">VLOOKUP(B4400,'Team Data'!$A$1:$E$659,2,FALSE())</f>
        <v>26</v>
      </c>
      <c r="N4400" s="0" t="n">
        <f aca="false">VLOOKUP(B4400,'Team Data'!$A$1:$E$659,3,FALSE())</f>
        <v>7</v>
      </c>
      <c r="O4400" s="0" t="n">
        <f aca="false">VLOOKUP(A4400,'Team Data'!$A$1:$E$659,4,FALSE())</f>
        <v>664</v>
      </c>
      <c r="P4400" s="0" t="n">
        <f aca="false">VLOOKUP(A4400,'Team Data'!$A$1:$E$659,5,FALSE())</f>
        <v>424</v>
      </c>
      <c r="Q4400" s="0" t="n">
        <f aca="false">VLOOKUP(B4400,'Team Data'!$A$1:$E$659,4,FALSE())</f>
        <v>619</v>
      </c>
      <c r="R4400" s="0" t="n">
        <f aca="false">VLOOKUP(B4400,'Team Data'!$A$1:$E$659,5,FALSE())</f>
        <v>468</v>
      </c>
      <c r="S4400" s="0" t="n">
        <f aca="false">IF(I4400=1,(MIN(30,(C4400-D4400)))*(M4400/(M4400+N4400))*(Q4400/(Q4400+R4400)),(MAX(-30,(C4400-D4400)))*(N4400/(M4400+N4400))*(R4400/(R4400+Q4400)))</f>
        <v>0.448663265590589</v>
      </c>
      <c r="T4400" s="0" t="n">
        <f aca="false">IF(J4400=1,(MIN(30,(D4400-C4400)))*(K4400/(K4400+L4400))*(O4400/(O4400+P4400)),(MAX(-30,(D4400-C4400)))*(L4400/(K4400+L4400))*(P4400/(P4400+O4400)))</f>
        <v>-0.158318014705882</v>
      </c>
      <c r="U4400" s="7" t="n">
        <v>43139</v>
      </c>
    </row>
    <row r="4401" customFormat="false" ht="15" hidden="false" customHeight="false" outlineLevel="0" collapsed="false">
      <c r="A4401" s="0" t="s">
        <v>64</v>
      </c>
      <c r="B4401" s="0" t="s">
        <v>68</v>
      </c>
      <c r="C4401" s="0" t="n">
        <v>76</v>
      </c>
      <c r="D4401" s="0" t="n">
        <v>75</v>
      </c>
      <c r="E4401" s="0" t="n">
        <v>33</v>
      </c>
      <c r="F4401" s="0" t="n">
        <v>38</v>
      </c>
      <c r="G4401" s="0" t="n">
        <v>14</v>
      </c>
      <c r="H4401" s="0" t="n">
        <v>13</v>
      </c>
      <c r="I4401" s="0" t="n">
        <v>1</v>
      </c>
      <c r="J4401" s="0" t="n">
        <v>0</v>
      </c>
      <c r="K4401" s="0" t="n">
        <f aca="false">VLOOKUP(A4401,'Team Data'!$A$1:$E$659,2,FALSE())</f>
        <v>21</v>
      </c>
      <c r="L4401" s="0" t="n">
        <f aca="false">VLOOKUP(A4401,'Team Data'!$A$1:$E$659,3,FALSE())</f>
        <v>12</v>
      </c>
      <c r="M4401" s="0" t="n">
        <f aca="false">VLOOKUP(B4401,'Team Data'!$A$1:$E$659,2,FALSE())</f>
        <v>11</v>
      </c>
      <c r="N4401" s="0" t="n">
        <f aca="false">VLOOKUP(B4401,'Team Data'!$A$1:$E$659,3,FALSE())</f>
        <v>20</v>
      </c>
      <c r="O4401" s="0" t="n">
        <f aca="false">VLOOKUP(A4401,'Team Data'!$A$1:$E$659,4,FALSE())</f>
        <v>611</v>
      </c>
      <c r="P4401" s="0" t="n">
        <f aca="false">VLOOKUP(A4401,'Team Data'!$A$1:$E$659,5,FALSE())</f>
        <v>453</v>
      </c>
      <c r="Q4401" s="0" t="n">
        <f aca="false">VLOOKUP(B4401,'Team Data'!$A$1:$E$659,4,FALSE())</f>
        <v>590</v>
      </c>
      <c r="R4401" s="0" t="n">
        <f aca="false">VLOOKUP(B4401,'Team Data'!$A$1:$E$659,5,FALSE())</f>
        <v>446</v>
      </c>
      <c r="S4401" s="0" t="n">
        <f aca="false">IF(I4401=1,(MIN(30,(C4401-D4401)))*(M4401/(M4401+N4401))*(Q4401/(Q4401+R4401)),(MAX(-30,(C4401-D4401)))*(N4401/(M4401+N4401))*(R4401/(R4401+Q4401)))</f>
        <v>0.202079960144476</v>
      </c>
      <c r="T4401" s="0" t="n">
        <f aca="false">IF(J4401=1,(MIN(30,(D4401-C4401)))*(K4401/(K4401+L4401))*(O4401/(O4401+P4401)),(MAX(-30,(D4401-C4401)))*(L4401/(K4401+L4401))*(P4401/(P4401+O4401)))</f>
        <v>-0.154818865345181</v>
      </c>
      <c r="U4401" s="7" t="n">
        <v>43139</v>
      </c>
    </row>
    <row r="4402" customFormat="false" ht="15" hidden="false" customHeight="false" outlineLevel="0" collapsed="false">
      <c r="A4402" s="0" t="s">
        <v>327</v>
      </c>
      <c r="B4402" s="0" t="s">
        <v>353</v>
      </c>
      <c r="C4402" s="0" t="n">
        <v>65</v>
      </c>
      <c r="D4402" s="0" t="n">
        <v>83</v>
      </c>
      <c r="E4402" s="0" t="n">
        <v>30</v>
      </c>
      <c r="F4402" s="0" t="n">
        <v>34</v>
      </c>
      <c r="G4402" s="0" t="n">
        <v>14</v>
      </c>
      <c r="H4402" s="0" t="n">
        <v>9</v>
      </c>
      <c r="I4402" s="0" t="n">
        <v>0</v>
      </c>
      <c r="J4402" s="0" t="n">
        <v>1</v>
      </c>
      <c r="K4402" s="0" t="n">
        <f aca="false">VLOOKUP(A4402,'Team Data'!$A$1:$E$659,2,FALSE())</f>
        <v>17</v>
      </c>
      <c r="L4402" s="0" t="n">
        <f aca="false">VLOOKUP(A4402,'Team Data'!$A$1:$E$659,3,FALSE())</f>
        <v>17</v>
      </c>
      <c r="M4402" s="0" t="n">
        <f aca="false">VLOOKUP(B4402,'Team Data'!$A$1:$E$659,2,FALSE())</f>
        <v>20</v>
      </c>
      <c r="N4402" s="0" t="n">
        <f aca="false">VLOOKUP(B4402,'Team Data'!$A$1:$E$659,3,FALSE())</f>
        <v>13</v>
      </c>
      <c r="O4402" s="0" t="n">
        <f aca="false">VLOOKUP(A4402,'Team Data'!$A$1:$E$659,4,FALSE())</f>
        <v>586</v>
      </c>
      <c r="P4402" s="0" t="n">
        <f aca="false">VLOOKUP(A4402,'Team Data'!$A$1:$E$659,5,FALSE())</f>
        <v>495</v>
      </c>
      <c r="Q4402" s="0" t="n">
        <f aca="false">VLOOKUP(B4402,'Team Data'!$A$1:$E$659,4,FALSE())</f>
        <v>579</v>
      </c>
      <c r="R4402" s="0" t="n">
        <f aca="false">VLOOKUP(B4402,'Team Data'!$A$1:$E$659,5,FALSE())</f>
        <v>477</v>
      </c>
      <c r="S4402" s="0" t="n">
        <f aca="false">IF(I4402=1,(MIN(30,(C4402-D4402)))*(M4402/(M4402+N4402))*(Q4402/(Q4402+R4402)),(MAX(-30,(C4402-D4402)))*(N4402/(M4402+N4402))*(R4402/(R4402+Q4402)))</f>
        <v>-3.2029958677686</v>
      </c>
      <c r="T4402" s="0" t="n">
        <f aca="false">IF(J4402=1,(MIN(30,(D4402-C4402)))*(K4402/(K4402+L4402))*(O4402/(O4402+P4402)),(MAX(-30,(D4402-C4402)))*(L4402/(K4402+L4402))*(P4402/(P4402+O4402)))</f>
        <v>4.87881591119334</v>
      </c>
      <c r="U4402" s="7" t="n">
        <v>43139</v>
      </c>
    </row>
    <row r="4403" customFormat="false" ht="15" hidden="false" customHeight="false" outlineLevel="0" collapsed="false">
      <c r="A4403" s="0" t="s">
        <v>42</v>
      </c>
      <c r="B4403" s="0" t="s">
        <v>306</v>
      </c>
      <c r="C4403" s="0" t="n">
        <v>56</v>
      </c>
      <c r="D4403" s="0" t="n">
        <v>77</v>
      </c>
      <c r="E4403" s="0" t="n">
        <v>29</v>
      </c>
      <c r="F4403" s="0" t="n">
        <v>41</v>
      </c>
      <c r="G4403" s="0" t="n">
        <v>12</v>
      </c>
      <c r="H4403" s="0" t="n">
        <v>12</v>
      </c>
      <c r="I4403" s="0" t="n">
        <v>0</v>
      </c>
      <c r="J4403" s="0" t="n">
        <v>1</v>
      </c>
      <c r="K4403" s="0" t="n">
        <f aca="false">VLOOKUP(A4403,'Team Data'!$A$1:$E$659,2,FALSE())</f>
        <v>6</v>
      </c>
      <c r="L4403" s="0" t="n">
        <f aca="false">VLOOKUP(A4403,'Team Data'!$A$1:$E$659,3,FALSE())</f>
        <v>24</v>
      </c>
      <c r="M4403" s="0" t="n">
        <f aca="false">VLOOKUP(B4403,'Team Data'!$A$1:$E$659,2,FALSE())</f>
        <v>18</v>
      </c>
      <c r="N4403" s="0" t="n">
        <f aca="false">VLOOKUP(B4403,'Team Data'!$A$1:$E$659,3,FALSE())</f>
        <v>17</v>
      </c>
      <c r="O4403" s="0" t="n">
        <f aca="false">VLOOKUP(A4403,'Team Data'!$A$1:$E$659,4,FALSE())</f>
        <v>441</v>
      </c>
      <c r="P4403" s="0" t="n">
        <f aca="false">VLOOKUP(A4403,'Team Data'!$A$1:$E$659,5,FALSE())</f>
        <v>464</v>
      </c>
      <c r="Q4403" s="0" t="n">
        <f aca="false">VLOOKUP(B4403,'Team Data'!$A$1:$E$659,4,FALSE())</f>
        <v>605</v>
      </c>
      <c r="R4403" s="0" t="n">
        <f aca="false">VLOOKUP(B4403,'Team Data'!$A$1:$E$659,5,FALSE())</f>
        <v>465</v>
      </c>
      <c r="S4403" s="0" t="n">
        <f aca="false">IF(I4403=1,(MIN(30,(C4403-D4403)))*(M4403/(M4403+N4403))*(Q4403/(Q4403+R4403)),(MAX(-30,(C4403-D4403)))*(N4403/(M4403+N4403))*(R4403/(R4403+Q4403)))</f>
        <v>-4.43271028037383</v>
      </c>
      <c r="T4403" s="0" t="n">
        <f aca="false">IF(J4403=1,(MIN(30,(D4403-C4403)))*(K4403/(K4403+L4403))*(O4403/(O4403+P4403)),(MAX(-30,(D4403-C4403)))*(L4403/(K4403+L4403))*(P4403/(P4403+O4403)))</f>
        <v>2.04662983425414</v>
      </c>
      <c r="U4403" s="7" t="n">
        <v>43139</v>
      </c>
    </row>
    <row r="4404" customFormat="false" ht="15" hidden="false" customHeight="false" outlineLevel="0" collapsed="false">
      <c r="A4404" s="0" t="s">
        <v>43</v>
      </c>
      <c r="B4404" s="0" t="s">
        <v>59</v>
      </c>
      <c r="C4404" s="0" t="n">
        <v>64</v>
      </c>
      <c r="D4404" s="0" t="n">
        <v>68</v>
      </c>
      <c r="E4404" s="0" t="n">
        <v>36</v>
      </c>
      <c r="F4404" s="0" t="n">
        <v>32</v>
      </c>
      <c r="G4404" s="0" t="n">
        <v>13</v>
      </c>
      <c r="H4404" s="0" t="n">
        <v>19</v>
      </c>
      <c r="I4404" s="0" t="n">
        <v>0</v>
      </c>
      <c r="J4404" s="0" t="n">
        <v>1</v>
      </c>
      <c r="K4404" s="0" t="n">
        <f aca="false">VLOOKUP(A4404,'Team Data'!$A$1:$E$659,2,FALSE())</f>
        <v>8</v>
      </c>
      <c r="L4404" s="0" t="n">
        <f aca="false">VLOOKUP(A4404,'Team Data'!$A$1:$E$659,3,FALSE())</f>
        <v>23</v>
      </c>
      <c r="M4404" s="0" t="n">
        <f aca="false">VLOOKUP(B4404,'Team Data'!$A$1:$E$659,2,FALSE())</f>
        <v>17</v>
      </c>
      <c r="N4404" s="0" t="n">
        <f aca="false">VLOOKUP(B4404,'Team Data'!$A$1:$E$659,3,FALSE())</f>
        <v>15</v>
      </c>
      <c r="O4404" s="0" t="n">
        <f aca="false">VLOOKUP(A4404,'Team Data'!$A$1:$E$659,4,FALSE())</f>
        <v>578</v>
      </c>
      <c r="P4404" s="0" t="n">
        <f aca="false">VLOOKUP(A4404,'Team Data'!$A$1:$E$659,5,FALSE())</f>
        <v>421</v>
      </c>
      <c r="Q4404" s="0" t="n">
        <f aca="false">VLOOKUP(B4404,'Team Data'!$A$1:$E$659,4,FALSE())</f>
        <v>627</v>
      </c>
      <c r="R4404" s="0" t="n">
        <f aca="false">VLOOKUP(B4404,'Team Data'!$A$1:$E$659,5,FALSE())</f>
        <v>441</v>
      </c>
      <c r="S4404" s="0" t="n">
        <f aca="false">IF(I4404=1,(MIN(30,(C4404-D4404)))*(M4404/(M4404+N4404))*(Q4404/(Q4404+R4404)),(MAX(-30,(C4404-D4404)))*(N4404/(M4404+N4404))*(R4404/(R4404+Q4404)))</f>
        <v>-0.774227528089888</v>
      </c>
      <c r="T4404" s="0" t="n">
        <f aca="false">IF(J4404=1,(MIN(30,(D4404-C4404)))*(K4404/(K4404+L4404))*(O4404/(O4404+P4404)),(MAX(-30,(D4404-C4404)))*(L4404/(K4404+L4404))*(P4404/(P4404+O4404)))</f>
        <v>0.597242403694017</v>
      </c>
      <c r="U4404" s="7" t="n">
        <v>43139</v>
      </c>
    </row>
    <row r="4405" customFormat="false" ht="15" hidden="false" customHeight="false" outlineLevel="0" collapsed="false">
      <c r="A4405" s="0" t="s">
        <v>319</v>
      </c>
      <c r="B4405" s="0" t="s">
        <v>189</v>
      </c>
      <c r="C4405" s="0" t="n">
        <v>86</v>
      </c>
      <c r="D4405" s="0" t="n">
        <v>78</v>
      </c>
      <c r="E4405" s="0" t="n">
        <v>45</v>
      </c>
      <c r="F4405" s="0" t="n">
        <v>32</v>
      </c>
      <c r="G4405" s="0" t="n">
        <v>15</v>
      </c>
      <c r="H4405" s="0" t="n">
        <v>9</v>
      </c>
      <c r="I4405" s="0" t="n">
        <v>1</v>
      </c>
      <c r="J4405" s="0" t="n">
        <v>0</v>
      </c>
      <c r="K4405" s="0" t="n">
        <f aca="false">VLOOKUP(A4405,'Team Data'!$A$1:$E$659,2,FALSE())</f>
        <v>20</v>
      </c>
      <c r="L4405" s="0" t="n">
        <f aca="false">VLOOKUP(A4405,'Team Data'!$A$1:$E$659,3,FALSE())</f>
        <v>13</v>
      </c>
      <c r="M4405" s="0" t="n">
        <f aca="false">VLOOKUP(B4405,'Team Data'!$A$1:$E$659,2,FALSE())</f>
        <v>29</v>
      </c>
      <c r="N4405" s="0" t="n">
        <f aca="false">VLOOKUP(B4405,'Team Data'!$A$1:$E$659,3,FALSE())</f>
        <v>8</v>
      </c>
      <c r="O4405" s="0" t="n">
        <f aca="false">VLOOKUP(A4405,'Team Data'!$A$1:$E$659,4,FALSE())</f>
        <v>561</v>
      </c>
      <c r="P4405" s="0" t="n">
        <f aca="false">VLOOKUP(A4405,'Team Data'!$A$1:$E$659,5,FALSE())</f>
        <v>525</v>
      </c>
      <c r="Q4405" s="0" t="n">
        <f aca="false">VLOOKUP(B4405,'Team Data'!$A$1:$E$659,4,FALSE())</f>
        <v>706</v>
      </c>
      <c r="R4405" s="0" t="n">
        <f aca="false">VLOOKUP(B4405,'Team Data'!$A$1:$E$659,5,FALSE())</f>
        <v>511</v>
      </c>
      <c r="S4405" s="0" t="n">
        <f aca="false">IF(I4405=1,(MIN(30,(C4405-D4405)))*(M4405/(M4405+N4405))*(Q4405/(Q4405+R4405)),(MAX(-30,(C4405-D4405)))*(N4405/(M4405+N4405))*(R4405/(R4405+Q4405)))</f>
        <v>3.63747806968842</v>
      </c>
      <c r="T4405" s="0" t="n">
        <f aca="false">IF(J4405=1,(MIN(30,(D4405-C4405)))*(K4405/(K4405+L4405))*(O4405/(O4405+P4405)),(MAX(-30,(D4405-C4405)))*(L4405/(K4405+L4405))*(P4405/(P4405+O4405)))</f>
        <v>-1.52352251799766</v>
      </c>
      <c r="U4405" s="7" t="n">
        <v>43139</v>
      </c>
    </row>
    <row r="4406" customFormat="false" ht="15" hidden="false" customHeight="false" outlineLevel="0" collapsed="false">
      <c r="A4406" s="0" t="s">
        <v>307</v>
      </c>
      <c r="B4406" s="0" t="s">
        <v>111</v>
      </c>
      <c r="C4406" s="0" t="n">
        <v>64</v>
      </c>
      <c r="D4406" s="0" t="n">
        <v>60</v>
      </c>
      <c r="E4406" s="0" t="n">
        <v>26</v>
      </c>
      <c r="F4406" s="0" t="n">
        <v>40</v>
      </c>
      <c r="G4406" s="0" t="n">
        <v>12</v>
      </c>
      <c r="H4406" s="0" t="n">
        <v>17</v>
      </c>
      <c r="I4406" s="0" t="n">
        <v>1</v>
      </c>
      <c r="J4406" s="0" t="n">
        <v>0</v>
      </c>
      <c r="K4406" s="0" t="n">
        <f aca="false">VLOOKUP(A4406,'Team Data'!$A$1:$E$659,2,FALSE())</f>
        <v>9</v>
      </c>
      <c r="L4406" s="0" t="n">
        <f aca="false">VLOOKUP(A4406,'Team Data'!$A$1:$E$659,3,FALSE())</f>
        <v>22</v>
      </c>
      <c r="M4406" s="0" t="n">
        <f aca="false">VLOOKUP(B4406,'Team Data'!$A$1:$E$659,2,FALSE())</f>
        <v>17</v>
      </c>
      <c r="N4406" s="0" t="n">
        <f aca="false">VLOOKUP(B4406,'Team Data'!$A$1:$E$659,3,FALSE())</f>
        <v>13</v>
      </c>
      <c r="O4406" s="0" t="n">
        <f aca="false">VLOOKUP(A4406,'Team Data'!$A$1:$E$659,4,FALSE())</f>
        <v>491</v>
      </c>
      <c r="P4406" s="0" t="n">
        <f aca="false">VLOOKUP(A4406,'Team Data'!$A$1:$E$659,5,FALSE())</f>
        <v>453</v>
      </c>
      <c r="Q4406" s="0" t="n">
        <f aca="false">VLOOKUP(B4406,'Team Data'!$A$1:$E$659,4,FALSE())</f>
        <v>461</v>
      </c>
      <c r="R4406" s="0" t="n">
        <f aca="false">VLOOKUP(B4406,'Team Data'!$A$1:$E$659,5,FALSE())</f>
        <v>455</v>
      </c>
      <c r="S4406" s="0" t="n">
        <f aca="false">IF(I4406=1,(MIN(30,(C4406-D4406)))*(M4406/(M4406+N4406))*(Q4406/(Q4406+R4406)),(MAX(-30,(C4406-D4406)))*(N4406/(M4406+N4406))*(R4406/(R4406+Q4406)))</f>
        <v>1.14075691411936</v>
      </c>
      <c r="T4406" s="0" t="n">
        <f aca="false">IF(J4406=1,(MIN(30,(D4406-C4406)))*(K4406/(K4406+L4406))*(O4406/(O4406+P4406)),(MAX(-30,(D4406-C4406)))*(L4406/(K4406+L4406))*(P4406/(P4406+O4406)))</f>
        <v>-1.36221979223619</v>
      </c>
      <c r="U4406" s="7" t="n">
        <v>43139</v>
      </c>
    </row>
    <row r="4407" customFormat="false" ht="15" hidden="false" customHeight="false" outlineLevel="0" collapsed="false">
      <c r="A4407" s="0" t="s">
        <v>35</v>
      </c>
      <c r="B4407" s="0" t="s">
        <v>337</v>
      </c>
      <c r="C4407" s="0" t="n">
        <v>76</v>
      </c>
      <c r="D4407" s="0" t="n">
        <v>96</v>
      </c>
      <c r="E4407" s="0" t="n">
        <v>30</v>
      </c>
      <c r="F4407" s="0" t="n">
        <v>37</v>
      </c>
      <c r="G4407" s="0" t="n">
        <v>17</v>
      </c>
      <c r="H4407" s="0" t="n">
        <v>10</v>
      </c>
      <c r="I4407" s="0" t="n">
        <v>0</v>
      </c>
      <c r="J4407" s="0" t="n">
        <v>1</v>
      </c>
      <c r="K4407" s="0" t="n">
        <f aca="false">VLOOKUP(A4407,'Team Data'!$A$1:$E$659,2,FALSE())</f>
        <v>3</v>
      </c>
      <c r="L4407" s="0" t="n">
        <f aca="false">VLOOKUP(A4407,'Team Data'!$A$1:$E$659,3,FALSE())</f>
        <v>28</v>
      </c>
      <c r="M4407" s="0" t="n">
        <f aca="false">VLOOKUP(B4407,'Team Data'!$A$1:$E$659,2,FALSE())</f>
        <v>23</v>
      </c>
      <c r="N4407" s="0" t="n">
        <f aca="false">VLOOKUP(B4407,'Team Data'!$A$1:$E$659,3,FALSE())</f>
        <v>10</v>
      </c>
      <c r="O4407" s="0" t="n">
        <f aca="false">VLOOKUP(A4407,'Team Data'!$A$1:$E$659,4,FALSE())</f>
        <v>496</v>
      </c>
      <c r="P4407" s="0" t="n">
        <f aca="false">VLOOKUP(A4407,'Team Data'!$A$1:$E$659,5,FALSE())</f>
        <v>495</v>
      </c>
      <c r="Q4407" s="0" t="n">
        <f aca="false">VLOOKUP(B4407,'Team Data'!$A$1:$E$659,4,FALSE())</f>
        <v>458</v>
      </c>
      <c r="R4407" s="0" t="n">
        <f aca="false">VLOOKUP(B4407,'Team Data'!$A$1:$E$659,5,FALSE())</f>
        <v>534</v>
      </c>
      <c r="S4407" s="0" t="n">
        <f aca="false">IF(I4407=1,(MIN(30,(C4407-D4407)))*(M4407/(M4407+N4407))*(Q4407/(Q4407+R4407)),(MAX(-30,(C4407-D4407)))*(N4407/(M4407+N4407))*(R4407/(R4407+Q4407)))</f>
        <v>-3.2624633431085</v>
      </c>
      <c r="T4407" s="0" t="n">
        <f aca="false">IF(J4407=1,(MIN(30,(D4407-C4407)))*(K4407/(K4407+L4407))*(O4407/(O4407+P4407)),(MAX(-30,(D4407-C4407)))*(L4407/(K4407+L4407))*(P4407/(P4407+O4407)))</f>
        <v>0.968718466195762</v>
      </c>
      <c r="U4407" s="7" t="n">
        <v>43139</v>
      </c>
    </row>
    <row r="4408" customFormat="false" ht="15" hidden="false" customHeight="false" outlineLevel="0" collapsed="false">
      <c r="A4408" s="0" t="s">
        <v>243</v>
      </c>
      <c r="B4408" s="0" t="s">
        <v>279</v>
      </c>
      <c r="C4408" s="0" t="n">
        <v>65</v>
      </c>
      <c r="D4408" s="0" t="n">
        <v>77</v>
      </c>
      <c r="E4408" s="0" t="n">
        <v>38</v>
      </c>
      <c r="F4408" s="0" t="n">
        <v>39</v>
      </c>
      <c r="G4408" s="0" t="n">
        <v>18</v>
      </c>
      <c r="H4408" s="0" t="n">
        <v>21</v>
      </c>
      <c r="I4408" s="0" t="n">
        <v>0</v>
      </c>
      <c r="J4408" s="0" t="n">
        <v>1</v>
      </c>
      <c r="K4408" s="0" t="n">
        <f aca="false">VLOOKUP(A4408,'Team Data'!$A$1:$E$659,2,FALSE())</f>
        <v>16</v>
      </c>
      <c r="L4408" s="0" t="n">
        <f aca="false">VLOOKUP(A4408,'Team Data'!$A$1:$E$659,3,FALSE())</f>
        <v>17</v>
      </c>
      <c r="M4408" s="0" t="n">
        <f aca="false">VLOOKUP(B4408,'Team Data'!$A$1:$E$659,2,FALSE())</f>
        <v>13</v>
      </c>
      <c r="N4408" s="0" t="n">
        <f aca="false">VLOOKUP(B4408,'Team Data'!$A$1:$E$659,3,FALSE())</f>
        <v>18</v>
      </c>
      <c r="O4408" s="0" t="n">
        <f aca="false">VLOOKUP(A4408,'Team Data'!$A$1:$E$659,4,FALSE())</f>
        <v>525</v>
      </c>
      <c r="P4408" s="0" t="n">
        <f aca="false">VLOOKUP(A4408,'Team Data'!$A$1:$E$659,5,FALSE())</f>
        <v>540</v>
      </c>
      <c r="Q4408" s="0" t="n">
        <f aca="false">VLOOKUP(B4408,'Team Data'!$A$1:$E$659,4,FALSE())</f>
        <v>437</v>
      </c>
      <c r="R4408" s="0" t="n">
        <f aca="false">VLOOKUP(B4408,'Team Data'!$A$1:$E$659,5,FALSE())</f>
        <v>490</v>
      </c>
      <c r="S4408" s="0" t="n">
        <f aca="false">IF(I4408=1,(MIN(30,(C4408-D4408)))*(M4408/(M4408+N4408))*(Q4408/(Q4408+R4408)),(MAX(-30,(C4408-D4408)))*(N4408/(M4408+N4408))*(R4408/(R4408+Q4408)))</f>
        <v>-3.68305668650172</v>
      </c>
      <c r="T4408" s="0" t="n">
        <f aca="false">IF(J4408=1,(MIN(30,(D4408-C4408)))*(K4408/(K4408+L4408))*(O4408/(O4408+P4408)),(MAX(-30,(D4408-C4408)))*(L4408/(K4408+L4408))*(P4408/(P4408+O4408)))</f>
        <v>2.86811779769526</v>
      </c>
      <c r="U4408" s="7" t="n">
        <v>43140</v>
      </c>
    </row>
    <row r="4409" customFormat="false" ht="15" hidden="false" customHeight="false" outlineLevel="0" collapsed="false">
      <c r="A4409" s="0" t="s">
        <v>301</v>
      </c>
      <c r="B4409" s="0" t="s">
        <v>302</v>
      </c>
      <c r="C4409" s="0" t="n">
        <v>89</v>
      </c>
      <c r="D4409" s="0" t="n">
        <v>91</v>
      </c>
      <c r="E4409" s="0" t="n">
        <v>30</v>
      </c>
      <c r="F4409" s="0" t="n">
        <v>45</v>
      </c>
      <c r="G4409" s="0" t="n">
        <v>9</v>
      </c>
      <c r="H4409" s="0" t="n">
        <v>14</v>
      </c>
      <c r="I4409" s="0" t="n">
        <v>0</v>
      </c>
      <c r="J4409" s="0" t="n">
        <v>1</v>
      </c>
      <c r="K4409" s="0" t="n">
        <f aca="false">VLOOKUP(A4409,'Team Data'!$A$1:$E$659,2,FALSE())</f>
        <v>14</v>
      </c>
      <c r="L4409" s="0" t="n">
        <f aca="false">VLOOKUP(A4409,'Team Data'!$A$1:$E$659,3,FALSE())</f>
        <v>17</v>
      </c>
      <c r="M4409" s="0" t="n">
        <f aca="false">VLOOKUP(B4409,'Team Data'!$A$1:$E$659,2,FALSE())</f>
        <v>19</v>
      </c>
      <c r="N4409" s="0" t="n">
        <f aca="false">VLOOKUP(B4409,'Team Data'!$A$1:$E$659,3,FALSE())</f>
        <v>12</v>
      </c>
      <c r="O4409" s="0" t="n">
        <f aca="false">VLOOKUP(A4409,'Team Data'!$A$1:$E$659,4,FALSE())</f>
        <v>549</v>
      </c>
      <c r="P4409" s="0" t="n">
        <f aca="false">VLOOKUP(A4409,'Team Data'!$A$1:$E$659,5,FALSE())</f>
        <v>466</v>
      </c>
      <c r="Q4409" s="0" t="n">
        <f aca="false">VLOOKUP(B4409,'Team Data'!$A$1:$E$659,4,FALSE())</f>
        <v>534</v>
      </c>
      <c r="R4409" s="0" t="n">
        <f aca="false">VLOOKUP(B4409,'Team Data'!$A$1:$E$659,5,FALSE())</f>
        <v>472</v>
      </c>
      <c r="S4409" s="0" t="n">
        <f aca="false">IF(I4409=1,(MIN(30,(C4409-D4409)))*(M4409/(M4409+N4409))*(Q4409/(Q4409+R4409)),(MAX(-30,(C4409-D4409)))*(N4409/(M4409+N4409))*(R4409/(R4409+Q4409)))</f>
        <v>-0.36323991534663</v>
      </c>
      <c r="T4409" s="0" t="n">
        <f aca="false">IF(J4409=1,(MIN(30,(D4409-C4409)))*(K4409/(K4409+L4409))*(O4409/(O4409+P4409)),(MAX(-30,(D4409-C4409)))*(L4409/(K4409+L4409))*(P4409/(P4409+O4409)))</f>
        <v>0.488542825361513</v>
      </c>
      <c r="U4409" s="7" t="n">
        <v>43140</v>
      </c>
    </row>
    <row r="4410" customFormat="false" ht="15" hidden="false" customHeight="false" outlineLevel="0" collapsed="false">
      <c r="A4410" s="0" t="s">
        <v>314</v>
      </c>
      <c r="B4410" s="0" t="s">
        <v>28</v>
      </c>
      <c r="C4410" s="0" t="n">
        <v>78</v>
      </c>
      <c r="D4410" s="0" t="n">
        <v>68</v>
      </c>
      <c r="E4410" s="0" t="n">
        <v>32</v>
      </c>
      <c r="F4410" s="0" t="n">
        <v>38</v>
      </c>
      <c r="G4410" s="0" t="n">
        <v>5</v>
      </c>
      <c r="H4410" s="0" t="n">
        <v>11</v>
      </c>
      <c r="I4410" s="0" t="n">
        <v>1</v>
      </c>
      <c r="J4410" s="0" t="n">
        <v>0</v>
      </c>
      <c r="K4410" s="0" t="n">
        <f aca="false">VLOOKUP(A4410,'Team Data'!$A$1:$E$659,2,FALSE())</f>
        <v>25</v>
      </c>
      <c r="L4410" s="0" t="n">
        <f aca="false">VLOOKUP(A4410,'Team Data'!$A$1:$E$659,3,FALSE())</f>
        <v>10</v>
      </c>
      <c r="M4410" s="0" t="n">
        <f aca="false">VLOOKUP(B4410,'Team Data'!$A$1:$E$659,2,FALSE())</f>
        <v>11</v>
      </c>
      <c r="N4410" s="0" t="n">
        <f aca="false">VLOOKUP(B4410,'Team Data'!$A$1:$E$659,3,FALSE())</f>
        <v>20</v>
      </c>
      <c r="O4410" s="0" t="n">
        <f aca="false">VLOOKUP(A4410,'Team Data'!$A$1:$E$659,4,FALSE())</f>
        <v>506</v>
      </c>
      <c r="P4410" s="0" t="n">
        <f aca="false">VLOOKUP(A4410,'Team Data'!$A$1:$E$659,5,FALSE())</f>
        <v>534</v>
      </c>
      <c r="Q4410" s="0" t="n">
        <f aca="false">VLOOKUP(B4410,'Team Data'!$A$1:$E$659,4,FALSE())</f>
        <v>444</v>
      </c>
      <c r="R4410" s="0" t="n">
        <f aca="false">VLOOKUP(B4410,'Team Data'!$A$1:$E$659,5,FALSE())</f>
        <v>493</v>
      </c>
      <c r="S4410" s="0" t="n">
        <f aca="false">IF(I4410=1,(MIN(30,(C4410-D4410)))*(M4410/(M4410+N4410))*(Q4410/(Q4410+R4410)),(MAX(-30,(C4410-D4410)))*(N4410/(M4410+N4410))*(R4410/(R4410+Q4410)))</f>
        <v>1.68141288256963</v>
      </c>
      <c r="T4410" s="0" t="n">
        <f aca="false">IF(J4410=1,(MIN(30,(D4410-C4410)))*(K4410/(K4410+L4410))*(O4410/(O4410+P4410)),(MAX(-30,(D4410-C4410)))*(L4410/(K4410+L4410))*(P4410/(P4410+O4410)))</f>
        <v>-1.46703296703297</v>
      </c>
      <c r="U4410" s="7" t="n">
        <v>43140</v>
      </c>
    </row>
    <row r="4411" customFormat="false" ht="15" hidden="false" customHeight="false" outlineLevel="0" collapsed="false">
      <c r="A4411" s="0" t="s">
        <v>249</v>
      </c>
      <c r="B4411" s="0" t="s">
        <v>86</v>
      </c>
      <c r="C4411" s="0" t="n">
        <v>67</v>
      </c>
      <c r="D4411" s="0" t="n">
        <v>77</v>
      </c>
      <c r="E4411" s="0" t="n">
        <v>37</v>
      </c>
      <c r="F4411" s="0" t="n">
        <v>30</v>
      </c>
      <c r="G4411" s="0" t="n">
        <v>13</v>
      </c>
      <c r="H4411" s="0" t="n">
        <v>11</v>
      </c>
      <c r="I4411" s="0" t="n">
        <v>0</v>
      </c>
      <c r="J4411" s="0" t="n">
        <v>1</v>
      </c>
      <c r="K4411" s="0" t="n">
        <f aca="false">VLOOKUP(A4411,'Team Data'!$A$1:$E$659,2,FALSE())</f>
        <v>10</v>
      </c>
      <c r="L4411" s="0" t="n">
        <f aca="false">VLOOKUP(A4411,'Team Data'!$A$1:$E$659,3,FALSE())</f>
        <v>21</v>
      </c>
      <c r="M4411" s="0" t="n">
        <f aca="false">VLOOKUP(B4411,'Team Data'!$A$1:$E$659,2,FALSE())</f>
        <v>13</v>
      </c>
      <c r="N4411" s="0" t="n">
        <f aca="false">VLOOKUP(B4411,'Team Data'!$A$1:$E$659,3,FALSE())</f>
        <v>18</v>
      </c>
      <c r="O4411" s="0" t="n">
        <f aca="false">VLOOKUP(A4411,'Team Data'!$A$1:$E$659,4,FALSE())</f>
        <v>432</v>
      </c>
      <c r="P4411" s="0" t="n">
        <f aca="false">VLOOKUP(A4411,'Team Data'!$A$1:$E$659,5,FALSE())</f>
        <v>523</v>
      </c>
      <c r="Q4411" s="0" t="n">
        <f aca="false">VLOOKUP(B4411,'Team Data'!$A$1:$E$659,4,FALSE())</f>
        <v>457</v>
      </c>
      <c r="R4411" s="0" t="n">
        <f aca="false">VLOOKUP(B4411,'Team Data'!$A$1:$E$659,5,FALSE())</f>
        <v>482</v>
      </c>
      <c r="S4411" s="0" t="n">
        <f aca="false">IF(I4411=1,(MIN(30,(C4411-D4411)))*(M4411/(M4411+N4411))*(Q4411/(Q4411+R4411)),(MAX(-30,(C4411-D4411)))*(N4411/(M4411+N4411))*(R4411/(R4411+Q4411)))</f>
        <v>-2.98052148819953</v>
      </c>
      <c r="T4411" s="0" t="n">
        <f aca="false">IF(J4411=1,(MIN(30,(D4411-C4411)))*(K4411/(K4411+L4411))*(O4411/(O4411+P4411)),(MAX(-30,(D4411-C4411)))*(L4411/(K4411+L4411))*(P4411/(P4411+O4411)))</f>
        <v>1.45921297078196</v>
      </c>
      <c r="U4411" s="7" t="n">
        <v>43140</v>
      </c>
    </row>
    <row r="4412" customFormat="false" ht="15" hidden="false" customHeight="false" outlineLevel="0" collapsed="false">
      <c r="A4412" s="0" t="s">
        <v>278</v>
      </c>
      <c r="B4412" s="0" t="s">
        <v>148</v>
      </c>
      <c r="C4412" s="0" t="n">
        <v>67</v>
      </c>
      <c r="D4412" s="0" t="n">
        <v>83</v>
      </c>
      <c r="E4412" s="0" t="n">
        <v>33</v>
      </c>
      <c r="F4412" s="0" t="n">
        <v>48</v>
      </c>
      <c r="G4412" s="0" t="n">
        <v>6</v>
      </c>
      <c r="H4412" s="0" t="n">
        <v>16</v>
      </c>
      <c r="I4412" s="0" t="n">
        <v>0</v>
      </c>
      <c r="J4412" s="0" t="n">
        <v>1</v>
      </c>
      <c r="K4412" s="0" t="n">
        <f aca="false">VLOOKUP(A4412,'Team Data'!$A$1:$E$659,2,FALSE())</f>
        <v>18</v>
      </c>
      <c r="L4412" s="0" t="n">
        <f aca="false">VLOOKUP(A4412,'Team Data'!$A$1:$E$659,3,FALSE())</f>
        <v>13</v>
      </c>
      <c r="M4412" s="0" t="n">
        <f aca="false">VLOOKUP(B4412,'Team Data'!$A$1:$E$659,2,FALSE())</f>
        <v>18</v>
      </c>
      <c r="N4412" s="0" t="n">
        <f aca="false">VLOOKUP(B4412,'Team Data'!$A$1:$E$659,3,FALSE())</f>
        <v>17</v>
      </c>
      <c r="O4412" s="0" t="n">
        <f aca="false">VLOOKUP(A4412,'Team Data'!$A$1:$E$659,4,FALSE())</f>
        <v>452</v>
      </c>
      <c r="P4412" s="0" t="n">
        <f aca="false">VLOOKUP(A4412,'Team Data'!$A$1:$E$659,5,FALSE())</f>
        <v>498</v>
      </c>
      <c r="Q4412" s="0" t="n">
        <f aca="false">VLOOKUP(B4412,'Team Data'!$A$1:$E$659,4,FALSE())</f>
        <v>497</v>
      </c>
      <c r="R4412" s="0" t="n">
        <f aca="false">VLOOKUP(B4412,'Team Data'!$A$1:$E$659,5,FALSE())</f>
        <v>580</v>
      </c>
      <c r="S4412" s="0" t="n">
        <f aca="false">IF(I4412=1,(MIN(30,(C4412-D4412)))*(M4412/(M4412+N4412))*(Q4412/(Q4412+R4412)),(MAX(-30,(C4412-D4412)))*(N4412/(M4412+N4412))*(R4412/(R4412+Q4412)))</f>
        <v>-4.18517044700889</v>
      </c>
      <c r="T4412" s="0" t="n">
        <f aca="false">IF(J4412=1,(MIN(30,(D4412-C4412)))*(K4412/(K4412+L4412))*(O4412/(O4412+P4412)),(MAX(-30,(D4412-C4412)))*(L4412/(K4412+L4412))*(P4412/(P4412+O4412)))</f>
        <v>4.4202376910017</v>
      </c>
      <c r="U4412" s="7" t="n">
        <v>43140</v>
      </c>
    </row>
    <row r="4413" customFormat="false" ht="15" hidden="false" customHeight="false" outlineLevel="0" collapsed="false">
      <c r="A4413" s="0" t="s">
        <v>178</v>
      </c>
      <c r="B4413" s="0" t="s">
        <v>126</v>
      </c>
      <c r="C4413" s="0" t="n">
        <v>72</v>
      </c>
      <c r="D4413" s="0" t="n">
        <v>50</v>
      </c>
      <c r="E4413" s="0" t="n">
        <v>44</v>
      </c>
      <c r="F4413" s="0" t="n">
        <v>32</v>
      </c>
      <c r="G4413" s="0" t="n">
        <v>12</v>
      </c>
      <c r="H4413" s="0" t="n">
        <v>13</v>
      </c>
      <c r="I4413" s="0" t="n">
        <v>1</v>
      </c>
      <c r="J4413" s="0" t="n">
        <v>0</v>
      </c>
      <c r="K4413" s="0" t="n">
        <f aca="false">VLOOKUP(A4413,'Team Data'!$A$1:$E$659,2,FALSE())</f>
        <v>11</v>
      </c>
      <c r="L4413" s="0" t="n">
        <f aca="false">VLOOKUP(A4413,'Team Data'!$A$1:$E$659,3,FALSE())</f>
        <v>20</v>
      </c>
      <c r="M4413" s="0" t="n">
        <f aca="false">VLOOKUP(B4413,'Team Data'!$A$1:$E$659,2,FALSE())</f>
        <v>20</v>
      </c>
      <c r="N4413" s="0" t="n">
        <f aca="false">VLOOKUP(B4413,'Team Data'!$A$1:$E$659,3,FALSE())</f>
        <v>14</v>
      </c>
      <c r="O4413" s="0" t="n">
        <f aca="false">VLOOKUP(A4413,'Team Data'!$A$1:$E$659,4,FALSE())</f>
        <v>548</v>
      </c>
      <c r="P4413" s="0" t="n">
        <f aca="false">VLOOKUP(A4413,'Team Data'!$A$1:$E$659,5,FALSE())</f>
        <v>455</v>
      </c>
      <c r="Q4413" s="0" t="n">
        <f aca="false">VLOOKUP(B4413,'Team Data'!$A$1:$E$659,4,FALSE())</f>
        <v>555</v>
      </c>
      <c r="R4413" s="0" t="n">
        <f aca="false">VLOOKUP(B4413,'Team Data'!$A$1:$E$659,5,FALSE())</f>
        <v>537</v>
      </c>
      <c r="S4413" s="0" t="n">
        <f aca="false">IF(I4413=1,(MIN(30,(C4413-D4413)))*(M4413/(M4413+N4413))*(Q4413/(Q4413+R4413)),(MAX(-30,(C4413-D4413)))*(N4413/(M4413+N4413))*(R4413/(R4413+Q4413)))</f>
        <v>6.57724628312864</v>
      </c>
      <c r="T4413" s="0" t="n">
        <f aca="false">IF(J4413=1,(MIN(30,(D4413-C4413)))*(K4413/(K4413+L4413))*(O4413/(O4413+P4413)),(MAX(-30,(D4413-C4413)))*(L4413/(K4413+L4413))*(P4413/(P4413+O4413)))</f>
        <v>-6.43874827131509</v>
      </c>
      <c r="U4413" s="7" t="n">
        <v>43140</v>
      </c>
    </row>
    <row r="4414" customFormat="false" ht="15" hidden="false" customHeight="false" outlineLevel="0" collapsed="false">
      <c r="A4414" s="0" t="s">
        <v>348</v>
      </c>
      <c r="B4414" s="0" t="s">
        <v>49</v>
      </c>
      <c r="C4414" s="0" t="n">
        <v>77</v>
      </c>
      <c r="D4414" s="0" t="n">
        <v>82</v>
      </c>
      <c r="E4414" s="0" t="n">
        <v>33</v>
      </c>
      <c r="F4414" s="0" t="n">
        <v>27</v>
      </c>
      <c r="G4414" s="0" t="n">
        <v>15</v>
      </c>
      <c r="H4414" s="0" t="n">
        <v>7</v>
      </c>
      <c r="I4414" s="0" t="n">
        <v>0</v>
      </c>
      <c r="J4414" s="0" t="n">
        <v>1</v>
      </c>
      <c r="K4414" s="0" t="n">
        <f aca="false">VLOOKUP(A4414,'Team Data'!$A$1:$E$659,2,FALSE())</f>
        <v>19</v>
      </c>
      <c r="L4414" s="0" t="n">
        <f aca="false">VLOOKUP(A4414,'Team Data'!$A$1:$E$659,3,FALSE())</f>
        <v>12</v>
      </c>
      <c r="M4414" s="0" t="n">
        <f aca="false">VLOOKUP(B4414,'Team Data'!$A$1:$E$659,2,FALSE())</f>
        <v>26</v>
      </c>
      <c r="N4414" s="0" t="n">
        <f aca="false">VLOOKUP(B4414,'Team Data'!$A$1:$E$659,3,FALSE())</f>
        <v>8</v>
      </c>
      <c r="O4414" s="0" t="n">
        <f aca="false">VLOOKUP(A4414,'Team Data'!$A$1:$E$659,4,FALSE())</f>
        <v>519</v>
      </c>
      <c r="P4414" s="0" t="n">
        <f aca="false">VLOOKUP(A4414,'Team Data'!$A$1:$E$659,5,FALSE())</f>
        <v>432</v>
      </c>
      <c r="Q4414" s="0" t="n">
        <f aca="false">VLOOKUP(B4414,'Team Data'!$A$1:$E$659,4,FALSE())</f>
        <v>508</v>
      </c>
      <c r="R4414" s="0" t="n">
        <f aca="false">VLOOKUP(B4414,'Team Data'!$A$1:$E$659,5,FALSE())</f>
        <v>524</v>
      </c>
      <c r="S4414" s="0" t="n">
        <f aca="false">IF(I4414=1,(MIN(30,(C4414-D4414)))*(M4414/(M4414+N4414))*(Q4414/(Q4414+R4414)),(MAX(-30,(C4414-D4414)))*(N4414/(M4414+N4414))*(R4414/(R4414+Q4414)))</f>
        <v>-0.597355221158231</v>
      </c>
      <c r="T4414" s="0" t="n">
        <f aca="false">IF(J4414=1,(MIN(30,(D4414-C4414)))*(K4414/(K4414+L4414))*(O4414/(O4414+P4414)),(MAX(-30,(D4414-C4414)))*(L4414/(K4414+L4414))*(P4414/(P4414+O4414)))</f>
        <v>1.67243309250025</v>
      </c>
      <c r="U4414" s="7" t="n">
        <v>43140</v>
      </c>
    </row>
    <row r="4415" customFormat="false" ht="15" hidden="false" customHeight="false" outlineLevel="0" collapsed="false">
      <c r="A4415" s="0" t="s">
        <v>183</v>
      </c>
      <c r="B4415" s="0" t="s">
        <v>47</v>
      </c>
      <c r="C4415" s="0" t="n">
        <v>71</v>
      </c>
      <c r="D4415" s="0" t="n">
        <v>57</v>
      </c>
      <c r="E4415" s="0" t="n">
        <v>25</v>
      </c>
      <c r="F4415" s="0" t="n">
        <v>33</v>
      </c>
      <c r="G4415" s="0" t="n">
        <v>12</v>
      </c>
      <c r="H4415" s="0" t="n">
        <v>18</v>
      </c>
      <c r="I4415" s="0" t="n">
        <v>1</v>
      </c>
      <c r="J4415" s="0" t="n">
        <v>0</v>
      </c>
      <c r="K4415" s="0" t="n">
        <f aca="false">VLOOKUP(A4415,'Team Data'!$A$1:$E$659,2,FALSE())</f>
        <v>18</v>
      </c>
      <c r="L4415" s="0" t="n">
        <f aca="false">VLOOKUP(A4415,'Team Data'!$A$1:$E$659,3,FALSE())</f>
        <v>13</v>
      </c>
      <c r="M4415" s="0" t="n">
        <f aca="false">VLOOKUP(B4415,'Team Data'!$A$1:$E$659,2,FALSE())</f>
        <v>14</v>
      </c>
      <c r="N4415" s="0" t="n">
        <f aca="false">VLOOKUP(B4415,'Team Data'!$A$1:$E$659,3,FALSE())</f>
        <v>18</v>
      </c>
      <c r="O4415" s="0" t="n">
        <f aca="false">VLOOKUP(A4415,'Team Data'!$A$1:$E$659,4,FALSE())</f>
        <v>392</v>
      </c>
      <c r="P4415" s="0" t="n">
        <f aca="false">VLOOKUP(A4415,'Team Data'!$A$1:$E$659,5,FALSE())</f>
        <v>532</v>
      </c>
      <c r="Q4415" s="0" t="n">
        <f aca="false">VLOOKUP(B4415,'Team Data'!$A$1:$E$659,4,FALSE())</f>
        <v>456</v>
      </c>
      <c r="R4415" s="0" t="n">
        <f aca="false">VLOOKUP(B4415,'Team Data'!$A$1:$E$659,5,FALSE())</f>
        <v>570</v>
      </c>
      <c r="S4415" s="0" t="n">
        <f aca="false">IF(I4415=1,(MIN(30,(C4415-D4415)))*(M4415/(M4415+N4415))*(Q4415/(Q4415+R4415)),(MAX(-30,(C4415-D4415)))*(N4415/(M4415+N4415))*(R4415/(R4415+Q4415)))</f>
        <v>2.72222222222222</v>
      </c>
      <c r="T4415" s="0" t="n">
        <f aca="false">IF(J4415=1,(MIN(30,(D4415-C4415)))*(K4415/(K4415+L4415))*(O4415/(O4415+P4415)),(MAX(-30,(D4415-C4415)))*(L4415/(K4415+L4415))*(P4415/(P4415+O4415)))</f>
        <v>-3.3802541544477</v>
      </c>
      <c r="U4415" s="7" t="n">
        <v>43140</v>
      </c>
    </row>
    <row r="4416" customFormat="false" ht="15" hidden="false" customHeight="false" outlineLevel="0" collapsed="false">
      <c r="A4416" s="0" t="s">
        <v>22</v>
      </c>
      <c r="B4416" s="0" t="s">
        <v>184</v>
      </c>
      <c r="C4416" s="0" t="n">
        <v>63</v>
      </c>
      <c r="D4416" s="0" t="n">
        <v>84</v>
      </c>
      <c r="E4416" s="0" t="n">
        <v>28</v>
      </c>
      <c r="F4416" s="0" t="n">
        <v>29</v>
      </c>
      <c r="G4416" s="0" t="n">
        <v>16</v>
      </c>
      <c r="H4416" s="0" t="n">
        <v>12</v>
      </c>
      <c r="I4416" s="0" t="n">
        <v>0</v>
      </c>
      <c r="J4416" s="0" t="n">
        <v>1</v>
      </c>
      <c r="K4416" s="0" t="n">
        <f aca="false">VLOOKUP(A4416,'Team Data'!$A$1:$E$659,2,FALSE())</f>
        <v>19</v>
      </c>
      <c r="L4416" s="0" t="n">
        <f aca="false">VLOOKUP(A4416,'Team Data'!$A$1:$E$659,3,FALSE())</f>
        <v>15</v>
      </c>
      <c r="M4416" s="0" t="n">
        <f aca="false">VLOOKUP(B4416,'Team Data'!$A$1:$E$659,2,FALSE())</f>
        <v>26</v>
      </c>
      <c r="N4416" s="0" t="n">
        <f aca="false">VLOOKUP(B4416,'Team Data'!$A$1:$E$659,3,FALSE())</f>
        <v>6</v>
      </c>
      <c r="O4416" s="0" t="n">
        <f aca="false">VLOOKUP(A4416,'Team Data'!$A$1:$E$659,4,FALSE())</f>
        <v>533</v>
      </c>
      <c r="P4416" s="0" t="n">
        <f aca="false">VLOOKUP(A4416,'Team Data'!$A$1:$E$659,5,FALSE())</f>
        <v>507</v>
      </c>
      <c r="Q4416" s="0" t="n">
        <f aca="false">VLOOKUP(B4416,'Team Data'!$A$1:$E$659,4,FALSE())</f>
        <v>495</v>
      </c>
      <c r="R4416" s="0" t="n">
        <f aca="false">VLOOKUP(B4416,'Team Data'!$A$1:$E$659,5,FALSE())</f>
        <v>480</v>
      </c>
      <c r="S4416" s="0" t="n">
        <f aca="false">IF(I4416=1,(MIN(30,(C4416-D4416)))*(M4416/(M4416+N4416))*(Q4416/(Q4416+R4416)),(MAX(-30,(C4416-D4416)))*(N4416/(M4416+N4416))*(R4416/(R4416+Q4416)))</f>
        <v>-1.93846153846154</v>
      </c>
      <c r="T4416" s="0" t="n">
        <f aca="false">IF(J4416=1,(MIN(30,(D4416-C4416)))*(K4416/(K4416+L4416))*(O4416/(O4416+P4416)),(MAX(-30,(D4416-C4416)))*(L4416/(K4416+L4416))*(P4416/(P4416+O4416)))</f>
        <v>6.01433823529412</v>
      </c>
      <c r="U4416" s="7" t="n">
        <v>43140</v>
      </c>
    </row>
    <row r="4417" customFormat="false" ht="15" hidden="false" customHeight="false" outlineLevel="0" collapsed="false">
      <c r="A4417" s="0" t="s">
        <v>103</v>
      </c>
      <c r="B4417" s="0" t="s">
        <v>152</v>
      </c>
      <c r="C4417" s="0" t="n">
        <v>54</v>
      </c>
      <c r="D4417" s="0" t="n">
        <v>77</v>
      </c>
      <c r="E4417" s="0" t="n">
        <v>36</v>
      </c>
      <c r="F4417" s="0" t="n">
        <v>32</v>
      </c>
      <c r="G4417" s="0" t="n">
        <v>20</v>
      </c>
      <c r="H4417" s="0" t="n">
        <v>10</v>
      </c>
      <c r="I4417" s="0" t="n">
        <v>0</v>
      </c>
      <c r="J4417" s="0" t="n">
        <v>1</v>
      </c>
      <c r="K4417" s="0" t="n">
        <f aca="false">VLOOKUP(A4417,'Team Data'!$A$1:$E$659,2,FALSE())</f>
        <v>13</v>
      </c>
      <c r="L4417" s="0" t="n">
        <f aca="false">VLOOKUP(A4417,'Team Data'!$A$1:$E$659,3,FALSE())</f>
        <v>19</v>
      </c>
      <c r="M4417" s="0" t="n">
        <f aca="false">VLOOKUP(B4417,'Team Data'!$A$1:$E$659,2,FALSE())</f>
        <v>22</v>
      </c>
      <c r="N4417" s="0" t="n">
        <f aca="false">VLOOKUP(B4417,'Team Data'!$A$1:$E$659,3,FALSE())</f>
        <v>14</v>
      </c>
      <c r="O4417" s="0" t="n">
        <f aca="false">VLOOKUP(A4417,'Team Data'!$A$1:$E$659,4,FALSE())</f>
        <v>625</v>
      </c>
      <c r="P4417" s="0" t="n">
        <f aca="false">VLOOKUP(A4417,'Team Data'!$A$1:$E$659,5,FALSE())</f>
        <v>447</v>
      </c>
      <c r="Q4417" s="0" t="n">
        <f aca="false">VLOOKUP(B4417,'Team Data'!$A$1:$E$659,4,FALSE())</f>
        <v>725</v>
      </c>
      <c r="R4417" s="0" t="n">
        <f aca="false">VLOOKUP(B4417,'Team Data'!$A$1:$E$659,5,FALSE())</f>
        <v>474</v>
      </c>
      <c r="S4417" s="0" t="n">
        <f aca="false">IF(I4417=1,(MIN(30,(C4417-D4417)))*(M4417/(M4417+N4417))*(Q4417/(Q4417+R4417)),(MAX(-30,(C4417-D4417)))*(N4417/(M4417+N4417))*(R4417/(R4417+Q4417)))</f>
        <v>-3.53600222407562</v>
      </c>
      <c r="T4417" s="0" t="n">
        <f aca="false">IF(J4417=1,(MIN(30,(D4417-C4417)))*(K4417/(K4417+L4417))*(O4417/(O4417+P4417)),(MAX(-30,(D4417-C4417)))*(L4417/(K4417+L4417))*(P4417/(P4417+O4417)))</f>
        <v>5.44761543843284</v>
      </c>
      <c r="U4417" s="7" t="n">
        <v>43140</v>
      </c>
    </row>
    <row r="4418" customFormat="false" ht="15" hidden="false" customHeight="false" outlineLevel="0" collapsed="false">
      <c r="A4418" s="0" t="s">
        <v>297</v>
      </c>
      <c r="B4418" s="0" t="s">
        <v>52</v>
      </c>
      <c r="C4418" s="0" t="n">
        <v>82</v>
      </c>
      <c r="D4418" s="0" t="n">
        <v>85</v>
      </c>
      <c r="E4418" s="0" t="n">
        <v>29</v>
      </c>
      <c r="F4418" s="0" t="n">
        <v>33</v>
      </c>
      <c r="G4418" s="0" t="n">
        <v>9</v>
      </c>
      <c r="H4418" s="0" t="n">
        <v>14</v>
      </c>
      <c r="I4418" s="0" t="n">
        <v>0</v>
      </c>
      <c r="J4418" s="0" t="n">
        <v>1</v>
      </c>
      <c r="K4418" s="0" t="n">
        <f aca="false">VLOOKUP(A4418,'Team Data'!$A$1:$E$659,2,FALSE())</f>
        <v>11</v>
      </c>
      <c r="L4418" s="0" t="n">
        <f aca="false">VLOOKUP(A4418,'Team Data'!$A$1:$E$659,3,FALSE())</f>
        <v>21</v>
      </c>
      <c r="M4418" s="0" t="n">
        <f aca="false">VLOOKUP(B4418,'Team Data'!$A$1:$E$659,2,FALSE())</f>
        <v>10</v>
      </c>
      <c r="N4418" s="0" t="n">
        <f aca="false">VLOOKUP(B4418,'Team Data'!$A$1:$E$659,3,FALSE())</f>
        <v>23</v>
      </c>
      <c r="O4418" s="0" t="n">
        <f aca="false">VLOOKUP(A4418,'Team Data'!$A$1:$E$659,4,FALSE())</f>
        <v>511</v>
      </c>
      <c r="P4418" s="0" t="n">
        <f aca="false">VLOOKUP(A4418,'Team Data'!$A$1:$E$659,5,FALSE())</f>
        <v>448</v>
      </c>
      <c r="Q4418" s="0" t="n">
        <f aca="false">VLOOKUP(B4418,'Team Data'!$A$1:$E$659,4,FALSE())</f>
        <v>543</v>
      </c>
      <c r="R4418" s="0" t="n">
        <f aca="false">VLOOKUP(B4418,'Team Data'!$A$1:$E$659,5,FALSE())</f>
        <v>482</v>
      </c>
      <c r="S4418" s="0" t="n">
        <f aca="false">IF(I4418=1,(MIN(30,(C4418-D4418)))*(M4418/(M4418+N4418))*(Q4418/(Q4418+R4418)),(MAX(-30,(C4418-D4418)))*(N4418/(M4418+N4418))*(R4418/(R4418+Q4418)))</f>
        <v>-0.983237250554324</v>
      </c>
      <c r="T4418" s="0" t="n">
        <f aca="false">IF(J4418=1,(MIN(30,(D4418-C4418)))*(K4418/(K4418+L4418))*(O4418/(O4418+P4418)),(MAX(-30,(D4418-C4418)))*(L4418/(K4418+L4418))*(P4418/(P4418+O4418)))</f>
        <v>0.549498175182482</v>
      </c>
      <c r="U4418" s="7" t="n">
        <v>43140</v>
      </c>
    </row>
    <row r="4419" customFormat="false" ht="15" hidden="false" customHeight="false" outlineLevel="0" collapsed="false">
      <c r="A4419" s="0" t="s">
        <v>158</v>
      </c>
      <c r="B4419" s="0" t="s">
        <v>253</v>
      </c>
      <c r="C4419" s="0" t="n">
        <v>66</v>
      </c>
      <c r="D4419" s="0" t="n">
        <v>70</v>
      </c>
      <c r="E4419" s="0" t="n">
        <v>23</v>
      </c>
      <c r="F4419" s="0" t="n">
        <v>30</v>
      </c>
      <c r="G4419" s="0" t="n">
        <v>13</v>
      </c>
      <c r="H4419" s="0" t="n">
        <v>11</v>
      </c>
      <c r="I4419" s="0" t="n">
        <v>0</v>
      </c>
      <c r="J4419" s="0" t="n">
        <v>1</v>
      </c>
      <c r="K4419" s="0" t="n">
        <f aca="false">VLOOKUP(A4419,'Team Data'!$A$1:$E$659,2,FALSE())</f>
        <v>6</v>
      </c>
      <c r="L4419" s="0" t="n">
        <f aca="false">VLOOKUP(A4419,'Team Data'!$A$1:$E$659,3,FALSE())</f>
        <v>25</v>
      </c>
      <c r="M4419" s="0" t="n">
        <f aca="false">VLOOKUP(B4419,'Team Data'!$A$1:$E$659,2,FALSE())</f>
        <v>14</v>
      </c>
      <c r="N4419" s="0" t="n">
        <f aca="false">VLOOKUP(B4419,'Team Data'!$A$1:$E$659,3,FALSE())</f>
        <v>18</v>
      </c>
      <c r="O4419" s="0" t="n">
        <f aca="false">VLOOKUP(A4419,'Team Data'!$A$1:$E$659,4,FALSE())</f>
        <v>499</v>
      </c>
      <c r="P4419" s="0" t="n">
        <f aca="false">VLOOKUP(A4419,'Team Data'!$A$1:$E$659,5,FALSE())</f>
        <v>492</v>
      </c>
      <c r="Q4419" s="0" t="n">
        <f aca="false">VLOOKUP(B4419,'Team Data'!$A$1:$E$659,4,FALSE())</f>
        <v>470</v>
      </c>
      <c r="R4419" s="0" t="n">
        <f aca="false">VLOOKUP(B4419,'Team Data'!$A$1:$E$659,5,FALSE())</f>
        <v>557</v>
      </c>
      <c r="S4419" s="0" t="n">
        <f aca="false">IF(I4419=1,(MIN(30,(C4419-D4419)))*(M4419/(M4419+N4419))*(Q4419/(Q4419+R4419)),(MAX(-30,(C4419-D4419)))*(N4419/(M4419+N4419))*(R4419/(R4419+Q4419)))</f>
        <v>-1.22030185004869</v>
      </c>
      <c r="T4419" s="0" t="n">
        <f aca="false">IF(J4419=1,(MIN(30,(D4419-C4419)))*(K4419/(K4419+L4419))*(O4419/(O4419+P4419)),(MAX(-30,(D4419-C4419)))*(L4419/(K4419+L4419))*(P4419/(P4419+O4419)))</f>
        <v>0.389831060186843</v>
      </c>
      <c r="U4419" s="7" t="n">
        <v>43140</v>
      </c>
    </row>
    <row r="4420" customFormat="false" ht="15" hidden="false" customHeight="false" outlineLevel="0" collapsed="false">
      <c r="A4420" s="0" t="s">
        <v>237</v>
      </c>
      <c r="B4420" s="0" t="s">
        <v>194</v>
      </c>
      <c r="C4420" s="0" t="n">
        <v>76</v>
      </c>
      <c r="D4420" s="0" t="n">
        <v>95</v>
      </c>
      <c r="E4420" s="0" t="n">
        <v>33</v>
      </c>
      <c r="F4420" s="0" t="n">
        <v>35</v>
      </c>
      <c r="G4420" s="0" t="n">
        <v>6</v>
      </c>
      <c r="H4420" s="0" t="n">
        <v>6</v>
      </c>
      <c r="I4420" s="0" t="n">
        <v>0</v>
      </c>
      <c r="J4420" s="0" t="n">
        <v>1</v>
      </c>
      <c r="K4420" s="0" t="n">
        <f aca="false">VLOOKUP(A4420,'Team Data'!$A$1:$E$659,2,FALSE())</f>
        <v>12</v>
      </c>
      <c r="L4420" s="0" t="n">
        <f aca="false">VLOOKUP(A4420,'Team Data'!$A$1:$E$659,3,FALSE())</f>
        <v>21</v>
      </c>
      <c r="M4420" s="0" t="n">
        <f aca="false">VLOOKUP(B4420,'Team Data'!$A$1:$E$659,2,FALSE())</f>
        <v>19</v>
      </c>
      <c r="N4420" s="0" t="n">
        <f aca="false">VLOOKUP(B4420,'Team Data'!$A$1:$E$659,3,FALSE())</f>
        <v>14</v>
      </c>
      <c r="O4420" s="0" t="n">
        <f aca="false">VLOOKUP(A4420,'Team Data'!$A$1:$E$659,4,FALSE())</f>
        <v>483</v>
      </c>
      <c r="P4420" s="0" t="n">
        <f aca="false">VLOOKUP(A4420,'Team Data'!$A$1:$E$659,5,FALSE())</f>
        <v>570</v>
      </c>
      <c r="Q4420" s="0" t="n">
        <f aca="false">VLOOKUP(B4420,'Team Data'!$A$1:$E$659,4,FALSE())</f>
        <v>506</v>
      </c>
      <c r="R4420" s="0" t="n">
        <f aca="false">VLOOKUP(B4420,'Team Data'!$A$1:$E$659,5,FALSE())</f>
        <v>563</v>
      </c>
      <c r="S4420" s="0" t="n">
        <f aca="false">IF(I4420=1,(MIN(30,(C4420-D4420)))*(M4420/(M4420+N4420))*(Q4420/(Q4420+R4420)),(MAX(-30,(C4420-D4420)))*(N4420/(M4420+N4420))*(R4420/(R4420+Q4420)))</f>
        <v>-4.2452022564277</v>
      </c>
      <c r="T4420" s="0" t="n">
        <f aca="false">IF(J4420=1,(MIN(30,(D4420-C4420)))*(K4420/(K4420+L4420))*(O4420/(O4420+P4420)),(MAX(-30,(D4420-C4420)))*(L4420/(K4420+L4420))*(P4420/(P4420+O4420)))</f>
        <v>3.16912716912717</v>
      </c>
      <c r="U4420" s="7" t="n">
        <v>43140</v>
      </c>
    </row>
    <row r="4421" customFormat="false" ht="15" hidden="false" customHeight="false" outlineLevel="0" collapsed="false">
      <c r="A4421" s="0" t="s">
        <v>264</v>
      </c>
      <c r="B4421" s="0" t="s">
        <v>45</v>
      </c>
      <c r="C4421" s="0" t="n">
        <v>65</v>
      </c>
      <c r="D4421" s="0" t="n">
        <v>89</v>
      </c>
      <c r="E4421" s="0" t="n">
        <v>35</v>
      </c>
      <c r="F4421" s="0" t="n">
        <v>42</v>
      </c>
      <c r="G4421" s="0" t="n">
        <v>16</v>
      </c>
      <c r="H4421" s="0" t="n">
        <v>11</v>
      </c>
      <c r="I4421" s="0" t="n">
        <v>0</v>
      </c>
      <c r="J4421" s="0" t="n">
        <v>1</v>
      </c>
      <c r="K4421" s="0" t="n">
        <f aca="false">VLOOKUP(A4421,'Team Data'!$A$1:$E$659,2,FALSE())</f>
        <v>8</v>
      </c>
      <c r="L4421" s="0" t="n">
        <f aca="false">VLOOKUP(A4421,'Team Data'!$A$1:$E$659,3,FALSE())</f>
        <v>24</v>
      </c>
      <c r="M4421" s="0" t="n">
        <f aca="false">VLOOKUP(B4421,'Team Data'!$A$1:$E$659,2,FALSE())</f>
        <v>21</v>
      </c>
      <c r="N4421" s="0" t="n">
        <f aca="false">VLOOKUP(B4421,'Team Data'!$A$1:$E$659,3,FALSE())</f>
        <v>12</v>
      </c>
      <c r="O4421" s="0" t="n">
        <f aca="false">VLOOKUP(A4421,'Team Data'!$A$1:$E$659,4,FALSE())</f>
        <v>541</v>
      </c>
      <c r="P4421" s="0" t="n">
        <f aca="false">VLOOKUP(A4421,'Team Data'!$A$1:$E$659,5,FALSE())</f>
        <v>503</v>
      </c>
      <c r="Q4421" s="0" t="n">
        <f aca="false">VLOOKUP(B4421,'Team Data'!$A$1:$E$659,4,FALSE())</f>
        <v>497</v>
      </c>
      <c r="R4421" s="0" t="n">
        <f aca="false">VLOOKUP(B4421,'Team Data'!$A$1:$E$659,5,FALSE())</f>
        <v>569</v>
      </c>
      <c r="S4421" s="0" t="n">
        <f aca="false">IF(I4421=1,(MIN(30,(C4421-D4421)))*(M4421/(M4421+N4421))*(Q4421/(Q4421+R4421)),(MAX(-30,(C4421-D4421)))*(N4421/(M4421+N4421))*(R4421/(R4421+Q4421)))</f>
        <v>-4.65836602421968</v>
      </c>
      <c r="T4421" s="0" t="n">
        <f aca="false">IF(J4421=1,(MIN(30,(D4421-C4421)))*(K4421/(K4421+L4421))*(O4421/(O4421+P4421)),(MAX(-30,(D4421-C4421)))*(L4421/(K4421+L4421))*(P4421/(P4421+O4421)))</f>
        <v>3.10919540229885</v>
      </c>
      <c r="U4421" s="7" t="n">
        <v>43140</v>
      </c>
    </row>
    <row r="4422" customFormat="false" ht="15" hidden="false" customHeight="false" outlineLevel="0" collapsed="false">
      <c r="A4422" s="0" t="s">
        <v>333</v>
      </c>
      <c r="B4422" s="0" t="s">
        <v>304</v>
      </c>
      <c r="C4422" s="0" t="n">
        <v>72</v>
      </c>
      <c r="D4422" s="0" t="n">
        <v>67</v>
      </c>
      <c r="E4422" s="0" t="n">
        <v>30</v>
      </c>
      <c r="F4422" s="0" t="n">
        <v>33</v>
      </c>
      <c r="G4422" s="0" t="n">
        <v>8</v>
      </c>
      <c r="H4422" s="0" t="n">
        <v>6</v>
      </c>
      <c r="I4422" s="0" t="n">
        <v>1</v>
      </c>
      <c r="J4422" s="0" t="n">
        <v>0</v>
      </c>
      <c r="K4422" s="0" t="n">
        <f aca="false">VLOOKUP(A4422,'Team Data'!$A$1:$E$659,2,FALSE())</f>
        <v>27</v>
      </c>
      <c r="L4422" s="0" t="n">
        <f aca="false">VLOOKUP(A4422,'Team Data'!$A$1:$E$659,3,FALSE())</f>
        <v>8</v>
      </c>
      <c r="M4422" s="0" t="n">
        <f aca="false">VLOOKUP(B4422,'Team Data'!$A$1:$E$659,2,FALSE())</f>
        <v>22</v>
      </c>
      <c r="N4422" s="0" t="n">
        <f aca="false">VLOOKUP(B4422,'Team Data'!$A$1:$E$659,3,FALSE())</f>
        <v>10</v>
      </c>
      <c r="O4422" s="0" t="n">
        <f aca="false">VLOOKUP(A4422,'Team Data'!$A$1:$E$659,4,FALSE())</f>
        <v>551</v>
      </c>
      <c r="P4422" s="0" t="n">
        <f aca="false">VLOOKUP(A4422,'Team Data'!$A$1:$E$659,5,FALSE())</f>
        <v>544</v>
      </c>
      <c r="Q4422" s="0" t="n">
        <f aca="false">VLOOKUP(B4422,'Team Data'!$A$1:$E$659,4,FALSE())</f>
        <v>459</v>
      </c>
      <c r="R4422" s="0" t="n">
        <f aca="false">VLOOKUP(B4422,'Team Data'!$A$1:$E$659,5,FALSE())</f>
        <v>534</v>
      </c>
      <c r="S4422" s="0" t="n">
        <f aca="false">IF(I4422=1,(MIN(30,(C4422-D4422)))*(M4422/(M4422+N4422))*(Q4422/(Q4422+R4422)),(MAX(-30,(C4422-D4422)))*(N4422/(M4422+N4422))*(R4422/(R4422+Q4422)))</f>
        <v>1.58893504531722</v>
      </c>
      <c r="T4422" s="0" t="n">
        <f aca="false">IF(J4422=1,(MIN(30,(D4422-C4422)))*(K4422/(K4422+L4422))*(O4422/(O4422+P4422)),(MAX(-30,(D4422-C4422)))*(L4422/(K4422+L4422))*(P4422/(P4422+O4422)))</f>
        <v>-0.567775603392042</v>
      </c>
      <c r="U4422" s="7" t="n">
        <v>43140</v>
      </c>
    </row>
    <row r="4423" customFormat="false" ht="15" hidden="false" customHeight="false" outlineLevel="0" collapsed="false">
      <c r="A4423" s="0" t="s">
        <v>343</v>
      </c>
      <c r="B4423" s="0" t="s">
        <v>330</v>
      </c>
      <c r="C4423" s="0" t="n">
        <v>72</v>
      </c>
      <c r="D4423" s="0" t="n">
        <v>60</v>
      </c>
      <c r="E4423" s="0" t="n">
        <v>42</v>
      </c>
      <c r="F4423" s="0" t="n">
        <v>36</v>
      </c>
      <c r="G4423" s="0" t="n">
        <v>20</v>
      </c>
      <c r="H4423" s="0" t="n">
        <v>15</v>
      </c>
      <c r="I4423" s="0" t="n">
        <v>1</v>
      </c>
      <c r="J4423" s="0" t="n">
        <v>0</v>
      </c>
      <c r="K4423" s="0" t="n">
        <f aca="false">VLOOKUP(A4423,'Team Data'!$A$1:$E$659,2,FALSE())</f>
        <v>13</v>
      </c>
      <c r="L4423" s="0" t="n">
        <f aca="false">VLOOKUP(A4423,'Team Data'!$A$1:$E$659,3,FALSE())</f>
        <v>19</v>
      </c>
      <c r="M4423" s="0" t="n">
        <f aca="false">VLOOKUP(B4423,'Team Data'!$A$1:$E$659,2,FALSE())</f>
        <v>9</v>
      </c>
      <c r="N4423" s="0" t="n">
        <f aca="false">VLOOKUP(B4423,'Team Data'!$A$1:$E$659,3,FALSE())</f>
        <v>21</v>
      </c>
      <c r="O4423" s="0" t="n">
        <f aca="false">VLOOKUP(A4423,'Team Data'!$A$1:$E$659,4,FALSE())</f>
        <v>540</v>
      </c>
      <c r="P4423" s="0" t="n">
        <f aca="false">VLOOKUP(A4423,'Team Data'!$A$1:$E$659,5,FALSE())</f>
        <v>453</v>
      </c>
      <c r="Q4423" s="0" t="n">
        <f aca="false">VLOOKUP(B4423,'Team Data'!$A$1:$E$659,4,FALSE())</f>
        <v>467</v>
      </c>
      <c r="R4423" s="0" t="n">
        <f aca="false">VLOOKUP(B4423,'Team Data'!$A$1:$E$659,5,FALSE())</f>
        <v>455</v>
      </c>
      <c r="S4423" s="0" t="n">
        <f aca="false">IF(I4423=1,(MIN(30,(C4423-D4423)))*(M4423/(M4423+N4423))*(Q4423/(Q4423+R4423)),(MAX(-30,(C4423-D4423)))*(N4423/(M4423+N4423))*(R4423/(R4423+Q4423)))</f>
        <v>1.8234273318872</v>
      </c>
      <c r="T4423" s="0" t="n">
        <f aca="false">IF(J4423=1,(MIN(30,(D4423-C4423)))*(K4423/(K4423+L4423))*(O4423/(O4423+P4423)),(MAX(-30,(D4423-C4423)))*(L4423/(K4423+L4423))*(P4423/(P4423+O4423)))</f>
        <v>-3.25037764350453</v>
      </c>
      <c r="U4423" s="7" t="n">
        <v>43140</v>
      </c>
    </row>
    <row r="4424" customFormat="false" ht="15" hidden="false" customHeight="false" outlineLevel="0" collapsed="false">
      <c r="A4424" s="0" t="s">
        <v>204</v>
      </c>
      <c r="B4424" s="0" t="s">
        <v>69</v>
      </c>
      <c r="C4424" s="0" t="n">
        <v>70</v>
      </c>
      <c r="D4424" s="0" t="n">
        <v>67</v>
      </c>
      <c r="E4424" s="0" t="n">
        <v>22</v>
      </c>
      <c r="F4424" s="0" t="n">
        <v>32</v>
      </c>
      <c r="G4424" s="0" t="n">
        <v>13</v>
      </c>
      <c r="H4424" s="0" t="n">
        <v>14</v>
      </c>
      <c r="I4424" s="0" t="n">
        <v>1</v>
      </c>
      <c r="J4424" s="0" t="n">
        <v>0</v>
      </c>
      <c r="K4424" s="0" t="n">
        <f aca="false">VLOOKUP(A4424,'Team Data'!$A$1:$E$659,2,FALSE())</f>
        <v>23</v>
      </c>
      <c r="L4424" s="0" t="n">
        <f aca="false">VLOOKUP(A4424,'Team Data'!$A$1:$E$659,3,FALSE())</f>
        <v>10</v>
      </c>
      <c r="M4424" s="0" t="n">
        <f aca="false">VLOOKUP(B4424,'Team Data'!$A$1:$E$659,2,FALSE())</f>
        <v>14</v>
      </c>
      <c r="N4424" s="0" t="n">
        <f aca="false">VLOOKUP(B4424,'Team Data'!$A$1:$E$659,3,FALSE())</f>
        <v>19</v>
      </c>
      <c r="O4424" s="0" t="n">
        <f aca="false">VLOOKUP(A4424,'Team Data'!$A$1:$E$659,4,FALSE())</f>
        <v>563</v>
      </c>
      <c r="P4424" s="0" t="n">
        <f aca="false">VLOOKUP(A4424,'Team Data'!$A$1:$E$659,5,FALSE())</f>
        <v>481</v>
      </c>
      <c r="Q4424" s="0" t="n">
        <f aca="false">VLOOKUP(B4424,'Team Data'!$A$1:$E$659,4,FALSE())</f>
        <v>518</v>
      </c>
      <c r="R4424" s="0" t="n">
        <f aca="false">VLOOKUP(B4424,'Team Data'!$A$1:$E$659,5,FALSE())</f>
        <v>487</v>
      </c>
      <c r="S4424" s="0" t="n">
        <f aca="false">IF(I4424=1,(MIN(30,(C4424-D4424)))*(M4424/(M4424+N4424))*(Q4424/(Q4424+R4424)),(MAX(-30,(C4424-D4424)))*(N4424/(M4424+N4424))*(R4424/(R4424+Q4424)))</f>
        <v>0.65599276345545</v>
      </c>
      <c r="T4424" s="0" t="n">
        <f aca="false">IF(J4424=1,(MIN(30,(D4424-C4424)))*(K4424/(K4424+L4424))*(O4424/(O4424+P4424)),(MAX(-30,(D4424-C4424)))*(L4424/(K4424+L4424))*(P4424/(P4424+O4424)))</f>
        <v>-0.418843608498781</v>
      </c>
      <c r="U4424" s="7" t="n">
        <v>43140</v>
      </c>
    </row>
    <row r="4425" customFormat="false" ht="15" hidden="false" customHeight="false" outlineLevel="0" collapsed="false">
      <c r="A4425" s="0" t="s">
        <v>299</v>
      </c>
      <c r="B4425" s="0" t="s">
        <v>74</v>
      </c>
      <c r="C4425" s="0" t="n">
        <v>94</v>
      </c>
      <c r="D4425" s="0" t="n">
        <v>92</v>
      </c>
      <c r="E4425" s="0" t="n">
        <v>42</v>
      </c>
      <c r="F4425" s="0" t="n">
        <v>34</v>
      </c>
      <c r="G4425" s="0" t="n">
        <v>14</v>
      </c>
      <c r="H4425" s="0" t="n">
        <v>10</v>
      </c>
      <c r="I4425" s="0" t="n">
        <v>1</v>
      </c>
      <c r="J4425" s="0" t="n">
        <v>0</v>
      </c>
      <c r="K4425" s="0" t="n">
        <f aca="false">VLOOKUP(A4425,'Team Data'!$A$1:$E$659,2,FALSE())</f>
        <v>18</v>
      </c>
      <c r="L4425" s="0" t="n">
        <f aca="false">VLOOKUP(A4425,'Team Data'!$A$1:$E$659,3,FALSE())</f>
        <v>14</v>
      </c>
      <c r="M4425" s="0" t="n">
        <f aca="false">VLOOKUP(B4425,'Team Data'!$A$1:$E$659,2,FALSE())</f>
        <v>13</v>
      </c>
      <c r="N4425" s="0" t="n">
        <f aca="false">VLOOKUP(B4425,'Team Data'!$A$1:$E$659,3,FALSE())</f>
        <v>20</v>
      </c>
      <c r="O4425" s="0" t="n">
        <f aca="false">VLOOKUP(A4425,'Team Data'!$A$1:$E$659,4,FALSE())</f>
        <v>500</v>
      </c>
      <c r="P4425" s="0" t="n">
        <f aca="false">VLOOKUP(A4425,'Team Data'!$A$1:$E$659,5,FALSE())</f>
        <v>469</v>
      </c>
      <c r="Q4425" s="0" t="n">
        <f aca="false">VLOOKUP(B4425,'Team Data'!$A$1:$E$659,4,FALSE())</f>
        <v>534</v>
      </c>
      <c r="R4425" s="0" t="n">
        <f aca="false">VLOOKUP(B4425,'Team Data'!$A$1:$E$659,5,FALSE())</f>
        <v>500</v>
      </c>
      <c r="S4425" s="0" t="n">
        <f aca="false">IF(I4425=1,(MIN(30,(C4425-D4425)))*(M4425/(M4425+N4425))*(Q4425/(Q4425+R4425)),(MAX(-30,(C4425-D4425)))*(N4425/(M4425+N4425))*(R4425/(R4425+Q4425)))</f>
        <v>0.40689291366274</v>
      </c>
      <c r="T4425" s="0" t="n">
        <f aca="false">IF(J4425=1,(MIN(30,(D4425-C4425)))*(K4425/(K4425+L4425))*(O4425/(O4425+P4425)),(MAX(-30,(D4425-C4425)))*(L4425/(K4425+L4425))*(P4425/(P4425+O4425)))</f>
        <v>-0.423503611971104</v>
      </c>
      <c r="U4425" s="7" t="n">
        <v>43140</v>
      </c>
    </row>
    <row r="4426" customFormat="false" ht="15" hidden="false" customHeight="false" outlineLevel="0" collapsed="false">
      <c r="A4426" s="0" t="s">
        <v>113</v>
      </c>
      <c r="B4426" s="0" t="s">
        <v>83</v>
      </c>
      <c r="C4426" s="0" t="n">
        <v>67</v>
      </c>
      <c r="D4426" s="0" t="n">
        <v>48</v>
      </c>
      <c r="E4426" s="0" t="n">
        <v>40</v>
      </c>
      <c r="F4426" s="0" t="n">
        <v>32</v>
      </c>
      <c r="G4426" s="0" t="n">
        <v>9</v>
      </c>
      <c r="H4426" s="0" t="n">
        <v>13</v>
      </c>
      <c r="I4426" s="0" t="n">
        <v>1</v>
      </c>
      <c r="J4426" s="0" t="n">
        <v>0</v>
      </c>
      <c r="K4426" s="0" t="n">
        <f aca="false">VLOOKUP(A4426,'Team Data'!$A$1:$E$659,2,FALSE())</f>
        <v>19</v>
      </c>
      <c r="L4426" s="0" t="n">
        <f aca="false">VLOOKUP(A4426,'Team Data'!$A$1:$E$659,3,FALSE())</f>
        <v>12</v>
      </c>
      <c r="M4426" s="0" t="n">
        <f aca="false">VLOOKUP(B4426,'Team Data'!$A$1:$E$659,2,FALSE())</f>
        <v>14</v>
      </c>
      <c r="N4426" s="0" t="n">
        <f aca="false">VLOOKUP(B4426,'Team Data'!$A$1:$E$659,3,FALSE())</f>
        <v>18</v>
      </c>
      <c r="O4426" s="0" t="n">
        <f aca="false">VLOOKUP(A4426,'Team Data'!$A$1:$E$659,4,FALSE())</f>
        <v>498</v>
      </c>
      <c r="P4426" s="0" t="n">
        <f aca="false">VLOOKUP(A4426,'Team Data'!$A$1:$E$659,5,FALSE())</f>
        <v>473</v>
      </c>
      <c r="Q4426" s="0" t="n">
        <f aca="false">VLOOKUP(B4426,'Team Data'!$A$1:$E$659,4,FALSE())</f>
        <v>525</v>
      </c>
      <c r="R4426" s="0" t="n">
        <f aca="false">VLOOKUP(B4426,'Team Data'!$A$1:$E$659,5,FALSE())</f>
        <v>457</v>
      </c>
      <c r="S4426" s="0" t="n">
        <f aca="false">IF(I4426=1,(MIN(30,(C4426-D4426)))*(M4426/(M4426+N4426))*(Q4426/(Q4426+R4426)),(MAX(-30,(C4426-D4426)))*(N4426/(M4426+N4426))*(R4426/(R4426+Q4426)))</f>
        <v>4.44405549898167</v>
      </c>
      <c r="T4426" s="0" t="n">
        <f aca="false">IF(J4426=1,(MIN(30,(D4426-C4426)))*(K4426/(K4426+L4426))*(O4426/(O4426+P4426)),(MAX(-30,(D4426-C4426)))*(L4426/(K4426+L4426))*(P4426/(P4426+O4426)))</f>
        <v>-3.58273811501279</v>
      </c>
      <c r="U4426" s="7" t="n">
        <v>43140</v>
      </c>
    </row>
    <row r="4427" customFormat="false" ht="15" hidden="false" customHeight="false" outlineLevel="0" collapsed="false">
      <c r="A4427" s="0" t="s">
        <v>156</v>
      </c>
      <c r="B4427" s="0" t="s">
        <v>190</v>
      </c>
      <c r="C4427" s="0" t="n">
        <v>56</v>
      </c>
      <c r="D4427" s="0" t="n">
        <v>71</v>
      </c>
      <c r="E4427" s="0" t="n">
        <v>32</v>
      </c>
      <c r="F4427" s="0" t="n">
        <v>47</v>
      </c>
      <c r="G4427" s="0" t="n">
        <v>13</v>
      </c>
      <c r="H4427" s="0" t="n">
        <v>8</v>
      </c>
      <c r="I4427" s="0" t="n">
        <v>0</v>
      </c>
      <c r="J4427" s="0" t="n">
        <v>1</v>
      </c>
      <c r="K4427" s="0" t="n">
        <f aca="false">VLOOKUP(A4427,'Team Data'!$A$1:$E$659,2,FALSE())</f>
        <v>6</v>
      </c>
      <c r="L4427" s="0" t="n">
        <f aca="false">VLOOKUP(A4427,'Team Data'!$A$1:$E$659,3,FALSE())</f>
        <v>26</v>
      </c>
      <c r="M4427" s="0" t="n">
        <f aca="false">VLOOKUP(B4427,'Team Data'!$A$1:$E$659,2,FALSE())</f>
        <v>10</v>
      </c>
      <c r="N4427" s="0" t="n">
        <f aca="false">VLOOKUP(B4427,'Team Data'!$A$1:$E$659,3,FALSE())</f>
        <v>21</v>
      </c>
      <c r="O4427" s="0" t="n">
        <f aca="false">VLOOKUP(A4427,'Team Data'!$A$1:$E$659,4,FALSE())</f>
        <v>483</v>
      </c>
      <c r="P4427" s="0" t="n">
        <f aca="false">VLOOKUP(A4427,'Team Data'!$A$1:$E$659,5,FALSE())</f>
        <v>480</v>
      </c>
      <c r="Q4427" s="0" t="n">
        <f aca="false">VLOOKUP(B4427,'Team Data'!$A$1:$E$659,4,FALSE())</f>
        <v>463</v>
      </c>
      <c r="R4427" s="0" t="n">
        <f aca="false">VLOOKUP(B4427,'Team Data'!$A$1:$E$659,5,FALSE())</f>
        <v>473</v>
      </c>
      <c r="S4427" s="0" t="n">
        <f aca="false">IF(I4427=1,(MIN(30,(C4427-D4427)))*(M4427/(M4427+N4427))*(Q4427/(Q4427+R4427)),(MAX(-30,(C4427-D4427)))*(N4427/(M4427+N4427))*(R4427/(R4427+Q4427)))</f>
        <v>-5.13492555831266</v>
      </c>
      <c r="T4427" s="0" t="n">
        <f aca="false">IF(J4427=1,(MIN(30,(D4427-C4427)))*(K4427/(K4427+L4427))*(O4427/(O4427+P4427)),(MAX(-30,(D4427-C4427)))*(L4427/(K4427+L4427))*(P4427/(P4427+O4427)))</f>
        <v>1.4106308411215</v>
      </c>
      <c r="U4427" s="7" t="n">
        <v>43140</v>
      </c>
    </row>
    <row r="4428" customFormat="false" ht="15" hidden="false" customHeight="false" outlineLevel="0" collapsed="false">
      <c r="A4428" s="0" t="s">
        <v>315</v>
      </c>
      <c r="B4428" s="0" t="s">
        <v>284</v>
      </c>
      <c r="C4428" s="0" t="n">
        <v>68</v>
      </c>
      <c r="D4428" s="0" t="n">
        <v>81</v>
      </c>
      <c r="E4428" s="0" t="n">
        <v>34</v>
      </c>
      <c r="F4428" s="0" t="n">
        <v>39</v>
      </c>
      <c r="G4428" s="0" t="n">
        <v>18</v>
      </c>
      <c r="H4428" s="0" t="n">
        <v>13</v>
      </c>
      <c r="I4428" s="0" t="n">
        <v>0</v>
      </c>
      <c r="J4428" s="0" t="n">
        <v>1</v>
      </c>
      <c r="K4428" s="0" t="n">
        <f aca="false">VLOOKUP(A4428,'Team Data'!$A$1:$E$659,2,FALSE())</f>
        <v>12</v>
      </c>
      <c r="L4428" s="0" t="n">
        <f aca="false">VLOOKUP(A4428,'Team Data'!$A$1:$E$659,3,FALSE())</f>
        <v>18</v>
      </c>
      <c r="M4428" s="0" t="n">
        <f aca="false">VLOOKUP(B4428,'Team Data'!$A$1:$E$659,2,FALSE())</f>
        <v>13</v>
      </c>
      <c r="N4428" s="0" t="n">
        <f aca="false">VLOOKUP(B4428,'Team Data'!$A$1:$E$659,3,FALSE())</f>
        <v>18</v>
      </c>
      <c r="O4428" s="0" t="n">
        <f aca="false">VLOOKUP(A4428,'Team Data'!$A$1:$E$659,4,FALSE())</f>
        <v>451</v>
      </c>
      <c r="P4428" s="0" t="n">
        <f aca="false">VLOOKUP(A4428,'Team Data'!$A$1:$E$659,5,FALSE())</f>
        <v>479</v>
      </c>
      <c r="Q4428" s="0" t="n">
        <f aca="false">VLOOKUP(B4428,'Team Data'!$A$1:$E$659,4,FALSE())</f>
        <v>512</v>
      </c>
      <c r="R4428" s="0" t="n">
        <f aca="false">VLOOKUP(B4428,'Team Data'!$A$1:$E$659,5,FALSE())</f>
        <v>455</v>
      </c>
      <c r="S4428" s="0" t="n">
        <f aca="false">IF(I4428=1,(MIN(30,(C4428-D4428)))*(M4428/(M4428+N4428))*(Q4428/(Q4428+R4428)),(MAX(-30,(C4428-D4428)))*(N4428/(M4428+N4428))*(R4428/(R4428+Q4428)))</f>
        <v>-3.55172298762385</v>
      </c>
      <c r="T4428" s="0" t="n">
        <f aca="false">IF(J4428=1,(MIN(30,(D4428-C4428)))*(K4428/(K4428+L4428))*(O4428/(O4428+P4428)),(MAX(-30,(D4428-C4428)))*(L4428/(K4428+L4428))*(P4428/(P4428+O4428)))</f>
        <v>2.52172043010753</v>
      </c>
      <c r="U4428" s="7" t="n">
        <v>43140</v>
      </c>
    </row>
    <row r="4429" customFormat="false" ht="15" hidden="false" customHeight="false" outlineLevel="0" collapsed="false">
      <c r="A4429" s="0" t="s">
        <v>90</v>
      </c>
      <c r="B4429" s="0" t="s">
        <v>186</v>
      </c>
      <c r="C4429" s="0" t="n">
        <v>75</v>
      </c>
      <c r="D4429" s="0" t="n">
        <v>70</v>
      </c>
      <c r="E4429" s="0" t="n">
        <v>29</v>
      </c>
      <c r="F4429" s="0" t="n">
        <v>24</v>
      </c>
      <c r="G4429" s="0" t="n">
        <v>18</v>
      </c>
      <c r="H4429" s="0" t="n">
        <v>12</v>
      </c>
      <c r="I4429" s="0" t="n">
        <v>1</v>
      </c>
      <c r="J4429" s="0" t="n">
        <v>0</v>
      </c>
      <c r="K4429" s="0" t="n">
        <f aca="false">VLOOKUP(A4429,'Team Data'!$A$1:$E$659,2,FALSE())</f>
        <v>23</v>
      </c>
      <c r="L4429" s="0" t="n">
        <f aca="false">VLOOKUP(A4429,'Team Data'!$A$1:$E$659,3,FALSE())</f>
        <v>12</v>
      </c>
      <c r="M4429" s="0" t="n">
        <f aca="false">VLOOKUP(B4429,'Team Data'!$A$1:$E$659,2,FALSE())</f>
        <v>14</v>
      </c>
      <c r="N4429" s="0" t="n">
        <f aca="false">VLOOKUP(B4429,'Team Data'!$A$1:$E$659,3,FALSE())</f>
        <v>16</v>
      </c>
      <c r="O4429" s="0" t="n">
        <f aca="false">VLOOKUP(A4429,'Team Data'!$A$1:$E$659,4,FALSE())</f>
        <v>500</v>
      </c>
      <c r="P4429" s="0" t="n">
        <f aca="false">VLOOKUP(A4429,'Team Data'!$A$1:$E$659,5,FALSE())</f>
        <v>533</v>
      </c>
      <c r="Q4429" s="0" t="n">
        <f aca="false">VLOOKUP(B4429,'Team Data'!$A$1:$E$659,4,FALSE())</f>
        <v>451</v>
      </c>
      <c r="R4429" s="0" t="n">
        <f aca="false">VLOOKUP(B4429,'Team Data'!$A$1:$E$659,5,FALSE())</f>
        <v>468</v>
      </c>
      <c r="S4429" s="0" t="n">
        <f aca="false">IF(I4429=1,(MIN(30,(C4429-D4429)))*(M4429/(M4429+N4429))*(Q4429/(Q4429+R4429)),(MAX(-30,(C4429-D4429)))*(N4429/(M4429+N4429))*(R4429/(R4429+Q4429)))</f>
        <v>1.14508523757708</v>
      </c>
      <c r="T4429" s="0" t="n">
        <f aca="false">IF(J4429=1,(MIN(30,(D4429-C4429)))*(K4429/(K4429+L4429))*(O4429/(O4429+P4429)),(MAX(-30,(D4429-C4429)))*(L4429/(K4429+L4429))*(P4429/(P4429+O4429)))</f>
        <v>-0.884524961969299</v>
      </c>
      <c r="U4429" s="7" t="n">
        <v>43140</v>
      </c>
    </row>
    <row r="4430" customFormat="false" ht="15" hidden="false" customHeight="false" outlineLevel="0" collapsed="false">
      <c r="A4430" s="0" t="s">
        <v>202</v>
      </c>
      <c r="B4430" s="0" t="s">
        <v>136</v>
      </c>
      <c r="C4430" s="0" t="n">
        <v>81</v>
      </c>
      <c r="D4430" s="0" t="n">
        <v>89</v>
      </c>
      <c r="E4430" s="0" t="n">
        <v>34</v>
      </c>
      <c r="F4430" s="0" t="n">
        <v>45</v>
      </c>
      <c r="G4430" s="0" t="n">
        <v>14</v>
      </c>
      <c r="H4430" s="0" t="n">
        <v>9</v>
      </c>
      <c r="I4430" s="0" t="n">
        <v>0</v>
      </c>
      <c r="J4430" s="0" t="n">
        <v>1</v>
      </c>
      <c r="K4430" s="0" t="n">
        <f aca="false">VLOOKUP(A4430,'Team Data'!$A$1:$E$659,2,FALSE())</f>
        <v>14</v>
      </c>
      <c r="L4430" s="0" t="n">
        <f aca="false">VLOOKUP(A4430,'Team Data'!$A$1:$E$659,3,FALSE())</f>
        <v>19</v>
      </c>
      <c r="M4430" s="0" t="n">
        <f aca="false">VLOOKUP(B4430,'Team Data'!$A$1:$E$659,2,FALSE())</f>
        <v>10</v>
      </c>
      <c r="N4430" s="0" t="n">
        <f aca="false">VLOOKUP(B4430,'Team Data'!$A$1:$E$659,3,FALSE())</f>
        <v>20</v>
      </c>
      <c r="O4430" s="0" t="n">
        <f aca="false">VLOOKUP(A4430,'Team Data'!$A$1:$E$659,4,FALSE())</f>
        <v>532</v>
      </c>
      <c r="P4430" s="0" t="n">
        <f aca="false">VLOOKUP(A4430,'Team Data'!$A$1:$E$659,5,FALSE())</f>
        <v>464</v>
      </c>
      <c r="Q4430" s="0" t="n">
        <f aca="false">VLOOKUP(B4430,'Team Data'!$A$1:$E$659,4,FALSE())</f>
        <v>479</v>
      </c>
      <c r="R4430" s="0" t="n">
        <f aca="false">VLOOKUP(B4430,'Team Data'!$A$1:$E$659,5,FALSE())</f>
        <v>443</v>
      </c>
      <c r="S4430" s="0" t="n">
        <f aca="false">IF(I4430=1,(MIN(30,(C4430-D4430)))*(M4430/(M4430+N4430))*(Q4430/(Q4430+R4430)),(MAX(-30,(C4430-D4430)))*(N4430/(M4430+N4430))*(R4430/(R4430+Q4430)))</f>
        <v>-2.56254519161244</v>
      </c>
      <c r="T4430" s="0" t="n">
        <f aca="false">IF(J4430=1,(MIN(30,(D4430-C4430)))*(K4430/(K4430+L4430))*(O4430/(O4430+P4430)),(MAX(-30,(D4430-C4430)))*(L4430/(K4430+L4430))*(P4430/(P4430+O4430)))</f>
        <v>1.81282706583911</v>
      </c>
      <c r="U4430" s="7" t="n">
        <v>43140</v>
      </c>
    </row>
    <row r="4431" customFormat="false" ht="15" hidden="false" customHeight="false" outlineLevel="0" collapsed="false">
      <c r="A4431" s="0" t="s">
        <v>283</v>
      </c>
      <c r="B4431" s="0" t="s">
        <v>268</v>
      </c>
      <c r="C4431" s="0" t="n">
        <v>79</v>
      </c>
      <c r="D4431" s="0" t="n">
        <v>91</v>
      </c>
      <c r="E4431" s="0" t="n">
        <v>41</v>
      </c>
      <c r="F4431" s="0" t="n">
        <v>32</v>
      </c>
      <c r="G4431" s="0" t="n">
        <v>14</v>
      </c>
      <c r="H4431" s="0" t="n">
        <v>4</v>
      </c>
      <c r="I4431" s="0" t="n">
        <v>0</v>
      </c>
      <c r="J4431" s="0" t="n">
        <v>1</v>
      </c>
      <c r="K4431" s="0" t="n">
        <f aca="false">VLOOKUP(A4431,'Team Data'!$A$1:$E$659,2,FALSE())</f>
        <v>12</v>
      </c>
      <c r="L4431" s="0" t="n">
        <f aca="false">VLOOKUP(A4431,'Team Data'!$A$1:$E$659,3,FALSE())</f>
        <v>20</v>
      </c>
      <c r="M4431" s="0" t="n">
        <f aca="false">VLOOKUP(B4431,'Team Data'!$A$1:$E$659,2,FALSE())</f>
        <v>7</v>
      </c>
      <c r="N4431" s="0" t="n">
        <f aca="false">VLOOKUP(B4431,'Team Data'!$A$1:$E$659,3,FALSE())</f>
        <v>25</v>
      </c>
      <c r="O4431" s="0" t="n">
        <f aca="false">VLOOKUP(A4431,'Team Data'!$A$1:$E$659,4,FALSE())</f>
        <v>427</v>
      </c>
      <c r="P4431" s="0" t="n">
        <f aca="false">VLOOKUP(A4431,'Team Data'!$A$1:$E$659,5,FALSE())</f>
        <v>489</v>
      </c>
      <c r="Q4431" s="0" t="n">
        <f aca="false">VLOOKUP(B4431,'Team Data'!$A$1:$E$659,4,FALSE())</f>
        <v>471</v>
      </c>
      <c r="R4431" s="0" t="n">
        <f aca="false">VLOOKUP(B4431,'Team Data'!$A$1:$E$659,5,FALSE())</f>
        <v>449</v>
      </c>
      <c r="S4431" s="0" t="n">
        <f aca="false">IF(I4431=1,(MIN(30,(C4431-D4431)))*(M4431/(M4431+N4431))*(Q4431/(Q4431+R4431)),(MAX(-30,(C4431-D4431)))*(N4431/(M4431+N4431))*(R4431/(R4431+Q4431)))</f>
        <v>-4.57540760869565</v>
      </c>
      <c r="T4431" s="0" t="n">
        <f aca="false">IF(J4431=1,(MIN(30,(D4431-C4431)))*(K4431/(K4431+L4431))*(O4431/(O4431+P4431)),(MAX(-30,(D4431-C4431)))*(L4431/(K4431+L4431))*(P4431/(P4431+O4431)))</f>
        <v>2.09770742358079</v>
      </c>
      <c r="U4431" s="7" t="n">
        <v>43140</v>
      </c>
    </row>
    <row r="4432" customFormat="false" ht="15" hidden="false" customHeight="false" outlineLevel="0" collapsed="false">
      <c r="A4432" s="0" t="s">
        <v>56</v>
      </c>
      <c r="B4432" s="0" t="s">
        <v>118</v>
      </c>
      <c r="C4432" s="0" t="n">
        <v>73</v>
      </c>
      <c r="D4432" s="0" t="n">
        <v>78</v>
      </c>
      <c r="E4432" s="0" t="n">
        <v>22</v>
      </c>
      <c r="F4432" s="0" t="n">
        <v>29</v>
      </c>
      <c r="G4432" s="0" t="n">
        <v>15</v>
      </c>
      <c r="H4432" s="0" t="n">
        <v>16</v>
      </c>
      <c r="I4432" s="0" t="n">
        <v>0</v>
      </c>
      <c r="J4432" s="0" t="n">
        <v>1</v>
      </c>
      <c r="K4432" s="0" t="n">
        <f aca="false">VLOOKUP(A4432,'Team Data'!$A$1:$E$659,2,FALSE())</f>
        <v>12</v>
      </c>
      <c r="L4432" s="0" t="n">
        <f aca="false">VLOOKUP(A4432,'Team Data'!$A$1:$E$659,3,FALSE())</f>
        <v>23</v>
      </c>
      <c r="M4432" s="0" t="n">
        <f aca="false">VLOOKUP(B4432,'Team Data'!$A$1:$E$659,2,FALSE())</f>
        <v>11</v>
      </c>
      <c r="N4432" s="0" t="n">
        <f aca="false">VLOOKUP(B4432,'Team Data'!$A$1:$E$659,3,FALSE())</f>
        <v>19</v>
      </c>
      <c r="O4432" s="0" t="n">
        <f aca="false">VLOOKUP(A4432,'Team Data'!$A$1:$E$659,4,FALSE())</f>
        <v>562</v>
      </c>
      <c r="P4432" s="0" t="n">
        <f aca="false">VLOOKUP(A4432,'Team Data'!$A$1:$E$659,5,FALSE())</f>
        <v>557</v>
      </c>
      <c r="Q4432" s="0" t="n">
        <f aca="false">VLOOKUP(B4432,'Team Data'!$A$1:$E$659,4,FALSE())</f>
        <v>459</v>
      </c>
      <c r="R4432" s="0" t="n">
        <f aca="false">VLOOKUP(B4432,'Team Data'!$A$1:$E$659,5,FALSE())</f>
        <v>467</v>
      </c>
      <c r="S4432" s="0" t="n">
        <f aca="false">IF(I4432=1,(MIN(30,(C4432-D4432)))*(M4432/(M4432+N4432))*(Q4432/(Q4432+R4432)),(MAX(-30,(C4432-D4432)))*(N4432/(M4432+N4432))*(R4432/(R4432+Q4432)))</f>
        <v>-1.59701223902088</v>
      </c>
      <c r="T4432" s="0" t="n">
        <f aca="false">IF(J4432=1,(MIN(30,(D4432-C4432)))*(K4432/(K4432+L4432))*(O4432/(O4432+P4432)),(MAX(-30,(D4432-C4432)))*(L4432/(K4432+L4432))*(P4432/(P4432+O4432)))</f>
        <v>0.860972807353505</v>
      </c>
      <c r="U4432" s="7" t="n">
        <v>43140</v>
      </c>
    </row>
    <row r="4433" customFormat="false" ht="15" hidden="false" customHeight="false" outlineLevel="0" collapsed="false">
      <c r="A4433" s="0" t="s">
        <v>228</v>
      </c>
      <c r="B4433" s="0" t="s">
        <v>55</v>
      </c>
      <c r="C4433" s="0" t="n">
        <v>48</v>
      </c>
      <c r="D4433" s="0" t="n">
        <v>72</v>
      </c>
      <c r="E4433" s="0" t="n">
        <v>28</v>
      </c>
      <c r="F4433" s="0" t="n">
        <v>35</v>
      </c>
      <c r="G4433" s="0" t="n">
        <v>15</v>
      </c>
      <c r="H4433" s="0" t="n">
        <v>8</v>
      </c>
      <c r="I4433" s="0" t="n">
        <v>0</v>
      </c>
      <c r="J4433" s="0" t="n">
        <v>1</v>
      </c>
      <c r="K4433" s="0" t="n">
        <f aca="false">VLOOKUP(A4433,'Team Data'!$A$1:$E$659,2,FALSE())</f>
        <v>8</v>
      </c>
      <c r="L4433" s="0" t="n">
        <f aca="false">VLOOKUP(A4433,'Team Data'!$A$1:$E$659,3,FALSE())</f>
        <v>23</v>
      </c>
      <c r="M4433" s="0" t="n">
        <f aca="false">VLOOKUP(B4433,'Team Data'!$A$1:$E$659,2,FALSE())</f>
        <v>24</v>
      </c>
      <c r="N4433" s="0" t="n">
        <f aca="false">VLOOKUP(B4433,'Team Data'!$A$1:$E$659,3,FALSE())</f>
        <v>9</v>
      </c>
      <c r="O4433" s="0" t="n">
        <f aca="false">VLOOKUP(A4433,'Team Data'!$A$1:$E$659,4,FALSE())</f>
        <v>632</v>
      </c>
      <c r="P4433" s="0" t="n">
        <f aca="false">VLOOKUP(A4433,'Team Data'!$A$1:$E$659,5,FALSE())</f>
        <v>404</v>
      </c>
      <c r="Q4433" s="0" t="n">
        <f aca="false">VLOOKUP(B4433,'Team Data'!$A$1:$E$659,4,FALSE())</f>
        <v>691</v>
      </c>
      <c r="R4433" s="0" t="n">
        <f aca="false">VLOOKUP(B4433,'Team Data'!$A$1:$E$659,5,FALSE())</f>
        <v>426</v>
      </c>
      <c r="S4433" s="0" t="n">
        <f aca="false">IF(I4433=1,(MIN(30,(C4433-D4433)))*(M4433/(M4433+N4433))*(Q4433/(Q4433+R4433)),(MAX(-30,(C4433-D4433)))*(N4433/(M4433+N4433))*(R4433/(R4433+Q4433)))</f>
        <v>-2.49629689916172</v>
      </c>
      <c r="T4433" s="0" t="n">
        <f aca="false">IF(J4433=1,(MIN(30,(D4433-C4433)))*(K4433/(K4433+L4433))*(O4433/(O4433+P4433)),(MAX(-30,(D4433-C4433)))*(L4433/(K4433+L4433))*(P4433/(P4433+O4433)))</f>
        <v>3.77830364927139</v>
      </c>
      <c r="U4433" s="7" t="n">
        <v>43140</v>
      </c>
    </row>
    <row r="4434" customFormat="false" ht="15" hidden="false" customHeight="false" outlineLevel="0" collapsed="false">
      <c r="A4434" s="0" t="s">
        <v>157</v>
      </c>
      <c r="B4434" s="0" t="s">
        <v>242</v>
      </c>
      <c r="C4434" s="0" t="n">
        <v>73</v>
      </c>
      <c r="D4434" s="0" t="n">
        <v>77</v>
      </c>
      <c r="E4434" s="0" t="n">
        <v>27</v>
      </c>
      <c r="F4434" s="0" t="n">
        <v>42</v>
      </c>
      <c r="G4434" s="0" t="n">
        <v>16</v>
      </c>
      <c r="H4434" s="0" t="n">
        <v>21</v>
      </c>
      <c r="I4434" s="0" t="n">
        <v>0</v>
      </c>
      <c r="J4434" s="0" t="n">
        <v>1</v>
      </c>
      <c r="K4434" s="0" t="n">
        <f aca="false">VLOOKUP(A4434,'Team Data'!$A$1:$E$659,2,FALSE())</f>
        <v>14</v>
      </c>
      <c r="L4434" s="0" t="n">
        <f aca="false">VLOOKUP(A4434,'Team Data'!$A$1:$E$659,3,FALSE())</f>
        <v>17</v>
      </c>
      <c r="M4434" s="0" t="n">
        <f aca="false">VLOOKUP(B4434,'Team Data'!$A$1:$E$659,2,FALSE())</f>
        <v>22</v>
      </c>
      <c r="N4434" s="0" t="n">
        <f aca="false">VLOOKUP(B4434,'Team Data'!$A$1:$E$659,3,FALSE())</f>
        <v>9</v>
      </c>
      <c r="O4434" s="0" t="n">
        <f aca="false">VLOOKUP(A4434,'Team Data'!$A$1:$E$659,4,FALSE())</f>
        <v>469</v>
      </c>
      <c r="P4434" s="0" t="n">
        <f aca="false">VLOOKUP(A4434,'Team Data'!$A$1:$E$659,5,FALSE())</f>
        <v>528</v>
      </c>
      <c r="Q4434" s="0" t="n">
        <f aca="false">VLOOKUP(B4434,'Team Data'!$A$1:$E$659,4,FALSE())</f>
        <v>500</v>
      </c>
      <c r="R4434" s="0" t="n">
        <f aca="false">VLOOKUP(B4434,'Team Data'!$A$1:$E$659,5,FALSE())</f>
        <v>520</v>
      </c>
      <c r="S4434" s="0" t="n">
        <f aca="false">IF(I4434=1,(MIN(30,(C4434-D4434)))*(M4434/(M4434+N4434))*(Q4434/(Q4434+R4434)),(MAX(-30,(C4434-D4434)))*(N4434/(M4434+N4434))*(R4434/(R4434+Q4434)))</f>
        <v>-0.592030360531309</v>
      </c>
      <c r="T4434" s="0" t="n">
        <f aca="false">IF(J4434=1,(MIN(30,(D4434-C4434)))*(K4434/(K4434+L4434))*(O4434/(O4434+P4434)),(MAX(-30,(D4434-C4434)))*(L4434/(K4434+L4434))*(P4434/(P4434+O4434)))</f>
        <v>0.849775131847154</v>
      </c>
      <c r="U4434" s="7" t="n">
        <v>43140</v>
      </c>
    </row>
    <row r="4435" customFormat="false" ht="15" hidden="false" customHeight="false" outlineLevel="0" collapsed="false">
      <c r="A4435" s="0" t="s">
        <v>150</v>
      </c>
      <c r="B4435" s="0" t="s">
        <v>102</v>
      </c>
      <c r="C4435" s="0" t="n">
        <v>92</v>
      </c>
      <c r="D4435" s="0" t="n">
        <v>106</v>
      </c>
      <c r="E4435" s="0" t="n">
        <v>33</v>
      </c>
      <c r="F4435" s="0" t="n">
        <v>43</v>
      </c>
      <c r="G4435" s="0" t="n">
        <v>7</v>
      </c>
      <c r="H4435" s="0" t="n">
        <v>12</v>
      </c>
      <c r="I4435" s="0" t="n">
        <v>0</v>
      </c>
      <c r="J4435" s="0" t="n">
        <v>1</v>
      </c>
      <c r="K4435" s="0" t="n">
        <f aca="false">VLOOKUP(A4435,'Team Data'!$A$1:$E$659,2,FALSE())</f>
        <v>27</v>
      </c>
      <c r="L4435" s="0" t="n">
        <f aca="false">VLOOKUP(A4435,'Team Data'!$A$1:$E$659,3,FALSE())</f>
        <v>7</v>
      </c>
      <c r="M4435" s="0" t="n">
        <f aca="false">VLOOKUP(B4435,'Team Data'!$A$1:$E$659,2,FALSE())</f>
        <v>24</v>
      </c>
      <c r="N4435" s="0" t="n">
        <f aca="false">VLOOKUP(B4435,'Team Data'!$A$1:$E$659,3,FALSE())</f>
        <v>11</v>
      </c>
      <c r="O4435" s="0" t="n">
        <f aca="false">VLOOKUP(A4435,'Team Data'!$A$1:$E$659,4,FALSE())</f>
        <v>511</v>
      </c>
      <c r="P4435" s="0" t="n">
        <f aca="false">VLOOKUP(A4435,'Team Data'!$A$1:$E$659,5,FALSE())</f>
        <v>533</v>
      </c>
      <c r="Q4435" s="0" t="n">
        <f aca="false">VLOOKUP(B4435,'Team Data'!$A$1:$E$659,4,FALSE())</f>
        <v>527</v>
      </c>
      <c r="R4435" s="0" t="n">
        <f aca="false">VLOOKUP(B4435,'Team Data'!$A$1:$E$659,5,FALSE())</f>
        <v>561</v>
      </c>
      <c r="S4435" s="0" t="n">
        <f aca="false">IF(I4435=1,(MIN(30,(C4435-D4435)))*(M4435/(M4435+N4435))*(Q4435/(Q4435+R4435)),(MAX(-30,(C4435-D4435)))*(N4435/(M4435+N4435))*(R4435/(R4435+Q4435)))</f>
        <v>-2.26875</v>
      </c>
      <c r="T4435" s="0" t="n">
        <f aca="false">IF(J4435=1,(MIN(30,(D4435-C4435)))*(K4435/(K4435+L4435))*(O4435/(O4435+P4435)),(MAX(-30,(D4435-C4435)))*(L4435/(K4435+L4435))*(P4435/(P4435+O4435)))</f>
        <v>5.44168356997972</v>
      </c>
      <c r="U4435" s="7" t="n">
        <v>43140</v>
      </c>
    </row>
    <row r="4436" customFormat="false" ht="15" hidden="false" customHeight="false" outlineLevel="0" collapsed="false">
      <c r="A4436" s="0" t="s">
        <v>313</v>
      </c>
      <c r="B4436" s="0" t="s">
        <v>101</v>
      </c>
      <c r="C4436" s="0" t="n">
        <v>66</v>
      </c>
      <c r="D4436" s="0" t="n">
        <v>64</v>
      </c>
      <c r="E4436" s="0" t="n">
        <v>48</v>
      </c>
      <c r="F4436" s="0" t="n">
        <v>48</v>
      </c>
      <c r="G4436" s="0" t="n">
        <v>15</v>
      </c>
      <c r="H4436" s="0" t="n">
        <v>14</v>
      </c>
      <c r="I4436" s="0" t="n">
        <v>1</v>
      </c>
      <c r="J4436" s="0" t="n">
        <v>0</v>
      </c>
      <c r="K4436" s="0" t="n">
        <f aca="false">VLOOKUP(A4436,'Team Data'!$A$1:$E$659,2,FALSE())</f>
        <v>16</v>
      </c>
      <c r="L4436" s="0" t="n">
        <f aca="false">VLOOKUP(A4436,'Team Data'!$A$1:$E$659,3,FALSE())</f>
        <v>16</v>
      </c>
      <c r="M4436" s="0" t="n">
        <f aca="false">VLOOKUP(B4436,'Team Data'!$A$1:$E$659,2,FALSE())</f>
        <v>21</v>
      </c>
      <c r="N4436" s="0" t="n">
        <f aca="false">VLOOKUP(B4436,'Team Data'!$A$1:$E$659,3,FALSE())</f>
        <v>12</v>
      </c>
      <c r="O4436" s="0" t="n">
        <f aca="false">VLOOKUP(A4436,'Team Data'!$A$1:$E$659,4,FALSE())</f>
        <v>491</v>
      </c>
      <c r="P4436" s="0" t="n">
        <f aca="false">VLOOKUP(A4436,'Team Data'!$A$1:$E$659,5,FALSE())</f>
        <v>469</v>
      </c>
      <c r="Q4436" s="0" t="n">
        <f aca="false">VLOOKUP(B4436,'Team Data'!$A$1:$E$659,4,FALSE())</f>
        <v>495</v>
      </c>
      <c r="R4436" s="0" t="n">
        <f aca="false">VLOOKUP(B4436,'Team Data'!$A$1:$E$659,5,FALSE())</f>
        <v>516</v>
      </c>
      <c r="S4436" s="0" t="n">
        <f aca="false">IF(I4436=1,(MIN(30,(C4436-D4436)))*(M4436/(M4436+N4436))*(Q4436/(Q4436+R4436)),(MAX(-30,(C4436-D4436)))*(N4436/(M4436+N4436))*(R4436/(R4436+Q4436)))</f>
        <v>0.623145400593472</v>
      </c>
      <c r="T4436" s="0" t="n">
        <f aca="false">IF(J4436=1,(MIN(30,(D4436-C4436)))*(K4436/(K4436+L4436))*(O4436/(O4436+P4436)),(MAX(-30,(D4436-C4436)))*(L4436/(K4436+L4436))*(P4436/(P4436+O4436)))</f>
        <v>-0.488541666666667</v>
      </c>
      <c r="U4436" s="7" t="n">
        <v>43140</v>
      </c>
    </row>
    <row r="4437" customFormat="false" ht="15" hidden="false" customHeight="false" outlineLevel="0" collapsed="false">
      <c r="A4437" s="0" t="s">
        <v>282</v>
      </c>
      <c r="B4437" s="0" t="s">
        <v>164</v>
      </c>
      <c r="C4437" s="0" t="n">
        <v>99</v>
      </c>
      <c r="D4437" s="0" t="n">
        <v>95</v>
      </c>
      <c r="E4437" s="0" t="n">
        <v>34</v>
      </c>
      <c r="F4437" s="0" t="n">
        <v>36</v>
      </c>
      <c r="G4437" s="0" t="n">
        <v>13</v>
      </c>
      <c r="H4437" s="0" t="n">
        <v>22</v>
      </c>
      <c r="I4437" s="0" t="n">
        <v>1</v>
      </c>
      <c r="J4437" s="0" t="n">
        <v>0</v>
      </c>
      <c r="K4437" s="0" t="n">
        <f aca="false">VLOOKUP(A4437,'Team Data'!$A$1:$E$659,2,FALSE())</f>
        <v>28</v>
      </c>
      <c r="L4437" s="0" t="n">
        <f aca="false">VLOOKUP(A4437,'Team Data'!$A$1:$E$659,3,FALSE())</f>
        <v>7</v>
      </c>
      <c r="M4437" s="0" t="n">
        <f aca="false">VLOOKUP(B4437,'Team Data'!$A$1:$E$659,2,FALSE())</f>
        <v>11</v>
      </c>
      <c r="N4437" s="0" t="n">
        <f aca="false">VLOOKUP(B4437,'Team Data'!$A$1:$E$659,3,FALSE())</f>
        <v>17</v>
      </c>
      <c r="O4437" s="0" t="n">
        <f aca="false">VLOOKUP(A4437,'Team Data'!$A$1:$E$659,4,FALSE())</f>
        <v>478</v>
      </c>
      <c r="P4437" s="0" t="n">
        <f aca="false">VLOOKUP(A4437,'Team Data'!$A$1:$E$659,5,FALSE())</f>
        <v>538</v>
      </c>
      <c r="Q4437" s="0" t="n">
        <f aca="false">VLOOKUP(B4437,'Team Data'!$A$1:$E$659,4,FALSE())</f>
        <v>411</v>
      </c>
      <c r="R4437" s="0" t="n">
        <f aca="false">VLOOKUP(B4437,'Team Data'!$A$1:$E$659,5,FALSE())</f>
        <v>413</v>
      </c>
      <c r="S4437" s="0" t="n">
        <f aca="false">IF(I4437=1,(MIN(30,(C4437-D4437)))*(M4437/(M4437+N4437))*(Q4437/(Q4437+R4437)),(MAX(-30,(C4437-D4437)))*(N4437/(M4437+N4437))*(R4437/(R4437+Q4437)))</f>
        <v>0.783807212205271</v>
      </c>
      <c r="T4437" s="0" t="n">
        <f aca="false">IF(J4437=1,(MIN(30,(D4437-C4437)))*(K4437/(K4437+L4437))*(O4437/(O4437+P4437)),(MAX(-30,(D4437-C4437)))*(L4437/(K4437+L4437))*(P4437/(P4437+O4437)))</f>
        <v>-0.423622047244094</v>
      </c>
      <c r="U4437" s="7" t="n">
        <v>43140</v>
      </c>
    </row>
    <row r="4438" customFormat="false" ht="15" hidden="false" customHeight="false" outlineLevel="0" collapsed="false">
      <c r="A4438" s="0" t="s">
        <v>107</v>
      </c>
      <c r="B4438" s="0" t="s">
        <v>352</v>
      </c>
      <c r="C4438" s="0" t="n">
        <v>64</v>
      </c>
      <c r="D4438" s="0" t="n">
        <v>68</v>
      </c>
      <c r="E4438" s="0" t="n">
        <v>37</v>
      </c>
      <c r="F4438" s="0" t="n">
        <v>47</v>
      </c>
      <c r="G4438" s="0" t="n">
        <v>10</v>
      </c>
      <c r="H4438" s="0" t="n">
        <v>14</v>
      </c>
      <c r="I4438" s="0" t="n">
        <v>0</v>
      </c>
      <c r="J4438" s="0" t="n">
        <v>1</v>
      </c>
      <c r="K4438" s="0" t="n">
        <f aca="false">VLOOKUP(A4438,'Team Data'!$A$1:$E$659,2,FALSE())</f>
        <v>13</v>
      </c>
      <c r="L4438" s="0" t="n">
        <f aca="false">VLOOKUP(A4438,'Team Data'!$A$1:$E$659,3,FALSE())</f>
        <v>20</v>
      </c>
      <c r="M4438" s="0" t="n">
        <f aca="false">VLOOKUP(B4438,'Team Data'!$A$1:$E$659,2,FALSE())</f>
        <v>25</v>
      </c>
      <c r="N4438" s="0" t="n">
        <f aca="false">VLOOKUP(B4438,'Team Data'!$A$1:$E$659,3,FALSE())</f>
        <v>10</v>
      </c>
      <c r="O4438" s="0" t="n">
        <f aca="false">VLOOKUP(A4438,'Team Data'!$A$1:$E$659,4,FALSE())</f>
        <v>474</v>
      </c>
      <c r="P4438" s="0" t="n">
        <f aca="false">VLOOKUP(A4438,'Team Data'!$A$1:$E$659,5,FALSE())</f>
        <v>521</v>
      </c>
      <c r="Q4438" s="0" t="n">
        <f aca="false">VLOOKUP(B4438,'Team Data'!$A$1:$E$659,4,FALSE())</f>
        <v>543</v>
      </c>
      <c r="R4438" s="0" t="n">
        <f aca="false">VLOOKUP(B4438,'Team Data'!$A$1:$E$659,5,FALSE())</f>
        <v>561</v>
      </c>
      <c r="S4438" s="0" t="n">
        <f aca="false">IF(I4438=1,(MIN(30,(C4438-D4438)))*(M4438/(M4438+N4438))*(Q4438/(Q4438+R4438)),(MAX(-30,(C4438-D4438)))*(N4438/(M4438+N4438))*(R4438/(R4438+Q4438)))</f>
        <v>-0.580745341614907</v>
      </c>
      <c r="T4438" s="0" t="n">
        <f aca="false">IF(J4438=1,(MIN(30,(D4438-C4438)))*(K4438/(K4438+L4438))*(O4438/(O4438+P4438)),(MAX(-30,(D4438-C4438)))*(L4438/(K4438+L4438))*(P4438/(P4438+O4438)))</f>
        <v>0.750662402923709</v>
      </c>
      <c r="U4438" s="7" t="n">
        <v>43140</v>
      </c>
    </row>
    <row r="4439" customFormat="false" ht="15" hidden="false" customHeight="false" outlineLevel="0" collapsed="false">
      <c r="A4439" s="0" t="s">
        <v>240</v>
      </c>
      <c r="B4439" s="0" t="s">
        <v>171</v>
      </c>
      <c r="C4439" s="0" t="n">
        <v>75</v>
      </c>
      <c r="D4439" s="0" t="n">
        <v>94</v>
      </c>
      <c r="E4439" s="0" t="n">
        <v>35</v>
      </c>
      <c r="F4439" s="0" t="n">
        <v>38</v>
      </c>
      <c r="G4439" s="0" t="n">
        <v>14</v>
      </c>
      <c r="H4439" s="0" t="n">
        <v>10</v>
      </c>
      <c r="I4439" s="0" t="n">
        <v>0</v>
      </c>
      <c r="J4439" s="0" t="n">
        <v>1</v>
      </c>
      <c r="K4439" s="0" t="n">
        <f aca="false">VLOOKUP(A4439,'Team Data'!$A$1:$E$659,2,FALSE())</f>
        <v>7</v>
      </c>
      <c r="L4439" s="0" t="n">
        <f aca="false">VLOOKUP(A4439,'Team Data'!$A$1:$E$659,3,FALSE())</f>
        <v>24</v>
      </c>
      <c r="M4439" s="0" t="n">
        <f aca="false">VLOOKUP(B4439,'Team Data'!$A$1:$E$659,2,FALSE())</f>
        <v>25</v>
      </c>
      <c r="N4439" s="0" t="n">
        <f aca="false">VLOOKUP(B4439,'Team Data'!$A$1:$E$659,3,FALSE())</f>
        <v>8</v>
      </c>
      <c r="O4439" s="0" t="n">
        <f aca="false">VLOOKUP(A4439,'Team Data'!$A$1:$E$659,4,FALSE())</f>
        <v>510</v>
      </c>
      <c r="P4439" s="0" t="n">
        <f aca="false">VLOOKUP(A4439,'Team Data'!$A$1:$E$659,5,FALSE())</f>
        <v>460</v>
      </c>
      <c r="Q4439" s="0" t="n">
        <f aca="false">VLOOKUP(B4439,'Team Data'!$A$1:$E$659,4,FALSE())</f>
        <v>610</v>
      </c>
      <c r="R4439" s="0" t="n">
        <f aca="false">VLOOKUP(B4439,'Team Data'!$A$1:$E$659,5,FALSE())</f>
        <v>461</v>
      </c>
      <c r="S4439" s="0" t="n">
        <f aca="false">IF(I4439=1,(MIN(30,(C4439-D4439)))*(M4439/(M4439+N4439))*(Q4439/(Q4439+R4439)),(MAX(-30,(C4439-D4439)))*(N4439/(M4439+N4439))*(R4439/(R4439+Q4439)))</f>
        <v>-1.9826273943921</v>
      </c>
      <c r="T4439" s="0" t="n">
        <f aca="false">IF(J4439=1,(MIN(30,(D4439-C4439)))*(K4439/(K4439+L4439))*(O4439/(O4439+P4439)),(MAX(-30,(D4439-C4439)))*(L4439/(K4439+L4439))*(P4439/(P4439+O4439)))</f>
        <v>2.25573661456601</v>
      </c>
      <c r="U4439" s="7" t="n">
        <v>43140</v>
      </c>
    </row>
    <row r="4440" customFormat="false" ht="15" hidden="false" customHeight="false" outlineLevel="0" collapsed="false">
      <c r="A4440" s="0" t="s">
        <v>272</v>
      </c>
      <c r="B4440" s="0" t="s">
        <v>181</v>
      </c>
      <c r="C4440" s="0" t="n">
        <v>78</v>
      </c>
      <c r="D4440" s="0" t="n">
        <v>62</v>
      </c>
      <c r="E4440" s="0" t="n">
        <v>33</v>
      </c>
      <c r="F4440" s="0" t="n">
        <v>33</v>
      </c>
      <c r="G4440" s="0" t="n">
        <v>15</v>
      </c>
      <c r="H4440" s="0" t="n">
        <v>17</v>
      </c>
      <c r="I4440" s="0" t="n">
        <v>1</v>
      </c>
      <c r="J4440" s="0" t="n">
        <v>0</v>
      </c>
      <c r="K4440" s="0" t="n">
        <f aca="false">VLOOKUP(A4440,'Team Data'!$A$1:$E$659,2,FALSE())</f>
        <v>14</v>
      </c>
      <c r="L4440" s="0" t="n">
        <f aca="false">VLOOKUP(A4440,'Team Data'!$A$1:$E$659,3,FALSE())</f>
        <v>17</v>
      </c>
      <c r="M4440" s="0" t="n">
        <f aca="false">VLOOKUP(B4440,'Team Data'!$A$1:$E$659,2,FALSE())</f>
        <v>8</v>
      </c>
      <c r="N4440" s="0" t="n">
        <f aca="false">VLOOKUP(B4440,'Team Data'!$A$1:$E$659,3,FALSE())</f>
        <v>21</v>
      </c>
      <c r="O4440" s="0" t="n">
        <f aca="false">VLOOKUP(A4440,'Team Data'!$A$1:$E$659,4,FALSE())</f>
        <v>453</v>
      </c>
      <c r="P4440" s="0" t="n">
        <f aca="false">VLOOKUP(A4440,'Team Data'!$A$1:$E$659,5,FALSE())</f>
        <v>480</v>
      </c>
      <c r="Q4440" s="0" t="n">
        <f aca="false">VLOOKUP(B4440,'Team Data'!$A$1:$E$659,4,FALSE())</f>
        <v>484</v>
      </c>
      <c r="R4440" s="0" t="n">
        <f aca="false">VLOOKUP(B4440,'Team Data'!$A$1:$E$659,5,FALSE())</f>
        <v>397</v>
      </c>
      <c r="S4440" s="0" t="n">
        <f aca="false">IF(I4440=1,(MIN(30,(C4440-D4440)))*(M4440/(M4440+N4440))*(Q4440/(Q4440+R4440)),(MAX(-30,(C4440-D4440)))*(N4440/(M4440+N4440))*(R4440/(R4440+Q4440)))</f>
        <v>2.42483071744491</v>
      </c>
      <c r="T4440" s="0" t="n">
        <f aca="false">IF(J4440=1,(MIN(30,(D4440-C4440)))*(K4440/(K4440+L4440))*(O4440/(O4440+P4440)),(MAX(-30,(D4440-C4440)))*(L4440/(K4440+L4440))*(P4440/(P4440+O4440)))</f>
        <v>-4.51405455865574</v>
      </c>
      <c r="U4440" s="7" t="n">
        <v>43140</v>
      </c>
    </row>
    <row r="4441" customFormat="false" ht="15" hidden="false" customHeight="false" outlineLevel="0" collapsed="false">
      <c r="A4441" s="0" t="s">
        <v>108</v>
      </c>
      <c r="B4441" s="0" t="s">
        <v>117</v>
      </c>
      <c r="C4441" s="0" t="n">
        <v>95</v>
      </c>
      <c r="D4441" s="0" t="n">
        <v>81</v>
      </c>
      <c r="E4441" s="0" t="n">
        <v>37</v>
      </c>
      <c r="F4441" s="0" t="n">
        <v>31</v>
      </c>
      <c r="G4441" s="0" t="n">
        <v>11</v>
      </c>
      <c r="H4441" s="0" t="n">
        <v>12</v>
      </c>
      <c r="I4441" s="0" t="n">
        <v>1</v>
      </c>
      <c r="J4441" s="0" t="n">
        <v>0</v>
      </c>
      <c r="K4441" s="0" t="n">
        <f aca="false">VLOOKUP(A4441,'Team Data'!$A$1:$E$659,2,FALSE())</f>
        <v>19</v>
      </c>
      <c r="L4441" s="0" t="n">
        <f aca="false">VLOOKUP(A4441,'Team Data'!$A$1:$E$659,3,FALSE())</f>
        <v>16</v>
      </c>
      <c r="M4441" s="0" t="n">
        <f aca="false">VLOOKUP(B4441,'Team Data'!$A$1:$E$659,2,FALSE())</f>
        <v>10</v>
      </c>
      <c r="N4441" s="0" t="n">
        <f aca="false">VLOOKUP(B4441,'Team Data'!$A$1:$E$659,3,FALSE())</f>
        <v>23</v>
      </c>
      <c r="O4441" s="0" t="n">
        <f aca="false">VLOOKUP(A4441,'Team Data'!$A$1:$E$659,4,FALSE())</f>
        <v>472</v>
      </c>
      <c r="P4441" s="0" t="n">
        <f aca="false">VLOOKUP(A4441,'Team Data'!$A$1:$E$659,5,FALSE())</f>
        <v>580</v>
      </c>
      <c r="Q4441" s="0" t="n">
        <f aca="false">VLOOKUP(B4441,'Team Data'!$A$1:$E$659,4,FALSE())</f>
        <v>452</v>
      </c>
      <c r="R4441" s="0" t="n">
        <f aca="false">VLOOKUP(B4441,'Team Data'!$A$1:$E$659,5,FALSE())</f>
        <v>578</v>
      </c>
      <c r="S4441" s="0" t="n">
        <f aca="false">IF(I4441=1,(MIN(30,(C4441-D4441)))*(M4441/(M4441+N4441))*(Q4441/(Q4441+R4441)),(MAX(-30,(C4441-D4441)))*(N4441/(M4441+N4441))*(R4441/(R4441+Q4441)))</f>
        <v>1.86172403648132</v>
      </c>
      <c r="T4441" s="0" t="n">
        <f aca="false">IF(J4441=1,(MIN(30,(D4441-C4441)))*(K4441/(K4441+L4441))*(O4441/(O4441+P4441)),(MAX(-30,(D4441-C4441)))*(L4441/(K4441+L4441))*(P4441/(P4441+O4441)))</f>
        <v>-3.52851711026616</v>
      </c>
      <c r="U4441" s="7" t="n">
        <v>43140</v>
      </c>
    </row>
    <row r="4442" customFormat="false" ht="15" hidden="false" customHeight="false" outlineLevel="0" collapsed="false">
      <c r="A4442" s="0" t="s">
        <v>130</v>
      </c>
      <c r="B4442" s="0" t="s">
        <v>145</v>
      </c>
      <c r="C4442" s="0" t="n">
        <v>59</v>
      </c>
      <c r="D4442" s="0" t="n">
        <v>82</v>
      </c>
      <c r="E4442" s="0" t="n">
        <v>25</v>
      </c>
      <c r="F4442" s="0" t="n">
        <v>44</v>
      </c>
      <c r="G4442" s="0" t="n">
        <v>13</v>
      </c>
      <c r="H4442" s="0" t="n">
        <v>15</v>
      </c>
      <c r="I4442" s="0" t="n">
        <v>0</v>
      </c>
      <c r="J4442" s="0" t="n">
        <v>1</v>
      </c>
      <c r="K4442" s="0" t="n">
        <f aca="false">VLOOKUP(A4442,'Team Data'!$A$1:$E$659,2,FALSE())</f>
        <v>15</v>
      </c>
      <c r="L4442" s="0" t="n">
        <f aca="false">VLOOKUP(A4442,'Team Data'!$A$1:$E$659,3,FALSE())</f>
        <v>18</v>
      </c>
      <c r="M4442" s="0" t="n">
        <f aca="false">VLOOKUP(B4442,'Team Data'!$A$1:$E$659,2,FALSE())</f>
        <v>23</v>
      </c>
      <c r="N4442" s="0" t="n">
        <f aca="false">VLOOKUP(B4442,'Team Data'!$A$1:$E$659,3,FALSE())</f>
        <v>10</v>
      </c>
      <c r="O4442" s="0" t="n">
        <f aca="false">VLOOKUP(A4442,'Team Data'!$A$1:$E$659,4,FALSE())</f>
        <v>463</v>
      </c>
      <c r="P4442" s="0" t="n">
        <f aca="false">VLOOKUP(A4442,'Team Data'!$A$1:$E$659,5,FALSE())</f>
        <v>494</v>
      </c>
      <c r="Q4442" s="0" t="n">
        <f aca="false">VLOOKUP(B4442,'Team Data'!$A$1:$E$659,4,FALSE())</f>
        <v>503</v>
      </c>
      <c r="R4442" s="0" t="n">
        <f aca="false">VLOOKUP(B4442,'Team Data'!$A$1:$E$659,5,FALSE())</f>
        <v>487</v>
      </c>
      <c r="S4442" s="0" t="n">
        <f aca="false">IF(I4442=1,(MIN(30,(C4442-D4442)))*(M4442/(M4442+N4442))*(Q4442/(Q4442+R4442)),(MAX(-30,(C4442-D4442)))*(N4442/(M4442+N4442))*(R4442/(R4442+Q4442)))</f>
        <v>-3.42852770125497</v>
      </c>
      <c r="T4442" s="0" t="n">
        <f aca="false">IF(J4442=1,(MIN(30,(D4442-C4442)))*(K4442/(K4442+L4442))*(O4442/(O4442+P4442)),(MAX(-30,(D4442-C4442)))*(L4442/(K4442+L4442))*(P4442/(P4442+O4442)))</f>
        <v>5.05794623349482</v>
      </c>
      <c r="U4442" s="7" t="n">
        <v>43140</v>
      </c>
    </row>
    <row r="4443" customFormat="false" ht="15" hidden="false" customHeight="false" outlineLevel="0" collapsed="false">
      <c r="A4443" s="0" t="s">
        <v>172</v>
      </c>
      <c r="B4443" s="0" t="s">
        <v>209</v>
      </c>
      <c r="C4443" s="0" t="n">
        <v>52</v>
      </c>
      <c r="D4443" s="0" t="n">
        <v>54</v>
      </c>
      <c r="E4443" s="0" t="n">
        <v>36</v>
      </c>
      <c r="F4443" s="0" t="n">
        <v>31</v>
      </c>
      <c r="G4443" s="0" t="n">
        <v>11</v>
      </c>
      <c r="H4443" s="0" t="n">
        <v>10</v>
      </c>
      <c r="I4443" s="0" t="n">
        <v>0</v>
      </c>
      <c r="J4443" s="0" t="n">
        <v>1</v>
      </c>
      <c r="K4443" s="0" t="n">
        <f aca="false">VLOOKUP(A4443,'Team Data'!$A$1:$E$659,2,FALSE())</f>
        <v>16</v>
      </c>
      <c r="L4443" s="0" t="n">
        <f aca="false">VLOOKUP(A4443,'Team Data'!$A$1:$E$659,3,FALSE())</f>
        <v>17</v>
      </c>
      <c r="M4443" s="0" t="n">
        <f aca="false">VLOOKUP(B4443,'Team Data'!$A$1:$E$659,2,FALSE())</f>
        <v>22</v>
      </c>
      <c r="N4443" s="0" t="n">
        <f aca="false">VLOOKUP(B4443,'Team Data'!$A$1:$E$659,3,FALSE())</f>
        <v>10</v>
      </c>
      <c r="O4443" s="0" t="n">
        <f aca="false">VLOOKUP(A4443,'Team Data'!$A$1:$E$659,4,FALSE())</f>
        <v>503</v>
      </c>
      <c r="P4443" s="0" t="n">
        <f aca="false">VLOOKUP(A4443,'Team Data'!$A$1:$E$659,5,FALSE())</f>
        <v>522</v>
      </c>
      <c r="Q4443" s="0" t="n">
        <f aca="false">VLOOKUP(B4443,'Team Data'!$A$1:$E$659,4,FALSE())</f>
        <v>489</v>
      </c>
      <c r="R4443" s="0" t="n">
        <f aca="false">VLOOKUP(B4443,'Team Data'!$A$1:$E$659,5,FALSE())</f>
        <v>510</v>
      </c>
      <c r="S4443" s="0" t="n">
        <f aca="false">IF(I4443=1,(MIN(30,(C4443-D4443)))*(M4443/(M4443+N4443))*(Q4443/(Q4443+R4443)),(MAX(-30,(C4443-D4443)))*(N4443/(M4443+N4443))*(R4443/(R4443+Q4443)))</f>
        <v>-0.319069069069069</v>
      </c>
      <c r="T4443" s="0" t="n">
        <f aca="false">IF(J4443=1,(MIN(30,(D4443-C4443)))*(K4443/(K4443+L4443))*(O4443/(O4443+P4443)),(MAX(-30,(D4443-C4443)))*(L4443/(K4443+L4443))*(P4443/(P4443+O4443)))</f>
        <v>0.475861049519586</v>
      </c>
      <c r="U4443" s="7" t="n">
        <v>43140</v>
      </c>
    </row>
    <row r="4444" customFormat="false" ht="15" hidden="false" customHeight="false" outlineLevel="0" collapsed="false">
      <c r="A4444" s="0" t="s">
        <v>356</v>
      </c>
      <c r="B4444" s="0" t="s">
        <v>312</v>
      </c>
      <c r="C4444" s="0" t="n">
        <v>75</v>
      </c>
      <c r="D4444" s="0" t="n">
        <v>100</v>
      </c>
      <c r="E4444" s="0" t="n">
        <v>45</v>
      </c>
      <c r="F4444" s="0" t="n">
        <v>38</v>
      </c>
      <c r="G4444" s="0" t="n">
        <v>10</v>
      </c>
      <c r="H4444" s="0" t="n">
        <v>9</v>
      </c>
      <c r="I4444" s="0" t="n">
        <v>0</v>
      </c>
      <c r="J4444" s="0" t="n">
        <v>1</v>
      </c>
      <c r="K4444" s="0" t="n">
        <f aca="false">VLOOKUP(A4444,'Team Data'!$A$1:$E$659,2,FALSE())</f>
        <v>8</v>
      </c>
      <c r="L4444" s="0" t="n">
        <f aca="false">VLOOKUP(A4444,'Team Data'!$A$1:$E$659,3,FALSE())</f>
        <v>24</v>
      </c>
      <c r="M4444" s="0" t="n">
        <f aca="false">VLOOKUP(B4444,'Team Data'!$A$1:$E$659,2,FALSE())</f>
        <v>20</v>
      </c>
      <c r="N4444" s="0" t="n">
        <f aca="false">VLOOKUP(B4444,'Team Data'!$A$1:$E$659,3,FALSE())</f>
        <v>16</v>
      </c>
      <c r="O4444" s="0" t="n">
        <f aca="false">VLOOKUP(A4444,'Team Data'!$A$1:$E$659,4,FALSE())</f>
        <v>505</v>
      </c>
      <c r="P4444" s="0" t="n">
        <f aca="false">VLOOKUP(A4444,'Team Data'!$A$1:$E$659,5,FALSE())</f>
        <v>499</v>
      </c>
      <c r="Q4444" s="0" t="n">
        <f aca="false">VLOOKUP(B4444,'Team Data'!$A$1:$E$659,4,FALSE())</f>
        <v>545</v>
      </c>
      <c r="R4444" s="0" t="n">
        <f aca="false">VLOOKUP(B4444,'Team Data'!$A$1:$E$659,5,FALSE())</f>
        <v>579</v>
      </c>
      <c r="S4444" s="0" t="n">
        <f aca="false">IF(I4444=1,(MIN(30,(C4444-D4444)))*(M4444/(M4444+N4444))*(Q4444/(Q4444+R4444)),(MAX(-30,(C4444-D4444)))*(N4444/(M4444+N4444))*(R4444/(R4444+Q4444)))</f>
        <v>-5.72360616844603</v>
      </c>
      <c r="T4444" s="0" t="n">
        <f aca="false">IF(J4444=1,(MIN(30,(D4444-C4444)))*(K4444/(K4444+L4444))*(O4444/(O4444+P4444)),(MAX(-30,(D4444-C4444)))*(L4444/(K4444+L4444))*(P4444/(P4444+O4444)))</f>
        <v>3.14367529880478</v>
      </c>
      <c r="U4444" s="7" t="n">
        <v>43140</v>
      </c>
    </row>
    <row r="4445" customFormat="false" ht="15" hidden="false" customHeight="false" outlineLevel="0" collapsed="false">
      <c r="A4445" s="0" t="s">
        <v>79</v>
      </c>
      <c r="B4445" s="0" t="s">
        <v>246</v>
      </c>
      <c r="C4445" s="0" t="n">
        <v>78</v>
      </c>
      <c r="D4445" s="0" t="n">
        <v>74</v>
      </c>
      <c r="E4445" s="0" t="n">
        <v>30</v>
      </c>
      <c r="F4445" s="0" t="n">
        <v>28</v>
      </c>
      <c r="G4445" s="0" t="n">
        <v>13</v>
      </c>
      <c r="H4445" s="0" t="n">
        <v>9</v>
      </c>
      <c r="I4445" s="0" t="n">
        <v>1</v>
      </c>
      <c r="J4445" s="0" t="n">
        <v>0</v>
      </c>
      <c r="K4445" s="0" t="n">
        <f aca="false">VLOOKUP(A4445,'Team Data'!$A$1:$E$659,2,FALSE())</f>
        <v>12</v>
      </c>
      <c r="L4445" s="0" t="n">
        <f aca="false">VLOOKUP(A4445,'Team Data'!$A$1:$E$659,3,FALSE())</f>
        <v>19</v>
      </c>
      <c r="M4445" s="0" t="n">
        <f aca="false">VLOOKUP(B4445,'Team Data'!$A$1:$E$659,2,FALSE())</f>
        <v>9</v>
      </c>
      <c r="N4445" s="0" t="n">
        <f aca="false">VLOOKUP(B4445,'Team Data'!$A$1:$E$659,3,FALSE())</f>
        <v>21</v>
      </c>
      <c r="O4445" s="0" t="n">
        <f aca="false">VLOOKUP(A4445,'Team Data'!$A$1:$E$659,4,FALSE())</f>
        <v>475</v>
      </c>
      <c r="P4445" s="0" t="n">
        <f aca="false">VLOOKUP(A4445,'Team Data'!$A$1:$E$659,5,FALSE())</f>
        <v>446</v>
      </c>
      <c r="Q4445" s="0" t="n">
        <f aca="false">VLOOKUP(B4445,'Team Data'!$A$1:$E$659,4,FALSE())</f>
        <v>497</v>
      </c>
      <c r="R4445" s="0" t="n">
        <f aca="false">VLOOKUP(B4445,'Team Data'!$A$1:$E$659,5,FALSE())</f>
        <v>467</v>
      </c>
      <c r="S4445" s="0" t="n">
        <f aca="false">IF(I4445=1,(MIN(30,(C4445-D4445)))*(M4445/(M4445+N4445))*(Q4445/(Q4445+R4445)),(MAX(-30,(C4445-D4445)))*(N4445/(M4445+N4445))*(R4445/(R4445+Q4445)))</f>
        <v>0.618672199170124</v>
      </c>
      <c r="T4445" s="0" t="n">
        <f aca="false">IF(J4445=1,(MIN(30,(D4445-C4445)))*(K4445/(K4445+L4445))*(O4445/(O4445+P4445)),(MAX(-30,(D4445-C4445)))*(L4445/(K4445+L4445))*(P4445/(P4445+O4445)))</f>
        <v>-1.18720885433085</v>
      </c>
      <c r="U4445" s="7" t="n">
        <v>43140</v>
      </c>
    </row>
    <row r="4446" customFormat="false" ht="15" hidden="false" customHeight="false" outlineLevel="0" collapsed="false">
      <c r="A4446" s="0" t="s">
        <v>51</v>
      </c>
      <c r="B4446" s="0" t="s">
        <v>151</v>
      </c>
      <c r="C4446" s="0" t="n">
        <v>65</v>
      </c>
      <c r="D4446" s="0" t="n">
        <v>83</v>
      </c>
      <c r="E4446" s="0" t="n">
        <v>37</v>
      </c>
      <c r="F4446" s="0" t="n">
        <v>26</v>
      </c>
      <c r="G4446" s="0" t="n">
        <v>14</v>
      </c>
      <c r="H4446" s="0" t="n">
        <v>6</v>
      </c>
      <c r="I4446" s="0" t="n">
        <v>0</v>
      </c>
      <c r="J4446" s="0" t="n">
        <v>1</v>
      </c>
      <c r="K4446" s="0" t="n">
        <f aca="false">VLOOKUP(A4446,'Team Data'!$A$1:$E$659,2,FALSE())</f>
        <v>6</v>
      </c>
      <c r="L4446" s="0" t="n">
        <f aca="false">VLOOKUP(A4446,'Team Data'!$A$1:$E$659,3,FALSE())</f>
        <v>23</v>
      </c>
      <c r="M4446" s="0" t="n">
        <f aca="false">VLOOKUP(B4446,'Team Data'!$A$1:$E$659,2,FALSE())</f>
        <v>17</v>
      </c>
      <c r="N4446" s="0" t="n">
        <f aca="false">VLOOKUP(B4446,'Team Data'!$A$1:$E$659,3,FALSE())</f>
        <v>16</v>
      </c>
      <c r="O4446" s="0" t="n">
        <f aca="false">VLOOKUP(A4446,'Team Data'!$A$1:$E$659,4,FALSE())</f>
        <v>485</v>
      </c>
      <c r="P4446" s="0" t="n">
        <f aca="false">VLOOKUP(A4446,'Team Data'!$A$1:$E$659,5,FALSE())</f>
        <v>443</v>
      </c>
      <c r="Q4446" s="0" t="n">
        <f aca="false">VLOOKUP(B4446,'Team Data'!$A$1:$E$659,4,FALSE())</f>
        <v>557</v>
      </c>
      <c r="R4446" s="0" t="n">
        <f aca="false">VLOOKUP(B4446,'Team Data'!$A$1:$E$659,5,FALSE())</f>
        <v>476</v>
      </c>
      <c r="S4446" s="0" t="n">
        <f aca="false">IF(I4446=1,(MIN(30,(C4446-D4446)))*(M4446/(M4446+N4446))*(Q4446/(Q4446+R4446)),(MAX(-30,(C4446-D4446)))*(N4446/(M4446+N4446))*(R4446/(R4446+Q4446)))</f>
        <v>-4.02147320249934</v>
      </c>
      <c r="T4446" s="0" t="n">
        <f aca="false">IF(J4446=1,(MIN(30,(D4446-C4446)))*(K4446/(K4446+L4446))*(O4446/(O4446+P4446)),(MAX(-30,(D4446-C4446)))*(L4446/(K4446+L4446))*(P4446/(P4446+O4446)))</f>
        <v>1.94634363852556</v>
      </c>
      <c r="U4446" s="7" t="n">
        <v>43140</v>
      </c>
    </row>
    <row r="4447" customFormat="false" ht="15" hidden="false" customHeight="false" outlineLevel="0" collapsed="false">
      <c r="A4447" s="0" t="s">
        <v>344</v>
      </c>
      <c r="B4447" s="0" t="s">
        <v>220</v>
      </c>
      <c r="C4447" s="0" t="n">
        <v>68</v>
      </c>
      <c r="D4447" s="0" t="n">
        <v>71</v>
      </c>
      <c r="E4447" s="0" t="n">
        <v>24</v>
      </c>
      <c r="F4447" s="0" t="n">
        <v>34</v>
      </c>
      <c r="G4447" s="0" t="n">
        <v>8</v>
      </c>
      <c r="H4447" s="0" t="n">
        <v>7</v>
      </c>
      <c r="I4447" s="0" t="n">
        <v>0</v>
      </c>
      <c r="J4447" s="0" t="n">
        <v>1</v>
      </c>
      <c r="K4447" s="0" t="n">
        <f aca="false">VLOOKUP(A4447,'Team Data'!$A$1:$E$659,2,FALSE())</f>
        <v>12</v>
      </c>
      <c r="L4447" s="0" t="n">
        <f aca="false">VLOOKUP(A4447,'Team Data'!$A$1:$E$659,3,FALSE())</f>
        <v>16</v>
      </c>
      <c r="M4447" s="0" t="n">
        <f aca="false">VLOOKUP(B4447,'Team Data'!$A$1:$E$659,2,FALSE())</f>
        <v>9</v>
      </c>
      <c r="N4447" s="0" t="n">
        <f aca="false">VLOOKUP(B4447,'Team Data'!$A$1:$E$659,3,FALSE())</f>
        <v>22</v>
      </c>
      <c r="O4447" s="0" t="n">
        <f aca="false">VLOOKUP(A4447,'Team Data'!$A$1:$E$659,4,FALSE())</f>
        <v>387</v>
      </c>
      <c r="P4447" s="0" t="n">
        <f aca="false">VLOOKUP(A4447,'Team Data'!$A$1:$E$659,5,FALSE())</f>
        <v>392</v>
      </c>
      <c r="Q4447" s="0" t="n">
        <f aca="false">VLOOKUP(B4447,'Team Data'!$A$1:$E$659,4,FALSE())</f>
        <v>532</v>
      </c>
      <c r="R4447" s="0" t="n">
        <f aca="false">VLOOKUP(B4447,'Team Data'!$A$1:$E$659,5,FALSE())</f>
        <v>421</v>
      </c>
      <c r="S4447" s="0" t="n">
        <f aca="false">IF(I4447=1,(MIN(30,(C4447-D4447)))*(M4447/(M4447+N4447))*(Q4447/(Q4447+R4447)),(MAX(-30,(C4447-D4447)))*(N4447/(M4447+N4447))*(R4447/(R4447+Q4447)))</f>
        <v>-0.940527366888942</v>
      </c>
      <c r="T4447" s="0" t="n">
        <f aca="false">IF(J4447=1,(MIN(30,(D4447-C4447)))*(K4447/(K4447+L4447))*(O4447/(O4447+P4447)),(MAX(-30,(D4447-C4447)))*(L4447/(K4447+L4447))*(P4447/(P4447+O4447)))</f>
        <v>0.638730973775903</v>
      </c>
      <c r="U4447" s="7" t="n">
        <v>43140</v>
      </c>
    </row>
    <row r="4448" customFormat="false" ht="15" hidden="false" customHeight="false" outlineLevel="0" collapsed="false">
      <c r="A4448" s="0" t="s">
        <v>201</v>
      </c>
      <c r="B4448" s="0" t="s">
        <v>221</v>
      </c>
      <c r="C4448" s="0" t="n">
        <v>66</v>
      </c>
      <c r="D4448" s="0" t="n">
        <v>67</v>
      </c>
      <c r="E4448" s="0" t="n">
        <v>38</v>
      </c>
      <c r="F4448" s="0" t="n">
        <v>48</v>
      </c>
      <c r="G4448" s="0" t="n">
        <v>10</v>
      </c>
      <c r="H4448" s="0" t="n">
        <v>17</v>
      </c>
      <c r="I4448" s="0" t="n">
        <v>0</v>
      </c>
      <c r="J4448" s="0" t="n">
        <v>1</v>
      </c>
      <c r="K4448" s="0" t="n">
        <f aca="false">VLOOKUP(A4448,'Team Data'!$A$1:$E$659,2,FALSE())</f>
        <v>15</v>
      </c>
      <c r="L4448" s="0" t="n">
        <f aca="false">VLOOKUP(A4448,'Team Data'!$A$1:$E$659,3,FALSE())</f>
        <v>17</v>
      </c>
      <c r="M4448" s="0" t="n">
        <f aca="false">VLOOKUP(B4448,'Team Data'!$A$1:$E$659,2,FALSE())</f>
        <v>11</v>
      </c>
      <c r="N4448" s="0" t="n">
        <f aca="false">VLOOKUP(B4448,'Team Data'!$A$1:$E$659,3,FALSE())</f>
        <v>21</v>
      </c>
      <c r="O4448" s="0" t="n">
        <f aca="false">VLOOKUP(A4448,'Team Data'!$A$1:$E$659,4,FALSE())</f>
        <v>513</v>
      </c>
      <c r="P4448" s="0" t="n">
        <f aca="false">VLOOKUP(A4448,'Team Data'!$A$1:$E$659,5,FALSE())</f>
        <v>439</v>
      </c>
      <c r="Q4448" s="0" t="n">
        <f aca="false">VLOOKUP(B4448,'Team Data'!$A$1:$E$659,4,FALSE())</f>
        <v>508</v>
      </c>
      <c r="R4448" s="0" t="n">
        <f aca="false">VLOOKUP(B4448,'Team Data'!$A$1:$E$659,5,FALSE())</f>
        <v>413</v>
      </c>
      <c r="S4448" s="0" t="n">
        <f aca="false">IF(I4448=1,(MIN(30,(C4448-D4448)))*(M4448/(M4448+N4448))*(Q4448/(Q4448+R4448)),(MAX(-30,(C4448-D4448)))*(N4448/(M4448+N4448))*(R4448/(R4448+Q4448)))</f>
        <v>-0.294279315960912</v>
      </c>
      <c r="T4448" s="0" t="n">
        <f aca="false">IF(J4448=1,(MIN(30,(D4448-C4448)))*(K4448/(K4448+L4448))*(O4448/(O4448+P4448)),(MAX(-30,(D4448-C4448)))*(L4448/(K4448+L4448))*(P4448/(P4448+O4448)))</f>
        <v>0.252593224789916</v>
      </c>
      <c r="U4448" s="7" t="n">
        <v>43140</v>
      </c>
    </row>
    <row r="4449" customFormat="false" ht="15" hidden="false" customHeight="false" outlineLevel="0" collapsed="false">
      <c r="A4449" s="0" t="s">
        <v>218</v>
      </c>
      <c r="B4449" s="0" t="s">
        <v>275</v>
      </c>
      <c r="C4449" s="0" t="n">
        <v>68</v>
      </c>
      <c r="D4449" s="0" t="n">
        <v>63</v>
      </c>
      <c r="E4449" s="0" t="n">
        <v>28</v>
      </c>
      <c r="F4449" s="0" t="n">
        <v>34</v>
      </c>
      <c r="G4449" s="0" t="n">
        <v>8</v>
      </c>
      <c r="H4449" s="0" t="n">
        <v>14</v>
      </c>
      <c r="I4449" s="0" t="n">
        <v>1</v>
      </c>
      <c r="J4449" s="0" t="n">
        <v>0</v>
      </c>
      <c r="K4449" s="0" t="n">
        <f aca="false">VLOOKUP(A4449,'Team Data'!$A$1:$E$659,2,FALSE())</f>
        <v>25</v>
      </c>
      <c r="L4449" s="0" t="n">
        <f aca="false">VLOOKUP(A4449,'Team Data'!$A$1:$E$659,3,FALSE())</f>
        <v>7</v>
      </c>
      <c r="M4449" s="0" t="n">
        <f aca="false">VLOOKUP(B4449,'Team Data'!$A$1:$E$659,2,FALSE())</f>
        <v>16</v>
      </c>
      <c r="N4449" s="0" t="n">
        <f aca="false">VLOOKUP(B4449,'Team Data'!$A$1:$E$659,3,FALSE())</f>
        <v>18</v>
      </c>
      <c r="O4449" s="0" t="n">
        <f aca="false">VLOOKUP(A4449,'Team Data'!$A$1:$E$659,4,FALSE())</f>
        <v>521</v>
      </c>
      <c r="P4449" s="0" t="n">
        <f aca="false">VLOOKUP(A4449,'Team Data'!$A$1:$E$659,5,FALSE())</f>
        <v>531</v>
      </c>
      <c r="Q4449" s="0" t="n">
        <f aca="false">VLOOKUP(B4449,'Team Data'!$A$1:$E$659,4,FALSE())</f>
        <v>559</v>
      </c>
      <c r="R4449" s="0" t="n">
        <f aca="false">VLOOKUP(B4449,'Team Data'!$A$1:$E$659,5,FALSE())</f>
        <v>460</v>
      </c>
      <c r="S4449" s="0" t="n">
        <f aca="false">IF(I4449=1,(MIN(30,(C4449-D4449)))*(M4449/(M4449+N4449))*(Q4449/(Q4449+R4449)),(MAX(-30,(C4449-D4449)))*(N4449/(M4449+N4449))*(R4449/(R4449+Q4449)))</f>
        <v>1.29076949720025</v>
      </c>
      <c r="T4449" s="0" t="n">
        <f aca="false">IF(J4449=1,(MIN(30,(D4449-C4449)))*(K4449/(K4449+L4449))*(O4449/(O4449+P4449)),(MAX(-30,(D4449-C4449)))*(L4449/(K4449+L4449))*(P4449/(P4449+O4449)))</f>
        <v>-0.552073431558935</v>
      </c>
      <c r="U4449" s="7" t="n">
        <v>43140</v>
      </c>
    </row>
    <row r="4450" customFormat="false" ht="15" hidden="false" customHeight="false" outlineLevel="0" collapsed="false">
      <c r="A4450" s="0" t="s">
        <v>203</v>
      </c>
      <c r="B4450" s="0" t="s">
        <v>303</v>
      </c>
      <c r="C4450" s="0" t="n">
        <v>67</v>
      </c>
      <c r="D4450" s="0" t="n">
        <v>60</v>
      </c>
      <c r="E4450" s="0" t="n">
        <v>35</v>
      </c>
      <c r="F4450" s="0" t="n">
        <v>37</v>
      </c>
      <c r="G4450" s="0" t="n">
        <v>16</v>
      </c>
      <c r="H4450" s="0" t="n">
        <v>14</v>
      </c>
      <c r="I4450" s="0" t="n">
        <v>1</v>
      </c>
      <c r="J4450" s="0" t="n">
        <v>0</v>
      </c>
      <c r="K4450" s="0" t="n">
        <f aca="false">VLOOKUP(A4450,'Team Data'!$A$1:$E$659,2,FALSE())</f>
        <v>20</v>
      </c>
      <c r="L4450" s="0" t="n">
        <f aca="false">VLOOKUP(A4450,'Team Data'!$A$1:$E$659,3,FALSE())</f>
        <v>18</v>
      </c>
      <c r="M4450" s="0" t="n">
        <f aca="false">VLOOKUP(B4450,'Team Data'!$A$1:$E$659,2,FALSE())</f>
        <v>20</v>
      </c>
      <c r="N4450" s="0" t="n">
        <f aca="false">VLOOKUP(B4450,'Team Data'!$A$1:$E$659,3,FALSE())</f>
        <v>13</v>
      </c>
      <c r="O4450" s="0" t="n">
        <f aca="false">VLOOKUP(A4450,'Team Data'!$A$1:$E$659,4,FALSE())</f>
        <v>623</v>
      </c>
      <c r="P4450" s="0" t="n">
        <f aca="false">VLOOKUP(A4450,'Team Data'!$A$1:$E$659,5,FALSE())</f>
        <v>572</v>
      </c>
      <c r="Q4450" s="0" t="n">
        <f aca="false">VLOOKUP(B4450,'Team Data'!$A$1:$E$659,4,FALSE())</f>
        <v>538</v>
      </c>
      <c r="R4450" s="0" t="n">
        <f aca="false">VLOOKUP(B4450,'Team Data'!$A$1:$E$659,5,FALSE())</f>
        <v>501</v>
      </c>
      <c r="S4450" s="0" t="n">
        <f aca="false">IF(I4450=1,(MIN(30,(C4450-D4450)))*(M4450/(M4450+N4450))*(Q4450/(Q4450+R4450)),(MAX(-30,(C4450-D4450)))*(N4450/(M4450+N4450))*(R4450/(R4450+Q4450)))</f>
        <v>2.19675095517251</v>
      </c>
      <c r="T4450" s="0" t="n">
        <f aca="false">IF(J4450=1,(MIN(30,(D4450-C4450)))*(K4450/(K4450+L4450))*(O4450/(O4450+P4450)),(MAX(-30,(D4450-C4450)))*(L4450/(K4450+L4450))*(P4450/(P4450+O4450)))</f>
        <v>-1.58713939660868</v>
      </c>
      <c r="U4450" s="7" t="n">
        <v>43140</v>
      </c>
    </row>
    <row r="4451" customFormat="false" ht="15" hidden="false" customHeight="false" outlineLevel="0" collapsed="false">
      <c r="A4451" s="0" t="s">
        <v>75</v>
      </c>
      <c r="B4451" s="0" t="s">
        <v>197</v>
      </c>
      <c r="C4451" s="0" t="n">
        <v>78</v>
      </c>
      <c r="D4451" s="0" t="n">
        <v>82</v>
      </c>
      <c r="E4451" s="0" t="n">
        <v>38</v>
      </c>
      <c r="F4451" s="0" t="n">
        <v>44</v>
      </c>
      <c r="G4451" s="0" t="n">
        <v>8</v>
      </c>
      <c r="H4451" s="0" t="n">
        <v>2</v>
      </c>
      <c r="I4451" s="0" t="n">
        <v>0</v>
      </c>
      <c r="J4451" s="0" t="n">
        <v>1</v>
      </c>
      <c r="K4451" s="0" t="n">
        <f aca="false">VLOOKUP(A4451,'Team Data'!$A$1:$E$659,2,FALSE())</f>
        <v>28</v>
      </c>
      <c r="L4451" s="0" t="n">
        <f aca="false">VLOOKUP(A4451,'Team Data'!$A$1:$E$659,3,FALSE())</f>
        <v>8</v>
      </c>
      <c r="M4451" s="0" t="n">
        <f aca="false">VLOOKUP(B4451,'Team Data'!$A$1:$E$659,2,FALSE())</f>
        <v>26</v>
      </c>
      <c r="N4451" s="0" t="n">
        <f aca="false">VLOOKUP(B4451,'Team Data'!$A$1:$E$659,3,FALSE())</f>
        <v>11</v>
      </c>
      <c r="O4451" s="0" t="n">
        <f aca="false">VLOOKUP(A4451,'Team Data'!$A$1:$E$659,4,FALSE())</f>
        <v>723</v>
      </c>
      <c r="P4451" s="0" t="n">
        <f aca="false">VLOOKUP(A4451,'Team Data'!$A$1:$E$659,5,FALSE())</f>
        <v>486</v>
      </c>
      <c r="Q4451" s="0" t="n">
        <f aca="false">VLOOKUP(B4451,'Team Data'!$A$1:$E$659,4,FALSE())</f>
        <v>794</v>
      </c>
      <c r="R4451" s="0" t="n">
        <f aca="false">VLOOKUP(B4451,'Team Data'!$A$1:$E$659,5,FALSE())</f>
        <v>455</v>
      </c>
      <c r="S4451" s="0" t="n">
        <f aca="false">IF(I4451=1,(MIN(30,(C4451-D4451)))*(M4451/(M4451+N4451))*(Q4451/(Q4451+R4451)),(MAX(-30,(C4451-D4451)))*(N4451/(M4451+N4451))*(R4451/(R4451+Q4451)))</f>
        <v>-0.433211434012075</v>
      </c>
      <c r="T4451" s="0" t="n">
        <f aca="false">IF(J4451=1,(MIN(30,(D4451-C4451)))*(K4451/(K4451+L4451))*(O4451/(O4451+P4451)),(MAX(-30,(D4451-C4451)))*(L4451/(K4451+L4451))*(P4451/(P4451+O4451)))</f>
        <v>1.86049076371657</v>
      </c>
      <c r="U4451" s="7" t="n">
        <v>43140</v>
      </c>
    </row>
    <row r="4452" customFormat="false" ht="15" hidden="false" customHeight="false" outlineLevel="0" collapsed="false">
      <c r="A4452" s="0" t="s">
        <v>91</v>
      </c>
      <c r="B4452" s="0" t="s">
        <v>160</v>
      </c>
      <c r="C4452" s="0" t="n">
        <v>66</v>
      </c>
      <c r="D4452" s="0" t="n">
        <v>76</v>
      </c>
      <c r="E4452" s="0" t="n">
        <v>37</v>
      </c>
      <c r="F4452" s="0" t="n">
        <v>49</v>
      </c>
      <c r="G4452" s="0" t="n">
        <v>6</v>
      </c>
      <c r="H4452" s="0" t="n">
        <v>19</v>
      </c>
      <c r="I4452" s="0" t="n">
        <v>0</v>
      </c>
      <c r="J4452" s="0" t="n">
        <v>1</v>
      </c>
      <c r="K4452" s="0" t="n">
        <f aca="false">VLOOKUP(A4452,'Team Data'!$A$1:$E$659,2,FALSE())</f>
        <v>14</v>
      </c>
      <c r="L4452" s="0" t="n">
        <f aca="false">VLOOKUP(A4452,'Team Data'!$A$1:$E$659,3,FALSE())</f>
        <v>18</v>
      </c>
      <c r="M4452" s="0" t="n">
        <f aca="false">VLOOKUP(B4452,'Team Data'!$A$1:$E$659,2,FALSE())</f>
        <v>25</v>
      </c>
      <c r="N4452" s="0" t="n">
        <f aca="false">VLOOKUP(B4452,'Team Data'!$A$1:$E$659,3,FALSE())</f>
        <v>11</v>
      </c>
      <c r="O4452" s="0" t="n">
        <f aca="false">VLOOKUP(A4452,'Team Data'!$A$1:$E$659,4,FALSE())</f>
        <v>467</v>
      </c>
      <c r="P4452" s="0" t="n">
        <f aca="false">VLOOKUP(A4452,'Team Data'!$A$1:$E$659,5,FALSE())</f>
        <v>496</v>
      </c>
      <c r="Q4452" s="0" t="n">
        <f aca="false">VLOOKUP(B4452,'Team Data'!$A$1:$E$659,4,FALSE())</f>
        <v>620</v>
      </c>
      <c r="R4452" s="0" t="n">
        <f aca="false">VLOOKUP(B4452,'Team Data'!$A$1:$E$659,5,FALSE())</f>
        <v>535</v>
      </c>
      <c r="S4452" s="0" t="n">
        <f aca="false">IF(I4452=1,(MIN(30,(C4452-D4452)))*(M4452/(M4452+N4452))*(Q4452/(Q4452+R4452)),(MAX(-30,(C4452-D4452)))*(N4452/(M4452+N4452))*(R4452/(R4452+Q4452)))</f>
        <v>-1.41534391534392</v>
      </c>
      <c r="T4452" s="0" t="n">
        <f aca="false">IF(J4452=1,(MIN(30,(D4452-C4452)))*(K4452/(K4452+L4452))*(O4452/(O4452+P4452)),(MAX(-30,(D4452-C4452)))*(L4452/(K4452+L4452))*(P4452/(P4452+O4452)))</f>
        <v>2.1216251298027</v>
      </c>
      <c r="U4452" s="7" t="n">
        <v>43140</v>
      </c>
    </row>
    <row r="4453" customFormat="false" ht="15" hidden="false" customHeight="false" outlineLevel="0" collapsed="false">
      <c r="A4453" s="0" t="s">
        <v>281</v>
      </c>
      <c r="B4453" s="0" t="s">
        <v>326</v>
      </c>
      <c r="C4453" s="0" t="n">
        <v>60</v>
      </c>
      <c r="D4453" s="0" t="n">
        <v>75</v>
      </c>
      <c r="E4453" s="0" t="n">
        <v>38</v>
      </c>
      <c r="F4453" s="0" t="n">
        <v>31</v>
      </c>
      <c r="G4453" s="0" t="n">
        <v>11</v>
      </c>
      <c r="H4453" s="0" t="n">
        <v>6</v>
      </c>
      <c r="I4453" s="0" t="n">
        <v>0</v>
      </c>
      <c r="J4453" s="0" t="n">
        <v>1</v>
      </c>
      <c r="K4453" s="0" t="n">
        <f aca="false">VLOOKUP(A4453,'Team Data'!$A$1:$E$659,2,FALSE())</f>
        <v>19</v>
      </c>
      <c r="L4453" s="0" t="n">
        <f aca="false">VLOOKUP(A4453,'Team Data'!$A$1:$E$659,3,FALSE())</f>
        <v>16</v>
      </c>
      <c r="M4453" s="0" t="n">
        <f aca="false">VLOOKUP(B4453,'Team Data'!$A$1:$E$659,2,FALSE())</f>
        <v>23</v>
      </c>
      <c r="N4453" s="0" t="n">
        <f aca="false">VLOOKUP(B4453,'Team Data'!$A$1:$E$659,3,FALSE())</f>
        <v>12</v>
      </c>
      <c r="O4453" s="0" t="n">
        <f aca="false">VLOOKUP(A4453,'Team Data'!$A$1:$E$659,4,FALSE())</f>
        <v>682</v>
      </c>
      <c r="P4453" s="0" t="n">
        <f aca="false">VLOOKUP(A4453,'Team Data'!$A$1:$E$659,5,FALSE())</f>
        <v>488</v>
      </c>
      <c r="Q4453" s="0" t="n">
        <f aca="false">VLOOKUP(B4453,'Team Data'!$A$1:$E$659,4,FALSE())</f>
        <v>668</v>
      </c>
      <c r="R4453" s="0" t="n">
        <f aca="false">VLOOKUP(B4453,'Team Data'!$A$1:$E$659,5,FALSE())</f>
        <v>500</v>
      </c>
      <c r="S4453" s="0" t="n">
        <f aca="false">IF(I4453=1,(MIN(30,(C4453-D4453)))*(M4453/(M4453+N4453))*(Q4453/(Q4453+R4453)),(MAX(-30,(C4453-D4453)))*(N4453/(M4453+N4453))*(R4453/(R4453+Q4453)))</f>
        <v>-2.20156555772994</v>
      </c>
      <c r="T4453" s="0" t="n">
        <f aca="false">IF(J4453=1,(MIN(30,(D4453-C4453)))*(K4453/(K4453+L4453))*(O4453/(O4453+P4453)),(MAX(-30,(D4453-C4453)))*(L4453/(K4453+L4453))*(P4453/(P4453+O4453)))</f>
        <v>4.74652014652015</v>
      </c>
      <c r="U4453" s="7" t="n">
        <v>43140</v>
      </c>
    </row>
    <row r="4454" customFormat="false" ht="15" hidden="false" customHeight="false" outlineLevel="0" collapsed="false">
      <c r="A4454" s="0" t="s">
        <v>236</v>
      </c>
      <c r="B4454" s="0" t="s">
        <v>269</v>
      </c>
      <c r="C4454" s="0" t="n">
        <v>69</v>
      </c>
      <c r="D4454" s="0" t="n">
        <v>86</v>
      </c>
      <c r="E4454" s="0" t="n">
        <v>32</v>
      </c>
      <c r="F4454" s="0" t="n">
        <v>37</v>
      </c>
      <c r="G4454" s="0" t="n">
        <v>9</v>
      </c>
      <c r="H4454" s="0" t="n">
        <v>13</v>
      </c>
      <c r="I4454" s="0" t="n">
        <v>0</v>
      </c>
      <c r="J4454" s="0" t="n">
        <v>1</v>
      </c>
      <c r="K4454" s="0" t="n">
        <f aca="false">VLOOKUP(A4454,'Team Data'!$A$1:$E$659,2,FALSE())</f>
        <v>18</v>
      </c>
      <c r="L4454" s="0" t="n">
        <f aca="false">VLOOKUP(A4454,'Team Data'!$A$1:$E$659,3,FALSE())</f>
        <v>15</v>
      </c>
      <c r="M4454" s="0" t="n">
        <f aca="false">VLOOKUP(B4454,'Team Data'!$A$1:$E$659,2,FALSE())</f>
        <v>26</v>
      </c>
      <c r="N4454" s="0" t="n">
        <f aca="false">VLOOKUP(B4454,'Team Data'!$A$1:$E$659,3,FALSE())</f>
        <v>9</v>
      </c>
      <c r="O4454" s="0" t="n">
        <f aca="false">VLOOKUP(A4454,'Team Data'!$A$1:$E$659,4,FALSE())</f>
        <v>473</v>
      </c>
      <c r="P4454" s="0" t="n">
        <f aca="false">VLOOKUP(A4454,'Team Data'!$A$1:$E$659,5,FALSE())</f>
        <v>475</v>
      </c>
      <c r="Q4454" s="0" t="n">
        <f aca="false">VLOOKUP(B4454,'Team Data'!$A$1:$E$659,4,FALSE())</f>
        <v>497</v>
      </c>
      <c r="R4454" s="0" t="n">
        <f aca="false">VLOOKUP(B4454,'Team Data'!$A$1:$E$659,5,FALSE())</f>
        <v>517</v>
      </c>
      <c r="S4454" s="0" t="n">
        <f aca="false">IF(I4454=1,(MIN(30,(C4454-D4454)))*(M4454/(M4454+N4454))*(Q4454/(Q4454+R4454)),(MAX(-30,(C4454-D4454)))*(N4454/(M4454+N4454))*(R4454/(R4454+Q4454)))</f>
        <v>-2.22882502113271</v>
      </c>
      <c r="T4454" s="0" t="n">
        <f aca="false">IF(J4454=1,(MIN(30,(D4454-C4454)))*(K4454/(K4454+L4454))*(O4454/(O4454+P4454)),(MAX(-30,(D4454-C4454)))*(L4454/(K4454+L4454))*(P4454/(P4454+O4454)))</f>
        <v>4.62658227848101</v>
      </c>
      <c r="U4454" s="7" t="n">
        <v>43140</v>
      </c>
    </row>
    <row r="4455" customFormat="false" ht="15" hidden="false" customHeight="false" outlineLevel="0" collapsed="false">
      <c r="A4455" s="0" t="s">
        <v>106</v>
      </c>
      <c r="B4455" s="0" t="s">
        <v>323</v>
      </c>
      <c r="C4455" s="0" t="n">
        <v>81</v>
      </c>
      <c r="D4455" s="0" t="n">
        <v>83</v>
      </c>
      <c r="E4455" s="0" t="n">
        <v>36</v>
      </c>
      <c r="F4455" s="0" t="n">
        <v>44</v>
      </c>
      <c r="G4455" s="0" t="n">
        <v>7</v>
      </c>
      <c r="H4455" s="0" t="n">
        <v>11</v>
      </c>
      <c r="I4455" s="0" t="n">
        <v>0</v>
      </c>
      <c r="J4455" s="0" t="n">
        <v>1</v>
      </c>
      <c r="K4455" s="0" t="n">
        <f aca="false">VLOOKUP(A4455,'Team Data'!$A$1:$E$659,2,FALSE())</f>
        <v>22</v>
      </c>
      <c r="L4455" s="0" t="n">
        <f aca="false">VLOOKUP(A4455,'Team Data'!$A$1:$E$659,3,FALSE())</f>
        <v>12</v>
      </c>
      <c r="M4455" s="0" t="n">
        <f aca="false">VLOOKUP(B4455,'Team Data'!$A$1:$E$659,2,FALSE())</f>
        <v>15</v>
      </c>
      <c r="N4455" s="0" t="n">
        <f aca="false">VLOOKUP(B4455,'Team Data'!$A$1:$E$659,3,FALSE())</f>
        <v>18</v>
      </c>
      <c r="O4455" s="0" t="n">
        <f aca="false">VLOOKUP(A4455,'Team Data'!$A$1:$E$659,4,FALSE())</f>
        <v>510</v>
      </c>
      <c r="P4455" s="0" t="n">
        <f aca="false">VLOOKUP(A4455,'Team Data'!$A$1:$E$659,5,FALSE())</f>
        <v>571</v>
      </c>
      <c r="Q4455" s="0" t="n">
        <f aca="false">VLOOKUP(B4455,'Team Data'!$A$1:$E$659,4,FALSE())</f>
        <v>519</v>
      </c>
      <c r="R4455" s="0" t="n">
        <f aca="false">VLOOKUP(B4455,'Team Data'!$A$1:$E$659,5,FALSE())</f>
        <v>499</v>
      </c>
      <c r="S4455" s="0" t="n">
        <f aca="false">IF(I4455=1,(MIN(30,(C4455-D4455)))*(M4455/(M4455+N4455))*(Q4455/(Q4455+R4455)),(MAX(-30,(C4455-D4455)))*(N4455/(M4455+N4455))*(R4455/(R4455+Q4455)))</f>
        <v>-0.534738346133238</v>
      </c>
      <c r="T4455" s="0" t="n">
        <f aca="false">IF(J4455=1,(MIN(30,(D4455-C4455)))*(K4455/(K4455+L4455))*(O4455/(O4455+P4455)),(MAX(-30,(D4455-C4455)))*(L4455/(K4455+L4455))*(P4455/(P4455+O4455)))</f>
        <v>0.61054579093432</v>
      </c>
      <c r="U4455" s="7" t="n">
        <v>43140</v>
      </c>
    </row>
    <row r="4456" customFormat="false" ht="15" hidden="false" customHeight="false" outlineLevel="0" collapsed="false">
      <c r="A4456" s="0" t="s">
        <v>262</v>
      </c>
      <c r="B4456" s="0" t="s">
        <v>134</v>
      </c>
      <c r="C4456" s="0" t="n">
        <v>67</v>
      </c>
      <c r="D4456" s="0" t="n">
        <v>74</v>
      </c>
      <c r="E4456" s="0" t="n">
        <v>32</v>
      </c>
      <c r="F4456" s="0" t="n">
        <v>35</v>
      </c>
      <c r="G4456" s="0" t="n">
        <v>12</v>
      </c>
      <c r="H4456" s="0" t="n">
        <v>12</v>
      </c>
      <c r="I4456" s="0" t="n">
        <v>0</v>
      </c>
      <c r="J4456" s="0" t="n">
        <v>1</v>
      </c>
      <c r="K4456" s="0" t="n">
        <f aca="false">VLOOKUP(A4456,'Team Data'!$A$1:$E$659,2,FALSE())</f>
        <v>20</v>
      </c>
      <c r="L4456" s="0" t="n">
        <f aca="false">VLOOKUP(A4456,'Team Data'!$A$1:$E$659,3,FALSE())</f>
        <v>14</v>
      </c>
      <c r="M4456" s="0" t="n">
        <f aca="false">VLOOKUP(B4456,'Team Data'!$A$1:$E$659,2,FALSE())</f>
        <v>10</v>
      </c>
      <c r="N4456" s="0" t="n">
        <f aca="false">VLOOKUP(B4456,'Team Data'!$A$1:$E$659,3,FALSE())</f>
        <v>22</v>
      </c>
      <c r="O4456" s="0" t="n">
        <f aca="false">VLOOKUP(A4456,'Team Data'!$A$1:$E$659,4,FALSE())</f>
        <v>507</v>
      </c>
      <c r="P4456" s="0" t="n">
        <f aca="false">VLOOKUP(A4456,'Team Data'!$A$1:$E$659,5,FALSE())</f>
        <v>501</v>
      </c>
      <c r="Q4456" s="0" t="n">
        <f aca="false">VLOOKUP(B4456,'Team Data'!$A$1:$E$659,4,FALSE())</f>
        <v>542</v>
      </c>
      <c r="R4456" s="0" t="n">
        <f aca="false">VLOOKUP(B4456,'Team Data'!$A$1:$E$659,5,FALSE())</f>
        <v>420</v>
      </c>
      <c r="S4456" s="0" t="n">
        <f aca="false">IF(I4456=1,(MIN(30,(C4456-D4456)))*(M4456/(M4456+N4456))*(Q4456/(Q4456+R4456)),(MAX(-30,(C4456-D4456)))*(N4456/(M4456+N4456))*(R4456/(R4456+Q4456)))</f>
        <v>-2.10109147609148</v>
      </c>
      <c r="T4456" s="0" t="n">
        <f aca="false">IF(J4456=1,(MIN(30,(D4456-C4456)))*(K4456/(K4456+L4456))*(O4456/(O4456+P4456)),(MAX(-30,(D4456-C4456)))*(L4456/(K4456+L4456))*(P4456/(P4456+O4456)))</f>
        <v>2.07107843137255</v>
      </c>
      <c r="U4456" s="7" t="n">
        <v>43140</v>
      </c>
    </row>
    <row r="4457" customFormat="false" ht="15" hidden="false" customHeight="false" outlineLevel="0" collapsed="false">
      <c r="A4457" s="0" t="s">
        <v>322</v>
      </c>
      <c r="B4457" s="0" t="s">
        <v>80</v>
      </c>
      <c r="C4457" s="0" t="n">
        <v>70</v>
      </c>
      <c r="D4457" s="0" t="n">
        <v>69</v>
      </c>
      <c r="E4457" s="0" t="n">
        <v>34</v>
      </c>
      <c r="F4457" s="0" t="n">
        <v>28</v>
      </c>
      <c r="G4457" s="0" t="n">
        <v>15</v>
      </c>
      <c r="H4457" s="0" t="n">
        <v>11</v>
      </c>
      <c r="I4457" s="0" t="n">
        <v>1</v>
      </c>
      <c r="J4457" s="0" t="n">
        <v>0</v>
      </c>
      <c r="K4457" s="0" t="n">
        <f aca="false">VLOOKUP(A4457,'Team Data'!$A$1:$E$659,2,FALSE())</f>
        <v>10</v>
      </c>
      <c r="L4457" s="0" t="n">
        <f aca="false">VLOOKUP(A4457,'Team Data'!$A$1:$E$659,3,FALSE())</f>
        <v>21</v>
      </c>
      <c r="M4457" s="0" t="n">
        <f aca="false">VLOOKUP(B4457,'Team Data'!$A$1:$E$659,2,FALSE())</f>
        <v>11</v>
      </c>
      <c r="N4457" s="0" t="n">
        <f aca="false">VLOOKUP(B4457,'Team Data'!$A$1:$E$659,3,FALSE())</f>
        <v>20</v>
      </c>
      <c r="O4457" s="0" t="n">
        <f aca="false">VLOOKUP(A4457,'Team Data'!$A$1:$E$659,4,FALSE())</f>
        <v>453</v>
      </c>
      <c r="P4457" s="0" t="n">
        <f aca="false">VLOOKUP(A4457,'Team Data'!$A$1:$E$659,5,FALSE())</f>
        <v>488</v>
      </c>
      <c r="Q4457" s="0" t="n">
        <f aca="false">VLOOKUP(B4457,'Team Data'!$A$1:$E$659,4,FALSE())</f>
        <v>481</v>
      </c>
      <c r="R4457" s="0" t="n">
        <f aca="false">VLOOKUP(B4457,'Team Data'!$A$1:$E$659,5,FALSE())</f>
        <v>462</v>
      </c>
      <c r="S4457" s="0" t="n">
        <f aca="false">IF(I4457=1,(MIN(30,(C4457-D4457)))*(M4457/(M4457+N4457))*(Q4457/(Q4457+R4457)),(MAX(-30,(C4457-D4457)))*(N4457/(M4457+N4457))*(R4457/(R4457+Q4457)))</f>
        <v>0.180994082030582</v>
      </c>
      <c r="T4457" s="0" t="n">
        <f aca="false">IF(J4457=1,(MIN(30,(D4457-C4457)))*(K4457/(K4457+L4457))*(O4457/(O4457+P4457)),(MAX(-30,(D4457-C4457)))*(L4457/(K4457+L4457))*(P4457/(P4457+O4457)))</f>
        <v>-0.351307805697439</v>
      </c>
      <c r="U4457" s="7" t="n">
        <v>43140</v>
      </c>
    </row>
    <row r="4458" customFormat="false" ht="15" hidden="false" customHeight="false" outlineLevel="0" collapsed="false">
      <c r="A4458" s="0" t="s">
        <v>146</v>
      </c>
      <c r="B4458" s="0" t="s">
        <v>265</v>
      </c>
      <c r="C4458" s="0" t="n">
        <v>56</v>
      </c>
      <c r="D4458" s="0" t="n">
        <v>73</v>
      </c>
      <c r="E4458" s="0" t="n">
        <v>27</v>
      </c>
      <c r="F4458" s="0" t="n">
        <v>35</v>
      </c>
      <c r="G4458" s="0" t="n">
        <v>12</v>
      </c>
      <c r="H4458" s="0" t="n">
        <v>12</v>
      </c>
      <c r="I4458" s="0" t="n">
        <v>0</v>
      </c>
      <c r="J4458" s="0" t="n">
        <v>1</v>
      </c>
      <c r="K4458" s="0" t="n">
        <f aca="false">VLOOKUP(A4458,'Team Data'!$A$1:$E$659,2,FALSE())</f>
        <v>7</v>
      </c>
      <c r="L4458" s="0" t="n">
        <f aca="false">VLOOKUP(A4458,'Team Data'!$A$1:$E$659,3,FALSE())</f>
        <v>25</v>
      </c>
      <c r="M4458" s="0" t="n">
        <f aca="false">VLOOKUP(B4458,'Team Data'!$A$1:$E$659,2,FALSE())</f>
        <v>14</v>
      </c>
      <c r="N4458" s="0" t="n">
        <f aca="false">VLOOKUP(B4458,'Team Data'!$A$1:$E$659,3,FALSE())</f>
        <v>18</v>
      </c>
      <c r="O4458" s="0" t="n">
        <f aca="false">VLOOKUP(A4458,'Team Data'!$A$1:$E$659,4,FALSE())</f>
        <v>544</v>
      </c>
      <c r="P4458" s="0" t="n">
        <f aca="false">VLOOKUP(A4458,'Team Data'!$A$1:$E$659,5,FALSE())</f>
        <v>461</v>
      </c>
      <c r="Q4458" s="0" t="n">
        <f aca="false">VLOOKUP(B4458,'Team Data'!$A$1:$E$659,4,FALSE())</f>
        <v>488</v>
      </c>
      <c r="R4458" s="0" t="n">
        <f aca="false">VLOOKUP(B4458,'Team Data'!$A$1:$E$659,5,FALSE())</f>
        <v>498</v>
      </c>
      <c r="S4458" s="0" t="n">
        <f aca="false">IF(I4458=1,(MIN(30,(C4458-D4458)))*(M4458/(M4458+N4458))*(Q4458/(Q4458+R4458)),(MAX(-30,(C4458-D4458)))*(N4458/(M4458+N4458))*(R4458/(R4458+Q4458)))</f>
        <v>-4.82974137931034</v>
      </c>
      <c r="T4458" s="0" t="n">
        <f aca="false">IF(J4458=1,(MIN(30,(D4458-C4458)))*(K4458/(K4458+L4458))*(O4458/(O4458+P4458)),(MAX(-30,(D4458-C4458)))*(L4458/(K4458+L4458))*(P4458/(P4458+O4458)))</f>
        <v>2.01293532338308</v>
      </c>
      <c r="U4458" s="7" t="n">
        <v>43140</v>
      </c>
    </row>
    <row r="4459" customFormat="false" ht="15" hidden="false" customHeight="false" outlineLevel="0" collapsed="false">
      <c r="A4459" s="0" t="s">
        <v>328</v>
      </c>
      <c r="B4459" s="0" t="s">
        <v>53</v>
      </c>
      <c r="C4459" s="0" t="n">
        <v>97</v>
      </c>
      <c r="D4459" s="0" t="n">
        <v>57</v>
      </c>
      <c r="E4459" s="0" t="n">
        <v>43</v>
      </c>
      <c r="F4459" s="0" t="n">
        <v>30</v>
      </c>
      <c r="G4459" s="0" t="n">
        <v>15</v>
      </c>
      <c r="H4459" s="0" t="n">
        <v>17</v>
      </c>
      <c r="I4459" s="0" t="n">
        <v>1</v>
      </c>
      <c r="J4459" s="0" t="n">
        <v>0</v>
      </c>
      <c r="K4459" s="0" t="n">
        <f aca="false">VLOOKUP(A4459,'Team Data'!$A$1:$E$659,2,FALSE())</f>
        <v>23</v>
      </c>
      <c r="L4459" s="0" t="n">
        <f aca="false">VLOOKUP(A4459,'Team Data'!$A$1:$E$659,3,FALSE())</f>
        <v>10</v>
      </c>
      <c r="M4459" s="0" t="n">
        <f aca="false">VLOOKUP(B4459,'Team Data'!$A$1:$E$659,2,FALSE())</f>
        <v>3</v>
      </c>
      <c r="N4459" s="0" t="n">
        <f aca="false">VLOOKUP(B4459,'Team Data'!$A$1:$E$659,3,FALSE())</f>
        <v>29</v>
      </c>
      <c r="O4459" s="0" t="n">
        <f aca="false">VLOOKUP(A4459,'Team Data'!$A$1:$E$659,4,FALSE())</f>
        <v>523</v>
      </c>
      <c r="P4459" s="0" t="n">
        <f aca="false">VLOOKUP(A4459,'Team Data'!$A$1:$E$659,5,FALSE())</f>
        <v>473</v>
      </c>
      <c r="Q4459" s="0" t="n">
        <f aca="false">VLOOKUP(B4459,'Team Data'!$A$1:$E$659,4,FALSE())</f>
        <v>547</v>
      </c>
      <c r="R4459" s="0" t="n">
        <f aca="false">VLOOKUP(B4459,'Team Data'!$A$1:$E$659,5,FALSE())</f>
        <v>441</v>
      </c>
      <c r="S4459" s="0" t="n">
        <f aca="false">IF(I4459=1,(MIN(30,(C4459-D4459)))*(M4459/(M4459+N4459))*(Q4459/(Q4459+R4459)),(MAX(-30,(C4459-D4459)))*(N4459/(M4459+N4459))*(R4459/(R4459+Q4459)))</f>
        <v>1.5571229757085</v>
      </c>
      <c r="T4459" s="0" t="n">
        <f aca="false">IF(J4459=1,(MIN(30,(D4459-C4459)))*(K4459/(K4459+L4459))*(O4459/(O4459+P4459)),(MAX(-30,(D4459-C4459)))*(L4459/(K4459+L4459))*(P4459/(P4459+O4459)))</f>
        <v>-4.31726907630522</v>
      </c>
      <c r="U4459" s="7" t="n">
        <v>43140</v>
      </c>
    </row>
    <row r="4460" customFormat="false" ht="15" hidden="false" customHeight="false" outlineLevel="0" collapsed="false">
      <c r="A4460" s="0" t="s">
        <v>18</v>
      </c>
      <c r="B4460" s="0" t="s">
        <v>300</v>
      </c>
      <c r="C4460" s="0" t="n">
        <v>83</v>
      </c>
      <c r="D4460" s="0" t="n">
        <v>89</v>
      </c>
      <c r="E4460" s="0" t="n">
        <v>34</v>
      </c>
      <c r="F4460" s="0" t="n">
        <v>46</v>
      </c>
      <c r="G4460" s="0" t="n">
        <v>9</v>
      </c>
      <c r="H4460" s="0" t="n">
        <v>18</v>
      </c>
      <c r="I4460" s="0" t="n">
        <v>0</v>
      </c>
      <c r="J4460" s="0" t="n">
        <v>1</v>
      </c>
      <c r="K4460" s="0" t="n">
        <f aca="false">VLOOKUP(A4460,'Team Data'!$A$1:$E$659,2,FALSE())</f>
        <v>11</v>
      </c>
      <c r="L4460" s="0" t="n">
        <f aca="false">VLOOKUP(A4460,'Team Data'!$A$1:$E$659,3,FALSE())</f>
        <v>21</v>
      </c>
      <c r="M4460" s="0" t="n">
        <f aca="false">VLOOKUP(B4460,'Team Data'!$A$1:$E$659,2,FALSE())</f>
        <v>16</v>
      </c>
      <c r="N4460" s="0" t="n">
        <f aca="false">VLOOKUP(B4460,'Team Data'!$A$1:$E$659,3,FALSE())</f>
        <v>16</v>
      </c>
      <c r="O4460" s="0" t="n">
        <f aca="false">VLOOKUP(A4460,'Team Data'!$A$1:$E$659,4,FALSE())</f>
        <v>487</v>
      </c>
      <c r="P4460" s="0" t="n">
        <f aca="false">VLOOKUP(A4460,'Team Data'!$A$1:$E$659,5,FALSE())</f>
        <v>495</v>
      </c>
      <c r="Q4460" s="0" t="n">
        <f aca="false">VLOOKUP(B4460,'Team Data'!$A$1:$E$659,4,FALSE())</f>
        <v>524</v>
      </c>
      <c r="R4460" s="0" t="n">
        <f aca="false">VLOOKUP(B4460,'Team Data'!$A$1:$E$659,5,FALSE())</f>
        <v>474</v>
      </c>
      <c r="S4460" s="0" t="n">
        <f aca="false">IF(I4460=1,(MIN(30,(C4460-D4460)))*(M4460/(M4460+N4460))*(Q4460/(Q4460+R4460)),(MAX(-30,(C4460-D4460)))*(N4460/(M4460+N4460))*(R4460/(R4460+Q4460)))</f>
        <v>-1.4248496993988</v>
      </c>
      <c r="T4460" s="0" t="n">
        <f aca="false">IF(J4460=1,(MIN(30,(D4460-C4460)))*(K4460/(K4460+L4460))*(O4460/(O4460+P4460)),(MAX(-30,(D4460-C4460)))*(L4460/(K4460+L4460))*(P4460/(P4460+O4460)))</f>
        <v>1.02284877800407</v>
      </c>
      <c r="U4460" s="7" t="n">
        <v>43140</v>
      </c>
    </row>
    <row r="4461" customFormat="false" ht="15" hidden="false" customHeight="false" outlineLevel="0" collapsed="false">
      <c r="A4461" s="0" t="s">
        <v>26</v>
      </c>
      <c r="B4461" s="0" t="s">
        <v>289</v>
      </c>
      <c r="C4461" s="0" t="n">
        <v>56</v>
      </c>
      <c r="D4461" s="0" t="n">
        <v>64</v>
      </c>
      <c r="E4461" s="0" t="n">
        <v>26</v>
      </c>
      <c r="F4461" s="0" t="n">
        <v>31</v>
      </c>
      <c r="G4461" s="0" t="n">
        <v>14</v>
      </c>
      <c r="H4461" s="0" t="n">
        <v>11</v>
      </c>
      <c r="I4461" s="0" t="n">
        <v>0</v>
      </c>
      <c r="J4461" s="0" t="n">
        <v>1</v>
      </c>
      <c r="K4461" s="0" t="n">
        <f aca="false">VLOOKUP(A4461,'Team Data'!$A$1:$E$659,2,FALSE())</f>
        <v>24</v>
      </c>
      <c r="L4461" s="0" t="n">
        <f aca="false">VLOOKUP(A4461,'Team Data'!$A$1:$E$659,3,FALSE())</f>
        <v>9</v>
      </c>
      <c r="M4461" s="0" t="n">
        <f aca="false">VLOOKUP(B4461,'Team Data'!$A$1:$E$659,2,FALSE())</f>
        <v>15</v>
      </c>
      <c r="N4461" s="0" t="n">
        <f aca="false">VLOOKUP(B4461,'Team Data'!$A$1:$E$659,3,FALSE())</f>
        <v>15</v>
      </c>
      <c r="O4461" s="0" t="n">
        <f aca="false">VLOOKUP(A4461,'Team Data'!$A$1:$E$659,4,FALSE())</f>
        <v>540</v>
      </c>
      <c r="P4461" s="0" t="n">
        <f aca="false">VLOOKUP(A4461,'Team Data'!$A$1:$E$659,5,FALSE())</f>
        <v>523</v>
      </c>
      <c r="Q4461" s="0" t="n">
        <f aca="false">VLOOKUP(B4461,'Team Data'!$A$1:$E$659,4,FALSE())</f>
        <v>479</v>
      </c>
      <c r="R4461" s="0" t="n">
        <f aca="false">VLOOKUP(B4461,'Team Data'!$A$1:$E$659,5,FALSE())</f>
        <v>436</v>
      </c>
      <c r="S4461" s="0" t="n">
        <f aca="false">IF(I4461=1,(MIN(30,(C4461-D4461)))*(M4461/(M4461+N4461))*(Q4461/(Q4461+R4461)),(MAX(-30,(C4461-D4461)))*(N4461/(M4461+N4461))*(R4461/(R4461+Q4461)))</f>
        <v>-1.90601092896175</v>
      </c>
      <c r="T4461" s="0" t="n">
        <f aca="false">IF(J4461=1,(MIN(30,(D4461-C4461)))*(K4461/(K4461+L4461))*(O4461/(O4461+P4461)),(MAX(-30,(D4461-C4461)))*(L4461/(K4461+L4461))*(P4461/(P4461+O4461)))</f>
        <v>2.95561447019584</v>
      </c>
      <c r="U4461" s="7" t="n">
        <v>43140</v>
      </c>
    </row>
    <row r="4462" customFormat="false" ht="15" hidden="false" customHeight="false" outlineLevel="0" collapsed="false">
      <c r="A4462" s="0" t="s">
        <v>89</v>
      </c>
      <c r="B4462" s="0" t="s">
        <v>345</v>
      </c>
      <c r="C4462" s="0" t="n">
        <v>63</v>
      </c>
      <c r="D4462" s="0" t="n">
        <v>75</v>
      </c>
      <c r="E4462" s="0" t="n">
        <v>36</v>
      </c>
      <c r="F4462" s="0" t="n">
        <v>32</v>
      </c>
      <c r="G4462" s="0" t="n">
        <v>12</v>
      </c>
      <c r="H4462" s="0" t="n">
        <v>6</v>
      </c>
      <c r="I4462" s="0" t="n">
        <v>0</v>
      </c>
      <c r="J4462" s="0" t="n">
        <v>1</v>
      </c>
      <c r="K4462" s="0" t="n">
        <f aca="false">VLOOKUP(A4462,'Team Data'!$A$1:$E$659,2,FALSE())</f>
        <v>12</v>
      </c>
      <c r="L4462" s="0" t="n">
        <f aca="false">VLOOKUP(A4462,'Team Data'!$A$1:$E$659,3,FALSE())</f>
        <v>19</v>
      </c>
      <c r="M4462" s="0" t="n">
        <f aca="false">VLOOKUP(B4462,'Team Data'!$A$1:$E$659,2,FALSE())</f>
        <v>27</v>
      </c>
      <c r="N4462" s="0" t="n">
        <f aca="false">VLOOKUP(B4462,'Team Data'!$A$1:$E$659,3,FALSE())</f>
        <v>11</v>
      </c>
      <c r="O4462" s="0" t="n">
        <f aca="false">VLOOKUP(A4462,'Team Data'!$A$1:$E$659,4,FALSE())</f>
        <v>476</v>
      </c>
      <c r="P4462" s="0" t="n">
        <f aca="false">VLOOKUP(A4462,'Team Data'!$A$1:$E$659,5,FALSE())</f>
        <v>457</v>
      </c>
      <c r="Q4462" s="0" t="n">
        <f aca="false">VLOOKUP(B4462,'Team Data'!$A$1:$E$659,4,FALSE())</f>
        <v>718</v>
      </c>
      <c r="R4462" s="0" t="n">
        <f aca="false">VLOOKUP(B4462,'Team Data'!$A$1:$E$659,5,FALSE())</f>
        <v>515</v>
      </c>
      <c r="S4462" s="0" t="n">
        <f aca="false">IF(I4462=1,(MIN(30,(C4462-D4462)))*(M4462/(M4462+N4462))*(Q4462/(Q4462+R4462)),(MAX(-30,(C4462-D4462)))*(N4462/(M4462+N4462))*(R4462/(R4462+Q4462)))</f>
        <v>-1.45088999871943</v>
      </c>
      <c r="T4462" s="0" t="n">
        <f aca="false">IF(J4462=1,(MIN(30,(D4462-C4462)))*(K4462/(K4462+L4462))*(O4462/(O4462+P4462)),(MAX(-30,(D4462-C4462)))*(L4462/(K4462+L4462))*(P4462/(P4462+O4462)))</f>
        <v>2.36987864329426</v>
      </c>
      <c r="U4462" s="7" t="n">
        <v>43140</v>
      </c>
    </row>
    <row r="4463" customFormat="false" ht="15" hidden="false" customHeight="false" outlineLevel="0" collapsed="false">
      <c r="A4463" s="0" t="s">
        <v>274</v>
      </c>
      <c r="B4463" s="0" t="s">
        <v>122</v>
      </c>
      <c r="C4463" s="0" t="n">
        <v>68</v>
      </c>
      <c r="D4463" s="0" t="n">
        <v>76</v>
      </c>
      <c r="E4463" s="0" t="n">
        <v>31</v>
      </c>
      <c r="F4463" s="0" t="n">
        <v>46</v>
      </c>
      <c r="G4463" s="0" t="n">
        <v>12</v>
      </c>
      <c r="H4463" s="0" t="n">
        <v>19</v>
      </c>
      <c r="I4463" s="0" t="n">
        <v>0</v>
      </c>
      <c r="J4463" s="0" t="n">
        <v>1</v>
      </c>
      <c r="K4463" s="0" t="n">
        <f aca="false">VLOOKUP(A4463,'Team Data'!$A$1:$E$659,2,FALSE())</f>
        <v>20</v>
      </c>
      <c r="L4463" s="0" t="n">
        <f aca="false">VLOOKUP(A4463,'Team Data'!$A$1:$E$659,3,FALSE())</f>
        <v>13</v>
      </c>
      <c r="M4463" s="0" t="n">
        <f aca="false">VLOOKUP(B4463,'Team Data'!$A$1:$E$659,2,FALSE())</f>
        <v>17</v>
      </c>
      <c r="N4463" s="0" t="n">
        <f aca="false">VLOOKUP(B4463,'Team Data'!$A$1:$E$659,3,FALSE())</f>
        <v>14</v>
      </c>
      <c r="O4463" s="0" t="n">
        <f aca="false">VLOOKUP(A4463,'Team Data'!$A$1:$E$659,4,FALSE())</f>
        <v>571</v>
      </c>
      <c r="P4463" s="0" t="n">
        <f aca="false">VLOOKUP(A4463,'Team Data'!$A$1:$E$659,5,FALSE())</f>
        <v>476</v>
      </c>
      <c r="Q4463" s="0" t="n">
        <f aca="false">VLOOKUP(B4463,'Team Data'!$A$1:$E$659,4,FALSE())</f>
        <v>588</v>
      </c>
      <c r="R4463" s="0" t="n">
        <f aca="false">VLOOKUP(B4463,'Team Data'!$A$1:$E$659,5,FALSE())</f>
        <v>411</v>
      </c>
      <c r="S4463" s="0" t="n">
        <f aca="false">IF(I4463=1,(MIN(30,(C4463-D4463)))*(M4463/(M4463+N4463))*(Q4463/(Q4463+R4463)),(MAX(-30,(C4463-D4463)))*(N4463/(M4463+N4463))*(R4463/(R4463+Q4463)))</f>
        <v>-1.48638961542187</v>
      </c>
      <c r="T4463" s="0" t="n">
        <f aca="false">IF(J4463=1,(MIN(30,(D4463-C4463)))*(K4463/(K4463+L4463))*(O4463/(O4463+P4463)),(MAX(-30,(D4463-C4463)))*(L4463/(K4463+L4463))*(P4463/(P4463+O4463)))</f>
        <v>2.64420711412115</v>
      </c>
      <c r="U4463" s="7" t="n">
        <v>43140</v>
      </c>
    </row>
    <row r="4464" customFormat="false" ht="15" hidden="false" customHeight="false" outlineLevel="0" collapsed="false">
      <c r="A4464" s="0" t="s">
        <v>350</v>
      </c>
      <c r="B4464" s="0" t="s">
        <v>121</v>
      </c>
      <c r="C4464" s="0" t="n">
        <v>78</v>
      </c>
      <c r="D4464" s="0" t="n">
        <v>69</v>
      </c>
      <c r="E4464" s="0" t="n">
        <v>30</v>
      </c>
      <c r="F4464" s="0" t="n">
        <v>30</v>
      </c>
      <c r="G4464" s="0" t="n">
        <v>10</v>
      </c>
      <c r="H4464" s="0" t="n">
        <v>13</v>
      </c>
      <c r="I4464" s="0" t="n">
        <v>1</v>
      </c>
      <c r="J4464" s="0" t="n">
        <v>0</v>
      </c>
      <c r="K4464" s="0" t="n">
        <f aca="false">VLOOKUP(A4464,'Team Data'!$A$1:$E$659,2,FALSE())</f>
        <v>15</v>
      </c>
      <c r="L4464" s="0" t="n">
        <f aca="false">VLOOKUP(A4464,'Team Data'!$A$1:$E$659,3,FALSE())</f>
        <v>17</v>
      </c>
      <c r="M4464" s="0" t="n">
        <f aca="false">VLOOKUP(B4464,'Team Data'!$A$1:$E$659,2,FALSE())</f>
        <v>14</v>
      </c>
      <c r="N4464" s="0" t="n">
        <f aca="false">VLOOKUP(B4464,'Team Data'!$A$1:$E$659,3,FALSE())</f>
        <v>18</v>
      </c>
      <c r="O4464" s="0" t="n">
        <f aca="false">VLOOKUP(A4464,'Team Data'!$A$1:$E$659,4,FALSE())</f>
        <v>641</v>
      </c>
      <c r="P4464" s="0" t="n">
        <f aca="false">VLOOKUP(A4464,'Team Data'!$A$1:$E$659,5,FALSE())</f>
        <v>425</v>
      </c>
      <c r="Q4464" s="0" t="n">
        <f aca="false">VLOOKUP(B4464,'Team Data'!$A$1:$E$659,4,FALSE())</f>
        <v>590</v>
      </c>
      <c r="R4464" s="0" t="n">
        <f aca="false">VLOOKUP(B4464,'Team Data'!$A$1:$E$659,5,FALSE())</f>
        <v>445</v>
      </c>
      <c r="S4464" s="0" t="n">
        <f aca="false">IF(I4464=1,(MIN(30,(C4464-D4464)))*(M4464/(M4464+N4464))*(Q4464/(Q4464+R4464)),(MAX(-30,(C4464-D4464)))*(N4464/(M4464+N4464))*(R4464/(R4464+Q4464)))</f>
        <v>2.2445652173913</v>
      </c>
      <c r="T4464" s="0" t="n">
        <f aca="false">IF(J4464=1,(MIN(30,(D4464-C4464)))*(K4464/(K4464+L4464))*(O4464/(O4464+P4464)),(MAX(-30,(D4464-C4464)))*(L4464/(K4464+L4464))*(P4464/(P4464+O4464)))</f>
        <v>-1.906220684803</v>
      </c>
      <c r="U4464" s="7" t="n">
        <v>43140</v>
      </c>
    </row>
    <row r="4465" customFormat="false" ht="15" hidden="false" customHeight="false" outlineLevel="0" collapsed="false">
      <c r="A4465" s="0" t="s">
        <v>40</v>
      </c>
      <c r="B4465" s="0" t="s">
        <v>192</v>
      </c>
      <c r="C4465" s="0" t="n">
        <v>43</v>
      </c>
      <c r="D4465" s="0" t="n">
        <v>69</v>
      </c>
      <c r="E4465" s="0" t="n">
        <v>38</v>
      </c>
      <c r="F4465" s="0" t="n">
        <v>53</v>
      </c>
      <c r="G4465" s="0" t="n">
        <v>12</v>
      </c>
      <c r="H4465" s="0" t="n">
        <v>9</v>
      </c>
      <c r="I4465" s="0" t="n">
        <v>0</v>
      </c>
      <c r="J4465" s="0" t="n">
        <v>1</v>
      </c>
      <c r="K4465" s="0" t="n">
        <f aca="false">VLOOKUP(A4465,'Team Data'!$A$1:$E$659,2,FALSE())</f>
        <v>12</v>
      </c>
      <c r="L4465" s="0" t="n">
        <f aca="false">VLOOKUP(A4465,'Team Data'!$A$1:$E$659,3,FALSE())</f>
        <v>18</v>
      </c>
      <c r="M4465" s="0" t="n">
        <f aca="false">VLOOKUP(B4465,'Team Data'!$A$1:$E$659,2,FALSE())</f>
        <v>28</v>
      </c>
      <c r="N4465" s="0" t="n">
        <f aca="false">VLOOKUP(B4465,'Team Data'!$A$1:$E$659,3,FALSE())</f>
        <v>6</v>
      </c>
      <c r="O4465" s="0" t="n">
        <f aca="false">VLOOKUP(A4465,'Team Data'!$A$1:$E$659,4,FALSE())</f>
        <v>502</v>
      </c>
      <c r="P4465" s="0" t="n">
        <f aca="false">VLOOKUP(A4465,'Team Data'!$A$1:$E$659,5,FALSE())</f>
        <v>400</v>
      </c>
      <c r="Q4465" s="0" t="n">
        <f aca="false">VLOOKUP(B4465,'Team Data'!$A$1:$E$659,4,FALSE())</f>
        <v>515</v>
      </c>
      <c r="R4465" s="0" t="n">
        <f aca="false">VLOOKUP(B4465,'Team Data'!$A$1:$E$659,5,FALSE())</f>
        <v>512</v>
      </c>
      <c r="S4465" s="0" t="n">
        <f aca="false">IF(I4465=1,(MIN(30,(C4465-D4465)))*(M4465/(M4465+N4465))*(Q4465/(Q4465+R4465)),(MAX(-30,(C4465-D4465)))*(N4465/(M4465+N4465))*(R4465/(R4465+Q4465)))</f>
        <v>-2.28741623231571</v>
      </c>
      <c r="T4465" s="0" t="n">
        <f aca="false">IF(J4465=1,(MIN(30,(D4465-C4465)))*(K4465/(K4465+L4465))*(O4465/(O4465+P4465)),(MAX(-30,(D4465-C4465)))*(L4465/(K4465+L4465))*(P4465/(P4465+O4465)))</f>
        <v>5.7880266075388</v>
      </c>
      <c r="U4465" s="7" t="n">
        <v>43140</v>
      </c>
    </row>
    <row r="4466" customFormat="false" ht="15" hidden="false" customHeight="false" outlineLevel="0" collapsed="false">
      <c r="A4466" s="0" t="s">
        <v>270</v>
      </c>
      <c r="B4466" s="0" t="s">
        <v>71</v>
      </c>
      <c r="C4466" s="0" t="n">
        <v>81</v>
      </c>
      <c r="D4466" s="0" t="n">
        <v>77</v>
      </c>
      <c r="E4466" s="0" t="n">
        <v>38</v>
      </c>
      <c r="F4466" s="0" t="n">
        <v>47</v>
      </c>
      <c r="G4466" s="0" t="n">
        <v>5</v>
      </c>
      <c r="H4466" s="0" t="n">
        <v>14</v>
      </c>
      <c r="I4466" s="0" t="n">
        <v>1</v>
      </c>
      <c r="J4466" s="0" t="n">
        <v>0</v>
      </c>
      <c r="K4466" s="0" t="n">
        <f aca="false">VLOOKUP(A4466,'Team Data'!$A$1:$E$659,2,FALSE())</f>
        <v>28</v>
      </c>
      <c r="L4466" s="0" t="n">
        <f aca="false">VLOOKUP(A4466,'Team Data'!$A$1:$E$659,3,FALSE())</f>
        <v>7</v>
      </c>
      <c r="M4466" s="0" t="n">
        <f aca="false">VLOOKUP(B4466,'Team Data'!$A$1:$E$659,2,FALSE())</f>
        <v>15</v>
      </c>
      <c r="N4466" s="0" t="n">
        <f aca="false">VLOOKUP(B4466,'Team Data'!$A$1:$E$659,3,FALSE())</f>
        <v>15</v>
      </c>
      <c r="O4466" s="0" t="n">
        <f aca="false">VLOOKUP(A4466,'Team Data'!$A$1:$E$659,4,FALSE())</f>
        <v>516</v>
      </c>
      <c r="P4466" s="0" t="n">
        <f aca="false">VLOOKUP(A4466,'Team Data'!$A$1:$E$659,5,FALSE())</f>
        <v>493</v>
      </c>
      <c r="Q4466" s="0" t="n">
        <f aca="false">VLOOKUP(B4466,'Team Data'!$A$1:$E$659,4,FALSE())</f>
        <v>467</v>
      </c>
      <c r="R4466" s="0" t="n">
        <f aca="false">VLOOKUP(B4466,'Team Data'!$A$1:$E$659,5,FALSE())</f>
        <v>451</v>
      </c>
      <c r="S4466" s="0" t="n">
        <f aca="false">IF(I4466=1,(MIN(30,(C4466-D4466)))*(M4466/(M4466+N4466))*(Q4466/(Q4466+R4466)),(MAX(-30,(C4466-D4466)))*(N4466/(M4466+N4466))*(R4466/(R4466+Q4466)))</f>
        <v>1.01742919389978</v>
      </c>
      <c r="T4466" s="0" t="n">
        <f aca="false">IF(J4466=1,(MIN(30,(D4466-C4466)))*(K4466/(K4466+L4466))*(O4466/(O4466+P4466)),(MAX(-30,(D4466-C4466)))*(L4466/(K4466+L4466))*(P4466/(P4466+O4466)))</f>
        <v>-0.390882061446977</v>
      </c>
      <c r="U4466" s="7" t="n">
        <v>43140</v>
      </c>
    </row>
    <row r="4467" customFormat="false" ht="15" hidden="false" customHeight="false" outlineLevel="0" collapsed="false">
      <c r="A4467" s="0" t="s">
        <v>230</v>
      </c>
      <c r="B4467" s="0" t="s">
        <v>179</v>
      </c>
      <c r="C4467" s="0" t="n">
        <v>60</v>
      </c>
      <c r="D4467" s="0" t="n">
        <v>80</v>
      </c>
      <c r="E4467" s="0" t="n">
        <v>38</v>
      </c>
      <c r="F4467" s="0" t="n">
        <v>47</v>
      </c>
      <c r="G4467" s="0" t="n">
        <v>13</v>
      </c>
      <c r="H4467" s="0" t="n">
        <v>10</v>
      </c>
      <c r="I4467" s="0" t="n">
        <v>0</v>
      </c>
      <c r="J4467" s="0" t="n">
        <v>1</v>
      </c>
      <c r="K4467" s="0" t="n">
        <f aca="false">VLOOKUP(A4467,'Team Data'!$A$1:$E$659,2,FALSE())</f>
        <v>20</v>
      </c>
      <c r="L4467" s="0" t="n">
        <f aca="false">VLOOKUP(A4467,'Team Data'!$A$1:$E$659,3,FALSE())</f>
        <v>14</v>
      </c>
      <c r="M4467" s="0" t="n">
        <f aca="false">VLOOKUP(B4467,'Team Data'!$A$1:$E$659,2,FALSE())</f>
        <v>26</v>
      </c>
      <c r="N4467" s="0" t="n">
        <f aca="false">VLOOKUP(B4467,'Team Data'!$A$1:$E$659,3,FALSE())</f>
        <v>8</v>
      </c>
      <c r="O4467" s="0" t="n">
        <f aca="false">VLOOKUP(A4467,'Team Data'!$A$1:$E$659,4,FALSE())</f>
        <v>504</v>
      </c>
      <c r="P4467" s="0" t="n">
        <f aca="false">VLOOKUP(A4467,'Team Data'!$A$1:$E$659,5,FALSE())</f>
        <v>516</v>
      </c>
      <c r="Q4467" s="0" t="n">
        <f aca="false">VLOOKUP(B4467,'Team Data'!$A$1:$E$659,4,FALSE())</f>
        <v>523</v>
      </c>
      <c r="R4467" s="0" t="n">
        <f aca="false">VLOOKUP(B4467,'Team Data'!$A$1:$E$659,5,FALSE())</f>
        <v>545</v>
      </c>
      <c r="S4467" s="0" t="n">
        <f aca="false">IF(I4467=1,(MIN(30,(C4467-D4467)))*(M4467/(M4467+N4467))*(Q4467/(Q4467+R4467)),(MAX(-30,(C4467-D4467)))*(N4467/(M4467+N4467))*(R4467/(R4467+Q4467)))</f>
        <v>-2.40141000220313</v>
      </c>
      <c r="T4467" s="0" t="n">
        <f aca="false">IF(J4467=1,(MIN(30,(D4467-C4467)))*(K4467/(K4467+L4467))*(O4467/(O4467+P4467)),(MAX(-30,(D4467-C4467)))*(L4467/(K4467+L4467))*(P4467/(P4467+O4467)))</f>
        <v>5.81314878892734</v>
      </c>
      <c r="U4467" s="7" t="n">
        <v>43140</v>
      </c>
    </row>
    <row r="4468" customFormat="false" ht="15" hidden="false" customHeight="false" outlineLevel="0" collapsed="false">
      <c r="A4468" s="0" t="s">
        <v>200</v>
      </c>
      <c r="B4468" s="0" t="s">
        <v>341</v>
      </c>
      <c r="C4468" s="0" t="n">
        <v>76</v>
      </c>
      <c r="D4468" s="0" t="n">
        <v>84</v>
      </c>
      <c r="E4468" s="0" t="n">
        <v>29</v>
      </c>
      <c r="F4468" s="0" t="n">
        <v>36</v>
      </c>
      <c r="G4468" s="0" t="n">
        <v>11</v>
      </c>
      <c r="H4468" s="0" t="n">
        <v>12</v>
      </c>
      <c r="I4468" s="0" t="n">
        <v>0</v>
      </c>
      <c r="J4468" s="0" t="n">
        <v>1</v>
      </c>
      <c r="K4468" s="0" t="n">
        <f aca="false">VLOOKUP(A4468,'Team Data'!$A$1:$E$659,2,FALSE())</f>
        <v>12</v>
      </c>
      <c r="L4468" s="0" t="n">
        <f aca="false">VLOOKUP(A4468,'Team Data'!$A$1:$E$659,3,FALSE())</f>
        <v>20</v>
      </c>
      <c r="M4468" s="0" t="n">
        <f aca="false">VLOOKUP(B4468,'Team Data'!$A$1:$E$659,2,FALSE())</f>
        <v>20</v>
      </c>
      <c r="N4468" s="0" t="n">
        <f aca="false">VLOOKUP(B4468,'Team Data'!$A$1:$E$659,3,FALSE())</f>
        <v>11</v>
      </c>
      <c r="O4468" s="0" t="n">
        <f aca="false">VLOOKUP(A4468,'Team Data'!$A$1:$E$659,4,FALSE())</f>
        <v>569</v>
      </c>
      <c r="P4468" s="0" t="n">
        <f aca="false">VLOOKUP(A4468,'Team Data'!$A$1:$E$659,5,FALSE())</f>
        <v>426</v>
      </c>
      <c r="Q4468" s="0" t="n">
        <f aca="false">VLOOKUP(B4468,'Team Data'!$A$1:$E$659,4,FALSE())</f>
        <v>456</v>
      </c>
      <c r="R4468" s="0" t="n">
        <f aca="false">VLOOKUP(B4468,'Team Data'!$A$1:$E$659,5,FALSE())</f>
        <v>479</v>
      </c>
      <c r="S4468" s="0" t="n">
        <f aca="false">IF(I4468=1,(MIN(30,(C4468-D4468)))*(M4468/(M4468+N4468))*(Q4468/(Q4468+R4468)),(MAX(-30,(C4468-D4468)))*(N4468/(M4468+N4468))*(R4468/(R4468+Q4468)))</f>
        <v>-1.45426944971537</v>
      </c>
      <c r="T4468" s="0" t="n">
        <f aca="false">IF(J4468=1,(MIN(30,(D4468-C4468)))*(K4468/(K4468+L4468))*(O4468/(O4468+P4468)),(MAX(-30,(D4468-C4468)))*(L4468/(K4468+L4468))*(P4468/(P4468+O4468)))</f>
        <v>1.71557788944724</v>
      </c>
      <c r="U4468" s="7" t="n">
        <v>43140</v>
      </c>
    </row>
    <row r="4469" customFormat="false" ht="15" hidden="false" customHeight="false" outlineLevel="0" collapsed="false">
      <c r="A4469" s="0" t="s">
        <v>206</v>
      </c>
      <c r="B4469" s="0" t="s">
        <v>120</v>
      </c>
      <c r="C4469" s="0" t="n">
        <v>85</v>
      </c>
      <c r="D4469" s="0" t="n">
        <v>82</v>
      </c>
      <c r="E4469" s="0" t="n">
        <v>27</v>
      </c>
      <c r="F4469" s="0" t="n">
        <v>28</v>
      </c>
      <c r="G4469" s="0" t="n">
        <v>10</v>
      </c>
      <c r="H4469" s="0" t="n">
        <v>14</v>
      </c>
      <c r="I4469" s="0" t="n">
        <v>1</v>
      </c>
      <c r="J4469" s="0" t="n">
        <v>0</v>
      </c>
      <c r="K4469" s="0" t="n">
        <f aca="false">VLOOKUP(A4469,'Team Data'!$A$1:$E$659,2,FALSE())</f>
        <v>26</v>
      </c>
      <c r="L4469" s="0" t="n">
        <f aca="false">VLOOKUP(A4469,'Team Data'!$A$1:$E$659,3,FALSE())</f>
        <v>12</v>
      </c>
      <c r="M4469" s="0" t="n">
        <f aca="false">VLOOKUP(B4469,'Team Data'!$A$1:$E$659,2,FALSE())</f>
        <v>14</v>
      </c>
      <c r="N4469" s="0" t="n">
        <f aca="false">VLOOKUP(B4469,'Team Data'!$A$1:$E$659,3,FALSE())</f>
        <v>16</v>
      </c>
      <c r="O4469" s="0" t="n">
        <f aca="false">VLOOKUP(A4469,'Team Data'!$A$1:$E$659,4,FALSE())</f>
        <v>600</v>
      </c>
      <c r="P4469" s="0" t="n">
        <f aca="false">VLOOKUP(A4469,'Team Data'!$A$1:$E$659,5,FALSE())</f>
        <v>551</v>
      </c>
      <c r="Q4469" s="0" t="n">
        <f aca="false">VLOOKUP(B4469,'Team Data'!$A$1:$E$659,4,FALSE())</f>
        <v>423</v>
      </c>
      <c r="R4469" s="0" t="n">
        <f aca="false">VLOOKUP(B4469,'Team Data'!$A$1:$E$659,5,FALSE())</f>
        <v>495</v>
      </c>
      <c r="S4469" s="0" t="n">
        <f aca="false">IF(I4469=1,(MIN(30,(C4469-D4469)))*(M4469/(M4469+N4469))*(Q4469/(Q4469+R4469)),(MAX(-30,(C4469-D4469)))*(N4469/(M4469+N4469))*(R4469/(R4469+Q4469)))</f>
        <v>0.645098039215686</v>
      </c>
      <c r="T4469" s="0" t="n">
        <f aca="false">IF(J4469=1,(MIN(30,(D4469-C4469)))*(K4469/(K4469+L4469))*(O4469/(O4469+P4469)),(MAX(-30,(D4469-C4469)))*(L4469/(K4469+L4469))*(P4469/(P4469+O4469)))</f>
        <v>-0.453518679409209</v>
      </c>
      <c r="U4469" s="7" t="n">
        <v>43140</v>
      </c>
    </row>
    <row r="4470" customFormat="false" ht="15" hidden="false" customHeight="false" outlineLevel="0" collapsed="false">
      <c r="A4470" s="0" t="s">
        <v>247</v>
      </c>
      <c r="B4470" s="0" t="s">
        <v>115</v>
      </c>
      <c r="C4470" s="0" t="n">
        <v>58</v>
      </c>
      <c r="D4470" s="0" t="n">
        <v>67</v>
      </c>
      <c r="E4470" s="0" t="n">
        <v>26</v>
      </c>
      <c r="F4470" s="0" t="n">
        <v>36</v>
      </c>
      <c r="G4470" s="0" t="n">
        <v>13</v>
      </c>
      <c r="H4470" s="0" t="n">
        <v>12</v>
      </c>
      <c r="I4470" s="0" t="n">
        <v>0</v>
      </c>
      <c r="J4470" s="0" t="n">
        <v>1</v>
      </c>
      <c r="K4470" s="0" t="n">
        <f aca="false">VLOOKUP(A4470,'Team Data'!$A$1:$E$659,2,FALSE())</f>
        <v>17</v>
      </c>
      <c r="L4470" s="0" t="n">
        <f aca="false">VLOOKUP(A4470,'Team Data'!$A$1:$E$659,3,FALSE())</f>
        <v>16</v>
      </c>
      <c r="M4470" s="0" t="n">
        <f aca="false">VLOOKUP(B4470,'Team Data'!$A$1:$E$659,2,FALSE())</f>
        <v>27</v>
      </c>
      <c r="N4470" s="0" t="n">
        <f aca="false">VLOOKUP(B4470,'Team Data'!$A$1:$E$659,3,FALSE())</f>
        <v>8</v>
      </c>
      <c r="O4470" s="0" t="n">
        <f aca="false">VLOOKUP(A4470,'Team Data'!$A$1:$E$659,4,FALSE())</f>
        <v>613</v>
      </c>
      <c r="P4470" s="0" t="n">
        <f aca="false">VLOOKUP(A4470,'Team Data'!$A$1:$E$659,5,FALSE())</f>
        <v>464</v>
      </c>
      <c r="Q4470" s="0" t="n">
        <f aca="false">VLOOKUP(B4470,'Team Data'!$A$1:$E$659,4,FALSE())</f>
        <v>625</v>
      </c>
      <c r="R4470" s="0" t="n">
        <f aca="false">VLOOKUP(B4470,'Team Data'!$A$1:$E$659,5,FALSE())</f>
        <v>506</v>
      </c>
      <c r="S4470" s="0" t="n">
        <f aca="false">IF(I4470=1,(MIN(30,(C4470-D4470)))*(M4470/(M4470+N4470))*(Q4470/(Q4470+R4470)),(MAX(-30,(C4470-D4470)))*(N4470/(M4470+N4470))*(R4470/(R4470+Q4470)))</f>
        <v>-0.920348616900341</v>
      </c>
      <c r="T4470" s="0" t="n">
        <f aca="false">IF(J4470=1,(MIN(30,(D4470-C4470)))*(K4470/(K4470+L4470))*(O4470/(O4470+P4470)),(MAX(-30,(D4470-C4470)))*(L4470/(K4470+L4470))*(P4470/(P4470+O4470)))</f>
        <v>2.63889592301849</v>
      </c>
      <c r="U4470" s="7" t="n">
        <v>43140</v>
      </c>
    </row>
    <row r="4471" customFormat="false" ht="15" hidden="false" customHeight="false" outlineLevel="0" collapsed="false">
      <c r="A4471" s="0" t="s">
        <v>248</v>
      </c>
      <c r="B4471" s="0" t="s">
        <v>180</v>
      </c>
      <c r="C4471" s="0" t="n">
        <v>76</v>
      </c>
      <c r="D4471" s="0" t="n">
        <v>92</v>
      </c>
      <c r="E4471" s="0" t="n">
        <v>31</v>
      </c>
      <c r="F4471" s="0" t="n">
        <v>38</v>
      </c>
      <c r="G4471" s="0" t="n">
        <v>11</v>
      </c>
      <c r="H4471" s="0" t="n">
        <v>10</v>
      </c>
      <c r="I4471" s="0" t="n">
        <v>0</v>
      </c>
      <c r="J4471" s="0" t="n">
        <v>1</v>
      </c>
      <c r="K4471" s="0" t="n">
        <f aca="false">VLOOKUP(A4471,'Team Data'!$A$1:$E$659,2,FALSE())</f>
        <v>7</v>
      </c>
      <c r="L4471" s="0" t="n">
        <f aca="false">VLOOKUP(A4471,'Team Data'!$A$1:$E$659,3,FALSE())</f>
        <v>25</v>
      </c>
      <c r="M4471" s="0" t="n">
        <f aca="false">VLOOKUP(B4471,'Team Data'!$A$1:$E$659,2,FALSE())</f>
        <v>13</v>
      </c>
      <c r="N4471" s="0" t="n">
        <f aca="false">VLOOKUP(B4471,'Team Data'!$A$1:$E$659,3,FALSE())</f>
        <v>19</v>
      </c>
      <c r="O4471" s="0" t="n">
        <f aca="false">VLOOKUP(A4471,'Team Data'!$A$1:$E$659,4,FALSE())</f>
        <v>549</v>
      </c>
      <c r="P4471" s="0" t="n">
        <f aca="false">VLOOKUP(A4471,'Team Data'!$A$1:$E$659,5,FALSE())</f>
        <v>437</v>
      </c>
      <c r="Q4471" s="0" t="n">
        <f aca="false">VLOOKUP(B4471,'Team Data'!$A$1:$E$659,4,FALSE())</f>
        <v>479</v>
      </c>
      <c r="R4471" s="0" t="n">
        <f aca="false">VLOOKUP(B4471,'Team Data'!$A$1:$E$659,5,FALSE())</f>
        <v>507</v>
      </c>
      <c r="S4471" s="0" t="n">
        <f aca="false">IF(I4471=1,(MIN(30,(C4471-D4471)))*(M4471/(M4471+N4471))*(Q4471/(Q4471+R4471)),(MAX(-30,(C4471-D4471)))*(N4471/(M4471+N4471))*(R4471/(R4471+Q4471)))</f>
        <v>-4.88488843813387</v>
      </c>
      <c r="T4471" s="0" t="n">
        <f aca="false">IF(J4471=1,(MIN(30,(D4471-C4471)))*(K4471/(K4471+L4471))*(O4471/(O4471+P4471)),(MAX(-30,(D4471-C4471)))*(L4471/(K4471+L4471))*(P4471/(P4471+O4471)))</f>
        <v>1.94878296146045</v>
      </c>
      <c r="U4471" s="7" t="n">
        <v>43140</v>
      </c>
    </row>
    <row r="4472" customFormat="false" ht="15" hidden="false" customHeight="false" outlineLevel="0" collapsed="false">
      <c r="A4472" s="0" t="s">
        <v>290</v>
      </c>
      <c r="B4472" s="0" t="s">
        <v>131</v>
      </c>
      <c r="C4472" s="0" t="n">
        <v>65</v>
      </c>
      <c r="D4472" s="0" t="n">
        <v>82</v>
      </c>
      <c r="E4472" s="0" t="n">
        <v>34</v>
      </c>
      <c r="F4472" s="0" t="n">
        <v>47</v>
      </c>
      <c r="G4472" s="0" t="n">
        <v>11</v>
      </c>
      <c r="H4472" s="0" t="n">
        <v>11</v>
      </c>
      <c r="I4472" s="0" t="n">
        <v>0</v>
      </c>
      <c r="J4472" s="0" t="n">
        <v>1</v>
      </c>
      <c r="K4472" s="0" t="n">
        <f aca="false">VLOOKUP(A4472,'Team Data'!$A$1:$E$659,2,FALSE())</f>
        <v>19</v>
      </c>
      <c r="L4472" s="0" t="n">
        <f aca="false">VLOOKUP(A4472,'Team Data'!$A$1:$E$659,3,FALSE())</f>
        <v>14</v>
      </c>
      <c r="M4472" s="0" t="n">
        <f aca="false">VLOOKUP(B4472,'Team Data'!$A$1:$E$659,2,FALSE())</f>
        <v>23</v>
      </c>
      <c r="N4472" s="0" t="n">
        <f aca="false">VLOOKUP(B4472,'Team Data'!$A$1:$E$659,3,FALSE())</f>
        <v>13</v>
      </c>
      <c r="O4472" s="0" t="n">
        <f aca="false">VLOOKUP(A4472,'Team Data'!$A$1:$E$659,4,FALSE())</f>
        <v>502</v>
      </c>
      <c r="P4472" s="0" t="n">
        <f aca="false">VLOOKUP(A4472,'Team Data'!$A$1:$E$659,5,FALSE())</f>
        <v>497</v>
      </c>
      <c r="Q4472" s="0" t="n">
        <f aca="false">VLOOKUP(B4472,'Team Data'!$A$1:$E$659,4,FALSE())</f>
        <v>559</v>
      </c>
      <c r="R4472" s="0" t="n">
        <f aca="false">VLOOKUP(B4472,'Team Data'!$A$1:$E$659,5,FALSE())</f>
        <v>576</v>
      </c>
      <c r="S4472" s="0" t="n">
        <f aca="false">IF(I4472=1,(MIN(30,(C4472-D4472)))*(M4472/(M4472+N4472))*(Q4472/(Q4472+R4472)),(MAX(-30,(C4472-D4472)))*(N4472/(M4472+N4472))*(R4472/(R4472+Q4472)))</f>
        <v>-3.11541850220264</v>
      </c>
      <c r="T4472" s="0" t="n">
        <f aca="false">IF(J4472=1,(MIN(30,(D4472-C4472)))*(K4472/(K4472+L4472))*(O4472/(O4472+P4472)),(MAX(-30,(D4472-C4472)))*(L4472/(K4472+L4472))*(P4472/(P4472+O4472)))</f>
        <v>4.91843358510025</v>
      </c>
      <c r="U4472" s="7" t="n">
        <v>43140</v>
      </c>
    </row>
    <row r="4473" customFormat="false" ht="15" hidden="false" customHeight="false" outlineLevel="0" collapsed="false">
      <c r="A4473" s="0" t="s">
        <v>252</v>
      </c>
      <c r="B4473" s="0" t="s">
        <v>155</v>
      </c>
      <c r="C4473" s="0" t="n">
        <v>83</v>
      </c>
      <c r="D4473" s="0" t="n">
        <v>62</v>
      </c>
      <c r="E4473" s="0" t="n">
        <v>30</v>
      </c>
      <c r="F4473" s="0" t="n">
        <v>25</v>
      </c>
      <c r="G4473" s="0" t="n">
        <v>7</v>
      </c>
      <c r="H4473" s="0" t="n">
        <v>9</v>
      </c>
      <c r="I4473" s="0" t="n">
        <v>1</v>
      </c>
      <c r="J4473" s="0" t="n">
        <v>0</v>
      </c>
      <c r="K4473" s="0" t="n">
        <f aca="false">VLOOKUP(A4473,'Team Data'!$A$1:$E$659,2,FALSE())</f>
        <v>30</v>
      </c>
      <c r="L4473" s="0" t="n">
        <f aca="false">VLOOKUP(A4473,'Team Data'!$A$1:$E$659,3,FALSE())</f>
        <v>6</v>
      </c>
      <c r="M4473" s="0" t="n">
        <f aca="false">VLOOKUP(B4473,'Team Data'!$A$1:$E$659,2,FALSE())</f>
        <v>11</v>
      </c>
      <c r="N4473" s="0" t="n">
        <f aca="false">VLOOKUP(B4473,'Team Data'!$A$1:$E$659,3,FALSE())</f>
        <v>20</v>
      </c>
      <c r="O4473" s="0" t="n">
        <f aca="false">VLOOKUP(A4473,'Team Data'!$A$1:$E$659,4,FALSE())</f>
        <v>602</v>
      </c>
      <c r="P4473" s="0" t="n">
        <f aca="false">VLOOKUP(A4473,'Team Data'!$A$1:$E$659,5,FALSE())</f>
        <v>592</v>
      </c>
      <c r="Q4473" s="0" t="n">
        <f aca="false">VLOOKUP(B4473,'Team Data'!$A$1:$E$659,4,FALSE())</f>
        <v>532</v>
      </c>
      <c r="R4473" s="0" t="n">
        <f aca="false">VLOOKUP(B4473,'Team Data'!$A$1:$E$659,5,FALSE())</f>
        <v>464</v>
      </c>
      <c r="S4473" s="0" t="n">
        <f aca="false">IF(I4473=1,(MIN(30,(C4473-D4473)))*(M4473/(M4473+N4473))*(Q4473/(Q4473+R4473)),(MAX(-30,(C4473-D4473)))*(N4473/(M4473+N4473))*(R4473/(R4473+Q4473)))</f>
        <v>3.98017877963467</v>
      </c>
      <c r="T4473" s="0" t="n">
        <f aca="false">IF(J4473=1,(MIN(30,(D4473-C4473)))*(K4473/(K4473+L4473))*(O4473/(O4473+P4473)),(MAX(-30,(D4473-C4473)))*(L4473/(K4473+L4473))*(P4473/(P4473+O4473)))</f>
        <v>-1.73534338358459</v>
      </c>
      <c r="U4473" s="7" t="n">
        <v>43140</v>
      </c>
    </row>
    <row r="4474" customFormat="false" ht="15" hidden="false" customHeight="false" outlineLevel="0" collapsed="false">
      <c r="A4474" s="0" t="s">
        <v>39</v>
      </c>
      <c r="B4474" s="0" t="s">
        <v>41</v>
      </c>
      <c r="C4474" s="0" t="n">
        <v>59</v>
      </c>
      <c r="D4474" s="0" t="n">
        <v>75</v>
      </c>
      <c r="E4474" s="0" t="n">
        <v>28</v>
      </c>
      <c r="F4474" s="0" t="n">
        <v>33</v>
      </c>
      <c r="G4474" s="0" t="n">
        <v>16</v>
      </c>
      <c r="H4474" s="0" t="n">
        <v>12</v>
      </c>
      <c r="I4474" s="0" t="n">
        <v>0</v>
      </c>
      <c r="J4474" s="0" t="n">
        <v>1</v>
      </c>
      <c r="K4474" s="0" t="n">
        <f aca="false">VLOOKUP(A4474,'Team Data'!$A$1:$E$659,2,FALSE())</f>
        <v>9</v>
      </c>
      <c r="L4474" s="0" t="n">
        <f aca="false">VLOOKUP(A4474,'Team Data'!$A$1:$E$659,3,FALSE())</f>
        <v>22</v>
      </c>
      <c r="M4474" s="0" t="n">
        <f aca="false">VLOOKUP(B4474,'Team Data'!$A$1:$E$659,2,FALSE())</f>
        <v>20</v>
      </c>
      <c r="N4474" s="0" t="n">
        <f aca="false">VLOOKUP(B4474,'Team Data'!$A$1:$E$659,3,FALSE())</f>
        <v>12</v>
      </c>
      <c r="O4474" s="0" t="n">
        <f aca="false">VLOOKUP(A4474,'Team Data'!$A$1:$E$659,4,FALSE())</f>
        <v>486</v>
      </c>
      <c r="P4474" s="0" t="n">
        <f aca="false">VLOOKUP(A4474,'Team Data'!$A$1:$E$659,5,FALSE())</f>
        <v>452</v>
      </c>
      <c r="Q4474" s="0" t="n">
        <f aca="false">VLOOKUP(B4474,'Team Data'!$A$1:$E$659,4,FALSE())</f>
        <v>495</v>
      </c>
      <c r="R4474" s="0" t="n">
        <f aca="false">VLOOKUP(B4474,'Team Data'!$A$1:$E$659,5,FALSE())</f>
        <v>488</v>
      </c>
      <c r="S4474" s="0" t="n">
        <f aca="false">IF(I4474=1,(MIN(30,(C4474-D4474)))*(M4474/(M4474+N4474))*(Q4474/(Q4474+R4474)),(MAX(-30,(C4474-D4474)))*(N4474/(M4474+N4474))*(R4474/(R4474+Q4474)))</f>
        <v>-2.97863682604273</v>
      </c>
      <c r="T4474" s="0" t="n">
        <f aca="false">IF(J4474=1,(MIN(30,(D4474-C4474)))*(K4474/(K4474+L4474))*(O4474/(O4474+P4474)),(MAX(-30,(D4474-C4474)))*(L4474/(K4474+L4474))*(P4474/(P4474+O4474)))</f>
        <v>2.40676800330147</v>
      </c>
      <c r="U4474" s="7" t="n">
        <v>43140</v>
      </c>
    </row>
    <row r="4475" customFormat="false" ht="15" hidden="false" customHeight="false" outlineLevel="0" collapsed="false">
      <c r="A4475" s="0" t="s">
        <v>308</v>
      </c>
      <c r="B4475" s="0" t="s">
        <v>305</v>
      </c>
      <c r="C4475" s="0" t="n">
        <v>90</v>
      </c>
      <c r="D4475" s="0" t="n">
        <v>81</v>
      </c>
      <c r="E4475" s="0" t="n">
        <v>33</v>
      </c>
      <c r="F4475" s="0" t="n">
        <v>26</v>
      </c>
      <c r="G4475" s="0" t="n">
        <v>11</v>
      </c>
      <c r="H4475" s="0" t="n">
        <v>6</v>
      </c>
      <c r="I4475" s="0" t="n">
        <v>1</v>
      </c>
      <c r="J4475" s="0" t="n">
        <v>0</v>
      </c>
      <c r="K4475" s="0" t="n">
        <f aca="false">VLOOKUP(A4475,'Team Data'!$A$1:$E$659,2,FALSE())</f>
        <v>23</v>
      </c>
      <c r="L4475" s="0" t="n">
        <f aca="false">VLOOKUP(A4475,'Team Data'!$A$1:$E$659,3,FALSE())</f>
        <v>9</v>
      </c>
      <c r="M4475" s="0" t="n">
        <f aca="false">VLOOKUP(B4475,'Team Data'!$A$1:$E$659,2,FALSE())</f>
        <v>22</v>
      </c>
      <c r="N4475" s="0" t="n">
        <f aca="false">VLOOKUP(B4475,'Team Data'!$A$1:$E$659,3,FALSE())</f>
        <v>11</v>
      </c>
      <c r="O4475" s="0" t="n">
        <f aca="false">VLOOKUP(A4475,'Team Data'!$A$1:$E$659,4,FALSE())</f>
        <v>444</v>
      </c>
      <c r="P4475" s="0" t="n">
        <f aca="false">VLOOKUP(A4475,'Team Data'!$A$1:$E$659,5,FALSE())</f>
        <v>537</v>
      </c>
      <c r="Q4475" s="0" t="n">
        <f aca="false">VLOOKUP(B4475,'Team Data'!$A$1:$E$659,4,FALSE())</f>
        <v>522</v>
      </c>
      <c r="R4475" s="0" t="n">
        <f aca="false">VLOOKUP(B4475,'Team Data'!$A$1:$E$659,5,FALSE())</f>
        <v>501</v>
      </c>
      <c r="S4475" s="0" t="n">
        <f aca="false">IF(I4475=1,(MIN(30,(C4475-D4475)))*(M4475/(M4475+N4475))*(Q4475/(Q4475+R4475)),(MAX(-30,(C4475-D4475)))*(N4475/(M4475+N4475))*(R4475/(R4475+Q4475)))</f>
        <v>3.06158357771261</v>
      </c>
      <c r="T4475" s="0" t="n">
        <f aca="false">IF(J4475=1,(MIN(30,(D4475-C4475)))*(K4475/(K4475+L4475))*(O4475/(O4475+P4475)),(MAX(-30,(D4475-C4475)))*(L4475/(K4475+L4475))*(P4475/(P4475+O4475)))</f>
        <v>-1.38560779816514</v>
      </c>
      <c r="U4475" s="7" t="n">
        <v>43140</v>
      </c>
    </row>
    <row r="4476" customFormat="false" ht="15" hidden="false" customHeight="false" outlineLevel="0" collapsed="false">
      <c r="A4476" s="0" t="s">
        <v>229</v>
      </c>
      <c r="B4476" s="0" t="s">
        <v>258</v>
      </c>
      <c r="C4476" s="0" t="n">
        <v>63</v>
      </c>
      <c r="D4476" s="0" t="n">
        <v>65</v>
      </c>
      <c r="E4476" s="0" t="n">
        <v>32</v>
      </c>
      <c r="F4476" s="0" t="n">
        <v>31</v>
      </c>
      <c r="G4476" s="0" t="n">
        <v>14</v>
      </c>
      <c r="H4476" s="0" t="n">
        <v>10</v>
      </c>
      <c r="I4476" s="0" t="n">
        <v>0</v>
      </c>
      <c r="J4476" s="0" t="n">
        <v>1</v>
      </c>
      <c r="K4476" s="0" t="n">
        <f aca="false">VLOOKUP(A4476,'Team Data'!$A$1:$E$659,2,FALSE())</f>
        <v>10</v>
      </c>
      <c r="L4476" s="0" t="n">
        <f aca="false">VLOOKUP(A4476,'Team Data'!$A$1:$E$659,3,FALSE())</f>
        <v>22</v>
      </c>
      <c r="M4476" s="0" t="n">
        <f aca="false">VLOOKUP(B4476,'Team Data'!$A$1:$E$659,2,FALSE())</f>
        <v>22</v>
      </c>
      <c r="N4476" s="0" t="n">
        <f aca="false">VLOOKUP(B4476,'Team Data'!$A$1:$E$659,3,FALSE())</f>
        <v>17</v>
      </c>
      <c r="O4476" s="0" t="n">
        <f aca="false">VLOOKUP(A4476,'Team Data'!$A$1:$E$659,4,FALSE())</f>
        <v>517</v>
      </c>
      <c r="P4476" s="0" t="n">
        <f aca="false">VLOOKUP(A4476,'Team Data'!$A$1:$E$659,5,FALSE())</f>
        <v>456</v>
      </c>
      <c r="Q4476" s="0" t="n">
        <f aca="false">VLOOKUP(B4476,'Team Data'!$A$1:$E$659,4,FALSE())</f>
        <v>712</v>
      </c>
      <c r="R4476" s="0" t="n">
        <f aca="false">VLOOKUP(B4476,'Team Data'!$A$1:$E$659,5,FALSE())</f>
        <v>575</v>
      </c>
      <c r="S4476" s="0" t="n">
        <f aca="false">IF(I4476=1,(MIN(30,(C4476-D4476)))*(M4476/(M4476+N4476))*(Q4476/(Q4476+R4476)),(MAX(-30,(C4476-D4476)))*(N4476/(M4476+N4476))*(R4476/(R4476+Q4476)))</f>
        <v>-0.389496543342697</v>
      </c>
      <c r="T4476" s="0" t="n">
        <f aca="false">IF(J4476=1,(MIN(30,(D4476-C4476)))*(K4476/(K4476+L4476))*(O4476/(O4476+P4476)),(MAX(-30,(D4476-C4476)))*(L4476/(K4476+L4476))*(P4476/(P4476+O4476)))</f>
        <v>0.332091469681398</v>
      </c>
      <c r="U4476" s="7" t="n">
        <v>43140</v>
      </c>
    </row>
    <row r="4477" customFormat="false" ht="15" hidden="false" customHeight="false" outlineLevel="0" collapsed="false">
      <c r="A4477" s="0" t="s">
        <v>310</v>
      </c>
      <c r="B4477" s="0" t="s">
        <v>15</v>
      </c>
      <c r="C4477" s="0" t="n">
        <v>82</v>
      </c>
      <c r="D4477" s="0" t="n">
        <v>74</v>
      </c>
      <c r="E4477" s="0" t="n">
        <v>34</v>
      </c>
      <c r="F4477" s="0" t="n">
        <v>35</v>
      </c>
      <c r="G4477" s="0" t="n">
        <v>10</v>
      </c>
      <c r="H4477" s="0" t="n">
        <v>10</v>
      </c>
      <c r="I4477" s="0" t="n">
        <v>1</v>
      </c>
      <c r="J4477" s="0" t="n">
        <v>0</v>
      </c>
      <c r="K4477" s="0" t="n">
        <f aca="false">VLOOKUP(A4477,'Team Data'!$A$1:$E$659,2,FALSE())</f>
        <v>21</v>
      </c>
      <c r="L4477" s="0" t="n">
        <f aca="false">VLOOKUP(A4477,'Team Data'!$A$1:$E$659,3,FALSE())</f>
        <v>12</v>
      </c>
      <c r="M4477" s="0" t="n">
        <f aca="false">VLOOKUP(B4477,'Team Data'!$A$1:$E$659,2,FALSE())</f>
        <v>26</v>
      </c>
      <c r="N4477" s="0" t="n">
        <f aca="false">VLOOKUP(B4477,'Team Data'!$A$1:$E$659,3,FALSE())</f>
        <v>8</v>
      </c>
      <c r="O4477" s="0" t="n">
        <f aca="false">VLOOKUP(A4477,'Team Data'!$A$1:$E$659,4,FALSE())</f>
        <v>636</v>
      </c>
      <c r="P4477" s="0" t="n">
        <f aca="false">VLOOKUP(A4477,'Team Data'!$A$1:$E$659,5,FALSE())</f>
        <v>474</v>
      </c>
      <c r="Q4477" s="0" t="n">
        <f aca="false">VLOOKUP(B4477,'Team Data'!$A$1:$E$659,4,FALSE())</f>
        <v>626</v>
      </c>
      <c r="R4477" s="0" t="n">
        <f aca="false">VLOOKUP(B4477,'Team Data'!$A$1:$E$659,5,FALSE())</f>
        <v>506</v>
      </c>
      <c r="S4477" s="0" t="n">
        <f aca="false">IF(I4477=1,(MIN(30,(C4477-D4477)))*(M4477/(M4477+N4477))*(Q4477/(Q4477+R4477)),(MAX(-30,(C4477-D4477)))*(N4477/(M4477+N4477))*(R4477/(R4477+Q4477)))</f>
        <v>3.38308044065683</v>
      </c>
      <c r="T4477" s="0" t="n">
        <f aca="false">IF(J4477=1,(MIN(30,(D4477-C4477)))*(K4477/(K4477+L4477))*(O4477/(O4477+P4477)),(MAX(-30,(D4477-C4477)))*(L4477/(K4477+L4477))*(P4477/(P4477+O4477)))</f>
        <v>-1.24226044226044</v>
      </c>
      <c r="U4477" s="7" t="n">
        <v>43140</v>
      </c>
    </row>
    <row r="4478" customFormat="false" ht="15" hidden="false" customHeight="false" outlineLevel="0" collapsed="false">
      <c r="A4478" s="0" t="s">
        <v>104</v>
      </c>
      <c r="B4478" s="0" t="s">
        <v>224</v>
      </c>
      <c r="C4478" s="0" t="n">
        <v>71</v>
      </c>
      <c r="D4478" s="0" t="n">
        <v>61</v>
      </c>
      <c r="E4478" s="0" t="n">
        <v>46</v>
      </c>
      <c r="F4478" s="0" t="n">
        <v>31</v>
      </c>
      <c r="G4478" s="0" t="n">
        <v>16</v>
      </c>
      <c r="H4478" s="0" t="n">
        <v>13</v>
      </c>
      <c r="I4478" s="0" t="n">
        <v>1</v>
      </c>
      <c r="J4478" s="0" t="n">
        <v>0</v>
      </c>
      <c r="K4478" s="0" t="n">
        <f aca="false">VLOOKUP(A4478,'Team Data'!$A$1:$E$659,2,FALSE())</f>
        <v>32</v>
      </c>
      <c r="L4478" s="0" t="n">
        <f aca="false">VLOOKUP(A4478,'Team Data'!$A$1:$E$659,3,FALSE())</f>
        <v>5</v>
      </c>
      <c r="M4478" s="0" t="n">
        <f aca="false">VLOOKUP(B4478,'Team Data'!$A$1:$E$659,2,FALSE())</f>
        <v>14</v>
      </c>
      <c r="N4478" s="0" t="n">
        <f aca="false">VLOOKUP(B4478,'Team Data'!$A$1:$E$659,3,FALSE())</f>
        <v>18</v>
      </c>
      <c r="O4478" s="0" t="n">
        <f aca="false">VLOOKUP(A4478,'Team Data'!$A$1:$E$659,4,FALSE())</f>
        <v>666</v>
      </c>
      <c r="P4478" s="0" t="n">
        <f aca="false">VLOOKUP(A4478,'Team Data'!$A$1:$E$659,5,FALSE())</f>
        <v>579</v>
      </c>
      <c r="Q4478" s="0" t="n">
        <f aca="false">VLOOKUP(B4478,'Team Data'!$A$1:$E$659,4,FALSE())</f>
        <v>577</v>
      </c>
      <c r="R4478" s="0" t="n">
        <f aca="false">VLOOKUP(B4478,'Team Data'!$A$1:$E$659,5,FALSE())</f>
        <v>477</v>
      </c>
      <c r="S4478" s="0" t="n">
        <f aca="false">IF(I4478=1,(MIN(30,(C4478-D4478)))*(M4478/(M4478+N4478))*(Q4478/(Q4478+R4478)),(MAX(-30,(C4478-D4478)))*(N4478/(M4478+N4478))*(R4478/(R4478+Q4478)))</f>
        <v>2.39504269449715</v>
      </c>
      <c r="T4478" s="0" t="n">
        <f aca="false">IF(J4478=1,(MIN(30,(D4478-C4478)))*(K4478/(K4478+L4478))*(O4478/(O4478+P4478)),(MAX(-30,(D4478-C4478)))*(L4478/(K4478+L4478))*(P4478/(P4478+O4478)))</f>
        <v>-0.628459785086291</v>
      </c>
      <c r="U4478" s="7" t="n">
        <v>43140</v>
      </c>
    </row>
    <row r="4479" customFormat="false" ht="15" hidden="false" customHeight="false" outlineLevel="0" collapsed="false">
      <c r="A4479" s="0" t="s">
        <v>339</v>
      </c>
      <c r="B4479" s="0" t="s">
        <v>222</v>
      </c>
      <c r="C4479" s="0" t="n">
        <v>40</v>
      </c>
      <c r="D4479" s="0" t="n">
        <v>65</v>
      </c>
      <c r="E4479" s="0" t="n">
        <v>33</v>
      </c>
      <c r="F4479" s="0" t="n">
        <v>38</v>
      </c>
      <c r="G4479" s="0" t="n">
        <v>16</v>
      </c>
      <c r="H4479" s="0" t="n">
        <v>11</v>
      </c>
      <c r="I4479" s="0" t="n">
        <v>0</v>
      </c>
      <c r="J4479" s="0" t="n">
        <v>1</v>
      </c>
      <c r="K4479" s="0" t="n">
        <f aca="false">VLOOKUP(A4479,'Team Data'!$A$1:$E$659,2,FALSE())</f>
        <v>21</v>
      </c>
      <c r="L4479" s="0" t="n">
        <f aca="false">VLOOKUP(A4479,'Team Data'!$A$1:$E$659,3,FALSE())</f>
        <v>11</v>
      </c>
      <c r="M4479" s="0" t="n">
        <f aca="false">VLOOKUP(B4479,'Team Data'!$A$1:$E$659,2,FALSE())</f>
        <v>23</v>
      </c>
      <c r="N4479" s="0" t="n">
        <f aca="false">VLOOKUP(B4479,'Team Data'!$A$1:$E$659,3,FALSE())</f>
        <v>13</v>
      </c>
      <c r="O4479" s="0" t="n">
        <f aca="false">VLOOKUP(A4479,'Team Data'!$A$1:$E$659,4,FALSE())</f>
        <v>616</v>
      </c>
      <c r="P4479" s="0" t="n">
        <f aca="false">VLOOKUP(A4479,'Team Data'!$A$1:$E$659,5,FALSE())</f>
        <v>448</v>
      </c>
      <c r="Q4479" s="0" t="n">
        <f aca="false">VLOOKUP(B4479,'Team Data'!$A$1:$E$659,4,FALSE())</f>
        <v>646</v>
      </c>
      <c r="R4479" s="0" t="n">
        <f aca="false">VLOOKUP(B4479,'Team Data'!$A$1:$E$659,5,FALSE())</f>
        <v>534</v>
      </c>
      <c r="S4479" s="0" t="n">
        <f aca="false">IF(I4479=1,(MIN(30,(C4479-D4479)))*(M4479/(M4479+N4479))*(Q4479/(Q4479+R4479)),(MAX(-30,(C4479-D4479)))*(N4479/(M4479+N4479))*(R4479/(R4479+Q4479)))</f>
        <v>-4.08545197740113</v>
      </c>
      <c r="T4479" s="0" t="n">
        <f aca="false">IF(J4479=1,(MIN(30,(D4479-C4479)))*(K4479/(K4479+L4479))*(O4479/(O4479+P4479)),(MAX(-30,(D4479-C4479)))*(L4479/(K4479+L4479))*(P4479/(P4479+O4479)))</f>
        <v>9.4983552631579</v>
      </c>
      <c r="U4479" s="7" t="n">
        <v>43140</v>
      </c>
    </row>
    <row r="4480" customFormat="false" ht="15" hidden="false" customHeight="false" outlineLevel="0" collapsed="false">
      <c r="A4480" s="0" t="s">
        <v>340</v>
      </c>
      <c r="B4480" s="0" t="s">
        <v>223</v>
      </c>
      <c r="C4480" s="0" t="n">
        <v>62</v>
      </c>
      <c r="D4480" s="0" t="n">
        <v>94</v>
      </c>
      <c r="E4480" s="0" t="n">
        <v>29</v>
      </c>
      <c r="F4480" s="0" t="n">
        <v>35</v>
      </c>
      <c r="G4480" s="0" t="n">
        <v>18</v>
      </c>
      <c r="H4480" s="0" t="n">
        <v>12</v>
      </c>
      <c r="I4480" s="0" t="n">
        <v>0</v>
      </c>
      <c r="J4480" s="0" t="n">
        <v>1</v>
      </c>
      <c r="K4480" s="0" t="n">
        <f aca="false">VLOOKUP(A4480,'Team Data'!$A$1:$E$659,2,FALSE())</f>
        <v>12</v>
      </c>
      <c r="L4480" s="0" t="n">
        <f aca="false">VLOOKUP(A4480,'Team Data'!$A$1:$E$659,3,FALSE())</f>
        <v>19</v>
      </c>
      <c r="M4480" s="0" t="n">
        <f aca="false">VLOOKUP(B4480,'Team Data'!$A$1:$E$659,2,FALSE())</f>
        <v>16</v>
      </c>
      <c r="N4480" s="0" t="n">
        <f aca="false">VLOOKUP(B4480,'Team Data'!$A$1:$E$659,3,FALSE())</f>
        <v>16</v>
      </c>
      <c r="O4480" s="0" t="n">
        <f aca="false">VLOOKUP(A4480,'Team Data'!$A$1:$E$659,4,FALSE())</f>
        <v>595</v>
      </c>
      <c r="P4480" s="0" t="n">
        <f aca="false">VLOOKUP(A4480,'Team Data'!$A$1:$E$659,5,FALSE())</f>
        <v>435</v>
      </c>
      <c r="Q4480" s="0" t="n">
        <f aca="false">VLOOKUP(B4480,'Team Data'!$A$1:$E$659,4,FALSE())</f>
        <v>583</v>
      </c>
      <c r="R4480" s="0" t="n">
        <f aca="false">VLOOKUP(B4480,'Team Data'!$A$1:$E$659,5,FALSE())</f>
        <v>479</v>
      </c>
      <c r="S4480" s="0" t="n">
        <f aca="false">IF(I4480=1,(MIN(30,(C4480-D4480)))*(M4480/(M4480+N4480))*(Q4480/(Q4480+R4480)),(MAX(-30,(C4480-D4480)))*(N4480/(M4480+N4480))*(R4480/(R4480+Q4480)))</f>
        <v>-6.76553672316384</v>
      </c>
      <c r="T4480" s="0" t="n">
        <f aca="false">IF(J4480=1,(MIN(30,(D4480-C4480)))*(K4480/(K4480+L4480))*(O4480/(O4480+P4480)),(MAX(-30,(D4480-C4480)))*(L4480/(K4480+L4480))*(P4480/(P4480+O4480)))</f>
        <v>6.70842467898528</v>
      </c>
      <c r="U4480" s="7" t="n">
        <v>43140</v>
      </c>
    </row>
    <row r="4481" customFormat="false" ht="15" hidden="false" customHeight="false" outlineLevel="0" collapsed="false">
      <c r="A4481" s="0" t="s">
        <v>256</v>
      </c>
      <c r="B4481" s="0" t="s">
        <v>227</v>
      </c>
      <c r="C4481" s="0" t="n">
        <v>68</v>
      </c>
      <c r="D4481" s="0" t="n">
        <v>66</v>
      </c>
      <c r="E4481" s="0" t="n">
        <v>30</v>
      </c>
      <c r="F4481" s="0" t="n">
        <v>41</v>
      </c>
      <c r="G4481" s="0" t="n">
        <v>10</v>
      </c>
      <c r="H4481" s="0" t="n">
        <v>10</v>
      </c>
      <c r="I4481" s="0" t="n">
        <v>1</v>
      </c>
      <c r="J4481" s="0" t="n">
        <v>0</v>
      </c>
      <c r="K4481" s="0" t="n">
        <f aca="false">VLOOKUP(A4481,'Team Data'!$A$1:$E$659,2,FALSE())</f>
        <v>20</v>
      </c>
      <c r="L4481" s="0" t="n">
        <f aca="false">VLOOKUP(A4481,'Team Data'!$A$1:$E$659,3,FALSE())</f>
        <v>14</v>
      </c>
      <c r="M4481" s="0" t="n">
        <f aca="false">VLOOKUP(B4481,'Team Data'!$A$1:$E$659,2,FALSE())</f>
        <v>6</v>
      </c>
      <c r="N4481" s="0" t="n">
        <f aca="false">VLOOKUP(B4481,'Team Data'!$A$1:$E$659,3,FALSE())</f>
        <v>26</v>
      </c>
      <c r="O4481" s="0" t="n">
        <f aca="false">VLOOKUP(A4481,'Team Data'!$A$1:$E$659,4,FALSE())</f>
        <v>587</v>
      </c>
      <c r="P4481" s="0" t="n">
        <f aca="false">VLOOKUP(A4481,'Team Data'!$A$1:$E$659,5,FALSE())</f>
        <v>530</v>
      </c>
      <c r="Q4481" s="0" t="n">
        <f aca="false">VLOOKUP(B4481,'Team Data'!$A$1:$E$659,4,FALSE())</f>
        <v>578</v>
      </c>
      <c r="R4481" s="0" t="n">
        <f aca="false">VLOOKUP(B4481,'Team Data'!$A$1:$E$659,5,FALSE())</f>
        <v>464</v>
      </c>
      <c r="S4481" s="0" t="n">
        <f aca="false">IF(I4481=1,(MIN(30,(C4481-D4481)))*(M4481/(M4481+N4481))*(Q4481/(Q4481+R4481)),(MAX(-30,(C4481-D4481)))*(N4481/(M4481+N4481))*(R4481/(R4481+Q4481)))</f>
        <v>0.208013435700576</v>
      </c>
      <c r="T4481" s="0" t="n">
        <f aca="false">IF(J4481=1,(MIN(30,(D4481-C4481)))*(K4481/(K4481+L4481))*(O4481/(O4481+P4481)),(MAX(-30,(D4481-C4481)))*(L4481/(K4481+L4481))*(P4481/(P4481+O4481)))</f>
        <v>-0.390752540944758</v>
      </c>
      <c r="U4481" s="7" t="n">
        <v>43140</v>
      </c>
    </row>
    <row r="4482" customFormat="false" ht="15" hidden="false" customHeight="false" outlineLevel="0" collapsed="false">
      <c r="A4482" s="0" t="s">
        <v>320</v>
      </c>
      <c r="B4482" s="0" t="s">
        <v>16</v>
      </c>
      <c r="C4482" s="0" t="n">
        <v>78</v>
      </c>
      <c r="D4482" s="0" t="n">
        <v>80</v>
      </c>
      <c r="E4482" s="0" t="n">
        <v>39</v>
      </c>
      <c r="F4482" s="0" t="n">
        <v>36</v>
      </c>
      <c r="G4482" s="0" t="n">
        <v>18</v>
      </c>
      <c r="H4482" s="0" t="n">
        <v>6</v>
      </c>
      <c r="I4482" s="0" t="n">
        <v>0</v>
      </c>
      <c r="J4482" s="0" t="n">
        <v>1</v>
      </c>
      <c r="K4482" s="0" t="n">
        <f aca="false">VLOOKUP(A4482,'Team Data'!$A$1:$E$659,2,FALSE())</f>
        <v>24</v>
      </c>
      <c r="L4482" s="0" t="n">
        <f aca="false">VLOOKUP(A4482,'Team Data'!$A$1:$E$659,3,FALSE())</f>
        <v>12</v>
      </c>
      <c r="M4482" s="0" t="n">
        <f aca="false">VLOOKUP(B4482,'Team Data'!$A$1:$E$659,2,FALSE())</f>
        <v>20</v>
      </c>
      <c r="N4482" s="0" t="n">
        <f aca="false">VLOOKUP(B4482,'Team Data'!$A$1:$E$659,3,FALSE())</f>
        <v>12</v>
      </c>
      <c r="O4482" s="0" t="n">
        <f aca="false">VLOOKUP(A4482,'Team Data'!$A$1:$E$659,4,FALSE())</f>
        <v>677</v>
      </c>
      <c r="P4482" s="0" t="n">
        <f aca="false">VLOOKUP(A4482,'Team Data'!$A$1:$E$659,5,FALSE())</f>
        <v>508</v>
      </c>
      <c r="Q4482" s="0" t="n">
        <f aca="false">VLOOKUP(B4482,'Team Data'!$A$1:$E$659,4,FALSE())</f>
        <v>595</v>
      </c>
      <c r="R4482" s="0" t="n">
        <f aca="false">VLOOKUP(B4482,'Team Data'!$A$1:$E$659,5,FALSE())</f>
        <v>484</v>
      </c>
      <c r="S4482" s="0" t="n">
        <f aca="false">IF(I4482=1,(MIN(30,(C4482-D4482)))*(M4482/(M4482+N4482))*(Q4482/(Q4482+R4482)),(MAX(-30,(C4482-D4482)))*(N4482/(M4482+N4482))*(R4482/(R4482+Q4482)))</f>
        <v>-0.336422613531047</v>
      </c>
      <c r="T4482" s="0" t="n">
        <f aca="false">IF(J4482=1,(MIN(30,(D4482-C4482)))*(K4482/(K4482+L4482))*(O4482/(O4482+P4482)),(MAX(-30,(D4482-C4482)))*(L4482/(K4482+L4482))*(P4482/(P4482+O4482)))</f>
        <v>0.761744022503516</v>
      </c>
      <c r="U4482" s="7" t="n">
        <v>43140</v>
      </c>
    </row>
    <row r="4483" customFormat="false" ht="15" hidden="false" customHeight="false" outlineLevel="0" collapsed="false">
      <c r="A4483" s="0" t="s">
        <v>260</v>
      </c>
      <c r="B4483" s="0" t="s">
        <v>23</v>
      </c>
      <c r="C4483" s="0" t="n">
        <v>58</v>
      </c>
      <c r="D4483" s="0" t="n">
        <v>80</v>
      </c>
      <c r="E4483" s="0" t="n">
        <v>27</v>
      </c>
      <c r="F4483" s="0" t="n">
        <v>37</v>
      </c>
      <c r="G4483" s="0" t="n">
        <v>13</v>
      </c>
      <c r="H4483" s="0" t="n">
        <v>12</v>
      </c>
      <c r="I4483" s="0" t="n">
        <v>0</v>
      </c>
      <c r="J4483" s="0" t="n">
        <v>1</v>
      </c>
      <c r="K4483" s="0" t="n">
        <f aca="false">VLOOKUP(A4483,'Team Data'!$A$1:$E$659,2,FALSE())</f>
        <v>11</v>
      </c>
      <c r="L4483" s="0" t="n">
        <f aca="false">VLOOKUP(A4483,'Team Data'!$A$1:$E$659,3,FALSE())</f>
        <v>20</v>
      </c>
      <c r="M4483" s="0" t="n">
        <f aca="false">VLOOKUP(B4483,'Team Data'!$A$1:$E$659,2,FALSE())</f>
        <v>24</v>
      </c>
      <c r="N4483" s="0" t="n">
        <f aca="false">VLOOKUP(B4483,'Team Data'!$A$1:$E$659,3,FALSE())</f>
        <v>11</v>
      </c>
      <c r="O4483" s="0" t="n">
        <f aca="false">VLOOKUP(A4483,'Team Data'!$A$1:$E$659,4,FALSE())</f>
        <v>508</v>
      </c>
      <c r="P4483" s="0" t="n">
        <f aca="false">VLOOKUP(A4483,'Team Data'!$A$1:$E$659,5,FALSE())</f>
        <v>478</v>
      </c>
      <c r="Q4483" s="0" t="n">
        <f aca="false">VLOOKUP(B4483,'Team Data'!$A$1:$E$659,4,FALSE())</f>
        <v>633</v>
      </c>
      <c r="R4483" s="0" t="n">
        <f aca="false">VLOOKUP(B4483,'Team Data'!$A$1:$E$659,5,FALSE())</f>
        <v>543</v>
      </c>
      <c r="S4483" s="0" t="n">
        <f aca="false">IF(I4483=1,(MIN(30,(C4483-D4483)))*(M4483/(M4483+N4483))*(Q4483/(Q4483+R4483)),(MAX(-30,(C4483-D4483)))*(N4483/(M4483+N4483))*(R4483/(R4483+Q4483)))</f>
        <v>-3.19256559766764</v>
      </c>
      <c r="T4483" s="0" t="n">
        <f aca="false">IF(J4483=1,(MIN(30,(D4483-C4483)))*(K4483/(K4483+L4483))*(O4483/(O4483+P4483)),(MAX(-30,(D4483-C4483)))*(L4483/(K4483+L4483))*(P4483/(P4483+O4483)))</f>
        <v>4.02198521232742</v>
      </c>
      <c r="U4483" s="7" t="n">
        <v>43140</v>
      </c>
    </row>
    <row r="4484" customFormat="false" ht="15" hidden="false" customHeight="false" outlineLevel="0" collapsed="false">
      <c r="A4484" s="0" t="s">
        <v>298</v>
      </c>
      <c r="B4484" s="0" t="s">
        <v>168</v>
      </c>
      <c r="C4484" s="0" t="n">
        <v>73</v>
      </c>
      <c r="D4484" s="0" t="n">
        <v>67</v>
      </c>
      <c r="E4484" s="0" t="n">
        <v>39</v>
      </c>
      <c r="F4484" s="0" t="n">
        <v>39</v>
      </c>
      <c r="G4484" s="0" t="n">
        <v>12</v>
      </c>
      <c r="H4484" s="0" t="n">
        <v>8</v>
      </c>
      <c r="I4484" s="0" t="n">
        <v>1</v>
      </c>
      <c r="J4484" s="0" t="n">
        <v>0</v>
      </c>
      <c r="K4484" s="0" t="n">
        <f aca="false">VLOOKUP(A4484,'Team Data'!$A$1:$E$659,2,FALSE())</f>
        <v>23</v>
      </c>
      <c r="L4484" s="0" t="n">
        <f aca="false">VLOOKUP(A4484,'Team Data'!$A$1:$E$659,3,FALSE())</f>
        <v>11</v>
      </c>
      <c r="M4484" s="0" t="n">
        <f aca="false">VLOOKUP(B4484,'Team Data'!$A$1:$E$659,2,FALSE())</f>
        <v>16</v>
      </c>
      <c r="N4484" s="0" t="n">
        <f aca="false">VLOOKUP(B4484,'Team Data'!$A$1:$E$659,3,FALSE())</f>
        <v>18</v>
      </c>
      <c r="O4484" s="0" t="n">
        <f aca="false">VLOOKUP(A4484,'Team Data'!$A$1:$E$659,4,FALSE())</f>
        <v>603</v>
      </c>
      <c r="P4484" s="0" t="n">
        <f aca="false">VLOOKUP(A4484,'Team Data'!$A$1:$E$659,5,FALSE())</f>
        <v>503</v>
      </c>
      <c r="Q4484" s="0" t="n">
        <f aca="false">VLOOKUP(B4484,'Team Data'!$A$1:$E$659,4,FALSE())</f>
        <v>575</v>
      </c>
      <c r="R4484" s="0" t="n">
        <f aca="false">VLOOKUP(B4484,'Team Data'!$A$1:$E$659,5,FALSE())</f>
        <v>481</v>
      </c>
      <c r="S4484" s="0" t="n">
        <f aca="false">IF(I4484=1,(MIN(30,(C4484-D4484)))*(M4484/(M4484+N4484))*(Q4484/(Q4484+R4484)),(MAX(-30,(C4484-D4484)))*(N4484/(M4484+N4484))*(R4484/(R4484+Q4484)))</f>
        <v>1.53743315508021</v>
      </c>
      <c r="T4484" s="0" t="n">
        <f aca="false">IF(J4484=1,(MIN(30,(D4484-C4484)))*(K4484/(K4484+L4484))*(O4484/(O4484+P4484)),(MAX(-30,(D4484-C4484)))*(L4484/(K4484+L4484))*(P4484/(P4484+O4484)))</f>
        <v>-0.882831613658122</v>
      </c>
      <c r="U4484" s="7" t="n">
        <v>43140</v>
      </c>
    </row>
    <row r="4485" customFormat="false" ht="15" hidden="false" customHeight="false" outlineLevel="0" collapsed="false">
      <c r="A4485" s="0" t="s">
        <v>61</v>
      </c>
      <c r="B4485" s="0" t="s">
        <v>355</v>
      </c>
      <c r="C4485" s="0" t="n">
        <v>84</v>
      </c>
      <c r="D4485" s="0" t="n">
        <v>88</v>
      </c>
      <c r="E4485" s="0" t="n">
        <v>32</v>
      </c>
      <c r="F4485" s="0" t="n">
        <v>34</v>
      </c>
      <c r="G4485" s="0" t="n">
        <v>6</v>
      </c>
      <c r="H4485" s="0" t="n">
        <v>9</v>
      </c>
      <c r="I4485" s="0" t="n">
        <v>0</v>
      </c>
      <c r="J4485" s="0" t="n">
        <v>1</v>
      </c>
      <c r="K4485" s="0" t="n">
        <f aca="false">VLOOKUP(A4485,'Team Data'!$A$1:$E$659,2,FALSE())</f>
        <v>8</v>
      </c>
      <c r="L4485" s="0" t="n">
        <f aca="false">VLOOKUP(A4485,'Team Data'!$A$1:$E$659,3,FALSE())</f>
        <v>19</v>
      </c>
      <c r="M4485" s="0" t="n">
        <f aca="false">VLOOKUP(B4485,'Team Data'!$A$1:$E$659,2,FALSE())</f>
        <v>16</v>
      </c>
      <c r="N4485" s="0" t="n">
        <f aca="false">VLOOKUP(B4485,'Team Data'!$A$1:$E$659,3,FALSE())</f>
        <v>15</v>
      </c>
      <c r="O4485" s="0" t="n">
        <f aca="false">VLOOKUP(A4485,'Team Data'!$A$1:$E$659,4,FALSE())</f>
        <v>409</v>
      </c>
      <c r="P4485" s="0" t="n">
        <f aca="false">VLOOKUP(A4485,'Team Data'!$A$1:$E$659,5,FALSE())</f>
        <v>407</v>
      </c>
      <c r="Q4485" s="0" t="n">
        <f aca="false">VLOOKUP(B4485,'Team Data'!$A$1:$E$659,4,FALSE())</f>
        <v>450</v>
      </c>
      <c r="R4485" s="0" t="n">
        <f aca="false">VLOOKUP(B4485,'Team Data'!$A$1:$E$659,5,FALSE())</f>
        <v>474</v>
      </c>
      <c r="S4485" s="0" t="n">
        <f aca="false">IF(I4485=1,(MIN(30,(C4485-D4485)))*(M4485/(M4485+N4485))*(Q4485/(Q4485+R4485)),(MAX(-30,(C4485-D4485)))*(N4485/(M4485+N4485))*(R4485/(R4485+Q4485)))</f>
        <v>-0.992878089652283</v>
      </c>
      <c r="T4485" s="0" t="n">
        <f aca="false">IF(J4485=1,(MIN(30,(D4485-C4485)))*(K4485/(K4485+L4485))*(O4485/(O4485+P4485)),(MAX(-30,(D4485-C4485)))*(L4485/(K4485+L4485))*(P4485/(P4485+O4485)))</f>
        <v>0.594045025417574</v>
      </c>
      <c r="U4485" s="7" t="n">
        <v>43141</v>
      </c>
    </row>
    <row r="4486" customFormat="false" ht="15" hidden="false" customHeight="false" outlineLevel="0" collapsed="false">
      <c r="A4486" s="0" t="s">
        <v>63</v>
      </c>
      <c r="B4486" s="0" t="s">
        <v>34</v>
      </c>
      <c r="C4486" s="0" t="n">
        <v>78</v>
      </c>
      <c r="D4486" s="0" t="n">
        <v>60</v>
      </c>
      <c r="E4486" s="0" t="n">
        <v>38</v>
      </c>
      <c r="F4486" s="0" t="n">
        <v>39</v>
      </c>
      <c r="G4486" s="0" t="n">
        <v>13</v>
      </c>
      <c r="H4486" s="0" t="n">
        <v>10</v>
      </c>
      <c r="I4486" s="0" t="n">
        <v>1</v>
      </c>
      <c r="J4486" s="0" t="n">
        <v>0</v>
      </c>
      <c r="K4486" s="0" t="n">
        <f aca="false">VLOOKUP(A4486,'Team Data'!$A$1:$E$659,2,FALSE())</f>
        <v>12</v>
      </c>
      <c r="L4486" s="0" t="n">
        <f aca="false">VLOOKUP(A4486,'Team Data'!$A$1:$E$659,3,FALSE())</f>
        <v>16</v>
      </c>
      <c r="M4486" s="0" t="n">
        <f aca="false">VLOOKUP(B4486,'Team Data'!$A$1:$E$659,2,FALSE())</f>
        <v>11</v>
      </c>
      <c r="N4486" s="0" t="n">
        <f aca="false">VLOOKUP(B4486,'Team Data'!$A$1:$E$659,3,FALSE())</f>
        <v>16</v>
      </c>
      <c r="O4486" s="0" t="n">
        <f aca="false">VLOOKUP(A4486,'Team Data'!$A$1:$E$659,4,FALSE())</f>
        <v>415</v>
      </c>
      <c r="P4486" s="0" t="n">
        <f aca="false">VLOOKUP(A4486,'Team Data'!$A$1:$E$659,5,FALSE())</f>
        <v>428</v>
      </c>
      <c r="Q4486" s="0" t="n">
        <f aca="false">VLOOKUP(B4486,'Team Data'!$A$1:$E$659,4,FALSE())</f>
        <v>361</v>
      </c>
      <c r="R4486" s="0" t="n">
        <f aca="false">VLOOKUP(B4486,'Team Data'!$A$1:$E$659,5,FALSE())</f>
        <v>435</v>
      </c>
      <c r="S4486" s="0" t="n">
        <f aca="false">IF(I4486=1,(MIN(30,(C4486-D4486)))*(M4486/(M4486+N4486))*(Q4486/(Q4486+R4486)),(MAX(-30,(C4486-D4486)))*(N4486/(M4486+N4486))*(R4486/(R4486+Q4486)))</f>
        <v>3.32579564489112</v>
      </c>
      <c r="T4486" s="0" t="n">
        <f aca="false">IF(J4486=1,(MIN(30,(D4486-C4486)))*(K4486/(K4486+L4486))*(O4486/(O4486+P4486)),(MAX(-30,(D4486-C4486)))*(L4486/(K4486+L4486))*(P4486/(P4486+O4486)))</f>
        <v>-5.22216573462125</v>
      </c>
      <c r="U4486" s="7" t="n">
        <v>43141</v>
      </c>
    </row>
    <row r="4487" customFormat="false" ht="15" hidden="false" customHeight="false" outlineLevel="0" collapsed="false">
      <c r="A4487" s="0" t="s">
        <v>66</v>
      </c>
      <c r="B4487" s="0" t="s">
        <v>239</v>
      </c>
      <c r="C4487" s="0" t="n">
        <v>59</v>
      </c>
      <c r="D4487" s="0" t="n">
        <v>72</v>
      </c>
      <c r="E4487" s="0" t="n">
        <v>23</v>
      </c>
      <c r="F4487" s="0" t="n">
        <v>32</v>
      </c>
      <c r="G4487" s="0" t="n">
        <v>10</v>
      </c>
      <c r="H4487" s="0" t="n">
        <v>11</v>
      </c>
      <c r="I4487" s="0" t="n">
        <v>0</v>
      </c>
      <c r="J4487" s="0" t="n">
        <v>1</v>
      </c>
      <c r="K4487" s="0" t="n">
        <f aca="false">VLOOKUP(A4487,'Team Data'!$A$1:$E$659,2,FALSE())</f>
        <v>21</v>
      </c>
      <c r="L4487" s="0" t="n">
        <f aca="false">VLOOKUP(A4487,'Team Data'!$A$1:$E$659,3,FALSE())</f>
        <v>12</v>
      </c>
      <c r="M4487" s="0" t="n">
        <f aca="false">VLOOKUP(B4487,'Team Data'!$A$1:$E$659,2,FALSE())</f>
        <v>26</v>
      </c>
      <c r="N4487" s="0" t="n">
        <f aca="false">VLOOKUP(B4487,'Team Data'!$A$1:$E$659,3,FALSE())</f>
        <v>8</v>
      </c>
      <c r="O4487" s="0" t="n">
        <f aca="false">VLOOKUP(A4487,'Team Data'!$A$1:$E$659,4,FALSE())</f>
        <v>590</v>
      </c>
      <c r="P4487" s="0" t="n">
        <f aca="false">VLOOKUP(A4487,'Team Data'!$A$1:$E$659,5,FALSE())</f>
        <v>486</v>
      </c>
      <c r="Q4487" s="0" t="n">
        <f aca="false">VLOOKUP(B4487,'Team Data'!$A$1:$E$659,4,FALSE())</f>
        <v>627</v>
      </c>
      <c r="R4487" s="0" t="n">
        <f aca="false">VLOOKUP(B4487,'Team Data'!$A$1:$E$659,5,FALSE())</f>
        <v>488</v>
      </c>
      <c r="S4487" s="0" t="n">
        <f aca="false">IF(I4487=1,(MIN(30,(C4487-D4487)))*(M4487/(M4487+N4487))*(Q4487/(Q4487+R4487)),(MAX(-30,(C4487-D4487)))*(N4487/(M4487+N4487))*(R4487/(R4487+Q4487)))</f>
        <v>-1.3387496702717</v>
      </c>
      <c r="T4487" s="0" t="n">
        <f aca="false">IF(J4487=1,(MIN(30,(D4487-C4487)))*(K4487/(K4487+L4487))*(O4487/(O4487+P4487)),(MAX(-30,(D4487-C4487)))*(L4487/(K4487+L4487))*(P4487/(P4487+O4487)))</f>
        <v>4.53616086515715</v>
      </c>
      <c r="U4487" s="7" t="n">
        <v>43141</v>
      </c>
    </row>
    <row r="4488" customFormat="false" ht="15" hidden="false" customHeight="false" outlineLevel="0" collapsed="false">
      <c r="A4488" s="0" t="s">
        <v>233</v>
      </c>
      <c r="B4488" s="0" t="s">
        <v>110</v>
      </c>
      <c r="C4488" s="0" t="n">
        <v>51</v>
      </c>
      <c r="D4488" s="0" t="n">
        <v>66</v>
      </c>
      <c r="E4488" s="0" t="n">
        <v>33</v>
      </c>
      <c r="F4488" s="0" t="n">
        <v>32</v>
      </c>
      <c r="G4488" s="0" t="n">
        <v>15</v>
      </c>
      <c r="H4488" s="0" t="n">
        <v>9</v>
      </c>
      <c r="I4488" s="0" t="n">
        <v>0</v>
      </c>
      <c r="J4488" s="0" t="n">
        <v>1</v>
      </c>
      <c r="K4488" s="0" t="n">
        <f aca="false">VLOOKUP(A4488,'Team Data'!$A$1:$E$659,2,FALSE())</f>
        <v>13</v>
      </c>
      <c r="L4488" s="0" t="n">
        <f aca="false">VLOOKUP(A4488,'Team Data'!$A$1:$E$659,3,FALSE())</f>
        <v>16</v>
      </c>
      <c r="M4488" s="0" t="n">
        <f aca="false">VLOOKUP(B4488,'Team Data'!$A$1:$E$659,2,FALSE())</f>
        <v>18</v>
      </c>
      <c r="N4488" s="0" t="n">
        <f aca="false">VLOOKUP(B4488,'Team Data'!$A$1:$E$659,3,FALSE())</f>
        <v>14</v>
      </c>
      <c r="O4488" s="0" t="n">
        <f aca="false">VLOOKUP(A4488,'Team Data'!$A$1:$E$659,4,FALSE())</f>
        <v>429</v>
      </c>
      <c r="P4488" s="0" t="n">
        <f aca="false">VLOOKUP(A4488,'Team Data'!$A$1:$E$659,5,FALSE())</f>
        <v>434</v>
      </c>
      <c r="Q4488" s="0" t="n">
        <f aca="false">VLOOKUP(B4488,'Team Data'!$A$1:$E$659,4,FALSE())</f>
        <v>490</v>
      </c>
      <c r="R4488" s="0" t="n">
        <f aca="false">VLOOKUP(B4488,'Team Data'!$A$1:$E$659,5,FALSE())</f>
        <v>466</v>
      </c>
      <c r="S4488" s="0" t="n">
        <f aca="false">IF(I4488=1,(MIN(30,(C4488-D4488)))*(M4488/(M4488+N4488))*(Q4488/(Q4488+R4488)),(MAX(-30,(C4488-D4488)))*(N4488/(M4488+N4488))*(R4488/(R4488+Q4488)))</f>
        <v>-3.19887552301255</v>
      </c>
      <c r="T4488" s="0" t="n">
        <f aca="false">IF(J4488=1,(MIN(30,(D4488-C4488)))*(K4488/(K4488+L4488))*(O4488/(O4488+P4488)),(MAX(-30,(D4488-C4488)))*(L4488/(K4488+L4488))*(P4488/(P4488+O4488)))</f>
        <v>3.34259000279698</v>
      </c>
      <c r="U4488" s="7" t="n">
        <v>43141</v>
      </c>
    </row>
    <row r="4489" customFormat="false" ht="15" hidden="false" customHeight="false" outlineLevel="0" collapsed="false">
      <c r="A4489" s="0" t="s">
        <v>226</v>
      </c>
      <c r="B4489" s="0" t="s">
        <v>65</v>
      </c>
      <c r="C4489" s="0" t="n">
        <v>64</v>
      </c>
      <c r="D4489" s="0" t="n">
        <v>61</v>
      </c>
      <c r="E4489" s="0" t="n">
        <v>34</v>
      </c>
      <c r="F4489" s="0" t="n">
        <v>43</v>
      </c>
      <c r="G4489" s="0" t="n">
        <v>10</v>
      </c>
      <c r="H4489" s="0" t="n">
        <v>12</v>
      </c>
      <c r="I4489" s="0" t="n">
        <v>1</v>
      </c>
      <c r="J4489" s="0" t="n">
        <v>0</v>
      </c>
      <c r="K4489" s="0" t="n">
        <f aca="false">VLOOKUP(A4489,'Team Data'!$A$1:$E$659,2,FALSE())</f>
        <v>24</v>
      </c>
      <c r="L4489" s="0" t="n">
        <f aca="false">VLOOKUP(A4489,'Team Data'!$A$1:$E$659,3,FALSE())</f>
        <v>9</v>
      </c>
      <c r="M4489" s="0" t="n">
        <f aca="false">VLOOKUP(B4489,'Team Data'!$A$1:$E$659,2,FALSE())</f>
        <v>7</v>
      </c>
      <c r="N4489" s="0" t="n">
        <f aca="false">VLOOKUP(B4489,'Team Data'!$A$1:$E$659,3,FALSE())</f>
        <v>20</v>
      </c>
      <c r="O4489" s="0" t="n">
        <f aca="false">VLOOKUP(A4489,'Team Data'!$A$1:$E$659,4,FALSE())</f>
        <v>464</v>
      </c>
      <c r="P4489" s="0" t="n">
        <f aca="false">VLOOKUP(A4489,'Team Data'!$A$1:$E$659,5,FALSE())</f>
        <v>528</v>
      </c>
      <c r="Q4489" s="0" t="n">
        <f aca="false">VLOOKUP(B4489,'Team Data'!$A$1:$E$659,4,FALSE())</f>
        <v>381</v>
      </c>
      <c r="R4489" s="0" t="n">
        <f aca="false">VLOOKUP(B4489,'Team Data'!$A$1:$E$659,5,FALSE())</f>
        <v>427</v>
      </c>
      <c r="S4489" s="0" t="n">
        <f aca="false">IF(I4489=1,(MIN(30,(C4489-D4489)))*(M4489/(M4489+N4489))*(Q4489/(Q4489+R4489)),(MAX(-30,(C4489-D4489)))*(N4489/(M4489+N4489))*(R4489/(R4489+Q4489)))</f>
        <v>0.366749174917492</v>
      </c>
      <c r="T4489" s="0" t="n">
        <f aca="false">IF(J4489=1,(MIN(30,(D4489-C4489)))*(K4489/(K4489+L4489))*(O4489/(O4489+P4489)),(MAX(-30,(D4489-C4489)))*(L4489/(K4489+L4489))*(P4489/(P4489+O4489)))</f>
        <v>-0.435483870967742</v>
      </c>
      <c r="U4489" s="7" t="n">
        <v>43141</v>
      </c>
    </row>
    <row r="4490" customFormat="false" ht="15" hidden="false" customHeight="false" outlineLevel="0" collapsed="false">
      <c r="A4490" s="0" t="s">
        <v>173</v>
      </c>
      <c r="B4490" s="0" t="s">
        <v>124</v>
      </c>
      <c r="C4490" s="0" t="n">
        <v>56</v>
      </c>
      <c r="D4490" s="0" t="n">
        <v>80</v>
      </c>
      <c r="E4490" s="0" t="n">
        <v>33</v>
      </c>
      <c r="F4490" s="0" t="n">
        <v>35</v>
      </c>
      <c r="G4490" s="0" t="n">
        <v>14</v>
      </c>
      <c r="H4490" s="0" t="n">
        <v>12</v>
      </c>
      <c r="I4490" s="0" t="n">
        <v>0</v>
      </c>
      <c r="J4490" s="0" t="n">
        <v>1</v>
      </c>
      <c r="K4490" s="0" t="n">
        <f aca="false">VLOOKUP(A4490,'Team Data'!$A$1:$E$659,2,FALSE())</f>
        <v>14</v>
      </c>
      <c r="L4490" s="0" t="n">
        <f aca="false">VLOOKUP(A4490,'Team Data'!$A$1:$E$659,3,FALSE())</f>
        <v>17</v>
      </c>
      <c r="M4490" s="0" t="n">
        <f aca="false">VLOOKUP(B4490,'Team Data'!$A$1:$E$659,2,FALSE())</f>
        <v>16</v>
      </c>
      <c r="N4490" s="0" t="n">
        <f aca="false">VLOOKUP(B4490,'Team Data'!$A$1:$E$659,3,FALSE())</f>
        <v>15</v>
      </c>
      <c r="O4490" s="0" t="n">
        <f aca="false">VLOOKUP(A4490,'Team Data'!$A$1:$E$659,4,FALSE())</f>
        <v>562</v>
      </c>
      <c r="P4490" s="0" t="n">
        <f aca="false">VLOOKUP(A4490,'Team Data'!$A$1:$E$659,5,FALSE())</f>
        <v>470</v>
      </c>
      <c r="Q4490" s="0" t="n">
        <f aca="false">VLOOKUP(B4490,'Team Data'!$A$1:$E$659,4,FALSE())</f>
        <v>582</v>
      </c>
      <c r="R4490" s="0" t="n">
        <f aca="false">VLOOKUP(B4490,'Team Data'!$A$1:$E$659,5,FALSE())</f>
        <v>456</v>
      </c>
      <c r="S4490" s="0" t="n">
        <f aca="false">IF(I4490=1,(MIN(30,(C4490-D4490)))*(M4490/(M4490+N4490))*(Q4490/(Q4490+R4490)),(MAX(-30,(C4490-D4490)))*(N4490/(M4490+N4490))*(R4490/(R4490+Q4490)))</f>
        <v>-5.10162222636584</v>
      </c>
      <c r="T4490" s="0" t="n">
        <f aca="false">IF(J4490=1,(MIN(30,(D4490-C4490)))*(K4490/(K4490+L4490))*(O4490/(O4490+P4490)),(MAX(-30,(D4490-C4490)))*(L4490/(K4490+L4490))*(P4490/(P4490+O4490)))</f>
        <v>5.90247561890473</v>
      </c>
      <c r="U4490" s="7" t="n">
        <v>43141</v>
      </c>
    </row>
    <row r="4491" customFormat="false" ht="15" hidden="false" customHeight="false" outlineLevel="0" collapsed="false">
      <c r="A4491" s="0" t="s">
        <v>137</v>
      </c>
      <c r="B4491" s="0" t="s">
        <v>24</v>
      </c>
      <c r="C4491" s="0" t="n">
        <v>68</v>
      </c>
      <c r="D4491" s="0" t="n">
        <v>87</v>
      </c>
      <c r="E4491" s="0" t="n">
        <v>26</v>
      </c>
      <c r="F4491" s="0" t="n">
        <v>39</v>
      </c>
      <c r="G4491" s="0" t="n">
        <v>13</v>
      </c>
      <c r="H4491" s="0" t="n">
        <v>13</v>
      </c>
      <c r="I4491" s="0" t="n">
        <v>0</v>
      </c>
      <c r="J4491" s="0" t="n">
        <v>1</v>
      </c>
      <c r="K4491" s="0" t="n">
        <f aca="false">VLOOKUP(A4491,'Team Data'!$A$1:$E$659,2,FALSE())</f>
        <v>17</v>
      </c>
      <c r="L4491" s="0" t="n">
        <f aca="false">VLOOKUP(A4491,'Team Data'!$A$1:$E$659,3,FALSE())</f>
        <v>17</v>
      </c>
      <c r="M4491" s="0" t="n">
        <f aca="false">VLOOKUP(B4491,'Team Data'!$A$1:$E$659,2,FALSE())</f>
        <v>19</v>
      </c>
      <c r="N4491" s="0" t="n">
        <f aca="false">VLOOKUP(B4491,'Team Data'!$A$1:$E$659,3,FALSE())</f>
        <v>13</v>
      </c>
      <c r="O4491" s="0" t="n">
        <f aca="false">VLOOKUP(A4491,'Team Data'!$A$1:$E$659,4,FALSE())</f>
        <v>609</v>
      </c>
      <c r="P4491" s="0" t="n">
        <f aca="false">VLOOKUP(A4491,'Team Data'!$A$1:$E$659,5,FALSE())</f>
        <v>491</v>
      </c>
      <c r="Q4491" s="0" t="n">
        <f aca="false">VLOOKUP(B4491,'Team Data'!$A$1:$E$659,4,FALSE())</f>
        <v>529</v>
      </c>
      <c r="R4491" s="0" t="n">
        <f aca="false">VLOOKUP(B4491,'Team Data'!$A$1:$E$659,5,FALSE())</f>
        <v>500</v>
      </c>
      <c r="S4491" s="0" t="n">
        <f aca="false">IF(I4491=1,(MIN(30,(C4491-D4491)))*(M4491/(M4491+N4491))*(Q4491/(Q4491+R4491)),(MAX(-30,(C4491-D4491)))*(N4491/(M4491+N4491))*(R4491/(R4491+Q4491)))</f>
        <v>-3.75060738581147</v>
      </c>
      <c r="T4491" s="0" t="n">
        <f aca="false">IF(J4491=1,(MIN(30,(D4491-C4491)))*(K4491/(K4491+L4491))*(O4491/(O4491+P4491)),(MAX(-30,(D4491-C4491)))*(L4491/(K4491+L4491))*(P4491/(P4491+O4491)))</f>
        <v>5.25954545454545</v>
      </c>
      <c r="U4491" s="7" t="n">
        <v>43141</v>
      </c>
    </row>
    <row r="4492" customFormat="false" ht="15" hidden="false" customHeight="false" outlineLevel="0" collapsed="false">
      <c r="A4492" s="0" t="s">
        <v>72</v>
      </c>
      <c r="B4492" s="0" t="s">
        <v>213</v>
      </c>
      <c r="C4492" s="0" t="n">
        <v>78</v>
      </c>
      <c r="D4492" s="0" t="n">
        <v>87</v>
      </c>
      <c r="E4492" s="0" t="n">
        <v>33</v>
      </c>
      <c r="F4492" s="0" t="n">
        <v>38</v>
      </c>
      <c r="G4492" s="0" t="n">
        <v>15</v>
      </c>
      <c r="H4492" s="0" t="n">
        <v>13</v>
      </c>
      <c r="I4492" s="0" t="n">
        <v>0</v>
      </c>
      <c r="J4492" s="0" t="n">
        <v>1</v>
      </c>
      <c r="K4492" s="0" t="n">
        <f aca="false">VLOOKUP(A4492,'Team Data'!$A$1:$E$659,2,FALSE())</f>
        <v>8</v>
      </c>
      <c r="L4492" s="0" t="n">
        <f aca="false">VLOOKUP(A4492,'Team Data'!$A$1:$E$659,3,FALSE())</f>
        <v>24</v>
      </c>
      <c r="M4492" s="0" t="n">
        <f aca="false">VLOOKUP(B4492,'Team Data'!$A$1:$E$659,2,FALSE())</f>
        <v>19</v>
      </c>
      <c r="N4492" s="0" t="n">
        <f aca="false">VLOOKUP(B4492,'Team Data'!$A$1:$E$659,3,FALSE())</f>
        <v>14</v>
      </c>
      <c r="O4492" s="0" t="n">
        <f aca="false">VLOOKUP(A4492,'Team Data'!$A$1:$E$659,4,FALSE())</f>
        <v>529</v>
      </c>
      <c r="P4492" s="0" t="n">
        <f aca="false">VLOOKUP(A4492,'Team Data'!$A$1:$E$659,5,FALSE())</f>
        <v>470</v>
      </c>
      <c r="Q4492" s="0" t="n">
        <f aca="false">VLOOKUP(B4492,'Team Data'!$A$1:$E$659,4,FALSE())</f>
        <v>541</v>
      </c>
      <c r="R4492" s="0" t="n">
        <f aca="false">VLOOKUP(B4492,'Team Data'!$A$1:$E$659,5,FALSE())</f>
        <v>562</v>
      </c>
      <c r="S4492" s="0" t="n">
        <f aca="false">IF(I4492=1,(MIN(30,(C4492-D4492)))*(M4492/(M4492+N4492))*(Q4492/(Q4492+R4492)),(MAX(-30,(C4492-D4492)))*(N4492/(M4492+N4492))*(R4492/(R4492+Q4492)))</f>
        <v>-1.94543806148521</v>
      </c>
      <c r="T4492" s="0" t="n">
        <f aca="false">IF(J4492=1,(MIN(30,(D4492-C4492)))*(K4492/(K4492+L4492))*(O4492/(O4492+P4492)),(MAX(-30,(D4492-C4492)))*(L4492/(K4492+L4492))*(P4492/(P4492+O4492)))</f>
        <v>1.19144144144144</v>
      </c>
      <c r="U4492" s="7" t="n">
        <v>43141</v>
      </c>
    </row>
    <row r="4493" customFormat="false" ht="15" hidden="false" customHeight="false" outlineLevel="0" collapsed="false">
      <c r="A4493" s="0" t="s">
        <v>82</v>
      </c>
      <c r="B4493" s="0" t="s">
        <v>119</v>
      </c>
      <c r="C4493" s="0" t="n">
        <v>64</v>
      </c>
      <c r="D4493" s="0" t="n">
        <v>66</v>
      </c>
      <c r="E4493" s="0" t="n">
        <v>36</v>
      </c>
      <c r="F4493" s="0" t="n">
        <v>41</v>
      </c>
      <c r="G4493" s="0" t="n">
        <v>11</v>
      </c>
      <c r="H4493" s="0" t="n">
        <v>9</v>
      </c>
      <c r="I4493" s="0" t="n">
        <v>0</v>
      </c>
      <c r="J4493" s="0" t="n">
        <v>1</v>
      </c>
      <c r="K4493" s="0" t="n">
        <f aca="false">VLOOKUP(A4493,'Team Data'!$A$1:$E$659,2,FALSE())</f>
        <v>20</v>
      </c>
      <c r="L4493" s="0" t="n">
        <f aca="false">VLOOKUP(A4493,'Team Data'!$A$1:$E$659,3,FALSE())</f>
        <v>15</v>
      </c>
      <c r="M4493" s="0" t="n">
        <f aca="false">VLOOKUP(B4493,'Team Data'!$A$1:$E$659,2,FALSE())</f>
        <v>22</v>
      </c>
      <c r="N4493" s="0" t="n">
        <f aca="false">VLOOKUP(B4493,'Team Data'!$A$1:$E$659,3,FALSE())</f>
        <v>9</v>
      </c>
      <c r="O4493" s="0" t="n">
        <f aca="false">VLOOKUP(A4493,'Team Data'!$A$1:$E$659,4,FALSE())</f>
        <v>577</v>
      </c>
      <c r="P4493" s="0" t="n">
        <f aca="false">VLOOKUP(A4493,'Team Data'!$A$1:$E$659,5,FALSE())</f>
        <v>520</v>
      </c>
      <c r="Q4493" s="0" t="n">
        <f aca="false">VLOOKUP(B4493,'Team Data'!$A$1:$E$659,4,FALSE())</f>
        <v>454</v>
      </c>
      <c r="R4493" s="0" t="n">
        <f aca="false">VLOOKUP(B4493,'Team Data'!$A$1:$E$659,5,FALSE())</f>
        <v>502</v>
      </c>
      <c r="S4493" s="0" t="n">
        <f aca="false">IF(I4493=1,(MIN(30,(C4493-D4493)))*(M4493/(M4493+N4493))*(Q4493/(Q4493+R4493)),(MAX(-30,(C4493-D4493)))*(N4493/(M4493+N4493))*(R4493/(R4493+Q4493)))</f>
        <v>-0.304899446618977</v>
      </c>
      <c r="T4493" s="0" t="n">
        <f aca="false">IF(J4493=1,(MIN(30,(D4493-C4493)))*(K4493/(K4493+L4493))*(O4493/(O4493+P4493)),(MAX(-30,(D4493-C4493)))*(L4493/(K4493+L4493))*(P4493/(P4493+O4493)))</f>
        <v>0.601119937491861</v>
      </c>
      <c r="U4493" s="7" t="n">
        <v>43141</v>
      </c>
    </row>
    <row r="4494" customFormat="false" ht="15" hidden="false" customHeight="false" outlineLevel="0" collapsed="false">
      <c r="A4494" s="0" t="s">
        <v>210</v>
      </c>
      <c r="B4494" s="0" t="s">
        <v>161</v>
      </c>
      <c r="C4494" s="0" t="n">
        <v>57</v>
      </c>
      <c r="D4494" s="0" t="n">
        <v>73</v>
      </c>
      <c r="E4494" s="0" t="n">
        <v>32</v>
      </c>
      <c r="F4494" s="0" t="n">
        <v>32</v>
      </c>
      <c r="G4494" s="0" t="n">
        <v>13</v>
      </c>
      <c r="H4494" s="0" t="n">
        <v>12</v>
      </c>
      <c r="I4494" s="0" t="n">
        <v>0</v>
      </c>
      <c r="J4494" s="0" t="n">
        <v>1</v>
      </c>
      <c r="K4494" s="0" t="n">
        <f aca="false">VLOOKUP(A4494,'Team Data'!$A$1:$E$659,2,FALSE())</f>
        <v>15</v>
      </c>
      <c r="L4494" s="0" t="n">
        <f aca="false">VLOOKUP(A4494,'Team Data'!$A$1:$E$659,3,FALSE())</f>
        <v>16</v>
      </c>
      <c r="M4494" s="0" t="n">
        <f aca="false">VLOOKUP(B4494,'Team Data'!$A$1:$E$659,2,FALSE())</f>
        <v>19</v>
      </c>
      <c r="N4494" s="0" t="n">
        <f aca="false">VLOOKUP(B4494,'Team Data'!$A$1:$E$659,3,FALSE())</f>
        <v>13</v>
      </c>
      <c r="O4494" s="0" t="n">
        <f aca="false">VLOOKUP(A4494,'Team Data'!$A$1:$E$659,4,FALSE())</f>
        <v>541</v>
      </c>
      <c r="P4494" s="0" t="n">
        <f aca="false">VLOOKUP(A4494,'Team Data'!$A$1:$E$659,5,FALSE())</f>
        <v>455</v>
      </c>
      <c r="Q4494" s="0" t="n">
        <f aca="false">VLOOKUP(B4494,'Team Data'!$A$1:$E$659,4,FALSE())</f>
        <v>626</v>
      </c>
      <c r="R4494" s="0" t="n">
        <f aca="false">VLOOKUP(B4494,'Team Data'!$A$1:$E$659,5,FALSE())</f>
        <v>423</v>
      </c>
      <c r="S4494" s="0" t="n">
        <f aca="false">IF(I4494=1,(MIN(30,(C4494-D4494)))*(M4494/(M4494+N4494))*(Q4494/(Q4494+R4494)),(MAX(-30,(C4494-D4494)))*(N4494/(M4494+N4494))*(R4494/(R4494+Q4494)))</f>
        <v>-2.6210676835081</v>
      </c>
      <c r="T4494" s="0" t="n">
        <f aca="false">IF(J4494=1,(MIN(30,(D4494-C4494)))*(K4494/(K4494+L4494))*(O4494/(O4494+P4494)),(MAX(-30,(D4494-C4494)))*(L4494/(K4494+L4494))*(P4494/(P4494+O4494)))</f>
        <v>4.20520792848815</v>
      </c>
      <c r="U4494" s="7" t="n">
        <v>43141</v>
      </c>
    </row>
    <row r="4495" customFormat="false" ht="15" hidden="false" customHeight="false" outlineLevel="0" collapsed="false">
      <c r="A4495" s="0" t="s">
        <v>217</v>
      </c>
      <c r="B4495" s="0" t="s">
        <v>342</v>
      </c>
      <c r="C4495" s="0" t="n">
        <v>88</v>
      </c>
      <c r="D4495" s="0" t="n">
        <v>85</v>
      </c>
      <c r="E4495" s="0" t="n">
        <v>31</v>
      </c>
      <c r="F4495" s="0" t="n">
        <v>28</v>
      </c>
      <c r="G4495" s="0" t="n">
        <v>13</v>
      </c>
      <c r="H4495" s="0" t="n">
        <v>12</v>
      </c>
      <c r="I4495" s="0" t="n">
        <v>1</v>
      </c>
      <c r="J4495" s="0" t="n">
        <v>0</v>
      </c>
      <c r="K4495" s="0" t="n">
        <f aca="false">VLOOKUP(A4495,'Team Data'!$A$1:$E$659,2,FALSE())</f>
        <v>20</v>
      </c>
      <c r="L4495" s="0" t="n">
        <f aca="false">VLOOKUP(A4495,'Team Data'!$A$1:$E$659,3,FALSE())</f>
        <v>14</v>
      </c>
      <c r="M4495" s="0" t="n">
        <f aca="false">VLOOKUP(B4495,'Team Data'!$A$1:$E$659,2,FALSE())</f>
        <v>26</v>
      </c>
      <c r="N4495" s="0" t="n">
        <f aca="false">VLOOKUP(B4495,'Team Data'!$A$1:$E$659,3,FALSE())</f>
        <v>10</v>
      </c>
      <c r="O4495" s="0" t="n">
        <f aca="false">VLOOKUP(A4495,'Team Data'!$A$1:$E$659,4,FALSE())</f>
        <v>662</v>
      </c>
      <c r="P4495" s="0" t="n">
        <f aca="false">VLOOKUP(A4495,'Team Data'!$A$1:$E$659,5,FALSE())</f>
        <v>489</v>
      </c>
      <c r="Q4495" s="0" t="n">
        <f aca="false">VLOOKUP(B4495,'Team Data'!$A$1:$E$659,4,FALSE())</f>
        <v>708</v>
      </c>
      <c r="R4495" s="0" t="n">
        <f aca="false">VLOOKUP(B4495,'Team Data'!$A$1:$E$659,5,FALSE())</f>
        <v>504</v>
      </c>
      <c r="S4495" s="0" t="n">
        <f aca="false">IF(I4495=1,(MIN(30,(C4495-D4495)))*(M4495/(M4495+N4495))*(Q4495/(Q4495+R4495)),(MAX(-30,(C4495-D4495)))*(N4495/(M4495+N4495))*(R4495/(R4495+Q4495)))</f>
        <v>1.26567656765677</v>
      </c>
      <c r="T4495" s="0" t="n">
        <f aca="false">IF(J4495=1,(MIN(30,(D4495-C4495)))*(K4495/(K4495+L4495))*(O4495/(O4495+P4495)),(MAX(-30,(D4495-C4495)))*(L4495/(K4495+L4495))*(P4495/(P4495+O4495)))</f>
        <v>-0.524812183778811</v>
      </c>
      <c r="U4495" s="7" t="n">
        <v>43141</v>
      </c>
    </row>
    <row r="4496" customFormat="false" ht="15" hidden="false" customHeight="false" outlineLevel="0" collapsed="false">
      <c r="A4496" s="0" t="s">
        <v>93</v>
      </c>
      <c r="B4496" s="0" t="s">
        <v>76</v>
      </c>
      <c r="C4496" s="0" t="n">
        <v>80</v>
      </c>
      <c r="D4496" s="0" t="n">
        <v>57</v>
      </c>
      <c r="E4496" s="0" t="n">
        <v>34</v>
      </c>
      <c r="F4496" s="0" t="n">
        <v>27</v>
      </c>
      <c r="G4496" s="0" t="n">
        <v>16</v>
      </c>
      <c r="H4496" s="0" t="n">
        <v>9</v>
      </c>
      <c r="I4496" s="0" t="n">
        <v>1</v>
      </c>
      <c r="J4496" s="0" t="n">
        <v>0</v>
      </c>
      <c r="K4496" s="0" t="n">
        <f aca="false">VLOOKUP(A4496,'Team Data'!$A$1:$E$659,2,FALSE())</f>
        <v>9</v>
      </c>
      <c r="L4496" s="0" t="n">
        <f aca="false">VLOOKUP(A4496,'Team Data'!$A$1:$E$659,3,FALSE())</f>
        <v>22</v>
      </c>
      <c r="M4496" s="0" t="n">
        <f aca="false">VLOOKUP(B4496,'Team Data'!$A$1:$E$659,2,FALSE())</f>
        <v>16</v>
      </c>
      <c r="N4496" s="0" t="n">
        <f aca="false">VLOOKUP(B4496,'Team Data'!$A$1:$E$659,3,FALSE())</f>
        <v>16</v>
      </c>
      <c r="O4496" s="0" t="n">
        <f aca="false">VLOOKUP(A4496,'Team Data'!$A$1:$E$659,4,FALSE())</f>
        <v>518</v>
      </c>
      <c r="P4496" s="0" t="n">
        <f aca="false">VLOOKUP(A4496,'Team Data'!$A$1:$E$659,5,FALSE())</f>
        <v>496</v>
      </c>
      <c r="Q4496" s="0" t="n">
        <f aca="false">VLOOKUP(B4496,'Team Data'!$A$1:$E$659,4,FALSE())</f>
        <v>473</v>
      </c>
      <c r="R4496" s="0" t="n">
        <f aca="false">VLOOKUP(B4496,'Team Data'!$A$1:$E$659,5,FALSE())</f>
        <v>561</v>
      </c>
      <c r="S4496" s="0" t="n">
        <f aca="false">IF(I4496=1,(MIN(30,(C4496-D4496)))*(M4496/(M4496+N4496))*(Q4496/(Q4496+R4496)),(MAX(-30,(C4496-D4496)))*(N4496/(M4496+N4496))*(R4496/(R4496+Q4496)))</f>
        <v>5.26063829787234</v>
      </c>
      <c r="T4496" s="0" t="n">
        <f aca="false">IF(J4496=1,(MIN(30,(D4496-C4496)))*(K4496/(K4496+L4496))*(O4496/(O4496+P4496)),(MAX(-30,(D4496-C4496)))*(L4496/(K4496+L4496))*(P4496/(P4496+O4496)))</f>
        <v>-7.98422090729783</v>
      </c>
      <c r="U4496" s="7" t="n">
        <v>43141</v>
      </c>
    </row>
    <row r="4497" customFormat="false" ht="15" hidden="false" customHeight="false" outlineLevel="0" collapsed="false">
      <c r="A4497" s="0" t="s">
        <v>159</v>
      </c>
      <c r="B4497" s="0" t="s">
        <v>280</v>
      </c>
      <c r="C4497" s="0" t="n">
        <v>78</v>
      </c>
      <c r="D4497" s="0" t="n">
        <v>86</v>
      </c>
      <c r="E4497" s="0" t="n">
        <v>31</v>
      </c>
      <c r="F4497" s="0" t="n">
        <v>37</v>
      </c>
      <c r="G4497" s="0" t="n">
        <v>10</v>
      </c>
      <c r="H4497" s="0" t="n">
        <v>15</v>
      </c>
      <c r="I4497" s="0" t="n">
        <v>0</v>
      </c>
      <c r="J4497" s="0" t="n">
        <v>1</v>
      </c>
      <c r="K4497" s="0" t="n">
        <f aca="false">VLOOKUP(A4497,'Team Data'!$A$1:$E$659,2,FALSE())</f>
        <v>20</v>
      </c>
      <c r="L4497" s="0" t="n">
        <f aca="false">VLOOKUP(A4497,'Team Data'!$A$1:$E$659,3,FALSE())</f>
        <v>13</v>
      </c>
      <c r="M4497" s="0" t="n">
        <f aca="false">VLOOKUP(B4497,'Team Data'!$A$1:$E$659,2,FALSE())</f>
        <v>16</v>
      </c>
      <c r="N4497" s="0" t="n">
        <f aca="false">VLOOKUP(B4497,'Team Data'!$A$1:$E$659,3,FALSE())</f>
        <v>17</v>
      </c>
      <c r="O4497" s="0" t="n">
        <f aca="false">VLOOKUP(A4497,'Team Data'!$A$1:$E$659,4,FALSE())</f>
        <v>651</v>
      </c>
      <c r="P4497" s="0" t="n">
        <f aca="false">VLOOKUP(A4497,'Team Data'!$A$1:$E$659,5,FALSE())</f>
        <v>454</v>
      </c>
      <c r="Q4497" s="0" t="n">
        <f aca="false">VLOOKUP(B4497,'Team Data'!$A$1:$E$659,4,FALSE())</f>
        <v>652</v>
      </c>
      <c r="R4497" s="0" t="n">
        <f aca="false">VLOOKUP(B4497,'Team Data'!$A$1:$E$659,5,FALSE())</f>
        <v>412</v>
      </c>
      <c r="S4497" s="0" t="n">
        <f aca="false">IF(I4497=1,(MIN(30,(C4497-D4497)))*(M4497/(M4497+N4497))*(Q4497/(Q4497+R4497)),(MAX(-30,(C4497-D4497)))*(N4497/(M4497+N4497))*(R4497/(R4497+Q4497)))</f>
        <v>-1.59580770107086</v>
      </c>
      <c r="T4497" s="0" t="n">
        <f aca="false">IF(J4497=1,(MIN(30,(D4497-C4497)))*(K4497/(K4497+L4497))*(O4497/(O4497+P4497)),(MAX(-30,(D4497-C4497)))*(L4497/(K4497+L4497))*(P4497/(P4497+O4497)))</f>
        <v>2.85643767996709</v>
      </c>
      <c r="U4497" s="7" t="n">
        <v>43141</v>
      </c>
    </row>
    <row r="4498" customFormat="false" ht="15" hidden="false" customHeight="false" outlineLevel="0" collapsed="false">
      <c r="A4498" s="0" t="s">
        <v>126</v>
      </c>
      <c r="B4498" s="0" t="s">
        <v>253</v>
      </c>
      <c r="C4498" s="0" t="n">
        <v>86</v>
      </c>
      <c r="D4498" s="0" t="n">
        <v>77</v>
      </c>
      <c r="E4498" s="0" t="n">
        <v>28</v>
      </c>
      <c r="F4498" s="0" t="n">
        <v>36</v>
      </c>
      <c r="G4498" s="0" t="n">
        <v>12</v>
      </c>
      <c r="H4498" s="0" t="n">
        <v>11</v>
      </c>
      <c r="I4498" s="0" t="n">
        <v>1</v>
      </c>
      <c r="J4498" s="0" t="n">
        <v>0</v>
      </c>
      <c r="K4498" s="0" t="n">
        <f aca="false">VLOOKUP(A4498,'Team Data'!$A$1:$E$659,2,FALSE())</f>
        <v>20</v>
      </c>
      <c r="L4498" s="0" t="n">
        <f aca="false">VLOOKUP(A4498,'Team Data'!$A$1:$E$659,3,FALSE())</f>
        <v>14</v>
      </c>
      <c r="M4498" s="0" t="n">
        <f aca="false">VLOOKUP(B4498,'Team Data'!$A$1:$E$659,2,FALSE())</f>
        <v>14</v>
      </c>
      <c r="N4498" s="0" t="n">
        <f aca="false">VLOOKUP(B4498,'Team Data'!$A$1:$E$659,3,FALSE())</f>
        <v>18</v>
      </c>
      <c r="O4498" s="0" t="n">
        <f aca="false">VLOOKUP(A4498,'Team Data'!$A$1:$E$659,4,FALSE())</f>
        <v>555</v>
      </c>
      <c r="P4498" s="0" t="n">
        <f aca="false">VLOOKUP(A4498,'Team Data'!$A$1:$E$659,5,FALSE())</f>
        <v>537</v>
      </c>
      <c r="Q4498" s="0" t="n">
        <f aca="false">VLOOKUP(B4498,'Team Data'!$A$1:$E$659,4,FALSE())</f>
        <v>470</v>
      </c>
      <c r="R4498" s="0" t="n">
        <f aca="false">VLOOKUP(B4498,'Team Data'!$A$1:$E$659,5,FALSE())</f>
        <v>557</v>
      </c>
      <c r="S4498" s="0" t="n">
        <f aca="false">IF(I4498=1,(MIN(30,(C4498-D4498)))*(M4498/(M4498+N4498))*(Q4498/(Q4498+R4498)),(MAX(-30,(C4498-D4498)))*(N4498/(M4498+N4498))*(R4498/(R4498+Q4498)))</f>
        <v>1.8019717624148</v>
      </c>
      <c r="T4498" s="0" t="n">
        <f aca="false">IF(J4498=1,(MIN(30,(D4498-C4498)))*(K4498/(K4498+L4498))*(O4498/(O4498+P4498)),(MAX(-30,(D4498-C4498)))*(L4498/(K4498+L4498))*(P4498/(P4498+O4498)))</f>
        <v>-1.82239819004525</v>
      </c>
      <c r="U4498" s="7" t="n">
        <v>43141</v>
      </c>
    </row>
    <row r="4499" customFormat="false" ht="15" hidden="false" customHeight="false" outlineLevel="0" collapsed="false">
      <c r="A4499" s="0" t="s">
        <v>87</v>
      </c>
      <c r="B4499" s="0" t="s">
        <v>266</v>
      </c>
      <c r="C4499" s="0" t="n">
        <v>65</v>
      </c>
      <c r="D4499" s="0" t="n">
        <v>41</v>
      </c>
      <c r="E4499" s="0" t="n">
        <v>46</v>
      </c>
      <c r="F4499" s="0" t="n">
        <v>24</v>
      </c>
      <c r="G4499" s="0" t="n">
        <v>14</v>
      </c>
      <c r="H4499" s="0" t="n">
        <v>9</v>
      </c>
      <c r="I4499" s="0" t="n">
        <v>1</v>
      </c>
      <c r="J4499" s="0" t="n">
        <v>0</v>
      </c>
      <c r="K4499" s="0" t="n">
        <f aca="false">VLOOKUP(A4499,'Team Data'!$A$1:$E$659,2,FALSE())</f>
        <v>21</v>
      </c>
      <c r="L4499" s="0" t="n">
        <f aca="false">VLOOKUP(A4499,'Team Data'!$A$1:$E$659,3,FALSE())</f>
        <v>13</v>
      </c>
      <c r="M4499" s="0" t="n">
        <f aca="false">VLOOKUP(B4499,'Team Data'!$A$1:$E$659,2,FALSE())</f>
        <v>17</v>
      </c>
      <c r="N4499" s="0" t="n">
        <f aca="false">VLOOKUP(B4499,'Team Data'!$A$1:$E$659,3,FALSE())</f>
        <v>15</v>
      </c>
      <c r="O4499" s="0" t="n">
        <f aca="false">VLOOKUP(A4499,'Team Data'!$A$1:$E$659,4,FALSE())</f>
        <v>684</v>
      </c>
      <c r="P4499" s="0" t="n">
        <f aca="false">VLOOKUP(A4499,'Team Data'!$A$1:$E$659,5,FALSE())</f>
        <v>461</v>
      </c>
      <c r="Q4499" s="0" t="n">
        <f aca="false">VLOOKUP(B4499,'Team Data'!$A$1:$E$659,4,FALSE())</f>
        <v>605</v>
      </c>
      <c r="R4499" s="0" t="n">
        <f aca="false">VLOOKUP(B4499,'Team Data'!$A$1:$E$659,5,FALSE())</f>
        <v>430</v>
      </c>
      <c r="S4499" s="0" t="n">
        <f aca="false">IF(I4499=1,(MIN(30,(C4499-D4499)))*(M4499/(M4499+N4499))*(Q4499/(Q4499+R4499)),(MAX(-30,(C4499-D4499)))*(N4499/(M4499+N4499))*(R4499/(R4499+Q4499)))</f>
        <v>7.45289855072464</v>
      </c>
      <c r="T4499" s="0" t="n">
        <f aca="false">IF(J4499=1,(MIN(30,(D4499-C4499)))*(K4499/(K4499+L4499))*(O4499/(O4499+P4499)),(MAX(-30,(D4499-C4499)))*(L4499/(K4499+L4499))*(P4499/(P4499+O4499)))</f>
        <v>-3.69463138967377</v>
      </c>
      <c r="U4499" s="7" t="n">
        <v>43141</v>
      </c>
    </row>
    <row r="4500" customFormat="false" ht="15" hidden="false" customHeight="false" outlineLevel="0" collapsed="false">
      <c r="A4500" s="0" t="s">
        <v>287</v>
      </c>
      <c r="B4500" s="0" t="s">
        <v>271</v>
      </c>
      <c r="C4500" s="0" t="n">
        <v>73</v>
      </c>
      <c r="D4500" s="0" t="n">
        <v>55</v>
      </c>
      <c r="E4500" s="0" t="n">
        <v>37</v>
      </c>
      <c r="F4500" s="0" t="n">
        <v>31</v>
      </c>
      <c r="G4500" s="0" t="n">
        <v>14</v>
      </c>
      <c r="H4500" s="0" t="n">
        <v>18</v>
      </c>
      <c r="I4500" s="0" t="n">
        <v>1</v>
      </c>
      <c r="J4500" s="0" t="n">
        <v>0</v>
      </c>
      <c r="K4500" s="0" t="n">
        <f aca="false">VLOOKUP(A4500,'Team Data'!$A$1:$E$659,2,FALSE())</f>
        <v>15</v>
      </c>
      <c r="L4500" s="0" t="n">
        <f aca="false">VLOOKUP(A4500,'Team Data'!$A$1:$E$659,3,FALSE())</f>
        <v>16</v>
      </c>
      <c r="M4500" s="0" t="n">
        <f aca="false">VLOOKUP(B4500,'Team Data'!$A$1:$E$659,2,FALSE())</f>
        <v>10</v>
      </c>
      <c r="N4500" s="0" t="n">
        <f aca="false">VLOOKUP(B4500,'Team Data'!$A$1:$E$659,3,FALSE())</f>
        <v>22</v>
      </c>
      <c r="O4500" s="0" t="n">
        <f aca="false">VLOOKUP(A4500,'Team Data'!$A$1:$E$659,4,FALSE())</f>
        <v>605</v>
      </c>
      <c r="P4500" s="0" t="n">
        <f aca="false">VLOOKUP(A4500,'Team Data'!$A$1:$E$659,5,FALSE())</f>
        <v>410</v>
      </c>
      <c r="Q4500" s="0" t="n">
        <f aca="false">VLOOKUP(B4500,'Team Data'!$A$1:$E$659,4,FALSE())</f>
        <v>525</v>
      </c>
      <c r="R4500" s="0" t="n">
        <f aca="false">VLOOKUP(B4500,'Team Data'!$A$1:$E$659,5,FALSE())</f>
        <v>506</v>
      </c>
      <c r="S4500" s="0" t="n">
        <f aca="false">IF(I4500=1,(MIN(30,(C4500-D4500)))*(M4500/(M4500+N4500))*(Q4500/(Q4500+R4500)),(MAX(-30,(C4500-D4500)))*(N4500/(M4500+N4500))*(R4500/(R4500+Q4500)))</f>
        <v>2.86433074684772</v>
      </c>
      <c r="T4500" s="0" t="n">
        <f aca="false">IF(J4500=1,(MIN(30,(D4500-C4500)))*(K4500/(K4500+L4500))*(O4500/(O4500+P4500)),(MAX(-30,(D4500-C4500)))*(L4500/(K4500+L4500))*(P4500/(P4500+O4500)))</f>
        <v>-3.75274114095026</v>
      </c>
      <c r="U4500" s="7" t="n">
        <v>43141</v>
      </c>
    </row>
    <row r="4501" customFormat="false" ht="15" hidden="false" customHeight="false" outlineLevel="0" collapsed="false">
      <c r="A4501" s="0" t="s">
        <v>38</v>
      </c>
      <c r="B4501" s="0" t="s">
        <v>334</v>
      </c>
      <c r="C4501" s="0" t="n">
        <v>75</v>
      </c>
      <c r="D4501" s="0" t="n">
        <v>86</v>
      </c>
      <c r="E4501" s="0" t="n">
        <v>29</v>
      </c>
      <c r="F4501" s="0" t="n">
        <v>36</v>
      </c>
      <c r="G4501" s="0" t="n">
        <v>12</v>
      </c>
      <c r="H4501" s="0" t="n">
        <v>9</v>
      </c>
      <c r="I4501" s="0" t="n">
        <v>0</v>
      </c>
      <c r="J4501" s="0" t="n">
        <v>1</v>
      </c>
      <c r="K4501" s="0" t="n">
        <f aca="false">VLOOKUP(A4501,'Team Data'!$A$1:$E$659,2,FALSE())</f>
        <v>21</v>
      </c>
      <c r="L4501" s="0" t="n">
        <f aca="false">VLOOKUP(A4501,'Team Data'!$A$1:$E$659,3,FALSE())</f>
        <v>14</v>
      </c>
      <c r="M4501" s="0" t="n">
        <f aca="false">VLOOKUP(B4501,'Team Data'!$A$1:$E$659,2,FALSE())</f>
        <v>36</v>
      </c>
      <c r="N4501" s="0" t="n">
        <f aca="false">VLOOKUP(B4501,'Team Data'!$A$1:$E$659,3,FALSE())</f>
        <v>4</v>
      </c>
      <c r="O4501" s="0" t="n">
        <f aca="false">VLOOKUP(A4501,'Team Data'!$A$1:$E$659,4,FALSE())</f>
        <v>713</v>
      </c>
      <c r="P4501" s="0" t="n">
        <f aca="false">VLOOKUP(A4501,'Team Data'!$A$1:$E$659,5,FALSE())</f>
        <v>450</v>
      </c>
      <c r="Q4501" s="0" t="n">
        <f aca="false">VLOOKUP(B4501,'Team Data'!$A$1:$E$659,4,FALSE())</f>
        <v>804</v>
      </c>
      <c r="R4501" s="0" t="n">
        <f aca="false">VLOOKUP(B4501,'Team Data'!$A$1:$E$659,5,FALSE())</f>
        <v>530</v>
      </c>
      <c r="S4501" s="0" t="n">
        <f aca="false">IF(I4501=1,(MIN(30,(C4501-D4501)))*(M4501/(M4501+N4501))*(Q4501/(Q4501+R4501)),(MAX(-30,(C4501-D4501)))*(N4501/(M4501+N4501))*(R4501/(R4501+Q4501)))</f>
        <v>-0.437031484257871</v>
      </c>
      <c r="T4501" s="0" t="n">
        <f aca="false">IF(J4501=1,(MIN(30,(D4501-C4501)))*(K4501/(K4501+L4501))*(O4501/(O4501+P4501)),(MAX(-30,(D4501-C4501)))*(L4501/(K4501+L4501))*(P4501/(P4501+O4501)))</f>
        <v>4.04625967325881</v>
      </c>
      <c r="U4501" s="7" t="n">
        <v>43141</v>
      </c>
    </row>
    <row r="4502" customFormat="false" ht="15" hidden="false" customHeight="false" outlineLevel="0" collapsed="false">
      <c r="A4502" s="0" t="s">
        <v>114</v>
      </c>
      <c r="B4502" s="0" t="s">
        <v>31</v>
      </c>
      <c r="C4502" s="0" t="n">
        <v>73</v>
      </c>
      <c r="D4502" s="0" t="n">
        <v>62</v>
      </c>
      <c r="E4502" s="0" t="n">
        <v>30</v>
      </c>
      <c r="F4502" s="0" t="n">
        <v>39</v>
      </c>
      <c r="G4502" s="0" t="n">
        <v>11</v>
      </c>
      <c r="H4502" s="0" t="n">
        <v>14</v>
      </c>
      <c r="I4502" s="0" t="n">
        <v>1</v>
      </c>
      <c r="J4502" s="0" t="n">
        <v>0</v>
      </c>
      <c r="K4502" s="0" t="n">
        <f aca="false">VLOOKUP(A4502,'Team Data'!$A$1:$E$659,2,FALSE())</f>
        <v>12</v>
      </c>
      <c r="L4502" s="0" t="n">
        <f aca="false">VLOOKUP(A4502,'Team Data'!$A$1:$E$659,3,FALSE())</f>
        <v>19</v>
      </c>
      <c r="M4502" s="0" t="n">
        <f aca="false">VLOOKUP(B4502,'Team Data'!$A$1:$E$659,2,FALSE())</f>
        <v>15</v>
      </c>
      <c r="N4502" s="0" t="n">
        <f aca="false">VLOOKUP(B4502,'Team Data'!$A$1:$E$659,3,FALSE())</f>
        <v>16</v>
      </c>
      <c r="O4502" s="0" t="n">
        <f aca="false">VLOOKUP(A4502,'Team Data'!$A$1:$E$659,4,FALSE())</f>
        <v>472</v>
      </c>
      <c r="P4502" s="0" t="n">
        <f aca="false">VLOOKUP(A4502,'Team Data'!$A$1:$E$659,5,FALSE())</f>
        <v>512</v>
      </c>
      <c r="Q4502" s="0" t="n">
        <f aca="false">VLOOKUP(B4502,'Team Data'!$A$1:$E$659,4,FALSE())</f>
        <v>460</v>
      </c>
      <c r="R4502" s="0" t="n">
        <f aca="false">VLOOKUP(B4502,'Team Data'!$A$1:$E$659,5,FALSE())</f>
        <v>490</v>
      </c>
      <c r="S4502" s="0" t="n">
        <f aca="false">IF(I4502=1,(MIN(30,(C4502-D4502)))*(M4502/(M4502+N4502))*(Q4502/(Q4502+R4502)),(MAX(-30,(C4502-D4502)))*(N4502/(M4502+N4502))*(R4502/(R4502+Q4502)))</f>
        <v>2.57724957555178</v>
      </c>
      <c r="T4502" s="0" t="n">
        <f aca="false">IF(J4502=1,(MIN(30,(D4502-C4502)))*(K4502/(K4502+L4502))*(O4502/(O4502+P4502)),(MAX(-30,(D4502-C4502)))*(L4502/(K4502+L4502))*(P4502/(P4502+O4502)))</f>
        <v>-3.50799895095725</v>
      </c>
      <c r="U4502" s="7" t="n">
        <v>43141</v>
      </c>
    </row>
    <row r="4503" customFormat="false" ht="15" hidden="false" customHeight="false" outlineLevel="0" collapsed="false">
      <c r="A4503" s="0" t="s">
        <v>78</v>
      </c>
      <c r="B4503" s="0" t="s">
        <v>330</v>
      </c>
      <c r="C4503" s="0" t="n">
        <v>70</v>
      </c>
      <c r="D4503" s="0" t="n">
        <v>56</v>
      </c>
      <c r="E4503" s="0" t="n">
        <v>48</v>
      </c>
      <c r="F4503" s="0" t="n">
        <v>27</v>
      </c>
      <c r="G4503" s="0" t="n">
        <v>18</v>
      </c>
      <c r="H4503" s="0" t="n">
        <v>11</v>
      </c>
      <c r="I4503" s="0" t="n">
        <v>1</v>
      </c>
      <c r="J4503" s="0" t="n">
        <v>0</v>
      </c>
      <c r="K4503" s="0" t="n">
        <f aca="false">VLOOKUP(A4503,'Team Data'!$A$1:$E$659,2,FALSE())</f>
        <v>25</v>
      </c>
      <c r="L4503" s="0" t="n">
        <f aca="false">VLOOKUP(A4503,'Team Data'!$A$1:$E$659,3,FALSE())</f>
        <v>8</v>
      </c>
      <c r="M4503" s="0" t="n">
        <f aca="false">VLOOKUP(B4503,'Team Data'!$A$1:$E$659,2,FALSE())</f>
        <v>9</v>
      </c>
      <c r="N4503" s="0" t="n">
        <f aca="false">VLOOKUP(B4503,'Team Data'!$A$1:$E$659,3,FALSE())</f>
        <v>21</v>
      </c>
      <c r="O4503" s="0" t="n">
        <f aca="false">VLOOKUP(A4503,'Team Data'!$A$1:$E$659,4,FALSE())</f>
        <v>509</v>
      </c>
      <c r="P4503" s="0" t="n">
        <f aca="false">VLOOKUP(A4503,'Team Data'!$A$1:$E$659,5,FALSE())</f>
        <v>506</v>
      </c>
      <c r="Q4503" s="0" t="n">
        <f aca="false">VLOOKUP(B4503,'Team Data'!$A$1:$E$659,4,FALSE())</f>
        <v>467</v>
      </c>
      <c r="R4503" s="0" t="n">
        <f aca="false">VLOOKUP(B4503,'Team Data'!$A$1:$E$659,5,FALSE())</f>
        <v>455</v>
      </c>
      <c r="S4503" s="0" t="n">
        <f aca="false">IF(I4503=1,(MIN(30,(C4503-D4503)))*(M4503/(M4503+N4503))*(Q4503/(Q4503+R4503)),(MAX(-30,(C4503-D4503)))*(N4503/(M4503+N4503))*(R4503/(R4503+Q4503)))</f>
        <v>2.12733188720174</v>
      </c>
      <c r="T4503" s="0" t="n">
        <f aca="false">IF(J4503=1,(MIN(30,(D4503-C4503)))*(K4503/(K4503+L4503))*(O4503/(O4503+P4503)),(MAX(-30,(D4503-C4503)))*(L4503/(K4503+L4503))*(P4503/(P4503+O4503)))</f>
        <v>-1.69195402298851</v>
      </c>
      <c r="U4503" s="7" t="n">
        <v>43141</v>
      </c>
    </row>
    <row r="4504" customFormat="false" ht="15" hidden="false" customHeight="false" outlineLevel="0" collapsed="false">
      <c r="A4504" s="0" t="s">
        <v>183</v>
      </c>
      <c r="B4504" s="0" t="s">
        <v>35</v>
      </c>
      <c r="C4504" s="0" t="n">
        <v>77</v>
      </c>
      <c r="D4504" s="0" t="n">
        <v>79</v>
      </c>
      <c r="E4504" s="0" t="n">
        <v>27</v>
      </c>
      <c r="F4504" s="0" t="n">
        <v>31</v>
      </c>
      <c r="G4504" s="0" t="n">
        <v>11</v>
      </c>
      <c r="H4504" s="0" t="n">
        <v>12</v>
      </c>
      <c r="I4504" s="0" t="n">
        <v>0</v>
      </c>
      <c r="J4504" s="0" t="n">
        <v>1</v>
      </c>
      <c r="K4504" s="0" t="n">
        <f aca="false">VLOOKUP(A4504,'Team Data'!$A$1:$E$659,2,FALSE())</f>
        <v>18</v>
      </c>
      <c r="L4504" s="0" t="n">
        <f aca="false">VLOOKUP(A4504,'Team Data'!$A$1:$E$659,3,FALSE())</f>
        <v>13</v>
      </c>
      <c r="M4504" s="0" t="n">
        <f aca="false">VLOOKUP(B4504,'Team Data'!$A$1:$E$659,2,FALSE())</f>
        <v>3</v>
      </c>
      <c r="N4504" s="0" t="n">
        <f aca="false">VLOOKUP(B4504,'Team Data'!$A$1:$E$659,3,FALSE())</f>
        <v>28</v>
      </c>
      <c r="O4504" s="0" t="n">
        <f aca="false">VLOOKUP(A4504,'Team Data'!$A$1:$E$659,4,FALSE())</f>
        <v>392</v>
      </c>
      <c r="P4504" s="0" t="n">
        <f aca="false">VLOOKUP(A4504,'Team Data'!$A$1:$E$659,5,FALSE())</f>
        <v>532</v>
      </c>
      <c r="Q4504" s="0" t="n">
        <f aca="false">VLOOKUP(B4504,'Team Data'!$A$1:$E$659,4,FALSE())</f>
        <v>496</v>
      </c>
      <c r="R4504" s="0" t="n">
        <f aca="false">VLOOKUP(B4504,'Team Data'!$A$1:$E$659,5,FALSE())</f>
        <v>495</v>
      </c>
      <c r="S4504" s="0" t="n">
        <f aca="false">IF(I4504=1,(MIN(30,(C4504-D4504)))*(M4504/(M4504+N4504))*(Q4504/(Q4504+R4504)),(MAX(-30,(C4504-D4504)))*(N4504/(M4504+N4504))*(R4504/(R4504+Q4504)))</f>
        <v>-0.902314377787181</v>
      </c>
      <c r="T4504" s="0" t="n">
        <f aca="false">IF(J4504=1,(MIN(30,(D4504-C4504)))*(K4504/(K4504+L4504))*(O4504/(O4504+P4504)),(MAX(-30,(D4504-C4504)))*(L4504/(K4504+L4504))*(P4504/(P4504+O4504)))</f>
        <v>0.49266862170088</v>
      </c>
      <c r="U4504" s="7" t="n">
        <v>43141</v>
      </c>
    </row>
    <row r="4505" customFormat="false" ht="15" hidden="false" customHeight="false" outlineLevel="0" collapsed="false">
      <c r="A4505" s="0" t="s">
        <v>356</v>
      </c>
      <c r="B4505" s="0" t="s">
        <v>118</v>
      </c>
      <c r="C4505" s="0" t="n">
        <v>84</v>
      </c>
      <c r="D4505" s="0" t="n">
        <v>80</v>
      </c>
      <c r="E4505" s="0" t="n">
        <v>26</v>
      </c>
      <c r="F4505" s="0" t="n">
        <v>37</v>
      </c>
      <c r="G4505" s="0" t="n">
        <v>11</v>
      </c>
      <c r="H4505" s="0" t="n">
        <v>15</v>
      </c>
      <c r="I4505" s="0" t="n">
        <v>1</v>
      </c>
      <c r="J4505" s="0" t="n">
        <v>0</v>
      </c>
      <c r="K4505" s="0" t="n">
        <f aca="false">VLOOKUP(A4505,'Team Data'!$A$1:$E$659,2,FALSE())</f>
        <v>8</v>
      </c>
      <c r="L4505" s="0" t="n">
        <f aca="false">VLOOKUP(A4505,'Team Data'!$A$1:$E$659,3,FALSE())</f>
        <v>24</v>
      </c>
      <c r="M4505" s="0" t="n">
        <f aca="false">VLOOKUP(B4505,'Team Data'!$A$1:$E$659,2,FALSE())</f>
        <v>11</v>
      </c>
      <c r="N4505" s="0" t="n">
        <f aca="false">VLOOKUP(B4505,'Team Data'!$A$1:$E$659,3,FALSE())</f>
        <v>19</v>
      </c>
      <c r="O4505" s="0" t="n">
        <f aca="false">VLOOKUP(A4505,'Team Data'!$A$1:$E$659,4,FALSE())</f>
        <v>505</v>
      </c>
      <c r="P4505" s="0" t="n">
        <f aca="false">VLOOKUP(A4505,'Team Data'!$A$1:$E$659,5,FALSE())</f>
        <v>499</v>
      </c>
      <c r="Q4505" s="0" t="n">
        <f aca="false">VLOOKUP(B4505,'Team Data'!$A$1:$E$659,4,FALSE())</f>
        <v>459</v>
      </c>
      <c r="R4505" s="0" t="n">
        <f aca="false">VLOOKUP(B4505,'Team Data'!$A$1:$E$659,5,FALSE())</f>
        <v>467</v>
      </c>
      <c r="S4505" s="0" t="n">
        <f aca="false">IF(I4505=1,(MIN(30,(C4505-D4505)))*(M4505/(M4505+N4505))*(Q4505/(Q4505+R4505)),(MAX(-30,(C4505-D4505)))*(N4505/(M4505+N4505))*(R4505/(R4505+Q4505)))</f>
        <v>0.726997840172786</v>
      </c>
      <c r="T4505" s="0" t="n">
        <f aca="false">IF(J4505=1,(MIN(30,(D4505-C4505)))*(K4505/(K4505+L4505))*(O4505/(O4505+P4505)),(MAX(-30,(D4505-C4505)))*(L4505/(K4505+L4505))*(P4505/(P4505+O4505)))</f>
        <v>-1.49103585657371</v>
      </c>
      <c r="U4505" s="7" t="n">
        <v>43141</v>
      </c>
    </row>
    <row r="4506" customFormat="false" ht="15" hidden="false" customHeight="false" outlineLevel="0" collapsed="false">
      <c r="A4506" s="0" t="s">
        <v>187</v>
      </c>
      <c r="B4506" s="0" t="s">
        <v>20</v>
      </c>
      <c r="C4506" s="0" t="n">
        <v>68</v>
      </c>
      <c r="D4506" s="0" t="n">
        <v>59</v>
      </c>
      <c r="E4506" s="0" t="n">
        <v>41</v>
      </c>
      <c r="F4506" s="0" t="n">
        <v>26</v>
      </c>
      <c r="G4506" s="0" t="n">
        <v>18</v>
      </c>
      <c r="H4506" s="0" t="n">
        <v>10</v>
      </c>
      <c r="I4506" s="0" t="n">
        <v>1</v>
      </c>
      <c r="J4506" s="0" t="n">
        <v>0</v>
      </c>
      <c r="K4506" s="0" t="n">
        <f aca="false">VLOOKUP(A4506,'Team Data'!$A$1:$E$659,2,FALSE())</f>
        <v>20</v>
      </c>
      <c r="L4506" s="0" t="n">
        <f aca="false">VLOOKUP(A4506,'Team Data'!$A$1:$E$659,3,FALSE())</f>
        <v>12</v>
      </c>
      <c r="M4506" s="0" t="n">
        <f aca="false">VLOOKUP(B4506,'Team Data'!$A$1:$E$659,2,FALSE())</f>
        <v>13</v>
      </c>
      <c r="N4506" s="0" t="n">
        <f aca="false">VLOOKUP(B4506,'Team Data'!$A$1:$E$659,3,FALSE())</f>
        <v>17</v>
      </c>
      <c r="O4506" s="0" t="n">
        <f aca="false">VLOOKUP(A4506,'Team Data'!$A$1:$E$659,4,FALSE())</f>
        <v>433</v>
      </c>
      <c r="P4506" s="0" t="n">
        <f aca="false">VLOOKUP(A4506,'Team Data'!$A$1:$E$659,5,FALSE())</f>
        <v>544</v>
      </c>
      <c r="Q4506" s="0" t="n">
        <f aca="false">VLOOKUP(B4506,'Team Data'!$A$1:$E$659,4,FALSE())</f>
        <v>403</v>
      </c>
      <c r="R4506" s="0" t="n">
        <f aca="false">VLOOKUP(B4506,'Team Data'!$A$1:$E$659,5,FALSE())</f>
        <v>509</v>
      </c>
      <c r="S4506" s="0" t="n">
        <f aca="false">IF(I4506=1,(MIN(30,(C4506-D4506)))*(M4506/(M4506+N4506))*(Q4506/(Q4506+R4506)),(MAX(-30,(C4506-D4506)))*(N4506/(M4506+N4506))*(R4506/(R4506+Q4506)))</f>
        <v>1.7233552631579</v>
      </c>
      <c r="T4506" s="0" t="n">
        <f aca="false">IF(J4506=1,(MIN(30,(D4506-C4506)))*(K4506/(K4506+L4506))*(O4506/(O4506+P4506)),(MAX(-30,(D4506-C4506)))*(L4506/(K4506+L4506))*(P4506/(P4506+O4506)))</f>
        <v>-1.87922210849539</v>
      </c>
      <c r="U4506" s="7" t="n">
        <v>43141</v>
      </c>
    </row>
    <row r="4507" customFormat="false" ht="15" hidden="false" customHeight="false" outlineLevel="0" collapsed="false">
      <c r="A4507" s="0" t="s">
        <v>174</v>
      </c>
      <c r="B4507" s="0" t="s">
        <v>176</v>
      </c>
      <c r="C4507" s="0" t="n">
        <v>85</v>
      </c>
      <c r="D4507" s="0" t="n">
        <v>89</v>
      </c>
      <c r="E4507" s="0" t="n">
        <v>35</v>
      </c>
      <c r="F4507" s="0" t="n">
        <v>33</v>
      </c>
      <c r="G4507" s="0" t="n">
        <v>11</v>
      </c>
      <c r="H4507" s="0" t="n">
        <v>12</v>
      </c>
      <c r="I4507" s="0" t="n">
        <v>0</v>
      </c>
      <c r="J4507" s="0" t="n">
        <v>1</v>
      </c>
      <c r="K4507" s="0" t="n">
        <f aca="false">VLOOKUP(A4507,'Team Data'!$A$1:$E$659,2,FALSE())</f>
        <v>25</v>
      </c>
      <c r="L4507" s="0" t="n">
        <f aca="false">VLOOKUP(A4507,'Team Data'!$A$1:$E$659,3,FALSE())</f>
        <v>12</v>
      </c>
      <c r="M4507" s="0" t="n">
        <f aca="false">VLOOKUP(B4507,'Team Data'!$A$1:$E$659,2,FALSE())</f>
        <v>20</v>
      </c>
      <c r="N4507" s="0" t="n">
        <f aca="false">VLOOKUP(B4507,'Team Data'!$A$1:$E$659,3,FALSE())</f>
        <v>13</v>
      </c>
      <c r="O4507" s="0" t="n">
        <f aca="false">VLOOKUP(A4507,'Team Data'!$A$1:$E$659,4,FALSE())</f>
        <v>653</v>
      </c>
      <c r="P4507" s="0" t="n">
        <f aca="false">VLOOKUP(A4507,'Team Data'!$A$1:$E$659,5,FALSE())</f>
        <v>548</v>
      </c>
      <c r="Q4507" s="0" t="n">
        <f aca="false">VLOOKUP(B4507,'Team Data'!$A$1:$E$659,4,FALSE())</f>
        <v>621</v>
      </c>
      <c r="R4507" s="0" t="n">
        <f aca="false">VLOOKUP(B4507,'Team Data'!$A$1:$E$659,5,FALSE())</f>
        <v>453</v>
      </c>
      <c r="S4507" s="0" t="n">
        <f aca="false">IF(I4507=1,(MIN(30,(C4507-D4507)))*(M4507/(M4507+N4507))*(Q4507/(Q4507+R4507)),(MAX(-30,(C4507-D4507)))*(N4507/(M4507+N4507))*(R4507/(R4507+Q4507)))</f>
        <v>-0.664635178601659</v>
      </c>
      <c r="T4507" s="0" t="n">
        <f aca="false">IF(J4507=1,(MIN(30,(D4507-C4507)))*(K4507/(K4507+L4507))*(O4507/(O4507+P4507)),(MAX(-30,(D4507-C4507)))*(L4507/(K4507+L4507))*(P4507/(P4507+O4507)))</f>
        <v>1.46949614060355</v>
      </c>
      <c r="U4507" s="7" t="n">
        <v>43141</v>
      </c>
    </row>
    <row r="4508" customFormat="false" ht="15" hidden="false" customHeight="false" outlineLevel="0" collapsed="false">
      <c r="A4508" s="0" t="s">
        <v>167</v>
      </c>
      <c r="B4508" s="0" t="s">
        <v>30</v>
      </c>
      <c r="C4508" s="0" t="n">
        <v>70</v>
      </c>
      <c r="D4508" s="0" t="n">
        <v>72</v>
      </c>
      <c r="E4508" s="0" t="n">
        <v>32</v>
      </c>
      <c r="F4508" s="0" t="n">
        <v>32</v>
      </c>
      <c r="G4508" s="0" t="n">
        <v>15</v>
      </c>
      <c r="H4508" s="0" t="n">
        <v>16</v>
      </c>
      <c r="I4508" s="0" t="n">
        <v>0</v>
      </c>
      <c r="J4508" s="0" t="n">
        <v>1</v>
      </c>
      <c r="K4508" s="0" t="n">
        <f aca="false">VLOOKUP(A4508,'Team Data'!$A$1:$E$659,2,FALSE())</f>
        <v>22</v>
      </c>
      <c r="L4508" s="0" t="n">
        <f aca="false">VLOOKUP(A4508,'Team Data'!$A$1:$E$659,3,FALSE())</f>
        <v>10</v>
      </c>
      <c r="M4508" s="0" t="n">
        <f aca="false">VLOOKUP(B4508,'Team Data'!$A$1:$E$659,2,FALSE())</f>
        <v>19</v>
      </c>
      <c r="N4508" s="0" t="n">
        <f aca="false">VLOOKUP(B4508,'Team Data'!$A$1:$E$659,3,FALSE())</f>
        <v>16</v>
      </c>
      <c r="O4508" s="0" t="n">
        <f aca="false">VLOOKUP(A4508,'Team Data'!$A$1:$E$659,4,FALSE())</f>
        <v>612</v>
      </c>
      <c r="P4508" s="0" t="n">
        <f aca="false">VLOOKUP(A4508,'Team Data'!$A$1:$E$659,5,FALSE())</f>
        <v>453</v>
      </c>
      <c r="Q4508" s="0" t="n">
        <f aca="false">VLOOKUP(B4508,'Team Data'!$A$1:$E$659,4,FALSE())</f>
        <v>646</v>
      </c>
      <c r="R4508" s="0" t="n">
        <f aca="false">VLOOKUP(B4508,'Team Data'!$A$1:$E$659,5,FALSE())</f>
        <v>510</v>
      </c>
      <c r="S4508" s="0" t="n">
        <f aca="false">IF(I4508=1,(MIN(30,(C4508-D4508)))*(M4508/(M4508+N4508))*(Q4508/(Q4508+R4508)),(MAX(-30,(C4508-D4508)))*(N4508/(M4508+N4508))*(R4508/(R4508+Q4508)))</f>
        <v>-0.403361344537815</v>
      </c>
      <c r="T4508" s="0" t="n">
        <f aca="false">IF(J4508=1,(MIN(30,(D4508-C4508)))*(K4508/(K4508+L4508))*(O4508/(O4508+P4508)),(MAX(-30,(D4508-C4508)))*(L4508/(K4508+L4508))*(P4508/(P4508+O4508)))</f>
        <v>0.790140845070423</v>
      </c>
      <c r="U4508" s="7" t="n">
        <v>43141</v>
      </c>
    </row>
    <row r="4509" customFormat="false" ht="15" hidden="false" customHeight="false" outlineLevel="0" collapsed="false">
      <c r="A4509" s="0" t="s">
        <v>216</v>
      </c>
      <c r="B4509" s="0" t="s">
        <v>128</v>
      </c>
      <c r="C4509" s="0" t="n">
        <v>80</v>
      </c>
      <c r="D4509" s="0" t="n">
        <v>88</v>
      </c>
      <c r="E4509" s="0" t="n">
        <v>40</v>
      </c>
      <c r="F4509" s="0" t="n">
        <v>38</v>
      </c>
      <c r="G4509" s="0" t="n">
        <v>17</v>
      </c>
      <c r="H4509" s="0" t="n">
        <v>10</v>
      </c>
      <c r="I4509" s="0" t="n">
        <v>0</v>
      </c>
      <c r="J4509" s="0" t="n">
        <v>1</v>
      </c>
      <c r="K4509" s="0" t="n">
        <f aca="false">VLOOKUP(A4509,'Team Data'!$A$1:$E$659,2,FALSE())</f>
        <v>18</v>
      </c>
      <c r="L4509" s="0" t="n">
        <f aca="false">VLOOKUP(A4509,'Team Data'!$A$1:$E$659,3,FALSE())</f>
        <v>14</v>
      </c>
      <c r="M4509" s="0" t="n">
        <f aca="false">VLOOKUP(B4509,'Team Data'!$A$1:$E$659,2,FALSE())</f>
        <v>12</v>
      </c>
      <c r="N4509" s="0" t="n">
        <f aca="false">VLOOKUP(B4509,'Team Data'!$A$1:$E$659,3,FALSE())</f>
        <v>18</v>
      </c>
      <c r="O4509" s="0" t="n">
        <f aca="false">VLOOKUP(A4509,'Team Data'!$A$1:$E$659,4,FALSE())</f>
        <v>650</v>
      </c>
      <c r="P4509" s="0" t="n">
        <f aca="false">VLOOKUP(A4509,'Team Data'!$A$1:$E$659,5,FALSE())</f>
        <v>442</v>
      </c>
      <c r="Q4509" s="0" t="n">
        <f aca="false">VLOOKUP(B4509,'Team Data'!$A$1:$E$659,4,FALSE())</f>
        <v>594</v>
      </c>
      <c r="R4509" s="0" t="n">
        <f aca="false">VLOOKUP(B4509,'Team Data'!$A$1:$E$659,5,FALSE())</f>
        <v>420</v>
      </c>
      <c r="S4509" s="0" t="n">
        <f aca="false">IF(I4509=1,(MIN(30,(C4509-D4509)))*(M4509/(M4509+N4509))*(Q4509/(Q4509+R4509)),(MAX(-30,(C4509-D4509)))*(N4509/(M4509+N4509))*(R4509/(R4509+Q4509)))</f>
        <v>-1.98816568047337</v>
      </c>
      <c r="T4509" s="0" t="n">
        <f aca="false">IF(J4509=1,(MIN(30,(D4509-C4509)))*(K4509/(K4509+L4509))*(O4509/(O4509+P4509)),(MAX(-30,(D4509-C4509)))*(L4509/(K4509+L4509))*(P4509/(P4509+O4509)))</f>
        <v>2.67857142857143</v>
      </c>
      <c r="U4509" s="7" t="n">
        <v>43141</v>
      </c>
    </row>
    <row r="4510" customFormat="false" ht="15" hidden="false" customHeight="false" outlineLevel="0" collapsed="false">
      <c r="A4510" s="0" t="s">
        <v>133</v>
      </c>
      <c r="B4510" s="0" t="s">
        <v>25</v>
      </c>
      <c r="C4510" s="0" t="n">
        <v>64</v>
      </c>
      <c r="D4510" s="0" t="n">
        <v>80</v>
      </c>
      <c r="E4510" s="0" t="n">
        <v>31</v>
      </c>
      <c r="F4510" s="0" t="n">
        <v>33</v>
      </c>
      <c r="G4510" s="0" t="n">
        <v>12</v>
      </c>
      <c r="H4510" s="0" t="n">
        <v>14</v>
      </c>
      <c r="I4510" s="0" t="n">
        <v>0</v>
      </c>
      <c r="J4510" s="0" t="n">
        <v>1</v>
      </c>
      <c r="K4510" s="0" t="n">
        <f aca="false">VLOOKUP(A4510,'Team Data'!$A$1:$E$659,2,FALSE())</f>
        <v>30</v>
      </c>
      <c r="L4510" s="0" t="n">
        <f aca="false">VLOOKUP(A4510,'Team Data'!$A$1:$E$659,3,FALSE())</f>
        <v>8</v>
      </c>
      <c r="M4510" s="0" t="n">
        <f aca="false">VLOOKUP(B4510,'Team Data'!$A$1:$E$659,2,FALSE())</f>
        <v>18</v>
      </c>
      <c r="N4510" s="0" t="n">
        <f aca="false">VLOOKUP(B4510,'Team Data'!$A$1:$E$659,3,FALSE())</f>
        <v>15</v>
      </c>
      <c r="O4510" s="0" t="n">
        <f aca="false">VLOOKUP(A4510,'Team Data'!$A$1:$E$659,4,FALSE())</f>
        <v>816</v>
      </c>
      <c r="P4510" s="0" t="n">
        <f aca="false">VLOOKUP(A4510,'Team Data'!$A$1:$E$659,5,FALSE())</f>
        <v>475</v>
      </c>
      <c r="Q4510" s="0" t="n">
        <f aca="false">VLOOKUP(B4510,'Team Data'!$A$1:$E$659,4,FALSE())</f>
        <v>668</v>
      </c>
      <c r="R4510" s="0" t="n">
        <f aca="false">VLOOKUP(B4510,'Team Data'!$A$1:$E$659,5,FALSE())</f>
        <v>423</v>
      </c>
      <c r="S4510" s="0" t="n">
        <f aca="false">IF(I4510=1,(MIN(30,(C4510-D4510)))*(M4510/(M4510+N4510))*(Q4510/(Q4510+R4510)),(MAX(-30,(C4510-D4510)))*(N4510/(M4510+N4510))*(R4510/(R4510+Q4510)))</f>
        <v>-2.8197650195817</v>
      </c>
      <c r="T4510" s="0" t="n">
        <f aca="false">IF(J4510=1,(MIN(30,(D4510-C4510)))*(K4510/(K4510+L4510))*(O4510/(O4510+P4510)),(MAX(-30,(D4510-C4510)))*(L4510/(K4510+L4510))*(P4510/(P4510+O4510)))</f>
        <v>7.98401891638469</v>
      </c>
      <c r="U4510" s="7" t="n">
        <v>43141</v>
      </c>
    </row>
    <row r="4511" customFormat="false" ht="15" hidden="false" customHeight="false" outlineLevel="0" collapsed="false">
      <c r="A4511" s="0" t="s">
        <v>238</v>
      </c>
      <c r="B4511" s="0" t="s">
        <v>316</v>
      </c>
      <c r="C4511" s="0" t="n">
        <v>64</v>
      </c>
      <c r="D4511" s="0" t="n">
        <v>66</v>
      </c>
      <c r="E4511" s="0" t="n">
        <v>33</v>
      </c>
      <c r="F4511" s="0" t="n">
        <v>24</v>
      </c>
      <c r="G4511" s="0" t="n">
        <v>12</v>
      </c>
      <c r="H4511" s="0" t="n">
        <v>12</v>
      </c>
      <c r="I4511" s="0" t="n">
        <v>0</v>
      </c>
      <c r="J4511" s="0" t="n">
        <v>1</v>
      </c>
      <c r="K4511" s="0" t="n">
        <f aca="false">VLOOKUP(A4511,'Team Data'!$A$1:$E$659,2,FALSE())</f>
        <v>23</v>
      </c>
      <c r="L4511" s="0" t="n">
        <f aca="false">VLOOKUP(A4511,'Team Data'!$A$1:$E$659,3,FALSE())</f>
        <v>13</v>
      </c>
      <c r="M4511" s="0" t="n">
        <f aca="false">VLOOKUP(B4511,'Team Data'!$A$1:$E$659,2,FALSE())</f>
        <v>21</v>
      </c>
      <c r="N4511" s="0" t="n">
        <f aca="false">VLOOKUP(B4511,'Team Data'!$A$1:$E$659,3,FALSE())</f>
        <v>13</v>
      </c>
      <c r="O4511" s="0" t="n">
        <f aca="false">VLOOKUP(A4511,'Team Data'!$A$1:$E$659,4,FALSE())</f>
        <v>577</v>
      </c>
      <c r="P4511" s="0" t="n">
        <f aca="false">VLOOKUP(A4511,'Team Data'!$A$1:$E$659,5,FALSE())</f>
        <v>554</v>
      </c>
      <c r="Q4511" s="0" t="n">
        <f aca="false">VLOOKUP(B4511,'Team Data'!$A$1:$E$659,4,FALSE())</f>
        <v>560</v>
      </c>
      <c r="R4511" s="0" t="n">
        <f aca="false">VLOOKUP(B4511,'Team Data'!$A$1:$E$659,5,FALSE())</f>
        <v>505</v>
      </c>
      <c r="S4511" s="0" t="n">
        <f aca="false">IF(I4511=1,(MIN(30,(C4511-D4511)))*(M4511/(M4511+N4511))*(Q4511/(Q4511+R4511)),(MAX(-30,(C4511-D4511)))*(N4511/(M4511+N4511))*(R4511/(R4511+Q4511)))</f>
        <v>-0.362607014636841</v>
      </c>
      <c r="T4511" s="0" t="n">
        <f aca="false">IF(J4511=1,(MIN(30,(D4511-C4511)))*(K4511/(K4511+L4511))*(O4511/(O4511+P4511)),(MAX(-30,(D4511-C4511)))*(L4511/(K4511+L4511))*(P4511/(P4511+O4511)))</f>
        <v>0.651881324295117</v>
      </c>
      <c r="U4511" s="7" t="n">
        <v>43141</v>
      </c>
    </row>
    <row r="4512" customFormat="false" ht="15" hidden="false" customHeight="false" outlineLevel="0" collapsed="false">
      <c r="A4512" s="0" t="s">
        <v>143</v>
      </c>
      <c r="B4512" s="0" t="s">
        <v>13</v>
      </c>
      <c r="C4512" s="0" t="n">
        <v>80</v>
      </c>
      <c r="D4512" s="0" t="n">
        <v>78</v>
      </c>
      <c r="E4512" s="0" t="n">
        <v>36</v>
      </c>
      <c r="F4512" s="0" t="n">
        <v>42</v>
      </c>
      <c r="G4512" s="0" t="n">
        <v>15</v>
      </c>
      <c r="H4512" s="0" t="n">
        <v>13</v>
      </c>
      <c r="I4512" s="0" t="n">
        <v>1</v>
      </c>
      <c r="J4512" s="0" t="n">
        <v>0</v>
      </c>
      <c r="K4512" s="0" t="n">
        <f aca="false">VLOOKUP(A4512,'Team Data'!$A$1:$E$659,2,FALSE())</f>
        <v>16</v>
      </c>
      <c r="L4512" s="0" t="n">
        <f aca="false">VLOOKUP(A4512,'Team Data'!$A$1:$E$659,3,FALSE())</f>
        <v>14</v>
      </c>
      <c r="M4512" s="0" t="n">
        <f aca="false">VLOOKUP(B4512,'Team Data'!$A$1:$E$659,2,FALSE())</f>
        <v>6</v>
      </c>
      <c r="N4512" s="0" t="n">
        <f aca="false">VLOOKUP(B4512,'Team Data'!$A$1:$E$659,3,FALSE())</f>
        <v>24</v>
      </c>
      <c r="O4512" s="0" t="n">
        <f aca="false">VLOOKUP(A4512,'Team Data'!$A$1:$E$659,4,FALSE())</f>
        <v>426</v>
      </c>
      <c r="P4512" s="0" t="n">
        <f aca="false">VLOOKUP(A4512,'Team Data'!$A$1:$E$659,5,FALSE())</f>
        <v>491</v>
      </c>
      <c r="Q4512" s="0" t="n">
        <f aca="false">VLOOKUP(B4512,'Team Data'!$A$1:$E$659,4,FALSE())</f>
        <v>466</v>
      </c>
      <c r="R4512" s="0" t="n">
        <f aca="false">VLOOKUP(B4512,'Team Data'!$A$1:$E$659,5,FALSE())</f>
        <v>488</v>
      </c>
      <c r="S4512" s="0" t="n">
        <f aca="false">IF(I4512=1,(MIN(30,(C4512-D4512)))*(M4512/(M4512+N4512))*(Q4512/(Q4512+R4512)),(MAX(-30,(C4512-D4512)))*(N4512/(M4512+N4512))*(R4512/(R4512+Q4512)))</f>
        <v>0.19538784067086</v>
      </c>
      <c r="T4512" s="0" t="n">
        <f aca="false">IF(J4512=1,(MIN(30,(D4512-C4512)))*(K4512/(K4512+L4512))*(O4512/(O4512+P4512)),(MAX(-30,(D4512-C4512)))*(L4512/(K4512+L4512))*(P4512/(P4512+O4512)))</f>
        <v>-0.499745547073791</v>
      </c>
      <c r="U4512" s="7" t="n">
        <v>43141</v>
      </c>
    </row>
    <row r="4513" customFormat="false" ht="15" hidden="false" customHeight="false" outlineLevel="0" collapsed="false">
      <c r="A4513" s="0" t="s">
        <v>204</v>
      </c>
      <c r="B4513" s="0" t="s">
        <v>299</v>
      </c>
      <c r="C4513" s="0" t="n">
        <v>77</v>
      </c>
      <c r="D4513" s="0" t="n">
        <v>62</v>
      </c>
      <c r="E4513" s="0" t="n">
        <v>32</v>
      </c>
      <c r="F4513" s="0" t="n">
        <v>31</v>
      </c>
      <c r="G4513" s="0" t="n">
        <v>17</v>
      </c>
      <c r="H4513" s="0" t="n">
        <v>13</v>
      </c>
      <c r="I4513" s="0" t="n">
        <v>1</v>
      </c>
      <c r="J4513" s="0" t="n">
        <v>0</v>
      </c>
      <c r="K4513" s="0" t="n">
        <f aca="false">VLOOKUP(A4513,'Team Data'!$A$1:$E$659,2,FALSE())</f>
        <v>23</v>
      </c>
      <c r="L4513" s="0" t="n">
        <f aca="false">VLOOKUP(A4513,'Team Data'!$A$1:$E$659,3,FALSE())</f>
        <v>10</v>
      </c>
      <c r="M4513" s="0" t="n">
        <f aca="false">VLOOKUP(B4513,'Team Data'!$A$1:$E$659,2,FALSE())</f>
        <v>18</v>
      </c>
      <c r="N4513" s="0" t="n">
        <f aca="false">VLOOKUP(B4513,'Team Data'!$A$1:$E$659,3,FALSE())</f>
        <v>14</v>
      </c>
      <c r="O4513" s="0" t="n">
        <f aca="false">VLOOKUP(A4513,'Team Data'!$A$1:$E$659,4,FALSE())</f>
        <v>563</v>
      </c>
      <c r="P4513" s="0" t="n">
        <f aca="false">VLOOKUP(A4513,'Team Data'!$A$1:$E$659,5,FALSE())</f>
        <v>481</v>
      </c>
      <c r="Q4513" s="0" t="n">
        <f aca="false">VLOOKUP(B4513,'Team Data'!$A$1:$E$659,4,FALSE())</f>
        <v>500</v>
      </c>
      <c r="R4513" s="0" t="n">
        <f aca="false">VLOOKUP(B4513,'Team Data'!$A$1:$E$659,5,FALSE())</f>
        <v>469</v>
      </c>
      <c r="S4513" s="0" t="n">
        <f aca="false">IF(I4513=1,(MIN(30,(C4513-D4513)))*(M4513/(M4513+N4513))*(Q4513/(Q4513+R4513)),(MAX(-30,(C4513-D4513)))*(N4513/(M4513+N4513))*(R4513/(R4513+Q4513)))</f>
        <v>4.35371517027864</v>
      </c>
      <c r="T4513" s="0" t="n">
        <f aca="false">IF(J4513=1,(MIN(30,(D4513-C4513)))*(K4513/(K4513+L4513))*(O4513/(O4513+P4513)),(MAX(-30,(D4513-C4513)))*(L4513/(K4513+L4513))*(P4513/(P4513+O4513)))</f>
        <v>-2.09421804249391</v>
      </c>
      <c r="U4513" s="7" t="n">
        <v>43141</v>
      </c>
    </row>
    <row r="4514" customFormat="false" ht="15" hidden="false" customHeight="false" outlineLevel="0" collapsed="false">
      <c r="A4514" s="0" t="s">
        <v>69</v>
      </c>
      <c r="B4514" s="0" t="s">
        <v>348</v>
      </c>
      <c r="C4514" s="0" t="n">
        <v>66</v>
      </c>
      <c r="D4514" s="0" t="n">
        <v>83</v>
      </c>
      <c r="E4514" s="0" t="n">
        <v>40</v>
      </c>
      <c r="F4514" s="0" t="n">
        <v>27</v>
      </c>
      <c r="G4514" s="0" t="n">
        <v>17</v>
      </c>
      <c r="H4514" s="0" t="n">
        <v>9</v>
      </c>
      <c r="I4514" s="0" t="n">
        <v>0</v>
      </c>
      <c r="J4514" s="0" t="n">
        <v>1</v>
      </c>
      <c r="K4514" s="0" t="n">
        <f aca="false">VLOOKUP(A4514,'Team Data'!$A$1:$E$659,2,FALSE())</f>
        <v>14</v>
      </c>
      <c r="L4514" s="0" t="n">
        <f aca="false">VLOOKUP(A4514,'Team Data'!$A$1:$E$659,3,FALSE())</f>
        <v>19</v>
      </c>
      <c r="M4514" s="0" t="n">
        <f aca="false">VLOOKUP(B4514,'Team Data'!$A$1:$E$659,2,FALSE())</f>
        <v>19</v>
      </c>
      <c r="N4514" s="0" t="n">
        <f aca="false">VLOOKUP(B4514,'Team Data'!$A$1:$E$659,3,FALSE())</f>
        <v>12</v>
      </c>
      <c r="O4514" s="0" t="n">
        <f aca="false">VLOOKUP(A4514,'Team Data'!$A$1:$E$659,4,FALSE())</f>
        <v>518</v>
      </c>
      <c r="P4514" s="0" t="n">
        <f aca="false">VLOOKUP(A4514,'Team Data'!$A$1:$E$659,5,FALSE())</f>
        <v>487</v>
      </c>
      <c r="Q4514" s="0" t="n">
        <f aca="false">VLOOKUP(B4514,'Team Data'!$A$1:$E$659,4,FALSE())</f>
        <v>519</v>
      </c>
      <c r="R4514" s="0" t="n">
        <f aca="false">VLOOKUP(B4514,'Team Data'!$A$1:$E$659,5,FALSE())</f>
        <v>432</v>
      </c>
      <c r="S4514" s="0" t="n">
        <f aca="false">IF(I4514=1,(MIN(30,(C4514-D4514)))*(M4514/(M4514+N4514))*(Q4514/(Q4514+R4514)),(MAX(-30,(C4514-D4514)))*(N4514/(M4514+N4514))*(R4514/(R4514+Q4514)))</f>
        <v>-2.98931515213188</v>
      </c>
      <c r="T4514" s="0" t="n">
        <f aca="false">IF(J4514=1,(MIN(30,(D4514-C4514)))*(K4514/(K4514+L4514))*(O4514/(O4514+P4514)),(MAX(-30,(D4514-C4514)))*(L4514/(K4514+L4514))*(P4514/(P4514+O4514)))</f>
        <v>3.71729232624755</v>
      </c>
      <c r="U4514" s="7" t="n">
        <v>43141</v>
      </c>
    </row>
    <row r="4515" customFormat="false" ht="15" hidden="false" customHeight="false" outlineLevel="0" collapsed="false">
      <c r="A4515" s="0" t="s">
        <v>237</v>
      </c>
      <c r="B4515" s="0" t="s">
        <v>45</v>
      </c>
      <c r="C4515" s="0" t="n">
        <v>64</v>
      </c>
      <c r="D4515" s="0" t="n">
        <v>71</v>
      </c>
      <c r="E4515" s="0" t="n">
        <v>38</v>
      </c>
      <c r="F4515" s="0" t="n">
        <v>35</v>
      </c>
      <c r="G4515" s="0" t="n">
        <v>16</v>
      </c>
      <c r="H4515" s="0" t="n">
        <v>7</v>
      </c>
      <c r="I4515" s="0" t="n">
        <v>0</v>
      </c>
      <c r="J4515" s="0" t="n">
        <v>1</v>
      </c>
      <c r="K4515" s="0" t="n">
        <f aca="false">VLOOKUP(A4515,'Team Data'!$A$1:$E$659,2,FALSE())</f>
        <v>12</v>
      </c>
      <c r="L4515" s="0" t="n">
        <f aca="false">VLOOKUP(A4515,'Team Data'!$A$1:$E$659,3,FALSE())</f>
        <v>21</v>
      </c>
      <c r="M4515" s="0" t="n">
        <f aca="false">VLOOKUP(B4515,'Team Data'!$A$1:$E$659,2,FALSE())</f>
        <v>21</v>
      </c>
      <c r="N4515" s="0" t="n">
        <f aca="false">VLOOKUP(B4515,'Team Data'!$A$1:$E$659,3,FALSE())</f>
        <v>12</v>
      </c>
      <c r="O4515" s="0" t="n">
        <f aca="false">VLOOKUP(A4515,'Team Data'!$A$1:$E$659,4,FALSE())</f>
        <v>483</v>
      </c>
      <c r="P4515" s="0" t="n">
        <f aca="false">VLOOKUP(A4515,'Team Data'!$A$1:$E$659,5,FALSE())</f>
        <v>570</v>
      </c>
      <c r="Q4515" s="0" t="n">
        <f aca="false">VLOOKUP(B4515,'Team Data'!$A$1:$E$659,4,FALSE())</f>
        <v>497</v>
      </c>
      <c r="R4515" s="0" t="n">
        <f aca="false">VLOOKUP(B4515,'Team Data'!$A$1:$E$659,5,FALSE())</f>
        <v>569</v>
      </c>
      <c r="S4515" s="0" t="n">
        <f aca="false">IF(I4515=1,(MIN(30,(C4515-D4515)))*(M4515/(M4515+N4515))*(Q4515/(Q4515+R4515)),(MAX(-30,(C4515-D4515)))*(N4515/(M4515+N4515))*(R4515/(R4515+Q4515)))</f>
        <v>-1.35869009039741</v>
      </c>
      <c r="T4515" s="0" t="n">
        <f aca="false">IF(J4515=1,(MIN(30,(D4515-C4515)))*(K4515/(K4515+L4515))*(O4515/(O4515+P4515)),(MAX(-30,(D4515-C4515)))*(L4515/(K4515+L4515))*(P4515/(P4515+O4515)))</f>
        <v>1.16757316757317</v>
      </c>
      <c r="U4515" s="7" t="n">
        <v>43141</v>
      </c>
    </row>
    <row r="4516" customFormat="false" ht="15" hidden="false" customHeight="false" outlineLevel="0" collapsed="false">
      <c r="A4516" s="0" t="s">
        <v>184</v>
      </c>
      <c r="B4516" s="0" t="s">
        <v>246</v>
      </c>
      <c r="C4516" s="0" t="n">
        <v>75</v>
      </c>
      <c r="D4516" s="0" t="n">
        <v>66</v>
      </c>
      <c r="E4516" s="0" t="n">
        <v>32</v>
      </c>
      <c r="F4516" s="0" t="n">
        <v>36</v>
      </c>
      <c r="G4516" s="0" t="n">
        <v>11</v>
      </c>
      <c r="H4516" s="0" t="n">
        <v>17</v>
      </c>
      <c r="I4516" s="0" t="n">
        <v>1</v>
      </c>
      <c r="J4516" s="0" t="n">
        <v>0</v>
      </c>
      <c r="K4516" s="0" t="n">
        <f aca="false">VLOOKUP(A4516,'Team Data'!$A$1:$E$659,2,FALSE())</f>
        <v>26</v>
      </c>
      <c r="L4516" s="0" t="n">
        <f aca="false">VLOOKUP(A4516,'Team Data'!$A$1:$E$659,3,FALSE())</f>
        <v>6</v>
      </c>
      <c r="M4516" s="0" t="n">
        <f aca="false">VLOOKUP(B4516,'Team Data'!$A$1:$E$659,2,FALSE())</f>
        <v>9</v>
      </c>
      <c r="N4516" s="0" t="n">
        <f aca="false">VLOOKUP(B4516,'Team Data'!$A$1:$E$659,3,FALSE())</f>
        <v>21</v>
      </c>
      <c r="O4516" s="0" t="n">
        <f aca="false">VLOOKUP(A4516,'Team Data'!$A$1:$E$659,4,FALSE())</f>
        <v>495</v>
      </c>
      <c r="P4516" s="0" t="n">
        <f aca="false">VLOOKUP(A4516,'Team Data'!$A$1:$E$659,5,FALSE())</f>
        <v>480</v>
      </c>
      <c r="Q4516" s="0" t="n">
        <f aca="false">VLOOKUP(B4516,'Team Data'!$A$1:$E$659,4,FALSE())</f>
        <v>497</v>
      </c>
      <c r="R4516" s="0" t="n">
        <f aca="false">VLOOKUP(B4516,'Team Data'!$A$1:$E$659,5,FALSE())</f>
        <v>467</v>
      </c>
      <c r="S4516" s="0" t="n">
        <f aca="false">IF(I4516=1,(MIN(30,(C4516-D4516)))*(M4516/(M4516+N4516))*(Q4516/(Q4516+R4516)),(MAX(-30,(C4516-D4516)))*(N4516/(M4516+N4516))*(R4516/(R4516+Q4516)))</f>
        <v>1.39201244813278</v>
      </c>
      <c r="T4516" s="0" t="n">
        <f aca="false">IF(J4516=1,(MIN(30,(D4516-C4516)))*(K4516/(K4516+L4516))*(O4516/(O4516+P4516)),(MAX(-30,(D4516-C4516)))*(L4516/(K4516+L4516))*(P4516/(P4516+O4516)))</f>
        <v>-0.830769230769231</v>
      </c>
      <c r="U4516" s="7" t="n">
        <v>43141</v>
      </c>
    </row>
    <row r="4517" customFormat="false" ht="15" hidden="false" customHeight="false" outlineLevel="0" collapsed="false">
      <c r="A4517" s="0" t="s">
        <v>48</v>
      </c>
      <c r="B4517" s="0" t="s">
        <v>8</v>
      </c>
      <c r="C4517" s="0" t="n">
        <v>63</v>
      </c>
      <c r="D4517" s="0" t="n">
        <v>69</v>
      </c>
      <c r="E4517" s="0" t="n">
        <v>37</v>
      </c>
      <c r="F4517" s="0" t="n">
        <v>37</v>
      </c>
      <c r="G4517" s="0" t="n">
        <v>12</v>
      </c>
      <c r="H4517" s="0" t="n">
        <v>11</v>
      </c>
      <c r="I4517" s="0" t="n">
        <v>0</v>
      </c>
      <c r="J4517" s="0" t="n">
        <v>1</v>
      </c>
      <c r="K4517" s="0" t="n">
        <f aca="false">VLOOKUP(A4517,'Team Data'!$A$1:$E$659,2,FALSE())</f>
        <v>21</v>
      </c>
      <c r="L4517" s="0" t="n">
        <f aca="false">VLOOKUP(A4517,'Team Data'!$A$1:$E$659,3,FALSE())</f>
        <v>15</v>
      </c>
      <c r="M4517" s="0" t="n">
        <f aca="false">VLOOKUP(B4517,'Team Data'!$A$1:$E$659,2,FALSE())</f>
        <v>14</v>
      </c>
      <c r="N4517" s="0" t="n">
        <f aca="false">VLOOKUP(B4517,'Team Data'!$A$1:$E$659,3,FALSE())</f>
        <v>18</v>
      </c>
      <c r="O4517" s="0" t="n">
        <f aca="false">VLOOKUP(A4517,'Team Data'!$A$1:$E$659,4,FALSE())</f>
        <v>577</v>
      </c>
      <c r="P4517" s="0" t="n">
        <f aca="false">VLOOKUP(A4517,'Team Data'!$A$1:$E$659,5,FALSE())</f>
        <v>521</v>
      </c>
      <c r="Q4517" s="0" t="n">
        <f aca="false">VLOOKUP(B4517,'Team Data'!$A$1:$E$659,4,FALSE())</f>
        <v>542</v>
      </c>
      <c r="R4517" s="0" t="n">
        <f aca="false">VLOOKUP(B4517,'Team Data'!$A$1:$E$659,5,FALSE())</f>
        <v>488</v>
      </c>
      <c r="S4517" s="0" t="n">
        <f aca="false">IF(I4517=1,(MIN(30,(C4517-D4517)))*(M4517/(M4517+N4517))*(Q4517/(Q4517+R4517)),(MAX(-30,(C4517-D4517)))*(N4517/(M4517+N4517))*(R4517/(R4517+Q4517)))</f>
        <v>-1.59902912621359</v>
      </c>
      <c r="T4517" s="0" t="n">
        <f aca="false">IF(J4517=1,(MIN(30,(D4517-C4517)))*(K4517/(K4517+L4517))*(O4517/(O4517+P4517)),(MAX(-30,(D4517-C4517)))*(L4517/(K4517+L4517))*(P4517/(P4517+O4517)))</f>
        <v>1.83925318761384</v>
      </c>
      <c r="U4517" s="7" t="n">
        <v>43141</v>
      </c>
    </row>
    <row r="4518" customFormat="false" ht="15" hidden="false" customHeight="false" outlineLevel="0" collapsed="false">
      <c r="A4518" s="0" t="s">
        <v>153</v>
      </c>
      <c r="B4518" s="0" t="s">
        <v>125</v>
      </c>
      <c r="C4518" s="0" t="n">
        <v>75</v>
      </c>
      <c r="D4518" s="0" t="n">
        <v>71</v>
      </c>
      <c r="E4518" s="0" t="n">
        <v>27</v>
      </c>
      <c r="F4518" s="0" t="n">
        <v>32</v>
      </c>
      <c r="G4518" s="0" t="n">
        <v>17</v>
      </c>
      <c r="H4518" s="0" t="n">
        <v>16</v>
      </c>
      <c r="I4518" s="0" t="n">
        <v>1</v>
      </c>
      <c r="J4518" s="0" t="n">
        <v>0</v>
      </c>
      <c r="K4518" s="0" t="n">
        <f aca="false">VLOOKUP(A4518,'Team Data'!$A$1:$E$659,2,FALSE())</f>
        <v>32</v>
      </c>
      <c r="L4518" s="0" t="n">
        <f aca="false">VLOOKUP(A4518,'Team Data'!$A$1:$E$659,3,FALSE())</f>
        <v>6</v>
      </c>
      <c r="M4518" s="0" t="n">
        <f aca="false">VLOOKUP(B4518,'Team Data'!$A$1:$E$659,2,FALSE())</f>
        <v>13</v>
      </c>
      <c r="N4518" s="0" t="n">
        <f aca="false">VLOOKUP(B4518,'Team Data'!$A$1:$E$659,3,FALSE())</f>
        <v>18</v>
      </c>
      <c r="O4518" s="0" t="n">
        <f aca="false">VLOOKUP(A4518,'Team Data'!$A$1:$E$659,4,FALSE())</f>
        <v>662</v>
      </c>
      <c r="P4518" s="0" t="n">
        <f aca="false">VLOOKUP(A4518,'Team Data'!$A$1:$E$659,5,FALSE())</f>
        <v>561</v>
      </c>
      <c r="Q4518" s="0" t="n">
        <f aca="false">VLOOKUP(B4518,'Team Data'!$A$1:$E$659,4,FALSE())</f>
        <v>547</v>
      </c>
      <c r="R4518" s="0" t="n">
        <f aca="false">VLOOKUP(B4518,'Team Data'!$A$1:$E$659,5,FALSE())</f>
        <v>412</v>
      </c>
      <c r="S4518" s="0" t="n">
        <f aca="false">IF(I4518=1,(MIN(30,(C4518-D4518)))*(M4518/(M4518+N4518))*(Q4518/(Q4518+R4518)),(MAX(-30,(C4518-D4518)))*(N4518/(M4518+N4518))*(R4518/(R4518+Q4518)))</f>
        <v>0.956776211779744</v>
      </c>
      <c r="T4518" s="0" t="n">
        <f aca="false">IF(J4518=1,(MIN(30,(D4518-C4518)))*(K4518/(K4518+L4518))*(O4518/(O4518+P4518)),(MAX(-30,(D4518-C4518)))*(L4518/(K4518+L4518))*(P4518/(P4518+O4518)))</f>
        <v>-0.289710375693936</v>
      </c>
      <c r="U4518" s="7" t="n">
        <v>43141</v>
      </c>
    </row>
    <row r="4519" customFormat="false" ht="15" hidden="false" customHeight="false" outlineLevel="0" collapsed="false">
      <c r="A4519" s="0" t="s">
        <v>291</v>
      </c>
      <c r="B4519" s="0" t="s">
        <v>286</v>
      </c>
      <c r="C4519" s="0" t="n">
        <v>71</v>
      </c>
      <c r="D4519" s="0" t="n">
        <v>87</v>
      </c>
      <c r="E4519" s="0" t="n">
        <v>22</v>
      </c>
      <c r="F4519" s="0" t="n">
        <v>33</v>
      </c>
      <c r="G4519" s="0" t="n">
        <v>11</v>
      </c>
      <c r="H4519" s="0" t="n">
        <v>6</v>
      </c>
      <c r="I4519" s="0" t="n">
        <v>0</v>
      </c>
      <c r="J4519" s="0" t="n">
        <v>1</v>
      </c>
      <c r="K4519" s="0" t="n">
        <f aca="false">VLOOKUP(A4519,'Team Data'!$A$1:$E$659,2,FALSE())</f>
        <v>19</v>
      </c>
      <c r="L4519" s="0" t="n">
        <f aca="false">VLOOKUP(A4519,'Team Data'!$A$1:$E$659,3,FALSE())</f>
        <v>15</v>
      </c>
      <c r="M4519" s="0" t="n">
        <f aca="false">VLOOKUP(B4519,'Team Data'!$A$1:$E$659,2,FALSE())</f>
        <v>21</v>
      </c>
      <c r="N4519" s="0" t="n">
        <f aca="false">VLOOKUP(B4519,'Team Data'!$A$1:$E$659,3,FALSE())</f>
        <v>12</v>
      </c>
      <c r="O4519" s="0" t="n">
        <f aca="false">VLOOKUP(A4519,'Team Data'!$A$1:$E$659,4,FALSE())</f>
        <v>700</v>
      </c>
      <c r="P4519" s="0" t="n">
        <f aca="false">VLOOKUP(A4519,'Team Data'!$A$1:$E$659,5,FALSE())</f>
        <v>458</v>
      </c>
      <c r="Q4519" s="0" t="n">
        <f aca="false">VLOOKUP(B4519,'Team Data'!$A$1:$E$659,4,FALSE())</f>
        <v>684</v>
      </c>
      <c r="R4519" s="0" t="n">
        <f aca="false">VLOOKUP(B4519,'Team Data'!$A$1:$E$659,5,FALSE())</f>
        <v>441</v>
      </c>
      <c r="S4519" s="0" t="n">
        <f aca="false">IF(I4519=1,(MIN(30,(C4519-D4519)))*(M4519/(M4519+N4519))*(Q4519/(Q4519+R4519)),(MAX(-30,(C4519-D4519)))*(N4519/(M4519+N4519))*(R4519/(R4519+Q4519)))</f>
        <v>-2.28072727272727</v>
      </c>
      <c r="T4519" s="0" t="n">
        <f aca="false">IF(J4519=1,(MIN(30,(D4519-C4519)))*(K4519/(K4519+L4519))*(O4519/(O4519+P4519)),(MAX(-30,(D4519-C4519)))*(L4519/(K4519+L4519))*(P4519/(P4519+O4519)))</f>
        <v>5.40485624301534</v>
      </c>
      <c r="U4519" s="7" t="n">
        <v>43141</v>
      </c>
    </row>
    <row r="4520" customFormat="false" ht="15" hidden="false" customHeight="false" outlineLevel="0" collapsed="false">
      <c r="A4520" s="0" t="s">
        <v>197</v>
      </c>
      <c r="B4520" s="0" t="s">
        <v>185</v>
      </c>
      <c r="C4520" s="0" t="n">
        <v>96</v>
      </c>
      <c r="D4520" s="0" t="n">
        <v>89</v>
      </c>
      <c r="E4520" s="0" t="n">
        <v>41</v>
      </c>
      <c r="F4520" s="0" t="n">
        <v>24</v>
      </c>
      <c r="G4520" s="0" t="n">
        <v>19</v>
      </c>
      <c r="H4520" s="0" t="n">
        <v>11</v>
      </c>
      <c r="I4520" s="0" t="n">
        <v>1</v>
      </c>
      <c r="J4520" s="0" t="n">
        <v>0</v>
      </c>
      <c r="K4520" s="0" t="n">
        <f aca="false">VLOOKUP(A4520,'Team Data'!$A$1:$E$659,2,FALSE())</f>
        <v>26</v>
      </c>
      <c r="L4520" s="0" t="n">
        <f aca="false">VLOOKUP(A4520,'Team Data'!$A$1:$E$659,3,FALSE())</f>
        <v>11</v>
      </c>
      <c r="M4520" s="0" t="n">
        <f aca="false">VLOOKUP(B4520,'Team Data'!$A$1:$E$659,2,FALSE())</f>
        <v>21</v>
      </c>
      <c r="N4520" s="0" t="n">
        <f aca="false">VLOOKUP(B4520,'Team Data'!$A$1:$E$659,3,FALSE())</f>
        <v>12</v>
      </c>
      <c r="O4520" s="0" t="n">
        <f aca="false">VLOOKUP(A4520,'Team Data'!$A$1:$E$659,4,FALSE())</f>
        <v>794</v>
      </c>
      <c r="P4520" s="0" t="n">
        <f aca="false">VLOOKUP(A4520,'Team Data'!$A$1:$E$659,5,FALSE())</f>
        <v>455</v>
      </c>
      <c r="Q4520" s="0" t="n">
        <f aca="false">VLOOKUP(B4520,'Team Data'!$A$1:$E$659,4,FALSE())</f>
        <v>618</v>
      </c>
      <c r="R4520" s="0" t="n">
        <f aca="false">VLOOKUP(B4520,'Team Data'!$A$1:$E$659,5,FALSE())</f>
        <v>486</v>
      </c>
      <c r="S4520" s="0" t="n">
        <f aca="false">IF(I4520=1,(MIN(30,(C4520-D4520)))*(M4520/(M4520+N4520))*(Q4520/(Q4520+R4520)),(MAX(-30,(C4520-D4520)))*(N4520/(M4520+N4520))*(R4520/(R4520+Q4520)))</f>
        <v>2.49357707509881</v>
      </c>
      <c r="T4520" s="0" t="n">
        <f aca="false">IF(J4520=1,(MIN(30,(D4520-C4520)))*(K4520/(K4520+L4520))*(O4520/(O4520+P4520)),(MAX(-30,(D4520-C4520)))*(L4520/(K4520+L4520))*(P4520/(P4520+O4520)))</f>
        <v>-0.758120009521131</v>
      </c>
      <c r="U4520" s="7" t="n">
        <v>43141</v>
      </c>
    </row>
    <row r="4521" customFormat="false" ht="15" hidden="false" customHeight="false" outlineLevel="0" collapsed="false">
      <c r="A4521" s="0" t="s">
        <v>313</v>
      </c>
      <c r="B4521" s="0" t="s">
        <v>102</v>
      </c>
      <c r="C4521" s="0" t="n">
        <v>90</v>
      </c>
      <c r="D4521" s="0" t="n">
        <v>82</v>
      </c>
      <c r="E4521" s="0" t="n">
        <v>37</v>
      </c>
      <c r="F4521" s="0" t="n">
        <v>34</v>
      </c>
      <c r="G4521" s="0" t="n">
        <v>13</v>
      </c>
      <c r="H4521" s="0" t="n">
        <v>4</v>
      </c>
      <c r="I4521" s="0" t="n">
        <v>1</v>
      </c>
      <c r="J4521" s="0" t="n">
        <v>0</v>
      </c>
      <c r="K4521" s="0" t="n">
        <f aca="false">VLOOKUP(A4521,'Team Data'!$A$1:$E$659,2,FALSE())</f>
        <v>16</v>
      </c>
      <c r="L4521" s="0" t="n">
        <f aca="false">VLOOKUP(A4521,'Team Data'!$A$1:$E$659,3,FALSE())</f>
        <v>16</v>
      </c>
      <c r="M4521" s="0" t="n">
        <f aca="false">VLOOKUP(B4521,'Team Data'!$A$1:$E$659,2,FALSE())</f>
        <v>24</v>
      </c>
      <c r="N4521" s="0" t="n">
        <f aca="false">VLOOKUP(B4521,'Team Data'!$A$1:$E$659,3,FALSE())</f>
        <v>11</v>
      </c>
      <c r="O4521" s="0" t="n">
        <f aca="false">VLOOKUP(A4521,'Team Data'!$A$1:$E$659,4,FALSE())</f>
        <v>491</v>
      </c>
      <c r="P4521" s="0" t="n">
        <f aca="false">VLOOKUP(A4521,'Team Data'!$A$1:$E$659,5,FALSE())</f>
        <v>469</v>
      </c>
      <c r="Q4521" s="0" t="n">
        <f aca="false">VLOOKUP(B4521,'Team Data'!$A$1:$E$659,4,FALSE())</f>
        <v>527</v>
      </c>
      <c r="R4521" s="0" t="n">
        <f aca="false">VLOOKUP(B4521,'Team Data'!$A$1:$E$659,5,FALSE())</f>
        <v>561</v>
      </c>
      <c r="S4521" s="0" t="n">
        <f aca="false">IF(I4521=1,(MIN(30,(C4521-D4521)))*(M4521/(M4521+N4521))*(Q4521/(Q4521+R4521)),(MAX(-30,(C4521-D4521)))*(N4521/(M4521+N4521))*(R4521/(R4521+Q4521)))</f>
        <v>2.65714285714286</v>
      </c>
      <c r="T4521" s="0" t="n">
        <f aca="false">IF(J4521=1,(MIN(30,(D4521-C4521)))*(K4521/(K4521+L4521))*(O4521/(O4521+P4521)),(MAX(-30,(D4521-C4521)))*(L4521/(K4521+L4521))*(P4521/(P4521+O4521)))</f>
        <v>-1.95416666666667</v>
      </c>
      <c r="U4521" s="7" t="n">
        <v>43141</v>
      </c>
    </row>
    <row r="4522" customFormat="false" ht="15" hidden="false" customHeight="false" outlineLevel="0" collapsed="false">
      <c r="A4522" s="0" t="s">
        <v>354</v>
      </c>
      <c r="B4522" s="0" t="s">
        <v>64</v>
      </c>
      <c r="C4522" s="0" t="n">
        <v>72</v>
      </c>
      <c r="D4522" s="0" t="n">
        <v>71</v>
      </c>
      <c r="E4522" s="0" t="n">
        <v>42</v>
      </c>
      <c r="F4522" s="0" t="n">
        <v>29</v>
      </c>
      <c r="G4522" s="0" t="n">
        <v>13</v>
      </c>
      <c r="H4522" s="0" t="n">
        <v>12</v>
      </c>
      <c r="I4522" s="0" t="n">
        <v>1</v>
      </c>
      <c r="J4522" s="0" t="n">
        <v>0</v>
      </c>
      <c r="K4522" s="0" t="n">
        <f aca="false">VLOOKUP(A4522,'Team Data'!$A$1:$E$659,2,FALSE())</f>
        <v>28</v>
      </c>
      <c r="L4522" s="0" t="n">
        <f aca="false">VLOOKUP(A4522,'Team Data'!$A$1:$E$659,3,FALSE())</f>
        <v>6</v>
      </c>
      <c r="M4522" s="0" t="n">
        <f aca="false">VLOOKUP(B4522,'Team Data'!$A$1:$E$659,2,FALSE())</f>
        <v>21</v>
      </c>
      <c r="N4522" s="0" t="n">
        <f aca="false">VLOOKUP(B4522,'Team Data'!$A$1:$E$659,3,FALSE())</f>
        <v>12</v>
      </c>
      <c r="O4522" s="0" t="n">
        <f aca="false">VLOOKUP(A4522,'Team Data'!$A$1:$E$659,4,FALSE())</f>
        <v>661</v>
      </c>
      <c r="P4522" s="0" t="n">
        <f aca="false">VLOOKUP(A4522,'Team Data'!$A$1:$E$659,5,FALSE())</f>
        <v>472</v>
      </c>
      <c r="Q4522" s="0" t="n">
        <f aca="false">VLOOKUP(B4522,'Team Data'!$A$1:$E$659,4,FALSE())</f>
        <v>611</v>
      </c>
      <c r="R4522" s="0" t="n">
        <f aca="false">VLOOKUP(B4522,'Team Data'!$A$1:$E$659,5,FALSE())</f>
        <v>453</v>
      </c>
      <c r="S4522" s="0" t="n">
        <f aca="false">IF(I4522=1,(MIN(30,(C4522-D4522)))*(M4522/(M4522+N4522))*(Q4522/(Q4522+R4522)),(MAX(-30,(C4522-D4522)))*(N4522/(M4522+N4522))*(R4522/(R4522+Q4522)))</f>
        <v>0.365430622009569</v>
      </c>
      <c r="T4522" s="0" t="n">
        <f aca="false">IF(J4522=1,(MIN(30,(D4522-C4522)))*(K4522/(K4522+L4522))*(O4522/(O4522+P4522)),(MAX(-30,(D4522-C4522)))*(L4522/(K4522+L4522))*(P4522/(P4522+O4522)))</f>
        <v>-0.0735164321686309</v>
      </c>
      <c r="U4522" s="7" t="n">
        <v>43141</v>
      </c>
    </row>
    <row r="4523" customFormat="false" ht="15" hidden="false" customHeight="false" outlineLevel="0" collapsed="false">
      <c r="A4523" s="0" t="s">
        <v>201</v>
      </c>
      <c r="B4523" s="0" t="s">
        <v>71</v>
      </c>
      <c r="C4523" s="0" t="n">
        <v>63</v>
      </c>
      <c r="D4523" s="0" t="n">
        <v>66</v>
      </c>
      <c r="E4523" s="0" t="n">
        <v>29</v>
      </c>
      <c r="F4523" s="0" t="n">
        <v>31</v>
      </c>
      <c r="G4523" s="0" t="n">
        <v>11</v>
      </c>
      <c r="H4523" s="0" t="n">
        <v>16</v>
      </c>
      <c r="I4523" s="0" t="n">
        <v>0</v>
      </c>
      <c r="J4523" s="0" t="n">
        <v>1</v>
      </c>
      <c r="K4523" s="0" t="n">
        <f aca="false">VLOOKUP(A4523,'Team Data'!$A$1:$E$659,2,FALSE())</f>
        <v>15</v>
      </c>
      <c r="L4523" s="0" t="n">
        <f aca="false">VLOOKUP(A4523,'Team Data'!$A$1:$E$659,3,FALSE())</f>
        <v>17</v>
      </c>
      <c r="M4523" s="0" t="n">
        <f aca="false">VLOOKUP(B4523,'Team Data'!$A$1:$E$659,2,FALSE())</f>
        <v>15</v>
      </c>
      <c r="N4523" s="0" t="n">
        <f aca="false">VLOOKUP(B4523,'Team Data'!$A$1:$E$659,3,FALSE())</f>
        <v>15</v>
      </c>
      <c r="O4523" s="0" t="n">
        <f aca="false">VLOOKUP(A4523,'Team Data'!$A$1:$E$659,4,FALSE())</f>
        <v>513</v>
      </c>
      <c r="P4523" s="0" t="n">
        <f aca="false">VLOOKUP(A4523,'Team Data'!$A$1:$E$659,5,FALSE())</f>
        <v>439</v>
      </c>
      <c r="Q4523" s="0" t="n">
        <f aca="false">VLOOKUP(B4523,'Team Data'!$A$1:$E$659,4,FALSE())</f>
        <v>467</v>
      </c>
      <c r="R4523" s="0" t="n">
        <f aca="false">VLOOKUP(B4523,'Team Data'!$A$1:$E$659,5,FALSE())</f>
        <v>451</v>
      </c>
      <c r="S4523" s="0" t="n">
        <f aca="false">IF(I4523=1,(MIN(30,(C4523-D4523)))*(M4523/(M4523+N4523))*(Q4523/(Q4523+R4523)),(MAX(-30,(C4523-D4523)))*(N4523/(M4523+N4523))*(R4523/(R4523+Q4523)))</f>
        <v>-0.736928104575163</v>
      </c>
      <c r="T4523" s="0" t="n">
        <f aca="false">IF(J4523=1,(MIN(30,(D4523-C4523)))*(K4523/(K4523+L4523))*(O4523/(O4523+P4523)),(MAX(-30,(D4523-C4523)))*(L4523/(K4523+L4523))*(P4523/(P4523+O4523)))</f>
        <v>0.757779674369748</v>
      </c>
      <c r="U4523" s="7" t="n">
        <v>43141</v>
      </c>
    </row>
    <row r="4524" customFormat="false" ht="15" hidden="false" customHeight="false" outlineLevel="0" collapsed="false">
      <c r="A4524" s="0" t="s">
        <v>84</v>
      </c>
      <c r="B4524" s="0" t="s">
        <v>177</v>
      </c>
      <c r="C4524" s="0" t="n">
        <v>55</v>
      </c>
      <c r="D4524" s="0" t="n">
        <v>72</v>
      </c>
      <c r="E4524" s="0" t="n">
        <v>22</v>
      </c>
      <c r="F4524" s="0" t="n">
        <v>45</v>
      </c>
      <c r="G4524" s="0" t="n">
        <v>9</v>
      </c>
      <c r="H4524" s="0" t="n">
        <v>13</v>
      </c>
      <c r="I4524" s="0" t="n">
        <v>0</v>
      </c>
      <c r="J4524" s="0" t="n">
        <v>1</v>
      </c>
      <c r="K4524" s="0" t="n">
        <f aca="false">VLOOKUP(A4524,'Team Data'!$A$1:$E$659,2,FALSE())</f>
        <v>17</v>
      </c>
      <c r="L4524" s="0" t="n">
        <f aca="false">VLOOKUP(A4524,'Team Data'!$A$1:$E$659,3,FALSE())</f>
        <v>15</v>
      </c>
      <c r="M4524" s="0" t="n">
        <f aca="false">VLOOKUP(B4524,'Team Data'!$A$1:$E$659,2,FALSE())</f>
        <v>18</v>
      </c>
      <c r="N4524" s="0" t="n">
        <f aca="false">VLOOKUP(B4524,'Team Data'!$A$1:$E$659,3,FALSE())</f>
        <v>15</v>
      </c>
      <c r="O4524" s="0" t="n">
        <f aca="false">VLOOKUP(A4524,'Team Data'!$A$1:$E$659,4,FALSE())</f>
        <v>548</v>
      </c>
      <c r="P4524" s="0" t="n">
        <f aca="false">VLOOKUP(A4524,'Team Data'!$A$1:$E$659,5,FALSE())</f>
        <v>447</v>
      </c>
      <c r="Q4524" s="0" t="n">
        <f aca="false">VLOOKUP(B4524,'Team Data'!$A$1:$E$659,4,FALSE())</f>
        <v>582</v>
      </c>
      <c r="R4524" s="0" t="n">
        <f aca="false">VLOOKUP(B4524,'Team Data'!$A$1:$E$659,5,FALSE())</f>
        <v>475</v>
      </c>
      <c r="S4524" s="0" t="n">
        <f aca="false">IF(I4524=1,(MIN(30,(C4524-D4524)))*(M4524/(M4524+N4524))*(Q4524/(Q4524+R4524)),(MAX(-30,(C4524-D4524)))*(N4524/(M4524+N4524))*(R4524/(R4524+Q4524)))</f>
        <v>-3.47252085662682</v>
      </c>
      <c r="T4524" s="0" t="n">
        <f aca="false">IF(J4524=1,(MIN(30,(D4524-C4524)))*(K4524/(K4524+L4524))*(O4524/(O4524+P4524)),(MAX(-30,(D4524-C4524)))*(L4524/(K4524+L4524))*(P4524/(P4524+O4524)))</f>
        <v>4.97399497487437</v>
      </c>
      <c r="U4524" s="7" t="n">
        <v>43141</v>
      </c>
    </row>
    <row r="4525" customFormat="false" ht="15" hidden="false" customHeight="false" outlineLevel="0" collapsed="false">
      <c r="A4525" s="0" t="s">
        <v>85</v>
      </c>
      <c r="B4525" s="0" t="s">
        <v>194</v>
      </c>
      <c r="C4525" s="0" t="n">
        <v>83</v>
      </c>
      <c r="D4525" s="0" t="n">
        <v>95</v>
      </c>
      <c r="E4525" s="0" t="n">
        <v>34</v>
      </c>
      <c r="F4525" s="0" t="n">
        <v>48</v>
      </c>
      <c r="G4525" s="0" t="n">
        <v>11</v>
      </c>
      <c r="H4525" s="0" t="n">
        <v>14</v>
      </c>
      <c r="I4525" s="0" t="n">
        <v>0</v>
      </c>
      <c r="J4525" s="0" t="n">
        <v>1</v>
      </c>
      <c r="K4525" s="0" t="n">
        <f aca="false">VLOOKUP(A4525,'Team Data'!$A$1:$E$659,2,FALSE())</f>
        <v>17</v>
      </c>
      <c r="L4525" s="0" t="n">
        <f aca="false">VLOOKUP(A4525,'Team Data'!$A$1:$E$659,3,FALSE())</f>
        <v>16</v>
      </c>
      <c r="M4525" s="0" t="n">
        <f aca="false">VLOOKUP(B4525,'Team Data'!$A$1:$E$659,2,FALSE())</f>
        <v>19</v>
      </c>
      <c r="N4525" s="0" t="n">
        <f aca="false">VLOOKUP(B4525,'Team Data'!$A$1:$E$659,3,FALSE())</f>
        <v>14</v>
      </c>
      <c r="O4525" s="0" t="n">
        <f aca="false">VLOOKUP(A4525,'Team Data'!$A$1:$E$659,4,FALSE())</f>
        <v>536</v>
      </c>
      <c r="P4525" s="0" t="n">
        <f aca="false">VLOOKUP(A4525,'Team Data'!$A$1:$E$659,5,FALSE())</f>
        <v>539</v>
      </c>
      <c r="Q4525" s="0" t="n">
        <f aca="false">VLOOKUP(B4525,'Team Data'!$A$1:$E$659,4,FALSE())</f>
        <v>506</v>
      </c>
      <c r="R4525" s="0" t="n">
        <f aca="false">VLOOKUP(B4525,'Team Data'!$A$1:$E$659,5,FALSE())</f>
        <v>563</v>
      </c>
      <c r="S4525" s="0" t="n">
        <f aca="false">IF(I4525=1,(MIN(30,(C4525-D4525)))*(M4525/(M4525+N4525))*(Q4525/(Q4525+R4525)),(MAX(-30,(C4525-D4525)))*(N4525/(M4525+N4525))*(R4525/(R4525+Q4525)))</f>
        <v>-2.68118037248065</v>
      </c>
      <c r="T4525" s="0" t="n">
        <f aca="false">IF(J4525=1,(MIN(30,(D4525-C4525)))*(K4525/(K4525+L4525))*(O4525/(O4525+P4525)),(MAX(-30,(D4525-C4525)))*(L4525/(K4525+L4525))*(P4525/(P4525+O4525)))</f>
        <v>3.08228329809725</v>
      </c>
      <c r="U4525" s="7" t="n">
        <v>43141</v>
      </c>
    </row>
    <row r="4526" customFormat="false" ht="15" hidden="false" customHeight="false" outlineLevel="0" collapsed="false">
      <c r="A4526" s="0" t="s">
        <v>262</v>
      </c>
      <c r="B4526" s="0" t="s">
        <v>53</v>
      </c>
      <c r="C4526" s="0" t="n">
        <v>91</v>
      </c>
      <c r="D4526" s="0" t="n">
        <v>81</v>
      </c>
      <c r="E4526" s="0" t="n">
        <v>37</v>
      </c>
      <c r="F4526" s="0" t="n">
        <v>39</v>
      </c>
      <c r="G4526" s="0" t="n">
        <v>23</v>
      </c>
      <c r="H4526" s="0" t="n">
        <v>14</v>
      </c>
      <c r="I4526" s="0" t="n">
        <v>1</v>
      </c>
      <c r="J4526" s="0" t="n">
        <v>0</v>
      </c>
      <c r="K4526" s="0" t="n">
        <f aca="false">VLOOKUP(A4526,'Team Data'!$A$1:$E$659,2,FALSE())</f>
        <v>20</v>
      </c>
      <c r="L4526" s="0" t="n">
        <f aca="false">VLOOKUP(A4526,'Team Data'!$A$1:$E$659,3,FALSE())</f>
        <v>14</v>
      </c>
      <c r="M4526" s="0" t="n">
        <f aca="false">VLOOKUP(B4526,'Team Data'!$A$1:$E$659,2,FALSE())</f>
        <v>3</v>
      </c>
      <c r="N4526" s="0" t="n">
        <f aca="false">VLOOKUP(B4526,'Team Data'!$A$1:$E$659,3,FALSE())</f>
        <v>29</v>
      </c>
      <c r="O4526" s="0" t="n">
        <f aca="false">VLOOKUP(A4526,'Team Data'!$A$1:$E$659,4,FALSE())</f>
        <v>507</v>
      </c>
      <c r="P4526" s="0" t="n">
        <f aca="false">VLOOKUP(A4526,'Team Data'!$A$1:$E$659,5,FALSE())</f>
        <v>501</v>
      </c>
      <c r="Q4526" s="0" t="n">
        <f aca="false">VLOOKUP(B4526,'Team Data'!$A$1:$E$659,4,FALSE())</f>
        <v>547</v>
      </c>
      <c r="R4526" s="0" t="n">
        <f aca="false">VLOOKUP(B4526,'Team Data'!$A$1:$E$659,5,FALSE())</f>
        <v>441</v>
      </c>
      <c r="S4526" s="0" t="n">
        <f aca="false">IF(I4526=1,(MIN(30,(C4526-D4526)))*(M4526/(M4526+N4526))*(Q4526/(Q4526+R4526)),(MAX(-30,(C4526-D4526)))*(N4526/(M4526+N4526))*(R4526/(R4526+Q4526)))</f>
        <v>0.519040991902834</v>
      </c>
      <c r="T4526" s="0" t="n">
        <f aca="false">IF(J4526=1,(MIN(30,(D4526-C4526)))*(K4526/(K4526+L4526))*(O4526/(O4526+P4526)),(MAX(-30,(D4526-C4526)))*(L4526/(K4526+L4526))*(P4526/(P4526+O4526)))</f>
        <v>-2.04656862745098</v>
      </c>
      <c r="U4526" s="7" t="n">
        <v>43141</v>
      </c>
    </row>
    <row r="4527" customFormat="false" ht="15" hidden="false" customHeight="false" outlineLevel="0" collapsed="false">
      <c r="A4527" s="0" t="s">
        <v>21</v>
      </c>
      <c r="B4527" s="0" t="s">
        <v>100</v>
      </c>
      <c r="C4527" s="0" t="n">
        <v>78</v>
      </c>
      <c r="D4527" s="0" t="n">
        <v>61</v>
      </c>
      <c r="E4527" s="0" t="n">
        <v>31</v>
      </c>
      <c r="F4527" s="0" t="n">
        <v>27</v>
      </c>
      <c r="G4527" s="0" t="n">
        <v>9</v>
      </c>
      <c r="H4527" s="0" t="n">
        <v>13</v>
      </c>
      <c r="I4527" s="0" t="n">
        <v>1</v>
      </c>
      <c r="J4527" s="0" t="n">
        <v>0</v>
      </c>
      <c r="K4527" s="0" t="n">
        <f aca="false">VLOOKUP(A4527,'Team Data'!$A$1:$E$659,2,FALSE())</f>
        <v>26</v>
      </c>
      <c r="L4527" s="0" t="n">
        <f aca="false">VLOOKUP(A4527,'Team Data'!$A$1:$E$659,3,FALSE())</f>
        <v>7</v>
      </c>
      <c r="M4527" s="0" t="n">
        <f aca="false">VLOOKUP(B4527,'Team Data'!$A$1:$E$659,2,FALSE())</f>
        <v>18</v>
      </c>
      <c r="N4527" s="0" t="n">
        <f aca="false">VLOOKUP(B4527,'Team Data'!$A$1:$E$659,3,FALSE())</f>
        <v>15</v>
      </c>
      <c r="O4527" s="0" t="n">
        <f aca="false">VLOOKUP(A4527,'Team Data'!$A$1:$E$659,4,FALSE())</f>
        <v>619</v>
      </c>
      <c r="P4527" s="0" t="n">
        <f aca="false">VLOOKUP(A4527,'Team Data'!$A$1:$E$659,5,FALSE())</f>
        <v>468</v>
      </c>
      <c r="Q4527" s="0" t="n">
        <f aca="false">VLOOKUP(B4527,'Team Data'!$A$1:$E$659,4,FALSE())</f>
        <v>621</v>
      </c>
      <c r="R4527" s="0" t="n">
        <f aca="false">VLOOKUP(B4527,'Team Data'!$A$1:$E$659,5,FALSE())</f>
        <v>469</v>
      </c>
      <c r="S4527" s="0" t="n">
        <f aca="false">IF(I4527=1,(MIN(30,(C4527-D4527)))*(M4527/(M4527+N4527))*(Q4527/(Q4527+R4527)),(MAX(-30,(C4527-D4527)))*(N4527/(M4527+N4527))*(R4527/(R4527+Q4527)))</f>
        <v>5.28290241868224</v>
      </c>
      <c r="T4527" s="0" t="n">
        <f aca="false">IF(J4527=1,(MIN(30,(D4527-C4527)))*(K4527/(K4527+L4527))*(O4527/(O4527+P4527)),(MAX(-30,(D4527-C4527)))*(L4527/(K4527+L4527))*(P4527/(P4527+O4527)))</f>
        <v>-1.55256335201137</v>
      </c>
      <c r="U4527" s="7" t="n">
        <v>43141</v>
      </c>
    </row>
    <row r="4528" customFormat="false" ht="15" hidden="false" customHeight="false" outlineLevel="0" collapsed="false">
      <c r="A4528" s="0" t="s">
        <v>14</v>
      </c>
      <c r="B4528" s="0" t="s">
        <v>57</v>
      </c>
      <c r="C4528" s="0" t="n">
        <v>81</v>
      </c>
      <c r="D4528" s="0" t="n">
        <v>66</v>
      </c>
      <c r="E4528" s="0" t="n">
        <v>35</v>
      </c>
      <c r="F4528" s="0" t="n">
        <v>32</v>
      </c>
      <c r="G4528" s="0" t="n">
        <v>11</v>
      </c>
      <c r="H4528" s="0" t="n">
        <v>19</v>
      </c>
      <c r="I4528" s="0" t="n">
        <v>1</v>
      </c>
      <c r="J4528" s="0" t="n">
        <v>0</v>
      </c>
      <c r="K4528" s="0" t="n">
        <f aca="false">VLOOKUP(A4528,'Team Data'!$A$1:$E$659,2,FALSE())</f>
        <v>15</v>
      </c>
      <c r="L4528" s="0" t="n">
        <f aca="false">VLOOKUP(A4528,'Team Data'!$A$1:$E$659,3,FALSE())</f>
        <v>18</v>
      </c>
      <c r="M4528" s="0" t="n">
        <f aca="false">VLOOKUP(B4528,'Team Data'!$A$1:$E$659,2,FALSE())</f>
        <v>14</v>
      </c>
      <c r="N4528" s="0" t="n">
        <f aca="false">VLOOKUP(B4528,'Team Data'!$A$1:$E$659,3,FALSE())</f>
        <v>18</v>
      </c>
      <c r="O4528" s="0" t="n">
        <f aca="false">VLOOKUP(A4528,'Team Data'!$A$1:$E$659,4,FALSE())</f>
        <v>482</v>
      </c>
      <c r="P4528" s="0" t="n">
        <f aca="false">VLOOKUP(A4528,'Team Data'!$A$1:$E$659,5,FALSE())</f>
        <v>535</v>
      </c>
      <c r="Q4528" s="0" t="n">
        <f aca="false">VLOOKUP(B4528,'Team Data'!$A$1:$E$659,4,FALSE())</f>
        <v>500</v>
      </c>
      <c r="R4528" s="0" t="n">
        <f aca="false">VLOOKUP(B4528,'Team Data'!$A$1:$E$659,5,FALSE())</f>
        <v>464</v>
      </c>
      <c r="S4528" s="0" t="n">
        <f aca="false">IF(I4528=1,(MIN(30,(C4528-D4528)))*(M4528/(M4528+N4528))*(Q4528/(Q4528+R4528)),(MAX(-30,(C4528-D4528)))*(N4528/(M4528+N4528))*(R4528/(R4528+Q4528)))</f>
        <v>3.40378630705394</v>
      </c>
      <c r="T4528" s="0" t="n">
        <f aca="false">IF(J4528=1,(MIN(30,(D4528-C4528)))*(K4528/(K4528+L4528))*(O4528/(O4528+P4528)),(MAX(-30,(D4528-C4528)))*(L4528/(K4528+L4528))*(P4528/(P4528+O4528)))</f>
        <v>-4.30410297666935</v>
      </c>
      <c r="U4528" s="7" t="n">
        <v>43141</v>
      </c>
    </row>
    <row r="4529" customFormat="false" ht="15" hidden="false" customHeight="false" outlineLevel="0" collapsed="false">
      <c r="A4529" s="0" t="s">
        <v>92</v>
      </c>
      <c r="B4529" s="0" t="s">
        <v>212</v>
      </c>
      <c r="C4529" s="0" t="n">
        <v>69</v>
      </c>
      <c r="D4529" s="0" t="n">
        <v>84</v>
      </c>
      <c r="E4529" s="0" t="n">
        <v>35</v>
      </c>
      <c r="F4529" s="0" t="n">
        <v>35</v>
      </c>
      <c r="G4529" s="0" t="n">
        <v>12</v>
      </c>
      <c r="H4529" s="0" t="n">
        <v>10</v>
      </c>
      <c r="I4529" s="0" t="n">
        <v>0</v>
      </c>
      <c r="J4529" s="0" t="n">
        <v>1</v>
      </c>
      <c r="K4529" s="0" t="n">
        <f aca="false">VLOOKUP(A4529,'Team Data'!$A$1:$E$659,2,FALSE())</f>
        <v>23</v>
      </c>
      <c r="L4529" s="0" t="n">
        <f aca="false">VLOOKUP(A4529,'Team Data'!$A$1:$E$659,3,FALSE())</f>
        <v>12</v>
      </c>
      <c r="M4529" s="0" t="n">
        <f aca="false">VLOOKUP(B4529,'Team Data'!$A$1:$E$659,2,FALSE())</f>
        <v>18</v>
      </c>
      <c r="N4529" s="0" t="n">
        <f aca="false">VLOOKUP(B4529,'Team Data'!$A$1:$E$659,3,FALSE())</f>
        <v>15</v>
      </c>
      <c r="O4529" s="0" t="n">
        <f aca="false">VLOOKUP(A4529,'Team Data'!$A$1:$E$659,4,FALSE())</f>
        <v>673</v>
      </c>
      <c r="P4529" s="0" t="n">
        <f aca="false">VLOOKUP(A4529,'Team Data'!$A$1:$E$659,5,FALSE())</f>
        <v>500</v>
      </c>
      <c r="Q4529" s="0" t="n">
        <f aca="false">VLOOKUP(B4529,'Team Data'!$A$1:$E$659,4,FALSE())</f>
        <v>628</v>
      </c>
      <c r="R4529" s="0" t="n">
        <f aca="false">VLOOKUP(B4529,'Team Data'!$A$1:$E$659,5,FALSE())</f>
        <v>469</v>
      </c>
      <c r="S4529" s="0" t="n">
        <f aca="false">IF(I4529=1,(MIN(30,(C4529-D4529)))*(M4529/(M4529+N4529))*(Q4529/(Q4529+R4529)),(MAX(-30,(C4529-D4529)))*(N4529/(M4529+N4529))*(R4529/(R4529+Q4529)))</f>
        <v>-2.91497472445513</v>
      </c>
      <c r="T4529" s="0" t="n">
        <f aca="false">IF(J4529=1,(MIN(30,(D4529-C4529)))*(K4529/(K4529+L4529))*(O4529/(O4529+P4529)),(MAX(-30,(D4529-C4529)))*(L4529/(K4529+L4529))*(P4529/(P4529+O4529)))</f>
        <v>5.65546218487395</v>
      </c>
      <c r="U4529" s="7" t="n">
        <v>43141</v>
      </c>
    </row>
    <row r="4530" customFormat="false" ht="15" hidden="false" customHeight="false" outlineLevel="0" collapsed="false">
      <c r="A4530" s="0" t="s">
        <v>230</v>
      </c>
      <c r="B4530" s="0" t="s">
        <v>180</v>
      </c>
      <c r="C4530" s="0" t="n">
        <v>80</v>
      </c>
      <c r="D4530" s="0" t="n">
        <v>77</v>
      </c>
      <c r="E4530" s="0" t="n">
        <v>44</v>
      </c>
      <c r="F4530" s="0" t="n">
        <v>35</v>
      </c>
      <c r="G4530" s="0" t="n">
        <v>17</v>
      </c>
      <c r="H4530" s="0" t="n">
        <v>13</v>
      </c>
      <c r="I4530" s="0" t="n">
        <v>1</v>
      </c>
      <c r="J4530" s="0" t="n">
        <v>0</v>
      </c>
      <c r="K4530" s="0" t="n">
        <f aca="false">VLOOKUP(A4530,'Team Data'!$A$1:$E$659,2,FALSE())</f>
        <v>20</v>
      </c>
      <c r="L4530" s="0" t="n">
        <f aca="false">VLOOKUP(A4530,'Team Data'!$A$1:$E$659,3,FALSE())</f>
        <v>14</v>
      </c>
      <c r="M4530" s="0" t="n">
        <f aca="false">VLOOKUP(B4530,'Team Data'!$A$1:$E$659,2,FALSE())</f>
        <v>13</v>
      </c>
      <c r="N4530" s="0" t="n">
        <f aca="false">VLOOKUP(B4530,'Team Data'!$A$1:$E$659,3,FALSE())</f>
        <v>19</v>
      </c>
      <c r="O4530" s="0" t="n">
        <f aca="false">VLOOKUP(A4530,'Team Data'!$A$1:$E$659,4,FALSE())</f>
        <v>504</v>
      </c>
      <c r="P4530" s="0" t="n">
        <f aca="false">VLOOKUP(A4530,'Team Data'!$A$1:$E$659,5,FALSE())</f>
        <v>516</v>
      </c>
      <c r="Q4530" s="0" t="n">
        <f aca="false">VLOOKUP(B4530,'Team Data'!$A$1:$E$659,4,FALSE())</f>
        <v>479</v>
      </c>
      <c r="R4530" s="0" t="n">
        <f aca="false">VLOOKUP(B4530,'Team Data'!$A$1:$E$659,5,FALSE())</f>
        <v>507</v>
      </c>
      <c r="S4530" s="0" t="n">
        <f aca="false">IF(I4530=1,(MIN(30,(C4530-D4530)))*(M4530/(M4530+N4530))*(Q4530/(Q4530+R4530)),(MAX(-30,(C4530-D4530)))*(N4530/(M4530+N4530))*(R4530/(R4530+Q4530)))</f>
        <v>0.59207023326572</v>
      </c>
      <c r="T4530" s="0" t="n">
        <f aca="false">IF(J4530=1,(MIN(30,(D4530-C4530)))*(K4530/(K4530+L4530))*(O4530/(O4530+P4530)),(MAX(-30,(D4530-C4530)))*(L4530/(K4530+L4530))*(P4530/(P4530+O4530)))</f>
        <v>-0.624913494809689</v>
      </c>
      <c r="U4530" s="7" t="n">
        <v>43141</v>
      </c>
    </row>
    <row r="4531" customFormat="false" ht="15" hidden="false" customHeight="false" outlineLevel="0" collapsed="false">
      <c r="A4531" s="0" t="s">
        <v>278</v>
      </c>
      <c r="B4531" s="0" t="s">
        <v>279</v>
      </c>
      <c r="C4531" s="0" t="n">
        <v>90</v>
      </c>
      <c r="D4531" s="0" t="n">
        <v>65</v>
      </c>
      <c r="E4531" s="0" t="n">
        <v>36</v>
      </c>
      <c r="F4531" s="0" t="n">
        <v>30</v>
      </c>
      <c r="G4531" s="0" t="n">
        <v>15</v>
      </c>
      <c r="H4531" s="0" t="n">
        <v>13</v>
      </c>
      <c r="I4531" s="0" t="n">
        <v>1</v>
      </c>
      <c r="J4531" s="0" t="n">
        <v>0</v>
      </c>
      <c r="K4531" s="0" t="n">
        <f aca="false">VLOOKUP(A4531,'Team Data'!$A$1:$E$659,2,FALSE())</f>
        <v>18</v>
      </c>
      <c r="L4531" s="0" t="n">
        <f aca="false">VLOOKUP(A4531,'Team Data'!$A$1:$E$659,3,FALSE())</f>
        <v>13</v>
      </c>
      <c r="M4531" s="0" t="n">
        <f aca="false">VLOOKUP(B4531,'Team Data'!$A$1:$E$659,2,FALSE())</f>
        <v>13</v>
      </c>
      <c r="N4531" s="0" t="n">
        <f aca="false">VLOOKUP(B4531,'Team Data'!$A$1:$E$659,3,FALSE())</f>
        <v>18</v>
      </c>
      <c r="O4531" s="0" t="n">
        <f aca="false">VLOOKUP(A4531,'Team Data'!$A$1:$E$659,4,FALSE())</f>
        <v>452</v>
      </c>
      <c r="P4531" s="0" t="n">
        <f aca="false">VLOOKUP(A4531,'Team Data'!$A$1:$E$659,5,FALSE())</f>
        <v>498</v>
      </c>
      <c r="Q4531" s="0" t="n">
        <f aca="false">VLOOKUP(B4531,'Team Data'!$A$1:$E$659,4,FALSE())</f>
        <v>437</v>
      </c>
      <c r="R4531" s="0" t="n">
        <f aca="false">VLOOKUP(B4531,'Team Data'!$A$1:$E$659,5,FALSE())</f>
        <v>490</v>
      </c>
      <c r="S4531" s="0" t="n">
        <f aca="false">IF(I4531=1,(MIN(30,(C4531-D4531)))*(M4531/(M4531+N4531))*(Q4531/(Q4531+R4531)),(MAX(-30,(C4531-D4531)))*(N4531/(M4531+N4531))*(R4531/(R4531+Q4531)))</f>
        <v>4.94223474962592</v>
      </c>
      <c r="T4531" s="0" t="n">
        <f aca="false">IF(J4531=1,(MIN(30,(D4531-C4531)))*(K4531/(K4531+L4531))*(O4531/(O4531+P4531)),(MAX(-30,(D4531-C4531)))*(L4531/(K4531+L4531))*(P4531/(P4531+O4531)))</f>
        <v>-5.49575551782683</v>
      </c>
      <c r="U4531" s="7" t="n">
        <v>43141</v>
      </c>
    </row>
    <row r="4532" customFormat="false" ht="15" hidden="false" customHeight="false" outlineLevel="0" collapsed="false">
      <c r="A4532" s="0" t="s">
        <v>235</v>
      </c>
      <c r="B4532" s="0" t="s">
        <v>170</v>
      </c>
      <c r="C4532" s="0" t="n">
        <v>65</v>
      </c>
      <c r="D4532" s="0" t="n">
        <v>68</v>
      </c>
      <c r="E4532" s="0" t="n">
        <v>34</v>
      </c>
      <c r="F4532" s="0" t="n">
        <v>37</v>
      </c>
      <c r="G4532" s="0" t="n">
        <v>3</v>
      </c>
      <c r="H4532" s="0" t="n">
        <v>6</v>
      </c>
      <c r="I4532" s="0" t="n">
        <v>0</v>
      </c>
      <c r="J4532" s="0" t="n">
        <v>1</v>
      </c>
      <c r="K4532" s="0" t="n">
        <f aca="false">VLOOKUP(A4532,'Team Data'!$A$1:$E$659,2,FALSE())</f>
        <v>30</v>
      </c>
      <c r="L4532" s="0" t="n">
        <f aca="false">VLOOKUP(A4532,'Team Data'!$A$1:$E$659,3,FALSE())</f>
        <v>7</v>
      </c>
      <c r="M4532" s="0" t="n">
        <f aca="false">VLOOKUP(B4532,'Team Data'!$A$1:$E$659,2,FALSE())</f>
        <v>29</v>
      </c>
      <c r="N4532" s="0" t="n">
        <f aca="false">VLOOKUP(B4532,'Team Data'!$A$1:$E$659,3,FALSE())</f>
        <v>5</v>
      </c>
      <c r="O4532" s="0" t="n">
        <f aca="false">VLOOKUP(A4532,'Team Data'!$A$1:$E$659,4,FALSE())</f>
        <v>726</v>
      </c>
      <c r="P4532" s="0" t="n">
        <f aca="false">VLOOKUP(A4532,'Team Data'!$A$1:$E$659,5,FALSE())</f>
        <v>521</v>
      </c>
      <c r="Q4532" s="0" t="n">
        <f aca="false">VLOOKUP(B4532,'Team Data'!$A$1:$E$659,4,FALSE())</f>
        <v>622</v>
      </c>
      <c r="R4532" s="0" t="n">
        <f aca="false">VLOOKUP(B4532,'Team Data'!$A$1:$E$659,5,FALSE())</f>
        <v>516</v>
      </c>
      <c r="S4532" s="0" t="n">
        <f aca="false">IF(I4532=1,(MIN(30,(C4532-D4532)))*(M4532/(M4532+N4532))*(Q4532/(Q4532+R4532)),(MAX(-30,(C4532-D4532)))*(N4532/(M4532+N4532))*(R4532/(R4532+Q4532)))</f>
        <v>-0.200041352217513</v>
      </c>
      <c r="T4532" s="0" t="n">
        <f aca="false">IF(J4532=1,(MIN(30,(D4532-C4532)))*(K4532/(K4532+L4532))*(O4532/(O4532+P4532)),(MAX(-30,(D4532-C4532)))*(L4532/(K4532+L4532))*(P4532/(P4532+O4532)))</f>
        <v>1.41615553002883</v>
      </c>
      <c r="U4532" s="7" t="n">
        <v>43141</v>
      </c>
    </row>
    <row r="4533" customFormat="false" ht="15" hidden="false" customHeight="false" outlineLevel="0" collapsed="false">
      <c r="A4533" s="0" t="s">
        <v>198</v>
      </c>
      <c r="B4533" s="0" t="s">
        <v>267</v>
      </c>
      <c r="C4533" s="0" t="n">
        <v>85</v>
      </c>
      <c r="D4533" s="0" t="n">
        <v>90</v>
      </c>
      <c r="E4533" s="0" t="n">
        <v>34</v>
      </c>
      <c r="F4533" s="0" t="n">
        <v>25</v>
      </c>
      <c r="G4533" s="0" t="n">
        <v>11</v>
      </c>
      <c r="H4533" s="0" t="n">
        <v>17</v>
      </c>
      <c r="I4533" s="0" t="n">
        <v>0</v>
      </c>
      <c r="J4533" s="0" t="n">
        <v>1</v>
      </c>
      <c r="K4533" s="0" t="n">
        <f aca="false">VLOOKUP(A4533,'Team Data'!$A$1:$E$659,2,FALSE())</f>
        <v>20</v>
      </c>
      <c r="L4533" s="0" t="n">
        <f aca="false">VLOOKUP(A4533,'Team Data'!$A$1:$E$659,3,FALSE())</f>
        <v>15</v>
      </c>
      <c r="M4533" s="0" t="n">
        <f aca="false">VLOOKUP(B4533,'Team Data'!$A$1:$E$659,2,FALSE())</f>
        <v>10</v>
      </c>
      <c r="N4533" s="0" t="n">
        <f aca="false">VLOOKUP(B4533,'Team Data'!$A$1:$E$659,3,FALSE())</f>
        <v>22</v>
      </c>
      <c r="O4533" s="0" t="n">
        <f aca="false">VLOOKUP(A4533,'Team Data'!$A$1:$E$659,4,FALSE())</f>
        <v>455</v>
      </c>
      <c r="P4533" s="0" t="n">
        <f aca="false">VLOOKUP(A4533,'Team Data'!$A$1:$E$659,5,FALSE())</f>
        <v>629</v>
      </c>
      <c r="Q4533" s="0" t="n">
        <f aca="false">VLOOKUP(B4533,'Team Data'!$A$1:$E$659,4,FALSE())</f>
        <v>457</v>
      </c>
      <c r="R4533" s="0" t="n">
        <f aca="false">VLOOKUP(B4533,'Team Data'!$A$1:$E$659,5,FALSE())</f>
        <v>529</v>
      </c>
      <c r="S4533" s="0" t="n">
        <f aca="false">IF(I4533=1,(MIN(30,(C4533-D4533)))*(M4533/(M4533+N4533))*(Q4533/(Q4533+R4533)),(MAX(-30,(C4533-D4533)))*(N4533/(M4533+N4533))*(R4533/(R4533+Q4533)))</f>
        <v>-1.84425709939148</v>
      </c>
      <c r="T4533" s="0" t="n">
        <f aca="false">IF(J4533=1,(MIN(30,(D4533-C4533)))*(K4533/(K4533+L4533))*(O4533/(O4533+P4533)),(MAX(-30,(D4533-C4533)))*(L4533/(K4533+L4533))*(P4533/(P4533+O4533)))</f>
        <v>1.19926199261993</v>
      </c>
      <c r="U4533" s="7" t="n">
        <v>43141</v>
      </c>
    </row>
    <row r="4534" customFormat="false" ht="15" hidden="false" customHeight="false" outlineLevel="0" collapsed="false">
      <c r="A4534" s="0" t="s">
        <v>162</v>
      </c>
      <c r="B4534" s="0" t="s">
        <v>27</v>
      </c>
      <c r="C4534" s="0" t="n">
        <v>67</v>
      </c>
      <c r="D4534" s="0" t="n">
        <v>87</v>
      </c>
      <c r="E4534" s="0" t="n">
        <v>27</v>
      </c>
      <c r="F4534" s="0" t="n">
        <v>40</v>
      </c>
      <c r="G4534" s="0" t="n">
        <v>13</v>
      </c>
      <c r="H4534" s="0" t="n">
        <v>11</v>
      </c>
      <c r="I4534" s="0" t="n">
        <v>0</v>
      </c>
      <c r="J4534" s="0" t="n">
        <v>1</v>
      </c>
      <c r="K4534" s="0" t="n">
        <f aca="false">VLOOKUP(A4534,'Team Data'!$A$1:$E$659,2,FALSE())</f>
        <v>7</v>
      </c>
      <c r="L4534" s="0" t="n">
        <f aca="false">VLOOKUP(A4534,'Team Data'!$A$1:$E$659,3,FALSE())</f>
        <v>25</v>
      </c>
      <c r="M4534" s="0" t="n">
        <f aca="false">VLOOKUP(B4534,'Team Data'!$A$1:$E$659,2,FALSE())</f>
        <v>18</v>
      </c>
      <c r="N4534" s="0" t="n">
        <f aca="false">VLOOKUP(B4534,'Team Data'!$A$1:$E$659,3,FALSE())</f>
        <v>14</v>
      </c>
      <c r="O4534" s="0" t="n">
        <f aca="false">VLOOKUP(A4534,'Team Data'!$A$1:$E$659,4,FALSE())</f>
        <v>467</v>
      </c>
      <c r="P4534" s="0" t="n">
        <f aca="false">VLOOKUP(A4534,'Team Data'!$A$1:$E$659,5,FALSE())</f>
        <v>524</v>
      </c>
      <c r="Q4534" s="0" t="n">
        <f aca="false">VLOOKUP(B4534,'Team Data'!$A$1:$E$659,4,FALSE())</f>
        <v>374</v>
      </c>
      <c r="R4534" s="0" t="n">
        <f aca="false">VLOOKUP(B4534,'Team Data'!$A$1:$E$659,5,FALSE())</f>
        <v>605</v>
      </c>
      <c r="S4534" s="0" t="n">
        <f aca="false">IF(I4534=1,(MIN(30,(C4534-D4534)))*(M4534/(M4534+N4534))*(Q4534/(Q4534+R4534)),(MAX(-30,(C4534-D4534)))*(N4534/(M4534+N4534))*(R4534/(R4534+Q4534)))</f>
        <v>-5.40730337078652</v>
      </c>
      <c r="T4534" s="0" t="n">
        <f aca="false">IF(J4534=1,(MIN(30,(D4534-C4534)))*(K4534/(K4534+L4534))*(O4534/(O4534+P4534)),(MAX(-30,(D4534-C4534)))*(L4534/(K4534+L4534))*(P4534/(P4534+O4534)))</f>
        <v>2.06168012108981</v>
      </c>
      <c r="U4534" s="7" t="n">
        <v>43141</v>
      </c>
    </row>
    <row r="4535" customFormat="false" ht="15" hidden="false" customHeight="false" outlineLevel="0" collapsed="false">
      <c r="A4535" s="0" t="s">
        <v>50</v>
      </c>
      <c r="B4535" s="0" t="s">
        <v>232</v>
      </c>
      <c r="C4535" s="0" t="n">
        <v>64</v>
      </c>
      <c r="D4535" s="0" t="n">
        <v>54</v>
      </c>
      <c r="E4535" s="0" t="n">
        <v>38</v>
      </c>
      <c r="F4535" s="0" t="n">
        <v>36</v>
      </c>
      <c r="G4535" s="0" t="n">
        <v>15</v>
      </c>
      <c r="H4535" s="0" t="n">
        <v>17</v>
      </c>
      <c r="I4535" s="0" t="n">
        <v>1</v>
      </c>
      <c r="J4535" s="0" t="n">
        <v>0</v>
      </c>
      <c r="K4535" s="0" t="n">
        <f aca="false">VLOOKUP(A4535,'Team Data'!$A$1:$E$659,2,FALSE())</f>
        <v>15</v>
      </c>
      <c r="L4535" s="0" t="n">
        <f aca="false">VLOOKUP(A4535,'Team Data'!$A$1:$E$659,3,FALSE())</f>
        <v>16</v>
      </c>
      <c r="M4535" s="0" t="n">
        <f aca="false">VLOOKUP(B4535,'Team Data'!$A$1:$E$659,2,FALSE())</f>
        <v>11</v>
      </c>
      <c r="N4535" s="0" t="n">
        <f aca="false">VLOOKUP(B4535,'Team Data'!$A$1:$E$659,3,FALSE())</f>
        <v>21</v>
      </c>
      <c r="O4535" s="0" t="n">
        <f aca="false">VLOOKUP(A4535,'Team Data'!$A$1:$E$659,4,FALSE())</f>
        <v>449</v>
      </c>
      <c r="P4535" s="0" t="n">
        <f aca="false">VLOOKUP(A4535,'Team Data'!$A$1:$E$659,5,FALSE())</f>
        <v>485</v>
      </c>
      <c r="Q4535" s="0" t="n">
        <f aca="false">VLOOKUP(B4535,'Team Data'!$A$1:$E$659,4,FALSE())</f>
        <v>484</v>
      </c>
      <c r="R4535" s="0" t="n">
        <f aca="false">VLOOKUP(B4535,'Team Data'!$A$1:$E$659,5,FALSE())</f>
        <v>477</v>
      </c>
      <c r="S4535" s="0" t="n">
        <f aca="false">IF(I4535=1,(MIN(30,(C4535-D4535)))*(M4535/(M4535+N4535))*(Q4535/(Q4535+R4535)),(MAX(-30,(C4535-D4535)))*(N4535/(M4535+N4535))*(R4535/(R4535+Q4535)))</f>
        <v>1.73126951092612</v>
      </c>
      <c r="T4535" s="0" t="n">
        <f aca="false">IF(J4535=1,(MIN(30,(D4535-C4535)))*(K4535/(K4535+L4535))*(O4535/(O4535+P4535)),(MAX(-30,(D4535-C4535)))*(L4535/(K4535+L4535))*(P4535/(P4535+O4535)))</f>
        <v>-2.68011328313877</v>
      </c>
      <c r="U4535" s="7" t="n">
        <v>43141</v>
      </c>
    </row>
    <row r="4536" customFormat="false" ht="15" hidden="false" customHeight="false" outlineLevel="0" collapsed="false">
      <c r="A4536" s="0" t="s">
        <v>283</v>
      </c>
      <c r="B4536" s="0" t="s">
        <v>186</v>
      </c>
      <c r="C4536" s="0" t="n">
        <v>84</v>
      </c>
      <c r="D4536" s="0" t="n">
        <v>80</v>
      </c>
      <c r="E4536" s="0" t="n">
        <v>27</v>
      </c>
      <c r="F4536" s="0" t="n">
        <v>29</v>
      </c>
      <c r="G4536" s="0" t="n">
        <v>9</v>
      </c>
      <c r="H4536" s="0" t="n">
        <v>11</v>
      </c>
      <c r="I4536" s="0" t="n">
        <v>1</v>
      </c>
      <c r="J4536" s="0" t="n">
        <v>0</v>
      </c>
      <c r="K4536" s="0" t="n">
        <f aca="false">VLOOKUP(A4536,'Team Data'!$A$1:$E$659,2,FALSE())</f>
        <v>12</v>
      </c>
      <c r="L4536" s="0" t="n">
        <f aca="false">VLOOKUP(A4536,'Team Data'!$A$1:$E$659,3,FALSE())</f>
        <v>20</v>
      </c>
      <c r="M4536" s="0" t="n">
        <f aca="false">VLOOKUP(B4536,'Team Data'!$A$1:$E$659,2,FALSE())</f>
        <v>14</v>
      </c>
      <c r="N4536" s="0" t="n">
        <f aca="false">VLOOKUP(B4536,'Team Data'!$A$1:$E$659,3,FALSE())</f>
        <v>16</v>
      </c>
      <c r="O4536" s="0" t="n">
        <f aca="false">VLOOKUP(A4536,'Team Data'!$A$1:$E$659,4,FALSE())</f>
        <v>427</v>
      </c>
      <c r="P4536" s="0" t="n">
        <f aca="false">VLOOKUP(A4536,'Team Data'!$A$1:$E$659,5,FALSE())</f>
        <v>489</v>
      </c>
      <c r="Q4536" s="0" t="n">
        <f aca="false">VLOOKUP(B4536,'Team Data'!$A$1:$E$659,4,FALSE())</f>
        <v>451</v>
      </c>
      <c r="R4536" s="0" t="n">
        <f aca="false">VLOOKUP(B4536,'Team Data'!$A$1:$E$659,5,FALSE())</f>
        <v>468</v>
      </c>
      <c r="S4536" s="0" t="n">
        <f aca="false">IF(I4536=1,(MIN(30,(C4536-D4536)))*(M4536/(M4536+N4536))*(Q4536/(Q4536+R4536)),(MAX(-30,(C4536-D4536)))*(N4536/(M4536+N4536))*(R4536/(R4536+Q4536)))</f>
        <v>0.916068190061661</v>
      </c>
      <c r="T4536" s="0" t="n">
        <f aca="false">IF(J4536=1,(MIN(30,(D4536-C4536)))*(K4536/(K4536+L4536))*(O4536/(O4536+P4536)),(MAX(-30,(D4536-C4536)))*(L4536/(K4536+L4536))*(P4536/(P4536+O4536)))</f>
        <v>-1.33460698689956</v>
      </c>
      <c r="U4536" s="7" t="n">
        <v>43141</v>
      </c>
    </row>
    <row r="4537" customFormat="false" ht="15" hidden="false" customHeight="false" outlineLevel="0" collapsed="false">
      <c r="A4537" s="0" t="s">
        <v>90</v>
      </c>
      <c r="B4537" s="0" t="s">
        <v>268</v>
      </c>
      <c r="C4537" s="0" t="n">
        <v>88</v>
      </c>
      <c r="D4537" s="0" t="n">
        <v>71</v>
      </c>
      <c r="E4537" s="0" t="n">
        <v>40</v>
      </c>
      <c r="F4537" s="0" t="n">
        <v>41</v>
      </c>
      <c r="G4537" s="0" t="n">
        <v>9</v>
      </c>
      <c r="H4537" s="0" t="n">
        <v>14</v>
      </c>
      <c r="I4537" s="0" t="n">
        <v>1</v>
      </c>
      <c r="J4537" s="0" t="n">
        <v>0</v>
      </c>
      <c r="K4537" s="0" t="n">
        <f aca="false">VLOOKUP(A4537,'Team Data'!$A$1:$E$659,2,FALSE())</f>
        <v>23</v>
      </c>
      <c r="L4537" s="0" t="n">
        <f aca="false">VLOOKUP(A4537,'Team Data'!$A$1:$E$659,3,FALSE())</f>
        <v>12</v>
      </c>
      <c r="M4537" s="0" t="n">
        <f aca="false">VLOOKUP(B4537,'Team Data'!$A$1:$E$659,2,FALSE())</f>
        <v>7</v>
      </c>
      <c r="N4537" s="0" t="n">
        <f aca="false">VLOOKUP(B4537,'Team Data'!$A$1:$E$659,3,FALSE())</f>
        <v>25</v>
      </c>
      <c r="O4537" s="0" t="n">
        <f aca="false">VLOOKUP(A4537,'Team Data'!$A$1:$E$659,4,FALSE())</f>
        <v>500</v>
      </c>
      <c r="P4537" s="0" t="n">
        <f aca="false">VLOOKUP(A4537,'Team Data'!$A$1:$E$659,5,FALSE())</f>
        <v>533</v>
      </c>
      <c r="Q4537" s="0" t="n">
        <f aca="false">VLOOKUP(B4537,'Team Data'!$A$1:$E$659,4,FALSE())</f>
        <v>471</v>
      </c>
      <c r="R4537" s="0" t="n">
        <f aca="false">VLOOKUP(B4537,'Team Data'!$A$1:$E$659,5,FALSE())</f>
        <v>449</v>
      </c>
      <c r="S4537" s="0" t="n">
        <f aca="false">IF(I4537=1,(MIN(30,(C4537-D4537)))*(M4537/(M4537+N4537))*(Q4537/(Q4537+R4537)),(MAX(-30,(C4537-D4537)))*(N4537/(M4537+N4537))*(R4537/(R4537+Q4537)))</f>
        <v>1.90383831521739</v>
      </c>
      <c r="T4537" s="0" t="n">
        <f aca="false">IF(J4537=1,(MIN(30,(D4537-C4537)))*(K4537/(K4537+L4537))*(O4537/(O4537+P4537)),(MAX(-30,(D4537-C4537)))*(L4537/(K4537+L4537))*(P4537/(P4537+O4537)))</f>
        <v>-3.00738487069562</v>
      </c>
      <c r="U4537" s="7" t="n">
        <v>43141</v>
      </c>
    </row>
    <row r="4538" customFormat="false" ht="15" hidden="false" customHeight="false" outlineLevel="0" collapsed="false">
      <c r="A4538" s="0" t="s">
        <v>259</v>
      </c>
      <c r="B4538" s="0" t="s">
        <v>60</v>
      </c>
      <c r="C4538" s="0" t="n">
        <v>79</v>
      </c>
      <c r="D4538" s="0" t="n">
        <v>90</v>
      </c>
      <c r="E4538" s="0" t="n">
        <v>36</v>
      </c>
      <c r="F4538" s="0" t="n">
        <v>42</v>
      </c>
      <c r="G4538" s="0" t="n">
        <v>12</v>
      </c>
      <c r="H4538" s="0" t="n">
        <v>7</v>
      </c>
      <c r="I4538" s="0" t="n">
        <v>0</v>
      </c>
      <c r="J4538" s="0" t="n">
        <v>1</v>
      </c>
      <c r="K4538" s="0" t="n">
        <f aca="false">VLOOKUP(A4538,'Team Data'!$A$1:$E$659,2,FALSE())</f>
        <v>4</v>
      </c>
      <c r="L4538" s="0" t="n">
        <f aca="false">VLOOKUP(A4538,'Team Data'!$A$1:$E$659,3,FALSE())</f>
        <v>26</v>
      </c>
      <c r="M4538" s="0" t="n">
        <f aca="false">VLOOKUP(B4538,'Team Data'!$A$1:$E$659,2,FALSE())</f>
        <v>11</v>
      </c>
      <c r="N4538" s="0" t="n">
        <f aca="false">VLOOKUP(B4538,'Team Data'!$A$1:$E$659,3,FALSE())</f>
        <v>21</v>
      </c>
      <c r="O4538" s="0" t="n">
        <f aca="false">VLOOKUP(A4538,'Team Data'!$A$1:$E$659,4,FALSE())</f>
        <v>537</v>
      </c>
      <c r="P4538" s="0" t="n">
        <f aca="false">VLOOKUP(A4538,'Team Data'!$A$1:$E$659,5,FALSE())</f>
        <v>418</v>
      </c>
      <c r="Q4538" s="0" t="n">
        <f aca="false">VLOOKUP(B4538,'Team Data'!$A$1:$E$659,4,FALSE())</f>
        <v>556</v>
      </c>
      <c r="R4538" s="0" t="n">
        <f aca="false">VLOOKUP(B4538,'Team Data'!$A$1:$E$659,5,FALSE())</f>
        <v>459</v>
      </c>
      <c r="S4538" s="0" t="n">
        <f aca="false">IF(I4538=1,(MIN(30,(C4538-D4538)))*(M4538/(M4538+N4538))*(Q4538/(Q4538+R4538)),(MAX(-30,(C4538-D4538)))*(N4538/(M4538+N4538))*(R4538/(R4538+Q4538)))</f>
        <v>-3.26443965517241</v>
      </c>
      <c r="T4538" s="0" t="n">
        <f aca="false">IF(J4538=1,(MIN(30,(D4538-C4538)))*(K4538/(K4538+L4538))*(O4538/(O4538+P4538)),(MAX(-30,(D4538-C4538)))*(L4538/(K4538+L4538))*(P4538/(P4538+O4538)))</f>
        <v>0.824712041884817</v>
      </c>
      <c r="U4538" s="7" t="n">
        <v>43141</v>
      </c>
    </row>
    <row r="4539" customFormat="false" ht="15" hidden="false" customHeight="false" outlineLevel="0" collapsed="false">
      <c r="A4539" s="0" t="s">
        <v>191</v>
      </c>
      <c r="B4539" s="0" t="s">
        <v>7</v>
      </c>
      <c r="C4539" s="0" t="n">
        <v>92</v>
      </c>
      <c r="D4539" s="0" t="n">
        <v>100</v>
      </c>
      <c r="E4539" s="0" t="n">
        <v>24</v>
      </c>
      <c r="F4539" s="0" t="n">
        <v>33</v>
      </c>
      <c r="G4539" s="0" t="n">
        <v>17</v>
      </c>
      <c r="H4539" s="0" t="n">
        <v>15</v>
      </c>
      <c r="I4539" s="0" t="n">
        <v>0</v>
      </c>
      <c r="J4539" s="0" t="n">
        <v>1</v>
      </c>
      <c r="K4539" s="0" t="n">
        <f aca="false">VLOOKUP(A4539,'Team Data'!$A$1:$E$659,2,FALSE())</f>
        <v>19</v>
      </c>
      <c r="L4539" s="0" t="n">
        <f aca="false">VLOOKUP(A4539,'Team Data'!$A$1:$E$659,3,FALSE())</f>
        <v>15</v>
      </c>
      <c r="M4539" s="0" t="n">
        <f aca="false">VLOOKUP(B4539,'Team Data'!$A$1:$E$659,2,FALSE())</f>
        <v>12</v>
      </c>
      <c r="N4539" s="0" t="n">
        <f aca="false">VLOOKUP(B4539,'Team Data'!$A$1:$E$659,3,FALSE())</f>
        <v>19</v>
      </c>
      <c r="O4539" s="0" t="n">
        <f aca="false">VLOOKUP(A4539,'Team Data'!$A$1:$E$659,4,FALSE())</f>
        <v>580</v>
      </c>
      <c r="P4539" s="0" t="n">
        <f aca="false">VLOOKUP(A4539,'Team Data'!$A$1:$E$659,5,FALSE())</f>
        <v>491</v>
      </c>
      <c r="Q4539" s="0" t="n">
        <f aca="false">VLOOKUP(B4539,'Team Data'!$A$1:$E$659,4,FALSE())</f>
        <v>486</v>
      </c>
      <c r="R4539" s="0" t="n">
        <f aca="false">VLOOKUP(B4539,'Team Data'!$A$1:$E$659,5,FALSE())</f>
        <v>454</v>
      </c>
      <c r="S4539" s="0" t="n">
        <f aca="false">IF(I4539=1,(MIN(30,(C4539-D4539)))*(M4539/(M4539+N4539))*(Q4539/(Q4539+R4539)),(MAX(-30,(C4539-D4539)))*(N4539/(M4539+N4539))*(R4539/(R4539+Q4539)))</f>
        <v>-2.3681537405628</v>
      </c>
      <c r="T4539" s="0" t="n">
        <f aca="false">IF(J4539=1,(MIN(30,(D4539-C4539)))*(K4539/(K4539+L4539))*(O4539/(O4539+P4539)),(MAX(-30,(D4539-C4539)))*(L4539/(K4539+L4539))*(P4539/(P4539+O4539)))</f>
        <v>2.42104685011259</v>
      </c>
      <c r="U4539" s="7" t="n">
        <v>43141</v>
      </c>
    </row>
    <row r="4540" customFormat="false" ht="15" hidden="false" customHeight="false" outlineLevel="0" collapsed="false">
      <c r="A4540" s="0" t="s">
        <v>226</v>
      </c>
      <c r="B4540" s="0" t="s">
        <v>110</v>
      </c>
      <c r="C4540" s="0" t="n">
        <v>67</v>
      </c>
      <c r="D4540" s="0" t="n">
        <v>76</v>
      </c>
      <c r="E4540" s="0" t="n">
        <v>31</v>
      </c>
      <c r="F4540" s="0" t="n">
        <v>33</v>
      </c>
      <c r="G4540" s="0" t="n">
        <v>11</v>
      </c>
      <c r="H4540" s="0" t="n">
        <v>6</v>
      </c>
      <c r="I4540" s="0" t="n">
        <v>0</v>
      </c>
      <c r="J4540" s="0" t="n">
        <v>1</v>
      </c>
      <c r="K4540" s="0" t="n">
        <f aca="false">VLOOKUP(A4540,'Team Data'!$A$1:$E$659,2,FALSE())</f>
        <v>24</v>
      </c>
      <c r="L4540" s="0" t="n">
        <f aca="false">VLOOKUP(A4540,'Team Data'!$A$1:$E$659,3,FALSE())</f>
        <v>9</v>
      </c>
      <c r="M4540" s="0" t="n">
        <f aca="false">VLOOKUP(B4540,'Team Data'!$A$1:$E$659,2,FALSE())</f>
        <v>18</v>
      </c>
      <c r="N4540" s="0" t="n">
        <f aca="false">VLOOKUP(B4540,'Team Data'!$A$1:$E$659,3,FALSE())</f>
        <v>14</v>
      </c>
      <c r="O4540" s="0" t="n">
        <f aca="false">VLOOKUP(A4540,'Team Data'!$A$1:$E$659,4,FALSE())</f>
        <v>464</v>
      </c>
      <c r="P4540" s="0" t="n">
        <f aca="false">VLOOKUP(A4540,'Team Data'!$A$1:$E$659,5,FALSE())</f>
        <v>528</v>
      </c>
      <c r="Q4540" s="0" t="n">
        <f aca="false">VLOOKUP(B4540,'Team Data'!$A$1:$E$659,4,FALSE())</f>
        <v>490</v>
      </c>
      <c r="R4540" s="0" t="n">
        <f aca="false">VLOOKUP(B4540,'Team Data'!$A$1:$E$659,5,FALSE())</f>
        <v>466</v>
      </c>
      <c r="S4540" s="0" t="n">
        <f aca="false">IF(I4540=1,(MIN(30,(C4540-D4540)))*(M4540/(M4540+N4540))*(Q4540/(Q4540+R4540)),(MAX(-30,(C4540-D4540)))*(N4540/(M4540+N4540))*(R4540/(R4540+Q4540)))</f>
        <v>-1.91932531380753</v>
      </c>
      <c r="T4540" s="0" t="n">
        <f aca="false">IF(J4540=1,(MIN(30,(D4540-C4540)))*(K4540/(K4540+L4540))*(O4540/(O4540+P4540)),(MAX(-30,(D4540-C4540)))*(L4540/(K4540+L4540))*(P4540/(P4540+O4540)))</f>
        <v>3.06158357771261</v>
      </c>
      <c r="U4540" s="7" t="n">
        <v>43141</v>
      </c>
    </row>
    <row r="4541" customFormat="false" ht="15" hidden="false" customHeight="false" outlineLevel="0" collapsed="false">
      <c r="A4541" s="0" t="s">
        <v>74</v>
      </c>
      <c r="B4541" s="0" t="s">
        <v>49</v>
      </c>
      <c r="C4541" s="0" t="n">
        <v>67</v>
      </c>
      <c r="D4541" s="0" t="n">
        <v>89</v>
      </c>
      <c r="E4541" s="0" t="n">
        <v>32</v>
      </c>
      <c r="F4541" s="0" t="n">
        <v>29</v>
      </c>
      <c r="G4541" s="0" t="n">
        <v>11</v>
      </c>
      <c r="H4541" s="0" t="n">
        <v>1</v>
      </c>
      <c r="I4541" s="0" t="n">
        <v>0</v>
      </c>
      <c r="J4541" s="0" t="n">
        <v>1</v>
      </c>
      <c r="K4541" s="0" t="n">
        <f aca="false">VLOOKUP(A4541,'Team Data'!$A$1:$E$659,2,FALSE())</f>
        <v>13</v>
      </c>
      <c r="L4541" s="0" t="n">
        <f aca="false">VLOOKUP(A4541,'Team Data'!$A$1:$E$659,3,FALSE())</f>
        <v>20</v>
      </c>
      <c r="M4541" s="0" t="n">
        <f aca="false">VLOOKUP(B4541,'Team Data'!$A$1:$E$659,2,FALSE())</f>
        <v>26</v>
      </c>
      <c r="N4541" s="0" t="n">
        <f aca="false">VLOOKUP(B4541,'Team Data'!$A$1:$E$659,3,FALSE())</f>
        <v>8</v>
      </c>
      <c r="O4541" s="0" t="n">
        <f aca="false">VLOOKUP(A4541,'Team Data'!$A$1:$E$659,4,FALSE())</f>
        <v>534</v>
      </c>
      <c r="P4541" s="0" t="n">
        <f aca="false">VLOOKUP(A4541,'Team Data'!$A$1:$E$659,5,FALSE())</f>
        <v>500</v>
      </c>
      <c r="Q4541" s="0" t="n">
        <f aca="false">VLOOKUP(B4541,'Team Data'!$A$1:$E$659,4,FALSE())</f>
        <v>508</v>
      </c>
      <c r="R4541" s="0" t="n">
        <f aca="false">VLOOKUP(B4541,'Team Data'!$A$1:$E$659,5,FALSE())</f>
        <v>524</v>
      </c>
      <c r="S4541" s="0" t="n">
        <f aca="false">IF(I4541=1,(MIN(30,(C4541-D4541)))*(M4541/(M4541+N4541))*(Q4541/(Q4541+R4541)),(MAX(-30,(C4541-D4541)))*(N4541/(M4541+N4541))*(R4541/(R4541+Q4541)))</f>
        <v>-2.62836297309622</v>
      </c>
      <c r="T4541" s="0" t="n">
        <f aca="false">IF(J4541=1,(MIN(30,(D4541-C4541)))*(K4541/(K4541+L4541))*(O4541/(O4541+P4541)),(MAX(-30,(D4541-C4541)))*(L4541/(K4541+L4541))*(P4541/(P4541+O4541)))</f>
        <v>4.47582205029014</v>
      </c>
      <c r="U4541" s="7" t="n">
        <v>43141</v>
      </c>
    </row>
    <row r="4542" customFormat="false" ht="15" hidden="false" customHeight="false" outlineLevel="0" collapsed="false">
      <c r="A4542" s="0" t="s">
        <v>276</v>
      </c>
      <c r="B4542" s="0" t="s">
        <v>205</v>
      </c>
      <c r="C4542" s="0" t="n">
        <v>63</v>
      </c>
      <c r="D4542" s="0" t="n">
        <v>54</v>
      </c>
      <c r="E4542" s="0" t="n">
        <v>38</v>
      </c>
      <c r="F4542" s="0" t="n">
        <v>41</v>
      </c>
      <c r="G4542" s="0" t="n">
        <v>18</v>
      </c>
      <c r="H4542" s="0" t="n">
        <v>17</v>
      </c>
      <c r="I4542" s="0" t="n">
        <v>1</v>
      </c>
      <c r="J4542" s="0" t="n">
        <v>0</v>
      </c>
      <c r="K4542" s="0" t="n">
        <f aca="false">VLOOKUP(A4542,'Team Data'!$A$1:$E$659,2,FALSE())</f>
        <v>13</v>
      </c>
      <c r="L4542" s="0" t="n">
        <f aca="false">VLOOKUP(A4542,'Team Data'!$A$1:$E$659,3,FALSE())</f>
        <v>19</v>
      </c>
      <c r="M4542" s="0" t="n">
        <f aca="false">VLOOKUP(B4542,'Team Data'!$A$1:$E$659,2,FALSE())</f>
        <v>5</v>
      </c>
      <c r="N4542" s="0" t="n">
        <f aca="false">VLOOKUP(B4542,'Team Data'!$A$1:$E$659,3,FALSE())</f>
        <v>27</v>
      </c>
      <c r="O4542" s="0" t="n">
        <f aca="false">VLOOKUP(A4542,'Team Data'!$A$1:$E$659,4,FALSE())</f>
        <v>507</v>
      </c>
      <c r="P4542" s="0" t="n">
        <f aca="false">VLOOKUP(A4542,'Team Data'!$A$1:$E$659,5,FALSE())</f>
        <v>473</v>
      </c>
      <c r="Q4542" s="0" t="n">
        <f aca="false">VLOOKUP(B4542,'Team Data'!$A$1:$E$659,4,FALSE())</f>
        <v>550</v>
      </c>
      <c r="R4542" s="0" t="n">
        <f aca="false">VLOOKUP(B4542,'Team Data'!$A$1:$E$659,5,FALSE())</f>
        <v>448</v>
      </c>
      <c r="S4542" s="0" t="n">
        <f aca="false">IF(I4542=1,(MIN(30,(C4542-D4542)))*(M4542/(M4542+N4542))*(Q4542/(Q4542+R4542)),(MAX(-30,(C4542-D4542)))*(N4542/(M4542+N4542))*(R4542/(R4542+Q4542)))</f>
        <v>0.7749874749499</v>
      </c>
      <c r="T4542" s="0" t="n">
        <f aca="false">IF(J4542=1,(MIN(30,(D4542-C4542)))*(K4542/(K4542+L4542))*(O4542/(O4542+P4542)),(MAX(-30,(D4542-C4542)))*(L4542/(K4542+L4542))*(P4542/(P4542+O4542)))</f>
        <v>-2.57917729591837</v>
      </c>
      <c r="U4542" s="7" t="n">
        <v>43141</v>
      </c>
    </row>
    <row r="4543" customFormat="false" ht="15" hidden="false" customHeight="false" outlineLevel="0" collapsed="false">
      <c r="A4543" s="0" t="s">
        <v>249</v>
      </c>
      <c r="B4543" s="0" t="s">
        <v>47</v>
      </c>
      <c r="C4543" s="0" t="n">
        <v>67</v>
      </c>
      <c r="D4543" s="0" t="n">
        <v>50</v>
      </c>
      <c r="E4543" s="0" t="n">
        <v>36</v>
      </c>
      <c r="F4543" s="0" t="n">
        <v>29</v>
      </c>
      <c r="G4543" s="0" t="n">
        <v>11</v>
      </c>
      <c r="H4543" s="0" t="n">
        <v>11</v>
      </c>
      <c r="I4543" s="0" t="n">
        <v>1</v>
      </c>
      <c r="J4543" s="0" t="n">
        <v>0</v>
      </c>
      <c r="K4543" s="0" t="n">
        <f aca="false">VLOOKUP(A4543,'Team Data'!$A$1:$E$659,2,FALSE())</f>
        <v>10</v>
      </c>
      <c r="L4543" s="0" t="n">
        <f aca="false">VLOOKUP(A4543,'Team Data'!$A$1:$E$659,3,FALSE())</f>
        <v>21</v>
      </c>
      <c r="M4543" s="0" t="n">
        <f aca="false">VLOOKUP(B4543,'Team Data'!$A$1:$E$659,2,FALSE())</f>
        <v>14</v>
      </c>
      <c r="N4543" s="0" t="n">
        <f aca="false">VLOOKUP(B4543,'Team Data'!$A$1:$E$659,3,FALSE())</f>
        <v>18</v>
      </c>
      <c r="O4543" s="0" t="n">
        <f aca="false">VLOOKUP(A4543,'Team Data'!$A$1:$E$659,4,FALSE())</f>
        <v>432</v>
      </c>
      <c r="P4543" s="0" t="n">
        <f aca="false">VLOOKUP(A4543,'Team Data'!$A$1:$E$659,5,FALSE())</f>
        <v>523</v>
      </c>
      <c r="Q4543" s="0" t="n">
        <f aca="false">VLOOKUP(B4543,'Team Data'!$A$1:$E$659,4,FALSE())</f>
        <v>456</v>
      </c>
      <c r="R4543" s="0" t="n">
        <f aca="false">VLOOKUP(B4543,'Team Data'!$A$1:$E$659,5,FALSE())</f>
        <v>570</v>
      </c>
      <c r="S4543" s="0" t="n">
        <f aca="false">IF(I4543=1,(MIN(30,(C4543-D4543)))*(M4543/(M4543+N4543))*(Q4543/(Q4543+R4543)),(MAX(-30,(C4543-D4543)))*(N4543/(M4543+N4543))*(R4543/(R4543+Q4543)))</f>
        <v>3.30555555555556</v>
      </c>
      <c r="T4543" s="0" t="n">
        <f aca="false">IF(J4543=1,(MIN(30,(D4543-C4543)))*(K4543/(K4543+L4543))*(O4543/(O4543+P4543)),(MAX(-30,(D4543-C4543)))*(L4543/(K4543+L4543))*(P4543/(P4543+O4543)))</f>
        <v>-6.30673872656646</v>
      </c>
      <c r="U4543" s="7" t="n">
        <v>43141</v>
      </c>
    </row>
    <row r="4544" customFormat="false" ht="15" hidden="false" customHeight="false" outlineLevel="0" collapsed="false">
      <c r="A4544" s="0" t="s">
        <v>81</v>
      </c>
      <c r="B4544" s="0" t="s">
        <v>32</v>
      </c>
      <c r="C4544" s="0" t="n">
        <v>63</v>
      </c>
      <c r="D4544" s="0" t="n">
        <v>70</v>
      </c>
      <c r="E4544" s="0" t="n">
        <v>32</v>
      </c>
      <c r="F4544" s="0" t="n">
        <v>43</v>
      </c>
      <c r="G4544" s="0" t="n">
        <v>14</v>
      </c>
      <c r="H4544" s="0" t="n">
        <v>17</v>
      </c>
      <c r="I4544" s="0" t="n">
        <v>0</v>
      </c>
      <c r="J4544" s="0" t="n">
        <v>1</v>
      </c>
      <c r="K4544" s="0" t="n">
        <f aca="false">VLOOKUP(A4544,'Team Data'!$A$1:$E$659,2,FALSE())</f>
        <v>22</v>
      </c>
      <c r="L4544" s="0" t="n">
        <f aca="false">VLOOKUP(A4544,'Team Data'!$A$1:$E$659,3,FALSE())</f>
        <v>13</v>
      </c>
      <c r="M4544" s="0" t="n">
        <f aca="false">VLOOKUP(B4544,'Team Data'!$A$1:$E$659,2,FALSE())</f>
        <v>16</v>
      </c>
      <c r="N4544" s="0" t="n">
        <f aca="false">VLOOKUP(B4544,'Team Data'!$A$1:$E$659,3,FALSE())</f>
        <v>16</v>
      </c>
      <c r="O4544" s="0" t="n">
        <f aca="false">VLOOKUP(A4544,'Team Data'!$A$1:$E$659,4,FALSE())</f>
        <v>536</v>
      </c>
      <c r="P4544" s="0" t="n">
        <f aca="false">VLOOKUP(A4544,'Team Data'!$A$1:$E$659,5,FALSE())</f>
        <v>497</v>
      </c>
      <c r="Q4544" s="0" t="n">
        <f aca="false">VLOOKUP(B4544,'Team Data'!$A$1:$E$659,4,FALSE())</f>
        <v>523</v>
      </c>
      <c r="R4544" s="0" t="n">
        <f aca="false">VLOOKUP(B4544,'Team Data'!$A$1:$E$659,5,FALSE())</f>
        <v>476</v>
      </c>
      <c r="S4544" s="0" t="n">
        <f aca="false">IF(I4544=1,(MIN(30,(C4544-D4544)))*(M4544/(M4544+N4544))*(Q4544/(Q4544+R4544)),(MAX(-30,(C4544-D4544)))*(N4544/(M4544+N4544))*(R4544/(R4544+Q4544)))</f>
        <v>-1.66766766766767</v>
      </c>
      <c r="T4544" s="0" t="n">
        <f aca="false">IF(J4544=1,(MIN(30,(D4544-C4544)))*(K4544/(K4544+L4544))*(O4544/(O4544+P4544)),(MAX(-30,(D4544-C4544)))*(L4544/(K4544+L4544))*(P4544/(P4544+O4544)))</f>
        <v>2.28305905130687</v>
      </c>
      <c r="U4544" s="7" t="n">
        <v>43141</v>
      </c>
    </row>
    <row r="4545" customFormat="false" ht="15" hidden="false" customHeight="false" outlineLevel="0" collapsed="false">
      <c r="A4545" s="0" t="s">
        <v>163</v>
      </c>
      <c r="B4545" s="0" t="s">
        <v>250</v>
      </c>
      <c r="C4545" s="0" t="n">
        <v>73</v>
      </c>
      <c r="D4545" s="0" t="n">
        <v>85</v>
      </c>
      <c r="E4545" s="0" t="n">
        <v>31</v>
      </c>
      <c r="F4545" s="0" t="n">
        <v>40</v>
      </c>
      <c r="G4545" s="0" t="n">
        <v>13</v>
      </c>
      <c r="H4545" s="0" t="n">
        <v>8</v>
      </c>
      <c r="I4545" s="0" t="n">
        <v>0</v>
      </c>
      <c r="J4545" s="0" t="n">
        <v>1</v>
      </c>
      <c r="K4545" s="0" t="n">
        <f aca="false">VLOOKUP(A4545,'Team Data'!$A$1:$E$659,2,FALSE())</f>
        <v>13</v>
      </c>
      <c r="L4545" s="0" t="n">
        <f aca="false">VLOOKUP(A4545,'Team Data'!$A$1:$E$659,3,FALSE())</f>
        <v>20</v>
      </c>
      <c r="M4545" s="0" t="n">
        <f aca="false">VLOOKUP(B4545,'Team Data'!$A$1:$E$659,2,FALSE())</f>
        <v>16</v>
      </c>
      <c r="N4545" s="0" t="n">
        <f aca="false">VLOOKUP(B4545,'Team Data'!$A$1:$E$659,3,FALSE())</f>
        <v>16</v>
      </c>
      <c r="O4545" s="0" t="n">
        <f aca="false">VLOOKUP(A4545,'Team Data'!$A$1:$E$659,4,FALSE())</f>
        <v>540</v>
      </c>
      <c r="P4545" s="0" t="n">
        <f aca="false">VLOOKUP(A4545,'Team Data'!$A$1:$E$659,5,FALSE())</f>
        <v>528</v>
      </c>
      <c r="Q4545" s="0" t="n">
        <f aca="false">VLOOKUP(B4545,'Team Data'!$A$1:$E$659,4,FALSE())</f>
        <v>549</v>
      </c>
      <c r="R4545" s="0" t="n">
        <f aca="false">VLOOKUP(B4545,'Team Data'!$A$1:$E$659,5,FALSE())</f>
        <v>500</v>
      </c>
      <c r="S4545" s="0" t="n">
        <f aca="false">IF(I4545=1,(MIN(30,(C4545-D4545)))*(M4545/(M4545+N4545))*(Q4545/(Q4545+R4545)),(MAX(-30,(C4545-D4545)))*(N4545/(M4545+N4545))*(R4545/(R4545+Q4545)))</f>
        <v>-2.85986653956149</v>
      </c>
      <c r="T4545" s="0" t="n">
        <f aca="false">IF(J4545=1,(MIN(30,(D4545-C4545)))*(K4545/(K4545+L4545))*(O4545/(O4545+P4545)),(MAX(-30,(D4545-C4545)))*(L4545/(K4545+L4545))*(P4545/(P4545+O4545)))</f>
        <v>2.39019407558733</v>
      </c>
      <c r="U4545" s="7" t="n">
        <v>43141</v>
      </c>
    </row>
    <row r="4546" customFormat="false" ht="15" hidden="false" customHeight="false" outlineLevel="0" collapsed="false">
      <c r="A4546" s="0" t="s">
        <v>241</v>
      </c>
      <c r="B4546" s="0" t="s">
        <v>277</v>
      </c>
      <c r="C4546" s="0" t="n">
        <v>88</v>
      </c>
      <c r="D4546" s="0" t="n">
        <v>97</v>
      </c>
      <c r="E4546" s="0" t="n">
        <v>37</v>
      </c>
      <c r="F4546" s="0" t="n">
        <v>40</v>
      </c>
      <c r="G4546" s="0" t="n">
        <v>12</v>
      </c>
      <c r="H4546" s="0" t="n">
        <v>14</v>
      </c>
      <c r="I4546" s="0" t="n">
        <v>0</v>
      </c>
      <c r="J4546" s="0" t="n">
        <v>1</v>
      </c>
      <c r="K4546" s="0" t="n">
        <f aca="false">VLOOKUP(A4546,'Team Data'!$A$1:$E$659,2,FALSE())</f>
        <v>12</v>
      </c>
      <c r="L4546" s="0" t="n">
        <f aca="false">VLOOKUP(A4546,'Team Data'!$A$1:$E$659,3,FALSE())</f>
        <v>20</v>
      </c>
      <c r="M4546" s="0" t="n">
        <f aca="false">VLOOKUP(B4546,'Team Data'!$A$1:$E$659,2,FALSE())</f>
        <v>26</v>
      </c>
      <c r="N4546" s="0" t="n">
        <f aca="false">VLOOKUP(B4546,'Team Data'!$A$1:$E$659,3,FALSE())</f>
        <v>8</v>
      </c>
      <c r="O4546" s="0" t="n">
        <f aca="false">VLOOKUP(A4546,'Team Data'!$A$1:$E$659,4,FALSE())</f>
        <v>593</v>
      </c>
      <c r="P4546" s="0" t="n">
        <f aca="false">VLOOKUP(A4546,'Team Data'!$A$1:$E$659,5,FALSE())</f>
        <v>457</v>
      </c>
      <c r="Q4546" s="0" t="n">
        <f aca="false">VLOOKUP(B4546,'Team Data'!$A$1:$E$659,4,FALSE())</f>
        <v>598</v>
      </c>
      <c r="R4546" s="0" t="n">
        <f aca="false">VLOOKUP(B4546,'Team Data'!$A$1:$E$659,5,FALSE())</f>
        <v>514</v>
      </c>
      <c r="S4546" s="0" t="n">
        <f aca="false">IF(I4546=1,(MIN(30,(C4546-D4546)))*(M4546/(M4546+N4546))*(Q4546/(Q4546+R4546)),(MAX(-30,(C4546-D4546)))*(N4546/(M4546+N4546))*(R4546/(R4546+Q4546)))</f>
        <v>-0.978840457046128</v>
      </c>
      <c r="T4546" s="0" t="n">
        <f aca="false">IF(J4546=1,(MIN(30,(D4546-C4546)))*(K4546/(K4546+L4546))*(O4546/(O4546+P4546)),(MAX(-30,(D4546-C4546)))*(L4546/(K4546+L4546))*(P4546/(P4546+O4546)))</f>
        <v>1.90607142857143</v>
      </c>
      <c r="U4546" s="7" t="n">
        <v>43141</v>
      </c>
    </row>
    <row r="4547" customFormat="false" ht="15" hidden="false" customHeight="false" outlineLevel="0" collapsed="false">
      <c r="A4547" s="0" t="s">
        <v>98</v>
      </c>
      <c r="B4547" s="0" t="s">
        <v>97</v>
      </c>
      <c r="C4547" s="0" t="n">
        <v>65</v>
      </c>
      <c r="D4547" s="0" t="n">
        <v>72</v>
      </c>
      <c r="E4547" s="0" t="n">
        <v>35</v>
      </c>
      <c r="F4547" s="0" t="n">
        <v>44</v>
      </c>
      <c r="G4547" s="0" t="n">
        <v>10</v>
      </c>
      <c r="H4547" s="0" t="n">
        <v>7</v>
      </c>
      <c r="I4547" s="0" t="n">
        <v>0</v>
      </c>
      <c r="J4547" s="0" t="n">
        <v>1</v>
      </c>
      <c r="K4547" s="0" t="n">
        <f aca="false">VLOOKUP(A4547,'Team Data'!$A$1:$E$659,2,FALSE())</f>
        <v>15</v>
      </c>
      <c r="L4547" s="0" t="n">
        <f aca="false">VLOOKUP(A4547,'Team Data'!$A$1:$E$659,3,FALSE())</f>
        <v>18</v>
      </c>
      <c r="M4547" s="0" t="n">
        <f aca="false">VLOOKUP(B4547,'Team Data'!$A$1:$E$659,2,FALSE())</f>
        <v>16</v>
      </c>
      <c r="N4547" s="0" t="n">
        <f aca="false">VLOOKUP(B4547,'Team Data'!$A$1:$E$659,3,FALSE())</f>
        <v>17</v>
      </c>
      <c r="O4547" s="0" t="n">
        <f aca="false">VLOOKUP(A4547,'Team Data'!$A$1:$E$659,4,FALSE())</f>
        <v>568</v>
      </c>
      <c r="P4547" s="0" t="n">
        <f aca="false">VLOOKUP(A4547,'Team Data'!$A$1:$E$659,5,FALSE())</f>
        <v>506</v>
      </c>
      <c r="Q4547" s="0" t="n">
        <f aca="false">VLOOKUP(B4547,'Team Data'!$A$1:$E$659,4,FALSE())</f>
        <v>539</v>
      </c>
      <c r="R4547" s="0" t="n">
        <f aca="false">VLOOKUP(B4547,'Team Data'!$A$1:$E$659,5,FALSE())</f>
        <v>535</v>
      </c>
      <c r="S4547" s="0" t="n">
        <f aca="false">IF(I4547=1,(MIN(30,(C4547-D4547)))*(M4547/(M4547+N4547))*(Q4547/(Q4547+R4547)),(MAX(-30,(C4547-D4547)))*(N4547/(M4547+N4547))*(R4547/(R4547+Q4547)))</f>
        <v>-1.79631510637097</v>
      </c>
      <c r="T4547" s="0" t="n">
        <f aca="false">IF(J4547=1,(MIN(30,(D4547-C4547)))*(K4547/(K4547+L4547))*(O4547/(O4547+P4547)),(MAX(-30,(D4547-C4547)))*(L4547/(K4547+L4547))*(P4547/(P4547+O4547)))</f>
        <v>1.68274928051464</v>
      </c>
      <c r="U4547" s="7" t="n">
        <v>43141</v>
      </c>
    </row>
    <row r="4548" customFormat="false" ht="15" hidden="false" customHeight="false" outlineLevel="0" collapsed="false">
      <c r="A4548" s="0" t="s">
        <v>208</v>
      </c>
      <c r="B4548" s="0" t="s">
        <v>73</v>
      </c>
      <c r="C4548" s="0" t="n">
        <v>64</v>
      </c>
      <c r="D4548" s="0" t="n">
        <v>71</v>
      </c>
      <c r="E4548" s="0" t="n">
        <v>38</v>
      </c>
      <c r="F4548" s="0" t="n">
        <v>35</v>
      </c>
      <c r="G4548" s="0" t="n">
        <v>11</v>
      </c>
      <c r="H4548" s="0" t="n">
        <v>10</v>
      </c>
      <c r="I4548" s="0" t="n">
        <v>0</v>
      </c>
      <c r="J4548" s="0" t="n">
        <v>1</v>
      </c>
      <c r="K4548" s="0" t="n">
        <f aca="false">VLOOKUP(A4548,'Team Data'!$A$1:$E$659,2,FALSE())</f>
        <v>16</v>
      </c>
      <c r="L4548" s="0" t="n">
        <f aca="false">VLOOKUP(A4548,'Team Data'!$A$1:$E$659,3,FALSE())</f>
        <v>16</v>
      </c>
      <c r="M4548" s="0" t="n">
        <f aca="false">VLOOKUP(B4548,'Team Data'!$A$1:$E$659,2,FALSE())</f>
        <v>17</v>
      </c>
      <c r="N4548" s="0" t="n">
        <f aca="false">VLOOKUP(B4548,'Team Data'!$A$1:$E$659,3,FALSE())</f>
        <v>17</v>
      </c>
      <c r="O4548" s="0" t="n">
        <f aca="false">VLOOKUP(A4548,'Team Data'!$A$1:$E$659,4,FALSE())</f>
        <v>582</v>
      </c>
      <c r="P4548" s="0" t="n">
        <f aca="false">VLOOKUP(A4548,'Team Data'!$A$1:$E$659,5,FALSE())</f>
        <v>422</v>
      </c>
      <c r="Q4548" s="0" t="n">
        <f aca="false">VLOOKUP(B4548,'Team Data'!$A$1:$E$659,4,FALSE())</f>
        <v>569</v>
      </c>
      <c r="R4548" s="0" t="n">
        <f aca="false">VLOOKUP(B4548,'Team Data'!$A$1:$E$659,5,FALSE())</f>
        <v>514</v>
      </c>
      <c r="S4548" s="0" t="n">
        <f aca="false">IF(I4548=1,(MIN(30,(C4548-D4548)))*(M4548/(M4548+N4548))*(Q4548/(Q4548+R4548)),(MAX(-30,(C4548-D4548)))*(N4548/(M4548+N4548))*(R4548/(R4548+Q4548)))</f>
        <v>-1.66112650046168</v>
      </c>
      <c r="T4548" s="0" t="n">
        <f aca="false">IF(J4548=1,(MIN(30,(D4548-C4548)))*(K4548/(K4548+L4548))*(O4548/(O4548+P4548)),(MAX(-30,(D4548-C4548)))*(L4548/(K4548+L4548))*(P4548/(P4548+O4548)))</f>
        <v>2.02888446215139</v>
      </c>
      <c r="U4548" s="7" t="n">
        <v>43141</v>
      </c>
    </row>
    <row r="4549" customFormat="false" ht="15" hidden="false" customHeight="false" outlineLevel="0" collapsed="false">
      <c r="A4549" s="0" t="s">
        <v>116</v>
      </c>
      <c r="B4549" s="0" t="s">
        <v>195</v>
      </c>
      <c r="C4549" s="0" t="n">
        <v>67</v>
      </c>
      <c r="D4549" s="0" t="n">
        <v>94</v>
      </c>
      <c r="E4549" s="0" t="n">
        <v>35</v>
      </c>
      <c r="F4549" s="0" t="n">
        <v>33</v>
      </c>
      <c r="G4549" s="0" t="n">
        <v>16</v>
      </c>
      <c r="H4549" s="0" t="n">
        <v>9</v>
      </c>
      <c r="I4549" s="0" t="n">
        <v>0</v>
      </c>
      <c r="J4549" s="0" t="n">
        <v>1</v>
      </c>
      <c r="K4549" s="0" t="n">
        <f aca="false">VLOOKUP(A4549,'Team Data'!$A$1:$E$659,2,FALSE())</f>
        <v>6</v>
      </c>
      <c r="L4549" s="0" t="n">
        <f aca="false">VLOOKUP(A4549,'Team Data'!$A$1:$E$659,3,FALSE())</f>
        <v>25</v>
      </c>
      <c r="M4549" s="0" t="n">
        <f aca="false">VLOOKUP(B4549,'Team Data'!$A$1:$E$659,2,FALSE())</f>
        <v>21</v>
      </c>
      <c r="N4549" s="0" t="n">
        <f aca="false">VLOOKUP(B4549,'Team Data'!$A$1:$E$659,3,FALSE())</f>
        <v>11</v>
      </c>
      <c r="O4549" s="0" t="n">
        <f aca="false">VLOOKUP(A4549,'Team Data'!$A$1:$E$659,4,FALSE())</f>
        <v>465</v>
      </c>
      <c r="P4549" s="0" t="n">
        <f aca="false">VLOOKUP(A4549,'Team Data'!$A$1:$E$659,5,FALSE())</f>
        <v>438</v>
      </c>
      <c r="Q4549" s="0" t="n">
        <f aca="false">VLOOKUP(B4549,'Team Data'!$A$1:$E$659,4,FALSE())</f>
        <v>481</v>
      </c>
      <c r="R4549" s="0" t="n">
        <f aca="false">VLOOKUP(B4549,'Team Data'!$A$1:$E$659,5,FALSE())</f>
        <v>445</v>
      </c>
      <c r="S4549" s="0" t="n">
        <f aca="false">IF(I4549=1,(MIN(30,(C4549-D4549)))*(M4549/(M4549+N4549))*(Q4549/(Q4549+R4549)),(MAX(-30,(C4549-D4549)))*(N4549/(M4549+N4549))*(R4549/(R4549+Q4549)))</f>
        <v>-4.46021193304536</v>
      </c>
      <c r="T4549" s="0" t="n">
        <f aca="false">IF(J4549=1,(MIN(30,(D4549-C4549)))*(K4549/(K4549+L4549))*(O4549/(O4549+P4549)),(MAX(-30,(D4549-C4549)))*(L4549/(K4549+L4549))*(P4549/(P4549+O4549)))</f>
        <v>2.69102990033223</v>
      </c>
      <c r="U4549" s="7" t="n">
        <v>43141</v>
      </c>
    </row>
    <row r="4550" customFormat="false" ht="15" hidden="false" customHeight="false" outlineLevel="0" collapsed="false">
      <c r="A4550" s="0" t="s">
        <v>68</v>
      </c>
      <c r="B4550" s="0" t="s">
        <v>234</v>
      </c>
      <c r="C4550" s="0" t="n">
        <v>80</v>
      </c>
      <c r="D4550" s="0" t="n">
        <v>63</v>
      </c>
      <c r="E4550" s="0" t="n">
        <v>32</v>
      </c>
      <c r="F4550" s="0" t="n">
        <v>34</v>
      </c>
      <c r="G4550" s="0" t="n">
        <v>19</v>
      </c>
      <c r="H4550" s="0" t="n">
        <v>17</v>
      </c>
      <c r="I4550" s="0" t="n">
        <v>1</v>
      </c>
      <c r="J4550" s="0" t="n">
        <v>0</v>
      </c>
      <c r="K4550" s="0" t="n">
        <f aca="false">VLOOKUP(A4550,'Team Data'!$A$1:$E$659,2,FALSE())</f>
        <v>11</v>
      </c>
      <c r="L4550" s="0" t="n">
        <f aca="false">VLOOKUP(A4550,'Team Data'!$A$1:$E$659,3,FALSE())</f>
        <v>20</v>
      </c>
      <c r="M4550" s="0" t="n">
        <f aca="false">VLOOKUP(B4550,'Team Data'!$A$1:$E$659,2,FALSE())</f>
        <v>19</v>
      </c>
      <c r="N4550" s="0" t="n">
        <f aca="false">VLOOKUP(B4550,'Team Data'!$A$1:$E$659,3,FALSE())</f>
        <v>13</v>
      </c>
      <c r="O4550" s="0" t="n">
        <f aca="false">VLOOKUP(A4550,'Team Data'!$A$1:$E$659,4,FALSE())</f>
        <v>590</v>
      </c>
      <c r="P4550" s="0" t="n">
        <f aca="false">VLOOKUP(A4550,'Team Data'!$A$1:$E$659,5,FALSE())</f>
        <v>446</v>
      </c>
      <c r="Q4550" s="0" t="n">
        <f aca="false">VLOOKUP(B4550,'Team Data'!$A$1:$E$659,4,FALSE())</f>
        <v>655</v>
      </c>
      <c r="R4550" s="0" t="n">
        <f aca="false">VLOOKUP(B4550,'Team Data'!$A$1:$E$659,5,FALSE())</f>
        <v>411</v>
      </c>
      <c r="S4550" s="0" t="n">
        <f aca="false">IF(I4550=1,(MIN(30,(C4550-D4550)))*(M4550/(M4550+N4550))*(Q4550/(Q4550+R4550)),(MAX(-30,(C4550-D4550)))*(N4550/(M4550+N4550))*(R4550/(R4550+Q4550)))</f>
        <v>6.20206965290807</v>
      </c>
      <c r="T4550" s="0" t="n">
        <f aca="false">IF(J4550=1,(MIN(30,(D4550-C4550)))*(K4550/(K4550+L4550))*(O4550/(O4550+P4550)),(MAX(-30,(D4550-C4550)))*(L4550/(K4550+L4550))*(P4550/(P4550+O4550)))</f>
        <v>-4.72163407647279</v>
      </c>
      <c r="U4550" s="7" t="n">
        <v>43141</v>
      </c>
    </row>
    <row r="4551" customFormat="false" ht="15" hidden="false" customHeight="false" outlineLevel="0" collapsed="false">
      <c r="A4551" s="0" t="s">
        <v>263</v>
      </c>
      <c r="B4551" s="0" t="s">
        <v>99</v>
      </c>
      <c r="C4551" s="0" t="n">
        <v>80</v>
      </c>
      <c r="D4551" s="0" t="n">
        <v>83</v>
      </c>
      <c r="E4551" s="0" t="n">
        <v>36</v>
      </c>
      <c r="F4551" s="0" t="n">
        <v>35</v>
      </c>
      <c r="G4551" s="0" t="n">
        <v>11</v>
      </c>
      <c r="H4551" s="0" t="n">
        <v>13</v>
      </c>
      <c r="I4551" s="0" t="n">
        <v>0</v>
      </c>
      <c r="J4551" s="0" t="n">
        <v>1</v>
      </c>
      <c r="K4551" s="0" t="n">
        <f aca="false">VLOOKUP(A4551,'Team Data'!$A$1:$E$659,2,FALSE())</f>
        <v>22</v>
      </c>
      <c r="L4551" s="0" t="n">
        <f aca="false">VLOOKUP(A4551,'Team Data'!$A$1:$E$659,3,FALSE())</f>
        <v>12</v>
      </c>
      <c r="M4551" s="0" t="n">
        <f aca="false">VLOOKUP(B4551,'Team Data'!$A$1:$E$659,2,FALSE())</f>
        <v>15</v>
      </c>
      <c r="N4551" s="0" t="n">
        <f aca="false">VLOOKUP(B4551,'Team Data'!$A$1:$E$659,3,FALSE())</f>
        <v>15</v>
      </c>
      <c r="O4551" s="0" t="n">
        <f aca="false">VLOOKUP(A4551,'Team Data'!$A$1:$E$659,4,FALSE())</f>
        <v>670</v>
      </c>
      <c r="P4551" s="0" t="n">
        <f aca="false">VLOOKUP(A4551,'Team Data'!$A$1:$E$659,5,FALSE())</f>
        <v>461</v>
      </c>
      <c r="Q4551" s="0" t="n">
        <f aca="false">VLOOKUP(B4551,'Team Data'!$A$1:$E$659,4,FALSE())</f>
        <v>543</v>
      </c>
      <c r="R4551" s="0" t="n">
        <f aca="false">VLOOKUP(B4551,'Team Data'!$A$1:$E$659,5,FALSE())</f>
        <v>466</v>
      </c>
      <c r="S4551" s="0" t="n">
        <f aca="false">IF(I4551=1,(MIN(30,(C4551-D4551)))*(M4551/(M4551+N4551))*(Q4551/(Q4551+R4551)),(MAX(-30,(C4551-D4551)))*(N4551/(M4551+N4551))*(R4551/(R4551+Q4551)))</f>
        <v>-0.692765113974232</v>
      </c>
      <c r="T4551" s="0" t="n">
        <f aca="false">IF(J4551=1,(MIN(30,(D4551-C4551)))*(K4551/(K4551+L4551))*(O4551/(O4551+P4551)),(MAX(-30,(D4551-C4551)))*(L4551/(K4551+L4551))*(P4551/(P4551+O4551)))</f>
        <v>1.1499453892963</v>
      </c>
      <c r="U4551" s="7" t="n">
        <v>43141</v>
      </c>
    </row>
    <row r="4552" customFormat="false" ht="15" hidden="false" customHeight="false" outlineLevel="0" collapsed="false">
      <c r="A4552" s="0" t="s">
        <v>219</v>
      </c>
      <c r="B4552" s="0" t="s">
        <v>139</v>
      </c>
      <c r="C4552" s="0" t="n">
        <v>66</v>
      </c>
      <c r="D4552" s="0" t="n">
        <v>82</v>
      </c>
      <c r="E4552" s="0" t="n">
        <v>40</v>
      </c>
      <c r="F4552" s="0" t="n">
        <v>36</v>
      </c>
      <c r="G4552" s="0" t="n">
        <v>9</v>
      </c>
      <c r="H4552" s="0" t="n">
        <v>8</v>
      </c>
      <c r="I4552" s="0" t="n">
        <v>0</v>
      </c>
      <c r="J4552" s="0" t="n">
        <v>1</v>
      </c>
      <c r="K4552" s="0" t="n">
        <f aca="false">VLOOKUP(A4552,'Team Data'!$A$1:$E$659,2,FALSE())</f>
        <v>12</v>
      </c>
      <c r="L4552" s="0" t="n">
        <f aca="false">VLOOKUP(A4552,'Team Data'!$A$1:$E$659,3,FALSE())</f>
        <v>20</v>
      </c>
      <c r="M4552" s="0" t="n">
        <f aca="false">VLOOKUP(B4552,'Team Data'!$A$1:$E$659,2,FALSE())</f>
        <v>17</v>
      </c>
      <c r="N4552" s="0" t="n">
        <f aca="false">VLOOKUP(B4552,'Team Data'!$A$1:$E$659,3,FALSE())</f>
        <v>14</v>
      </c>
      <c r="O4552" s="0" t="n">
        <f aca="false">VLOOKUP(A4552,'Team Data'!$A$1:$E$659,4,FALSE())</f>
        <v>657</v>
      </c>
      <c r="P4552" s="0" t="n">
        <f aca="false">VLOOKUP(A4552,'Team Data'!$A$1:$E$659,5,FALSE())</f>
        <v>413</v>
      </c>
      <c r="Q4552" s="0" t="n">
        <f aca="false">VLOOKUP(B4552,'Team Data'!$A$1:$E$659,4,FALSE())</f>
        <v>602</v>
      </c>
      <c r="R4552" s="0" t="n">
        <f aca="false">VLOOKUP(B4552,'Team Data'!$A$1:$E$659,5,FALSE())</f>
        <v>443</v>
      </c>
      <c r="S4552" s="0" t="n">
        <f aca="false">IF(I4552=1,(MIN(30,(C4552-D4552)))*(M4552/(M4552+N4552))*(Q4552/(Q4552+R4552)),(MAX(-30,(C4552-D4552)))*(N4552/(M4552+N4552))*(R4552/(R4552+Q4552)))</f>
        <v>-3.0631887636981</v>
      </c>
      <c r="T4552" s="0" t="n">
        <f aca="false">IF(J4552=1,(MIN(30,(D4552-C4552)))*(K4552/(K4552+L4552))*(O4552/(O4552+P4552)),(MAX(-30,(D4552-C4552)))*(L4552/(K4552+L4552))*(P4552/(P4552+O4552)))</f>
        <v>3.68411214953271</v>
      </c>
      <c r="U4552" s="7" t="n">
        <v>43141</v>
      </c>
    </row>
    <row r="4553" customFormat="false" ht="15" hidden="false" customHeight="false" outlineLevel="0" collapsed="false">
      <c r="A4553" s="0" t="s">
        <v>256</v>
      </c>
      <c r="B4553" s="0" t="s">
        <v>260</v>
      </c>
      <c r="C4553" s="0" t="n">
        <v>64</v>
      </c>
      <c r="D4553" s="0" t="n">
        <v>70</v>
      </c>
      <c r="E4553" s="0" t="n">
        <v>27</v>
      </c>
      <c r="F4553" s="0" t="n">
        <v>31</v>
      </c>
      <c r="G4553" s="0" t="n">
        <v>10</v>
      </c>
      <c r="H4553" s="0" t="n">
        <v>10</v>
      </c>
      <c r="I4553" s="0" t="n">
        <v>0</v>
      </c>
      <c r="J4553" s="0" t="n">
        <v>1</v>
      </c>
      <c r="K4553" s="0" t="n">
        <f aca="false">VLOOKUP(A4553,'Team Data'!$A$1:$E$659,2,FALSE())</f>
        <v>20</v>
      </c>
      <c r="L4553" s="0" t="n">
        <f aca="false">VLOOKUP(A4553,'Team Data'!$A$1:$E$659,3,FALSE())</f>
        <v>14</v>
      </c>
      <c r="M4553" s="0" t="n">
        <f aca="false">VLOOKUP(B4553,'Team Data'!$A$1:$E$659,2,FALSE())</f>
        <v>11</v>
      </c>
      <c r="N4553" s="0" t="n">
        <f aca="false">VLOOKUP(B4553,'Team Data'!$A$1:$E$659,3,FALSE())</f>
        <v>20</v>
      </c>
      <c r="O4553" s="0" t="n">
        <f aca="false">VLOOKUP(A4553,'Team Data'!$A$1:$E$659,4,FALSE())</f>
        <v>587</v>
      </c>
      <c r="P4553" s="0" t="n">
        <f aca="false">VLOOKUP(A4553,'Team Data'!$A$1:$E$659,5,FALSE())</f>
        <v>530</v>
      </c>
      <c r="Q4553" s="0" t="n">
        <f aca="false">VLOOKUP(B4553,'Team Data'!$A$1:$E$659,4,FALSE())</f>
        <v>508</v>
      </c>
      <c r="R4553" s="0" t="n">
        <f aca="false">VLOOKUP(B4553,'Team Data'!$A$1:$E$659,5,FALSE())</f>
        <v>478</v>
      </c>
      <c r="S4553" s="0" t="n">
        <f aca="false">IF(I4553=1,(MIN(30,(C4553-D4553)))*(M4553/(M4553+N4553))*(Q4553/(Q4553+R4553)),(MAX(-30,(C4553-D4553)))*(N4553/(M4553+N4553))*(R4553/(R4553+Q4553)))</f>
        <v>-1.87659490937643</v>
      </c>
      <c r="T4553" s="0" t="n">
        <f aca="false">IF(J4553=1,(MIN(30,(D4553-C4553)))*(K4553/(K4553+L4553))*(O4553/(O4553+P4553)),(MAX(-30,(D4553-C4553)))*(L4553/(K4553+L4553))*(P4553/(P4553+O4553)))</f>
        <v>1.85475801779978</v>
      </c>
      <c r="U4553" s="7" t="n">
        <v>43141</v>
      </c>
    </row>
    <row r="4554" customFormat="false" ht="15" hidden="false" customHeight="false" outlineLevel="0" collapsed="false">
      <c r="A4554" s="0" t="s">
        <v>258</v>
      </c>
      <c r="B4554" s="0" t="s">
        <v>23</v>
      </c>
      <c r="C4554" s="0" t="n">
        <v>73</v>
      </c>
      <c r="D4554" s="0" t="n">
        <v>75</v>
      </c>
      <c r="E4554" s="0" t="n">
        <v>31</v>
      </c>
      <c r="F4554" s="0" t="n">
        <v>40</v>
      </c>
      <c r="G4554" s="0" t="n">
        <v>16</v>
      </c>
      <c r="H4554" s="0" t="n">
        <v>19</v>
      </c>
      <c r="I4554" s="0" t="n">
        <v>0</v>
      </c>
      <c r="J4554" s="0" t="n">
        <v>1</v>
      </c>
      <c r="K4554" s="0" t="n">
        <f aca="false">VLOOKUP(A4554,'Team Data'!$A$1:$E$659,2,FALSE())</f>
        <v>22</v>
      </c>
      <c r="L4554" s="0" t="n">
        <f aca="false">VLOOKUP(A4554,'Team Data'!$A$1:$E$659,3,FALSE())</f>
        <v>17</v>
      </c>
      <c r="M4554" s="0" t="n">
        <f aca="false">VLOOKUP(B4554,'Team Data'!$A$1:$E$659,2,FALSE())</f>
        <v>24</v>
      </c>
      <c r="N4554" s="0" t="n">
        <f aca="false">VLOOKUP(B4554,'Team Data'!$A$1:$E$659,3,FALSE())</f>
        <v>11</v>
      </c>
      <c r="O4554" s="0" t="n">
        <f aca="false">VLOOKUP(A4554,'Team Data'!$A$1:$E$659,4,FALSE())</f>
        <v>712</v>
      </c>
      <c r="P4554" s="0" t="n">
        <f aca="false">VLOOKUP(A4554,'Team Data'!$A$1:$E$659,5,FALSE())</f>
        <v>575</v>
      </c>
      <c r="Q4554" s="0" t="n">
        <f aca="false">VLOOKUP(B4554,'Team Data'!$A$1:$E$659,4,FALSE())</f>
        <v>633</v>
      </c>
      <c r="R4554" s="0" t="n">
        <f aca="false">VLOOKUP(B4554,'Team Data'!$A$1:$E$659,5,FALSE())</f>
        <v>543</v>
      </c>
      <c r="S4554" s="0" t="n">
        <f aca="false">IF(I4554=1,(MIN(30,(C4554-D4554)))*(M4554/(M4554+N4554))*(Q4554/(Q4554+R4554)),(MAX(-30,(C4554-D4554)))*(N4554/(M4554+N4554))*(R4554/(R4554+Q4554)))</f>
        <v>-0.290233236151603</v>
      </c>
      <c r="T4554" s="0" t="n">
        <f aca="false">IF(J4554=1,(MIN(30,(D4554-C4554)))*(K4554/(K4554+L4554))*(O4554/(O4554+P4554)),(MAX(-30,(D4554-C4554)))*(L4554/(K4554+L4554))*(P4554/(P4554+O4554)))</f>
        <v>0.624150777996932</v>
      </c>
      <c r="U4554" s="7" t="n">
        <v>43141</v>
      </c>
    </row>
    <row r="4555" customFormat="false" ht="15" hidden="false" customHeight="false" outlineLevel="0" collapsed="false">
      <c r="A4555" s="0" t="s">
        <v>244</v>
      </c>
      <c r="B4555" s="0" t="s">
        <v>188</v>
      </c>
      <c r="C4555" s="0" t="n">
        <v>55</v>
      </c>
      <c r="D4555" s="0" t="n">
        <v>67</v>
      </c>
      <c r="E4555" s="0" t="n">
        <v>43</v>
      </c>
      <c r="F4555" s="0" t="n">
        <v>39</v>
      </c>
      <c r="G4555" s="0" t="n">
        <v>10</v>
      </c>
      <c r="H4555" s="0" t="n">
        <v>11</v>
      </c>
      <c r="I4555" s="0" t="n">
        <v>0</v>
      </c>
      <c r="J4555" s="0" t="n">
        <v>1</v>
      </c>
      <c r="K4555" s="0" t="n">
        <f aca="false">VLOOKUP(A4555,'Team Data'!$A$1:$E$659,2,FALSE())</f>
        <v>15</v>
      </c>
      <c r="L4555" s="0" t="n">
        <f aca="false">VLOOKUP(A4555,'Team Data'!$A$1:$E$659,3,FALSE())</f>
        <v>19</v>
      </c>
      <c r="M4555" s="0" t="n">
        <f aca="false">VLOOKUP(B4555,'Team Data'!$A$1:$E$659,2,FALSE())</f>
        <v>22</v>
      </c>
      <c r="N4555" s="0" t="n">
        <f aca="false">VLOOKUP(B4555,'Team Data'!$A$1:$E$659,3,FALSE())</f>
        <v>11</v>
      </c>
      <c r="O4555" s="0" t="n">
        <f aca="false">VLOOKUP(A4555,'Team Data'!$A$1:$E$659,4,FALSE())</f>
        <v>608</v>
      </c>
      <c r="P4555" s="0" t="n">
        <f aca="false">VLOOKUP(A4555,'Team Data'!$A$1:$E$659,5,FALSE())</f>
        <v>484</v>
      </c>
      <c r="Q4555" s="0" t="n">
        <f aca="false">VLOOKUP(B4555,'Team Data'!$A$1:$E$659,4,FALSE())</f>
        <v>611</v>
      </c>
      <c r="R4555" s="0" t="n">
        <f aca="false">VLOOKUP(B4555,'Team Data'!$A$1:$E$659,5,FALSE())</f>
        <v>505</v>
      </c>
      <c r="S4555" s="0" t="n">
        <f aca="false">IF(I4555=1,(MIN(30,(C4555-D4555)))*(M4555/(M4555+N4555))*(Q4555/(Q4555+R4555)),(MAX(-30,(C4555-D4555)))*(N4555/(M4555+N4555))*(R4555/(R4555+Q4555)))</f>
        <v>-1.81003584229391</v>
      </c>
      <c r="T4555" s="0" t="n">
        <f aca="false">IF(J4555=1,(MIN(30,(D4555-C4555)))*(K4555/(K4555+L4555))*(O4555/(O4555+P4555)),(MAX(-30,(D4555-C4555)))*(L4555/(K4555+L4555))*(P4555/(P4555+O4555)))</f>
        <v>2.94764059469942</v>
      </c>
      <c r="U4555" s="7" t="n">
        <v>43141</v>
      </c>
    </row>
    <row r="4556" customFormat="false" ht="15" hidden="false" customHeight="false" outlineLevel="0" collapsed="false">
      <c r="A4556" s="0" t="s">
        <v>18</v>
      </c>
      <c r="B4556" s="0" t="s">
        <v>265</v>
      </c>
      <c r="C4556" s="0" t="n">
        <v>67</v>
      </c>
      <c r="D4556" s="0" t="n">
        <v>87</v>
      </c>
      <c r="E4556" s="0" t="n">
        <v>34</v>
      </c>
      <c r="F4556" s="0" t="n">
        <v>41</v>
      </c>
      <c r="G4556" s="0" t="n">
        <v>14</v>
      </c>
      <c r="H4556" s="0" t="n">
        <v>16</v>
      </c>
      <c r="I4556" s="0" t="n">
        <v>0</v>
      </c>
      <c r="J4556" s="0" t="n">
        <v>1</v>
      </c>
      <c r="K4556" s="0" t="n">
        <f aca="false">VLOOKUP(A4556,'Team Data'!$A$1:$E$659,2,FALSE())</f>
        <v>11</v>
      </c>
      <c r="L4556" s="0" t="n">
        <f aca="false">VLOOKUP(A4556,'Team Data'!$A$1:$E$659,3,FALSE())</f>
        <v>21</v>
      </c>
      <c r="M4556" s="0" t="n">
        <f aca="false">VLOOKUP(B4556,'Team Data'!$A$1:$E$659,2,FALSE())</f>
        <v>14</v>
      </c>
      <c r="N4556" s="0" t="n">
        <f aca="false">VLOOKUP(B4556,'Team Data'!$A$1:$E$659,3,FALSE())</f>
        <v>18</v>
      </c>
      <c r="O4556" s="0" t="n">
        <f aca="false">VLOOKUP(A4556,'Team Data'!$A$1:$E$659,4,FALSE())</f>
        <v>487</v>
      </c>
      <c r="P4556" s="0" t="n">
        <f aca="false">VLOOKUP(A4556,'Team Data'!$A$1:$E$659,5,FALSE())</f>
        <v>495</v>
      </c>
      <c r="Q4556" s="0" t="n">
        <f aca="false">VLOOKUP(B4556,'Team Data'!$A$1:$E$659,4,FALSE())</f>
        <v>488</v>
      </c>
      <c r="R4556" s="0" t="n">
        <f aca="false">VLOOKUP(B4556,'Team Data'!$A$1:$E$659,5,FALSE())</f>
        <v>498</v>
      </c>
      <c r="S4556" s="0" t="n">
        <f aca="false">IF(I4556=1,(MIN(30,(C4556-D4556)))*(M4556/(M4556+N4556))*(Q4556/(Q4556+R4556)),(MAX(-30,(C4556-D4556)))*(N4556/(M4556+N4556))*(R4556/(R4556+Q4556)))</f>
        <v>-5.68204868154158</v>
      </c>
      <c r="T4556" s="0" t="n">
        <f aca="false">IF(J4556=1,(MIN(30,(D4556-C4556)))*(K4556/(K4556+L4556))*(O4556/(O4556+P4556)),(MAX(-30,(D4556-C4556)))*(L4556/(K4556+L4556))*(P4556/(P4556+O4556)))</f>
        <v>3.40949592668024</v>
      </c>
      <c r="U4556" s="7" t="n">
        <v>43141</v>
      </c>
    </row>
    <row r="4557" customFormat="false" ht="15" hidden="false" customHeight="false" outlineLevel="0" collapsed="false">
      <c r="A4557" s="0" t="s">
        <v>22</v>
      </c>
      <c r="B4557" s="0" t="s">
        <v>79</v>
      </c>
      <c r="C4557" s="0" t="n">
        <v>76</v>
      </c>
      <c r="D4557" s="0" t="n">
        <v>69</v>
      </c>
      <c r="E4557" s="0" t="n">
        <v>30</v>
      </c>
      <c r="F4557" s="0" t="n">
        <v>28</v>
      </c>
      <c r="G4557" s="0" t="n">
        <v>8</v>
      </c>
      <c r="H4557" s="0" t="n">
        <v>12</v>
      </c>
      <c r="I4557" s="0" t="n">
        <v>1</v>
      </c>
      <c r="J4557" s="0" t="n">
        <v>0</v>
      </c>
      <c r="K4557" s="0" t="n">
        <f aca="false">VLOOKUP(A4557,'Team Data'!$A$1:$E$659,2,FALSE())</f>
        <v>19</v>
      </c>
      <c r="L4557" s="0" t="n">
        <f aca="false">VLOOKUP(A4557,'Team Data'!$A$1:$E$659,3,FALSE())</f>
        <v>15</v>
      </c>
      <c r="M4557" s="0" t="n">
        <f aca="false">VLOOKUP(B4557,'Team Data'!$A$1:$E$659,2,FALSE())</f>
        <v>12</v>
      </c>
      <c r="N4557" s="0" t="n">
        <f aca="false">VLOOKUP(B4557,'Team Data'!$A$1:$E$659,3,FALSE())</f>
        <v>19</v>
      </c>
      <c r="O4557" s="0" t="n">
        <f aca="false">VLOOKUP(A4557,'Team Data'!$A$1:$E$659,4,FALSE())</f>
        <v>533</v>
      </c>
      <c r="P4557" s="0" t="n">
        <f aca="false">VLOOKUP(A4557,'Team Data'!$A$1:$E$659,5,FALSE())</f>
        <v>507</v>
      </c>
      <c r="Q4557" s="0" t="n">
        <f aca="false">VLOOKUP(B4557,'Team Data'!$A$1:$E$659,4,FALSE())</f>
        <v>475</v>
      </c>
      <c r="R4557" s="0" t="n">
        <f aca="false">VLOOKUP(B4557,'Team Data'!$A$1:$E$659,5,FALSE())</f>
        <v>446</v>
      </c>
      <c r="S4557" s="0" t="n">
        <f aca="false">IF(I4557=1,(MIN(30,(C4557-D4557)))*(M4557/(M4557+N4557))*(Q4557/(Q4557+R4557)),(MAX(-30,(C4557-D4557)))*(N4557/(M4557+N4557))*(R4557/(R4557+Q4557)))</f>
        <v>1.39749921193653</v>
      </c>
      <c r="T4557" s="0" t="n">
        <f aca="false">IF(J4557=1,(MIN(30,(D4557-C4557)))*(K4557/(K4557+L4557))*(O4557/(O4557+P4557)),(MAX(-30,(D4557-C4557)))*(L4557/(K4557+L4557))*(P4557/(P4557+O4557)))</f>
        <v>-1.50551470588235</v>
      </c>
      <c r="U4557" s="7" t="n">
        <v>43141</v>
      </c>
    </row>
    <row r="4558" customFormat="false" ht="15" hidden="false" customHeight="false" outlineLevel="0" collapsed="false">
      <c r="A4558" s="0" t="s">
        <v>351</v>
      </c>
      <c r="B4558" s="0" t="s">
        <v>95</v>
      </c>
      <c r="C4558" s="0" t="n">
        <v>52</v>
      </c>
      <c r="D4558" s="0" t="n">
        <v>76</v>
      </c>
      <c r="E4558" s="0" t="n">
        <v>36</v>
      </c>
      <c r="F4558" s="0" t="n">
        <v>35</v>
      </c>
      <c r="G4558" s="0" t="n">
        <v>15</v>
      </c>
      <c r="H4558" s="0" t="n">
        <v>7</v>
      </c>
      <c r="I4558" s="0" t="n">
        <v>0</v>
      </c>
      <c r="J4558" s="0" t="n">
        <v>1</v>
      </c>
      <c r="K4558" s="0" t="n">
        <f aca="false">VLOOKUP(A4558,'Team Data'!$A$1:$E$659,2,FALSE())</f>
        <v>21</v>
      </c>
      <c r="L4558" s="0" t="n">
        <f aca="false">VLOOKUP(A4558,'Team Data'!$A$1:$E$659,3,FALSE())</f>
        <v>13</v>
      </c>
      <c r="M4558" s="0" t="n">
        <f aca="false">VLOOKUP(B4558,'Team Data'!$A$1:$E$659,2,FALSE())</f>
        <v>23</v>
      </c>
      <c r="N4558" s="0" t="n">
        <f aca="false">VLOOKUP(B4558,'Team Data'!$A$1:$E$659,3,FALSE())</f>
        <v>9</v>
      </c>
      <c r="O4558" s="0" t="n">
        <f aca="false">VLOOKUP(A4558,'Team Data'!$A$1:$E$659,4,FALSE())</f>
        <v>532</v>
      </c>
      <c r="P4558" s="0" t="n">
        <f aca="false">VLOOKUP(A4558,'Team Data'!$A$1:$E$659,5,FALSE())</f>
        <v>495</v>
      </c>
      <c r="Q4558" s="0" t="n">
        <f aca="false">VLOOKUP(B4558,'Team Data'!$A$1:$E$659,4,FALSE())</f>
        <v>502</v>
      </c>
      <c r="R4558" s="0" t="n">
        <f aca="false">VLOOKUP(B4558,'Team Data'!$A$1:$E$659,5,FALSE())</f>
        <v>485</v>
      </c>
      <c r="S4558" s="0" t="n">
        <f aca="false">IF(I4558=1,(MIN(30,(C4558-D4558)))*(M4558/(M4558+N4558))*(Q4558/(Q4558+R4558)),(MAX(-30,(C4558-D4558)))*(N4558/(M4558+N4558))*(R4558/(R4558+Q4558)))</f>
        <v>-3.31686930091185</v>
      </c>
      <c r="T4558" s="0" t="n">
        <f aca="false">IF(J4558=1,(MIN(30,(D4558-C4558)))*(K4558/(K4558+L4558))*(O4558/(O4558+P4558)),(MAX(-30,(D4558-C4558)))*(L4558/(K4558+L4558))*(P4558/(P4558+O4558)))</f>
        <v>7.6787903087233</v>
      </c>
      <c r="U4558" s="7" t="n">
        <v>43141</v>
      </c>
    </row>
    <row r="4559" customFormat="false" ht="15" hidden="false" customHeight="false" outlineLevel="0" collapsed="false">
      <c r="A4559" s="0" t="s">
        <v>149</v>
      </c>
      <c r="B4559" s="0" t="s">
        <v>44</v>
      </c>
      <c r="C4559" s="0" t="n">
        <v>54</v>
      </c>
      <c r="D4559" s="0" t="n">
        <v>88</v>
      </c>
      <c r="E4559" s="0" t="n">
        <v>32</v>
      </c>
      <c r="F4559" s="0" t="n">
        <v>35</v>
      </c>
      <c r="G4559" s="0" t="n">
        <v>14</v>
      </c>
      <c r="H4559" s="0" t="n">
        <v>10</v>
      </c>
      <c r="I4559" s="0" t="n">
        <v>0</v>
      </c>
      <c r="J4559" s="0" t="n">
        <v>1</v>
      </c>
      <c r="K4559" s="0" t="n">
        <f aca="false">VLOOKUP(A4559,'Team Data'!$A$1:$E$659,2,FALSE())</f>
        <v>7</v>
      </c>
      <c r="L4559" s="0" t="n">
        <f aca="false">VLOOKUP(A4559,'Team Data'!$A$1:$E$659,3,FALSE())</f>
        <v>26</v>
      </c>
      <c r="M4559" s="0" t="n">
        <f aca="false">VLOOKUP(B4559,'Team Data'!$A$1:$E$659,2,FALSE())</f>
        <v>18</v>
      </c>
      <c r="N4559" s="0" t="n">
        <f aca="false">VLOOKUP(B4559,'Team Data'!$A$1:$E$659,3,FALSE())</f>
        <v>16</v>
      </c>
      <c r="O4559" s="0" t="n">
        <f aca="false">VLOOKUP(A4559,'Team Data'!$A$1:$E$659,4,FALSE())</f>
        <v>523</v>
      </c>
      <c r="P4559" s="0" t="n">
        <f aca="false">VLOOKUP(A4559,'Team Data'!$A$1:$E$659,5,FALSE())</f>
        <v>461</v>
      </c>
      <c r="Q4559" s="0" t="n">
        <f aca="false">VLOOKUP(B4559,'Team Data'!$A$1:$E$659,4,FALSE())</f>
        <v>493</v>
      </c>
      <c r="R4559" s="0" t="n">
        <f aca="false">VLOOKUP(B4559,'Team Data'!$A$1:$E$659,5,FALSE())</f>
        <v>541</v>
      </c>
      <c r="S4559" s="0" t="n">
        <f aca="false">IF(I4559=1,(MIN(30,(C4559-D4559)))*(M4559/(M4559+N4559))*(Q4559/(Q4559+R4559)),(MAX(-30,(C4559-D4559)))*(N4559/(M4559+N4559))*(R4559/(R4559+Q4559)))</f>
        <v>-7.38650585959722</v>
      </c>
      <c r="T4559" s="0" t="n">
        <f aca="false">IF(J4559=1,(MIN(30,(D4559-C4559)))*(K4559/(K4559+L4559))*(O4559/(O4559+P4559)),(MAX(-30,(D4559-C4559)))*(L4559/(K4559+L4559))*(P4559/(P4559+O4559)))</f>
        <v>3.38229859571323</v>
      </c>
      <c r="U4559" s="7" t="n">
        <v>43141</v>
      </c>
    </row>
    <row r="4560" customFormat="false" ht="15" hidden="false" customHeight="false" outlineLevel="0" collapsed="false">
      <c r="A4560" s="0" t="s">
        <v>130</v>
      </c>
      <c r="B4560" s="0" t="s">
        <v>136</v>
      </c>
      <c r="C4560" s="0" t="n">
        <v>54</v>
      </c>
      <c r="D4560" s="0" t="n">
        <v>78</v>
      </c>
      <c r="E4560" s="0" t="n">
        <v>32</v>
      </c>
      <c r="F4560" s="0" t="n">
        <v>38</v>
      </c>
      <c r="G4560" s="0" t="n">
        <v>15</v>
      </c>
      <c r="H4560" s="0" t="n">
        <v>11</v>
      </c>
      <c r="I4560" s="0" t="n">
        <v>0</v>
      </c>
      <c r="J4560" s="0" t="n">
        <v>1</v>
      </c>
      <c r="K4560" s="0" t="n">
        <f aca="false">VLOOKUP(A4560,'Team Data'!$A$1:$E$659,2,FALSE())</f>
        <v>15</v>
      </c>
      <c r="L4560" s="0" t="n">
        <f aca="false">VLOOKUP(A4560,'Team Data'!$A$1:$E$659,3,FALSE())</f>
        <v>18</v>
      </c>
      <c r="M4560" s="0" t="n">
        <f aca="false">VLOOKUP(B4560,'Team Data'!$A$1:$E$659,2,FALSE())</f>
        <v>10</v>
      </c>
      <c r="N4560" s="0" t="n">
        <f aca="false">VLOOKUP(B4560,'Team Data'!$A$1:$E$659,3,FALSE())</f>
        <v>20</v>
      </c>
      <c r="O4560" s="0" t="n">
        <f aca="false">VLOOKUP(A4560,'Team Data'!$A$1:$E$659,4,FALSE())</f>
        <v>463</v>
      </c>
      <c r="P4560" s="0" t="n">
        <f aca="false">VLOOKUP(A4560,'Team Data'!$A$1:$E$659,5,FALSE())</f>
        <v>494</v>
      </c>
      <c r="Q4560" s="0" t="n">
        <f aca="false">VLOOKUP(B4560,'Team Data'!$A$1:$E$659,4,FALSE())</f>
        <v>479</v>
      </c>
      <c r="R4560" s="0" t="n">
        <f aca="false">VLOOKUP(B4560,'Team Data'!$A$1:$E$659,5,FALSE())</f>
        <v>443</v>
      </c>
      <c r="S4560" s="0" t="n">
        <f aca="false">IF(I4560=1,(MIN(30,(C4560-D4560)))*(M4560/(M4560+N4560))*(Q4560/(Q4560+R4560)),(MAX(-30,(C4560-D4560)))*(N4560/(M4560+N4560))*(R4560/(R4560+Q4560)))</f>
        <v>-7.68763557483731</v>
      </c>
      <c r="T4560" s="0" t="n">
        <f aca="false">IF(J4560=1,(MIN(30,(D4560-C4560)))*(K4560/(K4560+L4560))*(O4560/(O4560+P4560)),(MAX(-30,(D4560-C4560)))*(L4560/(K4560+L4560))*(P4560/(P4560+O4560)))</f>
        <v>5.27785693929895</v>
      </c>
      <c r="U4560" s="7" t="n">
        <v>43141</v>
      </c>
    </row>
    <row r="4561" customFormat="false" ht="15" hidden="false" customHeight="false" outlineLevel="0" collapsed="false">
      <c r="A4561" s="0" t="s">
        <v>243</v>
      </c>
      <c r="B4561" s="0" t="s">
        <v>148</v>
      </c>
      <c r="C4561" s="0" t="n">
        <v>96</v>
      </c>
      <c r="D4561" s="0" t="n">
        <v>82</v>
      </c>
      <c r="E4561" s="0" t="n">
        <v>31</v>
      </c>
      <c r="F4561" s="0" t="n">
        <v>34</v>
      </c>
      <c r="G4561" s="0" t="n">
        <v>13</v>
      </c>
      <c r="H4561" s="0" t="n">
        <v>16</v>
      </c>
      <c r="I4561" s="0" t="n">
        <v>1</v>
      </c>
      <c r="J4561" s="0" t="n">
        <v>0</v>
      </c>
      <c r="K4561" s="0" t="n">
        <f aca="false">VLOOKUP(A4561,'Team Data'!$A$1:$E$659,2,FALSE())</f>
        <v>16</v>
      </c>
      <c r="L4561" s="0" t="n">
        <f aca="false">VLOOKUP(A4561,'Team Data'!$A$1:$E$659,3,FALSE())</f>
        <v>17</v>
      </c>
      <c r="M4561" s="0" t="n">
        <f aca="false">VLOOKUP(B4561,'Team Data'!$A$1:$E$659,2,FALSE())</f>
        <v>18</v>
      </c>
      <c r="N4561" s="0" t="n">
        <f aca="false">VLOOKUP(B4561,'Team Data'!$A$1:$E$659,3,FALSE())</f>
        <v>17</v>
      </c>
      <c r="O4561" s="0" t="n">
        <f aca="false">VLOOKUP(A4561,'Team Data'!$A$1:$E$659,4,FALSE())</f>
        <v>525</v>
      </c>
      <c r="P4561" s="0" t="n">
        <f aca="false">VLOOKUP(A4561,'Team Data'!$A$1:$E$659,5,FALSE())</f>
        <v>540</v>
      </c>
      <c r="Q4561" s="0" t="n">
        <f aca="false">VLOOKUP(B4561,'Team Data'!$A$1:$E$659,4,FALSE())</f>
        <v>497</v>
      </c>
      <c r="R4561" s="0" t="n">
        <f aca="false">VLOOKUP(B4561,'Team Data'!$A$1:$E$659,5,FALSE())</f>
        <v>580</v>
      </c>
      <c r="S4561" s="0" t="n">
        <f aca="false">IF(I4561=1,(MIN(30,(C4561-D4561)))*(M4561/(M4561+N4561))*(Q4561/(Q4561+R4561)),(MAX(-30,(C4561-D4561)))*(N4561/(M4561+N4561))*(R4561/(R4561+Q4561)))</f>
        <v>3.32256267409471</v>
      </c>
      <c r="T4561" s="0" t="n">
        <f aca="false">IF(J4561=1,(MIN(30,(D4561-C4561)))*(K4561/(K4561+L4561))*(O4561/(O4561+P4561)),(MAX(-30,(D4561-C4561)))*(L4561/(K4561+L4561))*(P4561/(P4561+O4561)))</f>
        <v>-3.65685019206146</v>
      </c>
      <c r="U4561" s="7" t="n">
        <v>43141</v>
      </c>
    </row>
    <row r="4562" customFormat="false" ht="15" hidden="false" customHeight="false" outlineLevel="0" collapsed="false">
      <c r="A4562" s="0" t="s">
        <v>214</v>
      </c>
      <c r="B4562" s="0" t="s">
        <v>346</v>
      </c>
      <c r="C4562" s="0" t="n">
        <v>60</v>
      </c>
      <c r="D4562" s="0" t="n">
        <v>69</v>
      </c>
      <c r="E4562" s="0" t="n">
        <v>39</v>
      </c>
      <c r="F4562" s="0" t="n">
        <v>41</v>
      </c>
      <c r="G4562" s="0" t="n">
        <v>20</v>
      </c>
      <c r="H4562" s="0" t="n">
        <v>9</v>
      </c>
      <c r="I4562" s="0" t="n">
        <v>0</v>
      </c>
      <c r="J4562" s="0" t="n">
        <v>1</v>
      </c>
      <c r="K4562" s="0" t="n">
        <f aca="false">VLOOKUP(A4562,'Team Data'!$A$1:$E$659,2,FALSE())</f>
        <v>14</v>
      </c>
      <c r="L4562" s="0" t="n">
        <f aca="false">VLOOKUP(A4562,'Team Data'!$A$1:$E$659,3,FALSE())</f>
        <v>16</v>
      </c>
      <c r="M4562" s="0" t="n">
        <f aca="false">VLOOKUP(B4562,'Team Data'!$A$1:$E$659,2,FALSE())</f>
        <v>17</v>
      </c>
      <c r="N4562" s="0" t="n">
        <f aca="false">VLOOKUP(B4562,'Team Data'!$A$1:$E$659,3,FALSE())</f>
        <v>15</v>
      </c>
      <c r="O4562" s="0" t="n">
        <f aca="false">VLOOKUP(A4562,'Team Data'!$A$1:$E$659,4,FALSE())</f>
        <v>515</v>
      </c>
      <c r="P4562" s="0" t="n">
        <f aca="false">VLOOKUP(A4562,'Team Data'!$A$1:$E$659,5,FALSE())</f>
        <v>457</v>
      </c>
      <c r="Q4562" s="0" t="n">
        <f aca="false">VLOOKUP(B4562,'Team Data'!$A$1:$E$659,4,FALSE())</f>
        <v>521</v>
      </c>
      <c r="R4562" s="0" t="n">
        <f aca="false">VLOOKUP(B4562,'Team Data'!$A$1:$E$659,5,FALSE())</f>
        <v>476</v>
      </c>
      <c r="S4562" s="0" t="n">
        <f aca="false">IF(I4562=1,(MIN(30,(C4562-D4562)))*(M4562/(M4562+N4562))*(Q4562/(Q4562+R4562)),(MAX(-30,(C4562-D4562)))*(N4562/(M4562+N4562))*(R4562/(R4562+Q4562)))</f>
        <v>-2.01416750250752</v>
      </c>
      <c r="T4562" s="0" t="n">
        <f aca="false">IF(J4562=1,(MIN(30,(D4562-C4562)))*(K4562/(K4562+L4562))*(O4562/(O4562+P4562)),(MAX(-30,(D4562-C4562)))*(L4562/(K4562+L4562))*(P4562/(P4562+O4562)))</f>
        <v>2.22530864197531</v>
      </c>
      <c r="U4562" s="7" t="n">
        <v>43141</v>
      </c>
    </row>
    <row r="4563" customFormat="false" ht="15" hidden="false" customHeight="false" outlineLevel="0" collapsed="false">
      <c r="A4563" s="0" t="s">
        <v>245</v>
      </c>
      <c r="B4563" s="0" t="s">
        <v>164</v>
      </c>
      <c r="C4563" s="0" t="n">
        <v>74</v>
      </c>
      <c r="D4563" s="0" t="n">
        <v>67</v>
      </c>
      <c r="E4563" s="0" t="n">
        <v>33</v>
      </c>
      <c r="F4563" s="0" t="n">
        <v>37</v>
      </c>
      <c r="G4563" s="0" t="n">
        <v>8</v>
      </c>
      <c r="H4563" s="0" t="n">
        <v>11</v>
      </c>
      <c r="I4563" s="0" t="n">
        <v>1</v>
      </c>
      <c r="J4563" s="0" t="n">
        <v>0</v>
      </c>
      <c r="K4563" s="0" t="n">
        <f aca="false">VLOOKUP(A4563,'Team Data'!$A$1:$E$659,2,FALSE())</f>
        <v>22</v>
      </c>
      <c r="L4563" s="0" t="n">
        <f aca="false">VLOOKUP(A4563,'Team Data'!$A$1:$E$659,3,FALSE())</f>
        <v>12</v>
      </c>
      <c r="M4563" s="0" t="n">
        <f aca="false">VLOOKUP(B4563,'Team Data'!$A$1:$E$659,2,FALSE())</f>
        <v>11</v>
      </c>
      <c r="N4563" s="0" t="n">
        <f aca="false">VLOOKUP(B4563,'Team Data'!$A$1:$E$659,3,FALSE())</f>
        <v>17</v>
      </c>
      <c r="O4563" s="0" t="n">
        <f aca="false">VLOOKUP(A4563,'Team Data'!$A$1:$E$659,4,FALSE())</f>
        <v>500</v>
      </c>
      <c r="P4563" s="0" t="n">
        <f aca="false">VLOOKUP(A4563,'Team Data'!$A$1:$E$659,5,FALSE())</f>
        <v>508</v>
      </c>
      <c r="Q4563" s="0" t="n">
        <f aca="false">VLOOKUP(B4563,'Team Data'!$A$1:$E$659,4,FALSE())</f>
        <v>411</v>
      </c>
      <c r="R4563" s="0" t="n">
        <f aca="false">VLOOKUP(B4563,'Team Data'!$A$1:$E$659,5,FALSE())</f>
        <v>413</v>
      </c>
      <c r="S4563" s="0" t="n">
        <f aca="false">IF(I4563=1,(MIN(30,(C4563-D4563)))*(M4563/(M4563+N4563))*(Q4563/(Q4563+R4563)),(MAX(-30,(C4563-D4563)))*(N4563/(M4563+N4563))*(R4563/(R4563+Q4563)))</f>
        <v>1.37166262135922</v>
      </c>
      <c r="T4563" s="0" t="n">
        <f aca="false">IF(J4563=1,(MIN(30,(D4563-C4563)))*(K4563/(K4563+L4563))*(O4563/(O4563+P4563)),(MAX(-30,(D4563-C4563)))*(L4563/(K4563+L4563))*(P4563/(P4563+O4563)))</f>
        <v>-1.24509803921569</v>
      </c>
      <c r="U4563" s="7" t="n">
        <v>43141</v>
      </c>
    </row>
    <row r="4564" customFormat="false" ht="15" hidden="false" customHeight="false" outlineLevel="0" collapsed="false">
      <c r="A4564" s="0" t="s">
        <v>37</v>
      </c>
      <c r="B4564" s="0" t="s">
        <v>207</v>
      </c>
      <c r="C4564" s="0" t="n">
        <v>88</v>
      </c>
      <c r="D4564" s="0" t="n">
        <v>90</v>
      </c>
      <c r="E4564" s="0" t="n">
        <v>42</v>
      </c>
      <c r="F4564" s="0" t="n">
        <v>39</v>
      </c>
      <c r="G4564" s="0" t="n">
        <v>14</v>
      </c>
      <c r="H4564" s="0" t="n">
        <v>10</v>
      </c>
      <c r="I4564" s="0" t="n">
        <v>0</v>
      </c>
      <c r="J4564" s="0" t="n">
        <v>1</v>
      </c>
      <c r="K4564" s="0" t="n">
        <f aca="false">VLOOKUP(A4564,'Team Data'!$A$1:$E$659,2,FALSE())</f>
        <v>27</v>
      </c>
      <c r="L4564" s="0" t="n">
        <f aca="false">VLOOKUP(A4564,'Team Data'!$A$1:$E$659,3,FALSE())</f>
        <v>9</v>
      </c>
      <c r="M4564" s="0" t="n">
        <f aca="false">VLOOKUP(B4564,'Team Data'!$A$1:$E$659,2,FALSE())</f>
        <v>13</v>
      </c>
      <c r="N4564" s="0" t="n">
        <f aca="false">VLOOKUP(B4564,'Team Data'!$A$1:$E$659,3,FALSE())</f>
        <v>19</v>
      </c>
      <c r="O4564" s="0" t="n">
        <f aca="false">VLOOKUP(A4564,'Team Data'!$A$1:$E$659,4,FALSE())</f>
        <v>662</v>
      </c>
      <c r="P4564" s="0" t="n">
        <f aca="false">VLOOKUP(A4564,'Team Data'!$A$1:$E$659,5,FALSE())</f>
        <v>509</v>
      </c>
      <c r="Q4564" s="0" t="n">
        <f aca="false">VLOOKUP(B4564,'Team Data'!$A$1:$E$659,4,FALSE())</f>
        <v>530</v>
      </c>
      <c r="R4564" s="0" t="n">
        <f aca="false">VLOOKUP(B4564,'Team Data'!$A$1:$E$659,5,FALSE())</f>
        <v>469</v>
      </c>
      <c r="S4564" s="0" t="n">
        <f aca="false">IF(I4564=1,(MIN(30,(C4564-D4564)))*(M4564/(M4564+N4564))*(Q4564/(Q4564+R4564)),(MAX(-30,(C4564-D4564)))*(N4564/(M4564+N4564))*(R4564/(R4564+Q4564)))</f>
        <v>-0.557494994994995</v>
      </c>
      <c r="T4564" s="0" t="n">
        <f aca="false">IF(J4564=1,(MIN(30,(D4564-C4564)))*(K4564/(K4564+L4564))*(O4564/(O4564+P4564)),(MAX(-30,(D4564-C4564)))*(L4564/(K4564+L4564))*(P4564/(P4564+O4564)))</f>
        <v>0.84799316823228</v>
      </c>
      <c r="U4564" s="7" t="n">
        <v>43141</v>
      </c>
    </row>
    <row r="4565" customFormat="false" ht="15" hidden="false" customHeight="false" outlineLevel="0" collapsed="false">
      <c r="A4565" s="0" t="s">
        <v>182</v>
      </c>
      <c r="B4565" s="0" t="s">
        <v>261</v>
      </c>
      <c r="C4565" s="0" t="n">
        <v>94</v>
      </c>
      <c r="D4565" s="0" t="n">
        <v>97</v>
      </c>
      <c r="E4565" s="0" t="n">
        <v>53</v>
      </c>
      <c r="F4565" s="0" t="n">
        <v>44</v>
      </c>
      <c r="G4565" s="0" t="n">
        <v>23</v>
      </c>
      <c r="H4565" s="0" t="n">
        <v>16</v>
      </c>
      <c r="I4565" s="0" t="n">
        <v>0</v>
      </c>
      <c r="J4565" s="0" t="n">
        <v>1</v>
      </c>
      <c r="K4565" s="0" t="n">
        <f aca="false">VLOOKUP(A4565,'Team Data'!$A$1:$E$659,2,FALSE())</f>
        <v>13</v>
      </c>
      <c r="L4565" s="0" t="n">
        <f aca="false">VLOOKUP(A4565,'Team Data'!$A$1:$E$659,3,FALSE())</f>
        <v>19</v>
      </c>
      <c r="M4565" s="0" t="n">
        <f aca="false">VLOOKUP(B4565,'Team Data'!$A$1:$E$659,2,FALSE())</f>
        <v>15</v>
      </c>
      <c r="N4565" s="0" t="n">
        <f aca="false">VLOOKUP(B4565,'Team Data'!$A$1:$E$659,3,FALSE())</f>
        <v>16</v>
      </c>
      <c r="O4565" s="0" t="n">
        <f aca="false">VLOOKUP(A4565,'Team Data'!$A$1:$E$659,4,FALSE())</f>
        <v>406</v>
      </c>
      <c r="P4565" s="0" t="n">
        <f aca="false">VLOOKUP(A4565,'Team Data'!$A$1:$E$659,5,FALSE())</f>
        <v>575</v>
      </c>
      <c r="Q4565" s="0" t="n">
        <f aca="false">VLOOKUP(B4565,'Team Data'!$A$1:$E$659,4,FALSE())</f>
        <v>492</v>
      </c>
      <c r="R4565" s="0" t="n">
        <f aca="false">VLOOKUP(B4565,'Team Data'!$A$1:$E$659,5,FALSE())</f>
        <v>475</v>
      </c>
      <c r="S4565" s="0" t="n">
        <f aca="false">IF(I4565=1,(MIN(30,(C4565-D4565)))*(M4565/(M4565+N4565))*(Q4565/(Q4565+R4565)),(MAX(-30,(C4565-D4565)))*(N4565/(M4565+N4565))*(R4565/(R4565+Q4565)))</f>
        <v>-0.760583113720519</v>
      </c>
      <c r="T4565" s="0" t="n">
        <f aca="false">IF(J4565=1,(MIN(30,(D4565-C4565)))*(K4565/(K4565+L4565))*(O4565/(O4565+P4565)),(MAX(-30,(D4565-C4565)))*(L4565/(K4565+L4565))*(P4565/(P4565+O4565)))</f>
        <v>0.504396024464832</v>
      </c>
      <c r="U4565" s="7" t="n">
        <v>43141</v>
      </c>
    </row>
    <row r="4566" customFormat="false" ht="15" hidden="false" customHeight="false" outlineLevel="0" collapsed="false">
      <c r="A4566" s="0" t="s">
        <v>150</v>
      </c>
      <c r="B4566" s="0" t="s">
        <v>101</v>
      </c>
      <c r="C4566" s="0" t="n">
        <v>102</v>
      </c>
      <c r="D4566" s="0" t="n">
        <v>91</v>
      </c>
      <c r="E4566" s="0" t="n">
        <v>52</v>
      </c>
      <c r="F4566" s="0" t="n">
        <v>28</v>
      </c>
      <c r="G4566" s="0" t="n">
        <v>15</v>
      </c>
      <c r="H4566" s="0" t="n">
        <v>10</v>
      </c>
      <c r="I4566" s="0" t="n">
        <v>1</v>
      </c>
      <c r="J4566" s="0" t="n">
        <v>0</v>
      </c>
      <c r="K4566" s="0" t="n">
        <f aca="false">VLOOKUP(A4566,'Team Data'!$A$1:$E$659,2,FALSE())</f>
        <v>27</v>
      </c>
      <c r="L4566" s="0" t="n">
        <f aca="false">VLOOKUP(A4566,'Team Data'!$A$1:$E$659,3,FALSE())</f>
        <v>7</v>
      </c>
      <c r="M4566" s="0" t="n">
        <f aca="false">VLOOKUP(B4566,'Team Data'!$A$1:$E$659,2,FALSE())</f>
        <v>21</v>
      </c>
      <c r="N4566" s="0" t="n">
        <f aca="false">VLOOKUP(B4566,'Team Data'!$A$1:$E$659,3,FALSE())</f>
        <v>12</v>
      </c>
      <c r="O4566" s="0" t="n">
        <f aca="false">VLOOKUP(A4566,'Team Data'!$A$1:$E$659,4,FALSE())</f>
        <v>511</v>
      </c>
      <c r="P4566" s="0" t="n">
        <f aca="false">VLOOKUP(A4566,'Team Data'!$A$1:$E$659,5,FALSE())</f>
        <v>533</v>
      </c>
      <c r="Q4566" s="0" t="n">
        <f aca="false">VLOOKUP(B4566,'Team Data'!$A$1:$E$659,4,FALSE())</f>
        <v>495</v>
      </c>
      <c r="R4566" s="0" t="n">
        <f aca="false">VLOOKUP(B4566,'Team Data'!$A$1:$E$659,5,FALSE())</f>
        <v>516</v>
      </c>
      <c r="S4566" s="0" t="n">
        <f aca="false">IF(I4566=1,(MIN(30,(C4566-D4566)))*(M4566/(M4566+N4566))*(Q4566/(Q4566+R4566)),(MAX(-30,(C4566-D4566)))*(N4566/(M4566+N4566))*(R4566/(R4566+Q4566)))</f>
        <v>3.42729970326409</v>
      </c>
      <c r="T4566" s="0" t="n">
        <f aca="false">IF(J4566=1,(MIN(30,(D4566-C4566)))*(K4566/(K4566+L4566))*(O4566/(O4566+P4566)),(MAX(-30,(D4566-C4566)))*(L4566/(K4566+L4566))*(P4566/(P4566+O4566)))</f>
        <v>-1.15621478476448</v>
      </c>
      <c r="U4566" s="7" t="n">
        <v>43141</v>
      </c>
    </row>
    <row r="4567" customFormat="false" ht="15" hidden="false" customHeight="false" outlineLevel="0" collapsed="false">
      <c r="A4567" s="0" t="s">
        <v>202</v>
      </c>
      <c r="B4567" s="0" t="s">
        <v>145</v>
      </c>
      <c r="C4567" s="0" t="n">
        <v>75</v>
      </c>
      <c r="D4567" s="0" t="n">
        <v>82</v>
      </c>
      <c r="E4567" s="0" t="n">
        <v>34</v>
      </c>
      <c r="F4567" s="0" t="n">
        <v>35</v>
      </c>
      <c r="G4567" s="0" t="n">
        <v>18</v>
      </c>
      <c r="H4567" s="0" t="n">
        <v>5</v>
      </c>
      <c r="I4567" s="0" t="n">
        <v>0</v>
      </c>
      <c r="J4567" s="0" t="n">
        <v>1</v>
      </c>
      <c r="K4567" s="0" t="n">
        <f aca="false">VLOOKUP(A4567,'Team Data'!$A$1:$E$659,2,FALSE())</f>
        <v>14</v>
      </c>
      <c r="L4567" s="0" t="n">
        <f aca="false">VLOOKUP(A4567,'Team Data'!$A$1:$E$659,3,FALSE())</f>
        <v>19</v>
      </c>
      <c r="M4567" s="0" t="n">
        <f aca="false">VLOOKUP(B4567,'Team Data'!$A$1:$E$659,2,FALSE())</f>
        <v>23</v>
      </c>
      <c r="N4567" s="0" t="n">
        <f aca="false">VLOOKUP(B4567,'Team Data'!$A$1:$E$659,3,FALSE())</f>
        <v>10</v>
      </c>
      <c r="O4567" s="0" t="n">
        <f aca="false">VLOOKUP(A4567,'Team Data'!$A$1:$E$659,4,FALSE())</f>
        <v>532</v>
      </c>
      <c r="P4567" s="0" t="n">
        <f aca="false">VLOOKUP(A4567,'Team Data'!$A$1:$E$659,5,FALSE())</f>
        <v>464</v>
      </c>
      <c r="Q4567" s="0" t="n">
        <f aca="false">VLOOKUP(B4567,'Team Data'!$A$1:$E$659,4,FALSE())</f>
        <v>503</v>
      </c>
      <c r="R4567" s="0" t="n">
        <f aca="false">VLOOKUP(B4567,'Team Data'!$A$1:$E$659,5,FALSE())</f>
        <v>487</v>
      </c>
      <c r="S4567" s="0" t="n">
        <f aca="false">IF(I4567=1,(MIN(30,(C4567-D4567)))*(M4567/(M4567+N4567))*(Q4567/(Q4567+R4567)),(MAX(-30,(C4567-D4567)))*(N4567/(M4567+N4567))*(R4567/(R4567+Q4567)))</f>
        <v>-1.04346495255586</v>
      </c>
      <c r="T4567" s="0" t="n">
        <f aca="false">IF(J4567=1,(MIN(30,(D4567-C4567)))*(K4567/(K4567+L4567))*(O4567/(O4567+P4567)),(MAX(-30,(D4567-C4567)))*(L4567/(K4567+L4567))*(P4567/(P4567+O4567)))</f>
        <v>1.58622368260922</v>
      </c>
      <c r="U4567" s="7" t="n">
        <v>43141</v>
      </c>
    </row>
    <row r="4568" customFormat="false" ht="15" hidden="false" customHeight="false" outlineLevel="0" collapsed="false">
      <c r="A4568" s="0" t="s">
        <v>123</v>
      </c>
      <c r="B4568" s="0" t="s">
        <v>6</v>
      </c>
      <c r="C4568" s="0" t="n">
        <v>69</v>
      </c>
      <c r="D4568" s="0" t="n">
        <v>80</v>
      </c>
      <c r="E4568" s="0" t="n">
        <v>24</v>
      </c>
      <c r="F4568" s="0" t="n">
        <v>42</v>
      </c>
      <c r="G4568" s="0" t="n">
        <v>13</v>
      </c>
      <c r="H4568" s="0" t="n">
        <v>17</v>
      </c>
      <c r="I4568" s="0" t="n">
        <v>0</v>
      </c>
      <c r="J4568" s="0" t="n">
        <v>1</v>
      </c>
      <c r="K4568" s="0" t="n">
        <f aca="false">VLOOKUP(A4568,'Team Data'!$A$1:$E$659,2,FALSE())</f>
        <v>7</v>
      </c>
      <c r="L4568" s="0" t="n">
        <f aca="false">VLOOKUP(A4568,'Team Data'!$A$1:$E$659,3,FALSE())</f>
        <v>21</v>
      </c>
      <c r="M4568" s="0" t="n">
        <f aca="false">VLOOKUP(B4568,'Team Data'!$A$1:$E$659,2,FALSE())</f>
        <v>16</v>
      </c>
      <c r="N4568" s="0" t="n">
        <f aca="false">VLOOKUP(B4568,'Team Data'!$A$1:$E$659,3,FALSE())</f>
        <v>16</v>
      </c>
      <c r="O4568" s="0" t="n">
        <f aca="false">VLOOKUP(A4568,'Team Data'!$A$1:$E$659,4,FALSE())</f>
        <v>401</v>
      </c>
      <c r="P4568" s="0" t="n">
        <f aca="false">VLOOKUP(A4568,'Team Data'!$A$1:$E$659,5,FALSE())</f>
        <v>384</v>
      </c>
      <c r="Q4568" s="0" t="n">
        <f aca="false">VLOOKUP(B4568,'Team Data'!$A$1:$E$659,4,FALSE())</f>
        <v>459</v>
      </c>
      <c r="R4568" s="0" t="n">
        <f aca="false">VLOOKUP(B4568,'Team Data'!$A$1:$E$659,5,FALSE())</f>
        <v>461</v>
      </c>
      <c r="S4568" s="0" t="n">
        <f aca="false">IF(I4568=1,(MIN(30,(C4568-D4568)))*(M4568/(M4568+N4568))*(Q4568/(Q4568+R4568)),(MAX(-30,(C4568-D4568)))*(N4568/(M4568+N4568))*(R4568/(R4568+Q4568)))</f>
        <v>-2.75597826086957</v>
      </c>
      <c r="T4568" s="0" t="n">
        <f aca="false">IF(J4568=1,(MIN(30,(D4568-C4568)))*(K4568/(K4568+L4568))*(O4568/(O4568+P4568)),(MAX(-30,(D4568-C4568)))*(L4568/(K4568+L4568))*(P4568/(P4568+O4568)))</f>
        <v>1.40477707006369</v>
      </c>
      <c r="U4568" s="7" t="n">
        <v>43141</v>
      </c>
    </row>
    <row r="4569" customFormat="false" ht="15" hidden="false" customHeight="false" outlineLevel="0" collapsed="false">
      <c r="A4569" s="0" t="s">
        <v>343</v>
      </c>
      <c r="B4569" s="0" t="s">
        <v>317</v>
      </c>
      <c r="C4569" s="0" t="n">
        <v>48</v>
      </c>
      <c r="D4569" s="0" t="n">
        <v>65</v>
      </c>
      <c r="E4569" s="0" t="n">
        <v>33</v>
      </c>
      <c r="F4569" s="0" t="n">
        <v>36</v>
      </c>
      <c r="G4569" s="0" t="n">
        <v>19</v>
      </c>
      <c r="H4569" s="0" t="n">
        <v>14</v>
      </c>
      <c r="I4569" s="0" t="n">
        <v>0</v>
      </c>
      <c r="J4569" s="0" t="n">
        <v>1</v>
      </c>
      <c r="K4569" s="0" t="n">
        <f aca="false">VLOOKUP(A4569,'Team Data'!$A$1:$E$659,2,FALSE())</f>
        <v>13</v>
      </c>
      <c r="L4569" s="0" t="n">
        <f aca="false">VLOOKUP(A4569,'Team Data'!$A$1:$E$659,3,FALSE())</f>
        <v>19</v>
      </c>
      <c r="M4569" s="0" t="n">
        <f aca="false">VLOOKUP(B4569,'Team Data'!$A$1:$E$659,2,FALSE())</f>
        <v>27</v>
      </c>
      <c r="N4569" s="0" t="n">
        <f aca="false">VLOOKUP(B4569,'Team Data'!$A$1:$E$659,3,FALSE())</f>
        <v>8</v>
      </c>
      <c r="O4569" s="0" t="n">
        <f aca="false">VLOOKUP(A4569,'Team Data'!$A$1:$E$659,4,FALSE())</f>
        <v>540</v>
      </c>
      <c r="P4569" s="0" t="n">
        <f aca="false">VLOOKUP(A4569,'Team Data'!$A$1:$E$659,5,FALSE())</f>
        <v>453</v>
      </c>
      <c r="Q4569" s="0" t="n">
        <f aca="false">VLOOKUP(B4569,'Team Data'!$A$1:$E$659,4,FALSE())</f>
        <v>534</v>
      </c>
      <c r="R4569" s="0" t="n">
        <f aca="false">VLOOKUP(B4569,'Team Data'!$A$1:$E$659,5,FALSE())</f>
        <v>523</v>
      </c>
      <c r="S4569" s="0" t="n">
        <f aca="false">IF(I4569=1,(MIN(30,(C4569-D4569)))*(M4569/(M4569+N4569))*(Q4569/(Q4569+R4569)),(MAX(-30,(C4569-D4569)))*(N4569/(M4569+N4569))*(R4569/(R4569+Q4569)))</f>
        <v>-1.92263819435059</v>
      </c>
      <c r="T4569" s="0" t="n">
        <f aca="false">IF(J4569=1,(MIN(30,(D4569-C4569)))*(K4569/(K4569+L4569))*(O4569/(O4569+P4569)),(MAX(-30,(D4569-C4569)))*(L4569/(K4569+L4569))*(P4569/(P4569+O4569)))</f>
        <v>3.75566465256798</v>
      </c>
      <c r="U4569" s="7" t="n">
        <v>43141</v>
      </c>
    </row>
    <row r="4570" customFormat="false" ht="15" hidden="false" customHeight="false" outlineLevel="0" collapsed="false">
      <c r="A4570" s="0" t="s">
        <v>166</v>
      </c>
      <c r="B4570" s="0" t="s">
        <v>52</v>
      </c>
      <c r="C4570" s="0" t="n">
        <v>84</v>
      </c>
      <c r="D4570" s="0" t="n">
        <v>75</v>
      </c>
      <c r="E4570" s="0" t="n">
        <v>25</v>
      </c>
      <c r="F4570" s="0" t="n">
        <v>17</v>
      </c>
      <c r="G4570" s="0" t="n">
        <v>14</v>
      </c>
      <c r="H4570" s="0" t="n">
        <v>8</v>
      </c>
      <c r="I4570" s="0" t="n">
        <v>1</v>
      </c>
      <c r="J4570" s="0" t="n">
        <v>0</v>
      </c>
      <c r="K4570" s="0" t="n">
        <f aca="false">VLOOKUP(A4570,'Team Data'!$A$1:$E$659,2,FALSE())</f>
        <v>19</v>
      </c>
      <c r="L4570" s="0" t="n">
        <f aca="false">VLOOKUP(A4570,'Team Data'!$A$1:$E$659,3,FALSE())</f>
        <v>15</v>
      </c>
      <c r="M4570" s="0" t="n">
        <f aca="false">VLOOKUP(B4570,'Team Data'!$A$1:$E$659,2,FALSE())</f>
        <v>10</v>
      </c>
      <c r="N4570" s="0" t="n">
        <f aca="false">VLOOKUP(B4570,'Team Data'!$A$1:$E$659,3,FALSE())</f>
        <v>23</v>
      </c>
      <c r="O4570" s="0" t="n">
        <f aca="false">VLOOKUP(A4570,'Team Data'!$A$1:$E$659,4,FALSE())</f>
        <v>543</v>
      </c>
      <c r="P4570" s="0" t="n">
        <f aca="false">VLOOKUP(A4570,'Team Data'!$A$1:$E$659,5,FALSE())</f>
        <v>527</v>
      </c>
      <c r="Q4570" s="0" t="n">
        <f aca="false">VLOOKUP(B4570,'Team Data'!$A$1:$E$659,4,FALSE())</f>
        <v>543</v>
      </c>
      <c r="R4570" s="0" t="n">
        <f aca="false">VLOOKUP(B4570,'Team Data'!$A$1:$E$659,5,FALSE())</f>
        <v>482</v>
      </c>
      <c r="S4570" s="0" t="n">
        <f aca="false">IF(I4570=1,(MIN(30,(C4570-D4570)))*(M4570/(M4570+N4570))*(Q4570/(Q4570+R4570)),(MAX(-30,(C4570-D4570)))*(N4570/(M4570+N4570))*(R4570/(R4570+Q4570)))</f>
        <v>1.44478935698448</v>
      </c>
      <c r="T4570" s="0" t="n">
        <f aca="false">IF(J4570=1,(MIN(30,(D4570-C4570)))*(K4570/(K4570+L4570))*(O4570/(O4570+P4570)),(MAX(-30,(D4570-C4570)))*(L4570/(K4570+L4570))*(P4570/(P4570+O4570)))</f>
        <v>-1.95560747663551</v>
      </c>
      <c r="U4570" s="7" t="n">
        <v>43141</v>
      </c>
    </row>
    <row r="4571" customFormat="false" ht="15" hidden="false" customHeight="false" outlineLevel="0" collapsed="false">
      <c r="A4571" s="0" t="s">
        <v>51</v>
      </c>
      <c r="B4571" s="0" t="s">
        <v>275</v>
      </c>
      <c r="C4571" s="0" t="n">
        <v>54</v>
      </c>
      <c r="D4571" s="0" t="n">
        <v>72</v>
      </c>
      <c r="E4571" s="0" t="n">
        <v>36</v>
      </c>
      <c r="F4571" s="0" t="n">
        <v>35</v>
      </c>
      <c r="G4571" s="0" t="n">
        <v>16</v>
      </c>
      <c r="H4571" s="0" t="n">
        <v>7</v>
      </c>
      <c r="I4571" s="0" t="n">
        <v>0</v>
      </c>
      <c r="J4571" s="0" t="n">
        <v>1</v>
      </c>
      <c r="K4571" s="0" t="n">
        <f aca="false">VLOOKUP(A4571,'Team Data'!$A$1:$E$659,2,FALSE())</f>
        <v>6</v>
      </c>
      <c r="L4571" s="0" t="n">
        <f aca="false">VLOOKUP(A4571,'Team Data'!$A$1:$E$659,3,FALSE())</f>
        <v>23</v>
      </c>
      <c r="M4571" s="0" t="n">
        <f aca="false">VLOOKUP(B4571,'Team Data'!$A$1:$E$659,2,FALSE())</f>
        <v>16</v>
      </c>
      <c r="N4571" s="0" t="n">
        <f aca="false">VLOOKUP(B4571,'Team Data'!$A$1:$E$659,3,FALSE())</f>
        <v>18</v>
      </c>
      <c r="O4571" s="0" t="n">
        <f aca="false">VLOOKUP(A4571,'Team Data'!$A$1:$E$659,4,FALSE())</f>
        <v>485</v>
      </c>
      <c r="P4571" s="0" t="n">
        <f aca="false">VLOOKUP(A4571,'Team Data'!$A$1:$E$659,5,FALSE())</f>
        <v>443</v>
      </c>
      <c r="Q4571" s="0" t="n">
        <f aca="false">VLOOKUP(B4571,'Team Data'!$A$1:$E$659,4,FALSE())</f>
        <v>559</v>
      </c>
      <c r="R4571" s="0" t="n">
        <f aca="false">VLOOKUP(B4571,'Team Data'!$A$1:$E$659,5,FALSE())</f>
        <v>460</v>
      </c>
      <c r="S4571" s="0" t="n">
        <f aca="false">IF(I4571=1,(MIN(30,(C4571-D4571)))*(M4571/(M4571+N4571))*(Q4571/(Q4571+R4571)),(MAX(-30,(C4571-D4571)))*(N4571/(M4571+N4571))*(R4571/(R4571+Q4571)))</f>
        <v>-4.30179530104485</v>
      </c>
      <c r="T4571" s="0" t="n">
        <f aca="false">IF(J4571=1,(MIN(30,(D4571-C4571)))*(K4571/(K4571+L4571))*(O4571/(O4571+P4571)),(MAX(-30,(D4571-C4571)))*(L4571/(K4571+L4571))*(P4571/(P4571+O4571)))</f>
        <v>1.94634363852556</v>
      </c>
      <c r="U4571" s="7" t="n">
        <v>43141</v>
      </c>
    </row>
    <row r="4572" customFormat="false" ht="15" hidden="false" customHeight="false" outlineLevel="0" collapsed="false">
      <c r="A4572" s="0" t="s">
        <v>146</v>
      </c>
      <c r="B4572" s="0" t="s">
        <v>300</v>
      </c>
      <c r="C4572" s="0" t="n">
        <v>64</v>
      </c>
      <c r="D4572" s="0" t="n">
        <v>82</v>
      </c>
      <c r="E4572" s="0" t="n">
        <v>27</v>
      </c>
      <c r="F4572" s="0" t="n">
        <v>41</v>
      </c>
      <c r="G4572" s="0" t="n">
        <v>9</v>
      </c>
      <c r="H4572" s="0" t="n">
        <v>10</v>
      </c>
      <c r="I4572" s="0" t="n">
        <v>0</v>
      </c>
      <c r="J4572" s="0" t="n">
        <v>1</v>
      </c>
      <c r="K4572" s="0" t="n">
        <f aca="false">VLOOKUP(A4572,'Team Data'!$A$1:$E$659,2,FALSE())</f>
        <v>7</v>
      </c>
      <c r="L4572" s="0" t="n">
        <f aca="false">VLOOKUP(A4572,'Team Data'!$A$1:$E$659,3,FALSE())</f>
        <v>25</v>
      </c>
      <c r="M4572" s="0" t="n">
        <f aca="false">VLOOKUP(B4572,'Team Data'!$A$1:$E$659,2,FALSE())</f>
        <v>16</v>
      </c>
      <c r="N4572" s="0" t="n">
        <f aca="false">VLOOKUP(B4572,'Team Data'!$A$1:$E$659,3,FALSE())</f>
        <v>16</v>
      </c>
      <c r="O4572" s="0" t="n">
        <f aca="false">VLOOKUP(A4572,'Team Data'!$A$1:$E$659,4,FALSE())</f>
        <v>544</v>
      </c>
      <c r="P4572" s="0" t="n">
        <f aca="false">VLOOKUP(A4572,'Team Data'!$A$1:$E$659,5,FALSE())</f>
        <v>461</v>
      </c>
      <c r="Q4572" s="0" t="n">
        <f aca="false">VLOOKUP(B4572,'Team Data'!$A$1:$E$659,4,FALSE())</f>
        <v>524</v>
      </c>
      <c r="R4572" s="0" t="n">
        <f aca="false">VLOOKUP(B4572,'Team Data'!$A$1:$E$659,5,FALSE())</f>
        <v>474</v>
      </c>
      <c r="S4572" s="0" t="n">
        <f aca="false">IF(I4572=1,(MIN(30,(C4572-D4572)))*(M4572/(M4572+N4572))*(Q4572/(Q4572+R4572)),(MAX(-30,(C4572-D4572)))*(N4572/(M4572+N4572))*(R4572/(R4572+Q4572)))</f>
        <v>-4.27454909819639</v>
      </c>
      <c r="T4572" s="0" t="n">
        <f aca="false">IF(J4572=1,(MIN(30,(D4572-C4572)))*(K4572/(K4572+L4572))*(O4572/(O4572+P4572)),(MAX(-30,(D4572-C4572)))*(L4572/(K4572+L4572))*(P4572/(P4572+O4572)))</f>
        <v>2.13134328358209</v>
      </c>
      <c r="U4572" s="7" t="n">
        <v>43141</v>
      </c>
    </row>
    <row r="4573" customFormat="false" ht="15" hidden="false" customHeight="false" outlineLevel="0" collapsed="false">
      <c r="A4573" s="0" t="s">
        <v>288</v>
      </c>
      <c r="B4573" s="0" t="s">
        <v>9</v>
      </c>
      <c r="C4573" s="0" t="n">
        <v>50</v>
      </c>
      <c r="D4573" s="0" t="n">
        <v>78</v>
      </c>
      <c r="E4573" s="0" t="n">
        <v>35</v>
      </c>
      <c r="F4573" s="0" t="n">
        <v>40</v>
      </c>
      <c r="G4573" s="0" t="n">
        <v>13</v>
      </c>
      <c r="H4573" s="0" t="n">
        <v>11</v>
      </c>
      <c r="I4573" s="0" t="n">
        <v>0</v>
      </c>
      <c r="J4573" s="0" t="n">
        <v>1</v>
      </c>
      <c r="K4573" s="0" t="n">
        <f aca="false">VLOOKUP(A4573,'Team Data'!$A$1:$E$659,2,FALSE())</f>
        <v>26</v>
      </c>
      <c r="L4573" s="0" t="n">
        <f aca="false">VLOOKUP(A4573,'Team Data'!$A$1:$E$659,3,FALSE())</f>
        <v>9</v>
      </c>
      <c r="M4573" s="0" t="n">
        <f aca="false">VLOOKUP(B4573,'Team Data'!$A$1:$E$659,2,FALSE())</f>
        <v>20</v>
      </c>
      <c r="N4573" s="0" t="n">
        <f aca="false">VLOOKUP(B4573,'Team Data'!$A$1:$E$659,3,FALSE())</f>
        <v>16</v>
      </c>
      <c r="O4573" s="0" t="n">
        <f aca="false">VLOOKUP(A4573,'Team Data'!$A$1:$E$659,4,FALSE())</f>
        <v>702</v>
      </c>
      <c r="P4573" s="0" t="n">
        <f aca="false">VLOOKUP(A4573,'Team Data'!$A$1:$E$659,5,FALSE())</f>
        <v>475</v>
      </c>
      <c r="Q4573" s="0" t="n">
        <f aca="false">VLOOKUP(B4573,'Team Data'!$A$1:$E$659,4,FALSE())</f>
        <v>741</v>
      </c>
      <c r="R4573" s="0" t="n">
        <f aca="false">VLOOKUP(B4573,'Team Data'!$A$1:$E$659,5,FALSE())</f>
        <v>460</v>
      </c>
      <c r="S4573" s="0" t="n">
        <f aca="false">IF(I4573=1,(MIN(30,(C4573-D4573)))*(M4573/(M4573+N4573))*(Q4573/(Q4573+R4573)),(MAX(-30,(C4573-D4573)))*(N4573/(M4573+N4573))*(R4573/(R4573+Q4573)))</f>
        <v>-4.76639837172726</v>
      </c>
      <c r="T4573" s="0" t="n">
        <f aca="false">IF(J4573=1,(MIN(30,(D4573-C4573)))*(K4573/(K4573+L4573))*(O4573/(O4573+P4573)),(MAX(-30,(D4573-C4573)))*(L4573/(K4573+L4573))*(P4573/(P4573+O4573)))</f>
        <v>12.4057774001699</v>
      </c>
      <c r="U4573" s="7" t="n">
        <v>43141</v>
      </c>
    </row>
    <row r="4574" customFormat="false" ht="15" hidden="false" customHeight="false" outlineLevel="0" collapsed="false">
      <c r="A4574" s="0" t="s">
        <v>203</v>
      </c>
      <c r="B4574" s="0" t="s">
        <v>171</v>
      </c>
      <c r="C4574" s="0" t="n">
        <v>73</v>
      </c>
      <c r="D4574" s="0" t="n">
        <v>79</v>
      </c>
      <c r="E4574" s="0" t="n">
        <v>38</v>
      </c>
      <c r="F4574" s="0" t="n">
        <v>25</v>
      </c>
      <c r="G4574" s="0" t="n">
        <v>18</v>
      </c>
      <c r="H4574" s="0" t="n">
        <v>5</v>
      </c>
      <c r="I4574" s="0" t="n">
        <v>0</v>
      </c>
      <c r="J4574" s="0" t="n">
        <v>1</v>
      </c>
      <c r="K4574" s="0" t="n">
        <f aca="false">VLOOKUP(A4574,'Team Data'!$A$1:$E$659,2,FALSE())</f>
        <v>20</v>
      </c>
      <c r="L4574" s="0" t="n">
        <f aca="false">VLOOKUP(A4574,'Team Data'!$A$1:$E$659,3,FALSE())</f>
        <v>18</v>
      </c>
      <c r="M4574" s="0" t="n">
        <f aca="false">VLOOKUP(B4574,'Team Data'!$A$1:$E$659,2,FALSE())</f>
        <v>25</v>
      </c>
      <c r="N4574" s="0" t="n">
        <f aca="false">VLOOKUP(B4574,'Team Data'!$A$1:$E$659,3,FALSE())</f>
        <v>8</v>
      </c>
      <c r="O4574" s="0" t="n">
        <f aca="false">VLOOKUP(A4574,'Team Data'!$A$1:$E$659,4,FALSE())</f>
        <v>623</v>
      </c>
      <c r="P4574" s="0" t="n">
        <f aca="false">VLOOKUP(A4574,'Team Data'!$A$1:$E$659,5,FALSE())</f>
        <v>572</v>
      </c>
      <c r="Q4574" s="0" t="n">
        <f aca="false">VLOOKUP(B4574,'Team Data'!$A$1:$E$659,4,FALSE())</f>
        <v>610</v>
      </c>
      <c r="R4574" s="0" t="n">
        <f aca="false">VLOOKUP(B4574,'Team Data'!$A$1:$E$659,5,FALSE())</f>
        <v>461</v>
      </c>
      <c r="S4574" s="0" t="n">
        <f aca="false">IF(I4574=1,(MIN(30,(C4574-D4574)))*(M4574/(M4574+N4574))*(Q4574/(Q4574+R4574)),(MAX(-30,(C4574-D4574)))*(N4574/(M4574+N4574))*(R4574/(R4574+Q4574)))</f>
        <v>-0.626092861386979</v>
      </c>
      <c r="T4574" s="0" t="n">
        <f aca="false">IF(J4574=1,(MIN(30,(D4574-C4574)))*(K4574/(K4574+L4574))*(O4574/(O4574+P4574)),(MAX(-30,(D4574-C4574)))*(L4574/(K4574+L4574))*(P4574/(P4574+O4574)))</f>
        <v>1.6463334067386</v>
      </c>
      <c r="U4574" s="7" t="n">
        <v>43141</v>
      </c>
    </row>
    <row r="4575" customFormat="false" ht="15" hidden="false" customHeight="false" outlineLevel="0" collapsed="false">
      <c r="A4575" s="0" t="s">
        <v>105</v>
      </c>
      <c r="B4575" s="0" t="s">
        <v>231</v>
      </c>
      <c r="C4575" s="0" t="n">
        <v>90</v>
      </c>
      <c r="D4575" s="0" t="n">
        <v>85</v>
      </c>
      <c r="E4575" s="0" t="n">
        <v>39</v>
      </c>
      <c r="F4575" s="0" t="n">
        <v>35</v>
      </c>
      <c r="G4575" s="0" t="n">
        <v>14</v>
      </c>
      <c r="H4575" s="0" t="n">
        <v>14</v>
      </c>
      <c r="I4575" s="0" t="n">
        <v>1</v>
      </c>
      <c r="J4575" s="0" t="n">
        <v>0</v>
      </c>
      <c r="K4575" s="0" t="n">
        <f aca="false">VLOOKUP(A4575,'Team Data'!$A$1:$E$659,2,FALSE())</f>
        <v>17</v>
      </c>
      <c r="L4575" s="0" t="n">
        <f aca="false">VLOOKUP(A4575,'Team Data'!$A$1:$E$659,3,FALSE())</f>
        <v>14</v>
      </c>
      <c r="M4575" s="0" t="n">
        <f aca="false">VLOOKUP(B4575,'Team Data'!$A$1:$E$659,2,FALSE())</f>
        <v>16</v>
      </c>
      <c r="N4575" s="0" t="n">
        <f aca="false">VLOOKUP(B4575,'Team Data'!$A$1:$E$659,3,FALSE())</f>
        <v>18</v>
      </c>
      <c r="O4575" s="0" t="n">
        <f aca="false">VLOOKUP(A4575,'Team Data'!$A$1:$E$659,4,FALSE())</f>
        <v>412</v>
      </c>
      <c r="P4575" s="0" t="n">
        <f aca="false">VLOOKUP(A4575,'Team Data'!$A$1:$E$659,5,FALSE())</f>
        <v>578</v>
      </c>
      <c r="Q4575" s="0" t="n">
        <f aca="false">VLOOKUP(B4575,'Team Data'!$A$1:$E$659,4,FALSE())</f>
        <v>494</v>
      </c>
      <c r="R4575" s="0" t="n">
        <f aca="false">VLOOKUP(B4575,'Team Data'!$A$1:$E$659,5,FALSE())</f>
        <v>587</v>
      </c>
      <c r="S4575" s="0" t="n">
        <f aca="false">IF(I4575=1,(MIN(30,(C4575-D4575)))*(M4575/(M4575+N4575))*(Q4575/(Q4575+R4575)),(MAX(-30,(C4575-D4575)))*(N4575/(M4575+N4575))*(R4575/(R4575+Q4575)))</f>
        <v>1.07525711487185</v>
      </c>
      <c r="T4575" s="0" t="n">
        <f aca="false">IF(J4575=1,(MIN(30,(D4575-C4575)))*(K4575/(K4575+L4575))*(O4575/(O4575+P4575)),(MAX(-30,(D4575-C4575)))*(L4575/(K4575+L4575))*(P4575/(P4575+O4575)))</f>
        <v>-1.31834473769958</v>
      </c>
      <c r="U4575" s="7" t="n">
        <v>43141</v>
      </c>
    </row>
    <row r="4576" customFormat="false" ht="15" hidden="false" customHeight="false" outlineLevel="0" collapsed="false">
      <c r="A4576" s="0" t="s">
        <v>11</v>
      </c>
      <c r="B4576" s="0" t="s">
        <v>10</v>
      </c>
      <c r="C4576" s="0" t="n">
        <v>69</v>
      </c>
      <c r="D4576" s="0" t="n">
        <v>50</v>
      </c>
      <c r="E4576" s="0" t="n">
        <v>29</v>
      </c>
      <c r="F4576" s="0" t="n">
        <v>40</v>
      </c>
      <c r="G4576" s="0" t="n">
        <v>14</v>
      </c>
      <c r="H4576" s="0" t="n">
        <v>21</v>
      </c>
      <c r="I4576" s="0" t="n">
        <v>1</v>
      </c>
      <c r="J4576" s="0" t="n">
        <v>0</v>
      </c>
      <c r="K4576" s="0" t="n">
        <f aca="false">VLOOKUP(A4576,'Team Data'!$A$1:$E$659,2,FALSE())</f>
        <v>8</v>
      </c>
      <c r="L4576" s="0" t="n">
        <f aca="false">VLOOKUP(A4576,'Team Data'!$A$1:$E$659,3,FALSE())</f>
        <v>23</v>
      </c>
      <c r="M4576" s="0" t="n">
        <f aca="false">VLOOKUP(B4576,'Team Data'!$A$1:$E$659,2,FALSE())</f>
        <v>3</v>
      </c>
      <c r="N4576" s="0" t="n">
        <f aca="false">VLOOKUP(B4576,'Team Data'!$A$1:$E$659,3,FALSE())</f>
        <v>28</v>
      </c>
      <c r="O4576" s="0" t="n">
        <f aca="false">VLOOKUP(A4576,'Team Data'!$A$1:$E$659,4,FALSE())</f>
        <v>473</v>
      </c>
      <c r="P4576" s="0" t="n">
        <f aca="false">VLOOKUP(A4576,'Team Data'!$A$1:$E$659,5,FALSE())</f>
        <v>559</v>
      </c>
      <c r="Q4576" s="0" t="n">
        <f aca="false">VLOOKUP(B4576,'Team Data'!$A$1:$E$659,4,FALSE())</f>
        <v>453</v>
      </c>
      <c r="R4576" s="0" t="n">
        <f aca="false">VLOOKUP(B4576,'Team Data'!$A$1:$E$659,5,FALSE())</f>
        <v>567</v>
      </c>
      <c r="S4576" s="0" t="n">
        <f aca="false">IF(I4576=1,(MIN(30,(C4576-D4576)))*(M4576/(M4576+N4576))*(Q4576/(Q4576+R4576)),(MAX(-30,(C4576-D4576)))*(N4576/(M4576+N4576))*(R4576/(R4576+Q4576)))</f>
        <v>0.816603415559772</v>
      </c>
      <c r="T4576" s="0" t="n">
        <f aca="false">IF(J4576=1,(MIN(30,(D4576-C4576)))*(K4576/(K4576+L4576))*(O4576/(O4576+P4576)),(MAX(-30,(D4576-C4576)))*(L4576/(K4576+L4576))*(P4576/(P4576+O4576)))</f>
        <v>-7.63575268817204</v>
      </c>
      <c r="U4576" s="7" t="n">
        <v>43141</v>
      </c>
    </row>
    <row r="4577" customFormat="false" ht="15" hidden="false" customHeight="false" outlineLevel="0" collapsed="false">
      <c r="A4577" s="0" t="s">
        <v>199</v>
      </c>
      <c r="B4577" s="0" t="s">
        <v>88</v>
      </c>
      <c r="C4577" s="0" t="n">
        <v>56</v>
      </c>
      <c r="D4577" s="0" t="n">
        <v>65</v>
      </c>
      <c r="E4577" s="0" t="n">
        <v>47</v>
      </c>
      <c r="F4577" s="0" t="n">
        <v>31</v>
      </c>
      <c r="G4577" s="0" t="n">
        <v>15</v>
      </c>
      <c r="H4577" s="0" t="n">
        <v>8</v>
      </c>
      <c r="I4577" s="0" t="n">
        <v>0</v>
      </c>
      <c r="J4577" s="0" t="n">
        <v>1</v>
      </c>
      <c r="K4577" s="0" t="n">
        <f aca="false">VLOOKUP(A4577,'Team Data'!$A$1:$E$659,2,FALSE())</f>
        <v>19</v>
      </c>
      <c r="L4577" s="0" t="n">
        <f aca="false">VLOOKUP(A4577,'Team Data'!$A$1:$E$659,3,FALSE())</f>
        <v>16</v>
      </c>
      <c r="M4577" s="0" t="n">
        <f aca="false">VLOOKUP(B4577,'Team Data'!$A$1:$E$659,2,FALSE())</f>
        <v>9</v>
      </c>
      <c r="N4577" s="0" t="n">
        <f aca="false">VLOOKUP(B4577,'Team Data'!$A$1:$E$659,3,FALSE())</f>
        <v>25</v>
      </c>
      <c r="O4577" s="0" t="n">
        <f aca="false">VLOOKUP(A4577,'Team Data'!$A$1:$E$659,4,FALSE())</f>
        <v>431</v>
      </c>
      <c r="P4577" s="0" t="n">
        <f aca="false">VLOOKUP(A4577,'Team Data'!$A$1:$E$659,5,FALSE())</f>
        <v>621</v>
      </c>
      <c r="Q4577" s="0" t="n">
        <f aca="false">VLOOKUP(B4577,'Team Data'!$A$1:$E$659,4,FALSE())</f>
        <v>507</v>
      </c>
      <c r="R4577" s="0" t="n">
        <f aca="false">VLOOKUP(B4577,'Team Data'!$A$1:$E$659,5,FALSE())</f>
        <v>582</v>
      </c>
      <c r="S4577" s="0" t="n">
        <f aca="false">IF(I4577=1,(MIN(30,(C4577-D4577)))*(M4577/(M4577+N4577))*(Q4577/(Q4577+R4577)),(MAX(-30,(C4577-D4577)))*(N4577/(M4577+N4577))*(R4577/(R4577+Q4577)))</f>
        <v>-3.53670393777346</v>
      </c>
      <c r="T4577" s="0" t="n">
        <f aca="false">IF(J4577=1,(MIN(30,(D4577-C4577)))*(K4577/(K4577+L4577))*(O4577/(O4577+P4577)),(MAX(-30,(D4577-C4577)))*(L4577/(K4577+L4577))*(P4577/(P4577+O4577)))</f>
        <v>2.0016567083107</v>
      </c>
      <c r="U4577" s="7" t="n">
        <v>43141</v>
      </c>
    </row>
    <row r="4578" customFormat="false" ht="15" hidden="false" customHeight="false" outlineLevel="0" collapsed="false">
      <c r="A4578" s="0" t="s">
        <v>61</v>
      </c>
      <c r="B4578" s="0" t="s">
        <v>34</v>
      </c>
      <c r="C4578" s="0" t="n">
        <v>88</v>
      </c>
      <c r="D4578" s="0" t="n">
        <v>91</v>
      </c>
      <c r="E4578" s="0" t="n">
        <v>39</v>
      </c>
      <c r="F4578" s="0" t="n">
        <v>42</v>
      </c>
      <c r="G4578" s="0" t="n">
        <v>17</v>
      </c>
      <c r="H4578" s="0" t="n">
        <v>13</v>
      </c>
      <c r="I4578" s="0" t="n">
        <v>0</v>
      </c>
      <c r="J4578" s="0" t="n">
        <v>1</v>
      </c>
      <c r="K4578" s="0" t="n">
        <f aca="false">VLOOKUP(A4578,'Team Data'!$A$1:$E$659,2,FALSE())</f>
        <v>8</v>
      </c>
      <c r="L4578" s="0" t="n">
        <f aca="false">VLOOKUP(A4578,'Team Data'!$A$1:$E$659,3,FALSE())</f>
        <v>19</v>
      </c>
      <c r="M4578" s="0" t="n">
        <f aca="false">VLOOKUP(B4578,'Team Data'!$A$1:$E$659,2,FALSE())</f>
        <v>11</v>
      </c>
      <c r="N4578" s="0" t="n">
        <f aca="false">VLOOKUP(B4578,'Team Data'!$A$1:$E$659,3,FALSE())</f>
        <v>16</v>
      </c>
      <c r="O4578" s="0" t="n">
        <f aca="false">VLOOKUP(A4578,'Team Data'!$A$1:$E$659,4,FALSE())</f>
        <v>409</v>
      </c>
      <c r="P4578" s="0" t="n">
        <f aca="false">VLOOKUP(A4578,'Team Data'!$A$1:$E$659,5,FALSE())</f>
        <v>407</v>
      </c>
      <c r="Q4578" s="0" t="n">
        <f aca="false">VLOOKUP(B4578,'Team Data'!$A$1:$E$659,4,FALSE())</f>
        <v>361</v>
      </c>
      <c r="R4578" s="0" t="n">
        <f aca="false">VLOOKUP(B4578,'Team Data'!$A$1:$E$659,5,FALSE())</f>
        <v>435</v>
      </c>
      <c r="S4578" s="0" t="n">
        <f aca="false">IF(I4578=1,(MIN(30,(C4578-D4578)))*(M4578/(M4578+N4578))*(Q4578/(Q4578+R4578)),(MAX(-30,(C4578-D4578)))*(N4578/(M4578+N4578))*(R4578/(R4578+Q4578)))</f>
        <v>-0.971524288107203</v>
      </c>
      <c r="T4578" s="0" t="n">
        <f aca="false">IF(J4578=1,(MIN(30,(D4578-C4578)))*(K4578/(K4578+L4578))*(O4578/(O4578+P4578)),(MAX(-30,(D4578-C4578)))*(L4578/(K4578+L4578))*(P4578/(P4578+O4578)))</f>
        <v>0.445533769063181</v>
      </c>
      <c r="U4578" s="7" t="n">
        <v>43141</v>
      </c>
    </row>
    <row r="4579" customFormat="false" ht="15" hidden="false" customHeight="false" outlineLevel="0" collapsed="false">
      <c r="A4579" s="0" t="s">
        <v>311</v>
      </c>
      <c r="B4579" s="0" t="s">
        <v>347</v>
      </c>
      <c r="C4579" s="0" t="n">
        <v>74</v>
      </c>
      <c r="D4579" s="0" t="n">
        <v>95</v>
      </c>
      <c r="E4579" s="0" t="n">
        <v>24</v>
      </c>
      <c r="F4579" s="0" t="n">
        <v>40</v>
      </c>
      <c r="G4579" s="0" t="n">
        <v>9</v>
      </c>
      <c r="H4579" s="0" t="n">
        <v>9</v>
      </c>
      <c r="I4579" s="0" t="n">
        <v>0</v>
      </c>
      <c r="J4579" s="0" t="n">
        <v>1</v>
      </c>
      <c r="K4579" s="0" t="n">
        <f aca="false">VLOOKUP(A4579,'Team Data'!$A$1:$E$659,2,FALSE())</f>
        <v>14</v>
      </c>
      <c r="L4579" s="0" t="n">
        <f aca="false">VLOOKUP(A4579,'Team Data'!$A$1:$E$659,3,FALSE())</f>
        <v>18</v>
      </c>
      <c r="M4579" s="0" t="n">
        <f aca="false">VLOOKUP(B4579,'Team Data'!$A$1:$E$659,2,FALSE())</f>
        <v>23</v>
      </c>
      <c r="N4579" s="0" t="n">
        <f aca="false">VLOOKUP(B4579,'Team Data'!$A$1:$E$659,3,FALSE())</f>
        <v>8</v>
      </c>
      <c r="O4579" s="0" t="n">
        <f aca="false">VLOOKUP(A4579,'Team Data'!$A$1:$E$659,4,FALSE())</f>
        <v>616</v>
      </c>
      <c r="P4579" s="0" t="n">
        <f aca="false">VLOOKUP(A4579,'Team Data'!$A$1:$E$659,5,FALSE())</f>
        <v>430</v>
      </c>
      <c r="Q4579" s="0" t="n">
        <f aca="false">VLOOKUP(B4579,'Team Data'!$A$1:$E$659,4,FALSE())</f>
        <v>591</v>
      </c>
      <c r="R4579" s="0" t="n">
        <f aca="false">VLOOKUP(B4579,'Team Data'!$A$1:$E$659,5,FALSE())</f>
        <v>427</v>
      </c>
      <c r="S4579" s="0" t="n">
        <f aca="false">IF(I4579=1,(MIN(30,(C4579-D4579)))*(M4579/(M4579+N4579))*(Q4579/(Q4579+R4579)),(MAX(-30,(C4579-D4579)))*(N4579/(M4579+N4579))*(R4579/(R4579+Q4579)))</f>
        <v>-2.27314785474365</v>
      </c>
      <c r="T4579" s="0" t="n">
        <f aca="false">IF(J4579=1,(MIN(30,(D4579-C4579)))*(K4579/(K4579+L4579))*(O4579/(O4579+P4579)),(MAX(-30,(D4579-C4579)))*(L4579/(K4579+L4579))*(P4579/(P4579+O4579)))</f>
        <v>5.41061185468451</v>
      </c>
      <c r="U4579" s="7" t="n">
        <v>43141</v>
      </c>
    </row>
    <row r="4580" customFormat="false" ht="15" hidden="false" customHeight="false" outlineLevel="0" collapsed="false">
      <c r="A4580" s="0" t="s">
        <v>127</v>
      </c>
      <c r="B4580" s="0" t="s">
        <v>215</v>
      </c>
      <c r="C4580" s="0" t="n">
        <v>64</v>
      </c>
      <c r="D4580" s="0" t="n">
        <v>82</v>
      </c>
      <c r="E4580" s="0" t="n">
        <v>29</v>
      </c>
      <c r="F4580" s="0" t="n">
        <v>33</v>
      </c>
      <c r="G4580" s="0" t="n">
        <v>12</v>
      </c>
      <c r="H4580" s="0" t="n">
        <v>10</v>
      </c>
      <c r="I4580" s="0" t="n">
        <v>0</v>
      </c>
      <c r="J4580" s="0" t="n">
        <v>1</v>
      </c>
      <c r="K4580" s="0" t="n">
        <f aca="false">VLOOKUP(A4580,'Team Data'!$A$1:$E$659,2,FALSE())</f>
        <v>14</v>
      </c>
      <c r="L4580" s="0" t="n">
        <f aca="false">VLOOKUP(A4580,'Team Data'!$A$1:$E$659,3,FALSE())</f>
        <v>19</v>
      </c>
      <c r="M4580" s="0" t="n">
        <f aca="false">VLOOKUP(B4580,'Team Data'!$A$1:$E$659,2,FALSE())</f>
        <v>25</v>
      </c>
      <c r="N4580" s="0" t="n">
        <f aca="false">VLOOKUP(B4580,'Team Data'!$A$1:$E$659,3,FALSE())</f>
        <v>9</v>
      </c>
      <c r="O4580" s="0" t="n">
        <f aca="false">VLOOKUP(A4580,'Team Data'!$A$1:$E$659,4,FALSE())</f>
        <v>641</v>
      </c>
      <c r="P4580" s="0" t="n">
        <f aca="false">VLOOKUP(A4580,'Team Data'!$A$1:$E$659,5,FALSE())</f>
        <v>461</v>
      </c>
      <c r="Q4580" s="0" t="n">
        <f aca="false">VLOOKUP(B4580,'Team Data'!$A$1:$E$659,4,FALSE())</f>
        <v>711</v>
      </c>
      <c r="R4580" s="0" t="n">
        <f aca="false">VLOOKUP(B4580,'Team Data'!$A$1:$E$659,5,FALSE())</f>
        <v>455</v>
      </c>
      <c r="S4580" s="0" t="n">
        <f aca="false">IF(I4580=1,(MIN(30,(C4580-D4580)))*(M4580/(M4580+N4580))*(Q4580/(Q4580+R4580)),(MAX(-30,(C4580-D4580)))*(N4580/(M4580+N4580))*(R4580/(R4580+Q4580)))</f>
        <v>-1.85929774997478</v>
      </c>
      <c r="T4580" s="0" t="n">
        <f aca="false">IF(J4580=1,(MIN(30,(D4580-C4580)))*(K4580/(K4580+L4580))*(O4580/(O4580+P4580)),(MAX(-30,(D4580-C4580)))*(L4580/(K4580+L4580))*(P4580/(P4580+O4580)))</f>
        <v>4.44184128031678</v>
      </c>
      <c r="U4580" s="7" t="n">
        <v>43141</v>
      </c>
    </row>
    <row r="4581" customFormat="false" ht="15" hidden="false" customHeight="false" outlineLevel="0" collapsed="false">
      <c r="A4581" s="0" t="s">
        <v>295</v>
      </c>
      <c r="B4581" s="0" t="s">
        <v>321</v>
      </c>
      <c r="C4581" s="0" t="n">
        <v>68</v>
      </c>
      <c r="D4581" s="0" t="n">
        <v>70</v>
      </c>
      <c r="E4581" s="0" t="n">
        <v>40</v>
      </c>
      <c r="F4581" s="0" t="n">
        <v>43</v>
      </c>
      <c r="G4581" s="0" t="n">
        <v>11</v>
      </c>
      <c r="H4581" s="0" t="n">
        <v>14</v>
      </c>
      <c r="I4581" s="0" t="n">
        <v>0</v>
      </c>
      <c r="J4581" s="0" t="n">
        <v>1</v>
      </c>
      <c r="K4581" s="0" t="n">
        <f aca="false">VLOOKUP(A4581,'Team Data'!$A$1:$E$659,2,FALSE())</f>
        <v>15</v>
      </c>
      <c r="L4581" s="0" t="n">
        <f aca="false">VLOOKUP(A4581,'Team Data'!$A$1:$E$659,3,FALSE())</f>
        <v>18</v>
      </c>
      <c r="M4581" s="0" t="n">
        <f aca="false">VLOOKUP(B4581,'Team Data'!$A$1:$E$659,2,FALSE())</f>
        <v>21</v>
      </c>
      <c r="N4581" s="0" t="n">
        <f aca="false">VLOOKUP(B4581,'Team Data'!$A$1:$E$659,3,FALSE())</f>
        <v>13</v>
      </c>
      <c r="O4581" s="0" t="n">
        <f aca="false">VLOOKUP(A4581,'Team Data'!$A$1:$E$659,4,FALSE())</f>
        <v>512</v>
      </c>
      <c r="P4581" s="0" t="n">
        <f aca="false">VLOOKUP(A4581,'Team Data'!$A$1:$E$659,5,FALSE())</f>
        <v>507</v>
      </c>
      <c r="Q4581" s="0" t="n">
        <f aca="false">VLOOKUP(B4581,'Team Data'!$A$1:$E$659,4,FALSE())</f>
        <v>576</v>
      </c>
      <c r="R4581" s="0" t="n">
        <f aca="false">VLOOKUP(B4581,'Team Data'!$A$1:$E$659,5,FALSE())</f>
        <v>519</v>
      </c>
      <c r="S4581" s="0" t="n">
        <f aca="false">IF(I4581=1,(MIN(30,(C4581-D4581)))*(M4581/(M4581+N4581))*(Q4581/(Q4581+R4581)),(MAX(-30,(C4581-D4581)))*(N4581/(M4581+N4581))*(R4581/(R4581+Q4581)))</f>
        <v>-0.362449637389202</v>
      </c>
      <c r="T4581" s="0" t="n">
        <f aca="false">IF(J4581=1,(MIN(30,(D4581-C4581)))*(K4581/(K4581+L4581))*(O4581/(O4581+P4581)),(MAX(-30,(D4581-C4581)))*(L4581/(K4581+L4581))*(P4581/(P4581+O4581)))</f>
        <v>0.456775805156571</v>
      </c>
      <c r="U4581" s="7" t="n">
        <v>43141</v>
      </c>
    </row>
    <row r="4582" customFormat="false" ht="15" hidden="false" customHeight="false" outlineLevel="0" collapsed="false">
      <c r="A4582" s="0" t="s">
        <v>67</v>
      </c>
      <c r="B4582" s="0" t="s">
        <v>329</v>
      </c>
      <c r="C4582" s="0" t="n">
        <v>84</v>
      </c>
      <c r="D4582" s="0" t="n">
        <v>88</v>
      </c>
      <c r="E4582" s="0" t="n">
        <v>38</v>
      </c>
      <c r="F4582" s="0" t="n">
        <v>38</v>
      </c>
      <c r="G4582" s="0" t="n">
        <v>19</v>
      </c>
      <c r="H4582" s="0" t="n">
        <v>15</v>
      </c>
      <c r="I4582" s="0" t="n">
        <v>0</v>
      </c>
      <c r="J4582" s="0" t="n">
        <v>1</v>
      </c>
      <c r="K4582" s="0" t="n">
        <f aca="false">VLOOKUP(A4582,'Team Data'!$A$1:$E$659,2,FALSE())</f>
        <v>14</v>
      </c>
      <c r="L4582" s="0" t="n">
        <f aca="false">VLOOKUP(A4582,'Team Data'!$A$1:$E$659,3,FALSE())</f>
        <v>17</v>
      </c>
      <c r="M4582" s="0" t="n">
        <f aca="false">VLOOKUP(B4582,'Team Data'!$A$1:$E$659,2,FALSE())</f>
        <v>18</v>
      </c>
      <c r="N4582" s="0" t="n">
        <f aca="false">VLOOKUP(B4582,'Team Data'!$A$1:$E$659,3,FALSE())</f>
        <v>14</v>
      </c>
      <c r="O4582" s="0" t="n">
        <f aca="false">VLOOKUP(A4582,'Team Data'!$A$1:$E$659,4,FALSE())</f>
        <v>586</v>
      </c>
      <c r="P4582" s="0" t="n">
        <f aca="false">VLOOKUP(A4582,'Team Data'!$A$1:$E$659,5,FALSE())</f>
        <v>427</v>
      </c>
      <c r="Q4582" s="0" t="n">
        <f aca="false">VLOOKUP(B4582,'Team Data'!$A$1:$E$659,4,FALSE())</f>
        <v>555</v>
      </c>
      <c r="R4582" s="0" t="n">
        <f aca="false">VLOOKUP(B4582,'Team Data'!$A$1:$E$659,5,FALSE())</f>
        <v>488</v>
      </c>
      <c r="S4582" s="0" t="n">
        <f aca="false">IF(I4582=1,(MIN(30,(C4582-D4582)))*(M4582/(M4582+N4582))*(Q4582/(Q4582+R4582)),(MAX(-30,(C4582-D4582)))*(N4582/(M4582+N4582))*(R4582/(R4582+Q4582)))</f>
        <v>-0.818791946308725</v>
      </c>
      <c r="T4582" s="0" t="n">
        <f aca="false">IF(J4582=1,(MIN(30,(D4582-C4582)))*(K4582/(K4582+L4582))*(O4582/(O4582+P4582)),(MAX(-30,(D4582-C4582)))*(L4582/(K4582+L4582))*(P4582/(P4582+O4582)))</f>
        <v>1.04499570104767</v>
      </c>
      <c r="U4582" s="7" t="n">
        <v>43141</v>
      </c>
    </row>
    <row r="4583" customFormat="false" ht="15" hidden="false" customHeight="false" outlineLevel="0" collapsed="false">
      <c r="A4583" s="0" t="s">
        <v>196</v>
      </c>
      <c r="B4583" s="0" t="s">
        <v>108</v>
      </c>
      <c r="C4583" s="0" t="n">
        <v>52</v>
      </c>
      <c r="D4583" s="0" t="n">
        <v>82</v>
      </c>
      <c r="E4583" s="0" t="n">
        <v>32</v>
      </c>
      <c r="F4583" s="0" t="n">
        <v>47</v>
      </c>
      <c r="G4583" s="0" t="n">
        <v>9</v>
      </c>
      <c r="H4583" s="0" t="n">
        <v>12</v>
      </c>
      <c r="I4583" s="0" t="n">
        <v>0</v>
      </c>
      <c r="J4583" s="0" t="n">
        <v>1</v>
      </c>
      <c r="K4583" s="0" t="n">
        <f aca="false">VLOOKUP(A4583,'Team Data'!$A$1:$E$659,2,FALSE())</f>
        <v>14</v>
      </c>
      <c r="L4583" s="0" t="n">
        <f aca="false">VLOOKUP(A4583,'Team Data'!$A$1:$E$659,3,FALSE())</f>
        <v>19</v>
      </c>
      <c r="M4583" s="0" t="n">
        <f aca="false">VLOOKUP(B4583,'Team Data'!$A$1:$E$659,2,FALSE())</f>
        <v>19</v>
      </c>
      <c r="N4583" s="0" t="n">
        <f aca="false">VLOOKUP(B4583,'Team Data'!$A$1:$E$659,3,FALSE())</f>
        <v>16</v>
      </c>
      <c r="O4583" s="0" t="n">
        <f aca="false">VLOOKUP(A4583,'Team Data'!$A$1:$E$659,4,FALSE())</f>
        <v>464</v>
      </c>
      <c r="P4583" s="0" t="n">
        <f aca="false">VLOOKUP(A4583,'Team Data'!$A$1:$E$659,5,FALSE())</f>
        <v>530</v>
      </c>
      <c r="Q4583" s="0" t="n">
        <f aca="false">VLOOKUP(B4583,'Team Data'!$A$1:$E$659,4,FALSE())</f>
        <v>472</v>
      </c>
      <c r="R4583" s="0" t="n">
        <f aca="false">VLOOKUP(B4583,'Team Data'!$A$1:$E$659,5,FALSE())</f>
        <v>580</v>
      </c>
      <c r="S4583" s="0" t="n">
        <f aca="false">IF(I4583=1,(MIN(30,(C4583-D4583)))*(M4583/(M4583+N4583))*(Q4583/(Q4583+R4583)),(MAX(-30,(C4583-D4583)))*(N4583/(M4583+N4583))*(R4583/(R4583+Q4583)))</f>
        <v>-7.56110809342749</v>
      </c>
      <c r="T4583" s="0" t="n">
        <f aca="false">IF(J4583=1,(MIN(30,(D4583-C4583)))*(K4583/(K4583+L4583))*(O4583/(O4583+P4583)),(MAX(-30,(D4583-C4583)))*(L4583/(K4583+L4583))*(P4583/(P4583+O4583)))</f>
        <v>5.94110115236876</v>
      </c>
      <c r="U4583" s="7" t="n">
        <v>43141</v>
      </c>
    </row>
    <row r="4584" customFormat="false" ht="15" hidden="false" customHeight="false" outlineLevel="0" collapsed="false">
      <c r="A4584" s="0" t="s">
        <v>227</v>
      </c>
      <c r="B4584" s="0" t="s">
        <v>155</v>
      </c>
      <c r="C4584" s="0" t="n">
        <v>79</v>
      </c>
      <c r="D4584" s="0" t="n">
        <v>85</v>
      </c>
      <c r="E4584" s="0" t="n">
        <v>30</v>
      </c>
      <c r="F4584" s="0" t="n">
        <v>31</v>
      </c>
      <c r="G4584" s="0" t="n">
        <v>14</v>
      </c>
      <c r="H4584" s="0" t="n">
        <v>12</v>
      </c>
      <c r="I4584" s="0" t="n">
        <v>0</v>
      </c>
      <c r="J4584" s="0" t="n">
        <v>1</v>
      </c>
      <c r="K4584" s="0" t="n">
        <f aca="false">VLOOKUP(A4584,'Team Data'!$A$1:$E$659,2,FALSE())</f>
        <v>6</v>
      </c>
      <c r="L4584" s="0" t="n">
        <f aca="false">VLOOKUP(A4584,'Team Data'!$A$1:$E$659,3,FALSE())</f>
        <v>26</v>
      </c>
      <c r="M4584" s="0" t="n">
        <f aca="false">VLOOKUP(B4584,'Team Data'!$A$1:$E$659,2,FALSE())</f>
        <v>11</v>
      </c>
      <c r="N4584" s="0" t="n">
        <f aca="false">VLOOKUP(B4584,'Team Data'!$A$1:$E$659,3,FALSE())</f>
        <v>20</v>
      </c>
      <c r="O4584" s="0" t="n">
        <f aca="false">VLOOKUP(A4584,'Team Data'!$A$1:$E$659,4,FALSE())</f>
        <v>578</v>
      </c>
      <c r="P4584" s="0" t="n">
        <f aca="false">VLOOKUP(A4584,'Team Data'!$A$1:$E$659,5,FALSE())</f>
        <v>464</v>
      </c>
      <c r="Q4584" s="0" t="n">
        <f aca="false">VLOOKUP(B4584,'Team Data'!$A$1:$E$659,4,FALSE())</f>
        <v>532</v>
      </c>
      <c r="R4584" s="0" t="n">
        <f aca="false">VLOOKUP(B4584,'Team Data'!$A$1:$E$659,5,FALSE())</f>
        <v>464</v>
      </c>
      <c r="S4584" s="0" t="n">
        <f aca="false">IF(I4584=1,(MIN(30,(C4584-D4584)))*(M4584/(M4584+N4584))*(Q4584/(Q4584+R4584)),(MAX(-30,(C4584-D4584)))*(N4584/(M4584+N4584))*(R4584/(R4584+Q4584)))</f>
        <v>-1.80334240186553</v>
      </c>
      <c r="T4584" s="0" t="n">
        <f aca="false">IF(J4584=1,(MIN(30,(D4584-C4584)))*(K4584/(K4584+L4584))*(O4584/(O4584+P4584)),(MAX(-30,(D4584-C4584)))*(L4584/(K4584+L4584))*(P4584/(P4584+O4584)))</f>
        <v>0.624040307101727</v>
      </c>
      <c r="U4584" s="7" t="n">
        <v>43141</v>
      </c>
    </row>
    <row r="4585" customFormat="false" ht="15" hidden="false" customHeight="false" outlineLevel="0" collapsed="false">
      <c r="A4585" s="0" t="s">
        <v>336</v>
      </c>
      <c r="B4585" s="0" t="s">
        <v>335</v>
      </c>
      <c r="C4585" s="0" t="n">
        <v>61</v>
      </c>
      <c r="D4585" s="0" t="n">
        <v>60</v>
      </c>
      <c r="E4585" s="0" t="n">
        <v>37</v>
      </c>
      <c r="F4585" s="0" t="n">
        <v>36</v>
      </c>
      <c r="G4585" s="0" t="n">
        <v>10</v>
      </c>
      <c r="H4585" s="0" t="n">
        <v>4</v>
      </c>
      <c r="I4585" s="0" t="n">
        <v>1</v>
      </c>
      <c r="J4585" s="0" t="n">
        <v>0</v>
      </c>
      <c r="K4585" s="0" t="n">
        <f aca="false">VLOOKUP(A4585,'Team Data'!$A$1:$E$659,2,FALSE())</f>
        <v>20</v>
      </c>
      <c r="L4585" s="0" t="n">
        <f aca="false">VLOOKUP(A4585,'Team Data'!$A$1:$E$659,3,FALSE())</f>
        <v>11</v>
      </c>
      <c r="M4585" s="0" t="n">
        <f aca="false">VLOOKUP(B4585,'Team Data'!$A$1:$E$659,2,FALSE())</f>
        <v>31</v>
      </c>
      <c r="N4585" s="0" t="n">
        <f aca="false">VLOOKUP(B4585,'Team Data'!$A$1:$E$659,3,FALSE())</f>
        <v>3</v>
      </c>
      <c r="O4585" s="0" t="n">
        <f aca="false">VLOOKUP(A4585,'Team Data'!$A$1:$E$659,4,FALSE())</f>
        <v>573</v>
      </c>
      <c r="P4585" s="0" t="n">
        <f aca="false">VLOOKUP(A4585,'Team Data'!$A$1:$E$659,5,FALSE())</f>
        <v>467</v>
      </c>
      <c r="Q4585" s="0" t="n">
        <f aca="false">VLOOKUP(B4585,'Team Data'!$A$1:$E$659,4,FALSE())</f>
        <v>678</v>
      </c>
      <c r="R4585" s="0" t="n">
        <f aca="false">VLOOKUP(B4585,'Team Data'!$A$1:$E$659,5,FALSE())</f>
        <v>466</v>
      </c>
      <c r="S4585" s="0" t="n">
        <f aca="false">IF(I4585=1,(MIN(30,(C4585-D4585)))*(M4585/(M4585+N4585))*(Q4585/(Q4585+R4585)),(MAX(-30,(C4585-D4585)))*(N4585/(M4585+N4585))*(R4585/(R4585+Q4585)))</f>
        <v>0.540364047716989</v>
      </c>
      <c r="T4585" s="0" t="n">
        <f aca="false">IF(J4585=1,(MIN(30,(D4585-C4585)))*(K4585/(K4585+L4585))*(O4585/(O4585+P4585)),(MAX(-30,(D4585-C4585)))*(L4585/(K4585+L4585))*(P4585/(P4585+O4585)))</f>
        <v>-0.159336228287841</v>
      </c>
      <c r="U4585" s="7" t="n">
        <v>43141</v>
      </c>
    </row>
    <row r="4586" customFormat="false" ht="15" hidden="false" customHeight="false" outlineLevel="0" collapsed="false">
      <c r="A4586" s="0" t="s">
        <v>175</v>
      </c>
      <c r="B4586" s="0" t="s">
        <v>12</v>
      </c>
      <c r="C4586" s="0" t="n">
        <v>90</v>
      </c>
      <c r="D4586" s="0" t="n">
        <v>94</v>
      </c>
      <c r="E4586" s="0" t="n">
        <v>40</v>
      </c>
      <c r="F4586" s="0" t="n">
        <v>33</v>
      </c>
      <c r="G4586" s="0" t="n">
        <v>13</v>
      </c>
      <c r="H4586" s="0" t="n">
        <v>13</v>
      </c>
      <c r="I4586" s="0" t="n">
        <v>0</v>
      </c>
      <c r="J4586" s="0" t="n">
        <v>1</v>
      </c>
      <c r="K4586" s="0" t="n">
        <f aca="false">VLOOKUP(A4586,'Team Data'!$A$1:$E$659,2,FALSE())</f>
        <v>4</v>
      </c>
      <c r="L4586" s="0" t="n">
        <f aca="false">VLOOKUP(A4586,'Team Data'!$A$1:$E$659,3,FALSE())</f>
        <v>28</v>
      </c>
      <c r="M4586" s="0" t="n">
        <f aca="false">VLOOKUP(B4586,'Team Data'!$A$1:$E$659,2,FALSE())</f>
        <v>11</v>
      </c>
      <c r="N4586" s="0" t="n">
        <f aca="false">VLOOKUP(B4586,'Team Data'!$A$1:$E$659,3,FALSE())</f>
        <v>21</v>
      </c>
      <c r="O4586" s="0" t="n">
        <f aca="false">VLOOKUP(A4586,'Team Data'!$A$1:$E$659,4,FALSE())</f>
        <v>495</v>
      </c>
      <c r="P4586" s="0" t="n">
        <f aca="false">VLOOKUP(A4586,'Team Data'!$A$1:$E$659,5,FALSE())</f>
        <v>568</v>
      </c>
      <c r="Q4586" s="0" t="n">
        <f aca="false">VLOOKUP(B4586,'Team Data'!$A$1:$E$659,4,FALSE())</f>
        <v>370</v>
      </c>
      <c r="R4586" s="0" t="n">
        <f aca="false">VLOOKUP(B4586,'Team Data'!$A$1:$E$659,5,FALSE())</f>
        <v>552</v>
      </c>
      <c r="S4586" s="0" t="n">
        <f aca="false">IF(I4586=1,(MIN(30,(C4586-D4586)))*(M4586/(M4586+N4586))*(Q4586/(Q4586+R4586)),(MAX(-30,(C4586-D4586)))*(N4586/(M4586+N4586))*(R4586/(R4586+Q4586)))</f>
        <v>-1.57158351409978</v>
      </c>
      <c r="T4586" s="0" t="n">
        <f aca="false">IF(J4586=1,(MIN(30,(D4586-C4586)))*(K4586/(K4586+L4586))*(O4586/(O4586+P4586)),(MAX(-30,(D4586-C4586)))*(L4586/(K4586+L4586))*(P4586/(P4586+O4586)))</f>
        <v>0.232831608654751</v>
      </c>
      <c r="U4586" s="7" t="n">
        <v>43141</v>
      </c>
    </row>
    <row r="4587" customFormat="false" ht="15" hidden="false" customHeight="false" outlineLevel="0" collapsed="false">
      <c r="A4587" s="0" t="s">
        <v>19</v>
      </c>
      <c r="B4587" s="0" t="s">
        <v>273</v>
      </c>
      <c r="C4587" s="0" t="n">
        <v>62</v>
      </c>
      <c r="D4587" s="0" t="n">
        <v>70</v>
      </c>
      <c r="E4587" s="0" t="n">
        <v>27</v>
      </c>
      <c r="F4587" s="0" t="n">
        <v>43</v>
      </c>
      <c r="G4587" s="0" t="n">
        <v>13</v>
      </c>
      <c r="H4587" s="0" t="n">
        <v>13</v>
      </c>
      <c r="I4587" s="0" t="n">
        <v>0</v>
      </c>
      <c r="J4587" s="0" t="n">
        <v>1</v>
      </c>
      <c r="K4587" s="0" t="n">
        <f aca="false">VLOOKUP(A4587,'Team Data'!$A$1:$E$659,2,FALSE())</f>
        <v>14</v>
      </c>
      <c r="L4587" s="0" t="n">
        <f aca="false">VLOOKUP(A4587,'Team Data'!$A$1:$E$659,3,FALSE())</f>
        <v>21</v>
      </c>
      <c r="M4587" s="0" t="n">
        <f aca="false">VLOOKUP(B4587,'Team Data'!$A$1:$E$659,2,FALSE())</f>
        <v>15</v>
      </c>
      <c r="N4587" s="0" t="n">
        <f aca="false">VLOOKUP(B4587,'Team Data'!$A$1:$E$659,3,FALSE())</f>
        <v>18</v>
      </c>
      <c r="O4587" s="0" t="n">
        <f aca="false">VLOOKUP(A4587,'Team Data'!$A$1:$E$659,4,FALSE())</f>
        <v>471</v>
      </c>
      <c r="P4587" s="0" t="n">
        <f aca="false">VLOOKUP(A4587,'Team Data'!$A$1:$E$659,5,FALSE())</f>
        <v>659</v>
      </c>
      <c r="Q4587" s="0" t="n">
        <f aca="false">VLOOKUP(B4587,'Team Data'!$A$1:$E$659,4,FALSE())</f>
        <v>416</v>
      </c>
      <c r="R4587" s="0" t="n">
        <f aca="false">VLOOKUP(B4587,'Team Data'!$A$1:$E$659,5,FALSE())</f>
        <v>607</v>
      </c>
      <c r="S4587" s="0" t="n">
        <f aca="false">IF(I4587=1,(MIN(30,(C4587-D4587)))*(M4587/(M4587+N4587))*(Q4587/(Q4587+R4587)),(MAX(-30,(C4587-D4587)))*(N4587/(M4587+N4587))*(R4587/(R4587+Q4587)))</f>
        <v>-2.58917621967475</v>
      </c>
      <c r="T4587" s="0" t="n">
        <f aca="false">IF(J4587=1,(MIN(30,(D4587-C4587)))*(K4587/(K4587+L4587))*(O4587/(O4587+P4587)),(MAX(-30,(D4587-C4587)))*(L4587/(K4587+L4587))*(P4587/(P4587+O4587)))</f>
        <v>1.33380530973451</v>
      </c>
      <c r="U4587" s="7" t="n">
        <v>43141</v>
      </c>
    </row>
    <row r="4588" customFormat="false" ht="15" hidden="false" customHeight="false" outlineLevel="0" collapsed="false">
      <c r="A4588" s="0" t="s">
        <v>181</v>
      </c>
      <c r="B4588" s="0" t="s">
        <v>80</v>
      </c>
      <c r="C4588" s="0" t="n">
        <v>73</v>
      </c>
      <c r="D4588" s="0" t="n">
        <v>75</v>
      </c>
      <c r="E4588" s="0" t="n">
        <v>28</v>
      </c>
      <c r="F4588" s="0" t="n">
        <v>32</v>
      </c>
      <c r="G4588" s="0" t="n">
        <v>16</v>
      </c>
      <c r="H4588" s="0" t="n">
        <v>14</v>
      </c>
      <c r="I4588" s="0" t="n">
        <v>0</v>
      </c>
      <c r="J4588" s="0" t="n">
        <v>1</v>
      </c>
      <c r="K4588" s="0" t="n">
        <f aca="false">VLOOKUP(A4588,'Team Data'!$A$1:$E$659,2,FALSE())</f>
        <v>8</v>
      </c>
      <c r="L4588" s="0" t="n">
        <f aca="false">VLOOKUP(A4588,'Team Data'!$A$1:$E$659,3,FALSE())</f>
        <v>21</v>
      </c>
      <c r="M4588" s="0" t="n">
        <f aca="false">VLOOKUP(B4588,'Team Data'!$A$1:$E$659,2,FALSE())</f>
        <v>11</v>
      </c>
      <c r="N4588" s="0" t="n">
        <f aca="false">VLOOKUP(B4588,'Team Data'!$A$1:$E$659,3,FALSE())</f>
        <v>20</v>
      </c>
      <c r="O4588" s="0" t="n">
        <f aca="false">VLOOKUP(A4588,'Team Data'!$A$1:$E$659,4,FALSE())</f>
        <v>484</v>
      </c>
      <c r="P4588" s="0" t="n">
        <f aca="false">VLOOKUP(A4588,'Team Data'!$A$1:$E$659,5,FALSE())</f>
        <v>397</v>
      </c>
      <c r="Q4588" s="0" t="n">
        <f aca="false">VLOOKUP(B4588,'Team Data'!$A$1:$E$659,4,FALSE())</f>
        <v>481</v>
      </c>
      <c r="R4588" s="0" t="n">
        <f aca="false">VLOOKUP(B4588,'Team Data'!$A$1:$E$659,5,FALSE())</f>
        <v>462</v>
      </c>
      <c r="S4588" s="0" t="n">
        <f aca="false">IF(I4588=1,(MIN(30,(C4588-D4588)))*(M4588/(M4588+N4588))*(Q4588/(Q4588+R4588)),(MAX(-30,(C4588-D4588)))*(N4588/(M4588+N4588))*(R4588/(R4588+Q4588)))</f>
        <v>-0.632162282352136</v>
      </c>
      <c r="T4588" s="0" t="n">
        <f aca="false">IF(J4588=1,(MIN(30,(D4588-C4588)))*(K4588/(K4588+L4588))*(O4588/(O4588+P4588)),(MAX(-30,(D4588-C4588)))*(L4588/(K4588+L4588))*(P4588/(P4588+O4588)))</f>
        <v>0.303103839680614</v>
      </c>
      <c r="U4588" s="7" t="n">
        <v>43142</v>
      </c>
    </row>
    <row r="4589" customFormat="false" ht="15" hidden="false" customHeight="false" outlineLevel="0" collapsed="false">
      <c r="A4589" s="0" t="s">
        <v>272</v>
      </c>
      <c r="B4589" s="0" t="s">
        <v>322</v>
      </c>
      <c r="C4589" s="0" t="n">
        <v>81</v>
      </c>
      <c r="D4589" s="0" t="n">
        <v>77</v>
      </c>
      <c r="E4589" s="0" t="n">
        <v>30</v>
      </c>
      <c r="F4589" s="0" t="n">
        <v>29</v>
      </c>
      <c r="G4589" s="0" t="n">
        <v>17</v>
      </c>
      <c r="H4589" s="0" t="n">
        <v>17</v>
      </c>
      <c r="I4589" s="0" t="n">
        <v>1</v>
      </c>
      <c r="J4589" s="0" t="n">
        <v>0</v>
      </c>
      <c r="K4589" s="0" t="n">
        <f aca="false">VLOOKUP(A4589,'Team Data'!$A$1:$E$659,2,FALSE())</f>
        <v>14</v>
      </c>
      <c r="L4589" s="0" t="n">
        <f aca="false">VLOOKUP(A4589,'Team Data'!$A$1:$E$659,3,FALSE())</f>
        <v>17</v>
      </c>
      <c r="M4589" s="0" t="n">
        <f aca="false">VLOOKUP(B4589,'Team Data'!$A$1:$E$659,2,FALSE())</f>
        <v>10</v>
      </c>
      <c r="N4589" s="0" t="n">
        <f aca="false">VLOOKUP(B4589,'Team Data'!$A$1:$E$659,3,FALSE())</f>
        <v>21</v>
      </c>
      <c r="O4589" s="0" t="n">
        <f aca="false">VLOOKUP(A4589,'Team Data'!$A$1:$E$659,4,FALSE())</f>
        <v>453</v>
      </c>
      <c r="P4589" s="0" t="n">
        <f aca="false">VLOOKUP(A4589,'Team Data'!$A$1:$E$659,5,FALSE())</f>
        <v>480</v>
      </c>
      <c r="Q4589" s="0" t="n">
        <f aca="false">VLOOKUP(B4589,'Team Data'!$A$1:$E$659,4,FALSE())</f>
        <v>453</v>
      </c>
      <c r="R4589" s="0" t="n">
        <f aca="false">VLOOKUP(B4589,'Team Data'!$A$1:$E$659,5,FALSE())</f>
        <v>488</v>
      </c>
      <c r="S4589" s="0" t="n">
        <f aca="false">IF(I4589=1,(MIN(30,(C4589-D4589)))*(M4589/(M4589+N4589))*(Q4589/(Q4589+R4589)),(MAX(-30,(C4589-D4589)))*(N4589/(M4589+N4589))*(R4589/(R4589+Q4589)))</f>
        <v>0.621164855507182</v>
      </c>
      <c r="T4589" s="0" t="n">
        <f aca="false">IF(J4589=1,(MIN(30,(D4589-C4589)))*(K4589/(K4589+L4589))*(O4589/(O4589+P4589)),(MAX(-30,(D4589-C4589)))*(L4589/(K4589+L4589))*(P4589/(P4589+O4589)))</f>
        <v>-1.12851363966394</v>
      </c>
      <c r="U4589" s="7" t="n">
        <v>43142</v>
      </c>
    </row>
    <row r="4590" customFormat="false" ht="15" hidden="false" customHeight="false" outlineLevel="0" collapsed="false">
      <c r="A4590" s="0" t="s">
        <v>242</v>
      </c>
      <c r="B4590" s="0" t="s">
        <v>158</v>
      </c>
      <c r="C4590" s="0" t="n">
        <v>89</v>
      </c>
      <c r="D4590" s="0" t="n">
        <v>79</v>
      </c>
      <c r="E4590" s="0" t="n">
        <v>39</v>
      </c>
      <c r="F4590" s="0" t="n">
        <v>45</v>
      </c>
      <c r="G4590" s="0" t="n">
        <v>7</v>
      </c>
      <c r="H4590" s="0" t="n">
        <v>26</v>
      </c>
      <c r="I4590" s="0" t="n">
        <v>1</v>
      </c>
      <c r="J4590" s="0" t="n">
        <v>0</v>
      </c>
      <c r="K4590" s="0" t="n">
        <f aca="false">VLOOKUP(A4590,'Team Data'!$A$1:$E$659,2,FALSE())</f>
        <v>22</v>
      </c>
      <c r="L4590" s="0" t="n">
        <f aca="false">VLOOKUP(A4590,'Team Data'!$A$1:$E$659,3,FALSE())</f>
        <v>9</v>
      </c>
      <c r="M4590" s="0" t="n">
        <f aca="false">VLOOKUP(B4590,'Team Data'!$A$1:$E$659,2,FALSE())</f>
        <v>6</v>
      </c>
      <c r="N4590" s="0" t="n">
        <f aca="false">VLOOKUP(B4590,'Team Data'!$A$1:$E$659,3,FALSE())</f>
        <v>25</v>
      </c>
      <c r="O4590" s="0" t="n">
        <f aca="false">VLOOKUP(A4590,'Team Data'!$A$1:$E$659,4,FALSE())</f>
        <v>500</v>
      </c>
      <c r="P4590" s="0" t="n">
        <f aca="false">VLOOKUP(A4590,'Team Data'!$A$1:$E$659,5,FALSE())</f>
        <v>520</v>
      </c>
      <c r="Q4590" s="0" t="n">
        <f aca="false">VLOOKUP(B4590,'Team Data'!$A$1:$E$659,4,FALSE())</f>
        <v>499</v>
      </c>
      <c r="R4590" s="0" t="n">
        <f aca="false">VLOOKUP(B4590,'Team Data'!$A$1:$E$659,5,FALSE())</f>
        <v>492</v>
      </c>
      <c r="S4590" s="0" t="n">
        <f aca="false">IF(I4590=1,(MIN(30,(C4590-D4590)))*(M4590/(M4590+N4590))*(Q4590/(Q4590+R4590)),(MAX(-30,(C4590-D4590)))*(N4590/(M4590+N4590))*(R4590/(R4590+Q4590)))</f>
        <v>0.974577650467107</v>
      </c>
      <c r="T4590" s="0" t="n">
        <f aca="false">IF(J4590=1,(MIN(30,(D4590-C4590)))*(K4590/(K4590+L4590))*(O4590/(O4590+P4590)),(MAX(-30,(D4590-C4590)))*(L4590/(K4590+L4590))*(P4590/(P4590+O4590)))</f>
        <v>-1.48007590132827</v>
      </c>
      <c r="U4590" s="7" t="n">
        <v>43142</v>
      </c>
    </row>
    <row r="4591" customFormat="false" ht="15" hidden="false" customHeight="false" outlineLevel="0" collapsed="false">
      <c r="A4591" s="0" t="s">
        <v>178</v>
      </c>
      <c r="B4591" s="0" t="s">
        <v>157</v>
      </c>
      <c r="C4591" s="0" t="n">
        <v>76</v>
      </c>
      <c r="D4591" s="0" t="n">
        <v>93</v>
      </c>
      <c r="E4591" s="0" t="n">
        <v>26</v>
      </c>
      <c r="F4591" s="0" t="n">
        <v>33</v>
      </c>
      <c r="G4591" s="0" t="n">
        <v>14</v>
      </c>
      <c r="H4591" s="0" t="n">
        <v>16</v>
      </c>
      <c r="I4591" s="0" t="n">
        <v>0</v>
      </c>
      <c r="J4591" s="0" t="n">
        <v>1</v>
      </c>
      <c r="K4591" s="0" t="n">
        <f aca="false">VLOOKUP(A4591,'Team Data'!$A$1:$E$659,2,FALSE())</f>
        <v>11</v>
      </c>
      <c r="L4591" s="0" t="n">
        <f aca="false">VLOOKUP(A4591,'Team Data'!$A$1:$E$659,3,FALSE())</f>
        <v>20</v>
      </c>
      <c r="M4591" s="0" t="n">
        <f aca="false">VLOOKUP(B4591,'Team Data'!$A$1:$E$659,2,FALSE())</f>
        <v>14</v>
      </c>
      <c r="N4591" s="0" t="n">
        <f aca="false">VLOOKUP(B4591,'Team Data'!$A$1:$E$659,3,FALSE())</f>
        <v>17</v>
      </c>
      <c r="O4591" s="0" t="n">
        <f aca="false">VLOOKUP(A4591,'Team Data'!$A$1:$E$659,4,FALSE())</f>
        <v>548</v>
      </c>
      <c r="P4591" s="0" t="n">
        <f aca="false">VLOOKUP(A4591,'Team Data'!$A$1:$E$659,5,FALSE())</f>
        <v>455</v>
      </c>
      <c r="Q4591" s="0" t="n">
        <f aca="false">VLOOKUP(B4591,'Team Data'!$A$1:$E$659,4,FALSE())</f>
        <v>469</v>
      </c>
      <c r="R4591" s="0" t="n">
        <f aca="false">VLOOKUP(B4591,'Team Data'!$A$1:$E$659,5,FALSE())</f>
        <v>528</v>
      </c>
      <c r="S4591" s="0" t="n">
        <f aca="false">IF(I4591=1,(MIN(30,(C4591-D4591)))*(M4591/(M4591+N4591))*(Q4591/(Q4591+R4591)),(MAX(-30,(C4591-D4591)))*(N4591/(M4591+N4591))*(R4591/(R4591+Q4591)))</f>
        <v>-4.93713398259294</v>
      </c>
      <c r="T4591" s="0" t="n">
        <f aca="false">IF(J4591=1,(MIN(30,(D4591-C4591)))*(K4591/(K4591+L4591))*(O4591/(O4591+P4591)),(MAX(-30,(D4591-C4591)))*(L4591/(K4591+L4591))*(P4591/(P4591+O4591)))</f>
        <v>3.29579004920722</v>
      </c>
      <c r="U4591" s="7" t="n">
        <v>43142</v>
      </c>
    </row>
    <row r="4592" customFormat="false" ht="15" hidden="false" customHeight="false" outlineLevel="0" collapsed="false">
      <c r="A4592" s="0" t="s">
        <v>113</v>
      </c>
      <c r="B4592" s="0" t="s">
        <v>318</v>
      </c>
      <c r="C4592" s="0" t="n">
        <v>70</v>
      </c>
      <c r="D4592" s="0" t="n">
        <v>90</v>
      </c>
      <c r="E4592" s="0" t="n">
        <v>33</v>
      </c>
      <c r="F4592" s="0" t="n">
        <v>48</v>
      </c>
      <c r="G4592" s="0" t="n">
        <v>10</v>
      </c>
      <c r="H4592" s="0" t="n">
        <v>8</v>
      </c>
      <c r="I4592" s="0" t="n">
        <v>0</v>
      </c>
      <c r="J4592" s="0" t="n">
        <v>1</v>
      </c>
      <c r="K4592" s="0" t="n">
        <f aca="false">VLOOKUP(A4592,'Team Data'!$A$1:$E$659,2,FALSE())</f>
        <v>19</v>
      </c>
      <c r="L4592" s="0" t="n">
        <f aca="false">VLOOKUP(A4592,'Team Data'!$A$1:$E$659,3,FALSE())</f>
        <v>12</v>
      </c>
      <c r="M4592" s="0" t="n">
        <f aca="false">VLOOKUP(B4592,'Team Data'!$A$1:$E$659,2,FALSE())</f>
        <v>11</v>
      </c>
      <c r="N4592" s="0" t="n">
        <f aca="false">VLOOKUP(B4592,'Team Data'!$A$1:$E$659,3,FALSE())</f>
        <v>21</v>
      </c>
      <c r="O4592" s="0" t="n">
        <f aca="false">VLOOKUP(A4592,'Team Data'!$A$1:$E$659,4,FALSE())</f>
        <v>498</v>
      </c>
      <c r="P4592" s="0" t="n">
        <f aca="false">VLOOKUP(A4592,'Team Data'!$A$1:$E$659,5,FALSE())</f>
        <v>473</v>
      </c>
      <c r="Q4592" s="0" t="n">
        <f aca="false">VLOOKUP(B4592,'Team Data'!$A$1:$E$659,4,FALSE())</f>
        <v>542</v>
      </c>
      <c r="R4592" s="0" t="n">
        <f aca="false">VLOOKUP(B4592,'Team Data'!$A$1:$E$659,5,FALSE())</f>
        <v>440</v>
      </c>
      <c r="S4592" s="0" t="n">
        <f aca="false">IF(I4592=1,(MIN(30,(C4592-D4592)))*(M4592/(M4592+N4592))*(Q4592/(Q4592+R4592)),(MAX(-30,(C4592-D4592)))*(N4592/(M4592+N4592))*(R4592/(R4592+Q4592)))</f>
        <v>-5.88085539714868</v>
      </c>
      <c r="T4592" s="0" t="n">
        <f aca="false">IF(J4592=1,(MIN(30,(D4592-C4592)))*(K4592/(K4592+L4592))*(O4592/(O4592+P4592)),(MAX(-30,(D4592-C4592)))*(L4592/(K4592+L4592))*(P4592/(P4592+O4592)))</f>
        <v>6.28683432444105</v>
      </c>
      <c r="U4592" s="7" t="n">
        <v>43142</v>
      </c>
    </row>
    <row r="4593" customFormat="false" ht="15" hidden="false" customHeight="false" outlineLevel="0" collapsed="false">
      <c r="A4593" s="0" t="s">
        <v>89</v>
      </c>
      <c r="B4593" s="0" t="s">
        <v>160</v>
      </c>
      <c r="C4593" s="0" t="n">
        <v>68</v>
      </c>
      <c r="D4593" s="0" t="n">
        <v>79</v>
      </c>
      <c r="E4593" s="0" t="n">
        <v>42</v>
      </c>
      <c r="F4593" s="0" t="n">
        <v>47</v>
      </c>
      <c r="G4593" s="0" t="n">
        <v>11</v>
      </c>
      <c r="H4593" s="0" t="n">
        <v>15</v>
      </c>
      <c r="I4593" s="0" t="n">
        <v>0</v>
      </c>
      <c r="J4593" s="0" t="n">
        <v>1</v>
      </c>
      <c r="K4593" s="0" t="n">
        <f aca="false">VLOOKUP(A4593,'Team Data'!$A$1:$E$659,2,FALSE())</f>
        <v>12</v>
      </c>
      <c r="L4593" s="0" t="n">
        <f aca="false">VLOOKUP(A4593,'Team Data'!$A$1:$E$659,3,FALSE())</f>
        <v>19</v>
      </c>
      <c r="M4593" s="0" t="n">
        <f aca="false">VLOOKUP(B4593,'Team Data'!$A$1:$E$659,2,FALSE())</f>
        <v>25</v>
      </c>
      <c r="N4593" s="0" t="n">
        <f aca="false">VLOOKUP(B4593,'Team Data'!$A$1:$E$659,3,FALSE())</f>
        <v>11</v>
      </c>
      <c r="O4593" s="0" t="n">
        <f aca="false">VLOOKUP(A4593,'Team Data'!$A$1:$E$659,4,FALSE())</f>
        <v>476</v>
      </c>
      <c r="P4593" s="0" t="n">
        <f aca="false">VLOOKUP(A4593,'Team Data'!$A$1:$E$659,5,FALSE())</f>
        <v>457</v>
      </c>
      <c r="Q4593" s="0" t="n">
        <f aca="false">VLOOKUP(B4593,'Team Data'!$A$1:$E$659,4,FALSE())</f>
        <v>620</v>
      </c>
      <c r="R4593" s="0" t="n">
        <f aca="false">VLOOKUP(B4593,'Team Data'!$A$1:$E$659,5,FALSE())</f>
        <v>535</v>
      </c>
      <c r="S4593" s="0" t="n">
        <f aca="false">IF(I4593=1,(MIN(30,(C4593-D4593)))*(M4593/(M4593+N4593))*(Q4593/(Q4593+R4593)),(MAX(-30,(C4593-D4593)))*(N4593/(M4593+N4593))*(R4593/(R4593+Q4593)))</f>
        <v>-1.55687830687831</v>
      </c>
      <c r="T4593" s="0" t="n">
        <f aca="false">IF(J4593=1,(MIN(30,(D4593-C4593)))*(K4593/(K4593+L4593))*(O4593/(O4593+P4593)),(MAX(-30,(D4593-C4593)))*(L4593/(K4593+L4593))*(P4593/(P4593+O4593)))</f>
        <v>2.17238875635308</v>
      </c>
      <c r="U4593" s="7" t="n">
        <v>43142</v>
      </c>
    </row>
    <row r="4594" customFormat="false" ht="15" hidden="false" customHeight="false" outlineLevel="0" collapsed="false">
      <c r="A4594" s="0" t="s">
        <v>211</v>
      </c>
      <c r="B4594" s="0" t="s">
        <v>282</v>
      </c>
      <c r="C4594" s="0" t="n">
        <v>50</v>
      </c>
      <c r="D4594" s="0" t="n">
        <v>97</v>
      </c>
      <c r="E4594" s="0" t="n">
        <v>26</v>
      </c>
      <c r="F4594" s="0" t="n">
        <v>34</v>
      </c>
      <c r="G4594" s="0" t="n">
        <v>20</v>
      </c>
      <c r="H4594" s="0" t="n">
        <v>13</v>
      </c>
      <c r="I4594" s="0" t="n">
        <v>0</v>
      </c>
      <c r="J4594" s="0" t="n">
        <v>1</v>
      </c>
      <c r="K4594" s="0" t="n">
        <f aca="false">VLOOKUP(A4594,'Team Data'!$A$1:$E$659,2,FALSE())</f>
        <v>4</v>
      </c>
      <c r="L4594" s="0" t="n">
        <f aca="false">VLOOKUP(A4594,'Team Data'!$A$1:$E$659,3,FALSE())</f>
        <v>25</v>
      </c>
      <c r="M4594" s="0" t="n">
        <f aca="false">VLOOKUP(B4594,'Team Data'!$A$1:$E$659,2,FALSE())</f>
        <v>28</v>
      </c>
      <c r="N4594" s="0" t="n">
        <f aca="false">VLOOKUP(B4594,'Team Data'!$A$1:$E$659,3,FALSE())</f>
        <v>7</v>
      </c>
      <c r="O4594" s="0" t="n">
        <f aca="false">VLOOKUP(A4594,'Team Data'!$A$1:$E$659,4,FALSE())</f>
        <v>425</v>
      </c>
      <c r="P4594" s="0" t="n">
        <f aca="false">VLOOKUP(A4594,'Team Data'!$A$1:$E$659,5,FALSE())</f>
        <v>394</v>
      </c>
      <c r="Q4594" s="0" t="n">
        <f aca="false">VLOOKUP(B4594,'Team Data'!$A$1:$E$659,4,FALSE())</f>
        <v>478</v>
      </c>
      <c r="R4594" s="0" t="n">
        <f aca="false">VLOOKUP(B4594,'Team Data'!$A$1:$E$659,5,FALSE())</f>
        <v>538</v>
      </c>
      <c r="S4594" s="0" t="n">
        <f aca="false">IF(I4594=1,(MIN(30,(C4594-D4594)))*(M4594/(M4594+N4594))*(Q4594/(Q4594+R4594)),(MAX(-30,(C4594-D4594)))*(N4594/(M4594+N4594))*(R4594/(R4594+Q4594)))</f>
        <v>-3.17716535433071</v>
      </c>
      <c r="T4594" s="0" t="n">
        <f aca="false">IF(J4594=1,(MIN(30,(D4594-C4594)))*(K4594/(K4594+L4594))*(O4594/(O4594+P4594)),(MAX(-30,(D4594-C4594)))*(L4594/(K4594+L4594))*(P4594/(P4594+O4594)))</f>
        <v>2.14727800934698</v>
      </c>
      <c r="U4594" s="7" t="n">
        <v>43142</v>
      </c>
    </row>
    <row r="4595" customFormat="false" ht="15" hidden="false" customHeight="false" outlineLevel="0" collapsed="false">
      <c r="A4595" s="0" t="s">
        <v>91</v>
      </c>
      <c r="B4595" s="0" t="s">
        <v>345</v>
      </c>
      <c r="C4595" s="0" t="n">
        <v>76</v>
      </c>
      <c r="D4595" s="0" t="n">
        <v>83</v>
      </c>
      <c r="E4595" s="0" t="n">
        <v>30</v>
      </c>
      <c r="F4595" s="0" t="n">
        <v>31</v>
      </c>
      <c r="G4595" s="0" t="n">
        <v>14</v>
      </c>
      <c r="H4595" s="0" t="n">
        <v>12</v>
      </c>
      <c r="I4595" s="0" t="n">
        <v>0</v>
      </c>
      <c r="J4595" s="0" t="n">
        <v>1</v>
      </c>
      <c r="K4595" s="0" t="n">
        <f aca="false">VLOOKUP(A4595,'Team Data'!$A$1:$E$659,2,FALSE())</f>
        <v>14</v>
      </c>
      <c r="L4595" s="0" t="n">
        <f aca="false">VLOOKUP(A4595,'Team Data'!$A$1:$E$659,3,FALSE())</f>
        <v>18</v>
      </c>
      <c r="M4595" s="0" t="n">
        <f aca="false">VLOOKUP(B4595,'Team Data'!$A$1:$E$659,2,FALSE())</f>
        <v>27</v>
      </c>
      <c r="N4595" s="0" t="n">
        <f aca="false">VLOOKUP(B4595,'Team Data'!$A$1:$E$659,3,FALSE())</f>
        <v>11</v>
      </c>
      <c r="O4595" s="0" t="n">
        <f aca="false">VLOOKUP(A4595,'Team Data'!$A$1:$E$659,4,FALSE())</f>
        <v>467</v>
      </c>
      <c r="P4595" s="0" t="n">
        <f aca="false">VLOOKUP(A4595,'Team Data'!$A$1:$E$659,5,FALSE())</f>
        <v>496</v>
      </c>
      <c r="Q4595" s="0" t="n">
        <f aca="false">VLOOKUP(B4595,'Team Data'!$A$1:$E$659,4,FALSE())</f>
        <v>718</v>
      </c>
      <c r="R4595" s="0" t="n">
        <f aca="false">VLOOKUP(B4595,'Team Data'!$A$1:$E$659,5,FALSE())</f>
        <v>515</v>
      </c>
      <c r="S4595" s="0" t="n">
        <f aca="false">IF(I4595=1,(MIN(30,(C4595-D4595)))*(M4595/(M4595+N4595))*(Q4595/(Q4595+R4595)),(MAX(-30,(C4595-D4595)))*(N4595/(M4595+N4595))*(R4595/(R4595+Q4595)))</f>
        <v>-0.846352499252999</v>
      </c>
      <c r="T4595" s="0" t="n">
        <f aca="false">IF(J4595=1,(MIN(30,(D4595-C4595)))*(K4595/(K4595+L4595))*(O4595/(O4595+P4595)),(MAX(-30,(D4595-C4595)))*(L4595/(K4595+L4595))*(P4595/(P4595+O4595)))</f>
        <v>1.48513759086189</v>
      </c>
      <c r="U4595" s="7" t="n">
        <v>43142</v>
      </c>
    </row>
    <row r="4596" customFormat="false" ht="15" hidden="false" customHeight="false" outlineLevel="0" collapsed="false">
      <c r="A4596" s="0" t="s">
        <v>63</v>
      </c>
      <c r="B4596" s="0" t="s">
        <v>355</v>
      </c>
      <c r="C4596" s="0" t="n">
        <v>65</v>
      </c>
      <c r="D4596" s="0" t="n">
        <v>74</v>
      </c>
      <c r="E4596" s="0" t="n">
        <v>37</v>
      </c>
      <c r="F4596" s="0" t="n">
        <v>34</v>
      </c>
      <c r="G4596" s="0" t="n">
        <v>12</v>
      </c>
      <c r="H4596" s="0" t="n">
        <v>13</v>
      </c>
      <c r="I4596" s="0" t="n">
        <v>0</v>
      </c>
      <c r="J4596" s="0" t="n">
        <v>1</v>
      </c>
      <c r="K4596" s="0" t="n">
        <f aca="false">VLOOKUP(A4596,'Team Data'!$A$1:$E$659,2,FALSE())</f>
        <v>12</v>
      </c>
      <c r="L4596" s="0" t="n">
        <f aca="false">VLOOKUP(A4596,'Team Data'!$A$1:$E$659,3,FALSE())</f>
        <v>16</v>
      </c>
      <c r="M4596" s="0" t="n">
        <f aca="false">VLOOKUP(B4596,'Team Data'!$A$1:$E$659,2,FALSE())</f>
        <v>16</v>
      </c>
      <c r="N4596" s="0" t="n">
        <f aca="false">VLOOKUP(B4596,'Team Data'!$A$1:$E$659,3,FALSE())</f>
        <v>15</v>
      </c>
      <c r="O4596" s="0" t="n">
        <f aca="false">VLOOKUP(A4596,'Team Data'!$A$1:$E$659,4,FALSE())</f>
        <v>415</v>
      </c>
      <c r="P4596" s="0" t="n">
        <f aca="false">VLOOKUP(A4596,'Team Data'!$A$1:$E$659,5,FALSE())</f>
        <v>428</v>
      </c>
      <c r="Q4596" s="0" t="n">
        <f aca="false">VLOOKUP(B4596,'Team Data'!$A$1:$E$659,4,FALSE())</f>
        <v>450</v>
      </c>
      <c r="R4596" s="0" t="n">
        <f aca="false">VLOOKUP(B4596,'Team Data'!$A$1:$E$659,5,FALSE())</f>
        <v>474</v>
      </c>
      <c r="S4596" s="0" t="n">
        <f aca="false">IF(I4596=1,(MIN(30,(C4596-D4596)))*(M4596/(M4596+N4596))*(Q4596/(Q4596+R4596)),(MAX(-30,(C4596-D4596)))*(N4596/(M4596+N4596))*(R4596/(R4596+Q4596)))</f>
        <v>-2.23397570171764</v>
      </c>
      <c r="T4596" s="0" t="n">
        <f aca="false">IF(J4596=1,(MIN(30,(D4596-C4596)))*(K4596/(K4596+L4596))*(O4596/(O4596+P4596)),(MAX(-30,(D4596-C4596)))*(L4596/(K4596+L4596))*(P4596/(P4596+O4596)))</f>
        <v>1.89883070665989</v>
      </c>
      <c r="U4596" s="7" t="n">
        <v>43142</v>
      </c>
    </row>
    <row r="4597" customFormat="false" ht="15" hidden="false" customHeight="false" outlineLevel="0" collapsed="false">
      <c r="A4597" s="0" t="s">
        <v>233</v>
      </c>
      <c r="B4597" s="0" t="s">
        <v>65</v>
      </c>
      <c r="C4597" s="0" t="n">
        <v>56</v>
      </c>
      <c r="D4597" s="0" t="n">
        <v>72</v>
      </c>
      <c r="E4597" s="0" t="n">
        <v>23</v>
      </c>
      <c r="F4597" s="0" t="n">
        <v>43</v>
      </c>
      <c r="G4597" s="0" t="n">
        <v>3</v>
      </c>
      <c r="H4597" s="0" t="n">
        <v>10</v>
      </c>
      <c r="I4597" s="0" t="n">
        <v>0</v>
      </c>
      <c r="J4597" s="0" t="n">
        <v>1</v>
      </c>
      <c r="K4597" s="0" t="n">
        <f aca="false">VLOOKUP(A4597,'Team Data'!$A$1:$E$659,2,FALSE())</f>
        <v>13</v>
      </c>
      <c r="L4597" s="0" t="n">
        <f aca="false">VLOOKUP(A4597,'Team Data'!$A$1:$E$659,3,FALSE())</f>
        <v>16</v>
      </c>
      <c r="M4597" s="0" t="n">
        <f aca="false">VLOOKUP(B4597,'Team Data'!$A$1:$E$659,2,FALSE())</f>
        <v>7</v>
      </c>
      <c r="N4597" s="0" t="n">
        <f aca="false">VLOOKUP(B4597,'Team Data'!$A$1:$E$659,3,FALSE())</f>
        <v>20</v>
      </c>
      <c r="O4597" s="0" t="n">
        <f aca="false">VLOOKUP(A4597,'Team Data'!$A$1:$E$659,4,FALSE())</f>
        <v>429</v>
      </c>
      <c r="P4597" s="0" t="n">
        <f aca="false">VLOOKUP(A4597,'Team Data'!$A$1:$E$659,5,FALSE())</f>
        <v>434</v>
      </c>
      <c r="Q4597" s="0" t="n">
        <f aca="false">VLOOKUP(B4597,'Team Data'!$A$1:$E$659,4,FALSE())</f>
        <v>381</v>
      </c>
      <c r="R4597" s="0" t="n">
        <f aca="false">VLOOKUP(B4597,'Team Data'!$A$1:$E$659,5,FALSE())</f>
        <v>427</v>
      </c>
      <c r="S4597" s="0" t="n">
        <f aca="false">IF(I4597=1,(MIN(30,(C4597-D4597)))*(M4597/(M4597+N4597))*(Q4597/(Q4597+R4597)),(MAX(-30,(C4597-D4597)))*(N4597/(M4597+N4597))*(R4597/(R4597+Q4597)))</f>
        <v>-6.26329299596626</v>
      </c>
      <c r="T4597" s="0" t="n">
        <f aca="false">IF(J4597=1,(MIN(30,(D4597-C4597)))*(K4597/(K4597+L4597))*(O4597/(O4597+P4597)),(MAX(-30,(D4597-C4597)))*(L4597/(K4597+L4597))*(P4597/(P4597+O4597)))</f>
        <v>3.56542933631678</v>
      </c>
      <c r="U4597" s="7" t="n">
        <v>43142</v>
      </c>
    </row>
    <row r="4598" customFormat="false" ht="15" hidden="false" customHeight="false" outlineLevel="0" collapsed="false">
      <c r="A4598" s="0" t="s">
        <v>107</v>
      </c>
      <c r="B4598" s="0" t="s">
        <v>209</v>
      </c>
      <c r="C4598" s="0" t="n">
        <v>80</v>
      </c>
      <c r="D4598" s="0" t="n">
        <v>86</v>
      </c>
      <c r="E4598" s="0" t="n">
        <v>31</v>
      </c>
      <c r="F4598" s="0" t="n">
        <v>43</v>
      </c>
      <c r="G4598" s="0" t="n">
        <v>6</v>
      </c>
      <c r="H4598" s="0" t="n">
        <v>12</v>
      </c>
      <c r="I4598" s="0" t="n">
        <v>0</v>
      </c>
      <c r="J4598" s="0" t="n">
        <v>1</v>
      </c>
      <c r="K4598" s="0" t="n">
        <f aca="false">VLOOKUP(A4598,'Team Data'!$A$1:$E$659,2,FALSE())</f>
        <v>13</v>
      </c>
      <c r="L4598" s="0" t="n">
        <f aca="false">VLOOKUP(A4598,'Team Data'!$A$1:$E$659,3,FALSE())</f>
        <v>20</v>
      </c>
      <c r="M4598" s="0" t="n">
        <f aca="false">VLOOKUP(B4598,'Team Data'!$A$1:$E$659,2,FALSE())</f>
        <v>22</v>
      </c>
      <c r="N4598" s="0" t="n">
        <f aca="false">VLOOKUP(B4598,'Team Data'!$A$1:$E$659,3,FALSE())</f>
        <v>10</v>
      </c>
      <c r="O4598" s="0" t="n">
        <f aca="false">VLOOKUP(A4598,'Team Data'!$A$1:$E$659,4,FALSE())</f>
        <v>474</v>
      </c>
      <c r="P4598" s="0" t="n">
        <f aca="false">VLOOKUP(A4598,'Team Data'!$A$1:$E$659,5,FALSE())</f>
        <v>521</v>
      </c>
      <c r="Q4598" s="0" t="n">
        <f aca="false">VLOOKUP(B4598,'Team Data'!$A$1:$E$659,4,FALSE())</f>
        <v>489</v>
      </c>
      <c r="R4598" s="0" t="n">
        <f aca="false">VLOOKUP(B4598,'Team Data'!$A$1:$E$659,5,FALSE())</f>
        <v>510</v>
      </c>
      <c r="S4598" s="0" t="n">
        <f aca="false">IF(I4598=1,(MIN(30,(C4598-D4598)))*(M4598/(M4598+N4598))*(Q4598/(Q4598+R4598)),(MAX(-30,(C4598-D4598)))*(N4598/(M4598+N4598))*(R4598/(R4598+Q4598)))</f>
        <v>-0.957207207207207</v>
      </c>
      <c r="T4598" s="0" t="n">
        <f aca="false">IF(J4598=1,(MIN(30,(D4598-C4598)))*(K4598/(K4598+L4598))*(O4598/(O4598+P4598)),(MAX(-30,(D4598-C4598)))*(L4598/(K4598+L4598))*(P4598/(P4598+O4598)))</f>
        <v>1.12599360438556</v>
      </c>
      <c r="U4598" s="7" t="n">
        <v>43142</v>
      </c>
    </row>
    <row r="4599" customFormat="false" ht="15" hidden="false" customHeight="false" outlineLevel="0" collapsed="false">
      <c r="A4599" s="0" t="s">
        <v>172</v>
      </c>
      <c r="B4599" s="0" t="s">
        <v>352</v>
      </c>
      <c r="C4599" s="0" t="n">
        <v>74</v>
      </c>
      <c r="D4599" s="0" t="n">
        <v>73</v>
      </c>
      <c r="E4599" s="0" t="n">
        <v>29</v>
      </c>
      <c r="F4599" s="0" t="n">
        <v>34</v>
      </c>
      <c r="G4599" s="0" t="n">
        <v>14</v>
      </c>
      <c r="H4599" s="0" t="n">
        <v>8</v>
      </c>
      <c r="I4599" s="0" t="n">
        <v>1</v>
      </c>
      <c r="J4599" s="0" t="n">
        <v>0</v>
      </c>
      <c r="K4599" s="0" t="n">
        <f aca="false">VLOOKUP(A4599,'Team Data'!$A$1:$E$659,2,FALSE())</f>
        <v>16</v>
      </c>
      <c r="L4599" s="0" t="n">
        <f aca="false">VLOOKUP(A4599,'Team Data'!$A$1:$E$659,3,FALSE())</f>
        <v>17</v>
      </c>
      <c r="M4599" s="0" t="n">
        <f aca="false">VLOOKUP(B4599,'Team Data'!$A$1:$E$659,2,FALSE())</f>
        <v>25</v>
      </c>
      <c r="N4599" s="0" t="n">
        <f aca="false">VLOOKUP(B4599,'Team Data'!$A$1:$E$659,3,FALSE())</f>
        <v>10</v>
      </c>
      <c r="O4599" s="0" t="n">
        <f aca="false">VLOOKUP(A4599,'Team Data'!$A$1:$E$659,4,FALSE())</f>
        <v>503</v>
      </c>
      <c r="P4599" s="0" t="n">
        <f aca="false">VLOOKUP(A4599,'Team Data'!$A$1:$E$659,5,FALSE())</f>
        <v>522</v>
      </c>
      <c r="Q4599" s="0" t="n">
        <f aca="false">VLOOKUP(B4599,'Team Data'!$A$1:$E$659,4,FALSE())</f>
        <v>543</v>
      </c>
      <c r="R4599" s="0" t="n">
        <f aca="false">VLOOKUP(B4599,'Team Data'!$A$1:$E$659,5,FALSE())</f>
        <v>561</v>
      </c>
      <c r="S4599" s="0" t="n">
        <f aca="false">IF(I4599=1,(MIN(30,(C4599-D4599)))*(M4599/(M4599+N4599))*(Q4599/(Q4599+R4599)),(MAX(-30,(C4599-D4599)))*(N4599/(M4599+N4599))*(R4599/(R4599+Q4599)))</f>
        <v>0.351319875776398</v>
      </c>
      <c r="T4599" s="0" t="n">
        <f aca="false">IF(J4599=1,(MIN(30,(D4599-C4599)))*(K4599/(K4599+L4599))*(O4599/(O4599+P4599)),(MAX(-30,(D4599-C4599)))*(L4599/(K4599+L4599))*(P4599/(P4599+O4599)))</f>
        <v>-0.262350332594235</v>
      </c>
      <c r="U4599" s="7" t="n">
        <v>43142</v>
      </c>
    </row>
    <row r="4600" customFormat="false" ht="15" hidden="false" customHeight="false" outlineLevel="0" collapsed="false">
      <c r="A4600" s="0" t="s">
        <v>349</v>
      </c>
      <c r="B4600" s="0" t="s">
        <v>112</v>
      </c>
      <c r="C4600" s="0" t="n">
        <v>82</v>
      </c>
      <c r="D4600" s="0" t="n">
        <v>70</v>
      </c>
      <c r="E4600" s="0" t="n">
        <v>42</v>
      </c>
      <c r="F4600" s="0" t="n">
        <v>22</v>
      </c>
      <c r="G4600" s="0" t="n">
        <v>25</v>
      </c>
      <c r="H4600" s="0" t="n">
        <v>8</v>
      </c>
      <c r="I4600" s="0" t="n">
        <v>1</v>
      </c>
      <c r="J4600" s="0" t="n">
        <v>0</v>
      </c>
      <c r="K4600" s="0" t="n">
        <f aca="false">VLOOKUP(A4600,'Team Data'!$A$1:$E$659,2,FALSE())</f>
        <v>19</v>
      </c>
      <c r="L4600" s="0" t="n">
        <f aca="false">VLOOKUP(A4600,'Team Data'!$A$1:$E$659,3,FALSE())</f>
        <v>12</v>
      </c>
      <c r="M4600" s="0" t="n">
        <f aca="false">VLOOKUP(B4600,'Team Data'!$A$1:$E$659,2,FALSE())</f>
        <v>14</v>
      </c>
      <c r="N4600" s="0" t="n">
        <f aca="false">VLOOKUP(B4600,'Team Data'!$A$1:$E$659,3,FALSE())</f>
        <v>16</v>
      </c>
      <c r="O4600" s="0" t="n">
        <f aca="false">VLOOKUP(A4600,'Team Data'!$A$1:$E$659,4,FALSE())</f>
        <v>461</v>
      </c>
      <c r="P4600" s="0" t="n">
        <f aca="false">VLOOKUP(A4600,'Team Data'!$A$1:$E$659,5,FALSE())</f>
        <v>472</v>
      </c>
      <c r="Q4600" s="0" t="n">
        <f aca="false">VLOOKUP(B4600,'Team Data'!$A$1:$E$659,4,FALSE())</f>
        <v>437</v>
      </c>
      <c r="R4600" s="0" t="n">
        <f aca="false">VLOOKUP(B4600,'Team Data'!$A$1:$E$659,5,FALSE())</f>
        <v>467</v>
      </c>
      <c r="S4600" s="0" t="n">
        <f aca="false">IF(I4600=1,(MIN(30,(C4600-D4600)))*(M4600/(M4600+N4600))*(Q4600/(Q4600+R4600)),(MAX(-30,(C4600-D4600)))*(N4600/(M4600+N4600))*(R4600/(R4600+Q4600)))</f>
        <v>2.7070796460177</v>
      </c>
      <c r="T4600" s="0" t="n">
        <f aca="false">IF(J4600=1,(MIN(30,(D4600-C4600)))*(K4600/(K4600+L4600))*(O4600/(O4600+P4600)),(MAX(-30,(D4600-C4600)))*(L4600/(K4600+L4600))*(P4600/(P4600+O4600)))</f>
        <v>-2.34996369671196</v>
      </c>
      <c r="U4600" s="7" t="n">
        <v>43142</v>
      </c>
    </row>
    <row r="4601" customFormat="false" ht="15" hidden="false" customHeight="false" outlineLevel="0" collapsed="false">
      <c r="A4601" s="0" t="s">
        <v>310</v>
      </c>
      <c r="B4601" s="0" t="s">
        <v>16</v>
      </c>
      <c r="C4601" s="0" t="n">
        <v>79</v>
      </c>
      <c r="D4601" s="0" t="n">
        <v>88</v>
      </c>
      <c r="E4601" s="0" t="n">
        <v>35</v>
      </c>
      <c r="F4601" s="0" t="n">
        <v>39</v>
      </c>
      <c r="G4601" s="0" t="n">
        <v>12</v>
      </c>
      <c r="H4601" s="0" t="n">
        <v>7</v>
      </c>
      <c r="I4601" s="0" t="n">
        <v>0</v>
      </c>
      <c r="J4601" s="0" t="n">
        <v>1</v>
      </c>
      <c r="K4601" s="0" t="n">
        <f aca="false">VLOOKUP(A4601,'Team Data'!$A$1:$E$659,2,FALSE())</f>
        <v>21</v>
      </c>
      <c r="L4601" s="0" t="n">
        <f aca="false">VLOOKUP(A4601,'Team Data'!$A$1:$E$659,3,FALSE())</f>
        <v>12</v>
      </c>
      <c r="M4601" s="0" t="n">
        <f aca="false">VLOOKUP(B4601,'Team Data'!$A$1:$E$659,2,FALSE())</f>
        <v>20</v>
      </c>
      <c r="N4601" s="0" t="n">
        <f aca="false">VLOOKUP(B4601,'Team Data'!$A$1:$E$659,3,FALSE())</f>
        <v>12</v>
      </c>
      <c r="O4601" s="0" t="n">
        <f aca="false">VLOOKUP(A4601,'Team Data'!$A$1:$E$659,4,FALSE())</f>
        <v>636</v>
      </c>
      <c r="P4601" s="0" t="n">
        <f aca="false">VLOOKUP(A4601,'Team Data'!$A$1:$E$659,5,FALSE())</f>
        <v>474</v>
      </c>
      <c r="Q4601" s="0" t="n">
        <f aca="false">VLOOKUP(B4601,'Team Data'!$A$1:$E$659,4,FALSE())</f>
        <v>595</v>
      </c>
      <c r="R4601" s="0" t="n">
        <f aca="false">VLOOKUP(B4601,'Team Data'!$A$1:$E$659,5,FALSE())</f>
        <v>484</v>
      </c>
      <c r="S4601" s="0" t="n">
        <f aca="false">IF(I4601=1,(MIN(30,(C4601-D4601)))*(M4601/(M4601+N4601))*(Q4601/(Q4601+R4601)),(MAX(-30,(C4601-D4601)))*(N4601/(M4601+N4601))*(R4601/(R4601+Q4601)))</f>
        <v>-1.51390176088971</v>
      </c>
      <c r="T4601" s="0" t="n">
        <f aca="false">IF(J4601=1,(MIN(30,(D4601-C4601)))*(K4601/(K4601+L4601))*(O4601/(O4601+P4601)),(MAX(-30,(D4601-C4601)))*(L4601/(K4601+L4601))*(P4601/(P4601+O4601)))</f>
        <v>3.28157248157248</v>
      </c>
      <c r="U4601" s="7" t="n">
        <v>43142</v>
      </c>
    </row>
    <row r="4602" customFormat="false" ht="15" hidden="false" customHeight="false" outlineLevel="0" collapsed="false">
      <c r="A4602" s="0" t="s">
        <v>96</v>
      </c>
      <c r="B4602" s="0" t="s">
        <v>144</v>
      </c>
      <c r="C4602" s="0" t="n">
        <v>65</v>
      </c>
      <c r="D4602" s="0" t="n">
        <v>77</v>
      </c>
      <c r="E4602" s="0" t="n">
        <v>26</v>
      </c>
      <c r="F4602" s="0" t="n">
        <v>34</v>
      </c>
      <c r="G4602" s="0" t="n">
        <v>12</v>
      </c>
      <c r="H4602" s="0" t="n">
        <v>8</v>
      </c>
      <c r="I4602" s="0" t="n">
        <v>0</v>
      </c>
      <c r="J4602" s="0" t="n">
        <v>1</v>
      </c>
      <c r="K4602" s="0" t="n">
        <f aca="false">VLOOKUP(A4602,'Team Data'!$A$1:$E$659,2,FALSE())</f>
        <v>14</v>
      </c>
      <c r="L4602" s="0" t="n">
        <f aca="false">VLOOKUP(A4602,'Team Data'!$A$1:$E$659,3,FALSE())</f>
        <v>18</v>
      </c>
      <c r="M4602" s="0" t="n">
        <f aca="false">VLOOKUP(B4602,'Team Data'!$A$1:$E$659,2,FALSE())</f>
        <v>22</v>
      </c>
      <c r="N4602" s="0" t="n">
        <f aca="false">VLOOKUP(B4602,'Team Data'!$A$1:$E$659,3,FALSE())</f>
        <v>15</v>
      </c>
      <c r="O4602" s="0" t="n">
        <f aca="false">VLOOKUP(A4602,'Team Data'!$A$1:$E$659,4,FALSE())</f>
        <v>509</v>
      </c>
      <c r="P4602" s="0" t="n">
        <f aca="false">VLOOKUP(A4602,'Team Data'!$A$1:$E$659,5,FALSE())</f>
        <v>460</v>
      </c>
      <c r="Q4602" s="0" t="n">
        <f aca="false">VLOOKUP(B4602,'Team Data'!$A$1:$E$659,4,FALSE())</f>
        <v>570</v>
      </c>
      <c r="R4602" s="0" t="n">
        <f aca="false">VLOOKUP(B4602,'Team Data'!$A$1:$E$659,5,FALSE())</f>
        <v>569</v>
      </c>
      <c r="S4602" s="0" t="n">
        <f aca="false">IF(I4602=1,(MIN(30,(C4602-D4602)))*(M4602/(M4602+N4602))*(Q4602/(Q4602+R4602)),(MAX(-30,(C4602-D4602)))*(N4602/(M4602+N4602))*(R4602/(R4602+Q4602)))</f>
        <v>-2.43029684645137</v>
      </c>
      <c r="T4602" s="0" t="n">
        <f aca="false">IF(J4602=1,(MIN(30,(D4602-C4602)))*(K4602/(K4602+L4602))*(O4602/(O4602+P4602)),(MAX(-30,(D4602-C4602)))*(L4602/(K4602+L4602))*(P4602/(P4602+O4602)))</f>
        <v>2.7577399380805</v>
      </c>
      <c r="U4602" s="7" t="n">
        <v>43142</v>
      </c>
    </row>
    <row r="4603" customFormat="false" ht="15" hidden="false" customHeight="false" outlineLevel="0" collapsed="false">
      <c r="A4603" s="0" t="s">
        <v>218</v>
      </c>
      <c r="B4603" s="0" t="s">
        <v>151</v>
      </c>
      <c r="C4603" s="0" t="n">
        <v>82</v>
      </c>
      <c r="D4603" s="0" t="n">
        <v>69</v>
      </c>
      <c r="E4603" s="0" t="n">
        <v>28</v>
      </c>
      <c r="F4603" s="0" t="n">
        <v>32</v>
      </c>
      <c r="G4603" s="0" t="n">
        <v>12</v>
      </c>
      <c r="H4603" s="0" t="n">
        <v>20</v>
      </c>
      <c r="I4603" s="0" t="n">
        <v>1</v>
      </c>
      <c r="J4603" s="0" t="n">
        <v>0</v>
      </c>
      <c r="K4603" s="0" t="n">
        <f aca="false">VLOOKUP(A4603,'Team Data'!$A$1:$E$659,2,FALSE())</f>
        <v>25</v>
      </c>
      <c r="L4603" s="0" t="n">
        <f aca="false">VLOOKUP(A4603,'Team Data'!$A$1:$E$659,3,FALSE())</f>
        <v>7</v>
      </c>
      <c r="M4603" s="0" t="n">
        <f aca="false">VLOOKUP(B4603,'Team Data'!$A$1:$E$659,2,FALSE())</f>
        <v>17</v>
      </c>
      <c r="N4603" s="0" t="n">
        <f aca="false">VLOOKUP(B4603,'Team Data'!$A$1:$E$659,3,FALSE())</f>
        <v>16</v>
      </c>
      <c r="O4603" s="0" t="n">
        <f aca="false">VLOOKUP(A4603,'Team Data'!$A$1:$E$659,4,FALSE())</f>
        <v>521</v>
      </c>
      <c r="P4603" s="0" t="n">
        <f aca="false">VLOOKUP(A4603,'Team Data'!$A$1:$E$659,5,FALSE())</f>
        <v>531</v>
      </c>
      <c r="Q4603" s="0" t="n">
        <f aca="false">VLOOKUP(B4603,'Team Data'!$A$1:$E$659,4,FALSE())</f>
        <v>557</v>
      </c>
      <c r="R4603" s="0" t="n">
        <f aca="false">VLOOKUP(B4603,'Team Data'!$A$1:$E$659,5,FALSE())</f>
        <v>476</v>
      </c>
      <c r="S4603" s="0" t="n">
        <f aca="false">IF(I4603=1,(MIN(30,(C4603-D4603)))*(M4603/(M4603+N4603))*(Q4603/(Q4603+R4603)),(MAX(-30,(C4603-D4603)))*(N4603/(M4603+N4603))*(R4603/(R4603+Q4603)))</f>
        <v>3.61104755199625</v>
      </c>
      <c r="T4603" s="0" t="n">
        <f aca="false">IF(J4603=1,(MIN(30,(D4603-C4603)))*(K4603/(K4603+L4603))*(O4603/(O4603+P4603)),(MAX(-30,(D4603-C4603)))*(L4603/(K4603+L4603))*(P4603/(P4603+O4603)))</f>
        <v>-1.43539092205323</v>
      </c>
      <c r="U4603" s="7" t="n">
        <v>43142</v>
      </c>
    </row>
    <row r="4604" customFormat="false" ht="15" hidden="false" customHeight="false" outlineLevel="0" collapsed="false">
      <c r="A4604" s="0" t="s">
        <v>142</v>
      </c>
      <c r="B4604" s="0" t="s">
        <v>254</v>
      </c>
      <c r="C4604" s="0" t="n">
        <v>69</v>
      </c>
      <c r="D4604" s="0" t="n">
        <v>71</v>
      </c>
      <c r="E4604" s="0" t="n">
        <v>30</v>
      </c>
      <c r="F4604" s="0" t="n">
        <v>35</v>
      </c>
      <c r="G4604" s="0" t="n">
        <v>12</v>
      </c>
      <c r="H4604" s="0" t="n">
        <v>15</v>
      </c>
      <c r="I4604" s="0" t="n">
        <v>0</v>
      </c>
      <c r="J4604" s="0" t="n">
        <v>1</v>
      </c>
      <c r="K4604" s="0" t="n">
        <f aca="false">VLOOKUP(A4604,'Team Data'!$A$1:$E$659,2,FALSE())</f>
        <v>19</v>
      </c>
      <c r="L4604" s="0" t="n">
        <f aca="false">VLOOKUP(A4604,'Team Data'!$A$1:$E$659,3,FALSE())</f>
        <v>14</v>
      </c>
      <c r="M4604" s="0" t="n">
        <f aca="false">VLOOKUP(B4604,'Team Data'!$A$1:$E$659,2,FALSE())</f>
        <v>21</v>
      </c>
      <c r="N4604" s="0" t="n">
        <f aca="false">VLOOKUP(B4604,'Team Data'!$A$1:$E$659,3,FALSE())</f>
        <v>15</v>
      </c>
      <c r="O4604" s="0" t="n">
        <f aca="false">VLOOKUP(A4604,'Team Data'!$A$1:$E$659,4,FALSE())</f>
        <v>451</v>
      </c>
      <c r="P4604" s="0" t="n">
        <f aca="false">VLOOKUP(A4604,'Team Data'!$A$1:$E$659,5,FALSE())</f>
        <v>488</v>
      </c>
      <c r="Q4604" s="0" t="n">
        <f aca="false">VLOOKUP(B4604,'Team Data'!$A$1:$E$659,4,FALSE())</f>
        <v>540</v>
      </c>
      <c r="R4604" s="0" t="n">
        <f aca="false">VLOOKUP(B4604,'Team Data'!$A$1:$E$659,5,FALSE())</f>
        <v>510</v>
      </c>
      <c r="S4604" s="0" t="n">
        <f aca="false">IF(I4604=1,(MIN(30,(C4604-D4604)))*(M4604/(M4604+N4604))*(Q4604/(Q4604+R4604)),(MAX(-30,(C4604-D4604)))*(N4604/(M4604+N4604))*(R4604/(R4604+Q4604)))</f>
        <v>-0.404761904761905</v>
      </c>
      <c r="T4604" s="0" t="n">
        <f aca="false">IF(J4604=1,(MIN(30,(D4604-C4604)))*(K4604/(K4604+L4604))*(O4604/(O4604+P4604)),(MAX(-30,(D4604-C4604)))*(L4604/(K4604+L4604))*(P4604/(P4604+O4604)))</f>
        <v>0.553070642527512</v>
      </c>
      <c r="U4604" s="7" t="n">
        <v>43142</v>
      </c>
    </row>
    <row r="4605" customFormat="false" ht="15" hidden="false" customHeight="false" outlineLevel="0" collapsed="false">
      <c r="A4605" s="0" t="s">
        <v>270</v>
      </c>
      <c r="B4605" s="0" t="s">
        <v>221</v>
      </c>
      <c r="C4605" s="0" t="n">
        <v>85</v>
      </c>
      <c r="D4605" s="0" t="n">
        <v>75</v>
      </c>
      <c r="E4605" s="0" t="n">
        <v>39</v>
      </c>
      <c r="F4605" s="0" t="n">
        <v>34</v>
      </c>
      <c r="G4605" s="0" t="n">
        <v>13</v>
      </c>
      <c r="H4605" s="0" t="n">
        <v>9</v>
      </c>
      <c r="I4605" s="0" t="n">
        <v>1</v>
      </c>
      <c r="J4605" s="0" t="n">
        <v>0</v>
      </c>
      <c r="K4605" s="0" t="n">
        <f aca="false">VLOOKUP(A4605,'Team Data'!$A$1:$E$659,2,FALSE())</f>
        <v>28</v>
      </c>
      <c r="L4605" s="0" t="n">
        <f aca="false">VLOOKUP(A4605,'Team Data'!$A$1:$E$659,3,FALSE())</f>
        <v>7</v>
      </c>
      <c r="M4605" s="0" t="n">
        <f aca="false">VLOOKUP(B4605,'Team Data'!$A$1:$E$659,2,FALSE())</f>
        <v>11</v>
      </c>
      <c r="N4605" s="0" t="n">
        <f aca="false">VLOOKUP(B4605,'Team Data'!$A$1:$E$659,3,FALSE())</f>
        <v>21</v>
      </c>
      <c r="O4605" s="0" t="n">
        <f aca="false">VLOOKUP(A4605,'Team Data'!$A$1:$E$659,4,FALSE())</f>
        <v>516</v>
      </c>
      <c r="P4605" s="0" t="n">
        <f aca="false">VLOOKUP(A4605,'Team Data'!$A$1:$E$659,5,FALSE())</f>
        <v>493</v>
      </c>
      <c r="Q4605" s="0" t="n">
        <f aca="false">VLOOKUP(B4605,'Team Data'!$A$1:$E$659,4,FALSE())</f>
        <v>508</v>
      </c>
      <c r="R4605" s="0" t="n">
        <f aca="false">VLOOKUP(B4605,'Team Data'!$A$1:$E$659,5,FALSE())</f>
        <v>413</v>
      </c>
      <c r="S4605" s="0" t="n">
        <f aca="false">IF(I4605=1,(MIN(30,(C4605-D4605)))*(M4605/(M4605+N4605))*(Q4605/(Q4605+R4605)),(MAX(-30,(C4605-D4605)))*(N4605/(M4605+N4605))*(R4605/(R4605+Q4605)))</f>
        <v>1.89603691639522</v>
      </c>
      <c r="T4605" s="0" t="n">
        <f aca="false">IF(J4605=1,(MIN(30,(D4605-C4605)))*(K4605/(K4605+L4605))*(O4605/(O4605+P4605)),(MAX(-30,(D4605-C4605)))*(L4605/(K4605+L4605))*(P4605/(P4605+O4605)))</f>
        <v>-0.977205153617443</v>
      </c>
      <c r="U4605" s="7" t="n">
        <v>43142</v>
      </c>
    </row>
    <row r="4606" customFormat="false" ht="15" hidden="false" customHeight="false" outlineLevel="0" collapsed="false">
      <c r="A4606" s="0" t="s">
        <v>240</v>
      </c>
      <c r="B4606" s="0" t="s">
        <v>303</v>
      </c>
      <c r="C4606" s="0" t="n">
        <v>56</v>
      </c>
      <c r="D4606" s="0" t="n">
        <v>61</v>
      </c>
      <c r="E4606" s="0" t="n">
        <v>34</v>
      </c>
      <c r="F4606" s="0" t="n">
        <v>39</v>
      </c>
      <c r="G4606" s="0" t="n">
        <v>16</v>
      </c>
      <c r="H4606" s="0" t="n">
        <v>17</v>
      </c>
      <c r="I4606" s="0" t="n">
        <v>0</v>
      </c>
      <c r="J4606" s="0" t="n">
        <v>1</v>
      </c>
      <c r="K4606" s="0" t="n">
        <f aca="false">VLOOKUP(A4606,'Team Data'!$A$1:$E$659,2,FALSE())</f>
        <v>7</v>
      </c>
      <c r="L4606" s="0" t="n">
        <f aca="false">VLOOKUP(A4606,'Team Data'!$A$1:$E$659,3,FALSE())</f>
        <v>24</v>
      </c>
      <c r="M4606" s="0" t="n">
        <f aca="false">VLOOKUP(B4606,'Team Data'!$A$1:$E$659,2,FALSE())</f>
        <v>20</v>
      </c>
      <c r="N4606" s="0" t="n">
        <f aca="false">VLOOKUP(B4606,'Team Data'!$A$1:$E$659,3,FALSE())</f>
        <v>13</v>
      </c>
      <c r="O4606" s="0" t="n">
        <f aca="false">VLOOKUP(A4606,'Team Data'!$A$1:$E$659,4,FALSE())</f>
        <v>510</v>
      </c>
      <c r="P4606" s="0" t="n">
        <f aca="false">VLOOKUP(A4606,'Team Data'!$A$1:$E$659,5,FALSE())</f>
        <v>460</v>
      </c>
      <c r="Q4606" s="0" t="n">
        <f aca="false">VLOOKUP(B4606,'Team Data'!$A$1:$E$659,4,FALSE())</f>
        <v>538</v>
      </c>
      <c r="R4606" s="0" t="n">
        <f aca="false">VLOOKUP(B4606,'Team Data'!$A$1:$E$659,5,FALSE())</f>
        <v>501</v>
      </c>
      <c r="S4606" s="0" t="n">
        <f aca="false">IF(I4606=1,(MIN(30,(C4606-D4606)))*(M4606/(M4606+N4606))*(Q4606/(Q4606+R4606)),(MAX(-30,(C4606-D4606)))*(N4606/(M4606+N4606))*(R4606/(R4606+Q4606)))</f>
        <v>-0.949776883366874</v>
      </c>
      <c r="T4606" s="0" t="n">
        <f aca="false">IF(J4606=1,(MIN(30,(D4606-C4606)))*(K4606/(K4606+L4606))*(O4606/(O4606+P4606)),(MAX(-30,(D4606-C4606)))*(L4606/(K4606+L4606))*(P4606/(P4606+O4606)))</f>
        <v>0.593614898570003</v>
      </c>
      <c r="U4606" s="7" t="n">
        <v>43142</v>
      </c>
    </row>
    <row r="4607" customFormat="false" ht="15" hidden="false" customHeight="false" outlineLevel="0" collapsed="false">
      <c r="A4607" s="0" t="s">
        <v>41</v>
      </c>
      <c r="B4607" s="0" t="s">
        <v>305</v>
      </c>
      <c r="C4607" s="0" t="n">
        <v>68</v>
      </c>
      <c r="D4607" s="0" t="n">
        <v>66</v>
      </c>
      <c r="E4607" s="0" t="n">
        <v>31</v>
      </c>
      <c r="F4607" s="0" t="n">
        <v>24</v>
      </c>
      <c r="G4607" s="0" t="n">
        <v>19</v>
      </c>
      <c r="H4607" s="0" t="n">
        <v>7</v>
      </c>
      <c r="I4607" s="0" t="n">
        <v>1</v>
      </c>
      <c r="J4607" s="0" t="n">
        <v>0</v>
      </c>
      <c r="K4607" s="0" t="n">
        <f aca="false">VLOOKUP(A4607,'Team Data'!$A$1:$E$659,2,FALSE())</f>
        <v>20</v>
      </c>
      <c r="L4607" s="0" t="n">
        <f aca="false">VLOOKUP(A4607,'Team Data'!$A$1:$E$659,3,FALSE())</f>
        <v>12</v>
      </c>
      <c r="M4607" s="0" t="n">
        <f aca="false">VLOOKUP(B4607,'Team Data'!$A$1:$E$659,2,FALSE())</f>
        <v>22</v>
      </c>
      <c r="N4607" s="0" t="n">
        <f aca="false">VLOOKUP(B4607,'Team Data'!$A$1:$E$659,3,FALSE())</f>
        <v>11</v>
      </c>
      <c r="O4607" s="0" t="n">
        <f aca="false">VLOOKUP(A4607,'Team Data'!$A$1:$E$659,4,FALSE())</f>
        <v>495</v>
      </c>
      <c r="P4607" s="0" t="n">
        <f aca="false">VLOOKUP(A4607,'Team Data'!$A$1:$E$659,5,FALSE())</f>
        <v>488</v>
      </c>
      <c r="Q4607" s="0" t="n">
        <f aca="false">VLOOKUP(B4607,'Team Data'!$A$1:$E$659,4,FALSE())</f>
        <v>522</v>
      </c>
      <c r="R4607" s="0" t="n">
        <f aca="false">VLOOKUP(B4607,'Team Data'!$A$1:$E$659,5,FALSE())</f>
        <v>501</v>
      </c>
      <c r="S4607" s="0" t="n">
        <f aca="false">IF(I4607=1,(MIN(30,(C4607-D4607)))*(M4607/(M4607+N4607))*(Q4607/(Q4607+R4607)),(MAX(-30,(C4607-D4607)))*(N4607/(M4607+N4607))*(R4607/(R4607+Q4607)))</f>
        <v>0.680351906158358</v>
      </c>
      <c r="T4607" s="0" t="n">
        <f aca="false">IF(J4607=1,(MIN(30,(D4607-C4607)))*(K4607/(K4607+L4607))*(O4607/(O4607+P4607)),(MAX(-30,(D4607-C4607)))*(L4607/(K4607+L4607))*(P4607/(P4607+O4607)))</f>
        <v>-0.372329603255341</v>
      </c>
      <c r="U4607" s="7" t="n">
        <v>43142</v>
      </c>
    </row>
    <row r="4608" customFormat="false" ht="15" hidden="false" customHeight="false" outlineLevel="0" collapsed="false">
      <c r="A4608" s="0" t="s">
        <v>56</v>
      </c>
      <c r="B4608" s="0" t="s">
        <v>312</v>
      </c>
      <c r="C4608" s="0" t="n">
        <v>86</v>
      </c>
      <c r="D4608" s="0" t="n">
        <v>78</v>
      </c>
      <c r="E4608" s="0" t="n">
        <v>38</v>
      </c>
      <c r="F4608" s="0" t="n">
        <v>39</v>
      </c>
      <c r="G4608" s="0" t="n">
        <v>13</v>
      </c>
      <c r="H4608" s="0" t="n">
        <v>17</v>
      </c>
      <c r="I4608" s="0" t="n">
        <v>1</v>
      </c>
      <c r="J4608" s="0" t="n">
        <v>0</v>
      </c>
      <c r="K4608" s="0" t="n">
        <f aca="false">VLOOKUP(A4608,'Team Data'!$A$1:$E$659,2,FALSE())</f>
        <v>12</v>
      </c>
      <c r="L4608" s="0" t="n">
        <f aca="false">VLOOKUP(A4608,'Team Data'!$A$1:$E$659,3,FALSE())</f>
        <v>23</v>
      </c>
      <c r="M4608" s="0" t="n">
        <f aca="false">VLOOKUP(B4608,'Team Data'!$A$1:$E$659,2,FALSE())</f>
        <v>20</v>
      </c>
      <c r="N4608" s="0" t="n">
        <f aca="false">VLOOKUP(B4608,'Team Data'!$A$1:$E$659,3,FALSE())</f>
        <v>16</v>
      </c>
      <c r="O4608" s="0" t="n">
        <f aca="false">VLOOKUP(A4608,'Team Data'!$A$1:$E$659,4,FALSE())</f>
        <v>562</v>
      </c>
      <c r="P4608" s="0" t="n">
        <f aca="false">VLOOKUP(A4608,'Team Data'!$A$1:$E$659,5,FALSE())</f>
        <v>557</v>
      </c>
      <c r="Q4608" s="0" t="n">
        <f aca="false">VLOOKUP(B4608,'Team Data'!$A$1:$E$659,4,FALSE())</f>
        <v>545</v>
      </c>
      <c r="R4608" s="0" t="n">
        <f aca="false">VLOOKUP(B4608,'Team Data'!$A$1:$E$659,5,FALSE())</f>
        <v>579</v>
      </c>
      <c r="S4608" s="0" t="n">
        <f aca="false">IF(I4608=1,(MIN(30,(C4608-D4608)))*(M4608/(M4608+N4608))*(Q4608/(Q4608+R4608)),(MAX(-30,(C4608-D4608)))*(N4608/(M4608+N4608))*(R4608/(R4608+Q4608)))</f>
        <v>2.15500197706603</v>
      </c>
      <c r="T4608" s="0" t="n">
        <f aca="false">IF(J4608=1,(MIN(30,(D4608-C4608)))*(K4608/(K4608+L4608))*(O4608/(O4608+P4608)),(MAX(-30,(D4608-C4608)))*(L4608/(K4608+L4608))*(P4608/(P4608+O4608)))</f>
        <v>-2.61682624792544</v>
      </c>
      <c r="U4608" s="7" t="n">
        <v>43142</v>
      </c>
    </row>
    <row r="4609" customFormat="false" ht="15" hidden="false" customHeight="false" outlineLevel="0" collapsed="false">
      <c r="A4609" s="0" t="s">
        <v>353</v>
      </c>
      <c r="B4609" s="0" t="s">
        <v>319</v>
      </c>
      <c r="C4609" s="0" t="n">
        <v>70</v>
      </c>
      <c r="D4609" s="0" t="n">
        <v>85</v>
      </c>
      <c r="E4609" s="0" t="n">
        <v>41</v>
      </c>
      <c r="F4609" s="0" t="n">
        <v>49</v>
      </c>
      <c r="G4609" s="0" t="n">
        <v>13</v>
      </c>
      <c r="H4609" s="0" t="n">
        <v>12</v>
      </c>
      <c r="I4609" s="0" t="n">
        <v>0</v>
      </c>
      <c r="J4609" s="0" t="n">
        <v>1</v>
      </c>
      <c r="K4609" s="0" t="n">
        <f aca="false">VLOOKUP(A4609,'Team Data'!$A$1:$E$659,2,FALSE())</f>
        <v>20</v>
      </c>
      <c r="L4609" s="0" t="n">
        <f aca="false">VLOOKUP(A4609,'Team Data'!$A$1:$E$659,3,FALSE())</f>
        <v>13</v>
      </c>
      <c r="M4609" s="0" t="n">
        <f aca="false">VLOOKUP(B4609,'Team Data'!$A$1:$E$659,2,FALSE())</f>
        <v>20</v>
      </c>
      <c r="N4609" s="0" t="n">
        <f aca="false">VLOOKUP(B4609,'Team Data'!$A$1:$E$659,3,FALSE())</f>
        <v>13</v>
      </c>
      <c r="O4609" s="0" t="n">
        <f aca="false">VLOOKUP(A4609,'Team Data'!$A$1:$E$659,4,FALSE())</f>
        <v>579</v>
      </c>
      <c r="P4609" s="0" t="n">
        <f aca="false">VLOOKUP(A4609,'Team Data'!$A$1:$E$659,5,FALSE())</f>
        <v>477</v>
      </c>
      <c r="Q4609" s="0" t="n">
        <f aca="false">VLOOKUP(B4609,'Team Data'!$A$1:$E$659,4,FALSE())</f>
        <v>561</v>
      </c>
      <c r="R4609" s="0" t="n">
        <f aca="false">VLOOKUP(B4609,'Team Data'!$A$1:$E$659,5,FALSE())</f>
        <v>525</v>
      </c>
      <c r="S4609" s="0" t="n">
        <f aca="false">IF(I4609=1,(MIN(30,(C4609-D4609)))*(M4609/(M4609+N4609))*(Q4609/(Q4609+R4609)),(MAX(-30,(C4609-D4609)))*(N4609/(M4609+N4609))*(R4609/(R4609+Q4609)))</f>
        <v>-2.85660472124561</v>
      </c>
      <c r="T4609" s="0" t="n">
        <f aca="false">IF(J4609=1,(MIN(30,(D4609-C4609)))*(K4609/(K4609+L4609))*(O4609/(O4609+P4609)),(MAX(-30,(D4609-C4609)))*(L4609/(K4609+L4609))*(P4609/(P4609+O4609)))</f>
        <v>4.98450413223141</v>
      </c>
      <c r="U4609" s="7" t="n">
        <v>43142</v>
      </c>
    </row>
    <row r="4610" customFormat="false" ht="15" hidden="false" customHeight="false" outlineLevel="0" collapsed="false">
      <c r="A4610" s="0" t="s">
        <v>328</v>
      </c>
      <c r="B4610" s="0" t="s">
        <v>134</v>
      </c>
      <c r="C4610" s="0" t="n">
        <v>70</v>
      </c>
      <c r="D4610" s="0" t="n">
        <v>77</v>
      </c>
      <c r="E4610" s="0" t="n">
        <v>32</v>
      </c>
      <c r="F4610" s="0" t="n">
        <v>29</v>
      </c>
      <c r="G4610" s="0" t="n">
        <v>13</v>
      </c>
      <c r="H4610" s="0" t="n">
        <v>14</v>
      </c>
      <c r="I4610" s="0" t="n">
        <v>0</v>
      </c>
      <c r="J4610" s="0" t="n">
        <v>1</v>
      </c>
      <c r="K4610" s="0" t="n">
        <f aca="false">VLOOKUP(A4610,'Team Data'!$A$1:$E$659,2,FALSE())</f>
        <v>23</v>
      </c>
      <c r="L4610" s="0" t="n">
        <f aca="false">VLOOKUP(A4610,'Team Data'!$A$1:$E$659,3,FALSE())</f>
        <v>10</v>
      </c>
      <c r="M4610" s="0" t="n">
        <f aca="false">VLOOKUP(B4610,'Team Data'!$A$1:$E$659,2,FALSE())</f>
        <v>10</v>
      </c>
      <c r="N4610" s="0" t="n">
        <f aca="false">VLOOKUP(B4610,'Team Data'!$A$1:$E$659,3,FALSE())</f>
        <v>22</v>
      </c>
      <c r="O4610" s="0" t="n">
        <f aca="false">VLOOKUP(A4610,'Team Data'!$A$1:$E$659,4,FALSE())</f>
        <v>523</v>
      </c>
      <c r="P4610" s="0" t="n">
        <f aca="false">VLOOKUP(A4610,'Team Data'!$A$1:$E$659,5,FALSE())</f>
        <v>473</v>
      </c>
      <c r="Q4610" s="0" t="n">
        <f aca="false">VLOOKUP(B4610,'Team Data'!$A$1:$E$659,4,FALSE())</f>
        <v>542</v>
      </c>
      <c r="R4610" s="0" t="n">
        <f aca="false">VLOOKUP(B4610,'Team Data'!$A$1:$E$659,5,FALSE())</f>
        <v>420</v>
      </c>
      <c r="S4610" s="0" t="n">
        <f aca="false">IF(I4610=1,(MIN(30,(C4610-D4610)))*(M4610/(M4610+N4610))*(Q4610/(Q4610+R4610)),(MAX(-30,(C4610-D4610)))*(N4610/(M4610+N4610))*(R4610/(R4610+Q4610)))</f>
        <v>-2.10109147609148</v>
      </c>
      <c r="T4610" s="0" t="n">
        <f aca="false">IF(J4610=1,(MIN(30,(D4610-C4610)))*(K4610/(K4610+L4610))*(O4610/(O4610+P4610)),(MAX(-30,(D4610-C4610)))*(L4610/(K4610+L4610))*(P4610/(P4610+O4610)))</f>
        <v>2.56185347450408</v>
      </c>
      <c r="U4610" s="7" t="n">
        <v>43142</v>
      </c>
    </row>
    <row r="4611" customFormat="false" ht="15" hidden="false" customHeight="false" outlineLevel="0" collapsed="false">
      <c r="A4611" s="0" t="s">
        <v>40</v>
      </c>
      <c r="B4611" s="0" t="s">
        <v>323</v>
      </c>
      <c r="C4611" s="0" t="n">
        <v>66</v>
      </c>
      <c r="D4611" s="0" t="n">
        <v>68</v>
      </c>
      <c r="E4611" s="0" t="n">
        <v>41</v>
      </c>
      <c r="F4611" s="0" t="n">
        <v>28</v>
      </c>
      <c r="G4611" s="0" t="n">
        <v>22</v>
      </c>
      <c r="H4611" s="0" t="n">
        <v>13</v>
      </c>
      <c r="I4611" s="0" t="n">
        <v>0</v>
      </c>
      <c r="J4611" s="0" t="n">
        <v>1</v>
      </c>
      <c r="K4611" s="0" t="n">
        <f aca="false">VLOOKUP(A4611,'Team Data'!$A$1:$E$659,2,FALSE())</f>
        <v>12</v>
      </c>
      <c r="L4611" s="0" t="n">
        <f aca="false">VLOOKUP(A4611,'Team Data'!$A$1:$E$659,3,FALSE())</f>
        <v>18</v>
      </c>
      <c r="M4611" s="0" t="n">
        <f aca="false">VLOOKUP(B4611,'Team Data'!$A$1:$E$659,2,FALSE())</f>
        <v>15</v>
      </c>
      <c r="N4611" s="0" t="n">
        <f aca="false">VLOOKUP(B4611,'Team Data'!$A$1:$E$659,3,FALSE())</f>
        <v>18</v>
      </c>
      <c r="O4611" s="0" t="n">
        <f aca="false">VLOOKUP(A4611,'Team Data'!$A$1:$E$659,4,FALSE())</f>
        <v>502</v>
      </c>
      <c r="P4611" s="0" t="n">
        <f aca="false">VLOOKUP(A4611,'Team Data'!$A$1:$E$659,5,FALSE())</f>
        <v>400</v>
      </c>
      <c r="Q4611" s="0" t="n">
        <f aca="false">VLOOKUP(B4611,'Team Data'!$A$1:$E$659,4,FALSE())</f>
        <v>519</v>
      </c>
      <c r="R4611" s="0" t="n">
        <f aca="false">VLOOKUP(B4611,'Team Data'!$A$1:$E$659,5,FALSE())</f>
        <v>499</v>
      </c>
      <c r="S4611" s="0" t="n">
        <f aca="false">IF(I4611=1,(MIN(30,(C4611-D4611)))*(M4611/(M4611+N4611))*(Q4611/(Q4611+R4611)),(MAX(-30,(C4611-D4611)))*(N4611/(M4611+N4611))*(R4611/(R4611+Q4611)))</f>
        <v>-0.534738346133238</v>
      </c>
      <c r="T4611" s="0" t="n">
        <f aca="false">IF(J4611=1,(MIN(30,(D4611-C4611)))*(K4611/(K4611+L4611))*(O4611/(O4611+P4611)),(MAX(-30,(D4611-C4611)))*(L4611/(K4611+L4611))*(P4611/(P4611+O4611)))</f>
        <v>0.445232815964523</v>
      </c>
      <c r="U4611" s="7" t="n">
        <v>43142</v>
      </c>
    </row>
    <row r="4612" customFormat="false" ht="15" hidden="false" customHeight="false" outlineLevel="0" collapsed="false">
      <c r="A4612" s="0" t="s">
        <v>306</v>
      </c>
      <c r="B4612" s="0" t="s">
        <v>307</v>
      </c>
      <c r="C4612" s="0" t="n">
        <v>62</v>
      </c>
      <c r="D4612" s="0" t="n">
        <v>52</v>
      </c>
      <c r="E4612" s="0" t="n">
        <v>44</v>
      </c>
      <c r="F4612" s="0" t="n">
        <v>38</v>
      </c>
      <c r="G4612" s="0" t="n">
        <v>19</v>
      </c>
      <c r="H4612" s="0" t="n">
        <v>21</v>
      </c>
      <c r="I4612" s="0" t="n">
        <v>1</v>
      </c>
      <c r="J4612" s="0" t="n">
        <v>0</v>
      </c>
      <c r="K4612" s="0" t="n">
        <f aca="false">VLOOKUP(A4612,'Team Data'!$A$1:$E$659,2,FALSE())</f>
        <v>18</v>
      </c>
      <c r="L4612" s="0" t="n">
        <f aca="false">VLOOKUP(A4612,'Team Data'!$A$1:$E$659,3,FALSE())</f>
        <v>17</v>
      </c>
      <c r="M4612" s="0" t="n">
        <f aca="false">VLOOKUP(B4612,'Team Data'!$A$1:$E$659,2,FALSE())</f>
        <v>9</v>
      </c>
      <c r="N4612" s="0" t="n">
        <f aca="false">VLOOKUP(B4612,'Team Data'!$A$1:$E$659,3,FALSE())</f>
        <v>22</v>
      </c>
      <c r="O4612" s="0" t="n">
        <f aca="false">VLOOKUP(A4612,'Team Data'!$A$1:$E$659,4,FALSE())</f>
        <v>605</v>
      </c>
      <c r="P4612" s="0" t="n">
        <f aca="false">VLOOKUP(A4612,'Team Data'!$A$1:$E$659,5,FALSE())</f>
        <v>465</v>
      </c>
      <c r="Q4612" s="0" t="n">
        <f aca="false">VLOOKUP(B4612,'Team Data'!$A$1:$E$659,4,FALSE())</f>
        <v>491</v>
      </c>
      <c r="R4612" s="0" t="n">
        <f aca="false">VLOOKUP(B4612,'Team Data'!$A$1:$E$659,5,FALSE())</f>
        <v>453</v>
      </c>
      <c r="S4612" s="0" t="n">
        <f aca="false">IF(I4612=1,(MIN(30,(C4612-D4612)))*(M4612/(M4612+N4612))*(Q4612/(Q4612+R4612)),(MAX(-30,(C4612-D4612)))*(N4612/(M4612+N4612))*(R4612/(R4612+Q4612)))</f>
        <v>1.51004647348278</v>
      </c>
      <c r="T4612" s="0" t="n">
        <f aca="false">IF(J4612=1,(MIN(30,(D4612-C4612)))*(K4612/(K4612+L4612))*(O4612/(O4612+P4612)),(MAX(-30,(D4612-C4612)))*(L4612/(K4612+L4612))*(P4612/(P4612+O4612)))</f>
        <v>-2.11081441922563</v>
      </c>
      <c r="U4612" s="7" t="n">
        <v>43142</v>
      </c>
    </row>
    <row r="4613" customFormat="false" ht="15" hidden="false" customHeight="false" outlineLevel="0" collapsed="false">
      <c r="A4613" s="0" t="s">
        <v>236</v>
      </c>
      <c r="B4613" s="0" t="s">
        <v>220</v>
      </c>
      <c r="C4613" s="0" t="n">
        <v>85</v>
      </c>
      <c r="D4613" s="0" t="n">
        <v>90</v>
      </c>
      <c r="E4613" s="0" t="n">
        <v>33</v>
      </c>
      <c r="F4613" s="0" t="n">
        <v>38</v>
      </c>
      <c r="G4613" s="0" t="n">
        <v>8</v>
      </c>
      <c r="H4613" s="0" t="n">
        <v>13</v>
      </c>
      <c r="I4613" s="0" t="n">
        <v>0</v>
      </c>
      <c r="J4613" s="0" t="n">
        <v>1</v>
      </c>
      <c r="K4613" s="0" t="n">
        <f aca="false">VLOOKUP(A4613,'Team Data'!$A$1:$E$659,2,FALSE())</f>
        <v>18</v>
      </c>
      <c r="L4613" s="0" t="n">
        <f aca="false">VLOOKUP(A4613,'Team Data'!$A$1:$E$659,3,FALSE())</f>
        <v>15</v>
      </c>
      <c r="M4613" s="0" t="n">
        <f aca="false">VLOOKUP(B4613,'Team Data'!$A$1:$E$659,2,FALSE())</f>
        <v>9</v>
      </c>
      <c r="N4613" s="0" t="n">
        <f aca="false">VLOOKUP(B4613,'Team Data'!$A$1:$E$659,3,FALSE())</f>
        <v>22</v>
      </c>
      <c r="O4613" s="0" t="n">
        <f aca="false">VLOOKUP(A4613,'Team Data'!$A$1:$E$659,4,FALSE())</f>
        <v>473</v>
      </c>
      <c r="P4613" s="0" t="n">
        <f aca="false">VLOOKUP(A4613,'Team Data'!$A$1:$E$659,5,FALSE())</f>
        <v>475</v>
      </c>
      <c r="Q4613" s="0" t="n">
        <f aca="false">VLOOKUP(B4613,'Team Data'!$A$1:$E$659,4,FALSE())</f>
        <v>532</v>
      </c>
      <c r="R4613" s="0" t="n">
        <f aca="false">VLOOKUP(B4613,'Team Data'!$A$1:$E$659,5,FALSE())</f>
        <v>421</v>
      </c>
      <c r="S4613" s="0" t="n">
        <f aca="false">IF(I4613=1,(MIN(30,(C4613-D4613)))*(M4613/(M4613+N4613))*(Q4613/(Q4613+R4613)),(MAX(-30,(C4613-D4613)))*(N4613/(M4613+N4613))*(R4613/(R4613+Q4613)))</f>
        <v>-1.56754561148157</v>
      </c>
      <c r="T4613" s="0" t="n">
        <f aca="false">IF(J4613=1,(MIN(30,(D4613-C4613)))*(K4613/(K4613+L4613))*(O4613/(O4613+P4613)),(MAX(-30,(D4613-C4613)))*(L4613/(K4613+L4613))*(P4613/(P4613+O4613)))</f>
        <v>1.36075949367089</v>
      </c>
      <c r="U4613" s="7" t="n">
        <v>43142</v>
      </c>
    </row>
    <row r="4614" customFormat="false" ht="15" hidden="false" customHeight="false" outlineLevel="0" collapsed="false">
      <c r="A4614" s="0" t="s">
        <v>193</v>
      </c>
      <c r="B4614" s="0" t="s">
        <v>293</v>
      </c>
      <c r="C4614" s="0" t="n">
        <v>62</v>
      </c>
      <c r="D4614" s="0" t="n">
        <v>53</v>
      </c>
      <c r="E4614" s="0" t="n">
        <v>28</v>
      </c>
      <c r="F4614" s="0" t="n">
        <v>34</v>
      </c>
      <c r="G4614" s="0" t="n">
        <v>8</v>
      </c>
      <c r="H4614" s="0" t="n">
        <v>15</v>
      </c>
      <c r="I4614" s="0" t="n">
        <v>1</v>
      </c>
      <c r="J4614" s="0" t="n">
        <v>0</v>
      </c>
      <c r="K4614" s="0" t="n">
        <f aca="false">VLOOKUP(A4614,'Team Data'!$A$1:$E$659,2,FALSE())</f>
        <v>16</v>
      </c>
      <c r="L4614" s="0" t="n">
        <f aca="false">VLOOKUP(A4614,'Team Data'!$A$1:$E$659,3,FALSE())</f>
        <v>17</v>
      </c>
      <c r="M4614" s="0" t="n">
        <f aca="false">VLOOKUP(B4614,'Team Data'!$A$1:$E$659,2,FALSE())</f>
        <v>11</v>
      </c>
      <c r="N4614" s="0" t="n">
        <f aca="false">VLOOKUP(B4614,'Team Data'!$A$1:$E$659,3,FALSE())</f>
        <v>18</v>
      </c>
      <c r="O4614" s="0" t="n">
        <f aca="false">VLOOKUP(A4614,'Team Data'!$A$1:$E$659,4,FALSE())</f>
        <v>486</v>
      </c>
      <c r="P4614" s="0" t="n">
        <f aca="false">VLOOKUP(A4614,'Team Data'!$A$1:$E$659,5,FALSE())</f>
        <v>480</v>
      </c>
      <c r="Q4614" s="0" t="n">
        <f aca="false">VLOOKUP(B4614,'Team Data'!$A$1:$E$659,4,FALSE())</f>
        <v>403</v>
      </c>
      <c r="R4614" s="0" t="n">
        <f aca="false">VLOOKUP(B4614,'Team Data'!$A$1:$E$659,5,FALSE())</f>
        <v>446</v>
      </c>
      <c r="S4614" s="0" t="n">
        <f aca="false">IF(I4614=1,(MIN(30,(C4614-D4614)))*(M4614/(M4614+N4614))*(Q4614/(Q4614+R4614)),(MAX(-30,(C4614-D4614)))*(N4614/(M4614+N4614))*(R4614/(R4614+Q4614)))</f>
        <v>1.6204459607652</v>
      </c>
      <c r="T4614" s="0" t="n">
        <f aca="false">IF(J4614=1,(MIN(30,(D4614-C4614)))*(K4614/(K4614+L4614))*(O4614/(O4614+P4614)),(MAX(-30,(D4614-C4614)))*(L4614/(K4614+L4614))*(P4614/(P4614+O4614)))</f>
        <v>-2.30378317334839</v>
      </c>
      <c r="U4614" s="7" t="n">
        <v>43142</v>
      </c>
    </row>
    <row r="4615" customFormat="false" ht="15" hidden="false" customHeight="false" outlineLevel="0" collapsed="false">
      <c r="A4615" s="0" t="s">
        <v>297</v>
      </c>
      <c r="B4615" s="0" t="s">
        <v>255</v>
      </c>
      <c r="C4615" s="0" t="n">
        <v>103</v>
      </c>
      <c r="D4615" s="0" t="n">
        <v>116</v>
      </c>
      <c r="E4615" s="0" t="n">
        <v>27</v>
      </c>
      <c r="F4615" s="0" t="n">
        <v>37</v>
      </c>
      <c r="G4615" s="0" t="n">
        <v>18</v>
      </c>
      <c r="H4615" s="0" t="n">
        <v>22</v>
      </c>
      <c r="I4615" s="0" t="n">
        <v>0</v>
      </c>
      <c r="J4615" s="0" t="n">
        <v>1</v>
      </c>
      <c r="K4615" s="0" t="n">
        <f aca="false">VLOOKUP(A4615,'Team Data'!$A$1:$E$659,2,FALSE())</f>
        <v>11</v>
      </c>
      <c r="L4615" s="0" t="n">
        <f aca="false">VLOOKUP(A4615,'Team Data'!$A$1:$E$659,3,FALSE())</f>
        <v>21</v>
      </c>
      <c r="M4615" s="0" t="n">
        <f aca="false">VLOOKUP(B4615,'Team Data'!$A$1:$E$659,2,FALSE())</f>
        <v>10</v>
      </c>
      <c r="N4615" s="0" t="n">
        <f aca="false">VLOOKUP(B4615,'Team Data'!$A$1:$E$659,3,FALSE())</f>
        <v>22</v>
      </c>
      <c r="O4615" s="0" t="n">
        <f aca="false">VLOOKUP(A4615,'Team Data'!$A$1:$E$659,4,FALSE())</f>
        <v>511</v>
      </c>
      <c r="P4615" s="0" t="n">
        <f aca="false">VLOOKUP(A4615,'Team Data'!$A$1:$E$659,5,FALSE())</f>
        <v>448</v>
      </c>
      <c r="Q4615" s="0" t="n">
        <f aca="false">VLOOKUP(B4615,'Team Data'!$A$1:$E$659,4,FALSE())</f>
        <v>520</v>
      </c>
      <c r="R4615" s="0" t="n">
        <f aca="false">VLOOKUP(B4615,'Team Data'!$A$1:$E$659,5,FALSE())</f>
        <v>472</v>
      </c>
      <c r="S4615" s="0" t="n">
        <f aca="false">IF(I4615=1,(MIN(30,(C4615-D4615)))*(M4615/(M4615+N4615))*(Q4615/(Q4615+R4615)),(MAX(-30,(C4615-D4615)))*(N4615/(M4615+N4615))*(R4615/(R4615+Q4615)))</f>
        <v>-4.25252016129032</v>
      </c>
      <c r="T4615" s="0" t="n">
        <f aca="false">IF(J4615=1,(MIN(30,(D4615-C4615)))*(K4615/(K4615+L4615))*(O4615/(O4615+P4615)),(MAX(-30,(D4615-C4615)))*(L4615/(K4615+L4615))*(P4615/(P4615+O4615)))</f>
        <v>2.38115875912409</v>
      </c>
      <c r="U4615" s="7" t="n">
        <v>43142</v>
      </c>
    </row>
    <row r="4616" customFormat="false" ht="15" hidden="false" customHeight="false" outlineLevel="0" collapsed="false">
      <c r="A4616" s="0" t="s">
        <v>140</v>
      </c>
      <c r="B4616" s="0" t="s">
        <v>251</v>
      </c>
      <c r="C4616" s="0" t="n">
        <v>62</v>
      </c>
      <c r="D4616" s="0" t="n">
        <v>70</v>
      </c>
      <c r="E4616" s="0" t="n">
        <v>39</v>
      </c>
      <c r="F4616" s="0" t="n">
        <v>46</v>
      </c>
      <c r="G4616" s="0" t="n">
        <v>11</v>
      </c>
      <c r="H4616" s="0" t="n">
        <v>11</v>
      </c>
      <c r="I4616" s="0" t="n">
        <v>0</v>
      </c>
      <c r="J4616" s="0" t="n">
        <v>1</v>
      </c>
      <c r="K4616" s="0" t="n">
        <f aca="false">VLOOKUP(A4616,'Team Data'!$A$1:$E$659,2,FALSE())</f>
        <v>13</v>
      </c>
      <c r="L4616" s="0" t="n">
        <f aca="false">VLOOKUP(A4616,'Team Data'!$A$1:$E$659,3,FALSE())</f>
        <v>19</v>
      </c>
      <c r="M4616" s="0" t="n">
        <f aca="false">VLOOKUP(B4616,'Team Data'!$A$1:$E$659,2,FALSE())</f>
        <v>16</v>
      </c>
      <c r="N4616" s="0" t="n">
        <f aca="false">VLOOKUP(B4616,'Team Data'!$A$1:$E$659,3,FALSE())</f>
        <v>15</v>
      </c>
      <c r="O4616" s="0" t="n">
        <f aca="false">VLOOKUP(A4616,'Team Data'!$A$1:$E$659,4,FALSE())</f>
        <v>557</v>
      </c>
      <c r="P4616" s="0" t="n">
        <f aca="false">VLOOKUP(A4616,'Team Data'!$A$1:$E$659,5,FALSE())</f>
        <v>489</v>
      </c>
      <c r="Q4616" s="0" t="n">
        <f aca="false">VLOOKUP(B4616,'Team Data'!$A$1:$E$659,4,FALSE())</f>
        <v>519</v>
      </c>
      <c r="R4616" s="0" t="n">
        <f aca="false">VLOOKUP(B4616,'Team Data'!$A$1:$E$659,5,FALSE())</f>
        <v>461</v>
      </c>
      <c r="S4616" s="0" t="n">
        <f aca="false">IF(I4616=1,(MIN(30,(C4616-D4616)))*(M4616/(M4616+N4616))*(Q4616/(Q4616+R4616)),(MAX(-30,(C4616-D4616)))*(N4616/(M4616+N4616))*(R4616/(R4616+Q4616)))</f>
        <v>-1.82093482554312</v>
      </c>
      <c r="T4616" s="0" t="n">
        <f aca="false">IF(J4616=1,(MIN(30,(D4616-C4616)))*(K4616/(K4616+L4616))*(O4616/(O4616+P4616)),(MAX(-30,(D4616-C4616)))*(L4616/(K4616+L4616))*(P4616/(P4616+O4616)))</f>
        <v>1.73064053537285</v>
      </c>
      <c r="U4616" s="7" t="n">
        <v>43142</v>
      </c>
    </row>
    <row r="4617" customFormat="false" ht="15" hidden="false" customHeight="false" outlineLevel="0" collapsed="false">
      <c r="A4617" s="0" t="s">
        <v>257</v>
      </c>
      <c r="B4617" s="0" t="s">
        <v>189</v>
      </c>
      <c r="C4617" s="0" t="n">
        <v>58</v>
      </c>
      <c r="D4617" s="0" t="n">
        <v>83</v>
      </c>
      <c r="E4617" s="0" t="n">
        <v>35</v>
      </c>
      <c r="F4617" s="0" t="n">
        <v>42</v>
      </c>
      <c r="G4617" s="0" t="n">
        <v>11</v>
      </c>
      <c r="H4617" s="0" t="n">
        <v>9</v>
      </c>
      <c r="I4617" s="0" t="n">
        <v>0</v>
      </c>
      <c r="J4617" s="0" t="n">
        <v>1</v>
      </c>
      <c r="K4617" s="0" t="n">
        <f aca="false">VLOOKUP(A4617,'Team Data'!$A$1:$E$659,2,FALSE())</f>
        <v>22</v>
      </c>
      <c r="L4617" s="0" t="n">
        <f aca="false">VLOOKUP(A4617,'Team Data'!$A$1:$E$659,3,FALSE())</f>
        <v>11</v>
      </c>
      <c r="M4617" s="0" t="n">
        <f aca="false">VLOOKUP(B4617,'Team Data'!$A$1:$E$659,2,FALSE())</f>
        <v>29</v>
      </c>
      <c r="N4617" s="0" t="n">
        <f aca="false">VLOOKUP(B4617,'Team Data'!$A$1:$E$659,3,FALSE())</f>
        <v>8</v>
      </c>
      <c r="O4617" s="0" t="n">
        <f aca="false">VLOOKUP(A4617,'Team Data'!$A$1:$E$659,4,FALSE())</f>
        <v>568</v>
      </c>
      <c r="P4617" s="0" t="n">
        <f aca="false">VLOOKUP(A4617,'Team Data'!$A$1:$E$659,5,FALSE())</f>
        <v>479</v>
      </c>
      <c r="Q4617" s="0" t="n">
        <f aca="false">VLOOKUP(B4617,'Team Data'!$A$1:$E$659,4,FALSE())</f>
        <v>706</v>
      </c>
      <c r="R4617" s="0" t="n">
        <f aca="false">VLOOKUP(B4617,'Team Data'!$A$1:$E$659,5,FALSE())</f>
        <v>511</v>
      </c>
      <c r="S4617" s="0" t="n">
        <f aca="false">IF(I4617=1,(MIN(30,(C4617-D4617)))*(M4617/(M4617+N4617))*(Q4617/(Q4617+R4617)),(MAX(-30,(C4617-D4617)))*(N4617/(M4617+N4617))*(R4617/(R4617+Q4617)))</f>
        <v>-2.26964844877745</v>
      </c>
      <c r="T4617" s="0" t="n">
        <f aca="false">IF(J4617=1,(MIN(30,(D4617-C4617)))*(K4617/(K4617+L4617))*(O4617/(O4617+P4617)),(MAX(-30,(D4617-C4617)))*(L4617/(K4617+L4617))*(P4617/(P4617+O4617)))</f>
        <v>9.0417064629099</v>
      </c>
      <c r="U4617" s="7" t="n">
        <v>43142</v>
      </c>
    </row>
    <row r="4618" customFormat="false" ht="15" hidden="false" customHeight="false" outlineLevel="0" collapsed="false">
      <c r="A4618" s="0" t="s">
        <v>289</v>
      </c>
      <c r="B4618" s="0" t="s">
        <v>131</v>
      </c>
      <c r="C4618" s="0" t="n">
        <v>65</v>
      </c>
      <c r="D4618" s="0" t="n">
        <v>47</v>
      </c>
      <c r="E4618" s="0" t="n">
        <v>30</v>
      </c>
      <c r="F4618" s="0" t="n">
        <v>32</v>
      </c>
      <c r="G4618" s="0" t="n">
        <v>16</v>
      </c>
      <c r="H4618" s="0" t="n">
        <v>19</v>
      </c>
      <c r="I4618" s="0" t="n">
        <v>1</v>
      </c>
      <c r="J4618" s="0" t="n">
        <v>0</v>
      </c>
      <c r="K4618" s="0" t="n">
        <f aca="false">VLOOKUP(A4618,'Team Data'!$A$1:$E$659,2,FALSE())</f>
        <v>15</v>
      </c>
      <c r="L4618" s="0" t="n">
        <f aca="false">VLOOKUP(A4618,'Team Data'!$A$1:$E$659,3,FALSE())</f>
        <v>15</v>
      </c>
      <c r="M4618" s="0" t="n">
        <f aca="false">VLOOKUP(B4618,'Team Data'!$A$1:$E$659,2,FALSE())</f>
        <v>23</v>
      </c>
      <c r="N4618" s="0" t="n">
        <f aca="false">VLOOKUP(B4618,'Team Data'!$A$1:$E$659,3,FALSE())</f>
        <v>13</v>
      </c>
      <c r="O4618" s="0" t="n">
        <f aca="false">VLOOKUP(A4618,'Team Data'!$A$1:$E$659,4,FALSE())</f>
        <v>479</v>
      </c>
      <c r="P4618" s="0" t="n">
        <f aca="false">VLOOKUP(A4618,'Team Data'!$A$1:$E$659,5,FALSE())</f>
        <v>436</v>
      </c>
      <c r="Q4618" s="0" t="n">
        <f aca="false">VLOOKUP(B4618,'Team Data'!$A$1:$E$659,4,FALSE())</f>
        <v>559</v>
      </c>
      <c r="R4618" s="0" t="n">
        <f aca="false">VLOOKUP(B4618,'Team Data'!$A$1:$E$659,5,FALSE())</f>
        <v>576</v>
      </c>
      <c r="S4618" s="0" t="n">
        <f aca="false">IF(I4618=1,(MIN(30,(C4618-D4618)))*(M4618/(M4618+N4618))*(Q4618/(Q4618+R4618)),(MAX(-30,(C4618-D4618)))*(N4618/(M4618+N4618))*(R4618/(R4618+Q4618)))</f>
        <v>5.66387665198238</v>
      </c>
      <c r="T4618" s="0" t="n">
        <f aca="false">IF(J4618=1,(MIN(30,(D4618-C4618)))*(K4618/(K4618+L4618))*(O4618/(O4618+P4618)),(MAX(-30,(D4618-C4618)))*(L4618/(K4618+L4618))*(P4618/(P4618+O4618)))</f>
        <v>-4.28852459016393</v>
      </c>
      <c r="U4618" s="7" t="n">
        <v>43142</v>
      </c>
    </row>
    <row r="4619" customFormat="false" ht="15" hidden="false" customHeight="false" outlineLevel="0" collapsed="false">
      <c r="A4619" s="0" t="s">
        <v>296</v>
      </c>
      <c r="B4619" s="0" t="s">
        <v>135</v>
      </c>
      <c r="C4619" s="0" t="n">
        <v>66</v>
      </c>
      <c r="D4619" s="0" t="n">
        <v>47</v>
      </c>
      <c r="E4619" s="0" t="n">
        <v>36</v>
      </c>
      <c r="F4619" s="0" t="n">
        <v>34</v>
      </c>
      <c r="G4619" s="0" t="n">
        <v>12</v>
      </c>
      <c r="H4619" s="0" t="n">
        <v>18</v>
      </c>
      <c r="I4619" s="0" t="n">
        <v>1</v>
      </c>
      <c r="J4619" s="0" t="n">
        <v>0</v>
      </c>
      <c r="K4619" s="0" t="n">
        <f aca="false">VLOOKUP(A4619,'Team Data'!$A$1:$E$659,2,FALSE())</f>
        <v>26</v>
      </c>
      <c r="L4619" s="0" t="n">
        <f aca="false">VLOOKUP(A4619,'Team Data'!$A$1:$E$659,3,FALSE())</f>
        <v>10</v>
      </c>
      <c r="M4619" s="0" t="n">
        <f aca="false">VLOOKUP(B4619,'Team Data'!$A$1:$E$659,2,FALSE())</f>
        <v>25</v>
      </c>
      <c r="N4619" s="0" t="n">
        <f aca="false">VLOOKUP(B4619,'Team Data'!$A$1:$E$659,3,FALSE())</f>
        <v>12</v>
      </c>
      <c r="O4619" s="0" t="n">
        <f aca="false">VLOOKUP(A4619,'Team Data'!$A$1:$E$659,4,FALSE())</f>
        <v>726</v>
      </c>
      <c r="P4619" s="0" t="n">
        <f aca="false">VLOOKUP(A4619,'Team Data'!$A$1:$E$659,5,FALSE())</f>
        <v>495</v>
      </c>
      <c r="Q4619" s="0" t="n">
        <f aca="false">VLOOKUP(B4619,'Team Data'!$A$1:$E$659,4,FALSE())</f>
        <v>699</v>
      </c>
      <c r="R4619" s="0" t="n">
        <f aca="false">VLOOKUP(B4619,'Team Data'!$A$1:$E$659,5,FALSE())</f>
        <v>540</v>
      </c>
      <c r="S4619" s="0" t="n">
        <f aca="false">IF(I4619=1,(MIN(30,(C4619-D4619)))*(M4619/(M4619+N4619))*(Q4619/(Q4619+R4619)),(MAX(-30,(C4619-D4619)))*(N4619/(M4619+N4619))*(R4619/(R4619+Q4619)))</f>
        <v>7.24265427655258</v>
      </c>
      <c r="T4619" s="0" t="n">
        <f aca="false">IF(J4619=1,(MIN(30,(D4619-C4619)))*(K4619/(K4619+L4619))*(O4619/(O4619+P4619)),(MAX(-30,(D4619-C4619)))*(L4619/(K4619+L4619))*(P4619/(P4619+O4619)))</f>
        <v>-2.13963963963964</v>
      </c>
      <c r="U4619" s="7" t="n">
        <v>43142</v>
      </c>
    </row>
    <row r="4620" customFormat="false" ht="15" hidden="false" customHeight="false" outlineLevel="0" collapsed="false">
      <c r="A4620" s="0" t="s">
        <v>138</v>
      </c>
      <c r="B4620" s="0" t="s">
        <v>292</v>
      </c>
      <c r="C4620" s="0" t="n">
        <v>74</v>
      </c>
      <c r="D4620" s="0" t="n">
        <v>85</v>
      </c>
      <c r="E4620" s="0" t="n">
        <v>43</v>
      </c>
      <c r="F4620" s="0" t="n">
        <v>40</v>
      </c>
      <c r="G4620" s="0" t="n">
        <v>12</v>
      </c>
      <c r="H4620" s="0" t="n">
        <v>9</v>
      </c>
      <c r="I4620" s="0" t="n">
        <v>0</v>
      </c>
      <c r="J4620" s="0" t="n">
        <v>1</v>
      </c>
      <c r="K4620" s="0" t="n">
        <f aca="false">VLOOKUP(A4620,'Team Data'!$A$1:$E$659,2,FALSE())</f>
        <v>23</v>
      </c>
      <c r="L4620" s="0" t="n">
        <f aca="false">VLOOKUP(A4620,'Team Data'!$A$1:$E$659,3,FALSE())</f>
        <v>11</v>
      </c>
      <c r="M4620" s="0" t="n">
        <f aca="false">VLOOKUP(B4620,'Team Data'!$A$1:$E$659,2,FALSE())</f>
        <v>19</v>
      </c>
      <c r="N4620" s="0" t="n">
        <f aca="false">VLOOKUP(B4620,'Team Data'!$A$1:$E$659,3,FALSE())</f>
        <v>13</v>
      </c>
      <c r="O4620" s="0" t="n">
        <f aca="false">VLOOKUP(A4620,'Team Data'!$A$1:$E$659,4,FALSE())</f>
        <v>704</v>
      </c>
      <c r="P4620" s="0" t="n">
        <f aca="false">VLOOKUP(A4620,'Team Data'!$A$1:$E$659,5,FALSE())</f>
        <v>448</v>
      </c>
      <c r="Q4620" s="0" t="n">
        <f aca="false">VLOOKUP(B4620,'Team Data'!$A$1:$E$659,4,FALSE())</f>
        <v>664</v>
      </c>
      <c r="R4620" s="0" t="n">
        <f aca="false">VLOOKUP(B4620,'Team Data'!$A$1:$E$659,5,FALSE())</f>
        <v>424</v>
      </c>
      <c r="S4620" s="0" t="n">
        <f aca="false">IF(I4620=1,(MIN(30,(C4620-D4620)))*(M4620/(M4620+N4620))*(Q4620/(Q4620+R4620)),(MAX(-30,(C4620-D4620)))*(N4620/(M4620+N4620))*(R4620/(R4620+Q4620)))</f>
        <v>-1.74149816176471</v>
      </c>
      <c r="T4620" s="0" t="n">
        <f aca="false">IF(J4620=1,(MIN(30,(D4620-C4620)))*(K4620/(K4620+L4620))*(O4620/(O4620+P4620)),(MAX(-30,(D4620-C4620)))*(L4620/(K4620+L4620))*(P4620/(P4620+O4620)))</f>
        <v>4.54738562091503</v>
      </c>
      <c r="U4620" s="7" t="n">
        <v>43142</v>
      </c>
    </row>
    <row r="4621" customFormat="false" ht="15" hidden="false" customHeight="false" outlineLevel="0" collapsed="false">
      <c r="A4621" s="0" t="s">
        <v>332</v>
      </c>
      <c r="B4621" s="0" t="s">
        <v>17</v>
      </c>
      <c r="C4621" s="0" t="n">
        <v>54</v>
      </c>
      <c r="D4621" s="0" t="n">
        <v>72</v>
      </c>
      <c r="E4621" s="0" t="n">
        <v>37</v>
      </c>
      <c r="F4621" s="0" t="n">
        <v>43</v>
      </c>
      <c r="G4621" s="0" t="n">
        <v>12</v>
      </c>
      <c r="H4621" s="0" t="n">
        <v>15</v>
      </c>
      <c r="I4621" s="0" t="n">
        <v>0</v>
      </c>
      <c r="J4621" s="0" t="n">
        <v>1</v>
      </c>
      <c r="K4621" s="0" t="n">
        <f aca="false">VLOOKUP(A4621,'Team Data'!$A$1:$E$659,2,FALSE())</f>
        <v>12</v>
      </c>
      <c r="L4621" s="0" t="n">
        <f aca="false">VLOOKUP(A4621,'Team Data'!$A$1:$E$659,3,FALSE())</f>
        <v>20</v>
      </c>
      <c r="M4621" s="0" t="n">
        <f aca="false">VLOOKUP(B4621,'Team Data'!$A$1:$E$659,2,FALSE())</f>
        <v>23</v>
      </c>
      <c r="N4621" s="0" t="n">
        <f aca="false">VLOOKUP(B4621,'Team Data'!$A$1:$E$659,3,FALSE())</f>
        <v>12</v>
      </c>
      <c r="O4621" s="0" t="n">
        <f aca="false">VLOOKUP(A4621,'Team Data'!$A$1:$E$659,4,FALSE())</f>
        <v>669</v>
      </c>
      <c r="P4621" s="0" t="n">
        <f aca="false">VLOOKUP(A4621,'Team Data'!$A$1:$E$659,5,FALSE())</f>
        <v>411</v>
      </c>
      <c r="Q4621" s="0" t="n">
        <f aca="false">VLOOKUP(B4621,'Team Data'!$A$1:$E$659,4,FALSE())</f>
        <v>660</v>
      </c>
      <c r="R4621" s="0" t="n">
        <f aca="false">VLOOKUP(B4621,'Team Data'!$A$1:$E$659,5,FALSE())</f>
        <v>497</v>
      </c>
      <c r="S4621" s="0" t="n">
        <f aca="false">IF(I4621=1,(MIN(30,(C4621-D4621)))*(M4621/(M4621+N4621))*(Q4621/(Q4621+R4621)),(MAX(-30,(C4621-D4621)))*(N4621/(M4621+N4621))*(R4621/(R4621+Q4621)))</f>
        <v>-2.65099394987035</v>
      </c>
      <c r="T4621" s="0" t="n">
        <f aca="false">IF(J4621=1,(MIN(30,(D4621-C4621)))*(K4621/(K4621+L4621))*(O4621/(O4621+P4621)),(MAX(-30,(D4621-C4621)))*(L4621/(K4621+L4621))*(P4621/(P4621+O4621)))</f>
        <v>4.18125</v>
      </c>
      <c r="U4621" s="7" t="n">
        <v>43142</v>
      </c>
    </row>
    <row r="4622" customFormat="false" ht="15" hidden="false" customHeight="false" outlineLevel="0" collapsed="false">
      <c r="A4622" s="0" t="s">
        <v>26</v>
      </c>
      <c r="B4622" s="0" t="s">
        <v>290</v>
      </c>
      <c r="C4622" s="0" t="n">
        <v>75</v>
      </c>
      <c r="D4622" s="0" t="n">
        <v>70</v>
      </c>
      <c r="E4622" s="0" t="n">
        <v>39</v>
      </c>
      <c r="F4622" s="0" t="n">
        <v>40</v>
      </c>
      <c r="G4622" s="0" t="n">
        <v>9</v>
      </c>
      <c r="H4622" s="0" t="n">
        <v>12</v>
      </c>
      <c r="I4622" s="0" t="n">
        <v>1</v>
      </c>
      <c r="J4622" s="0" t="n">
        <v>0</v>
      </c>
      <c r="K4622" s="0" t="n">
        <f aca="false">VLOOKUP(A4622,'Team Data'!$A$1:$E$659,2,FALSE())</f>
        <v>24</v>
      </c>
      <c r="L4622" s="0" t="n">
        <f aca="false">VLOOKUP(A4622,'Team Data'!$A$1:$E$659,3,FALSE())</f>
        <v>9</v>
      </c>
      <c r="M4622" s="0" t="n">
        <f aca="false">VLOOKUP(B4622,'Team Data'!$A$1:$E$659,2,FALSE())</f>
        <v>19</v>
      </c>
      <c r="N4622" s="0" t="n">
        <f aca="false">VLOOKUP(B4622,'Team Data'!$A$1:$E$659,3,FALSE())</f>
        <v>14</v>
      </c>
      <c r="O4622" s="0" t="n">
        <f aca="false">VLOOKUP(A4622,'Team Data'!$A$1:$E$659,4,FALSE())</f>
        <v>540</v>
      </c>
      <c r="P4622" s="0" t="n">
        <f aca="false">VLOOKUP(A4622,'Team Data'!$A$1:$E$659,5,FALSE())</f>
        <v>523</v>
      </c>
      <c r="Q4622" s="0" t="n">
        <f aca="false">VLOOKUP(B4622,'Team Data'!$A$1:$E$659,4,FALSE())</f>
        <v>502</v>
      </c>
      <c r="R4622" s="0" t="n">
        <f aca="false">VLOOKUP(B4622,'Team Data'!$A$1:$E$659,5,FALSE())</f>
        <v>497</v>
      </c>
      <c r="S4622" s="0" t="n">
        <f aca="false">IF(I4622=1,(MIN(30,(C4622-D4622)))*(M4622/(M4622+N4622))*(Q4622/(Q4622+R4622)),(MAX(-30,(C4622-D4622)))*(N4622/(M4622+N4622))*(R4622/(R4622+Q4622)))</f>
        <v>1.44659811326478</v>
      </c>
      <c r="T4622" s="0" t="n">
        <f aca="false">IF(J4622=1,(MIN(30,(D4622-C4622)))*(K4622/(K4622+L4622))*(O4622/(O4622+P4622)),(MAX(-30,(D4622-C4622)))*(L4622/(K4622+L4622))*(P4622/(P4622+O4622)))</f>
        <v>-0.670914222184213</v>
      </c>
      <c r="U4622" s="7" t="n">
        <v>43142</v>
      </c>
    </row>
    <row r="4623" customFormat="false" ht="15" hidden="false" customHeight="false" outlineLevel="0" collapsed="false">
      <c r="A4623" s="0" t="s">
        <v>248</v>
      </c>
      <c r="B4623" s="0" t="s">
        <v>179</v>
      </c>
      <c r="C4623" s="0" t="n">
        <v>69</v>
      </c>
      <c r="D4623" s="0" t="n">
        <v>71</v>
      </c>
      <c r="E4623" s="0" t="n">
        <v>37</v>
      </c>
      <c r="F4623" s="0" t="n">
        <v>41</v>
      </c>
      <c r="G4623" s="0" t="n">
        <v>11</v>
      </c>
      <c r="H4623" s="0" t="n">
        <v>9</v>
      </c>
      <c r="I4623" s="0" t="n">
        <v>0</v>
      </c>
      <c r="J4623" s="0" t="n">
        <v>1</v>
      </c>
      <c r="K4623" s="0" t="n">
        <f aca="false">VLOOKUP(A4623,'Team Data'!$A$1:$E$659,2,FALSE())</f>
        <v>7</v>
      </c>
      <c r="L4623" s="0" t="n">
        <f aca="false">VLOOKUP(A4623,'Team Data'!$A$1:$E$659,3,FALSE())</f>
        <v>25</v>
      </c>
      <c r="M4623" s="0" t="n">
        <f aca="false">VLOOKUP(B4623,'Team Data'!$A$1:$E$659,2,FALSE())</f>
        <v>26</v>
      </c>
      <c r="N4623" s="0" t="n">
        <f aca="false">VLOOKUP(B4623,'Team Data'!$A$1:$E$659,3,FALSE())</f>
        <v>8</v>
      </c>
      <c r="O4623" s="0" t="n">
        <f aca="false">VLOOKUP(A4623,'Team Data'!$A$1:$E$659,4,FALSE())</f>
        <v>549</v>
      </c>
      <c r="P4623" s="0" t="n">
        <f aca="false">VLOOKUP(A4623,'Team Data'!$A$1:$E$659,5,FALSE())</f>
        <v>437</v>
      </c>
      <c r="Q4623" s="0" t="n">
        <f aca="false">VLOOKUP(B4623,'Team Data'!$A$1:$E$659,4,FALSE())</f>
        <v>523</v>
      </c>
      <c r="R4623" s="0" t="n">
        <f aca="false">VLOOKUP(B4623,'Team Data'!$A$1:$E$659,5,FALSE())</f>
        <v>545</v>
      </c>
      <c r="S4623" s="0" t="n">
        <f aca="false">IF(I4623=1,(MIN(30,(C4623-D4623)))*(M4623/(M4623+N4623))*(Q4623/(Q4623+R4623)),(MAX(-30,(C4623-D4623)))*(N4623/(M4623+N4623))*(R4623/(R4623+Q4623)))</f>
        <v>-0.240141000220313</v>
      </c>
      <c r="T4623" s="0" t="n">
        <f aca="false">IF(J4623=1,(MIN(30,(D4623-C4623)))*(K4623/(K4623+L4623))*(O4623/(O4623+P4623)),(MAX(-30,(D4623-C4623)))*(L4623/(K4623+L4623))*(P4623/(P4623+O4623)))</f>
        <v>0.243597870182556</v>
      </c>
      <c r="U4623" s="7" t="n">
        <v>43142</v>
      </c>
    </row>
    <row r="4624" customFormat="false" ht="15" hidden="false" customHeight="false" outlineLevel="0" collapsed="false">
      <c r="A4624" s="0" t="s">
        <v>200</v>
      </c>
      <c r="B4624" s="0" t="s">
        <v>120</v>
      </c>
      <c r="C4624" s="0" t="n">
        <v>67</v>
      </c>
      <c r="D4624" s="0" t="n">
        <v>82</v>
      </c>
      <c r="E4624" s="0" t="n">
        <v>26</v>
      </c>
      <c r="F4624" s="0" t="n">
        <v>34</v>
      </c>
      <c r="G4624" s="0" t="n">
        <v>20</v>
      </c>
      <c r="H4624" s="0" t="n">
        <v>19</v>
      </c>
      <c r="I4624" s="0" t="n">
        <v>0</v>
      </c>
      <c r="J4624" s="0" t="n">
        <v>1</v>
      </c>
      <c r="K4624" s="0" t="n">
        <f aca="false">VLOOKUP(A4624,'Team Data'!$A$1:$E$659,2,FALSE())</f>
        <v>12</v>
      </c>
      <c r="L4624" s="0" t="n">
        <f aca="false">VLOOKUP(A4624,'Team Data'!$A$1:$E$659,3,FALSE())</f>
        <v>20</v>
      </c>
      <c r="M4624" s="0" t="n">
        <f aca="false">VLOOKUP(B4624,'Team Data'!$A$1:$E$659,2,FALSE())</f>
        <v>14</v>
      </c>
      <c r="N4624" s="0" t="n">
        <f aca="false">VLOOKUP(B4624,'Team Data'!$A$1:$E$659,3,FALSE())</f>
        <v>16</v>
      </c>
      <c r="O4624" s="0" t="n">
        <f aca="false">VLOOKUP(A4624,'Team Data'!$A$1:$E$659,4,FALSE())</f>
        <v>569</v>
      </c>
      <c r="P4624" s="0" t="n">
        <f aca="false">VLOOKUP(A4624,'Team Data'!$A$1:$E$659,5,FALSE())</f>
        <v>426</v>
      </c>
      <c r="Q4624" s="0" t="n">
        <f aca="false">VLOOKUP(B4624,'Team Data'!$A$1:$E$659,4,FALSE())</f>
        <v>423</v>
      </c>
      <c r="R4624" s="0" t="n">
        <f aca="false">VLOOKUP(B4624,'Team Data'!$A$1:$E$659,5,FALSE())</f>
        <v>495</v>
      </c>
      <c r="S4624" s="0" t="n">
        <f aca="false">IF(I4624=1,(MIN(30,(C4624-D4624)))*(M4624/(M4624+N4624))*(Q4624/(Q4624+R4624)),(MAX(-30,(C4624-D4624)))*(N4624/(M4624+N4624))*(R4624/(R4624+Q4624)))</f>
        <v>-4.31372549019608</v>
      </c>
      <c r="T4624" s="0" t="n">
        <f aca="false">IF(J4624=1,(MIN(30,(D4624-C4624)))*(K4624/(K4624+L4624))*(O4624/(O4624+P4624)),(MAX(-30,(D4624-C4624)))*(L4624/(K4624+L4624))*(P4624/(P4624+O4624)))</f>
        <v>3.21670854271357</v>
      </c>
      <c r="U4624" s="7" t="n">
        <v>43142</v>
      </c>
    </row>
    <row r="4625" customFormat="false" ht="15" hidden="false" customHeight="false" outlineLevel="0" collapsed="false">
      <c r="A4625" s="0" t="s">
        <v>106</v>
      </c>
      <c r="B4625" s="0" t="s">
        <v>192</v>
      </c>
      <c r="C4625" s="0" t="n">
        <v>70</v>
      </c>
      <c r="D4625" s="0" t="n">
        <v>74</v>
      </c>
      <c r="E4625" s="0" t="n">
        <v>37</v>
      </c>
      <c r="F4625" s="0" t="n">
        <v>57</v>
      </c>
      <c r="G4625" s="0" t="n">
        <v>13</v>
      </c>
      <c r="H4625" s="0" t="n">
        <v>13</v>
      </c>
      <c r="I4625" s="0" t="n">
        <v>0</v>
      </c>
      <c r="J4625" s="0" t="n">
        <v>1</v>
      </c>
      <c r="K4625" s="0" t="n">
        <f aca="false">VLOOKUP(A4625,'Team Data'!$A$1:$E$659,2,FALSE())</f>
        <v>22</v>
      </c>
      <c r="L4625" s="0" t="n">
        <f aca="false">VLOOKUP(A4625,'Team Data'!$A$1:$E$659,3,FALSE())</f>
        <v>12</v>
      </c>
      <c r="M4625" s="0" t="n">
        <f aca="false">VLOOKUP(B4625,'Team Data'!$A$1:$E$659,2,FALSE())</f>
        <v>28</v>
      </c>
      <c r="N4625" s="0" t="n">
        <f aca="false">VLOOKUP(B4625,'Team Data'!$A$1:$E$659,3,FALSE())</f>
        <v>6</v>
      </c>
      <c r="O4625" s="0" t="n">
        <f aca="false">VLOOKUP(A4625,'Team Data'!$A$1:$E$659,4,FALSE())</f>
        <v>510</v>
      </c>
      <c r="P4625" s="0" t="n">
        <f aca="false">VLOOKUP(A4625,'Team Data'!$A$1:$E$659,5,FALSE())</f>
        <v>571</v>
      </c>
      <c r="Q4625" s="0" t="n">
        <f aca="false">VLOOKUP(B4625,'Team Data'!$A$1:$E$659,4,FALSE())</f>
        <v>515</v>
      </c>
      <c r="R4625" s="0" t="n">
        <f aca="false">VLOOKUP(B4625,'Team Data'!$A$1:$E$659,5,FALSE())</f>
        <v>512</v>
      </c>
      <c r="S4625" s="0" t="n">
        <f aca="false">IF(I4625=1,(MIN(30,(C4625-D4625)))*(M4625/(M4625+N4625))*(Q4625/(Q4625+R4625)),(MAX(-30,(C4625-D4625)))*(N4625/(M4625+N4625))*(R4625/(R4625+Q4625)))</f>
        <v>-0.351910189587033</v>
      </c>
      <c r="T4625" s="0" t="n">
        <f aca="false">IF(J4625=1,(MIN(30,(D4625-C4625)))*(K4625/(K4625+L4625))*(O4625/(O4625+P4625)),(MAX(-30,(D4625-C4625)))*(L4625/(K4625+L4625))*(P4625/(P4625+O4625)))</f>
        <v>1.22109158186864</v>
      </c>
      <c r="U4625" s="7" t="n">
        <v>43142</v>
      </c>
    </row>
    <row r="4626" customFormat="false" ht="15" hidden="false" customHeight="false" outlineLevel="0" collapsed="false">
      <c r="A4626" s="0" t="s">
        <v>129</v>
      </c>
      <c r="B4626" s="0" t="s">
        <v>294</v>
      </c>
      <c r="C4626" s="0" t="n">
        <v>75</v>
      </c>
      <c r="D4626" s="0" t="n">
        <v>86</v>
      </c>
      <c r="E4626" s="0" t="n">
        <v>33</v>
      </c>
      <c r="F4626" s="0" t="n">
        <v>36</v>
      </c>
      <c r="G4626" s="0" t="n">
        <v>10</v>
      </c>
      <c r="H4626" s="0" t="n">
        <v>5</v>
      </c>
      <c r="I4626" s="0" t="n">
        <v>0</v>
      </c>
      <c r="J4626" s="0" t="n">
        <v>1</v>
      </c>
      <c r="K4626" s="0" t="n">
        <f aca="false">VLOOKUP(A4626,'Team Data'!$A$1:$E$659,2,FALSE())</f>
        <v>12</v>
      </c>
      <c r="L4626" s="0" t="n">
        <f aca="false">VLOOKUP(A4626,'Team Data'!$A$1:$E$659,3,FALSE())</f>
        <v>20</v>
      </c>
      <c r="M4626" s="0" t="n">
        <f aca="false">VLOOKUP(B4626,'Team Data'!$A$1:$E$659,2,FALSE())</f>
        <v>16</v>
      </c>
      <c r="N4626" s="0" t="n">
        <f aca="false">VLOOKUP(B4626,'Team Data'!$A$1:$E$659,3,FALSE())</f>
        <v>19</v>
      </c>
      <c r="O4626" s="0" t="n">
        <f aca="false">VLOOKUP(A4626,'Team Data'!$A$1:$E$659,4,FALSE())</f>
        <v>419</v>
      </c>
      <c r="P4626" s="0" t="n">
        <f aca="false">VLOOKUP(A4626,'Team Data'!$A$1:$E$659,5,FALSE())</f>
        <v>571</v>
      </c>
      <c r="Q4626" s="0" t="n">
        <f aca="false">VLOOKUP(B4626,'Team Data'!$A$1:$E$659,4,FALSE())</f>
        <v>549</v>
      </c>
      <c r="R4626" s="0" t="n">
        <f aca="false">VLOOKUP(B4626,'Team Data'!$A$1:$E$659,5,FALSE())</f>
        <v>611</v>
      </c>
      <c r="S4626" s="0" t="n">
        <f aca="false">IF(I4626=1,(MIN(30,(C4626-D4626)))*(M4626/(M4626+N4626))*(Q4626/(Q4626+R4626)),(MAX(-30,(C4626-D4626)))*(N4626/(M4626+N4626))*(R4626/(R4626+Q4626)))</f>
        <v>-3.14529556650246</v>
      </c>
      <c r="T4626" s="0" t="n">
        <f aca="false">IF(J4626=1,(MIN(30,(D4626-C4626)))*(K4626/(K4626+L4626))*(O4626/(O4626+P4626)),(MAX(-30,(D4626-C4626)))*(L4626/(K4626+L4626))*(P4626/(P4626+O4626)))</f>
        <v>1.74583333333333</v>
      </c>
      <c r="U4626" s="7" t="n">
        <v>43142</v>
      </c>
    </row>
    <row r="4627" customFormat="false" ht="15" hidden="false" customHeight="false" outlineLevel="0" collapsed="false">
      <c r="A4627" s="0" t="s">
        <v>325</v>
      </c>
      <c r="B4627" s="0" t="s">
        <v>324</v>
      </c>
      <c r="C4627" s="0" t="n">
        <v>63</v>
      </c>
      <c r="D4627" s="0" t="n">
        <v>59</v>
      </c>
      <c r="E4627" s="0" t="n">
        <v>48</v>
      </c>
      <c r="F4627" s="0" t="n">
        <v>35</v>
      </c>
      <c r="G4627" s="0" t="n">
        <v>16</v>
      </c>
      <c r="H4627" s="0" t="n">
        <v>11</v>
      </c>
      <c r="I4627" s="0" t="n">
        <v>1</v>
      </c>
      <c r="J4627" s="0" t="n">
        <v>0</v>
      </c>
      <c r="K4627" s="0" t="n">
        <f aca="false">VLOOKUP(A4627,'Team Data'!$A$1:$E$659,2,FALSE())</f>
        <v>20</v>
      </c>
      <c r="L4627" s="0" t="n">
        <f aca="false">VLOOKUP(A4627,'Team Data'!$A$1:$E$659,3,FALSE())</f>
        <v>15</v>
      </c>
      <c r="M4627" s="0" t="n">
        <f aca="false">VLOOKUP(B4627,'Team Data'!$A$1:$E$659,2,FALSE())</f>
        <v>11</v>
      </c>
      <c r="N4627" s="0" t="n">
        <f aca="false">VLOOKUP(B4627,'Team Data'!$A$1:$E$659,3,FALSE())</f>
        <v>19</v>
      </c>
      <c r="O4627" s="0" t="n">
        <f aca="false">VLOOKUP(A4627,'Team Data'!$A$1:$E$659,4,FALSE())</f>
        <v>530</v>
      </c>
      <c r="P4627" s="0" t="n">
        <f aca="false">VLOOKUP(A4627,'Team Data'!$A$1:$E$659,5,FALSE())</f>
        <v>524</v>
      </c>
      <c r="Q4627" s="0" t="n">
        <f aca="false">VLOOKUP(B4627,'Team Data'!$A$1:$E$659,4,FALSE())</f>
        <v>504</v>
      </c>
      <c r="R4627" s="0" t="n">
        <f aca="false">VLOOKUP(B4627,'Team Data'!$A$1:$E$659,5,FALSE())</f>
        <v>464</v>
      </c>
      <c r="S4627" s="0" t="n">
        <f aca="false">IF(I4627=1,(MIN(30,(C4627-D4627)))*(M4627/(M4627+N4627))*(Q4627/(Q4627+R4627)),(MAX(-30,(C4627-D4627)))*(N4627/(M4627+N4627))*(R4627/(R4627+Q4627)))</f>
        <v>0.763636363636364</v>
      </c>
      <c r="T4627" s="0" t="n">
        <f aca="false">IF(J4627=1,(MIN(30,(D4627-C4627)))*(K4627/(K4627+L4627))*(O4627/(O4627+P4627)),(MAX(-30,(D4627-C4627)))*(L4627/(K4627+L4627))*(P4627/(P4627+O4627)))</f>
        <v>-0.852263486039577</v>
      </c>
      <c r="U4627" s="7" t="n">
        <v>43142</v>
      </c>
    </row>
    <row r="4628" customFormat="false" ht="15" hidden="false" customHeight="false" outlineLevel="0" collapsed="false">
      <c r="A4628" s="0" t="s">
        <v>29</v>
      </c>
      <c r="B4628" s="0" t="s">
        <v>327</v>
      </c>
      <c r="C4628" s="0" t="n">
        <v>65</v>
      </c>
      <c r="D4628" s="0" t="n">
        <v>71</v>
      </c>
      <c r="E4628" s="0" t="n">
        <v>35</v>
      </c>
      <c r="F4628" s="0" t="n">
        <v>25</v>
      </c>
      <c r="G4628" s="0" t="n">
        <v>16</v>
      </c>
      <c r="H4628" s="0" t="n">
        <v>10</v>
      </c>
      <c r="I4628" s="0" t="n">
        <v>0</v>
      </c>
      <c r="J4628" s="0" t="n">
        <v>1</v>
      </c>
      <c r="K4628" s="0" t="n">
        <f aca="false">VLOOKUP(A4628,'Team Data'!$A$1:$E$659,2,FALSE())</f>
        <v>21</v>
      </c>
      <c r="L4628" s="0" t="n">
        <f aca="false">VLOOKUP(A4628,'Team Data'!$A$1:$E$659,3,FALSE())</f>
        <v>8</v>
      </c>
      <c r="M4628" s="0" t="n">
        <f aca="false">VLOOKUP(B4628,'Team Data'!$A$1:$E$659,2,FALSE())</f>
        <v>17</v>
      </c>
      <c r="N4628" s="0" t="n">
        <f aca="false">VLOOKUP(B4628,'Team Data'!$A$1:$E$659,3,FALSE())</f>
        <v>17</v>
      </c>
      <c r="O4628" s="0" t="n">
        <f aca="false">VLOOKUP(A4628,'Team Data'!$A$1:$E$659,4,FALSE())</f>
        <v>498</v>
      </c>
      <c r="P4628" s="0" t="n">
        <f aca="false">VLOOKUP(A4628,'Team Data'!$A$1:$E$659,5,FALSE())</f>
        <v>434</v>
      </c>
      <c r="Q4628" s="0" t="n">
        <f aca="false">VLOOKUP(B4628,'Team Data'!$A$1:$E$659,4,FALSE())</f>
        <v>586</v>
      </c>
      <c r="R4628" s="0" t="n">
        <f aca="false">VLOOKUP(B4628,'Team Data'!$A$1:$E$659,5,FALSE())</f>
        <v>495</v>
      </c>
      <c r="S4628" s="0" t="n">
        <f aca="false">IF(I4628=1,(MIN(30,(C4628-D4628)))*(M4628/(M4628+N4628))*(Q4628/(Q4628+R4628)),(MAX(-30,(C4628-D4628)))*(N4628/(M4628+N4628))*(R4628/(R4628+Q4628)))</f>
        <v>-1.37372802960222</v>
      </c>
      <c r="T4628" s="0" t="n">
        <f aca="false">IF(J4628=1,(MIN(30,(D4628-C4628)))*(K4628/(K4628+L4628))*(O4628/(O4628+P4628)),(MAX(-30,(D4628-C4628)))*(L4628/(K4628+L4628))*(P4628/(P4628+O4628)))</f>
        <v>2.32159242267278</v>
      </c>
      <c r="U4628" s="7" t="n">
        <v>43142</v>
      </c>
    </row>
    <row r="4629" customFormat="false" ht="15" hidden="false" customHeight="false" outlineLevel="0" collapsed="false">
      <c r="A4629" s="0" t="s">
        <v>206</v>
      </c>
      <c r="B4629" s="0" t="s">
        <v>341</v>
      </c>
      <c r="C4629" s="0" t="n">
        <v>66</v>
      </c>
      <c r="D4629" s="0" t="n">
        <v>71</v>
      </c>
      <c r="E4629" s="0" t="n">
        <v>53</v>
      </c>
      <c r="F4629" s="0" t="n">
        <v>36</v>
      </c>
      <c r="G4629" s="0" t="n">
        <v>13</v>
      </c>
      <c r="H4629" s="0" t="n">
        <v>12</v>
      </c>
      <c r="I4629" s="0" t="n">
        <v>0</v>
      </c>
      <c r="J4629" s="0" t="n">
        <v>1</v>
      </c>
      <c r="K4629" s="0" t="n">
        <f aca="false">VLOOKUP(A4629,'Team Data'!$A$1:$E$659,2,FALSE())</f>
        <v>26</v>
      </c>
      <c r="L4629" s="0" t="n">
        <f aca="false">VLOOKUP(A4629,'Team Data'!$A$1:$E$659,3,FALSE())</f>
        <v>12</v>
      </c>
      <c r="M4629" s="0" t="n">
        <f aca="false">VLOOKUP(B4629,'Team Data'!$A$1:$E$659,2,FALSE())</f>
        <v>20</v>
      </c>
      <c r="N4629" s="0" t="n">
        <f aca="false">VLOOKUP(B4629,'Team Data'!$A$1:$E$659,3,FALSE())</f>
        <v>11</v>
      </c>
      <c r="O4629" s="0" t="n">
        <f aca="false">VLOOKUP(A4629,'Team Data'!$A$1:$E$659,4,FALSE())</f>
        <v>600</v>
      </c>
      <c r="P4629" s="0" t="n">
        <f aca="false">VLOOKUP(A4629,'Team Data'!$A$1:$E$659,5,FALSE())</f>
        <v>551</v>
      </c>
      <c r="Q4629" s="0" t="n">
        <f aca="false">VLOOKUP(B4629,'Team Data'!$A$1:$E$659,4,FALSE())</f>
        <v>456</v>
      </c>
      <c r="R4629" s="0" t="n">
        <f aca="false">VLOOKUP(B4629,'Team Data'!$A$1:$E$659,5,FALSE())</f>
        <v>479</v>
      </c>
      <c r="S4629" s="0" t="n">
        <f aca="false">IF(I4629=1,(MIN(30,(C4629-D4629)))*(M4629/(M4629+N4629))*(Q4629/(Q4629+R4629)),(MAX(-30,(C4629-D4629)))*(N4629/(M4629+N4629))*(R4629/(R4629+Q4629)))</f>
        <v>-0.908918406072106</v>
      </c>
      <c r="T4629" s="0" t="n">
        <f aca="false">IF(J4629=1,(MIN(30,(D4629-C4629)))*(K4629/(K4629+L4629))*(O4629/(O4629+P4629)),(MAX(-30,(D4629-C4629)))*(L4629/(K4629+L4629))*(P4629/(P4629+O4629)))</f>
        <v>1.78334628926791</v>
      </c>
      <c r="U4629" s="7" t="n">
        <v>43142</v>
      </c>
    </row>
    <row r="4630" customFormat="false" ht="15" hidden="false" customHeight="false" outlineLevel="0" collapsed="false">
      <c r="A4630" s="0" t="s">
        <v>43</v>
      </c>
      <c r="B4630" s="0" t="s">
        <v>326</v>
      </c>
      <c r="C4630" s="0" t="n">
        <v>43</v>
      </c>
      <c r="D4630" s="0" t="n">
        <v>77</v>
      </c>
      <c r="E4630" s="0" t="n">
        <v>32</v>
      </c>
      <c r="F4630" s="0" t="n">
        <v>37</v>
      </c>
      <c r="G4630" s="0" t="n">
        <v>16</v>
      </c>
      <c r="H4630" s="0" t="n">
        <v>13</v>
      </c>
      <c r="I4630" s="0" t="n">
        <v>0</v>
      </c>
      <c r="J4630" s="0" t="n">
        <v>1</v>
      </c>
      <c r="K4630" s="0" t="n">
        <f aca="false">VLOOKUP(A4630,'Team Data'!$A$1:$E$659,2,FALSE())</f>
        <v>8</v>
      </c>
      <c r="L4630" s="0" t="n">
        <f aca="false">VLOOKUP(A4630,'Team Data'!$A$1:$E$659,3,FALSE())</f>
        <v>23</v>
      </c>
      <c r="M4630" s="0" t="n">
        <f aca="false">VLOOKUP(B4630,'Team Data'!$A$1:$E$659,2,FALSE())</f>
        <v>23</v>
      </c>
      <c r="N4630" s="0" t="n">
        <f aca="false">VLOOKUP(B4630,'Team Data'!$A$1:$E$659,3,FALSE())</f>
        <v>12</v>
      </c>
      <c r="O4630" s="0" t="n">
        <f aca="false">VLOOKUP(A4630,'Team Data'!$A$1:$E$659,4,FALSE())</f>
        <v>578</v>
      </c>
      <c r="P4630" s="0" t="n">
        <f aca="false">VLOOKUP(A4630,'Team Data'!$A$1:$E$659,5,FALSE())</f>
        <v>421</v>
      </c>
      <c r="Q4630" s="0" t="n">
        <f aca="false">VLOOKUP(B4630,'Team Data'!$A$1:$E$659,4,FALSE())</f>
        <v>668</v>
      </c>
      <c r="R4630" s="0" t="n">
        <f aca="false">VLOOKUP(B4630,'Team Data'!$A$1:$E$659,5,FALSE())</f>
        <v>500</v>
      </c>
      <c r="S4630" s="0" t="n">
        <f aca="false">IF(I4630=1,(MIN(30,(C4630-D4630)))*(M4630/(M4630+N4630))*(Q4630/(Q4630+R4630)),(MAX(-30,(C4630-D4630)))*(N4630/(M4630+N4630))*(R4630/(R4630+Q4630)))</f>
        <v>-4.40313111545988</v>
      </c>
      <c r="T4630" s="0" t="n">
        <f aca="false">IF(J4630=1,(MIN(30,(D4630-C4630)))*(K4630/(K4630+L4630))*(O4630/(O4630+P4630)),(MAX(-30,(D4630-C4630)))*(L4630/(K4630+L4630))*(P4630/(P4630+O4630)))</f>
        <v>4.47931802770512</v>
      </c>
      <c r="U4630" s="7" t="n">
        <v>43142</v>
      </c>
    </row>
    <row r="4631" customFormat="false" ht="15" hidden="false" customHeight="false" outlineLevel="0" collapsed="false">
      <c r="A4631" s="0" t="s">
        <v>104</v>
      </c>
      <c r="B4631" s="0" t="s">
        <v>252</v>
      </c>
      <c r="C4631" s="0" t="n">
        <v>78</v>
      </c>
      <c r="D4631" s="0" t="n">
        <v>65</v>
      </c>
      <c r="E4631" s="0" t="n">
        <v>38</v>
      </c>
      <c r="F4631" s="0" t="n">
        <v>34</v>
      </c>
      <c r="G4631" s="0" t="n">
        <v>4</v>
      </c>
      <c r="H4631" s="0" t="n">
        <v>9</v>
      </c>
      <c r="I4631" s="0" t="n">
        <v>1</v>
      </c>
      <c r="J4631" s="0" t="n">
        <v>0</v>
      </c>
      <c r="K4631" s="0" t="n">
        <f aca="false">VLOOKUP(A4631,'Team Data'!$A$1:$E$659,2,FALSE())</f>
        <v>32</v>
      </c>
      <c r="L4631" s="0" t="n">
        <f aca="false">VLOOKUP(A4631,'Team Data'!$A$1:$E$659,3,FALSE())</f>
        <v>5</v>
      </c>
      <c r="M4631" s="0" t="n">
        <f aca="false">VLOOKUP(B4631,'Team Data'!$A$1:$E$659,2,FALSE())</f>
        <v>30</v>
      </c>
      <c r="N4631" s="0" t="n">
        <f aca="false">VLOOKUP(B4631,'Team Data'!$A$1:$E$659,3,FALSE())</f>
        <v>6</v>
      </c>
      <c r="O4631" s="0" t="n">
        <f aca="false">VLOOKUP(A4631,'Team Data'!$A$1:$E$659,4,FALSE())</f>
        <v>666</v>
      </c>
      <c r="P4631" s="0" t="n">
        <f aca="false">VLOOKUP(A4631,'Team Data'!$A$1:$E$659,5,FALSE())</f>
        <v>579</v>
      </c>
      <c r="Q4631" s="0" t="n">
        <f aca="false">VLOOKUP(B4631,'Team Data'!$A$1:$E$659,4,FALSE())</f>
        <v>602</v>
      </c>
      <c r="R4631" s="0" t="n">
        <f aca="false">VLOOKUP(B4631,'Team Data'!$A$1:$E$659,5,FALSE())</f>
        <v>592</v>
      </c>
      <c r="S4631" s="0" t="n">
        <f aca="false">IF(I4631=1,(MIN(30,(C4631-D4631)))*(M4631/(M4631+N4631))*(Q4631/(Q4631+R4631)),(MAX(-30,(C4631-D4631)))*(N4631/(M4631+N4631))*(R4631/(R4631+Q4631)))</f>
        <v>5.46203238414294</v>
      </c>
      <c r="T4631" s="0" t="n">
        <f aca="false">IF(J4631=1,(MIN(30,(D4631-C4631)))*(K4631/(K4631+L4631))*(O4631/(O4631+P4631)),(MAX(-30,(D4631-C4631)))*(L4631/(K4631+L4631))*(P4631/(P4631+O4631)))</f>
        <v>-0.816997720612179</v>
      </c>
      <c r="U4631" s="7" t="n">
        <v>43142</v>
      </c>
    </row>
    <row r="4632" customFormat="false" ht="15" hidden="false" customHeight="false" outlineLevel="0" collapsed="false">
      <c r="A4632" s="0" t="s">
        <v>229</v>
      </c>
      <c r="B4632" s="0" t="s">
        <v>224</v>
      </c>
      <c r="C4632" s="0" t="n">
        <v>58</v>
      </c>
      <c r="D4632" s="0" t="n">
        <v>60</v>
      </c>
      <c r="E4632" s="0" t="n">
        <v>28</v>
      </c>
      <c r="F4632" s="0" t="n">
        <v>38</v>
      </c>
      <c r="G4632" s="0" t="n">
        <v>12</v>
      </c>
      <c r="H4632" s="0" t="n">
        <v>11</v>
      </c>
      <c r="I4632" s="0" t="n">
        <v>0</v>
      </c>
      <c r="J4632" s="0" t="n">
        <v>1</v>
      </c>
      <c r="K4632" s="0" t="n">
        <f aca="false">VLOOKUP(A4632,'Team Data'!$A$1:$E$659,2,FALSE())</f>
        <v>10</v>
      </c>
      <c r="L4632" s="0" t="n">
        <f aca="false">VLOOKUP(A4632,'Team Data'!$A$1:$E$659,3,FALSE())</f>
        <v>22</v>
      </c>
      <c r="M4632" s="0" t="n">
        <f aca="false">VLOOKUP(B4632,'Team Data'!$A$1:$E$659,2,FALSE())</f>
        <v>14</v>
      </c>
      <c r="N4632" s="0" t="n">
        <f aca="false">VLOOKUP(B4632,'Team Data'!$A$1:$E$659,3,FALSE())</f>
        <v>18</v>
      </c>
      <c r="O4632" s="0" t="n">
        <f aca="false">VLOOKUP(A4632,'Team Data'!$A$1:$E$659,4,FALSE())</f>
        <v>517</v>
      </c>
      <c r="P4632" s="0" t="n">
        <f aca="false">VLOOKUP(A4632,'Team Data'!$A$1:$E$659,5,FALSE())</f>
        <v>456</v>
      </c>
      <c r="Q4632" s="0" t="n">
        <f aca="false">VLOOKUP(B4632,'Team Data'!$A$1:$E$659,4,FALSE())</f>
        <v>577</v>
      </c>
      <c r="R4632" s="0" t="n">
        <f aca="false">VLOOKUP(B4632,'Team Data'!$A$1:$E$659,5,FALSE())</f>
        <v>477</v>
      </c>
      <c r="S4632" s="0" t="n">
        <f aca="false">IF(I4632=1,(MIN(30,(C4632-D4632)))*(M4632/(M4632+N4632))*(Q4632/(Q4632+R4632)),(MAX(-30,(C4632-D4632)))*(N4632/(M4632+N4632))*(R4632/(R4632+Q4632)))</f>
        <v>-0.509131878557875</v>
      </c>
      <c r="T4632" s="0" t="n">
        <f aca="false">IF(J4632=1,(MIN(30,(D4632-C4632)))*(K4632/(K4632+L4632))*(O4632/(O4632+P4632)),(MAX(-30,(D4632-C4632)))*(L4632/(K4632+L4632))*(P4632/(P4632+O4632)))</f>
        <v>0.332091469681398</v>
      </c>
      <c r="U4632" s="7" t="n">
        <v>43142</v>
      </c>
    </row>
    <row r="4633" customFormat="false" ht="15" hidden="false" customHeight="false" outlineLevel="0" collapsed="false">
      <c r="A4633" s="0" t="s">
        <v>339</v>
      </c>
      <c r="B4633" s="0" t="s">
        <v>223</v>
      </c>
      <c r="C4633" s="0" t="n">
        <v>94</v>
      </c>
      <c r="D4633" s="0" t="n">
        <v>97</v>
      </c>
      <c r="E4633" s="0" t="n">
        <v>37</v>
      </c>
      <c r="F4633" s="0" t="n">
        <v>35</v>
      </c>
      <c r="G4633" s="0" t="n">
        <v>19</v>
      </c>
      <c r="H4633" s="0" t="n">
        <v>17</v>
      </c>
      <c r="I4633" s="0" t="n">
        <v>0</v>
      </c>
      <c r="J4633" s="0" t="n">
        <v>1</v>
      </c>
      <c r="K4633" s="0" t="n">
        <f aca="false">VLOOKUP(A4633,'Team Data'!$A$1:$E$659,2,FALSE())</f>
        <v>21</v>
      </c>
      <c r="L4633" s="0" t="n">
        <f aca="false">VLOOKUP(A4633,'Team Data'!$A$1:$E$659,3,FALSE())</f>
        <v>11</v>
      </c>
      <c r="M4633" s="0" t="n">
        <f aca="false">VLOOKUP(B4633,'Team Data'!$A$1:$E$659,2,FALSE())</f>
        <v>16</v>
      </c>
      <c r="N4633" s="0" t="n">
        <f aca="false">VLOOKUP(B4633,'Team Data'!$A$1:$E$659,3,FALSE())</f>
        <v>16</v>
      </c>
      <c r="O4633" s="0" t="n">
        <f aca="false">VLOOKUP(A4633,'Team Data'!$A$1:$E$659,4,FALSE())</f>
        <v>616</v>
      </c>
      <c r="P4633" s="0" t="n">
        <f aca="false">VLOOKUP(A4633,'Team Data'!$A$1:$E$659,5,FALSE())</f>
        <v>448</v>
      </c>
      <c r="Q4633" s="0" t="n">
        <f aca="false">VLOOKUP(B4633,'Team Data'!$A$1:$E$659,4,FALSE())</f>
        <v>583</v>
      </c>
      <c r="R4633" s="0" t="n">
        <f aca="false">VLOOKUP(B4633,'Team Data'!$A$1:$E$659,5,FALSE())</f>
        <v>479</v>
      </c>
      <c r="S4633" s="0" t="n">
        <f aca="false">IF(I4633=1,(MIN(30,(C4633-D4633)))*(M4633/(M4633+N4633))*(Q4633/(Q4633+R4633)),(MAX(-30,(C4633-D4633)))*(N4633/(M4633+N4633))*(R4633/(R4633+Q4633)))</f>
        <v>-0.676553672316384</v>
      </c>
      <c r="T4633" s="0" t="n">
        <f aca="false">IF(J4633=1,(MIN(30,(D4633-C4633)))*(K4633/(K4633+L4633))*(O4633/(O4633+P4633)),(MAX(-30,(D4633-C4633)))*(L4633/(K4633+L4633))*(P4633/(P4633+O4633)))</f>
        <v>1.13980263157895</v>
      </c>
      <c r="U4633" s="7" t="n">
        <v>43142</v>
      </c>
    </row>
    <row r="4634" customFormat="false" ht="15" hidden="false" customHeight="false" outlineLevel="0" collapsed="false">
      <c r="A4634" s="0" t="s">
        <v>320</v>
      </c>
      <c r="B4634" s="0" t="s">
        <v>15</v>
      </c>
      <c r="C4634" s="0" t="n">
        <v>67</v>
      </c>
      <c r="D4634" s="0" t="n">
        <v>81</v>
      </c>
      <c r="E4634" s="0" t="n">
        <v>22</v>
      </c>
      <c r="F4634" s="0" t="n">
        <v>40</v>
      </c>
      <c r="G4634" s="0" t="n">
        <v>8</v>
      </c>
      <c r="H4634" s="0" t="n">
        <v>11</v>
      </c>
      <c r="I4634" s="0" t="n">
        <v>0</v>
      </c>
      <c r="J4634" s="0" t="n">
        <v>1</v>
      </c>
      <c r="K4634" s="0" t="n">
        <f aca="false">VLOOKUP(A4634,'Team Data'!$A$1:$E$659,2,FALSE())</f>
        <v>24</v>
      </c>
      <c r="L4634" s="0" t="n">
        <f aca="false">VLOOKUP(A4634,'Team Data'!$A$1:$E$659,3,FALSE())</f>
        <v>12</v>
      </c>
      <c r="M4634" s="0" t="n">
        <f aca="false">VLOOKUP(B4634,'Team Data'!$A$1:$E$659,2,FALSE())</f>
        <v>26</v>
      </c>
      <c r="N4634" s="0" t="n">
        <f aca="false">VLOOKUP(B4634,'Team Data'!$A$1:$E$659,3,FALSE())</f>
        <v>8</v>
      </c>
      <c r="O4634" s="0" t="n">
        <f aca="false">VLOOKUP(A4634,'Team Data'!$A$1:$E$659,4,FALSE())</f>
        <v>677</v>
      </c>
      <c r="P4634" s="0" t="n">
        <f aca="false">VLOOKUP(A4634,'Team Data'!$A$1:$E$659,5,FALSE())</f>
        <v>508</v>
      </c>
      <c r="Q4634" s="0" t="n">
        <f aca="false">VLOOKUP(B4634,'Team Data'!$A$1:$E$659,4,FALSE())</f>
        <v>626</v>
      </c>
      <c r="R4634" s="0" t="n">
        <f aca="false">VLOOKUP(B4634,'Team Data'!$A$1:$E$659,5,FALSE())</f>
        <v>506</v>
      </c>
      <c r="S4634" s="0" t="n">
        <f aca="false">IF(I4634=1,(MIN(30,(C4634-D4634)))*(M4634/(M4634+N4634))*(Q4634/(Q4634+R4634)),(MAX(-30,(C4634-D4634)))*(N4634/(M4634+N4634))*(R4634/(R4634+Q4634)))</f>
        <v>-1.47245894824361</v>
      </c>
      <c r="T4634" s="0" t="n">
        <f aca="false">IF(J4634=1,(MIN(30,(D4634-C4634)))*(K4634/(K4634+L4634))*(O4634/(O4634+P4634)),(MAX(-30,(D4634-C4634)))*(L4634/(K4634+L4634))*(P4634/(P4634+O4634)))</f>
        <v>5.33220815752461</v>
      </c>
      <c r="U4634" s="7" t="n">
        <v>43142</v>
      </c>
    </row>
    <row r="4635" customFormat="false" ht="15" hidden="false" customHeight="false" outlineLevel="0" collapsed="false">
      <c r="A4635" s="0" t="s">
        <v>39</v>
      </c>
      <c r="B4635" s="0" t="s">
        <v>147</v>
      </c>
      <c r="C4635" s="0" t="n">
        <v>54</v>
      </c>
      <c r="D4635" s="0" t="n">
        <v>73</v>
      </c>
      <c r="E4635" s="0" t="n">
        <v>39</v>
      </c>
      <c r="F4635" s="0" t="n">
        <v>47</v>
      </c>
      <c r="G4635" s="0" t="n">
        <v>10</v>
      </c>
      <c r="H4635" s="0" t="n">
        <v>9</v>
      </c>
      <c r="I4635" s="0" t="n">
        <v>0</v>
      </c>
      <c r="J4635" s="0" t="n">
        <v>1</v>
      </c>
      <c r="K4635" s="0" t="n">
        <f aca="false">VLOOKUP(A4635,'Team Data'!$A$1:$E$659,2,FALSE())</f>
        <v>9</v>
      </c>
      <c r="L4635" s="0" t="n">
        <f aca="false">VLOOKUP(A4635,'Team Data'!$A$1:$E$659,3,FALSE())</f>
        <v>22</v>
      </c>
      <c r="M4635" s="0" t="n">
        <f aca="false">VLOOKUP(B4635,'Team Data'!$A$1:$E$659,2,FALSE())</f>
        <v>15</v>
      </c>
      <c r="N4635" s="0" t="n">
        <f aca="false">VLOOKUP(B4635,'Team Data'!$A$1:$E$659,3,FALSE())</f>
        <v>18</v>
      </c>
      <c r="O4635" s="0" t="n">
        <f aca="false">VLOOKUP(A4635,'Team Data'!$A$1:$E$659,4,FALSE())</f>
        <v>486</v>
      </c>
      <c r="P4635" s="0" t="n">
        <f aca="false">VLOOKUP(A4635,'Team Data'!$A$1:$E$659,5,FALSE())</f>
        <v>452</v>
      </c>
      <c r="Q4635" s="0" t="n">
        <f aca="false">VLOOKUP(B4635,'Team Data'!$A$1:$E$659,4,FALSE())</f>
        <v>537</v>
      </c>
      <c r="R4635" s="0" t="n">
        <f aca="false">VLOOKUP(B4635,'Team Data'!$A$1:$E$659,5,FALSE())</f>
        <v>476</v>
      </c>
      <c r="S4635" s="0" t="n">
        <f aca="false">IF(I4635=1,(MIN(30,(C4635-D4635)))*(M4635/(M4635+N4635))*(Q4635/(Q4635+R4635)),(MAX(-30,(C4635-D4635)))*(N4635/(M4635+N4635))*(R4635/(R4635+Q4635)))</f>
        <v>-4.86978372072153</v>
      </c>
      <c r="T4635" s="0" t="n">
        <f aca="false">IF(J4635=1,(MIN(30,(D4635-C4635)))*(K4635/(K4635+L4635))*(O4635/(O4635+P4635)),(MAX(-30,(D4635-C4635)))*(L4635/(K4635+L4635))*(P4635/(P4635+O4635)))</f>
        <v>2.85803700392049</v>
      </c>
      <c r="U4635" s="7" t="n">
        <v>43142</v>
      </c>
    </row>
    <row r="4636" customFormat="false" ht="15" hidden="false" customHeight="false" outlineLevel="0" collapsed="false">
      <c r="A4636" s="0" t="s">
        <v>42</v>
      </c>
      <c r="B4636" s="0" t="s">
        <v>111</v>
      </c>
      <c r="C4636" s="0" t="n">
        <v>77</v>
      </c>
      <c r="D4636" s="0" t="n">
        <v>71</v>
      </c>
      <c r="E4636" s="0" t="n">
        <v>21</v>
      </c>
      <c r="F4636" s="0" t="n">
        <v>21</v>
      </c>
      <c r="G4636" s="0" t="n">
        <v>11</v>
      </c>
      <c r="H4636" s="0" t="n">
        <v>12</v>
      </c>
      <c r="I4636" s="0" t="n">
        <v>1</v>
      </c>
      <c r="J4636" s="0" t="n">
        <v>0</v>
      </c>
      <c r="K4636" s="0" t="n">
        <f aca="false">VLOOKUP(A4636,'Team Data'!$A$1:$E$659,2,FALSE())</f>
        <v>6</v>
      </c>
      <c r="L4636" s="0" t="n">
        <f aca="false">VLOOKUP(A4636,'Team Data'!$A$1:$E$659,3,FALSE())</f>
        <v>24</v>
      </c>
      <c r="M4636" s="0" t="n">
        <f aca="false">VLOOKUP(B4636,'Team Data'!$A$1:$E$659,2,FALSE())</f>
        <v>17</v>
      </c>
      <c r="N4636" s="0" t="n">
        <f aca="false">VLOOKUP(B4636,'Team Data'!$A$1:$E$659,3,FALSE())</f>
        <v>13</v>
      </c>
      <c r="O4636" s="0" t="n">
        <f aca="false">VLOOKUP(A4636,'Team Data'!$A$1:$E$659,4,FALSE())</f>
        <v>441</v>
      </c>
      <c r="P4636" s="0" t="n">
        <f aca="false">VLOOKUP(A4636,'Team Data'!$A$1:$E$659,5,FALSE())</f>
        <v>464</v>
      </c>
      <c r="Q4636" s="0" t="n">
        <f aca="false">VLOOKUP(B4636,'Team Data'!$A$1:$E$659,4,FALSE())</f>
        <v>461</v>
      </c>
      <c r="R4636" s="0" t="n">
        <f aca="false">VLOOKUP(B4636,'Team Data'!$A$1:$E$659,5,FALSE())</f>
        <v>455</v>
      </c>
      <c r="S4636" s="0" t="n">
        <f aca="false">IF(I4636=1,(MIN(30,(C4636-D4636)))*(M4636/(M4636+N4636))*(Q4636/(Q4636+R4636)),(MAX(-30,(C4636-D4636)))*(N4636/(M4636+N4636))*(R4636/(R4636+Q4636)))</f>
        <v>1.71113537117904</v>
      </c>
      <c r="T4636" s="0" t="n">
        <f aca="false">IF(J4636=1,(MIN(30,(D4636-C4636)))*(K4636/(K4636+L4636))*(O4636/(O4636+P4636)),(MAX(-30,(D4636-C4636)))*(L4636/(K4636+L4636))*(P4636/(P4636+O4636)))</f>
        <v>-2.46099447513812</v>
      </c>
      <c r="U4636" s="7" t="n">
        <v>43142</v>
      </c>
    </row>
    <row r="4637" customFormat="false" ht="15" hidden="false" customHeight="false" outlineLevel="0" collapsed="false">
      <c r="A4637" s="0" t="s">
        <v>154</v>
      </c>
      <c r="B4637" s="0" t="s">
        <v>141</v>
      </c>
      <c r="C4637" s="0" t="n">
        <v>67</v>
      </c>
      <c r="D4637" s="0" t="n">
        <v>84</v>
      </c>
      <c r="E4637" s="0" t="n">
        <v>22</v>
      </c>
      <c r="F4637" s="0" t="n">
        <v>39</v>
      </c>
      <c r="G4637" s="0" t="n">
        <v>11</v>
      </c>
      <c r="H4637" s="0" t="n">
        <v>17</v>
      </c>
      <c r="I4637" s="0" t="n">
        <v>0</v>
      </c>
      <c r="J4637" s="0" t="n">
        <v>1</v>
      </c>
      <c r="K4637" s="0" t="n">
        <f aca="false">VLOOKUP(A4637,'Team Data'!$A$1:$E$659,2,FALSE())</f>
        <v>9</v>
      </c>
      <c r="L4637" s="0" t="n">
        <f aca="false">VLOOKUP(A4637,'Team Data'!$A$1:$E$659,3,FALSE())</f>
        <v>22</v>
      </c>
      <c r="M4637" s="0" t="n">
        <f aca="false">VLOOKUP(B4637,'Team Data'!$A$1:$E$659,2,FALSE())</f>
        <v>10</v>
      </c>
      <c r="N4637" s="0" t="n">
        <f aca="false">VLOOKUP(B4637,'Team Data'!$A$1:$E$659,3,FALSE())</f>
        <v>21</v>
      </c>
      <c r="O4637" s="0" t="n">
        <f aca="false">VLOOKUP(A4637,'Team Data'!$A$1:$E$659,4,FALSE())</f>
        <v>465</v>
      </c>
      <c r="P4637" s="0" t="n">
        <f aca="false">VLOOKUP(A4637,'Team Data'!$A$1:$E$659,5,FALSE())</f>
        <v>484</v>
      </c>
      <c r="Q4637" s="0" t="n">
        <f aca="false">VLOOKUP(B4637,'Team Data'!$A$1:$E$659,4,FALSE())</f>
        <v>459</v>
      </c>
      <c r="R4637" s="0" t="n">
        <f aca="false">VLOOKUP(B4637,'Team Data'!$A$1:$E$659,5,FALSE())</f>
        <v>493</v>
      </c>
      <c r="S4637" s="0" t="n">
        <f aca="false">IF(I4637=1,(MIN(30,(C4637-D4637)))*(M4637/(M4637+N4637))*(Q4637/(Q4637+R4637)),(MAX(-30,(C4637-D4637)))*(N4637/(M4637+N4637))*(R4637/(R4637+Q4637)))</f>
        <v>-5.96370967741936</v>
      </c>
      <c r="T4637" s="0" t="n">
        <f aca="false">IF(J4637=1,(MIN(30,(D4637-C4637)))*(K4637/(K4637+L4637))*(O4637/(O4637+P4637)),(MAX(-30,(D4637-C4637)))*(L4637/(K4637+L4637))*(P4637/(P4637+O4637)))</f>
        <v>2.41833508956797</v>
      </c>
      <c r="U4637" s="7" t="n">
        <v>43142</v>
      </c>
    </row>
    <row r="4638" customFormat="false" ht="15" hidden="false" customHeight="false" outlineLevel="0" collapsed="false">
      <c r="A4638" s="0" t="s">
        <v>169</v>
      </c>
      <c r="B4638" s="0" t="s">
        <v>350</v>
      </c>
      <c r="C4638" s="0" t="n">
        <v>83</v>
      </c>
      <c r="D4638" s="0" t="n">
        <v>72</v>
      </c>
      <c r="E4638" s="0" t="n">
        <v>33</v>
      </c>
      <c r="F4638" s="0" t="n">
        <v>23</v>
      </c>
      <c r="G4638" s="0" t="n">
        <v>8</v>
      </c>
      <c r="H4638" s="0" t="n">
        <v>8</v>
      </c>
      <c r="I4638" s="0" t="n">
        <v>1</v>
      </c>
      <c r="J4638" s="0" t="n">
        <v>0</v>
      </c>
      <c r="K4638" s="0" t="n">
        <f aca="false">VLOOKUP(A4638,'Team Data'!$A$1:$E$659,2,FALSE())</f>
        <v>32</v>
      </c>
      <c r="L4638" s="0" t="n">
        <f aca="false">VLOOKUP(A4638,'Team Data'!$A$1:$E$659,3,FALSE())</f>
        <v>7</v>
      </c>
      <c r="M4638" s="0" t="n">
        <f aca="false">VLOOKUP(B4638,'Team Data'!$A$1:$E$659,2,FALSE())</f>
        <v>15</v>
      </c>
      <c r="N4638" s="0" t="n">
        <f aca="false">VLOOKUP(B4638,'Team Data'!$A$1:$E$659,3,FALSE())</f>
        <v>17</v>
      </c>
      <c r="O4638" s="0" t="n">
        <f aca="false">VLOOKUP(A4638,'Team Data'!$A$1:$E$659,4,FALSE())</f>
        <v>785</v>
      </c>
      <c r="P4638" s="0" t="n">
        <f aca="false">VLOOKUP(A4638,'Team Data'!$A$1:$E$659,5,FALSE())</f>
        <v>531</v>
      </c>
      <c r="Q4638" s="0" t="n">
        <f aca="false">VLOOKUP(B4638,'Team Data'!$A$1:$E$659,4,FALSE())</f>
        <v>641</v>
      </c>
      <c r="R4638" s="0" t="n">
        <f aca="false">VLOOKUP(B4638,'Team Data'!$A$1:$E$659,5,FALSE())</f>
        <v>425</v>
      </c>
      <c r="S4638" s="0" t="n">
        <f aca="false">IF(I4638=1,(MIN(30,(C4638-D4638)))*(M4638/(M4638+N4638))*(Q4638/(Q4638+R4638)),(MAX(-30,(C4638-D4638)))*(N4638/(M4638+N4638))*(R4638/(R4638+Q4638)))</f>
        <v>3.10052181050657</v>
      </c>
      <c r="T4638" s="0" t="n">
        <f aca="false">IF(J4638=1,(MIN(30,(D4638-C4638)))*(K4638/(K4638+L4638))*(O4638/(O4638+P4638)),(MAX(-30,(D4638-C4638)))*(L4638/(K4638+L4638))*(P4638/(P4638+O4638)))</f>
        <v>-0.796644844517185</v>
      </c>
      <c r="U4638" s="7" t="n">
        <v>43142</v>
      </c>
    </row>
    <row r="4639" customFormat="false" ht="15" hidden="false" customHeight="false" outlineLevel="0" collapsed="false">
      <c r="A4639" s="0" t="s">
        <v>152</v>
      </c>
      <c r="B4639" s="0" t="s">
        <v>228</v>
      </c>
      <c r="C4639" s="0" t="n">
        <v>94</v>
      </c>
      <c r="D4639" s="0" t="n">
        <v>60</v>
      </c>
      <c r="E4639" s="0" t="n">
        <v>37</v>
      </c>
      <c r="F4639" s="0" t="n">
        <v>28</v>
      </c>
      <c r="G4639" s="0" t="n">
        <v>8</v>
      </c>
      <c r="H4639" s="0" t="n">
        <v>13</v>
      </c>
      <c r="I4639" s="0" t="n">
        <v>1</v>
      </c>
      <c r="J4639" s="0" t="n">
        <v>0</v>
      </c>
      <c r="K4639" s="0" t="n">
        <f aca="false">VLOOKUP(A4639,'Team Data'!$A$1:$E$659,2,FALSE())</f>
        <v>22</v>
      </c>
      <c r="L4639" s="0" t="n">
        <f aca="false">VLOOKUP(A4639,'Team Data'!$A$1:$E$659,3,FALSE())</f>
        <v>14</v>
      </c>
      <c r="M4639" s="0" t="n">
        <f aca="false">VLOOKUP(B4639,'Team Data'!$A$1:$E$659,2,FALSE())</f>
        <v>8</v>
      </c>
      <c r="N4639" s="0" t="n">
        <f aca="false">VLOOKUP(B4639,'Team Data'!$A$1:$E$659,3,FALSE())</f>
        <v>23</v>
      </c>
      <c r="O4639" s="0" t="n">
        <f aca="false">VLOOKUP(A4639,'Team Data'!$A$1:$E$659,4,FALSE())</f>
        <v>725</v>
      </c>
      <c r="P4639" s="0" t="n">
        <f aca="false">VLOOKUP(A4639,'Team Data'!$A$1:$E$659,5,FALSE())</f>
        <v>474</v>
      </c>
      <c r="Q4639" s="0" t="n">
        <f aca="false">VLOOKUP(B4639,'Team Data'!$A$1:$E$659,4,FALSE())</f>
        <v>632</v>
      </c>
      <c r="R4639" s="0" t="n">
        <f aca="false">VLOOKUP(B4639,'Team Data'!$A$1:$E$659,5,FALSE())</f>
        <v>404</v>
      </c>
      <c r="S4639" s="0" t="n">
        <f aca="false">IF(I4639=1,(MIN(30,(C4639-D4639)))*(M4639/(M4639+N4639))*(Q4639/(Q4639+R4639)),(MAX(-30,(C4639-D4639)))*(N4639/(M4639+N4639))*(R4639/(R4639+Q4639)))</f>
        <v>4.72287956158924</v>
      </c>
      <c r="T4639" s="0" t="n">
        <f aca="false">IF(J4639=1,(MIN(30,(D4639-C4639)))*(K4639/(K4639+L4639))*(O4639/(O4639+P4639)),(MAX(-30,(D4639-C4639)))*(L4639/(K4639+L4639))*(P4639/(P4639+O4639)))</f>
        <v>-4.61217681401168</v>
      </c>
      <c r="U4639" s="7" t="n">
        <v>43142</v>
      </c>
    </row>
    <row r="4640" customFormat="false" ht="15" hidden="false" customHeight="false" outlineLevel="0" collapsed="false">
      <c r="A4640" s="0" t="s">
        <v>314</v>
      </c>
      <c r="B4640" s="0" t="s">
        <v>190</v>
      </c>
      <c r="C4640" s="0" t="n">
        <v>68</v>
      </c>
      <c r="D4640" s="0" t="n">
        <v>59</v>
      </c>
      <c r="E4640" s="0" t="n">
        <v>33</v>
      </c>
      <c r="F4640" s="0" t="n">
        <v>30</v>
      </c>
      <c r="G4640" s="0" t="n">
        <v>10</v>
      </c>
      <c r="H4640" s="0" t="n">
        <v>10</v>
      </c>
      <c r="I4640" s="0" t="n">
        <v>1</v>
      </c>
      <c r="J4640" s="0" t="n">
        <v>0</v>
      </c>
      <c r="K4640" s="0" t="n">
        <f aca="false">VLOOKUP(A4640,'Team Data'!$A$1:$E$659,2,FALSE())</f>
        <v>25</v>
      </c>
      <c r="L4640" s="0" t="n">
        <f aca="false">VLOOKUP(A4640,'Team Data'!$A$1:$E$659,3,FALSE())</f>
        <v>10</v>
      </c>
      <c r="M4640" s="0" t="n">
        <f aca="false">VLOOKUP(B4640,'Team Data'!$A$1:$E$659,2,FALSE())</f>
        <v>10</v>
      </c>
      <c r="N4640" s="0" t="n">
        <f aca="false">VLOOKUP(B4640,'Team Data'!$A$1:$E$659,3,FALSE())</f>
        <v>21</v>
      </c>
      <c r="O4640" s="0" t="n">
        <f aca="false">VLOOKUP(A4640,'Team Data'!$A$1:$E$659,4,FALSE())</f>
        <v>506</v>
      </c>
      <c r="P4640" s="0" t="n">
        <f aca="false">VLOOKUP(A4640,'Team Data'!$A$1:$E$659,5,FALSE())</f>
        <v>534</v>
      </c>
      <c r="Q4640" s="0" t="n">
        <f aca="false">VLOOKUP(B4640,'Team Data'!$A$1:$E$659,4,FALSE())</f>
        <v>463</v>
      </c>
      <c r="R4640" s="0" t="n">
        <f aca="false">VLOOKUP(B4640,'Team Data'!$A$1:$E$659,5,FALSE())</f>
        <v>473</v>
      </c>
      <c r="S4640" s="0" t="n">
        <f aca="false">IF(I4640=1,(MIN(30,(C4640-D4640)))*(M4640/(M4640+N4640))*(Q4640/(Q4640+R4640)),(MAX(-30,(C4640-D4640)))*(N4640/(M4640+N4640))*(R4640/(R4640+Q4640)))</f>
        <v>1.43610421836228</v>
      </c>
      <c r="T4640" s="0" t="n">
        <f aca="false">IF(J4640=1,(MIN(30,(D4640-C4640)))*(K4640/(K4640+L4640))*(O4640/(O4640+P4640)),(MAX(-30,(D4640-C4640)))*(L4640/(K4640+L4640))*(P4640/(P4640+O4640)))</f>
        <v>-1.32032967032967</v>
      </c>
      <c r="U4640" s="7" t="n">
        <v>43142</v>
      </c>
    </row>
    <row r="4641" customFormat="false" ht="15" hidden="false" customHeight="false" outlineLevel="0" collapsed="false">
      <c r="A4641" s="0" t="s">
        <v>338</v>
      </c>
      <c r="B4641" s="0" t="s">
        <v>285</v>
      </c>
      <c r="C4641" s="0" t="n">
        <v>70</v>
      </c>
      <c r="D4641" s="0" t="n">
        <v>78</v>
      </c>
      <c r="E4641" s="0" t="n">
        <v>32</v>
      </c>
      <c r="F4641" s="0" t="n">
        <v>35</v>
      </c>
      <c r="G4641" s="0" t="n">
        <v>14</v>
      </c>
      <c r="H4641" s="0" t="n">
        <v>8</v>
      </c>
      <c r="I4641" s="0" t="n">
        <v>0</v>
      </c>
      <c r="J4641" s="0" t="n">
        <v>1</v>
      </c>
      <c r="K4641" s="0" t="n">
        <f aca="false">VLOOKUP(A4641,'Team Data'!$A$1:$E$659,2,FALSE())</f>
        <v>11</v>
      </c>
      <c r="L4641" s="0" t="n">
        <f aca="false">VLOOKUP(A4641,'Team Data'!$A$1:$E$659,3,FALSE())</f>
        <v>20</v>
      </c>
      <c r="M4641" s="0" t="n">
        <f aca="false">VLOOKUP(B4641,'Team Data'!$A$1:$E$659,2,FALSE())</f>
        <v>23</v>
      </c>
      <c r="N4641" s="0" t="n">
        <f aca="false">VLOOKUP(B4641,'Team Data'!$A$1:$E$659,3,FALSE())</f>
        <v>14</v>
      </c>
      <c r="O4641" s="0" t="n">
        <f aca="false">VLOOKUP(A4641,'Team Data'!$A$1:$E$659,4,FALSE())</f>
        <v>617</v>
      </c>
      <c r="P4641" s="0" t="n">
        <f aca="false">VLOOKUP(A4641,'Team Data'!$A$1:$E$659,5,FALSE())</f>
        <v>430</v>
      </c>
      <c r="Q4641" s="0" t="n">
        <f aca="false">VLOOKUP(B4641,'Team Data'!$A$1:$E$659,4,FALSE())</f>
        <v>752</v>
      </c>
      <c r="R4641" s="0" t="n">
        <f aca="false">VLOOKUP(B4641,'Team Data'!$A$1:$E$659,5,FALSE())</f>
        <v>485</v>
      </c>
      <c r="S4641" s="0" t="n">
        <f aca="false">IF(I4641=1,(MIN(30,(C4641-D4641)))*(M4641/(M4641+N4641))*(Q4641/(Q4641+R4641)),(MAX(-30,(C4641-D4641)))*(N4641/(M4641+N4641))*(R4641/(R4641+Q4641)))</f>
        <v>-1.18682951342612</v>
      </c>
      <c r="T4641" s="0" t="n">
        <f aca="false">IF(J4641=1,(MIN(30,(D4641-C4641)))*(K4641/(K4641+L4641))*(O4641/(O4641+P4641)),(MAX(-30,(D4641-C4641)))*(L4641/(K4641+L4641))*(P4641/(P4641+O4641)))</f>
        <v>1.67285947561389</v>
      </c>
      <c r="U4641" s="7" t="n">
        <v>43142</v>
      </c>
    </row>
    <row r="4642" customFormat="false" ht="15" hidden="false" customHeight="false" outlineLevel="0" collapsed="false">
      <c r="A4642" s="0" t="s">
        <v>304</v>
      </c>
      <c r="B4642" s="0" t="s">
        <v>109</v>
      </c>
      <c r="C4642" s="0" t="n">
        <v>69</v>
      </c>
      <c r="D4642" s="0" t="n">
        <v>63</v>
      </c>
      <c r="E4642" s="0" t="n">
        <v>36</v>
      </c>
      <c r="F4642" s="0" t="n">
        <v>28</v>
      </c>
      <c r="G4642" s="0" t="n">
        <v>10</v>
      </c>
      <c r="H4642" s="0" t="n">
        <v>10</v>
      </c>
      <c r="I4642" s="0" t="n">
        <v>1</v>
      </c>
      <c r="J4642" s="0" t="n">
        <v>0</v>
      </c>
      <c r="K4642" s="0" t="n">
        <f aca="false">VLOOKUP(A4642,'Team Data'!$A$1:$E$659,2,FALSE())</f>
        <v>22</v>
      </c>
      <c r="L4642" s="0" t="n">
        <f aca="false">VLOOKUP(A4642,'Team Data'!$A$1:$E$659,3,FALSE())</f>
        <v>10</v>
      </c>
      <c r="M4642" s="0" t="n">
        <f aca="false">VLOOKUP(B4642,'Team Data'!$A$1:$E$659,2,FALSE())</f>
        <v>19</v>
      </c>
      <c r="N4642" s="0" t="n">
        <f aca="false">VLOOKUP(B4642,'Team Data'!$A$1:$E$659,3,FALSE())</f>
        <v>14</v>
      </c>
      <c r="O4642" s="0" t="n">
        <f aca="false">VLOOKUP(A4642,'Team Data'!$A$1:$E$659,4,FALSE())</f>
        <v>459</v>
      </c>
      <c r="P4642" s="0" t="n">
        <f aca="false">VLOOKUP(A4642,'Team Data'!$A$1:$E$659,5,FALSE())</f>
        <v>534</v>
      </c>
      <c r="Q4642" s="0" t="n">
        <f aca="false">VLOOKUP(B4642,'Team Data'!$A$1:$E$659,4,FALSE())</f>
        <v>501</v>
      </c>
      <c r="R4642" s="0" t="n">
        <f aca="false">VLOOKUP(B4642,'Team Data'!$A$1:$E$659,5,FALSE())</f>
        <v>542</v>
      </c>
      <c r="S4642" s="0" t="n">
        <f aca="false">IF(I4642=1,(MIN(30,(C4642-D4642)))*(M4642/(M4642+N4642))*(Q4642/(Q4642+R4642)),(MAX(-30,(C4642-D4642)))*(N4642/(M4642+N4642))*(R4642/(R4642+Q4642)))</f>
        <v>1.65937418286412</v>
      </c>
      <c r="T4642" s="0" t="n">
        <f aca="false">IF(J4642=1,(MIN(30,(D4642-C4642)))*(K4642/(K4642+L4642))*(O4642/(O4642+P4642)),(MAX(-30,(D4642-C4642)))*(L4642/(K4642+L4642))*(P4642/(P4642+O4642)))</f>
        <v>-1.0083081570997</v>
      </c>
      <c r="U4642" s="7" t="n">
        <v>43142</v>
      </c>
    </row>
    <row r="4643" customFormat="false" ht="15" hidden="false" customHeight="false" outlineLevel="0" collapsed="false">
      <c r="A4643" s="0" t="s">
        <v>315</v>
      </c>
      <c r="B4643" s="0" t="s">
        <v>333</v>
      </c>
      <c r="C4643" s="0" t="n">
        <v>69</v>
      </c>
      <c r="D4643" s="0" t="n">
        <v>81</v>
      </c>
      <c r="E4643" s="0" t="n">
        <v>18</v>
      </c>
      <c r="F4643" s="0" t="n">
        <v>32</v>
      </c>
      <c r="G4643" s="0" t="n">
        <v>14</v>
      </c>
      <c r="H4643" s="0" t="n">
        <v>18</v>
      </c>
      <c r="I4643" s="0" t="n">
        <v>0</v>
      </c>
      <c r="J4643" s="0" t="n">
        <v>1</v>
      </c>
      <c r="K4643" s="0" t="n">
        <f aca="false">VLOOKUP(A4643,'Team Data'!$A$1:$E$659,2,FALSE())</f>
        <v>12</v>
      </c>
      <c r="L4643" s="0" t="n">
        <f aca="false">VLOOKUP(A4643,'Team Data'!$A$1:$E$659,3,FALSE())</f>
        <v>18</v>
      </c>
      <c r="M4643" s="0" t="n">
        <f aca="false">VLOOKUP(B4643,'Team Data'!$A$1:$E$659,2,FALSE())</f>
        <v>27</v>
      </c>
      <c r="N4643" s="0" t="n">
        <f aca="false">VLOOKUP(B4643,'Team Data'!$A$1:$E$659,3,FALSE())</f>
        <v>8</v>
      </c>
      <c r="O4643" s="0" t="n">
        <f aca="false">VLOOKUP(A4643,'Team Data'!$A$1:$E$659,4,FALSE())</f>
        <v>451</v>
      </c>
      <c r="P4643" s="0" t="n">
        <f aca="false">VLOOKUP(A4643,'Team Data'!$A$1:$E$659,5,FALSE())</f>
        <v>479</v>
      </c>
      <c r="Q4643" s="0" t="n">
        <f aca="false">VLOOKUP(B4643,'Team Data'!$A$1:$E$659,4,FALSE())</f>
        <v>551</v>
      </c>
      <c r="R4643" s="0" t="n">
        <f aca="false">VLOOKUP(B4643,'Team Data'!$A$1:$E$659,5,FALSE())</f>
        <v>544</v>
      </c>
      <c r="S4643" s="0" t="n">
        <f aca="false">IF(I4643=1,(MIN(30,(C4643-D4643)))*(M4643/(M4643+N4643))*(Q4643/(Q4643+R4643)),(MAX(-30,(C4643-D4643)))*(N4643/(M4643+N4643))*(R4643/(R4643+Q4643)))</f>
        <v>-1.3626614481409</v>
      </c>
      <c r="T4643" s="0" t="n">
        <f aca="false">IF(J4643=1,(MIN(30,(D4643-C4643)))*(K4643/(K4643+L4643))*(O4643/(O4643+P4643)),(MAX(-30,(D4643-C4643)))*(L4643/(K4643+L4643))*(P4643/(P4643+O4643)))</f>
        <v>2.32774193548387</v>
      </c>
      <c r="U4643" s="7" t="n">
        <v>43142</v>
      </c>
    </row>
    <row r="4644" customFormat="false" ht="15" hidden="false" customHeight="false" outlineLevel="0" collapsed="false">
      <c r="A4644" s="0" t="s">
        <v>284</v>
      </c>
      <c r="B4644" s="0" t="s">
        <v>156</v>
      </c>
      <c r="C4644" s="0" t="n">
        <v>64</v>
      </c>
      <c r="D4644" s="0" t="n">
        <v>61</v>
      </c>
      <c r="E4644" s="0" t="n">
        <v>37</v>
      </c>
      <c r="F4644" s="0" t="n">
        <v>31</v>
      </c>
      <c r="G4644" s="0" t="n">
        <v>17</v>
      </c>
      <c r="H4644" s="0" t="n">
        <v>16</v>
      </c>
      <c r="I4644" s="0" t="n">
        <v>1</v>
      </c>
      <c r="J4644" s="0" t="n">
        <v>0</v>
      </c>
      <c r="K4644" s="0" t="n">
        <f aca="false">VLOOKUP(A4644,'Team Data'!$A$1:$E$659,2,FALSE())</f>
        <v>13</v>
      </c>
      <c r="L4644" s="0" t="n">
        <f aca="false">VLOOKUP(A4644,'Team Data'!$A$1:$E$659,3,FALSE())</f>
        <v>18</v>
      </c>
      <c r="M4644" s="0" t="n">
        <f aca="false">VLOOKUP(B4644,'Team Data'!$A$1:$E$659,2,FALSE())</f>
        <v>6</v>
      </c>
      <c r="N4644" s="0" t="n">
        <f aca="false">VLOOKUP(B4644,'Team Data'!$A$1:$E$659,3,FALSE())</f>
        <v>26</v>
      </c>
      <c r="O4644" s="0" t="n">
        <f aca="false">VLOOKUP(A4644,'Team Data'!$A$1:$E$659,4,FALSE())</f>
        <v>512</v>
      </c>
      <c r="P4644" s="0" t="n">
        <f aca="false">VLOOKUP(A4644,'Team Data'!$A$1:$E$659,5,FALSE())</f>
        <v>455</v>
      </c>
      <c r="Q4644" s="0" t="n">
        <f aca="false">VLOOKUP(B4644,'Team Data'!$A$1:$E$659,4,FALSE())</f>
        <v>483</v>
      </c>
      <c r="R4644" s="0" t="n">
        <f aca="false">VLOOKUP(B4644,'Team Data'!$A$1:$E$659,5,FALSE())</f>
        <v>480</v>
      </c>
      <c r="S4644" s="0" t="n">
        <f aca="false">IF(I4644=1,(MIN(30,(C4644-D4644)))*(M4644/(M4644+N4644))*(Q4644/(Q4644+R4644)),(MAX(-30,(C4644-D4644)))*(N4644/(M4644+N4644))*(R4644/(R4644+Q4644)))</f>
        <v>0.282126168224299</v>
      </c>
      <c r="T4644" s="0" t="n">
        <f aca="false">IF(J4644=1,(MIN(30,(D4644-C4644)))*(K4644/(K4644+L4644))*(O4644/(O4644+P4644)),(MAX(-30,(D4644-C4644)))*(L4644/(K4644+L4644))*(P4644/(P4644+O4644)))</f>
        <v>-0.819628381759349</v>
      </c>
      <c r="U4644" s="7" t="n">
        <v>43142</v>
      </c>
    </row>
    <row r="4645" customFormat="false" ht="15" hidden="false" customHeight="false" outlineLevel="0" collapsed="false">
      <c r="A4645" s="0" t="s">
        <v>337</v>
      </c>
      <c r="B4645" s="0" t="s">
        <v>86</v>
      </c>
      <c r="C4645" s="0" t="n">
        <v>69</v>
      </c>
      <c r="D4645" s="0" t="n">
        <v>76</v>
      </c>
      <c r="E4645" s="0" t="n">
        <v>38</v>
      </c>
      <c r="F4645" s="0" t="n">
        <v>34</v>
      </c>
      <c r="G4645" s="0" t="n">
        <v>8</v>
      </c>
      <c r="H4645" s="0" t="n">
        <v>12</v>
      </c>
      <c r="I4645" s="0" t="n">
        <v>0</v>
      </c>
      <c r="J4645" s="0" t="n">
        <v>1</v>
      </c>
      <c r="K4645" s="0" t="n">
        <f aca="false">VLOOKUP(A4645,'Team Data'!$A$1:$E$659,2,FALSE())</f>
        <v>23</v>
      </c>
      <c r="L4645" s="0" t="n">
        <f aca="false">VLOOKUP(A4645,'Team Data'!$A$1:$E$659,3,FALSE())</f>
        <v>10</v>
      </c>
      <c r="M4645" s="0" t="n">
        <f aca="false">VLOOKUP(B4645,'Team Data'!$A$1:$E$659,2,FALSE())</f>
        <v>13</v>
      </c>
      <c r="N4645" s="0" t="n">
        <f aca="false">VLOOKUP(B4645,'Team Data'!$A$1:$E$659,3,FALSE())</f>
        <v>18</v>
      </c>
      <c r="O4645" s="0" t="n">
        <f aca="false">VLOOKUP(A4645,'Team Data'!$A$1:$E$659,4,FALSE())</f>
        <v>458</v>
      </c>
      <c r="P4645" s="0" t="n">
        <f aca="false">VLOOKUP(A4645,'Team Data'!$A$1:$E$659,5,FALSE())</f>
        <v>534</v>
      </c>
      <c r="Q4645" s="0" t="n">
        <f aca="false">VLOOKUP(B4645,'Team Data'!$A$1:$E$659,4,FALSE())</f>
        <v>457</v>
      </c>
      <c r="R4645" s="0" t="n">
        <f aca="false">VLOOKUP(B4645,'Team Data'!$A$1:$E$659,5,FALSE())</f>
        <v>482</v>
      </c>
      <c r="S4645" s="0" t="n">
        <f aca="false">IF(I4645=1,(MIN(30,(C4645-D4645)))*(M4645/(M4645+N4645))*(Q4645/(Q4645+R4645)),(MAX(-30,(C4645-D4645)))*(N4645/(M4645+N4645))*(R4645/(R4645+Q4645)))</f>
        <v>-2.08636504173967</v>
      </c>
      <c r="T4645" s="0" t="n">
        <f aca="false">IF(J4645=1,(MIN(30,(D4645-C4645)))*(K4645/(K4645+L4645))*(O4645/(O4645+P4645)),(MAX(-30,(D4645-C4645)))*(L4645/(K4645+L4645))*(P4645/(P4645+O4645)))</f>
        <v>2.25250488758553</v>
      </c>
      <c r="U4645" s="7" t="n">
        <v>43142</v>
      </c>
    </row>
    <row r="4646" customFormat="false" ht="15" hidden="false" customHeight="false" outlineLevel="0" collapsed="false">
      <c r="A4646" s="0" t="s">
        <v>706</v>
      </c>
      <c r="B4646" s="0" t="s">
        <v>269</v>
      </c>
      <c r="C4646" s="0" t="n">
        <v>55</v>
      </c>
      <c r="D4646" s="0" t="n">
        <v>98</v>
      </c>
      <c r="E4646" s="0" t="n">
        <v>34</v>
      </c>
      <c r="F4646" s="0" t="n">
        <v>37</v>
      </c>
      <c r="G4646" s="0" t="n">
        <v>19</v>
      </c>
      <c r="H4646" s="0" t="n">
        <v>8</v>
      </c>
      <c r="I4646" s="0" t="n">
        <v>0</v>
      </c>
      <c r="J4646" s="0" t="n">
        <v>1</v>
      </c>
      <c r="K4646" s="0" t="n">
        <f aca="false">VLOOKUP(A4646,'Team Data'!$A$1:$E$659,2,FALSE())</f>
        <v>0</v>
      </c>
      <c r="L4646" s="0" t="n">
        <f aca="false">VLOOKUP(A4646,'Team Data'!$A$1:$E$659,3,FALSE())</f>
        <v>1</v>
      </c>
      <c r="M4646" s="0" t="n">
        <f aca="false">VLOOKUP(B4646,'Team Data'!$A$1:$E$659,2,FALSE())</f>
        <v>26</v>
      </c>
      <c r="N4646" s="0" t="n">
        <f aca="false">VLOOKUP(B4646,'Team Data'!$A$1:$E$659,3,FALSE())</f>
        <v>9</v>
      </c>
      <c r="O4646" s="0" t="n">
        <f aca="false">VLOOKUP(A4646,'Team Data'!$A$1:$E$659,4,FALSE())</f>
        <v>26</v>
      </c>
      <c r="P4646" s="0" t="n">
        <f aca="false">VLOOKUP(A4646,'Team Data'!$A$1:$E$659,5,FALSE())</f>
        <v>9</v>
      </c>
      <c r="Q4646" s="0" t="n">
        <f aca="false">VLOOKUP(B4646,'Team Data'!$A$1:$E$659,4,FALSE())</f>
        <v>497</v>
      </c>
      <c r="R4646" s="0" t="n">
        <f aca="false">VLOOKUP(B4646,'Team Data'!$A$1:$E$659,5,FALSE())</f>
        <v>517</v>
      </c>
      <c r="S4646" s="0" t="n">
        <f aca="false">IF(I4646=1,(MIN(30,(C4646-D4646)))*(M4646/(M4646+N4646))*(Q4646/(Q4646+R4646)),(MAX(-30,(C4646-D4646)))*(N4646/(M4646+N4646))*(R4646/(R4646+Q4646)))</f>
        <v>-3.93322062552832</v>
      </c>
      <c r="T4646" s="0" t="n">
        <f aca="false">IF(J4646=1,(MIN(30,(D4646-C4646)))*(K4646/(K4646+L4646))*(O4646/(O4646+P4646)),(MAX(-30,(D4646-C4646)))*(L4646/(K4646+L4646))*(P4646/(P4646+O4646)))</f>
        <v>0</v>
      </c>
      <c r="U4646" s="7" t="n">
        <v>43142</v>
      </c>
    </row>
    <row r="4647" customFormat="false" ht="15" hidden="false" customHeight="false" outlineLevel="0" collapsed="false">
      <c r="A4647" s="0" t="s">
        <v>122</v>
      </c>
      <c r="B4647" s="0" t="s">
        <v>331</v>
      </c>
      <c r="C4647" s="0" t="n">
        <v>58</v>
      </c>
      <c r="D4647" s="0" t="n">
        <v>74</v>
      </c>
      <c r="E4647" s="0" t="n">
        <v>32</v>
      </c>
      <c r="F4647" s="0" t="n">
        <v>36</v>
      </c>
      <c r="G4647" s="0" t="n">
        <v>18</v>
      </c>
      <c r="H4647" s="0" t="n">
        <v>15</v>
      </c>
      <c r="I4647" s="0" t="n">
        <v>0</v>
      </c>
      <c r="J4647" s="0" t="n">
        <v>1</v>
      </c>
      <c r="K4647" s="0" t="n">
        <f aca="false">VLOOKUP(A4647,'Team Data'!$A$1:$E$659,2,FALSE())</f>
        <v>17</v>
      </c>
      <c r="L4647" s="0" t="n">
        <f aca="false">VLOOKUP(A4647,'Team Data'!$A$1:$E$659,3,FALSE())</f>
        <v>14</v>
      </c>
      <c r="M4647" s="0" t="n">
        <f aca="false">VLOOKUP(B4647,'Team Data'!$A$1:$E$659,2,FALSE())</f>
        <v>15</v>
      </c>
      <c r="N4647" s="0" t="n">
        <f aca="false">VLOOKUP(B4647,'Team Data'!$A$1:$E$659,3,FALSE())</f>
        <v>17</v>
      </c>
      <c r="O4647" s="0" t="n">
        <f aca="false">VLOOKUP(A4647,'Team Data'!$A$1:$E$659,4,FALSE())</f>
        <v>588</v>
      </c>
      <c r="P4647" s="0" t="n">
        <f aca="false">VLOOKUP(A4647,'Team Data'!$A$1:$E$659,5,FALSE())</f>
        <v>411</v>
      </c>
      <c r="Q4647" s="0" t="n">
        <f aca="false">VLOOKUP(B4647,'Team Data'!$A$1:$E$659,4,FALSE())</f>
        <v>528</v>
      </c>
      <c r="R4647" s="0" t="n">
        <f aca="false">VLOOKUP(B4647,'Team Data'!$A$1:$E$659,5,FALSE())</f>
        <v>460</v>
      </c>
      <c r="S4647" s="0" t="n">
        <f aca="false">IF(I4647=1,(MIN(30,(C4647-D4647)))*(M4647/(M4647+N4647))*(Q4647/(Q4647+R4647)),(MAX(-30,(C4647-D4647)))*(N4647/(M4647+N4647))*(R4647/(R4647+Q4647)))</f>
        <v>-3.95748987854251</v>
      </c>
      <c r="T4647" s="0" t="n">
        <f aca="false">IF(J4647=1,(MIN(30,(D4647-C4647)))*(K4647/(K4647+L4647))*(O4647/(O4647+P4647)),(MAX(-30,(D4647-C4647)))*(L4647/(K4647+L4647))*(P4647/(P4647+O4647)))</f>
        <v>5.16439019664826</v>
      </c>
      <c r="U4647" s="7" t="n">
        <v>43142</v>
      </c>
    </row>
    <row r="4648" customFormat="false" ht="15" hidden="false" customHeight="false" outlineLevel="0" collapsed="false">
      <c r="A4648" s="0" t="s">
        <v>309</v>
      </c>
      <c r="B4648" s="0" t="s">
        <v>165</v>
      </c>
      <c r="C4648" s="0" t="n">
        <v>68</v>
      </c>
      <c r="D4648" s="0" t="n">
        <v>64</v>
      </c>
      <c r="E4648" s="0" t="n">
        <v>28</v>
      </c>
      <c r="F4648" s="0" t="n">
        <v>27</v>
      </c>
      <c r="G4648" s="0" t="n">
        <v>13</v>
      </c>
      <c r="H4648" s="0" t="n">
        <v>10</v>
      </c>
      <c r="I4648" s="0" t="n">
        <v>1</v>
      </c>
      <c r="J4648" s="0" t="n">
        <v>0</v>
      </c>
      <c r="K4648" s="0" t="n">
        <f aca="false">VLOOKUP(A4648,'Team Data'!$A$1:$E$659,2,FALSE())</f>
        <v>19</v>
      </c>
      <c r="L4648" s="0" t="n">
        <f aca="false">VLOOKUP(A4648,'Team Data'!$A$1:$E$659,3,FALSE())</f>
        <v>13</v>
      </c>
      <c r="M4648" s="0" t="n">
        <f aca="false">VLOOKUP(B4648,'Team Data'!$A$1:$E$659,2,FALSE())</f>
        <v>21</v>
      </c>
      <c r="N4648" s="0" t="n">
        <f aca="false">VLOOKUP(B4648,'Team Data'!$A$1:$E$659,3,FALSE())</f>
        <v>13</v>
      </c>
      <c r="O4648" s="0" t="n">
        <f aca="false">VLOOKUP(A4648,'Team Data'!$A$1:$E$659,4,FALSE())</f>
        <v>582</v>
      </c>
      <c r="P4648" s="0" t="n">
        <f aca="false">VLOOKUP(A4648,'Team Data'!$A$1:$E$659,5,FALSE())</f>
        <v>465</v>
      </c>
      <c r="Q4648" s="0" t="n">
        <f aca="false">VLOOKUP(B4648,'Team Data'!$A$1:$E$659,4,FALSE())</f>
        <v>568</v>
      </c>
      <c r="R4648" s="0" t="n">
        <f aca="false">VLOOKUP(B4648,'Team Data'!$A$1:$E$659,5,FALSE())</f>
        <v>531</v>
      </c>
      <c r="S4648" s="0" t="n">
        <f aca="false">IF(I4648=1,(MIN(30,(C4648-D4648)))*(M4648/(M4648+N4648))*(Q4648/(Q4648+R4648)),(MAX(-30,(C4648-D4648)))*(N4648/(M4648+N4648))*(R4648/(R4648+Q4648)))</f>
        <v>1.27688272761334</v>
      </c>
      <c r="T4648" s="0" t="n">
        <f aca="false">IF(J4648=1,(MIN(30,(D4648-C4648)))*(K4648/(K4648+L4648))*(O4648/(O4648+P4648)),(MAX(-30,(D4648-C4648)))*(L4648/(K4648+L4648))*(P4648/(P4648+O4648)))</f>
        <v>-0.721704871060172</v>
      </c>
      <c r="U4648" s="7" t="n">
        <v>43142</v>
      </c>
    </row>
    <row r="4649" customFormat="false" ht="15" hidden="false" customHeight="false" outlineLevel="0" collapsed="false">
      <c r="A4649" s="0" t="s">
        <v>54</v>
      </c>
      <c r="B4649" s="0" t="s">
        <v>247</v>
      </c>
      <c r="C4649" s="0" t="n">
        <v>76</v>
      </c>
      <c r="D4649" s="0" t="n">
        <v>51</v>
      </c>
      <c r="E4649" s="0" t="n">
        <v>41</v>
      </c>
      <c r="F4649" s="0" t="n">
        <v>37</v>
      </c>
      <c r="G4649" s="0" t="n">
        <v>7</v>
      </c>
      <c r="H4649" s="0" t="n">
        <v>14</v>
      </c>
      <c r="I4649" s="0" t="n">
        <v>1</v>
      </c>
      <c r="J4649" s="0" t="n">
        <v>0</v>
      </c>
      <c r="K4649" s="0" t="n">
        <f aca="false">VLOOKUP(A4649,'Team Data'!$A$1:$E$659,2,FALSE())</f>
        <v>30</v>
      </c>
      <c r="L4649" s="0" t="n">
        <f aca="false">VLOOKUP(A4649,'Team Data'!$A$1:$E$659,3,FALSE())</f>
        <v>5</v>
      </c>
      <c r="M4649" s="0" t="n">
        <f aca="false">VLOOKUP(B4649,'Team Data'!$A$1:$E$659,2,FALSE())</f>
        <v>17</v>
      </c>
      <c r="N4649" s="0" t="n">
        <f aca="false">VLOOKUP(B4649,'Team Data'!$A$1:$E$659,3,FALSE())</f>
        <v>16</v>
      </c>
      <c r="O4649" s="0" t="n">
        <f aca="false">VLOOKUP(A4649,'Team Data'!$A$1:$E$659,4,FALSE())</f>
        <v>649</v>
      </c>
      <c r="P4649" s="0" t="n">
        <f aca="false">VLOOKUP(A4649,'Team Data'!$A$1:$E$659,5,FALSE())</f>
        <v>509</v>
      </c>
      <c r="Q4649" s="0" t="n">
        <f aca="false">VLOOKUP(B4649,'Team Data'!$A$1:$E$659,4,FALSE())</f>
        <v>613</v>
      </c>
      <c r="R4649" s="0" t="n">
        <f aca="false">VLOOKUP(B4649,'Team Data'!$A$1:$E$659,5,FALSE())</f>
        <v>464</v>
      </c>
      <c r="S4649" s="0" t="n">
        <f aca="false">IF(I4649=1,(MIN(30,(C4649-D4649)))*(M4649/(M4649+N4649))*(Q4649/(Q4649+R4649)),(MAX(-30,(C4649-D4649)))*(N4649/(M4649+N4649))*(R4649/(R4649+Q4649)))</f>
        <v>7.33026645282913</v>
      </c>
      <c r="T4649" s="0" t="n">
        <f aca="false">IF(J4649=1,(MIN(30,(D4649-C4649)))*(K4649/(K4649+L4649))*(O4649/(O4649+P4649)),(MAX(-30,(D4649-C4649)))*(L4649/(K4649+L4649))*(P4649/(P4649+O4649)))</f>
        <v>-1.56982482112016</v>
      </c>
      <c r="U4649" s="7" t="n">
        <v>43142</v>
      </c>
    </row>
    <row r="4650" customFormat="false" ht="15" hidden="false" customHeight="false" outlineLevel="0" collapsed="false">
      <c r="A4650" s="0" t="s">
        <v>281</v>
      </c>
      <c r="B4650" s="0" t="s">
        <v>59</v>
      </c>
      <c r="C4650" s="0" t="n">
        <v>56</v>
      </c>
      <c r="D4650" s="0" t="n">
        <v>64</v>
      </c>
      <c r="E4650" s="0" t="n">
        <v>38</v>
      </c>
      <c r="F4650" s="0" t="n">
        <v>42</v>
      </c>
      <c r="G4650" s="0" t="n">
        <v>14</v>
      </c>
      <c r="H4650" s="0" t="n">
        <v>12</v>
      </c>
      <c r="I4650" s="0" t="n">
        <v>0</v>
      </c>
      <c r="J4650" s="0" t="n">
        <v>1</v>
      </c>
      <c r="K4650" s="0" t="n">
        <f aca="false">VLOOKUP(A4650,'Team Data'!$A$1:$E$659,2,FALSE())</f>
        <v>19</v>
      </c>
      <c r="L4650" s="0" t="n">
        <f aca="false">VLOOKUP(A4650,'Team Data'!$A$1:$E$659,3,FALSE())</f>
        <v>16</v>
      </c>
      <c r="M4650" s="0" t="n">
        <f aca="false">VLOOKUP(B4650,'Team Data'!$A$1:$E$659,2,FALSE())</f>
        <v>17</v>
      </c>
      <c r="N4650" s="0" t="n">
        <f aca="false">VLOOKUP(B4650,'Team Data'!$A$1:$E$659,3,FALSE())</f>
        <v>15</v>
      </c>
      <c r="O4650" s="0" t="n">
        <f aca="false">VLOOKUP(A4650,'Team Data'!$A$1:$E$659,4,FALSE())</f>
        <v>682</v>
      </c>
      <c r="P4650" s="0" t="n">
        <f aca="false">VLOOKUP(A4650,'Team Data'!$A$1:$E$659,5,FALSE())</f>
        <v>488</v>
      </c>
      <c r="Q4650" s="0" t="n">
        <f aca="false">VLOOKUP(B4650,'Team Data'!$A$1:$E$659,4,FALSE())</f>
        <v>627</v>
      </c>
      <c r="R4650" s="0" t="n">
        <f aca="false">VLOOKUP(B4650,'Team Data'!$A$1:$E$659,5,FALSE())</f>
        <v>441</v>
      </c>
      <c r="S4650" s="0" t="n">
        <f aca="false">IF(I4650=1,(MIN(30,(C4650-D4650)))*(M4650/(M4650+N4650))*(Q4650/(Q4650+R4650)),(MAX(-30,(C4650-D4650)))*(N4650/(M4650+N4650))*(R4650/(R4650+Q4650)))</f>
        <v>-1.54845505617978</v>
      </c>
      <c r="T4650" s="0" t="n">
        <f aca="false">IF(J4650=1,(MIN(30,(D4650-C4650)))*(K4650/(K4650+L4650))*(O4650/(O4650+P4650)),(MAX(-30,(D4650-C4650)))*(L4650/(K4650+L4650))*(P4650/(P4650+O4650)))</f>
        <v>2.53147741147741</v>
      </c>
      <c r="U4650" s="7" t="n">
        <v>43142</v>
      </c>
    </row>
    <row r="4651" customFormat="false" ht="15" hidden="false" customHeight="false" outlineLevel="0" collapsed="false">
      <c r="A4651" s="0" t="s">
        <v>33</v>
      </c>
      <c r="B4651" s="0" t="s">
        <v>274</v>
      </c>
      <c r="C4651" s="0" t="n">
        <v>57</v>
      </c>
      <c r="D4651" s="0" t="n">
        <v>74</v>
      </c>
      <c r="E4651" s="0" t="n">
        <v>28</v>
      </c>
      <c r="F4651" s="0" t="n">
        <v>32</v>
      </c>
      <c r="G4651" s="0" t="n">
        <v>11</v>
      </c>
      <c r="H4651" s="0" t="n">
        <v>15</v>
      </c>
      <c r="I4651" s="0" t="n">
        <v>0</v>
      </c>
      <c r="J4651" s="0" t="n">
        <v>1</v>
      </c>
      <c r="K4651" s="0" t="n">
        <f aca="false">VLOOKUP(A4651,'Team Data'!$A$1:$E$659,2,FALSE())</f>
        <v>20</v>
      </c>
      <c r="L4651" s="0" t="n">
        <f aca="false">VLOOKUP(A4651,'Team Data'!$A$1:$E$659,3,FALSE())</f>
        <v>13</v>
      </c>
      <c r="M4651" s="0" t="n">
        <f aca="false">VLOOKUP(B4651,'Team Data'!$A$1:$E$659,2,FALSE())</f>
        <v>20</v>
      </c>
      <c r="N4651" s="0" t="n">
        <f aca="false">VLOOKUP(B4651,'Team Data'!$A$1:$E$659,3,FALSE())</f>
        <v>13</v>
      </c>
      <c r="O4651" s="0" t="n">
        <f aca="false">VLOOKUP(A4651,'Team Data'!$A$1:$E$659,4,FALSE())</f>
        <v>562</v>
      </c>
      <c r="P4651" s="0" t="n">
        <f aca="false">VLOOKUP(A4651,'Team Data'!$A$1:$E$659,5,FALSE())</f>
        <v>491</v>
      </c>
      <c r="Q4651" s="0" t="n">
        <f aca="false">VLOOKUP(B4651,'Team Data'!$A$1:$E$659,4,FALSE())</f>
        <v>571</v>
      </c>
      <c r="R4651" s="0" t="n">
        <f aca="false">VLOOKUP(B4651,'Team Data'!$A$1:$E$659,5,FALSE())</f>
        <v>476</v>
      </c>
      <c r="S4651" s="0" t="n">
        <f aca="false">IF(I4651=1,(MIN(30,(C4651-D4651)))*(M4651/(M4651+N4651))*(Q4651/(Q4651+R4651)),(MAX(-30,(C4651-D4651)))*(N4651/(M4651+N4651))*(R4651/(R4651+Q4651)))</f>
        <v>-3.04465862058985</v>
      </c>
      <c r="T4651" s="0" t="n">
        <f aca="false">IF(J4651=1,(MIN(30,(D4651-C4651)))*(K4651/(K4651+L4651))*(O4651/(O4651+P4651)),(MAX(-30,(D4651-C4651)))*(L4651/(K4651+L4651))*(P4651/(P4651+O4651)))</f>
        <v>5.49886327664105</v>
      </c>
      <c r="U4651" s="7" t="n">
        <v>43142</v>
      </c>
    </row>
    <row r="4652" customFormat="false" ht="15" hidden="false" customHeight="false" outlineLevel="0" collapsed="false">
      <c r="A4652" s="0" t="s">
        <v>301</v>
      </c>
      <c r="B4652" s="0" t="s">
        <v>115</v>
      </c>
      <c r="C4652" s="0" t="n">
        <v>42</v>
      </c>
      <c r="D4652" s="0" t="n">
        <v>73</v>
      </c>
      <c r="E4652" s="0" t="n">
        <v>31</v>
      </c>
      <c r="F4652" s="0" t="n">
        <v>40</v>
      </c>
      <c r="G4652" s="0" t="n">
        <v>16</v>
      </c>
      <c r="H4652" s="0" t="n">
        <v>8</v>
      </c>
      <c r="I4652" s="0" t="n">
        <v>0</v>
      </c>
      <c r="J4652" s="0" t="n">
        <v>1</v>
      </c>
      <c r="K4652" s="0" t="n">
        <f aca="false">VLOOKUP(A4652,'Team Data'!$A$1:$E$659,2,FALSE())</f>
        <v>14</v>
      </c>
      <c r="L4652" s="0" t="n">
        <f aca="false">VLOOKUP(A4652,'Team Data'!$A$1:$E$659,3,FALSE())</f>
        <v>17</v>
      </c>
      <c r="M4652" s="0" t="n">
        <f aca="false">VLOOKUP(B4652,'Team Data'!$A$1:$E$659,2,FALSE())</f>
        <v>27</v>
      </c>
      <c r="N4652" s="0" t="n">
        <f aca="false">VLOOKUP(B4652,'Team Data'!$A$1:$E$659,3,FALSE())</f>
        <v>8</v>
      </c>
      <c r="O4652" s="0" t="n">
        <f aca="false">VLOOKUP(A4652,'Team Data'!$A$1:$E$659,4,FALSE())</f>
        <v>549</v>
      </c>
      <c r="P4652" s="0" t="n">
        <f aca="false">VLOOKUP(A4652,'Team Data'!$A$1:$E$659,5,FALSE())</f>
        <v>466</v>
      </c>
      <c r="Q4652" s="0" t="n">
        <f aca="false">VLOOKUP(B4652,'Team Data'!$A$1:$E$659,4,FALSE())</f>
        <v>625</v>
      </c>
      <c r="R4652" s="0" t="n">
        <f aca="false">VLOOKUP(B4652,'Team Data'!$A$1:$E$659,5,FALSE())</f>
        <v>506</v>
      </c>
      <c r="S4652" s="0" t="n">
        <f aca="false">IF(I4652=1,(MIN(30,(C4652-D4652)))*(M4652/(M4652+N4652))*(Q4652/(Q4652+R4652)),(MAX(-30,(C4652-D4652)))*(N4652/(M4652+N4652))*(R4652/(R4652+Q4652)))</f>
        <v>-3.06782872300114</v>
      </c>
      <c r="T4652" s="0" t="n">
        <f aca="false">IF(J4652=1,(MIN(30,(D4652-C4652)))*(K4652/(K4652+L4652))*(O4652/(O4652+P4652)),(MAX(-30,(D4652-C4652)))*(L4652/(K4652+L4652))*(P4652/(P4652+O4652)))</f>
        <v>7.32814238042269</v>
      </c>
      <c r="U4652" s="7" t="n">
        <v>43142</v>
      </c>
    </row>
    <row r="4653" customFormat="false" ht="15" hidden="false" customHeight="false" outlineLevel="0" collapsed="false">
      <c r="A4653" s="0" t="s">
        <v>75</v>
      </c>
      <c r="B4653" s="0" t="s">
        <v>103</v>
      </c>
      <c r="C4653" s="0" t="n">
        <v>80</v>
      </c>
      <c r="D4653" s="0" t="n">
        <v>69</v>
      </c>
      <c r="E4653" s="0" t="n">
        <v>44</v>
      </c>
      <c r="F4653" s="0" t="n">
        <v>39</v>
      </c>
      <c r="G4653" s="0" t="n">
        <v>11</v>
      </c>
      <c r="H4653" s="0" t="n">
        <v>10</v>
      </c>
      <c r="I4653" s="0" t="n">
        <v>1</v>
      </c>
      <c r="J4653" s="0" t="n">
        <v>0</v>
      </c>
      <c r="K4653" s="0" t="n">
        <f aca="false">VLOOKUP(A4653,'Team Data'!$A$1:$E$659,2,FALSE())</f>
        <v>28</v>
      </c>
      <c r="L4653" s="0" t="n">
        <f aca="false">VLOOKUP(A4653,'Team Data'!$A$1:$E$659,3,FALSE())</f>
        <v>8</v>
      </c>
      <c r="M4653" s="0" t="n">
        <f aca="false">VLOOKUP(B4653,'Team Data'!$A$1:$E$659,2,FALSE())</f>
        <v>13</v>
      </c>
      <c r="N4653" s="0" t="n">
        <f aca="false">VLOOKUP(B4653,'Team Data'!$A$1:$E$659,3,FALSE())</f>
        <v>19</v>
      </c>
      <c r="O4653" s="0" t="n">
        <f aca="false">VLOOKUP(A4653,'Team Data'!$A$1:$E$659,4,FALSE())</f>
        <v>723</v>
      </c>
      <c r="P4653" s="0" t="n">
        <f aca="false">VLOOKUP(A4653,'Team Data'!$A$1:$E$659,5,FALSE())</f>
        <v>486</v>
      </c>
      <c r="Q4653" s="0" t="n">
        <f aca="false">VLOOKUP(B4653,'Team Data'!$A$1:$E$659,4,FALSE())</f>
        <v>625</v>
      </c>
      <c r="R4653" s="0" t="n">
        <f aca="false">VLOOKUP(B4653,'Team Data'!$A$1:$E$659,5,FALSE())</f>
        <v>447</v>
      </c>
      <c r="S4653" s="0" t="n">
        <f aca="false">IF(I4653=1,(MIN(30,(C4653-D4653)))*(M4653/(M4653+N4653))*(Q4653/(Q4653+R4653)),(MAX(-30,(C4653-D4653)))*(N4653/(M4653+N4653))*(R4653/(R4653+Q4653)))</f>
        <v>2.60538129664179</v>
      </c>
      <c r="T4653" s="0" t="n">
        <f aca="false">IF(J4653=1,(MIN(30,(D4653-C4653)))*(K4653/(K4653+L4653))*(O4653/(O4653+P4653)),(MAX(-30,(D4653-C4653)))*(L4653/(K4653+L4653))*(P4653/(P4653+O4653)))</f>
        <v>-0.982630272952854</v>
      </c>
      <c r="U4653" s="7" t="n">
        <v>43142</v>
      </c>
    </row>
    <row r="4654" customFormat="false" ht="15" hidden="false" customHeight="false" outlineLevel="0" collapsed="false">
      <c r="A4654" s="0" t="s">
        <v>225</v>
      </c>
      <c r="B4654" s="0" t="s">
        <v>121</v>
      </c>
      <c r="C4654" s="0" t="n">
        <v>74</v>
      </c>
      <c r="D4654" s="0" t="n">
        <v>52</v>
      </c>
      <c r="E4654" s="0" t="n">
        <v>28</v>
      </c>
      <c r="F4654" s="0" t="n">
        <v>32</v>
      </c>
      <c r="G4654" s="0" t="n">
        <v>11</v>
      </c>
      <c r="H4654" s="0" t="n">
        <v>16</v>
      </c>
      <c r="I4654" s="0" t="n">
        <v>1</v>
      </c>
      <c r="J4654" s="0" t="n">
        <v>0</v>
      </c>
      <c r="K4654" s="0" t="n">
        <f aca="false">VLOOKUP(A4654,'Team Data'!$A$1:$E$659,2,FALSE())</f>
        <v>26</v>
      </c>
      <c r="L4654" s="0" t="n">
        <f aca="false">VLOOKUP(A4654,'Team Data'!$A$1:$E$659,3,FALSE())</f>
        <v>12</v>
      </c>
      <c r="M4654" s="0" t="n">
        <f aca="false">VLOOKUP(B4654,'Team Data'!$A$1:$E$659,2,FALSE())</f>
        <v>14</v>
      </c>
      <c r="N4654" s="0" t="n">
        <f aca="false">VLOOKUP(B4654,'Team Data'!$A$1:$E$659,3,FALSE())</f>
        <v>18</v>
      </c>
      <c r="O4654" s="0" t="n">
        <f aca="false">VLOOKUP(A4654,'Team Data'!$A$1:$E$659,4,FALSE())</f>
        <v>700</v>
      </c>
      <c r="P4654" s="0" t="n">
        <f aca="false">VLOOKUP(A4654,'Team Data'!$A$1:$E$659,5,FALSE())</f>
        <v>549</v>
      </c>
      <c r="Q4654" s="0" t="n">
        <f aca="false">VLOOKUP(B4654,'Team Data'!$A$1:$E$659,4,FALSE())</f>
        <v>590</v>
      </c>
      <c r="R4654" s="0" t="n">
        <f aca="false">VLOOKUP(B4654,'Team Data'!$A$1:$E$659,5,FALSE())</f>
        <v>445</v>
      </c>
      <c r="S4654" s="0" t="n">
        <f aca="false">IF(I4654=1,(MIN(30,(C4654-D4654)))*(M4654/(M4654+N4654))*(Q4654/(Q4654+R4654)),(MAX(-30,(C4654-D4654)))*(N4654/(M4654+N4654))*(R4654/(R4654+Q4654)))</f>
        <v>5.48671497584541</v>
      </c>
      <c r="T4654" s="0" t="n">
        <f aca="false">IF(J4654=1,(MIN(30,(D4654-C4654)))*(K4654/(K4654+L4654))*(O4654/(O4654+P4654)),(MAX(-30,(D4654-C4654)))*(L4654/(K4654+L4654))*(P4654/(P4654+O4654)))</f>
        <v>-3.05372719228014</v>
      </c>
      <c r="U4654" s="7" t="n">
        <v>43143</v>
      </c>
    </row>
    <row r="4655" customFormat="false" ht="15" hidden="false" customHeight="false" outlineLevel="0" collapsed="false">
      <c r="A4655" s="0" t="s">
        <v>340</v>
      </c>
      <c r="B4655" s="0" t="s">
        <v>222</v>
      </c>
      <c r="C4655" s="0" t="n">
        <v>57</v>
      </c>
      <c r="D4655" s="0" t="n">
        <v>84</v>
      </c>
      <c r="E4655" s="0" t="n">
        <v>28</v>
      </c>
      <c r="F4655" s="0" t="n">
        <v>34</v>
      </c>
      <c r="G4655" s="0" t="n">
        <v>15</v>
      </c>
      <c r="H4655" s="0" t="n">
        <v>9</v>
      </c>
      <c r="I4655" s="0" t="n">
        <v>0</v>
      </c>
      <c r="J4655" s="0" t="n">
        <v>1</v>
      </c>
      <c r="K4655" s="0" t="n">
        <f aca="false">VLOOKUP(A4655,'Team Data'!$A$1:$E$659,2,FALSE())</f>
        <v>12</v>
      </c>
      <c r="L4655" s="0" t="n">
        <f aca="false">VLOOKUP(A4655,'Team Data'!$A$1:$E$659,3,FALSE())</f>
        <v>19</v>
      </c>
      <c r="M4655" s="0" t="n">
        <f aca="false">VLOOKUP(B4655,'Team Data'!$A$1:$E$659,2,FALSE())</f>
        <v>23</v>
      </c>
      <c r="N4655" s="0" t="n">
        <f aca="false">VLOOKUP(B4655,'Team Data'!$A$1:$E$659,3,FALSE())</f>
        <v>13</v>
      </c>
      <c r="O4655" s="0" t="n">
        <f aca="false">VLOOKUP(A4655,'Team Data'!$A$1:$E$659,4,FALSE())</f>
        <v>595</v>
      </c>
      <c r="P4655" s="0" t="n">
        <f aca="false">VLOOKUP(A4655,'Team Data'!$A$1:$E$659,5,FALSE())</f>
        <v>435</v>
      </c>
      <c r="Q4655" s="0" t="n">
        <f aca="false">VLOOKUP(B4655,'Team Data'!$A$1:$E$659,4,FALSE())</f>
        <v>646</v>
      </c>
      <c r="R4655" s="0" t="n">
        <f aca="false">VLOOKUP(B4655,'Team Data'!$A$1:$E$659,5,FALSE())</f>
        <v>534</v>
      </c>
      <c r="S4655" s="0" t="n">
        <f aca="false">IF(I4655=1,(MIN(30,(C4655-D4655)))*(M4655/(M4655+N4655))*(Q4655/(Q4655+R4655)),(MAX(-30,(C4655-D4655)))*(N4655/(M4655+N4655))*(R4655/(R4655+Q4655)))</f>
        <v>-4.41228813559322</v>
      </c>
      <c r="T4655" s="0" t="n">
        <f aca="false">IF(J4655=1,(MIN(30,(D4655-C4655)))*(K4655/(K4655+L4655))*(O4655/(O4655+P4655)),(MAX(-30,(D4655-C4655)))*(L4655/(K4655+L4655))*(P4655/(P4655+O4655)))</f>
        <v>6.03758221108675</v>
      </c>
      <c r="U4655" s="7" t="n">
        <v>43143</v>
      </c>
    </row>
    <row r="4656" customFormat="false" ht="15" hidden="false" customHeight="false" outlineLevel="0" collapsed="false">
      <c r="A4656" s="0" t="s">
        <v>175</v>
      </c>
      <c r="B4656" s="0" t="s">
        <v>273</v>
      </c>
      <c r="C4656" s="0" t="n">
        <v>51</v>
      </c>
      <c r="D4656" s="0" t="n">
        <v>55</v>
      </c>
      <c r="E4656" s="0" t="n">
        <v>44</v>
      </c>
      <c r="F4656" s="0" t="n">
        <v>45</v>
      </c>
      <c r="G4656" s="0" t="n">
        <v>11</v>
      </c>
      <c r="H4656" s="0" t="n">
        <v>14</v>
      </c>
      <c r="I4656" s="0" t="n">
        <v>0</v>
      </c>
      <c r="J4656" s="0" t="n">
        <v>1</v>
      </c>
      <c r="K4656" s="0" t="n">
        <f aca="false">VLOOKUP(A4656,'Team Data'!$A$1:$E$659,2,FALSE())</f>
        <v>4</v>
      </c>
      <c r="L4656" s="0" t="n">
        <f aca="false">VLOOKUP(A4656,'Team Data'!$A$1:$E$659,3,FALSE())</f>
        <v>28</v>
      </c>
      <c r="M4656" s="0" t="n">
        <f aca="false">VLOOKUP(B4656,'Team Data'!$A$1:$E$659,2,FALSE())</f>
        <v>15</v>
      </c>
      <c r="N4656" s="0" t="n">
        <f aca="false">VLOOKUP(B4656,'Team Data'!$A$1:$E$659,3,FALSE())</f>
        <v>18</v>
      </c>
      <c r="O4656" s="0" t="n">
        <f aca="false">VLOOKUP(A4656,'Team Data'!$A$1:$E$659,4,FALSE())</f>
        <v>495</v>
      </c>
      <c r="P4656" s="0" t="n">
        <f aca="false">VLOOKUP(A4656,'Team Data'!$A$1:$E$659,5,FALSE())</f>
        <v>568</v>
      </c>
      <c r="Q4656" s="0" t="n">
        <f aca="false">VLOOKUP(B4656,'Team Data'!$A$1:$E$659,4,FALSE())</f>
        <v>416</v>
      </c>
      <c r="R4656" s="0" t="n">
        <f aca="false">VLOOKUP(B4656,'Team Data'!$A$1:$E$659,5,FALSE())</f>
        <v>607</v>
      </c>
      <c r="S4656" s="0" t="n">
        <f aca="false">IF(I4656=1,(MIN(30,(C4656-D4656)))*(M4656/(M4656+N4656))*(Q4656/(Q4656+R4656)),(MAX(-30,(C4656-D4656)))*(N4656/(M4656+N4656))*(R4656/(R4656+Q4656)))</f>
        <v>-1.29458810983738</v>
      </c>
      <c r="T4656" s="0" t="n">
        <f aca="false">IF(J4656=1,(MIN(30,(D4656-C4656)))*(K4656/(K4656+L4656))*(O4656/(O4656+P4656)),(MAX(-30,(D4656-C4656)))*(L4656/(K4656+L4656))*(P4656/(P4656+O4656)))</f>
        <v>0.232831608654751</v>
      </c>
      <c r="U4656" s="7" t="n">
        <v>43143</v>
      </c>
    </row>
    <row r="4657" customFormat="false" ht="15" hidden="false" customHeight="false" outlineLevel="0" collapsed="false">
      <c r="A4657" s="0" t="s">
        <v>70</v>
      </c>
      <c r="B4657" s="0" t="s">
        <v>196</v>
      </c>
      <c r="C4657" s="0" t="n">
        <v>58</v>
      </c>
      <c r="D4657" s="0" t="n">
        <v>93</v>
      </c>
      <c r="E4657" s="0" t="n">
        <v>30</v>
      </c>
      <c r="F4657" s="0" t="n">
        <v>36</v>
      </c>
      <c r="G4657" s="0" t="n">
        <v>20</v>
      </c>
      <c r="H4657" s="0" t="n">
        <v>9</v>
      </c>
      <c r="I4657" s="0" t="n">
        <v>0</v>
      </c>
      <c r="J4657" s="0" t="n">
        <v>1</v>
      </c>
      <c r="K4657" s="0" t="n">
        <f aca="false">VLOOKUP(A4657,'Team Data'!$A$1:$E$659,2,FALSE())</f>
        <v>4</v>
      </c>
      <c r="L4657" s="0" t="n">
        <f aca="false">VLOOKUP(A4657,'Team Data'!$A$1:$E$659,3,FALSE())</f>
        <v>28</v>
      </c>
      <c r="M4657" s="0" t="n">
        <f aca="false">VLOOKUP(B4657,'Team Data'!$A$1:$E$659,2,FALSE())</f>
        <v>14</v>
      </c>
      <c r="N4657" s="0" t="n">
        <f aca="false">VLOOKUP(B4657,'Team Data'!$A$1:$E$659,3,FALSE())</f>
        <v>19</v>
      </c>
      <c r="O4657" s="0" t="n">
        <f aca="false">VLOOKUP(A4657,'Team Data'!$A$1:$E$659,4,FALSE())</f>
        <v>460</v>
      </c>
      <c r="P4657" s="0" t="n">
        <f aca="false">VLOOKUP(A4657,'Team Data'!$A$1:$E$659,5,FALSE())</f>
        <v>532</v>
      </c>
      <c r="Q4657" s="0" t="n">
        <f aca="false">VLOOKUP(B4657,'Team Data'!$A$1:$E$659,4,FALSE())</f>
        <v>464</v>
      </c>
      <c r="R4657" s="0" t="n">
        <f aca="false">VLOOKUP(B4657,'Team Data'!$A$1:$E$659,5,FALSE())</f>
        <v>530</v>
      </c>
      <c r="S4657" s="0" t="n">
        <f aca="false">IF(I4657=1,(MIN(30,(C4657-D4657)))*(M4657/(M4657+N4657))*(Q4657/(Q4657+R4657)),(MAX(-30,(C4657-D4657)))*(N4657/(M4657+N4657))*(R4657/(R4657+Q4657)))</f>
        <v>-9.20980428022682</v>
      </c>
      <c r="T4657" s="0" t="n">
        <f aca="false">IF(J4657=1,(MIN(30,(D4657-C4657)))*(K4657/(K4657+L4657))*(O4657/(O4657+P4657)),(MAX(-30,(D4657-C4657)))*(L4657/(K4657+L4657))*(P4657/(P4657+O4657)))</f>
        <v>1.73891129032258</v>
      </c>
      <c r="U4657" s="7" t="n">
        <v>43144</v>
      </c>
    </row>
    <row r="4658" customFormat="false" ht="15" hidden="false" customHeight="false" outlineLevel="0" collapsed="false">
      <c r="A4658" s="0" t="s">
        <v>126</v>
      </c>
      <c r="B4658" s="0" t="s">
        <v>264</v>
      </c>
      <c r="C4658" s="0" t="n">
        <v>78</v>
      </c>
      <c r="D4658" s="0" t="n">
        <v>82</v>
      </c>
      <c r="E4658" s="0" t="n">
        <v>34</v>
      </c>
      <c r="F4658" s="0" t="n">
        <v>40</v>
      </c>
      <c r="G4658" s="0" t="n">
        <v>6</v>
      </c>
      <c r="H4658" s="0" t="n">
        <v>11</v>
      </c>
      <c r="I4658" s="0" t="n">
        <v>0</v>
      </c>
      <c r="J4658" s="0" t="n">
        <v>1</v>
      </c>
      <c r="K4658" s="0" t="n">
        <f aca="false">VLOOKUP(A4658,'Team Data'!$A$1:$E$659,2,FALSE())</f>
        <v>20</v>
      </c>
      <c r="L4658" s="0" t="n">
        <f aca="false">VLOOKUP(A4658,'Team Data'!$A$1:$E$659,3,FALSE())</f>
        <v>14</v>
      </c>
      <c r="M4658" s="0" t="n">
        <f aca="false">VLOOKUP(B4658,'Team Data'!$A$1:$E$659,2,FALSE())</f>
        <v>8</v>
      </c>
      <c r="N4658" s="0" t="n">
        <f aca="false">VLOOKUP(B4658,'Team Data'!$A$1:$E$659,3,FALSE())</f>
        <v>24</v>
      </c>
      <c r="O4658" s="0" t="n">
        <f aca="false">VLOOKUP(A4658,'Team Data'!$A$1:$E$659,4,FALSE())</f>
        <v>555</v>
      </c>
      <c r="P4658" s="0" t="n">
        <f aca="false">VLOOKUP(A4658,'Team Data'!$A$1:$E$659,5,FALSE())</f>
        <v>537</v>
      </c>
      <c r="Q4658" s="0" t="n">
        <f aca="false">VLOOKUP(B4658,'Team Data'!$A$1:$E$659,4,FALSE())</f>
        <v>541</v>
      </c>
      <c r="R4658" s="0" t="n">
        <f aca="false">VLOOKUP(B4658,'Team Data'!$A$1:$E$659,5,FALSE())</f>
        <v>503</v>
      </c>
      <c r="S4658" s="0" t="n">
        <f aca="false">IF(I4658=1,(MIN(30,(C4658-D4658)))*(M4658/(M4658+N4658))*(Q4658/(Q4658+R4658)),(MAX(-30,(C4658-D4658)))*(N4658/(M4658+N4658))*(R4658/(R4658+Q4658)))</f>
        <v>-1.44540229885057</v>
      </c>
      <c r="T4658" s="0" t="n">
        <f aca="false">IF(J4658=1,(MIN(30,(D4658-C4658)))*(K4658/(K4658+L4658))*(O4658/(O4658+P4658)),(MAX(-30,(D4658-C4658)))*(L4658/(K4658+L4658))*(P4658/(P4658+O4658)))</f>
        <v>1.19586296056884</v>
      </c>
      <c r="U4658" s="7" t="n">
        <v>43144</v>
      </c>
    </row>
    <row r="4659" customFormat="false" ht="15" hidden="false" customHeight="false" outlineLevel="0" collapsed="false">
      <c r="A4659" s="0" t="s">
        <v>58</v>
      </c>
      <c r="B4659" s="0" t="s">
        <v>36</v>
      </c>
      <c r="C4659" s="0" t="n">
        <v>64</v>
      </c>
      <c r="D4659" s="0" t="n">
        <v>65</v>
      </c>
      <c r="E4659" s="0" t="n">
        <v>32</v>
      </c>
      <c r="F4659" s="0" t="n">
        <v>31</v>
      </c>
      <c r="G4659" s="0" t="n">
        <v>12</v>
      </c>
      <c r="H4659" s="0" t="n">
        <v>13</v>
      </c>
      <c r="I4659" s="0" t="n">
        <v>0</v>
      </c>
      <c r="J4659" s="0" t="n">
        <v>1</v>
      </c>
      <c r="K4659" s="0" t="n">
        <f aca="false">VLOOKUP(A4659,'Team Data'!$A$1:$E$659,2,FALSE())</f>
        <v>19</v>
      </c>
      <c r="L4659" s="0" t="n">
        <f aca="false">VLOOKUP(A4659,'Team Data'!$A$1:$E$659,3,FALSE())</f>
        <v>14</v>
      </c>
      <c r="M4659" s="0" t="n">
        <f aca="false">VLOOKUP(B4659,'Team Data'!$A$1:$E$659,2,FALSE())</f>
        <v>25</v>
      </c>
      <c r="N4659" s="0" t="n">
        <f aca="false">VLOOKUP(B4659,'Team Data'!$A$1:$E$659,3,FALSE())</f>
        <v>10</v>
      </c>
      <c r="O4659" s="0" t="n">
        <f aca="false">VLOOKUP(A4659,'Team Data'!$A$1:$E$659,4,FALSE())</f>
        <v>475</v>
      </c>
      <c r="P4659" s="0" t="n">
        <f aca="false">VLOOKUP(A4659,'Team Data'!$A$1:$E$659,5,FALSE())</f>
        <v>542</v>
      </c>
      <c r="Q4659" s="0" t="n">
        <f aca="false">VLOOKUP(B4659,'Team Data'!$A$1:$E$659,4,FALSE())</f>
        <v>540</v>
      </c>
      <c r="R4659" s="0" t="n">
        <f aca="false">VLOOKUP(B4659,'Team Data'!$A$1:$E$659,5,FALSE())</f>
        <v>573</v>
      </c>
      <c r="S4659" s="0" t="n">
        <f aca="false">IF(I4659=1,(MIN(30,(C4659-D4659)))*(M4659/(M4659+N4659))*(Q4659/(Q4659+R4659)),(MAX(-30,(C4659-D4659)))*(N4659/(M4659+N4659))*(R4659/(R4659+Q4659)))</f>
        <v>-0.147092799383905</v>
      </c>
      <c r="T4659" s="0" t="n">
        <f aca="false">IF(J4659=1,(MIN(30,(D4659-C4659)))*(K4659/(K4659+L4659))*(O4659/(O4659+P4659)),(MAX(-30,(D4659-C4659)))*(L4659/(K4659+L4659))*(P4659/(P4659+O4659)))</f>
        <v>0.268913322010667</v>
      </c>
      <c r="U4659" s="7" t="n">
        <v>43144</v>
      </c>
    </row>
    <row r="4660" customFormat="false" ht="15" hidden="false" customHeight="false" outlineLevel="0" collapsed="false">
      <c r="A4660" s="0" t="s">
        <v>78</v>
      </c>
      <c r="B4660" s="0" t="s">
        <v>317</v>
      </c>
      <c r="C4660" s="0" t="n">
        <v>56</v>
      </c>
      <c r="D4660" s="0" t="n">
        <v>74</v>
      </c>
      <c r="E4660" s="0" t="n">
        <v>42</v>
      </c>
      <c r="F4660" s="0" t="n">
        <v>40</v>
      </c>
      <c r="G4660" s="0" t="n">
        <v>10</v>
      </c>
      <c r="H4660" s="0" t="n">
        <v>14</v>
      </c>
      <c r="I4660" s="0" t="n">
        <v>0</v>
      </c>
      <c r="J4660" s="0" t="n">
        <v>1</v>
      </c>
      <c r="K4660" s="0" t="n">
        <f aca="false">VLOOKUP(A4660,'Team Data'!$A$1:$E$659,2,FALSE())</f>
        <v>25</v>
      </c>
      <c r="L4660" s="0" t="n">
        <f aca="false">VLOOKUP(A4660,'Team Data'!$A$1:$E$659,3,FALSE())</f>
        <v>8</v>
      </c>
      <c r="M4660" s="0" t="n">
        <f aca="false">VLOOKUP(B4660,'Team Data'!$A$1:$E$659,2,FALSE())</f>
        <v>27</v>
      </c>
      <c r="N4660" s="0" t="n">
        <f aca="false">VLOOKUP(B4660,'Team Data'!$A$1:$E$659,3,FALSE())</f>
        <v>8</v>
      </c>
      <c r="O4660" s="0" t="n">
        <f aca="false">VLOOKUP(A4660,'Team Data'!$A$1:$E$659,4,FALSE())</f>
        <v>509</v>
      </c>
      <c r="P4660" s="0" t="n">
        <f aca="false">VLOOKUP(A4660,'Team Data'!$A$1:$E$659,5,FALSE())</f>
        <v>506</v>
      </c>
      <c r="Q4660" s="0" t="n">
        <f aca="false">VLOOKUP(B4660,'Team Data'!$A$1:$E$659,4,FALSE())</f>
        <v>534</v>
      </c>
      <c r="R4660" s="0" t="n">
        <f aca="false">VLOOKUP(B4660,'Team Data'!$A$1:$E$659,5,FALSE())</f>
        <v>523</v>
      </c>
      <c r="S4660" s="0" t="n">
        <f aca="false">IF(I4660=1,(MIN(30,(C4660-D4660)))*(M4660/(M4660+N4660))*(Q4660/(Q4660+R4660)),(MAX(-30,(C4660-D4660)))*(N4660/(M4660+N4660))*(R4660/(R4660+Q4660)))</f>
        <v>-2.03573455872415</v>
      </c>
      <c r="T4660" s="0" t="n">
        <f aca="false">IF(J4660=1,(MIN(30,(D4660-C4660)))*(K4660/(K4660+L4660))*(O4660/(O4660+P4660)),(MAX(-30,(D4660-C4660)))*(L4660/(K4660+L4660))*(P4660/(P4660+O4660)))</f>
        <v>6.83833407971339</v>
      </c>
      <c r="U4660" s="7" t="n">
        <v>43144</v>
      </c>
    </row>
    <row r="4661" customFormat="false" ht="15" hidden="false" customHeight="false" outlineLevel="0" collapsed="false">
      <c r="A4661" s="0" t="s">
        <v>85</v>
      </c>
      <c r="B4661" s="0" t="s">
        <v>45</v>
      </c>
      <c r="C4661" s="0" t="n">
        <v>63</v>
      </c>
      <c r="D4661" s="0" t="n">
        <v>81</v>
      </c>
      <c r="E4661" s="0" t="n">
        <v>32</v>
      </c>
      <c r="F4661" s="0" t="n">
        <v>43</v>
      </c>
      <c r="G4661" s="0" t="n">
        <v>16</v>
      </c>
      <c r="H4661" s="0" t="n">
        <v>16</v>
      </c>
      <c r="I4661" s="0" t="n">
        <v>0</v>
      </c>
      <c r="J4661" s="0" t="n">
        <v>1</v>
      </c>
      <c r="K4661" s="0" t="n">
        <f aca="false">VLOOKUP(A4661,'Team Data'!$A$1:$E$659,2,FALSE())</f>
        <v>17</v>
      </c>
      <c r="L4661" s="0" t="n">
        <f aca="false">VLOOKUP(A4661,'Team Data'!$A$1:$E$659,3,FALSE())</f>
        <v>16</v>
      </c>
      <c r="M4661" s="0" t="n">
        <f aca="false">VLOOKUP(B4661,'Team Data'!$A$1:$E$659,2,FALSE())</f>
        <v>21</v>
      </c>
      <c r="N4661" s="0" t="n">
        <f aca="false">VLOOKUP(B4661,'Team Data'!$A$1:$E$659,3,FALSE())</f>
        <v>12</v>
      </c>
      <c r="O4661" s="0" t="n">
        <f aca="false">VLOOKUP(A4661,'Team Data'!$A$1:$E$659,4,FALSE())</f>
        <v>536</v>
      </c>
      <c r="P4661" s="0" t="n">
        <f aca="false">VLOOKUP(A4661,'Team Data'!$A$1:$E$659,5,FALSE())</f>
        <v>539</v>
      </c>
      <c r="Q4661" s="0" t="n">
        <f aca="false">VLOOKUP(B4661,'Team Data'!$A$1:$E$659,4,FALSE())</f>
        <v>497</v>
      </c>
      <c r="R4661" s="0" t="n">
        <f aca="false">VLOOKUP(B4661,'Team Data'!$A$1:$E$659,5,FALSE())</f>
        <v>569</v>
      </c>
      <c r="S4661" s="0" t="n">
        <f aca="false">IF(I4661=1,(MIN(30,(C4661-D4661)))*(M4661/(M4661+N4661))*(Q4661/(Q4661+R4661)),(MAX(-30,(C4661-D4661)))*(N4661/(M4661+N4661))*(R4661/(R4661+Q4661)))</f>
        <v>-3.49377451816476</v>
      </c>
      <c r="T4661" s="0" t="n">
        <f aca="false">IF(J4661=1,(MIN(30,(D4661-C4661)))*(K4661/(K4661+L4661))*(O4661/(O4661+P4661)),(MAX(-30,(D4661-C4661)))*(L4661/(K4661+L4661))*(P4661/(P4661+O4661)))</f>
        <v>4.62342494714588</v>
      </c>
      <c r="U4661" s="7" t="n">
        <v>43144</v>
      </c>
    </row>
    <row r="4662" customFormat="false" ht="15" hidden="false" customHeight="false" outlineLevel="0" collapsed="false">
      <c r="A4662" s="0" t="s">
        <v>212</v>
      </c>
      <c r="B4662" s="0" t="s">
        <v>197</v>
      </c>
      <c r="C4662" s="0" t="n">
        <v>66</v>
      </c>
      <c r="D4662" s="0" t="n">
        <v>83</v>
      </c>
      <c r="E4662" s="0" t="n">
        <v>29</v>
      </c>
      <c r="F4662" s="0" t="n">
        <v>42</v>
      </c>
      <c r="G4662" s="0" t="n">
        <v>6</v>
      </c>
      <c r="H4662" s="0" t="n">
        <v>6</v>
      </c>
      <c r="I4662" s="0" t="n">
        <v>0</v>
      </c>
      <c r="J4662" s="0" t="n">
        <v>1</v>
      </c>
      <c r="K4662" s="0" t="n">
        <f aca="false">VLOOKUP(A4662,'Team Data'!$A$1:$E$659,2,FALSE())</f>
        <v>18</v>
      </c>
      <c r="L4662" s="0" t="n">
        <f aca="false">VLOOKUP(A4662,'Team Data'!$A$1:$E$659,3,FALSE())</f>
        <v>15</v>
      </c>
      <c r="M4662" s="0" t="n">
        <f aca="false">VLOOKUP(B4662,'Team Data'!$A$1:$E$659,2,FALSE())</f>
        <v>26</v>
      </c>
      <c r="N4662" s="0" t="n">
        <f aca="false">VLOOKUP(B4662,'Team Data'!$A$1:$E$659,3,FALSE())</f>
        <v>11</v>
      </c>
      <c r="O4662" s="0" t="n">
        <f aca="false">VLOOKUP(A4662,'Team Data'!$A$1:$E$659,4,FALSE())</f>
        <v>628</v>
      </c>
      <c r="P4662" s="0" t="n">
        <f aca="false">VLOOKUP(A4662,'Team Data'!$A$1:$E$659,5,FALSE())</f>
        <v>469</v>
      </c>
      <c r="Q4662" s="0" t="n">
        <f aca="false">VLOOKUP(B4662,'Team Data'!$A$1:$E$659,4,FALSE())</f>
        <v>794</v>
      </c>
      <c r="R4662" s="0" t="n">
        <f aca="false">VLOOKUP(B4662,'Team Data'!$A$1:$E$659,5,FALSE())</f>
        <v>455</v>
      </c>
      <c r="S4662" s="0" t="n">
        <f aca="false">IF(I4662=1,(MIN(30,(C4662-D4662)))*(M4662/(M4662+N4662))*(Q4662/(Q4662+R4662)),(MAX(-30,(C4662-D4662)))*(N4662/(M4662+N4662))*(R4662/(R4662+Q4662)))</f>
        <v>-1.84114859455132</v>
      </c>
      <c r="T4662" s="0" t="n">
        <f aca="false">IF(J4662=1,(MIN(30,(D4662-C4662)))*(K4662/(K4662+L4662))*(O4662/(O4662+P4662)),(MAX(-30,(D4662-C4662)))*(L4662/(K4662+L4662))*(P4662/(P4662+O4662)))</f>
        <v>5.3083616474683</v>
      </c>
      <c r="U4662" s="7" t="n">
        <v>43144</v>
      </c>
    </row>
    <row r="4663" customFormat="false" ht="15" hidden="false" customHeight="false" outlineLevel="0" collapsed="false">
      <c r="A4663" s="0" t="s">
        <v>199</v>
      </c>
      <c r="B4663" s="0" t="s">
        <v>27</v>
      </c>
      <c r="C4663" s="0" t="n">
        <v>81</v>
      </c>
      <c r="D4663" s="0" t="n">
        <v>99</v>
      </c>
      <c r="E4663" s="0" t="n">
        <v>35</v>
      </c>
      <c r="F4663" s="0" t="n">
        <v>38</v>
      </c>
      <c r="G4663" s="0" t="n">
        <v>16</v>
      </c>
      <c r="H4663" s="0" t="n">
        <v>9</v>
      </c>
      <c r="I4663" s="0" t="n">
        <v>0</v>
      </c>
      <c r="J4663" s="0" t="n">
        <v>1</v>
      </c>
      <c r="K4663" s="0" t="n">
        <f aca="false">VLOOKUP(A4663,'Team Data'!$A$1:$E$659,2,FALSE())</f>
        <v>19</v>
      </c>
      <c r="L4663" s="0" t="n">
        <f aca="false">VLOOKUP(A4663,'Team Data'!$A$1:$E$659,3,FALSE())</f>
        <v>16</v>
      </c>
      <c r="M4663" s="0" t="n">
        <f aca="false">VLOOKUP(B4663,'Team Data'!$A$1:$E$659,2,FALSE())</f>
        <v>18</v>
      </c>
      <c r="N4663" s="0" t="n">
        <f aca="false">VLOOKUP(B4663,'Team Data'!$A$1:$E$659,3,FALSE())</f>
        <v>14</v>
      </c>
      <c r="O4663" s="0" t="n">
        <f aca="false">VLOOKUP(A4663,'Team Data'!$A$1:$E$659,4,FALSE())</f>
        <v>431</v>
      </c>
      <c r="P4663" s="0" t="n">
        <f aca="false">VLOOKUP(A4663,'Team Data'!$A$1:$E$659,5,FALSE())</f>
        <v>621</v>
      </c>
      <c r="Q4663" s="0" t="n">
        <f aca="false">VLOOKUP(B4663,'Team Data'!$A$1:$E$659,4,FALSE())</f>
        <v>374</v>
      </c>
      <c r="R4663" s="0" t="n">
        <f aca="false">VLOOKUP(B4663,'Team Data'!$A$1:$E$659,5,FALSE())</f>
        <v>605</v>
      </c>
      <c r="S4663" s="0" t="n">
        <f aca="false">IF(I4663=1,(MIN(30,(C4663-D4663)))*(M4663/(M4663+N4663))*(Q4663/(Q4663+R4663)),(MAX(-30,(C4663-D4663)))*(N4663/(M4663+N4663))*(R4663/(R4663+Q4663)))</f>
        <v>-4.86657303370787</v>
      </c>
      <c r="T4663" s="0" t="n">
        <f aca="false">IF(J4663=1,(MIN(30,(D4663-C4663)))*(K4663/(K4663+L4663))*(O4663/(O4663+P4663)),(MAX(-30,(D4663-C4663)))*(L4663/(K4663+L4663))*(P4663/(P4663+O4663)))</f>
        <v>4.0033134166214</v>
      </c>
      <c r="U4663" s="7" t="n">
        <v>43144</v>
      </c>
    </row>
    <row r="4664" customFormat="false" ht="15" hidden="false" customHeight="false" outlineLevel="0" collapsed="false">
      <c r="A4664" s="0" t="s">
        <v>108</v>
      </c>
      <c r="B4664" s="0" t="s">
        <v>62</v>
      </c>
      <c r="C4664" s="0" t="n">
        <v>82</v>
      </c>
      <c r="D4664" s="0" t="n">
        <v>79</v>
      </c>
      <c r="E4664" s="0" t="n">
        <v>40</v>
      </c>
      <c r="F4664" s="0" t="n">
        <v>38</v>
      </c>
      <c r="G4664" s="0" t="n">
        <v>8</v>
      </c>
      <c r="H4664" s="0" t="n">
        <v>12</v>
      </c>
      <c r="I4664" s="0" t="n">
        <v>1</v>
      </c>
      <c r="J4664" s="0" t="n">
        <v>0</v>
      </c>
      <c r="K4664" s="0" t="n">
        <f aca="false">VLOOKUP(A4664,'Team Data'!$A$1:$E$659,2,FALSE())</f>
        <v>19</v>
      </c>
      <c r="L4664" s="0" t="n">
        <f aca="false">VLOOKUP(A4664,'Team Data'!$A$1:$E$659,3,FALSE())</f>
        <v>16</v>
      </c>
      <c r="M4664" s="0" t="n">
        <f aca="false">VLOOKUP(B4664,'Team Data'!$A$1:$E$659,2,FALSE())</f>
        <v>5</v>
      </c>
      <c r="N4664" s="0" t="n">
        <f aca="false">VLOOKUP(B4664,'Team Data'!$A$1:$E$659,3,FALSE())</f>
        <v>27</v>
      </c>
      <c r="O4664" s="0" t="n">
        <f aca="false">VLOOKUP(A4664,'Team Data'!$A$1:$E$659,4,FALSE())</f>
        <v>472</v>
      </c>
      <c r="P4664" s="0" t="n">
        <f aca="false">VLOOKUP(A4664,'Team Data'!$A$1:$E$659,5,FALSE())</f>
        <v>580</v>
      </c>
      <c r="Q4664" s="0" t="n">
        <f aca="false">VLOOKUP(B4664,'Team Data'!$A$1:$E$659,4,FALSE())</f>
        <v>512</v>
      </c>
      <c r="R4664" s="0" t="n">
        <f aca="false">VLOOKUP(B4664,'Team Data'!$A$1:$E$659,5,FALSE())</f>
        <v>548</v>
      </c>
      <c r="S4664" s="0" t="n">
        <f aca="false">IF(I4664=1,(MIN(30,(C4664-D4664)))*(M4664/(M4664+N4664))*(Q4664/(Q4664+R4664)),(MAX(-30,(C4664-D4664)))*(N4664/(M4664+N4664))*(R4664/(R4664+Q4664)))</f>
        <v>0.226415094339623</v>
      </c>
      <c r="T4664" s="0" t="n">
        <f aca="false">IF(J4664=1,(MIN(30,(D4664-C4664)))*(K4664/(K4664+L4664))*(O4664/(O4664+P4664)),(MAX(-30,(D4664-C4664)))*(L4664/(K4664+L4664))*(P4664/(P4664+O4664)))</f>
        <v>-0.756110809342749</v>
      </c>
      <c r="U4664" s="7" t="n">
        <v>43144</v>
      </c>
    </row>
    <row r="4665" customFormat="false" ht="15" hidden="false" customHeight="false" outlineLevel="0" collapsed="false">
      <c r="A4665" s="0" t="s">
        <v>162</v>
      </c>
      <c r="B4665" s="0" t="s">
        <v>117</v>
      </c>
      <c r="C4665" s="0" t="n">
        <v>56</v>
      </c>
      <c r="D4665" s="0" t="n">
        <v>84</v>
      </c>
      <c r="E4665" s="0" t="n">
        <v>37</v>
      </c>
      <c r="F4665" s="0" t="n">
        <v>48</v>
      </c>
      <c r="G4665" s="0" t="n">
        <v>10</v>
      </c>
      <c r="H4665" s="0" t="n">
        <v>12</v>
      </c>
      <c r="I4665" s="0" t="n">
        <v>0</v>
      </c>
      <c r="J4665" s="0" t="n">
        <v>1</v>
      </c>
      <c r="K4665" s="0" t="n">
        <f aca="false">VLOOKUP(A4665,'Team Data'!$A$1:$E$659,2,FALSE())</f>
        <v>7</v>
      </c>
      <c r="L4665" s="0" t="n">
        <f aca="false">VLOOKUP(A4665,'Team Data'!$A$1:$E$659,3,FALSE())</f>
        <v>25</v>
      </c>
      <c r="M4665" s="0" t="n">
        <f aca="false">VLOOKUP(B4665,'Team Data'!$A$1:$E$659,2,FALSE())</f>
        <v>10</v>
      </c>
      <c r="N4665" s="0" t="n">
        <f aca="false">VLOOKUP(B4665,'Team Data'!$A$1:$E$659,3,FALSE())</f>
        <v>23</v>
      </c>
      <c r="O4665" s="0" t="n">
        <f aca="false">VLOOKUP(A4665,'Team Data'!$A$1:$E$659,4,FALSE())</f>
        <v>467</v>
      </c>
      <c r="P4665" s="0" t="n">
        <f aca="false">VLOOKUP(A4665,'Team Data'!$A$1:$E$659,5,FALSE())</f>
        <v>524</v>
      </c>
      <c r="Q4665" s="0" t="n">
        <f aca="false">VLOOKUP(B4665,'Team Data'!$A$1:$E$659,4,FALSE())</f>
        <v>452</v>
      </c>
      <c r="R4665" s="0" t="n">
        <f aca="false">VLOOKUP(B4665,'Team Data'!$A$1:$E$659,5,FALSE())</f>
        <v>578</v>
      </c>
      <c r="S4665" s="0" t="n">
        <f aca="false">IF(I4665=1,(MIN(30,(C4665-D4665)))*(M4665/(M4665+N4665))*(Q4665/(Q4665+R4665)),(MAX(-30,(C4665-D4665)))*(N4665/(M4665+N4665))*(R4665/(R4665+Q4665)))</f>
        <v>-10.9512209473375</v>
      </c>
      <c r="T4665" s="0" t="n">
        <f aca="false">IF(J4665=1,(MIN(30,(D4665-C4665)))*(K4665/(K4665+L4665))*(O4665/(O4665+P4665)),(MAX(-30,(D4665-C4665)))*(L4665/(K4665+L4665))*(P4665/(P4665+O4665)))</f>
        <v>2.88635216952573</v>
      </c>
      <c r="U4665" s="7" t="n">
        <v>43144</v>
      </c>
    </row>
    <row r="4666" customFormat="false" ht="15" hidden="false" customHeight="false" outlineLevel="0" collapsed="false">
      <c r="A4666" s="0" t="s">
        <v>166</v>
      </c>
      <c r="B4666" s="0" t="s">
        <v>255</v>
      </c>
      <c r="C4666" s="0" t="n">
        <v>74</v>
      </c>
      <c r="D4666" s="0" t="n">
        <v>69</v>
      </c>
      <c r="E4666" s="0" t="n">
        <v>37</v>
      </c>
      <c r="F4666" s="0" t="n">
        <v>29</v>
      </c>
      <c r="G4666" s="0" t="n">
        <v>11</v>
      </c>
      <c r="H4666" s="0" t="n">
        <v>10</v>
      </c>
      <c r="I4666" s="0" t="n">
        <v>1</v>
      </c>
      <c r="J4666" s="0" t="n">
        <v>0</v>
      </c>
      <c r="K4666" s="0" t="n">
        <f aca="false">VLOOKUP(A4666,'Team Data'!$A$1:$E$659,2,FALSE())</f>
        <v>19</v>
      </c>
      <c r="L4666" s="0" t="n">
        <f aca="false">VLOOKUP(A4666,'Team Data'!$A$1:$E$659,3,FALSE())</f>
        <v>15</v>
      </c>
      <c r="M4666" s="0" t="n">
        <f aca="false">VLOOKUP(B4666,'Team Data'!$A$1:$E$659,2,FALSE())</f>
        <v>10</v>
      </c>
      <c r="N4666" s="0" t="n">
        <f aca="false">VLOOKUP(B4666,'Team Data'!$A$1:$E$659,3,FALSE())</f>
        <v>22</v>
      </c>
      <c r="O4666" s="0" t="n">
        <f aca="false">VLOOKUP(A4666,'Team Data'!$A$1:$E$659,4,FALSE())</f>
        <v>543</v>
      </c>
      <c r="P4666" s="0" t="n">
        <f aca="false">VLOOKUP(A4666,'Team Data'!$A$1:$E$659,5,FALSE())</f>
        <v>527</v>
      </c>
      <c r="Q4666" s="0" t="n">
        <f aca="false">VLOOKUP(B4666,'Team Data'!$A$1:$E$659,4,FALSE())</f>
        <v>520</v>
      </c>
      <c r="R4666" s="0" t="n">
        <f aca="false">VLOOKUP(B4666,'Team Data'!$A$1:$E$659,5,FALSE())</f>
        <v>472</v>
      </c>
      <c r="S4666" s="0" t="n">
        <f aca="false">IF(I4666=1,(MIN(30,(C4666-D4666)))*(M4666/(M4666+N4666))*(Q4666/(Q4666+R4666)),(MAX(-30,(C4666-D4666)))*(N4666/(M4666+N4666))*(R4666/(R4666+Q4666)))</f>
        <v>0.819052419354839</v>
      </c>
      <c r="T4666" s="0" t="n">
        <f aca="false">IF(J4666=1,(MIN(30,(D4666-C4666)))*(K4666/(K4666+L4666))*(O4666/(O4666+P4666)),(MAX(-30,(D4666-C4666)))*(L4666/(K4666+L4666))*(P4666/(P4666+O4666)))</f>
        <v>-1.08644859813084</v>
      </c>
      <c r="U4666" s="7" t="n">
        <v>43144</v>
      </c>
    </row>
    <row r="4667" customFormat="false" ht="15" hidden="false" customHeight="false" outlineLevel="0" collapsed="false">
      <c r="A4667" s="0" t="s">
        <v>198</v>
      </c>
      <c r="B4667" s="0" t="s">
        <v>261</v>
      </c>
      <c r="C4667" s="0" t="n">
        <v>106</v>
      </c>
      <c r="D4667" s="0" t="n">
        <v>108</v>
      </c>
      <c r="E4667" s="0" t="n">
        <v>42</v>
      </c>
      <c r="F4667" s="0" t="n">
        <v>38</v>
      </c>
      <c r="G4667" s="0" t="n">
        <v>15</v>
      </c>
      <c r="H4667" s="0" t="n">
        <v>14</v>
      </c>
      <c r="I4667" s="0" t="n">
        <v>0</v>
      </c>
      <c r="J4667" s="0" t="n">
        <v>1</v>
      </c>
      <c r="K4667" s="0" t="n">
        <f aca="false">VLOOKUP(A4667,'Team Data'!$A$1:$E$659,2,FALSE())</f>
        <v>20</v>
      </c>
      <c r="L4667" s="0" t="n">
        <f aca="false">VLOOKUP(A4667,'Team Data'!$A$1:$E$659,3,FALSE())</f>
        <v>15</v>
      </c>
      <c r="M4667" s="0" t="n">
        <f aca="false">VLOOKUP(B4667,'Team Data'!$A$1:$E$659,2,FALSE())</f>
        <v>15</v>
      </c>
      <c r="N4667" s="0" t="n">
        <f aca="false">VLOOKUP(B4667,'Team Data'!$A$1:$E$659,3,FALSE())</f>
        <v>16</v>
      </c>
      <c r="O4667" s="0" t="n">
        <f aca="false">VLOOKUP(A4667,'Team Data'!$A$1:$E$659,4,FALSE())</f>
        <v>455</v>
      </c>
      <c r="P4667" s="0" t="n">
        <f aca="false">VLOOKUP(A4667,'Team Data'!$A$1:$E$659,5,FALSE())</f>
        <v>629</v>
      </c>
      <c r="Q4667" s="0" t="n">
        <f aca="false">VLOOKUP(B4667,'Team Data'!$A$1:$E$659,4,FALSE())</f>
        <v>492</v>
      </c>
      <c r="R4667" s="0" t="n">
        <f aca="false">VLOOKUP(B4667,'Team Data'!$A$1:$E$659,5,FALSE())</f>
        <v>475</v>
      </c>
      <c r="S4667" s="0" t="n">
        <f aca="false">IF(I4667=1,(MIN(30,(C4667-D4667)))*(M4667/(M4667+N4667))*(Q4667/(Q4667+R4667)),(MAX(-30,(C4667-D4667)))*(N4667/(M4667+N4667))*(R4667/(R4667+Q4667)))</f>
        <v>-0.507055409147013</v>
      </c>
      <c r="T4667" s="0" t="n">
        <f aca="false">IF(J4667=1,(MIN(30,(D4667-C4667)))*(K4667/(K4667+L4667))*(O4667/(O4667+P4667)),(MAX(-30,(D4667-C4667)))*(L4667/(K4667+L4667))*(P4667/(P4667+O4667)))</f>
        <v>0.47970479704797</v>
      </c>
      <c r="U4667" s="7" t="n">
        <v>43144</v>
      </c>
    </row>
    <row r="4668" customFormat="false" ht="15" hidden="false" customHeight="false" outlineLevel="0" collapsed="false">
      <c r="A4668" s="0" t="s">
        <v>182</v>
      </c>
      <c r="B4668" s="0" t="s">
        <v>88</v>
      </c>
      <c r="C4668" s="0" t="n">
        <v>74</v>
      </c>
      <c r="D4668" s="0" t="n">
        <v>48</v>
      </c>
      <c r="E4668" s="0" t="n">
        <v>41</v>
      </c>
      <c r="F4668" s="0" t="n">
        <v>22</v>
      </c>
      <c r="G4668" s="0" t="n">
        <v>11</v>
      </c>
      <c r="H4668" s="0" t="n">
        <v>13</v>
      </c>
      <c r="I4668" s="0" t="n">
        <v>1</v>
      </c>
      <c r="J4668" s="0" t="n">
        <v>0</v>
      </c>
      <c r="K4668" s="0" t="n">
        <f aca="false">VLOOKUP(A4668,'Team Data'!$A$1:$E$659,2,FALSE())</f>
        <v>13</v>
      </c>
      <c r="L4668" s="0" t="n">
        <f aca="false">VLOOKUP(A4668,'Team Data'!$A$1:$E$659,3,FALSE())</f>
        <v>19</v>
      </c>
      <c r="M4668" s="0" t="n">
        <f aca="false">VLOOKUP(B4668,'Team Data'!$A$1:$E$659,2,FALSE())</f>
        <v>9</v>
      </c>
      <c r="N4668" s="0" t="n">
        <f aca="false">VLOOKUP(B4668,'Team Data'!$A$1:$E$659,3,FALSE())</f>
        <v>25</v>
      </c>
      <c r="O4668" s="0" t="n">
        <f aca="false">VLOOKUP(A4668,'Team Data'!$A$1:$E$659,4,FALSE())</f>
        <v>406</v>
      </c>
      <c r="P4668" s="0" t="n">
        <f aca="false">VLOOKUP(A4668,'Team Data'!$A$1:$E$659,5,FALSE())</f>
        <v>575</v>
      </c>
      <c r="Q4668" s="0" t="n">
        <f aca="false">VLOOKUP(B4668,'Team Data'!$A$1:$E$659,4,FALSE())</f>
        <v>507</v>
      </c>
      <c r="R4668" s="0" t="n">
        <f aca="false">VLOOKUP(B4668,'Team Data'!$A$1:$E$659,5,FALSE())</f>
        <v>582</v>
      </c>
      <c r="S4668" s="0" t="n">
        <f aca="false">IF(I4668=1,(MIN(30,(C4668-D4668)))*(M4668/(M4668+N4668))*(Q4668/(Q4668+R4668)),(MAX(-30,(C4668-D4668)))*(N4668/(M4668+N4668))*(R4668/(R4668+Q4668)))</f>
        <v>3.20418084589208</v>
      </c>
      <c r="T4668" s="0" t="n">
        <f aca="false">IF(J4668=1,(MIN(30,(D4668-C4668)))*(K4668/(K4668+L4668))*(O4668/(O4668+P4668)),(MAX(-30,(D4668-C4668)))*(L4668/(K4668+L4668))*(P4668/(P4668+O4668)))</f>
        <v>-9.04848369011213</v>
      </c>
      <c r="U4668" s="7" t="n">
        <v>43144</v>
      </c>
    </row>
    <row r="4669" customFormat="false" ht="15" hidden="false" customHeight="false" outlineLevel="0" collapsed="false">
      <c r="A4669" s="0" t="s">
        <v>19</v>
      </c>
      <c r="B4669" s="0" t="s">
        <v>12</v>
      </c>
      <c r="C4669" s="0" t="n">
        <v>52</v>
      </c>
      <c r="D4669" s="0" t="n">
        <v>84</v>
      </c>
      <c r="E4669" s="0" t="n">
        <v>25</v>
      </c>
      <c r="F4669" s="0" t="n">
        <v>40</v>
      </c>
      <c r="G4669" s="0" t="n">
        <v>12</v>
      </c>
      <c r="H4669" s="0" t="n">
        <v>15</v>
      </c>
      <c r="I4669" s="0" t="n">
        <v>0</v>
      </c>
      <c r="J4669" s="0" t="n">
        <v>1</v>
      </c>
      <c r="K4669" s="0" t="n">
        <f aca="false">VLOOKUP(A4669,'Team Data'!$A$1:$E$659,2,FALSE())</f>
        <v>14</v>
      </c>
      <c r="L4669" s="0" t="n">
        <f aca="false">VLOOKUP(A4669,'Team Data'!$A$1:$E$659,3,FALSE())</f>
        <v>21</v>
      </c>
      <c r="M4669" s="0" t="n">
        <f aca="false">VLOOKUP(B4669,'Team Data'!$A$1:$E$659,2,FALSE())</f>
        <v>11</v>
      </c>
      <c r="N4669" s="0" t="n">
        <f aca="false">VLOOKUP(B4669,'Team Data'!$A$1:$E$659,3,FALSE())</f>
        <v>21</v>
      </c>
      <c r="O4669" s="0" t="n">
        <f aca="false">VLOOKUP(A4669,'Team Data'!$A$1:$E$659,4,FALSE())</f>
        <v>471</v>
      </c>
      <c r="P4669" s="0" t="n">
        <f aca="false">VLOOKUP(A4669,'Team Data'!$A$1:$E$659,5,FALSE())</f>
        <v>659</v>
      </c>
      <c r="Q4669" s="0" t="n">
        <f aca="false">VLOOKUP(B4669,'Team Data'!$A$1:$E$659,4,FALSE())</f>
        <v>370</v>
      </c>
      <c r="R4669" s="0" t="n">
        <f aca="false">VLOOKUP(B4669,'Team Data'!$A$1:$E$659,5,FALSE())</f>
        <v>552</v>
      </c>
      <c r="S4669" s="0" t="n">
        <f aca="false">IF(I4669=1,(MIN(30,(C4669-D4669)))*(M4669/(M4669+N4669))*(Q4669/(Q4669+R4669)),(MAX(-30,(C4669-D4669)))*(N4669/(M4669+N4669))*(R4669/(R4669+Q4669)))</f>
        <v>-11.7868763557484</v>
      </c>
      <c r="T4669" s="0" t="n">
        <f aca="false">IF(J4669=1,(MIN(30,(D4669-C4669)))*(K4669/(K4669+L4669))*(O4669/(O4669+P4669)),(MAX(-30,(D4669-C4669)))*(L4669/(K4669+L4669))*(P4669/(P4669+O4669)))</f>
        <v>5.00176991150443</v>
      </c>
      <c r="U4669" s="7" t="n">
        <v>43144</v>
      </c>
    </row>
    <row r="4670" customFormat="false" ht="15" hidden="false" customHeight="false" outlineLevel="0" collapsed="false">
      <c r="A4670" s="0" t="s">
        <v>105</v>
      </c>
      <c r="B4670" s="0" t="s">
        <v>294</v>
      </c>
      <c r="C4670" s="0" t="n">
        <v>78</v>
      </c>
      <c r="D4670" s="0" t="n">
        <v>55</v>
      </c>
      <c r="E4670" s="0" t="n">
        <v>46</v>
      </c>
      <c r="F4670" s="0" t="n">
        <v>24</v>
      </c>
      <c r="G4670" s="0" t="n">
        <v>17</v>
      </c>
      <c r="H4670" s="0" t="n">
        <v>17</v>
      </c>
      <c r="I4670" s="0" t="n">
        <v>1</v>
      </c>
      <c r="J4670" s="0" t="n">
        <v>0</v>
      </c>
      <c r="K4670" s="0" t="n">
        <f aca="false">VLOOKUP(A4670,'Team Data'!$A$1:$E$659,2,FALSE())</f>
        <v>17</v>
      </c>
      <c r="L4670" s="0" t="n">
        <f aca="false">VLOOKUP(A4670,'Team Data'!$A$1:$E$659,3,FALSE())</f>
        <v>14</v>
      </c>
      <c r="M4670" s="0" t="n">
        <f aca="false">VLOOKUP(B4670,'Team Data'!$A$1:$E$659,2,FALSE())</f>
        <v>16</v>
      </c>
      <c r="N4670" s="0" t="n">
        <f aca="false">VLOOKUP(B4670,'Team Data'!$A$1:$E$659,3,FALSE())</f>
        <v>19</v>
      </c>
      <c r="O4670" s="0" t="n">
        <f aca="false">VLOOKUP(A4670,'Team Data'!$A$1:$E$659,4,FALSE())</f>
        <v>412</v>
      </c>
      <c r="P4670" s="0" t="n">
        <f aca="false">VLOOKUP(A4670,'Team Data'!$A$1:$E$659,5,FALSE())</f>
        <v>578</v>
      </c>
      <c r="Q4670" s="0" t="n">
        <f aca="false">VLOOKUP(B4670,'Team Data'!$A$1:$E$659,4,FALSE())</f>
        <v>549</v>
      </c>
      <c r="R4670" s="0" t="n">
        <f aca="false">VLOOKUP(B4670,'Team Data'!$A$1:$E$659,5,FALSE())</f>
        <v>611</v>
      </c>
      <c r="S4670" s="0" t="n">
        <f aca="false">IF(I4670=1,(MIN(30,(C4670-D4670)))*(M4670/(M4670+N4670))*(Q4670/(Q4670+R4670)),(MAX(-30,(C4670-D4670)))*(N4670/(M4670+N4670))*(R4670/(R4670+Q4670)))</f>
        <v>4.97615763546798</v>
      </c>
      <c r="T4670" s="0" t="n">
        <f aca="false">IF(J4670=1,(MIN(30,(D4670-C4670)))*(K4670/(K4670+L4670))*(O4670/(O4670+P4670)),(MAX(-30,(D4670-C4670)))*(L4670/(K4670+L4670))*(P4670/(P4670+O4670)))</f>
        <v>-6.06438579341805</v>
      </c>
      <c r="U4670" s="7" t="n">
        <v>43144</v>
      </c>
    </row>
    <row r="4671" customFormat="false" ht="15" hidden="false" customHeight="false" outlineLevel="0" collapsed="false">
      <c r="A4671" s="0" t="s">
        <v>25</v>
      </c>
      <c r="B4671" s="0" t="s">
        <v>291</v>
      </c>
      <c r="C4671" s="0" t="n">
        <v>74</v>
      </c>
      <c r="D4671" s="0" t="n">
        <v>73</v>
      </c>
      <c r="E4671" s="0" t="n">
        <v>46</v>
      </c>
      <c r="F4671" s="0" t="n">
        <v>34</v>
      </c>
      <c r="G4671" s="0" t="n">
        <v>13</v>
      </c>
      <c r="H4671" s="0" t="n">
        <v>5</v>
      </c>
      <c r="I4671" s="0" t="n">
        <v>1</v>
      </c>
      <c r="J4671" s="0" t="n">
        <v>0</v>
      </c>
      <c r="K4671" s="0" t="n">
        <f aca="false">VLOOKUP(A4671,'Team Data'!$A$1:$E$659,2,FALSE())</f>
        <v>18</v>
      </c>
      <c r="L4671" s="0" t="n">
        <f aca="false">VLOOKUP(A4671,'Team Data'!$A$1:$E$659,3,FALSE())</f>
        <v>15</v>
      </c>
      <c r="M4671" s="0" t="n">
        <f aca="false">VLOOKUP(B4671,'Team Data'!$A$1:$E$659,2,FALSE())</f>
        <v>19</v>
      </c>
      <c r="N4671" s="0" t="n">
        <f aca="false">VLOOKUP(B4671,'Team Data'!$A$1:$E$659,3,FALSE())</f>
        <v>15</v>
      </c>
      <c r="O4671" s="0" t="n">
        <f aca="false">VLOOKUP(A4671,'Team Data'!$A$1:$E$659,4,FALSE())</f>
        <v>668</v>
      </c>
      <c r="P4671" s="0" t="n">
        <f aca="false">VLOOKUP(A4671,'Team Data'!$A$1:$E$659,5,FALSE())</f>
        <v>423</v>
      </c>
      <c r="Q4671" s="0" t="n">
        <f aca="false">VLOOKUP(B4671,'Team Data'!$A$1:$E$659,4,FALSE())</f>
        <v>700</v>
      </c>
      <c r="R4671" s="0" t="n">
        <f aca="false">VLOOKUP(B4671,'Team Data'!$A$1:$E$659,5,FALSE())</f>
        <v>458</v>
      </c>
      <c r="S4671" s="0" t="n">
        <f aca="false">IF(I4671=1,(MIN(30,(C4671-D4671)))*(M4671/(M4671+N4671))*(Q4671/(Q4671+R4671)),(MAX(-30,(C4671-D4671)))*(N4671/(M4671+N4671))*(R4671/(R4671+Q4671)))</f>
        <v>0.337803515188459</v>
      </c>
      <c r="T4671" s="0" t="n">
        <f aca="false">IF(J4671=1,(MIN(30,(D4671-C4671)))*(K4671/(K4671+L4671))*(O4671/(O4671+P4671)),(MAX(-30,(D4671-C4671)))*(L4671/(K4671+L4671))*(P4671/(P4671+O4671)))</f>
        <v>-0.176235313723856</v>
      </c>
      <c r="U4671" s="7" t="n">
        <v>43144</v>
      </c>
    </row>
    <row r="4672" customFormat="false" ht="15" hidden="false" customHeight="false" outlineLevel="0" collapsed="false">
      <c r="A4672" s="0" t="s">
        <v>129</v>
      </c>
      <c r="B4672" s="0" t="s">
        <v>231</v>
      </c>
      <c r="C4672" s="0" t="n">
        <v>58</v>
      </c>
      <c r="D4672" s="0" t="n">
        <v>63</v>
      </c>
      <c r="E4672" s="0" t="n">
        <v>35</v>
      </c>
      <c r="F4672" s="0" t="n">
        <v>42</v>
      </c>
      <c r="G4672" s="0" t="n">
        <v>24</v>
      </c>
      <c r="H4672" s="0" t="n">
        <v>16</v>
      </c>
      <c r="I4672" s="0" t="n">
        <v>0</v>
      </c>
      <c r="J4672" s="0" t="n">
        <v>1</v>
      </c>
      <c r="K4672" s="0" t="n">
        <f aca="false">VLOOKUP(A4672,'Team Data'!$A$1:$E$659,2,FALSE())</f>
        <v>12</v>
      </c>
      <c r="L4672" s="0" t="n">
        <f aca="false">VLOOKUP(A4672,'Team Data'!$A$1:$E$659,3,FALSE())</f>
        <v>20</v>
      </c>
      <c r="M4672" s="0" t="n">
        <f aca="false">VLOOKUP(B4672,'Team Data'!$A$1:$E$659,2,FALSE())</f>
        <v>16</v>
      </c>
      <c r="N4672" s="0" t="n">
        <f aca="false">VLOOKUP(B4672,'Team Data'!$A$1:$E$659,3,FALSE())</f>
        <v>18</v>
      </c>
      <c r="O4672" s="0" t="n">
        <f aca="false">VLOOKUP(A4672,'Team Data'!$A$1:$E$659,4,FALSE())</f>
        <v>419</v>
      </c>
      <c r="P4672" s="0" t="n">
        <f aca="false">VLOOKUP(A4672,'Team Data'!$A$1:$E$659,5,FALSE())</f>
        <v>571</v>
      </c>
      <c r="Q4672" s="0" t="n">
        <f aca="false">VLOOKUP(B4672,'Team Data'!$A$1:$E$659,4,FALSE())</f>
        <v>494</v>
      </c>
      <c r="R4672" s="0" t="n">
        <f aca="false">VLOOKUP(B4672,'Team Data'!$A$1:$E$659,5,FALSE())</f>
        <v>587</v>
      </c>
      <c r="S4672" s="0" t="n">
        <f aca="false">IF(I4672=1,(MIN(30,(C4672-D4672)))*(M4672/(M4672+N4672))*(Q4672/(Q4672+R4672)),(MAX(-30,(C4672-D4672)))*(N4672/(M4672+N4672))*(R4672/(R4672+Q4672)))</f>
        <v>-1.43739456929858</v>
      </c>
      <c r="T4672" s="0" t="n">
        <f aca="false">IF(J4672=1,(MIN(30,(D4672-C4672)))*(K4672/(K4672+L4672))*(O4672/(O4672+P4672)),(MAX(-30,(D4672-C4672)))*(L4672/(K4672+L4672))*(P4672/(P4672+O4672)))</f>
        <v>0.793560606060606</v>
      </c>
      <c r="U4672" s="7" t="n">
        <v>43144</v>
      </c>
    </row>
    <row r="4673" customFormat="false" ht="15" hidden="false" customHeight="false" outlineLevel="0" collapsed="false">
      <c r="A4673" s="0" t="s">
        <v>286</v>
      </c>
      <c r="B4673" s="0" t="s">
        <v>342</v>
      </c>
      <c r="C4673" s="0" t="n">
        <v>66</v>
      </c>
      <c r="D4673" s="0" t="n">
        <v>82</v>
      </c>
      <c r="E4673" s="0" t="n">
        <v>29</v>
      </c>
      <c r="F4673" s="0" t="n">
        <v>38</v>
      </c>
      <c r="G4673" s="0" t="n">
        <v>13</v>
      </c>
      <c r="H4673" s="0" t="n">
        <v>12</v>
      </c>
      <c r="I4673" s="0" t="n">
        <v>0</v>
      </c>
      <c r="J4673" s="0" t="n">
        <v>1</v>
      </c>
      <c r="K4673" s="0" t="n">
        <f aca="false">VLOOKUP(A4673,'Team Data'!$A$1:$E$659,2,FALSE())</f>
        <v>21</v>
      </c>
      <c r="L4673" s="0" t="n">
        <f aca="false">VLOOKUP(A4673,'Team Data'!$A$1:$E$659,3,FALSE())</f>
        <v>12</v>
      </c>
      <c r="M4673" s="0" t="n">
        <f aca="false">VLOOKUP(B4673,'Team Data'!$A$1:$E$659,2,FALSE())</f>
        <v>26</v>
      </c>
      <c r="N4673" s="0" t="n">
        <f aca="false">VLOOKUP(B4673,'Team Data'!$A$1:$E$659,3,FALSE())</f>
        <v>10</v>
      </c>
      <c r="O4673" s="0" t="n">
        <f aca="false">VLOOKUP(A4673,'Team Data'!$A$1:$E$659,4,FALSE())</f>
        <v>684</v>
      </c>
      <c r="P4673" s="0" t="n">
        <f aca="false">VLOOKUP(A4673,'Team Data'!$A$1:$E$659,5,FALSE())</f>
        <v>441</v>
      </c>
      <c r="Q4673" s="0" t="n">
        <f aca="false">VLOOKUP(B4673,'Team Data'!$A$1:$E$659,4,FALSE())</f>
        <v>708</v>
      </c>
      <c r="R4673" s="0" t="n">
        <f aca="false">VLOOKUP(B4673,'Team Data'!$A$1:$E$659,5,FALSE())</f>
        <v>504</v>
      </c>
      <c r="S4673" s="0" t="n">
        <f aca="false">IF(I4673=1,(MIN(30,(C4673-D4673)))*(M4673/(M4673+N4673))*(Q4673/(Q4673+R4673)),(MAX(-30,(C4673-D4673)))*(N4673/(M4673+N4673))*(R4673/(R4673+Q4673)))</f>
        <v>-1.84818481848185</v>
      </c>
      <c r="T4673" s="0" t="n">
        <f aca="false">IF(J4673=1,(MIN(30,(D4673-C4673)))*(K4673/(K4673+L4673))*(O4673/(O4673+P4673)),(MAX(-30,(D4673-C4673)))*(L4673/(K4673+L4673))*(P4673/(P4673+O4673)))</f>
        <v>6.19054545454545</v>
      </c>
      <c r="U4673" s="7" t="n">
        <v>43144</v>
      </c>
    </row>
    <row r="4674" customFormat="false" ht="15" hidden="false" customHeight="false" outlineLevel="0" collapsed="false">
      <c r="A4674" s="0" t="s">
        <v>99</v>
      </c>
      <c r="B4674" s="0" t="s">
        <v>38</v>
      </c>
      <c r="C4674" s="0" t="n">
        <v>87</v>
      </c>
      <c r="D4674" s="0" t="n">
        <v>83</v>
      </c>
      <c r="E4674" s="0" t="n">
        <v>32</v>
      </c>
      <c r="F4674" s="0" t="n">
        <v>30</v>
      </c>
      <c r="G4674" s="0" t="n">
        <v>14</v>
      </c>
      <c r="H4674" s="0" t="n">
        <v>9</v>
      </c>
      <c r="I4674" s="0" t="n">
        <v>1</v>
      </c>
      <c r="J4674" s="0" t="n">
        <v>0</v>
      </c>
      <c r="K4674" s="0" t="n">
        <f aca="false">VLOOKUP(A4674,'Team Data'!$A$1:$E$659,2,FALSE())</f>
        <v>15</v>
      </c>
      <c r="L4674" s="0" t="n">
        <f aca="false">VLOOKUP(A4674,'Team Data'!$A$1:$E$659,3,FALSE())</f>
        <v>15</v>
      </c>
      <c r="M4674" s="0" t="n">
        <f aca="false">VLOOKUP(B4674,'Team Data'!$A$1:$E$659,2,FALSE())</f>
        <v>21</v>
      </c>
      <c r="N4674" s="0" t="n">
        <f aca="false">VLOOKUP(B4674,'Team Data'!$A$1:$E$659,3,FALSE())</f>
        <v>14</v>
      </c>
      <c r="O4674" s="0" t="n">
        <f aca="false">VLOOKUP(A4674,'Team Data'!$A$1:$E$659,4,FALSE())</f>
        <v>543</v>
      </c>
      <c r="P4674" s="0" t="n">
        <f aca="false">VLOOKUP(A4674,'Team Data'!$A$1:$E$659,5,FALSE())</f>
        <v>466</v>
      </c>
      <c r="Q4674" s="0" t="n">
        <f aca="false">VLOOKUP(B4674,'Team Data'!$A$1:$E$659,4,FALSE())</f>
        <v>713</v>
      </c>
      <c r="R4674" s="0" t="n">
        <f aca="false">VLOOKUP(B4674,'Team Data'!$A$1:$E$659,5,FALSE())</f>
        <v>450</v>
      </c>
      <c r="S4674" s="0" t="n">
        <f aca="false">IF(I4674=1,(MIN(30,(C4674-D4674)))*(M4674/(M4674+N4674))*(Q4674/(Q4674+R4674)),(MAX(-30,(C4674-D4674)))*(N4674/(M4674+N4674))*(R4674/(R4674+Q4674)))</f>
        <v>1.4713671539123</v>
      </c>
      <c r="T4674" s="0" t="n">
        <f aca="false">IF(J4674=1,(MIN(30,(D4674-C4674)))*(K4674/(K4674+L4674))*(O4674/(O4674+P4674)),(MAX(-30,(D4674-C4674)))*(L4674/(K4674+L4674))*(P4674/(P4674+O4674)))</f>
        <v>-0.923686818632309</v>
      </c>
      <c r="U4674" s="7" t="n">
        <v>43144</v>
      </c>
    </row>
    <row r="4675" customFormat="false" ht="15" hidden="false" customHeight="false" outlineLevel="0" collapsed="false">
      <c r="A4675" s="0" t="s">
        <v>137</v>
      </c>
      <c r="B4675" s="0" t="s">
        <v>37</v>
      </c>
      <c r="C4675" s="0" t="n">
        <v>72</v>
      </c>
      <c r="D4675" s="0" t="n">
        <v>84</v>
      </c>
      <c r="E4675" s="0" t="n">
        <v>32</v>
      </c>
      <c r="F4675" s="0" t="n">
        <v>44</v>
      </c>
      <c r="G4675" s="0" t="n">
        <v>12</v>
      </c>
      <c r="H4675" s="0" t="n">
        <v>13</v>
      </c>
      <c r="I4675" s="0" t="n">
        <v>0</v>
      </c>
      <c r="J4675" s="0" t="n">
        <v>1</v>
      </c>
      <c r="K4675" s="0" t="n">
        <f aca="false">VLOOKUP(A4675,'Team Data'!$A$1:$E$659,2,FALSE())</f>
        <v>17</v>
      </c>
      <c r="L4675" s="0" t="n">
        <f aca="false">VLOOKUP(A4675,'Team Data'!$A$1:$E$659,3,FALSE())</f>
        <v>17</v>
      </c>
      <c r="M4675" s="0" t="n">
        <f aca="false">VLOOKUP(B4675,'Team Data'!$A$1:$E$659,2,FALSE())</f>
        <v>27</v>
      </c>
      <c r="N4675" s="0" t="n">
        <f aca="false">VLOOKUP(B4675,'Team Data'!$A$1:$E$659,3,FALSE())</f>
        <v>9</v>
      </c>
      <c r="O4675" s="0" t="n">
        <f aca="false">VLOOKUP(A4675,'Team Data'!$A$1:$E$659,4,FALSE())</f>
        <v>609</v>
      </c>
      <c r="P4675" s="0" t="n">
        <f aca="false">VLOOKUP(A4675,'Team Data'!$A$1:$E$659,5,FALSE())</f>
        <v>491</v>
      </c>
      <c r="Q4675" s="0" t="n">
        <f aca="false">VLOOKUP(B4675,'Team Data'!$A$1:$E$659,4,FALSE())</f>
        <v>662</v>
      </c>
      <c r="R4675" s="0" t="n">
        <f aca="false">VLOOKUP(B4675,'Team Data'!$A$1:$E$659,5,FALSE())</f>
        <v>509</v>
      </c>
      <c r="S4675" s="0" t="n">
        <f aca="false">IF(I4675=1,(MIN(30,(C4675-D4675)))*(M4675/(M4675+N4675))*(Q4675/(Q4675+R4675)),(MAX(-30,(C4675-D4675)))*(N4675/(M4675+N4675))*(R4675/(R4675+Q4675)))</f>
        <v>-1.30401366353544</v>
      </c>
      <c r="T4675" s="0" t="n">
        <f aca="false">IF(J4675=1,(MIN(30,(D4675-C4675)))*(K4675/(K4675+L4675))*(O4675/(O4675+P4675)),(MAX(-30,(D4675-C4675)))*(L4675/(K4675+L4675))*(P4675/(P4675+O4675)))</f>
        <v>3.32181818181818</v>
      </c>
      <c r="U4675" s="7" t="n">
        <v>43145</v>
      </c>
    </row>
    <row r="4676" customFormat="false" ht="15" hidden="false" customHeight="false" outlineLevel="0" collapsed="false">
      <c r="A4676" s="0" t="s">
        <v>30</v>
      </c>
      <c r="B4676" s="0" t="s">
        <v>228</v>
      </c>
      <c r="C4676" s="0" t="n">
        <v>81</v>
      </c>
      <c r="D4676" s="0" t="n">
        <v>58</v>
      </c>
      <c r="E4676" s="0" t="n">
        <v>43</v>
      </c>
      <c r="F4676" s="0" t="n">
        <v>22</v>
      </c>
      <c r="G4676" s="0" t="n">
        <v>11</v>
      </c>
      <c r="H4676" s="0" t="n">
        <v>20</v>
      </c>
      <c r="I4676" s="0" t="n">
        <v>1</v>
      </c>
      <c r="J4676" s="0" t="n">
        <v>0</v>
      </c>
      <c r="K4676" s="0" t="n">
        <f aca="false">VLOOKUP(A4676,'Team Data'!$A$1:$E$659,2,FALSE())</f>
        <v>19</v>
      </c>
      <c r="L4676" s="0" t="n">
        <f aca="false">VLOOKUP(A4676,'Team Data'!$A$1:$E$659,3,FALSE())</f>
        <v>16</v>
      </c>
      <c r="M4676" s="0" t="n">
        <f aca="false">VLOOKUP(B4676,'Team Data'!$A$1:$E$659,2,FALSE())</f>
        <v>8</v>
      </c>
      <c r="N4676" s="0" t="n">
        <f aca="false">VLOOKUP(B4676,'Team Data'!$A$1:$E$659,3,FALSE())</f>
        <v>23</v>
      </c>
      <c r="O4676" s="0" t="n">
        <f aca="false">VLOOKUP(A4676,'Team Data'!$A$1:$E$659,4,FALSE())</f>
        <v>646</v>
      </c>
      <c r="P4676" s="0" t="n">
        <f aca="false">VLOOKUP(A4676,'Team Data'!$A$1:$E$659,5,FALSE())</f>
        <v>510</v>
      </c>
      <c r="Q4676" s="0" t="n">
        <f aca="false">VLOOKUP(B4676,'Team Data'!$A$1:$E$659,4,FALSE())</f>
        <v>632</v>
      </c>
      <c r="R4676" s="0" t="n">
        <f aca="false">VLOOKUP(B4676,'Team Data'!$A$1:$E$659,5,FALSE())</f>
        <v>404</v>
      </c>
      <c r="S4676" s="0" t="n">
        <f aca="false">IF(I4676=1,(MIN(30,(C4676-D4676)))*(M4676/(M4676+N4676))*(Q4676/(Q4676+R4676)),(MAX(-30,(C4676-D4676)))*(N4676/(M4676+N4676))*(R4676/(R4676+Q4676)))</f>
        <v>3.62087433055175</v>
      </c>
      <c r="T4676" s="0" t="n">
        <f aca="false">IF(J4676=1,(MIN(30,(D4676-C4676)))*(K4676/(K4676+L4676))*(O4676/(O4676+P4676)),(MAX(-30,(D4676-C4676)))*(L4676/(K4676+L4676))*(P4676/(P4676+O4676)))</f>
        <v>-4.63865546218487</v>
      </c>
      <c r="U4676" s="7" t="n">
        <v>43145</v>
      </c>
    </row>
    <row r="4677" customFormat="false" ht="15" hidden="false" customHeight="false" outlineLevel="0" collapsed="false">
      <c r="A4677" s="0" t="s">
        <v>161</v>
      </c>
      <c r="B4677" s="0" t="s">
        <v>188</v>
      </c>
      <c r="C4677" s="0" t="n">
        <v>66</v>
      </c>
      <c r="D4677" s="0" t="n">
        <v>70</v>
      </c>
      <c r="E4677" s="0" t="n">
        <v>31</v>
      </c>
      <c r="F4677" s="0" t="n">
        <v>35</v>
      </c>
      <c r="G4677" s="0" t="n">
        <v>9</v>
      </c>
      <c r="H4677" s="0" t="n">
        <v>10</v>
      </c>
      <c r="I4677" s="0" t="n">
        <v>0</v>
      </c>
      <c r="J4677" s="0" t="n">
        <v>1</v>
      </c>
      <c r="K4677" s="0" t="n">
        <f aca="false">VLOOKUP(A4677,'Team Data'!$A$1:$E$659,2,FALSE())</f>
        <v>19</v>
      </c>
      <c r="L4677" s="0" t="n">
        <f aca="false">VLOOKUP(A4677,'Team Data'!$A$1:$E$659,3,FALSE())</f>
        <v>13</v>
      </c>
      <c r="M4677" s="0" t="n">
        <f aca="false">VLOOKUP(B4677,'Team Data'!$A$1:$E$659,2,FALSE())</f>
        <v>22</v>
      </c>
      <c r="N4677" s="0" t="n">
        <f aca="false">VLOOKUP(B4677,'Team Data'!$A$1:$E$659,3,FALSE())</f>
        <v>11</v>
      </c>
      <c r="O4677" s="0" t="n">
        <f aca="false">VLOOKUP(A4677,'Team Data'!$A$1:$E$659,4,FALSE())</f>
        <v>626</v>
      </c>
      <c r="P4677" s="0" t="n">
        <f aca="false">VLOOKUP(A4677,'Team Data'!$A$1:$E$659,5,FALSE())</f>
        <v>423</v>
      </c>
      <c r="Q4677" s="0" t="n">
        <f aca="false">VLOOKUP(B4677,'Team Data'!$A$1:$E$659,4,FALSE())</f>
        <v>611</v>
      </c>
      <c r="R4677" s="0" t="n">
        <f aca="false">VLOOKUP(B4677,'Team Data'!$A$1:$E$659,5,FALSE())</f>
        <v>505</v>
      </c>
      <c r="S4677" s="0" t="n">
        <f aca="false">IF(I4677=1,(MIN(30,(C4677-D4677)))*(M4677/(M4677+N4677))*(Q4677/(Q4677+R4677)),(MAX(-30,(C4677-D4677)))*(N4677/(M4677+N4677))*(R4677/(R4677+Q4677)))</f>
        <v>-0.603345280764636</v>
      </c>
      <c r="T4677" s="0" t="n">
        <f aca="false">IF(J4677=1,(MIN(30,(D4677-C4677)))*(K4677/(K4677+L4677))*(O4677/(O4677+P4677)),(MAX(-30,(D4677-C4677)))*(L4677/(K4677+L4677))*(P4677/(P4677+O4677)))</f>
        <v>1.41730219256435</v>
      </c>
      <c r="U4677" s="7" t="n">
        <v>43145</v>
      </c>
    </row>
    <row r="4678" customFormat="false" ht="15" hidden="false" customHeight="false" outlineLevel="0" collapsed="false">
      <c r="A4678" s="0" t="s">
        <v>17</v>
      </c>
      <c r="B4678" s="0" t="s">
        <v>219</v>
      </c>
      <c r="C4678" s="0" t="n">
        <v>75</v>
      </c>
      <c r="D4678" s="0" t="n">
        <v>64</v>
      </c>
      <c r="E4678" s="0" t="n">
        <v>49</v>
      </c>
      <c r="F4678" s="0" t="n">
        <v>47</v>
      </c>
      <c r="G4678" s="0" t="n">
        <v>8</v>
      </c>
      <c r="H4678" s="0" t="n">
        <v>10</v>
      </c>
      <c r="I4678" s="0" t="n">
        <v>1</v>
      </c>
      <c r="J4678" s="0" t="n">
        <v>0</v>
      </c>
      <c r="K4678" s="0" t="n">
        <f aca="false">VLOOKUP(A4678,'Team Data'!$A$1:$E$659,2,FALSE())</f>
        <v>23</v>
      </c>
      <c r="L4678" s="0" t="n">
        <f aca="false">VLOOKUP(A4678,'Team Data'!$A$1:$E$659,3,FALSE())</f>
        <v>12</v>
      </c>
      <c r="M4678" s="0" t="n">
        <f aca="false">VLOOKUP(B4678,'Team Data'!$A$1:$E$659,2,FALSE())</f>
        <v>12</v>
      </c>
      <c r="N4678" s="0" t="n">
        <f aca="false">VLOOKUP(B4678,'Team Data'!$A$1:$E$659,3,FALSE())</f>
        <v>20</v>
      </c>
      <c r="O4678" s="0" t="n">
        <f aca="false">VLOOKUP(A4678,'Team Data'!$A$1:$E$659,4,FALSE())</f>
        <v>660</v>
      </c>
      <c r="P4678" s="0" t="n">
        <f aca="false">VLOOKUP(A4678,'Team Data'!$A$1:$E$659,5,FALSE())</f>
        <v>497</v>
      </c>
      <c r="Q4678" s="0" t="n">
        <f aca="false">VLOOKUP(B4678,'Team Data'!$A$1:$E$659,4,FALSE())</f>
        <v>657</v>
      </c>
      <c r="R4678" s="0" t="n">
        <f aca="false">VLOOKUP(B4678,'Team Data'!$A$1:$E$659,5,FALSE())</f>
        <v>413</v>
      </c>
      <c r="S4678" s="0" t="n">
        <f aca="false">IF(I4678=1,(MIN(30,(C4678-D4678)))*(M4678/(M4678+N4678))*(Q4678/(Q4678+R4678)),(MAX(-30,(C4678-D4678)))*(N4678/(M4678+N4678))*(R4678/(R4678+Q4678)))</f>
        <v>2.53282710280374</v>
      </c>
      <c r="T4678" s="0" t="n">
        <f aca="false">IF(J4678=1,(MIN(30,(D4678-C4678)))*(K4678/(K4678+L4678))*(O4678/(O4678+P4678)),(MAX(-30,(D4678-C4678)))*(L4678/(K4678+L4678))*(P4678/(P4678+O4678)))</f>
        <v>-1.62005185825411</v>
      </c>
      <c r="U4678" s="7" t="n">
        <v>43145</v>
      </c>
    </row>
    <row r="4679" customFormat="false" ht="15" hidden="false" customHeight="false" outlineLevel="0" collapsed="false">
      <c r="A4679" s="0" t="s">
        <v>168</v>
      </c>
      <c r="B4679" s="0" t="s">
        <v>81</v>
      </c>
      <c r="C4679" s="0" t="n">
        <v>57</v>
      </c>
      <c r="D4679" s="0" t="n">
        <v>58</v>
      </c>
      <c r="E4679" s="0" t="n">
        <v>30</v>
      </c>
      <c r="F4679" s="0" t="n">
        <v>33</v>
      </c>
      <c r="G4679" s="0" t="n">
        <v>18</v>
      </c>
      <c r="H4679" s="0" t="n">
        <v>15</v>
      </c>
      <c r="I4679" s="0" t="n">
        <v>0</v>
      </c>
      <c r="J4679" s="0" t="n">
        <v>1</v>
      </c>
      <c r="K4679" s="0" t="n">
        <f aca="false">VLOOKUP(A4679,'Team Data'!$A$1:$E$659,2,FALSE())</f>
        <v>16</v>
      </c>
      <c r="L4679" s="0" t="n">
        <f aca="false">VLOOKUP(A4679,'Team Data'!$A$1:$E$659,3,FALSE())</f>
        <v>18</v>
      </c>
      <c r="M4679" s="0" t="n">
        <f aca="false">VLOOKUP(B4679,'Team Data'!$A$1:$E$659,2,FALSE())</f>
        <v>22</v>
      </c>
      <c r="N4679" s="0" t="n">
        <f aca="false">VLOOKUP(B4679,'Team Data'!$A$1:$E$659,3,FALSE())</f>
        <v>13</v>
      </c>
      <c r="O4679" s="0" t="n">
        <f aca="false">VLOOKUP(A4679,'Team Data'!$A$1:$E$659,4,FALSE())</f>
        <v>575</v>
      </c>
      <c r="P4679" s="0" t="n">
        <f aca="false">VLOOKUP(A4679,'Team Data'!$A$1:$E$659,5,FALSE())</f>
        <v>481</v>
      </c>
      <c r="Q4679" s="0" t="n">
        <f aca="false">VLOOKUP(B4679,'Team Data'!$A$1:$E$659,4,FALSE())</f>
        <v>536</v>
      </c>
      <c r="R4679" s="0" t="n">
        <f aca="false">VLOOKUP(B4679,'Team Data'!$A$1:$E$659,5,FALSE())</f>
        <v>497</v>
      </c>
      <c r="S4679" s="0" t="n">
        <f aca="false">IF(I4679=1,(MIN(30,(C4679-D4679)))*(M4679/(M4679+N4679))*(Q4679/(Q4679+R4679)),(MAX(-30,(C4679-D4679)))*(N4679/(M4679+N4679))*(R4679/(R4679+Q4679)))</f>
        <v>-0.178702807357212</v>
      </c>
      <c r="T4679" s="0" t="n">
        <f aca="false">IF(J4679=1,(MIN(30,(D4679-C4679)))*(K4679/(K4679+L4679))*(O4679/(O4679+P4679)),(MAX(-30,(D4679-C4679)))*(L4679/(K4679+L4679))*(P4679/(P4679+O4679)))</f>
        <v>0.256238859180036</v>
      </c>
      <c r="U4679" s="7" t="n">
        <v>43145</v>
      </c>
    </row>
    <row r="4680" customFormat="false" ht="15" hidden="false" customHeight="false" outlineLevel="0" collapsed="false">
      <c r="A4680" s="0" t="s">
        <v>277</v>
      </c>
      <c r="B4680" s="0" t="s">
        <v>140</v>
      </c>
      <c r="C4680" s="0" t="n">
        <v>79</v>
      </c>
      <c r="D4680" s="0" t="n">
        <v>68</v>
      </c>
      <c r="E4680" s="0" t="n">
        <v>34</v>
      </c>
      <c r="F4680" s="0" t="n">
        <v>26</v>
      </c>
      <c r="G4680" s="0" t="n">
        <v>13</v>
      </c>
      <c r="H4680" s="0" t="n">
        <v>12</v>
      </c>
      <c r="I4680" s="0" t="n">
        <v>1</v>
      </c>
      <c r="J4680" s="0" t="n">
        <v>0</v>
      </c>
      <c r="K4680" s="0" t="n">
        <f aca="false">VLOOKUP(A4680,'Team Data'!$A$1:$E$659,2,FALSE())</f>
        <v>26</v>
      </c>
      <c r="L4680" s="0" t="n">
        <f aca="false">VLOOKUP(A4680,'Team Data'!$A$1:$E$659,3,FALSE())</f>
        <v>8</v>
      </c>
      <c r="M4680" s="0" t="n">
        <f aca="false">VLOOKUP(B4680,'Team Data'!$A$1:$E$659,2,FALSE())</f>
        <v>13</v>
      </c>
      <c r="N4680" s="0" t="n">
        <f aca="false">VLOOKUP(B4680,'Team Data'!$A$1:$E$659,3,FALSE())</f>
        <v>19</v>
      </c>
      <c r="O4680" s="0" t="n">
        <f aca="false">VLOOKUP(A4680,'Team Data'!$A$1:$E$659,4,FALSE())</f>
        <v>598</v>
      </c>
      <c r="P4680" s="0" t="n">
        <f aca="false">VLOOKUP(A4680,'Team Data'!$A$1:$E$659,5,FALSE())</f>
        <v>514</v>
      </c>
      <c r="Q4680" s="0" t="n">
        <f aca="false">VLOOKUP(B4680,'Team Data'!$A$1:$E$659,4,FALSE())</f>
        <v>557</v>
      </c>
      <c r="R4680" s="0" t="n">
        <f aca="false">VLOOKUP(B4680,'Team Data'!$A$1:$E$659,5,FALSE())</f>
        <v>489</v>
      </c>
      <c r="S4680" s="0" t="n">
        <f aca="false">IF(I4680=1,(MIN(30,(C4680-D4680)))*(M4680/(M4680+N4680))*(Q4680/(Q4680+R4680)),(MAX(-30,(C4680-D4680)))*(N4680/(M4680+N4680))*(R4680/(R4680+Q4680)))</f>
        <v>2.37963073613767</v>
      </c>
      <c r="T4680" s="0" t="n">
        <f aca="false">IF(J4680=1,(MIN(30,(D4680-C4680)))*(K4680/(K4680+L4680))*(O4680/(O4680+P4680)),(MAX(-30,(D4680-C4680)))*(L4680/(K4680+L4680))*(P4680/(P4680+O4680)))</f>
        <v>-1.19636055861193</v>
      </c>
      <c r="U4680" s="7" t="n">
        <v>43145</v>
      </c>
    </row>
    <row r="4681" customFormat="false" ht="15" hidden="false" customHeight="false" outlineLevel="0" collapsed="false">
      <c r="A4681" s="0" t="s">
        <v>346</v>
      </c>
      <c r="B4681" s="0" t="s">
        <v>32</v>
      </c>
      <c r="C4681" s="0" t="n">
        <v>81</v>
      </c>
      <c r="D4681" s="0" t="n">
        <v>83</v>
      </c>
      <c r="E4681" s="0" t="n">
        <v>29</v>
      </c>
      <c r="F4681" s="0" t="n">
        <v>31</v>
      </c>
      <c r="G4681" s="0" t="n">
        <v>9</v>
      </c>
      <c r="H4681" s="0" t="n">
        <v>10</v>
      </c>
      <c r="I4681" s="0" t="n">
        <v>0</v>
      </c>
      <c r="J4681" s="0" t="n">
        <v>1</v>
      </c>
      <c r="K4681" s="0" t="n">
        <f aca="false">VLOOKUP(A4681,'Team Data'!$A$1:$E$659,2,FALSE())</f>
        <v>17</v>
      </c>
      <c r="L4681" s="0" t="n">
        <f aca="false">VLOOKUP(A4681,'Team Data'!$A$1:$E$659,3,FALSE())</f>
        <v>15</v>
      </c>
      <c r="M4681" s="0" t="n">
        <f aca="false">VLOOKUP(B4681,'Team Data'!$A$1:$E$659,2,FALSE())</f>
        <v>16</v>
      </c>
      <c r="N4681" s="0" t="n">
        <f aca="false">VLOOKUP(B4681,'Team Data'!$A$1:$E$659,3,FALSE())</f>
        <v>16</v>
      </c>
      <c r="O4681" s="0" t="n">
        <f aca="false">VLOOKUP(A4681,'Team Data'!$A$1:$E$659,4,FALSE())</f>
        <v>521</v>
      </c>
      <c r="P4681" s="0" t="n">
        <f aca="false">VLOOKUP(A4681,'Team Data'!$A$1:$E$659,5,FALSE())</f>
        <v>476</v>
      </c>
      <c r="Q4681" s="0" t="n">
        <f aca="false">VLOOKUP(B4681,'Team Data'!$A$1:$E$659,4,FALSE())</f>
        <v>523</v>
      </c>
      <c r="R4681" s="0" t="n">
        <f aca="false">VLOOKUP(B4681,'Team Data'!$A$1:$E$659,5,FALSE())</f>
        <v>476</v>
      </c>
      <c r="S4681" s="0" t="n">
        <f aca="false">IF(I4681=1,(MIN(30,(C4681-D4681)))*(M4681/(M4681+N4681))*(Q4681/(Q4681+R4681)),(MAX(-30,(C4681-D4681)))*(N4681/(M4681+N4681))*(R4681/(R4681+Q4681)))</f>
        <v>-0.476476476476476</v>
      </c>
      <c r="T4681" s="0" t="n">
        <f aca="false">IF(J4681=1,(MIN(30,(D4681-C4681)))*(K4681/(K4681+L4681))*(O4681/(O4681+P4681)),(MAX(-30,(D4681-C4681)))*(L4681/(K4681+L4681))*(P4681/(P4681+O4681)))</f>
        <v>0.555228184553661</v>
      </c>
      <c r="U4681" s="7" t="n">
        <v>43145</v>
      </c>
    </row>
    <row r="4682" customFormat="false" ht="15" hidden="false" customHeight="false" outlineLevel="0" collapsed="false">
      <c r="A4682" s="0" t="s">
        <v>214</v>
      </c>
      <c r="B4682" s="0" t="s">
        <v>298</v>
      </c>
      <c r="C4682" s="0" t="n">
        <v>74</v>
      </c>
      <c r="D4682" s="0" t="n">
        <v>82</v>
      </c>
      <c r="E4682" s="0" t="n">
        <v>37</v>
      </c>
      <c r="F4682" s="0" t="n">
        <v>33</v>
      </c>
      <c r="G4682" s="0" t="n">
        <v>14</v>
      </c>
      <c r="H4682" s="0" t="n">
        <v>11</v>
      </c>
      <c r="I4682" s="0" t="n">
        <v>0</v>
      </c>
      <c r="J4682" s="0" t="n">
        <v>1</v>
      </c>
      <c r="K4682" s="0" t="n">
        <f aca="false">VLOOKUP(A4682,'Team Data'!$A$1:$E$659,2,FALSE())</f>
        <v>14</v>
      </c>
      <c r="L4682" s="0" t="n">
        <f aca="false">VLOOKUP(A4682,'Team Data'!$A$1:$E$659,3,FALSE())</f>
        <v>16</v>
      </c>
      <c r="M4682" s="0" t="n">
        <f aca="false">VLOOKUP(B4682,'Team Data'!$A$1:$E$659,2,FALSE())</f>
        <v>23</v>
      </c>
      <c r="N4682" s="0" t="n">
        <f aca="false">VLOOKUP(B4682,'Team Data'!$A$1:$E$659,3,FALSE())</f>
        <v>11</v>
      </c>
      <c r="O4682" s="0" t="n">
        <f aca="false">VLOOKUP(A4682,'Team Data'!$A$1:$E$659,4,FALSE())</f>
        <v>515</v>
      </c>
      <c r="P4682" s="0" t="n">
        <f aca="false">VLOOKUP(A4682,'Team Data'!$A$1:$E$659,5,FALSE())</f>
        <v>457</v>
      </c>
      <c r="Q4682" s="0" t="n">
        <f aca="false">VLOOKUP(B4682,'Team Data'!$A$1:$E$659,4,FALSE())</f>
        <v>603</v>
      </c>
      <c r="R4682" s="0" t="n">
        <f aca="false">VLOOKUP(B4682,'Team Data'!$A$1:$E$659,5,FALSE())</f>
        <v>503</v>
      </c>
      <c r="S4682" s="0" t="n">
        <f aca="false">IF(I4682=1,(MIN(30,(C4682-D4682)))*(M4682/(M4682+N4682))*(Q4682/(Q4682+R4682)),(MAX(-30,(C4682-D4682)))*(N4682/(M4682+N4682))*(R4682/(R4682+Q4682)))</f>
        <v>-1.17710881821083</v>
      </c>
      <c r="T4682" s="0" t="n">
        <f aca="false">IF(J4682=1,(MIN(30,(D4682-C4682)))*(K4682/(K4682+L4682))*(O4682/(O4682+P4682)),(MAX(-30,(D4682-C4682)))*(L4682/(K4682+L4682))*(P4682/(P4682+O4682)))</f>
        <v>1.97805212620027</v>
      </c>
      <c r="U4682" s="7" t="n">
        <v>43145</v>
      </c>
    </row>
    <row r="4683" customFormat="false" ht="15" hidden="false" customHeight="false" outlineLevel="0" collapsed="false">
      <c r="A4683" s="0" t="s">
        <v>24</v>
      </c>
      <c r="B4683" s="0" t="s">
        <v>8</v>
      </c>
      <c r="C4683" s="0" t="n">
        <v>90</v>
      </c>
      <c r="D4683" s="0" t="n">
        <v>77</v>
      </c>
      <c r="E4683" s="0" t="n">
        <v>44</v>
      </c>
      <c r="F4683" s="0" t="n">
        <v>25</v>
      </c>
      <c r="G4683" s="0" t="n">
        <v>17</v>
      </c>
      <c r="H4683" s="0" t="n">
        <v>8</v>
      </c>
      <c r="I4683" s="0" t="n">
        <v>1</v>
      </c>
      <c r="J4683" s="0" t="n">
        <v>0</v>
      </c>
      <c r="K4683" s="0" t="n">
        <f aca="false">VLOOKUP(A4683,'Team Data'!$A$1:$E$659,2,FALSE())</f>
        <v>19</v>
      </c>
      <c r="L4683" s="0" t="n">
        <f aca="false">VLOOKUP(A4683,'Team Data'!$A$1:$E$659,3,FALSE())</f>
        <v>13</v>
      </c>
      <c r="M4683" s="0" t="n">
        <f aca="false">VLOOKUP(B4683,'Team Data'!$A$1:$E$659,2,FALSE())</f>
        <v>14</v>
      </c>
      <c r="N4683" s="0" t="n">
        <f aca="false">VLOOKUP(B4683,'Team Data'!$A$1:$E$659,3,FALSE())</f>
        <v>18</v>
      </c>
      <c r="O4683" s="0" t="n">
        <f aca="false">VLOOKUP(A4683,'Team Data'!$A$1:$E$659,4,FALSE())</f>
        <v>529</v>
      </c>
      <c r="P4683" s="0" t="n">
        <f aca="false">VLOOKUP(A4683,'Team Data'!$A$1:$E$659,5,FALSE())</f>
        <v>500</v>
      </c>
      <c r="Q4683" s="0" t="n">
        <f aca="false">VLOOKUP(B4683,'Team Data'!$A$1:$E$659,4,FALSE())</f>
        <v>542</v>
      </c>
      <c r="R4683" s="0" t="n">
        <f aca="false">VLOOKUP(B4683,'Team Data'!$A$1:$E$659,5,FALSE())</f>
        <v>488</v>
      </c>
      <c r="S4683" s="0" t="n">
        <f aca="false">IF(I4683=1,(MIN(30,(C4683-D4683)))*(M4683/(M4683+N4683))*(Q4683/(Q4683+R4683)),(MAX(-30,(C4683-D4683)))*(N4683/(M4683+N4683))*(R4683/(R4683+Q4683)))</f>
        <v>2.99283980582524</v>
      </c>
      <c r="T4683" s="0" t="n">
        <f aca="false">IF(J4683=1,(MIN(30,(D4683-C4683)))*(K4683/(K4683+L4683))*(O4683/(O4683+P4683)),(MAX(-30,(D4683-C4683)))*(L4683/(K4683+L4683))*(P4683/(P4683+O4683)))</f>
        <v>-2.56620505344995</v>
      </c>
      <c r="U4683" s="7" t="n">
        <v>43145</v>
      </c>
    </row>
    <row r="4684" customFormat="false" ht="15" hidden="false" customHeight="false" outlineLevel="0" collapsed="false">
      <c r="A4684" s="0" t="s">
        <v>253</v>
      </c>
      <c r="B4684" s="0" t="s">
        <v>178</v>
      </c>
      <c r="C4684" s="0" t="n">
        <v>57</v>
      </c>
      <c r="D4684" s="0" t="n">
        <v>73</v>
      </c>
      <c r="E4684" s="0" t="n">
        <v>25</v>
      </c>
      <c r="F4684" s="0" t="n">
        <v>33</v>
      </c>
      <c r="G4684" s="0" t="n">
        <v>13</v>
      </c>
      <c r="H4684" s="0" t="n">
        <v>14</v>
      </c>
      <c r="I4684" s="0" t="n">
        <v>0</v>
      </c>
      <c r="J4684" s="0" t="n">
        <v>1</v>
      </c>
      <c r="K4684" s="0" t="n">
        <f aca="false">VLOOKUP(A4684,'Team Data'!$A$1:$E$659,2,FALSE())</f>
        <v>14</v>
      </c>
      <c r="L4684" s="0" t="n">
        <f aca="false">VLOOKUP(A4684,'Team Data'!$A$1:$E$659,3,FALSE())</f>
        <v>18</v>
      </c>
      <c r="M4684" s="0" t="n">
        <f aca="false">VLOOKUP(B4684,'Team Data'!$A$1:$E$659,2,FALSE())</f>
        <v>11</v>
      </c>
      <c r="N4684" s="0" t="n">
        <f aca="false">VLOOKUP(B4684,'Team Data'!$A$1:$E$659,3,FALSE())</f>
        <v>20</v>
      </c>
      <c r="O4684" s="0" t="n">
        <f aca="false">VLOOKUP(A4684,'Team Data'!$A$1:$E$659,4,FALSE())</f>
        <v>470</v>
      </c>
      <c r="P4684" s="0" t="n">
        <f aca="false">VLOOKUP(A4684,'Team Data'!$A$1:$E$659,5,FALSE())</f>
        <v>557</v>
      </c>
      <c r="Q4684" s="0" t="n">
        <f aca="false">VLOOKUP(B4684,'Team Data'!$A$1:$E$659,4,FALSE())</f>
        <v>548</v>
      </c>
      <c r="R4684" s="0" t="n">
        <f aca="false">VLOOKUP(B4684,'Team Data'!$A$1:$E$659,5,FALSE())</f>
        <v>455</v>
      </c>
      <c r="S4684" s="0" t="n">
        <f aca="false">IF(I4684=1,(MIN(30,(C4684-D4684)))*(M4684/(M4684+N4684))*(Q4684/(Q4684+R4684)),(MAX(-30,(C4684-D4684)))*(N4684/(M4684+N4684))*(R4684/(R4684+Q4684)))</f>
        <v>-4.68272601550188</v>
      </c>
      <c r="T4684" s="0" t="n">
        <f aca="false">IF(J4684=1,(MIN(30,(D4684-C4684)))*(K4684/(K4684+L4684))*(O4684/(O4684+P4684)),(MAX(-30,(D4684-C4684)))*(L4684/(K4684+L4684))*(P4684/(P4684+O4684)))</f>
        <v>3.20350535540409</v>
      </c>
      <c r="U4684" s="7" t="n">
        <v>43145</v>
      </c>
    </row>
    <row r="4685" customFormat="false" ht="15" hidden="false" customHeight="false" outlineLevel="0" collapsed="false">
      <c r="A4685" s="0" t="s">
        <v>318</v>
      </c>
      <c r="B4685" s="0" t="s">
        <v>132</v>
      </c>
      <c r="C4685" s="0" t="n">
        <v>61</v>
      </c>
      <c r="D4685" s="0" t="n">
        <v>62</v>
      </c>
      <c r="E4685" s="0" t="n">
        <v>33</v>
      </c>
      <c r="F4685" s="0" t="n">
        <v>41</v>
      </c>
      <c r="G4685" s="0" t="n">
        <v>18</v>
      </c>
      <c r="H4685" s="0" t="n">
        <v>19</v>
      </c>
      <c r="I4685" s="0" t="n">
        <v>0</v>
      </c>
      <c r="J4685" s="0" t="n">
        <v>1</v>
      </c>
      <c r="K4685" s="0" t="n">
        <f aca="false">VLOOKUP(A4685,'Team Data'!$A$1:$E$659,2,FALSE())</f>
        <v>11</v>
      </c>
      <c r="L4685" s="0" t="n">
        <f aca="false">VLOOKUP(A4685,'Team Data'!$A$1:$E$659,3,FALSE())</f>
        <v>21</v>
      </c>
      <c r="M4685" s="0" t="n">
        <f aca="false">VLOOKUP(B4685,'Team Data'!$A$1:$E$659,2,FALSE())</f>
        <v>10</v>
      </c>
      <c r="N4685" s="0" t="n">
        <f aca="false">VLOOKUP(B4685,'Team Data'!$A$1:$E$659,3,FALSE())</f>
        <v>22</v>
      </c>
      <c r="O4685" s="0" t="n">
        <f aca="false">VLOOKUP(A4685,'Team Data'!$A$1:$E$659,4,FALSE())</f>
        <v>542</v>
      </c>
      <c r="P4685" s="0" t="n">
        <f aca="false">VLOOKUP(A4685,'Team Data'!$A$1:$E$659,5,FALSE())</f>
        <v>440</v>
      </c>
      <c r="Q4685" s="0" t="n">
        <f aca="false">VLOOKUP(B4685,'Team Data'!$A$1:$E$659,4,FALSE())</f>
        <v>532</v>
      </c>
      <c r="R4685" s="0" t="n">
        <f aca="false">VLOOKUP(B4685,'Team Data'!$A$1:$E$659,5,FALSE())</f>
        <v>476</v>
      </c>
      <c r="S4685" s="0" t="n">
        <f aca="false">IF(I4685=1,(MIN(30,(C4685-D4685)))*(M4685/(M4685+N4685))*(Q4685/(Q4685+R4685)),(MAX(-30,(C4685-D4685)))*(N4685/(M4685+N4685))*(R4685/(R4685+Q4685)))</f>
        <v>-0.324652777777778</v>
      </c>
      <c r="T4685" s="0" t="n">
        <f aca="false">IF(J4685=1,(MIN(30,(D4685-C4685)))*(K4685/(K4685+L4685))*(O4685/(O4685+P4685)),(MAX(-30,(D4685-C4685)))*(L4685/(K4685+L4685))*(P4685/(P4685+O4685)))</f>
        <v>0.189727596741344</v>
      </c>
      <c r="U4685" s="7" t="n">
        <v>43145</v>
      </c>
    </row>
    <row r="4686" customFormat="false" ht="15" hidden="false" customHeight="false" outlineLevel="0" collapsed="false">
      <c r="A4686" s="0" t="s">
        <v>292</v>
      </c>
      <c r="B4686" s="0" t="s">
        <v>176</v>
      </c>
      <c r="C4686" s="0" t="n">
        <v>58</v>
      </c>
      <c r="D4686" s="0" t="n">
        <v>62</v>
      </c>
      <c r="E4686" s="0" t="n">
        <v>46</v>
      </c>
      <c r="F4686" s="0" t="n">
        <v>30</v>
      </c>
      <c r="G4686" s="0" t="n">
        <v>16</v>
      </c>
      <c r="H4686" s="0" t="n">
        <v>9</v>
      </c>
      <c r="I4686" s="0" t="n">
        <v>0</v>
      </c>
      <c r="J4686" s="0" t="n">
        <v>1</v>
      </c>
      <c r="K4686" s="0" t="n">
        <f aca="false">VLOOKUP(A4686,'Team Data'!$A$1:$E$659,2,FALSE())</f>
        <v>19</v>
      </c>
      <c r="L4686" s="0" t="n">
        <f aca="false">VLOOKUP(A4686,'Team Data'!$A$1:$E$659,3,FALSE())</f>
        <v>13</v>
      </c>
      <c r="M4686" s="0" t="n">
        <f aca="false">VLOOKUP(B4686,'Team Data'!$A$1:$E$659,2,FALSE())</f>
        <v>20</v>
      </c>
      <c r="N4686" s="0" t="n">
        <f aca="false">VLOOKUP(B4686,'Team Data'!$A$1:$E$659,3,FALSE())</f>
        <v>13</v>
      </c>
      <c r="O4686" s="0" t="n">
        <f aca="false">VLOOKUP(A4686,'Team Data'!$A$1:$E$659,4,FALSE())</f>
        <v>664</v>
      </c>
      <c r="P4686" s="0" t="n">
        <f aca="false">VLOOKUP(A4686,'Team Data'!$A$1:$E$659,5,FALSE())</f>
        <v>424</v>
      </c>
      <c r="Q4686" s="0" t="n">
        <f aca="false">VLOOKUP(B4686,'Team Data'!$A$1:$E$659,4,FALSE())</f>
        <v>621</v>
      </c>
      <c r="R4686" s="0" t="n">
        <f aca="false">VLOOKUP(B4686,'Team Data'!$A$1:$E$659,5,FALSE())</f>
        <v>453</v>
      </c>
      <c r="S4686" s="0" t="n">
        <f aca="false">IF(I4686=1,(MIN(30,(C4686-D4686)))*(M4686/(M4686+N4686))*(Q4686/(Q4686+R4686)),(MAX(-30,(C4686-D4686)))*(N4686/(M4686+N4686))*(R4686/(R4686+Q4686)))</f>
        <v>-0.664635178601659</v>
      </c>
      <c r="T4686" s="0" t="n">
        <f aca="false">IF(J4686=1,(MIN(30,(D4686-C4686)))*(K4686/(K4686+L4686))*(O4686/(O4686+P4686)),(MAX(-30,(D4686-C4686)))*(L4686/(K4686+L4686))*(P4686/(P4686+O4686)))</f>
        <v>1.44944852941177</v>
      </c>
      <c r="U4686" s="7" t="n">
        <v>43145</v>
      </c>
    </row>
    <row r="4687" customFormat="false" ht="15" hidden="false" customHeight="false" outlineLevel="0" collapsed="false">
      <c r="A4687" s="0" t="s">
        <v>133</v>
      </c>
      <c r="B4687" s="0" t="s">
        <v>128</v>
      </c>
      <c r="C4687" s="0" t="n">
        <v>83</v>
      </c>
      <c r="D4687" s="0" t="n">
        <v>77</v>
      </c>
      <c r="E4687" s="0" t="n">
        <v>31</v>
      </c>
      <c r="F4687" s="0" t="n">
        <v>40</v>
      </c>
      <c r="G4687" s="0" t="n">
        <v>7</v>
      </c>
      <c r="H4687" s="0" t="n">
        <v>12</v>
      </c>
      <c r="I4687" s="0" t="n">
        <v>1</v>
      </c>
      <c r="J4687" s="0" t="n">
        <v>0</v>
      </c>
      <c r="K4687" s="0" t="n">
        <f aca="false">VLOOKUP(A4687,'Team Data'!$A$1:$E$659,2,FALSE())</f>
        <v>30</v>
      </c>
      <c r="L4687" s="0" t="n">
        <f aca="false">VLOOKUP(A4687,'Team Data'!$A$1:$E$659,3,FALSE())</f>
        <v>8</v>
      </c>
      <c r="M4687" s="0" t="n">
        <f aca="false">VLOOKUP(B4687,'Team Data'!$A$1:$E$659,2,FALSE())</f>
        <v>12</v>
      </c>
      <c r="N4687" s="0" t="n">
        <f aca="false">VLOOKUP(B4687,'Team Data'!$A$1:$E$659,3,FALSE())</f>
        <v>18</v>
      </c>
      <c r="O4687" s="0" t="n">
        <f aca="false">VLOOKUP(A4687,'Team Data'!$A$1:$E$659,4,FALSE())</f>
        <v>816</v>
      </c>
      <c r="P4687" s="0" t="n">
        <f aca="false">VLOOKUP(A4687,'Team Data'!$A$1:$E$659,5,FALSE())</f>
        <v>475</v>
      </c>
      <c r="Q4687" s="0" t="n">
        <f aca="false">VLOOKUP(B4687,'Team Data'!$A$1:$E$659,4,FALSE())</f>
        <v>594</v>
      </c>
      <c r="R4687" s="0" t="n">
        <f aca="false">VLOOKUP(B4687,'Team Data'!$A$1:$E$659,5,FALSE())</f>
        <v>420</v>
      </c>
      <c r="S4687" s="0" t="n">
        <f aca="false">IF(I4687=1,(MIN(30,(C4687-D4687)))*(M4687/(M4687+N4687))*(Q4687/(Q4687+R4687)),(MAX(-30,(C4687-D4687)))*(N4687/(M4687+N4687))*(R4687/(R4687+Q4687)))</f>
        <v>1.40591715976331</v>
      </c>
      <c r="T4687" s="0" t="n">
        <f aca="false">IF(J4687=1,(MIN(30,(D4687-C4687)))*(K4687/(K4687+L4687))*(O4687/(O4687+P4687)),(MAX(-30,(D4687-C4687)))*(L4687/(K4687+L4687))*(P4687/(P4687+O4687)))</f>
        <v>-0.464756003098373</v>
      </c>
      <c r="U4687" s="7" t="n">
        <v>43145</v>
      </c>
    </row>
    <row r="4688" customFormat="false" ht="15" hidden="false" customHeight="false" outlineLevel="0" collapsed="false">
      <c r="A4688" s="0" t="s">
        <v>216</v>
      </c>
      <c r="B4688" s="0" t="s">
        <v>296</v>
      </c>
      <c r="C4688" s="0" t="n">
        <v>78</v>
      </c>
      <c r="D4688" s="0" t="n">
        <v>88</v>
      </c>
      <c r="E4688" s="0" t="n">
        <v>32</v>
      </c>
      <c r="F4688" s="0" t="n">
        <v>33</v>
      </c>
      <c r="G4688" s="0" t="n">
        <v>14</v>
      </c>
      <c r="H4688" s="0" t="n">
        <v>10</v>
      </c>
      <c r="I4688" s="0" t="n">
        <v>0</v>
      </c>
      <c r="J4688" s="0" t="n">
        <v>1</v>
      </c>
      <c r="K4688" s="0" t="n">
        <f aca="false">VLOOKUP(A4688,'Team Data'!$A$1:$E$659,2,FALSE())</f>
        <v>18</v>
      </c>
      <c r="L4688" s="0" t="n">
        <f aca="false">VLOOKUP(A4688,'Team Data'!$A$1:$E$659,3,FALSE())</f>
        <v>14</v>
      </c>
      <c r="M4688" s="0" t="n">
        <f aca="false">VLOOKUP(B4688,'Team Data'!$A$1:$E$659,2,FALSE())</f>
        <v>26</v>
      </c>
      <c r="N4688" s="0" t="n">
        <f aca="false">VLOOKUP(B4688,'Team Data'!$A$1:$E$659,3,FALSE())</f>
        <v>10</v>
      </c>
      <c r="O4688" s="0" t="n">
        <f aca="false">VLOOKUP(A4688,'Team Data'!$A$1:$E$659,4,FALSE())</f>
        <v>650</v>
      </c>
      <c r="P4688" s="0" t="n">
        <f aca="false">VLOOKUP(A4688,'Team Data'!$A$1:$E$659,5,FALSE())</f>
        <v>442</v>
      </c>
      <c r="Q4688" s="0" t="n">
        <f aca="false">VLOOKUP(B4688,'Team Data'!$A$1:$E$659,4,FALSE())</f>
        <v>726</v>
      </c>
      <c r="R4688" s="0" t="n">
        <f aca="false">VLOOKUP(B4688,'Team Data'!$A$1:$E$659,5,FALSE())</f>
        <v>495</v>
      </c>
      <c r="S4688" s="0" t="n">
        <f aca="false">IF(I4688=1,(MIN(30,(C4688-D4688)))*(M4688/(M4688+N4688))*(Q4688/(Q4688+R4688)),(MAX(-30,(C4688-D4688)))*(N4688/(M4688+N4688))*(R4688/(R4688+Q4688)))</f>
        <v>-1.12612612612613</v>
      </c>
      <c r="T4688" s="0" t="n">
        <f aca="false">IF(J4688=1,(MIN(30,(D4688-C4688)))*(K4688/(K4688+L4688))*(O4688/(O4688+P4688)),(MAX(-30,(D4688-C4688)))*(L4688/(K4688+L4688))*(P4688/(P4688+O4688)))</f>
        <v>3.34821428571429</v>
      </c>
      <c r="U4688" s="7" t="n">
        <v>43145</v>
      </c>
    </row>
    <row r="4689" customFormat="false" ht="15" hidden="false" customHeight="false" outlineLevel="0" collapsed="false">
      <c r="A4689" s="0" t="s">
        <v>48</v>
      </c>
      <c r="B4689" s="0" t="s">
        <v>207</v>
      </c>
      <c r="C4689" s="0" t="n">
        <v>80</v>
      </c>
      <c r="D4689" s="0" t="n">
        <v>72</v>
      </c>
      <c r="E4689" s="0" t="n">
        <v>33</v>
      </c>
      <c r="F4689" s="0" t="n">
        <v>24</v>
      </c>
      <c r="G4689" s="0" t="n">
        <v>11</v>
      </c>
      <c r="H4689" s="0" t="n">
        <v>18</v>
      </c>
      <c r="I4689" s="0" t="n">
        <v>1</v>
      </c>
      <c r="J4689" s="0" t="n">
        <v>0</v>
      </c>
      <c r="K4689" s="0" t="n">
        <f aca="false">VLOOKUP(A4689,'Team Data'!$A$1:$E$659,2,FALSE())</f>
        <v>21</v>
      </c>
      <c r="L4689" s="0" t="n">
        <f aca="false">VLOOKUP(A4689,'Team Data'!$A$1:$E$659,3,FALSE())</f>
        <v>15</v>
      </c>
      <c r="M4689" s="0" t="n">
        <f aca="false">VLOOKUP(B4689,'Team Data'!$A$1:$E$659,2,FALSE())</f>
        <v>13</v>
      </c>
      <c r="N4689" s="0" t="n">
        <f aca="false">VLOOKUP(B4689,'Team Data'!$A$1:$E$659,3,FALSE())</f>
        <v>19</v>
      </c>
      <c r="O4689" s="0" t="n">
        <f aca="false">VLOOKUP(A4689,'Team Data'!$A$1:$E$659,4,FALSE())</f>
        <v>577</v>
      </c>
      <c r="P4689" s="0" t="n">
        <f aca="false">VLOOKUP(A4689,'Team Data'!$A$1:$E$659,5,FALSE())</f>
        <v>521</v>
      </c>
      <c r="Q4689" s="0" t="n">
        <f aca="false">VLOOKUP(B4689,'Team Data'!$A$1:$E$659,4,FALSE())</f>
        <v>530</v>
      </c>
      <c r="R4689" s="0" t="n">
        <f aca="false">VLOOKUP(B4689,'Team Data'!$A$1:$E$659,5,FALSE())</f>
        <v>469</v>
      </c>
      <c r="S4689" s="0" t="n">
        <f aca="false">IF(I4689=1,(MIN(30,(C4689-D4689)))*(M4689/(M4689+N4689))*(Q4689/(Q4689+R4689)),(MAX(-30,(C4689-D4689)))*(N4689/(M4689+N4689))*(R4689/(R4689+Q4689)))</f>
        <v>1.72422422422422</v>
      </c>
      <c r="T4689" s="0" t="n">
        <f aca="false">IF(J4689=1,(MIN(30,(D4689-C4689)))*(K4689/(K4689+L4689))*(O4689/(O4689+P4689)),(MAX(-30,(D4689-C4689)))*(L4689/(K4689+L4689))*(P4689/(P4689+O4689)))</f>
        <v>-1.58166363084396</v>
      </c>
      <c r="U4689" s="7" t="n">
        <v>43145</v>
      </c>
    </row>
    <row r="4690" customFormat="false" ht="15" hidden="false" customHeight="false" outlineLevel="0" collapsed="false">
      <c r="A4690" s="0" t="s">
        <v>707</v>
      </c>
      <c r="B4690" s="0" t="s">
        <v>64</v>
      </c>
      <c r="C4690" s="0" t="n">
        <v>46</v>
      </c>
      <c r="D4690" s="0" t="n">
        <v>94</v>
      </c>
      <c r="E4690" s="0" t="n">
        <v>36</v>
      </c>
      <c r="F4690" s="0" t="n">
        <v>48</v>
      </c>
      <c r="G4690" s="0" t="n">
        <v>16</v>
      </c>
      <c r="H4690" s="0" t="n">
        <v>6</v>
      </c>
      <c r="I4690" s="0" t="n">
        <v>0</v>
      </c>
      <c r="J4690" s="0" t="n">
        <v>1</v>
      </c>
      <c r="K4690" s="0" t="n">
        <f aca="false">VLOOKUP(A4690,'Team Data'!$A$1:$E$659,2,FALSE())</f>
        <v>0</v>
      </c>
      <c r="L4690" s="0" t="n">
        <f aca="false">VLOOKUP(A4690,'Team Data'!$A$1:$E$659,3,FALSE())</f>
        <v>1</v>
      </c>
      <c r="M4690" s="0" t="n">
        <f aca="false">VLOOKUP(B4690,'Team Data'!$A$1:$E$659,2,FALSE())</f>
        <v>21</v>
      </c>
      <c r="N4690" s="0" t="n">
        <f aca="false">VLOOKUP(B4690,'Team Data'!$A$1:$E$659,3,FALSE())</f>
        <v>12</v>
      </c>
      <c r="O4690" s="0" t="n">
        <f aca="false">VLOOKUP(A4690,'Team Data'!$A$1:$E$659,4,FALSE())</f>
        <v>21</v>
      </c>
      <c r="P4690" s="0" t="n">
        <f aca="false">VLOOKUP(A4690,'Team Data'!$A$1:$E$659,5,FALSE())</f>
        <v>12</v>
      </c>
      <c r="Q4690" s="0" t="n">
        <f aca="false">VLOOKUP(B4690,'Team Data'!$A$1:$E$659,4,FALSE())</f>
        <v>611</v>
      </c>
      <c r="R4690" s="0" t="n">
        <f aca="false">VLOOKUP(B4690,'Team Data'!$A$1:$E$659,5,FALSE())</f>
        <v>453</v>
      </c>
      <c r="S4690" s="0" t="n">
        <f aca="false">IF(I4690=1,(MIN(30,(C4690-D4690)))*(M4690/(M4690+N4690))*(Q4690/(Q4690+R4690)),(MAX(-30,(C4690-D4690)))*(N4690/(M4690+N4690))*(R4690/(R4690+Q4690)))</f>
        <v>-4.64456596035543</v>
      </c>
      <c r="T4690" s="0" t="n">
        <f aca="false">IF(J4690=1,(MIN(30,(D4690-C4690)))*(K4690/(K4690+L4690))*(O4690/(O4690+P4690)),(MAX(-30,(D4690-C4690)))*(L4690/(K4690+L4690))*(P4690/(P4690+O4690)))</f>
        <v>0</v>
      </c>
      <c r="U4690" s="7" t="n">
        <v>43145</v>
      </c>
    </row>
    <row r="4691" customFormat="false" ht="15" hidden="false" customHeight="false" outlineLevel="0" collapsed="false">
      <c r="A4691" s="0" t="s">
        <v>84</v>
      </c>
      <c r="B4691" s="0" t="s">
        <v>208</v>
      </c>
      <c r="C4691" s="0" t="n">
        <v>41</v>
      </c>
      <c r="D4691" s="0" t="n">
        <v>47</v>
      </c>
      <c r="E4691" s="0" t="n">
        <v>33</v>
      </c>
      <c r="F4691" s="0" t="n">
        <v>41</v>
      </c>
      <c r="G4691" s="0" t="n">
        <v>11</v>
      </c>
      <c r="H4691" s="0" t="n">
        <v>6</v>
      </c>
      <c r="I4691" s="0" t="n">
        <v>0</v>
      </c>
      <c r="J4691" s="0" t="n">
        <v>1</v>
      </c>
      <c r="K4691" s="0" t="n">
        <f aca="false">VLOOKUP(A4691,'Team Data'!$A$1:$E$659,2,FALSE())</f>
        <v>17</v>
      </c>
      <c r="L4691" s="0" t="n">
        <f aca="false">VLOOKUP(A4691,'Team Data'!$A$1:$E$659,3,FALSE())</f>
        <v>15</v>
      </c>
      <c r="M4691" s="0" t="n">
        <f aca="false">VLOOKUP(B4691,'Team Data'!$A$1:$E$659,2,FALSE())</f>
        <v>16</v>
      </c>
      <c r="N4691" s="0" t="n">
        <f aca="false">VLOOKUP(B4691,'Team Data'!$A$1:$E$659,3,FALSE())</f>
        <v>16</v>
      </c>
      <c r="O4691" s="0" t="n">
        <f aca="false">VLOOKUP(A4691,'Team Data'!$A$1:$E$659,4,FALSE())</f>
        <v>548</v>
      </c>
      <c r="P4691" s="0" t="n">
        <f aca="false">VLOOKUP(A4691,'Team Data'!$A$1:$E$659,5,FALSE())</f>
        <v>447</v>
      </c>
      <c r="Q4691" s="0" t="n">
        <f aca="false">VLOOKUP(B4691,'Team Data'!$A$1:$E$659,4,FALSE())</f>
        <v>582</v>
      </c>
      <c r="R4691" s="0" t="n">
        <f aca="false">VLOOKUP(B4691,'Team Data'!$A$1:$E$659,5,FALSE())</f>
        <v>422</v>
      </c>
      <c r="S4691" s="0" t="n">
        <f aca="false">IF(I4691=1,(MIN(30,(C4691-D4691)))*(M4691/(M4691+N4691))*(Q4691/(Q4691+R4691)),(MAX(-30,(C4691-D4691)))*(N4691/(M4691+N4691))*(R4691/(R4691+Q4691)))</f>
        <v>-1.2609561752988</v>
      </c>
      <c r="T4691" s="0" t="n">
        <f aca="false">IF(J4691=1,(MIN(30,(D4691-C4691)))*(K4691/(K4691+L4691))*(O4691/(O4691+P4691)),(MAX(-30,(D4691-C4691)))*(L4691/(K4691+L4691))*(P4691/(P4691+O4691)))</f>
        <v>1.75552763819095</v>
      </c>
      <c r="U4691" s="7" t="n">
        <v>43145</v>
      </c>
    </row>
    <row r="4692" customFormat="false" ht="15" hidden="false" customHeight="false" outlineLevel="0" collapsed="false">
      <c r="A4692" s="0" t="s">
        <v>455</v>
      </c>
      <c r="B4692" s="0" t="s">
        <v>201</v>
      </c>
      <c r="C4692" s="0" t="n">
        <v>53</v>
      </c>
      <c r="D4692" s="0" t="n">
        <v>87</v>
      </c>
      <c r="E4692" s="0" t="n">
        <v>29</v>
      </c>
      <c r="F4692" s="0" t="n">
        <v>39</v>
      </c>
      <c r="G4692" s="0" t="n">
        <v>13</v>
      </c>
      <c r="H4692" s="0" t="n">
        <v>11</v>
      </c>
      <c r="I4692" s="0" t="n">
        <v>0</v>
      </c>
      <c r="J4692" s="0" t="n">
        <v>1</v>
      </c>
      <c r="K4692" s="0" t="n">
        <f aca="false">VLOOKUP(A4692,'Team Data'!$A$1:$E$659,2,FALSE())</f>
        <v>0</v>
      </c>
      <c r="L4692" s="0" t="n">
        <f aca="false">VLOOKUP(A4692,'Team Data'!$A$1:$E$659,3,FALSE())</f>
        <v>2</v>
      </c>
      <c r="M4692" s="0" t="n">
        <f aca="false">VLOOKUP(B4692,'Team Data'!$A$1:$E$659,2,FALSE())</f>
        <v>15</v>
      </c>
      <c r="N4692" s="0" t="n">
        <f aca="false">VLOOKUP(B4692,'Team Data'!$A$1:$E$659,3,FALSE())</f>
        <v>17</v>
      </c>
      <c r="O4692" s="0" t="n">
        <f aca="false">VLOOKUP(A4692,'Team Data'!$A$1:$E$659,4,FALSE())</f>
        <v>41</v>
      </c>
      <c r="P4692" s="0" t="n">
        <f aca="false">VLOOKUP(A4692,'Team Data'!$A$1:$E$659,5,FALSE())</f>
        <v>26</v>
      </c>
      <c r="Q4692" s="0" t="n">
        <f aca="false">VLOOKUP(B4692,'Team Data'!$A$1:$E$659,4,FALSE())</f>
        <v>513</v>
      </c>
      <c r="R4692" s="0" t="n">
        <f aca="false">VLOOKUP(B4692,'Team Data'!$A$1:$E$659,5,FALSE())</f>
        <v>439</v>
      </c>
      <c r="S4692" s="0" t="n">
        <f aca="false">IF(I4692=1,(MIN(30,(C4692-D4692)))*(M4692/(M4692+N4692))*(Q4692/(Q4692+R4692)),(MAX(-30,(C4692-D4692)))*(N4692/(M4692+N4692))*(R4692/(R4692+Q4692)))</f>
        <v>-7.34933035714286</v>
      </c>
      <c r="T4692" s="0" t="n">
        <f aca="false">IF(J4692=1,(MIN(30,(D4692-C4692)))*(K4692/(K4692+L4692))*(O4692/(O4692+P4692)),(MAX(-30,(D4692-C4692)))*(L4692/(K4692+L4692))*(P4692/(P4692+O4692)))</f>
        <v>0</v>
      </c>
      <c r="U4692" s="7" t="n">
        <v>43145</v>
      </c>
    </row>
    <row r="4693" customFormat="false" ht="15" hidden="false" customHeight="false" outlineLevel="0" collapsed="false">
      <c r="A4693" s="0" t="s">
        <v>241</v>
      </c>
      <c r="B4693" s="0" t="s">
        <v>239</v>
      </c>
      <c r="C4693" s="0" t="n">
        <v>67</v>
      </c>
      <c r="D4693" s="0" t="n">
        <v>85</v>
      </c>
      <c r="E4693" s="0" t="n">
        <v>28</v>
      </c>
      <c r="F4693" s="0" t="n">
        <v>32</v>
      </c>
      <c r="G4693" s="0" t="n">
        <v>19</v>
      </c>
      <c r="H4693" s="0" t="n">
        <v>9</v>
      </c>
      <c r="I4693" s="0" t="n">
        <v>0</v>
      </c>
      <c r="J4693" s="0" t="n">
        <v>1</v>
      </c>
      <c r="K4693" s="0" t="n">
        <f aca="false">VLOOKUP(A4693,'Team Data'!$A$1:$E$659,2,FALSE())</f>
        <v>12</v>
      </c>
      <c r="L4693" s="0" t="n">
        <f aca="false">VLOOKUP(A4693,'Team Data'!$A$1:$E$659,3,FALSE())</f>
        <v>20</v>
      </c>
      <c r="M4693" s="0" t="n">
        <f aca="false">VLOOKUP(B4693,'Team Data'!$A$1:$E$659,2,FALSE())</f>
        <v>26</v>
      </c>
      <c r="N4693" s="0" t="n">
        <f aca="false">VLOOKUP(B4693,'Team Data'!$A$1:$E$659,3,FALSE())</f>
        <v>8</v>
      </c>
      <c r="O4693" s="0" t="n">
        <f aca="false">VLOOKUP(A4693,'Team Data'!$A$1:$E$659,4,FALSE())</f>
        <v>593</v>
      </c>
      <c r="P4693" s="0" t="n">
        <f aca="false">VLOOKUP(A4693,'Team Data'!$A$1:$E$659,5,FALSE())</f>
        <v>457</v>
      </c>
      <c r="Q4693" s="0" t="n">
        <f aca="false">VLOOKUP(B4693,'Team Data'!$A$1:$E$659,4,FALSE())</f>
        <v>627</v>
      </c>
      <c r="R4693" s="0" t="n">
        <f aca="false">VLOOKUP(B4693,'Team Data'!$A$1:$E$659,5,FALSE())</f>
        <v>488</v>
      </c>
      <c r="S4693" s="0" t="n">
        <f aca="false">IF(I4693=1,(MIN(30,(C4693-D4693)))*(M4693/(M4693+N4693))*(Q4693/(Q4693+R4693)),(MAX(-30,(C4693-D4693)))*(N4693/(M4693+N4693))*(R4693/(R4693+Q4693)))</f>
        <v>-1.85365338960696</v>
      </c>
      <c r="T4693" s="0" t="n">
        <f aca="false">IF(J4693=1,(MIN(30,(D4693-C4693)))*(K4693/(K4693+L4693))*(O4693/(O4693+P4693)),(MAX(-30,(D4693-C4693)))*(L4693/(K4693+L4693))*(P4693/(P4693+O4693)))</f>
        <v>3.81214285714286</v>
      </c>
      <c r="U4693" s="7" t="n">
        <v>43145</v>
      </c>
    </row>
    <row r="4694" customFormat="false" ht="15" hidden="false" customHeight="false" outlineLevel="0" collapsed="false">
      <c r="A4694" s="0" t="s">
        <v>139</v>
      </c>
      <c r="B4694" s="0" t="s">
        <v>9</v>
      </c>
      <c r="C4694" s="0" t="n">
        <v>65</v>
      </c>
      <c r="D4694" s="0" t="n">
        <v>80</v>
      </c>
      <c r="E4694" s="0" t="n">
        <v>33</v>
      </c>
      <c r="F4694" s="0" t="n">
        <v>32</v>
      </c>
      <c r="G4694" s="0" t="n">
        <v>14</v>
      </c>
      <c r="H4694" s="0" t="n">
        <v>14</v>
      </c>
      <c r="I4694" s="0" t="n">
        <v>0</v>
      </c>
      <c r="J4694" s="0" t="n">
        <v>1</v>
      </c>
      <c r="K4694" s="0" t="n">
        <f aca="false">VLOOKUP(A4694,'Team Data'!$A$1:$E$659,2,FALSE())</f>
        <v>17</v>
      </c>
      <c r="L4694" s="0" t="n">
        <f aca="false">VLOOKUP(A4694,'Team Data'!$A$1:$E$659,3,FALSE())</f>
        <v>14</v>
      </c>
      <c r="M4694" s="0" t="n">
        <f aca="false">VLOOKUP(B4694,'Team Data'!$A$1:$E$659,2,FALSE())</f>
        <v>20</v>
      </c>
      <c r="N4694" s="0" t="n">
        <f aca="false">VLOOKUP(B4694,'Team Data'!$A$1:$E$659,3,FALSE())</f>
        <v>16</v>
      </c>
      <c r="O4694" s="0" t="n">
        <f aca="false">VLOOKUP(A4694,'Team Data'!$A$1:$E$659,4,FALSE())</f>
        <v>602</v>
      </c>
      <c r="P4694" s="0" t="n">
        <f aca="false">VLOOKUP(A4694,'Team Data'!$A$1:$E$659,5,FALSE())</f>
        <v>443</v>
      </c>
      <c r="Q4694" s="0" t="n">
        <f aca="false">VLOOKUP(B4694,'Team Data'!$A$1:$E$659,4,FALSE())</f>
        <v>741</v>
      </c>
      <c r="R4694" s="0" t="n">
        <f aca="false">VLOOKUP(B4694,'Team Data'!$A$1:$E$659,5,FALSE())</f>
        <v>460</v>
      </c>
      <c r="S4694" s="0" t="n">
        <f aca="false">IF(I4694=1,(MIN(30,(C4694-D4694)))*(M4694/(M4694+N4694))*(Q4694/(Q4694+R4694)),(MAX(-30,(C4694-D4694)))*(N4694/(M4694+N4694))*(R4694/(R4694+Q4694)))</f>
        <v>-2.55342769913961</v>
      </c>
      <c r="T4694" s="0" t="n">
        <f aca="false">IF(J4694=1,(MIN(30,(D4694-C4694)))*(K4694/(K4694+L4694))*(O4694/(O4694+P4694)),(MAX(-30,(D4694-C4694)))*(L4694/(K4694+L4694))*(P4694/(P4694+O4694)))</f>
        <v>4.73869424293872</v>
      </c>
      <c r="U4694" s="7" t="n">
        <v>43145</v>
      </c>
    </row>
    <row r="4695" customFormat="false" ht="15" hidden="false" customHeight="false" outlineLevel="0" collapsed="false">
      <c r="A4695" s="0" t="s">
        <v>266</v>
      </c>
      <c r="B4695" s="0" t="s">
        <v>288</v>
      </c>
      <c r="C4695" s="0" t="n">
        <v>67</v>
      </c>
      <c r="D4695" s="0" t="n">
        <v>70</v>
      </c>
      <c r="E4695" s="0" t="n">
        <v>29</v>
      </c>
      <c r="F4695" s="0" t="n">
        <v>32</v>
      </c>
      <c r="G4695" s="0" t="n">
        <v>13</v>
      </c>
      <c r="H4695" s="0" t="n">
        <v>15</v>
      </c>
      <c r="I4695" s="0" t="n">
        <v>0</v>
      </c>
      <c r="J4695" s="0" t="n">
        <v>1</v>
      </c>
      <c r="K4695" s="0" t="n">
        <f aca="false">VLOOKUP(A4695,'Team Data'!$A$1:$E$659,2,FALSE())</f>
        <v>17</v>
      </c>
      <c r="L4695" s="0" t="n">
        <f aca="false">VLOOKUP(A4695,'Team Data'!$A$1:$E$659,3,FALSE())</f>
        <v>15</v>
      </c>
      <c r="M4695" s="0" t="n">
        <f aca="false">VLOOKUP(B4695,'Team Data'!$A$1:$E$659,2,FALSE())</f>
        <v>26</v>
      </c>
      <c r="N4695" s="0" t="n">
        <f aca="false">VLOOKUP(B4695,'Team Data'!$A$1:$E$659,3,FALSE())</f>
        <v>9</v>
      </c>
      <c r="O4695" s="0" t="n">
        <f aca="false">VLOOKUP(A4695,'Team Data'!$A$1:$E$659,4,FALSE())</f>
        <v>605</v>
      </c>
      <c r="P4695" s="0" t="n">
        <f aca="false">VLOOKUP(A4695,'Team Data'!$A$1:$E$659,5,FALSE())</f>
        <v>430</v>
      </c>
      <c r="Q4695" s="0" t="n">
        <f aca="false">VLOOKUP(B4695,'Team Data'!$A$1:$E$659,4,FALSE())</f>
        <v>702</v>
      </c>
      <c r="R4695" s="0" t="n">
        <f aca="false">VLOOKUP(B4695,'Team Data'!$A$1:$E$659,5,FALSE())</f>
        <v>475</v>
      </c>
      <c r="S4695" s="0" t="n">
        <f aca="false">IF(I4695=1,(MIN(30,(C4695-D4695)))*(M4695/(M4695+N4695))*(Q4695/(Q4695+R4695)),(MAX(-30,(C4695-D4695)))*(N4695/(M4695+N4695))*(R4695/(R4695+Q4695)))</f>
        <v>-0.311324189828863</v>
      </c>
      <c r="T4695" s="0" t="n">
        <f aca="false">IF(J4695=1,(MIN(30,(D4695-C4695)))*(K4695/(K4695+L4695))*(O4695/(O4695+P4695)),(MAX(-30,(D4695-C4695)))*(L4695/(K4695+L4695))*(P4695/(P4695+O4695)))</f>
        <v>0.93161231884058</v>
      </c>
      <c r="U4695" s="7" t="n">
        <v>43145</v>
      </c>
    </row>
    <row r="4696" customFormat="false" ht="15" hidden="false" customHeight="false" outlineLevel="0" collapsed="false">
      <c r="A4696" s="0" t="s">
        <v>210</v>
      </c>
      <c r="B4696" s="0" t="s">
        <v>244</v>
      </c>
      <c r="C4696" s="0" t="n">
        <v>58</v>
      </c>
      <c r="D4696" s="0" t="n">
        <v>67</v>
      </c>
      <c r="E4696" s="0" t="n">
        <v>37</v>
      </c>
      <c r="F4696" s="0" t="n">
        <v>41</v>
      </c>
      <c r="G4696" s="0" t="n">
        <v>12</v>
      </c>
      <c r="H4696" s="0" t="n">
        <v>8</v>
      </c>
      <c r="I4696" s="0" t="n">
        <v>0</v>
      </c>
      <c r="J4696" s="0" t="n">
        <v>1</v>
      </c>
      <c r="K4696" s="0" t="n">
        <f aca="false">VLOOKUP(A4696,'Team Data'!$A$1:$E$659,2,FALSE())</f>
        <v>15</v>
      </c>
      <c r="L4696" s="0" t="n">
        <f aca="false">VLOOKUP(A4696,'Team Data'!$A$1:$E$659,3,FALSE())</f>
        <v>16</v>
      </c>
      <c r="M4696" s="0" t="n">
        <f aca="false">VLOOKUP(B4696,'Team Data'!$A$1:$E$659,2,FALSE())</f>
        <v>15</v>
      </c>
      <c r="N4696" s="0" t="n">
        <f aca="false">VLOOKUP(B4696,'Team Data'!$A$1:$E$659,3,FALSE())</f>
        <v>19</v>
      </c>
      <c r="O4696" s="0" t="n">
        <f aca="false">VLOOKUP(A4696,'Team Data'!$A$1:$E$659,4,FALSE())</f>
        <v>541</v>
      </c>
      <c r="P4696" s="0" t="n">
        <f aca="false">VLOOKUP(A4696,'Team Data'!$A$1:$E$659,5,FALSE())</f>
        <v>455</v>
      </c>
      <c r="Q4696" s="0" t="n">
        <f aca="false">VLOOKUP(B4696,'Team Data'!$A$1:$E$659,4,FALSE())</f>
        <v>608</v>
      </c>
      <c r="R4696" s="0" t="n">
        <f aca="false">VLOOKUP(B4696,'Team Data'!$A$1:$E$659,5,FALSE())</f>
        <v>484</v>
      </c>
      <c r="S4696" s="0" t="n">
        <f aca="false">IF(I4696=1,(MIN(30,(C4696-D4696)))*(M4696/(M4696+N4696))*(Q4696/(Q4696+R4696)),(MAX(-30,(C4696-D4696)))*(N4696/(M4696+N4696))*(R4696/(R4696+Q4696)))</f>
        <v>-2.22915319974143</v>
      </c>
      <c r="T4696" s="0" t="n">
        <f aca="false">IF(J4696=1,(MIN(30,(D4696-C4696)))*(K4696/(K4696+L4696))*(O4696/(O4696+P4696)),(MAX(-30,(D4696-C4696)))*(L4696/(K4696+L4696))*(P4696/(P4696+O4696)))</f>
        <v>2.36542945977458</v>
      </c>
      <c r="U4696" s="7" t="n">
        <v>43145</v>
      </c>
    </row>
    <row r="4697" customFormat="false" ht="15" hidden="false" customHeight="false" outlineLevel="0" collapsed="false">
      <c r="A4697" s="0" t="s">
        <v>170</v>
      </c>
      <c r="B4697" s="0" t="s">
        <v>173</v>
      </c>
      <c r="C4697" s="0" t="n">
        <v>87</v>
      </c>
      <c r="D4697" s="0" t="n">
        <v>57</v>
      </c>
      <c r="E4697" s="0" t="n">
        <v>49</v>
      </c>
      <c r="F4697" s="0" t="n">
        <v>22</v>
      </c>
      <c r="G4697" s="0" t="n">
        <v>14</v>
      </c>
      <c r="H4697" s="0" t="n">
        <v>8</v>
      </c>
      <c r="I4697" s="0" t="n">
        <v>1</v>
      </c>
      <c r="J4697" s="0" t="n">
        <v>0</v>
      </c>
      <c r="K4697" s="0" t="n">
        <f aca="false">VLOOKUP(A4697,'Team Data'!$A$1:$E$659,2,FALSE())</f>
        <v>29</v>
      </c>
      <c r="L4697" s="0" t="n">
        <f aca="false">VLOOKUP(A4697,'Team Data'!$A$1:$E$659,3,FALSE())</f>
        <v>5</v>
      </c>
      <c r="M4697" s="0" t="n">
        <f aca="false">VLOOKUP(B4697,'Team Data'!$A$1:$E$659,2,FALSE())</f>
        <v>14</v>
      </c>
      <c r="N4697" s="0" t="n">
        <f aca="false">VLOOKUP(B4697,'Team Data'!$A$1:$E$659,3,FALSE())</f>
        <v>17</v>
      </c>
      <c r="O4697" s="0" t="n">
        <f aca="false">VLOOKUP(A4697,'Team Data'!$A$1:$E$659,4,FALSE())</f>
        <v>622</v>
      </c>
      <c r="P4697" s="0" t="n">
        <f aca="false">VLOOKUP(A4697,'Team Data'!$A$1:$E$659,5,FALSE())</f>
        <v>516</v>
      </c>
      <c r="Q4697" s="0" t="n">
        <f aca="false">VLOOKUP(B4697,'Team Data'!$A$1:$E$659,4,FALSE())</f>
        <v>562</v>
      </c>
      <c r="R4697" s="0" t="n">
        <f aca="false">VLOOKUP(B4697,'Team Data'!$A$1:$E$659,5,FALSE())</f>
        <v>470</v>
      </c>
      <c r="S4697" s="0" t="n">
        <f aca="false">IF(I4697=1,(MIN(30,(C4697-D4697)))*(M4697/(M4697+N4697))*(Q4697/(Q4697+R4697)),(MAX(-30,(C4697-D4697)))*(N4697/(M4697+N4697))*(R4697/(R4697+Q4697)))</f>
        <v>7.37809452363091</v>
      </c>
      <c r="T4697" s="0" t="n">
        <f aca="false">IF(J4697=1,(MIN(30,(D4697-C4697)))*(K4697/(K4697+L4697))*(O4697/(O4697+P4697)),(MAX(-30,(D4697-C4697)))*(L4697/(K4697+L4697))*(P4697/(P4697+O4697)))</f>
        <v>-2.00041352217513</v>
      </c>
      <c r="U4697" s="7" t="n">
        <v>43145</v>
      </c>
    </row>
    <row r="4698" customFormat="false" ht="15" hidden="false" customHeight="false" outlineLevel="0" collapsed="false">
      <c r="A4698" s="0" t="s">
        <v>335</v>
      </c>
      <c r="B4698" s="0" t="s">
        <v>167</v>
      </c>
      <c r="C4698" s="0" t="n">
        <v>59</v>
      </c>
      <c r="D4698" s="0" t="n">
        <v>50</v>
      </c>
      <c r="E4698" s="0" t="n">
        <v>32</v>
      </c>
      <c r="F4698" s="0" t="n">
        <v>24</v>
      </c>
      <c r="G4698" s="0" t="n">
        <v>11</v>
      </c>
      <c r="H4698" s="0" t="n">
        <v>11</v>
      </c>
      <c r="I4698" s="0" t="n">
        <v>1</v>
      </c>
      <c r="J4698" s="0" t="n">
        <v>0</v>
      </c>
      <c r="K4698" s="0" t="n">
        <f aca="false">VLOOKUP(A4698,'Team Data'!$A$1:$E$659,2,FALSE())</f>
        <v>31</v>
      </c>
      <c r="L4698" s="0" t="n">
        <f aca="false">VLOOKUP(A4698,'Team Data'!$A$1:$E$659,3,FALSE())</f>
        <v>3</v>
      </c>
      <c r="M4698" s="0" t="n">
        <f aca="false">VLOOKUP(B4698,'Team Data'!$A$1:$E$659,2,FALSE())</f>
        <v>22</v>
      </c>
      <c r="N4698" s="0" t="n">
        <f aca="false">VLOOKUP(B4698,'Team Data'!$A$1:$E$659,3,FALSE())</f>
        <v>10</v>
      </c>
      <c r="O4698" s="0" t="n">
        <f aca="false">VLOOKUP(A4698,'Team Data'!$A$1:$E$659,4,FALSE())</f>
        <v>678</v>
      </c>
      <c r="P4698" s="0" t="n">
        <f aca="false">VLOOKUP(A4698,'Team Data'!$A$1:$E$659,5,FALSE())</f>
        <v>466</v>
      </c>
      <c r="Q4698" s="0" t="n">
        <f aca="false">VLOOKUP(B4698,'Team Data'!$A$1:$E$659,4,FALSE())</f>
        <v>612</v>
      </c>
      <c r="R4698" s="0" t="n">
        <f aca="false">VLOOKUP(B4698,'Team Data'!$A$1:$E$659,5,FALSE())</f>
        <v>453</v>
      </c>
      <c r="S4698" s="0" t="n">
        <f aca="false">IF(I4698=1,(MIN(30,(C4698-D4698)))*(M4698/(M4698+N4698))*(Q4698/(Q4698+R4698)),(MAX(-30,(C4698-D4698)))*(N4698/(M4698+N4698))*(R4698/(R4698+Q4698)))</f>
        <v>3.5556338028169</v>
      </c>
      <c r="T4698" s="0" t="n">
        <f aca="false">IF(J4698=1,(MIN(30,(D4698-C4698)))*(K4698/(K4698+L4698))*(O4698/(O4698+P4698)),(MAX(-30,(D4698-C4698)))*(L4698/(K4698+L4698))*(P4698/(P4698+O4698)))</f>
        <v>-0.32347799259564</v>
      </c>
      <c r="U4698" s="7" t="n">
        <v>43145</v>
      </c>
    </row>
    <row r="4699" customFormat="false" ht="15" hidden="false" customHeight="false" outlineLevel="0" collapsed="false">
      <c r="A4699" s="0" t="s">
        <v>271</v>
      </c>
      <c r="B4699" s="0" t="s">
        <v>309</v>
      </c>
      <c r="C4699" s="0" t="n">
        <v>57</v>
      </c>
      <c r="D4699" s="0" t="n">
        <v>72</v>
      </c>
      <c r="E4699" s="0" t="n">
        <v>26</v>
      </c>
      <c r="F4699" s="0" t="n">
        <v>27</v>
      </c>
      <c r="G4699" s="0" t="n">
        <v>8</v>
      </c>
      <c r="H4699" s="0" t="n">
        <v>7</v>
      </c>
      <c r="I4699" s="0" t="n">
        <v>0</v>
      </c>
      <c r="J4699" s="0" t="n">
        <v>1</v>
      </c>
      <c r="K4699" s="0" t="n">
        <f aca="false">VLOOKUP(A4699,'Team Data'!$A$1:$E$659,2,FALSE())</f>
        <v>10</v>
      </c>
      <c r="L4699" s="0" t="n">
        <f aca="false">VLOOKUP(A4699,'Team Data'!$A$1:$E$659,3,FALSE())</f>
        <v>22</v>
      </c>
      <c r="M4699" s="0" t="n">
        <f aca="false">VLOOKUP(B4699,'Team Data'!$A$1:$E$659,2,FALSE())</f>
        <v>19</v>
      </c>
      <c r="N4699" s="0" t="n">
        <f aca="false">VLOOKUP(B4699,'Team Data'!$A$1:$E$659,3,FALSE())</f>
        <v>13</v>
      </c>
      <c r="O4699" s="0" t="n">
        <f aca="false">VLOOKUP(A4699,'Team Data'!$A$1:$E$659,4,FALSE())</f>
        <v>525</v>
      </c>
      <c r="P4699" s="0" t="n">
        <f aca="false">VLOOKUP(A4699,'Team Data'!$A$1:$E$659,5,FALSE())</f>
        <v>506</v>
      </c>
      <c r="Q4699" s="0" t="n">
        <f aca="false">VLOOKUP(B4699,'Team Data'!$A$1:$E$659,4,FALSE())</f>
        <v>582</v>
      </c>
      <c r="R4699" s="0" t="n">
        <f aca="false">VLOOKUP(B4699,'Team Data'!$A$1:$E$659,5,FALSE())</f>
        <v>465</v>
      </c>
      <c r="S4699" s="0" t="n">
        <f aca="false">IF(I4699=1,(MIN(30,(C4699-D4699)))*(M4699/(M4699+N4699))*(Q4699/(Q4699+R4699)),(MAX(-30,(C4699-D4699)))*(N4699/(M4699+N4699))*(R4699/(R4699+Q4699)))</f>
        <v>-2.70639326647564</v>
      </c>
      <c r="T4699" s="0" t="n">
        <f aca="false">IF(J4699=1,(MIN(30,(D4699-C4699)))*(K4699/(K4699+L4699))*(O4699/(O4699+P4699)),(MAX(-30,(D4699-C4699)))*(L4699/(K4699+L4699))*(P4699/(P4699+O4699)))</f>
        <v>2.38694228903977</v>
      </c>
      <c r="U4699" s="7" t="n">
        <v>43145</v>
      </c>
    </row>
    <row r="4700" customFormat="false" ht="15" hidden="false" customHeight="false" outlineLevel="0" collapsed="false">
      <c r="A4700" s="0" t="s">
        <v>127</v>
      </c>
      <c r="B4700" s="0" t="s">
        <v>169</v>
      </c>
      <c r="C4700" s="0" t="n">
        <v>59</v>
      </c>
      <c r="D4700" s="0" t="n">
        <v>74</v>
      </c>
      <c r="E4700" s="0" t="n">
        <v>33</v>
      </c>
      <c r="F4700" s="0" t="n">
        <v>33</v>
      </c>
      <c r="G4700" s="0" t="n">
        <v>16</v>
      </c>
      <c r="H4700" s="0" t="n">
        <v>6</v>
      </c>
      <c r="I4700" s="0" t="n">
        <v>0</v>
      </c>
      <c r="J4700" s="0" t="n">
        <v>1</v>
      </c>
      <c r="K4700" s="0" t="n">
        <f aca="false">VLOOKUP(A4700,'Team Data'!$A$1:$E$659,2,FALSE())</f>
        <v>14</v>
      </c>
      <c r="L4700" s="0" t="n">
        <f aca="false">VLOOKUP(A4700,'Team Data'!$A$1:$E$659,3,FALSE())</f>
        <v>19</v>
      </c>
      <c r="M4700" s="0" t="n">
        <f aca="false">VLOOKUP(B4700,'Team Data'!$A$1:$E$659,2,FALSE())</f>
        <v>32</v>
      </c>
      <c r="N4700" s="0" t="n">
        <f aca="false">VLOOKUP(B4700,'Team Data'!$A$1:$E$659,3,FALSE())</f>
        <v>7</v>
      </c>
      <c r="O4700" s="0" t="n">
        <f aca="false">VLOOKUP(A4700,'Team Data'!$A$1:$E$659,4,FALSE())</f>
        <v>641</v>
      </c>
      <c r="P4700" s="0" t="n">
        <f aca="false">VLOOKUP(A4700,'Team Data'!$A$1:$E$659,5,FALSE())</f>
        <v>461</v>
      </c>
      <c r="Q4700" s="0" t="n">
        <f aca="false">VLOOKUP(B4700,'Team Data'!$A$1:$E$659,4,FALSE())</f>
        <v>785</v>
      </c>
      <c r="R4700" s="0" t="n">
        <f aca="false">VLOOKUP(B4700,'Team Data'!$A$1:$E$659,5,FALSE())</f>
        <v>531</v>
      </c>
      <c r="S4700" s="0" t="n">
        <f aca="false">IF(I4700=1,(MIN(30,(C4700-D4700)))*(M4700/(M4700+N4700))*(Q4700/(Q4700+R4700)),(MAX(-30,(C4700-D4700)))*(N4700/(M4700+N4700))*(R4700/(R4700+Q4700)))</f>
        <v>-1.08633387888707</v>
      </c>
      <c r="T4700" s="0" t="n">
        <f aca="false">IF(J4700=1,(MIN(30,(D4700-C4700)))*(K4700/(K4700+L4700))*(O4700/(O4700+P4700)),(MAX(-30,(D4700-C4700)))*(L4700/(K4700+L4700))*(P4700/(P4700+O4700)))</f>
        <v>3.70153440026398</v>
      </c>
      <c r="U4700" s="7" t="n">
        <v>43145</v>
      </c>
    </row>
    <row r="4701" customFormat="false" ht="15" hidden="false" customHeight="false" outlineLevel="0" collapsed="false">
      <c r="A4701" s="0" t="s">
        <v>250</v>
      </c>
      <c r="B4701" s="0" t="s">
        <v>93</v>
      </c>
      <c r="C4701" s="0" t="n">
        <v>71</v>
      </c>
      <c r="D4701" s="0" t="n">
        <v>55</v>
      </c>
      <c r="E4701" s="0" t="n">
        <v>36</v>
      </c>
      <c r="F4701" s="0" t="n">
        <v>24</v>
      </c>
      <c r="G4701" s="0" t="n">
        <v>9</v>
      </c>
      <c r="H4701" s="0" t="n">
        <v>9</v>
      </c>
      <c r="I4701" s="0" t="n">
        <v>1</v>
      </c>
      <c r="J4701" s="0" t="n">
        <v>0</v>
      </c>
      <c r="K4701" s="0" t="n">
        <f aca="false">VLOOKUP(A4701,'Team Data'!$A$1:$E$659,2,FALSE())</f>
        <v>16</v>
      </c>
      <c r="L4701" s="0" t="n">
        <f aca="false">VLOOKUP(A4701,'Team Data'!$A$1:$E$659,3,FALSE())</f>
        <v>16</v>
      </c>
      <c r="M4701" s="0" t="n">
        <f aca="false">VLOOKUP(B4701,'Team Data'!$A$1:$E$659,2,FALSE())</f>
        <v>9</v>
      </c>
      <c r="N4701" s="0" t="n">
        <f aca="false">VLOOKUP(B4701,'Team Data'!$A$1:$E$659,3,FALSE())</f>
        <v>22</v>
      </c>
      <c r="O4701" s="0" t="n">
        <f aca="false">VLOOKUP(A4701,'Team Data'!$A$1:$E$659,4,FALSE())</f>
        <v>549</v>
      </c>
      <c r="P4701" s="0" t="n">
        <f aca="false">VLOOKUP(A4701,'Team Data'!$A$1:$E$659,5,FALSE())</f>
        <v>500</v>
      </c>
      <c r="Q4701" s="0" t="n">
        <f aca="false">VLOOKUP(B4701,'Team Data'!$A$1:$E$659,4,FALSE())</f>
        <v>518</v>
      </c>
      <c r="R4701" s="0" t="n">
        <f aca="false">VLOOKUP(B4701,'Team Data'!$A$1:$E$659,5,FALSE())</f>
        <v>496</v>
      </c>
      <c r="S4701" s="0" t="n">
        <f aca="false">IF(I4701=1,(MIN(30,(C4701-D4701)))*(M4701/(M4701+N4701))*(Q4701/(Q4701+R4701)),(MAX(-30,(C4701-D4701)))*(N4701/(M4701+N4701))*(R4701/(R4701+Q4701)))</f>
        <v>2.37297194121016</v>
      </c>
      <c r="T4701" s="0" t="n">
        <f aca="false">IF(J4701=1,(MIN(30,(D4701-C4701)))*(K4701/(K4701+L4701))*(O4701/(O4701+P4701)),(MAX(-30,(D4701-C4701)))*(L4701/(K4701+L4701))*(P4701/(P4701+O4701)))</f>
        <v>-3.81315538608198</v>
      </c>
      <c r="U4701" s="7" t="n">
        <v>43146</v>
      </c>
    </row>
    <row r="4702" customFormat="false" ht="15" hidden="false" customHeight="false" outlineLevel="0" collapsed="false">
      <c r="A4702" s="0" t="s">
        <v>67</v>
      </c>
      <c r="B4702" s="0" t="s">
        <v>97</v>
      </c>
      <c r="C4702" s="0" t="n">
        <v>67</v>
      </c>
      <c r="D4702" s="0" t="n">
        <v>85</v>
      </c>
      <c r="E4702" s="0" t="n">
        <v>26</v>
      </c>
      <c r="F4702" s="0" t="n">
        <v>39</v>
      </c>
      <c r="G4702" s="0" t="n">
        <v>11</v>
      </c>
      <c r="H4702" s="0" t="n">
        <v>14</v>
      </c>
      <c r="I4702" s="0" t="n">
        <v>0</v>
      </c>
      <c r="J4702" s="0" t="n">
        <v>1</v>
      </c>
      <c r="K4702" s="0" t="n">
        <f aca="false">VLOOKUP(A4702,'Team Data'!$A$1:$E$659,2,FALSE())</f>
        <v>14</v>
      </c>
      <c r="L4702" s="0" t="n">
        <f aca="false">VLOOKUP(A4702,'Team Data'!$A$1:$E$659,3,FALSE())</f>
        <v>17</v>
      </c>
      <c r="M4702" s="0" t="n">
        <f aca="false">VLOOKUP(B4702,'Team Data'!$A$1:$E$659,2,FALSE())</f>
        <v>16</v>
      </c>
      <c r="N4702" s="0" t="n">
        <f aca="false">VLOOKUP(B4702,'Team Data'!$A$1:$E$659,3,FALSE())</f>
        <v>17</v>
      </c>
      <c r="O4702" s="0" t="n">
        <f aca="false">VLOOKUP(A4702,'Team Data'!$A$1:$E$659,4,FALSE())</f>
        <v>586</v>
      </c>
      <c r="P4702" s="0" t="n">
        <f aca="false">VLOOKUP(A4702,'Team Data'!$A$1:$E$659,5,FALSE())</f>
        <v>427</v>
      </c>
      <c r="Q4702" s="0" t="n">
        <f aca="false">VLOOKUP(B4702,'Team Data'!$A$1:$E$659,4,FALSE())</f>
        <v>539</v>
      </c>
      <c r="R4702" s="0" t="n">
        <f aca="false">VLOOKUP(B4702,'Team Data'!$A$1:$E$659,5,FALSE())</f>
        <v>535</v>
      </c>
      <c r="S4702" s="0" t="n">
        <f aca="false">IF(I4702=1,(MIN(30,(C4702-D4702)))*(M4702/(M4702+N4702))*(Q4702/(Q4702+R4702)),(MAX(-30,(C4702-D4702)))*(N4702/(M4702+N4702))*(R4702/(R4702+Q4702)))</f>
        <v>-4.61909598781107</v>
      </c>
      <c r="T4702" s="0" t="n">
        <f aca="false">IF(J4702=1,(MIN(30,(D4702-C4702)))*(K4702/(K4702+L4702))*(O4702/(O4702+P4702)),(MAX(-30,(D4702-C4702)))*(L4702/(K4702+L4702))*(P4702/(P4702+O4702)))</f>
        <v>4.70248065471452</v>
      </c>
      <c r="U4702" s="7" t="n">
        <v>43146</v>
      </c>
    </row>
    <row r="4703" customFormat="false" ht="15" hidden="false" customHeight="false" outlineLevel="0" collapsed="false">
      <c r="A4703" s="0" t="s">
        <v>66</v>
      </c>
      <c r="B4703" s="0" t="s">
        <v>329</v>
      </c>
      <c r="C4703" s="0" t="n">
        <v>74</v>
      </c>
      <c r="D4703" s="0" t="n">
        <v>63</v>
      </c>
      <c r="E4703" s="0" t="n">
        <v>32</v>
      </c>
      <c r="F4703" s="0" t="n">
        <v>30</v>
      </c>
      <c r="G4703" s="0" t="n">
        <v>7</v>
      </c>
      <c r="H4703" s="0" t="n">
        <v>10</v>
      </c>
      <c r="I4703" s="0" t="n">
        <v>1</v>
      </c>
      <c r="J4703" s="0" t="n">
        <v>0</v>
      </c>
      <c r="K4703" s="0" t="n">
        <f aca="false">VLOOKUP(A4703,'Team Data'!$A$1:$E$659,2,FALSE())</f>
        <v>21</v>
      </c>
      <c r="L4703" s="0" t="n">
        <f aca="false">VLOOKUP(A4703,'Team Data'!$A$1:$E$659,3,FALSE())</f>
        <v>12</v>
      </c>
      <c r="M4703" s="0" t="n">
        <f aca="false">VLOOKUP(B4703,'Team Data'!$A$1:$E$659,2,FALSE())</f>
        <v>18</v>
      </c>
      <c r="N4703" s="0" t="n">
        <f aca="false">VLOOKUP(B4703,'Team Data'!$A$1:$E$659,3,FALSE())</f>
        <v>14</v>
      </c>
      <c r="O4703" s="0" t="n">
        <f aca="false">VLOOKUP(A4703,'Team Data'!$A$1:$E$659,4,FALSE())</f>
        <v>590</v>
      </c>
      <c r="P4703" s="0" t="n">
        <f aca="false">VLOOKUP(A4703,'Team Data'!$A$1:$E$659,5,FALSE())</f>
        <v>486</v>
      </c>
      <c r="Q4703" s="0" t="n">
        <f aca="false">VLOOKUP(B4703,'Team Data'!$A$1:$E$659,4,FALSE())</f>
        <v>555</v>
      </c>
      <c r="R4703" s="0" t="n">
        <f aca="false">VLOOKUP(B4703,'Team Data'!$A$1:$E$659,5,FALSE())</f>
        <v>488</v>
      </c>
      <c r="S4703" s="0" t="n">
        <f aca="false">IF(I4703=1,(MIN(30,(C4703-D4703)))*(M4703/(M4703+N4703))*(Q4703/(Q4703+R4703)),(MAX(-30,(C4703-D4703)))*(N4703/(M4703+N4703))*(R4703/(R4703+Q4703)))</f>
        <v>3.29248561840844</v>
      </c>
      <c r="T4703" s="0" t="n">
        <f aca="false">IF(J4703=1,(MIN(30,(D4703-C4703)))*(K4703/(K4703+L4703))*(O4703/(O4703+P4703)),(MAX(-30,(D4703-C4703)))*(L4703/(K4703+L4703))*(P4703/(P4703+O4703)))</f>
        <v>-1.80669144981413</v>
      </c>
      <c r="U4703" s="7" t="n">
        <v>43146</v>
      </c>
    </row>
    <row r="4704" customFormat="false" ht="15" hidden="false" customHeight="false" outlineLevel="0" collapsed="false">
      <c r="A4704" s="0" t="s">
        <v>143</v>
      </c>
      <c r="B4704" s="0" t="s">
        <v>58</v>
      </c>
      <c r="C4704" s="0" t="n">
        <v>88</v>
      </c>
      <c r="D4704" s="0" t="n">
        <v>78</v>
      </c>
      <c r="E4704" s="0" t="n">
        <v>36</v>
      </c>
      <c r="F4704" s="0" t="n">
        <v>28</v>
      </c>
      <c r="G4704" s="0" t="n">
        <v>10</v>
      </c>
      <c r="H4704" s="0" t="n">
        <v>10</v>
      </c>
      <c r="I4704" s="0" t="n">
        <v>1</v>
      </c>
      <c r="J4704" s="0" t="n">
        <v>0</v>
      </c>
      <c r="K4704" s="0" t="n">
        <f aca="false">VLOOKUP(A4704,'Team Data'!$A$1:$E$659,2,FALSE())</f>
        <v>16</v>
      </c>
      <c r="L4704" s="0" t="n">
        <f aca="false">VLOOKUP(A4704,'Team Data'!$A$1:$E$659,3,FALSE())</f>
        <v>14</v>
      </c>
      <c r="M4704" s="0" t="n">
        <f aca="false">VLOOKUP(B4704,'Team Data'!$A$1:$E$659,2,FALSE())</f>
        <v>19</v>
      </c>
      <c r="N4704" s="0" t="n">
        <f aca="false">VLOOKUP(B4704,'Team Data'!$A$1:$E$659,3,FALSE())</f>
        <v>14</v>
      </c>
      <c r="O4704" s="0" t="n">
        <f aca="false">VLOOKUP(A4704,'Team Data'!$A$1:$E$659,4,FALSE())</f>
        <v>426</v>
      </c>
      <c r="P4704" s="0" t="n">
        <f aca="false">VLOOKUP(A4704,'Team Data'!$A$1:$E$659,5,FALSE())</f>
        <v>491</v>
      </c>
      <c r="Q4704" s="0" t="n">
        <f aca="false">VLOOKUP(B4704,'Team Data'!$A$1:$E$659,4,FALSE())</f>
        <v>475</v>
      </c>
      <c r="R4704" s="0" t="n">
        <f aca="false">VLOOKUP(B4704,'Team Data'!$A$1:$E$659,5,FALSE())</f>
        <v>542</v>
      </c>
      <c r="S4704" s="0" t="n">
        <f aca="false">IF(I4704=1,(MIN(30,(C4704-D4704)))*(M4704/(M4704+N4704))*(Q4704/(Q4704+R4704)),(MAX(-30,(C4704-D4704)))*(N4704/(M4704+N4704))*(R4704/(R4704+Q4704)))</f>
        <v>2.68913322010667</v>
      </c>
      <c r="T4704" s="0" t="n">
        <f aca="false">IF(J4704=1,(MIN(30,(D4704-C4704)))*(K4704/(K4704+L4704))*(O4704/(O4704+P4704)),(MAX(-30,(D4704-C4704)))*(L4704/(K4704+L4704))*(P4704/(P4704+O4704)))</f>
        <v>-2.49872773536896</v>
      </c>
      <c r="U4704" s="7" t="n">
        <v>43146</v>
      </c>
    </row>
    <row r="4705" customFormat="false" ht="15" hidden="false" customHeight="false" outlineLevel="0" collapsed="false">
      <c r="A4705" s="0" t="s">
        <v>72</v>
      </c>
      <c r="B4705" s="0" t="s">
        <v>56</v>
      </c>
      <c r="C4705" s="0" t="n">
        <v>72</v>
      </c>
      <c r="D4705" s="0" t="n">
        <v>75</v>
      </c>
      <c r="E4705" s="0" t="n">
        <v>31</v>
      </c>
      <c r="F4705" s="0" t="n">
        <v>35</v>
      </c>
      <c r="G4705" s="0" t="n">
        <v>9</v>
      </c>
      <c r="H4705" s="0" t="n">
        <v>14</v>
      </c>
      <c r="I4705" s="0" t="n">
        <v>0</v>
      </c>
      <c r="J4705" s="0" t="n">
        <v>1</v>
      </c>
      <c r="K4705" s="0" t="n">
        <f aca="false">VLOOKUP(A4705,'Team Data'!$A$1:$E$659,2,FALSE())</f>
        <v>8</v>
      </c>
      <c r="L4705" s="0" t="n">
        <f aca="false">VLOOKUP(A4705,'Team Data'!$A$1:$E$659,3,FALSE())</f>
        <v>24</v>
      </c>
      <c r="M4705" s="0" t="n">
        <f aca="false">VLOOKUP(B4705,'Team Data'!$A$1:$E$659,2,FALSE())</f>
        <v>12</v>
      </c>
      <c r="N4705" s="0" t="n">
        <f aca="false">VLOOKUP(B4705,'Team Data'!$A$1:$E$659,3,FALSE())</f>
        <v>23</v>
      </c>
      <c r="O4705" s="0" t="n">
        <f aca="false">VLOOKUP(A4705,'Team Data'!$A$1:$E$659,4,FALSE())</f>
        <v>529</v>
      </c>
      <c r="P4705" s="0" t="n">
        <f aca="false">VLOOKUP(A4705,'Team Data'!$A$1:$E$659,5,FALSE())</f>
        <v>470</v>
      </c>
      <c r="Q4705" s="0" t="n">
        <f aca="false">VLOOKUP(B4705,'Team Data'!$A$1:$E$659,4,FALSE())</f>
        <v>562</v>
      </c>
      <c r="R4705" s="0" t="n">
        <f aca="false">VLOOKUP(B4705,'Team Data'!$A$1:$E$659,5,FALSE())</f>
        <v>557</v>
      </c>
      <c r="S4705" s="0" t="n">
        <f aca="false">IF(I4705=1,(MIN(30,(C4705-D4705)))*(M4705/(M4705+N4705))*(Q4705/(Q4705+R4705)),(MAX(-30,(C4705-D4705)))*(N4705/(M4705+N4705))*(R4705/(R4705+Q4705)))</f>
        <v>-0.981309842972042</v>
      </c>
      <c r="T4705" s="0" t="n">
        <f aca="false">IF(J4705=1,(MIN(30,(D4705-C4705)))*(K4705/(K4705+L4705))*(O4705/(O4705+P4705)),(MAX(-30,(D4705-C4705)))*(L4705/(K4705+L4705))*(P4705/(P4705+O4705)))</f>
        <v>0.397147147147147</v>
      </c>
      <c r="U4705" s="7" t="n">
        <v>43146</v>
      </c>
    </row>
    <row r="4706" customFormat="false" ht="15" hidden="false" customHeight="false" outlineLevel="0" collapsed="false">
      <c r="A4706" s="0" t="s">
        <v>336</v>
      </c>
      <c r="B4706" s="0" t="s">
        <v>75</v>
      </c>
      <c r="C4706" s="0" t="n">
        <v>52</v>
      </c>
      <c r="D4706" s="0" t="n">
        <v>74</v>
      </c>
      <c r="E4706" s="0" t="n">
        <v>19</v>
      </c>
      <c r="F4706" s="0" t="n">
        <v>36</v>
      </c>
      <c r="G4706" s="0" t="n">
        <v>10</v>
      </c>
      <c r="H4706" s="0" t="n">
        <v>13</v>
      </c>
      <c r="I4706" s="0" t="n">
        <v>0</v>
      </c>
      <c r="J4706" s="0" t="n">
        <v>1</v>
      </c>
      <c r="K4706" s="0" t="n">
        <f aca="false">VLOOKUP(A4706,'Team Data'!$A$1:$E$659,2,FALSE())</f>
        <v>20</v>
      </c>
      <c r="L4706" s="0" t="n">
        <f aca="false">VLOOKUP(A4706,'Team Data'!$A$1:$E$659,3,FALSE())</f>
        <v>11</v>
      </c>
      <c r="M4706" s="0" t="n">
        <f aca="false">VLOOKUP(B4706,'Team Data'!$A$1:$E$659,2,FALSE())</f>
        <v>28</v>
      </c>
      <c r="N4706" s="0" t="n">
        <f aca="false">VLOOKUP(B4706,'Team Data'!$A$1:$E$659,3,FALSE())</f>
        <v>8</v>
      </c>
      <c r="O4706" s="0" t="n">
        <f aca="false">VLOOKUP(A4706,'Team Data'!$A$1:$E$659,4,FALSE())</f>
        <v>573</v>
      </c>
      <c r="P4706" s="0" t="n">
        <f aca="false">VLOOKUP(A4706,'Team Data'!$A$1:$E$659,5,FALSE())</f>
        <v>467</v>
      </c>
      <c r="Q4706" s="0" t="n">
        <f aca="false">VLOOKUP(B4706,'Team Data'!$A$1:$E$659,4,FALSE())</f>
        <v>723</v>
      </c>
      <c r="R4706" s="0" t="n">
        <f aca="false">VLOOKUP(B4706,'Team Data'!$A$1:$E$659,5,FALSE())</f>
        <v>486</v>
      </c>
      <c r="S4706" s="0" t="n">
        <f aca="false">IF(I4706=1,(MIN(30,(C4706-D4706)))*(M4706/(M4706+N4706))*(Q4706/(Q4706+R4706)),(MAX(-30,(C4706-D4706)))*(N4706/(M4706+N4706))*(R4706/(R4706+Q4706)))</f>
        <v>-1.96526054590571</v>
      </c>
      <c r="T4706" s="0" t="n">
        <f aca="false">IF(J4706=1,(MIN(30,(D4706-C4706)))*(K4706/(K4706+L4706))*(O4706/(O4706+P4706)),(MAX(-30,(D4706-C4706)))*(L4706/(K4706+L4706))*(P4706/(P4706+O4706)))</f>
        <v>7.82009925558313</v>
      </c>
      <c r="U4706" s="7" t="n">
        <v>43146</v>
      </c>
    </row>
    <row r="4707" customFormat="false" ht="15" hidden="false" customHeight="false" outlineLevel="0" collapsed="false">
      <c r="A4707" s="0" t="s">
        <v>334</v>
      </c>
      <c r="B4707" s="0" t="s">
        <v>234</v>
      </c>
      <c r="C4707" s="0" t="n">
        <v>71</v>
      </c>
      <c r="D4707" s="0" t="n">
        <v>76</v>
      </c>
      <c r="E4707" s="0" t="n">
        <v>35</v>
      </c>
      <c r="F4707" s="0" t="n">
        <v>37</v>
      </c>
      <c r="G4707" s="0" t="n">
        <v>19</v>
      </c>
      <c r="H4707" s="0" t="n">
        <v>14</v>
      </c>
      <c r="I4707" s="0" t="n">
        <v>0</v>
      </c>
      <c r="J4707" s="0" t="n">
        <v>1</v>
      </c>
      <c r="K4707" s="0" t="n">
        <f aca="false">VLOOKUP(A4707,'Team Data'!$A$1:$E$659,2,FALSE())</f>
        <v>36</v>
      </c>
      <c r="L4707" s="0" t="n">
        <f aca="false">VLOOKUP(A4707,'Team Data'!$A$1:$E$659,3,FALSE())</f>
        <v>4</v>
      </c>
      <c r="M4707" s="0" t="n">
        <f aca="false">VLOOKUP(B4707,'Team Data'!$A$1:$E$659,2,FALSE())</f>
        <v>19</v>
      </c>
      <c r="N4707" s="0" t="n">
        <f aca="false">VLOOKUP(B4707,'Team Data'!$A$1:$E$659,3,FALSE())</f>
        <v>13</v>
      </c>
      <c r="O4707" s="0" t="n">
        <f aca="false">VLOOKUP(A4707,'Team Data'!$A$1:$E$659,4,FALSE())</f>
        <v>804</v>
      </c>
      <c r="P4707" s="0" t="n">
        <f aca="false">VLOOKUP(A4707,'Team Data'!$A$1:$E$659,5,FALSE())</f>
        <v>530</v>
      </c>
      <c r="Q4707" s="0" t="n">
        <f aca="false">VLOOKUP(B4707,'Team Data'!$A$1:$E$659,4,FALSE())</f>
        <v>655</v>
      </c>
      <c r="R4707" s="0" t="n">
        <f aca="false">VLOOKUP(B4707,'Team Data'!$A$1:$E$659,5,FALSE())</f>
        <v>411</v>
      </c>
      <c r="S4707" s="0" t="n">
        <f aca="false">IF(I4707=1,(MIN(30,(C4707-D4707)))*(M4707/(M4707+N4707))*(Q4707/(Q4707+R4707)),(MAX(-30,(C4707-D4707)))*(N4707/(M4707+N4707))*(R4707/(R4707+Q4707)))</f>
        <v>-0.783155487804878</v>
      </c>
      <c r="T4707" s="0" t="n">
        <f aca="false">IF(J4707=1,(MIN(30,(D4707-C4707)))*(K4707/(K4707+L4707))*(O4707/(O4707+P4707)),(MAX(-30,(D4707-C4707)))*(L4707/(K4707+L4707))*(P4707/(P4707+O4707)))</f>
        <v>2.71214392803598</v>
      </c>
      <c r="U4707" s="7" t="n">
        <v>43146</v>
      </c>
    </row>
    <row r="4708" customFormat="false" ht="15" hidden="false" customHeight="false" outlineLevel="0" collapsed="false">
      <c r="A4708" s="0" t="s">
        <v>55</v>
      </c>
      <c r="B4708" s="0" t="s">
        <v>92</v>
      </c>
      <c r="C4708" s="0" t="n">
        <v>79</v>
      </c>
      <c r="D4708" s="0" t="n">
        <v>81</v>
      </c>
      <c r="E4708" s="0" t="n">
        <v>32</v>
      </c>
      <c r="F4708" s="0" t="n">
        <v>33</v>
      </c>
      <c r="G4708" s="0" t="n">
        <v>21</v>
      </c>
      <c r="H4708" s="0" t="n">
        <v>17</v>
      </c>
      <c r="I4708" s="0" t="n">
        <v>0</v>
      </c>
      <c r="J4708" s="0" t="n">
        <v>1</v>
      </c>
      <c r="K4708" s="0" t="n">
        <f aca="false">VLOOKUP(A4708,'Team Data'!$A$1:$E$659,2,FALSE())</f>
        <v>24</v>
      </c>
      <c r="L4708" s="0" t="n">
        <f aca="false">VLOOKUP(A4708,'Team Data'!$A$1:$E$659,3,FALSE())</f>
        <v>9</v>
      </c>
      <c r="M4708" s="0" t="n">
        <f aca="false">VLOOKUP(B4708,'Team Data'!$A$1:$E$659,2,FALSE())</f>
        <v>23</v>
      </c>
      <c r="N4708" s="0" t="n">
        <f aca="false">VLOOKUP(B4708,'Team Data'!$A$1:$E$659,3,FALSE())</f>
        <v>12</v>
      </c>
      <c r="O4708" s="0" t="n">
        <f aca="false">VLOOKUP(A4708,'Team Data'!$A$1:$E$659,4,FALSE())</f>
        <v>691</v>
      </c>
      <c r="P4708" s="0" t="n">
        <f aca="false">VLOOKUP(A4708,'Team Data'!$A$1:$E$659,5,FALSE())</f>
        <v>426</v>
      </c>
      <c r="Q4708" s="0" t="n">
        <f aca="false">VLOOKUP(B4708,'Team Data'!$A$1:$E$659,4,FALSE())</f>
        <v>673</v>
      </c>
      <c r="R4708" s="0" t="n">
        <f aca="false">VLOOKUP(B4708,'Team Data'!$A$1:$E$659,5,FALSE())</f>
        <v>500</v>
      </c>
      <c r="S4708" s="0" t="n">
        <f aca="false">IF(I4708=1,(MIN(30,(C4708-D4708)))*(M4708/(M4708+N4708))*(Q4708/(Q4708+R4708)),(MAX(-30,(C4708-D4708)))*(N4708/(M4708+N4708))*(R4708/(R4708+Q4708)))</f>
        <v>-0.292290829375228</v>
      </c>
      <c r="T4708" s="0" t="n">
        <f aca="false">IF(J4708=1,(MIN(30,(D4708-C4708)))*(K4708/(K4708+L4708))*(O4708/(O4708+P4708)),(MAX(-30,(D4708-C4708)))*(L4708/(K4708+L4708))*(P4708/(P4708+O4708)))</f>
        <v>0.899812810287295</v>
      </c>
      <c r="U4708" s="7" t="n">
        <v>43146</v>
      </c>
    </row>
    <row r="4709" customFormat="false" ht="15" hidden="false" customHeight="false" outlineLevel="0" collapsed="false">
      <c r="A4709" s="0" t="s">
        <v>213</v>
      </c>
      <c r="B4709" s="0" t="s">
        <v>356</v>
      </c>
      <c r="C4709" s="0" t="n">
        <v>73</v>
      </c>
      <c r="D4709" s="0" t="n">
        <v>75</v>
      </c>
      <c r="E4709" s="0" t="n">
        <v>40</v>
      </c>
      <c r="F4709" s="0" t="n">
        <v>28</v>
      </c>
      <c r="G4709" s="0" t="n">
        <v>18</v>
      </c>
      <c r="H4709" s="0" t="n">
        <v>6</v>
      </c>
      <c r="I4709" s="0" t="n">
        <v>0</v>
      </c>
      <c r="J4709" s="0" t="n">
        <v>1</v>
      </c>
      <c r="K4709" s="0" t="n">
        <f aca="false">VLOOKUP(A4709,'Team Data'!$A$1:$E$659,2,FALSE())</f>
        <v>19</v>
      </c>
      <c r="L4709" s="0" t="n">
        <f aca="false">VLOOKUP(A4709,'Team Data'!$A$1:$E$659,3,FALSE())</f>
        <v>14</v>
      </c>
      <c r="M4709" s="0" t="n">
        <f aca="false">VLOOKUP(B4709,'Team Data'!$A$1:$E$659,2,FALSE())</f>
        <v>8</v>
      </c>
      <c r="N4709" s="0" t="n">
        <f aca="false">VLOOKUP(B4709,'Team Data'!$A$1:$E$659,3,FALSE())</f>
        <v>24</v>
      </c>
      <c r="O4709" s="0" t="n">
        <f aca="false">VLOOKUP(A4709,'Team Data'!$A$1:$E$659,4,FALSE())</f>
        <v>541</v>
      </c>
      <c r="P4709" s="0" t="n">
        <f aca="false">VLOOKUP(A4709,'Team Data'!$A$1:$E$659,5,FALSE())</f>
        <v>562</v>
      </c>
      <c r="Q4709" s="0" t="n">
        <f aca="false">VLOOKUP(B4709,'Team Data'!$A$1:$E$659,4,FALSE())</f>
        <v>505</v>
      </c>
      <c r="R4709" s="0" t="n">
        <f aca="false">VLOOKUP(B4709,'Team Data'!$A$1:$E$659,5,FALSE())</f>
        <v>499</v>
      </c>
      <c r="S4709" s="0" t="n">
        <f aca="false">IF(I4709=1,(MIN(30,(C4709-D4709)))*(M4709/(M4709+N4709))*(Q4709/(Q4709+R4709)),(MAX(-30,(C4709-D4709)))*(N4709/(M4709+N4709))*(R4709/(R4709+Q4709)))</f>
        <v>-0.745517928286853</v>
      </c>
      <c r="T4709" s="0" t="n">
        <f aca="false">IF(J4709=1,(MIN(30,(D4709-C4709)))*(K4709/(K4709+L4709))*(O4709/(O4709+P4709)),(MAX(-30,(D4709-C4709)))*(L4709/(K4709+L4709))*(P4709/(P4709+O4709)))</f>
        <v>0.564795736146598</v>
      </c>
      <c r="U4709" s="7" t="n">
        <v>43146</v>
      </c>
    </row>
    <row r="4710" customFormat="false" ht="15" hidden="false" customHeight="false" outlineLevel="0" collapsed="false">
      <c r="A4710" s="0" t="s">
        <v>141</v>
      </c>
      <c r="B4710" s="0" t="s">
        <v>187</v>
      </c>
      <c r="C4710" s="0" t="n">
        <v>69</v>
      </c>
      <c r="D4710" s="0" t="n">
        <v>71</v>
      </c>
      <c r="E4710" s="0" t="n">
        <v>33</v>
      </c>
      <c r="F4710" s="0" t="n">
        <v>36</v>
      </c>
      <c r="G4710" s="0" t="n">
        <v>16</v>
      </c>
      <c r="H4710" s="0" t="n">
        <v>9</v>
      </c>
      <c r="I4710" s="0" t="n">
        <v>0</v>
      </c>
      <c r="J4710" s="0" t="n">
        <v>1</v>
      </c>
      <c r="K4710" s="0" t="n">
        <f aca="false">VLOOKUP(A4710,'Team Data'!$A$1:$E$659,2,FALSE())</f>
        <v>10</v>
      </c>
      <c r="L4710" s="0" t="n">
        <f aca="false">VLOOKUP(A4710,'Team Data'!$A$1:$E$659,3,FALSE())</f>
        <v>21</v>
      </c>
      <c r="M4710" s="0" t="n">
        <f aca="false">VLOOKUP(B4710,'Team Data'!$A$1:$E$659,2,FALSE())</f>
        <v>20</v>
      </c>
      <c r="N4710" s="0" t="n">
        <f aca="false">VLOOKUP(B4710,'Team Data'!$A$1:$E$659,3,FALSE())</f>
        <v>12</v>
      </c>
      <c r="O4710" s="0" t="n">
        <f aca="false">VLOOKUP(A4710,'Team Data'!$A$1:$E$659,4,FALSE())</f>
        <v>459</v>
      </c>
      <c r="P4710" s="0" t="n">
        <f aca="false">VLOOKUP(A4710,'Team Data'!$A$1:$E$659,5,FALSE())</f>
        <v>493</v>
      </c>
      <c r="Q4710" s="0" t="n">
        <f aca="false">VLOOKUP(B4710,'Team Data'!$A$1:$E$659,4,FALSE())</f>
        <v>433</v>
      </c>
      <c r="R4710" s="0" t="n">
        <f aca="false">VLOOKUP(B4710,'Team Data'!$A$1:$E$659,5,FALSE())</f>
        <v>544</v>
      </c>
      <c r="S4710" s="0" t="n">
        <f aca="false">IF(I4710=1,(MIN(30,(C4710-D4710)))*(M4710/(M4710+N4710))*(Q4710/(Q4710+R4710)),(MAX(-30,(C4710-D4710)))*(N4710/(M4710+N4710))*(R4710/(R4710+Q4710)))</f>
        <v>-0.417604912998976</v>
      </c>
      <c r="T4710" s="0" t="n">
        <f aca="false">IF(J4710=1,(MIN(30,(D4710-C4710)))*(K4710/(K4710+L4710))*(O4710/(O4710+P4710)),(MAX(-30,(D4710-C4710)))*(L4710/(K4710+L4710))*(P4710/(P4710+O4710)))</f>
        <v>0.311059907834101</v>
      </c>
      <c r="U4710" s="7" t="n">
        <v>43146</v>
      </c>
    </row>
    <row r="4711" customFormat="false" ht="15" hidden="false" customHeight="false" outlineLevel="0" collapsed="false">
      <c r="A4711" s="0" t="s">
        <v>174</v>
      </c>
      <c r="B4711" s="0" t="s">
        <v>332</v>
      </c>
      <c r="C4711" s="0" t="n">
        <v>80</v>
      </c>
      <c r="D4711" s="0" t="n">
        <v>81</v>
      </c>
      <c r="E4711" s="0" t="n">
        <v>23</v>
      </c>
      <c r="F4711" s="0" t="n">
        <v>31</v>
      </c>
      <c r="G4711" s="0" t="n">
        <v>10</v>
      </c>
      <c r="H4711" s="0" t="n">
        <v>10</v>
      </c>
      <c r="I4711" s="0" t="n">
        <v>0</v>
      </c>
      <c r="J4711" s="0" t="n">
        <v>1</v>
      </c>
      <c r="K4711" s="0" t="n">
        <f aca="false">VLOOKUP(A4711,'Team Data'!$A$1:$E$659,2,FALSE())</f>
        <v>25</v>
      </c>
      <c r="L4711" s="0" t="n">
        <f aca="false">VLOOKUP(A4711,'Team Data'!$A$1:$E$659,3,FALSE())</f>
        <v>12</v>
      </c>
      <c r="M4711" s="0" t="n">
        <f aca="false">VLOOKUP(B4711,'Team Data'!$A$1:$E$659,2,FALSE())</f>
        <v>12</v>
      </c>
      <c r="N4711" s="0" t="n">
        <f aca="false">VLOOKUP(B4711,'Team Data'!$A$1:$E$659,3,FALSE())</f>
        <v>20</v>
      </c>
      <c r="O4711" s="0" t="n">
        <f aca="false">VLOOKUP(A4711,'Team Data'!$A$1:$E$659,4,FALSE())</f>
        <v>653</v>
      </c>
      <c r="P4711" s="0" t="n">
        <f aca="false">VLOOKUP(A4711,'Team Data'!$A$1:$E$659,5,FALSE())</f>
        <v>548</v>
      </c>
      <c r="Q4711" s="0" t="n">
        <f aca="false">VLOOKUP(B4711,'Team Data'!$A$1:$E$659,4,FALSE())</f>
        <v>669</v>
      </c>
      <c r="R4711" s="0" t="n">
        <f aca="false">VLOOKUP(B4711,'Team Data'!$A$1:$E$659,5,FALSE())</f>
        <v>411</v>
      </c>
      <c r="S4711" s="0" t="n">
        <f aca="false">IF(I4711=1,(MIN(30,(C4711-D4711)))*(M4711/(M4711+N4711))*(Q4711/(Q4711+R4711)),(MAX(-30,(C4711-D4711)))*(N4711/(M4711+N4711))*(R4711/(R4711+Q4711)))</f>
        <v>-0.237847222222222</v>
      </c>
      <c r="T4711" s="0" t="n">
        <f aca="false">IF(J4711=1,(MIN(30,(D4711-C4711)))*(K4711/(K4711+L4711))*(O4711/(O4711+P4711)),(MAX(-30,(D4711-C4711)))*(L4711/(K4711+L4711))*(P4711/(P4711+O4711)))</f>
        <v>0.367374035150888</v>
      </c>
      <c r="U4711" s="7" t="n">
        <v>43146</v>
      </c>
    </row>
    <row r="4712" customFormat="false" ht="15" hidden="false" customHeight="false" outlineLevel="0" collapsed="false">
      <c r="A4712" s="0" t="s">
        <v>154</v>
      </c>
      <c r="B4712" s="0" t="s">
        <v>36</v>
      </c>
      <c r="C4712" s="0" t="n">
        <v>53</v>
      </c>
      <c r="D4712" s="0" t="n">
        <v>94</v>
      </c>
      <c r="E4712" s="0" t="n">
        <v>33</v>
      </c>
      <c r="F4712" s="0" t="n">
        <v>51</v>
      </c>
      <c r="G4712" s="0" t="n">
        <v>10</v>
      </c>
      <c r="H4712" s="0" t="n">
        <v>13</v>
      </c>
      <c r="I4712" s="0" t="n">
        <v>0</v>
      </c>
      <c r="J4712" s="0" t="n">
        <v>1</v>
      </c>
      <c r="K4712" s="0" t="n">
        <f aca="false">VLOOKUP(A4712,'Team Data'!$A$1:$E$659,2,FALSE())</f>
        <v>9</v>
      </c>
      <c r="L4712" s="0" t="n">
        <f aca="false">VLOOKUP(A4712,'Team Data'!$A$1:$E$659,3,FALSE())</f>
        <v>22</v>
      </c>
      <c r="M4712" s="0" t="n">
        <f aca="false">VLOOKUP(B4712,'Team Data'!$A$1:$E$659,2,FALSE())</f>
        <v>25</v>
      </c>
      <c r="N4712" s="0" t="n">
        <f aca="false">VLOOKUP(B4712,'Team Data'!$A$1:$E$659,3,FALSE())</f>
        <v>10</v>
      </c>
      <c r="O4712" s="0" t="n">
        <f aca="false">VLOOKUP(A4712,'Team Data'!$A$1:$E$659,4,FALSE())</f>
        <v>465</v>
      </c>
      <c r="P4712" s="0" t="n">
        <f aca="false">VLOOKUP(A4712,'Team Data'!$A$1:$E$659,5,FALSE())</f>
        <v>484</v>
      </c>
      <c r="Q4712" s="0" t="n">
        <f aca="false">VLOOKUP(B4712,'Team Data'!$A$1:$E$659,4,FALSE())</f>
        <v>540</v>
      </c>
      <c r="R4712" s="0" t="n">
        <f aca="false">VLOOKUP(B4712,'Team Data'!$A$1:$E$659,5,FALSE())</f>
        <v>573</v>
      </c>
      <c r="S4712" s="0" t="n">
        <f aca="false">IF(I4712=1,(MIN(30,(C4712-D4712)))*(M4712/(M4712+N4712))*(Q4712/(Q4712+R4712)),(MAX(-30,(C4712-D4712)))*(N4712/(M4712+N4712))*(R4712/(R4712+Q4712)))</f>
        <v>-4.41278398151714</v>
      </c>
      <c r="T4712" s="0" t="n">
        <f aca="false">IF(J4712=1,(MIN(30,(D4712-C4712)))*(K4712/(K4712+L4712))*(O4712/(O4712+P4712)),(MAX(-30,(D4712-C4712)))*(L4712/(K4712+L4712))*(P4712/(P4712+O4712)))</f>
        <v>4.26765015806112</v>
      </c>
      <c r="U4712" s="7" t="n">
        <v>43146</v>
      </c>
    </row>
    <row r="4713" customFormat="false" ht="15" hidden="false" customHeight="false" outlineLevel="0" collapsed="false">
      <c r="A4713" s="0" t="s">
        <v>114</v>
      </c>
      <c r="B4713" s="0" t="s">
        <v>20</v>
      </c>
      <c r="C4713" s="0" t="n">
        <v>70</v>
      </c>
      <c r="D4713" s="0" t="n">
        <v>65</v>
      </c>
      <c r="E4713" s="0" t="n">
        <v>27</v>
      </c>
      <c r="F4713" s="0" t="n">
        <v>39</v>
      </c>
      <c r="G4713" s="0" t="n">
        <v>7</v>
      </c>
      <c r="H4713" s="0" t="n">
        <v>8</v>
      </c>
      <c r="I4713" s="0" t="n">
        <v>1</v>
      </c>
      <c r="J4713" s="0" t="n">
        <v>0</v>
      </c>
      <c r="K4713" s="0" t="n">
        <f aca="false">VLOOKUP(A4713,'Team Data'!$A$1:$E$659,2,FALSE())</f>
        <v>12</v>
      </c>
      <c r="L4713" s="0" t="n">
        <f aca="false">VLOOKUP(A4713,'Team Data'!$A$1:$E$659,3,FALSE())</f>
        <v>19</v>
      </c>
      <c r="M4713" s="0" t="n">
        <f aca="false">VLOOKUP(B4713,'Team Data'!$A$1:$E$659,2,FALSE())</f>
        <v>13</v>
      </c>
      <c r="N4713" s="0" t="n">
        <f aca="false">VLOOKUP(B4713,'Team Data'!$A$1:$E$659,3,FALSE())</f>
        <v>17</v>
      </c>
      <c r="O4713" s="0" t="n">
        <f aca="false">VLOOKUP(A4713,'Team Data'!$A$1:$E$659,4,FALSE())</f>
        <v>472</v>
      </c>
      <c r="P4713" s="0" t="n">
        <f aca="false">VLOOKUP(A4713,'Team Data'!$A$1:$E$659,5,FALSE())</f>
        <v>512</v>
      </c>
      <c r="Q4713" s="0" t="n">
        <f aca="false">VLOOKUP(B4713,'Team Data'!$A$1:$E$659,4,FALSE())</f>
        <v>403</v>
      </c>
      <c r="R4713" s="0" t="n">
        <f aca="false">VLOOKUP(B4713,'Team Data'!$A$1:$E$659,5,FALSE())</f>
        <v>509</v>
      </c>
      <c r="S4713" s="0" t="n">
        <f aca="false">IF(I4713=1,(MIN(30,(C4713-D4713)))*(M4713/(M4713+N4713))*(Q4713/(Q4713+R4713)),(MAX(-30,(C4713-D4713)))*(N4713/(M4713+N4713))*(R4713/(R4713+Q4713)))</f>
        <v>0.957419590643275</v>
      </c>
      <c r="T4713" s="0" t="n">
        <f aca="false">IF(J4713=1,(MIN(30,(D4713-C4713)))*(K4713/(K4713+L4713))*(O4713/(O4713+P4713)),(MAX(-30,(D4713-C4713)))*(L4713/(K4713+L4713))*(P4713/(P4713+O4713)))</f>
        <v>-1.59454497770784</v>
      </c>
      <c r="U4713" s="7" t="n">
        <v>43146</v>
      </c>
    </row>
    <row r="4714" customFormat="false" ht="15" hidden="false" customHeight="false" outlineLevel="0" collapsed="false">
      <c r="A4714" s="0" t="s">
        <v>31</v>
      </c>
      <c r="B4714" s="0" t="s">
        <v>13</v>
      </c>
      <c r="C4714" s="0" t="n">
        <v>56</v>
      </c>
      <c r="D4714" s="0" t="n">
        <v>60</v>
      </c>
      <c r="E4714" s="0" t="n">
        <v>30</v>
      </c>
      <c r="F4714" s="0" t="n">
        <v>33</v>
      </c>
      <c r="G4714" s="0" t="n">
        <v>12</v>
      </c>
      <c r="H4714" s="0" t="n">
        <v>16</v>
      </c>
      <c r="I4714" s="0" t="n">
        <v>0</v>
      </c>
      <c r="J4714" s="0" t="n">
        <v>1</v>
      </c>
      <c r="K4714" s="0" t="n">
        <f aca="false">VLOOKUP(A4714,'Team Data'!$A$1:$E$659,2,FALSE())</f>
        <v>15</v>
      </c>
      <c r="L4714" s="0" t="n">
        <f aca="false">VLOOKUP(A4714,'Team Data'!$A$1:$E$659,3,FALSE())</f>
        <v>16</v>
      </c>
      <c r="M4714" s="0" t="n">
        <f aca="false">VLOOKUP(B4714,'Team Data'!$A$1:$E$659,2,FALSE())</f>
        <v>6</v>
      </c>
      <c r="N4714" s="0" t="n">
        <f aca="false">VLOOKUP(B4714,'Team Data'!$A$1:$E$659,3,FALSE())</f>
        <v>24</v>
      </c>
      <c r="O4714" s="0" t="n">
        <f aca="false">VLOOKUP(A4714,'Team Data'!$A$1:$E$659,4,FALSE())</f>
        <v>460</v>
      </c>
      <c r="P4714" s="0" t="n">
        <f aca="false">VLOOKUP(A4714,'Team Data'!$A$1:$E$659,5,FALSE())</f>
        <v>490</v>
      </c>
      <c r="Q4714" s="0" t="n">
        <f aca="false">VLOOKUP(B4714,'Team Data'!$A$1:$E$659,4,FALSE())</f>
        <v>466</v>
      </c>
      <c r="R4714" s="0" t="n">
        <f aca="false">VLOOKUP(B4714,'Team Data'!$A$1:$E$659,5,FALSE())</f>
        <v>488</v>
      </c>
      <c r="S4714" s="0" t="n">
        <f aca="false">IF(I4714=1,(MIN(30,(C4714-D4714)))*(M4714/(M4714+N4714))*(Q4714/(Q4714+R4714)),(MAX(-30,(C4714-D4714)))*(N4714/(M4714+N4714))*(R4714/(R4714+Q4714)))</f>
        <v>-1.63689727463312</v>
      </c>
      <c r="T4714" s="0" t="n">
        <f aca="false">IF(J4714=1,(MIN(30,(D4714-C4714)))*(K4714/(K4714+L4714))*(O4714/(O4714+P4714)),(MAX(-30,(D4714-C4714)))*(L4714/(K4714+L4714))*(P4714/(P4714+O4714)))</f>
        <v>0.937181663837012</v>
      </c>
      <c r="U4714" s="7" t="n">
        <v>43146</v>
      </c>
    </row>
    <row r="4715" customFormat="false" ht="15" hidden="false" customHeight="false" outlineLevel="0" collapsed="false">
      <c r="A4715" s="0" t="s">
        <v>98</v>
      </c>
      <c r="B4715" s="0" t="s">
        <v>163</v>
      </c>
      <c r="C4715" s="0" t="n">
        <v>83</v>
      </c>
      <c r="D4715" s="0" t="n">
        <v>72</v>
      </c>
      <c r="E4715" s="0" t="n">
        <v>43</v>
      </c>
      <c r="F4715" s="0" t="n">
        <v>28</v>
      </c>
      <c r="G4715" s="0" t="n">
        <v>14</v>
      </c>
      <c r="H4715" s="0" t="n">
        <v>10</v>
      </c>
      <c r="I4715" s="0" t="n">
        <v>1</v>
      </c>
      <c r="J4715" s="0" t="n">
        <v>0</v>
      </c>
      <c r="K4715" s="0" t="n">
        <f aca="false">VLOOKUP(A4715,'Team Data'!$A$1:$E$659,2,FALSE())</f>
        <v>15</v>
      </c>
      <c r="L4715" s="0" t="n">
        <f aca="false">VLOOKUP(A4715,'Team Data'!$A$1:$E$659,3,FALSE())</f>
        <v>18</v>
      </c>
      <c r="M4715" s="0" t="n">
        <f aca="false">VLOOKUP(B4715,'Team Data'!$A$1:$E$659,2,FALSE())</f>
        <v>13</v>
      </c>
      <c r="N4715" s="0" t="n">
        <f aca="false">VLOOKUP(B4715,'Team Data'!$A$1:$E$659,3,FALSE())</f>
        <v>20</v>
      </c>
      <c r="O4715" s="0" t="n">
        <f aca="false">VLOOKUP(A4715,'Team Data'!$A$1:$E$659,4,FALSE())</f>
        <v>568</v>
      </c>
      <c r="P4715" s="0" t="n">
        <f aca="false">VLOOKUP(A4715,'Team Data'!$A$1:$E$659,5,FALSE())</f>
        <v>506</v>
      </c>
      <c r="Q4715" s="0" t="n">
        <f aca="false">VLOOKUP(B4715,'Team Data'!$A$1:$E$659,4,FALSE())</f>
        <v>540</v>
      </c>
      <c r="R4715" s="0" t="n">
        <f aca="false">VLOOKUP(B4715,'Team Data'!$A$1:$E$659,5,FALSE())</f>
        <v>528</v>
      </c>
      <c r="S4715" s="0" t="n">
        <f aca="false">IF(I4715=1,(MIN(30,(C4715-D4715)))*(M4715/(M4715+N4715))*(Q4715/(Q4715+R4715)),(MAX(-30,(C4715-D4715)))*(N4715/(M4715+N4715))*(R4715/(R4715+Q4715)))</f>
        <v>2.19101123595506</v>
      </c>
      <c r="T4715" s="0" t="n">
        <f aca="false">IF(J4715=1,(MIN(30,(D4715-C4715)))*(K4715/(K4715+L4715))*(O4715/(O4715+P4715)),(MAX(-30,(D4715-C4715)))*(L4715/(K4715+L4715))*(P4715/(P4715+O4715)))</f>
        <v>-2.8268156424581</v>
      </c>
      <c r="U4715" s="7" t="n">
        <v>43146</v>
      </c>
    </row>
    <row r="4716" customFormat="false" ht="15" hidden="false" customHeight="false" outlineLevel="0" collapsed="false">
      <c r="A4716" s="0" t="s">
        <v>344</v>
      </c>
      <c r="B4716" s="0" t="s">
        <v>236</v>
      </c>
      <c r="C4716" s="0" t="n">
        <v>74</v>
      </c>
      <c r="D4716" s="0" t="n">
        <v>90</v>
      </c>
      <c r="E4716" s="0" t="n">
        <v>32</v>
      </c>
      <c r="F4716" s="0" t="n">
        <v>41</v>
      </c>
      <c r="G4716" s="0" t="n">
        <v>8</v>
      </c>
      <c r="H4716" s="0" t="n">
        <v>11</v>
      </c>
      <c r="I4716" s="0" t="n">
        <v>0</v>
      </c>
      <c r="J4716" s="0" t="n">
        <v>1</v>
      </c>
      <c r="K4716" s="0" t="n">
        <f aca="false">VLOOKUP(A4716,'Team Data'!$A$1:$E$659,2,FALSE())</f>
        <v>12</v>
      </c>
      <c r="L4716" s="0" t="n">
        <f aca="false">VLOOKUP(A4716,'Team Data'!$A$1:$E$659,3,FALSE())</f>
        <v>16</v>
      </c>
      <c r="M4716" s="0" t="n">
        <f aca="false">VLOOKUP(B4716,'Team Data'!$A$1:$E$659,2,FALSE())</f>
        <v>18</v>
      </c>
      <c r="N4716" s="0" t="n">
        <f aca="false">VLOOKUP(B4716,'Team Data'!$A$1:$E$659,3,FALSE())</f>
        <v>15</v>
      </c>
      <c r="O4716" s="0" t="n">
        <f aca="false">VLOOKUP(A4716,'Team Data'!$A$1:$E$659,4,FALSE())</f>
        <v>387</v>
      </c>
      <c r="P4716" s="0" t="n">
        <f aca="false">VLOOKUP(A4716,'Team Data'!$A$1:$E$659,5,FALSE())</f>
        <v>392</v>
      </c>
      <c r="Q4716" s="0" t="n">
        <f aca="false">VLOOKUP(B4716,'Team Data'!$A$1:$E$659,4,FALSE())</f>
        <v>473</v>
      </c>
      <c r="R4716" s="0" t="n">
        <f aca="false">VLOOKUP(B4716,'Team Data'!$A$1:$E$659,5,FALSE())</f>
        <v>475</v>
      </c>
      <c r="S4716" s="0" t="n">
        <f aca="false">IF(I4716=1,(MIN(30,(C4716-D4716)))*(M4716/(M4716+N4716))*(Q4716/(Q4716+R4716)),(MAX(-30,(C4716-D4716)))*(N4716/(M4716+N4716))*(R4716/(R4716+Q4716)))</f>
        <v>-3.64403528960491</v>
      </c>
      <c r="T4716" s="0" t="n">
        <f aca="false">IF(J4716=1,(MIN(30,(D4716-C4716)))*(K4716/(K4716+L4716))*(O4716/(O4716+P4716)),(MAX(-30,(D4716-C4716)))*(L4716/(K4716+L4716))*(P4716/(P4716+O4716)))</f>
        <v>3.40656519347148</v>
      </c>
      <c r="U4716" s="7" t="n">
        <v>43146</v>
      </c>
    </row>
    <row r="4717" customFormat="false" ht="15" hidden="false" customHeight="false" outlineLevel="0" collapsed="false">
      <c r="A4717" s="0" t="s">
        <v>135</v>
      </c>
      <c r="B4717" s="0" t="s">
        <v>217</v>
      </c>
      <c r="C4717" s="0" t="n">
        <v>82</v>
      </c>
      <c r="D4717" s="0" t="n">
        <v>72</v>
      </c>
      <c r="E4717" s="0" t="n">
        <v>28</v>
      </c>
      <c r="F4717" s="0" t="n">
        <v>39</v>
      </c>
      <c r="G4717" s="0" t="n">
        <v>8</v>
      </c>
      <c r="H4717" s="0" t="n">
        <v>12</v>
      </c>
      <c r="I4717" s="0" t="n">
        <v>1</v>
      </c>
      <c r="J4717" s="0" t="n">
        <v>0</v>
      </c>
      <c r="K4717" s="0" t="n">
        <f aca="false">VLOOKUP(A4717,'Team Data'!$A$1:$E$659,2,FALSE())</f>
        <v>25</v>
      </c>
      <c r="L4717" s="0" t="n">
        <f aca="false">VLOOKUP(A4717,'Team Data'!$A$1:$E$659,3,FALSE())</f>
        <v>12</v>
      </c>
      <c r="M4717" s="0" t="n">
        <f aca="false">VLOOKUP(B4717,'Team Data'!$A$1:$E$659,2,FALSE())</f>
        <v>20</v>
      </c>
      <c r="N4717" s="0" t="n">
        <f aca="false">VLOOKUP(B4717,'Team Data'!$A$1:$E$659,3,FALSE())</f>
        <v>14</v>
      </c>
      <c r="O4717" s="0" t="n">
        <f aca="false">VLOOKUP(A4717,'Team Data'!$A$1:$E$659,4,FALSE())</f>
        <v>699</v>
      </c>
      <c r="P4717" s="0" t="n">
        <f aca="false">VLOOKUP(A4717,'Team Data'!$A$1:$E$659,5,FALSE())</f>
        <v>540</v>
      </c>
      <c r="Q4717" s="0" t="n">
        <f aca="false">VLOOKUP(B4717,'Team Data'!$A$1:$E$659,4,FALSE())</f>
        <v>662</v>
      </c>
      <c r="R4717" s="0" t="n">
        <f aca="false">VLOOKUP(B4717,'Team Data'!$A$1:$E$659,5,FALSE())</f>
        <v>489</v>
      </c>
      <c r="S4717" s="0" t="n">
        <f aca="false">IF(I4717=1,(MIN(30,(C4717-D4717)))*(M4717/(M4717+N4717))*(Q4717/(Q4717+R4717)),(MAX(-30,(C4717-D4717)))*(N4717/(M4717+N4717))*(R4717/(R4717+Q4717)))</f>
        <v>3.38324730413451</v>
      </c>
      <c r="T4717" s="0" t="n">
        <f aca="false">IF(J4717=1,(MIN(30,(D4717-C4717)))*(K4717/(K4717+L4717))*(O4717/(O4717+P4717)),(MAX(-30,(D4717-C4717)))*(L4717/(K4717+L4717))*(P4717/(P4717+O4717)))</f>
        <v>-1.41352005758785</v>
      </c>
      <c r="U4717" s="7" t="n">
        <v>43146</v>
      </c>
    </row>
    <row r="4718" customFormat="false" ht="15" hidden="false" customHeight="false" outlineLevel="0" collapsed="false">
      <c r="A4718" s="0" t="s">
        <v>116</v>
      </c>
      <c r="B4718" s="0" t="s">
        <v>211</v>
      </c>
      <c r="C4718" s="0" t="n">
        <v>77</v>
      </c>
      <c r="D4718" s="0" t="n">
        <v>70</v>
      </c>
      <c r="E4718" s="0" t="n">
        <v>40</v>
      </c>
      <c r="F4718" s="0" t="n">
        <v>36</v>
      </c>
      <c r="G4718" s="0" t="n">
        <v>11</v>
      </c>
      <c r="H4718" s="0" t="n">
        <v>17</v>
      </c>
      <c r="I4718" s="0" t="n">
        <v>1</v>
      </c>
      <c r="J4718" s="0" t="n">
        <v>0</v>
      </c>
      <c r="K4718" s="0" t="n">
        <f aca="false">VLOOKUP(A4718,'Team Data'!$A$1:$E$659,2,FALSE())</f>
        <v>6</v>
      </c>
      <c r="L4718" s="0" t="n">
        <f aca="false">VLOOKUP(A4718,'Team Data'!$A$1:$E$659,3,FALSE())</f>
        <v>25</v>
      </c>
      <c r="M4718" s="0" t="n">
        <f aca="false">VLOOKUP(B4718,'Team Data'!$A$1:$E$659,2,FALSE())</f>
        <v>4</v>
      </c>
      <c r="N4718" s="0" t="n">
        <f aca="false">VLOOKUP(B4718,'Team Data'!$A$1:$E$659,3,FALSE())</f>
        <v>25</v>
      </c>
      <c r="O4718" s="0" t="n">
        <f aca="false">VLOOKUP(A4718,'Team Data'!$A$1:$E$659,4,FALSE())</f>
        <v>465</v>
      </c>
      <c r="P4718" s="0" t="n">
        <f aca="false">VLOOKUP(A4718,'Team Data'!$A$1:$E$659,5,FALSE())</f>
        <v>438</v>
      </c>
      <c r="Q4718" s="0" t="n">
        <f aca="false">VLOOKUP(B4718,'Team Data'!$A$1:$E$659,4,FALSE())</f>
        <v>425</v>
      </c>
      <c r="R4718" s="0" t="n">
        <f aca="false">VLOOKUP(B4718,'Team Data'!$A$1:$E$659,5,FALSE())</f>
        <v>394</v>
      </c>
      <c r="S4718" s="0" t="n">
        <f aca="false">IF(I4718=1,(MIN(30,(C4718-D4718)))*(M4718/(M4718+N4718))*(Q4718/(Q4718+R4718)),(MAX(-30,(C4718-D4718)))*(N4718/(M4718+N4718))*(R4718/(R4718+Q4718)))</f>
        <v>0.501031535514294</v>
      </c>
      <c r="T4718" s="0" t="n">
        <f aca="false">IF(J4718=1,(MIN(30,(D4718-C4718)))*(K4718/(K4718+L4718))*(O4718/(O4718+P4718)),(MAX(-30,(D4718-C4718)))*(L4718/(K4718+L4718))*(P4718/(P4718+O4718)))</f>
        <v>-2.73818454613653</v>
      </c>
      <c r="U4718" s="7" t="n">
        <v>43146</v>
      </c>
    </row>
    <row r="4719" customFormat="false" ht="15" hidden="false" customHeight="false" outlineLevel="0" collapsed="false">
      <c r="A4719" s="0" t="s">
        <v>77</v>
      </c>
      <c r="B4719" s="0" t="s">
        <v>301</v>
      </c>
      <c r="C4719" s="0" t="n">
        <v>82</v>
      </c>
      <c r="D4719" s="0" t="n">
        <v>80</v>
      </c>
      <c r="E4719" s="0" t="n">
        <v>29</v>
      </c>
      <c r="F4719" s="0" t="n">
        <v>29</v>
      </c>
      <c r="G4719" s="0" t="n">
        <v>11</v>
      </c>
      <c r="H4719" s="0" t="n">
        <v>9</v>
      </c>
      <c r="I4719" s="0" t="n">
        <v>1</v>
      </c>
      <c r="J4719" s="0" t="n">
        <v>0</v>
      </c>
      <c r="K4719" s="0" t="n">
        <f aca="false">VLOOKUP(A4719,'Team Data'!$A$1:$E$659,2,FALSE())</f>
        <v>10</v>
      </c>
      <c r="L4719" s="0" t="n">
        <f aca="false">VLOOKUP(A4719,'Team Data'!$A$1:$E$659,3,FALSE())</f>
        <v>20</v>
      </c>
      <c r="M4719" s="0" t="n">
        <f aca="false">VLOOKUP(B4719,'Team Data'!$A$1:$E$659,2,FALSE())</f>
        <v>14</v>
      </c>
      <c r="N4719" s="0" t="n">
        <f aca="false">VLOOKUP(B4719,'Team Data'!$A$1:$E$659,3,FALSE())</f>
        <v>17</v>
      </c>
      <c r="O4719" s="0" t="n">
        <f aca="false">VLOOKUP(A4719,'Team Data'!$A$1:$E$659,4,FALSE())</f>
        <v>495</v>
      </c>
      <c r="P4719" s="0" t="n">
        <f aca="false">VLOOKUP(A4719,'Team Data'!$A$1:$E$659,5,FALSE())</f>
        <v>484</v>
      </c>
      <c r="Q4719" s="0" t="n">
        <f aca="false">VLOOKUP(B4719,'Team Data'!$A$1:$E$659,4,FALSE())</f>
        <v>549</v>
      </c>
      <c r="R4719" s="0" t="n">
        <f aca="false">VLOOKUP(B4719,'Team Data'!$A$1:$E$659,5,FALSE())</f>
        <v>466</v>
      </c>
      <c r="S4719" s="0" t="n">
        <f aca="false">IF(I4719=1,(MIN(30,(C4719-D4719)))*(M4719/(M4719+N4719))*(Q4719/(Q4719+R4719)),(MAX(-30,(C4719-D4719)))*(N4719/(M4719+N4719))*(R4719/(R4719+Q4719)))</f>
        <v>0.488542825361513</v>
      </c>
      <c r="T4719" s="0" t="n">
        <f aca="false">IF(J4719=1,(MIN(30,(D4719-C4719)))*(K4719/(K4719+L4719))*(O4719/(O4719+P4719)),(MAX(-30,(D4719-C4719)))*(L4719/(K4719+L4719))*(P4719/(P4719+O4719)))</f>
        <v>-0.659176029962547</v>
      </c>
      <c r="U4719" s="7" t="n">
        <v>43146</v>
      </c>
    </row>
    <row r="4720" customFormat="false" ht="15" hidden="false" customHeight="false" outlineLevel="0" collapsed="false">
      <c r="A4720" s="0" t="s">
        <v>177</v>
      </c>
      <c r="B4720" s="0" t="s">
        <v>274</v>
      </c>
      <c r="C4720" s="0" t="n">
        <v>80</v>
      </c>
      <c r="D4720" s="0" t="n">
        <v>81</v>
      </c>
      <c r="E4720" s="0" t="n">
        <v>41</v>
      </c>
      <c r="F4720" s="0" t="n">
        <v>33</v>
      </c>
      <c r="G4720" s="0" t="n">
        <v>17</v>
      </c>
      <c r="H4720" s="0" t="n">
        <v>6</v>
      </c>
      <c r="I4720" s="0" t="n">
        <v>0</v>
      </c>
      <c r="J4720" s="0" t="n">
        <v>1</v>
      </c>
      <c r="K4720" s="0" t="n">
        <f aca="false">VLOOKUP(A4720,'Team Data'!$A$1:$E$659,2,FALSE())</f>
        <v>18</v>
      </c>
      <c r="L4720" s="0" t="n">
        <f aca="false">VLOOKUP(A4720,'Team Data'!$A$1:$E$659,3,FALSE())</f>
        <v>15</v>
      </c>
      <c r="M4720" s="0" t="n">
        <f aca="false">VLOOKUP(B4720,'Team Data'!$A$1:$E$659,2,FALSE())</f>
        <v>20</v>
      </c>
      <c r="N4720" s="0" t="n">
        <f aca="false">VLOOKUP(B4720,'Team Data'!$A$1:$E$659,3,FALSE())</f>
        <v>13</v>
      </c>
      <c r="O4720" s="0" t="n">
        <f aca="false">VLOOKUP(A4720,'Team Data'!$A$1:$E$659,4,FALSE())</f>
        <v>582</v>
      </c>
      <c r="P4720" s="0" t="n">
        <f aca="false">VLOOKUP(A4720,'Team Data'!$A$1:$E$659,5,FALSE())</f>
        <v>475</v>
      </c>
      <c r="Q4720" s="0" t="n">
        <f aca="false">VLOOKUP(B4720,'Team Data'!$A$1:$E$659,4,FALSE())</f>
        <v>571</v>
      </c>
      <c r="R4720" s="0" t="n">
        <f aca="false">VLOOKUP(B4720,'Team Data'!$A$1:$E$659,5,FALSE())</f>
        <v>476</v>
      </c>
      <c r="S4720" s="0" t="n">
        <f aca="false">IF(I4720=1,(MIN(30,(C4720-D4720)))*(M4720/(M4720+N4720))*(Q4720/(Q4720+R4720)),(MAX(-30,(C4720-D4720)))*(N4720/(M4720+N4720))*(R4720/(R4720+Q4720)))</f>
        <v>-0.17909756591705</v>
      </c>
      <c r="T4720" s="0" t="n">
        <f aca="false">IF(J4720=1,(MIN(30,(D4720-C4720)))*(K4720/(K4720+L4720))*(O4720/(O4720+P4720)),(MAX(-30,(D4720-C4720)))*(L4720/(K4720+L4720))*(P4720/(P4720+O4720)))</f>
        <v>0.300335426163241</v>
      </c>
      <c r="U4720" s="7" t="n">
        <v>43146</v>
      </c>
    </row>
    <row r="4721" customFormat="false" ht="15" hidden="false" customHeight="false" outlineLevel="0" collapsed="false">
      <c r="A4721" s="0" t="s">
        <v>193</v>
      </c>
      <c r="B4721" s="0" t="s">
        <v>245</v>
      </c>
      <c r="C4721" s="0" t="n">
        <v>64</v>
      </c>
      <c r="D4721" s="0" t="n">
        <v>71</v>
      </c>
      <c r="E4721" s="0" t="n">
        <v>35</v>
      </c>
      <c r="F4721" s="0" t="n">
        <v>35</v>
      </c>
      <c r="G4721" s="0" t="n">
        <v>16</v>
      </c>
      <c r="H4721" s="0" t="n">
        <v>13</v>
      </c>
      <c r="I4721" s="0" t="n">
        <v>0</v>
      </c>
      <c r="J4721" s="0" t="n">
        <v>1</v>
      </c>
      <c r="K4721" s="0" t="n">
        <f aca="false">VLOOKUP(A4721,'Team Data'!$A$1:$E$659,2,FALSE())</f>
        <v>16</v>
      </c>
      <c r="L4721" s="0" t="n">
        <f aca="false">VLOOKUP(A4721,'Team Data'!$A$1:$E$659,3,FALSE())</f>
        <v>17</v>
      </c>
      <c r="M4721" s="0" t="n">
        <f aca="false">VLOOKUP(B4721,'Team Data'!$A$1:$E$659,2,FALSE())</f>
        <v>22</v>
      </c>
      <c r="N4721" s="0" t="n">
        <f aca="false">VLOOKUP(B4721,'Team Data'!$A$1:$E$659,3,FALSE())</f>
        <v>12</v>
      </c>
      <c r="O4721" s="0" t="n">
        <f aca="false">VLOOKUP(A4721,'Team Data'!$A$1:$E$659,4,FALSE())</f>
        <v>486</v>
      </c>
      <c r="P4721" s="0" t="n">
        <f aca="false">VLOOKUP(A4721,'Team Data'!$A$1:$E$659,5,FALSE())</f>
        <v>480</v>
      </c>
      <c r="Q4721" s="0" t="n">
        <f aca="false">VLOOKUP(B4721,'Team Data'!$A$1:$E$659,4,FALSE())</f>
        <v>500</v>
      </c>
      <c r="R4721" s="0" t="n">
        <f aca="false">VLOOKUP(B4721,'Team Data'!$A$1:$E$659,5,FALSE())</f>
        <v>508</v>
      </c>
      <c r="S4721" s="0" t="n">
        <f aca="false">IF(I4721=1,(MIN(30,(C4721-D4721)))*(M4721/(M4721+N4721))*(Q4721/(Q4721+R4721)),(MAX(-30,(C4721-D4721)))*(N4721/(M4721+N4721))*(R4721/(R4721+Q4721)))</f>
        <v>-1.24509803921569</v>
      </c>
      <c r="T4721" s="0" t="n">
        <f aca="false">IF(J4721=1,(MIN(30,(D4721-C4721)))*(K4721/(K4721+L4721))*(O4721/(O4721+P4721)),(MAX(-30,(D4721-C4721)))*(L4721/(K4721+L4721))*(P4721/(P4721+O4721)))</f>
        <v>1.70750988142292</v>
      </c>
      <c r="U4721" s="7" t="n">
        <v>43146</v>
      </c>
    </row>
    <row r="4722" customFormat="false" ht="15" hidden="false" customHeight="false" outlineLevel="0" collapsed="false">
      <c r="A4722" s="0" t="s">
        <v>122</v>
      </c>
      <c r="B4722" s="0" t="s">
        <v>33</v>
      </c>
      <c r="C4722" s="0" t="n">
        <v>58</v>
      </c>
      <c r="D4722" s="0" t="n">
        <v>70</v>
      </c>
      <c r="E4722" s="0" t="n">
        <v>34</v>
      </c>
      <c r="F4722" s="0" t="n">
        <v>45</v>
      </c>
      <c r="G4722" s="0" t="n">
        <v>11</v>
      </c>
      <c r="H4722" s="0" t="n">
        <v>12</v>
      </c>
      <c r="I4722" s="0" t="n">
        <v>0</v>
      </c>
      <c r="J4722" s="0" t="n">
        <v>1</v>
      </c>
      <c r="K4722" s="0" t="n">
        <f aca="false">VLOOKUP(A4722,'Team Data'!$A$1:$E$659,2,FALSE())</f>
        <v>17</v>
      </c>
      <c r="L4722" s="0" t="n">
        <f aca="false">VLOOKUP(A4722,'Team Data'!$A$1:$E$659,3,FALSE())</f>
        <v>14</v>
      </c>
      <c r="M4722" s="0" t="n">
        <f aca="false">VLOOKUP(B4722,'Team Data'!$A$1:$E$659,2,FALSE())</f>
        <v>20</v>
      </c>
      <c r="N4722" s="0" t="n">
        <f aca="false">VLOOKUP(B4722,'Team Data'!$A$1:$E$659,3,FALSE())</f>
        <v>13</v>
      </c>
      <c r="O4722" s="0" t="n">
        <f aca="false">VLOOKUP(A4722,'Team Data'!$A$1:$E$659,4,FALSE())</f>
        <v>588</v>
      </c>
      <c r="P4722" s="0" t="n">
        <f aca="false">VLOOKUP(A4722,'Team Data'!$A$1:$E$659,5,FALSE())</f>
        <v>411</v>
      </c>
      <c r="Q4722" s="0" t="n">
        <f aca="false">VLOOKUP(B4722,'Team Data'!$A$1:$E$659,4,FALSE())</f>
        <v>562</v>
      </c>
      <c r="R4722" s="0" t="n">
        <f aca="false">VLOOKUP(B4722,'Team Data'!$A$1:$E$659,5,FALSE())</f>
        <v>491</v>
      </c>
      <c r="S4722" s="0" t="n">
        <f aca="false">IF(I4722=1,(MIN(30,(C4722-D4722)))*(M4722/(M4722+N4722))*(Q4722/(Q4722+R4722)),(MAX(-30,(C4722-D4722)))*(N4722/(M4722+N4722))*(R4722/(R4722+Q4722)))</f>
        <v>-2.20426487093154</v>
      </c>
      <c r="T4722" s="0" t="n">
        <f aca="false">IF(J4722=1,(MIN(30,(D4722-C4722)))*(K4722/(K4722+L4722))*(O4722/(O4722+P4722)),(MAX(-30,(D4722-C4722)))*(L4722/(K4722+L4722))*(P4722/(P4722+O4722)))</f>
        <v>3.8732926474862</v>
      </c>
      <c r="U4722" s="7" t="n">
        <v>43146</v>
      </c>
    </row>
    <row r="4723" customFormat="false" ht="15" hidden="false" customHeight="false" outlineLevel="0" collapsed="false">
      <c r="A4723" s="0" t="s">
        <v>331</v>
      </c>
      <c r="B4723" s="0" t="s">
        <v>153</v>
      </c>
      <c r="C4723" s="0" t="n">
        <v>71</v>
      </c>
      <c r="D4723" s="0" t="n">
        <v>80</v>
      </c>
      <c r="E4723" s="0" t="n">
        <v>34</v>
      </c>
      <c r="F4723" s="0" t="n">
        <v>27</v>
      </c>
      <c r="G4723" s="0" t="n">
        <v>12</v>
      </c>
      <c r="H4723" s="0" t="n">
        <v>6</v>
      </c>
      <c r="I4723" s="0" t="n">
        <v>0</v>
      </c>
      <c r="J4723" s="0" t="n">
        <v>1</v>
      </c>
      <c r="K4723" s="0" t="n">
        <f aca="false">VLOOKUP(A4723,'Team Data'!$A$1:$E$659,2,FALSE())</f>
        <v>15</v>
      </c>
      <c r="L4723" s="0" t="n">
        <f aca="false">VLOOKUP(A4723,'Team Data'!$A$1:$E$659,3,FALSE())</f>
        <v>17</v>
      </c>
      <c r="M4723" s="0" t="n">
        <f aca="false">VLOOKUP(B4723,'Team Data'!$A$1:$E$659,2,FALSE())</f>
        <v>32</v>
      </c>
      <c r="N4723" s="0" t="n">
        <f aca="false">VLOOKUP(B4723,'Team Data'!$A$1:$E$659,3,FALSE())</f>
        <v>6</v>
      </c>
      <c r="O4723" s="0" t="n">
        <f aca="false">VLOOKUP(A4723,'Team Data'!$A$1:$E$659,4,FALSE())</f>
        <v>528</v>
      </c>
      <c r="P4723" s="0" t="n">
        <f aca="false">VLOOKUP(A4723,'Team Data'!$A$1:$E$659,5,FALSE())</f>
        <v>460</v>
      </c>
      <c r="Q4723" s="0" t="n">
        <f aca="false">VLOOKUP(B4723,'Team Data'!$A$1:$E$659,4,FALSE())</f>
        <v>662</v>
      </c>
      <c r="R4723" s="0" t="n">
        <f aca="false">VLOOKUP(B4723,'Team Data'!$A$1:$E$659,5,FALSE())</f>
        <v>561</v>
      </c>
      <c r="S4723" s="0" t="n">
        <f aca="false">IF(I4723=1,(MIN(30,(C4723-D4723)))*(M4723/(M4723+N4723))*(Q4723/(Q4723+R4723)),(MAX(-30,(C4723-D4723)))*(N4723/(M4723+N4723))*(R4723/(R4723+Q4723)))</f>
        <v>-0.651848345311357</v>
      </c>
      <c r="T4723" s="0" t="n">
        <f aca="false">IF(J4723=1,(MIN(30,(D4723-C4723)))*(K4723/(K4723+L4723))*(O4723/(O4723+P4723)),(MAX(-30,(D4723-C4723)))*(L4723/(K4723+L4723))*(P4723/(P4723+O4723)))</f>
        <v>2.25455465587045</v>
      </c>
      <c r="U4723" s="7" t="n">
        <v>43146</v>
      </c>
    </row>
    <row r="4724" customFormat="false" ht="15" hidden="false" customHeight="false" outlineLevel="0" collapsed="false">
      <c r="A4724" s="0" t="s">
        <v>164</v>
      </c>
      <c r="B4724" s="0" t="s">
        <v>46</v>
      </c>
      <c r="C4724" s="0" t="n">
        <v>76</v>
      </c>
      <c r="D4724" s="0" t="n">
        <v>72</v>
      </c>
      <c r="E4724" s="0" t="n">
        <v>46</v>
      </c>
      <c r="F4724" s="0" t="n">
        <v>44</v>
      </c>
      <c r="G4724" s="0" t="n">
        <v>13</v>
      </c>
      <c r="H4724" s="0" t="n">
        <v>8</v>
      </c>
      <c r="I4724" s="0" t="n">
        <v>1</v>
      </c>
      <c r="J4724" s="0" t="n">
        <v>0</v>
      </c>
      <c r="K4724" s="0" t="n">
        <f aca="false">VLOOKUP(A4724,'Team Data'!$A$1:$E$659,2,FALSE())</f>
        <v>11</v>
      </c>
      <c r="L4724" s="0" t="n">
        <f aca="false">VLOOKUP(A4724,'Team Data'!$A$1:$E$659,3,FALSE())</f>
        <v>17</v>
      </c>
      <c r="M4724" s="0" t="n">
        <f aca="false">VLOOKUP(B4724,'Team Data'!$A$1:$E$659,2,FALSE())</f>
        <v>18</v>
      </c>
      <c r="N4724" s="0" t="n">
        <f aca="false">VLOOKUP(B4724,'Team Data'!$A$1:$E$659,3,FALSE())</f>
        <v>17</v>
      </c>
      <c r="O4724" s="0" t="n">
        <f aca="false">VLOOKUP(A4724,'Team Data'!$A$1:$E$659,4,FALSE())</f>
        <v>411</v>
      </c>
      <c r="P4724" s="0" t="n">
        <f aca="false">VLOOKUP(A4724,'Team Data'!$A$1:$E$659,5,FALSE())</f>
        <v>413</v>
      </c>
      <c r="Q4724" s="0" t="n">
        <f aca="false">VLOOKUP(B4724,'Team Data'!$A$1:$E$659,4,FALSE())</f>
        <v>546</v>
      </c>
      <c r="R4724" s="0" t="n">
        <f aca="false">VLOOKUP(B4724,'Team Data'!$A$1:$E$659,5,FALSE())</f>
        <v>561</v>
      </c>
      <c r="S4724" s="0" t="n">
        <f aca="false">IF(I4724=1,(MIN(30,(C4724-D4724)))*(M4724/(M4724+N4724))*(Q4724/(Q4724+R4724)),(MAX(-30,(C4724-D4724)))*(N4724/(M4724+N4724))*(R4724/(R4724+Q4724)))</f>
        <v>1.01463414634146</v>
      </c>
      <c r="T4724" s="0" t="n">
        <f aca="false">IF(J4724=1,(MIN(30,(D4724-C4724)))*(K4724/(K4724+L4724))*(O4724/(O4724+P4724)),(MAX(-30,(D4724-C4724)))*(L4724/(K4724+L4724))*(P4724/(P4724+O4724)))</f>
        <v>-1.21723300970874</v>
      </c>
      <c r="U4724" s="7" t="n">
        <v>43146</v>
      </c>
    </row>
    <row r="4725" customFormat="false" ht="15" hidden="false" customHeight="false" outlineLevel="0" collapsed="false">
      <c r="A4725" s="0" t="s">
        <v>123</v>
      </c>
      <c r="B4725" s="0" t="s">
        <v>142</v>
      </c>
      <c r="C4725" s="0" t="n">
        <v>62</v>
      </c>
      <c r="D4725" s="0" t="n">
        <v>85</v>
      </c>
      <c r="E4725" s="0" t="n">
        <v>30</v>
      </c>
      <c r="F4725" s="0" t="n">
        <v>41</v>
      </c>
      <c r="G4725" s="0" t="n">
        <v>15</v>
      </c>
      <c r="H4725" s="0" t="n">
        <v>8</v>
      </c>
      <c r="I4725" s="0" t="n">
        <v>0</v>
      </c>
      <c r="J4725" s="0" t="n">
        <v>1</v>
      </c>
      <c r="K4725" s="0" t="n">
        <f aca="false">VLOOKUP(A4725,'Team Data'!$A$1:$E$659,2,FALSE())</f>
        <v>7</v>
      </c>
      <c r="L4725" s="0" t="n">
        <f aca="false">VLOOKUP(A4725,'Team Data'!$A$1:$E$659,3,FALSE())</f>
        <v>21</v>
      </c>
      <c r="M4725" s="0" t="n">
        <f aca="false">VLOOKUP(B4725,'Team Data'!$A$1:$E$659,2,FALSE())</f>
        <v>19</v>
      </c>
      <c r="N4725" s="0" t="n">
        <f aca="false">VLOOKUP(B4725,'Team Data'!$A$1:$E$659,3,FALSE())</f>
        <v>14</v>
      </c>
      <c r="O4725" s="0" t="n">
        <f aca="false">VLOOKUP(A4725,'Team Data'!$A$1:$E$659,4,FALSE())</f>
        <v>401</v>
      </c>
      <c r="P4725" s="0" t="n">
        <f aca="false">VLOOKUP(A4725,'Team Data'!$A$1:$E$659,5,FALSE())</f>
        <v>384</v>
      </c>
      <c r="Q4725" s="0" t="n">
        <f aca="false">VLOOKUP(B4725,'Team Data'!$A$1:$E$659,4,FALSE())</f>
        <v>451</v>
      </c>
      <c r="R4725" s="0" t="n">
        <f aca="false">VLOOKUP(B4725,'Team Data'!$A$1:$E$659,5,FALSE())</f>
        <v>488</v>
      </c>
      <c r="S4725" s="0" t="n">
        <f aca="false">IF(I4725=1,(MIN(30,(C4725-D4725)))*(M4725/(M4725+N4725))*(Q4725/(Q4725+R4725)),(MAX(-30,(C4725-D4725)))*(N4725/(M4725+N4725))*(R4725/(R4725+Q4725)))</f>
        <v>-5.07102978668474</v>
      </c>
      <c r="T4725" s="0" t="n">
        <f aca="false">IF(J4725=1,(MIN(30,(D4725-C4725)))*(K4725/(K4725+L4725))*(O4725/(O4725+P4725)),(MAX(-30,(D4725-C4725)))*(L4725/(K4725+L4725))*(P4725/(P4725+O4725)))</f>
        <v>2.93726114649682</v>
      </c>
      <c r="U4725" s="7" t="n">
        <v>43146</v>
      </c>
    </row>
    <row r="4726" customFormat="false" ht="15" hidden="false" customHeight="false" outlineLevel="0" collapsed="false">
      <c r="A4726" s="0" t="s">
        <v>269</v>
      </c>
      <c r="B4726" s="0" t="s">
        <v>221</v>
      </c>
      <c r="C4726" s="0" t="n">
        <v>85</v>
      </c>
      <c r="D4726" s="0" t="n">
        <v>67</v>
      </c>
      <c r="E4726" s="0" t="n">
        <v>32</v>
      </c>
      <c r="F4726" s="0" t="n">
        <v>38</v>
      </c>
      <c r="G4726" s="0" t="n">
        <v>6</v>
      </c>
      <c r="H4726" s="0" t="n">
        <v>12</v>
      </c>
      <c r="I4726" s="0" t="n">
        <v>1</v>
      </c>
      <c r="J4726" s="0" t="n">
        <v>0</v>
      </c>
      <c r="K4726" s="0" t="n">
        <f aca="false">VLOOKUP(A4726,'Team Data'!$A$1:$E$659,2,FALSE())</f>
        <v>26</v>
      </c>
      <c r="L4726" s="0" t="n">
        <f aca="false">VLOOKUP(A4726,'Team Data'!$A$1:$E$659,3,FALSE())</f>
        <v>9</v>
      </c>
      <c r="M4726" s="0" t="n">
        <f aca="false">VLOOKUP(B4726,'Team Data'!$A$1:$E$659,2,FALSE())</f>
        <v>11</v>
      </c>
      <c r="N4726" s="0" t="n">
        <f aca="false">VLOOKUP(B4726,'Team Data'!$A$1:$E$659,3,FALSE())</f>
        <v>21</v>
      </c>
      <c r="O4726" s="0" t="n">
        <f aca="false">VLOOKUP(A4726,'Team Data'!$A$1:$E$659,4,FALSE())</f>
        <v>497</v>
      </c>
      <c r="P4726" s="0" t="n">
        <f aca="false">VLOOKUP(A4726,'Team Data'!$A$1:$E$659,5,FALSE())</f>
        <v>517</v>
      </c>
      <c r="Q4726" s="0" t="n">
        <f aca="false">VLOOKUP(B4726,'Team Data'!$A$1:$E$659,4,FALSE())</f>
        <v>508</v>
      </c>
      <c r="R4726" s="0" t="n">
        <f aca="false">VLOOKUP(B4726,'Team Data'!$A$1:$E$659,5,FALSE())</f>
        <v>413</v>
      </c>
      <c r="S4726" s="0" t="n">
        <f aca="false">IF(I4726=1,(MIN(30,(C4726-D4726)))*(M4726/(M4726+N4726))*(Q4726/(Q4726+R4726)),(MAX(-30,(C4726-D4726)))*(N4726/(M4726+N4726))*(R4726/(R4726+Q4726)))</f>
        <v>3.4128664495114</v>
      </c>
      <c r="T4726" s="0" t="n">
        <f aca="false">IF(J4726=1,(MIN(30,(D4726-C4726)))*(K4726/(K4726+L4726))*(O4726/(O4726+P4726)),(MAX(-30,(D4726-C4726)))*(L4726/(K4726+L4726))*(P4726/(P4726+O4726)))</f>
        <v>-2.35993237531699</v>
      </c>
      <c r="U4726" s="7" t="n">
        <v>43146</v>
      </c>
    </row>
    <row r="4727" customFormat="false" ht="15" hidden="false" customHeight="false" outlineLevel="0" collapsed="false">
      <c r="A4727" s="0" t="s">
        <v>125</v>
      </c>
      <c r="B4727" s="0" t="s">
        <v>73</v>
      </c>
      <c r="C4727" s="0" t="n">
        <v>76</v>
      </c>
      <c r="D4727" s="0" t="n">
        <v>90</v>
      </c>
      <c r="E4727" s="0" t="n">
        <v>27</v>
      </c>
      <c r="F4727" s="0" t="n">
        <v>37</v>
      </c>
      <c r="G4727" s="0" t="n">
        <v>9</v>
      </c>
      <c r="H4727" s="0" t="n">
        <v>12</v>
      </c>
      <c r="I4727" s="0" t="n">
        <v>0</v>
      </c>
      <c r="J4727" s="0" t="n">
        <v>1</v>
      </c>
      <c r="K4727" s="0" t="n">
        <f aca="false">VLOOKUP(A4727,'Team Data'!$A$1:$E$659,2,FALSE())</f>
        <v>13</v>
      </c>
      <c r="L4727" s="0" t="n">
        <f aca="false">VLOOKUP(A4727,'Team Data'!$A$1:$E$659,3,FALSE())</f>
        <v>18</v>
      </c>
      <c r="M4727" s="0" t="n">
        <f aca="false">VLOOKUP(B4727,'Team Data'!$A$1:$E$659,2,FALSE())</f>
        <v>17</v>
      </c>
      <c r="N4727" s="0" t="n">
        <f aca="false">VLOOKUP(B4727,'Team Data'!$A$1:$E$659,3,FALSE())</f>
        <v>17</v>
      </c>
      <c r="O4727" s="0" t="n">
        <f aca="false">VLOOKUP(A4727,'Team Data'!$A$1:$E$659,4,FALSE())</f>
        <v>547</v>
      </c>
      <c r="P4727" s="0" t="n">
        <f aca="false">VLOOKUP(A4727,'Team Data'!$A$1:$E$659,5,FALSE())</f>
        <v>412</v>
      </c>
      <c r="Q4727" s="0" t="n">
        <f aca="false">VLOOKUP(B4727,'Team Data'!$A$1:$E$659,4,FALSE())</f>
        <v>569</v>
      </c>
      <c r="R4727" s="0" t="n">
        <f aca="false">VLOOKUP(B4727,'Team Data'!$A$1:$E$659,5,FALSE())</f>
        <v>514</v>
      </c>
      <c r="S4727" s="0" t="n">
        <f aca="false">IF(I4727=1,(MIN(30,(C4727-D4727)))*(M4727/(M4727+N4727))*(Q4727/(Q4727+R4727)),(MAX(-30,(C4727-D4727)))*(N4727/(M4727+N4727))*(R4727/(R4727+Q4727)))</f>
        <v>-3.32225300092336</v>
      </c>
      <c r="T4727" s="0" t="n">
        <f aca="false">IF(J4727=1,(MIN(30,(D4727-C4727)))*(K4727/(K4727+L4727))*(O4727/(O4727+P4727)),(MAX(-30,(D4727-C4727)))*(L4727/(K4727+L4727))*(P4727/(P4727+O4727)))</f>
        <v>3.3487167412291</v>
      </c>
      <c r="U4727" s="7" t="n">
        <v>43146</v>
      </c>
    </row>
    <row r="4728" customFormat="false" ht="15" hidden="false" customHeight="false" outlineLevel="0" collapsed="false">
      <c r="A4728" s="0" t="s">
        <v>282</v>
      </c>
      <c r="B4728" s="0" t="s">
        <v>293</v>
      </c>
      <c r="C4728" s="0" t="n">
        <v>87</v>
      </c>
      <c r="D4728" s="0" t="n">
        <v>68</v>
      </c>
      <c r="E4728" s="0" t="n">
        <v>35</v>
      </c>
      <c r="F4728" s="0" t="n">
        <v>34</v>
      </c>
      <c r="G4728" s="0" t="n">
        <v>14</v>
      </c>
      <c r="H4728" s="0" t="n">
        <v>19</v>
      </c>
      <c r="I4728" s="0" t="n">
        <v>1</v>
      </c>
      <c r="J4728" s="0" t="n">
        <v>0</v>
      </c>
      <c r="K4728" s="0" t="n">
        <f aca="false">VLOOKUP(A4728,'Team Data'!$A$1:$E$659,2,FALSE())</f>
        <v>28</v>
      </c>
      <c r="L4728" s="0" t="n">
        <f aca="false">VLOOKUP(A4728,'Team Data'!$A$1:$E$659,3,FALSE())</f>
        <v>7</v>
      </c>
      <c r="M4728" s="0" t="n">
        <f aca="false">VLOOKUP(B4728,'Team Data'!$A$1:$E$659,2,FALSE())</f>
        <v>11</v>
      </c>
      <c r="N4728" s="0" t="n">
        <f aca="false">VLOOKUP(B4728,'Team Data'!$A$1:$E$659,3,FALSE())</f>
        <v>18</v>
      </c>
      <c r="O4728" s="0" t="n">
        <f aca="false">VLOOKUP(A4728,'Team Data'!$A$1:$E$659,4,FALSE())</f>
        <v>478</v>
      </c>
      <c r="P4728" s="0" t="n">
        <f aca="false">VLOOKUP(A4728,'Team Data'!$A$1:$E$659,5,FALSE())</f>
        <v>538</v>
      </c>
      <c r="Q4728" s="0" t="n">
        <f aca="false">VLOOKUP(B4728,'Team Data'!$A$1:$E$659,4,FALSE())</f>
        <v>403</v>
      </c>
      <c r="R4728" s="0" t="n">
        <f aca="false">VLOOKUP(B4728,'Team Data'!$A$1:$E$659,5,FALSE())</f>
        <v>446</v>
      </c>
      <c r="S4728" s="0" t="n">
        <f aca="false">IF(I4728=1,(MIN(30,(C4728-D4728)))*(M4728/(M4728+N4728))*(Q4728/(Q4728+R4728)),(MAX(-30,(C4728-D4728)))*(N4728/(M4728+N4728))*(R4728/(R4728+Q4728)))</f>
        <v>3.42094147272653</v>
      </c>
      <c r="T4728" s="0" t="n">
        <f aca="false">IF(J4728=1,(MIN(30,(D4728-C4728)))*(K4728/(K4728+L4728))*(O4728/(O4728+P4728)),(MAX(-30,(D4728-C4728)))*(L4728/(K4728+L4728))*(P4728/(P4728+O4728)))</f>
        <v>-2.01220472440945</v>
      </c>
      <c r="U4728" s="7" t="n">
        <v>43146</v>
      </c>
    </row>
    <row r="4729" customFormat="false" ht="15" hidden="false" customHeight="false" outlineLevel="0" collapsed="false">
      <c r="A4729" s="0" t="s">
        <v>121</v>
      </c>
      <c r="B4729" s="0" t="s">
        <v>124</v>
      </c>
      <c r="C4729" s="0" t="n">
        <v>68</v>
      </c>
      <c r="D4729" s="0" t="n">
        <v>78</v>
      </c>
      <c r="E4729" s="0" t="n">
        <v>23</v>
      </c>
      <c r="F4729" s="0" t="n">
        <v>34</v>
      </c>
      <c r="G4729" s="0" t="n">
        <v>12</v>
      </c>
      <c r="H4729" s="0" t="n">
        <v>18</v>
      </c>
      <c r="I4729" s="0" t="n">
        <v>0</v>
      </c>
      <c r="J4729" s="0" t="n">
        <v>1</v>
      </c>
      <c r="K4729" s="0" t="n">
        <f aca="false">VLOOKUP(A4729,'Team Data'!$A$1:$E$659,2,FALSE())</f>
        <v>14</v>
      </c>
      <c r="L4729" s="0" t="n">
        <f aca="false">VLOOKUP(A4729,'Team Data'!$A$1:$E$659,3,FALSE())</f>
        <v>18</v>
      </c>
      <c r="M4729" s="0" t="n">
        <f aca="false">VLOOKUP(B4729,'Team Data'!$A$1:$E$659,2,FALSE())</f>
        <v>16</v>
      </c>
      <c r="N4729" s="0" t="n">
        <f aca="false">VLOOKUP(B4729,'Team Data'!$A$1:$E$659,3,FALSE())</f>
        <v>15</v>
      </c>
      <c r="O4729" s="0" t="n">
        <f aca="false">VLOOKUP(A4729,'Team Data'!$A$1:$E$659,4,FALSE())</f>
        <v>590</v>
      </c>
      <c r="P4729" s="0" t="n">
        <f aca="false">VLOOKUP(A4729,'Team Data'!$A$1:$E$659,5,FALSE())</f>
        <v>445</v>
      </c>
      <c r="Q4729" s="0" t="n">
        <f aca="false">VLOOKUP(B4729,'Team Data'!$A$1:$E$659,4,FALSE())</f>
        <v>582</v>
      </c>
      <c r="R4729" s="0" t="n">
        <f aca="false">VLOOKUP(B4729,'Team Data'!$A$1:$E$659,5,FALSE())</f>
        <v>456</v>
      </c>
      <c r="S4729" s="0" t="n">
        <f aca="false">IF(I4729=1,(MIN(30,(C4729-D4729)))*(M4729/(M4729+N4729))*(Q4729/(Q4729+R4729)),(MAX(-30,(C4729-D4729)))*(N4729/(M4729+N4729))*(R4729/(R4729+Q4729)))</f>
        <v>-2.12567592765243</v>
      </c>
      <c r="T4729" s="0" t="n">
        <f aca="false">IF(J4729=1,(MIN(30,(D4729-C4729)))*(K4729/(K4729+L4729))*(O4729/(O4729+P4729)),(MAX(-30,(D4729-C4729)))*(L4729/(K4729+L4729))*(P4729/(P4729+O4729)))</f>
        <v>2.493961352657</v>
      </c>
      <c r="U4729" s="7" t="n">
        <v>43146</v>
      </c>
    </row>
    <row r="4730" customFormat="false" ht="15" hidden="false" customHeight="false" outlineLevel="0" collapsed="false">
      <c r="A4730" s="0" t="s">
        <v>185</v>
      </c>
      <c r="B4730" s="0" t="s">
        <v>285</v>
      </c>
      <c r="C4730" s="0" t="n">
        <v>74</v>
      </c>
      <c r="D4730" s="0" t="n">
        <v>70</v>
      </c>
      <c r="E4730" s="0" t="n">
        <v>23</v>
      </c>
      <c r="F4730" s="0" t="n">
        <v>25</v>
      </c>
      <c r="G4730" s="0" t="n">
        <v>19</v>
      </c>
      <c r="H4730" s="0" t="n">
        <v>15</v>
      </c>
      <c r="I4730" s="0" t="n">
        <v>1</v>
      </c>
      <c r="J4730" s="0" t="n">
        <v>0</v>
      </c>
      <c r="K4730" s="0" t="n">
        <f aca="false">VLOOKUP(A4730,'Team Data'!$A$1:$E$659,2,FALSE())</f>
        <v>21</v>
      </c>
      <c r="L4730" s="0" t="n">
        <f aca="false">VLOOKUP(A4730,'Team Data'!$A$1:$E$659,3,FALSE())</f>
        <v>12</v>
      </c>
      <c r="M4730" s="0" t="n">
        <f aca="false">VLOOKUP(B4730,'Team Data'!$A$1:$E$659,2,FALSE())</f>
        <v>23</v>
      </c>
      <c r="N4730" s="0" t="n">
        <f aca="false">VLOOKUP(B4730,'Team Data'!$A$1:$E$659,3,FALSE())</f>
        <v>14</v>
      </c>
      <c r="O4730" s="0" t="n">
        <f aca="false">VLOOKUP(A4730,'Team Data'!$A$1:$E$659,4,FALSE())</f>
        <v>618</v>
      </c>
      <c r="P4730" s="0" t="n">
        <f aca="false">VLOOKUP(A4730,'Team Data'!$A$1:$E$659,5,FALSE())</f>
        <v>486</v>
      </c>
      <c r="Q4730" s="0" t="n">
        <f aca="false">VLOOKUP(B4730,'Team Data'!$A$1:$E$659,4,FALSE())</f>
        <v>752</v>
      </c>
      <c r="R4730" s="0" t="n">
        <f aca="false">VLOOKUP(B4730,'Team Data'!$A$1:$E$659,5,FALSE())</f>
        <v>485</v>
      </c>
      <c r="S4730" s="0" t="n">
        <f aca="false">IF(I4730=1,(MIN(30,(C4730-D4730)))*(M4730/(M4730+N4730))*(Q4730/(Q4730+R4730)),(MAX(-30,(C4730-D4730)))*(N4730/(M4730+N4730))*(R4730/(R4730+Q4730)))</f>
        <v>1.5115908147436</v>
      </c>
      <c r="T4730" s="0" t="n">
        <f aca="false">IF(J4730=1,(MIN(30,(D4730-C4730)))*(K4730/(K4730+L4730))*(O4730/(O4730+P4730)),(MAX(-30,(D4730-C4730)))*(L4730/(K4730+L4730))*(P4730/(P4730+O4730)))</f>
        <v>-0.640316205533597</v>
      </c>
      <c r="U4730" s="7" t="n">
        <v>43146</v>
      </c>
    </row>
    <row r="4731" customFormat="false" ht="15" hidden="false" customHeight="false" outlineLevel="0" collapsed="false">
      <c r="A4731" s="0" t="s">
        <v>165</v>
      </c>
      <c r="B4731" s="0" t="s">
        <v>247</v>
      </c>
      <c r="C4731" s="0" t="n">
        <v>70</v>
      </c>
      <c r="D4731" s="0" t="n">
        <v>67</v>
      </c>
      <c r="E4731" s="0" t="n">
        <v>36</v>
      </c>
      <c r="F4731" s="0" t="n">
        <v>35</v>
      </c>
      <c r="G4731" s="0" t="n">
        <v>16</v>
      </c>
      <c r="H4731" s="0" t="n">
        <v>9</v>
      </c>
      <c r="I4731" s="0" t="n">
        <v>1</v>
      </c>
      <c r="J4731" s="0" t="n">
        <v>0</v>
      </c>
      <c r="K4731" s="0" t="n">
        <f aca="false">VLOOKUP(A4731,'Team Data'!$A$1:$E$659,2,FALSE())</f>
        <v>21</v>
      </c>
      <c r="L4731" s="0" t="n">
        <f aca="false">VLOOKUP(A4731,'Team Data'!$A$1:$E$659,3,FALSE())</f>
        <v>13</v>
      </c>
      <c r="M4731" s="0" t="n">
        <f aca="false">VLOOKUP(B4731,'Team Data'!$A$1:$E$659,2,FALSE())</f>
        <v>17</v>
      </c>
      <c r="N4731" s="0" t="n">
        <f aca="false">VLOOKUP(B4731,'Team Data'!$A$1:$E$659,3,FALSE())</f>
        <v>16</v>
      </c>
      <c r="O4731" s="0" t="n">
        <f aca="false">VLOOKUP(A4731,'Team Data'!$A$1:$E$659,4,FALSE())</f>
        <v>568</v>
      </c>
      <c r="P4731" s="0" t="n">
        <f aca="false">VLOOKUP(A4731,'Team Data'!$A$1:$E$659,5,FALSE())</f>
        <v>531</v>
      </c>
      <c r="Q4731" s="0" t="n">
        <f aca="false">VLOOKUP(B4731,'Team Data'!$A$1:$E$659,4,FALSE())</f>
        <v>613</v>
      </c>
      <c r="R4731" s="0" t="n">
        <f aca="false">VLOOKUP(B4731,'Team Data'!$A$1:$E$659,5,FALSE())</f>
        <v>464</v>
      </c>
      <c r="S4731" s="0" t="n">
        <f aca="false">IF(I4731=1,(MIN(30,(C4731-D4731)))*(M4731/(M4731+N4731))*(Q4731/(Q4731+R4731)),(MAX(-30,(C4731-D4731)))*(N4731/(M4731+N4731))*(R4731/(R4731+Q4731)))</f>
        <v>0.879631974339495</v>
      </c>
      <c r="T4731" s="0" t="n">
        <f aca="false">IF(J4731=1,(MIN(30,(D4731-C4731)))*(K4731/(K4731+L4731))*(O4731/(O4731+P4731)),(MAX(-30,(D4731-C4731)))*(L4731/(K4731+L4731))*(P4731/(P4731+O4731)))</f>
        <v>-0.554220414280362</v>
      </c>
      <c r="U4731" s="7" t="n">
        <v>43146</v>
      </c>
    </row>
    <row r="4732" customFormat="false" ht="15" hidden="false" customHeight="false" outlineLevel="0" collapsed="false">
      <c r="A4732" s="0" t="s">
        <v>280</v>
      </c>
      <c r="B4732" s="0" t="s">
        <v>68</v>
      </c>
      <c r="C4732" s="0" t="n">
        <v>77</v>
      </c>
      <c r="D4732" s="0" t="n">
        <v>76</v>
      </c>
      <c r="E4732" s="0" t="n">
        <v>25</v>
      </c>
      <c r="F4732" s="0" t="n">
        <v>45</v>
      </c>
      <c r="G4732" s="0" t="n">
        <v>9</v>
      </c>
      <c r="H4732" s="0" t="n">
        <v>15</v>
      </c>
      <c r="I4732" s="0" t="n">
        <v>1</v>
      </c>
      <c r="J4732" s="0" t="n">
        <v>0</v>
      </c>
      <c r="K4732" s="0" t="n">
        <f aca="false">VLOOKUP(A4732,'Team Data'!$A$1:$E$659,2,FALSE())</f>
        <v>16</v>
      </c>
      <c r="L4732" s="0" t="n">
        <f aca="false">VLOOKUP(A4732,'Team Data'!$A$1:$E$659,3,FALSE())</f>
        <v>17</v>
      </c>
      <c r="M4732" s="0" t="n">
        <f aca="false">VLOOKUP(B4732,'Team Data'!$A$1:$E$659,2,FALSE())</f>
        <v>11</v>
      </c>
      <c r="N4732" s="0" t="n">
        <f aca="false">VLOOKUP(B4732,'Team Data'!$A$1:$E$659,3,FALSE())</f>
        <v>20</v>
      </c>
      <c r="O4732" s="0" t="n">
        <f aca="false">VLOOKUP(A4732,'Team Data'!$A$1:$E$659,4,FALSE())</f>
        <v>652</v>
      </c>
      <c r="P4732" s="0" t="n">
        <f aca="false">VLOOKUP(A4732,'Team Data'!$A$1:$E$659,5,FALSE())</f>
        <v>412</v>
      </c>
      <c r="Q4732" s="0" t="n">
        <f aca="false">VLOOKUP(B4732,'Team Data'!$A$1:$E$659,4,FALSE())</f>
        <v>590</v>
      </c>
      <c r="R4732" s="0" t="n">
        <f aca="false">VLOOKUP(B4732,'Team Data'!$A$1:$E$659,5,FALSE())</f>
        <v>446</v>
      </c>
      <c r="S4732" s="0" t="n">
        <f aca="false">IF(I4732=1,(MIN(30,(C4732-D4732)))*(M4732/(M4732+N4732))*(Q4732/(Q4732+R4732)),(MAX(-30,(C4732-D4732)))*(N4732/(M4732+N4732))*(R4732/(R4732+Q4732)))</f>
        <v>0.202079960144476</v>
      </c>
      <c r="T4732" s="0" t="n">
        <f aca="false">IF(J4732=1,(MIN(30,(D4732-C4732)))*(K4732/(K4732+L4732))*(O4732/(O4732+P4732)),(MAX(-30,(D4732-C4732)))*(L4732/(K4732+L4732))*(P4732/(P4732+O4732)))</f>
        <v>-0.199475962633857</v>
      </c>
      <c r="U4732" s="7" t="n">
        <v>43146</v>
      </c>
    </row>
    <row r="4733" customFormat="false" ht="15" hidden="false" customHeight="false" outlineLevel="0" collapsed="false">
      <c r="A4733" s="0" t="s">
        <v>220</v>
      </c>
      <c r="B4733" s="0" t="s">
        <v>71</v>
      </c>
      <c r="C4733" s="0" t="n">
        <v>78</v>
      </c>
      <c r="D4733" s="0" t="n">
        <v>94</v>
      </c>
      <c r="E4733" s="0" t="n">
        <v>21</v>
      </c>
      <c r="F4733" s="0" t="n">
        <v>32</v>
      </c>
      <c r="G4733" s="0" t="n">
        <v>10</v>
      </c>
      <c r="H4733" s="0" t="n">
        <v>12</v>
      </c>
      <c r="I4733" s="0" t="n">
        <v>0</v>
      </c>
      <c r="J4733" s="0" t="n">
        <v>1</v>
      </c>
      <c r="K4733" s="0" t="n">
        <f aca="false">VLOOKUP(A4733,'Team Data'!$A$1:$E$659,2,FALSE())</f>
        <v>9</v>
      </c>
      <c r="L4733" s="0" t="n">
        <f aca="false">VLOOKUP(A4733,'Team Data'!$A$1:$E$659,3,FALSE())</f>
        <v>22</v>
      </c>
      <c r="M4733" s="0" t="n">
        <f aca="false">VLOOKUP(B4733,'Team Data'!$A$1:$E$659,2,FALSE())</f>
        <v>15</v>
      </c>
      <c r="N4733" s="0" t="n">
        <f aca="false">VLOOKUP(B4733,'Team Data'!$A$1:$E$659,3,FALSE())</f>
        <v>15</v>
      </c>
      <c r="O4733" s="0" t="n">
        <f aca="false">VLOOKUP(A4733,'Team Data'!$A$1:$E$659,4,FALSE())</f>
        <v>532</v>
      </c>
      <c r="P4733" s="0" t="n">
        <f aca="false">VLOOKUP(A4733,'Team Data'!$A$1:$E$659,5,FALSE())</f>
        <v>421</v>
      </c>
      <c r="Q4733" s="0" t="n">
        <f aca="false">VLOOKUP(B4733,'Team Data'!$A$1:$E$659,4,FALSE())</f>
        <v>467</v>
      </c>
      <c r="R4733" s="0" t="n">
        <f aca="false">VLOOKUP(B4733,'Team Data'!$A$1:$E$659,5,FALSE())</f>
        <v>451</v>
      </c>
      <c r="S4733" s="0" t="n">
        <f aca="false">IF(I4733=1,(MIN(30,(C4733-D4733)))*(M4733/(M4733+N4733))*(Q4733/(Q4733+R4733)),(MAX(-30,(C4733-D4733)))*(N4733/(M4733+N4733))*(R4733/(R4733+Q4733)))</f>
        <v>-3.93028322440087</v>
      </c>
      <c r="T4733" s="0" t="n">
        <f aca="false">IF(J4733=1,(MIN(30,(D4733-C4733)))*(K4733/(K4733+L4733))*(O4733/(O4733+P4733)),(MAX(-30,(D4733-C4733)))*(L4733/(K4733+L4733))*(P4733/(P4733+O4733)))</f>
        <v>2.59310158074671</v>
      </c>
      <c r="U4733" s="7" t="n">
        <v>43146</v>
      </c>
    </row>
    <row r="4734" customFormat="false" ht="15" hidden="false" customHeight="false" outlineLevel="0" collapsed="false">
      <c r="A4734" s="0" t="s">
        <v>327</v>
      </c>
      <c r="B4734" s="0" t="s">
        <v>191</v>
      </c>
      <c r="C4734" s="0" t="n">
        <v>63</v>
      </c>
      <c r="D4734" s="0" t="n">
        <v>78</v>
      </c>
      <c r="E4734" s="0" t="n">
        <v>29</v>
      </c>
      <c r="F4734" s="0" t="n">
        <v>28</v>
      </c>
      <c r="G4734" s="0" t="n">
        <v>23</v>
      </c>
      <c r="H4734" s="0" t="n">
        <v>9</v>
      </c>
      <c r="I4734" s="0" t="n">
        <v>0</v>
      </c>
      <c r="J4734" s="0" t="n">
        <v>1</v>
      </c>
      <c r="K4734" s="0" t="n">
        <f aca="false">VLOOKUP(A4734,'Team Data'!$A$1:$E$659,2,FALSE())</f>
        <v>17</v>
      </c>
      <c r="L4734" s="0" t="n">
        <f aca="false">VLOOKUP(A4734,'Team Data'!$A$1:$E$659,3,FALSE())</f>
        <v>17</v>
      </c>
      <c r="M4734" s="0" t="n">
        <f aca="false">VLOOKUP(B4734,'Team Data'!$A$1:$E$659,2,FALSE())</f>
        <v>19</v>
      </c>
      <c r="N4734" s="0" t="n">
        <f aca="false">VLOOKUP(B4734,'Team Data'!$A$1:$E$659,3,FALSE())</f>
        <v>15</v>
      </c>
      <c r="O4734" s="0" t="n">
        <f aca="false">VLOOKUP(A4734,'Team Data'!$A$1:$E$659,4,FALSE())</f>
        <v>586</v>
      </c>
      <c r="P4734" s="0" t="n">
        <f aca="false">VLOOKUP(A4734,'Team Data'!$A$1:$E$659,5,FALSE())</f>
        <v>495</v>
      </c>
      <c r="Q4734" s="0" t="n">
        <f aca="false">VLOOKUP(B4734,'Team Data'!$A$1:$E$659,4,FALSE())</f>
        <v>580</v>
      </c>
      <c r="R4734" s="0" t="n">
        <f aca="false">VLOOKUP(B4734,'Team Data'!$A$1:$E$659,5,FALSE())</f>
        <v>491</v>
      </c>
      <c r="S4734" s="0" t="n">
        <f aca="false">IF(I4734=1,(MIN(30,(C4734-D4734)))*(M4734/(M4734+N4734))*(Q4734/(Q4734+R4734)),(MAX(-30,(C4734-D4734)))*(N4734/(M4734+N4734))*(R4734/(R4734+Q4734)))</f>
        <v>-3.03386060306476</v>
      </c>
      <c r="T4734" s="0" t="n">
        <f aca="false">IF(J4734=1,(MIN(30,(D4734-C4734)))*(K4734/(K4734+L4734))*(O4734/(O4734+P4734)),(MAX(-30,(D4734-C4734)))*(L4734/(K4734+L4734))*(P4734/(P4734+O4734)))</f>
        <v>4.06567992599445</v>
      </c>
      <c r="U4734" s="7" t="n">
        <v>43146</v>
      </c>
    </row>
    <row r="4735" customFormat="false" ht="15" hidden="false" customHeight="false" outlineLevel="0" collapsed="false">
      <c r="A4735" s="0" t="s">
        <v>138</v>
      </c>
      <c r="B4735" s="0" t="s">
        <v>21</v>
      </c>
      <c r="C4735" s="0" t="n">
        <v>66</v>
      </c>
      <c r="D4735" s="0" t="n">
        <v>76</v>
      </c>
      <c r="E4735" s="0" t="n">
        <v>36</v>
      </c>
      <c r="F4735" s="0" t="n">
        <v>34</v>
      </c>
      <c r="G4735" s="0" t="n">
        <v>14</v>
      </c>
      <c r="H4735" s="0" t="n">
        <v>7</v>
      </c>
      <c r="I4735" s="0" t="n">
        <v>0</v>
      </c>
      <c r="J4735" s="0" t="n">
        <v>1</v>
      </c>
      <c r="K4735" s="0" t="n">
        <f aca="false">VLOOKUP(A4735,'Team Data'!$A$1:$E$659,2,FALSE())</f>
        <v>23</v>
      </c>
      <c r="L4735" s="0" t="n">
        <f aca="false">VLOOKUP(A4735,'Team Data'!$A$1:$E$659,3,FALSE())</f>
        <v>11</v>
      </c>
      <c r="M4735" s="0" t="n">
        <f aca="false">VLOOKUP(B4735,'Team Data'!$A$1:$E$659,2,FALSE())</f>
        <v>26</v>
      </c>
      <c r="N4735" s="0" t="n">
        <f aca="false">VLOOKUP(B4735,'Team Data'!$A$1:$E$659,3,FALSE())</f>
        <v>7</v>
      </c>
      <c r="O4735" s="0" t="n">
        <f aca="false">VLOOKUP(A4735,'Team Data'!$A$1:$E$659,4,FALSE())</f>
        <v>704</v>
      </c>
      <c r="P4735" s="0" t="n">
        <f aca="false">VLOOKUP(A4735,'Team Data'!$A$1:$E$659,5,FALSE())</f>
        <v>448</v>
      </c>
      <c r="Q4735" s="0" t="n">
        <f aca="false">VLOOKUP(B4735,'Team Data'!$A$1:$E$659,4,FALSE())</f>
        <v>619</v>
      </c>
      <c r="R4735" s="0" t="n">
        <f aca="false">VLOOKUP(B4735,'Team Data'!$A$1:$E$659,5,FALSE())</f>
        <v>468</v>
      </c>
      <c r="S4735" s="0" t="n">
        <f aca="false">IF(I4735=1,(MIN(30,(C4735-D4735)))*(M4735/(M4735+N4735))*(Q4735/(Q4735+R4735)),(MAX(-30,(C4735-D4735)))*(N4735/(M4735+N4735))*(R4735/(R4735+Q4735)))</f>
        <v>-0.913272560006691</v>
      </c>
      <c r="T4735" s="0" t="n">
        <f aca="false">IF(J4735=1,(MIN(30,(D4735-C4735)))*(K4735/(K4735+L4735))*(O4735/(O4735+P4735)),(MAX(-30,(D4735-C4735)))*(L4735/(K4735+L4735))*(P4735/(P4735+O4735)))</f>
        <v>4.13398692810458</v>
      </c>
      <c r="U4735" s="7" t="n">
        <v>43146</v>
      </c>
    </row>
    <row r="4736" customFormat="false" ht="15" hidden="false" customHeight="false" outlineLevel="0" collapsed="false">
      <c r="A4736" s="0" t="s">
        <v>263</v>
      </c>
      <c r="B4736" s="0" t="s">
        <v>354</v>
      </c>
      <c r="C4736" s="0" t="n">
        <v>90</v>
      </c>
      <c r="D4736" s="0" t="n">
        <v>102</v>
      </c>
      <c r="E4736" s="0" t="n">
        <v>33</v>
      </c>
      <c r="F4736" s="0" t="n">
        <v>30</v>
      </c>
      <c r="G4736" s="0" t="n">
        <v>9</v>
      </c>
      <c r="H4736" s="0" t="n">
        <v>11</v>
      </c>
      <c r="I4736" s="0" t="n">
        <v>0</v>
      </c>
      <c r="J4736" s="0" t="n">
        <v>1</v>
      </c>
      <c r="K4736" s="0" t="n">
        <f aca="false">VLOOKUP(A4736,'Team Data'!$A$1:$E$659,2,FALSE())</f>
        <v>22</v>
      </c>
      <c r="L4736" s="0" t="n">
        <f aca="false">VLOOKUP(A4736,'Team Data'!$A$1:$E$659,3,FALSE())</f>
        <v>12</v>
      </c>
      <c r="M4736" s="0" t="n">
        <f aca="false">VLOOKUP(B4736,'Team Data'!$A$1:$E$659,2,FALSE())</f>
        <v>28</v>
      </c>
      <c r="N4736" s="0" t="n">
        <f aca="false">VLOOKUP(B4736,'Team Data'!$A$1:$E$659,3,FALSE())</f>
        <v>6</v>
      </c>
      <c r="O4736" s="0" t="n">
        <f aca="false">VLOOKUP(A4736,'Team Data'!$A$1:$E$659,4,FALSE())</f>
        <v>670</v>
      </c>
      <c r="P4736" s="0" t="n">
        <f aca="false">VLOOKUP(A4736,'Team Data'!$A$1:$E$659,5,FALSE())</f>
        <v>461</v>
      </c>
      <c r="Q4736" s="0" t="n">
        <f aca="false">VLOOKUP(B4736,'Team Data'!$A$1:$E$659,4,FALSE())</f>
        <v>661</v>
      </c>
      <c r="R4736" s="0" t="n">
        <f aca="false">VLOOKUP(B4736,'Team Data'!$A$1:$E$659,5,FALSE())</f>
        <v>472</v>
      </c>
      <c r="S4736" s="0" t="n">
        <f aca="false">IF(I4736=1,(MIN(30,(C4736-D4736)))*(M4736/(M4736+N4736))*(Q4736/(Q4736+R4736)),(MAX(-30,(C4736-D4736)))*(N4736/(M4736+N4736))*(R4736/(R4736+Q4736)))</f>
        <v>-0.882197186023571</v>
      </c>
      <c r="T4736" s="0" t="n">
        <f aca="false">IF(J4736=1,(MIN(30,(D4736-C4736)))*(K4736/(K4736+L4736))*(O4736/(O4736+P4736)),(MAX(-30,(D4736-C4736)))*(L4736/(K4736+L4736))*(P4736/(P4736+O4736)))</f>
        <v>4.59978155718521</v>
      </c>
      <c r="U4736" s="7" t="n">
        <v>43146</v>
      </c>
    </row>
    <row r="4737" customFormat="false" ht="15" hidden="false" customHeight="false" outlineLevel="0" collapsed="false">
      <c r="A4737" s="0" t="s">
        <v>103</v>
      </c>
      <c r="B4737" s="0" t="s">
        <v>338</v>
      </c>
      <c r="C4737" s="0" t="n">
        <v>62</v>
      </c>
      <c r="D4737" s="0" t="n">
        <v>79</v>
      </c>
      <c r="E4737" s="0" t="n">
        <v>28</v>
      </c>
      <c r="F4737" s="0" t="n">
        <v>30</v>
      </c>
      <c r="G4737" s="0" t="n">
        <v>14</v>
      </c>
      <c r="H4737" s="0" t="n">
        <v>5</v>
      </c>
      <c r="I4737" s="0" t="n">
        <v>0</v>
      </c>
      <c r="J4737" s="0" t="n">
        <v>1</v>
      </c>
      <c r="K4737" s="0" t="n">
        <f aca="false">VLOOKUP(A4737,'Team Data'!$A$1:$E$659,2,FALSE())</f>
        <v>13</v>
      </c>
      <c r="L4737" s="0" t="n">
        <f aca="false">VLOOKUP(A4737,'Team Data'!$A$1:$E$659,3,FALSE())</f>
        <v>19</v>
      </c>
      <c r="M4737" s="0" t="n">
        <f aca="false">VLOOKUP(B4737,'Team Data'!$A$1:$E$659,2,FALSE())</f>
        <v>11</v>
      </c>
      <c r="N4737" s="0" t="n">
        <f aca="false">VLOOKUP(B4737,'Team Data'!$A$1:$E$659,3,FALSE())</f>
        <v>20</v>
      </c>
      <c r="O4737" s="0" t="n">
        <f aca="false">VLOOKUP(A4737,'Team Data'!$A$1:$E$659,4,FALSE())</f>
        <v>625</v>
      </c>
      <c r="P4737" s="0" t="n">
        <f aca="false">VLOOKUP(A4737,'Team Data'!$A$1:$E$659,5,FALSE())</f>
        <v>447</v>
      </c>
      <c r="Q4737" s="0" t="n">
        <f aca="false">VLOOKUP(B4737,'Team Data'!$A$1:$E$659,4,FALSE())</f>
        <v>617</v>
      </c>
      <c r="R4737" s="0" t="n">
        <f aca="false">VLOOKUP(B4737,'Team Data'!$A$1:$E$659,5,FALSE())</f>
        <v>430</v>
      </c>
      <c r="S4737" s="0" t="n">
        <f aca="false">IF(I4737=1,(MIN(30,(C4737-D4737)))*(M4737/(M4737+N4737))*(Q4737/(Q4737+R4737)),(MAX(-30,(C4737-D4737)))*(N4737/(M4737+N4737))*(R4737/(R4737+Q4737)))</f>
        <v>-4.50442123424839</v>
      </c>
      <c r="T4737" s="0" t="n">
        <f aca="false">IF(J4737=1,(MIN(30,(D4737-C4737)))*(K4737/(K4737+L4737))*(O4737/(O4737+P4737)),(MAX(-30,(D4737-C4737)))*(L4737/(K4737+L4737))*(P4737/(P4737+O4737)))</f>
        <v>4.02649836753731</v>
      </c>
      <c r="U4737" s="7" t="n">
        <v>43146</v>
      </c>
    </row>
    <row r="4738" customFormat="false" ht="15" hidden="false" customHeight="false" outlineLevel="0" collapsed="false">
      <c r="A4738" s="0" t="s">
        <v>100</v>
      </c>
      <c r="B4738" s="0" t="s">
        <v>87</v>
      </c>
      <c r="C4738" s="0" t="n">
        <v>72</v>
      </c>
      <c r="D4738" s="0" t="n">
        <v>69</v>
      </c>
      <c r="E4738" s="0" t="n">
        <v>44</v>
      </c>
      <c r="F4738" s="0" t="n">
        <v>37</v>
      </c>
      <c r="G4738" s="0" t="n">
        <v>14</v>
      </c>
      <c r="H4738" s="0" t="n">
        <v>10</v>
      </c>
      <c r="I4738" s="0" t="n">
        <v>1</v>
      </c>
      <c r="J4738" s="0" t="n">
        <v>0</v>
      </c>
      <c r="K4738" s="0" t="n">
        <f aca="false">VLOOKUP(A4738,'Team Data'!$A$1:$E$659,2,FALSE())</f>
        <v>18</v>
      </c>
      <c r="L4738" s="0" t="n">
        <f aca="false">VLOOKUP(A4738,'Team Data'!$A$1:$E$659,3,FALSE())</f>
        <v>15</v>
      </c>
      <c r="M4738" s="0" t="n">
        <f aca="false">VLOOKUP(B4738,'Team Data'!$A$1:$E$659,2,FALSE())</f>
        <v>21</v>
      </c>
      <c r="N4738" s="0" t="n">
        <f aca="false">VLOOKUP(B4738,'Team Data'!$A$1:$E$659,3,FALSE())</f>
        <v>13</v>
      </c>
      <c r="O4738" s="0" t="n">
        <f aca="false">VLOOKUP(A4738,'Team Data'!$A$1:$E$659,4,FALSE())</f>
        <v>621</v>
      </c>
      <c r="P4738" s="0" t="n">
        <f aca="false">VLOOKUP(A4738,'Team Data'!$A$1:$E$659,5,FALSE())</f>
        <v>469</v>
      </c>
      <c r="Q4738" s="0" t="n">
        <f aca="false">VLOOKUP(B4738,'Team Data'!$A$1:$E$659,4,FALSE())</f>
        <v>684</v>
      </c>
      <c r="R4738" s="0" t="n">
        <f aca="false">VLOOKUP(B4738,'Team Data'!$A$1:$E$659,5,FALSE())</f>
        <v>461</v>
      </c>
      <c r="S4738" s="0" t="n">
        <f aca="false">IF(I4738=1,(MIN(30,(C4738-D4738)))*(M4738/(M4738+N4738))*(Q4738/(Q4738+R4738)),(MAX(-30,(C4738-D4738)))*(N4738/(M4738+N4738))*(R4738/(R4738+Q4738)))</f>
        <v>1.10690983817108</v>
      </c>
      <c r="T4738" s="0" t="n">
        <f aca="false">IF(J4738=1,(MIN(30,(D4738-C4738)))*(K4738/(K4738+L4738))*(O4738/(O4738+P4738)),(MAX(-30,(D4738-C4738)))*(L4738/(K4738+L4738))*(P4738/(P4738+O4738)))</f>
        <v>-0.58673894912427</v>
      </c>
      <c r="U4738" s="7" t="n">
        <v>43146</v>
      </c>
    </row>
    <row r="4739" customFormat="false" ht="15" hidden="false" customHeight="false" outlineLevel="0" collapsed="false">
      <c r="A4739" s="0" t="s">
        <v>254</v>
      </c>
      <c r="B4739" s="0" t="s">
        <v>195</v>
      </c>
      <c r="C4739" s="0" t="n">
        <v>72</v>
      </c>
      <c r="D4739" s="0" t="n">
        <v>73</v>
      </c>
      <c r="E4739" s="0" t="n">
        <v>41</v>
      </c>
      <c r="F4739" s="0" t="n">
        <v>27</v>
      </c>
      <c r="G4739" s="0" t="n">
        <v>22</v>
      </c>
      <c r="H4739" s="0" t="n">
        <v>11</v>
      </c>
      <c r="I4739" s="0" t="n">
        <v>0</v>
      </c>
      <c r="J4739" s="0" t="n">
        <v>1</v>
      </c>
      <c r="K4739" s="0" t="n">
        <f aca="false">VLOOKUP(A4739,'Team Data'!$A$1:$E$659,2,FALSE())</f>
        <v>21</v>
      </c>
      <c r="L4739" s="0" t="n">
        <f aca="false">VLOOKUP(A4739,'Team Data'!$A$1:$E$659,3,FALSE())</f>
        <v>15</v>
      </c>
      <c r="M4739" s="0" t="n">
        <f aca="false">VLOOKUP(B4739,'Team Data'!$A$1:$E$659,2,FALSE())</f>
        <v>21</v>
      </c>
      <c r="N4739" s="0" t="n">
        <f aca="false">VLOOKUP(B4739,'Team Data'!$A$1:$E$659,3,FALSE())</f>
        <v>11</v>
      </c>
      <c r="O4739" s="0" t="n">
        <f aca="false">VLOOKUP(A4739,'Team Data'!$A$1:$E$659,4,FALSE())</f>
        <v>540</v>
      </c>
      <c r="P4739" s="0" t="n">
        <f aca="false">VLOOKUP(A4739,'Team Data'!$A$1:$E$659,5,FALSE())</f>
        <v>510</v>
      </c>
      <c r="Q4739" s="0" t="n">
        <f aca="false">VLOOKUP(B4739,'Team Data'!$A$1:$E$659,4,FALSE())</f>
        <v>481</v>
      </c>
      <c r="R4739" s="0" t="n">
        <f aca="false">VLOOKUP(B4739,'Team Data'!$A$1:$E$659,5,FALSE())</f>
        <v>445</v>
      </c>
      <c r="S4739" s="0" t="n">
        <f aca="false">IF(I4739=1,(MIN(30,(C4739-D4739)))*(M4739/(M4739+N4739))*(Q4739/(Q4739+R4739)),(MAX(-30,(C4739-D4739)))*(N4739/(M4739+N4739))*(R4739/(R4739+Q4739)))</f>
        <v>-0.165193034557235</v>
      </c>
      <c r="T4739" s="0" t="n">
        <f aca="false">IF(J4739=1,(MIN(30,(D4739-C4739)))*(K4739/(K4739+L4739))*(O4739/(O4739+P4739)),(MAX(-30,(D4739-C4739)))*(L4739/(K4739+L4739))*(P4739/(P4739+O4739)))</f>
        <v>0.3</v>
      </c>
      <c r="U4739" s="7" t="n">
        <v>43146</v>
      </c>
    </row>
    <row r="4740" customFormat="false" ht="15" hidden="false" customHeight="false" outlineLevel="0" collapsed="false">
      <c r="A4740" s="0" t="s">
        <v>307</v>
      </c>
      <c r="B4740" s="0" t="s">
        <v>42</v>
      </c>
      <c r="C4740" s="0" t="n">
        <v>69</v>
      </c>
      <c r="D4740" s="0" t="n">
        <v>62</v>
      </c>
      <c r="E4740" s="0" t="n">
        <v>41</v>
      </c>
      <c r="F4740" s="0" t="n">
        <v>35</v>
      </c>
      <c r="G4740" s="0" t="n">
        <v>10</v>
      </c>
      <c r="H4740" s="0" t="n">
        <v>13</v>
      </c>
      <c r="I4740" s="0" t="n">
        <v>1</v>
      </c>
      <c r="J4740" s="0" t="n">
        <v>0</v>
      </c>
      <c r="K4740" s="0" t="n">
        <f aca="false">VLOOKUP(A4740,'Team Data'!$A$1:$E$659,2,FALSE())</f>
        <v>9</v>
      </c>
      <c r="L4740" s="0" t="n">
        <f aca="false">VLOOKUP(A4740,'Team Data'!$A$1:$E$659,3,FALSE())</f>
        <v>22</v>
      </c>
      <c r="M4740" s="0" t="n">
        <f aca="false">VLOOKUP(B4740,'Team Data'!$A$1:$E$659,2,FALSE())</f>
        <v>6</v>
      </c>
      <c r="N4740" s="0" t="n">
        <f aca="false">VLOOKUP(B4740,'Team Data'!$A$1:$E$659,3,FALSE())</f>
        <v>24</v>
      </c>
      <c r="O4740" s="0" t="n">
        <f aca="false">VLOOKUP(A4740,'Team Data'!$A$1:$E$659,4,FALSE())</f>
        <v>491</v>
      </c>
      <c r="P4740" s="0" t="n">
        <f aca="false">VLOOKUP(A4740,'Team Data'!$A$1:$E$659,5,FALSE())</f>
        <v>453</v>
      </c>
      <c r="Q4740" s="0" t="n">
        <f aca="false">VLOOKUP(B4740,'Team Data'!$A$1:$E$659,4,FALSE())</f>
        <v>441</v>
      </c>
      <c r="R4740" s="0" t="n">
        <f aca="false">VLOOKUP(B4740,'Team Data'!$A$1:$E$659,5,FALSE())</f>
        <v>464</v>
      </c>
      <c r="S4740" s="0" t="n">
        <f aca="false">IF(I4740=1,(MIN(30,(C4740-D4740)))*(M4740/(M4740+N4740))*(Q4740/(Q4740+R4740)),(MAX(-30,(C4740-D4740)))*(N4740/(M4740+N4740))*(R4740/(R4740+Q4740)))</f>
        <v>0.682209944751381</v>
      </c>
      <c r="T4740" s="0" t="n">
        <f aca="false">IF(J4740=1,(MIN(30,(D4740-C4740)))*(K4740/(K4740+L4740))*(O4740/(O4740+P4740)),(MAX(-30,(D4740-C4740)))*(L4740/(K4740+L4740))*(P4740/(P4740+O4740)))</f>
        <v>-2.38388463641334</v>
      </c>
      <c r="U4740" s="7" t="n">
        <v>43146</v>
      </c>
    </row>
    <row r="4741" customFormat="false" ht="15" hidden="false" customHeight="false" outlineLevel="0" collapsed="false">
      <c r="A4741" s="0" t="s">
        <v>7</v>
      </c>
      <c r="B4741" s="0" t="s">
        <v>319</v>
      </c>
      <c r="C4741" s="0" t="n">
        <v>73</v>
      </c>
      <c r="D4741" s="0" t="n">
        <v>81</v>
      </c>
      <c r="E4741" s="0" t="n">
        <v>25</v>
      </c>
      <c r="F4741" s="0" t="n">
        <v>52</v>
      </c>
      <c r="G4741" s="0" t="n">
        <v>8</v>
      </c>
      <c r="H4741" s="0" t="n">
        <v>18</v>
      </c>
      <c r="I4741" s="0" t="n">
        <v>0</v>
      </c>
      <c r="J4741" s="0" t="n">
        <v>1</v>
      </c>
      <c r="K4741" s="0" t="n">
        <f aca="false">VLOOKUP(A4741,'Team Data'!$A$1:$E$659,2,FALSE())</f>
        <v>12</v>
      </c>
      <c r="L4741" s="0" t="n">
        <f aca="false">VLOOKUP(A4741,'Team Data'!$A$1:$E$659,3,FALSE())</f>
        <v>19</v>
      </c>
      <c r="M4741" s="0" t="n">
        <f aca="false">VLOOKUP(B4741,'Team Data'!$A$1:$E$659,2,FALSE())</f>
        <v>20</v>
      </c>
      <c r="N4741" s="0" t="n">
        <f aca="false">VLOOKUP(B4741,'Team Data'!$A$1:$E$659,3,FALSE())</f>
        <v>13</v>
      </c>
      <c r="O4741" s="0" t="n">
        <f aca="false">VLOOKUP(A4741,'Team Data'!$A$1:$E$659,4,FALSE())</f>
        <v>486</v>
      </c>
      <c r="P4741" s="0" t="n">
        <f aca="false">VLOOKUP(A4741,'Team Data'!$A$1:$E$659,5,FALSE())</f>
        <v>454</v>
      </c>
      <c r="Q4741" s="0" t="n">
        <f aca="false">VLOOKUP(B4741,'Team Data'!$A$1:$E$659,4,FALSE())</f>
        <v>561</v>
      </c>
      <c r="R4741" s="0" t="n">
        <f aca="false">VLOOKUP(B4741,'Team Data'!$A$1:$E$659,5,FALSE())</f>
        <v>525</v>
      </c>
      <c r="S4741" s="0" t="n">
        <f aca="false">IF(I4741=1,(MIN(30,(C4741-D4741)))*(M4741/(M4741+N4741))*(Q4741/(Q4741+R4741)),(MAX(-30,(C4741-D4741)))*(N4741/(M4741+N4741))*(R4741/(R4741+Q4741)))</f>
        <v>-1.52352251799766</v>
      </c>
      <c r="T4741" s="0" t="n">
        <f aca="false">IF(J4741=1,(MIN(30,(D4741-C4741)))*(K4741/(K4741+L4741))*(O4741/(O4741+P4741)),(MAX(-30,(D4741-C4741)))*(L4741/(K4741+L4741))*(P4741/(P4741+O4741)))</f>
        <v>1.60109814687714</v>
      </c>
      <c r="U4741" s="7" t="n">
        <v>43146</v>
      </c>
    </row>
    <row r="4742" customFormat="false" ht="15" hidden="false" customHeight="false" outlineLevel="0" collapsed="false">
      <c r="A4742" s="0" t="s">
        <v>94</v>
      </c>
      <c r="B4742" s="0" t="s">
        <v>259</v>
      </c>
      <c r="C4742" s="0" t="n">
        <v>77</v>
      </c>
      <c r="D4742" s="0" t="n">
        <v>57</v>
      </c>
      <c r="E4742" s="0" t="n">
        <v>35</v>
      </c>
      <c r="F4742" s="0" t="n">
        <v>33</v>
      </c>
      <c r="G4742" s="0" t="n">
        <v>9</v>
      </c>
      <c r="H4742" s="0" t="n">
        <v>13</v>
      </c>
      <c r="I4742" s="0" t="n">
        <v>1</v>
      </c>
      <c r="J4742" s="0" t="n">
        <v>0</v>
      </c>
      <c r="K4742" s="0" t="n">
        <f aca="false">VLOOKUP(A4742,'Team Data'!$A$1:$E$659,2,FALSE())</f>
        <v>21</v>
      </c>
      <c r="L4742" s="0" t="n">
        <f aca="false">VLOOKUP(A4742,'Team Data'!$A$1:$E$659,3,FALSE())</f>
        <v>11</v>
      </c>
      <c r="M4742" s="0" t="n">
        <f aca="false">VLOOKUP(B4742,'Team Data'!$A$1:$E$659,2,FALSE())</f>
        <v>4</v>
      </c>
      <c r="N4742" s="0" t="n">
        <f aca="false">VLOOKUP(B4742,'Team Data'!$A$1:$E$659,3,FALSE())</f>
        <v>26</v>
      </c>
      <c r="O4742" s="0" t="n">
        <f aca="false">VLOOKUP(A4742,'Team Data'!$A$1:$E$659,4,FALSE())</f>
        <v>515</v>
      </c>
      <c r="P4742" s="0" t="n">
        <f aca="false">VLOOKUP(A4742,'Team Data'!$A$1:$E$659,5,FALSE())</f>
        <v>471</v>
      </c>
      <c r="Q4742" s="0" t="n">
        <f aca="false">VLOOKUP(B4742,'Team Data'!$A$1:$E$659,4,FALSE())</f>
        <v>537</v>
      </c>
      <c r="R4742" s="0" t="n">
        <f aca="false">VLOOKUP(B4742,'Team Data'!$A$1:$E$659,5,FALSE())</f>
        <v>418</v>
      </c>
      <c r="S4742" s="0" t="n">
        <f aca="false">IF(I4742=1,(MIN(30,(C4742-D4742)))*(M4742/(M4742+N4742))*(Q4742/(Q4742+R4742)),(MAX(-30,(C4742-D4742)))*(N4742/(M4742+N4742))*(R4742/(R4742+Q4742)))</f>
        <v>1.49947643979058</v>
      </c>
      <c r="T4742" s="0" t="n">
        <f aca="false">IF(J4742=1,(MIN(30,(D4742-C4742)))*(K4742/(K4742+L4742))*(O4742/(O4742+P4742)),(MAX(-30,(D4742-C4742)))*(L4742/(K4742+L4742))*(P4742/(P4742+O4742)))</f>
        <v>-3.28410243407708</v>
      </c>
      <c r="U4742" s="7" t="n">
        <v>43146</v>
      </c>
    </row>
    <row r="4743" customFormat="false" ht="15" hidden="false" customHeight="false" outlineLevel="0" collapsed="false">
      <c r="A4743" s="0" t="s">
        <v>353</v>
      </c>
      <c r="B4743" s="0" t="s">
        <v>257</v>
      </c>
      <c r="C4743" s="0" t="n">
        <v>77</v>
      </c>
      <c r="D4743" s="0" t="n">
        <v>87</v>
      </c>
      <c r="E4743" s="0" t="n">
        <v>28</v>
      </c>
      <c r="F4743" s="0" t="n">
        <v>42</v>
      </c>
      <c r="G4743" s="0" t="n">
        <v>9</v>
      </c>
      <c r="H4743" s="0" t="n">
        <v>13</v>
      </c>
      <c r="I4743" s="0" t="n">
        <v>0</v>
      </c>
      <c r="J4743" s="0" t="n">
        <v>1</v>
      </c>
      <c r="K4743" s="0" t="n">
        <f aca="false">VLOOKUP(A4743,'Team Data'!$A$1:$E$659,2,FALSE())</f>
        <v>20</v>
      </c>
      <c r="L4743" s="0" t="n">
        <f aca="false">VLOOKUP(A4743,'Team Data'!$A$1:$E$659,3,FALSE())</f>
        <v>13</v>
      </c>
      <c r="M4743" s="0" t="n">
        <f aca="false">VLOOKUP(B4743,'Team Data'!$A$1:$E$659,2,FALSE())</f>
        <v>22</v>
      </c>
      <c r="N4743" s="0" t="n">
        <f aca="false">VLOOKUP(B4743,'Team Data'!$A$1:$E$659,3,FALSE())</f>
        <v>11</v>
      </c>
      <c r="O4743" s="0" t="n">
        <f aca="false">VLOOKUP(A4743,'Team Data'!$A$1:$E$659,4,FALSE())</f>
        <v>579</v>
      </c>
      <c r="P4743" s="0" t="n">
        <f aca="false">VLOOKUP(A4743,'Team Data'!$A$1:$E$659,5,FALSE())</f>
        <v>477</v>
      </c>
      <c r="Q4743" s="0" t="n">
        <f aca="false">VLOOKUP(B4743,'Team Data'!$A$1:$E$659,4,FALSE())</f>
        <v>568</v>
      </c>
      <c r="R4743" s="0" t="n">
        <f aca="false">VLOOKUP(B4743,'Team Data'!$A$1:$E$659,5,FALSE())</f>
        <v>479</v>
      </c>
      <c r="S4743" s="0" t="n">
        <f aca="false">IF(I4743=1,(MIN(30,(C4743-D4743)))*(M4743/(M4743+N4743))*(Q4743/(Q4743+R4743)),(MAX(-30,(C4743-D4743)))*(N4743/(M4743+N4743))*(R4743/(R4743+Q4743)))</f>
        <v>-1.52499204075135</v>
      </c>
      <c r="T4743" s="0" t="n">
        <f aca="false">IF(J4743=1,(MIN(30,(D4743-C4743)))*(K4743/(K4743+L4743))*(O4743/(O4743+P4743)),(MAX(-30,(D4743-C4743)))*(L4743/(K4743+L4743))*(P4743/(P4743+O4743)))</f>
        <v>3.32300275482094</v>
      </c>
      <c r="U4743" s="7" t="n">
        <v>43146</v>
      </c>
    </row>
    <row r="4744" customFormat="false" ht="15" hidden="false" customHeight="false" outlineLevel="0" collapsed="false">
      <c r="A4744" s="0" t="s">
        <v>189</v>
      </c>
      <c r="B4744" s="0" t="s">
        <v>29</v>
      </c>
      <c r="C4744" s="0" t="n">
        <v>77</v>
      </c>
      <c r="D4744" s="0" t="n">
        <v>72</v>
      </c>
      <c r="E4744" s="0" t="n">
        <v>36</v>
      </c>
      <c r="F4744" s="0" t="n">
        <v>40</v>
      </c>
      <c r="G4744" s="0" t="n">
        <v>9</v>
      </c>
      <c r="H4744" s="0" t="n">
        <v>8</v>
      </c>
      <c r="I4744" s="0" t="n">
        <v>1</v>
      </c>
      <c r="J4744" s="0" t="n">
        <v>0</v>
      </c>
      <c r="K4744" s="0" t="n">
        <f aca="false">VLOOKUP(A4744,'Team Data'!$A$1:$E$659,2,FALSE())</f>
        <v>29</v>
      </c>
      <c r="L4744" s="0" t="n">
        <f aca="false">VLOOKUP(A4744,'Team Data'!$A$1:$E$659,3,FALSE())</f>
        <v>8</v>
      </c>
      <c r="M4744" s="0" t="n">
        <f aca="false">VLOOKUP(B4744,'Team Data'!$A$1:$E$659,2,FALSE())</f>
        <v>21</v>
      </c>
      <c r="N4744" s="0" t="n">
        <f aca="false">VLOOKUP(B4744,'Team Data'!$A$1:$E$659,3,FALSE())</f>
        <v>8</v>
      </c>
      <c r="O4744" s="0" t="n">
        <f aca="false">VLOOKUP(A4744,'Team Data'!$A$1:$E$659,4,FALSE())</f>
        <v>706</v>
      </c>
      <c r="P4744" s="0" t="n">
        <f aca="false">VLOOKUP(A4744,'Team Data'!$A$1:$E$659,5,FALSE())</f>
        <v>511</v>
      </c>
      <c r="Q4744" s="0" t="n">
        <f aca="false">VLOOKUP(B4744,'Team Data'!$A$1:$E$659,4,FALSE())</f>
        <v>498</v>
      </c>
      <c r="R4744" s="0" t="n">
        <f aca="false">VLOOKUP(B4744,'Team Data'!$A$1:$E$659,5,FALSE())</f>
        <v>434</v>
      </c>
      <c r="S4744" s="0" t="n">
        <f aca="false">IF(I4744=1,(MIN(30,(C4744-D4744)))*(M4744/(M4744+N4744))*(Q4744/(Q4744+R4744)),(MAX(-30,(C4744-D4744)))*(N4744/(M4744+N4744))*(R4744/(R4744+Q4744)))</f>
        <v>1.93466035222732</v>
      </c>
      <c r="T4744" s="0" t="n">
        <f aca="false">IF(J4744=1,(MIN(30,(D4744-C4744)))*(K4744/(K4744+L4744))*(O4744/(O4744+P4744)),(MAX(-30,(D4744-C4744)))*(L4744/(K4744+L4744))*(P4744/(P4744+O4744)))</f>
        <v>-0.453929689755491</v>
      </c>
      <c r="U4744" s="7" t="n">
        <v>43146</v>
      </c>
    </row>
    <row r="4745" customFormat="false" ht="15" hidden="false" customHeight="false" outlineLevel="0" collapsed="false">
      <c r="A4745" s="0" t="s">
        <v>337</v>
      </c>
      <c r="B4745" s="0" t="s">
        <v>249</v>
      </c>
      <c r="C4745" s="0" t="n">
        <v>99</v>
      </c>
      <c r="D4745" s="0" t="n">
        <v>84</v>
      </c>
      <c r="E4745" s="0" t="n">
        <v>31</v>
      </c>
      <c r="F4745" s="0" t="n">
        <v>31</v>
      </c>
      <c r="G4745" s="0" t="n">
        <v>5</v>
      </c>
      <c r="H4745" s="0" t="n">
        <v>12</v>
      </c>
      <c r="I4745" s="0" t="n">
        <v>1</v>
      </c>
      <c r="J4745" s="0" t="n">
        <v>0</v>
      </c>
      <c r="K4745" s="0" t="n">
        <f aca="false">VLOOKUP(A4745,'Team Data'!$A$1:$E$659,2,FALSE())</f>
        <v>23</v>
      </c>
      <c r="L4745" s="0" t="n">
        <f aca="false">VLOOKUP(A4745,'Team Data'!$A$1:$E$659,3,FALSE())</f>
        <v>10</v>
      </c>
      <c r="M4745" s="0" t="n">
        <f aca="false">VLOOKUP(B4745,'Team Data'!$A$1:$E$659,2,FALSE())</f>
        <v>10</v>
      </c>
      <c r="N4745" s="0" t="n">
        <f aca="false">VLOOKUP(B4745,'Team Data'!$A$1:$E$659,3,FALSE())</f>
        <v>21</v>
      </c>
      <c r="O4745" s="0" t="n">
        <f aca="false">VLOOKUP(A4745,'Team Data'!$A$1:$E$659,4,FALSE())</f>
        <v>458</v>
      </c>
      <c r="P4745" s="0" t="n">
        <f aca="false">VLOOKUP(A4745,'Team Data'!$A$1:$E$659,5,FALSE())</f>
        <v>534</v>
      </c>
      <c r="Q4745" s="0" t="n">
        <f aca="false">VLOOKUP(B4745,'Team Data'!$A$1:$E$659,4,FALSE())</f>
        <v>432</v>
      </c>
      <c r="R4745" s="0" t="n">
        <f aca="false">VLOOKUP(B4745,'Team Data'!$A$1:$E$659,5,FALSE())</f>
        <v>523</v>
      </c>
      <c r="S4745" s="0" t="n">
        <f aca="false">IF(I4745=1,(MIN(30,(C4745-D4745)))*(M4745/(M4745+N4745))*(Q4745/(Q4745+R4745)),(MAX(-30,(C4745-D4745)))*(N4745/(M4745+N4745))*(R4745/(R4745+Q4745)))</f>
        <v>2.18881945617294</v>
      </c>
      <c r="T4745" s="0" t="n">
        <f aca="false">IF(J4745=1,(MIN(30,(D4745-C4745)))*(K4745/(K4745+L4745))*(O4745/(O4745+P4745)),(MAX(-30,(D4745-C4745)))*(L4745/(K4745+L4745))*(P4745/(P4745+O4745)))</f>
        <v>-2.44684750733138</v>
      </c>
      <c r="U4745" s="7" t="n">
        <v>43146</v>
      </c>
    </row>
    <row r="4746" customFormat="false" ht="15" hidden="false" customHeight="false" outlineLevel="0" collapsed="false">
      <c r="A4746" s="0" t="s">
        <v>317</v>
      </c>
      <c r="B4746" s="0" t="s">
        <v>297</v>
      </c>
      <c r="C4746" s="0" t="n">
        <v>82</v>
      </c>
      <c r="D4746" s="0" t="n">
        <v>66</v>
      </c>
      <c r="E4746" s="0" t="n">
        <v>47</v>
      </c>
      <c r="F4746" s="0" t="n">
        <v>32</v>
      </c>
      <c r="G4746" s="0" t="n">
        <v>14</v>
      </c>
      <c r="H4746" s="0" t="n">
        <v>15</v>
      </c>
      <c r="I4746" s="0" t="n">
        <v>1</v>
      </c>
      <c r="J4746" s="0" t="n">
        <v>0</v>
      </c>
      <c r="K4746" s="0" t="n">
        <f aca="false">VLOOKUP(A4746,'Team Data'!$A$1:$E$659,2,FALSE())</f>
        <v>27</v>
      </c>
      <c r="L4746" s="0" t="n">
        <f aca="false">VLOOKUP(A4746,'Team Data'!$A$1:$E$659,3,FALSE())</f>
        <v>8</v>
      </c>
      <c r="M4746" s="0" t="n">
        <f aca="false">VLOOKUP(B4746,'Team Data'!$A$1:$E$659,2,FALSE())</f>
        <v>11</v>
      </c>
      <c r="N4746" s="0" t="n">
        <f aca="false">VLOOKUP(B4746,'Team Data'!$A$1:$E$659,3,FALSE())</f>
        <v>21</v>
      </c>
      <c r="O4746" s="0" t="n">
        <f aca="false">VLOOKUP(A4746,'Team Data'!$A$1:$E$659,4,FALSE())</f>
        <v>534</v>
      </c>
      <c r="P4746" s="0" t="n">
        <f aca="false">VLOOKUP(A4746,'Team Data'!$A$1:$E$659,5,FALSE())</f>
        <v>523</v>
      </c>
      <c r="Q4746" s="0" t="n">
        <f aca="false">VLOOKUP(B4746,'Team Data'!$A$1:$E$659,4,FALSE())</f>
        <v>511</v>
      </c>
      <c r="R4746" s="0" t="n">
        <f aca="false">VLOOKUP(B4746,'Team Data'!$A$1:$E$659,5,FALSE())</f>
        <v>448</v>
      </c>
      <c r="S4746" s="0" t="n">
        <f aca="false">IF(I4746=1,(MIN(30,(C4746-D4746)))*(M4746/(M4746+N4746))*(Q4746/(Q4746+R4746)),(MAX(-30,(C4746-D4746)))*(N4746/(M4746+N4746))*(R4746/(R4746+Q4746)))</f>
        <v>2.93065693430657</v>
      </c>
      <c r="T4746" s="0" t="n">
        <f aca="false">IF(J4746=1,(MIN(30,(D4746-C4746)))*(K4746/(K4746+L4746))*(O4746/(O4746+P4746)),(MAX(-30,(D4746-C4746)))*(L4746/(K4746+L4746))*(P4746/(P4746+O4746)))</f>
        <v>-1.80954182997702</v>
      </c>
      <c r="U4746" s="7" t="n">
        <v>43146</v>
      </c>
    </row>
    <row r="4747" customFormat="false" ht="15" hidden="false" customHeight="false" outlineLevel="0" collapsed="false">
      <c r="A4747" s="0" t="s">
        <v>324</v>
      </c>
      <c r="B4747" s="0" t="s">
        <v>51</v>
      </c>
      <c r="C4747" s="0" t="n">
        <v>87</v>
      </c>
      <c r="D4747" s="0" t="n">
        <v>86</v>
      </c>
      <c r="E4747" s="0" t="n">
        <v>29</v>
      </c>
      <c r="F4747" s="0" t="n">
        <v>30</v>
      </c>
      <c r="G4747" s="0" t="n">
        <v>12</v>
      </c>
      <c r="H4747" s="0" t="n">
        <v>12</v>
      </c>
      <c r="I4747" s="0" t="n">
        <v>1</v>
      </c>
      <c r="J4747" s="0" t="n">
        <v>0</v>
      </c>
      <c r="K4747" s="0" t="n">
        <f aca="false">VLOOKUP(A4747,'Team Data'!$A$1:$E$659,2,FALSE())</f>
        <v>11</v>
      </c>
      <c r="L4747" s="0" t="n">
        <f aca="false">VLOOKUP(A4747,'Team Data'!$A$1:$E$659,3,FALSE())</f>
        <v>19</v>
      </c>
      <c r="M4747" s="0" t="n">
        <f aca="false">VLOOKUP(B4747,'Team Data'!$A$1:$E$659,2,FALSE())</f>
        <v>6</v>
      </c>
      <c r="N4747" s="0" t="n">
        <f aca="false">VLOOKUP(B4747,'Team Data'!$A$1:$E$659,3,FALSE())</f>
        <v>23</v>
      </c>
      <c r="O4747" s="0" t="n">
        <f aca="false">VLOOKUP(A4747,'Team Data'!$A$1:$E$659,4,FALSE())</f>
        <v>504</v>
      </c>
      <c r="P4747" s="0" t="n">
        <f aca="false">VLOOKUP(A4747,'Team Data'!$A$1:$E$659,5,FALSE())</f>
        <v>464</v>
      </c>
      <c r="Q4747" s="0" t="n">
        <f aca="false">VLOOKUP(B4747,'Team Data'!$A$1:$E$659,4,FALSE())</f>
        <v>485</v>
      </c>
      <c r="R4747" s="0" t="n">
        <f aca="false">VLOOKUP(B4747,'Team Data'!$A$1:$E$659,5,FALSE())</f>
        <v>443</v>
      </c>
      <c r="S4747" s="0" t="n">
        <f aca="false">IF(I4747=1,(MIN(30,(C4747-D4747)))*(M4747/(M4747+N4747))*(Q4747/(Q4747+R4747)),(MAX(-30,(C4747-D4747)))*(N4747/(M4747+N4747))*(R4747/(R4747+Q4747)))</f>
        <v>0.108130202140309</v>
      </c>
      <c r="T4747" s="0" t="n">
        <f aca="false">IF(J4747=1,(MIN(30,(D4747-C4747)))*(K4747/(K4747+L4747))*(O4747/(O4747+P4747)),(MAX(-30,(D4747-C4747)))*(L4747/(K4747+L4747))*(P4747/(P4747+O4747)))</f>
        <v>-0.303581267217631</v>
      </c>
      <c r="U4747" s="7" t="n">
        <v>43147</v>
      </c>
    </row>
    <row r="4748" customFormat="false" ht="15" hidden="false" customHeight="false" outlineLevel="0" collapsed="false">
      <c r="A4748" s="0" t="s">
        <v>157</v>
      </c>
      <c r="B4748" s="0" t="s">
        <v>237</v>
      </c>
      <c r="C4748" s="0" t="n">
        <v>70</v>
      </c>
      <c r="D4748" s="0" t="n">
        <v>71</v>
      </c>
      <c r="E4748" s="0" t="n">
        <v>32</v>
      </c>
      <c r="F4748" s="0" t="n">
        <v>32</v>
      </c>
      <c r="G4748" s="0" t="n">
        <v>12</v>
      </c>
      <c r="H4748" s="0" t="n">
        <v>13</v>
      </c>
      <c r="I4748" s="0" t="n">
        <v>0</v>
      </c>
      <c r="J4748" s="0" t="n">
        <v>1</v>
      </c>
      <c r="K4748" s="0" t="n">
        <f aca="false">VLOOKUP(A4748,'Team Data'!$A$1:$E$659,2,FALSE())</f>
        <v>14</v>
      </c>
      <c r="L4748" s="0" t="n">
        <f aca="false">VLOOKUP(A4748,'Team Data'!$A$1:$E$659,3,FALSE())</f>
        <v>17</v>
      </c>
      <c r="M4748" s="0" t="n">
        <f aca="false">VLOOKUP(B4748,'Team Data'!$A$1:$E$659,2,FALSE())</f>
        <v>12</v>
      </c>
      <c r="N4748" s="0" t="n">
        <f aca="false">VLOOKUP(B4748,'Team Data'!$A$1:$E$659,3,FALSE())</f>
        <v>21</v>
      </c>
      <c r="O4748" s="0" t="n">
        <f aca="false">VLOOKUP(A4748,'Team Data'!$A$1:$E$659,4,FALSE())</f>
        <v>469</v>
      </c>
      <c r="P4748" s="0" t="n">
        <f aca="false">VLOOKUP(A4748,'Team Data'!$A$1:$E$659,5,FALSE())</f>
        <v>528</v>
      </c>
      <c r="Q4748" s="0" t="n">
        <f aca="false">VLOOKUP(B4748,'Team Data'!$A$1:$E$659,4,FALSE())</f>
        <v>483</v>
      </c>
      <c r="R4748" s="0" t="n">
        <f aca="false">VLOOKUP(B4748,'Team Data'!$A$1:$E$659,5,FALSE())</f>
        <v>570</v>
      </c>
      <c r="S4748" s="0" t="n">
        <f aca="false">IF(I4748=1,(MIN(30,(C4748-D4748)))*(M4748/(M4748+N4748))*(Q4748/(Q4748+R4748)),(MAX(-30,(C4748-D4748)))*(N4748/(M4748+N4748))*(R4748/(R4748+Q4748)))</f>
        <v>-0.344470344470344</v>
      </c>
      <c r="T4748" s="0" t="n">
        <f aca="false">IF(J4748=1,(MIN(30,(D4748-C4748)))*(K4748/(K4748+L4748))*(O4748/(O4748+P4748)),(MAX(-30,(D4748-C4748)))*(L4748/(K4748+L4748))*(P4748/(P4748+O4748)))</f>
        <v>0.212443782961789</v>
      </c>
      <c r="U4748" s="7" t="n">
        <v>43147</v>
      </c>
    </row>
    <row r="4749" customFormat="false" ht="15" hidden="false" customHeight="false" outlineLevel="0" collapsed="false">
      <c r="A4749" s="0" t="s">
        <v>54</v>
      </c>
      <c r="B4749" s="0" t="s">
        <v>115</v>
      </c>
      <c r="C4749" s="0" t="n">
        <v>62</v>
      </c>
      <c r="D4749" s="0" t="n">
        <v>67</v>
      </c>
      <c r="E4749" s="0" t="n">
        <v>27</v>
      </c>
      <c r="F4749" s="0" t="n">
        <v>36</v>
      </c>
      <c r="G4749" s="0" t="n">
        <v>13</v>
      </c>
      <c r="H4749" s="0" t="n">
        <v>15</v>
      </c>
      <c r="I4749" s="0" t="n">
        <v>0</v>
      </c>
      <c r="J4749" s="0" t="n">
        <v>1</v>
      </c>
      <c r="K4749" s="0" t="n">
        <f aca="false">VLOOKUP(A4749,'Team Data'!$A$1:$E$659,2,FALSE())</f>
        <v>30</v>
      </c>
      <c r="L4749" s="0" t="n">
        <f aca="false">VLOOKUP(A4749,'Team Data'!$A$1:$E$659,3,FALSE())</f>
        <v>5</v>
      </c>
      <c r="M4749" s="0" t="n">
        <f aca="false">VLOOKUP(B4749,'Team Data'!$A$1:$E$659,2,FALSE())</f>
        <v>27</v>
      </c>
      <c r="N4749" s="0" t="n">
        <f aca="false">VLOOKUP(B4749,'Team Data'!$A$1:$E$659,3,FALSE())</f>
        <v>8</v>
      </c>
      <c r="O4749" s="0" t="n">
        <f aca="false">VLOOKUP(A4749,'Team Data'!$A$1:$E$659,4,FALSE())</f>
        <v>649</v>
      </c>
      <c r="P4749" s="0" t="n">
        <f aca="false">VLOOKUP(A4749,'Team Data'!$A$1:$E$659,5,FALSE())</f>
        <v>509</v>
      </c>
      <c r="Q4749" s="0" t="n">
        <f aca="false">VLOOKUP(B4749,'Team Data'!$A$1:$E$659,4,FALSE())</f>
        <v>625</v>
      </c>
      <c r="R4749" s="0" t="n">
        <f aca="false">VLOOKUP(B4749,'Team Data'!$A$1:$E$659,5,FALSE())</f>
        <v>506</v>
      </c>
      <c r="S4749" s="0" t="n">
        <f aca="false">IF(I4749=1,(MIN(30,(C4749-D4749)))*(M4749/(M4749+N4749))*(Q4749/(Q4749+R4749)),(MAX(-30,(C4749-D4749)))*(N4749/(M4749+N4749))*(R4749/(R4749+Q4749)))</f>
        <v>-0.511304787166856</v>
      </c>
      <c r="T4749" s="0" t="n">
        <f aca="false">IF(J4749=1,(MIN(30,(D4749-C4749)))*(K4749/(K4749+L4749))*(O4749/(O4749+P4749)),(MAX(-30,(D4749-C4749)))*(L4749/(K4749+L4749))*(P4749/(P4749+O4749)))</f>
        <v>2.4019245003701</v>
      </c>
      <c r="U4749" s="7" t="n">
        <v>43147</v>
      </c>
    </row>
    <row r="4750" customFormat="false" ht="15" hidden="false" customHeight="false" outlineLevel="0" collapsed="false">
      <c r="A4750" s="0" t="s">
        <v>235</v>
      </c>
      <c r="B4750" s="0" t="s">
        <v>350</v>
      </c>
      <c r="C4750" s="0" t="n">
        <v>53</v>
      </c>
      <c r="D4750" s="0" t="n">
        <v>57</v>
      </c>
      <c r="E4750" s="0" t="n">
        <v>35</v>
      </c>
      <c r="F4750" s="0" t="n">
        <v>35</v>
      </c>
      <c r="G4750" s="0" t="n">
        <v>13</v>
      </c>
      <c r="H4750" s="0" t="n">
        <v>9</v>
      </c>
      <c r="I4750" s="0" t="n">
        <v>0</v>
      </c>
      <c r="J4750" s="0" t="n">
        <v>1</v>
      </c>
      <c r="K4750" s="0" t="n">
        <f aca="false">VLOOKUP(A4750,'Team Data'!$A$1:$E$659,2,FALSE())</f>
        <v>30</v>
      </c>
      <c r="L4750" s="0" t="n">
        <f aca="false">VLOOKUP(A4750,'Team Data'!$A$1:$E$659,3,FALSE())</f>
        <v>7</v>
      </c>
      <c r="M4750" s="0" t="n">
        <f aca="false">VLOOKUP(B4750,'Team Data'!$A$1:$E$659,2,FALSE())</f>
        <v>15</v>
      </c>
      <c r="N4750" s="0" t="n">
        <f aca="false">VLOOKUP(B4750,'Team Data'!$A$1:$E$659,3,FALSE())</f>
        <v>17</v>
      </c>
      <c r="O4750" s="0" t="n">
        <f aca="false">VLOOKUP(A4750,'Team Data'!$A$1:$E$659,4,FALSE())</f>
        <v>726</v>
      </c>
      <c r="P4750" s="0" t="n">
        <f aca="false">VLOOKUP(A4750,'Team Data'!$A$1:$E$659,5,FALSE())</f>
        <v>521</v>
      </c>
      <c r="Q4750" s="0" t="n">
        <f aca="false">VLOOKUP(B4750,'Team Data'!$A$1:$E$659,4,FALSE())</f>
        <v>641</v>
      </c>
      <c r="R4750" s="0" t="n">
        <f aca="false">VLOOKUP(B4750,'Team Data'!$A$1:$E$659,5,FALSE())</f>
        <v>425</v>
      </c>
      <c r="S4750" s="0" t="n">
        <f aca="false">IF(I4750=1,(MIN(30,(C4750-D4750)))*(M4750/(M4750+N4750))*(Q4750/(Q4750+R4750)),(MAX(-30,(C4750-D4750)))*(N4750/(M4750+N4750))*(R4750/(R4750+Q4750)))</f>
        <v>-0.847209193245779</v>
      </c>
      <c r="T4750" s="0" t="n">
        <f aca="false">IF(J4750=1,(MIN(30,(D4750-C4750)))*(K4750/(K4750+L4750))*(O4750/(O4750+P4750)),(MAX(-30,(D4750-C4750)))*(L4750/(K4750+L4750))*(P4750/(P4750+O4750)))</f>
        <v>1.88820737337177</v>
      </c>
      <c r="U4750" s="7" t="n">
        <v>43147</v>
      </c>
    </row>
    <row r="4751" customFormat="false" ht="15" hidden="false" customHeight="false" outlineLevel="0" collapsed="false">
      <c r="A4751" s="0" t="s">
        <v>287</v>
      </c>
      <c r="B4751" s="0" t="s">
        <v>347</v>
      </c>
      <c r="C4751" s="0" t="n">
        <v>86</v>
      </c>
      <c r="D4751" s="0" t="n">
        <v>93</v>
      </c>
      <c r="E4751" s="0" t="n">
        <v>25</v>
      </c>
      <c r="F4751" s="0" t="n">
        <v>34</v>
      </c>
      <c r="G4751" s="0" t="n">
        <v>7</v>
      </c>
      <c r="H4751" s="0" t="n">
        <v>7</v>
      </c>
      <c r="I4751" s="0" t="n">
        <v>0</v>
      </c>
      <c r="J4751" s="0" t="n">
        <v>1</v>
      </c>
      <c r="K4751" s="0" t="n">
        <f aca="false">VLOOKUP(A4751,'Team Data'!$A$1:$E$659,2,FALSE())</f>
        <v>15</v>
      </c>
      <c r="L4751" s="0" t="n">
        <f aca="false">VLOOKUP(A4751,'Team Data'!$A$1:$E$659,3,FALSE())</f>
        <v>16</v>
      </c>
      <c r="M4751" s="0" t="n">
        <f aca="false">VLOOKUP(B4751,'Team Data'!$A$1:$E$659,2,FALSE())</f>
        <v>23</v>
      </c>
      <c r="N4751" s="0" t="n">
        <f aca="false">VLOOKUP(B4751,'Team Data'!$A$1:$E$659,3,FALSE())</f>
        <v>8</v>
      </c>
      <c r="O4751" s="0" t="n">
        <f aca="false">VLOOKUP(A4751,'Team Data'!$A$1:$E$659,4,FALSE())</f>
        <v>605</v>
      </c>
      <c r="P4751" s="0" t="n">
        <f aca="false">VLOOKUP(A4751,'Team Data'!$A$1:$E$659,5,FALSE())</f>
        <v>410</v>
      </c>
      <c r="Q4751" s="0" t="n">
        <f aca="false">VLOOKUP(B4751,'Team Data'!$A$1:$E$659,4,FALSE())</f>
        <v>591</v>
      </c>
      <c r="R4751" s="0" t="n">
        <f aca="false">VLOOKUP(B4751,'Team Data'!$A$1:$E$659,5,FALSE())</f>
        <v>427</v>
      </c>
      <c r="S4751" s="0" t="n">
        <f aca="false">IF(I4751=1,(MIN(30,(C4751-D4751)))*(M4751/(M4751+N4751))*(Q4751/(Q4751+R4751)),(MAX(-30,(C4751-D4751)))*(N4751/(M4751+N4751))*(R4751/(R4751+Q4751)))</f>
        <v>-0.757715951581216</v>
      </c>
      <c r="T4751" s="0" t="n">
        <f aca="false">IF(J4751=1,(MIN(30,(D4751-C4751)))*(K4751/(K4751+L4751))*(O4751/(O4751+P4751)),(MAX(-30,(D4751-C4751)))*(L4751/(K4751+L4751))*(P4751/(P4751+O4751)))</f>
        <v>2.01890989988877</v>
      </c>
      <c r="U4751" s="7" t="n">
        <v>43147</v>
      </c>
    </row>
    <row r="4752" customFormat="false" ht="15" hidden="false" customHeight="false" outlineLevel="0" collapsed="false">
      <c r="A4752" s="0" t="s">
        <v>186</v>
      </c>
      <c r="B4752" s="0" t="s">
        <v>130</v>
      </c>
      <c r="C4752" s="0" t="n">
        <v>71</v>
      </c>
      <c r="D4752" s="0" t="n">
        <v>69</v>
      </c>
      <c r="E4752" s="0" t="n">
        <v>33</v>
      </c>
      <c r="F4752" s="0" t="n">
        <v>33</v>
      </c>
      <c r="G4752" s="0" t="n">
        <v>11</v>
      </c>
      <c r="H4752" s="0" t="n">
        <v>10</v>
      </c>
      <c r="I4752" s="0" t="n">
        <v>1</v>
      </c>
      <c r="J4752" s="0" t="n">
        <v>0</v>
      </c>
      <c r="K4752" s="0" t="n">
        <f aca="false">VLOOKUP(A4752,'Team Data'!$A$1:$E$659,2,FALSE())</f>
        <v>14</v>
      </c>
      <c r="L4752" s="0" t="n">
        <f aca="false">VLOOKUP(A4752,'Team Data'!$A$1:$E$659,3,FALSE())</f>
        <v>16</v>
      </c>
      <c r="M4752" s="0" t="n">
        <f aca="false">VLOOKUP(B4752,'Team Data'!$A$1:$E$659,2,FALSE())</f>
        <v>15</v>
      </c>
      <c r="N4752" s="0" t="n">
        <f aca="false">VLOOKUP(B4752,'Team Data'!$A$1:$E$659,3,FALSE())</f>
        <v>18</v>
      </c>
      <c r="O4752" s="0" t="n">
        <f aca="false">VLOOKUP(A4752,'Team Data'!$A$1:$E$659,4,FALSE())</f>
        <v>451</v>
      </c>
      <c r="P4752" s="0" t="n">
        <f aca="false">VLOOKUP(A4752,'Team Data'!$A$1:$E$659,5,FALSE())</f>
        <v>468</v>
      </c>
      <c r="Q4752" s="0" t="n">
        <f aca="false">VLOOKUP(B4752,'Team Data'!$A$1:$E$659,4,FALSE())</f>
        <v>463</v>
      </c>
      <c r="R4752" s="0" t="n">
        <f aca="false">VLOOKUP(B4752,'Team Data'!$A$1:$E$659,5,FALSE())</f>
        <v>494</v>
      </c>
      <c r="S4752" s="0" t="n">
        <f aca="false">IF(I4752=1,(MIN(30,(C4752-D4752)))*(M4752/(M4752+N4752))*(Q4752/(Q4752+R4752)),(MAX(-30,(C4752-D4752)))*(N4752/(M4752+N4752))*(R4752/(R4752+Q4752)))</f>
        <v>0.439821411608245</v>
      </c>
      <c r="T4752" s="0" t="n">
        <f aca="false">IF(J4752=1,(MIN(30,(D4752-C4752)))*(K4752/(K4752+L4752))*(O4752/(O4752+P4752)),(MAX(-30,(D4752-C4752)))*(L4752/(K4752+L4752))*(P4752/(P4752+O4752)))</f>
        <v>-0.543199129488575</v>
      </c>
      <c r="U4752" s="7" t="n">
        <v>43147</v>
      </c>
    </row>
    <row r="4753" customFormat="false" ht="15" hidden="false" customHeight="false" outlineLevel="0" collapsed="false">
      <c r="A4753" s="0" t="s">
        <v>136</v>
      </c>
      <c r="B4753" s="0" t="s">
        <v>90</v>
      </c>
      <c r="C4753" s="0" t="n">
        <v>97</v>
      </c>
      <c r="D4753" s="0" t="n">
        <v>93</v>
      </c>
      <c r="E4753" s="0" t="n">
        <v>36</v>
      </c>
      <c r="F4753" s="0" t="n">
        <v>30</v>
      </c>
      <c r="G4753" s="0" t="n">
        <v>20</v>
      </c>
      <c r="H4753" s="0" t="n">
        <v>18</v>
      </c>
      <c r="I4753" s="0" t="n">
        <v>1</v>
      </c>
      <c r="J4753" s="0" t="n">
        <v>0</v>
      </c>
      <c r="K4753" s="0" t="n">
        <f aca="false">VLOOKUP(A4753,'Team Data'!$A$1:$E$659,2,FALSE())</f>
        <v>10</v>
      </c>
      <c r="L4753" s="0" t="n">
        <f aca="false">VLOOKUP(A4753,'Team Data'!$A$1:$E$659,3,FALSE())</f>
        <v>20</v>
      </c>
      <c r="M4753" s="0" t="n">
        <f aca="false">VLOOKUP(B4753,'Team Data'!$A$1:$E$659,2,FALSE())</f>
        <v>23</v>
      </c>
      <c r="N4753" s="0" t="n">
        <f aca="false">VLOOKUP(B4753,'Team Data'!$A$1:$E$659,3,FALSE())</f>
        <v>12</v>
      </c>
      <c r="O4753" s="0" t="n">
        <f aca="false">VLOOKUP(A4753,'Team Data'!$A$1:$E$659,4,FALSE())</f>
        <v>479</v>
      </c>
      <c r="P4753" s="0" t="n">
        <f aca="false">VLOOKUP(A4753,'Team Data'!$A$1:$E$659,5,FALSE())</f>
        <v>443</v>
      </c>
      <c r="Q4753" s="0" t="n">
        <f aca="false">VLOOKUP(B4753,'Team Data'!$A$1:$E$659,4,FALSE())</f>
        <v>500</v>
      </c>
      <c r="R4753" s="0" t="n">
        <f aca="false">VLOOKUP(B4753,'Team Data'!$A$1:$E$659,5,FALSE())</f>
        <v>533</v>
      </c>
      <c r="S4753" s="0" t="n">
        <f aca="false">IF(I4753=1,(MIN(30,(C4753-D4753)))*(M4753/(M4753+N4753))*(Q4753/(Q4753+R4753)),(MAX(-30,(C4753-D4753)))*(N4753/(M4753+N4753))*(R4753/(R4753+Q4753)))</f>
        <v>1.2722998202185</v>
      </c>
      <c r="T4753" s="0" t="n">
        <f aca="false">IF(J4753=1,(MIN(30,(D4753-C4753)))*(K4753/(K4753+L4753))*(O4753/(O4753+P4753)),(MAX(-30,(D4753-C4753)))*(L4753/(K4753+L4753))*(P4753/(P4753+O4753)))</f>
        <v>-1.28127259580622</v>
      </c>
      <c r="U4753" s="7" t="n">
        <v>43147</v>
      </c>
    </row>
    <row r="4754" customFormat="false" ht="15" hidden="false" customHeight="false" outlineLevel="0" collapsed="false">
      <c r="A4754" s="0" t="s">
        <v>190</v>
      </c>
      <c r="B4754" s="0" t="s">
        <v>333</v>
      </c>
      <c r="C4754" s="0" t="n">
        <v>58</v>
      </c>
      <c r="D4754" s="0" t="n">
        <v>71</v>
      </c>
      <c r="E4754" s="0" t="n">
        <v>32</v>
      </c>
      <c r="F4754" s="0" t="n">
        <v>43</v>
      </c>
      <c r="G4754" s="0" t="n">
        <v>6</v>
      </c>
      <c r="H4754" s="0" t="n">
        <v>13</v>
      </c>
      <c r="I4754" s="0" t="n">
        <v>0</v>
      </c>
      <c r="J4754" s="0" t="n">
        <v>1</v>
      </c>
      <c r="K4754" s="0" t="n">
        <f aca="false">VLOOKUP(A4754,'Team Data'!$A$1:$E$659,2,FALSE())</f>
        <v>10</v>
      </c>
      <c r="L4754" s="0" t="n">
        <f aca="false">VLOOKUP(A4754,'Team Data'!$A$1:$E$659,3,FALSE())</f>
        <v>21</v>
      </c>
      <c r="M4754" s="0" t="n">
        <f aca="false">VLOOKUP(B4754,'Team Data'!$A$1:$E$659,2,FALSE())</f>
        <v>27</v>
      </c>
      <c r="N4754" s="0" t="n">
        <f aca="false">VLOOKUP(B4754,'Team Data'!$A$1:$E$659,3,FALSE())</f>
        <v>8</v>
      </c>
      <c r="O4754" s="0" t="n">
        <f aca="false">VLOOKUP(A4754,'Team Data'!$A$1:$E$659,4,FALSE())</f>
        <v>463</v>
      </c>
      <c r="P4754" s="0" t="n">
        <f aca="false">VLOOKUP(A4754,'Team Data'!$A$1:$E$659,5,FALSE())</f>
        <v>473</v>
      </c>
      <c r="Q4754" s="0" t="n">
        <f aca="false">VLOOKUP(B4754,'Team Data'!$A$1:$E$659,4,FALSE())</f>
        <v>551</v>
      </c>
      <c r="R4754" s="0" t="n">
        <f aca="false">VLOOKUP(B4754,'Team Data'!$A$1:$E$659,5,FALSE())</f>
        <v>544</v>
      </c>
      <c r="S4754" s="0" t="n">
        <f aca="false">IF(I4754=1,(MIN(30,(C4754-D4754)))*(M4754/(M4754+N4754))*(Q4754/(Q4754+R4754)),(MAX(-30,(C4754-D4754)))*(N4754/(M4754+N4754))*(R4754/(R4754+Q4754)))</f>
        <v>-1.47621656881931</v>
      </c>
      <c r="T4754" s="0" t="n">
        <f aca="false">IF(J4754=1,(MIN(30,(D4754-C4754)))*(K4754/(K4754+L4754))*(O4754/(O4754+P4754)),(MAX(-30,(D4754-C4754)))*(L4754/(K4754+L4754))*(P4754/(P4754+O4754)))</f>
        <v>2.07437275985663</v>
      </c>
      <c r="U4754" s="7" t="n">
        <v>43147</v>
      </c>
    </row>
    <row r="4755" customFormat="false" ht="15" hidden="false" customHeight="false" outlineLevel="0" collapsed="false">
      <c r="A4755" s="0" t="s">
        <v>284</v>
      </c>
      <c r="B4755" s="0" t="s">
        <v>28</v>
      </c>
      <c r="C4755" s="0" t="n">
        <v>57</v>
      </c>
      <c r="D4755" s="0" t="n">
        <v>69</v>
      </c>
      <c r="E4755" s="0" t="n">
        <v>34</v>
      </c>
      <c r="F4755" s="0" t="n">
        <v>40</v>
      </c>
      <c r="G4755" s="0" t="n">
        <v>13</v>
      </c>
      <c r="H4755" s="0" t="n">
        <v>12</v>
      </c>
      <c r="I4755" s="0" t="n">
        <v>0</v>
      </c>
      <c r="J4755" s="0" t="n">
        <v>1</v>
      </c>
      <c r="K4755" s="0" t="n">
        <f aca="false">VLOOKUP(A4755,'Team Data'!$A$1:$E$659,2,FALSE())</f>
        <v>13</v>
      </c>
      <c r="L4755" s="0" t="n">
        <f aca="false">VLOOKUP(A4755,'Team Data'!$A$1:$E$659,3,FALSE())</f>
        <v>18</v>
      </c>
      <c r="M4755" s="0" t="n">
        <f aca="false">VLOOKUP(B4755,'Team Data'!$A$1:$E$659,2,FALSE())</f>
        <v>11</v>
      </c>
      <c r="N4755" s="0" t="n">
        <f aca="false">VLOOKUP(B4755,'Team Data'!$A$1:$E$659,3,FALSE())</f>
        <v>20</v>
      </c>
      <c r="O4755" s="0" t="n">
        <f aca="false">VLOOKUP(A4755,'Team Data'!$A$1:$E$659,4,FALSE())</f>
        <v>512</v>
      </c>
      <c r="P4755" s="0" t="n">
        <f aca="false">VLOOKUP(A4755,'Team Data'!$A$1:$E$659,5,FALSE())</f>
        <v>455</v>
      </c>
      <c r="Q4755" s="0" t="n">
        <f aca="false">VLOOKUP(B4755,'Team Data'!$A$1:$E$659,4,FALSE())</f>
        <v>444</v>
      </c>
      <c r="R4755" s="0" t="n">
        <f aca="false">VLOOKUP(B4755,'Team Data'!$A$1:$E$659,5,FALSE())</f>
        <v>493</v>
      </c>
      <c r="S4755" s="0" t="n">
        <f aca="false">IF(I4755=1,(MIN(30,(C4755-D4755)))*(M4755/(M4755+N4755))*(Q4755/(Q4755+R4755)),(MAX(-30,(C4755-D4755)))*(N4755/(M4755+N4755))*(R4755/(R4755+Q4755)))</f>
        <v>-4.07339828553723</v>
      </c>
      <c r="T4755" s="0" t="n">
        <f aca="false">IF(J4755=1,(MIN(30,(D4755-C4755)))*(K4755/(K4755+L4755))*(O4755/(O4755+P4755)),(MAX(-30,(D4755-C4755)))*(L4755/(K4755+L4755))*(P4755/(P4755+O4755)))</f>
        <v>2.66444273943357</v>
      </c>
      <c r="U4755" s="7" t="n">
        <v>43147</v>
      </c>
    </row>
    <row r="4756" customFormat="false" ht="15" hidden="false" customHeight="false" outlineLevel="0" collapsed="false">
      <c r="A4756" s="0" t="s">
        <v>35</v>
      </c>
      <c r="B4756" s="0" t="s">
        <v>243</v>
      </c>
      <c r="C4756" s="0" t="n">
        <v>60</v>
      </c>
      <c r="D4756" s="0" t="n">
        <v>83</v>
      </c>
      <c r="E4756" s="0" t="n">
        <v>34</v>
      </c>
      <c r="F4756" s="0" t="n">
        <v>44</v>
      </c>
      <c r="G4756" s="0" t="n">
        <v>13</v>
      </c>
      <c r="H4756" s="0" t="n">
        <v>11</v>
      </c>
      <c r="I4756" s="0" t="n">
        <v>0</v>
      </c>
      <c r="J4756" s="0" t="n">
        <v>1</v>
      </c>
      <c r="K4756" s="0" t="n">
        <f aca="false">VLOOKUP(A4756,'Team Data'!$A$1:$E$659,2,FALSE())</f>
        <v>3</v>
      </c>
      <c r="L4756" s="0" t="n">
        <f aca="false">VLOOKUP(A4756,'Team Data'!$A$1:$E$659,3,FALSE())</f>
        <v>28</v>
      </c>
      <c r="M4756" s="0" t="n">
        <f aca="false">VLOOKUP(B4756,'Team Data'!$A$1:$E$659,2,FALSE())</f>
        <v>16</v>
      </c>
      <c r="N4756" s="0" t="n">
        <f aca="false">VLOOKUP(B4756,'Team Data'!$A$1:$E$659,3,FALSE())</f>
        <v>17</v>
      </c>
      <c r="O4756" s="0" t="n">
        <f aca="false">VLOOKUP(A4756,'Team Data'!$A$1:$E$659,4,FALSE())</f>
        <v>496</v>
      </c>
      <c r="P4756" s="0" t="n">
        <f aca="false">VLOOKUP(A4756,'Team Data'!$A$1:$E$659,5,FALSE())</f>
        <v>495</v>
      </c>
      <c r="Q4756" s="0" t="n">
        <f aca="false">VLOOKUP(B4756,'Team Data'!$A$1:$E$659,4,FALSE())</f>
        <v>525</v>
      </c>
      <c r="R4756" s="0" t="n">
        <f aca="false">VLOOKUP(B4756,'Team Data'!$A$1:$E$659,5,FALSE())</f>
        <v>540</v>
      </c>
      <c r="S4756" s="0" t="n">
        <f aca="false">IF(I4756=1,(MIN(30,(C4756-D4756)))*(M4756/(M4756+N4756))*(Q4756/(Q4756+R4756)),(MAX(-30,(C4756-D4756)))*(N4756/(M4756+N4756))*(R4756/(R4756+Q4756)))</f>
        <v>-6.00768245838668</v>
      </c>
      <c r="T4756" s="0" t="n">
        <f aca="false">IF(J4756=1,(MIN(30,(D4756-C4756)))*(K4756/(K4756+L4756))*(O4756/(O4756+P4756)),(MAX(-30,(D4756-C4756)))*(L4756/(K4756+L4756))*(P4756/(P4756+O4756)))</f>
        <v>1.11402623612513</v>
      </c>
      <c r="U4756" s="7" t="n">
        <v>43147</v>
      </c>
    </row>
    <row r="4757" customFormat="false" ht="15" hidden="false" customHeight="false" outlineLevel="0" collapsed="false">
      <c r="A4757" s="0" t="s">
        <v>156</v>
      </c>
      <c r="B4757" s="0" t="s">
        <v>109</v>
      </c>
      <c r="C4757" s="0" t="n">
        <v>63</v>
      </c>
      <c r="D4757" s="0" t="n">
        <v>67</v>
      </c>
      <c r="E4757" s="0" t="n">
        <v>45</v>
      </c>
      <c r="F4757" s="0" t="n">
        <v>40</v>
      </c>
      <c r="G4757" s="0" t="n">
        <v>16</v>
      </c>
      <c r="H4757" s="0" t="n">
        <v>12</v>
      </c>
      <c r="I4757" s="0" t="n">
        <v>0</v>
      </c>
      <c r="J4757" s="0" t="n">
        <v>1</v>
      </c>
      <c r="K4757" s="0" t="n">
        <f aca="false">VLOOKUP(A4757,'Team Data'!$A$1:$E$659,2,FALSE())</f>
        <v>6</v>
      </c>
      <c r="L4757" s="0" t="n">
        <f aca="false">VLOOKUP(A4757,'Team Data'!$A$1:$E$659,3,FALSE())</f>
        <v>26</v>
      </c>
      <c r="M4757" s="0" t="n">
        <f aca="false">VLOOKUP(B4757,'Team Data'!$A$1:$E$659,2,FALSE())</f>
        <v>19</v>
      </c>
      <c r="N4757" s="0" t="n">
        <f aca="false">VLOOKUP(B4757,'Team Data'!$A$1:$E$659,3,FALSE())</f>
        <v>14</v>
      </c>
      <c r="O4757" s="0" t="n">
        <f aca="false">VLOOKUP(A4757,'Team Data'!$A$1:$E$659,4,FALSE())</f>
        <v>483</v>
      </c>
      <c r="P4757" s="0" t="n">
        <f aca="false">VLOOKUP(A4757,'Team Data'!$A$1:$E$659,5,FALSE())</f>
        <v>480</v>
      </c>
      <c r="Q4757" s="0" t="n">
        <f aca="false">VLOOKUP(B4757,'Team Data'!$A$1:$E$659,4,FALSE())</f>
        <v>501</v>
      </c>
      <c r="R4757" s="0" t="n">
        <f aca="false">VLOOKUP(B4757,'Team Data'!$A$1:$E$659,5,FALSE())</f>
        <v>542</v>
      </c>
      <c r="S4757" s="0" t="n">
        <f aca="false">IF(I4757=1,(MIN(30,(C4757-D4757)))*(M4757/(M4757+N4757))*(Q4757/(Q4757+R4757)),(MAX(-30,(C4757-D4757)))*(N4757/(M4757+N4757))*(R4757/(R4757+Q4757)))</f>
        <v>-0.881838519422412</v>
      </c>
      <c r="T4757" s="0" t="n">
        <f aca="false">IF(J4757=1,(MIN(30,(D4757-C4757)))*(K4757/(K4757+L4757))*(O4757/(O4757+P4757)),(MAX(-30,(D4757-C4757)))*(L4757/(K4757+L4757))*(P4757/(P4757+O4757)))</f>
        <v>0.376168224299065</v>
      </c>
      <c r="U4757" s="7" t="n">
        <v>43147</v>
      </c>
    </row>
    <row r="4758" customFormat="false" ht="15" hidden="false" customHeight="false" outlineLevel="0" collapsed="false">
      <c r="A4758" s="0" t="s">
        <v>69</v>
      </c>
      <c r="B4758" s="0" t="s">
        <v>299</v>
      </c>
      <c r="C4758" s="0" t="n">
        <v>65</v>
      </c>
      <c r="D4758" s="0" t="n">
        <v>67</v>
      </c>
      <c r="E4758" s="0" t="n">
        <v>30</v>
      </c>
      <c r="F4758" s="0" t="n">
        <v>37</v>
      </c>
      <c r="G4758" s="0" t="n">
        <v>14</v>
      </c>
      <c r="H4758" s="0" t="n">
        <v>14</v>
      </c>
      <c r="I4758" s="0" t="n">
        <v>0</v>
      </c>
      <c r="J4758" s="0" t="n">
        <v>1</v>
      </c>
      <c r="K4758" s="0" t="n">
        <f aca="false">VLOOKUP(A4758,'Team Data'!$A$1:$E$659,2,FALSE())</f>
        <v>14</v>
      </c>
      <c r="L4758" s="0" t="n">
        <f aca="false">VLOOKUP(A4758,'Team Data'!$A$1:$E$659,3,FALSE())</f>
        <v>19</v>
      </c>
      <c r="M4758" s="0" t="n">
        <f aca="false">VLOOKUP(B4758,'Team Data'!$A$1:$E$659,2,FALSE())</f>
        <v>18</v>
      </c>
      <c r="N4758" s="0" t="n">
        <f aca="false">VLOOKUP(B4758,'Team Data'!$A$1:$E$659,3,FALSE())</f>
        <v>14</v>
      </c>
      <c r="O4758" s="0" t="n">
        <f aca="false">VLOOKUP(A4758,'Team Data'!$A$1:$E$659,4,FALSE())</f>
        <v>518</v>
      </c>
      <c r="P4758" s="0" t="n">
        <f aca="false">VLOOKUP(A4758,'Team Data'!$A$1:$E$659,5,FALSE())</f>
        <v>487</v>
      </c>
      <c r="Q4758" s="0" t="n">
        <f aca="false">VLOOKUP(B4758,'Team Data'!$A$1:$E$659,4,FALSE())</f>
        <v>500</v>
      </c>
      <c r="R4758" s="0" t="n">
        <f aca="false">VLOOKUP(B4758,'Team Data'!$A$1:$E$659,5,FALSE())</f>
        <v>469</v>
      </c>
      <c r="S4758" s="0" t="n">
        <f aca="false">IF(I4758=1,(MIN(30,(C4758-D4758)))*(M4758/(M4758+N4758))*(Q4758/(Q4758+R4758)),(MAX(-30,(C4758-D4758)))*(N4758/(M4758+N4758))*(R4758/(R4758+Q4758)))</f>
        <v>-0.423503611971104</v>
      </c>
      <c r="T4758" s="0" t="n">
        <f aca="false">IF(J4758=1,(MIN(30,(D4758-C4758)))*(K4758/(K4758+L4758))*(O4758/(O4758+P4758)),(MAX(-30,(D4758-C4758)))*(L4758/(K4758+L4758))*(P4758/(P4758+O4758)))</f>
        <v>0.4373285089703</v>
      </c>
      <c r="U4758" s="7" t="n">
        <v>43147</v>
      </c>
    </row>
    <row r="4759" customFormat="false" ht="15" hidden="false" customHeight="false" outlineLevel="0" collapsed="false">
      <c r="A4759" s="0" t="s">
        <v>348</v>
      </c>
      <c r="B4759" s="0" t="s">
        <v>113</v>
      </c>
      <c r="C4759" s="0" t="n">
        <v>84</v>
      </c>
      <c r="D4759" s="0" t="n">
        <v>90</v>
      </c>
      <c r="E4759" s="0" t="n">
        <v>34</v>
      </c>
      <c r="F4759" s="0" t="n">
        <v>36</v>
      </c>
      <c r="G4759" s="0" t="n">
        <v>12</v>
      </c>
      <c r="H4759" s="0" t="n">
        <v>8</v>
      </c>
      <c r="I4759" s="0" t="n">
        <v>0</v>
      </c>
      <c r="J4759" s="0" t="n">
        <v>1</v>
      </c>
      <c r="K4759" s="0" t="n">
        <f aca="false">VLOOKUP(A4759,'Team Data'!$A$1:$E$659,2,FALSE())</f>
        <v>19</v>
      </c>
      <c r="L4759" s="0" t="n">
        <f aca="false">VLOOKUP(A4759,'Team Data'!$A$1:$E$659,3,FALSE())</f>
        <v>12</v>
      </c>
      <c r="M4759" s="0" t="n">
        <f aca="false">VLOOKUP(B4759,'Team Data'!$A$1:$E$659,2,FALSE())</f>
        <v>19</v>
      </c>
      <c r="N4759" s="0" t="n">
        <f aca="false">VLOOKUP(B4759,'Team Data'!$A$1:$E$659,3,FALSE())</f>
        <v>12</v>
      </c>
      <c r="O4759" s="0" t="n">
        <f aca="false">VLOOKUP(A4759,'Team Data'!$A$1:$E$659,4,FALSE())</f>
        <v>519</v>
      </c>
      <c r="P4759" s="0" t="n">
        <f aca="false">VLOOKUP(A4759,'Team Data'!$A$1:$E$659,5,FALSE())</f>
        <v>432</v>
      </c>
      <c r="Q4759" s="0" t="n">
        <f aca="false">VLOOKUP(B4759,'Team Data'!$A$1:$E$659,4,FALSE())</f>
        <v>498</v>
      </c>
      <c r="R4759" s="0" t="n">
        <f aca="false">VLOOKUP(B4759,'Team Data'!$A$1:$E$659,5,FALSE())</f>
        <v>473</v>
      </c>
      <c r="S4759" s="0" t="n">
        <f aca="false">IF(I4759=1,(MIN(30,(C4759-D4759)))*(M4759/(M4759+N4759))*(Q4759/(Q4759+R4759)),(MAX(-30,(C4759-D4759)))*(N4759/(M4759+N4759))*(R4759/(R4759+Q4759)))</f>
        <v>-1.13139098368825</v>
      </c>
      <c r="T4759" s="0" t="n">
        <f aca="false">IF(J4759=1,(MIN(30,(D4759-C4759)))*(K4759/(K4759+L4759))*(O4759/(O4759+P4759)),(MAX(-30,(D4759-C4759)))*(L4759/(K4759+L4759))*(P4759/(P4759+O4759)))</f>
        <v>2.00691971100031</v>
      </c>
      <c r="U4759" s="7" t="n">
        <v>43147</v>
      </c>
    </row>
    <row r="4760" customFormat="false" ht="15" hidden="false" customHeight="false" outlineLevel="0" collapsed="false">
      <c r="A4760" s="0" t="s">
        <v>83</v>
      </c>
      <c r="B4760" s="0" t="s">
        <v>318</v>
      </c>
      <c r="C4760" s="0" t="n">
        <v>63</v>
      </c>
      <c r="D4760" s="0" t="n">
        <v>87</v>
      </c>
      <c r="E4760" s="0" t="n">
        <v>28</v>
      </c>
      <c r="F4760" s="0" t="n">
        <v>53</v>
      </c>
      <c r="G4760" s="0" t="n">
        <v>11</v>
      </c>
      <c r="H4760" s="0" t="n">
        <v>14</v>
      </c>
      <c r="I4760" s="0" t="n">
        <v>0</v>
      </c>
      <c r="J4760" s="0" t="n">
        <v>1</v>
      </c>
      <c r="K4760" s="0" t="n">
        <f aca="false">VLOOKUP(A4760,'Team Data'!$A$1:$E$659,2,FALSE())</f>
        <v>14</v>
      </c>
      <c r="L4760" s="0" t="n">
        <f aca="false">VLOOKUP(A4760,'Team Data'!$A$1:$E$659,3,FALSE())</f>
        <v>18</v>
      </c>
      <c r="M4760" s="0" t="n">
        <f aca="false">VLOOKUP(B4760,'Team Data'!$A$1:$E$659,2,FALSE())</f>
        <v>11</v>
      </c>
      <c r="N4760" s="0" t="n">
        <f aca="false">VLOOKUP(B4760,'Team Data'!$A$1:$E$659,3,FALSE())</f>
        <v>21</v>
      </c>
      <c r="O4760" s="0" t="n">
        <f aca="false">VLOOKUP(A4760,'Team Data'!$A$1:$E$659,4,FALSE())</f>
        <v>525</v>
      </c>
      <c r="P4760" s="0" t="n">
        <f aca="false">VLOOKUP(A4760,'Team Data'!$A$1:$E$659,5,FALSE())</f>
        <v>457</v>
      </c>
      <c r="Q4760" s="0" t="n">
        <f aca="false">VLOOKUP(B4760,'Team Data'!$A$1:$E$659,4,FALSE())</f>
        <v>542</v>
      </c>
      <c r="R4760" s="0" t="n">
        <f aca="false">VLOOKUP(B4760,'Team Data'!$A$1:$E$659,5,FALSE())</f>
        <v>440</v>
      </c>
      <c r="S4760" s="0" t="n">
        <f aca="false">IF(I4760=1,(MIN(30,(C4760-D4760)))*(M4760/(M4760+N4760))*(Q4760/(Q4760+R4760)),(MAX(-30,(C4760-D4760)))*(N4760/(M4760+N4760))*(R4760/(R4760+Q4760)))</f>
        <v>-7.05702647657841</v>
      </c>
      <c r="T4760" s="0" t="n">
        <f aca="false">IF(J4760=1,(MIN(30,(D4760-C4760)))*(K4760/(K4760+L4760))*(O4760/(O4760+P4760)),(MAX(-30,(D4760-C4760)))*(L4760/(K4760+L4760))*(P4760/(P4760+O4760)))</f>
        <v>5.61354378818737</v>
      </c>
      <c r="U4760" s="7" t="n">
        <v>43147</v>
      </c>
    </row>
    <row r="4761" customFormat="false" ht="15" hidden="false" customHeight="false" outlineLevel="0" collapsed="false">
      <c r="A4761" s="0" t="s">
        <v>47</v>
      </c>
      <c r="B4761" s="0" t="s">
        <v>278</v>
      </c>
      <c r="C4761" s="0" t="n">
        <v>71</v>
      </c>
      <c r="D4761" s="0" t="n">
        <v>77</v>
      </c>
      <c r="E4761" s="0" t="n">
        <v>37</v>
      </c>
      <c r="F4761" s="0" t="n">
        <v>36</v>
      </c>
      <c r="G4761" s="0" t="n">
        <v>12</v>
      </c>
      <c r="H4761" s="0" t="n">
        <v>13</v>
      </c>
      <c r="I4761" s="0" t="n">
        <v>0</v>
      </c>
      <c r="J4761" s="0" t="n">
        <v>1</v>
      </c>
      <c r="K4761" s="0" t="n">
        <f aca="false">VLOOKUP(A4761,'Team Data'!$A$1:$E$659,2,FALSE())</f>
        <v>14</v>
      </c>
      <c r="L4761" s="0" t="n">
        <f aca="false">VLOOKUP(A4761,'Team Data'!$A$1:$E$659,3,FALSE())</f>
        <v>18</v>
      </c>
      <c r="M4761" s="0" t="n">
        <f aca="false">VLOOKUP(B4761,'Team Data'!$A$1:$E$659,2,FALSE())</f>
        <v>18</v>
      </c>
      <c r="N4761" s="0" t="n">
        <f aca="false">VLOOKUP(B4761,'Team Data'!$A$1:$E$659,3,FALSE())</f>
        <v>13</v>
      </c>
      <c r="O4761" s="0" t="n">
        <f aca="false">VLOOKUP(A4761,'Team Data'!$A$1:$E$659,4,FALSE())</f>
        <v>456</v>
      </c>
      <c r="P4761" s="0" t="n">
        <f aca="false">VLOOKUP(A4761,'Team Data'!$A$1:$E$659,5,FALSE())</f>
        <v>570</v>
      </c>
      <c r="Q4761" s="0" t="n">
        <f aca="false">VLOOKUP(B4761,'Team Data'!$A$1:$E$659,4,FALSE())</f>
        <v>452</v>
      </c>
      <c r="R4761" s="0" t="n">
        <f aca="false">VLOOKUP(B4761,'Team Data'!$A$1:$E$659,5,FALSE())</f>
        <v>498</v>
      </c>
      <c r="S4761" s="0" t="n">
        <f aca="false">IF(I4761=1,(MIN(30,(C4761-D4761)))*(M4761/(M4761+N4761))*(Q4761/(Q4761+R4761)),(MAX(-30,(C4761-D4761)))*(N4761/(M4761+N4761))*(R4761/(R4761+Q4761)))</f>
        <v>-1.31898132427844</v>
      </c>
      <c r="T4761" s="0" t="n">
        <f aca="false">IF(J4761=1,(MIN(30,(D4761-C4761)))*(K4761/(K4761+L4761))*(O4761/(O4761+P4761)),(MAX(-30,(D4761-C4761)))*(L4761/(K4761+L4761))*(P4761/(P4761+O4761)))</f>
        <v>1.16666666666667</v>
      </c>
      <c r="U4761" s="7" t="n">
        <v>43147</v>
      </c>
    </row>
    <row r="4762" customFormat="false" ht="15" hidden="false" customHeight="false" outlineLevel="0" collapsed="false">
      <c r="A4762" s="0" t="s">
        <v>86</v>
      </c>
      <c r="B4762" s="0" t="s">
        <v>183</v>
      </c>
      <c r="C4762" s="0" t="n">
        <v>80</v>
      </c>
      <c r="D4762" s="0" t="n">
        <v>79</v>
      </c>
      <c r="E4762" s="0" t="n">
        <v>42</v>
      </c>
      <c r="F4762" s="0" t="n">
        <v>26</v>
      </c>
      <c r="G4762" s="0" t="n">
        <v>9</v>
      </c>
      <c r="H4762" s="0" t="n">
        <v>11</v>
      </c>
      <c r="I4762" s="0" t="n">
        <v>1</v>
      </c>
      <c r="J4762" s="0" t="n">
        <v>0</v>
      </c>
      <c r="K4762" s="0" t="n">
        <f aca="false">VLOOKUP(A4762,'Team Data'!$A$1:$E$659,2,FALSE())</f>
        <v>13</v>
      </c>
      <c r="L4762" s="0" t="n">
        <f aca="false">VLOOKUP(A4762,'Team Data'!$A$1:$E$659,3,FALSE())</f>
        <v>18</v>
      </c>
      <c r="M4762" s="0" t="n">
        <f aca="false">VLOOKUP(B4762,'Team Data'!$A$1:$E$659,2,FALSE())</f>
        <v>18</v>
      </c>
      <c r="N4762" s="0" t="n">
        <f aca="false">VLOOKUP(B4762,'Team Data'!$A$1:$E$659,3,FALSE())</f>
        <v>13</v>
      </c>
      <c r="O4762" s="0" t="n">
        <f aca="false">VLOOKUP(A4762,'Team Data'!$A$1:$E$659,4,FALSE())</f>
        <v>457</v>
      </c>
      <c r="P4762" s="0" t="n">
        <f aca="false">VLOOKUP(A4762,'Team Data'!$A$1:$E$659,5,FALSE())</f>
        <v>482</v>
      </c>
      <c r="Q4762" s="0" t="n">
        <f aca="false">VLOOKUP(B4762,'Team Data'!$A$1:$E$659,4,FALSE())</f>
        <v>392</v>
      </c>
      <c r="R4762" s="0" t="n">
        <f aca="false">VLOOKUP(B4762,'Team Data'!$A$1:$E$659,5,FALSE())</f>
        <v>532</v>
      </c>
      <c r="S4762" s="0" t="n">
        <f aca="false">IF(I4762=1,(MIN(30,(C4762-D4762)))*(M4762/(M4762+N4762))*(Q4762/(Q4762+R4762)),(MAX(-30,(C4762-D4762)))*(N4762/(M4762+N4762))*(R4762/(R4762+Q4762)))</f>
        <v>0.24633431085044</v>
      </c>
      <c r="T4762" s="0" t="n">
        <f aca="false">IF(J4762=1,(MIN(30,(D4762-C4762)))*(K4762/(K4762+L4762))*(O4762/(O4762+P4762)),(MAX(-30,(D4762-C4762)))*(L4762/(K4762+L4762))*(P4762/(P4762+O4762)))</f>
        <v>-0.298052148819953</v>
      </c>
      <c r="U4762" s="7" t="n">
        <v>43147</v>
      </c>
    </row>
    <row r="4763" customFormat="false" ht="15" hidden="false" customHeight="false" outlineLevel="0" collapsed="false">
      <c r="A4763" s="0" t="s">
        <v>49</v>
      </c>
      <c r="B4763" s="0" t="s">
        <v>132</v>
      </c>
      <c r="C4763" s="0" t="n">
        <v>81</v>
      </c>
      <c r="D4763" s="0" t="n">
        <v>78</v>
      </c>
      <c r="E4763" s="0" t="n">
        <v>41</v>
      </c>
      <c r="F4763" s="0" t="n">
        <v>28</v>
      </c>
      <c r="G4763" s="0" t="n">
        <v>14</v>
      </c>
      <c r="H4763" s="0" t="n">
        <v>10</v>
      </c>
      <c r="I4763" s="0" t="n">
        <v>1</v>
      </c>
      <c r="J4763" s="0" t="n">
        <v>0</v>
      </c>
      <c r="K4763" s="0" t="n">
        <f aca="false">VLOOKUP(A4763,'Team Data'!$A$1:$E$659,2,FALSE())</f>
        <v>26</v>
      </c>
      <c r="L4763" s="0" t="n">
        <f aca="false">VLOOKUP(A4763,'Team Data'!$A$1:$E$659,3,FALSE())</f>
        <v>8</v>
      </c>
      <c r="M4763" s="0" t="n">
        <f aca="false">VLOOKUP(B4763,'Team Data'!$A$1:$E$659,2,FALSE())</f>
        <v>10</v>
      </c>
      <c r="N4763" s="0" t="n">
        <f aca="false">VLOOKUP(B4763,'Team Data'!$A$1:$E$659,3,FALSE())</f>
        <v>22</v>
      </c>
      <c r="O4763" s="0" t="n">
        <f aca="false">VLOOKUP(A4763,'Team Data'!$A$1:$E$659,4,FALSE())</f>
        <v>508</v>
      </c>
      <c r="P4763" s="0" t="n">
        <f aca="false">VLOOKUP(A4763,'Team Data'!$A$1:$E$659,5,FALSE())</f>
        <v>524</v>
      </c>
      <c r="Q4763" s="0" t="n">
        <f aca="false">VLOOKUP(B4763,'Team Data'!$A$1:$E$659,4,FALSE())</f>
        <v>532</v>
      </c>
      <c r="R4763" s="0" t="n">
        <f aca="false">VLOOKUP(B4763,'Team Data'!$A$1:$E$659,5,FALSE())</f>
        <v>476</v>
      </c>
      <c r="S4763" s="0" t="n">
        <f aca="false">IF(I4763=1,(MIN(30,(C4763-D4763)))*(M4763/(M4763+N4763))*(Q4763/(Q4763+R4763)),(MAX(-30,(C4763-D4763)))*(N4763/(M4763+N4763))*(R4763/(R4763+Q4763)))</f>
        <v>0.494791666666667</v>
      </c>
      <c r="T4763" s="0" t="n">
        <f aca="false">IF(J4763=1,(MIN(30,(D4763-C4763)))*(K4763/(K4763+L4763))*(O4763/(O4763+P4763)),(MAX(-30,(D4763-C4763)))*(L4763/(K4763+L4763))*(P4763/(P4763+O4763)))</f>
        <v>-0.358413132694938</v>
      </c>
      <c r="U4763" s="7" t="n">
        <v>43147</v>
      </c>
    </row>
    <row r="4764" customFormat="false" ht="15" hidden="false" customHeight="false" outlineLevel="0" collapsed="false">
      <c r="A4764" s="0" t="s">
        <v>264</v>
      </c>
      <c r="B4764" s="0" t="s">
        <v>242</v>
      </c>
      <c r="C4764" s="0" t="n">
        <v>71</v>
      </c>
      <c r="D4764" s="0" t="n">
        <v>97</v>
      </c>
      <c r="E4764" s="0" t="n">
        <v>38</v>
      </c>
      <c r="F4764" s="0" t="n">
        <v>39</v>
      </c>
      <c r="G4764" s="0" t="n">
        <v>18</v>
      </c>
      <c r="H4764" s="0" t="n">
        <v>9</v>
      </c>
      <c r="I4764" s="0" t="n">
        <v>0</v>
      </c>
      <c r="J4764" s="0" t="n">
        <v>1</v>
      </c>
      <c r="K4764" s="0" t="n">
        <f aca="false">VLOOKUP(A4764,'Team Data'!$A$1:$E$659,2,FALSE())</f>
        <v>8</v>
      </c>
      <c r="L4764" s="0" t="n">
        <f aca="false">VLOOKUP(A4764,'Team Data'!$A$1:$E$659,3,FALSE())</f>
        <v>24</v>
      </c>
      <c r="M4764" s="0" t="n">
        <f aca="false">VLOOKUP(B4764,'Team Data'!$A$1:$E$659,2,FALSE())</f>
        <v>22</v>
      </c>
      <c r="N4764" s="0" t="n">
        <f aca="false">VLOOKUP(B4764,'Team Data'!$A$1:$E$659,3,FALSE())</f>
        <v>9</v>
      </c>
      <c r="O4764" s="0" t="n">
        <f aca="false">VLOOKUP(A4764,'Team Data'!$A$1:$E$659,4,FALSE())</f>
        <v>541</v>
      </c>
      <c r="P4764" s="0" t="n">
        <f aca="false">VLOOKUP(A4764,'Team Data'!$A$1:$E$659,5,FALSE())</f>
        <v>503</v>
      </c>
      <c r="Q4764" s="0" t="n">
        <f aca="false">VLOOKUP(B4764,'Team Data'!$A$1:$E$659,4,FALSE())</f>
        <v>500</v>
      </c>
      <c r="R4764" s="0" t="n">
        <f aca="false">VLOOKUP(B4764,'Team Data'!$A$1:$E$659,5,FALSE())</f>
        <v>520</v>
      </c>
      <c r="S4764" s="0" t="n">
        <f aca="false">IF(I4764=1,(MIN(30,(C4764-D4764)))*(M4764/(M4764+N4764))*(Q4764/(Q4764+R4764)),(MAX(-30,(C4764-D4764)))*(N4764/(M4764+N4764))*(R4764/(R4764+Q4764)))</f>
        <v>-3.84819734345351</v>
      </c>
      <c r="T4764" s="0" t="n">
        <f aca="false">IF(J4764=1,(MIN(30,(D4764-C4764)))*(K4764/(K4764+L4764))*(O4764/(O4764+P4764)),(MAX(-30,(D4764-C4764)))*(L4764/(K4764+L4764))*(P4764/(P4764+O4764)))</f>
        <v>3.36829501915709</v>
      </c>
      <c r="U4764" s="7" t="n">
        <v>43147</v>
      </c>
    </row>
    <row r="4765" customFormat="false" ht="15" hidden="false" customHeight="false" outlineLevel="0" collapsed="false">
      <c r="A4765" s="0" t="s">
        <v>148</v>
      </c>
      <c r="B4765" s="0" t="s">
        <v>279</v>
      </c>
      <c r="C4765" s="0" t="n">
        <v>79</v>
      </c>
      <c r="D4765" s="0" t="n">
        <v>84</v>
      </c>
      <c r="E4765" s="0" t="n">
        <v>36</v>
      </c>
      <c r="F4765" s="0" t="n">
        <v>33</v>
      </c>
      <c r="G4765" s="0" t="n">
        <v>13</v>
      </c>
      <c r="H4765" s="0" t="n">
        <v>11</v>
      </c>
      <c r="I4765" s="0" t="n">
        <v>0</v>
      </c>
      <c r="J4765" s="0" t="n">
        <v>1</v>
      </c>
      <c r="K4765" s="0" t="n">
        <f aca="false">VLOOKUP(A4765,'Team Data'!$A$1:$E$659,2,FALSE())</f>
        <v>18</v>
      </c>
      <c r="L4765" s="0" t="n">
        <f aca="false">VLOOKUP(A4765,'Team Data'!$A$1:$E$659,3,FALSE())</f>
        <v>17</v>
      </c>
      <c r="M4765" s="0" t="n">
        <f aca="false">VLOOKUP(B4765,'Team Data'!$A$1:$E$659,2,FALSE())</f>
        <v>13</v>
      </c>
      <c r="N4765" s="0" t="n">
        <f aca="false">VLOOKUP(B4765,'Team Data'!$A$1:$E$659,3,FALSE())</f>
        <v>18</v>
      </c>
      <c r="O4765" s="0" t="n">
        <f aca="false">VLOOKUP(A4765,'Team Data'!$A$1:$E$659,4,FALSE())</f>
        <v>497</v>
      </c>
      <c r="P4765" s="0" t="n">
        <f aca="false">VLOOKUP(A4765,'Team Data'!$A$1:$E$659,5,FALSE())</f>
        <v>580</v>
      </c>
      <c r="Q4765" s="0" t="n">
        <f aca="false">VLOOKUP(B4765,'Team Data'!$A$1:$E$659,4,FALSE())</f>
        <v>437</v>
      </c>
      <c r="R4765" s="0" t="n">
        <f aca="false">VLOOKUP(B4765,'Team Data'!$A$1:$E$659,5,FALSE())</f>
        <v>490</v>
      </c>
      <c r="S4765" s="0" t="n">
        <f aca="false">IF(I4765=1,(MIN(30,(C4765-D4765)))*(M4765/(M4765+N4765))*(Q4765/(Q4765+R4765)),(MAX(-30,(C4765-D4765)))*(N4765/(M4765+N4765))*(R4765/(R4765+Q4765)))</f>
        <v>-1.53460695270905</v>
      </c>
      <c r="T4765" s="0" t="n">
        <f aca="false">IF(J4765=1,(MIN(30,(D4765-C4765)))*(K4765/(K4765+L4765))*(O4765/(O4765+P4765)),(MAX(-30,(D4765-C4765)))*(L4765/(K4765+L4765))*(P4765/(P4765+O4765)))</f>
        <v>1.1866295264624</v>
      </c>
      <c r="U4765" s="7" t="n">
        <v>43147</v>
      </c>
    </row>
    <row r="4766" customFormat="false" ht="15" hidden="false" customHeight="false" outlineLevel="0" collapsed="false">
      <c r="A4766" s="0" t="s">
        <v>158</v>
      </c>
      <c r="B4766" s="0" t="s">
        <v>85</v>
      </c>
      <c r="C4766" s="0" t="n">
        <v>79</v>
      </c>
      <c r="D4766" s="0" t="n">
        <v>83</v>
      </c>
      <c r="E4766" s="0" t="n">
        <v>36</v>
      </c>
      <c r="F4766" s="0" t="n">
        <v>32</v>
      </c>
      <c r="G4766" s="0" t="n">
        <v>13</v>
      </c>
      <c r="H4766" s="0" t="n">
        <v>8</v>
      </c>
      <c r="I4766" s="0" t="n">
        <v>0</v>
      </c>
      <c r="J4766" s="0" t="n">
        <v>1</v>
      </c>
      <c r="K4766" s="0" t="n">
        <f aca="false">VLOOKUP(A4766,'Team Data'!$A$1:$E$659,2,FALSE())</f>
        <v>6</v>
      </c>
      <c r="L4766" s="0" t="n">
        <f aca="false">VLOOKUP(A4766,'Team Data'!$A$1:$E$659,3,FALSE())</f>
        <v>25</v>
      </c>
      <c r="M4766" s="0" t="n">
        <f aca="false">VLOOKUP(B4766,'Team Data'!$A$1:$E$659,2,FALSE())</f>
        <v>17</v>
      </c>
      <c r="N4766" s="0" t="n">
        <f aca="false">VLOOKUP(B4766,'Team Data'!$A$1:$E$659,3,FALSE())</f>
        <v>16</v>
      </c>
      <c r="O4766" s="0" t="n">
        <f aca="false">VLOOKUP(A4766,'Team Data'!$A$1:$E$659,4,FALSE())</f>
        <v>499</v>
      </c>
      <c r="P4766" s="0" t="n">
        <f aca="false">VLOOKUP(A4766,'Team Data'!$A$1:$E$659,5,FALSE())</f>
        <v>492</v>
      </c>
      <c r="Q4766" s="0" t="n">
        <f aca="false">VLOOKUP(B4766,'Team Data'!$A$1:$E$659,4,FALSE())</f>
        <v>536</v>
      </c>
      <c r="R4766" s="0" t="n">
        <f aca="false">VLOOKUP(B4766,'Team Data'!$A$1:$E$659,5,FALSE())</f>
        <v>539</v>
      </c>
      <c r="S4766" s="0" t="n">
        <f aca="false">IF(I4766=1,(MIN(30,(C4766-D4766)))*(M4766/(M4766+N4766))*(Q4766/(Q4766+R4766)),(MAX(-30,(C4766-D4766)))*(N4766/(M4766+N4766))*(R4766/(R4766+Q4766)))</f>
        <v>-0.972403100775194</v>
      </c>
      <c r="T4766" s="0" t="n">
        <f aca="false">IF(J4766=1,(MIN(30,(D4766-C4766)))*(K4766/(K4766+L4766))*(O4766/(O4766+P4766)),(MAX(-30,(D4766-C4766)))*(L4766/(K4766+L4766))*(P4766/(P4766+O4766)))</f>
        <v>0.389831060186843</v>
      </c>
      <c r="U4766" s="7" t="n">
        <v>43147</v>
      </c>
    </row>
    <row r="4767" customFormat="false" ht="15" hidden="false" customHeight="false" outlineLevel="0" collapsed="false">
      <c r="A4767" s="0" t="s">
        <v>144</v>
      </c>
      <c r="B4767" s="0" t="s">
        <v>316</v>
      </c>
      <c r="C4767" s="0" t="n">
        <v>82</v>
      </c>
      <c r="D4767" s="0" t="n">
        <v>69</v>
      </c>
      <c r="E4767" s="0" t="n">
        <v>37</v>
      </c>
      <c r="F4767" s="0" t="n">
        <v>34</v>
      </c>
      <c r="G4767" s="0" t="n">
        <v>11</v>
      </c>
      <c r="H4767" s="0" t="n">
        <v>11</v>
      </c>
      <c r="I4767" s="0" t="n">
        <v>1</v>
      </c>
      <c r="J4767" s="0" t="n">
        <v>0</v>
      </c>
      <c r="K4767" s="0" t="n">
        <f aca="false">VLOOKUP(A4767,'Team Data'!$A$1:$E$659,2,FALSE())</f>
        <v>22</v>
      </c>
      <c r="L4767" s="0" t="n">
        <f aca="false">VLOOKUP(A4767,'Team Data'!$A$1:$E$659,3,FALSE())</f>
        <v>15</v>
      </c>
      <c r="M4767" s="0" t="n">
        <f aca="false">VLOOKUP(B4767,'Team Data'!$A$1:$E$659,2,FALSE())</f>
        <v>21</v>
      </c>
      <c r="N4767" s="0" t="n">
        <f aca="false">VLOOKUP(B4767,'Team Data'!$A$1:$E$659,3,FALSE())</f>
        <v>13</v>
      </c>
      <c r="O4767" s="0" t="n">
        <f aca="false">VLOOKUP(A4767,'Team Data'!$A$1:$E$659,4,FALSE())</f>
        <v>570</v>
      </c>
      <c r="P4767" s="0" t="n">
        <f aca="false">VLOOKUP(A4767,'Team Data'!$A$1:$E$659,5,FALSE())</f>
        <v>569</v>
      </c>
      <c r="Q4767" s="0" t="n">
        <f aca="false">VLOOKUP(B4767,'Team Data'!$A$1:$E$659,4,FALSE())</f>
        <v>560</v>
      </c>
      <c r="R4767" s="0" t="n">
        <f aca="false">VLOOKUP(B4767,'Team Data'!$A$1:$E$659,5,FALSE())</f>
        <v>505</v>
      </c>
      <c r="S4767" s="0" t="n">
        <f aca="false">IF(I4767=1,(MIN(30,(C4767-D4767)))*(M4767/(M4767+N4767))*(Q4767/(Q4767+R4767)),(MAX(-30,(C4767-D4767)))*(N4767/(M4767+N4767))*(R4767/(R4767+Q4767)))</f>
        <v>4.22203811101906</v>
      </c>
      <c r="T4767" s="0" t="n">
        <f aca="false">IF(J4767=1,(MIN(30,(D4767-C4767)))*(K4767/(K4767+L4767))*(O4767/(O4767+P4767)),(MAX(-30,(D4767-C4767)))*(L4767/(K4767+L4767))*(P4767/(P4767+O4767)))</f>
        <v>-2.63282158365565</v>
      </c>
      <c r="U4767" s="7" t="n">
        <v>43147</v>
      </c>
    </row>
    <row r="4768" customFormat="false" ht="15" hidden="false" customHeight="false" outlineLevel="0" collapsed="false">
      <c r="A4768" s="0" t="s">
        <v>112</v>
      </c>
      <c r="B4768" s="0" t="s">
        <v>232</v>
      </c>
      <c r="C4768" s="0" t="n">
        <v>62</v>
      </c>
      <c r="D4768" s="0" t="n">
        <v>69</v>
      </c>
      <c r="E4768" s="0" t="n">
        <v>32</v>
      </c>
      <c r="F4768" s="0" t="n">
        <v>30</v>
      </c>
      <c r="G4768" s="0" t="n">
        <v>13</v>
      </c>
      <c r="H4768" s="0" t="n">
        <v>12</v>
      </c>
      <c r="I4768" s="0" t="n">
        <v>0</v>
      </c>
      <c r="J4768" s="0" t="n">
        <v>1</v>
      </c>
      <c r="K4768" s="0" t="n">
        <f aca="false">VLOOKUP(A4768,'Team Data'!$A$1:$E$659,2,FALSE())</f>
        <v>14</v>
      </c>
      <c r="L4768" s="0" t="n">
        <f aca="false">VLOOKUP(A4768,'Team Data'!$A$1:$E$659,3,FALSE())</f>
        <v>16</v>
      </c>
      <c r="M4768" s="0" t="n">
        <f aca="false">VLOOKUP(B4768,'Team Data'!$A$1:$E$659,2,FALSE())</f>
        <v>11</v>
      </c>
      <c r="N4768" s="0" t="n">
        <f aca="false">VLOOKUP(B4768,'Team Data'!$A$1:$E$659,3,FALSE())</f>
        <v>21</v>
      </c>
      <c r="O4768" s="0" t="n">
        <f aca="false">VLOOKUP(A4768,'Team Data'!$A$1:$E$659,4,FALSE())</f>
        <v>437</v>
      </c>
      <c r="P4768" s="0" t="n">
        <f aca="false">VLOOKUP(A4768,'Team Data'!$A$1:$E$659,5,FALSE())</f>
        <v>467</v>
      </c>
      <c r="Q4768" s="0" t="n">
        <f aca="false">VLOOKUP(B4768,'Team Data'!$A$1:$E$659,4,FALSE())</f>
        <v>484</v>
      </c>
      <c r="R4768" s="0" t="n">
        <f aca="false">VLOOKUP(B4768,'Team Data'!$A$1:$E$659,5,FALSE())</f>
        <v>477</v>
      </c>
      <c r="S4768" s="0" t="n">
        <f aca="false">IF(I4768=1,(MIN(30,(C4768-D4768)))*(M4768/(M4768+N4768))*(Q4768/(Q4768+R4768)),(MAX(-30,(C4768-D4768)))*(N4768/(M4768+N4768))*(R4768/(R4768+Q4768)))</f>
        <v>-2.28014438085328</v>
      </c>
      <c r="T4768" s="0" t="n">
        <f aca="false">IF(J4768=1,(MIN(30,(D4768-C4768)))*(K4768/(K4768+L4768))*(O4768/(O4768+P4768)),(MAX(-30,(D4768-C4768)))*(L4768/(K4768+L4768))*(P4768/(P4768+O4768)))</f>
        <v>1.57912979351032</v>
      </c>
      <c r="U4768" s="7" t="n">
        <v>43147</v>
      </c>
    </row>
    <row r="4769" customFormat="false" ht="15" hidden="false" customHeight="false" outlineLevel="0" collapsed="false">
      <c r="A4769" s="0" t="s">
        <v>349</v>
      </c>
      <c r="B4769" s="0" t="s">
        <v>96</v>
      </c>
      <c r="C4769" s="0" t="n">
        <v>90</v>
      </c>
      <c r="D4769" s="0" t="n">
        <v>71</v>
      </c>
      <c r="E4769" s="0" t="n">
        <v>46</v>
      </c>
      <c r="F4769" s="0" t="n">
        <v>31</v>
      </c>
      <c r="G4769" s="0" t="n">
        <v>12</v>
      </c>
      <c r="H4769" s="0" t="n">
        <v>10</v>
      </c>
      <c r="I4769" s="0" t="n">
        <v>1</v>
      </c>
      <c r="J4769" s="0" t="n">
        <v>0</v>
      </c>
      <c r="K4769" s="0" t="n">
        <f aca="false">VLOOKUP(A4769,'Team Data'!$A$1:$E$659,2,FALSE())</f>
        <v>19</v>
      </c>
      <c r="L4769" s="0" t="n">
        <f aca="false">VLOOKUP(A4769,'Team Data'!$A$1:$E$659,3,FALSE())</f>
        <v>12</v>
      </c>
      <c r="M4769" s="0" t="n">
        <f aca="false">VLOOKUP(B4769,'Team Data'!$A$1:$E$659,2,FALSE())</f>
        <v>14</v>
      </c>
      <c r="N4769" s="0" t="n">
        <f aca="false">VLOOKUP(B4769,'Team Data'!$A$1:$E$659,3,FALSE())</f>
        <v>18</v>
      </c>
      <c r="O4769" s="0" t="n">
        <f aca="false">VLOOKUP(A4769,'Team Data'!$A$1:$E$659,4,FALSE())</f>
        <v>461</v>
      </c>
      <c r="P4769" s="0" t="n">
        <f aca="false">VLOOKUP(A4769,'Team Data'!$A$1:$E$659,5,FALSE())</f>
        <v>472</v>
      </c>
      <c r="Q4769" s="0" t="n">
        <f aca="false">VLOOKUP(B4769,'Team Data'!$A$1:$E$659,4,FALSE())</f>
        <v>509</v>
      </c>
      <c r="R4769" s="0" t="n">
        <f aca="false">VLOOKUP(B4769,'Team Data'!$A$1:$E$659,5,FALSE())</f>
        <v>460</v>
      </c>
      <c r="S4769" s="0" t="n">
        <f aca="false">IF(I4769=1,(MIN(30,(C4769-D4769)))*(M4769/(M4769+N4769))*(Q4769/(Q4769+R4769)),(MAX(-30,(C4769-D4769)))*(N4769/(M4769+N4769))*(R4769/(R4769+Q4769)))</f>
        <v>4.36642156862745</v>
      </c>
      <c r="T4769" s="0" t="n">
        <f aca="false">IF(J4769=1,(MIN(30,(D4769-C4769)))*(K4769/(K4769+L4769))*(O4769/(O4769+P4769)),(MAX(-30,(D4769-C4769)))*(L4769/(K4769+L4769))*(P4769/(P4769+O4769)))</f>
        <v>-3.72077585312727</v>
      </c>
      <c r="U4769" s="7" t="n">
        <v>43147</v>
      </c>
    </row>
    <row r="4770" customFormat="false" ht="15" hidden="false" customHeight="false" outlineLevel="0" collapsed="false">
      <c r="A4770" s="0" t="s">
        <v>50</v>
      </c>
      <c r="B4770" s="0" t="s">
        <v>149</v>
      </c>
      <c r="C4770" s="0" t="n">
        <v>77</v>
      </c>
      <c r="D4770" s="0" t="n">
        <v>65</v>
      </c>
      <c r="E4770" s="0" t="n">
        <v>39</v>
      </c>
      <c r="F4770" s="0" t="n">
        <v>40</v>
      </c>
      <c r="G4770" s="0" t="n">
        <v>10</v>
      </c>
      <c r="H4770" s="0" t="n">
        <v>19</v>
      </c>
      <c r="I4770" s="0" t="n">
        <v>1</v>
      </c>
      <c r="J4770" s="0" t="n">
        <v>0</v>
      </c>
      <c r="K4770" s="0" t="n">
        <f aca="false">VLOOKUP(A4770,'Team Data'!$A$1:$E$659,2,FALSE())</f>
        <v>15</v>
      </c>
      <c r="L4770" s="0" t="n">
        <f aca="false">VLOOKUP(A4770,'Team Data'!$A$1:$E$659,3,FALSE())</f>
        <v>16</v>
      </c>
      <c r="M4770" s="0" t="n">
        <f aca="false">VLOOKUP(B4770,'Team Data'!$A$1:$E$659,2,FALSE())</f>
        <v>7</v>
      </c>
      <c r="N4770" s="0" t="n">
        <f aca="false">VLOOKUP(B4770,'Team Data'!$A$1:$E$659,3,FALSE())</f>
        <v>26</v>
      </c>
      <c r="O4770" s="0" t="n">
        <f aca="false">VLOOKUP(A4770,'Team Data'!$A$1:$E$659,4,FALSE())</f>
        <v>449</v>
      </c>
      <c r="P4770" s="0" t="n">
        <f aca="false">VLOOKUP(A4770,'Team Data'!$A$1:$E$659,5,FALSE())</f>
        <v>485</v>
      </c>
      <c r="Q4770" s="0" t="n">
        <f aca="false">VLOOKUP(B4770,'Team Data'!$A$1:$E$659,4,FALSE())</f>
        <v>523</v>
      </c>
      <c r="R4770" s="0" t="n">
        <f aca="false">VLOOKUP(B4770,'Team Data'!$A$1:$E$659,5,FALSE())</f>
        <v>461</v>
      </c>
      <c r="S4770" s="0" t="n">
        <f aca="false">IF(I4770=1,(MIN(30,(C4770-D4770)))*(M4770/(M4770+N4770))*(Q4770/(Q4770+R4770)),(MAX(-30,(C4770-D4770)))*(N4770/(M4770+N4770))*(R4770/(R4770+Q4770)))</f>
        <v>1.35291943828529</v>
      </c>
      <c r="T4770" s="0" t="n">
        <f aca="false">IF(J4770=1,(MIN(30,(D4770-C4770)))*(K4770/(K4770+L4770))*(O4770/(O4770+P4770)),(MAX(-30,(D4770-C4770)))*(L4770/(K4770+L4770))*(P4770/(P4770+O4770)))</f>
        <v>-3.21613593976653</v>
      </c>
      <c r="U4770" s="7" t="n">
        <v>43147</v>
      </c>
    </row>
    <row r="4771" customFormat="false" ht="15" hidden="false" customHeight="false" outlineLevel="0" collapsed="false">
      <c r="A4771" s="0" t="s">
        <v>268</v>
      </c>
      <c r="B4771" s="0" t="s">
        <v>202</v>
      </c>
      <c r="C4771" s="0" t="n">
        <v>100</v>
      </c>
      <c r="D4771" s="0" t="n">
        <v>109</v>
      </c>
      <c r="E4771" s="0" t="n">
        <v>31</v>
      </c>
      <c r="F4771" s="0" t="n">
        <v>35</v>
      </c>
      <c r="G4771" s="0" t="n">
        <v>8</v>
      </c>
      <c r="H4771" s="0" t="n">
        <v>6</v>
      </c>
      <c r="I4771" s="0" t="n">
        <v>0</v>
      </c>
      <c r="J4771" s="0" t="n">
        <v>1</v>
      </c>
      <c r="K4771" s="0" t="n">
        <f aca="false">VLOOKUP(A4771,'Team Data'!$A$1:$E$659,2,FALSE())</f>
        <v>7</v>
      </c>
      <c r="L4771" s="0" t="n">
        <f aca="false">VLOOKUP(A4771,'Team Data'!$A$1:$E$659,3,FALSE())</f>
        <v>25</v>
      </c>
      <c r="M4771" s="0" t="n">
        <f aca="false">VLOOKUP(B4771,'Team Data'!$A$1:$E$659,2,FALSE())</f>
        <v>14</v>
      </c>
      <c r="N4771" s="0" t="n">
        <f aca="false">VLOOKUP(B4771,'Team Data'!$A$1:$E$659,3,FALSE())</f>
        <v>19</v>
      </c>
      <c r="O4771" s="0" t="n">
        <f aca="false">VLOOKUP(A4771,'Team Data'!$A$1:$E$659,4,FALSE())</f>
        <v>471</v>
      </c>
      <c r="P4771" s="0" t="n">
        <f aca="false">VLOOKUP(A4771,'Team Data'!$A$1:$E$659,5,FALSE())</f>
        <v>449</v>
      </c>
      <c r="Q4771" s="0" t="n">
        <f aca="false">VLOOKUP(B4771,'Team Data'!$A$1:$E$659,4,FALSE())</f>
        <v>532</v>
      </c>
      <c r="R4771" s="0" t="n">
        <f aca="false">VLOOKUP(B4771,'Team Data'!$A$1:$E$659,5,FALSE())</f>
        <v>464</v>
      </c>
      <c r="S4771" s="0" t="n">
        <f aca="false">IF(I4771=1,(MIN(30,(C4771-D4771)))*(M4771/(M4771+N4771))*(Q4771/(Q4771+R4771)),(MAX(-30,(C4771-D4771)))*(N4771/(M4771+N4771))*(R4771/(R4771+Q4771)))</f>
        <v>-2.41401971522454</v>
      </c>
      <c r="T4771" s="0" t="n">
        <f aca="false">IF(J4771=1,(MIN(30,(D4771-C4771)))*(K4771/(K4771+L4771))*(O4771/(O4771+P4771)),(MAX(-30,(D4771-C4771)))*(L4771/(K4771+L4771))*(P4771/(P4771+O4771)))</f>
        <v>1.00791440217391</v>
      </c>
      <c r="U4771" s="7" t="n">
        <v>43147</v>
      </c>
    </row>
    <row r="4772" customFormat="false" ht="15" hidden="false" customHeight="false" outlineLevel="0" collapsed="false">
      <c r="A4772" s="0" t="s">
        <v>145</v>
      </c>
      <c r="B4772" s="0" t="s">
        <v>283</v>
      </c>
      <c r="C4772" s="0" t="n">
        <v>82</v>
      </c>
      <c r="D4772" s="0" t="n">
        <v>73</v>
      </c>
      <c r="E4772" s="0" t="n">
        <v>39</v>
      </c>
      <c r="F4772" s="0" t="n">
        <v>33</v>
      </c>
      <c r="G4772" s="0" t="n">
        <v>15</v>
      </c>
      <c r="H4772" s="0" t="n">
        <v>10</v>
      </c>
      <c r="I4772" s="0" t="n">
        <v>1</v>
      </c>
      <c r="J4772" s="0" t="n">
        <v>0</v>
      </c>
      <c r="K4772" s="0" t="n">
        <f aca="false">VLOOKUP(A4772,'Team Data'!$A$1:$E$659,2,FALSE())</f>
        <v>23</v>
      </c>
      <c r="L4772" s="0" t="n">
        <f aca="false">VLOOKUP(A4772,'Team Data'!$A$1:$E$659,3,FALSE())</f>
        <v>10</v>
      </c>
      <c r="M4772" s="0" t="n">
        <f aca="false">VLOOKUP(B4772,'Team Data'!$A$1:$E$659,2,FALSE())</f>
        <v>12</v>
      </c>
      <c r="N4772" s="0" t="n">
        <f aca="false">VLOOKUP(B4772,'Team Data'!$A$1:$E$659,3,FALSE())</f>
        <v>20</v>
      </c>
      <c r="O4772" s="0" t="n">
        <f aca="false">VLOOKUP(A4772,'Team Data'!$A$1:$E$659,4,FALSE())</f>
        <v>503</v>
      </c>
      <c r="P4772" s="0" t="n">
        <f aca="false">VLOOKUP(A4772,'Team Data'!$A$1:$E$659,5,FALSE())</f>
        <v>487</v>
      </c>
      <c r="Q4772" s="0" t="n">
        <f aca="false">VLOOKUP(B4772,'Team Data'!$A$1:$E$659,4,FALSE())</f>
        <v>427</v>
      </c>
      <c r="R4772" s="0" t="n">
        <f aca="false">VLOOKUP(B4772,'Team Data'!$A$1:$E$659,5,FALSE())</f>
        <v>489</v>
      </c>
      <c r="S4772" s="0" t="n">
        <f aca="false">IF(I4772=1,(MIN(30,(C4772-D4772)))*(M4772/(M4772+N4772))*(Q4772/(Q4772+R4772)),(MAX(-30,(C4772-D4772)))*(N4772/(M4772+N4772))*(R4772/(R4772+Q4772)))</f>
        <v>1.57328056768559</v>
      </c>
      <c r="T4772" s="0" t="n">
        <f aca="false">IF(J4772=1,(MIN(30,(D4772-C4772)))*(K4772/(K4772+L4772))*(O4772/(O4772+P4772)),(MAX(-30,(D4772-C4772)))*(L4772/(K4772+L4772))*(P4772/(P4772+O4772)))</f>
        <v>-1.34159779614325</v>
      </c>
      <c r="U4772" s="7" t="n">
        <v>43147</v>
      </c>
    </row>
    <row r="4773" customFormat="false" ht="15" hidden="false" customHeight="false" outlineLevel="0" collapsed="false">
      <c r="A4773" s="0" t="s">
        <v>302</v>
      </c>
      <c r="B4773" s="0" t="s">
        <v>311</v>
      </c>
      <c r="C4773" s="0" t="n">
        <v>73</v>
      </c>
      <c r="D4773" s="0" t="n">
        <v>71</v>
      </c>
      <c r="E4773" s="0" t="n">
        <v>30</v>
      </c>
      <c r="F4773" s="0" t="n">
        <v>35</v>
      </c>
      <c r="G4773" s="0" t="n">
        <v>11</v>
      </c>
      <c r="H4773" s="0" t="n">
        <v>10</v>
      </c>
      <c r="I4773" s="0" t="n">
        <v>1</v>
      </c>
      <c r="J4773" s="0" t="n">
        <v>0</v>
      </c>
      <c r="K4773" s="0" t="n">
        <f aca="false">VLOOKUP(A4773,'Team Data'!$A$1:$E$659,2,FALSE())</f>
        <v>19</v>
      </c>
      <c r="L4773" s="0" t="n">
        <f aca="false">VLOOKUP(A4773,'Team Data'!$A$1:$E$659,3,FALSE())</f>
        <v>12</v>
      </c>
      <c r="M4773" s="0" t="n">
        <f aca="false">VLOOKUP(B4773,'Team Data'!$A$1:$E$659,2,FALSE())</f>
        <v>14</v>
      </c>
      <c r="N4773" s="0" t="n">
        <f aca="false">VLOOKUP(B4773,'Team Data'!$A$1:$E$659,3,FALSE())</f>
        <v>18</v>
      </c>
      <c r="O4773" s="0" t="n">
        <f aca="false">VLOOKUP(A4773,'Team Data'!$A$1:$E$659,4,FALSE())</f>
        <v>534</v>
      </c>
      <c r="P4773" s="0" t="n">
        <f aca="false">VLOOKUP(A4773,'Team Data'!$A$1:$E$659,5,FALSE())</f>
        <v>472</v>
      </c>
      <c r="Q4773" s="0" t="n">
        <f aca="false">VLOOKUP(B4773,'Team Data'!$A$1:$E$659,4,FALSE())</f>
        <v>616</v>
      </c>
      <c r="R4773" s="0" t="n">
        <f aca="false">VLOOKUP(B4773,'Team Data'!$A$1:$E$659,5,FALSE())</f>
        <v>430</v>
      </c>
      <c r="S4773" s="0" t="n">
        <f aca="false">IF(I4773=1,(MIN(30,(C4773-D4773)))*(M4773/(M4773+N4773))*(Q4773/(Q4773+R4773)),(MAX(-30,(C4773-D4773)))*(N4773/(M4773+N4773))*(R4773/(R4773+Q4773)))</f>
        <v>0.515296367112811</v>
      </c>
      <c r="T4773" s="0" t="n">
        <f aca="false">IF(J4773=1,(MIN(30,(D4773-C4773)))*(K4773/(K4773+L4773))*(O4773/(O4773+P4773)),(MAX(-30,(D4773-C4773)))*(L4773/(K4773+L4773))*(P4773/(P4773+O4773)))</f>
        <v>-0.36323991534663</v>
      </c>
      <c r="U4773" s="7" t="n">
        <v>43147</v>
      </c>
    </row>
    <row r="4774" customFormat="false" ht="15" hidden="false" customHeight="false" outlineLevel="0" collapsed="false">
      <c r="A4774" s="0" t="s">
        <v>52</v>
      </c>
      <c r="B4774" s="0" t="s">
        <v>95</v>
      </c>
      <c r="C4774" s="0" t="n">
        <v>56</v>
      </c>
      <c r="D4774" s="0" t="n">
        <v>75</v>
      </c>
      <c r="E4774" s="0" t="n">
        <v>40</v>
      </c>
      <c r="F4774" s="0" t="n">
        <v>31</v>
      </c>
      <c r="G4774" s="0" t="n">
        <v>19</v>
      </c>
      <c r="H4774" s="0" t="n">
        <v>11</v>
      </c>
      <c r="I4774" s="0" t="n">
        <v>0</v>
      </c>
      <c r="J4774" s="0" t="n">
        <v>1</v>
      </c>
      <c r="K4774" s="0" t="n">
        <f aca="false">VLOOKUP(A4774,'Team Data'!$A$1:$E$659,2,FALSE())</f>
        <v>10</v>
      </c>
      <c r="L4774" s="0" t="n">
        <f aca="false">VLOOKUP(A4774,'Team Data'!$A$1:$E$659,3,FALSE())</f>
        <v>23</v>
      </c>
      <c r="M4774" s="0" t="n">
        <f aca="false">VLOOKUP(B4774,'Team Data'!$A$1:$E$659,2,FALSE())</f>
        <v>23</v>
      </c>
      <c r="N4774" s="0" t="n">
        <f aca="false">VLOOKUP(B4774,'Team Data'!$A$1:$E$659,3,FALSE())</f>
        <v>9</v>
      </c>
      <c r="O4774" s="0" t="n">
        <f aca="false">VLOOKUP(A4774,'Team Data'!$A$1:$E$659,4,FALSE())</f>
        <v>543</v>
      </c>
      <c r="P4774" s="0" t="n">
        <f aca="false">VLOOKUP(A4774,'Team Data'!$A$1:$E$659,5,FALSE())</f>
        <v>482</v>
      </c>
      <c r="Q4774" s="0" t="n">
        <f aca="false">VLOOKUP(B4774,'Team Data'!$A$1:$E$659,4,FALSE())</f>
        <v>502</v>
      </c>
      <c r="R4774" s="0" t="n">
        <f aca="false">VLOOKUP(B4774,'Team Data'!$A$1:$E$659,5,FALSE())</f>
        <v>485</v>
      </c>
      <c r="S4774" s="0" t="n">
        <f aca="false">IF(I4774=1,(MIN(30,(C4774-D4774)))*(M4774/(M4774+N4774))*(Q4774/(Q4774+R4774)),(MAX(-30,(C4774-D4774)))*(N4774/(M4774+N4774))*(R4774/(R4774+Q4774)))</f>
        <v>-2.62585486322188</v>
      </c>
      <c r="T4774" s="0" t="n">
        <f aca="false">IF(J4774=1,(MIN(30,(D4774-C4774)))*(K4774/(K4774+L4774))*(O4774/(O4774+P4774)),(MAX(-30,(D4774-C4774)))*(L4774/(K4774+L4774))*(P4774/(P4774+O4774)))</f>
        <v>3.05011086474501</v>
      </c>
      <c r="U4774" s="7" t="n">
        <v>43147</v>
      </c>
    </row>
    <row r="4775" customFormat="false" ht="15" hidden="false" customHeight="false" outlineLevel="0" collapsed="false">
      <c r="A4775" s="0" t="s">
        <v>330</v>
      </c>
      <c r="B4775" s="0" t="s">
        <v>166</v>
      </c>
      <c r="C4775" s="0" t="n">
        <v>58</v>
      </c>
      <c r="D4775" s="0" t="n">
        <v>82</v>
      </c>
      <c r="E4775" s="0" t="n">
        <v>26</v>
      </c>
      <c r="F4775" s="0" t="n">
        <v>40</v>
      </c>
      <c r="G4775" s="0" t="n">
        <v>8</v>
      </c>
      <c r="H4775" s="0" t="n">
        <v>10</v>
      </c>
      <c r="I4775" s="0" t="n">
        <v>0</v>
      </c>
      <c r="J4775" s="0" t="n">
        <v>1</v>
      </c>
      <c r="K4775" s="0" t="n">
        <f aca="false">VLOOKUP(A4775,'Team Data'!$A$1:$E$659,2,FALSE())</f>
        <v>9</v>
      </c>
      <c r="L4775" s="0" t="n">
        <f aca="false">VLOOKUP(A4775,'Team Data'!$A$1:$E$659,3,FALSE())</f>
        <v>21</v>
      </c>
      <c r="M4775" s="0" t="n">
        <f aca="false">VLOOKUP(B4775,'Team Data'!$A$1:$E$659,2,FALSE())</f>
        <v>19</v>
      </c>
      <c r="N4775" s="0" t="n">
        <f aca="false">VLOOKUP(B4775,'Team Data'!$A$1:$E$659,3,FALSE())</f>
        <v>15</v>
      </c>
      <c r="O4775" s="0" t="n">
        <f aca="false">VLOOKUP(A4775,'Team Data'!$A$1:$E$659,4,FALSE())</f>
        <v>467</v>
      </c>
      <c r="P4775" s="0" t="n">
        <f aca="false">VLOOKUP(A4775,'Team Data'!$A$1:$E$659,5,FALSE())</f>
        <v>455</v>
      </c>
      <c r="Q4775" s="0" t="n">
        <f aca="false">VLOOKUP(B4775,'Team Data'!$A$1:$E$659,4,FALSE())</f>
        <v>543</v>
      </c>
      <c r="R4775" s="0" t="n">
        <f aca="false">VLOOKUP(B4775,'Team Data'!$A$1:$E$659,5,FALSE())</f>
        <v>527</v>
      </c>
      <c r="S4775" s="0" t="n">
        <f aca="false">IF(I4775=1,(MIN(30,(C4775-D4775)))*(M4775/(M4775+N4775))*(Q4775/(Q4775+R4775)),(MAX(-30,(C4775-D4775)))*(N4775/(M4775+N4775))*(R4775/(R4775+Q4775)))</f>
        <v>-5.21495327102804</v>
      </c>
      <c r="T4775" s="0" t="n">
        <f aca="false">IF(J4775=1,(MIN(30,(D4775-C4775)))*(K4775/(K4775+L4775))*(O4775/(O4775+P4775)),(MAX(-30,(D4775-C4775)))*(L4775/(K4775+L4775))*(P4775/(P4775+O4775)))</f>
        <v>3.6468546637744</v>
      </c>
      <c r="U4775" s="7" t="n">
        <v>43147</v>
      </c>
    </row>
    <row r="4776" customFormat="false" ht="15" hidden="false" customHeight="false" outlineLevel="0" collapsed="false">
      <c r="A4776" s="0" t="s">
        <v>304</v>
      </c>
      <c r="B4776" s="0" t="s">
        <v>315</v>
      </c>
      <c r="C4776" s="0" t="n">
        <v>91</v>
      </c>
      <c r="D4776" s="0" t="n">
        <v>81</v>
      </c>
      <c r="E4776" s="0" t="n">
        <v>32</v>
      </c>
      <c r="F4776" s="0" t="n">
        <v>26</v>
      </c>
      <c r="G4776" s="0" t="n">
        <v>16</v>
      </c>
      <c r="H4776" s="0" t="n">
        <v>12</v>
      </c>
      <c r="I4776" s="0" t="n">
        <v>1</v>
      </c>
      <c r="J4776" s="0" t="n">
        <v>0</v>
      </c>
      <c r="K4776" s="0" t="n">
        <f aca="false">VLOOKUP(A4776,'Team Data'!$A$1:$E$659,2,FALSE())</f>
        <v>22</v>
      </c>
      <c r="L4776" s="0" t="n">
        <f aca="false">VLOOKUP(A4776,'Team Data'!$A$1:$E$659,3,FALSE())</f>
        <v>10</v>
      </c>
      <c r="M4776" s="0" t="n">
        <f aca="false">VLOOKUP(B4776,'Team Data'!$A$1:$E$659,2,FALSE())</f>
        <v>12</v>
      </c>
      <c r="N4776" s="0" t="n">
        <f aca="false">VLOOKUP(B4776,'Team Data'!$A$1:$E$659,3,FALSE())</f>
        <v>18</v>
      </c>
      <c r="O4776" s="0" t="n">
        <f aca="false">VLOOKUP(A4776,'Team Data'!$A$1:$E$659,4,FALSE())</f>
        <v>459</v>
      </c>
      <c r="P4776" s="0" t="n">
        <f aca="false">VLOOKUP(A4776,'Team Data'!$A$1:$E$659,5,FALSE())</f>
        <v>534</v>
      </c>
      <c r="Q4776" s="0" t="n">
        <f aca="false">VLOOKUP(B4776,'Team Data'!$A$1:$E$659,4,FALSE())</f>
        <v>451</v>
      </c>
      <c r="R4776" s="0" t="n">
        <f aca="false">VLOOKUP(B4776,'Team Data'!$A$1:$E$659,5,FALSE())</f>
        <v>479</v>
      </c>
      <c r="S4776" s="0" t="n">
        <f aca="false">IF(I4776=1,(MIN(30,(C4776-D4776)))*(M4776/(M4776+N4776))*(Q4776/(Q4776+R4776)),(MAX(-30,(C4776-D4776)))*(N4776/(M4776+N4776))*(R4776/(R4776+Q4776)))</f>
        <v>1.93978494623656</v>
      </c>
      <c r="T4776" s="0" t="n">
        <f aca="false">IF(J4776=1,(MIN(30,(D4776-C4776)))*(K4776/(K4776+L4776))*(O4776/(O4776+P4776)),(MAX(-30,(D4776-C4776)))*(L4776/(K4776+L4776))*(P4776/(P4776+O4776)))</f>
        <v>-1.68051359516616</v>
      </c>
      <c r="U4776" s="7" t="n">
        <v>43147</v>
      </c>
    </row>
    <row r="4777" customFormat="false" ht="15" hidden="false" customHeight="false" outlineLevel="0" collapsed="false">
      <c r="A4777" s="0" t="s">
        <v>74</v>
      </c>
      <c r="B4777" s="0" t="s">
        <v>204</v>
      </c>
      <c r="C4777" s="0" t="n">
        <v>69</v>
      </c>
      <c r="D4777" s="0" t="n">
        <v>75</v>
      </c>
      <c r="E4777" s="0" t="n">
        <v>30</v>
      </c>
      <c r="F4777" s="0" t="n">
        <v>37</v>
      </c>
      <c r="G4777" s="0" t="n">
        <v>16</v>
      </c>
      <c r="H4777" s="0" t="n">
        <v>7</v>
      </c>
      <c r="I4777" s="0" t="n">
        <v>0</v>
      </c>
      <c r="J4777" s="0" t="n">
        <v>1</v>
      </c>
      <c r="K4777" s="0" t="n">
        <f aca="false">VLOOKUP(A4777,'Team Data'!$A$1:$E$659,2,FALSE())</f>
        <v>13</v>
      </c>
      <c r="L4777" s="0" t="n">
        <f aca="false">VLOOKUP(A4777,'Team Data'!$A$1:$E$659,3,FALSE())</f>
        <v>20</v>
      </c>
      <c r="M4777" s="0" t="n">
        <f aca="false">VLOOKUP(B4777,'Team Data'!$A$1:$E$659,2,FALSE())</f>
        <v>23</v>
      </c>
      <c r="N4777" s="0" t="n">
        <f aca="false">VLOOKUP(B4777,'Team Data'!$A$1:$E$659,3,FALSE())</f>
        <v>10</v>
      </c>
      <c r="O4777" s="0" t="n">
        <f aca="false">VLOOKUP(A4777,'Team Data'!$A$1:$E$659,4,FALSE())</f>
        <v>534</v>
      </c>
      <c r="P4777" s="0" t="n">
        <f aca="false">VLOOKUP(A4777,'Team Data'!$A$1:$E$659,5,FALSE())</f>
        <v>500</v>
      </c>
      <c r="Q4777" s="0" t="n">
        <f aca="false">VLOOKUP(B4777,'Team Data'!$A$1:$E$659,4,FALSE())</f>
        <v>563</v>
      </c>
      <c r="R4777" s="0" t="n">
        <f aca="false">VLOOKUP(B4777,'Team Data'!$A$1:$E$659,5,FALSE())</f>
        <v>481</v>
      </c>
      <c r="S4777" s="0" t="n">
        <f aca="false">IF(I4777=1,(MIN(30,(C4777-D4777)))*(M4777/(M4777+N4777))*(Q4777/(Q4777+R4777)),(MAX(-30,(C4777-D4777)))*(N4777/(M4777+N4777))*(R4777/(R4777+Q4777)))</f>
        <v>-0.837687216997562</v>
      </c>
      <c r="T4777" s="0" t="n">
        <f aca="false">IF(J4777=1,(MIN(30,(D4777-C4777)))*(K4777/(K4777+L4777))*(O4777/(O4777+P4777)),(MAX(-30,(D4777-C4777)))*(L4777/(K4777+L4777))*(P4777/(P4777+O4777)))</f>
        <v>1.22067874098822</v>
      </c>
      <c r="U4777" s="7" t="n">
        <v>43147</v>
      </c>
    </row>
    <row r="4778" customFormat="false" ht="15" hidden="false" customHeight="false" outlineLevel="0" collapsed="false">
      <c r="A4778" s="0" t="s">
        <v>79</v>
      </c>
      <c r="B4778" s="0" t="s">
        <v>272</v>
      </c>
      <c r="C4778" s="0" t="n">
        <v>73</v>
      </c>
      <c r="D4778" s="0" t="n">
        <v>80</v>
      </c>
      <c r="E4778" s="0" t="n">
        <v>32</v>
      </c>
      <c r="F4778" s="0" t="n">
        <v>34</v>
      </c>
      <c r="G4778" s="0" t="n">
        <v>12</v>
      </c>
      <c r="H4778" s="0" t="n">
        <v>9</v>
      </c>
      <c r="I4778" s="0" t="n">
        <v>0</v>
      </c>
      <c r="J4778" s="0" t="n">
        <v>1</v>
      </c>
      <c r="K4778" s="0" t="n">
        <f aca="false">VLOOKUP(A4778,'Team Data'!$A$1:$E$659,2,FALSE())</f>
        <v>12</v>
      </c>
      <c r="L4778" s="0" t="n">
        <f aca="false">VLOOKUP(A4778,'Team Data'!$A$1:$E$659,3,FALSE())</f>
        <v>19</v>
      </c>
      <c r="M4778" s="0" t="n">
        <f aca="false">VLOOKUP(B4778,'Team Data'!$A$1:$E$659,2,FALSE())</f>
        <v>14</v>
      </c>
      <c r="N4778" s="0" t="n">
        <f aca="false">VLOOKUP(B4778,'Team Data'!$A$1:$E$659,3,FALSE())</f>
        <v>17</v>
      </c>
      <c r="O4778" s="0" t="n">
        <f aca="false">VLOOKUP(A4778,'Team Data'!$A$1:$E$659,4,FALSE())</f>
        <v>475</v>
      </c>
      <c r="P4778" s="0" t="n">
        <f aca="false">VLOOKUP(A4778,'Team Data'!$A$1:$E$659,5,FALSE())</f>
        <v>446</v>
      </c>
      <c r="Q4778" s="0" t="n">
        <f aca="false">VLOOKUP(B4778,'Team Data'!$A$1:$E$659,4,FALSE())</f>
        <v>453</v>
      </c>
      <c r="R4778" s="0" t="n">
        <f aca="false">VLOOKUP(B4778,'Team Data'!$A$1:$E$659,5,FALSE())</f>
        <v>480</v>
      </c>
      <c r="S4778" s="0" t="n">
        <f aca="false">IF(I4778=1,(MIN(30,(C4778-D4778)))*(M4778/(M4778+N4778))*(Q4778/(Q4778+R4778)),(MAX(-30,(C4778-D4778)))*(N4778/(M4778+N4778))*(R4778/(R4778+Q4778)))</f>
        <v>-1.97489886941189</v>
      </c>
      <c r="T4778" s="0" t="n">
        <f aca="false">IF(J4778=1,(MIN(30,(D4778-C4778)))*(K4778/(K4778+L4778))*(O4778/(O4778+P4778)),(MAX(-30,(D4778-C4778)))*(L4778/(K4778+L4778))*(P4778/(P4778+O4778)))</f>
        <v>1.39749921193653</v>
      </c>
      <c r="U4778" s="7" t="n">
        <v>43147</v>
      </c>
    </row>
    <row r="4779" customFormat="false" ht="15" hidden="false" customHeight="false" outlineLevel="0" collapsed="false">
      <c r="A4779" s="0" t="s">
        <v>351</v>
      </c>
      <c r="B4779" s="0" t="s">
        <v>343</v>
      </c>
      <c r="C4779" s="0" t="n">
        <v>84</v>
      </c>
      <c r="D4779" s="0" t="n">
        <v>69</v>
      </c>
      <c r="E4779" s="0" t="n">
        <v>39</v>
      </c>
      <c r="F4779" s="0" t="n">
        <v>25</v>
      </c>
      <c r="G4779" s="0" t="n">
        <v>16</v>
      </c>
      <c r="H4779" s="0" t="n">
        <v>12</v>
      </c>
      <c r="I4779" s="0" t="n">
        <v>1</v>
      </c>
      <c r="J4779" s="0" t="n">
        <v>0</v>
      </c>
      <c r="K4779" s="0" t="n">
        <f aca="false">VLOOKUP(A4779,'Team Data'!$A$1:$E$659,2,FALSE())</f>
        <v>21</v>
      </c>
      <c r="L4779" s="0" t="n">
        <f aca="false">VLOOKUP(A4779,'Team Data'!$A$1:$E$659,3,FALSE())</f>
        <v>13</v>
      </c>
      <c r="M4779" s="0" t="n">
        <f aca="false">VLOOKUP(B4779,'Team Data'!$A$1:$E$659,2,FALSE())</f>
        <v>13</v>
      </c>
      <c r="N4779" s="0" t="n">
        <f aca="false">VLOOKUP(B4779,'Team Data'!$A$1:$E$659,3,FALSE())</f>
        <v>19</v>
      </c>
      <c r="O4779" s="0" t="n">
        <f aca="false">VLOOKUP(A4779,'Team Data'!$A$1:$E$659,4,FALSE())</f>
        <v>532</v>
      </c>
      <c r="P4779" s="0" t="n">
        <f aca="false">VLOOKUP(A4779,'Team Data'!$A$1:$E$659,5,FALSE())</f>
        <v>495</v>
      </c>
      <c r="Q4779" s="0" t="n">
        <f aca="false">VLOOKUP(B4779,'Team Data'!$A$1:$E$659,4,FALSE())</f>
        <v>540</v>
      </c>
      <c r="R4779" s="0" t="n">
        <f aca="false">VLOOKUP(B4779,'Team Data'!$A$1:$E$659,5,FALSE())</f>
        <v>453</v>
      </c>
      <c r="S4779" s="0" t="n">
        <f aca="false">IF(I4779=1,(MIN(30,(C4779-D4779)))*(M4779/(M4779+N4779))*(Q4779/(Q4779+R4779)),(MAX(-30,(C4779-D4779)))*(N4779/(M4779+N4779))*(R4779/(R4779+Q4779)))</f>
        <v>3.31382175226586</v>
      </c>
      <c r="T4779" s="0" t="n">
        <f aca="false">IF(J4779=1,(MIN(30,(D4779-C4779)))*(K4779/(K4779+L4779))*(O4779/(O4779+P4779)),(MAX(-30,(D4779-C4779)))*(L4779/(K4779+L4779))*(P4779/(P4779+O4779)))</f>
        <v>-2.76433358153388</v>
      </c>
      <c r="U4779" s="7" t="n">
        <v>43147</v>
      </c>
    </row>
    <row r="4780" customFormat="false" ht="15" hidden="false" customHeight="false" outlineLevel="0" collapsed="false">
      <c r="A4780" s="0" t="s">
        <v>265</v>
      </c>
      <c r="B4780" s="0" t="s">
        <v>14</v>
      </c>
      <c r="C4780" s="0" t="n">
        <v>77</v>
      </c>
      <c r="D4780" s="0" t="n">
        <v>66</v>
      </c>
      <c r="E4780" s="0" t="n">
        <v>36</v>
      </c>
      <c r="F4780" s="0" t="n">
        <v>39</v>
      </c>
      <c r="G4780" s="0" t="n">
        <v>12</v>
      </c>
      <c r="H4780" s="0" t="n">
        <v>16</v>
      </c>
      <c r="I4780" s="0" t="n">
        <v>1</v>
      </c>
      <c r="J4780" s="0" t="n">
        <v>0</v>
      </c>
      <c r="K4780" s="0" t="n">
        <f aca="false">VLOOKUP(A4780,'Team Data'!$A$1:$E$659,2,FALSE())</f>
        <v>14</v>
      </c>
      <c r="L4780" s="0" t="n">
        <f aca="false">VLOOKUP(A4780,'Team Data'!$A$1:$E$659,3,FALSE())</f>
        <v>18</v>
      </c>
      <c r="M4780" s="0" t="n">
        <f aca="false">VLOOKUP(B4780,'Team Data'!$A$1:$E$659,2,FALSE())</f>
        <v>15</v>
      </c>
      <c r="N4780" s="0" t="n">
        <f aca="false">VLOOKUP(B4780,'Team Data'!$A$1:$E$659,3,FALSE())</f>
        <v>18</v>
      </c>
      <c r="O4780" s="0" t="n">
        <f aca="false">VLOOKUP(A4780,'Team Data'!$A$1:$E$659,4,FALSE())</f>
        <v>488</v>
      </c>
      <c r="P4780" s="0" t="n">
        <f aca="false">VLOOKUP(A4780,'Team Data'!$A$1:$E$659,5,FALSE())</f>
        <v>498</v>
      </c>
      <c r="Q4780" s="0" t="n">
        <f aca="false">VLOOKUP(B4780,'Team Data'!$A$1:$E$659,4,FALSE())</f>
        <v>482</v>
      </c>
      <c r="R4780" s="0" t="n">
        <f aca="false">VLOOKUP(B4780,'Team Data'!$A$1:$E$659,5,FALSE())</f>
        <v>535</v>
      </c>
      <c r="S4780" s="0" t="n">
        <f aca="false">IF(I4780=1,(MIN(30,(C4780-D4780)))*(M4780/(M4780+N4780))*(Q4780/(Q4780+R4780)),(MAX(-30,(C4780-D4780)))*(N4780/(M4780+N4780))*(R4780/(R4780+Q4780)))</f>
        <v>2.36971484759095</v>
      </c>
      <c r="T4780" s="0" t="n">
        <f aca="false">IF(J4780=1,(MIN(30,(D4780-C4780)))*(K4780/(K4780+L4780))*(O4780/(O4780+P4780)),(MAX(-30,(D4780-C4780)))*(L4780/(K4780+L4780))*(P4780/(P4780+O4780)))</f>
        <v>-3.12512677484787</v>
      </c>
      <c r="U4780" s="7" t="n">
        <v>43147</v>
      </c>
    </row>
    <row r="4781" customFormat="false" ht="15" hidden="false" customHeight="false" outlineLevel="0" collapsed="false">
      <c r="A4781" s="0" t="s">
        <v>300</v>
      </c>
      <c r="B4781" s="0" t="s">
        <v>57</v>
      </c>
      <c r="C4781" s="0" t="n">
        <v>66</v>
      </c>
      <c r="D4781" s="0" t="n">
        <v>65</v>
      </c>
      <c r="E4781" s="0" t="n">
        <v>29</v>
      </c>
      <c r="F4781" s="0" t="n">
        <v>39</v>
      </c>
      <c r="G4781" s="0" t="n">
        <v>10</v>
      </c>
      <c r="H4781" s="0" t="n">
        <v>8</v>
      </c>
      <c r="I4781" s="0" t="n">
        <v>1</v>
      </c>
      <c r="J4781" s="0" t="n">
        <v>0</v>
      </c>
      <c r="K4781" s="0" t="n">
        <f aca="false">VLOOKUP(A4781,'Team Data'!$A$1:$E$659,2,FALSE())</f>
        <v>16</v>
      </c>
      <c r="L4781" s="0" t="n">
        <f aca="false">VLOOKUP(A4781,'Team Data'!$A$1:$E$659,3,FALSE())</f>
        <v>16</v>
      </c>
      <c r="M4781" s="0" t="n">
        <f aca="false">VLOOKUP(B4781,'Team Data'!$A$1:$E$659,2,FALSE())</f>
        <v>14</v>
      </c>
      <c r="N4781" s="0" t="n">
        <f aca="false">VLOOKUP(B4781,'Team Data'!$A$1:$E$659,3,FALSE())</f>
        <v>18</v>
      </c>
      <c r="O4781" s="0" t="n">
        <f aca="false">VLOOKUP(A4781,'Team Data'!$A$1:$E$659,4,FALSE())</f>
        <v>524</v>
      </c>
      <c r="P4781" s="0" t="n">
        <f aca="false">VLOOKUP(A4781,'Team Data'!$A$1:$E$659,5,FALSE())</f>
        <v>474</v>
      </c>
      <c r="Q4781" s="0" t="n">
        <f aca="false">VLOOKUP(B4781,'Team Data'!$A$1:$E$659,4,FALSE())</f>
        <v>500</v>
      </c>
      <c r="R4781" s="0" t="n">
        <f aca="false">VLOOKUP(B4781,'Team Data'!$A$1:$E$659,5,FALSE())</f>
        <v>464</v>
      </c>
      <c r="S4781" s="0" t="n">
        <f aca="false">IF(I4781=1,(MIN(30,(C4781-D4781)))*(M4781/(M4781+N4781))*(Q4781/(Q4781+R4781)),(MAX(-30,(C4781-D4781)))*(N4781/(M4781+N4781))*(R4781/(R4781+Q4781)))</f>
        <v>0.22691908713693</v>
      </c>
      <c r="T4781" s="0" t="n">
        <f aca="false">IF(J4781=1,(MIN(30,(D4781-C4781)))*(K4781/(K4781+L4781))*(O4781/(O4781+P4781)),(MAX(-30,(D4781-C4781)))*(L4781/(K4781+L4781))*(P4781/(P4781+O4781)))</f>
        <v>-0.2374749498998</v>
      </c>
      <c r="U4781" s="7" t="n">
        <v>43147</v>
      </c>
    </row>
    <row r="4782" customFormat="false" ht="15" hidden="false" customHeight="false" outlineLevel="0" collapsed="false">
      <c r="A4782" s="0" t="s">
        <v>171</v>
      </c>
      <c r="B4782" s="0" t="s">
        <v>275</v>
      </c>
      <c r="C4782" s="0" t="n">
        <v>72</v>
      </c>
      <c r="D4782" s="0" t="n">
        <v>62</v>
      </c>
      <c r="E4782" s="0" t="n">
        <v>34</v>
      </c>
      <c r="F4782" s="0" t="n">
        <v>30</v>
      </c>
      <c r="G4782" s="0" t="n">
        <v>12</v>
      </c>
      <c r="H4782" s="0" t="n">
        <v>11</v>
      </c>
      <c r="I4782" s="0" t="n">
        <v>1</v>
      </c>
      <c r="J4782" s="0" t="n">
        <v>0</v>
      </c>
      <c r="K4782" s="0" t="n">
        <f aca="false">VLOOKUP(A4782,'Team Data'!$A$1:$E$659,2,FALSE())</f>
        <v>25</v>
      </c>
      <c r="L4782" s="0" t="n">
        <f aca="false">VLOOKUP(A4782,'Team Data'!$A$1:$E$659,3,FALSE())</f>
        <v>8</v>
      </c>
      <c r="M4782" s="0" t="n">
        <f aca="false">VLOOKUP(B4782,'Team Data'!$A$1:$E$659,2,FALSE())</f>
        <v>16</v>
      </c>
      <c r="N4782" s="0" t="n">
        <f aca="false">VLOOKUP(B4782,'Team Data'!$A$1:$E$659,3,FALSE())</f>
        <v>18</v>
      </c>
      <c r="O4782" s="0" t="n">
        <f aca="false">VLOOKUP(A4782,'Team Data'!$A$1:$E$659,4,FALSE())</f>
        <v>610</v>
      </c>
      <c r="P4782" s="0" t="n">
        <f aca="false">VLOOKUP(A4782,'Team Data'!$A$1:$E$659,5,FALSE())</f>
        <v>461</v>
      </c>
      <c r="Q4782" s="0" t="n">
        <f aca="false">VLOOKUP(B4782,'Team Data'!$A$1:$E$659,4,FALSE())</f>
        <v>559</v>
      </c>
      <c r="R4782" s="0" t="n">
        <f aca="false">VLOOKUP(B4782,'Team Data'!$A$1:$E$659,5,FALSE())</f>
        <v>460</v>
      </c>
      <c r="S4782" s="0" t="n">
        <f aca="false">IF(I4782=1,(MIN(30,(C4782-D4782)))*(M4782/(M4782+N4782))*(Q4782/(Q4782+R4782)),(MAX(-30,(C4782-D4782)))*(N4782/(M4782+N4782))*(R4782/(R4782+Q4782)))</f>
        <v>2.58153899440051</v>
      </c>
      <c r="T4782" s="0" t="n">
        <f aca="false">IF(J4782=1,(MIN(30,(D4782-C4782)))*(K4782/(K4782+L4782))*(O4782/(O4782+P4782)),(MAX(-30,(D4782-C4782)))*(L4782/(K4782+L4782))*(P4782/(P4782+O4782)))</f>
        <v>-1.04348810231163</v>
      </c>
      <c r="U4782" s="7" t="n">
        <v>43147</v>
      </c>
    </row>
    <row r="4783" customFormat="false" ht="15" hidden="false" customHeight="false" outlineLevel="0" collapsed="false">
      <c r="A4783" s="0" t="s">
        <v>131</v>
      </c>
      <c r="B4783" s="0" t="s">
        <v>184</v>
      </c>
      <c r="C4783" s="0" t="n">
        <v>60</v>
      </c>
      <c r="D4783" s="0" t="n">
        <v>68</v>
      </c>
      <c r="E4783" s="0" t="n">
        <v>34</v>
      </c>
      <c r="F4783" s="0" t="n">
        <v>34</v>
      </c>
      <c r="G4783" s="0" t="n">
        <v>12</v>
      </c>
      <c r="H4783" s="0" t="n">
        <v>10</v>
      </c>
      <c r="I4783" s="0" t="n">
        <v>0</v>
      </c>
      <c r="J4783" s="0" t="n">
        <v>1</v>
      </c>
      <c r="K4783" s="0" t="n">
        <f aca="false">VLOOKUP(A4783,'Team Data'!$A$1:$E$659,2,FALSE())</f>
        <v>23</v>
      </c>
      <c r="L4783" s="0" t="n">
        <f aca="false">VLOOKUP(A4783,'Team Data'!$A$1:$E$659,3,FALSE())</f>
        <v>13</v>
      </c>
      <c r="M4783" s="0" t="n">
        <f aca="false">VLOOKUP(B4783,'Team Data'!$A$1:$E$659,2,FALSE())</f>
        <v>26</v>
      </c>
      <c r="N4783" s="0" t="n">
        <f aca="false">VLOOKUP(B4783,'Team Data'!$A$1:$E$659,3,FALSE())</f>
        <v>6</v>
      </c>
      <c r="O4783" s="0" t="n">
        <f aca="false">VLOOKUP(A4783,'Team Data'!$A$1:$E$659,4,FALSE())</f>
        <v>559</v>
      </c>
      <c r="P4783" s="0" t="n">
        <f aca="false">VLOOKUP(A4783,'Team Data'!$A$1:$E$659,5,FALSE())</f>
        <v>576</v>
      </c>
      <c r="Q4783" s="0" t="n">
        <f aca="false">VLOOKUP(B4783,'Team Data'!$A$1:$E$659,4,FALSE())</f>
        <v>495</v>
      </c>
      <c r="R4783" s="0" t="n">
        <f aca="false">VLOOKUP(B4783,'Team Data'!$A$1:$E$659,5,FALSE())</f>
        <v>480</v>
      </c>
      <c r="S4783" s="0" t="n">
        <f aca="false">IF(I4783=1,(MIN(30,(C4783-D4783)))*(M4783/(M4783+N4783))*(Q4783/(Q4783+R4783)),(MAX(-30,(C4783-D4783)))*(N4783/(M4783+N4783))*(R4783/(R4783+Q4783)))</f>
        <v>-0.738461538461539</v>
      </c>
      <c r="T4783" s="0" t="n">
        <f aca="false">IF(J4783=1,(MIN(30,(D4783-C4783)))*(K4783/(K4783+L4783))*(O4783/(O4783+P4783)),(MAX(-30,(D4783-C4783)))*(L4783/(K4783+L4783))*(P4783/(P4783+O4783)))</f>
        <v>2.51727851199217</v>
      </c>
      <c r="U4783" s="7" t="n">
        <v>43147</v>
      </c>
    </row>
    <row r="4784" customFormat="false" ht="15" hidden="false" customHeight="false" outlineLevel="0" collapsed="false">
      <c r="A4784" s="0" t="s">
        <v>246</v>
      </c>
      <c r="B4784" s="0" t="s">
        <v>322</v>
      </c>
      <c r="C4784" s="0" t="n">
        <v>70</v>
      </c>
      <c r="D4784" s="0" t="n">
        <v>69</v>
      </c>
      <c r="E4784" s="0" t="n">
        <v>37</v>
      </c>
      <c r="F4784" s="0" t="n">
        <v>29</v>
      </c>
      <c r="G4784" s="0" t="n">
        <v>11</v>
      </c>
      <c r="H4784" s="0" t="n">
        <v>15</v>
      </c>
      <c r="I4784" s="0" t="n">
        <v>1</v>
      </c>
      <c r="J4784" s="0" t="n">
        <v>0</v>
      </c>
      <c r="K4784" s="0" t="n">
        <f aca="false">VLOOKUP(A4784,'Team Data'!$A$1:$E$659,2,FALSE())</f>
        <v>9</v>
      </c>
      <c r="L4784" s="0" t="n">
        <f aca="false">VLOOKUP(A4784,'Team Data'!$A$1:$E$659,3,FALSE())</f>
        <v>21</v>
      </c>
      <c r="M4784" s="0" t="n">
        <f aca="false">VLOOKUP(B4784,'Team Data'!$A$1:$E$659,2,FALSE())</f>
        <v>10</v>
      </c>
      <c r="N4784" s="0" t="n">
        <f aca="false">VLOOKUP(B4784,'Team Data'!$A$1:$E$659,3,FALSE())</f>
        <v>21</v>
      </c>
      <c r="O4784" s="0" t="n">
        <f aca="false">VLOOKUP(A4784,'Team Data'!$A$1:$E$659,4,FALSE())</f>
        <v>497</v>
      </c>
      <c r="P4784" s="0" t="n">
        <f aca="false">VLOOKUP(A4784,'Team Data'!$A$1:$E$659,5,FALSE())</f>
        <v>467</v>
      </c>
      <c r="Q4784" s="0" t="n">
        <f aca="false">VLOOKUP(B4784,'Team Data'!$A$1:$E$659,4,FALSE())</f>
        <v>453</v>
      </c>
      <c r="R4784" s="0" t="n">
        <f aca="false">VLOOKUP(B4784,'Team Data'!$A$1:$E$659,5,FALSE())</f>
        <v>488</v>
      </c>
      <c r="S4784" s="0" t="n">
        <f aca="false">IF(I4784=1,(MIN(30,(C4784-D4784)))*(M4784/(M4784+N4784))*(Q4784/(Q4784+R4784)),(MAX(-30,(C4784-D4784)))*(N4784/(M4784+N4784))*(R4784/(R4784+Q4784)))</f>
        <v>0.155291213876795</v>
      </c>
      <c r="T4784" s="0" t="n">
        <f aca="false">IF(J4784=1,(MIN(30,(D4784-C4784)))*(K4784/(K4784+L4784))*(O4784/(O4784+P4784)),(MAX(-30,(D4784-C4784)))*(L4784/(K4784+L4784))*(P4784/(P4784+O4784)))</f>
        <v>-0.339107883817427</v>
      </c>
      <c r="U4784" s="7" t="n">
        <v>43147</v>
      </c>
    </row>
    <row r="4785" customFormat="false" ht="15" hidden="false" customHeight="false" outlineLevel="0" collapsed="false">
      <c r="A4785" s="0" t="s">
        <v>276</v>
      </c>
      <c r="B4785" s="0" t="s">
        <v>200</v>
      </c>
      <c r="C4785" s="0" t="n">
        <v>57</v>
      </c>
      <c r="D4785" s="0" t="n">
        <v>61</v>
      </c>
      <c r="E4785" s="0" t="n">
        <v>40</v>
      </c>
      <c r="F4785" s="0" t="n">
        <v>33</v>
      </c>
      <c r="G4785" s="0" t="n">
        <v>18</v>
      </c>
      <c r="H4785" s="0" t="n">
        <v>12</v>
      </c>
      <c r="I4785" s="0" t="n">
        <v>0</v>
      </c>
      <c r="J4785" s="0" t="n">
        <v>1</v>
      </c>
      <c r="K4785" s="0" t="n">
        <f aca="false">VLOOKUP(A4785,'Team Data'!$A$1:$E$659,2,FALSE())</f>
        <v>13</v>
      </c>
      <c r="L4785" s="0" t="n">
        <f aca="false">VLOOKUP(A4785,'Team Data'!$A$1:$E$659,3,FALSE())</f>
        <v>19</v>
      </c>
      <c r="M4785" s="0" t="n">
        <f aca="false">VLOOKUP(B4785,'Team Data'!$A$1:$E$659,2,FALSE())</f>
        <v>12</v>
      </c>
      <c r="N4785" s="0" t="n">
        <f aca="false">VLOOKUP(B4785,'Team Data'!$A$1:$E$659,3,FALSE())</f>
        <v>20</v>
      </c>
      <c r="O4785" s="0" t="n">
        <f aca="false">VLOOKUP(A4785,'Team Data'!$A$1:$E$659,4,FALSE())</f>
        <v>507</v>
      </c>
      <c r="P4785" s="0" t="n">
        <f aca="false">VLOOKUP(A4785,'Team Data'!$A$1:$E$659,5,FALSE())</f>
        <v>473</v>
      </c>
      <c r="Q4785" s="0" t="n">
        <f aca="false">VLOOKUP(B4785,'Team Data'!$A$1:$E$659,4,FALSE())</f>
        <v>569</v>
      </c>
      <c r="R4785" s="0" t="n">
        <f aca="false">VLOOKUP(B4785,'Team Data'!$A$1:$E$659,5,FALSE())</f>
        <v>426</v>
      </c>
      <c r="S4785" s="0" t="n">
        <f aca="false">IF(I4785=1,(MIN(30,(C4785-D4785)))*(M4785/(M4785+N4785))*(Q4785/(Q4785+R4785)),(MAX(-30,(C4785-D4785)))*(N4785/(M4785+N4785))*(R4785/(R4785+Q4785)))</f>
        <v>-1.07035175879397</v>
      </c>
      <c r="T4785" s="0" t="n">
        <f aca="false">IF(J4785=1,(MIN(30,(D4785-C4785)))*(K4785/(K4785+L4785))*(O4785/(O4785+P4785)),(MAX(-30,(D4785-C4785)))*(L4785/(K4785+L4785))*(P4785/(P4785+O4785)))</f>
        <v>0.840688775510204</v>
      </c>
      <c r="U4785" s="7" t="n">
        <v>43147</v>
      </c>
    </row>
    <row r="4786" customFormat="false" ht="15" hidden="false" customHeight="false" outlineLevel="0" collapsed="false">
      <c r="A4786" s="0" t="s">
        <v>325</v>
      </c>
      <c r="B4786" s="0" t="s">
        <v>218</v>
      </c>
      <c r="C4786" s="0" t="n">
        <v>62</v>
      </c>
      <c r="D4786" s="0" t="n">
        <v>100</v>
      </c>
      <c r="E4786" s="0" t="n">
        <v>32</v>
      </c>
      <c r="F4786" s="0" t="n">
        <v>42</v>
      </c>
      <c r="G4786" s="0" t="n">
        <v>17</v>
      </c>
      <c r="H4786" s="0" t="n">
        <v>7</v>
      </c>
      <c r="I4786" s="0" t="n">
        <v>0</v>
      </c>
      <c r="J4786" s="0" t="n">
        <v>1</v>
      </c>
      <c r="K4786" s="0" t="n">
        <f aca="false">VLOOKUP(A4786,'Team Data'!$A$1:$E$659,2,FALSE())</f>
        <v>20</v>
      </c>
      <c r="L4786" s="0" t="n">
        <f aca="false">VLOOKUP(A4786,'Team Data'!$A$1:$E$659,3,FALSE())</f>
        <v>15</v>
      </c>
      <c r="M4786" s="0" t="n">
        <f aca="false">VLOOKUP(B4786,'Team Data'!$A$1:$E$659,2,FALSE())</f>
        <v>25</v>
      </c>
      <c r="N4786" s="0" t="n">
        <f aca="false">VLOOKUP(B4786,'Team Data'!$A$1:$E$659,3,FALSE())</f>
        <v>7</v>
      </c>
      <c r="O4786" s="0" t="n">
        <f aca="false">VLOOKUP(A4786,'Team Data'!$A$1:$E$659,4,FALSE())</f>
        <v>530</v>
      </c>
      <c r="P4786" s="0" t="n">
        <f aca="false">VLOOKUP(A4786,'Team Data'!$A$1:$E$659,5,FALSE())</f>
        <v>524</v>
      </c>
      <c r="Q4786" s="0" t="n">
        <f aca="false">VLOOKUP(B4786,'Team Data'!$A$1:$E$659,4,FALSE())</f>
        <v>521</v>
      </c>
      <c r="R4786" s="0" t="n">
        <f aca="false">VLOOKUP(B4786,'Team Data'!$A$1:$E$659,5,FALSE())</f>
        <v>531</v>
      </c>
      <c r="S4786" s="0" t="n">
        <f aca="false">IF(I4786=1,(MIN(30,(C4786-D4786)))*(M4786/(M4786+N4786))*(Q4786/(Q4786+R4786)),(MAX(-30,(C4786-D4786)))*(N4786/(M4786+N4786))*(R4786/(R4786+Q4786)))</f>
        <v>-3.31244058935361</v>
      </c>
      <c r="T4786" s="0" t="n">
        <f aca="false">IF(J4786=1,(MIN(30,(D4786-C4786)))*(K4786/(K4786+L4786))*(O4786/(O4786+P4786)),(MAX(-30,(D4786-C4786)))*(L4786/(K4786+L4786))*(P4786/(P4786+O4786)))</f>
        <v>8.62022228246137</v>
      </c>
      <c r="U4786" s="7" t="n">
        <v>43147</v>
      </c>
    </row>
    <row r="4787" customFormat="false" ht="15" hidden="false" customHeight="false" outlineLevel="0" collapsed="false">
      <c r="A4787" s="0" t="s">
        <v>321</v>
      </c>
      <c r="B4787" s="0" t="s">
        <v>313</v>
      </c>
      <c r="C4787" s="0" t="n">
        <v>71</v>
      </c>
      <c r="D4787" s="0" t="n">
        <v>84</v>
      </c>
      <c r="E4787" s="0" t="n">
        <v>35</v>
      </c>
      <c r="F4787" s="0" t="n">
        <v>37</v>
      </c>
      <c r="G4787" s="0" t="n">
        <v>11</v>
      </c>
      <c r="H4787" s="0" t="n">
        <v>10</v>
      </c>
      <c r="I4787" s="0" t="n">
        <v>0</v>
      </c>
      <c r="J4787" s="0" t="n">
        <v>1</v>
      </c>
      <c r="K4787" s="0" t="n">
        <f aca="false">VLOOKUP(A4787,'Team Data'!$A$1:$E$659,2,FALSE())</f>
        <v>21</v>
      </c>
      <c r="L4787" s="0" t="n">
        <f aca="false">VLOOKUP(A4787,'Team Data'!$A$1:$E$659,3,FALSE())</f>
        <v>13</v>
      </c>
      <c r="M4787" s="0" t="n">
        <f aca="false">VLOOKUP(B4787,'Team Data'!$A$1:$E$659,2,FALSE())</f>
        <v>16</v>
      </c>
      <c r="N4787" s="0" t="n">
        <f aca="false">VLOOKUP(B4787,'Team Data'!$A$1:$E$659,3,FALSE())</f>
        <v>16</v>
      </c>
      <c r="O4787" s="0" t="n">
        <f aca="false">VLOOKUP(A4787,'Team Data'!$A$1:$E$659,4,FALSE())</f>
        <v>576</v>
      </c>
      <c r="P4787" s="0" t="n">
        <f aca="false">VLOOKUP(A4787,'Team Data'!$A$1:$E$659,5,FALSE())</f>
        <v>519</v>
      </c>
      <c r="Q4787" s="0" t="n">
        <f aca="false">VLOOKUP(B4787,'Team Data'!$A$1:$E$659,4,FALSE())</f>
        <v>491</v>
      </c>
      <c r="R4787" s="0" t="n">
        <f aca="false">VLOOKUP(B4787,'Team Data'!$A$1:$E$659,5,FALSE())</f>
        <v>469</v>
      </c>
      <c r="S4787" s="0" t="n">
        <f aca="false">IF(I4787=1,(MIN(30,(C4787-D4787)))*(M4787/(M4787+N4787))*(Q4787/(Q4787+R4787)),(MAX(-30,(C4787-D4787)))*(N4787/(M4787+N4787))*(R4787/(R4787+Q4787)))</f>
        <v>-3.17552083333333</v>
      </c>
      <c r="T4787" s="0" t="n">
        <f aca="false">IF(J4787=1,(MIN(30,(D4787-C4787)))*(K4787/(K4787+L4787))*(O4787/(O4787+P4787)),(MAX(-30,(D4787-C4787)))*(L4787/(K4787+L4787))*(P4787/(P4787+O4787)))</f>
        <v>4.22369057211926</v>
      </c>
      <c r="U4787" s="7" t="n">
        <v>43147</v>
      </c>
    </row>
    <row r="4788" customFormat="false" ht="15" hidden="false" customHeight="false" outlineLevel="0" collapsed="false">
      <c r="A4788" s="0" t="s">
        <v>53</v>
      </c>
      <c r="B4788" s="0" t="s">
        <v>134</v>
      </c>
      <c r="C4788" s="0" t="n">
        <v>67</v>
      </c>
      <c r="D4788" s="0" t="n">
        <v>76</v>
      </c>
      <c r="E4788" s="0" t="n">
        <v>26</v>
      </c>
      <c r="F4788" s="0" t="n">
        <v>29</v>
      </c>
      <c r="G4788" s="0" t="n">
        <v>16</v>
      </c>
      <c r="H4788" s="0" t="n">
        <v>10</v>
      </c>
      <c r="I4788" s="0" t="n">
        <v>0</v>
      </c>
      <c r="J4788" s="0" t="n">
        <v>1</v>
      </c>
      <c r="K4788" s="0" t="n">
        <f aca="false">VLOOKUP(A4788,'Team Data'!$A$1:$E$659,2,FALSE())</f>
        <v>3</v>
      </c>
      <c r="L4788" s="0" t="n">
        <f aca="false">VLOOKUP(A4788,'Team Data'!$A$1:$E$659,3,FALSE())</f>
        <v>29</v>
      </c>
      <c r="M4788" s="0" t="n">
        <f aca="false">VLOOKUP(B4788,'Team Data'!$A$1:$E$659,2,FALSE())</f>
        <v>10</v>
      </c>
      <c r="N4788" s="0" t="n">
        <f aca="false">VLOOKUP(B4788,'Team Data'!$A$1:$E$659,3,FALSE())</f>
        <v>22</v>
      </c>
      <c r="O4788" s="0" t="n">
        <f aca="false">VLOOKUP(A4788,'Team Data'!$A$1:$E$659,4,FALSE())</f>
        <v>547</v>
      </c>
      <c r="P4788" s="0" t="n">
        <f aca="false">VLOOKUP(A4788,'Team Data'!$A$1:$E$659,5,FALSE())</f>
        <v>441</v>
      </c>
      <c r="Q4788" s="0" t="n">
        <f aca="false">VLOOKUP(B4788,'Team Data'!$A$1:$E$659,4,FALSE())</f>
        <v>542</v>
      </c>
      <c r="R4788" s="0" t="n">
        <f aca="false">VLOOKUP(B4788,'Team Data'!$A$1:$E$659,5,FALSE())</f>
        <v>420</v>
      </c>
      <c r="S4788" s="0" t="n">
        <f aca="false">IF(I4788=1,(MIN(30,(C4788-D4788)))*(M4788/(M4788+N4788))*(Q4788/(Q4788+R4788)),(MAX(-30,(C4788-D4788)))*(N4788/(M4788+N4788))*(R4788/(R4788+Q4788)))</f>
        <v>-2.70140332640333</v>
      </c>
      <c r="T4788" s="0" t="n">
        <f aca="false">IF(J4788=1,(MIN(30,(D4788-C4788)))*(K4788/(K4788+L4788))*(O4788/(O4788+P4788)),(MAX(-30,(D4788-C4788)))*(L4788/(K4788+L4788))*(P4788/(P4788+O4788)))</f>
        <v>0.467136892712551</v>
      </c>
      <c r="U4788" s="7" t="n">
        <v>43147</v>
      </c>
    </row>
    <row r="4789" customFormat="false" ht="15" hidden="false" customHeight="false" outlineLevel="0" collapsed="false">
      <c r="A4789" s="0" t="s">
        <v>80</v>
      </c>
      <c r="B4789" s="0" t="s">
        <v>26</v>
      </c>
      <c r="C4789" s="0" t="n">
        <v>73</v>
      </c>
      <c r="D4789" s="0" t="n">
        <v>84</v>
      </c>
      <c r="E4789" s="0" t="n">
        <v>22</v>
      </c>
      <c r="F4789" s="0" t="n">
        <v>35</v>
      </c>
      <c r="G4789" s="0" t="n">
        <v>10</v>
      </c>
      <c r="H4789" s="0" t="n">
        <v>14</v>
      </c>
      <c r="I4789" s="0" t="n">
        <v>0</v>
      </c>
      <c r="J4789" s="0" t="n">
        <v>1</v>
      </c>
      <c r="K4789" s="0" t="n">
        <f aca="false">VLOOKUP(A4789,'Team Data'!$A$1:$E$659,2,FALSE())</f>
        <v>11</v>
      </c>
      <c r="L4789" s="0" t="n">
        <f aca="false">VLOOKUP(A4789,'Team Data'!$A$1:$E$659,3,FALSE())</f>
        <v>20</v>
      </c>
      <c r="M4789" s="0" t="n">
        <f aca="false">VLOOKUP(B4789,'Team Data'!$A$1:$E$659,2,FALSE())</f>
        <v>24</v>
      </c>
      <c r="N4789" s="0" t="n">
        <f aca="false">VLOOKUP(B4789,'Team Data'!$A$1:$E$659,3,FALSE())</f>
        <v>9</v>
      </c>
      <c r="O4789" s="0" t="n">
        <f aca="false">VLOOKUP(A4789,'Team Data'!$A$1:$E$659,4,FALSE())</f>
        <v>481</v>
      </c>
      <c r="P4789" s="0" t="n">
        <f aca="false">VLOOKUP(A4789,'Team Data'!$A$1:$E$659,5,FALSE())</f>
        <v>462</v>
      </c>
      <c r="Q4789" s="0" t="n">
        <f aca="false">VLOOKUP(B4789,'Team Data'!$A$1:$E$659,4,FALSE())</f>
        <v>540</v>
      </c>
      <c r="R4789" s="0" t="n">
        <f aca="false">VLOOKUP(B4789,'Team Data'!$A$1:$E$659,5,FALSE())</f>
        <v>523</v>
      </c>
      <c r="S4789" s="0" t="n">
        <f aca="false">IF(I4789=1,(MIN(30,(C4789-D4789)))*(M4789/(M4789+N4789))*(Q4789/(Q4789+R4789)),(MAX(-30,(C4789-D4789)))*(N4789/(M4789+N4789))*(R4789/(R4789+Q4789)))</f>
        <v>-1.47601128880527</v>
      </c>
      <c r="T4789" s="0" t="n">
        <f aca="false">IF(J4789=1,(MIN(30,(D4789-C4789)))*(K4789/(K4789+L4789))*(O4789/(O4789+P4789)),(MAX(-30,(D4789-C4789)))*(L4789/(K4789+L4789))*(P4789/(P4789+O4789)))</f>
        <v>1.9909349023364</v>
      </c>
      <c r="U4789" s="7" t="n">
        <v>43147</v>
      </c>
    </row>
    <row r="4790" customFormat="false" ht="15" hidden="false" customHeight="false" outlineLevel="0" collapsed="false">
      <c r="A4790" s="0" t="s">
        <v>160</v>
      </c>
      <c r="B4790" s="0" t="s">
        <v>240</v>
      </c>
      <c r="C4790" s="0" t="n">
        <v>93</v>
      </c>
      <c r="D4790" s="0" t="n">
        <v>80</v>
      </c>
      <c r="E4790" s="0" t="n">
        <v>36</v>
      </c>
      <c r="F4790" s="0" t="n">
        <v>37</v>
      </c>
      <c r="G4790" s="0" t="n">
        <v>9</v>
      </c>
      <c r="H4790" s="0" t="n">
        <v>9</v>
      </c>
      <c r="I4790" s="0" t="n">
        <v>1</v>
      </c>
      <c r="J4790" s="0" t="n">
        <v>0</v>
      </c>
      <c r="K4790" s="0" t="n">
        <f aca="false">VLOOKUP(A4790,'Team Data'!$A$1:$E$659,2,FALSE())</f>
        <v>25</v>
      </c>
      <c r="L4790" s="0" t="n">
        <f aca="false">VLOOKUP(A4790,'Team Data'!$A$1:$E$659,3,FALSE())</f>
        <v>11</v>
      </c>
      <c r="M4790" s="0" t="n">
        <f aca="false">VLOOKUP(B4790,'Team Data'!$A$1:$E$659,2,FALSE())</f>
        <v>7</v>
      </c>
      <c r="N4790" s="0" t="n">
        <f aca="false">VLOOKUP(B4790,'Team Data'!$A$1:$E$659,3,FALSE())</f>
        <v>24</v>
      </c>
      <c r="O4790" s="0" t="n">
        <f aca="false">VLOOKUP(A4790,'Team Data'!$A$1:$E$659,4,FALSE())</f>
        <v>620</v>
      </c>
      <c r="P4790" s="0" t="n">
        <f aca="false">VLOOKUP(A4790,'Team Data'!$A$1:$E$659,5,FALSE())</f>
        <v>535</v>
      </c>
      <c r="Q4790" s="0" t="n">
        <f aca="false">VLOOKUP(B4790,'Team Data'!$A$1:$E$659,4,FALSE())</f>
        <v>510</v>
      </c>
      <c r="R4790" s="0" t="n">
        <f aca="false">VLOOKUP(B4790,'Team Data'!$A$1:$E$659,5,FALSE())</f>
        <v>460</v>
      </c>
      <c r="S4790" s="0" t="n">
        <f aca="false">IF(I4790=1,(MIN(30,(C4790-D4790)))*(M4790/(M4790+N4790))*(Q4790/(Q4790+R4790)),(MAX(-30,(C4790-D4790)))*(N4790/(M4790+N4790))*(R4790/(R4790+Q4790)))</f>
        <v>1.54339873628201</v>
      </c>
      <c r="T4790" s="0" t="n">
        <f aca="false">IF(J4790=1,(MIN(30,(D4790-C4790)))*(K4790/(K4790+L4790))*(O4790/(O4790+P4790)),(MAX(-30,(D4790-C4790)))*(L4790/(K4790+L4790))*(P4790/(P4790+O4790)))</f>
        <v>-1.83994708994709</v>
      </c>
      <c r="U4790" s="7" t="n">
        <v>43147</v>
      </c>
    </row>
    <row r="4791" customFormat="false" ht="15" hidden="false" customHeight="false" outlineLevel="0" collapsed="false">
      <c r="A4791" s="0" t="s">
        <v>215</v>
      </c>
      <c r="B4791" s="0" t="s">
        <v>225</v>
      </c>
      <c r="C4791" s="0" t="n">
        <v>56</v>
      </c>
      <c r="D4791" s="0" t="n">
        <v>79</v>
      </c>
      <c r="E4791" s="0" t="n">
        <v>30</v>
      </c>
      <c r="F4791" s="0" t="n">
        <v>38</v>
      </c>
      <c r="G4791" s="0" t="n">
        <v>10</v>
      </c>
      <c r="H4791" s="0" t="n">
        <v>11</v>
      </c>
      <c r="I4791" s="0" t="n">
        <v>0</v>
      </c>
      <c r="J4791" s="0" t="n">
        <v>1</v>
      </c>
      <c r="K4791" s="0" t="n">
        <f aca="false">VLOOKUP(A4791,'Team Data'!$A$1:$E$659,2,FALSE())</f>
        <v>25</v>
      </c>
      <c r="L4791" s="0" t="n">
        <f aca="false">VLOOKUP(A4791,'Team Data'!$A$1:$E$659,3,FALSE())</f>
        <v>9</v>
      </c>
      <c r="M4791" s="0" t="n">
        <f aca="false">VLOOKUP(B4791,'Team Data'!$A$1:$E$659,2,FALSE())</f>
        <v>26</v>
      </c>
      <c r="N4791" s="0" t="n">
        <f aca="false">VLOOKUP(B4791,'Team Data'!$A$1:$E$659,3,FALSE())</f>
        <v>12</v>
      </c>
      <c r="O4791" s="0" t="n">
        <f aca="false">VLOOKUP(A4791,'Team Data'!$A$1:$E$659,4,FALSE())</f>
        <v>711</v>
      </c>
      <c r="P4791" s="0" t="n">
        <f aca="false">VLOOKUP(A4791,'Team Data'!$A$1:$E$659,5,FALSE())</f>
        <v>455</v>
      </c>
      <c r="Q4791" s="0" t="n">
        <f aca="false">VLOOKUP(B4791,'Team Data'!$A$1:$E$659,4,FALSE())</f>
        <v>700</v>
      </c>
      <c r="R4791" s="0" t="n">
        <f aca="false">VLOOKUP(B4791,'Team Data'!$A$1:$E$659,5,FALSE())</f>
        <v>549</v>
      </c>
      <c r="S4791" s="0" t="n">
        <f aca="false">IF(I4791=1,(MIN(30,(C4791-D4791)))*(M4791/(M4791+N4791))*(Q4791/(Q4791+R4791)),(MAX(-30,(C4791-D4791)))*(N4791/(M4791+N4791))*(R4791/(R4791+Q4791)))</f>
        <v>-3.19253297374742</v>
      </c>
      <c r="T4791" s="0" t="n">
        <f aca="false">IF(J4791=1,(MIN(30,(D4791-C4791)))*(K4791/(K4791+L4791))*(O4791/(O4791+P4791)),(MAX(-30,(D4791-C4791)))*(L4791/(K4791+L4791))*(P4791/(P4791+O4791)))</f>
        <v>10.3124054081324</v>
      </c>
      <c r="U4791" s="7" t="n">
        <v>43147</v>
      </c>
    </row>
    <row r="4792" customFormat="false" ht="15" hidden="false" customHeight="false" outlineLevel="0" collapsed="false">
      <c r="A4792" s="0" t="s">
        <v>295</v>
      </c>
      <c r="B4792" s="0" t="s">
        <v>150</v>
      </c>
      <c r="C4792" s="0" t="n">
        <v>63</v>
      </c>
      <c r="D4792" s="0" t="n">
        <v>73</v>
      </c>
      <c r="E4792" s="0" t="n">
        <v>33</v>
      </c>
      <c r="F4792" s="0" t="n">
        <v>34</v>
      </c>
      <c r="G4792" s="0" t="n">
        <v>11</v>
      </c>
      <c r="H4792" s="0" t="n">
        <v>9</v>
      </c>
      <c r="I4792" s="0" t="n">
        <v>0</v>
      </c>
      <c r="J4792" s="0" t="n">
        <v>1</v>
      </c>
      <c r="K4792" s="0" t="n">
        <f aca="false">VLOOKUP(A4792,'Team Data'!$A$1:$E$659,2,FALSE())</f>
        <v>15</v>
      </c>
      <c r="L4792" s="0" t="n">
        <f aca="false">VLOOKUP(A4792,'Team Data'!$A$1:$E$659,3,FALSE())</f>
        <v>18</v>
      </c>
      <c r="M4792" s="0" t="n">
        <f aca="false">VLOOKUP(B4792,'Team Data'!$A$1:$E$659,2,FALSE())</f>
        <v>27</v>
      </c>
      <c r="N4792" s="0" t="n">
        <f aca="false">VLOOKUP(B4792,'Team Data'!$A$1:$E$659,3,FALSE())</f>
        <v>7</v>
      </c>
      <c r="O4792" s="0" t="n">
        <f aca="false">VLOOKUP(A4792,'Team Data'!$A$1:$E$659,4,FALSE())</f>
        <v>512</v>
      </c>
      <c r="P4792" s="0" t="n">
        <f aca="false">VLOOKUP(A4792,'Team Data'!$A$1:$E$659,5,FALSE())</f>
        <v>507</v>
      </c>
      <c r="Q4792" s="0" t="n">
        <f aca="false">VLOOKUP(B4792,'Team Data'!$A$1:$E$659,4,FALSE())</f>
        <v>511</v>
      </c>
      <c r="R4792" s="0" t="n">
        <f aca="false">VLOOKUP(B4792,'Team Data'!$A$1:$E$659,5,FALSE())</f>
        <v>533</v>
      </c>
      <c r="S4792" s="0" t="n">
        <f aca="false">IF(I4792=1,(MIN(30,(C4792-D4792)))*(M4792/(M4792+N4792))*(Q4792/(Q4792+R4792)),(MAX(-30,(C4792-D4792)))*(N4792/(M4792+N4792))*(R4792/(R4792+Q4792)))</f>
        <v>-1.05110434978589</v>
      </c>
      <c r="T4792" s="0" t="n">
        <f aca="false">IF(J4792=1,(MIN(30,(D4792-C4792)))*(K4792/(K4792+L4792))*(O4792/(O4792+P4792)),(MAX(-30,(D4792-C4792)))*(L4792/(K4792+L4792))*(P4792/(P4792+O4792)))</f>
        <v>2.28387902578285</v>
      </c>
      <c r="U4792" s="7" t="n">
        <v>43147</v>
      </c>
    </row>
    <row r="4793" customFormat="false" ht="15" hidden="false" customHeight="false" outlineLevel="0" collapsed="false">
      <c r="A4793" s="0" t="s">
        <v>290</v>
      </c>
      <c r="B4793" s="0" t="s">
        <v>22</v>
      </c>
      <c r="C4793" s="0" t="n">
        <v>86</v>
      </c>
      <c r="D4793" s="0" t="n">
        <v>80</v>
      </c>
      <c r="E4793" s="0" t="n">
        <v>35</v>
      </c>
      <c r="F4793" s="0" t="n">
        <v>31</v>
      </c>
      <c r="G4793" s="0" t="n">
        <v>20</v>
      </c>
      <c r="H4793" s="0" t="n">
        <v>14</v>
      </c>
      <c r="I4793" s="0" t="n">
        <v>1</v>
      </c>
      <c r="J4793" s="0" t="n">
        <v>0</v>
      </c>
      <c r="K4793" s="0" t="n">
        <f aca="false">VLOOKUP(A4793,'Team Data'!$A$1:$E$659,2,FALSE())</f>
        <v>19</v>
      </c>
      <c r="L4793" s="0" t="n">
        <f aca="false">VLOOKUP(A4793,'Team Data'!$A$1:$E$659,3,FALSE())</f>
        <v>14</v>
      </c>
      <c r="M4793" s="0" t="n">
        <f aca="false">VLOOKUP(B4793,'Team Data'!$A$1:$E$659,2,FALSE())</f>
        <v>19</v>
      </c>
      <c r="N4793" s="0" t="n">
        <f aca="false">VLOOKUP(B4793,'Team Data'!$A$1:$E$659,3,FALSE())</f>
        <v>15</v>
      </c>
      <c r="O4793" s="0" t="n">
        <f aca="false">VLOOKUP(A4793,'Team Data'!$A$1:$E$659,4,FALSE())</f>
        <v>502</v>
      </c>
      <c r="P4793" s="0" t="n">
        <f aca="false">VLOOKUP(A4793,'Team Data'!$A$1:$E$659,5,FALSE())</f>
        <v>497</v>
      </c>
      <c r="Q4793" s="0" t="n">
        <f aca="false">VLOOKUP(B4793,'Team Data'!$A$1:$E$659,4,FALSE())</f>
        <v>533</v>
      </c>
      <c r="R4793" s="0" t="n">
        <f aca="false">VLOOKUP(B4793,'Team Data'!$A$1:$E$659,5,FALSE())</f>
        <v>507</v>
      </c>
      <c r="S4793" s="0" t="n">
        <f aca="false">IF(I4793=1,(MIN(30,(C4793-D4793)))*(M4793/(M4793+N4793))*(Q4793/(Q4793+R4793)),(MAX(-30,(C4793-D4793)))*(N4793/(M4793+N4793))*(R4793/(R4793+Q4793)))</f>
        <v>1.71838235294118</v>
      </c>
      <c r="T4793" s="0" t="n">
        <f aca="false">IF(J4793=1,(MIN(30,(D4793-C4793)))*(K4793/(K4793+L4793))*(O4793/(O4793+P4793)),(MAX(-30,(D4793-C4793)))*(L4793/(K4793+L4793))*(P4793/(P4793+O4793)))</f>
        <v>-1.26635726635727</v>
      </c>
      <c r="U4793" s="7" t="n">
        <v>43147</v>
      </c>
    </row>
    <row r="4794" customFormat="false" ht="15" hidden="false" customHeight="false" outlineLevel="0" collapsed="false">
      <c r="A4794" s="0" t="s">
        <v>181</v>
      </c>
      <c r="B4794" s="0" t="s">
        <v>289</v>
      </c>
      <c r="C4794" s="0" t="n">
        <v>74</v>
      </c>
      <c r="D4794" s="0" t="n">
        <v>83</v>
      </c>
      <c r="E4794" s="0" t="n">
        <v>25</v>
      </c>
      <c r="F4794" s="0" t="n">
        <v>33</v>
      </c>
      <c r="G4794" s="0" t="n">
        <v>13</v>
      </c>
      <c r="H4794" s="0" t="n">
        <v>12</v>
      </c>
      <c r="I4794" s="0" t="n">
        <v>0</v>
      </c>
      <c r="J4794" s="0" t="n">
        <v>1</v>
      </c>
      <c r="K4794" s="0" t="n">
        <f aca="false">VLOOKUP(A4794,'Team Data'!$A$1:$E$659,2,FALSE())</f>
        <v>8</v>
      </c>
      <c r="L4794" s="0" t="n">
        <f aca="false">VLOOKUP(A4794,'Team Data'!$A$1:$E$659,3,FALSE())</f>
        <v>21</v>
      </c>
      <c r="M4794" s="0" t="n">
        <f aca="false">VLOOKUP(B4794,'Team Data'!$A$1:$E$659,2,FALSE())</f>
        <v>15</v>
      </c>
      <c r="N4794" s="0" t="n">
        <f aca="false">VLOOKUP(B4794,'Team Data'!$A$1:$E$659,3,FALSE())</f>
        <v>15</v>
      </c>
      <c r="O4794" s="0" t="n">
        <f aca="false">VLOOKUP(A4794,'Team Data'!$A$1:$E$659,4,FALSE())</f>
        <v>484</v>
      </c>
      <c r="P4794" s="0" t="n">
        <f aca="false">VLOOKUP(A4794,'Team Data'!$A$1:$E$659,5,FALSE())</f>
        <v>397</v>
      </c>
      <c r="Q4794" s="0" t="n">
        <f aca="false">VLOOKUP(B4794,'Team Data'!$A$1:$E$659,4,FALSE())</f>
        <v>479</v>
      </c>
      <c r="R4794" s="0" t="n">
        <f aca="false">VLOOKUP(B4794,'Team Data'!$A$1:$E$659,5,FALSE())</f>
        <v>436</v>
      </c>
      <c r="S4794" s="0" t="n">
        <f aca="false">IF(I4794=1,(MIN(30,(C4794-D4794)))*(M4794/(M4794+N4794))*(Q4794/(Q4794+R4794)),(MAX(-30,(C4794-D4794)))*(N4794/(M4794+N4794))*(R4794/(R4794+Q4794)))</f>
        <v>-2.14426229508197</v>
      </c>
      <c r="T4794" s="0" t="n">
        <f aca="false">IF(J4794=1,(MIN(30,(D4794-C4794)))*(K4794/(K4794+L4794))*(O4794/(O4794+P4794)),(MAX(-30,(D4794-C4794)))*(L4794/(K4794+L4794))*(P4794/(P4794+O4794)))</f>
        <v>1.36396727856276</v>
      </c>
      <c r="U4794" s="7" t="n">
        <v>43147</v>
      </c>
    </row>
    <row r="4795" customFormat="false" ht="15" hidden="false" customHeight="false" outlineLevel="0" collapsed="false">
      <c r="A4795" s="0" t="s">
        <v>326</v>
      </c>
      <c r="B4795" s="0" t="s">
        <v>339</v>
      </c>
      <c r="C4795" s="0" t="n">
        <v>70</v>
      </c>
      <c r="D4795" s="0" t="n">
        <v>58</v>
      </c>
      <c r="E4795" s="0" t="n">
        <v>36</v>
      </c>
      <c r="F4795" s="0" t="n">
        <v>26</v>
      </c>
      <c r="G4795" s="0" t="n">
        <v>11</v>
      </c>
      <c r="H4795" s="0" t="n">
        <v>13</v>
      </c>
      <c r="I4795" s="0" t="n">
        <v>1</v>
      </c>
      <c r="J4795" s="0" t="n">
        <v>0</v>
      </c>
      <c r="K4795" s="0" t="n">
        <f aca="false">VLOOKUP(A4795,'Team Data'!$A$1:$E$659,2,FALSE())</f>
        <v>23</v>
      </c>
      <c r="L4795" s="0" t="n">
        <f aca="false">VLOOKUP(A4795,'Team Data'!$A$1:$E$659,3,FALSE())</f>
        <v>12</v>
      </c>
      <c r="M4795" s="0" t="n">
        <f aca="false">VLOOKUP(B4795,'Team Data'!$A$1:$E$659,2,FALSE())</f>
        <v>21</v>
      </c>
      <c r="N4795" s="0" t="n">
        <f aca="false">VLOOKUP(B4795,'Team Data'!$A$1:$E$659,3,FALSE())</f>
        <v>11</v>
      </c>
      <c r="O4795" s="0" t="n">
        <f aca="false">VLOOKUP(A4795,'Team Data'!$A$1:$E$659,4,FALSE())</f>
        <v>668</v>
      </c>
      <c r="P4795" s="0" t="n">
        <f aca="false">VLOOKUP(A4795,'Team Data'!$A$1:$E$659,5,FALSE())</f>
        <v>500</v>
      </c>
      <c r="Q4795" s="0" t="n">
        <f aca="false">VLOOKUP(B4795,'Team Data'!$A$1:$E$659,4,FALSE())</f>
        <v>616</v>
      </c>
      <c r="R4795" s="0" t="n">
        <f aca="false">VLOOKUP(B4795,'Team Data'!$A$1:$E$659,5,FALSE())</f>
        <v>448</v>
      </c>
      <c r="S4795" s="0" t="n">
        <f aca="false">IF(I4795=1,(MIN(30,(C4795-D4795)))*(M4795/(M4795+N4795))*(Q4795/(Q4795+R4795)),(MAX(-30,(C4795-D4795)))*(N4795/(M4795+N4795))*(R4795/(R4795+Q4795)))</f>
        <v>4.55921052631579</v>
      </c>
      <c r="T4795" s="0" t="n">
        <f aca="false">IF(J4795=1,(MIN(30,(D4795-C4795)))*(K4795/(K4795+L4795))*(O4795/(O4795+P4795)),(MAX(-30,(D4795-C4795)))*(L4795/(K4795+L4795))*(P4795/(P4795+O4795)))</f>
        <v>-1.76125244618395</v>
      </c>
      <c r="U4795" s="7" t="n">
        <v>43147</v>
      </c>
    </row>
    <row r="4796" customFormat="false" ht="15" hidden="false" customHeight="false" outlineLevel="0" collapsed="false">
      <c r="A4796" s="0" t="s">
        <v>155</v>
      </c>
      <c r="B4796" s="0" t="s">
        <v>104</v>
      </c>
      <c r="C4796" s="0" t="n">
        <v>46</v>
      </c>
      <c r="D4796" s="0" t="n">
        <v>76</v>
      </c>
      <c r="E4796" s="0" t="n">
        <v>26</v>
      </c>
      <c r="F4796" s="0" t="n">
        <v>38</v>
      </c>
      <c r="G4796" s="0" t="n">
        <v>18</v>
      </c>
      <c r="H4796" s="0" t="n">
        <v>14</v>
      </c>
      <c r="I4796" s="0" t="n">
        <v>0</v>
      </c>
      <c r="J4796" s="0" t="n">
        <v>1</v>
      </c>
      <c r="K4796" s="0" t="n">
        <f aca="false">VLOOKUP(A4796,'Team Data'!$A$1:$E$659,2,FALSE())</f>
        <v>11</v>
      </c>
      <c r="L4796" s="0" t="n">
        <f aca="false">VLOOKUP(A4796,'Team Data'!$A$1:$E$659,3,FALSE())</f>
        <v>20</v>
      </c>
      <c r="M4796" s="0" t="n">
        <f aca="false">VLOOKUP(B4796,'Team Data'!$A$1:$E$659,2,FALSE())</f>
        <v>32</v>
      </c>
      <c r="N4796" s="0" t="n">
        <f aca="false">VLOOKUP(B4796,'Team Data'!$A$1:$E$659,3,FALSE())</f>
        <v>5</v>
      </c>
      <c r="O4796" s="0" t="n">
        <f aca="false">VLOOKUP(A4796,'Team Data'!$A$1:$E$659,4,FALSE())</f>
        <v>532</v>
      </c>
      <c r="P4796" s="0" t="n">
        <f aca="false">VLOOKUP(A4796,'Team Data'!$A$1:$E$659,5,FALSE())</f>
        <v>464</v>
      </c>
      <c r="Q4796" s="0" t="n">
        <f aca="false">VLOOKUP(B4796,'Team Data'!$A$1:$E$659,4,FALSE())</f>
        <v>666</v>
      </c>
      <c r="R4796" s="0" t="n">
        <f aca="false">VLOOKUP(B4796,'Team Data'!$A$1:$E$659,5,FALSE())</f>
        <v>579</v>
      </c>
      <c r="S4796" s="0" t="n">
        <f aca="false">IF(I4796=1,(MIN(30,(C4796-D4796)))*(M4796/(M4796+N4796))*(Q4796/(Q4796+R4796)),(MAX(-30,(C4796-D4796)))*(N4796/(M4796+N4796))*(R4796/(R4796+Q4796)))</f>
        <v>-1.88537935525887</v>
      </c>
      <c r="T4796" s="0" t="n">
        <f aca="false">IF(J4796=1,(MIN(30,(D4796-C4796)))*(K4796/(K4796+L4796))*(O4796/(O4796+P4796)),(MAX(-30,(D4796-C4796)))*(L4796/(K4796+L4796))*(P4796/(P4796+O4796)))</f>
        <v>5.68596968519238</v>
      </c>
      <c r="U4796" s="7" t="n">
        <v>43147</v>
      </c>
    </row>
    <row r="4797" customFormat="false" ht="15" hidden="false" customHeight="false" outlineLevel="0" collapsed="false">
      <c r="A4797" s="0" t="s">
        <v>15</v>
      </c>
      <c r="B4797" s="0" t="s">
        <v>16</v>
      </c>
      <c r="C4797" s="0" t="n">
        <v>77</v>
      </c>
      <c r="D4797" s="0" t="n">
        <v>70</v>
      </c>
      <c r="E4797" s="0" t="n">
        <v>44</v>
      </c>
      <c r="F4797" s="0" t="n">
        <v>28</v>
      </c>
      <c r="G4797" s="0" t="n">
        <v>20</v>
      </c>
      <c r="H4797" s="0" t="n">
        <v>14</v>
      </c>
      <c r="I4797" s="0" t="n">
        <v>1</v>
      </c>
      <c r="J4797" s="0" t="n">
        <v>0</v>
      </c>
      <c r="K4797" s="0" t="n">
        <f aca="false">VLOOKUP(A4797,'Team Data'!$A$1:$E$659,2,FALSE())</f>
        <v>26</v>
      </c>
      <c r="L4797" s="0" t="n">
        <f aca="false">VLOOKUP(A4797,'Team Data'!$A$1:$E$659,3,FALSE())</f>
        <v>8</v>
      </c>
      <c r="M4797" s="0" t="n">
        <f aca="false">VLOOKUP(B4797,'Team Data'!$A$1:$E$659,2,FALSE())</f>
        <v>20</v>
      </c>
      <c r="N4797" s="0" t="n">
        <f aca="false">VLOOKUP(B4797,'Team Data'!$A$1:$E$659,3,FALSE())</f>
        <v>12</v>
      </c>
      <c r="O4797" s="0" t="n">
        <f aca="false">VLOOKUP(A4797,'Team Data'!$A$1:$E$659,4,FALSE())</f>
        <v>626</v>
      </c>
      <c r="P4797" s="0" t="n">
        <f aca="false">VLOOKUP(A4797,'Team Data'!$A$1:$E$659,5,FALSE())</f>
        <v>506</v>
      </c>
      <c r="Q4797" s="0" t="n">
        <f aca="false">VLOOKUP(B4797,'Team Data'!$A$1:$E$659,4,FALSE())</f>
        <v>595</v>
      </c>
      <c r="R4797" s="0" t="n">
        <f aca="false">VLOOKUP(B4797,'Team Data'!$A$1:$E$659,5,FALSE())</f>
        <v>484</v>
      </c>
      <c r="S4797" s="0" t="n">
        <f aca="false">IF(I4797=1,(MIN(30,(C4797-D4797)))*(M4797/(M4797+N4797))*(Q4797/(Q4797+R4797)),(MAX(-30,(C4797-D4797)))*(N4797/(M4797+N4797))*(R4797/(R4797+Q4797)))</f>
        <v>2.41253475440222</v>
      </c>
      <c r="T4797" s="0" t="n">
        <f aca="false">IF(J4797=1,(MIN(30,(D4797-C4797)))*(K4797/(K4797+L4797))*(O4797/(O4797+P4797)),(MAX(-30,(D4797-C4797)))*(L4797/(K4797+L4797))*(P4797/(P4797+O4797)))</f>
        <v>-0.736229474121804</v>
      </c>
      <c r="U4797" s="7" t="n">
        <v>43147</v>
      </c>
    </row>
    <row r="4798" customFormat="false" ht="15" hidden="false" customHeight="false" outlineLevel="0" collapsed="false">
      <c r="A4798" s="0" t="s">
        <v>345</v>
      </c>
      <c r="B4798" s="0" t="s">
        <v>203</v>
      </c>
      <c r="C4798" s="0" t="n">
        <v>102</v>
      </c>
      <c r="D4798" s="0" t="n">
        <v>94</v>
      </c>
      <c r="E4798" s="0" t="n">
        <v>29</v>
      </c>
      <c r="F4798" s="0" t="n">
        <v>34</v>
      </c>
      <c r="G4798" s="0" t="n">
        <v>18</v>
      </c>
      <c r="H4798" s="0" t="n">
        <v>13</v>
      </c>
      <c r="I4798" s="0" t="n">
        <v>1</v>
      </c>
      <c r="J4798" s="0" t="n">
        <v>0</v>
      </c>
      <c r="K4798" s="0" t="n">
        <f aca="false">VLOOKUP(A4798,'Team Data'!$A$1:$E$659,2,FALSE())</f>
        <v>27</v>
      </c>
      <c r="L4798" s="0" t="n">
        <f aca="false">VLOOKUP(A4798,'Team Data'!$A$1:$E$659,3,FALSE())</f>
        <v>11</v>
      </c>
      <c r="M4798" s="0" t="n">
        <f aca="false">VLOOKUP(B4798,'Team Data'!$A$1:$E$659,2,FALSE())</f>
        <v>20</v>
      </c>
      <c r="N4798" s="0" t="n">
        <f aca="false">VLOOKUP(B4798,'Team Data'!$A$1:$E$659,3,FALSE())</f>
        <v>18</v>
      </c>
      <c r="O4798" s="0" t="n">
        <f aca="false">VLOOKUP(A4798,'Team Data'!$A$1:$E$659,4,FALSE())</f>
        <v>718</v>
      </c>
      <c r="P4798" s="0" t="n">
        <f aca="false">VLOOKUP(A4798,'Team Data'!$A$1:$E$659,5,FALSE())</f>
        <v>515</v>
      </c>
      <c r="Q4798" s="0" t="n">
        <f aca="false">VLOOKUP(B4798,'Team Data'!$A$1:$E$659,4,FALSE())</f>
        <v>623</v>
      </c>
      <c r="R4798" s="0" t="n">
        <f aca="false">VLOOKUP(B4798,'Team Data'!$A$1:$E$659,5,FALSE())</f>
        <v>572</v>
      </c>
      <c r="S4798" s="0" t="n">
        <f aca="false">IF(I4798=1,(MIN(30,(C4798-D4798)))*(M4798/(M4798+N4798))*(Q4798/(Q4798+R4798)),(MAX(-30,(C4798-D4798)))*(N4798/(M4798+N4798))*(R4798/(R4798+Q4798)))</f>
        <v>2.19511120898481</v>
      </c>
      <c r="T4798" s="0" t="n">
        <f aca="false">IF(J4798=1,(MIN(30,(D4798-C4798)))*(K4798/(K4798+L4798))*(O4798/(O4798+P4798)),(MAX(-30,(D4798-C4798)))*(L4798/(K4798+L4798))*(P4798/(P4798+O4798)))</f>
        <v>-0.967259999146284</v>
      </c>
      <c r="U4798" s="7" t="n">
        <v>43147</v>
      </c>
    </row>
    <row r="4799" customFormat="false" ht="15" hidden="false" customHeight="false" outlineLevel="0" collapsed="false">
      <c r="A4799" s="0" t="s">
        <v>303</v>
      </c>
      <c r="B4799" s="0" t="s">
        <v>151</v>
      </c>
      <c r="C4799" s="0" t="n">
        <v>60</v>
      </c>
      <c r="D4799" s="0" t="n">
        <v>73</v>
      </c>
      <c r="E4799" s="0" t="n">
        <v>45</v>
      </c>
      <c r="F4799" s="0" t="n">
        <v>33</v>
      </c>
      <c r="G4799" s="0" t="n">
        <v>17</v>
      </c>
      <c r="H4799" s="0" t="n">
        <v>9</v>
      </c>
      <c r="I4799" s="0" t="n">
        <v>0</v>
      </c>
      <c r="J4799" s="0" t="n">
        <v>1</v>
      </c>
      <c r="K4799" s="0" t="n">
        <f aca="false">VLOOKUP(A4799,'Team Data'!$A$1:$E$659,2,FALSE())</f>
        <v>20</v>
      </c>
      <c r="L4799" s="0" t="n">
        <f aca="false">VLOOKUP(A4799,'Team Data'!$A$1:$E$659,3,FALSE())</f>
        <v>13</v>
      </c>
      <c r="M4799" s="0" t="n">
        <f aca="false">VLOOKUP(B4799,'Team Data'!$A$1:$E$659,2,FALSE())</f>
        <v>17</v>
      </c>
      <c r="N4799" s="0" t="n">
        <f aca="false">VLOOKUP(B4799,'Team Data'!$A$1:$E$659,3,FALSE())</f>
        <v>16</v>
      </c>
      <c r="O4799" s="0" t="n">
        <f aca="false">VLOOKUP(A4799,'Team Data'!$A$1:$E$659,4,FALSE())</f>
        <v>538</v>
      </c>
      <c r="P4799" s="0" t="n">
        <f aca="false">VLOOKUP(A4799,'Team Data'!$A$1:$E$659,5,FALSE())</f>
        <v>501</v>
      </c>
      <c r="Q4799" s="0" t="n">
        <f aca="false">VLOOKUP(B4799,'Team Data'!$A$1:$E$659,4,FALSE())</f>
        <v>557</v>
      </c>
      <c r="R4799" s="0" t="n">
        <f aca="false">VLOOKUP(B4799,'Team Data'!$A$1:$E$659,5,FALSE())</f>
        <v>476</v>
      </c>
      <c r="S4799" s="0" t="n">
        <f aca="false">IF(I4799=1,(MIN(30,(C4799-D4799)))*(M4799/(M4799+N4799))*(Q4799/(Q4799+R4799)),(MAX(-30,(C4799-D4799)))*(N4799/(M4799+N4799))*(R4799/(R4799+Q4799)))</f>
        <v>-2.90439731291619</v>
      </c>
      <c r="T4799" s="0" t="n">
        <f aca="false">IF(J4799=1,(MIN(30,(D4799-C4799)))*(K4799/(K4799+L4799))*(O4799/(O4799+P4799)),(MAX(-30,(D4799-C4799)))*(L4799/(K4799+L4799))*(P4799/(P4799+O4799)))</f>
        <v>4.07968034532038</v>
      </c>
      <c r="U4799" s="7" t="n">
        <v>43147</v>
      </c>
    </row>
    <row r="4800" customFormat="false" ht="15" hidden="false" customHeight="false" outlineLevel="0" collapsed="false">
      <c r="A4800" s="0" t="s">
        <v>44</v>
      </c>
      <c r="B4800" s="0" t="s">
        <v>238</v>
      </c>
      <c r="C4800" s="0" t="n">
        <v>53</v>
      </c>
      <c r="D4800" s="0" t="n">
        <v>72</v>
      </c>
      <c r="E4800" s="0" t="n">
        <v>24</v>
      </c>
      <c r="F4800" s="0" t="n">
        <v>39</v>
      </c>
      <c r="G4800" s="0" t="n">
        <v>17</v>
      </c>
      <c r="H4800" s="0" t="n">
        <v>14</v>
      </c>
      <c r="I4800" s="0" t="n">
        <v>0</v>
      </c>
      <c r="J4800" s="0" t="n">
        <v>1</v>
      </c>
      <c r="K4800" s="0" t="n">
        <f aca="false">VLOOKUP(A4800,'Team Data'!$A$1:$E$659,2,FALSE())</f>
        <v>18</v>
      </c>
      <c r="L4800" s="0" t="n">
        <f aca="false">VLOOKUP(A4800,'Team Data'!$A$1:$E$659,3,FALSE())</f>
        <v>16</v>
      </c>
      <c r="M4800" s="0" t="n">
        <f aca="false">VLOOKUP(B4800,'Team Data'!$A$1:$E$659,2,FALSE())</f>
        <v>23</v>
      </c>
      <c r="N4800" s="0" t="n">
        <f aca="false">VLOOKUP(B4800,'Team Data'!$A$1:$E$659,3,FALSE())</f>
        <v>13</v>
      </c>
      <c r="O4800" s="0" t="n">
        <f aca="false">VLOOKUP(A4800,'Team Data'!$A$1:$E$659,4,FALSE())</f>
        <v>493</v>
      </c>
      <c r="P4800" s="0" t="n">
        <f aca="false">VLOOKUP(A4800,'Team Data'!$A$1:$E$659,5,FALSE())</f>
        <v>541</v>
      </c>
      <c r="Q4800" s="0" t="n">
        <f aca="false">VLOOKUP(B4800,'Team Data'!$A$1:$E$659,4,FALSE())</f>
        <v>577</v>
      </c>
      <c r="R4800" s="0" t="n">
        <f aca="false">VLOOKUP(B4800,'Team Data'!$A$1:$E$659,5,FALSE())</f>
        <v>554</v>
      </c>
      <c r="S4800" s="0" t="n">
        <f aca="false">IF(I4800=1,(MIN(30,(C4800-D4800)))*(M4800/(M4800+N4800))*(Q4800/(Q4800+R4800)),(MAX(-30,(C4800-D4800)))*(N4800/(M4800+N4800))*(R4800/(R4800+Q4800)))</f>
        <v>-3.36079182630907</v>
      </c>
      <c r="T4800" s="0" t="n">
        <f aca="false">IF(J4800=1,(MIN(30,(D4800-C4800)))*(K4800/(K4800+L4800))*(O4800/(O4800+P4800)),(MAX(-30,(D4800-C4800)))*(L4800/(K4800+L4800))*(P4800/(P4800+O4800)))</f>
        <v>4.79593810444874</v>
      </c>
      <c r="U4800" s="7" t="n">
        <v>43147</v>
      </c>
    </row>
    <row r="4801" customFormat="false" ht="15" hidden="false" customHeight="false" outlineLevel="0" collapsed="false">
      <c r="A4801" s="0" t="s">
        <v>205</v>
      </c>
      <c r="B4801" s="0" t="s">
        <v>206</v>
      </c>
      <c r="C4801" s="0" t="n">
        <v>60</v>
      </c>
      <c r="D4801" s="0" t="n">
        <v>95</v>
      </c>
      <c r="E4801" s="0" t="n">
        <v>27</v>
      </c>
      <c r="F4801" s="0" t="n">
        <v>41</v>
      </c>
      <c r="G4801" s="0" t="n">
        <v>15</v>
      </c>
      <c r="H4801" s="0" t="n">
        <v>18</v>
      </c>
      <c r="I4801" s="0" t="n">
        <v>0</v>
      </c>
      <c r="J4801" s="0" t="n">
        <v>1</v>
      </c>
      <c r="K4801" s="0" t="n">
        <f aca="false">VLOOKUP(A4801,'Team Data'!$A$1:$E$659,2,FALSE())</f>
        <v>5</v>
      </c>
      <c r="L4801" s="0" t="n">
        <f aca="false">VLOOKUP(A4801,'Team Data'!$A$1:$E$659,3,FALSE())</f>
        <v>27</v>
      </c>
      <c r="M4801" s="0" t="n">
        <f aca="false">VLOOKUP(B4801,'Team Data'!$A$1:$E$659,2,FALSE())</f>
        <v>26</v>
      </c>
      <c r="N4801" s="0" t="n">
        <f aca="false">VLOOKUP(B4801,'Team Data'!$A$1:$E$659,3,FALSE())</f>
        <v>12</v>
      </c>
      <c r="O4801" s="0" t="n">
        <f aca="false">VLOOKUP(A4801,'Team Data'!$A$1:$E$659,4,FALSE())</f>
        <v>550</v>
      </c>
      <c r="P4801" s="0" t="n">
        <f aca="false">VLOOKUP(A4801,'Team Data'!$A$1:$E$659,5,FALSE())</f>
        <v>448</v>
      </c>
      <c r="Q4801" s="0" t="n">
        <f aca="false">VLOOKUP(B4801,'Team Data'!$A$1:$E$659,4,FALSE())</f>
        <v>600</v>
      </c>
      <c r="R4801" s="0" t="n">
        <f aca="false">VLOOKUP(B4801,'Team Data'!$A$1:$E$659,5,FALSE())</f>
        <v>551</v>
      </c>
      <c r="S4801" s="0" t="n">
        <f aca="false">IF(I4801=1,(MIN(30,(C4801-D4801)))*(M4801/(M4801+N4801))*(Q4801/(Q4801+R4801)),(MAX(-30,(C4801-D4801)))*(N4801/(M4801+N4801))*(R4801/(R4801+Q4801)))</f>
        <v>-4.53518679409209</v>
      </c>
      <c r="T4801" s="0" t="n">
        <f aca="false">IF(J4801=1,(MIN(30,(D4801-C4801)))*(K4801/(K4801+L4801))*(O4801/(O4801+P4801)),(MAX(-30,(D4801-C4801)))*(L4801/(K4801+L4801))*(P4801/(P4801+O4801)))</f>
        <v>2.58329158316633</v>
      </c>
      <c r="U4801" s="7" t="n">
        <v>43147</v>
      </c>
    </row>
    <row r="4802" customFormat="false" ht="15" hidden="false" customHeight="false" outlineLevel="0" collapsed="false">
      <c r="A4802" s="0" t="s">
        <v>192</v>
      </c>
      <c r="B4802" s="0" t="s">
        <v>328</v>
      </c>
      <c r="C4802" s="0" t="n">
        <v>79</v>
      </c>
      <c r="D4802" s="0" t="n">
        <v>86</v>
      </c>
      <c r="E4802" s="0" t="n">
        <v>25</v>
      </c>
      <c r="F4802" s="0" t="n">
        <v>27</v>
      </c>
      <c r="G4802" s="0" t="n">
        <v>13</v>
      </c>
      <c r="H4802" s="0" t="n">
        <v>14</v>
      </c>
      <c r="I4802" s="0" t="n">
        <v>0</v>
      </c>
      <c r="J4802" s="0" t="n">
        <v>1</v>
      </c>
      <c r="K4802" s="0" t="n">
        <f aca="false">VLOOKUP(A4802,'Team Data'!$A$1:$E$659,2,FALSE())</f>
        <v>28</v>
      </c>
      <c r="L4802" s="0" t="n">
        <f aca="false">VLOOKUP(A4802,'Team Data'!$A$1:$E$659,3,FALSE())</f>
        <v>6</v>
      </c>
      <c r="M4802" s="0" t="n">
        <f aca="false">VLOOKUP(B4802,'Team Data'!$A$1:$E$659,2,FALSE())</f>
        <v>23</v>
      </c>
      <c r="N4802" s="0" t="n">
        <f aca="false">VLOOKUP(B4802,'Team Data'!$A$1:$E$659,3,FALSE())</f>
        <v>10</v>
      </c>
      <c r="O4802" s="0" t="n">
        <f aca="false">VLOOKUP(A4802,'Team Data'!$A$1:$E$659,4,FALSE())</f>
        <v>515</v>
      </c>
      <c r="P4802" s="0" t="n">
        <f aca="false">VLOOKUP(A4802,'Team Data'!$A$1:$E$659,5,FALSE())</f>
        <v>512</v>
      </c>
      <c r="Q4802" s="0" t="n">
        <f aca="false">VLOOKUP(B4802,'Team Data'!$A$1:$E$659,4,FALSE())</f>
        <v>523</v>
      </c>
      <c r="R4802" s="0" t="n">
        <f aca="false">VLOOKUP(B4802,'Team Data'!$A$1:$E$659,5,FALSE())</f>
        <v>473</v>
      </c>
      <c r="S4802" s="0" t="n">
        <f aca="false">IF(I4802=1,(MIN(30,(C4802-D4802)))*(M4802/(M4802+N4802))*(Q4802/(Q4802+R4802)),(MAX(-30,(C4802-D4802)))*(N4802/(M4802+N4802))*(R4802/(R4802+Q4802)))</f>
        <v>-1.00736278447122</v>
      </c>
      <c r="T4802" s="0" t="n">
        <f aca="false">IF(J4802=1,(MIN(30,(D4802-C4802)))*(K4802/(K4802+L4802))*(O4802/(O4802+P4802)),(MAX(-30,(D4802-C4802)))*(L4802/(K4802+L4802))*(P4802/(P4802+O4802)))</f>
        <v>2.89077266739218</v>
      </c>
      <c r="U4802" s="7" t="n">
        <v>43147</v>
      </c>
    </row>
    <row r="4803" customFormat="false" ht="15" hidden="false" customHeight="false" outlineLevel="0" collapsed="false">
      <c r="A4803" s="0" t="s">
        <v>222</v>
      </c>
      <c r="B4803" s="0" t="s">
        <v>320</v>
      </c>
      <c r="C4803" s="0" t="n">
        <v>70</v>
      </c>
      <c r="D4803" s="0" t="n">
        <v>72</v>
      </c>
      <c r="E4803" s="0" t="n">
        <v>34</v>
      </c>
      <c r="F4803" s="0" t="n">
        <v>29</v>
      </c>
      <c r="G4803" s="0" t="n">
        <v>11</v>
      </c>
      <c r="H4803" s="0" t="n">
        <v>9</v>
      </c>
      <c r="I4803" s="0" t="n">
        <v>0</v>
      </c>
      <c r="J4803" s="0" t="n">
        <v>1</v>
      </c>
      <c r="K4803" s="0" t="n">
        <f aca="false">VLOOKUP(A4803,'Team Data'!$A$1:$E$659,2,FALSE())</f>
        <v>23</v>
      </c>
      <c r="L4803" s="0" t="n">
        <f aca="false">VLOOKUP(A4803,'Team Data'!$A$1:$E$659,3,FALSE())</f>
        <v>13</v>
      </c>
      <c r="M4803" s="0" t="n">
        <f aca="false">VLOOKUP(B4803,'Team Data'!$A$1:$E$659,2,FALSE())</f>
        <v>24</v>
      </c>
      <c r="N4803" s="0" t="n">
        <f aca="false">VLOOKUP(B4803,'Team Data'!$A$1:$E$659,3,FALSE())</f>
        <v>12</v>
      </c>
      <c r="O4803" s="0" t="n">
        <f aca="false">VLOOKUP(A4803,'Team Data'!$A$1:$E$659,4,FALSE())</f>
        <v>646</v>
      </c>
      <c r="P4803" s="0" t="n">
        <f aca="false">VLOOKUP(A4803,'Team Data'!$A$1:$E$659,5,FALSE())</f>
        <v>534</v>
      </c>
      <c r="Q4803" s="0" t="n">
        <f aca="false">VLOOKUP(B4803,'Team Data'!$A$1:$E$659,4,FALSE())</f>
        <v>677</v>
      </c>
      <c r="R4803" s="0" t="n">
        <f aca="false">VLOOKUP(B4803,'Team Data'!$A$1:$E$659,5,FALSE())</f>
        <v>508</v>
      </c>
      <c r="S4803" s="0" t="n">
        <f aca="false">IF(I4803=1,(MIN(30,(C4803-D4803)))*(M4803/(M4803+N4803))*(Q4803/(Q4803+R4803)),(MAX(-30,(C4803-D4803)))*(N4803/(M4803+N4803))*(R4803/(R4803+Q4803)))</f>
        <v>-0.285794655414909</v>
      </c>
      <c r="T4803" s="0" t="n">
        <f aca="false">IF(J4803=1,(MIN(30,(D4803-C4803)))*(K4803/(K4803+L4803))*(O4803/(O4803+P4803)),(MAX(-30,(D4803-C4803)))*(L4803/(K4803+L4803))*(P4803/(P4803+O4803)))</f>
        <v>0.699529190207156</v>
      </c>
      <c r="U4803" s="7" t="n">
        <v>43147</v>
      </c>
    </row>
    <row r="4804" customFormat="false" ht="15" hidden="false" customHeight="false" outlineLevel="0" collapsed="false">
      <c r="A4804" s="0" t="s">
        <v>179</v>
      </c>
      <c r="B4804" s="0" t="s">
        <v>82</v>
      </c>
      <c r="C4804" s="0" t="n">
        <v>65</v>
      </c>
      <c r="D4804" s="0" t="n">
        <v>74</v>
      </c>
      <c r="E4804" s="0" t="n">
        <v>27</v>
      </c>
      <c r="F4804" s="0" t="n">
        <v>30</v>
      </c>
      <c r="G4804" s="0" t="n">
        <v>15</v>
      </c>
      <c r="H4804" s="0" t="n">
        <v>15</v>
      </c>
      <c r="I4804" s="0" t="n">
        <v>0</v>
      </c>
      <c r="J4804" s="0" t="n">
        <v>1</v>
      </c>
      <c r="K4804" s="0" t="n">
        <f aca="false">VLOOKUP(A4804,'Team Data'!$A$1:$E$659,2,FALSE())</f>
        <v>26</v>
      </c>
      <c r="L4804" s="0" t="n">
        <f aca="false">VLOOKUP(A4804,'Team Data'!$A$1:$E$659,3,FALSE())</f>
        <v>8</v>
      </c>
      <c r="M4804" s="0" t="n">
        <f aca="false">VLOOKUP(B4804,'Team Data'!$A$1:$E$659,2,FALSE())</f>
        <v>20</v>
      </c>
      <c r="N4804" s="0" t="n">
        <f aca="false">VLOOKUP(B4804,'Team Data'!$A$1:$E$659,3,FALSE())</f>
        <v>15</v>
      </c>
      <c r="O4804" s="0" t="n">
        <f aca="false">VLOOKUP(A4804,'Team Data'!$A$1:$E$659,4,FALSE())</f>
        <v>523</v>
      </c>
      <c r="P4804" s="0" t="n">
        <f aca="false">VLOOKUP(A4804,'Team Data'!$A$1:$E$659,5,FALSE())</f>
        <v>545</v>
      </c>
      <c r="Q4804" s="0" t="n">
        <f aca="false">VLOOKUP(B4804,'Team Data'!$A$1:$E$659,4,FALSE())</f>
        <v>577</v>
      </c>
      <c r="R4804" s="0" t="n">
        <f aca="false">VLOOKUP(B4804,'Team Data'!$A$1:$E$659,5,FALSE())</f>
        <v>520</v>
      </c>
      <c r="S4804" s="0" t="n">
        <f aca="false">IF(I4804=1,(MIN(30,(C4804-D4804)))*(M4804/(M4804+N4804))*(Q4804/(Q4804+R4804)),(MAX(-30,(C4804-D4804)))*(N4804/(M4804+N4804))*(R4804/(R4804+Q4804)))</f>
        <v>-1.82836306810783</v>
      </c>
      <c r="T4804" s="0" t="n">
        <f aca="false">IF(J4804=1,(MIN(30,(D4804-C4804)))*(K4804/(K4804+L4804))*(O4804/(O4804+P4804)),(MAX(-30,(D4804-C4804)))*(L4804/(K4804+L4804))*(P4804/(P4804+O4804)))</f>
        <v>3.37029081295439</v>
      </c>
      <c r="U4804" s="7" t="n">
        <v>43147</v>
      </c>
    </row>
    <row r="4805" customFormat="false" ht="15" hidden="false" customHeight="false" outlineLevel="0" collapsed="false">
      <c r="A4805" s="0" t="s">
        <v>308</v>
      </c>
      <c r="B4805" s="0" t="s">
        <v>147</v>
      </c>
      <c r="C4805" s="0" t="n">
        <v>80</v>
      </c>
      <c r="D4805" s="0" t="n">
        <v>70</v>
      </c>
      <c r="E4805" s="0" t="n">
        <v>32</v>
      </c>
      <c r="F4805" s="0" t="n">
        <v>39</v>
      </c>
      <c r="G4805" s="0" t="n">
        <v>7</v>
      </c>
      <c r="H4805" s="0" t="n">
        <v>16</v>
      </c>
      <c r="I4805" s="0" t="n">
        <v>1</v>
      </c>
      <c r="J4805" s="0" t="n">
        <v>0</v>
      </c>
      <c r="K4805" s="0" t="n">
        <f aca="false">VLOOKUP(A4805,'Team Data'!$A$1:$E$659,2,FALSE())</f>
        <v>23</v>
      </c>
      <c r="L4805" s="0" t="n">
        <f aca="false">VLOOKUP(A4805,'Team Data'!$A$1:$E$659,3,FALSE())</f>
        <v>9</v>
      </c>
      <c r="M4805" s="0" t="n">
        <f aca="false">VLOOKUP(B4805,'Team Data'!$A$1:$E$659,2,FALSE())</f>
        <v>15</v>
      </c>
      <c r="N4805" s="0" t="n">
        <f aca="false">VLOOKUP(B4805,'Team Data'!$A$1:$E$659,3,FALSE())</f>
        <v>18</v>
      </c>
      <c r="O4805" s="0" t="n">
        <f aca="false">VLOOKUP(A4805,'Team Data'!$A$1:$E$659,4,FALSE())</f>
        <v>444</v>
      </c>
      <c r="P4805" s="0" t="n">
        <f aca="false">VLOOKUP(A4805,'Team Data'!$A$1:$E$659,5,FALSE())</f>
        <v>537</v>
      </c>
      <c r="Q4805" s="0" t="n">
        <f aca="false">VLOOKUP(B4805,'Team Data'!$A$1:$E$659,4,FALSE())</f>
        <v>537</v>
      </c>
      <c r="R4805" s="0" t="n">
        <f aca="false">VLOOKUP(B4805,'Team Data'!$A$1:$E$659,5,FALSE())</f>
        <v>476</v>
      </c>
      <c r="S4805" s="0" t="n">
        <f aca="false">IF(I4805=1,(MIN(30,(C4805-D4805)))*(M4805/(M4805+N4805))*(Q4805/(Q4805+R4805)),(MAX(-30,(C4805-D4805)))*(N4805/(M4805+N4805))*(R4805/(R4805+Q4805)))</f>
        <v>2.40958449250651</v>
      </c>
      <c r="T4805" s="0" t="n">
        <f aca="false">IF(J4805=1,(MIN(30,(D4805-C4805)))*(K4805/(K4805+L4805))*(O4805/(O4805+P4805)),(MAX(-30,(D4805-C4805)))*(L4805/(K4805+L4805))*(P4805/(P4805+O4805)))</f>
        <v>-1.53956422018349</v>
      </c>
      <c r="U4805" s="7" t="n">
        <v>43147</v>
      </c>
    </row>
    <row r="4806" customFormat="false" ht="15" hidden="false" customHeight="false" outlineLevel="0" collapsed="false">
      <c r="A4806" s="0" t="s">
        <v>23</v>
      </c>
      <c r="B4806" s="0" t="s">
        <v>227</v>
      </c>
      <c r="C4806" s="0" t="n">
        <v>75</v>
      </c>
      <c r="D4806" s="0" t="n">
        <v>70</v>
      </c>
      <c r="E4806" s="0" t="n">
        <v>33</v>
      </c>
      <c r="F4806" s="0" t="n">
        <v>37</v>
      </c>
      <c r="G4806" s="0" t="n">
        <v>14</v>
      </c>
      <c r="H4806" s="0" t="n">
        <v>15</v>
      </c>
      <c r="I4806" s="0" t="n">
        <v>1</v>
      </c>
      <c r="J4806" s="0" t="n">
        <v>0</v>
      </c>
      <c r="K4806" s="0" t="n">
        <f aca="false">VLOOKUP(A4806,'Team Data'!$A$1:$E$659,2,FALSE())</f>
        <v>24</v>
      </c>
      <c r="L4806" s="0" t="n">
        <f aca="false">VLOOKUP(A4806,'Team Data'!$A$1:$E$659,3,FALSE())</f>
        <v>11</v>
      </c>
      <c r="M4806" s="0" t="n">
        <f aca="false">VLOOKUP(B4806,'Team Data'!$A$1:$E$659,2,FALSE())</f>
        <v>6</v>
      </c>
      <c r="N4806" s="0" t="n">
        <f aca="false">VLOOKUP(B4806,'Team Data'!$A$1:$E$659,3,FALSE())</f>
        <v>26</v>
      </c>
      <c r="O4806" s="0" t="n">
        <f aca="false">VLOOKUP(A4806,'Team Data'!$A$1:$E$659,4,FALSE())</f>
        <v>633</v>
      </c>
      <c r="P4806" s="0" t="n">
        <f aca="false">VLOOKUP(A4806,'Team Data'!$A$1:$E$659,5,FALSE())</f>
        <v>543</v>
      </c>
      <c r="Q4806" s="0" t="n">
        <f aca="false">VLOOKUP(B4806,'Team Data'!$A$1:$E$659,4,FALSE())</f>
        <v>578</v>
      </c>
      <c r="R4806" s="0" t="n">
        <f aca="false">VLOOKUP(B4806,'Team Data'!$A$1:$E$659,5,FALSE())</f>
        <v>464</v>
      </c>
      <c r="S4806" s="0" t="n">
        <f aca="false">IF(I4806=1,(MIN(30,(C4806-D4806)))*(M4806/(M4806+N4806))*(Q4806/(Q4806+R4806)),(MAX(-30,(C4806-D4806)))*(N4806/(M4806+N4806))*(R4806/(R4806+Q4806)))</f>
        <v>0.52003358925144</v>
      </c>
      <c r="T4806" s="0" t="n">
        <f aca="false">IF(J4806=1,(MIN(30,(D4806-C4806)))*(K4806/(K4806+L4806))*(O4806/(O4806+P4806)),(MAX(-30,(D4806-C4806)))*(L4806/(K4806+L4806))*(P4806/(P4806+O4806)))</f>
        <v>-0.725583090379009</v>
      </c>
      <c r="U4806" s="7" t="n">
        <v>43147</v>
      </c>
    </row>
    <row r="4807" customFormat="false" ht="15" hidden="false" customHeight="false" outlineLevel="0" collapsed="false">
      <c r="A4807" s="0" t="s">
        <v>224</v>
      </c>
      <c r="B4807" s="0" t="s">
        <v>256</v>
      </c>
      <c r="C4807" s="0" t="n">
        <v>67</v>
      </c>
      <c r="D4807" s="0" t="n">
        <v>55</v>
      </c>
      <c r="E4807" s="0" t="n">
        <v>38</v>
      </c>
      <c r="F4807" s="0" t="n">
        <v>31</v>
      </c>
      <c r="G4807" s="0" t="n">
        <v>13</v>
      </c>
      <c r="H4807" s="0" t="n">
        <v>10</v>
      </c>
      <c r="I4807" s="0" t="n">
        <v>1</v>
      </c>
      <c r="J4807" s="0" t="n">
        <v>0</v>
      </c>
      <c r="K4807" s="0" t="n">
        <f aca="false">VLOOKUP(A4807,'Team Data'!$A$1:$E$659,2,FALSE())</f>
        <v>14</v>
      </c>
      <c r="L4807" s="0" t="n">
        <f aca="false">VLOOKUP(A4807,'Team Data'!$A$1:$E$659,3,FALSE())</f>
        <v>18</v>
      </c>
      <c r="M4807" s="0" t="n">
        <f aca="false">VLOOKUP(B4807,'Team Data'!$A$1:$E$659,2,FALSE())</f>
        <v>20</v>
      </c>
      <c r="N4807" s="0" t="n">
        <f aca="false">VLOOKUP(B4807,'Team Data'!$A$1:$E$659,3,FALSE())</f>
        <v>14</v>
      </c>
      <c r="O4807" s="0" t="n">
        <f aca="false">VLOOKUP(A4807,'Team Data'!$A$1:$E$659,4,FALSE())</f>
        <v>577</v>
      </c>
      <c r="P4807" s="0" t="n">
        <f aca="false">VLOOKUP(A4807,'Team Data'!$A$1:$E$659,5,FALSE())</f>
        <v>477</v>
      </c>
      <c r="Q4807" s="0" t="n">
        <f aca="false">VLOOKUP(B4807,'Team Data'!$A$1:$E$659,4,FALSE())</f>
        <v>587</v>
      </c>
      <c r="R4807" s="0" t="n">
        <f aca="false">VLOOKUP(B4807,'Team Data'!$A$1:$E$659,5,FALSE())</f>
        <v>530</v>
      </c>
      <c r="S4807" s="0" t="n">
        <f aca="false">IF(I4807=1,(MIN(30,(C4807-D4807)))*(M4807/(M4807+N4807))*(Q4807/(Q4807+R4807)),(MAX(-30,(C4807-D4807)))*(N4807/(M4807+N4807))*(R4807/(R4807+Q4807)))</f>
        <v>3.70951603559956</v>
      </c>
      <c r="T4807" s="0" t="n">
        <f aca="false">IF(J4807=1,(MIN(30,(D4807-C4807)))*(K4807/(K4807+L4807))*(O4807/(O4807+P4807)),(MAX(-30,(D4807-C4807)))*(L4807/(K4807+L4807))*(P4807/(P4807+O4807)))</f>
        <v>-3.05479127134725</v>
      </c>
      <c r="U4807" s="7" t="n">
        <v>43147</v>
      </c>
    </row>
    <row r="4808" customFormat="false" ht="15" hidden="false" customHeight="false" outlineLevel="0" collapsed="false">
      <c r="A4808" s="0" t="s">
        <v>260</v>
      </c>
      <c r="B4808" s="0" t="s">
        <v>229</v>
      </c>
      <c r="C4808" s="0" t="n">
        <v>81</v>
      </c>
      <c r="D4808" s="0" t="n">
        <v>72</v>
      </c>
      <c r="E4808" s="0" t="n">
        <v>31</v>
      </c>
      <c r="F4808" s="0" t="n">
        <v>27</v>
      </c>
      <c r="G4808" s="0" t="n">
        <v>7</v>
      </c>
      <c r="H4808" s="0" t="n">
        <v>9</v>
      </c>
      <c r="I4808" s="0" t="n">
        <v>1</v>
      </c>
      <c r="J4808" s="0" t="n">
        <v>0</v>
      </c>
      <c r="K4808" s="0" t="n">
        <f aca="false">VLOOKUP(A4808,'Team Data'!$A$1:$E$659,2,FALSE())</f>
        <v>11</v>
      </c>
      <c r="L4808" s="0" t="n">
        <f aca="false">VLOOKUP(A4808,'Team Data'!$A$1:$E$659,3,FALSE())</f>
        <v>20</v>
      </c>
      <c r="M4808" s="0" t="n">
        <f aca="false">VLOOKUP(B4808,'Team Data'!$A$1:$E$659,2,FALSE())</f>
        <v>10</v>
      </c>
      <c r="N4808" s="0" t="n">
        <f aca="false">VLOOKUP(B4808,'Team Data'!$A$1:$E$659,3,FALSE())</f>
        <v>22</v>
      </c>
      <c r="O4808" s="0" t="n">
        <f aca="false">VLOOKUP(A4808,'Team Data'!$A$1:$E$659,4,FALSE())</f>
        <v>508</v>
      </c>
      <c r="P4808" s="0" t="n">
        <f aca="false">VLOOKUP(A4808,'Team Data'!$A$1:$E$659,5,FALSE())</f>
        <v>478</v>
      </c>
      <c r="Q4808" s="0" t="n">
        <f aca="false">VLOOKUP(B4808,'Team Data'!$A$1:$E$659,4,FALSE())</f>
        <v>517</v>
      </c>
      <c r="R4808" s="0" t="n">
        <f aca="false">VLOOKUP(B4808,'Team Data'!$A$1:$E$659,5,FALSE())</f>
        <v>456</v>
      </c>
      <c r="S4808" s="0" t="n">
        <f aca="false">IF(I4808=1,(MIN(30,(C4808-D4808)))*(M4808/(M4808+N4808))*(Q4808/(Q4808+R4808)),(MAX(-30,(C4808-D4808)))*(N4808/(M4808+N4808))*(R4808/(R4808+Q4808)))</f>
        <v>1.49441161356629</v>
      </c>
      <c r="T4808" s="0" t="n">
        <f aca="false">IF(J4808=1,(MIN(30,(D4808-C4808)))*(K4808/(K4808+L4808))*(O4808/(O4808+P4808)),(MAX(-30,(D4808-C4808)))*(L4808/(K4808+L4808))*(P4808/(P4808+O4808)))</f>
        <v>-2.81489236406465</v>
      </c>
      <c r="U4808" s="7" t="n">
        <v>43147</v>
      </c>
    </row>
    <row r="4809" customFormat="false" ht="15" hidden="false" customHeight="false" outlineLevel="0" collapsed="false">
      <c r="A4809" s="0" t="s">
        <v>323</v>
      </c>
      <c r="B4809" s="0" t="s">
        <v>262</v>
      </c>
      <c r="C4809" s="0" t="n">
        <v>68</v>
      </c>
      <c r="D4809" s="0" t="n">
        <v>85</v>
      </c>
      <c r="E4809" s="0" t="n">
        <v>29</v>
      </c>
      <c r="F4809" s="0" t="n">
        <v>40</v>
      </c>
      <c r="G4809" s="0" t="n">
        <v>6</v>
      </c>
      <c r="H4809" s="0" t="n">
        <v>18</v>
      </c>
      <c r="I4809" s="0" t="n">
        <v>0</v>
      </c>
      <c r="J4809" s="0" t="n">
        <v>1</v>
      </c>
      <c r="K4809" s="0" t="n">
        <f aca="false">VLOOKUP(A4809,'Team Data'!$A$1:$E$659,2,FALSE())</f>
        <v>15</v>
      </c>
      <c r="L4809" s="0" t="n">
        <f aca="false">VLOOKUP(A4809,'Team Data'!$A$1:$E$659,3,FALSE())</f>
        <v>18</v>
      </c>
      <c r="M4809" s="0" t="n">
        <f aca="false">VLOOKUP(B4809,'Team Data'!$A$1:$E$659,2,FALSE())</f>
        <v>20</v>
      </c>
      <c r="N4809" s="0" t="n">
        <f aca="false">VLOOKUP(B4809,'Team Data'!$A$1:$E$659,3,FALSE())</f>
        <v>14</v>
      </c>
      <c r="O4809" s="0" t="n">
        <f aca="false">VLOOKUP(A4809,'Team Data'!$A$1:$E$659,4,FALSE())</f>
        <v>519</v>
      </c>
      <c r="P4809" s="0" t="n">
        <f aca="false">VLOOKUP(A4809,'Team Data'!$A$1:$E$659,5,FALSE())</f>
        <v>499</v>
      </c>
      <c r="Q4809" s="0" t="n">
        <f aca="false">VLOOKUP(B4809,'Team Data'!$A$1:$E$659,4,FALSE())</f>
        <v>507</v>
      </c>
      <c r="R4809" s="0" t="n">
        <f aca="false">VLOOKUP(B4809,'Team Data'!$A$1:$E$659,5,FALSE())</f>
        <v>501</v>
      </c>
      <c r="S4809" s="0" t="n">
        <f aca="false">IF(I4809=1,(MIN(30,(C4809-D4809)))*(M4809/(M4809+N4809))*(Q4809/(Q4809+R4809)),(MAX(-30,(C4809-D4809)))*(N4809/(M4809+N4809))*(R4809/(R4809+Q4809)))</f>
        <v>-3.47916666666667</v>
      </c>
      <c r="T4809" s="0" t="n">
        <f aca="false">IF(J4809=1,(MIN(30,(D4809-C4809)))*(K4809/(K4809+L4809))*(O4809/(O4809+P4809)),(MAX(-30,(D4809-C4809)))*(L4809/(K4809+L4809))*(P4809/(P4809+O4809)))</f>
        <v>3.93954277549562</v>
      </c>
      <c r="U4809" s="7" t="n">
        <v>43147</v>
      </c>
    </row>
    <row r="4810" customFormat="false" ht="15" hidden="false" customHeight="false" outlineLevel="0" collapsed="false">
      <c r="A4810" s="0" t="s">
        <v>180</v>
      </c>
      <c r="B4810" s="0" t="s">
        <v>119</v>
      </c>
      <c r="C4810" s="0" t="n">
        <v>78</v>
      </c>
      <c r="D4810" s="0" t="n">
        <v>88</v>
      </c>
      <c r="E4810" s="0" t="n">
        <v>27</v>
      </c>
      <c r="F4810" s="0" t="n">
        <v>42</v>
      </c>
      <c r="G4810" s="0" t="n">
        <v>6</v>
      </c>
      <c r="H4810" s="0" t="n">
        <v>10</v>
      </c>
      <c r="I4810" s="0" t="n">
        <v>0</v>
      </c>
      <c r="J4810" s="0" t="n">
        <v>1</v>
      </c>
      <c r="K4810" s="0" t="n">
        <f aca="false">VLOOKUP(A4810,'Team Data'!$A$1:$E$659,2,FALSE())</f>
        <v>13</v>
      </c>
      <c r="L4810" s="0" t="n">
        <f aca="false">VLOOKUP(A4810,'Team Data'!$A$1:$E$659,3,FALSE())</f>
        <v>19</v>
      </c>
      <c r="M4810" s="0" t="n">
        <f aca="false">VLOOKUP(B4810,'Team Data'!$A$1:$E$659,2,FALSE())</f>
        <v>22</v>
      </c>
      <c r="N4810" s="0" t="n">
        <f aca="false">VLOOKUP(B4810,'Team Data'!$A$1:$E$659,3,FALSE())</f>
        <v>9</v>
      </c>
      <c r="O4810" s="0" t="n">
        <f aca="false">VLOOKUP(A4810,'Team Data'!$A$1:$E$659,4,FALSE())</f>
        <v>479</v>
      </c>
      <c r="P4810" s="0" t="n">
        <f aca="false">VLOOKUP(A4810,'Team Data'!$A$1:$E$659,5,FALSE())</f>
        <v>507</v>
      </c>
      <c r="Q4810" s="0" t="n">
        <f aca="false">VLOOKUP(B4810,'Team Data'!$A$1:$E$659,4,FALSE())</f>
        <v>454</v>
      </c>
      <c r="R4810" s="0" t="n">
        <f aca="false">VLOOKUP(B4810,'Team Data'!$A$1:$E$659,5,FALSE())</f>
        <v>502</v>
      </c>
      <c r="S4810" s="0" t="n">
        <f aca="false">IF(I4810=1,(MIN(30,(C4810-D4810)))*(M4810/(M4810+N4810))*(Q4810/(Q4810+R4810)),(MAX(-30,(C4810-D4810)))*(N4810/(M4810+N4810))*(R4810/(R4810+Q4810)))</f>
        <v>-1.52449723309488</v>
      </c>
      <c r="T4810" s="0" t="n">
        <f aca="false">IF(J4810=1,(MIN(30,(D4810-C4810)))*(K4810/(K4810+L4810))*(O4810/(O4810+P4810)),(MAX(-30,(D4810-C4810)))*(L4810/(K4810+L4810))*(P4810/(P4810+O4810)))</f>
        <v>1.97356744421907</v>
      </c>
      <c r="U4810" s="7" t="n">
        <v>43147</v>
      </c>
    </row>
    <row r="4811" customFormat="false" ht="15" hidden="false" customHeight="false" outlineLevel="0" collapsed="false">
      <c r="A4811" s="0" t="s">
        <v>305</v>
      </c>
      <c r="B4811" s="0" t="s">
        <v>39</v>
      </c>
      <c r="C4811" s="0" t="n">
        <v>92</v>
      </c>
      <c r="D4811" s="0" t="n">
        <v>84</v>
      </c>
      <c r="E4811" s="0" t="n">
        <v>41</v>
      </c>
      <c r="F4811" s="0" t="n">
        <v>53</v>
      </c>
      <c r="G4811" s="0" t="n">
        <v>13</v>
      </c>
      <c r="H4811" s="0" t="n">
        <v>21</v>
      </c>
      <c r="I4811" s="0" t="n">
        <v>1</v>
      </c>
      <c r="J4811" s="0" t="n">
        <v>0</v>
      </c>
      <c r="K4811" s="0" t="n">
        <f aca="false">VLOOKUP(A4811,'Team Data'!$A$1:$E$659,2,FALSE())</f>
        <v>22</v>
      </c>
      <c r="L4811" s="0" t="n">
        <f aca="false">VLOOKUP(A4811,'Team Data'!$A$1:$E$659,3,FALSE())</f>
        <v>11</v>
      </c>
      <c r="M4811" s="0" t="n">
        <f aca="false">VLOOKUP(B4811,'Team Data'!$A$1:$E$659,2,FALSE())</f>
        <v>9</v>
      </c>
      <c r="N4811" s="0" t="n">
        <f aca="false">VLOOKUP(B4811,'Team Data'!$A$1:$E$659,3,FALSE())</f>
        <v>22</v>
      </c>
      <c r="O4811" s="0" t="n">
        <f aca="false">VLOOKUP(A4811,'Team Data'!$A$1:$E$659,4,FALSE())</f>
        <v>522</v>
      </c>
      <c r="P4811" s="0" t="n">
        <f aca="false">VLOOKUP(A4811,'Team Data'!$A$1:$E$659,5,FALSE())</f>
        <v>501</v>
      </c>
      <c r="Q4811" s="0" t="n">
        <f aca="false">VLOOKUP(B4811,'Team Data'!$A$1:$E$659,4,FALSE())</f>
        <v>486</v>
      </c>
      <c r="R4811" s="0" t="n">
        <f aca="false">VLOOKUP(B4811,'Team Data'!$A$1:$E$659,5,FALSE())</f>
        <v>452</v>
      </c>
      <c r="S4811" s="0" t="n">
        <f aca="false">IF(I4811=1,(MIN(30,(C4811-D4811)))*(M4811/(M4811+N4811))*(Q4811/(Q4811+R4811)),(MAX(-30,(C4811-D4811)))*(N4811/(M4811+N4811))*(R4811/(R4811+Q4811)))</f>
        <v>1.20338400165073</v>
      </c>
      <c r="T4811" s="0" t="n">
        <f aca="false">IF(J4811=1,(MIN(30,(D4811-C4811)))*(K4811/(K4811+L4811))*(O4811/(O4811+P4811)),(MAX(-30,(D4811-C4811)))*(L4811/(K4811+L4811))*(P4811/(P4811+O4811)))</f>
        <v>-1.30596285434995</v>
      </c>
      <c r="U4811" s="7" t="n">
        <v>43147</v>
      </c>
    </row>
    <row r="4812" customFormat="false" ht="15" hidden="false" customHeight="false" outlineLevel="0" collapsed="false">
      <c r="A4812" s="0" t="s">
        <v>120</v>
      </c>
      <c r="B4812" s="0" t="s">
        <v>248</v>
      </c>
      <c r="C4812" s="0" t="n">
        <v>67</v>
      </c>
      <c r="D4812" s="0" t="n">
        <v>64</v>
      </c>
      <c r="E4812" s="0" t="n">
        <v>24</v>
      </c>
      <c r="F4812" s="0" t="n">
        <v>38</v>
      </c>
      <c r="G4812" s="0" t="n">
        <v>10</v>
      </c>
      <c r="H4812" s="0" t="n">
        <v>7</v>
      </c>
      <c r="I4812" s="0" t="n">
        <v>1</v>
      </c>
      <c r="J4812" s="0" t="n">
        <v>0</v>
      </c>
      <c r="K4812" s="0" t="n">
        <f aca="false">VLOOKUP(A4812,'Team Data'!$A$1:$E$659,2,FALSE())</f>
        <v>14</v>
      </c>
      <c r="L4812" s="0" t="n">
        <f aca="false">VLOOKUP(A4812,'Team Data'!$A$1:$E$659,3,FALSE())</f>
        <v>16</v>
      </c>
      <c r="M4812" s="0" t="n">
        <f aca="false">VLOOKUP(B4812,'Team Data'!$A$1:$E$659,2,FALSE())</f>
        <v>7</v>
      </c>
      <c r="N4812" s="0" t="n">
        <f aca="false">VLOOKUP(B4812,'Team Data'!$A$1:$E$659,3,FALSE())</f>
        <v>25</v>
      </c>
      <c r="O4812" s="0" t="n">
        <f aca="false">VLOOKUP(A4812,'Team Data'!$A$1:$E$659,4,FALSE())</f>
        <v>423</v>
      </c>
      <c r="P4812" s="0" t="n">
        <f aca="false">VLOOKUP(A4812,'Team Data'!$A$1:$E$659,5,FALSE())</f>
        <v>495</v>
      </c>
      <c r="Q4812" s="0" t="n">
        <f aca="false">VLOOKUP(B4812,'Team Data'!$A$1:$E$659,4,FALSE())</f>
        <v>549</v>
      </c>
      <c r="R4812" s="0" t="n">
        <f aca="false">VLOOKUP(B4812,'Team Data'!$A$1:$E$659,5,FALSE())</f>
        <v>437</v>
      </c>
      <c r="S4812" s="0" t="n">
        <f aca="false">IF(I4812=1,(MIN(30,(C4812-D4812)))*(M4812/(M4812+N4812))*(Q4812/(Q4812+R4812)),(MAX(-30,(C4812-D4812)))*(N4812/(M4812+N4812))*(R4812/(R4812+Q4812)))</f>
        <v>0.365396805273834</v>
      </c>
      <c r="T4812" s="0" t="n">
        <f aca="false">IF(J4812=1,(MIN(30,(D4812-C4812)))*(K4812/(K4812+L4812))*(O4812/(O4812+P4812)),(MAX(-30,(D4812-C4812)))*(L4812/(K4812+L4812))*(P4812/(P4812+O4812)))</f>
        <v>-0.862745098039216</v>
      </c>
      <c r="U4812" s="7" t="n">
        <v>43147</v>
      </c>
    </row>
    <row r="4813" customFormat="false" ht="15" hidden="false" customHeight="false" outlineLevel="0" collapsed="false">
      <c r="A4813" s="0" t="s">
        <v>59</v>
      </c>
      <c r="B4813" s="0" t="s">
        <v>340</v>
      </c>
      <c r="C4813" s="0" t="n">
        <v>69</v>
      </c>
      <c r="D4813" s="0" t="n">
        <v>73</v>
      </c>
      <c r="E4813" s="0" t="n">
        <v>39</v>
      </c>
      <c r="F4813" s="0" t="n">
        <v>33</v>
      </c>
      <c r="G4813" s="0" t="n">
        <v>15</v>
      </c>
      <c r="H4813" s="0" t="n">
        <v>7</v>
      </c>
      <c r="I4813" s="0" t="n">
        <v>0</v>
      </c>
      <c r="J4813" s="0" t="n">
        <v>1</v>
      </c>
      <c r="K4813" s="0" t="n">
        <f aca="false">VLOOKUP(A4813,'Team Data'!$A$1:$E$659,2,FALSE())</f>
        <v>17</v>
      </c>
      <c r="L4813" s="0" t="n">
        <f aca="false">VLOOKUP(A4813,'Team Data'!$A$1:$E$659,3,FALSE())</f>
        <v>15</v>
      </c>
      <c r="M4813" s="0" t="n">
        <f aca="false">VLOOKUP(B4813,'Team Data'!$A$1:$E$659,2,FALSE())</f>
        <v>12</v>
      </c>
      <c r="N4813" s="0" t="n">
        <f aca="false">VLOOKUP(B4813,'Team Data'!$A$1:$E$659,3,FALSE())</f>
        <v>19</v>
      </c>
      <c r="O4813" s="0" t="n">
        <f aca="false">VLOOKUP(A4813,'Team Data'!$A$1:$E$659,4,FALSE())</f>
        <v>627</v>
      </c>
      <c r="P4813" s="0" t="n">
        <f aca="false">VLOOKUP(A4813,'Team Data'!$A$1:$E$659,5,FALSE())</f>
        <v>441</v>
      </c>
      <c r="Q4813" s="0" t="n">
        <f aca="false">VLOOKUP(B4813,'Team Data'!$A$1:$E$659,4,FALSE())</f>
        <v>595</v>
      </c>
      <c r="R4813" s="0" t="n">
        <f aca="false">VLOOKUP(B4813,'Team Data'!$A$1:$E$659,5,FALSE())</f>
        <v>435</v>
      </c>
      <c r="S4813" s="0" t="n">
        <f aca="false">IF(I4813=1,(MIN(30,(C4813-D4813)))*(M4813/(M4813+N4813))*(Q4813/(Q4813+R4813)),(MAX(-30,(C4813-D4813)))*(N4813/(M4813+N4813))*(R4813/(R4813+Q4813)))</f>
        <v>-1.03538991544003</v>
      </c>
      <c r="T4813" s="0" t="n">
        <f aca="false">IF(J4813=1,(MIN(30,(D4813-C4813)))*(K4813/(K4813+L4813))*(O4813/(O4813+P4813)),(MAX(-30,(D4813-C4813)))*(L4813/(K4813+L4813))*(P4813/(P4813+O4813)))</f>
        <v>1.24754213483146</v>
      </c>
      <c r="U4813" s="7" t="n">
        <v>43147</v>
      </c>
    </row>
    <row r="4814" customFormat="false" ht="15" hidden="false" customHeight="false" outlineLevel="0" collapsed="false">
      <c r="A4814" s="0" t="s">
        <v>223</v>
      </c>
      <c r="B4814" s="0" t="s">
        <v>310</v>
      </c>
      <c r="C4814" s="0" t="n">
        <v>68</v>
      </c>
      <c r="D4814" s="0" t="n">
        <v>75</v>
      </c>
      <c r="E4814" s="0" t="n">
        <v>33</v>
      </c>
      <c r="F4814" s="0" t="n">
        <v>51</v>
      </c>
      <c r="G4814" s="0" t="n">
        <v>10</v>
      </c>
      <c r="H4814" s="0" t="n">
        <v>10</v>
      </c>
      <c r="I4814" s="0" t="n">
        <v>0</v>
      </c>
      <c r="J4814" s="0" t="n">
        <v>1</v>
      </c>
      <c r="K4814" s="0" t="n">
        <f aca="false">VLOOKUP(A4814,'Team Data'!$A$1:$E$659,2,FALSE())</f>
        <v>16</v>
      </c>
      <c r="L4814" s="0" t="n">
        <f aca="false">VLOOKUP(A4814,'Team Data'!$A$1:$E$659,3,FALSE())</f>
        <v>16</v>
      </c>
      <c r="M4814" s="0" t="n">
        <f aca="false">VLOOKUP(B4814,'Team Data'!$A$1:$E$659,2,FALSE())</f>
        <v>21</v>
      </c>
      <c r="N4814" s="0" t="n">
        <f aca="false">VLOOKUP(B4814,'Team Data'!$A$1:$E$659,3,FALSE())</f>
        <v>12</v>
      </c>
      <c r="O4814" s="0" t="n">
        <f aca="false">VLOOKUP(A4814,'Team Data'!$A$1:$E$659,4,FALSE())</f>
        <v>583</v>
      </c>
      <c r="P4814" s="0" t="n">
        <f aca="false">VLOOKUP(A4814,'Team Data'!$A$1:$E$659,5,FALSE())</f>
        <v>479</v>
      </c>
      <c r="Q4814" s="0" t="n">
        <f aca="false">VLOOKUP(B4814,'Team Data'!$A$1:$E$659,4,FALSE())</f>
        <v>636</v>
      </c>
      <c r="R4814" s="0" t="n">
        <f aca="false">VLOOKUP(B4814,'Team Data'!$A$1:$E$659,5,FALSE())</f>
        <v>474</v>
      </c>
      <c r="S4814" s="0" t="n">
        <f aca="false">IF(I4814=1,(MIN(30,(C4814-D4814)))*(M4814/(M4814+N4814))*(Q4814/(Q4814+R4814)),(MAX(-30,(C4814-D4814)))*(N4814/(M4814+N4814))*(R4814/(R4814+Q4814)))</f>
        <v>-1.08697788697789</v>
      </c>
      <c r="T4814" s="0" t="n">
        <f aca="false">IF(J4814=1,(MIN(30,(D4814-C4814)))*(K4814/(K4814+L4814))*(O4814/(O4814+P4814)),(MAX(-30,(D4814-C4814)))*(L4814/(K4814+L4814))*(P4814/(P4814+O4814)))</f>
        <v>1.9213747645951</v>
      </c>
      <c r="U4814" s="7" t="n">
        <v>43147</v>
      </c>
    </row>
    <row r="4815" customFormat="false" ht="15" hidden="false" customHeight="false" outlineLevel="0" collapsed="false">
      <c r="A4815" s="0" t="s">
        <v>341</v>
      </c>
      <c r="B4815" s="0" t="s">
        <v>230</v>
      </c>
      <c r="C4815" s="0" t="n">
        <v>95</v>
      </c>
      <c r="D4815" s="0" t="n">
        <v>86</v>
      </c>
      <c r="E4815" s="0" t="n">
        <v>29</v>
      </c>
      <c r="F4815" s="0" t="n">
        <v>42</v>
      </c>
      <c r="G4815" s="0" t="n">
        <v>18</v>
      </c>
      <c r="H4815" s="0" t="n">
        <v>18</v>
      </c>
      <c r="I4815" s="0" t="n">
        <v>1</v>
      </c>
      <c r="J4815" s="0" t="n">
        <v>0</v>
      </c>
      <c r="K4815" s="0" t="n">
        <f aca="false">VLOOKUP(A4815,'Team Data'!$A$1:$E$659,2,FALSE())</f>
        <v>20</v>
      </c>
      <c r="L4815" s="0" t="n">
        <f aca="false">VLOOKUP(A4815,'Team Data'!$A$1:$E$659,3,FALSE())</f>
        <v>11</v>
      </c>
      <c r="M4815" s="0" t="n">
        <f aca="false">VLOOKUP(B4815,'Team Data'!$A$1:$E$659,2,FALSE())</f>
        <v>20</v>
      </c>
      <c r="N4815" s="0" t="n">
        <f aca="false">VLOOKUP(B4815,'Team Data'!$A$1:$E$659,3,FALSE())</f>
        <v>14</v>
      </c>
      <c r="O4815" s="0" t="n">
        <f aca="false">VLOOKUP(A4815,'Team Data'!$A$1:$E$659,4,FALSE())</f>
        <v>456</v>
      </c>
      <c r="P4815" s="0" t="n">
        <f aca="false">VLOOKUP(A4815,'Team Data'!$A$1:$E$659,5,FALSE())</f>
        <v>479</v>
      </c>
      <c r="Q4815" s="0" t="n">
        <f aca="false">VLOOKUP(B4815,'Team Data'!$A$1:$E$659,4,FALSE())</f>
        <v>504</v>
      </c>
      <c r="R4815" s="0" t="n">
        <f aca="false">VLOOKUP(B4815,'Team Data'!$A$1:$E$659,5,FALSE())</f>
        <v>516</v>
      </c>
      <c r="S4815" s="0" t="n">
        <f aca="false">IF(I4815=1,(MIN(30,(C4815-D4815)))*(M4815/(M4815+N4815))*(Q4815/(Q4815+R4815)),(MAX(-30,(C4815-D4815)))*(N4815/(M4815+N4815))*(R4815/(R4815+Q4815)))</f>
        <v>2.6159169550173</v>
      </c>
      <c r="T4815" s="0" t="n">
        <f aca="false">IF(J4815=1,(MIN(30,(D4815-C4815)))*(K4815/(K4815+L4815))*(O4815/(O4815+P4815)),(MAX(-30,(D4815-C4815)))*(L4815/(K4815+L4815))*(P4815/(P4815+O4815)))</f>
        <v>-1.63605313092979</v>
      </c>
      <c r="U4815" s="7" t="n">
        <v>43147</v>
      </c>
    </row>
    <row r="4816" customFormat="false" ht="15" hidden="false" customHeight="false" outlineLevel="0" collapsed="false">
      <c r="A4816" s="0" t="s">
        <v>111</v>
      </c>
      <c r="B4816" s="0" t="s">
        <v>306</v>
      </c>
      <c r="C4816" s="0" t="n">
        <v>62</v>
      </c>
      <c r="D4816" s="0" t="n">
        <v>61</v>
      </c>
      <c r="E4816" s="0" t="n">
        <v>37</v>
      </c>
      <c r="F4816" s="0" t="n">
        <v>36</v>
      </c>
      <c r="G4816" s="0" t="n">
        <v>8</v>
      </c>
      <c r="H4816" s="0" t="n">
        <v>11</v>
      </c>
      <c r="I4816" s="0" t="n">
        <v>1</v>
      </c>
      <c r="J4816" s="0" t="n">
        <v>0</v>
      </c>
      <c r="K4816" s="0" t="n">
        <f aca="false">VLOOKUP(A4816,'Team Data'!$A$1:$E$659,2,FALSE())</f>
        <v>17</v>
      </c>
      <c r="L4816" s="0" t="n">
        <f aca="false">VLOOKUP(A4816,'Team Data'!$A$1:$E$659,3,FALSE())</f>
        <v>13</v>
      </c>
      <c r="M4816" s="0" t="n">
        <f aca="false">VLOOKUP(B4816,'Team Data'!$A$1:$E$659,2,FALSE())</f>
        <v>18</v>
      </c>
      <c r="N4816" s="0" t="n">
        <f aca="false">VLOOKUP(B4816,'Team Data'!$A$1:$E$659,3,FALSE())</f>
        <v>17</v>
      </c>
      <c r="O4816" s="0" t="n">
        <f aca="false">VLOOKUP(A4816,'Team Data'!$A$1:$E$659,4,FALSE())</f>
        <v>461</v>
      </c>
      <c r="P4816" s="0" t="n">
        <f aca="false">VLOOKUP(A4816,'Team Data'!$A$1:$E$659,5,FALSE())</f>
        <v>455</v>
      </c>
      <c r="Q4816" s="0" t="n">
        <f aca="false">VLOOKUP(B4816,'Team Data'!$A$1:$E$659,4,FALSE())</f>
        <v>605</v>
      </c>
      <c r="R4816" s="0" t="n">
        <f aca="false">VLOOKUP(B4816,'Team Data'!$A$1:$E$659,5,FALSE())</f>
        <v>465</v>
      </c>
      <c r="S4816" s="0" t="n">
        <f aca="false">IF(I4816=1,(MIN(30,(C4816-D4816)))*(M4816/(M4816+N4816))*(Q4816/(Q4816+R4816)),(MAX(-30,(C4816-D4816)))*(N4816/(M4816+N4816))*(R4816/(R4816+Q4816)))</f>
        <v>0.290787716955941</v>
      </c>
      <c r="T4816" s="0" t="n">
        <f aca="false">IF(J4816=1,(MIN(30,(D4816-C4816)))*(K4816/(K4816+L4816))*(O4816/(O4816+P4816)),(MAX(-30,(D4816-C4816)))*(L4816/(K4816+L4816))*(P4816/(P4816+O4816)))</f>
        <v>-0.215247452692868</v>
      </c>
      <c r="U4816" s="7" t="n">
        <v>43147</v>
      </c>
    </row>
    <row r="4817" customFormat="false" ht="15" hidden="false" customHeight="false" outlineLevel="0" collapsed="false">
      <c r="A4817" s="0" t="s">
        <v>252</v>
      </c>
      <c r="B4817" s="0" t="s">
        <v>258</v>
      </c>
      <c r="C4817" s="0" t="n">
        <v>63</v>
      </c>
      <c r="D4817" s="0" t="n">
        <v>70</v>
      </c>
      <c r="E4817" s="0" t="n">
        <v>34</v>
      </c>
      <c r="F4817" s="0" t="n">
        <v>33</v>
      </c>
      <c r="G4817" s="0" t="n">
        <v>9</v>
      </c>
      <c r="H4817" s="0" t="n">
        <v>7</v>
      </c>
      <c r="I4817" s="0" t="n">
        <v>0</v>
      </c>
      <c r="J4817" s="0" t="n">
        <v>1</v>
      </c>
      <c r="K4817" s="0" t="n">
        <f aca="false">VLOOKUP(A4817,'Team Data'!$A$1:$E$659,2,FALSE())</f>
        <v>30</v>
      </c>
      <c r="L4817" s="0" t="n">
        <f aca="false">VLOOKUP(A4817,'Team Data'!$A$1:$E$659,3,FALSE())</f>
        <v>6</v>
      </c>
      <c r="M4817" s="0" t="n">
        <f aca="false">VLOOKUP(B4817,'Team Data'!$A$1:$E$659,2,FALSE())</f>
        <v>22</v>
      </c>
      <c r="N4817" s="0" t="n">
        <f aca="false">VLOOKUP(B4817,'Team Data'!$A$1:$E$659,3,FALSE())</f>
        <v>17</v>
      </c>
      <c r="O4817" s="0" t="n">
        <f aca="false">VLOOKUP(A4817,'Team Data'!$A$1:$E$659,4,FALSE())</f>
        <v>602</v>
      </c>
      <c r="P4817" s="0" t="n">
        <f aca="false">VLOOKUP(A4817,'Team Data'!$A$1:$E$659,5,FALSE())</f>
        <v>592</v>
      </c>
      <c r="Q4817" s="0" t="n">
        <f aca="false">VLOOKUP(B4817,'Team Data'!$A$1:$E$659,4,FALSE())</f>
        <v>712</v>
      </c>
      <c r="R4817" s="0" t="n">
        <f aca="false">VLOOKUP(B4817,'Team Data'!$A$1:$E$659,5,FALSE())</f>
        <v>575</v>
      </c>
      <c r="S4817" s="0" t="n">
        <f aca="false">IF(I4817=1,(MIN(30,(C4817-D4817)))*(M4817/(M4817+N4817))*(Q4817/(Q4817+R4817)),(MAX(-30,(C4817-D4817)))*(N4817/(M4817+N4817))*(R4817/(R4817+Q4817)))</f>
        <v>-1.36323790169944</v>
      </c>
      <c r="T4817" s="0" t="n">
        <f aca="false">IF(J4817=1,(MIN(30,(D4817-C4817)))*(K4817/(K4817+L4817))*(O4817/(O4817+P4817)),(MAX(-30,(D4817-C4817)))*(L4817/(K4817+L4817))*(P4817/(P4817+O4817)))</f>
        <v>2.94109436069235</v>
      </c>
      <c r="U4817" s="7" t="n">
        <v>43147</v>
      </c>
    </row>
    <row r="4818" customFormat="false" ht="15" hidden="false" customHeight="false" outlineLevel="0" collapsed="false">
      <c r="A4818" s="0" t="s">
        <v>239</v>
      </c>
      <c r="B4818" s="0" t="s">
        <v>277</v>
      </c>
      <c r="C4818" s="0" t="n">
        <v>74</v>
      </c>
      <c r="D4818" s="0" t="n">
        <v>77</v>
      </c>
      <c r="E4818" s="0" t="n">
        <v>35</v>
      </c>
      <c r="F4818" s="0" t="n">
        <v>35</v>
      </c>
      <c r="G4818" s="0" t="n">
        <v>17</v>
      </c>
      <c r="H4818" s="0" t="n">
        <v>11</v>
      </c>
      <c r="I4818" s="0" t="n">
        <v>0</v>
      </c>
      <c r="J4818" s="0" t="n">
        <v>1</v>
      </c>
      <c r="K4818" s="0" t="n">
        <f aca="false">VLOOKUP(A4818,'Team Data'!$A$1:$E$659,2,FALSE())</f>
        <v>26</v>
      </c>
      <c r="L4818" s="0" t="n">
        <f aca="false">VLOOKUP(A4818,'Team Data'!$A$1:$E$659,3,FALSE())</f>
        <v>8</v>
      </c>
      <c r="M4818" s="0" t="n">
        <f aca="false">VLOOKUP(B4818,'Team Data'!$A$1:$E$659,2,FALSE())</f>
        <v>26</v>
      </c>
      <c r="N4818" s="0" t="n">
        <f aca="false">VLOOKUP(B4818,'Team Data'!$A$1:$E$659,3,FALSE())</f>
        <v>8</v>
      </c>
      <c r="O4818" s="0" t="n">
        <f aca="false">VLOOKUP(A4818,'Team Data'!$A$1:$E$659,4,FALSE())</f>
        <v>627</v>
      </c>
      <c r="P4818" s="0" t="n">
        <f aca="false">VLOOKUP(A4818,'Team Data'!$A$1:$E$659,5,FALSE())</f>
        <v>488</v>
      </c>
      <c r="Q4818" s="0" t="n">
        <f aca="false">VLOOKUP(B4818,'Team Data'!$A$1:$E$659,4,FALSE())</f>
        <v>598</v>
      </c>
      <c r="R4818" s="0" t="n">
        <f aca="false">VLOOKUP(B4818,'Team Data'!$A$1:$E$659,5,FALSE())</f>
        <v>514</v>
      </c>
      <c r="S4818" s="0" t="n">
        <f aca="false">IF(I4818=1,(MIN(30,(C4818-D4818)))*(M4818/(M4818+N4818))*(Q4818/(Q4818+R4818)),(MAX(-30,(C4818-D4818)))*(N4818/(M4818+N4818))*(R4818/(R4818+Q4818)))</f>
        <v>-0.326280152348709</v>
      </c>
      <c r="T4818" s="0" t="n">
        <f aca="false">IF(J4818=1,(MIN(30,(D4818-C4818)))*(K4818/(K4818+L4818))*(O4818/(O4818+P4818)),(MAX(-30,(D4818-C4818)))*(L4818/(K4818+L4818))*(P4818/(P4818+O4818)))</f>
        <v>1.29005539435505</v>
      </c>
      <c r="U4818" s="7" t="n">
        <v>43148</v>
      </c>
    </row>
    <row r="4819" customFormat="false" ht="15" hidden="false" customHeight="false" outlineLevel="0" collapsed="false">
      <c r="A4819" s="0" t="s">
        <v>45</v>
      </c>
      <c r="B4819" s="0" t="s">
        <v>178</v>
      </c>
      <c r="C4819" s="0" t="n">
        <v>78</v>
      </c>
      <c r="D4819" s="0" t="n">
        <v>60</v>
      </c>
      <c r="E4819" s="0" t="n">
        <v>28</v>
      </c>
      <c r="F4819" s="0" t="n">
        <v>32</v>
      </c>
      <c r="G4819" s="0" t="n">
        <v>11</v>
      </c>
      <c r="H4819" s="0" t="n">
        <v>21</v>
      </c>
      <c r="I4819" s="0" t="n">
        <v>1</v>
      </c>
      <c r="J4819" s="0" t="n">
        <v>0</v>
      </c>
      <c r="K4819" s="0" t="n">
        <f aca="false">VLOOKUP(A4819,'Team Data'!$A$1:$E$659,2,FALSE())</f>
        <v>21</v>
      </c>
      <c r="L4819" s="0" t="n">
        <f aca="false">VLOOKUP(A4819,'Team Data'!$A$1:$E$659,3,FALSE())</f>
        <v>12</v>
      </c>
      <c r="M4819" s="0" t="n">
        <f aca="false">VLOOKUP(B4819,'Team Data'!$A$1:$E$659,2,FALSE())</f>
        <v>11</v>
      </c>
      <c r="N4819" s="0" t="n">
        <f aca="false">VLOOKUP(B4819,'Team Data'!$A$1:$E$659,3,FALSE())</f>
        <v>20</v>
      </c>
      <c r="O4819" s="0" t="n">
        <f aca="false">VLOOKUP(A4819,'Team Data'!$A$1:$E$659,4,FALSE())</f>
        <v>497</v>
      </c>
      <c r="P4819" s="0" t="n">
        <f aca="false">VLOOKUP(A4819,'Team Data'!$A$1:$E$659,5,FALSE())</f>
        <v>569</v>
      </c>
      <c r="Q4819" s="0" t="n">
        <f aca="false">VLOOKUP(B4819,'Team Data'!$A$1:$E$659,4,FALSE())</f>
        <v>548</v>
      </c>
      <c r="R4819" s="0" t="n">
        <f aca="false">VLOOKUP(B4819,'Team Data'!$A$1:$E$659,5,FALSE())</f>
        <v>455</v>
      </c>
      <c r="S4819" s="0" t="n">
        <f aca="false">IF(I4819=1,(MIN(30,(C4819-D4819)))*(M4819/(M4819+N4819))*(Q4819/(Q4819+R4819)),(MAX(-30,(C4819-D4819)))*(N4819/(M4819+N4819))*(R4819/(R4819+Q4819)))</f>
        <v>3.48966005210176</v>
      </c>
      <c r="T4819" s="0" t="n">
        <f aca="false">IF(J4819=1,(MIN(30,(D4819-C4819)))*(K4819/(K4819+L4819))*(O4819/(O4819+P4819)),(MAX(-30,(D4819-C4819)))*(L4819/(K4819+L4819))*(P4819/(P4819+O4819)))</f>
        <v>-3.49377451816476</v>
      </c>
      <c r="U4819" s="7" t="n">
        <v>43148</v>
      </c>
    </row>
    <row r="4820" customFormat="false" ht="15" hidden="false" customHeight="false" outlineLevel="0" collapsed="false">
      <c r="A4820" s="0" t="s">
        <v>194</v>
      </c>
      <c r="B4820" s="0" t="s">
        <v>126</v>
      </c>
      <c r="C4820" s="0" t="n">
        <v>85</v>
      </c>
      <c r="D4820" s="0" t="n">
        <v>84</v>
      </c>
      <c r="E4820" s="0" t="n">
        <v>49</v>
      </c>
      <c r="F4820" s="0" t="n">
        <v>37</v>
      </c>
      <c r="G4820" s="0" t="n">
        <v>12</v>
      </c>
      <c r="H4820" s="0" t="n">
        <v>8</v>
      </c>
      <c r="I4820" s="0" t="n">
        <v>1</v>
      </c>
      <c r="J4820" s="0" t="n">
        <v>0</v>
      </c>
      <c r="K4820" s="0" t="n">
        <f aca="false">VLOOKUP(A4820,'Team Data'!$A$1:$E$659,2,FALSE())</f>
        <v>19</v>
      </c>
      <c r="L4820" s="0" t="n">
        <f aca="false">VLOOKUP(A4820,'Team Data'!$A$1:$E$659,3,FALSE())</f>
        <v>14</v>
      </c>
      <c r="M4820" s="0" t="n">
        <f aca="false">VLOOKUP(B4820,'Team Data'!$A$1:$E$659,2,FALSE())</f>
        <v>20</v>
      </c>
      <c r="N4820" s="0" t="n">
        <f aca="false">VLOOKUP(B4820,'Team Data'!$A$1:$E$659,3,FALSE())</f>
        <v>14</v>
      </c>
      <c r="O4820" s="0" t="n">
        <f aca="false">VLOOKUP(A4820,'Team Data'!$A$1:$E$659,4,FALSE())</f>
        <v>506</v>
      </c>
      <c r="P4820" s="0" t="n">
        <f aca="false">VLOOKUP(A4820,'Team Data'!$A$1:$E$659,5,FALSE())</f>
        <v>563</v>
      </c>
      <c r="Q4820" s="0" t="n">
        <f aca="false">VLOOKUP(B4820,'Team Data'!$A$1:$E$659,4,FALSE())</f>
        <v>555</v>
      </c>
      <c r="R4820" s="0" t="n">
        <f aca="false">VLOOKUP(B4820,'Team Data'!$A$1:$E$659,5,FALSE())</f>
        <v>537</v>
      </c>
      <c r="S4820" s="0" t="n">
        <f aca="false">IF(I4820=1,(MIN(30,(C4820-D4820)))*(M4820/(M4820+N4820))*(Q4820/(Q4820+R4820)),(MAX(-30,(C4820-D4820)))*(N4820/(M4820+N4820))*(R4820/(R4820+Q4820)))</f>
        <v>0.298965740142211</v>
      </c>
      <c r="T4820" s="0" t="n">
        <f aca="false">IF(J4820=1,(MIN(30,(D4820-C4820)))*(K4820/(K4820+L4820))*(O4820/(O4820+P4820)),(MAX(-30,(D4820-C4820)))*(L4820/(K4820+L4820))*(P4820/(P4820+O4820)))</f>
        <v>-0.223431697706721</v>
      </c>
      <c r="U4820" s="7" t="n">
        <v>43148</v>
      </c>
    </row>
    <row r="4821" customFormat="false" ht="15" hidden="false" customHeight="false" outlineLevel="0" collapsed="false">
      <c r="A4821" s="0" t="s">
        <v>32</v>
      </c>
      <c r="B4821" s="0" t="s">
        <v>37</v>
      </c>
      <c r="C4821" s="0" t="n">
        <v>82</v>
      </c>
      <c r="D4821" s="0" t="n">
        <v>95</v>
      </c>
      <c r="E4821" s="0" t="n">
        <v>38</v>
      </c>
      <c r="F4821" s="0" t="n">
        <v>37</v>
      </c>
      <c r="G4821" s="0" t="n">
        <v>10</v>
      </c>
      <c r="H4821" s="0" t="n">
        <v>8</v>
      </c>
      <c r="I4821" s="0" t="n">
        <v>0</v>
      </c>
      <c r="J4821" s="0" t="n">
        <v>1</v>
      </c>
      <c r="K4821" s="0" t="n">
        <f aca="false">VLOOKUP(A4821,'Team Data'!$A$1:$E$659,2,FALSE())</f>
        <v>16</v>
      </c>
      <c r="L4821" s="0" t="n">
        <f aca="false">VLOOKUP(A4821,'Team Data'!$A$1:$E$659,3,FALSE())</f>
        <v>16</v>
      </c>
      <c r="M4821" s="0" t="n">
        <f aca="false">VLOOKUP(B4821,'Team Data'!$A$1:$E$659,2,FALSE())</f>
        <v>27</v>
      </c>
      <c r="N4821" s="0" t="n">
        <f aca="false">VLOOKUP(B4821,'Team Data'!$A$1:$E$659,3,FALSE())</f>
        <v>9</v>
      </c>
      <c r="O4821" s="0" t="n">
        <f aca="false">VLOOKUP(A4821,'Team Data'!$A$1:$E$659,4,FALSE())</f>
        <v>523</v>
      </c>
      <c r="P4821" s="0" t="n">
        <f aca="false">VLOOKUP(A4821,'Team Data'!$A$1:$E$659,5,FALSE())</f>
        <v>476</v>
      </c>
      <c r="Q4821" s="0" t="n">
        <f aca="false">VLOOKUP(B4821,'Team Data'!$A$1:$E$659,4,FALSE())</f>
        <v>662</v>
      </c>
      <c r="R4821" s="0" t="n">
        <f aca="false">VLOOKUP(B4821,'Team Data'!$A$1:$E$659,5,FALSE())</f>
        <v>509</v>
      </c>
      <c r="S4821" s="0" t="n">
        <f aca="false">IF(I4821=1,(MIN(30,(C4821-D4821)))*(M4821/(M4821+N4821))*(Q4821/(Q4821+R4821)),(MAX(-30,(C4821-D4821)))*(N4821/(M4821+N4821))*(R4821/(R4821+Q4821)))</f>
        <v>-1.41268146883006</v>
      </c>
      <c r="T4821" s="0" t="n">
        <f aca="false">IF(J4821=1,(MIN(30,(D4821-C4821)))*(K4821/(K4821+L4821))*(O4821/(O4821+P4821)),(MAX(-30,(D4821-C4821)))*(L4821/(K4821+L4821))*(P4821/(P4821+O4821)))</f>
        <v>3.4029029029029</v>
      </c>
      <c r="U4821" s="7" t="n">
        <v>43148</v>
      </c>
    </row>
    <row r="4822" customFormat="false" ht="15" hidden="false" customHeight="false" outlineLevel="0" collapsed="false">
      <c r="A4822" s="0" t="s">
        <v>34</v>
      </c>
      <c r="B4822" s="0" t="s">
        <v>110</v>
      </c>
      <c r="C4822" s="0" t="n">
        <v>58</v>
      </c>
      <c r="D4822" s="0" t="n">
        <v>65</v>
      </c>
      <c r="E4822" s="0" t="n">
        <v>33</v>
      </c>
      <c r="F4822" s="0" t="n">
        <v>39</v>
      </c>
      <c r="G4822" s="0" t="n">
        <v>13</v>
      </c>
      <c r="H4822" s="0" t="n">
        <v>15</v>
      </c>
      <c r="I4822" s="0" t="n">
        <v>0</v>
      </c>
      <c r="J4822" s="0" t="n">
        <v>1</v>
      </c>
      <c r="K4822" s="0" t="n">
        <f aca="false">VLOOKUP(A4822,'Team Data'!$A$1:$E$659,2,FALSE())</f>
        <v>11</v>
      </c>
      <c r="L4822" s="0" t="n">
        <f aca="false">VLOOKUP(A4822,'Team Data'!$A$1:$E$659,3,FALSE())</f>
        <v>16</v>
      </c>
      <c r="M4822" s="0" t="n">
        <f aca="false">VLOOKUP(B4822,'Team Data'!$A$1:$E$659,2,FALSE())</f>
        <v>18</v>
      </c>
      <c r="N4822" s="0" t="n">
        <f aca="false">VLOOKUP(B4822,'Team Data'!$A$1:$E$659,3,FALSE())</f>
        <v>14</v>
      </c>
      <c r="O4822" s="0" t="n">
        <f aca="false">VLOOKUP(A4822,'Team Data'!$A$1:$E$659,4,FALSE())</f>
        <v>361</v>
      </c>
      <c r="P4822" s="0" t="n">
        <f aca="false">VLOOKUP(A4822,'Team Data'!$A$1:$E$659,5,FALSE())</f>
        <v>435</v>
      </c>
      <c r="Q4822" s="0" t="n">
        <f aca="false">VLOOKUP(B4822,'Team Data'!$A$1:$E$659,4,FALSE())</f>
        <v>490</v>
      </c>
      <c r="R4822" s="0" t="n">
        <f aca="false">VLOOKUP(B4822,'Team Data'!$A$1:$E$659,5,FALSE())</f>
        <v>466</v>
      </c>
      <c r="S4822" s="0" t="n">
        <f aca="false">IF(I4822=1,(MIN(30,(C4822-D4822)))*(M4822/(M4822+N4822))*(Q4822/(Q4822+R4822)),(MAX(-30,(C4822-D4822)))*(N4822/(M4822+N4822))*(R4822/(R4822+Q4822)))</f>
        <v>-1.49280857740586</v>
      </c>
      <c r="T4822" s="0" t="n">
        <f aca="false">IF(J4822=1,(MIN(30,(D4822-C4822)))*(K4822/(K4822+L4822))*(O4822/(O4822+P4822)),(MAX(-30,(D4822-C4822)))*(L4822/(K4822+L4822))*(P4822/(P4822+O4822)))</f>
        <v>1.29336497301321</v>
      </c>
      <c r="U4822" s="7" t="n">
        <v>43148</v>
      </c>
    </row>
    <row r="4823" customFormat="false" ht="15" hidden="false" customHeight="false" outlineLevel="0" collapsed="false">
      <c r="A4823" s="0" t="s">
        <v>226</v>
      </c>
      <c r="B4823" s="0" t="s">
        <v>61</v>
      </c>
      <c r="C4823" s="0" t="n">
        <v>74</v>
      </c>
      <c r="D4823" s="0" t="n">
        <v>62</v>
      </c>
      <c r="E4823" s="0" t="n">
        <v>35</v>
      </c>
      <c r="F4823" s="0" t="n">
        <v>36</v>
      </c>
      <c r="G4823" s="0" t="n">
        <v>9</v>
      </c>
      <c r="H4823" s="0" t="n">
        <v>17</v>
      </c>
      <c r="I4823" s="0" t="n">
        <v>1</v>
      </c>
      <c r="J4823" s="0" t="n">
        <v>0</v>
      </c>
      <c r="K4823" s="0" t="n">
        <f aca="false">VLOOKUP(A4823,'Team Data'!$A$1:$E$659,2,FALSE())</f>
        <v>24</v>
      </c>
      <c r="L4823" s="0" t="n">
        <f aca="false">VLOOKUP(A4823,'Team Data'!$A$1:$E$659,3,FALSE())</f>
        <v>9</v>
      </c>
      <c r="M4823" s="0" t="n">
        <f aca="false">VLOOKUP(B4823,'Team Data'!$A$1:$E$659,2,FALSE())</f>
        <v>8</v>
      </c>
      <c r="N4823" s="0" t="n">
        <f aca="false">VLOOKUP(B4823,'Team Data'!$A$1:$E$659,3,FALSE())</f>
        <v>19</v>
      </c>
      <c r="O4823" s="0" t="n">
        <f aca="false">VLOOKUP(A4823,'Team Data'!$A$1:$E$659,4,FALSE())</f>
        <v>464</v>
      </c>
      <c r="P4823" s="0" t="n">
        <f aca="false">VLOOKUP(A4823,'Team Data'!$A$1:$E$659,5,FALSE())</f>
        <v>528</v>
      </c>
      <c r="Q4823" s="0" t="n">
        <f aca="false">VLOOKUP(B4823,'Team Data'!$A$1:$E$659,4,FALSE())</f>
        <v>409</v>
      </c>
      <c r="R4823" s="0" t="n">
        <f aca="false">VLOOKUP(B4823,'Team Data'!$A$1:$E$659,5,FALSE())</f>
        <v>407</v>
      </c>
      <c r="S4823" s="0" t="n">
        <f aca="false">IF(I4823=1,(MIN(30,(C4823-D4823)))*(M4823/(M4823+N4823))*(Q4823/(Q4823+R4823)),(MAX(-30,(C4823-D4823)))*(N4823/(M4823+N4823))*(R4823/(R4823+Q4823)))</f>
        <v>1.78213507625272</v>
      </c>
      <c r="T4823" s="0" t="n">
        <f aca="false">IF(J4823=1,(MIN(30,(D4823-C4823)))*(K4823/(K4823+L4823))*(O4823/(O4823+P4823)),(MAX(-30,(D4823-C4823)))*(L4823/(K4823+L4823))*(P4823/(P4823+O4823)))</f>
        <v>-1.74193548387097</v>
      </c>
      <c r="U4823" s="7" t="n">
        <v>43148</v>
      </c>
    </row>
    <row r="4824" customFormat="false" ht="15" hidden="false" customHeight="false" outlineLevel="0" collapsed="false">
      <c r="A4824" s="0" t="s">
        <v>355</v>
      </c>
      <c r="B4824" s="0" t="s">
        <v>65</v>
      </c>
      <c r="C4824" s="0" t="n">
        <v>77</v>
      </c>
      <c r="D4824" s="0" t="n">
        <v>65</v>
      </c>
      <c r="E4824" s="0" t="n">
        <v>34</v>
      </c>
      <c r="F4824" s="0" t="n">
        <v>34</v>
      </c>
      <c r="G4824" s="0" t="n">
        <v>12</v>
      </c>
      <c r="H4824" s="0" t="n">
        <v>13</v>
      </c>
      <c r="I4824" s="0" t="n">
        <v>1</v>
      </c>
      <c r="J4824" s="0" t="n">
        <v>0</v>
      </c>
      <c r="K4824" s="0" t="n">
        <f aca="false">VLOOKUP(A4824,'Team Data'!$A$1:$E$659,2,FALSE())</f>
        <v>16</v>
      </c>
      <c r="L4824" s="0" t="n">
        <f aca="false">VLOOKUP(A4824,'Team Data'!$A$1:$E$659,3,FALSE())</f>
        <v>15</v>
      </c>
      <c r="M4824" s="0" t="n">
        <f aca="false">VLOOKUP(B4824,'Team Data'!$A$1:$E$659,2,FALSE())</f>
        <v>7</v>
      </c>
      <c r="N4824" s="0" t="n">
        <f aca="false">VLOOKUP(B4824,'Team Data'!$A$1:$E$659,3,FALSE())</f>
        <v>20</v>
      </c>
      <c r="O4824" s="0" t="n">
        <f aca="false">VLOOKUP(A4824,'Team Data'!$A$1:$E$659,4,FALSE())</f>
        <v>450</v>
      </c>
      <c r="P4824" s="0" t="n">
        <f aca="false">VLOOKUP(A4824,'Team Data'!$A$1:$E$659,5,FALSE())</f>
        <v>474</v>
      </c>
      <c r="Q4824" s="0" t="n">
        <f aca="false">VLOOKUP(B4824,'Team Data'!$A$1:$E$659,4,FALSE())</f>
        <v>381</v>
      </c>
      <c r="R4824" s="0" t="n">
        <f aca="false">VLOOKUP(B4824,'Team Data'!$A$1:$E$659,5,FALSE())</f>
        <v>427</v>
      </c>
      <c r="S4824" s="0" t="n">
        <f aca="false">IF(I4824=1,(MIN(30,(C4824-D4824)))*(M4824/(M4824+N4824))*(Q4824/(Q4824+R4824)),(MAX(-30,(C4824-D4824)))*(N4824/(M4824+N4824))*(R4824/(R4824+Q4824)))</f>
        <v>1.46699669966997</v>
      </c>
      <c r="T4824" s="0" t="n">
        <f aca="false">IF(J4824=1,(MIN(30,(D4824-C4824)))*(K4824/(K4824+L4824))*(O4824/(O4824+P4824)),(MAX(-30,(D4824-C4824)))*(L4824/(K4824+L4824))*(P4824/(P4824+O4824)))</f>
        <v>-2.97863426895685</v>
      </c>
      <c r="U4824" s="7" t="n">
        <v>43148</v>
      </c>
    </row>
    <row r="4825" customFormat="false" ht="15" hidden="false" customHeight="false" outlineLevel="0" collapsed="false">
      <c r="A4825" s="0" t="s">
        <v>213</v>
      </c>
      <c r="B4825" s="0" t="s">
        <v>56</v>
      </c>
      <c r="C4825" s="0" t="n">
        <v>82</v>
      </c>
      <c r="D4825" s="0" t="n">
        <v>66</v>
      </c>
      <c r="E4825" s="0" t="n">
        <v>41</v>
      </c>
      <c r="F4825" s="0" t="n">
        <v>19</v>
      </c>
      <c r="G4825" s="0" t="n">
        <v>9</v>
      </c>
      <c r="H4825" s="0" t="n">
        <v>6</v>
      </c>
      <c r="I4825" s="0" t="n">
        <v>1</v>
      </c>
      <c r="J4825" s="0" t="n">
        <v>0</v>
      </c>
      <c r="K4825" s="0" t="n">
        <f aca="false">VLOOKUP(A4825,'Team Data'!$A$1:$E$659,2,FALSE())</f>
        <v>19</v>
      </c>
      <c r="L4825" s="0" t="n">
        <f aca="false">VLOOKUP(A4825,'Team Data'!$A$1:$E$659,3,FALSE())</f>
        <v>14</v>
      </c>
      <c r="M4825" s="0" t="n">
        <f aca="false">VLOOKUP(B4825,'Team Data'!$A$1:$E$659,2,FALSE())</f>
        <v>12</v>
      </c>
      <c r="N4825" s="0" t="n">
        <f aca="false">VLOOKUP(B4825,'Team Data'!$A$1:$E$659,3,FALSE())</f>
        <v>23</v>
      </c>
      <c r="O4825" s="0" t="n">
        <f aca="false">VLOOKUP(A4825,'Team Data'!$A$1:$E$659,4,FALSE())</f>
        <v>541</v>
      </c>
      <c r="P4825" s="0" t="n">
        <f aca="false">VLOOKUP(A4825,'Team Data'!$A$1:$E$659,5,FALSE())</f>
        <v>562</v>
      </c>
      <c r="Q4825" s="0" t="n">
        <f aca="false">VLOOKUP(B4825,'Team Data'!$A$1:$E$659,4,FALSE())</f>
        <v>562</v>
      </c>
      <c r="R4825" s="0" t="n">
        <f aca="false">VLOOKUP(B4825,'Team Data'!$A$1:$E$659,5,FALSE())</f>
        <v>557</v>
      </c>
      <c r="S4825" s="0" t="n">
        <f aca="false">IF(I4825=1,(MIN(30,(C4825-D4825)))*(M4825/(M4825+N4825))*(Q4825/(Q4825+R4825)),(MAX(-30,(C4825-D4825)))*(N4825/(M4825+N4825))*(R4825/(R4825+Q4825)))</f>
        <v>2.75511298353121</v>
      </c>
      <c r="T4825" s="0" t="n">
        <f aca="false">IF(J4825=1,(MIN(30,(D4825-C4825)))*(K4825/(K4825+L4825))*(O4825/(O4825+P4825)),(MAX(-30,(D4825-C4825)))*(L4825/(K4825+L4825))*(P4825/(P4825+O4825)))</f>
        <v>-3.45855655375148</v>
      </c>
      <c r="U4825" s="7" t="n">
        <v>43148</v>
      </c>
    </row>
    <row r="4826" customFormat="false" ht="15" hidden="false" customHeight="false" outlineLevel="0" collapsed="false">
      <c r="A4826" s="0" t="s">
        <v>72</v>
      </c>
      <c r="B4826" s="0" t="s">
        <v>356</v>
      </c>
      <c r="C4826" s="0" t="n">
        <v>94</v>
      </c>
      <c r="D4826" s="0" t="n">
        <v>84</v>
      </c>
      <c r="E4826" s="0" t="n">
        <v>29</v>
      </c>
      <c r="F4826" s="0" t="n">
        <v>33</v>
      </c>
      <c r="G4826" s="0" t="n">
        <v>8</v>
      </c>
      <c r="H4826" s="0" t="n">
        <v>15</v>
      </c>
      <c r="I4826" s="0" t="n">
        <v>1</v>
      </c>
      <c r="J4826" s="0" t="n">
        <v>0</v>
      </c>
      <c r="K4826" s="0" t="n">
        <f aca="false">VLOOKUP(A4826,'Team Data'!$A$1:$E$659,2,FALSE())</f>
        <v>8</v>
      </c>
      <c r="L4826" s="0" t="n">
        <f aca="false">VLOOKUP(A4826,'Team Data'!$A$1:$E$659,3,FALSE())</f>
        <v>24</v>
      </c>
      <c r="M4826" s="0" t="n">
        <f aca="false">VLOOKUP(B4826,'Team Data'!$A$1:$E$659,2,FALSE())</f>
        <v>8</v>
      </c>
      <c r="N4826" s="0" t="n">
        <f aca="false">VLOOKUP(B4826,'Team Data'!$A$1:$E$659,3,FALSE())</f>
        <v>24</v>
      </c>
      <c r="O4826" s="0" t="n">
        <f aca="false">VLOOKUP(A4826,'Team Data'!$A$1:$E$659,4,FALSE())</f>
        <v>529</v>
      </c>
      <c r="P4826" s="0" t="n">
        <f aca="false">VLOOKUP(A4826,'Team Data'!$A$1:$E$659,5,FALSE())</f>
        <v>470</v>
      </c>
      <c r="Q4826" s="0" t="n">
        <f aca="false">VLOOKUP(B4826,'Team Data'!$A$1:$E$659,4,FALSE())</f>
        <v>505</v>
      </c>
      <c r="R4826" s="0" t="n">
        <f aca="false">VLOOKUP(B4826,'Team Data'!$A$1:$E$659,5,FALSE())</f>
        <v>499</v>
      </c>
      <c r="S4826" s="0" t="n">
        <f aca="false">IF(I4826=1,(MIN(30,(C4826-D4826)))*(M4826/(M4826+N4826))*(Q4826/(Q4826+R4826)),(MAX(-30,(C4826-D4826)))*(N4826/(M4826+N4826))*(R4826/(R4826+Q4826)))</f>
        <v>1.25747011952191</v>
      </c>
      <c r="T4826" s="0" t="n">
        <f aca="false">IF(J4826=1,(MIN(30,(D4826-C4826)))*(K4826/(K4826+L4826))*(O4826/(O4826+P4826)),(MAX(-30,(D4826-C4826)))*(L4826/(K4826+L4826))*(P4826/(P4826+O4826)))</f>
        <v>-3.52852852852853</v>
      </c>
      <c r="U4826" s="7" t="n">
        <v>43148</v>
      </c>
    </row>
    <row r="4827" customFormat="false" ht="15" hidden="false" customHeight="false" outlineLevel="0" collapsed="false">
      <c r="A4827" s="0" t="s">
        <v>118</v>
      </c>
      <c r="B4827" s="0" t="s">
        <v>172</v>
      </c>
      <c r="C4827" s="0" t="n">
        <v>76</v>
      </c>
      <c r="D4827" s="0" t="n">
        <v>71</v>
      </c>
      <c r="E4827" s="0" t="n">
        <v>43</v>
      </c>
      <c r="F4827" s="0" t="n">
        <v>39</v>
      </c>
      <c r="G4827" s="0" t="n">
        <v>10</v>
      </c>
      <c r="H4827" s="0" t="n">
        <v>10</v>
      </c>
      <c r="I4827" s="0" t="n">
        <v>1</v>
      </c>
      <c r="J4827" s="0" t="n">
        <v>0</v>
      </c>
      <c r="K4827" s="0" t="n">
        <f aca="false">VLOOKUP(A4827,'Team Data'!$A$1:$E$659,2,FALSE())</f>
        <v>11</v>
      </c>
      <c r="L4827" s="0" t="n">
        <f aca="false">VLOOKUP(A4827,'Team Data'!$A$1:$E$659,3,FALSE())</f>
        <v>19</v>
      </c>
      <c r="M4827" s="0" t="n">
        <f aca="false">VLOOKUP(B4827,'Team Data'!$A$1:$E$659,2,FALSE())</f>
        <v>16</v>
      </c>
      <c r="N4827" s="0" t="n">
        <f aca="false">VLOOKUP(B4827,'Team Data'!$A$1:$E$659,3,FALSE())</f>
        <v>17</v>
      </c>
      <c r="O4827" s="0" t="n">
        <f aca="false">VLOOKUP(A4827,'Team Data'!$A$1:$E$659,4,FALSE())</f>
        <v>459</v>
      </c>
      <c r="P4827" s="0" t="n">
        <f aca="false">VLOOKUP(A4827,'Team Data'!$A$1:$E$659,5,FALSE())</f>
        <v>467</v>
      </c>
      <c r="Q4827" s="0" t="n">
        <f aca="false">VLOOKUP(B4827,'Team Data'!$A$1:$E$659,4,FALSE())</f>
        <v>503</v>
      </c>
      <c r="R4827" s="0" t="n">
        <f aca="false">VLOOKUP(B4827,'Team Data'!$A$1:$E$659,5,FALSE())</f>
        <v>522</v>
      </c>
      <c r="S4827" s="0" t="n">
        <f aca="false">IF(I4827=1,(MIN(30,(C4827-D4827)))*(M4827/(M4827+N4827))*(Q4827/(Q4827+R4827)),(MAX(-30,(C4827-D4827)))*(N4827/(M4827+N4827))*(R4827/(R4827+Q4827)))</f>
        <v>1.18965262379897</v>
      </c>
      <c r="T4827" s="0" t="n">
        <f aca="false">IF(J4827=1,(MIN(30,(D4827-C4827)))*(K4827/(K4827+L4827))*(O4827/(O4827+P4827)),(MAX(-30,(D4827-C4827)))*(L4827/(K4827+L4827))*(P4827/(P4827+O4827)))</f>
        <v>-1.59701223902088</v>
      </c>
      <c r="U4827" s="7" t="n">
        <v>43148</v>
      </c>
    </row>
    <row r="4828" customFormat="false" ht="15" hidden="false" customHeight="false" outlineLevel="0" collapsed="false">
      <c r="A4828" s="0" t="s">
        <v>233</v>
      </c>
      <c r="B4828" s="0" t="s">
        <v>63</v>
      </c>
      <c r="C4828" s="0" t="n">
        <v>101</v>
      </c>
      <c r="D4828" s="0" t="n">
        <v>107</v>
      </c>
      <c r="E4828" s="0" t="n">
        <v>39</v>
      </c>
      <c r="F4828" s="0" t="n">
        <v>45</v>
      </c>
      <c r="G4828" s="0" t="n">
        <v>16</v>
      </c>
      <c r="H4828" s="0" t="n">
        <v>18</v>
      </c>
      <c r="I4828" s="0" t="n">
        <v>0</v>
      </c>
      <c r="J4828" s="0" t="n">
        <v>1</v>
      </c>
      <c r="K4828" s="0" t="n">
        <f aca="false">VLOOKUP(A4828,'Team Data'!$A$1:$E$659,2,FALSE())</f>
        <v>13</v>
      </c>
      <c r="L4828" s="0" t="n">
        <f aca="false">VLOOKUP(A4828,'Team Data'!$A$1:$E$659,3,FALSE())</f>
        <v>16</v>
      </c>
      <c r="M4828" s="0" t="n">
        <f aca="false">VLOOKUP(B4828,'Team Data'!$A$1:$E$659,2,FALSE())</f>
        <v>12</v>
      </c>
      <c r="N4828" s="0" t="n">
        <f aca="false">VLOOKUP(B4828,'Team Data'!$A$1:$E$659,3,FALSE())</f>
        <v>16</v>
      </c>
      <c r="O4828" s="0" t="n">
        <f aca="false">VLOOKUP(A4828,'Team Data'!$A$1:$E$659,4,FALSE())</f>
        <v>429</v>
      </c>
      <c r="P4828" s="0" t="n">
        <f aca="false">VLOOKUP(A4828,'Team Data'!$A$1:$E$659,5,FALSE())</f>
        <v>434</v>
      </c>
      <c r="Q4828" s="0" t="n">
        <f aca="false">VLOOKUP(B4828,'Team Data'!$A$1:$E$659,4,FALSE())</f>
        <v>415</v>
      </c>
      <c r="R4828" s="0" t="n">
        <f aca="false">VLOOKUP(B4828,'Team Data'!$A$1:$E$659,5,FALSE())</f>
        <v>428</v>
      </c>
      <c r="S4828" s="0" t="n">
        <f aca="false">IF(I4828=1,(MIN(30,(C4828-D4828)))*(M4828/(M4828+N4828))*(Q4828/(Q4828+R4828)),(MAX(-30,(C4828-D4828)))*(N4828/(M4828+N4828))*(R4828/(R4828+Q4828)))</f>
        <v>-1.74072191154042</v>
      </c>
      <c r="T4828" s="0" t="n">
        <f aca="false">IF(J4828=1,(MIN(30,(D4828-C4828)))*(K4828/(K4828+L4828))*(O4828/(O4828+P4828)),(MAX(-30,(D4828-C4828)))*(L4828/(K4828+L4828))*(P4828/(P4828+O4828)))</f>
        <v>1.33703600111879</v>
      </c>
      <c r="U4828" s="7" t="n">
        <v>43148</v>
      </c>
    </row>
    <row r="4829" customFormat="false" ht="15" hidden="false" customHeight="false" outlineLevel="0" collapsed="false">
      <c r="A4829" s="0" t="s">
        <v>209</v>
      </c>
      <c r="B4829" s="0" t="s">
        <v>352</v>
      </c>
      <c r="C4829" s="0" t="n">
        <v>67</v>
      </c>
      <c r="D4829" s="0" t="n">
        <v>69</v>
      </c>
      <c r="E4829" s="0" t="n">
        <v>37</v>
      </c>
      <c r="F4829" s="0" t="n">
        <v>27</v>
      </c>
      <c r="G4829" s="0" t="n">
        <v>13</v>
      </c>
      <c r="H4829" s="0" t="n">
        <v>8</v>
      </c>
      <c r="I4829" s="0" t="n">
        <v>0</v>
      </c>
      <c r="J4829" s="0" t="n">
        <v>1</v>
      </c>
      <c r="K4829" s="0" t="n">
        <f aca="false">VLOOKUP(A4829,'Team Data'!$A$1:$E$659,2,FALSE())</f>
        <v>22</v>
      </c>
      <c r="L4829" s="0" t="n">
        <f aca="false">VLOOKUP(A4829,'Team Data'!$A$1:$E$659,3,FALSE())</f>
        <v>10</v>
      </c>
      <c r="M4829" s="0" t="n">
        <f aca="false">VLOOKUP(B4829,'Team Data'!$A$1:$E$659,2,FALSE())</f>
        <v>25</v>
      </c>
      <c r="N4829" s="0" t="n">
        <f aca="false">VLOOKUP(B4829,'Team Data'!$A$1:$E$659,3,FALSE())</f>
        <v>10</v>
      </c>
      <c r="O4829" s="0" t="n">
        <f aca="false">VLOOKUP(A4829,'Team Data'!$A$1:$E$659,4,FALSE())</f>
        <v>489</v>
      </c>
      <c r="P4829" s="0" t="n">
        <f aca="false">VLOOKUP(A4829,'Team Data'!$A$1:$E$659,5,FALSE())</f>
        <v>510</v>
      </c>
      <c r="Q4829" s="0" t="n">
        <f aca="false">VLOOKUP(B4829,'Team Data'!$A$1:$E$659,4,FALSE())</f>
        <v>543</v>
      </c>
      <c r="R4829" s="0" t="n">
        <f aca="false">VLOOKUP(B4829,'Team Data'!$A$1:$E$659,5,FALSE())</f>
        <v>561</v>
      </c>
      <c r="S4829" s="0" t="n">
        <f aca="false">IF(I4829=1,(MIN(30,(C4829-D4829)))*(M4829/(M4829+N4829))*(Q4829/(Q4829+R4829)),(MAX(-30,(C4829-D4829)))*(N4829/(M4829+N4829))*(R4829/(R4829+Q4829)))</f>
        <v>-0.290372670807453</v>
      </c>
      <c r="T4829" s="0" t="n">
        <f aca="false">IF(J4829=1,(MIN(30,(D4829-C4829)))*(K4829/(K4829+L4829))*(O4829/(O4829+P4829)),(MAX(-30,(D4829-C4829)))*(L4829/(K4829+L4829))*(P4829/(P4829+O4829)))</f>
        <v>0.673048048048048</v>
      </c>
      <c r="U4829" s="7" t="n">
        <v>43148</v>
      </c>
    </row>
    <row r="4830" customFormat="false" ht="15" hidden="false" customHeight="false" outlineLevel="0" collapsed="false">
      <c r="A4830" s="0" t="s">
        <v>102</v>
      </c>
      <c r="B4830" s="0" t="s">
        <v>101</v>
      </c>
      <c r="C4830" s="0" t="n">
        <v>80</v>
      </c>
      <c r="D4830" s="0" t="n">
        <v>85</v>
      </c>
      <c r="E4830" s="0" t="n">
        <v>40</v>
      </c>
      <c r="F4830" s="0" t="n">
        <v>33</v>
      </c>
      <c r="G4830" s="0" t="n">
        <v>13</v>
      </c>
      <c r="H4830" s="0" t="n">
        <v>12</v>
      </c>
      <c r="I4830" s="0" t="n">
        <v>0</v>
      </c>
      <c r="J4830" s="0" t="n">
        <v>1</v>
      </c>
      <c r="K4830" s="0" t="n">
        <f aca="false">VLOOKUP(A4830,'Team Data'!$A$1:$E$659,2,FALSE())</f>
        <v>24</v>
      </c>
      <c r="L4830" s="0" t="n">
        <f aca="false">VLOOKUP(A4830,'Team Data'!$A$1:$E$659,3,FALSE())</f>
        <v>11</v>
      </c>
      <c r="M4830" s="0" t="n">
        <f aca="false">VLOOKUP(B4830,'Team Data'!$A$1:$E$659,2,FALSE())</f>
        <v>21</v>
      </c>
      <c r="N4830" s="0" t="n">
        <f aca="false">VLOOKUP(B4830,'Team Data'!$A$1:$E$659,3,FALSE())</f>
        <v>12</v>
      </c>
      <c r="O4830" s="0" t="n">
        <f aca="false">VLOOKUP(A4830,'Team Data'!$A$1:$E$659,4,FALSE())</f>
        <v>527</v>
      </c>
      <c r="P4830" s="0" t="n">
        <f aca="false">VLOOKUP(A4830,'Team Data'!$A$1:$E$659,5,FALSE())</f>
        <v>561</v>
      </c>
      <c r="Q4830" s="0" t="n">
        <f aca="false">VLOOKUP(B4830,'Team Data'!$A$1:$E$659,4,FALSE())</f>
        <v>495</v>
      </c>
      <c r="R4830" s="0" t="n">
        <f aca="false">VLOOKUP(B4830,'Team Data'!$A$1:$E$659,5,FALSE())</f>
        <v>516</v>
      </c>
      <c r="S4830" s="0" t="n">
        <f aca="false">IF(I4830=1,(MIN(30,(C4830-D4830)))*(M4830/(M4830+N4830))*(Q4830/(Q4830+R4830)),(MAX(-30,(C4830-D4830)))*(N4830/(M4830+N4830))*(R4830/(R4830+Q4830)))</f>
        <v>-0.927974103048287</v>
      </c>
      <c r="T4830" s="0" t="n">
        <f aca="false">IF(J4830=1,(MIN(30,(D4830-C4830)))*(K4830/(K4830+L4830))*(O4830/(O4830+P4830)),(MAX(-30,(D4830-C4830)))*(L4830/(K4830+L4830))*(P4830/(P4830+O4830)))</f>
        <v>1.66071428571429</v>
      </c>
      <c r="U4830" s="7" t="n">
        <v>43148</v>
      </c>
    </row>
    <row r="4831" customFormat="false" ht="15" hidden="false" customHeight="false" outlineLevel="0" collapsed="false">
      <c r="A4831" s="0" t="s">
        <v>312</v>
      </c>
      <c r="B4831" s="0" t="s">
        <v>107</v>
      </c>
      <c r="C4831" s="0" t="n">
        <v>83</v>
      </c>
      <c r="D4831" s="0" t="n">
        <v>75</v>
      </c>
      <c r="E4831" s="0" t="n">
        <v>60</v>
      </c>
      <c r="F4831" s="0" t="n">
        <v>42</v>
      </c>
      <c r="G4831" s="0" t="n">
        <v>12</v>
      </c>
      <c r="H4831" s="0" t="n">
        <v>10</v>
      </c>
      <c r="I4831" s="0" t="n">
        <v>1</v>
      </c>
      <c r="J4831" s="0" t="n">
        <v>0</v>
      </c>
      <c r="K4831" s="0" t="n">
        <f aca="false">VLOOKUP(A4831,'Team Data'!$A$1:$E$659,2,FALSE())</f>
        <v>20</v>
      </c>
      <c r="L4831" s="0" t="n">
        <f aca="false">VLOOKUP(A4831,'Team Data'!$A$1:$E$659,3,FALSE())</f>
        <v>16</v>
      </c>
      <c r="M4831" s="0" t="n">
        <f aca="false">VLOOKUP(B4831,'Team Data'!$A$1:$E$659,2,FALSE())</f>
        <v>13</v>
      </c>
      <c r="N4831" s="0" t="n">
        <f aca="false">VLOOKUP(B4831,'Team Data'!$A$1:$E$659,3,FALSE())</f>
        <v>20</v>
      </c>
      <c r="O4831" s="0" t="n">
        <f aca="false">VLOOKUP(A4831,'Team Data'!$A$1:$E$659,4,FALSE())</f>
        <v>545</v>
      </c>
      <c r="P4831" s="0" t="n">
        <f aca="false">VLOOKUP(A4831,'Team Data'!$A$1:$E$659,5,FALSE())</f>
        <v>579</v>
      </c>
      <c r="Q4831" s="0" t="n">
        <f aca="false">VLOOKUP(B4831,'Team Data'!$A$1:$E$659,4,FALSE())</f>
        <v>474</v>
      </c>
      <c r="R4831" s="0" t="n">
        <f aca="false">VLOOKUP(B4831,'Team Data'!$A$1:$E$659,5,FALSE())</f>
        <v>521</v>
      </c>
      <c r="S4831" s="0" t="n">
        <f aca="false">IF(I4831=1,(MIN(30,(C4831-D4831)))*(M4831/(M4831+N4831))*(Q4831/(Q4831+R4831)),(MAX(-30,(C4831-D4831)))*(N4831/(M4831+N4831))*(R4831/(R4831+Q4831)))</f>
        <v>1.50132480584742</v>
      </c>
      <c r="T4831" s="0" t="n">
        <f aca="false">IF(J4831=1,(MIN(30,(D4831-C4831)))*(K4831/(K4831+L4831))*(O4831/(O4831+P4831)),(MAX(-30,(D4831-C4831)))*(L4831/(K4831+L4831))*(P4831/(P4831+O4831)))</f>
        <v>-1.83155397390273</v>
      </c>
      <c r="U4831" s="7" t="n">
        <v>43148</v>
      </c>
    </row>
    <row r="4832" customFormat="false" ht="15" hidden="false" customHeight="false" outlineLevel="0" collapsed="false">
      <c r="A4832" s="0" t="s">
        <v>247</v>
      </c>
      <c r="B4832" s="0" t="s">
        <v>309</v>
      </c>
      <c r="C4832" s="0" t="n">
        <v>37</v>
      </c>
      <c r="D4832" s="0" t="n">
        <v>52</v>
      </c>
      <c r="E4832" s="0" t="n">
        <v>32</v>
      </c>
      <c r="F4832" s="0" t="n">
        <v>28</v>
      </c>
      <c r="G4832" s="0" t="n">
        <v>13</v>
      </c>
      <c r="H4832" s="0" t="n">
        <v>13</v>
      </c>
      <c r="I4832" s="0" t="n">
        <v>0</v>
      </c>
      <c r="J4832" s="0" t="n">
        <v>1</v>
      </c>
      <c r="K4832" s="0" t="n">
        <f aca="false">VLOOKUP(A4832,'Team Data'!$A$1:$E$659,2,FALSE())</f>
        <v>17</v>
      </c>
      <c r="L4832" s="0" t="n">
        <f aca="false">VLOOKUP(A4832,'Team Data'!$A$1:$E$659,3,FALSE())</f>
        <v>16</v>
      </c>
      <c r="M4832" s="0" t="n">
        <f aca="false">VLOOKUP(B4832,'Team Data'!$A$1:$E$659,2,FALSE())</f>
        <v>19</v>
      </c>
      <c r="N4832" s="0" t="n">
        <f aca="false">VLOOKUP(B4832,'Team Data'!$A$1:$E$659,3,FALSE())</f>
        <v>13</v>
      </c>
      <c r="O4832" s="0" t="n">
        <f aca="false">VLOOKUP(A4832,'Team Data'!$A$1:$E$659,4,FALSE())</f>
        <v>613</v>
      </c>
      <c r="P4832" s="0" t="n">
        <f aca="false">VLOOKUP(A4832,'Team Data'!$A$1:$E$659,5,FALSE())</f>
        <v>464</v>
      </c>
      <c r="Q4832" s="0" t="n">
        <f aca="false">VLOOKUP(B4832,'Team Data'!$A$1:$E$659,4,FALSE())</f>
        <v>582</v>
      </c>
      <c r="R4832" s="0" t="n">
        <f aca="false">VLOOKUP(B4832,'Team Data'!$A$1:$E$659,5,FALSE())</f>
        <v>465</v>
      </c>
      <c r="S4832" s="0" t="n">
        <f aca="false">IF(I4832=1,(MIN(30,(C4832-D4832)))*(M4832/(M4832+N4832))*(Q4832/(Q4832+R4832)),(MAX(-30,(C4832-D4832)))*(N4832/(M4832+N4832))*(R4832/(R4832+Q4832)))</f>
        <v>-2.70639326647564</v>
      </c>
      <c r="T4832" s="0" t="n">
        <f aca="false">IF(J4832=1,(MIN(30,(D4832-C4832)))*(K4832/(K4832+L4832))*(O4832/(O4832+P4832)),(MAX(-30,(D4832-C4832)))*(L4832/(K4832+L4832))*(P4832/(P4832+O4832)))</f>
        <v>4.39815987169748</v>
      </c>
      <c r="U4832" s="7" t="n">
        <v>43148</v>
      </c>
    </row>
    <row r="4833" customFormat="false" ht="15" hidden="false" customHeight="false" outlineLevel="0" collapsed="false">
      <c r="A4833" s="0" t="s">
        <v>187</v>
      </c>
      <c r="B4833" s="0" t="s">
        <v>31</v>
      </c>
      <c r="C4833" s="0" t="n">
        <v>62</v>
      </c>
      <c r="D4833" s="0" t="n">
        <v>48</v>
      </c>
      <c r="E4833" s="0" t="n">
        <v>34</v>
      </c>
      <c r="F4833" s="0" t="n">
        <v>27</v>
      </c>
      <c r="G4833" s="0" t="n">
        <v>10</v>
      </c>
      <c r="H4833" s="0" t="n">
        <v>16</v>
      </c>
      <c r="I4833" s="0" t="n">
        <v>1</v>
      </c>
      <c r="J4833" s="0" t="n">
        <v>0</v>
      </c>
      <c r="K4833" s="0" t="n">
        <f aca="false">VLOOKUP(A4833,'Team Data'!$A$1:$E$659,2,FALSE())</f>
        <v>20</v>
      </c>
      <c r="L4833" s="0" t="n">
        <f aca="false">VLOOKUP(A4833,'Team Data'!$A$1:$E$659,3,FALSE())</f>
        <v>12</v>
      </c>
      <c r="M4833" s="0" t="n">
        <f aca="false">VLOOKUP(B4833,'Team Data'!$A$1:$E$659,2,FALSE())</f>
        <v>15</v>
      </c>
      <c r="N4833" s="0" t="n">
        <f aca="false">VLOOKUP(B4833,'Team Data'!$A$1:$E$659,3,FALSE())</f>
        <v>16</v>
      </c>
      <c r="O4833" s="0" t="n">
        <f aca="false">VLOOKUP(A4833,'Team Data'!$A$1:$E$659,4,FALSE())</f>
        <v>433</v>
      </c>
      <c r="P4833" s="0" t="n">
        <f aca="false">VLOOKUP(A4833,'Team Data'!$A$1:$E$659,5,FALSE())</f>
        <v>544</v>
      </c>
      <c r="Q4833" s="0" t="n">
        <f aca="false">VLOOKUP(B4833,'Team Data'!$A$1:$E$659,4,FALSE())</f>
        <v>460</v>
      </c>
      <c r="R4833" s="0" t="n">
        <f aca="false">VLOOKUP(B4833,'Team Data'!$A$1:$E$659,5,FALSE())</f>
        <v>490</v>
      </c>
      <c r="S4833" s="0" t="n">
        <f aca="false">IF(I4833=1,(MIN(30,(C4833-D4833)))*(M4833/(M4833+N4833))*(Q4833/(Q4833+R4833)),(MAX(-30,(C4833-D4833)))*(N4833/(M4833+N4833))*(R4833/(R4833+Q4833)))</f>
        <v>3.28013582342954</v>
      </c>
      <c r="T4833" s="0" t="n">
        <f aca="false">IF(J4833=1,(MIN(30,(D4833-C4833)))*(K4833/(K4833+L4833))*(O4833/(O4833+P4833)),(MAX(-30,(D4833-C4833)))*(L4833/(K4833+L4833))*(P4833/(P4833+O4833)))</f>
        <v>-2.92323439099284</v>
      </c>
      <c r="U4833" s="7" t="n">
        <v>43148</v>
      </c>
    </row>
    <row r="4834" customFormat="false" ht="15" hidden="false" customHeight="false" outlineLevel="0" collapsed="false">
      <c r="A4834" s="0" t="s">
        <v>285</v>
      </c>
      <c r="B4834" s="0" t="s">
        <v>167</v>
      </c>
      <c r="C4834" s="0" t="n">
        <v>62</v>
      </c>
      <c r="D4834" s="0" t="n">
        <v>55</v>
      </c>
      <c r="E4834" s="0" t="n">
        <v>37</v>
      </c>
      <c r="F4834" s="0" t="n">
        <v>29</v>
      </c>
      <c r="G4834" s="0" t="n">
        <v>11</v>
      </c>
      <c r="H4834" s="0" t="n">
        <v>7</v>
      </c>
      <c r="I4834" s="0" t="n">
        <v>1</v>
      </c>
      <c r="J4834" s="0" t="n">
        <v>0</v>
      </c>
      <c r="K4834" s="0" t="n">
        <f aca="false">VLOOKUP(A4834,'Team Data'!$A$1:$E$659,2,FALSE())</f>
        <v>23</v>
      </c>
      <c r="L4834" s="0" t="n">
        <f aca="false">VLOOKUP(A4834,'Team Data'!$A$1:$E$659,3,FALSE())</f>
        <v>14</v>
      </c>
      <c r="M4834" s="0" t="n">
        <f aca="false">VLOOKUP(B4834,'Team Data'!$A$1:$E$659,2,FALSE())</f>
        <v>22</v>
      </c>
      <c r="N4834" s="0" t="n">
        <f aca="false">VLOOKUP(B4834,'Team Data'!$A$1:$E$659,3,FALSE())</f>
        <v>10</v>
      </c>
      <c r="O4834" s="0" t="n">
        <f aca="false">VLOOKUP(A4834,'Team Data'!$A$1:$E$659,4,FALSE())</f>
        <v>752</v>
      </c>
      <c r="P4834" s="0" t="n">
        <f aca="false">VLOOKUP(A4834,'Team Data'!$A$1:$E$659,5,FALSE())</f>
        <v>485</v>
      </c>
      <c r="Q4834" s="0" t="n">
        <f aca="false">VLOOKUP(B4834,'Team Data'!$A$1:$E$659,4,FALSE())</f>
        <v>612</v>
      </c>
      <c r="R4834" s="0" t="n">
        <f aca="false">VLOOKUP(B4834,'Team Data'!$A$1:$E$659,5,FALSE())</f>
        <v>453</v>
      </c>
      <c r="S4834" s="0" t="n">
        <f aca="false">IF(I4834=1,(MIN(30,(C4834-D4834)))*(M4834/(M4834+N4834))*(Q4834/(Q4834+R4834)),(MAX(-30,(C4834-D4834)))*(N4834/(M4834+N4834))*(R4834/(R4834+Q4834)))</f>
        <v>2.76549295774648</v>
      </c>
      <c r="T4834" s="0" t="n">
        <f aca="false">IF(J4834=1,(MIN(30,(D4834-C4834)))*(K4834/(K4834+L4834))*(O4834/(O4834+P4834)),(MAX(-30,(D4834-C4834)))*(L4834/(K4834+L4834))*(P4834/(P4834+O4834)))</f>
        <v>-1.03847582424785</v>
      </c>
      <c r="U4834" s="7" t="n">
        <v>43148</v>
      </c>
    </row>
    <row r="4835" customFormat="false" ht="15" hidden="false" customHeight="false" outlineLevel="0" collapsed="false">
      <c r="A4835" s="0" t="s">
        <v>291</v>
      </c>
      <c r="B4835" s="0" t="s">
        <v>216</v>
      </c>
      <c r="C4835" s="0" t="n">
        <v>77</v>
      </c>
      <c r="D4835" s="0" t="n">
        <v>66</v>
      </c>
      <c r="E4835" s="0" t="n">
        <v>43</v>
      </c>
      <c r="F4835" s="0" t="n">
        <v>31</v>
      </c>
      <c r="G4835" s="0" t="n">
        <v>15</v>
      </c>
      <c r="H4835" s="0" t="n">
        <v>7</v>
      </c>
      <c r="I4835" s="0" t="n">
        <v>1</v>
      </c>
      <c r="J4835" s="0" t="n">
        <v>0</v>
      </c>
      <c r="K4835" s="0" t="n">
        <f aca="false">VLOOKUP(A4835,'Team Data'!$A$1:$E$659,2,FALSE())</f>
        <v>19</v>
      </c>
      <c r="L4835" s="0" t="n">
        <f aca="false">VLOOKUP(A4835,'Team Data'!$A$1:$E$659,3,FALSE())</f>
        <v>15</v>
      </c>
      <c r="M4835" s="0" t="n">
        <f aca="false">VLOOKUP(B4835,'Team Data'!$A$1:$E$659,2,FALSE())</f>
        <v>18</v>
      </c>
      <c r="N4835" s="0" t="n">
        <f aca="false">VLOOKUP(B4835,'Team Data'!$A$1:$E$659,3,FALSE())</f>
        <v>14</v>
      </c>
      <c r="O4835" s="0" t="n">
        <f aca="false">VLOOKUP(A4835,'Team Data'!$A$1:$E$659,4,FALSE())</f>
        <v>700</v>
      </c>
      <c r="P4835" s="0" t="n">
        <f aca="false">VLOOKUP(A4835,'Team Data'!$A$1:$E$659,5,FALSE())</f>
        <v>458</v>
      </c>
      <c r="Q4835" s="0" t="n">
        <f aca="false">VLOOKUP(B4835,'Team Data'!$A$1:$E$659,4,FALSE())</f>
        <v>650</v>
      </c>
      <c r="R4835" s="0" t="n">
        <f aca="false">VLOOKUP(B4835,'Team Data'!$A$1:$E$659,5,FALSE())</f>
        <v>442</v>
      </c>
      <c r="S4835" s="0" t="n">
        <f aca="false">IF(I4835=1,(MIN(30,(C4835-D4835)))*(M4835/(M4835+N4835))*(Q4835/(Q4835+R4835)),(MAX(-30,(C4835-D4835)))*(N4835/(M4835+N4835))*(R4835/(R4835+Q4835)))</f>
        <v>3.68303571428571</v>
      </c>
      <c r="T4835" s="0" t="n">
        <f aca="false">IF(J4835=1,(MIN(30,(D4835-C4835)))*(K4835/(K4835+L4835))*(O4835/(O4835+P4835)),(MAX(-30,(D4835-C4835)))*(L4835/(K4835+L4835))*(P4835/(P4835+O4835)))</f>
        <v>-1.9193843340445</v>
      </c>
      <c r="U4835" s="7" t="n">
        <v>43148</v>
      </c>
    </row>
    <row r="4836" customFormat="false" ht="15" hidden="false" customHeight="false" outlineLevel="0" collapsed="false">
      <c r="A4836" s="0" t="s">
        <v>336</v>
      </c>
      <c r="B4836" s="0" t="s">
        <v>103</v>
      </c>
      <c r="C4836" s="0" t="n">
        <v>76</v>
      </c>
      <c r="D4836" s="0" t="n">
        <v>56</v>
      </c>
      <c r="E4836" s="0" t="n">
        <v>36</v>
      </c>
      <c r="F4836" s="0" t="n">
        <v>30</v>
      </c>
      <c r="G4836" s="0" t="n">
        <v>13</v>
      </c>
      <c r="H4836" s="0" t="n">
        <v>12</v>
      </c>
      <c r="I4836" s="0" t="n">
        <v>1</v>
      </c>
      <c r="J4836" s="0" t="n">
        <v>0</v>
      </c>
      <c r="K4836" s="0" t="n">
        <f aca="false">VLOOKUP(A4836,'Team Data'!$A$1:$E$659,2,FALSE())</f>
        <v>20</v>
      </c>
      <c r="L4836" s="0" t="n">
        <f aca="false">VLOOKUP(A4836,'Team Data'!$A$1:$E$659,3,FALSE())</f>
        <v>11</v>
      </c>
      <c r="M4836" s="0" t="n">
        <f aca="false">VLOOKUP(B4836,'Team Data'!$A$1:$E$659,2,FALSE())</f>
        <v>13</v>
      </c>
      <c r="N4836" s="0" t="n">
        <f aca="false">VLOOKUP(B4836,'Team Data'!$A$1:$E$659,3,FALSE())</f>
        <v>19</v>
      </c>
      <c r="O4836" s="0" t="n">
        <f aca="false">VLOOKUP(A4836,'Team Data'!$A$1:$E$659,4,FALSE())</f>
        <v>573</v>
      </c>
      <c r="P4836" s="0" t="n">
        <f aca="false">VLOOKUP(A4836,'Team Data'!$A$1:$E$659,5,FALSE())</f>
        <v>467</v>
      </c>
      <c r="Q4836" s="0" t="n">
        <f aca="false">VLOOKUP(B4836,'Team Data'!$A$1:$E$659,4,FALSE())</f>
        <v>625</v>
      </c>
      <c r="R4836" s="0" t="n">
        <f aca="false">VLOOKUP(B4836,'Team Data'!$A$1:$E$659,5,FALSE())</f>
        <v>447</v>
      </c>
      <c r="S4836" s="0" t="n">
        <f aca="false">IF(I4836=1,(MIN(30,(C4836-D4836)))*(M4836/(M4836+N4836))*(Q4836/(Q4836+R4836)),(MAX(-30,(C4836-D4836)))*(N4836/(M4836+N4836))*(R4836/(R4836+Q4836)))</f>
        <v>4.73705690298508</v>
      </c>
      <c r="T4836" s="0" t="n">
        <f aca="false">IF(J4836=1,(MIN(30,(D4836-C4836)))*(K4836/(K4836+L4836))*(O4836/(O4836+P4836)),(MAX(-30,(D4836-C4836)))*(L4836/(K4836+L4836))*(P4836/(P4836+O4836)))</f>
        <v>-3.18672456575682</v>
      </c>
      <c r="U4836" s="7" t="n">
        <v>43148</v>
      </c>
    </row>
    <row r="4837" customFormat="false" ht="15" hidden="false" customHeight="false" outlineLevel="0" collapsed="false">
      <c r="A4837" s="0" t="s">
        <v>234</v>
      </c>
      <c r="B4837" s="0" t="s">
        <v>38</v>
      </c>
      <c r="C4837" s="0" t="n">
        <v>54</v>
      </c>
      <c r="D4837" s="0" t="n">
        <v>69</v>
      </c>
      <c r="E4837" s="0" t="n">
        <v>35</v>
      </c>
      <c r="F4837" s="0" t="n">
        <v>42</v>
      </c>
      <c r="G4837" s="0" t="n">
        <v>12</v>
      </c>
      <c r="H4837" s="0" t="n">
        <v>10</v>
      </c>
      <c r="I4837" s="0" t="n">
        <v>0</v>
      </c>
      <c r="J4837" s="0" t="n">
        <v>1</v>
      </c>
      <c r="K4837" s="0" t="n">
        <f aca="false">VLOOKUP(A4837,'Team Data'!$A$1:$E$659,2,FALSE())</f>
        <v>19</v>
      </c>
      <c r="L4837" s="0" t="n">
        <f aca="false">VLOOKUP(A4837,'Team Data'!$A$1:$E$659,3,FALSE())</f>
        <v>13</v>
      </c>
      <c r="M4837" s="0" t="n">
        <f aca="false">VLOOKUP(B4837,'Team Data'!$A$1:$E$659,2,FALSE())</f>
        <v>21</v>
      </c>
      <c r="N4837" s="0" t="n">
        <f aca="false">VLOOKUP(B4837,'Team Data'!$A$1:$E$659,3,FALSE())</f>
        <v>14</v>
      </c>
      <c r="O4837" s="0" t="n">
        <f aca="false">VLOOKUP(A4837,'Team Data'!$A$1:$E$659,4,FALSE())</f>
        <v>655</v>
      </c>
      <c r="P4837" s="0" t="n">
        <f aca="false">VLOOKUP(A4837,'Team Data'!$A$1:$E$659,5,FALSE())</f>
        <v>411</v>
      </c>
      <c r="Q4837" s="0" t="n">
        <f aca="false">VLOOKUP(B4837,'Team Data'!$A$1:$E$659,4,FALSE())</f>
        <v>713</v>
      </c>
      <c r="R4837" s="0" t="n">
        <f aca="false">VLOOKUP(B4837,'Team Data'!$A$1:$E$659,5,FALSE())</f>
        <v>450</v>
      </c>
      <c r="S4837" s="0" t="n">
        <f aca="false">IF(I4837=1,(MIN(30,(C4837-D4837)))*(M4837/(M4837+N4837))*(Q4837/(Q4837+R4837)),(MAX(-30,(C4837-D4837)))*(N4837/(M4837+N4837))*(R4837/(R4837+Q4837)))</f>
        <v>-2.32158211521926</v>
      </c>
      <c r="T4837" s="0" t="n">
        <f aca="false">IF(J4837=1,(MIN(30,(D4837-C4837)))*(K4837/(K4837+L4837))*(O4837/(O4837+P4837)),(MAX(-30,(D4837-C4837)))*(L4837/(K4837+L4837))*(P4837/(P4837+O4837)))</f>
        <v>5.47241439962477</v>
      </c>
      <c r="U4837" s="7" t="n">
        <v>43148</v>
      </c>
    </row>
    <row r="4838" customFormat="false" ht="15" hidden="false" customHeight="false" outlineLevel="0" collapsed="false">
      <c r="A4838" s="0" t="s">
        <v>36</v>
      </c>
      <c r="B4838" s="0" t="s">
        <v>114</v>
      </c>
      <c r="C4838" s="0" t="n">
        <v>68</v>
      </c>
      <c r="D4838" s="0" t="n">
        <v>67</v>
      </c>
      <c r="E4838" s="0" t="n">
        <v>42</v>
      </c>
      <c r="F4838" s="0" t="n">
        <v>38</v>
      </c>
      <c r="G4838" s="0" t="n">
        <v>14</v>
      </c>
      <c r="H4838" s="0" t="n">
        <v>10</v>
      </c>
      <c r="I4838" s="0" t="n">
        <v>1</v>
      </c>
      <c r="J4838" s="0" t="n">
        <v>0</v>
      </c>
      <c r="K4838" s="0" t="n">
        <f aca="false">VLOOKUP(A4838,'Team Data'!$A$1:$E$659,2,FALSE())</f>
        <v>25</v>
      </c>
      <c r="L4838" s="0" t="n">
        <f aca="false">VLOOKUP(A4838,'Team Data'!$A$1:$E$659,3,FALSE())</f>
        <v>10</v>
      </c>
      <c r="M4838" s="0" t="n">
        <f aca="false">VLOOKUP(B4838,'Team Data'!$A$1:$E$659,2,FALSE())</f>
        <v>12</v>
      </c>
      <c r="N4838" s="0" t="n">
        <f aca="false">VLOOKUP(B4838,'Team Data'!$A$1:$E$659,3,FALSE())</f>
        <v>19</v>
      </c>
      <c r="O4838" s="0" t="n">
        <f aca="false">VLOOKUP(A4838,'Team Data'!$A$1:$E$659,4,FALSE())</f>
        <v>540</v>
      </c>
      <c r="P4838" s="0" t="n">
        <f aca="false">VLOOKUP(A4838,'Team Data'!$A$1:$E$659,5,FALSE())</f>
        <v>573</v>
      </c>
      <c r="Q4838" s="0" t="n">
        <f aca="false">VLOOKUP(B4838,'Team Data'!$A$1:$E$659,4,FALSE())</f>
        <v>472</v>
      </c>
      <c r="R4838" s="0" t="n">
        <f aca="false">VLOOKUP(B4838,'Team Data'!$A$1:$E$659,5,FALSE())</f>
        <v>512</v>
      </c>
      <c r="S4838" s="0" t="n">
        <f aca="false">IF(I4838=1,(MIN(30,(C4838-D4838)))*(M4838/(M4838+N4838))*(Q4838/(Q4838+R4838)),(MAX(-30,(C4838-D4838)))*(N4838/(M4838+N4838))*(R4838/(R4838+Q4838)))</f>
        <v>0.185680566483084</v>
      </c>
      <c r="T4838" s="0" t="n">
        <f aca="false">IF(J4838=1,(MIN(30,(D4838-C4838)))*(K4838/(K4838+L4838))*(O4838/(O4838+P4838)),(MAX(-30,(D4838-C4838)))*(L4838/(K4838+L4838))*(P4838/(P4838+O4838)))</f>
        <v>-0.147092799383905</v>
      </c>
      <c r="U4838" s="7" t="n">
        <v>43148</v>
      </c>
    </row>
    <row r="4839" customFormat="false" ht="15" hidden="false" customHeight="false" outlineLevel="0" collapsed="false">
      <c r="A4839" s="0" t="s">
        <v>128</v>
      </c>
      <c r="B4839" s="0" t="s">
        <v>135</v>
      </c>
      <c r="C4839" s="0" t="n">
        <v>66</v>
      </c>
      <c r="D4839" s="0" t="n">
        <v>78</v>
      </c>
      <c r="E4839" s="0" t="n">
        <v>28</v>
      </c>
      <c r="F4839" s="0" t="n">
        <v>35</v>
      </c>
      <c r="G4839" s="0" t="n">
        <v>13</v>
      </c>
      <c r="H4839" s="0" t="n">
        <v>12</v>
      </c>
      <c r="I4839" s="0" t="n">
        <v>0</v>
      </c>
      <c r="J4839" s="0" t="n">
        <v>1</v>
      </c>
      <c r="K4839" s="0" t="n">
        <f aca="false">VLOOKUP(A4839,'Team Data'!$A$1:$E$659,2,FALSE())</f>
        <v>12</v>
      </c>
      <c r="L4839" s="0" t="n">
        <f aca="false">VLOOKUP(A4839,'Team Data'!$A$1:$E$659,3,FALSE())</f>
        <v>18</v>
      </c>
      <c r="M4839" s="0" t="n">
        <f aca="false">VLOOKUP(B4839,'Team Data'!$A$1:$E$659,2,FALSE())</f>
        <v>25</v>
      </c>
      <c r="N4839" s="0" t="n">
        <f aca="false">VLOOKUP(B4839,'Team Data'!$A$1:$E$659,3,FALSE())</f>
        <v>12</v>
      </c>
      <c r="O4839" s="0" t="n">
        <f aca="false">VLOOKUP(A4839,'Team Data'!$A$1:$E$659,4,FALSE())</f>
        <v>594</v>
      </c>
      <c r="P4839" s="0" t="n">
        <f aca="false">VLOOKUP(A4839,'Team Data'!$A$1:$E$659,5,FALSE())</f>
        <v>420</v>
      </c>
      <c r="Q4839" s="0" t="n">
        <f aca="false">VLOOKUP(B4839,'Team Data'!$A$1:$E$659,4,FALSE())</f>
        <v>699</v>
      </c>
      <c r="R4839" s="0" t="n">
        <f aca="false">VLOOKUP(B4839,'Team Data'!$A$1:$E$659,5,FALSE())</f>
        <v>540</v>
      </c>
      <c r="S4839" s="0" t="n">
        <f aca="false">IF(I4839=1,(MIN(30,(C4839-D4839)))*(M4839/(M4839+N4839))*(Q4839/(Q4839+R4839)),(MAX(-30,(C4839-D4839)))*(N4839/(M4839+N4839))*(R4839/(R4839+Q4839)))</f>
        <v>-1.69622406910543</v>
      </c>
      <c r="T4839" s="0" t="n">
        <f aca="false">IF(J4839=1,(MIN(30,(D4839-C4839)))*(K4839/(K4839+L4839))*(O4839/(O4839+P4839)),(MAX(-30,(D4839-C4839)))*(L4839/(K4839+L4839))*(P4839/(P4839+O4839)))</f>
        <v>2.81183431952663</v>
      </c>
      <c r="U4839" s="7" t="n">
        <v>43148</v>
      </c>
    </row>
    <row r="4840" customFormat="false" ht="15" hidden="false" customHeight="false" outlineLevel="0" collapsed="false">
      <c r="A4840" s="0" t="s">
        <v>330</v>
      </c>
      <c r="B4840" s="0" t="s">
        <v>297</v>
      </c>
      <c r="C4840" s="0" t="n">
        <v>75</v>
      </c>
      <c r="D4840" s="0" t="n">
        <v>71</v>
      </c>
      <c r="E4840" s="0" t="n">
        <v>37</v>
      </c>
      <c r="F4840" s="0" t="n">
        <v>48</v>
      </c>
      <c r="G4840" s="0" t="n">
        <v>10</v>
      </c>
      <c r="H4840" s="0" t="n">
        <v>14</v>
      </c>
      <c r="I4840" s="0" t="n">
        <v>1</v>
      </c>
      <c r="J4840" s="0" t="n">
        <v>0</v>
      </c>
      <c r="K4840" s="0" t="n">
        <f aca="false">VLOOKUP(A4840,'Team Data'!$A$1:$E$659,2,FALSE())</f>
        <v>9</v>
      </c>
      <c r="L4840" s="0" t="n">
        <f aca="false">VLOOKUP(A4840,'Team Data'!$A$1:$E$659,3,FALSE())</f>
        <v>21</v>
      </c>
      <c r="M4840" s="0" t="n">
        <f aca="false">VLOOKUP(B4840,'Team Data'!$A$1:$E$659,2,FALSE())</f>
        <v>11</v>
      </c>
      <c r="N4840" s="0" t="n">
        <f aca="false">VLOOKUP(B4840,'Team Data'!$A$1:$E$659,3,FALSE())</f>
        <v>21</v>
      </c>
      <c r="O4840" s="0" t="n">
        <f aca="false">VLOOKUP(A4840,'Team Data'!$A$1:$E$659,4,FALSE())</f>
        <v>467</v>
      </c>
      <c r="P4840" s="0" t="n">
        <f aca="false">VLOOKUP(A4840,'Team Data'!$A$1:$E$659,5,FALSE())</f>
        <v>455</v>
      </c>
      <c r="Q4840" s="0" t="n">
        <f aca="false">VLOOKUP(B4840,'Team Data'!$A$1:$E$659,4,FALSE())</f>
        <v>511</v>
      </c>
      <c r="R4840" s="0" t="n">
        <f aca="false">VLOOKUP(B4840,'Team Data'!$A$1:$E$659,5,FALSE())</f>
        <v>448</v>
      </c>
      <c r="S4840" s="0" t="n">
        <f aca="false">IF(I4840=1,(MIN(30,(C4840-D4840)))*(M4840/(M4840+N4840))*(Q4840/(Q4840+R4840)),(MAX(-30,(C4840-D4840)))*(N4840/(M4840+N4840))*(R4840/(R4840+Q4840)))</f>
        <v>0.732664233576642</v>
      </c>
      <c r="T4840" s="0" t="n">
        <f aca="false">IF(J4840=1,(MIN(30,(D4840-C4840)))*(K4840/(K4840+L4840))*(O4840/(O4840+P4840)),(MAX(-30,(D4840-C4840)))*(L4840/(K4840+L4840))*(P4840/(P4840+O4840)))</f>
        <v>-1.38177874186551</v>
      </c>
      <c r="U4840" s="7" t="n">
        <v>43148</v>
      </c>
    </row>
    <row r="4841" customFormat="false" ht="15" hidden="false" customHeight="false" outlineLevel="0" collapsed="false">
      <c r="A4841" s="0" t="s">
        <v>35</v>
      </c>
      <c r="B4841" s="0" t="s">
        <v>278</v>
      </c>
      <c r="C4841" s="0" t="n">
        <v>56</v>
      </c>
      <c r="D4841" s="0" t="n">
        <v>89</v>
      </c>
      <c r="E4841" s="0" t="n">
        <v>40</v>
      </c>
      <c r="F4841" s="0" t="n">
        <v>41</v>
      </c>
      <c r="G4841" s="0" t="n">
        <v>19</v>
      </c>
      <c r="H4841" s="0" t="n">
        <v>7</v>
      </c>
      <c r="I4841" s="0" t="n">
        <v>0</v>
      </c>
      <c r="J4841" s="0" t="n">
        <v>1</v>
      </c>
      <c r="K4841" s="0" t="n">
        <f aca="false">VLOOKUP(A4841,'Team Data'!$A$1:$E$659,2,FALSE())</f>
        <v>3</v>
      </c>
      <c r="L4841" s="0" t="n">
        <f aca="false">VLOOKUP(A4841,'Team Data'!$A$1:$E$659,3,FALSE())</f>
        <v>28</v>
      </c>
      <c r="M4841" s="0" t="n">
        <f aca="false">VLOOKUP(B4841,'Team Data'!$A$1:$E$659,2,FALSE())</f>
        <v>18</v>
      </c>
      <c r="N4841" s="0" t="n">
        <f aca="false">VLOOKUP(B4841,'Team Data'!$A$1:$E$659,3,FALSE())</f>
        <v>13</v>
      </c>
      <c r="O4841" s="0" t="n">
        <f aca="false">VLOOKUP(A4841,'Team Data'!$A$1:$E$659,4,FALSE())</f>
        <v>496</v>
      </c>
      <c r="P4841" s="0" t="n">
        <f aca="false">VLOOKUP(A4841,'Team Data'!$A$1:$E$659,5,FALSE())</f>
        <v>495</v>
      </c>
      <c r="Q4841" s="0" t="n">
        <f aca="false">VLOOKUP(B4841,'Team Data'!$A$1:$E$659,4,FALSE())</f>
        <v>452</v>
      </c>
      <c r="R4841" s="0" t="n">
        <f aca="false">VLOOKUP(B4841,'Team Data'!$A$1:$E$659,5,FALSE())</f>
        <v>498</v>
      </c>
      <c r="S4841" s="0" t="n">
        <f aca="false">IF(I4841=1,(MIN(30,(C4841-D4841)))*(M4841/(M4841+N4841))*(Q4841/(Q4841+R4841)),(MAX(-30,(C4841-D4841)))*(N4841/(M4841+N4841))*(R4841/(R4841+Q4841)))</f>
        <v>-6.59490662139219</v>
      </c>
      <c r="T4841" s="0" t="n">
        <f aca="false">IF(J4841=1,(MIN(30,(D4841-C4841)))*(K4841/(K4841+L4841))*(O4841/(O4841+P4841)),(MAX(-30,(D4841-C4841)))*(L4841/(K4841+L4841))*(P4841/(P4841+O4841)))</f>
        <v>1.45307769929364</v>
      </c>
      <c r="U4841" s="7" t="n">
        <v>43148</v>
      </c>
    </row>
    <row r="4842" customFormat="false" ht="15" hidden="false" customHeight="false" outlineLevel="0" collapsed="false">
      <c r="A4842" s="0" t="s">
        <v>183</v>
      </c>
      <c r="B4842" s="0" t="s">
        <v>249</v>
      </c>
      <c r="C4842" s="0" t="n">
        <v>74</v>
      </c>
      <c r="D4842" s="0" t="n">
        <v>69</v>
      </c>
      <c r="E4842" s="0" t="n">
        <v>26</v>
      </c>
      <c r="F4842" s="0" t="n">
        <v>48</v>
      </c>
      <c r="G4842" s="0" t="n">
        <v>10</v>
      </c>
      <c r="H4842" s="0" t="n">
        <v>18</v>
      </c>
      <c r="I4842" s="0" t="n">
        <v>1</v>
      </c>
      <c r="J4842" s="0" t="n">
        <v>0</v>
      </c>
      <c r="K4842" s="0" t="n">
        <f aca="false">VLOOKUP(A4842,'Team Data'!$A$1:$E$659,2,FALSE())</f>
        <v>18</v>
      </c>
      <c r="L4842" s="0" t="n">
        <f aca="false">VLOOKUP(A4842,'Team Data'!$A$1:$E$659,3,FALSE())</f>
        <v>13</v>
      </c>
      <c r="M4842" s="0" t="n">
        <f aca="false">VLOOKUP(B4842,'Team Data'!$A$1:$E$659,2,FALSE())</f>
        <v>10</v>
      </c>
      <c r="N4842" s="0" t="n">
        <f aca="false">VLOOKUP(B4842,'Team Data'!$A$1:$E$659,3,FALSE())</f>
        <v>21</v>
      </c>
      <c r="O4842" s="0" t="n">
        <f aca="false">VLOOKUP(A4842,'Team Data'!$A$1:$E$659,4,FALSE())</f>
        <v>392</v>
      </c>
      <c r="P4842" s="0" t="n">
        <f aca="false">VLOOKUP(A4842,'Team Data'!$A$1:$E$659,5,FALSE())</f>
        <v>532</v>
      </c>
      <c r="Q4842" s="0" t="n">
        <f aca="false">VLOOKUP(B4842,'Team Data'!$A$1:$E$659,4,FALSE())</f>
        <v>432</v>
      </c>
      <c r="R4842" s="0" t="n">
        <f aca="false">VLOOKUP(B4842,'Team Data'!$A$1:$E$659,5,FALSE())</f>
        <v>523</v>
      </c>
      <c r="S4842" s="0" t="n">
        <f aca="false">IF(I4842=1,(MIN(30,(C4842-D4842)))*(M4842/(M4842+N4842))*(Q4842/(Q4842+R4842)),(MAX(-30,(C4842-D4842)))*(N4842/(M4842+N4842))*(R4842/(R4842+Q4842)))</f>
        <v>0.729606485390981</v>
      </c>
      <c r="T4842" s="0" t="n">
        <f aca="false">IF(J4842=1,(MIN(30,(D4842-C4842)))*(K4842/(K4842+L4842))*(O4842/(O4842+P4842)),(MAX(-30,(D4842-C4842)))*(L4842/(K4842+L4842))*(P4842/(P4842+O4842)))</f>
        <v>-1.20723362658847</v>
      </c>
      <c r="U4842" s="7" t="n">
        <v>43148</v>
      </c>
    </row>
    <row r="4843" customFormat="false" ht="15" hidden="false" customHeight="false" outlineLevel="0" collapsed="false">
      <c r="A4843" s="0" t="s">
        <v>237</v>
      </c>
      <c r="B4843" s="0" t="s">
        <v>85</v>
      </c>
      <c r="C4843" s="0" t="n">
        <v>98</v>
      </c>
      <c r="D4843" s="0" t="n">
        <v>102</v>
      </c>
      <c r="E4843" s="0" t="n">
        <v>40</v>
      </c>
      <c r="F4843" s="0" t="n">
        <v>39</v>
      </c>
      <c r="G4843" s="0" t="n">
        <v>22</v>
      </c>
      <c r="H4843" s="0" t="n">
        <v>14</v>
      </c>
      <c r="I4843" s="0" t="n">
        <v>0</v>
      </c>
      <c r="J4843" s="0" t="n">
        <v>1</v>
      </c>
      <c r="K4843" s="0" t="n">
        <f aca="false">VLOOKUP(A4843,'Team Data'!$A$1:$E$659,2,FALSE())</f>
        <v>12</v>
      </c>
      <c r="L4843" s="0" t="n">
        <f aca="false">VLOOKUP(A4843,'Team Data'!$A$1:$E$659,3,FALSE())</f>
        <v>21</v>
      </c>
      <c r="M4843" s="0" t="n">
        <f aca="false">VLOOKUP(B4843,'Team Data'!$A$1:$E$659,2,FALSE())</f>
        <v>17</v>
      </c>
      <c r="N4843" s="0" t="n">
        <f aca="false">VLOOKUP(B4843,'Team Data'!$A$1:$E$659,3,FALSE())</f>
        <v>16</v>
      </c>
      <c r="O4843" s="0" t="n">
        <f aca="false">VLOOKUP(A4843,'Team Data'!$A$1:$E$659,4,FALSE())</f>
        <v>483</v>
      </c>
      <c r="P4843" s="0" t="n">
        <f aca="false">VLOOKUP(A4843,'Team Data'!$A$1:$E$659,5,FALSE())</f>
        <v>570</v>
      </c>
      <c r="Q4843" s="0" t="n">
        <f aca="false">VLOOKUP(B4843,'Team Data'!$A$1:$E$659,4,FALSE())</f>
        <v>536</v>
      </c>
      <c r="R4843" s="0" t="n">
        <f aca="false">VLOOKUP(B4843,'Team Data'!$A$1:$E$659,5,FALSE())</f>
        <v>539</v>
      </c>
      <c r="S4843" s="0" t="n">
        <f aca="false">IF(I4843=1,(MIN(30,(C4843-D4843)))*(M4843/(M4843+N4843))*(Q4843/(Q4843+R4843)),(MAX(-30,(C4843-D4843)))*(N4843/(M4843+N4843))*(R4843/(R4843+Q4843)))</f>
        <v>-0.972403100775194</v>
      </c>
      <c r="T4843" s="0" t="n">
        <f aca="false">IF(J4843=1,(MIN(30,(D4843-C4843)))*(K4843/(K4843+L4843))*(O4843/(O4843+P4843)),(MAX(-30,(D4843-C4843)))*(L4843/(K4843+L4843))*(P4843/(P4843+O4843)))</f>
        <v>0.667184667184667</v>
      </c>
      <c r="U4843" s="7" t="n">
        <v>43148</v>
      </c>
    </row>
    <row r="4844" customFormat="false" ht="15" hidden="false" customHeight="false" outlineLevel="0" collapsed="false">
      <c r="A4844" s="0" t="s">
        <v>78</v>
      </c>
      <c r="B4844" s="0" t="s">
        <v>343</v>
      </c>
      <c r="C4844" s="0" t="n">
        <v>72</v>
      </c>
      <c r="D4844" s="0" t="n">
        <v>61</v>
      </c>
      <c r="E4844" s="0" t="n">
        <v>44</v>
      </c>
      <c r="F4844" s="0" t="n">
        <v>24</v>
      </c>
      <c r="G4844" s="0" t="n">
        <v>22</v>
      </c>
      <c r="H4844" s="0" t="n">
        <v>16</v>
      </c>
      <c r="I4844" s="0" t="n">
        <v>1</v>
      </c>
      <c r="J4844" s="0" t="n">
        <v>0</v>
      </c>
      <c r="K4844" s="0" t="n">
        <f aca="false">VLOOKUP(A4844,'Team Data'!$A$1:$E$659,2,FALSE())</f>
        <v>25</v>
      </c>
      <c r="L4844" s="0" t="n">
        <f aca="false">VLOOKUP(A4844,'Team Data'!$A$1:$E$659,3,FALSE())</f>
        <v>8</v>
      </c>
      <c r="M4844" s="0" t="n">
        <f aca="false">VLOOKUP(B4844,'Team Data'!$A$1:$E$659,2,FALSE())</f>
        <v>13</v>
      </c>
      <c r="N4844" s="0" t="n">
        <f aca="false">VLOOKUP(B4844,'Team Data'!$A$1:$E$659,3,FALSE())</f>
        <v>19</v>
      </c>
      <c r="O4844" s="0" t="n">
        <f aca="false">VLOOKUP(A4844,'Team Data'!$A$1:$E$659,4,FALSE())</f>
        <v>509</v>
      </c>
      <c r="P4844" s="0" t="n">
        <f aca="false">VLOOKUP(A4844,'Team Data'!$A$1:$E$659,5,FALSE())</f>
        <v>506</v>
      </c>
      <c r="Q4844" s="0" t="n">
        <f aca="false">VLOOKUP(B4844,'Team Data'!$A$1:$E$659,4,FALSE())</f>
        <v>540</v>
      </c>
      <c r="R4844" s="0" t="n">
        <f aca="false">VLOOKUP(B4844,'Team Data'!$A$1:$E$659,5,FALSE())</f>
        <v>453</v>
      </c>
      <c r="S4844" s="0" t="n">
        <f aca="false">IF(I4844=1,(MIN(30,(C4844-D4844)))*(M4844/(M4844+N4844))*(Q4844/(Q4844+R4844)),(MAX(-30,(C4844-D4844)))*(N4844/(M4844+N4844))*(R4844/(R4844+Q4844)))</f>
        <v>2.43013595166163</v>
      </c>
      <c r="T4844" s="0" t="n">
        <f aca="false">IF(J4844=1,(MIN(30,(D4844-C4844)))*(K4844/(K4844+L4844))*(O4844/(O4844+P4844)),(MAX(-30,(D4844-C4844)))*(L4844/(K4844+L4844))*(P4844/(P4844+O4844)))</f>
        <v>-1.32939244663383</v>
      </c>
      <c r="U4844" s="7" t="n">
        <v>43148</v>
      </c>
    </row>
    <row r="4845" customFormat="false" ht="15" hidden="false" customHeight="false" outlineLevel="0" collapsed="false">
      <c r="A4845" s="0" t="s">
        <v>97</v>
      </c>
      <c r="B4845" s="0" t="s">
        <v>140</v>
      </c>
      <c r="C4845" s="0" t="n">
        <v>62</v>
      </c>
      <c r="D4845" s="0" t="n">
        <v>69</v>
      </c>
      <c r="E4845" s="0" t="n">
        <v>35</v>
      </c>
      <c r="F4845" s="0" t="n">
        <v>43</v>
      </c>
      <c r="G4845" s="0" t="n">
        <v>8</v>
      </c>
      <c r="H4845" s="0" t="n">
        <v>10</v>
      </c>
      <c r="I4845" s="0" t="n">
        <v>0</v>
      </c>
      <c r="J4845" s="0" t="n">
        <v>1</v>
      </c>
      <c r="K4845" s="0" t="n">
        <f aca="false">VLOOKUP(A4845,'Team Data'!$A$1:$E$659,2,FALSE())</f>
        <v>16</v>
      </c>
      <c r="L4845" s="0" t="n">
        <f aca="false">VLOOKUP(A4845,'Team Data'!$A$1:$E$659,3,FALSE())</f>
        <v>17</v>
      </c>
      <c r="M4845" s="0" t="n">
        <f aca="false">VLOOKUP(B4845,'Team Data'!$A$1:$E$659,2,FALSE())</f>
        <v>13</v>
      </c>
      <c r="N4845" s="0" t="n">
        <f aca="false">VLOOKUP(B4845,'Team Data'!$A$1:$E$659,3,FALSE())</f>
        <v>19</v>
      </c>
      <c r="O4845" s="0" t="n">
        <f aca="false">VLOOKUP(A4845,'Team Data'!$A$1:$E$659,4,FALSE())</f>
        <v>539</v>
      </c>
      <c r="P4845" s="0" t="n">
        <f aca="false">VLOOKUP(A4845,'Team Data'!$A$1:$E$659,5,FALSE())</f>
        <v>535</v>
      </c>
      <c r="Q4845" s="0" t="n">
        <f aca="false">VLOOKUP(B4845,'Team Data'!$A$1:$E$659,4,FALSE())</f>
        <v>557</v>
      </c>
      <c r="R4845" s="0" t="n">
        <f aca="false">VLOOKUP(B4845,'Team Data'!$A$1:$E$659,5,FALSE())</f>
        <v>489</v>
      </c>
      <c r="S4845" s="0" t="n">
        <f aca="false">IF(I4845=1,(MIN(30,(C4845-D4845)))*(M4845/(M4845+N4845))*(Q4845/(Q4845+R4845)),(MAX(-30,(C4845-D4845)))*(N4845/(M4845+N4845))*(R4845/(R4845+Q4845)))</f>
        <v>-1.94302700764818</v>
      </c>
      <c r="T4845" s="0" t="n">
        <f aca="false">IF(J4845=1,(MIN(30,(D4845-C4845)))*(K4845/(K4845+L4845))*(O4845/(O4845+P4845)),(MAX(-30,(D4845-C4845)))*(L4845/(K4845+L4845))*(P4845/(P4845+O4845)))</f>
        <v>1.70328988206083</v>
      </c>
      <c r="U4845" s="7" t="n">
        <v>43148</v>
      </c>
    </row>
    <row r="4846" customFormat="false" ht="15" hidden="false" customHeight="false" outlineLevel="0" collapsed="false">
      <c r="A4846" s="0" t="s">
        <v>176</v>
      </c>
      <c r="B4846" s="0" t="s">
        <v>139</v>
      </c>
      <c r="C4846" s="0" t="n">
        <v>63</v>
      </c>
      <c r="D4846" s="0" t="n">
        <v>64</v>
      </c>
      <c r="E4846" s="0" t="n">
        <v>33</v>
      </c>
      <c r="F4846" s="0" t="n">
        <v>36</v>
      </c>
      <c r="G4846" s="0" t="n">
        <v>12</v>
      </c>
      <c r="H4846" s="0" t="n">
        <v>9</v>
      </c>
      <c r="I4846" s="0" t="n">
        <v>0</v>
      </c>
      <c r="J4846" s="0" t="n">
        <v>1</v>
      </c>
      <c r="K4846" s="0" t="n">
        <f aca="false">VLOOKUP(A4846,'Team Data'!$A$1:$E$659,2,FALSE())</f>
        <v>20</v>
      </c>
      <c r="L4846" s="0" t="n">
        <f aca="false">VLOOKUP(A4846,'Team Data'!$A$1:$E$659,3,FALSE())</f>
        <v>13</v>
      </c>
      <c r="M4846" s="0" t="n">
        <f aca="false">VLOOKUP(B4846,'Team Data'!$A$1:$E$659,2,FALSE())</f>
        <v>17</v>
      </c>
      <c r="N4846" s="0" t="n">
        <f aca="false">VLOOKUP(B4846,'Team Data'!$A$1:$E$659,3,FALSE())</f>
        <v>14</v>
      </c>
      <c r="O4846" s="0" t="n">
        <f aca="false">VLOOKUP(A4846,'Team Data'!$A$1:$E$659,4,FALSE())</f>
        <v>621</v>
      </c>
      <c r="P4846" s="0" t="n">
        <f aca="false">VLOOKUP(A4846,'Team Data'!$A$1:$E$659,5,FALSE())</f>
        <v>453</v>
      </c>
      <c r="Q4846" s="0" t="n">
        <f aca="false">VLOOKUP(B4846,'Team Data'!$A$1:$E$659,4,FALSE())</f>
        <v>602</v>
      </c>
      <c r="R4846" s="0" t="n">
        <f aca="false">VLOOKUP(B4846,'Team Data'!$A$1:$E$659,5,FALSE())</f>
        <v>443</v>
      </c>
      <c r="S4846" s="0" t="n">
        <f aca="false">IF(I4846=1,(MIN(30,(C4846-D4846)))*(M4846/(M4846+N4846))*(Q4846/(Q4846+R4846)),(MAX(-30,(C4846-D4846)))*(N4846/(M4846+N4846))*(R4846/(R4846+Q4846)))</f>
        <v>-0.191449297731131</v>
      </c>
      <c r="T4846" s="0" t="n">
        <f aca="false">IF(J4846=1,(MIN(30,(D4846-C4846)))*(K4846/(K4846+L4846))*(O4846/(O4846+P4846)),(MAX(-30,(D4846-C4846)))*(L4846/(K4846+L4846))*(P4846/(P4846+O4846)))</f>
        <v>0.350431691213814</v>
      </c>
      <c r="U4846" s="7" t="n">
        <v>43148</v>
      </c>
    </row>
    <row r="4847" customFormat="false" ht="15" hidden="false" customHeight="false" outlineLevel="0" collapsed="false">
      <c r="A4847" s="0" t="s">
        <v>170</v>
      </c>
      <c r="B4847" s="0" t="s">
        <v>210</v>
      </c>
      <c r="C4847" s="0" t="n">
        <v>65</v>
      </c>
      <c r="D4847" s="0" t="n">
        <v>60</v>
      </c>
      <c r="E4847" s="0" t="n">
        <v>35</v>
      </c>
      <c r="F4847" s="0" t="n">
        <v>26</v>
      </c>
      <c r="G4847" s="0" t="n">
        <v>12</v>
      </c>
      <c r="H4847" s="0" t="n">
        <v>7</v>
      </c>
      <c r="I4847" s="0" t="n">
        <v>1</v>
      </c>
      <c r="J4847" s="0" t="n">
        <v>0</v>
      </c>
      <c r="K4847" s="0" t="n">
        <f aca="false">VLOOKUP(A4847,'Team Data'!$A$1:$E$659,2,FALSE())</f>
        <v>29</v>
      </c>
      <c r="L4847" s="0" t="n">
        <f aca="false">VLOOKUP(A4847,'Team Data'!$A$1:$E$659,3,FALSE())</f>
        <v>5</v>
      </c>
      <c r="M4847" s="0" t="n">
        <f aca="false">VLOOKUP(B4847,'Team Data'!$A$1:$E$659,2,FALSE())</f>
        <v>15</v>
      </c>
      <c r="N4847" s="0" t="n">
        <f aca="false">VLOOKUP(B4847,'Team Data'!$A$1:$E$659,3,FALSE())</f>
        <v>16</v>
      </c>
      <c r="O4847" s="0" t="n">
        <f aca="false">VLOOKUP(A4847,'Team Data'!$A$1:$E$659,4,FALSE())</f>
        <v>622</v>
      </c>
      <c r="P4847" s="0" t="n">
        <f aca="false">VLOOKUP(A4847,'Team Data'!$A$1:$E$659,5,FALSE())</f>
        <v>516</v>
      </c>
      <c r="Q4847" s="0" t="n">
        <f aca="false">VLOOKUP(B4847,'Team Data'!$A$1:$E$659,4,FALSE())</f>
        <v>541</v>
      </c>
      <c r="R4847" s="0" t="n">
        <f aca="false">VLOOKUP(B4847,'Team Data'!$A$1:$E$659,5,FALSE())</f>
        <v>455</v>
      </c>
      <c r="S4847" s="0" t="n">
        <f aca="false">IF(I4847=1,(MIN(30,(C4847-D4847)))*(M4847/(M4847+N4847))*(Q4847/(Q4847+R4847)),(MAX(-30,(C4847-D4847)))*(N4847/(M4847+N4847))*(R4847/(R4847+Q4847)))</f>
        <v>1.31412747765255</v>
      </c>
      <c r="T4847" s="0" t="n">
        <f aca="false">IF(J4847=1,(MIN(30,(D4847-C4847)))*(K4847/(K4847+L4847))*(O4847/(O4847+P4847)),(MAX(-30,(D4847-C4847)))*(L4847/(K4847+L4847))*(P4847/(P4847+O4847)))</f>
        <v>-0.333402253695854</v>
      </c>
      <c r="U4847" s="7" t="n">
        <v>43148</v>
      </c>
    </row>
    <row r="4848" customFormat="false" ht="15" hidden="false" customHeight="false" outlineLevel="0" collapsed="false">
      <c r="A4848" s="0" t="s">
        <v>7</v>
      </c>
      <c r="B4848" s="0" t="s">
        <v>29</v>
      </c>
      <c r="C4848" s="0" t="n">
        <v>52</v>
      </c>
      <c r="D4848" s="0" t="n">
        <v>76</v>
      </c>
      <c r="E4848" s="0" t="n">
        <v>25</v>
      </c>
      <c r="F4848" s="0" t="n">
        <v>35</v>
      </c>
      <c r="G4848" s="0" t="n">
        <v>10</v>
      </c>
      <c r="H4848" s="0" t="n">
        <v>13</v>
      </c>
      <c r="I4848" s="0" t="n">
        <v>0</v>
      </c>
      <c r="J4848" s="0" t="n">
        <v>1</v>
      </c>
      <c r="K4848" s="0" t="n">
        <f aca="false">VLOOKUP(A4848,'Team Data'!$A$1:$E$659,2,FALSE())</f>
        <v>12</v>
      </c>
      <c r="L4848" s="0" t="n">
        <f aca="false">VLOOKUP(A4848,'Team Data'!$A$1:$E$659,3,FALSE())</f>
        <v>19</v>
      </c>
      <c r="M4848" s="0" t="n">
        <f aca="false">VLOOKUP(B4848,'Team Data'!$A$1:$E$659,2,FALSE())</f>
        <v>21</v>
      </c>
      <c r="N4848" s="0" t="n">
        <f aca="false">VLOOKUP(B4848,'Team Data'!$A$1:$E$659,3,FALSE())</f>
        <v>8</v>
      </c>
      <c r="O4848" s="0" t="n">
        <f aca="false">VLOOKUP(A4848,'Team Data'!$A$1:$E$659,4,FALSE())</f>
        <v>486</v>
      </c>
      <c r="P4848" s="0" t="n">
        <f aca="false">VLOOKUP(A4848,'Team Data'!$A$1:$E$659,5,FALSE())</f>
        <v>454</v>
      </c>
      <c r="Q4848" s="0" t="n">
        <f aca="false">VLOOKUP(B4848,'Team Data'!$A$1:$E$659,4,FALSE())</f>
        <v>498</v>
      </c>
      <c r="R4848" s="0" t="n">
        <f aca="false">VLOOKUP(B4848,'Team Data'!$A$1:$E$659,5,FALSE())</f>
        <v>434</v>
      </c>
      <c r="S4848" s="0" t="n">
        <f aca="false">IF(I4848=1,(MIN(30,(C4848-D4848)))*(M4848/(M4848+N4848))*(Q4848/(Q4848+R4848)),(MAX(-30,(C4848-D4848)))*(N4848/(M4848+N4848))*(R4848/(R4848+Q4848)))</f>
        <v>-3.0830250110996</v>
      </c>
      <c r="T4848" s="0" t="n">
        <f aca="false">IF(J4848=1,(MIN(30,(D4848-C4848)))*(K4848/(K4848+L4848))*(O4848/(O4848+P4848)),(MAX(-30,(D4848-C4848)))*(L4848/(K4848+L4848))*(P4848/(P4848+O4848)))</f>
        <v>4.80329444063143</v>
      </c>
      <c r="U4848" s="7" t="n">
        <v>43148</v>
      </c>
    </row>
    <row r="4849" customFormat="false" ht="15" hidden="false" customHeight="false" outlineLevel="0" collapsed="false">
      <c r="A4849" s="0" t="s">
        <v>13</v>
      </c>
      <c r="B4849" s="0" t="s">
        <v>141</v>
      </c>
      <c r="C4849" s="0" t="n">
        <v>85</v>
      </c>
      <c r="D4849" s="0" t="n">
        <v>90</v>
      </c>
      <c r="E4849" s="0" t="n">
        <v>22</v>
      </c>
      <c r="F4849" s="0" t="n">
        <v>26</v>
      </c>
      <c r="G4849" s="0" t="n">
        <v>8</v>
      </c>
      <c r="H4849" s="0" t="n">
        <v>12</v>
      </c>
      <c r="I4849" s="0" t="n">
        <v>0</v>
      </c>
      <c r="J4849" s="0" t="n">
        <v>1</v>
      </c>
      <c r="K4849" s="0" t="n">
        <f aca="false">VLOOKUP(A4849,'Team Data'!$A$1:$E$659,2,FALSE())</f>
        <v>6</v>
      </c>
      <c r="L4849" s="0" t="n">
        <f aca="false">VLOOKUP(A4849,'Team Data'!$A$1:$E$659,3,FALSE())</f>
        <v>24</v>
      </c>
      <c r="M4849" s="0" t="n">
        <f aca="false">VLOOKUP(B4849,'Team Data'!$A$1:$E$659,2,FALSE())</f>
        <v>10</v>
      </c>
      <c r="N4849" s="0" t="n">
        <f aca="false">VLOOKUP(B4849,'Team Data'!$A$1:$E$659,3,FALSE())</f>
        <v>21</v>
      </c>
      <c r="O4849" s="0" t="n">
        <f aca="false">VLOOKUP(A4849,'Team Data'!$A$1:$E$659,4,FALSE())</f>
        <v>466</v>
      </c>
      <c r="P4849" s="0" t="n">
        <f aca="false">VLOOKUP(A4849,'Team Data'!$A$1:$E$659,5,FALSE())</f>
        <v>488</v>
      </c>
      <c r="Q4849" s="0" t="n">
        <f aca="false">VLOOKUP(B4849,'Team Data'!$A$1:$E$659,4,FALSE())</f>
        <v>459</v>
      </c>
      <c r="R4849" s="0" t="n">
        <f aca="false">VLOOKUP(B4849,'Team Data'!$A$1:$E$659,5,FALSE())</f>
        <v>493</v>
      </c>
      <c r="S4849" s="0" t="n">
        <f aca="false">IF(I4849=1,(MIN(30,(C4849-D4849)))*(M4849/(M4849+N4849))*(Q4849/(Q4849+R4849)),(MAX(-30,(C4849-D4849)))*(N4849/(M4849+N4849))*(R4849/(R4849+Q4849)))</f>
        <v>-1.75403225806452</v>
      </c>
      <c r="T4849" s="0" t="n">
        <f aca="false">IF(J4849=1,(MIN(30,(D4849-C4849)))*(K4849/(K4849+L4849))*(O4849/(O4849+P4849)),(MAX(-30,(D4849-C4849)))*(L4849/(K4849+L4849))*(P4849/(P4849+O4849)))</f>
        <v>0.488469601677149</v>
      </c>
      <c r="U4849" s="7" t="n">
        <v>43148</v>
      </c>
    </row>
    <row r="4850" customFormat="false" ht="15" hidden="false" customHeight="false" outlineLevel="0" collapsed="false">
      <c r="A4850" s="0" t="s">
        <v>91</v>
      </c>
      <c r="B4850" s="0" t="s">
        <v>89</v>
      </c>
      <c r="C4850" s="0" t="n">
        <v>72</v>
      </c>
      <c r="D4850" s="0" t="n">
        <v>77</v>
      </c>
      <c r="E4850" s="0" t="n">
        <v>37</v>
      </c>
      <c r="F4850" s="0" t="n">
        <v>31</v>
      </c>
      <c r="G4850" s="0" t="n">
        <v>15</v>
      </c>
      <c r="H4850" s="0" t="n">
        <v>12</v>
      </c>
      <c r="I4850" s="0" t="n">
        <v>0</v>
      </c>
      <c r="J4850" s="0" t="n">
        <v>1</v>
      </c>
      <c r="K4850" s="0" t="n">
        <f aca="false">VLOOKUP(A4850,'Team Data'!$A$1:$E$659,2,FALSE())</f>
        <v>14</v>
      </c>
      <c r="L4850" s="0" t="n">
        <f aca="false">VLOOKUP(A4850,'Team Data'!$A$1:$E$659,3,FALSE())</f>
        <v>18</v>
      </c>
      <c r="M4850" s="0" t="n">
        <f aca="false">VLOOKUP(B4850,'Team Data'!$A$1:$E$659,2,FALSE())</f>
        <v>12</v>
      </c>
      <c r="N4850" s="0" t="n">
        <f aca="false">VLOOKUP(B4850,'Team Data'!$A$1:$E$659,3,FALSE())</f>
        <v>19</v>
      </c>
      <c r="O4850" s="0" t="n">
        <f aca="false">VLOOKUP(A4850,'Team Data'!$A$1:$E$659,4,FALSE())</f>
        <v>467</v>
      </c>
      <c r="P4850" s="0" t="n">
        <f aca="false">VLOOKUP(A4850,'Team Data'!$A$1:$E$659,5,FALSE())</f>
        <v>496</v>
      </c>
      <c r="Q4850" s="0" t="n">
        <f aca="false">VLOOKUP(B4850,'Team Data'!$A$1:$E$659,4,FALSE())</f>
        <v>476</v>
      </c>
      <c r="R4850" s="0" t="n">
        <f aca="false">VLOOKUP(B4850,'Team Data'!$A$1:$E$659,5,FALSE())</f>
        <v>457</v>
      </c>
      <c r="S4850" s="0" t="n">
        <f aca="false">IF(I4850=1,(MIN(30,(C4850-D4850)))*(M4850/(M4850+N4850))*(Q4850/(Q4850+R4850)),(MAX(-30,(C4850-D4850)))*(N4850/(M4850+N4850))*(R4850/(R4850+Q4850)))</f>
        <v>-1.50105452408118</v>
      </c>
      <c r="T4850" s="0" t="n">
        <f aca="false">IF(J4850=1,(MIN(30,(D4850-C4850)))*(K4850/(K4850+L4850))*(O4850/(O4850+P4850)),(MAX(-30,(D4850-C4850)))*(L4850/(K4850+L4850))*(P4850/(P4850+O4850)))</f>
        <v>1.06081256490135</v>
      </c>
      <c r="U4850" s="7" t="n">
        <v>43148</v>
      </c>
    </row>
    <row r="4851" customFormat="false" ht="15" hidden="false" customHeight="false" outlineLevel="0" collapsed="false">
      <c r="A4851" s="0" t="s">
        <v>124</v>
      </c>
      <c r="B4851" s="0" t="s">
        <v>127</v>
      </c>
      <c r="C4851" s="0" t="n">
        <v>84</v>
      </c>
      <c r="D4851" s="0" t="n">
        <v>82</v>
      </c>
      <c r="E4851" s="0" t="n">
        <v>19</v>
      </c>
      <c r="F4851" s="0" t="n">
        <v>33</v>
      </c>
      <c r="G4851" s="0" t="n">
        <v>10</v>
      </c>
      <c r="H4851" s="0" t="n">
        <v>17</v>
      </c>
      <c r="I4851" s="0" t="n">
        <v>1</v>
      </c>
      <c r="J4851" s="0" t="n">
        <v>0</v>
      </c>
      <c r="K4851" s="0" t="n">
        <f aca="false">VLOOKUP(A4851,'Team Data'!$A$1:$E$659,2,FALSE())</f>
        <v>16</v>
      </c>
      <c r="L4851" s="0" t="n">
        <f aca="false">VLOOKUP(A4851,'Team Data'!$A$1:$E$659,3,FALSE())</f>
        <v>15</v>
      </c>
      <c r="M4851" s="0" t="n">
        <f aca="false">VLOOKUP(B4851,'Team Data'!$A$1:$E$659,2,FALSE())</f>
        <v>14</v>
      </c>
      <c r="N4851" s="0" t="n">
        <f aca="false">VLOOKUP(B4851,'Team Data'!$A$1:$E$659,3,FALSE())</f>
        <v>19</v>
      </c>
      <c r="O4851" s="0" t="n">
        <f aca="false">VLOOKUP(A4851,'Team Data'!$A$1:$E$659,4,FALSE())</f>
        <v>582</v>
      </c>
      <c r="P4851" s="0" t="n">
        <f aca="false">VLOOKUP(A4851,'Team Data'!$A$1:$E$659,5,FALSE())</f>
        <v>456</v>
      </c>
      <c r="Q4851" s="0" t="n">
        <f aca="false">VLOOKUP(B4851,'Team Data'!$A$1:$E$659,4,FALSE())</f>
        <v>641</v>
      </c>
      <c r="R4851" s="0" t="n">
        <f aca="false">VLOOKUP(B4851,'Team Data'!$A$1:$E$659,5,FALSE())</f>
        <v>461</v>
      </c>
      <c r="S4851" s="0" t="n">
        <f aca="false">IF(I4851=1,(MIN(30,(C4851-D4851)))*(M4851/(M4851+N4851))*(Q4851/(Q4851+R4851)),(MAX(-30,(C4851-D4851)))*(N4851/(M4851+N4851))*(R4851/(R4851+Q4851)))</f>
        <v>0.493537920035198</v>
      </c>
      <c r="T4851" s="0" t="n">
        <f aca="false">IF(J4851=1,(MIN(30,(D4851-C4851)))*(K4851/(K4851+L4851))*(O4851/(O4851+P4851)),(MAX(-30,(D4851-C4851)))*(L4851/(K4851+L4851))*(P4851/(P4851+O4851)))</f>
        <v>-0.425135185530487</v>
      </c>
      <c r="U4851" s="7" t="n">
        <v>43148</v>
      </c>
    </row>
    <row r="4852" customFormat="false" ht="15" hidden="false" customHeight="false" outlineLevel="0" collapsed="false">
      <c r="A4852" s="0" t="s">
        <v>8</v>
      </c>
      <c r="B4852" s="0" t="s">
        <v>137</v>
      </c>
      <c r="C4852" s="0" t="n">
        <v>68</v>
      </c>
      <c r="D4852" s="0" t="n">
        <v>78</v>
      </c>
      <c r="E4852" s="0" t="n">
        <v>30</v>
      </c>
      <c r="F4852" s="0" t="n">
        <v>35</v>
      </c>
      <c r="G4852" s="0" t="n">
        <v>14</v>
      </c>
      <c r="H4852" s="0" t="n">
        <v>14</v>
      </c>
      <c r="I4852" s="0" t="n">
        <v>0</v>
      </c>
      <c r="J4852" s="0" t="n">
        <v>1</v>
      </c>
      <c r="K4852" s="0" t="n">
        <f aca="false">VLOOKUP(A4852,'Team Data'!$A$1:$E$659,2,FALSE())</f>
        <v>14</v>
      </c>
      <c r="L4852" s="0" t="n">
        <f aca="false">VLOOKUP(A4852,'Team Data'!$A$1:$E$659,3,FALSE())</f>
        <v>18</v>
      </c>
      <c r="M4852" s="0" t="n">
        <f aca="false">VLOOKUP(B4852,'Team Data'!$A$1:$E$659,2,FALSE())</f>
        <v>17</v>
      </c>
      <c r="N4852" s="0" t="n">
        <f aca="false">VLOOKUP(B4852,'Team Data'!$A$1:$E$659,3,FALSE())</f>
        <v>17</v>
      </c>
      <c r="O4852" s="0" t="n">
        <f aca="false">VLOOKUP(A4852,'Team Data'!$A$1:$E$659,4,FALSE())</f>
        <v>542</v>
      </c>
      <c r="P4852" s="0" t="n">
        <f aca="false">VLOOKUP(A4852,'Team Data'!$A$1:$E$659,5,FALSE())</f>
        <v>488</v>
      </c>
      <c r="Q4852" s="0" t="n">
        <f aca="false">VLOOKUP(B4852,'Team Data'!$A$1:$E$659,4,FALSE())</f>
        <v>609</v>
      </c>
      <c r="R4852" s="0" t="n">
        <f aca="false">VLOOKUP(B4852,'Team Data'!$A$1:$E$659,5,FALSE())</f>
        <v>491</v>
      </c>
      <c r="S4852" s="0" t="n">
        <f aca="false">IF(I4852=1,(MIN(30,(C4852-D4852)))*(M4852/(M4852+N4852))*(Q4852/(Q4852+R4852)),(MAX(-30,(C4852-D4852)))*(N4852/(M4852+N4852))*(R4852/(R4852+Q4852)))</f>
        <v>-2.23181818181818</v>
      </c>
      <c r="T4852" s="0" t="n">
        <f aca="false">IF(J4852=1,(MIN(30,(D4852-C4852)))*(K4852/(K4852+L4852))*(O4852/(O4852+P4852)),(MAX(-30,(D4852-C4852)))*(L4852/(K4852+L4852))*(P4852/(P4852+O4852)))</f>
        <v>2.30218446601942</v>
      </c>
      <c r="U4852" s="7" t="n">
        <v>43148</v>
      </c>
    </row>
    <row r="4853" customFormat="false" ht="15" hidden="false" customHeight="false" outlineLevel="0" collapsed="false">
      <c r="A4853" s="0" t="s">
        <v>95</v>
      </c>
      <c r="B4853" s="0" t="s">
        <v>255</v>
      </c>
      <c r="C4853" s="0" t="n">
        <v>94</v>
      </c>
      <c r="D4853" s="0" t="n">
        <v>79</v>
      </c>
      <c r="E4853" s="0" t="n">
        <v>40</v>
      </c>
      <c r="F4853" s="0" t="n">
        <v>29</v>
      </c>
      <c r="G4853" s="0" t="n">
        <v>9</v>
      </c>
      <c r="H4853" s="0" t="n">
        <v>11</v>
      </c>
      <c r="I4853" s="0" t="n">
        <v>1</v>
      </c>
      <c r="J4853" s="0" t="n">
        <v>0</v>
      </c>
      <c r="K4853" s="0" t="n">
        <f aca="false">VLOOKUP(A4853,'Team Data'!$A$1:$E$659,2,FALSE())</f>
        <v>23</v>
      </c>
      <c r="L4853" s="0" t="n">
        <f aca="false">VLOOKUP(A4853,'Team Data'!$A$1:$E$659,3,FALSE())</f>
        <v>9</v>
      </c>
      <c r="M4853" s="0" t="n">
        <f aca="false">VLOOKUP(B4853,'Team Data'!$A$1:$E$659,2,FALSE())</f>
        <v>10</v>
      </c>
      <c r="N4853" s="0" t="n">
        <f aca="false">VLOOKUP(B4853,'Team Data'!$A$1:$E$659,3,FALSE())</f>
        <v>22</v>
      </c>
      <c r="O4853" s="0" t="n">
        <f aca="false">VLOOKUP(A4853,'Team Data'!$A$1:$E$659,4,FALSE())</f>
        <v>502</v>
      </c>
      <c r="P4853" s="0" t="n">
        <f aca="false">VLOOKUP(A4853,'Team Data'!$A$1:$E$659,5,FALSE())</f>
        <v>485</v>
      </c>
      <c r="Q4853" s="0" t="n">
        <f aca="false">VLOOKUP(B4853,'Team Data'!$A$1:$E$659,4,FALSE())</f>
        <v>520</v>
      </c>
      <c r="R4853" s="0" t="n">
        <f aca="false">VLOOKUP(B4853,'Team Data'!$A$1:$E$659,5,FALSE())</f>
        <v>472</v>
      </c>
      <c r="S4853" s="0" t="n">
        <f aca="false">IF(I4853=1,(MIN(30,(C4853-D4853)))*(M4853/(M4853+N4853))*(Q4853/(Q4853+R4853)),(MAX(-30,(C4853-D4853)))*(N4853/(M4853+N4853))*(R4853/(R4853+Q4853)))</f>
        <v>2.45715725806452</v>
      </c>
      <c r="T4853" s="0" t="n">
        <f aca="false">IF(J4853=1,(MIN(30,(D4853-C4853)))*(K4853/(K4853+L4853))*(O4853/(O4853+P4853)),(MAX(-30,(D4853-C4853)))*(L4853/(K4853+L4853))*(P4853/(P4853+O4853)))</f>
        <v>-2.07304331306991</v>
      </c>
      <c r="U4853" s="7" t="n">
        <v>43148</v>
      </c>
    </row>
    <row r="4854" customFormat="false" ht="15" hidden="false" customHeight="false" outlineLevel="0" collapsed="false">
      <c r="A4854" s="0" t="s">
        <v>9</v>
      </c>
      <c r="B4854" s="0" t="s">
        <v>138</v>
      </c>
      <c r="C4854" s="0" t="n">
        <v>71</v>
      </c>
      <c r="D4854" s="0" t="n">
        <v>81</v>
      </c>
      <c r="E4854" s="0" t="n">
        <v>27</v>
      </c>
      <c r="F4854" s="0" t="n">
        <v>44</v>
      </c>
      <c r="G4854" s="0" t="n">
        <v>13</v>
      </c>
      <c r="H4854" s="0" t="n">
        <v>13</v>
      </c>
      <c r="I4854" s="0" t="n">
        <v>0</v>
      </c>
      <c r="J4854" s="0" t="n">
        <v>1</v>
      </c>
      <c r="K4854" s="0" t="n">
        <f aca="false">VLOOKUP(A4854,'Team Data'!$A$1:$E$659,2,FALSE())</f>
        <v>20</v>
      </c>
      <c r="L4854" s="0" t="n">
        <f aca="false">VLOOKUP(A4854,'Team Data'!$A$1:$E$659,3,FALSE())</f>
        <v>16</v>
      </c>
      <c r="M4854" s="0" t="n">
        <f aca="false">VLOOKUP(B4854,'Team Data'!$A$1:$E$659,2,FALSE())</f>
        <v>23</v>
      </c>
      <c r="N4854" s="0" t="n">
        <f aca="false">VLOOKUP(B4854,'Team Data'!$A$1:$E$659,3,FALSE())</f>
        <v>11</v>
      </c>
      <c r="O4854" s="0" t="n">
        <f aca="false">VLOOKUP(A4854,'Team Data'!$A$1:$E$659,4,FALSE())</f>
        <v>741</v>
      </c>
      <c r="P4854" s="0" t="n">
        <f aca="false">VLOOKUP(A4854,'Team Data'!$A$1:$E$659,5,FALSE())</f>
        <v>460</v>
      </c>
      <c r="Q4854" s="0" t="n">
        <f aca="false">VLOOKUP(B4854,'Team Data'!$A$1:$E$659,4,FALSE())</f>
        <v>704</v>
      </c>
      <c r="R4854" s="0" t="n">
        <f aca="false">VLOOKUP(B4854,'Team Data'!$A$1:$E$659,5,FALSE())</f>
        <v>448</v>
      </c>
      <c r="S4854" s="0" t="n">
        <f aca="false">IF(I4854=1,(MIN(30,(C4854-D4854)))*(M4854/(M4854+N4854))*(Q4854/(Q4854+R4854)),(MAX(-30,(C4854-D4854)))*(N4854/(M4854+N4854))*(R4854/(R4854+Q4854)))</f>
        <v>-1.25816993464052</v>
      </c>
      <c r="T4854" s="0" t="n">
        <f aca="false">IF(J4854=1,(MIN(30,(D4854-C4854)))*(K4854/(K4854+L4854))*(O4854/(O4854+P4854)),(MAX(-30,(D4854-C4854)))*(L4854/(K4854+L4854))*(P4854/(P4854+O4854)))</f>
        <v>3.42769913960588</v>
      </c>
      <c r="U4854" s="7" t="n">
        <v>43148</v>
      </c>
    </row>
    <row r="4855" customFormat="false" ht="15" hidden="false" customHeight="false" outlineLevel="0" collapsed="false">
      <c r="A4855" s="0" t="s">
        <v>274</v>
      </c>
      <c r="B4855" s="0" t="s">
        <v>125</v>
      </c>
      <c r="C4855" s="0" t="n">
        <v>76</v>
      </c>
      <c r="D4855" s="0" t="n">
        <v>72</v>
      </c>
      <c r="E4855" s="0" t="n">
        <v>35</v>
      </c>
      <c r="F4855" s="0" t="n">
        <v>40</v>
      </c>
      <c r="G4855" s="0" t="n">
        <v>14</v>
      </c>
      <c r="H4855" s="0" t="n">
        <v>18</v>
      </c>
      <c r="I4855" s="0" t="n">
        <v>1</v>
      </c>
      <c r="J4855" s="0" t="n">
        <v>0</v>
      </c>
      <c r="K4855" s="0" t="n">
        <f aca="false">VLOOKUP(A4855,'Team Data'!$A$1:$E$659,2,FALSE())</f>
        <v>20</v>
      </c>
      <c r="L4855" s="0" t="n">
        <f aca="false">VLOOKUP(A4855,'Team Data'!$A$1:$E$659,3,FALSE())</f>
        <v>13</v>
      </c>
      <c r="M4855" s="0" t="n">
        <f aca="false">VLOOKUP(B4855,'Team Data'!$A$1:$E$659,2,FALSE())</f>
        <v>13</v>
      </c>
      <c r="N4855" s="0" t="n">
        <f aca="false">VLOOKUP(B4855,'Team Data'!$A$1:$E$659,3,FALSE())</f>
        <v>18</v>
      </c>
      <c r="O4855" s="0" t="n">
        <f aca="false">VLOOKUP(A4855,'Team Data'!$A$1:$E$659,4,FALSE())</f>
        <v>571</v>
      </c>
      <c r="P4855" s="0" t="n">
        <f aca="false">VLOOKUP(A4855,'Team Data'!$A$1:$E$659,5,FALSE())</f>
        <v>476</v>
      </c>
      <c r="Q4855" s="0" t="n">
        <f aca="false">VLOOKUP(B4855,'Team Data'!$A$1:$E$659,4,FALSE())</f>
        <v>547</v>
      </c>
      <c r="R4855" s="0" t="n">
        <f aca="false">VLOOKUP(B4855,'Team Data'!$A$1:$E$659,5,FALSE())</f>
        <v>412</v>
      </c>
      <c r="S4855" s="0" t="n">
        <f aca="false">IF(I4855=1,(MIN(30,(C4855-D4855)))*(M4855/(M4855+N4855))*(Q4855/(Q4855+R4855)),(MAX(-30,(C4855-D4855)))*(N4855/(M4855+N4855))*(R4855/(R4855+Q4855)))</f>
        <v>0.956776211779744</v>
      </c>
      <c r="T4855" s="0" t="n">
        <f aca="false">IF(J4855=1,(MIN(30,(D4855-C4855)))*(K4855/(K4855+L4855))*(O4855/(O4855+P4855)),(MAX(-30,(D4855-C4855)))*(L4855/(K4855+L4855))*(P4855/(P4855+O4855)))</f>
        <v>-0.716390263668201</v>
      </c>
      <c r="U4855" s="7" t="n">
        <v>43148</v>
      </c>
    </row>
    <row r="4856" customFormat="false" ht="15" hidden="false" customHeight="false" outlineLevel="0" collapsed="false">
      <c r="A4856" s="0" t="s">
        <v>298</v>
      </c>
      <c r="B4856" s="0" t="s">
        <v>24</v>
      </c>
      <c r="C4856" s="0" t="n">
        <v>71</v>
      </c>
      <c r="D4856" s="0" t="n">
        <v>99</v>
      </c>
      <c r="E4856" s="0" t="n">
        <v>35</v>
      </c>
      <c r="F4856" s="0" t="n">
        <v>39</v>
      </c>
      <c r="G4856" s="0" t="n">
        <v>14</v>
      </c>
      <c r="H4856" s="0" t="n">
        <v>6</v>
      </c>
      <c r="I4856" s="0" t="n">
        <v>0</v>
      </c>
      <c r="J4856" s="0" t="n">
        <v>1</v>
      </c>
      <c r="K4856" s="0" t="n">
        <f aca="false">VLOOKUP(A4856,'Team Data'!$A$1:$E$659,2,FALSE())</f>
        <v>23</v>
      </c>
      <c r="L4856" s="0" t="n">
        <f aca="false">VLOOKUP(A4856,'Team Data'!$A$1:$E$659,3,FALSE())</f>
        <v>11</v>
      </c>
      <c r="M4856" s="0" t="n">
        <f aca="false">VLOOKUP(B4856,'Team Data'!$A$1:$E$659,2,FALSE())</f>
        <v>19</v>
      </c>
      <c r="N4856" s="0" t="n">
        <f aca="false">VLOOKUP(B4856,'Team Data'!$A$1:$E$659,3,FALSE())</f>
        <v>13</v>
      </c>
      <c r="O4856" s="0" t="n">
        <f aca="false">VLOOKUP(A4856,'Team Data'!$A$1:$E$659,4,FALSE())</f>
        <v>603</v>
      </c>
      <c r="P4856" s="0" t="n">
        <f aca="false">VLOOKUP(A4856,'Team Data'!$A$1:$E$659,5,FALSE())</f>
        <v>503</v>
      </c>
      <c r="Q4856" s="0" t="n">
        <f aca="false">VLOOKUP(B4856,'Team Data'!$A$1:$E$659,4,FALSE())</f>
        <v>529</v>
      </c>
      <c r="R4856" s="0" t="n">
        <f aca="false">VLOOKUP(B4856,'Team Data'!$A$1:$E$659,5,FALSE())</f>
        <v>500</v>
      </c>
      <c r="S4856" s="0" t="n">
        <f aca="false">IF(I4856=1,(MIN(30,(C4856-D4856)))*(M4856/(M4856+N4856))*(Q4856/(Q4856+R4856)),(MAX(-30,(C4856-D4856)))*(N4856/(M4856+N4856))*(R4856/(R4856+Q4856)))</f>
        <v>-5.52721088435374</v>
      </c>
      <c r="T4856" s="0" t="n">
        <f aca="false">IF(J4856=1,(MIN(30,(D4856-C4856)))*(K4856/(K4856+L4856))*(O4856/(O4856+P4856)),(MAX(-30,(D4856-C4856)))*(L4856/(K4856+L4856))*(P4856/(P4856+O4856)))</f>
        <v>10.3268801191363</v>
      </c>
      <c r="U4856" s="7" t="n">
        <v>43148</v>
      </c>
    </row>
    <row r="4857" customFormat="false" ht="15" hidden="false" customHeight="false" outlineLevel="0" collapsed="false">
      <c r="A4857" s="0" t="s">
        <v>295</v>
      </c>
      <c r="B4857" s="0" t="s">
        <v>313</v>
      </c>
      <c r="C4857" s="0" t="n">
        <v>71</v>
      </c>
      <c r="D4857" s="0" t="n">
        <v>79</v>
      </c>
      <c r="E4857" s="0" t="n">
        <v>31</v>
      </c>
      <c r="F4857" s="0" t="n">
        <v>25</v>
      </c>
      <c r="G4857" s="0" t="n">
        <v>11</v>
      </c>
      <c r="H4857" s="0" t="n">
        <v>9</v>
      </c>
      <c r="I4857" s="0" t="n">
        <v>0</v>
      </c>
      <c r="J4857" s="0" t="n">
        <v>1</v>
      </c>
      <c r="K4857" s="0" t="n">
        <f aca="false">VLOOKUP(A4857,'Team Data'!$A$1:$E$659,2,FALSE())</f>
        <v>15</v>
      </c>
      <c r="L4857" s="0" t="n">
        <f aca="false">VLOOKUP(A4857,'Team Data'!$A$1:$E$659,3,FALSE())</f>
        <v>18</v>
      </c>
      <c r="M4857" s="0" t="n">
        <f aca="false">VLOOKUP(B4857,'Team Data'!$A$1:$E$659,2,FALSE())</f>
        <v>16</v>
      </c>
      <c r="N4857" s="0" t="n">
        <f aca="false">VLOOKUP(B4857,'Team Data'!$A$1:$E$659,3,FALSE())</f>
        <v>16</v>
      </c>
      <c r="O4857" s="0" t="n">
        <f aca="false">VLOOKUP(A4857,'Team Data'!$A$1:$E$659,4,FALSE())</f>
        <v>512</v>
      </c>
      <c r="P4857" s="0" t="n">
        <f aca="false">VLOOKUP(A4857,'Team Data'!$A$1:$E$659,5,FALSE())</f>
        <v>507</v>
      </c>
      <c r="Q4857" s="0" t="n">
        <f aca="false">VLOOKUP(B4857,'Team Data'!$A$1:$E$659,4,FALSE())</f>
        <v>491</v>
      </c>
      <c r="R4857" s="0" t="n">
        <f aca="false">VLOOKUP(B4857,'Team Data'!$A$1:$E$659,5,FALSE())</f>
        <v>469</v>
      </c>
      <c r="S4857" s="0" t="n">
        <f aca="false">IF(I4857=1,(MIN(30,(C4857-D4857)))*(M4857/(M4857+N4857))*(Q4857/(Q4857+R4857)),(MAX(-30,(C4857-D4857)))*(N4857/(M4857+N4857))*(R4857/(R4857+Q4857)))</f>
        <v>-1.95416666666667</v>
      </c>
      <c r="T4857" s="0" t="n">
        <f aca="false">IF(J4857=1,(MIN(30,(D4857-C4857)))*(K4857/(K4857+L4857))*(O4857/(O4857+P4857)),(MAX(-30,(D4857-C4857)))*(L4857/(K4857+L4857))*(P4857/(P4857+O4857)))</f>
        <v>1.82710322062628</v>
      </c>
      <c r="U4857" s="7" t="n">
        <v>43148</v>
      </c>
    </row>
    <row r="4858" customFormat="false" ht="15" hidden="false" customHeight="false" outlineLevel="0" collapsed="false">
      <c r="A4858" s="0" t="s">
        <v>344</v>
      </c>
      <c r="B4858" s="0" t="s">
        <v>270</v>
      </c>
      <c r="C4858" s="0" t="n">
        <v>62</v>
      </c>
      <c r="D4858" s="0" t="n">
        <v>82</v>
      </c>
      <c r="E4858" s="0" t="n">
        <v>36</v>
      </c>
      <c r="F4858" s="0" t="n">
        <v>39</v>
      </c>
      <c r="G4858" s="0" t="n">
        <v>8</v>
      </c>
      <c r="H4858" s="0" t="n">
        <v>4</v>
      </c>
      <c r="I4858" s="0" t="n">
        <v>0</v>
      </c>
      <c r="J4858" s="0" t="n">
        <v>1</v>
      </c>
      <c r="K4858" s="0" t="n">
        <f aca="false">VLOOKUP(A4858,'Team Data'!$A$1:$E$659,2,FALSE())</f>
        <v>12</v>
      </c>
      <c r="L4858" s="0" t="n">
        <f aca="false">VLOOKUP(A4858,'Team Data'!$A$1:$E$659,3,FALSE())</f>
        <v>16</v>
      </c>
      <c r="M4858" s="0" t="n">
        <f aca="false">VLOOKUP(B4858,'Team Data'!$A$1:$E$659,2,FALSE())</f>
        <v>28</v>
      </c>
      <c r="N4858" s="0" t="n">
        <f aca="false">VLOOKUP(B4858,'Team Data'!$A$1:$E$659,3,FALSE())</f>
        <v>7</v>
      </c>
      <c r="O4858" s="0" t="n">
        <f aca="false">VLOOKUP(A4858,'Team Data'!$A$1:$E$659,4,FALSE())</f>
        <v>387</v>
      </c>
      <c r="P4858" s="0" t="n">
        <f aca="false">VLOOKUP(A4858,'Team Data'!$A$1:$E$659,5,FALSE())</f>
        <v>392</v>
      </c>
      <c r="Q4858" s="0" t="n">
        <f aca="false">VLOOKUP(B4858,'Team Data'!$A$1:$E$659,4,FALSE())</f>
        <v>516</v>
      </c>
      <c r="R4858" s="0" t="n">
        <f aca="false">VLOOKUP(B4858,'Team Data'!$A$1:$E$659,5,FALSE())</f>
        <v>493</v>
      </c>
      <c r="S4858" s="0" t="n">
        <f aca="false">IF(I4858=1,(MIN(30,(C4858-D4858)))*(M4858/(M4858+N4858))*(Q4858/(Q4858+R4858)),(MAX(-30,(C4858-D4858)))*(N4858/(M4858+N4858))*(R4858/(R4858+Q4858)))</f>
        <v>-1.95441030723489</v>
      </c>
      <c r="T4858" s="0" t="n">
        <f aca="false">IF(J4858=1,(MIN(30,(D4858-C4858)))*(K4858/(K4858+L4858))*(O4858/(O4858+P4858)),(MAX(-30,(D4858-C4858)))*(L4858/(K4858+L4858))*(P4858/(P4858+O4858)))</f>
        <v>4.25820649183935</v>
      </c>
      <c r="U4858" s="7" t="n">
        <v>43148</v>
      </c>
    </row>
    <row r="4859" customFormat="false" ht="15" hidden="false" customHeight="false" outlineLevel="0" collapsed="false">
      <c r="A4859" s="0" t="s">
        <v>165</v>
      </c>
      <c r="B4859" s="0" t="s">
        <v>301</v>
      </c>
      <c r="C4859" s="0" t="n">
        <v>68</v>
      </c>
      <c r="D4859" s="0" t="n">
        <v>63</v>
      </c>
      <c r="E4859" s="0" t="n">
        <v>30</v>
      </c>
      <c r="F4859" s="0" t="n">
        <v>25</v>
      </c>
      <c r="G4859" s="0" t="n">
        <v>16</v>
      </c>
      <c r="H4859" s="0" t="n">
        <v>12</v>
      </c>
      <c r="I4859" s="0" t="n">
        <v>1</v>
      </c>
      <c r="J4859" s="0" t="n">
        <v>0</v>
      </c>
      <c r="K4859" s="0" t="n">
        <f aca="false">VLOOKUP(A4859,'Team Data'!$A$1:$E$659,2,FALSE())</f>
        <v>21</v>
      </c>
      <c r="L4859" s="0" t="n">
        <f aca="false">VLOOKUP(A4859,'Team Data'!$A$1:$E$659,3,FALSE())</f>
        <v>13</v>
      </c>
      <c r="M4859" s="0" t="n">
        <f aca="false">VLOOKUP(B4859,'Team Data'!$A$1:$E$659,2,FALSE())</f>
        <v>14</v>
      </c>
      <c r="N4859" s="0" t="n">
        <f aca="false">VLOOKUP(B4859,'Team Data'!$A$1:$E$659,3,FALSE())</f>
        <v>17</v>
      </c>
      <c r="O4859" s="0" t="n">
        <f aca="false">VLOOKUP(A4859,'Team Data'!$A$1:$E$659,4,FALSE())</f>
        <v>568</v>
      </c>
      <c r="P4859" s="0" t="n">
        <f aca="false">VLOOKUP(A4859,'Team Data'!$A$1:$E$659,5,FALSE())</f>
        <v>531</v>
      </c>
      <c r="Q4859" s="0" t="n">
        <f aca="false">VLOOKUP(B4859,'Team Data'!$A$1:$E$659,4,FALSE())</f>
        <v>549</v>
      </c>
      <c r="R4859" s="0" t="n">
        <f aca="false">VLOOKUP(B4859,'Team Data'!$A$1:$E$659,5,FALSE())</f>
        <v>466</v>
      </c>
      <c r="S4859" s="0" t="n">
        <f aca="false">IF(I4859=1,(MIN(30,(C4859-D4859)))*(M4859/(M4859+N4859))*(Q4859/(Q4859+R4859)),(MAX(-30,(C4859-D4859)))*(N4859/(M4859+N4859))*(R4859/(R4859+Q4859)))</f>
        <v>1.22135706340378</v>
      </c>
      <c r="T4859" s="0" t="n">
        <f aca="false">IF(J4859=1,(MIN(30,(D4859-C4859)))*(K4859/(K4859+L4859))*(O4859/(O4859+P4859)),(MAX(-30,(D4859-C4859)))*(L4859/(K4859+L4859))*(P4859/(P4859+O4859)))</f>
        <v>-0.92370069046727</v>
      </c>
      <c r="U4859" s="7" t="n">
        <v>43148</v>
      </c>
    </row>
    <row r="4860" customFormat="false" ht="15" hidden="false" customHeight="false" outlineLevel="0" collapsed="false">
      <c r="A4860" s="0" t="s">
        <v>236</v>
      </c>
      <c r="B4860" s="0" t="s">
        <v>201</v>
      </c>
      <c r="C4860" s="0" t="n">
        <v>84</v>
      </c>
      <c r="D4860" s="0" t="n">
        <v>72</v>
      </c>
      <c r="E4860" s="0" t="n">
        <v>32</v>
      </c>
      <c r="F4860" s="0" t="n">
        <v>31</v>
      </c>
      <c r="G4860" s="0" t="n">
        <v>11</v>
      </c>
      <c r="H4860" s="0" t="n">
        <v>17</v>
      </c>
      <c r="I4860" s="0" t="n">
        <v>1</v>
      </c>
      <c r="J4860" s="0" t="n">
        <v>0</v>
      </c>
      <c r="K4860" s="0" t="n">
        <f aca="false">VLOOKUP(A4860,'Team Data'!$A$1:$E$659,2,FALSE())</f>
        <v>18</v>
      </c>
      <c r="L4860" s="0" t="n">
        <f aca="false">VLOOKUP(A4860,'Team Data'!$A$1:$E$659,3,FALSE())</f>
        <v>15</v>
      </c>
      <c r="M4860" s="0" t="n">
        <f aca="false">VLOOKUP(B4860,'Team Data'!$A$1:$E$659,2,FALSE())</f>
        <v>15</v>
      </c>
      <c r="N4860" s="0" t="n">
        <f aca="false">VLOOKUP(B4860,'Team Data'!$A$1:$E$659,3,FALSE())</f>
        <v>17</v>
      </c>
      <c r="O4860" s="0" t="n">
        <f aca="false">VLOOKUP(A4860,'Team Data'!$A$1:$E$659,4,FALSE())</f>
        <v>473</v>
      </c>
      <c r="P4860" s="0" t="n">
        <f aca="false">VLOOKUP(A4860,'Team Data'!$A$1:$E$659,5,FALSE())</f>
        <v>475</v>
      </c>
      <c r="Q4860" s="0" t="n">
        <f aca="false">VLOOKUP(B4860,'Team Data'!$A$1:$E$659,4,FALSE())</f>
        <v>513</v>
      </c>
      <c r="R4860" s="0" t="n">
        <f aca="false">VLOOKUP(B4860,'Team Data'!$A$1:$E$659,5,FALSE())</f>
        <v>439</v>
      </c>
      <c r="S4860" s="0" t="n">
        <f aca="false">IF(I4860=1,(MIN(30,(C4860-D4860)))*(M4860/(M4860+N4860))*(Q4860/(Q4860+R4860)),(MAX(-30,(C4860-D4860)))*(N4860/(M4860+N4860))*(R4860/(R4860+Q4860)))</f>
        <v>3.03111869747899</v>
      </c>
      <c r="T4860" s="0" t="n">
        <f aca="false">IF(J4860=1,(MIN(30,(D4860-C4860)))*(K4860/(K4860+L4860))*(O4860/(O4860+P4860)),(MAX(-30,(D4860-C4860)))*(L4860/(K4860+L4860))*(P4860/(P4860+O4860)))</f>
        <v>-2.73302646720368</v>
      </c>
      <c r="U4860" s="7" t="n">
        <v>43148</v>
      </c>
    </row>
    <row r="4861" customFormat="false" ht="15" hidden="false" customHeight="false" outlineLevel="0" collapsed="false">
      <c r="A4861" s="0" t="s">
        <v>21</v>
      </c>
      <c r="B4861" s="0" t="s">
        <v>266</v>
      </c>
      <c r="C4861" s="0" t="n">
        <v>75</v>
      </c>
      <c r="D4861" s="0" t="n">
        <v>84</v>
      </c>
      <c r="E4861" s="0" t="n">
        <v>44</v>
      </c>
      <c r="F4861" s="0" t="n">
        <v>38</v>
      </c>
      <c r="G4861" s="0" t="n">
        <v>16</v>
      </c>
      <c r="H4861" s="0" t="n">
        <v>15</v>
      </c>
      <c r="I4861" s="0" t="n">
        <v>0</v>
      </c>
      <c r="J4861" s="0" t="n">
        <v>1</v>
      </c>
      <c r="K4861" s="0" t="n">
        <f aca="false">VLOOKUP(A4861,'Team Data'!$A$1:$E$659,2,FALSE())</f>
        <v>26</v>
      </c>
      <c r="L4861" s="0" t="n">
        <f aca="false">VLOOKUP(A4861,'Team Data'!$A$1:$E$659,3,FALSE())</f>
        <v>7</v>
      </c>
      <c r="M4861" s="0" t="n">
        <f aca="false">VLOOKUP(B4861,'Team Data'!$A$1:$E$659,2,FALSE())</f>
        <v>17</v>
      </c>
      <c r="N4861" s="0" t="n">
        <f aca="false">VLOOKUP(B4861,'Team Data'!$A$1:$E$659,3,FALSE())</f>
        <v>15</v>
      </c>
      <c r="O4861" s="0" t="n">
        <f aca="false">VLOOKUP(A4861,'Team Data'!$A$1:$E$659,4,FALSE())</f>
        <v>619</v>
      </c>
      <c r="P4861" s="0" t="n">
        <f aca="false">VLOOKUP(A4861,'Team Data'!$A$1:$E$659,5,FALSE())</f>
        <v>468</v>
      </c>
      <c r="Q4861" s="0" t="n">
        <f aca="false">VLOOKUP(B4861,'Team Data'!$A$1:$E$659,4,FALSE())</f>
        <v>605</v>
      </c>
      <c r="R4861" s="0" t="n">
        <f aca="false">VLOOKUP(B4861,'Team Data'!$A$1:$E$659,5,FALSE())</f>
        <v>430</v>
      </c>
      <c r="S4861" s="0" t="n">
        <f aca="false">IF(I4861=1,(MIN(30,(C4861-D4861)))*(M4861/(M4861+N4861))*(Q4861/(Q4861+R4861)),(MAX(-30,(C4861-D4861)))*(N4861/(M4861+N4861))*(R4861/(R4861+Q4861)))</f>
        <v>-1.75271739130435</v>
      </c>
      <c r="T4861" s="0" t="n">
        <f aca="false">IF(J4861=1,(MIN(30,(D4861-C4861)))*(K4861/(K4861+L4861))*(O4861/(O4861+P4861)),(MAX(-30,(D4861-C4861)))*(L4861/(K4861+L4861))*(P4861/(P4861+O4861)))</f>
        <v>4.0379693903153</v>
      </c>
      <c r="U4861" s="7" t="n">
        <v>43148</v>
      </c>
    </row>
    <row r="4862" customFormat="false" ht="15" hidden="false" customHeight="false" outlineLevel="0" collapsed="false">
      <c r="A4862" s="0" t="s">
        <v>265</v>
      </c>
      <c r="B4862" s="0" t="s">
        <v>57</v>
      </c>
      <c r="C4862" s="0" t="n">
        <v>70</v>
      </c>
      <c r="D4862" s="0" t="n">
        <v>72</v>
      </c>
      <c r="E4862" s="0" t="n">
        <v>40</v>
      </c>
      <c r="F4862" s="0" t="n">
        <v>40</v>
      </c>
      <c r="G4862" s="0" t="n">
        <v>13</v>
      </c>
      <c r="H4862" s="0" t="n">
        <v>14</v>
      </c>
      <c r="I4862" s="0" t="n">
        <v>0</v>
      </c>
      <c r="J4862" s="0" t="n">
        <v>1</v>
      </c>
      <c r="K4862" s="0" t="n">
        <f aca="false">VLOOKUP(A4862,'Team Data'!$A$1:$E$659,2,FALSE())</f>
        <v>14</v>
      </c>
      <c r="L4862" s="0" t="n">
        <f aca="false">VLOOKUP(A4862,'Team Data'!$A$1:$E$659,3,FALSE())</f>
        <v>18</v>
      </c>
      <c r="M4862" s="0" t="n">
        <f aca="false">VLOOKUP(B4862,'Team Data'!$A$1:$E$659,2,FALSE())</f>
        <v>14</v>
      </c>
      <c r="N4862" s="0" t="n">
        <f aca="false">VLOOKUP(B4862,'Team Data'!$A$1:$E$659,3,FALSE())</f>
        <v>18</v>
      </c>
      <c r="O4862" s="0" t="n">
        <f aca="false">VLOOKUP(A4862,'Team Data'!$A$1:$E$659,4,FALSE())</f>
        <v>488</v>
      </c>
      <c r="P4862" s="0" t="n">
        <f aca="false">VLOOKUP(A4862,'Team Data'!$A$1:$E$659,5,FALSE())</f>
        <v>498</v>
      </c>
      <c r="Q4862" s="0" t="n">
        <f aca="false">VLOOKUP(B4862,'Team Data'!$A$1:$E$659,4,FALSE())</f>
        <v>500</v>
      </c>
      <c r="R4862" s="0" t="n">
        <f aca="false">VLOOKUP(B4862,'Team Data'!$A$1:$E$659,5,FALSE())</f>
        <v>464</v>
      </c>
      <c r="S4862" s="0" t="n">
        <f aca="false">IF(I4862=1,(MIN(30,(C4862-D4862)))*(M4862/(M4862+N4862))*(Q4862/(Q4862+R4862)),(MAX(-30,(C4862-D4862)))*(N4862/(M4862+N4862))*(R4862/(R4862+Q4862)))</f>
        <v>-0.54149377593361</v>
      </c>
      <c r="T4862" s="0" t="n">
        <f aca="false">IF(J4862=1,(MIN(30,(D4862-C4862)))*(K4862/(K4862+L4862))*(O4862/(O4862+P4862)),(MAX(-30,(D4862-C4862)))*(L4862/(K4862+L4862))*(P4862/(P4862+O4862)))</f>
        <v>0.433062880324544</v>
      </c>
      <c r="U4862" s="7" t="n">
        <v>43148</v>
      </c>
    </row>
    <row r="4863" customFormat="false" ht="15" hidden="false" customHeight="false" outlineLevel="0" collapsed="false">
      <c r="A4863" s="0" t="s">
        <v>168</v>
      </c>
      <c r="B4863" s="0" t="s">
        <v>214</v>
      </c>
      <c r="C4863" s="0" t="n">
        <v>87</v>
      </c>
      <c r="D4863" s="0" t="n">
        <v>92</v>
      </c>
      <c r="E4863" s="0" t="n">
        <v>38</v>
      </c>
      <c r="F4863" s="0" t="n">
        <v>41</v>
      </c>
      <c r="G4863" s="0" t="n">
        <v>16</v>
      </c>
      <c r="H4863" s="0" t="n">
        <v>16</v>
      </c>
      <c r="I4863" s="0" t="n">
        <v>0</v>
      </c>
      <c r="J4863" s="0" t="n">
        <v>1</v>
      </c>
      <c r="K4863" s="0" t="n">
        <f aca="false">VLOOKUP(A4863,'Team Data'!$A$1:$E$659,2,FALSE())</f>
        <v>16</v>
      </c>
      <c r="L4863" s="0" t="n">
        <f aca="false">VLOOKUP(A4863,'Team Data'!$A$1:$E$659,3,FALSE())</f>
        <v>18</v>
      </c>
      <c r="M4863" s="0" t="n">
        <f aca="false">VLOOKUP(B4863,'Team Data'!$A$1:$E$659,2,FALSE())</f>
        <v>14</v>
      </c>
      <c r="N4863" s="0" t="n">
        <f aca="false">VLOOKUP(B4863,'Team Data'!$A$1:$E$659,3,FALSE())</f>
        <v>16</v>
      </c>
      <c r="O4863" s="0" t="n">
        <f aca="false">VLOOKUP(A4863,'Team Data'!$A$1:$E$659,4,FALSE())</f>
        <v>575</v>
      </c>
      <c r="P4863" s="0" t="n">
        <f aca="false">VLOOKUP(A4863,'Team Data'!$A$1:$E$659,5,FALSE())</f>
        <v>481</v>
      </c>
      <c r="Q4863" s="0" t="n">
        <f aca="false">VLOOKUP(B4863,'Team Data'!$A$1:$E$659,4,FALSE())</f>
        <v>515</v>
      </c>
      <c r="R4863" s="0" t="n">
        <f aca="false">VLOOKUP(B4863,'Team Data'!$A$1:$E$659,5,FALSE())</f>
        <v>457</v>
      </c>
      <c r="S4863" s="0" t="n">
        <f aca="false">IF(I4863=1,(MIN(30,(C4863-D4863)))*(M4863/(M4863+N4863))*(Q4863/(Q4863+R4863)),(MAX(-30,(C4863-D4863)))*(N4863/(M4863+N4863))*(R4863/(R4863+Q4863)))</f>
        <v>-1.25377229080933</v>
      </c>
      <c r="T4863" s="0" t="n">
        <f aca="false">IF(J4863=1,(MIN(30,(D4863-C4863)))*(K4863/(K4863+L4863))*(O4863/(O4863+P4863)),(MAX(-30,(D4863-C4863)))*(L4863/(K4863+L4863))*(P4863/(P4863+O4863)))</f>
        <v>1.28119429590018</v>
      </c>
      <c r="U4863" s="7" t="n">
        <v>43148</v>
      </c>
    </row>
    <row r="4864" customFormat="false" ht="15" hidden="false" customHeight="false" outlineLevel="0" collapsed="false">
      <c r="A4864" s="0" t="s">
        <v>300</v>
      </c>
      <c r="B4864" s="0" t="s">
        <v>14</v>
      </c>
      <c r="C4864" s="0" t="n">
        <v>54</v>
      </c>
      <c r="D4864" s="0" t="n">
        <v>65</v>
      </c>
      <c r="E4864" s="0" t="n">
        <v>38</v>
      </c>
      <c r="F4864" s="0" t="n">
        <v>43</v>
      </c>
      <c r="G4864" s="0" t="n">
        <v>8</v>
      </c>
      <c r="H4864" s="0" t="n">
        <v>10</v>
      </c>
      <c r="I4864" s="0" t="n">
        <v>0</v>
      </c>
      <c r="J4864" s="0" t="n">
        <v>1</v>
      </c>
      <c r="K4864" s="0" t="n">
        <f aca="false">VLOOKUP(A4864,'Team Data'!$A$1:$E$659,2,FALSE())</f>
        <v>16</v>
      </c>
      <c r="L4864" s="0" t="n">
        <f aca="false">VLOOKUP(A4864,'Team Data'!$A$1:$E$659,3,FALSE())</f>
        <v>16</v>
      </c>
      <c r="M4864" s="0" t="n">
        <f aca="false">VLOOKUP(B4864,'Team Data'!$A$1:$E$659,2,FALSE())</f>
        <v>15</v>
      </c>
      <c r="N4864" s="0" t="n">
        <f aca="false">VLOOKUP(B4864,'Team Data'!$A$1:$E$659,3,FALSE())</f>
        <v>18</v>
      </c>
      <c r="O4864" s="0" t="n">
        <f aca="false">VLOOKUP(A4864,'Team Data'!$A$1:$E$659,4,FALSE())</f>
        <v>524</v>
      </c>
      <c r="P4864" s="0" t="n">
        <f aca="false">VLOOKUP(A4864,'Team Data'!$A$1:$E$659,5,FALSE())</f>
        <v>474</v>
      </c>
      <c r="Q4864" s="0" t="n">
        <f aca="false">VLOOKUP(B4864,'Team Data'!$A$1:$E$659,4,FALSE())</f>
        <v>482</v>
      </c>
      <c r="R4864" s="0" t="n">
        <f aca="false">VLOOKUP(B4864,'Team Data'!$A$1:$E$659,5,FALSE())</f>
        <v>535</v>
      </c>
      <c r="S4864" s="0" t="n">
        <f aca="false">IF(I4864=1,(MIN(30,(C4864-D4864)))*(M4864/(M4864+N4864))*(Q4864/(Q4864+R4864)),(MAX(-30,(C4864-D4864)))*(N4864/(M4864+N4864))*(R4864/(R4864+Q4864)))</f>
        <v>-3.15634218289086</v>
      </c>
      <c r="T4864" s="0" t="n">
        <f aca="false">IF(J4864=1,(MIN(30,(D4864-C4864)))*(K4864/(K4864+L4864))*(O4864/(O4864+P4864)),(MAX(-30,(D4864-C4864)))*(L4864/(K4864+L4864))*(P4864/(P4864+O4864)))</f>
        <v>2.8877755511022</v>
      </c>
      <c r="U4864" s="7" t="n">
        <v>43148</v>
      </c>
    </row>
    <row r="4865" customFormat="false" ht="15" hidden="false" customHeight="false" outlineLevel="0" collapsed="false">
      <c r="A4865" s="0" t="s">
        <v>86</v>
      </c>
      <c r="B4865" s="0" t="s">
        <v>279</v>
      </c>
      <c r="C4865" s="0" t="n">
        <v>74</v>
      </c>
      <c r="D4865" s="0" t="n">
        <v>87</v>
      </c>
      <c r="E4865" s="0" t="n">
        <v>29</v>
      </c>
      <c r="F4865" s="0" t="n">
        <v>33</v>
      </c>
      <c r="G4865" s="0" t="n">
        <v>16</v>
      </c>
      <c r="H4865" s="0" t="n">
        <v>12</v>
      </c>
      <c r="I4865" s="0" t="n">
        <v>0</v>
      </c>
      <c r="J4865" s="0" t="n">
        <v>1</v>
      </c>
      <c r="K4865" s="0" t="n">
        <f aca="false">VLOOKUP(A4865,'Team Data'!$A$1:$E$659,2,FALSE())</f>
        <v>13</v>
      </c>
      <c r="L4865" s="0" t="n">
        <f aca="false">VLOOKUP(A4865,'Team Data'!$A$1:$E$659,3,FALSE())</f>
        <v>18</v>
      </c>
      <c r="M4865" s="0" t="n">
        <f aca="false">VLOOKUP(B4865,'Team Data'!$A$1:$E$659,2,FALSE())</f>
        <v>13</v>
      </c>
      <c r="N4865" s="0" t="n">
        <f aca="false">VLOOKUP(B4865,'Team Data'!$A$1:$E$659,3,FALSE())</f>
        <v>18</v>
      </c>
      <c r="O4865" s="0" t="n">
        <f aca="false">VLOOKUP(A4865,'Team Data'!$A$1:$E$659,4,FALSE())</f>
        <v>457</v>
      </c>
      <c r="P4865" s="0" t="n">
        <f aca="false">VLOOKUP(A4865,'Team Data'!$A$1:$E$659,5,FALSE())</f>
        <v>482</v>
      </c>
      <c r="Q4865" s="0" t="n">
        <f aca="false">VLOOKUP(B4865,'Team Data'!$A$1:$E$659,4,FALSE())</f>
        <v>437</v>
      </c>
      <c r="R4865" s="0" t="n">
        <f aca="false">VLOOKUP(B4865,'Team Data'!$A$1:$E$659,5,FALSE())</f>
        <v>490</v>
      </c>
      <c r="S4865" s="0" t="n">
        <f aca="false">IF(I4865=1,(MIN(30,(C4865-D4865)))*(M4865/(M4865+N4865))*(Q4865/(Q4865+R4865)),(MAX(-30,(C4865-D4865)))*(N4865/(M4865+N4865))*(R4865/(R4865+Q4865)))</f>
        <v>-3.98997807704353</v>
      </c>
      <c r="T4865" s="0" t="n">
        <f aca="false">IF(J4865=1,(MIN(30,(D4865-C4865)))*(K4865/(K4865+L4865))*(O4865/(O4865+P4865)),(MAX(-30,(D4865-C4865)))*(L4865/(K4865+L4865))*(P4865/(P4865+O4865)))</f>
        <v>2.6532343948607</v>
      </c>
      <c r="U4865" s="7" t="n">
        <v>43148</v>
      </c>
    </row>
    <row r="4866" customFormat="false" ht="15" hidden="false" customHeight="false" outlineLevel="0" collapsed="false">
      <c r="A4866" s="0" t="s">
        <v>88</v>
      </c>
      <c r="B4866" s="0" t="s">
        <v>70</v>
      </c>
      <c r="C4866" s="0" t="n">
        <v>66</v>
      </c>
      <c r="D4866" s="0" t="n">
        <v>63</v>
      </c>
      <c r="E4866" s="0" t="n">
        <v>30</v>
      </c>
      <c r="F4866" s="0" t="n">
        <v>30</v>
      </c>
      <c r="G4866" s="0" t="n">
        <v>12</v>
      </c>
      <c r="H4866" s="0" t="n">
        <v>10</v>
      </c>
      <c r="I4866" s="0" t="n">
        <v>1</v>
      </c>
      <c r="J4866" s="0" t="n">
        <v>0</v>
      </c>
      <c r="K4866" s="0" t="n">
        <f aca="false">VLOOKUP(A4866,'Team Data'!$A$1:$E$659,2,FALSE())</f>
        <v>9</v>
      </c>
      <c r="L4866" s="0" t="n">
        <f aca="false">VLOOKUP(A4866,'Team Data'!$A$1:$E$659,3,FALSE())</f>
        <v>25</v>
      </c>
      <c r="M4866" s="0" t="n">
        <f aca="false">VLOOKUP(B4866,'Team Data'!$A$1:$E$659,2,FALSE())</f>
        <v>4</v>
      </c>
      <c r="N4866" s="0" t="n">
        <f aca="false">VLOOKUP(B4866,'Team Data'!$A$1:$E$659,3,FALSE())</f>
        <v>28</v>
      </c>
      <c r="O4866" s="0" t="n">
        <f aca="false">VLOOKUP(A4866,'Team Data'!$A$1:$E$659,4,FALSE())</f>
        <v>507</v>
      </c>
      <c r="P4866" s="0" t="n">
        <f aca="false">VLOOKUP(A4866,'Team Data'!$A$1:$E$659,5,FALSE())</f>
        <v>582</v>
      </c>
      <c r="Q4866" s="0" t="n">
        <f aca="false">VLOOKUP(B4866,'Team Data'!$A$1:$E$659,4,FALSE())</f>
        <v>460</v>
      </c>
      <c r="R4866" s="0" t="n">
        <f aca="false">VLOOKUP(B4866,'Team Data'!$A$1:$E$659,5,FALSE())</f>
        <v>532</v>
      </c>
      <c r="S4866" s="0" t="n">
        <f aca="false">IF(I4866=1,(MIN(30,(C4866-D4866)))*(M4866/(M4866+N4866))*(Q4866/(Q4866+R4866)),(MAX(-30,(C4866-D4866)))*(N4866/(M4866+N4866))*(R4866/(R4866+Q4866)))</f>
        <v>0.173891129032258</v>
      </c>
      <c r="T4866" s="0" t="n">
        <f aca="false">IF(J4866=1,(MIN(30,(D4866-C4866)))*(K4866/(K4866+L4866))*(O4866/(O4866+P4866)),(MAX(-30,(D4866-C4866)))*(L4866/(K4866+L4866))*(P4866/(P4866+O4866)))</f>
        <v>-1.17890131259115</v>
      </c>
      <c r="U4866" s="7" t="n">
        <v>43148</v>
      </c>
    </row>
    <row r="4867" customFormat="false" ht="15" hidden="false" customHeight="false" outlineLevel="0" collapsed="false">
      <c r="A4867" s="0" t="s">
        <v>212</v>
      </c>
      <c r="B4867" s="0" t="s">
        <v>30</v>
      </c>
      <c r="C4867" s="0" t="n">
        <v>84</v>
      </c>
      <c r="D4867" s="0" t="n">
        <v>67</v>
      </c>
      <c r="E4867" s="0" t="n">
        <v>24</v>
      </c>
      <c r="F4867" s="0" t="n">
        <v>28</v>
      </c>
      <c r="G4867" s="0" t="n">
        <v>13</v>
      </c>
      <c r="H4867" s="0" t="n">
        <v>13</v>
      </c>
      <c r="I4867" s="0" t="n">
        <v>1</v>
      </c>
      <c r="J4867" s="0" t="n">
        <v>0</v>
      </c>
      <c r="K4867" s="0" t="n">
        <f aca="false">VLOOKUP(A4867,'Team Data'!$A$1:$E$659,2,FALSE())</f>
        <v>18</v>
      </c>
      <c r="L4867" s="0" t="n">
        <f aca="false">VLOOKUP(A4867,'Team Data'!$A$1:$E$659,3,FALSE())</f>
        <v>15</v>
      </c>
      <c r="M4867" s="0" t="n">
        <f aca="false">VLOOKUP(B4867,'Team Data'!$A$1:$E$659,2,FALSE())</f>
        <v>19</v>
      </c>
      <c r="N4867" s="0" t="n">
        <f aca="false">VLOOKUP(B4867,'Team Data'!$A$1:$E$659,3,FALSE())</f>
        <v>16</v>
      </c>
      <c r="O4867" s="0" t="n">
        <f aca="false">VLOOKUP(A4867,'Team Data'!$A$1:$E$659,4,FALSE())</f>
        <v>628</v>
      </c>
      <c r="P4867" s="0" t="n">
        <f aca="false">VLOOKUP(A4867,'Team Data'!$A$1:$E$659,5,FALSE())</f>
        <v>469</v>
      </c>
      <c r="Q4867" s="0" t="n">
        <f aca="false">VLOOKUP(B4867,'Team Data'!$A$1:$E$659,4,FALSE())</f>
        <v>646</v>
      </c>
      <c r="R4867" s="0" t="n">
        <f aca="false">VLOOKUP(B4867,'Team Data'!$A$1:$E$659,5,FALSE())</f>
        <v>510</v>
      </c>
      <c r="S4867" s="0" t="n">
        <f aca="false">IF(I4867=1,(MIN(30,(C4867-D4867)))*(M4867/(M4867+N4867))*(Q4867/(Q4867+R4867)),(MAX(-30,(C4867-D4867)))*(N4867/(M4867+N4867))*(R4867/(R4867+Q4867)))</f>
        <v>5.15714285714286</v>
      </c>
      <c r="T4867" s="0" t="n">
        <f aca="false">IF(J4867=1,(MIN(30,(D4867-C4867)))*(K4867/(K4867+L4867))*(O4867/(O4867+P4867)),(MAX(-30,(D4867-C4867)))*(L4867/(K4867+L4867))*(P4867/(P4867+O4867)))</f>
        <v>-3.30363802104914</v>
      </c>
      <c r="U4867" s="7" t="n">
        <v>43148</v>
      </c>
    </row>
    <row r="4868" customFormat="false" ht="15" hidden="false" customHeight="false" outlineLevel="0" collapsed="false">
      <c r="A4868" s="0" t="s">
        <v>329</v>
      </c>
      <c r="B4868" s="0" t="s">
        <v>98</v>
      </c>
      <c r="C4868" s="0" t="n">
        <v>56</v>
      </c>
      <c r="D4868" s="0" t="n">
        <v>80</v>
      </c>
      <c r="E4868" s="0" t="n">
        <v>33</v>
      </c>
      <c r="F4868" s="0" t="n">
        <v>36</v>
      </c>
      <c r="G4868" s="0" t="n">
        <v>17</v>
      </c>
      <c r="H4868" s="0" t="n">
        <v>12</v>
      </c>
      <c r="I4868" s="0" t="n">
        <v>0</v>
      </c>
      <c r="J4868" s="0" t="n">
        <v>1</v>
      </c>
      <c r="K4868" s="0" t="n">
        <f aca="false">VLOOKUP(A4868,'Team Data'!$A$1:$E$659,2,FALSE())</f>
        <v>18</v>
      </c>
      <c r="L4868" s="0" t="n">
        <f aca="false">VLOOKUP(A4868,'Team Data'!$A$1:$E$659,3,FALSE())</f>
        <v>14</v>
      </c>
      <c r="M4868" s="0" t="n">
        <f aca="false">VLOOKUP(B4868,'Team Data'!$A$1:$E$659,2,FALSE())</f>
        <v>15</v>
      </c>
      <c r="N4868" s="0" t="n">
        <f aca="false">VLOOKUP(B4868,'Team Data'!$A$1:$E$659,3,FALSE())</f>
        <v>18</v>
      </c>
      <c r="O4868" s="0" t="n">
        <f aca="false">VLOOKUP(A4868,'Team Data'!$A$1:$E$659,4,FALSE())</f>
        <v>555</v>
      </c>
      <c r="P4868" s="0" t="n">
        <f aca="false">VLOOKUP(A4868,'Team Data'!$A$1:$E$659,5,FALSE())</f>
        <v>488</v>
      </c>
      <c r="Q4868" s="0" t="n">
        <f aca="false">VLOOKUP(B4868,'Team Data'!$A$1:$E$659,4,FALSE())</f>
        <v>568</v>
      </c>
      <c r="R4868" s="0" t="n">
        <f aca="false">VLOOKUP(B4868,'Team Data'!$A$1:$E$659,5,FALSE())</f>
        <v>506</v>
      </c>
      <c r="S4868" s="0" t="n">
        <f aca="false">IF(I4868=1,(MIN(30,(C4868-D4868)))*(M4868/(M4868+N4868))*(Q4868/(Q4868+R4868)),(MAX(-30,(C4868-D4868)))*(N4868/(M4868+N4868))*(R4868/(R4868+Q4868)))</f>
        <v>-6.16759776536313</v>
      </c>
      <c r="T4868" s="0" t="n">
        <f aca="false">IF(J4868=1,(MIN(30,(D4868-C4868)))*(K4868/(K4868+L4868))*(O4868/(O4868+P4868)),(MAX(-30,(D4868-C4868)))*(L4868/(K4868+L4868))*(P4868/(P4868+O4868)))</f>
        <v>7.18360498561841</v>
      </c>
      <c r="U4868" s="7" t="n">
        <v>43148</v>
      </c>
    </row>
    <row r="4869" customFormat="false" ht="15" hidden="false" customHeight="false" outlineLevel="0" collapsed="false">
      <c r="A4869" s="0" t="s">
        <v>136</v>
      </c>
      <c r="B4869" s="0" t="s">
        <v>283</v>
      </c>
      <c r="C4869" s="0" t="n">
        <v>74</v>
      </c>
      <c r="D4869" s="0" t="n">
        <v>86</v>
      </c>
      <c r="E4869" s="0" t="n">
        <v>24</v>
      </c>
      <c r="F4869" s="0" t="n">
        <v>30</v>
      </c>
      <c r="G4869" s="0" t="n">
        <v>15</v>
      </c>
      <c r="H4869" s="0" t="n">
        <v>11</v>
      </c>
      <c r="I4869" s="0" t="n">
        <v>0</v>
      </c>
      <c r="J4869" s="0" t="n">
        <v>1</v>
      </c>
      <c r="K4869" s="0" t="n">
        <f aca="false">VLOOKUP(A4869,'Team Data'!$A$1:$E$659,2,FALSE())</f>
        <v>10</v>
      </c>
      <c r="L4869" s="0" t="n">
        <f aca="false">VLOOKUP(A4869,'Team Data'!$A$1:$E$659,3,FALSE())</f>
        <v>20</v>
      </c>
      <c r="M4869" s="0" t="n">
        <f aca="false">VLOOKUP(B4869,'Team Data'!$A$1:$E$659,2,FALSE())</f>
        <v>12</v>
      </c>
      <c r="N4869" s="0" t="n">
        <f aca="false">VLOOKUP(B4869,'Team Data'!$A$1:$E$659,3,FALSE())</f>
        <v>20</v>
      </c>
      <c r="O4869" s="0" t="n">
        <f aca="false">VLOOKUP(A4869,'Team Data'!$A$1:$E$659,4,FALSE())</f>
        <v>479</v>
      </c>
      <c r="P4869" s="0" t="n">
        <f aca="false">VLOOKUP(A4869,'Team Data'!$A$1:$E$659,5,FALSE())</f>
        <v>443</v>
      </c>
      <c r="Q4869" s="0" t="n">
        <f aca="false">VLOOKUP(B4869,'Team Data'!$A$1:$E$659,4,FALSE())</f>
        <v>427</v>
      </c>
      <c r="R4869" s="0" t="n">
        <f aca="false">VLOOKUP(B4869,'Team Data'!$A$1:$E$659,5,FALSE())</f>
        <v>489</v>
      </c>
      <c r="S4869" s="0" t="n">
        <f aca="false">IF(I4869=1,(MIN(30,(C4869-D4869)))*(M4869/(M4869+N4869))*(Q4869/(Q4869+R4869)),(MAX(-30,(C4869-D4869)))*(N4869/(M4869+N4869))*(R4869/(R4869+Q4869)))</f>
        <v>-4.00382096069869</v>
      </c>
      <c r="T4869" s="0" t="n">
        <f aca="false">IF(J4869=1,(MIN(30,(D4869-C4869)))*(K4869/(K4869+L4869))*(O4869/(O4869+P4869)),(MAX(-30,(D4869-C4869)))*(L4869/(K4869+L4869))*(P4869/(P4869+O4869)))</f>
        <v>2.07809110629067</v>
      </c>
      <c r="U4869" s="7" t="n">
        <v>43148</v>
      </c>
    </row>
    <row r="4870" customFormat="false" ht="15" hidden="false" customHeight="false" outlineLevel="0" collapsed="false">
      <c r="A4870" s="0" t="s">
        <v>185</v>
      </c>
      <c r="B4870" s="0" t="s">
        <v>338</v>
      </c>
      <c r="C4870" s="0" t="n">
        <v>90</v>
      </c>
      <c r="D4870" s="0" t="n">
        <v>84</v>
      </c>
      <c r="E4870" s="0" t="n">
        <v>36</v>
      </c>
      <c r="F4870" s="0" t="n">
        <v>44</v>
      </c>
      <c r="G4870" s="0" t="n">
        <v>12</v>
      </c>
      <c r="H4870" s="0" t="n">
        <v>15</v>
      </c>
      <c r="I4870" s="0" t="n">
        <v>1</v>
      </c>
      <c r="J4870" s="0" t="n">
        <v>0</v>
      </c>
      <c r="K4870" s="0" t="n">
        <f aca="false">VLOOKUP(A4870,'Team Data'!$A$1:$E$659,2,FALSE())</f>
        <v>21</v>
      </c>
      <c r="L4870" s="0" t="n">
        <f aca="false">VLOOKUP(A4870,'Team Data'!$A$1:$E$659,3,FALSE())</f>
        <v>12</v>
      </c>
      <c r="M4870" s="0" t="n">
        <f aca="false">VLOOKUP(B4870,'Team Data'!$A$1:$E$659,2,FALSE())</f>
        <v>11</v>
      </c>
      <c r="N4870" s="0" t="n">
        <f aca="false">VLOOKUP(B4870,'Team Data'!$A$1:$E$659,3,FALSE())</f>
        <v>20</v>
      </c>
      <c r="O4870" s="0" t="n">
        <f aca="false">VLOOKUP(A4870,'Team Data'!$A$1:$E$659,4,FALSE())</f>
        <v>618</v>
      </c>
      <c r="P4870" s="0" t="n">
        <f aca="false">VLOOKUP(A4870,'Team Data'!$A$1:$E$659,5,FALSE())</f>
        <v>486</v>
      </c>
      <c r="Q4870" s="0" t="n">
        <f aca="false">VLOOKUP(B4870,'Team Data'!$A$1:$E$659,4,FALSE())</f>
        <v>617</v>
      </c>
      <c r="R4870" s="0" t="n">
        <f aca="false">VLOOKUP(B4870,'Team Data'!$A$1:$E$659,5,FALSE())</f>
        <v>430</v>
      </c>
      <c r="S4870" s="0" t="n">
        <f aca="false">IF(I4870=1,(MIN(30,(C4870-D4870)))*(M4870/(M4870+N4870))*(Q4870/(Q4870+R4870)),(MAX(-30,(C4870-D4870)))*(N4870/(M4870+N4870))*(R4870/(R4870+Q4870)))</f>
        <v>1.25464460671042</v>
      </c>
      <c r="T4870" s="0" t="n">
        <f aca="false">IF(J4870=1,(MIN(30,(D4870-C4870)))*(K4870/(K4870+L4870))*(O4870/(O4870+P4870)),(MAX(-30,(D4870-C4870)))*(L4870/(K4870+L4870))*(P4870/(P4870+O4870)))</f>
        <v>-0.960474308300395</v>
      </c>
      <c r="U4870" s="7" t="n">
        <v>43148</v>
      </c>
    </row>
    <row r="4871" customFormat="false" ht="15" hidden="false" customHeight="false" outlineLevel="0" collapsed="false">
      <c r="A4871" s="0" t="s">
        <v>74</v>
      </c>
      <c r="B4871" s="0" t="s">
        <v>113</v>
      </c>
      <c r="C4871" s="0" t="n">
        <v>76</v>
      </c>
      <c r="D4871" s="0" t="n">
        <v>88</v>
      </c>
      <c r="E4871" s="0" t="n">
        <v>31</v>
      </c>
      <c r="F4871" s="0" t="n">
        <v>41</v>
      </c>
      <c r="G4871" s="0" t="n">
        <v>10</v>
      </c>
      <c r="H4871" s="0" t="n">
        <v>8</v>
      </c>
      <c r="I4871" s="0" t="n">
        <v>0</v>
      </c>
      <c r="J4871" s="0" t="n">
        <v>1</v>
      </c>
      <c r="K4871" s="0" t="n">
        <f aca="false">VLOOKUP(A4871,'Team Data'!$A$1:$E$659,2,FALSE())</f>
        <v>13</v>
      </c>
      <c r="L4871" s="0" t="n">
        <f aca="false">VLOOKUP(A4871,'Team Data'!$A$1:$E$659,3,FALSE())</f>
        <v>20</v>
      </c>
      <c r="M4871" s="0" t="n">
        <f aca="false">VLOOKUP(B4871,'Team Data'!$A$1:$E$659,2,FALSE())</f>
        <v>19</v>
      </c>
      <c r="N4871" s="0" t="n">
        <f aca="false">VLOOKUP(B4871,'Team Data'!$A$1:$E$659,3,FALSE())</f>
        <v>12</v>
      </c>
      <c r="O4871" s="0" t="n">
        <f aca="false">VLOOKUP(A4871,'Team Data'!$A$1:$E$659,4,FALSE())</f>
        <v>534</v>
      </c>
      <c r="P4871" s="0" t="n">
        <f aca="false">VLOOKUP(A4871,'Team Data'!$A$1:$E$659,5,FALSE())</f>
        <v>500</v>
      </c>
      <c r="Q4871" s="0" t="n">
        <f aca="false">VLOOKUP(B4871,'Team Data'!$A$1:$E$659,4,FALSE())</f>
        <v>498</v>
      </c>
      <c r="R4871" s="0" t="n">
        <f aca="false">VLOOKUP(B4871,'Team Data'!$A$1:$E$659,5,FALSE())</f>
        <v>473</v>
      </c>
      <c r="S4871" s="0" t="n">
        <f aca="false">IF(I4871=1,(MIN(30,(C4871-D4871)))*(M4871/(M4871+N4871))*(Q4871/(Q4871+R4871)),(MAX(-30,(C4871-D4871)))*(N4871/(M4871+N4871))*(R4871/(R4871+Q4871)))</f>
        <v>-2.2627819673765</v>
      </c>
      <c r="T4871" s="0" t="n">
        <f aca="false">IF(J4871=1,(MIN(30,(D4871-C4871)))*(K4871/(K4871+L4871))*(O4871/(O4871+P4871)),(MAX(-30,(D4871-C4871)))*(L4871/(K4871+L4871))*(P4871/(P4871+O4871)))</f>
        <v>2.44135748197644</v>
      </c>
      <c r="U4871" s="7" t="n">
        <v>43148</v>
      </c>
    </row>
    <row r="4872" customFormat="false" ht="15" hidden="false" customHeight="false" outlineLevel="0" collapsed="false">
      <c r="A4872" s="0" t="s">
        <v>192</v>
      </c>
      <c r="B4872" s="0" t="s">
        <v>262</v>
      </c>
      <c r="C4872" s="0" t="n">
        <v>63</v>
      </c>
      <c r="D4872" s="0" t="n">
        <v>73</v>
      </c>
      <c r="E4872" s="0" t="n">
        <v>43</v>
      </c>
      <c r="F4872" s="0" t="n">
        <v>44</v>
      </c>
      <c r="G4872" s="0" t="n">
        <v>11</v>
      </c>
      <c r="H4872" s="0" t="n">
        <v>9</v>
      </c>
      <c r="I4872" s="0" t="n">
        <v>0</v>
      </c>
      <c r="J4872" s="0" t="n">
        <v>1</v>
      </c>
      <c r="K4872" s="0" t="n">
        <f aca="false">VLOOKUP(A4872,'Team Data'!$A$1:$E$659,2,FALSE())</f>
        <v>28</v>
      </c>
      <c r="L4872" s="0" t="n">
        <f aca="false">VLOOKUP(A4872,'Team Data'!$A$1:$E$659,3,FALSE())</f>
        <v>6</v>
      </c>
      <c r="M4872" s="0" t="n">
        <f aca="false">VLOOKUP(B4872,'Team Data'!$A$1:$E$659,2,FALSE())</f>
        <v>20</v>
      </c>
      <c r="N4872" s="0" t="n">
        <f aca="false">VLOOKUP(B4872,'Team Data'!$A$1:$E$659,3,FALSE())</f>
        <v>14</v>
      </c>
      <c r="O4872" s="0" t="n">
        <f aca="false">VLOOKUP(A4872,'Team Data'!$A$1:$E$659,4,FALSE())</f>
        <v>515</v>
      </c>
      <c r="P4872" s="0" t="n">
        <f aca="false">VLOOKUP(A4872,'Team Data'!$A$1:$E$659,5,FALSE())</f>
        <v>512</v>
      </c>
      <c r="Q4872" s="0" t="n">
        <f aca="false">VLOOKUP(B4872,'Team Data'!$A$1:$E$659,4,FALSE())</f>
        <v>507</v>
      </c>
      <c r="R4872" s="0" t="n">
        <f aca="false">VLOOKUP(B4872,'Team Data'!$A$1:$E$659,5,FALSE())</f>
        <v>501</v>
      </c>
      <c r="S4872" s="0" t="n">
        <f aca="false">IF(I4872=1,(MIN(30,(C4872-D4872)))*(M4872/(M4872+N4872))*(Q4872/(Q4872+R4872)),(MAX(-30,(C4872-D4872)))*(N4872/(M4872+N4872))*(R4872/(R4872+Q4872)))</f>
        <v>-2.04656862745098</v>
      </c>
      <c r="T4872" s="0" t="n">
        <f aca="false">IF(J4872=1,(MIN(30,(D4872-C4872)))*(K4872/(K4872+L4872))*(O4872/(O4872+P4872)),(MAX(-30,(D4872-C4872)))*(L4872/(K4872+L4872))*(P4872/(P4872+O4872)))</f>
        <v>4.12967523913168</v>
      </c>
      <c r="U4872" s="7" t="n">
        <v>43148</v>
      </c>
    </row>
    <row r="4873" customFormat="false" ht="15" hidden="false" customHeight="false" outlineLevel="0" collapsed="false">
      <c r="A4873" s="0" t="s">
        <v>292</v>
      </c>
      <c r="B4873" s="0" t="s">
        <v>17</v>
      </c>
      <c r="C4873" s="0" t="n">
        <v>75</v>
      </c>
      <c r="D4873" s="0" t="n">
        <v>94</v>
      </c>
      <c r="E4873" s="0" t="n">
        <v>33</v>
      </c>
      <c r="F4873" s="0" t="n">
        <v>45</v>
      </c>
      <c r="G4873" s="0" t="n">
        <v>13</v>
      </c>
      <c r="H4873" s="0" t="n">
        <v>9</v>
      </c>
      <c r="I4873" s="0" t="n">
        <v>0</v>
      </c>
      <c r="J4873" s="0" t="n">
        <v>1</v>
      </c>
      <c r="K4873" s="0" t="n">
        <f aca="false">VLOOKUP(A4873,'Team Data'!$A$1:$E$659,2,FALSE())</f>
        <v>19</v>
      </c>
      <c r="L4873" s="0" t="n">
        <f aca="false">VLOOKUP(A4873,'Team Data'!$A$1:$E$659,3,FALSE())</f>
        <v>13</v>
      </c>
      <c r="M4873" s="0" t="n">
        <f aca="false">VLOOKUP(B4873,'Team Data'!$A$1:$E$659,2,FALSE())</f>
        <v>23</v>
      </c>
      <c r="N4873" s="0" t="n">
        <f aca="false">VLOOKUP(B4873,'Team Data'!$A$1:$E$659,3,FALSE())</f>
        <v>12</v>
      </c>
      <c r="O4873" s="0" t="n">
        <f aca="false">VLOOKUP(A4873,'Team Data'!$A$1:$E$659,4,FALSE())</f>
        <v>664</v>
      </c>
      <c r="P4873" s="0" t="n">
        <f aca="false">VLOOKUP(A4873,'Team Data'!$A$1:$E$659,5,FALSE())</f>
        <v>424</v>
      </c>
      <c r="Q4873" s="0" t="n">
        <f aca="false">VLOOKUP(B4873,'Team Data'!$A$1:$E$659,4,FALSE())</f>
        <v>660</v>
      </c>
      <c r="R4873" s="0" t="n">
        <f aca="false">VLOOKUP(B4873,'Team Data'!$A$1:$E$659,5,FALSE())</f>
        <v>497</v>
      </c>
      <c r="S4873" s="0" t="n">
        <f aca="false">IF(I4873=1,(MIN(30,(C4873-D4873)))*(M4873/(M4873+N4873))*(Q4873/(Q4873+R4873)),(MAX(-30,(C4873-D4873)))*(N4873/(M4873+N4873))*(R4873/(R4873+Q4873)))</f>
        <v>-2.79827139152982</v>
      </c>
      <c r="T4873" s="0" t="n">
        <f aca="false">IF(J4873=1,(MIN(30,(D4873-C4873)))*(K4873/(K4873+L4873))*(O4873/(O4873+P4873)),(MAX(-30,(D4873-C4873)))*(L4873/(K4873+L4873))*(P4873/(P4873+O4873)))</f>
        <v>6.88488051470588</v>
      </c>
      <c r="U4873" s="7" t="n">
        <v>43148</v>
      </c>
    </row>
    <row r="4874" customFormat="false" ht="15" hidden="false" customHeight="false" outlineLevel="0" collapsed="false">
      <c r="A4874" s="0" t="s">
        <v>317</v>
      </c>
      <c r="B4874" s="0" t="s">
        <v>166</v>
      </c>
      <c r="C4874" s="0" t="n">
        <v>74</v>
      </c>
      <c r="D4874" s="0" t="n">
        <v>77</v>
      </c>
      <c r="E4874" s="0" t="n">
        <v>27</v>
      </c>
      <c r="F4874" s="0" t="n">
        <v>25</v>
      </c>
      <c r="G4874" s="0" t="n">
        <v>11</v>
      </c>
      <c r="H4874" s="0" t="n">
        <v>11</v>
      </c>
      <c r="I4874" s="0" t="n">
        <v>0</v>
      </c>
      <c r="J4874" s="0" t="n">
        <v>1</v>
      </c>
      <c r="K4874" s="0" t="n">
        <f aca="false">VLOOKUP(A4874,'Team Data'!$A$1:$E$659,2,FALSE())</f>
        <v>27</v>
      </c>
      <c r="L4874" s="0" t="n">
        <f aca="false">VLOOKUP(A4874,'Team Data'!$A$1:$E$659,3,FALSE())</f>
        <v>8</v>
      </c>
      <c r="M4874" s="0" t="n">
        <f aca="false">VLOOKUP(B4874,'Team Data'!$A$1:$E$659,2,FALSE())</f>
        <v>19</v>
      </c>
      <c r="N4874" s="0" t="n">
        <f aca="false">VLOOKUP(B4874,'Team Data'!$A$1:$E$659,3,FALSE())</f>
        <v>15</v>
      </c>
      <c r="O4874" s="0" t="n">
        <f aca="false">VLOOKUP(A4874,'Team Data'!$A$1:$E$659,4,FALSE())</f>
        <v>534</v>
      </c>
      <c r="P4874" s="0" t="n">
        <f aca="false">VLOOKUP(A4874,'Team Data'!$A$1:$E$659,5,FALSE())</f>
        <v>523</v>
      </c>
      <c r="Q4874" s="0" t="n">
        <f aca="false">VLOOKUP(B4874,'Team Data'!$A$1:$E$659,4,FALSE())</f>
        <v>543</v>
      </c>
      <c r="R4874" s="0" t="n">
        <f aca="false">VLOOKUP(B4874,'Team Data'!$A$1:$E$659,5,FALSE())</f>
        <v>527</v>
      </c>
      <c r="S4874" s="0" t="n">
        <f aca="false">IF(I4874=1,(MIN(30,(C4874-D4874)))*(M4874/(M4874+N4874))*(Q4874/(Q4874+R4874)),(MAX(-30,(C4874-D4874)))*(N4874/(M4874+N4874))*(R4874/(R4874+Q4874)))</f>
        <v>-0.651869158878505</v>
      </c>
      <c r="T4874" s="0" t="n">
        <f aca="false">IF(J4874=1,(MIN(30,(D4874-C4874)))*(K4874/(K4874+L4874))*(O4874/(O4874+P4874)),(MAX(-30,(D4874-C4874)))*(L4874/(K4874+L4874))*(P4874/(P4874+O4874)))</f>
        <v>1.16918502500338</v>
      </c>
      <c r="U4874" s="7" t="n">
        <v>43148</v>
      </c>
    </row>
    <row r="4875" customFormat="false" ht="15" hidden="false" customHeight="false" outlineLevel="0" collapsed="false">
      <c r="A4875" s="0" t="s">
        <v>148</v>
      </c>
      <c r="B4875" s="0" t="s">
        <v>337</v>
      </c>
      <c r="C4875" s="0" t="n">
        <v>74</v>
      </c>
      <c r="D4875" s="0" t="n">
        <v>78</v>
      </c>
      <c r="E4875" s="0" t="n">
        <v>40</v>
      </c>
      <c r="F4875" s="0" t="n">
        <v>29</v>
      </c>
      <c r="G4875" s="0" t="n">
        <v>16</v>
      </c>
      <c r="H4875" s="0" t="n">
        <v>9</v>
      </c>
      <c r="I4875" s="0" t="n">
        <v>0</v>
      </c>
      <c r="J4875" s="0" t="n">
        <v>1</v>
      </c>
      <c r="K4875" s="0" t="n">
        <f aca="false">VLOOKUP(A4875,'Team Data'!$A$1:$E$659,2,FALSE())</f>
        <v>18</v>
      </c>
      <c r="L4875" s="0" t="n">
        <f aca="false">VLOOKUP(A4875,'Team Data'!$A$1:$E$659,3,FALSE())</f>
        <v>17</v>
      </c>
      <c r="M4875" s="0" t="n">
        <f aca="false">VLOOKUP(B4875,'Team Data'!$A$1:$E$659,2,FALSE())</f>
        <v>23</v>
      </c>
      <c r="N4875" s="0" t="n">
        <f aca="false">VLOOKUP(B4875,'Team Data'!$A$1:$E$659,3,FALSE())</f>
        <v>10</v>
      </c>
      <c r="O4875" s="0" t="n">
        <f aca="false">VLOOKUP(A4875,'Team Data'!$A$1:$E$659,4,FALSE())</f>
        <v>497</v>
      </c>
      <c r="P4875" s="0" t="n">
        <f aca="false">VLOOKUP(A4875,'Team Data'!$A$1:$E$659,5,FALSE())</f>
        <v>580</v>
      </c>
      <c r="Q4875" s="0" t="n">
        <f aca="false">VLOOKUP(B4875,'Team Data'!$A$1:$E$659,4,FALSE())</f>
        <v>458</v>
      </c>
      <c r="R4875" s="0" t="n">
        <f aca="false">VLOOKUP(B4875,'Team Data'!$A$1:$E$659,5,FALSE())</f>
        <v>534</v>
      </c>
      <c r="S4875" s="0" t="n">
        <f aca="false">IF(I4875=1,(MIN(30,(C4875-D4875)))*(M4875/(M4875+N4875))*(Q4875/(Q4875+R4875)),(MAX(-30,(C4875-D4875)))*(N4875/(M4875+N4875))*(R4875/(R4875+Q4875)))</f>
        <v>-0.652492668621701</v>
      </c>
      <c r="T4875" s="0" t="n">
        <f aca="false">IF(J4875=1,(MIN(30,(D4875-C4875)))*(K4875/(K4875+L4875))*(O4875/(O4875+P4875)),(MAX(-30,(D4875-C4875)))*(L4875/(K4875+L4875))*(P4875/(P4875+O4875)))</f>
        <v>0.949303621169916</v>
      </c>
      <c r="U4875" s="7" t="n">
        <v>43148</v>
      </c>
    </row>
    <row r="4876" customFormat="false" ht="15" hidden="false" customHeight="false" outlineLevel="0" collapsed="false">
      <c r="A4876" s="0" t="s">
        <v>259</v>
      </c>
      <c r="B4876" s="0" t="s">
        <v>353</v>
      </c>
      <c r="C4876" s="0" t="n">
        <v>75</v>
      </c>
      <c r="D4876" s="0" t="n">
        <v>89</v>
      </c>
      <c r="E4876" s="0" t="n">
        <v>36</v>
      </c>
      <c r="F4876" s="0" t="n">
        <v>32</v>
      </c>
      <c r="G4876" s="0" t="n">
        <v>15</v>
      </c>
      <c r="H4876" s="0" t="n">
        <v>12</v>
      </c>
      <c r="I4876" s="0" t="n">
        <v>0</v>
      </c>
      <c r="J4876" s="0" t="n">
        <v>1</v>
      </c>
      <c r="K4876" s="0" t="n">
        <f aca="false">VLOOKUP(A4876,'Team Data'!$A$1:$E$659,2,FALSE())</f>
        <v>4</v>
      </c>
      <c r="L4876" s="0" t="n">
        <f aca="false">VLOOKUP(A4876,'Team Data'!$A$1:$E$659,3,FALSE())</f>
        <v>26</v>
      </c>
      <c r="M4876" s="0" t="n">
        <f aca="false">VLOOKUP(B4876,'Team Data'!$A$1:$E$659,2,FALSE())</f>
        <v>20</v>
      </c>
      <c r="N4876" s="0" t="n">
        <f aca="false">VLOOKUP(B4876,'Team Data'!$A$1:$E$659,3,FALSE())</f>
        <v>13</v>
      </c>
      <c r="O4876" s="0" t="n">
        <f aca="false">VLOOKUP(A4876,'Team Data'!$A$1:$E$659,4,FALSE())</f>
        <v>537</v>
      </c>
      <c r="P4876" s="0" t="n">
        <f aca="false">VLOOKUP(A4876,'Team Data'!$A$1:$E$659,5,FALSE())</f>
        <v>418</v>
      </c>
      <c r="Q4876" s="0" t="n">
        <f aca="false">VLOOKUP(B4876,'Team Data'!$A$1:$E$659,4,FALSE())</f>
        <v>579</v>
      </c>
      <c r="R4876" s="0" t="n">
        <f aca="false">VLOOKUP(B4876,'Team Data'!$A$1:$E$659,5,FALSE())</f>
        <v>477</v>
      </c>
      <c r="S4876" s="0" t="n">
        <f aca="false">IF(I4876=1,(MIN(30,(C4876-D4876)))*(M4876/(M4876+N4876))*(Q4876/(Q4876+R4876)),(MAX(-30,(C4876-D4876)))*(N4876/(M4876+N4876))*(R4876/(R4876+Q4876)))</f>
        <v>-2.49121900826446</v>
      </c>
      <c r="T4876" s="0" t="n">
        <f aca="false">IF(J4876=1,(MIN(30,(D4876-C4876)))*(K4876/(K4876+L4876))*(O4876/(O4876+P4876)),(MAX(-30,(D4876-C4876)))*(L4876/(K4876+L4876))*(P4876/(P4876+O4876)))</f>
        <v>1.0496335078534</v>
      </c>
      <c r="U4876" s="7" t="n">
        <v>43148</v>
      </c>
    </row>
    <row r="4877" customFormat="false" ht="15" hidden="false" customHeight="false" outlineLevel="0" collapsed="false">
      <c r="A4877" s="0" t="s">
        <v>120</v>
      </c>
      <c r="B4877" s="0" t="s">
        <v>230</v>
      </c>
      <c r="C4877" s="0" t="n">
        <v>77</v>
      </c>
      <c r="D4877" s="0" t="n">
        <v>91</v>
      </c>
      <c r="E4877" s="0" t="n">
        <v>33</v>
      </c>
      <c r="F4877" s="0" t="n">
        <v>42</v>
      </c>
      <c r="G4877" s="0" t="n">
        <v>12</v>
      </c>
      <c r="H4877" s="0" t="n">
        <v>5</v>
      </c>
      <c r="I4877" s="0" t="n">
        <v>0</v>
      </c>
      <c r="J4877" s="0" t="n">
        <v>1</v>
      </c>
      <c r="K4877" s="0" t="n">
        <f aca="false">VLOOKUP(A4877,'Team Data'!$A$1:$E$659,2,FALSE())</f>
        <v>14</v>
      </c>
      <c r="L4877" s="0" t="n">
        <f aca="false">VLOOKUP(A4877,'Team Data'!$A$1:$E$659,3,FALSE())</f>
        <v>16</v>
      </c>
      <c r="M4877" s="0" t="n">
        <f aca="false">VLOOKUP(B4877,'Team Data'!$A$1:$E$659,2,FALSE())</f>
        <v>20</v>
      </c>
      <c r="N4877" s="0" t="n">
        <f aca="false">VLOOKUP(B4877,'Team Data'!$A$1:$E$659,3,FALSE())</f>
        <v>14</v>
      </c>
      <c r="O4877" s="0" t="n">
        <f aca="false">VLOOKUP(A4877,'Team Data'!$A$1:$E$659,4,FALSE())</f>
        <v>423</v>
      </c>
      <c r="P4877" s="0" t="n">
        <f aca="false">VLOOKUP(A4877,'Team Data'!$A$1:$E$659,5,FALSE())</f>
        <v>495</v>
      </c>
      <c r="Q4877" s="0" t="n">
        <f aca="false">VLOOKUP(B4877,'Team Data'!$A$1:$E$659,4,FALSE())</f>
        <v>504</v>
      </c>
      <c r="R4877" s="0" t="n">
        <f aca="false">VLOOKUP(B4877,'Team Data'!$A$1:$E$659,5,FALSE())</f>
        <v>516</v>
      </c>
      <c r="S4877" s="0" t="n">
        <f aca="false">IF(I4877=1,(MIN(30,(C4877-D4877)))*(M4877/(M4877+N4877))*(Q4877/(Q4877+R4877)),(MAX(-30,(C4877-D4877)))*(N4877/(M4877+N4877))*(R4877/(R4877+Q4877)))</f>
        <v>-2.91626297577855</v>
      </c>
      <c r="T4877" s="0" t="n">
        <f aca="false">IF(J4877=1,(MIN(30,(D4877-C4877)))*(K4877/(K4877+L4877))*(O4877/(O4877+P4877)),(MAX(-30,(D4877-C4877)))*(L4877/(K4877+L4877))*(P4877/(P4877+O4877)))</f>
        <v>3.01045751633987</v>
      </c>
      <c r="U4877" s="7" t="n">
        <v>43148</v>
      </c>
    </row>
    <row r="4878" customFormat="false" ht="15" hidden="false" customHeight="false" outlineLevel="0" collapsed="false">
      <c r="A4878" s="0" t="s">
        <v>348</v>
      </c>
      <c r="B4878" s="0" t="s">
        <v>204</v>
      </c>
      <c r="C4878" s="0" t="n">
        <v>67</v>
      </c>
      <c r="D4878" s="0" t="n">
        <v>69</v>
      </c>
      <c r="E4878" s="0" t="n">
        <v>26</v>
      </c>
      <c r="F4878" s="0" t="n">
        <v>21</v>
      </c>
      <c r="G4878" s="0" t="n">
        <v>14</v>
      </c>
      <c r="H4878" s="0" t="n">
        <v>13</v>
      </c>
      <c r="I4878" s="0" t="n">
        <v>0</v>
      </c>
      <c r="J4878" s="0" t="n">
        <v>1</v>
      </c>
      <c r="K4878" s="0" t="n">
        <f aca="false">VLOOKUP(A4878,'Team Data'!$A$1:$E$659,2,FALSE())</f>
        <v>19</v>
      </c>
      <c r="L4878" s="0" t="n">
        <f aca="false">VLOOKUP(A4878,'Team Data'!$A$1:$E$659,3,FALSE())</f>
        <v>12</v>
      </c>
      <c r="M4878" s="0" t="n">
        <f aca="false">VLOOKUP(B4878,'Team Data'!$A$1:$E$659,2,FALSE())</f>
        <v>23</v>
      </c>
      <c r="N4878" s="0" t="n">
        <f aca="false">VLOOKUP(B4878,'Team Data'!$A$1:$E$659,3,FALSE())</f>
        <v>10</v>
      </c>
      <c r="O4878" s="0" t="n">
        <f aca="false">VLOOKUP(A4878,'Team Data'!$A$1:$E$659,4,FALSE())</f>
        <v>519</v>
      </c>
      <c r="P4878" s="0" t="n">
        <f aca="false">VLOOKUP(A4878,'Team Data'!$A$1:$E$659,5,FALSE())</f>
        <v>432</v>
      </c>
      <c r="Q4878" s="0" t="n">
        <f aca="false">VLOOKUP(B4878,'Team Data'!$A$1:$E$659,4,FALSE())</f>
        <v>563</v>
      </c>
      <c r="R4878" s="0" t="n">
        <f aca="false">VLOOKUP(B4878,'Team Data'!$A$1:$E$659,5,FALSE())</f>
        <v>481</v>
      </c>
      <c r="S4878" s="0" t="n">
        <f aca="false">IF(I4878=1,(MIN(30,(C4878-D4878)))*(M4878/(M4878+N4878))*(Q4878/(Q4878+R4878)),(MAX(-30,(C4878-D4878)))*(N4878/(M4878+N4878))*(R4878/(R4878+Q4878)))</f>
        <v>-0.279229072332521</v>
      </c>
      <c r="T4878" s="0" t="n">
        <f aca="false">IF(J4878=1,(MIN(30,(D4878-C4878)))*(K4878/(K4878+L4878))*(O4878/(O4878+P4878)),(MAX(-30,(D4878-C4878)))*(L4878/(K4878+L4878))*(P4878/(P4878+O4878)))</f>
        <v>0.668973237000102</v>
      </c>
      <c r="U4878" s="7" t="n">
        <v>43148</v>
      </c>
    </row>
    <row r="4879" customFormat="false" ht="15" hidden="false" customHeight="false" outlineLevel="0" collapsed="false">
      <c r="A4879" s="0" t="s">
        <v>319</v>
      </c>
      <c r="B4879" s="0" t="s">
        <v>257</v>
      </c>
      <c r="C4879" s="0" t="n">
        <v>56</v>
      </c>
      <c r="D4879" s="0" t="n">
        <v>94</v>
      </c>
      <c r="E4879" s="0" t="n">
        <v>30</v>
      </c>
      <c r="F4879" s="0" t="n">
        <v>41</v>
      </c>
      <c r="G4879" s="0" t="n">
        <v>19</v>
      </c>
      <c r="H4879" s="0" t="n">
        <v>9</v>
      </c>
      <c r="I4879" s="0" t="n">
        <v>0</v>
      </c>
      <c r="J4879" s="0" t="n">
        <v>1</v>
      </c>
      <c r="K4879" s="0" t="n">
        <f aca="false">VLOOKUP(A4879,'Team Data'!$A$1:$E$659,2,FALSE())</f>
        <v>20</v>
      </c>
      <c r="L4879" s="0" t="n">
        <f aca="false">VLOOKUP(A4879,'Team Data'!$A$1:$E$659,3,FALSE())</f>
        <v>13</v>
      </c>
      <c r="M4879" s="0" t="n">
        <f aca="false">VLOOKUP(B4879,'Team Data'!$A$1:$E$659,2,FALSE())</f>
        <v>22</v>
      </c>
      <c r="N4879" s="0" t="n">
        <f aca="false">VLOOKUP(B4879,'Team Data'!$A$1:$E$659,3,FALSE())</f>
        <v>11</v>
      </c>
      <c r="O4879" s="0" t="n">
        <f aca="false">VLOOKUP(A4879,'Team Data'!$A$1:$E$659,4,FALSE())</f>
        <v>561</v>
      </c>
      <c r="P4879" s="0" t="n">
        <f aca="false">VLOOKUP(A4879,'Team Data'!$A$1:$E$659,5,FALSE())</f>
        <v>525</v>
      </c>
      <c r="Q4879" s="0" t="n">
        <f aca="false">VLOOKUP(B4879,'Team Data'!$A$1:$E$659,4,FALSE())</f>
        <v>568</v>
      </c>
      <c r="R4879" s="0" t="n">
        <f aca="false">VLOOKUP(B4879,'Team Data'!$A$1:$E$659,5,FALSE())</f>
        <v>479</v>
      </c>
      <c r="S4879" s="0" t="n">
        <f aca="false">IF(I4879=1,(MIN(30,(C4879-D4879)))*(M4879/(M4879+N4879))*(Q4879/(Q4879+R4879)),(MAX(-30,(C4879-D4879)))*(N4879/(M4879+N4879))*(R4879/(R4879+Q4879)))</f>
        <v>-4.57497612225406</v>
      </c>
      <c r="T4879" s="0" t="n">
        <f aca="false">IF(J4879=1,(MIN(30,(D4879-C4879)))*(K4879/(K4879+L4879))*(O4879/(O4879+P4879)),(MAX(-30,(D4879-C4879)))*(L4879/(K4879+L4879))*(P4879/(P4879+O4879)))</f>
        <v>9.39226519337017</v>
      </c>
      <c r="U4879" s="7" t="n">
        <v>43148</v>
      </c>
    </row>
    <row r="4880" customFormat="false" ht="15" hidden="false" customHeight="false" outlineLevel="0" collapsed="false">
      <c r="A4880" s="0" t="s">
        <v>27</v>
      </c>
      <c r="B4880" s="0" t="s">
        <v>62</v>
      </c>
      <c r="C4880" s="0" t="n">
        <v>89</v>
      </c>
      <c r="D4880" s="0" t="n">
        <v>85</v>
      </c>
      <c r="E4880" s="0" t="n">
        <v>39</v>
      </c>
      <c r="F4880" s="0" t="n">
        <v>39</v>
      </c>
      <c r="G4880" s="0" t="n">
        <v>19</v>
      </c>
      <c r="H4880" s="0" t="n">
        <v>17</v>
      </c>
      <c r="I4880" s="0" t="n">
        <v>1</v>
      </c>
      <c r="J4880" s="0" t="n">
        <v>0</v>
      </c>
      <c r="K4880" s="0" t="n">
        <f aca="false">VLOOKUP(A4880,'Team Data'!$A$1:$E$659,2,FALSE())</f>
        <v>18</v>
      </c>
      <c r="L4880" s="0" t="n">
        <f aca="false">VLOOKUP(A4880,'Team Data'!$A$1:$E$659,3,FALSE())</f>
        <v>14</v>
      </c>
      <c r="M4880" s="0" t="n">
        <f aca="false">VLOOKUP(B4880,'Team Data'!$A$1:$E$659,2,FALSE())</f>
        <v>5</v>
      </c>
      <c r="N4880" s="0" t="n">
        <f aca="false">VLOOKUP(B4880,'Team Data'!$A$1:$E$659,3,FALSE())</f>
        <v>27</v>
      </c>
      <c r="O4880" s="0" t="n">
        <f aca="false">VLOOKUP(A4880,'Team Data'!$A$1:$E$659,4,FALSE())</f>
        <v>374</v>
      </c>
      <c r="P4880" s="0" t="n">
        <f aca="false">VLOOKUP(A4880,'Team Data'!$A$1:$E$659,5,FALSE())</f>
        <v>605</v>
      </c>
      <c r="Q4880" s="0" t="n">
        <f aca="false">VLOOKUP(B4880,'Team Data'!$A$1:$E$659,4,FALSE())</f>
        <v>512</v>
      </c>
      <c r="R4880" s="0" t="n">
        <f aca="false">VLOOKUP(B4880,'Team Data'!$A$1:$E$659,5,FALSE())</f>
        <v>548</v>
      </c>
      <c r="S4880" s="0" t="n">
        <f aca="false">IF(I4880=1,(MIN(30,(C4880-D4880)))*(M4880/(M4880+N4880))*(Q4880/(Q4880+R4880)),(MAX(-30,(C4880-D4880)))*(N4880/(M4880+N4880))*(R4880/(R4880+Q4880)))</f>
        <v>0.30188679245283</v>
      </c>
      <c r="T4880" s="0" t="n">
        <f aca="false">IF(J4880=1,(MIN(30,(D4880-C4880)))*(K4880/(K4880+L4880))*(O4880/(O4880+P4880)),(MAX(-30,(D4880-C4880)))*(L4880/(K4880+L4880))*(P4880/(P4880+O4880)))</f>
        <v>-1.0814606741573</v>
      </c>
      <c r="U4880" s="7" t="n">
        <v>43148</v>
      </c>
    </row>
    <row r="4881" customFormat="false" ht="15" hidden="false" customHeight="false" outlineLevel="0" collapsed="false">
      <c r="A4881" s="0" t="s">
        <v>23</v>
      </c>
      <c r="B4881" s="0" t="s">
        <v>256</v>
      </c>
      <c r="C4881" s="0" t="n">
        <v>62</v>
      </c>
      <c r="D4881" s="0" t="n">
        <v>75</v>
      </c>
      <c r="E4881" s="0" t="n">
        <v>24</v>
      </c>
      <c r="F4881" s="0" t="n">
        <v>37</v>
      </c>
      <c r="G4881" s="0" t="n">
        <v>5</v>
      </c>
      <c r="H4881" s="0" t="n">
        <v>15</v>
      </c>
      <c r="I4881" s="0" t="n">
        <v>0</v>
      </c>
      <c r="J4881" s="0" t="n">
        <v>1</v>
      </c>
      <c r="K4881" s="0" t="n">
        <f aca="false">VLOOKUP(A4881,'Team Data'!$A$1:$E$659,2,FALSE())</f>
        <v>24</v>
      </c>
      <c r="L4881" s="0" t="n">
        <f aca="false">VLOOKUP(A4881,'Team Data'!$A$1:$E$659,3,FALSE())</f>
        <v>11</v>
      </c>
      <c r="M4881" s="0" t="n">
        <f aca="false">VLOOKUP(B4881,'Team Data'!$A$1:$E$659,2,FALSE())</f>
        <v>20</v>
      </c>
      <c r="N4881" s="0" t="n">
        <f aca="false">VLOOKUP(B4881,'Team Data'!$A$1:$E$659,3,FALSE())</f>
        <v>14</v>
      </c>
      <c r="O4881" s="0" t="n">
        <f aca="false">VLOOKUP(A4881,'Team Data'!$A$1:$E$659,4,FALSE())</f>
        <v>633</v>
      </c>
      <c r="P4881" s="0" t="n">
        <f aca="false">VLOOKUP(A4881,'Team Data'!$A$1:$E$659,5,FALSE())</f>
        <v>543</v>
      </c>
      <c r="Q4881" s="0" t="n">
        <f aca="false">VLOOKUP(B4881,'Team Data'!$A$1:$E$659,4,FALSE())</f>
        <v>587</v>
      </c>
      <c r="R4881" s="0" t="n">
        <f aca="false">VLOOKUP(B4881,'Team Data'!$A$1:$E$659,5,FALSE())</f>
        <v>530</v>
      </c>
      <c r="S4881" s="0" t="n">
        <f aca="false">IF(I4881=1,(MIN(30,(C4881-D4881)))*(M4881/(M4881+N4881))*(Q4881/(Q4881+R4881)),(MAX(-30,(C4881-D4881)))*(N4881/(M4881+N4881))*(R4881/(R4881+Q4881)))</f>
        <v>-2.53989151614092</v>
      </c>
      <c r="T4881" s="0" t="n">
        <f aca="false">IF(J4881=1,(MIN(30,(D4881-C4881)))*(K4881/(K4881+L4881))*(O4881/(O4881+P4881)),(MAX(-30,(D4881-C4881)))*(L4881/(K4881+L4881))*(P4881/(P4881+O4881)))</f>
        <v>4.79825072886297</v>
      </c>
      <c r="U4881" s="7" t="n">
        <v>43148</v>
      </c>
    </row>
    <row r="4882" customFormat="false" ht="15" hidden="false" customHeight="false" outlineLevel="0" collapsed="false">
      <c r="A4882" s="0" t="s">
        <v>87</v>
      </c>
      <c r="B4882" s="0" t="s">
        <v>332</v>
      </c>
      <c r="C4882" s="0" t="n">
        <v>68</v>
      </c>
      <c r="D4882" s="0" t="n">
        <v>71</v>
      </c>
      <c r="E4882" s="0" t="n">
        <v>31</v>
      </c>
      <c r="F4882" s="0" t="n">
        <v>31</v>
      </c>
      <c r="G4882" s="0" t="n">
        <v>3</v>
      </c>
      <c r="H4882" s="0" t="n">
        <v>11</v>
      </c>
      <c r="I4882" s="0" t="n">
        <v>0</v>
      </c>
      <c r="J4882" s="0" t="n">
        <v>1</v>
      </c>
      <c r="K4882" s="0" t="n">
        <f aca="false">VLOOKUP(A4882,'Team Data'!$A$1:$E$659,2,FALSE())</f>
        <v>21</v>
      </c>
      <c r="L4882" s="0" t="n">
        <f aca="false">VLOOKUP(A4882,'Team Data'!$A$1:$E$659,3,FALSE())</f>
        <v>13</v>
      </c>
      <c r="M4882" s="0" t="n">
        <f aca="false">VLOOKUP(B4882,'Team Data'!$A$1:$E$659,2,FALSE())</f>
        <v>12</v>
      </c>
      <c r="N4882" s="0" t="n">
        <f aca="false">VLOOKUP(B4882,'Team Data'!$A$1:$E$659,3,FALSE())</f>
        <v>20</v>
      </c>
      <c r="O4882" s="0" t="n">
        <f aca="false">VLOOKUP(A4882,'Team Data'!$A$1:$E$659,4,FALSE())</f>
        <v>684</v>
      </c>
      <c r="P4882" s="0" t="n">
        <f aca="false">VLOOKUP(A4882,'Team Data'!$A$1:$E$659,5,FALSE())</f>
        <v>461</v>
      </c>
      <c r="Q4882" s="0" t="n">
        <f aca="false">VLOOKUP(B4882,'Team Data'!$A$1:$E$659,4,FALSE())</f>
        <v>669</v>
      </c>
      <c r="R4882" s="0" t="n">
        <f aca="false">VLOOKUP(B4882,'Team Data'!$A$1:$E$659,5,FALSE())</f>
        <v>411</v>
      </c>
      <c r="S4882" s="0" t="n">
        <f aca="false">IF(I4882=1,(MIN(30,(C4882-D4882)))*(M4882/(M4882+N4882))*(Q4882/(Q4882+R4882)),(MAX(-30,(C4882-D4882)))*(N4882/(M4882+N4882))*(R4882/(R4882+Q4882)))</f>
        <v>-0.713541666666667</v>
      </c>
      <c r="T4882" s="0" t="n">
        <f aca="false">IF(J4882=1,(MIN(30,(D4882-C4882)))*(K4882/(K4882+L4882))*(O4882/(O4882+P4882)),(MAX(-30,(D4882-C4882)))*(L4882/(K4882+L4882))*(P4882/(P4882+O4882)))</f>
        <v>1.10690983817108</v>
      </c>
      <c r="U4882" s="7" t="n">
        <v>43148</v>
      </c>
    </row>
    <row r="4883" customFormat="false" ht="15" hidden="false" customHeight="false" outlineLevel="0" collapsed="false">
      <c r="A4883" s="0" t="s">
        <v>282</v>
      </c>
      <c r="B4883" s="0" t="s">
        <v>123</v>
      </c>
      <c r="C4883" s="0" t="n">
        <v>81</v>
      </c>
      <c r="D4883" s="0" t="n">
        <v>70</v>
      </c>
      <c r="E4883" s="0" t="n">
        <v>34</v>
      </c>
      <c r="F4883" s="0" t="n">
        <v>25</v>
      </c>
      <c r="G4883" s="0" t="n">
        <v>16</v>
      </c>
      <c r="H4883" s="0" t="n">
        <v>19</v>
      </c>
      <c r="I4883" s="0" t="n">
        <v>1</v>
      </c>
      <c r="J4883" s="0" t="n">
        <v>0</v>
      </c>
      <c r="K4883" s="0" t="n">
        <f aca="false">VLOOKUP(A4883,'Team Data'!$A$1:$E$659,2,FALSE())</f>
        <v>28</v>
      </c>
      <c r="L4883" s="0" t="n">
        <f aca="false">VLOOKUP(A4883,'Team Data'!$A$1:$E$659,3,FALSE())</f>
        <v>7</v>
      </c>
      <c r="M4883" s="0" t="n">
        <f aca="false">VLOOKUP(B4883,'Team Data'!$A$1:$E$659,2,FALSE())</f>
        <v>7</v>
      </c>
      <c r="N4883" s="0" t="n">
        <f aca="false">VLOOKUP(B4883,'Team Data'!$A$1:$E$659,3,FALSE())</f>
        <v>21</v>
      </c>
      <c r="O4883" s="0" t="n">
        <f aca="false">VLOOKUP(A4883,'Team Data'!$A$1:$E$659,4,FALSE())</f>
        <v>478</v>
      </c>
      <c r="P4883" s="0" t="n">
        <f aca="false">VLOOKUP(A4883,'Team Data'!$A$1:$E$659,5,FALSE())</f>
        <v>538</v>
      </c>
      <c r="Q4883" s="0" t="n">
        <f aca="false">VLOOKUP(B4883,'Team Data'!$A$1:$E$659,4,FALSE())</f>
        <v>401</v>
      </c>
      <c r="R4883" s="0" t="n">
        <f aca="false">VLOOKUP(B4883,'Team Data'!$A$1:$E$659,5,FALSE())</f>
        <v>384</v>
      </c>
      <c r="S4883" s="0" t="n">
        <f aca="false">IF(I4883=1,(MIN(30,(C4883-D4883)))*(M4883/(M4883+N4883))*(Q4883/(Q4883+R4883)),(MAX(-30,(C4883-D4883)))*(N4883/(M4883+N4883))*(R4883/(R4883+Q4883)))</f>
        <v>1.40477707006369</v>
      </c>
      <c r="T4883" s="0" t="n">
        <f aca="false">IF(J4883=1,(MIN(30,(D4883-C4883)))*(K4883/(K4883+L4883))*(O4883/(O4883+P4883)),(MAX(-30,(D4883-C4883)))*(L4883/(K4883+L4883))*(P4883/(P4883+O4883)))</f>
        <v>-1.16496062992126</v>
      </c>
      <c r="U4883" s="7" t="n">
        <v>43148</v>
      </c>
    </row>
    <row r="4884" customFormat="false" ht="15" hidden="false" customHeight="false" outlineLevel="0" collapsed="false">
      <c r="A4884" s="0" t="s">
        <v>117</v>
      </c>
      <c r="B4884" s="0" t="s">
        <v>198</v>
      </c>
      <c r="C4884" s="0" t="n">
        <v>69</v>
      </c>
      <c r="D4884" s="0" t="n">
        <v>83</v>
      </c>
      <c r="E4884" s="0" t="n">
        <v>35</v>
      </c>
      <c r="F4884" s="0" t="n">
        <v>37</v>
      </c>
      <c r="G4884" s="0" t="n">
        <v>15</v>
      </c>
      <c r="H4884" s="0" t="n">
        <v>11</v>
      </c>
      <c r="I4884" s="0" t="n">
        <v>0</v>
      </c>
      <c r="J4884" s="0" t="n">
        <v>1</v>
      </c>
      <c r="K4884" s="0" t="n">
        <f aca="false">VLOOKUP(A4884,'Team Data'!$A$1:$E$659,2,FALSE())</f>
        <v>10</v>
      </c>
      <c r="L4884" s="0" t="n">
        <f aca="false">VLOOKUP(A4884,'Team Data'!$A$1:$E$659,3,FALSE())</f>
        <v>23</v>
      </c>
      <c r="M4884" s="0" t="n">
        <f aca="false">VLOOKUP(B4884,'Team Data'!$A$1:$E$659,2,FALSE())</f>
        <v>20</v>
      </c>
      <c r="N4884" s="0" t="n">
        <f aca="false">VLOOKUP(B4884,'Team Data'!$A$1:$E$659,3,FALSE())</f>
        <v>15</v>
      </c>
      <c r="O4884" s="0" t="n">
        <f aca="false">VLOOKUP(A4884,'Team Data'!$A$1:$E$659,4,FALSE())</f>
        <v>452</v>
      </c>
      <c r="P4884" s="0" t="n">
        <f aca="false">VLOOKUP(A4884,'Team Data'!$A$1:$E$659,5,FALSE())</f>
        <v>578</v>
      </c>
      <c r="Q4884" s="0" t="n">
        <f aca="false">VLOOKUP(B4884,'Team Data'!$A$1:$E$659,4,FALSE())</f>
        <v>455</v>
      </c>
      <c r="R4884" s="0" t="n">
        <f aca="false">VLOOKUP(B4884,'Team Data'!$A$1:$E$659,5,FALSE())</f>
        <v>629</v>
      </c>
      <c r="S4884" s="0" t="n">
        <f aca="false">IF(I4884=1,(MIN(30,(C4884-D4884)))*(M4884/(M4884+N4884))*(Q4884/(Q4884+R4884)),(MAX(-30,(C4884-D4884)))*(N4884/(M4884+N4884))*(R4884/(R4884+Q4884)))</f>
        <v>-3.48154981549815</v>
      </c>
      <c r="T4884" s="0" t="n">
        <f aca="false">IF(J4884=1,(MIN(30,(D4884-C4884)))*(K4884/(K4884+L4884))*(O4884/(O4884+P4884)),(MAX(-30,(D4884-C4884)))*(L4884/(K4884+L4884))*(P4884/(P4884+O4884)))</f>
        <v>1.86172403648132</v>
      </c>
      <c r="U4884" s="7" t="n">
        <v>43148</v>
      </c>
    </row>
    <row r="4885" customFormat="false" ht="15" hidden="false" customHeight="false" outlineLevel="0" collapsed="false">
      <c r="A4885" s="0" t="s">
        <v>346</v>
      </c>
      <c r="B4885" s="0" t="s">
        <v>207</v>
      </c>
      <c r="C4885" s="0" t="n">
        <v>67</v>
      </c>
      <c r="D4885" s="0" t="n">
        <v>75</v>
      </c>
      <c r="E4885" s="0" t="n">
        <v>31</v>
      </c>
      <c r="F4885" s="0" t="n">
        <v>26</v>
      </c>
      <c r="G4885" s="0" t="n">
        <v>14</v>
      </c>
      <c r="H4885" s="0" t="n">
        <v>11</v>
      </c>
      <c r="I4885" s="0" t="n">
        <v>0</v>
      </c>
      <c r="J4885" s="0" t="n">
        <v>1</v>
      </c>
      <c r="K4885" s="0" t="n">
        <f aca="false">VLOOKUP(A4885,'Team Data'!$A$1:$E$659,2,FALSE())</f>
        <v>17</v>
      </c>
      <c r="L4885" s="0" t="n">
        <f aca="false">VLOOKUP(A4885,'Team Data'!$A$1:$E$659,3,FALSE())</f>
        <v>15</v>
      </c>
      <c r="M4885" s="0" t="n">
        <f aca="false">VLOOKUP(B4885,'Team Data'!$A$1:$E$659,2,FALSE())</f>
        <v>13</v>
      </c>
      <c r="N4885" s="0" t="n">
        <f aca="false">VLOOKUP(B4885,'Team Data'!$A$1:$E$659,3,FALSE())</f>
        <v>19</v>
      </c>
      <c r="O4885" s="0" t="n">
        <f aca="false">VLOOKUP(A4885,'Team Data'!$A$1:$E$659,4,FALSE())</f>
        <v>521</v>
      </c>
      <c r="P4885" s="0" t="n">
        <f aca="false">VLOOKUP(A4885,'Team Data'!$A$1:$E$659,5,FALSE())</f>
        <v>476</v>
      </c>
      <c r="Q4885" s="0" t="n">
        <f aca="false">VLOOKUP(B4885,'Team Data'!$A$1:$E$659,4,FALSE())</f>
        <v>530</v>
      </c>
      <c r="R4885" s="0" t="n">
        <f aca="false">VLOOKUP(B4885,'Team Data'!$A$1:$E$659,5,FALSE())</f>
        <v>469</v>
      </c>
      <c r="S4885" s="0" t="n">
        <f aca="false">IF(I4885=1,(MIN(30,(C4885-D4885)))*(M4885/(M4885+N4885))*(Q4885/(Q4885+R4885)),(MAX(-30,(C4885-D4885)))*(N4885/(M4885+N4885))*(R4885/(R4885+Q4885)))</f>
        <v>-2.22997997997998</v>
      </c>
      <c r="T4885" s="0" t="n">
        <f aca="false">IF(J4885=1,(MIN(30,(D4885-C4885)))*(K4885/(K4885+L4885))*(O4885/(O4885+P4885)),(MAX(-30,(D4885-C4885)))*(L4885/(K4885+L4885))*(P4885/(P4885+O4885)))</f>
        <v>2.22091273821464</v>
      </c>
      <c r="U4885" s="7" t="n">
        <v>43148</v>
      </c>
    </row>
    <row r="4886" customFormat="false" ht="15" hidden="false" customHeight="false" outlineLevel="0" collapsed="false">
      <c r="A4886" s="0" t="s">
        <v>334</v>
      </c>
      <c r="B4886" s="0" t="s">
        <v>354</v>
      </c>
      <c r="C4886" s="0" t="n">
        <v>95</v>
      </c>
      <c r="D4886" s="0" t="n">
        <v>79</v>
      </c>
      <c r="E4886" s="0" t="n">
        <v>28</v>
      </c>
      <c r="F4886" s="0" t="n">
        <v>31</v>
      </c>
      <c r="G4886" s="0" t="n">
        <v>6</v>
      </c>
      <c r="H4886" s="0" t="n">
        <v>11</v>
      </c>
      <c r="I4886" s="0" t="n">
        <v>1</v>
      </c>
      <c r="J4886" s="0" t="n">
        <v>0</v>
      </c>
      <c r="K4886" s="0" t="n">
        <f aca="false">VLOOKUP(A4886,'Team Data'!$A$1:$E$659,2,FALSE())</f>
        <v>36</v>
      </c>
      <c r="L4886" s="0" t="n">
        <f aca="false">VLOOKUP(A4886,'Team Data'!$A$1:$E$659,3,FALSE())</f>
        <v>4</v>
      </c>
      <c r="M4886" s="0" t="n">
        <f aca="false">VLOOKUP(B4886,'Team Data'!$A$1:$E$659,2,FALSE())</f>
        <v>28</v>
      </c>
      <c r="N4886" s="0" t="n">
        <f aca="false">VLOOKUP(B4886,'Team Data'!$A$1:$E$659,3,FALSE())</f>
        <v>6</v>
      </c>
      <c r="O4886" s="0" t="n">
        <f aca="false">VLOOKUP(A4886,'Team Data'!$A$1:$E$659,4,FALSE())</f>
        <v>804</v>
      </c>
      <c r="P4886" s="0" t="n">
        <f aca="false">VLOOKUP(A4886,'Team Data'!$A$1:$E$659,5,FALSE())</f>
        <v>530</v>
      </c>
      <c r="Q4886" s="0" t="n">
        <f aca="false">VLOOKUP(B4886,'Team Data'!$A$1:$E$659,4,FALSE())</f>
        <v>661</v>
      </c>
      <c r="R4886" s="0" t="n">
        <f aca="false">VLOOKUP(B4886,'Team Data'!$A$1:$E$659,5,FALSE())</f>
        <v>472</v>
      </c>
      <c r="S4886" s="0" t="n">
        <f aca="false">IF(I4886=1,(MIN(30,(C4886-D4886)))*(M4886/(M4886+N4886))*(Q4886/(Q4886+R4886)),(MAX(-30,(C4886-D4886)))*(N4886/(M4886+N4886))*(R4886/(R4886+Q4886)))</f>
        <v>7.68724365297752</v>
      </c>
      <c r="T4886" s="0" t="n">
        <f aca="false">IF(J4886=1,(MIN(30,(D4886-C4886)))*(K4886/(K4886+L4886))*(O4886/(O4886+P4886)),(MAX(-30,(D4886-C4886)))*(L4886/(K4886+L4886))*(P4886/(P4886+O4886)))</f>
        <v>-0.63568215892054</v>
      </c>
      <c r="U4886" s="7" t="n">
        <v>43148</v>
      </c>
    </row>
    <row r="4887" customFormat="false" ht="15" hidden="false" customHeight="false" outlineLevel="0" collapsed="false">
      <c r="A4887" s="0" t="s">
        <v>195</v>
      </c>
      <c r="B4887" s="0" t="s">
        <v>46</v>
      </c>
      <c r="C4887" s="0" t="n">
        <v>87</v>
      </c>
      <c r="D4887" s="0" t="n">
        <v>83</v>
      </c>
      <c r="E4887" s="0" t="n">
        <v>38</v>
      </c>
      <c r="F4887" s="0" t="n">
        <v>36</v>
      </c>
      <c r="G4887" s="0" t="n">
        <v>12</v>
      </c>
      <c r="H4887" s="0" t="n">
        <v>10</v>
      </c>
      <c r="I4887" s="0" t="n">
        <v>1</v>
      </c>
      <c r="J4887" s="0" t="n">
        <v>0</v>
      </c>
      <c r="K4887" s="0" t="n">
        <f aca="false">VLOOKUP(A4887,'Team Data'!$A$1:$E$659,2,FALSE())</f>
        <v>21</v>
      </c>
      <c r="L4887" s="0" t="n">
        <f aca="false">VLOOKUP(A4887,'Team Data'!$A$1:$E$659,3,FALSE())</f>
        <v>11</v>
      </c>
      <c r="M4887" s="0" t="n">
        <f aca="false">VLOOKUP(B4887,'Team Data'!$A$1:$E$659,2,FALSE())</f>
        <v>18</v>
      </c>
      <c r="N4887" s="0" t="n">
        <f aca="false">VLOOKUP(B4887,'Team Data'!$A$1:$E$659,3,FALSE())</f>
        <v>17</v>
      </c>
      <c r="O4887" s="0" t="n">
        <f aca="false">VLOOKUP(A4887,'Team Data'!$A$1:$E$659,4,FALSE())</f>
        <v>481</v>
      </c>
      <c r="P4887" s="0" t="n">
        <f aca="false">VLOOKUP(A4887,'Team Data'!$A$1:$E$659,5,FALSE())</f>
        <v>445</v>
      </c>
      <c r="Q4887" s="0" t="n">
        <f aca="false">VLOOKUP(B4887,'Team Data'!$A$1:$E$659,4,FALSE())</f>
        <v>546</v>
      </c>
      <c r="R4887" s="0" t="n">
        <f aca="false">VLOOKUP(B4887,'Team Data'!$A$1:$E$659,5,FALSE())</f>
        <v>561</v>
      </c>
      <c r="S4887" s="0" t="n">
        <f aca="false">IF(I4887=1,(MIN(30,(C4887-D4887)))*(M4887/(M4887+N4887))*(Q4887/(Q4887+R4887)),(MAX(-30,(C4887-D4887)))*(N4887/(M4887+N4887))*(R4887/(R4887+Q4887)))</f>
        <v>1.01463414634146</v>
      </c>
      <c r="T4887" s="0" t="n">
        <f aca="false">IF(J4887=1,(MIN(30,(D4887-C4887)))*(K4887/(K4887+L4887))*(O4887/(O4887+P4887)),(MAX(-30,(D4887-C4887)))*(L4887/(K4887+L4887))*(P4887/(P4887+O4887)))</f>
        <v>-0.660772138228942</v>
      </c>
      <c r="U4887" s="7" t="n">
        <v>43148</v>
      </c>
    </row>
    <row r="4888" customFormat="false" ht="15" hidden="false" customHeight="false" outlineLevel="0" collapsed="false">
      <c r="A4888" s="0" t="s">
        <v>220</v>
      </c>
      <c r="B4888" s="0" t="s">
        <v>269</v>
      </c>
      <c r="C4888" s="0" t="n">
        <v>64</v>
      </c>
      <c r="D4888" s="0" t="n">
        <v>79</v>
      </c>
      <c r="E4888" s="0" t="n">
        <v>34</v>
      </c>
      <c r="F4888" s="0" t="n">
        <v>44</v>
      </c>
      <c r="G4888" s="0" t="n">
        <v>10</v>
      </c>
      <c r="H4888" s="0" t="n">
        <v>9</v>
      </c>
      <c r="I4888" s="0" t="n">
        <v>0</v>
      </c>
      <c r="J4888" s="0" t="n">
        <v>1</v>
      </c>
      <c r="K4888" s="0" t="n">
        <f aca="false">VLOOKUP(A4888,'Team Data'!$A$1:$E$659,2,FALSE())</f>
        <v>9</v>
      </c>
      <c r="L4888" s="0" t="n">
        <f aca="false">VLOOKUP(A4888,'Team Data'!$A$1:$E$659,3,FALSE())</f>
        <v>22</v>
      </c>
      <c r="M4888" s="0" t="n">
        <f aca="false">VLOOKUP(B4888,'Team Data'!$A$1:$E$659,2,FALSE())</f>
        <v>26</v>
      </c>
      <c r="N4888" s="0" t="n">
        <f aca="false">VLOOKUP(B4888,'Team Data'!$A$1:$E$659,3,FALSE())</f>
        <v>9</v>
      </c>
      <c r="O4888" s="0" t="n">
        <f aca="false">VLOOKUP(A4888,'Team Data'!$A$1:$E$659,4,FALSE())</f>
        <v>532</v>
      </c>
      <c r="P4888" s="0" t="n">
        <f aca="false">VLOOKUP(A4888,'Team Data'!$A$1:$E$659,5,FALSE())</f>
        <v>421</v>
      </c>
      <c r="Q4888" s="0" t="n">
        <f aca="false">VLOOKUP(B4888,'Team Data'!$A$1:$E$659,4,FALSE())</f>
        <v>497</v>
      </c>
      <c r="R4888" s="0" t="n">
        <f aca="false">VLOOKUP(B4888,'Team Data'!$A$1:$E$659,5,FALSE())</f>
        <v>517</v>
      </c>
      <c r="S4888" s="0" t="n">
        <f aca="false">IF(I4888=1,(MIN(30,(C4888-D4888)))*(M4888/(M4888+N4888))*(Q4888/(Q4888+R4888)),(MAX(-30,(C4888-D4888)))*(N4888/(M4888+N4888))*(R4888/(R4888+Q4888)))</f>
        <v>-1.96661031276416</v>
      </c>
      <c r="T4888" s="0" t="n">
        <f aca="false">IF(J4888=1,(MIN(30,(D4888-C4888)))*(K4888/(K4888+L4888))*(O4888/(O4888+P4888)),(MAX(-30,(D4888-C4888)))*(L4888/(K4888+L4888))*(P4888/(P4888+O4888)))</f>
        <v>2.43103273195004</v>
      </c>
      <c r="U4888" s="7" t="n">
        <v>43148</v>
      </c>
    </row>
    <row r="4889" customFormat="false" ht="15" hidden="false" customHeight="false" outlineLevel="0" collapsed="false">
      <c r="A4889" s="0" t="s">
        <v>81</v>
      </c>
      <c r="B4889" s="0" t="s">
        <v>48</v>
      </c>
      <c r="C4889" s="0" t="n">
        <v>72</v>
      </c>
      <c r="D4889" s="0" t="n">
        <v>67</v>
      </c>
      <c r="E4889" s="0" t="n">
        <v>43</v>
      </c>
      <c r="F4889" s="0" t="n">
        <v>30</v>
      </c>
      <c r="G4889" s="0" t="n">
        <v>10</v>
      </c>
      <c r="H4889" s="0" t="n">
        <v>7</v>
      </c>
      <c r="I4889" s="0" t="n">
        <v>1</v>
      </c>
      <c r="J4889" s="0" t="n">
        <v>0</v>
      </c>
      <c r="K4889" s="0" t="n">
        <f aca="false">VLOOKUP(A4889,'Team Data'!$A$1:$E$659,2,FALSE())</f>
        <v>22</v>
      </c>
      <c r="L4889" s="0" t="n">
        <f aca="false">VLOOKUP(A4889,'Team Data'!$A$1:$E$659,3,FALSE())</f>
        <v>13</v>
      </c>
      <c r="M4889" s="0" t="n">
        <f aca="false">VLOOKUP(B4889,'Team Data'!$A$1:$E$659,2,FALSE())</f>
        <v>21</v>
      </c>
      <c r="N4889" s="0" t="n">
        <f aca="false">VLOOKUP(B4889,'Team Data'!$A$1:$E$659,3,FALSE())</f>
        <v>15</v>
      </c>
      <c r="O4889" s="0" t="n">
        <f aca="false">VLOOKUP(A4889,'Team Data'!$A$1:$E$659,4,FALSE())</f>
        <v>536</v>
      </c>
      <c r="P4889" s="0" t="n">
        <f aca="false">VLOOKUP(A4889,'Team Data'!$A$1:$E$659,5,FALSE())</f>
        <v>497</v>
      </c>
      <c r="Q4889" s="0" t="n">
        <f aca="false">VLOOKUP(B4889,'Team Data'!$A$1:$E$659,4,FALSE())</f>
        <v>577</v>
      </c>
      <c r="R4889" s="0" t="n">
        <f aca="false">VLOOKUP(B4889,'Team Data'!$A$1:$E$659,5,FALSE())</f>
        <v>521</v>
      </c>
      <c r="S4889" s="0" t="n">
        <f aca="false">IF(I4889=1,(MIN(30,(C4889-D4889)))*(M4889/(M4889+N4889))*(Q4889/(Q4889+R4889)),(MAX(-30,(C4889-D4889)))*(N4889/(M4889+N4889))*(R4889/(R4889+Q4889)))</f>
        <v>1.5327109896782</v>
      </c>
      <c r="T4889" s="0" t="n">
        <f aca="false">IF(J4889=1,(MIN(30,(D4889-C4889)))*(K4889/(K4889+L4889))*(O4889/(O4889+P4889)),(MAX(-30,(D4889-C4889)))*(L4889/(K4889+L4889))*(P4889/(P4889+O4889)))</f>
        <v>-0.89351403678606</v>
      </c>
      <c r="U4889" s="7" t="n">
        <v>43148</v>
      </c>
    </row>
    <row r="4890" customFormat="false" ht="15" hidden="false" customHeight="false" outlineLevel="0" collapsed="false">
      <c r="A4890" s="0" t="s">
        <v>162</v>
      </c>
      <c r="B4890" s="0" t="s">
        <v>199</v>
      </c>
      <c r="C4890" s="0" t="n">
        <v>49</v>
      </c>
      <c r="D4890" s="0" t="n">
        <v>77</v>
      </c>
      <c r="E4890" s="0" t="n">
        <v>31</v>
      </c>
      <c r="F4890" s="0" t="n">
        <v>43</v>
      </c>
      <c r="G4890" s="0" t="n">
        <v>14</v>
      </c>
      <c r="H4890" s="0" t="n">
        <v>11</v>
      </c>
      <c r="I4890" s="0" t="n">
        <v>0</v>
      </c>
      <c r="J4890" s="0" t="n">
        <v>1</v>
      </c>
      <c r="K4890" s="0" t="n">
        <f aca="false">VLOOKUP(A4890,'Team Data'!$A$1:$E$659,2,FALSE())</f>
        <v>7</v>
      </c>
      <c r="L4890" s="0" t="n">
        <f aca="false">VLOOKUP(A4890,'Team Data'!$A$1:$E$659,3,FALSE())</f>
        <v>25</v>
      </c>
      <c r="M4890" s="0" t="n">
        <f aca="false">VLOOKUP(B4890,'Team Data'!$A$1:$E$659,2,FALSE())</f>
        <v>19</v>
      </c>
      <c r="N4890" s="0" t="n">
        <f aca="false">VLOOKUP(B4890,'Team Data'!$A$1:$E$659,3,FALSE())</f>
        <v>16</v>
      </c>
      <c r="O4890" s="0" t="n">
        <f aca="false">VLOOKUP(A4890,'Team Data'!$A$1:$E$659,4,FALSE())</f>
        <v>467</v>
      </c>
      <c r="P4890" s="0" t="n">
        <f aca="false">VLOOKUP(A4890,'Team Data'!$A$1:$E$659,5,FALSE())</f>
        <v>524</v>
      </c>
      <c r="Q4890" s="0" t="n">
        <f aca="false">VLOOKUP(B4890,'Team Data'!$A$1:$E$659,4,FALSE())</f>
        <v>431</v>
      </c>
      <c r="R4890" s="0" t="n">
        <f aca="false">VLOOKUP(B4890,'Team Data'!$A$1:$E$659,5,FALSE())</f>
        <v>621</v>
      </c>
      <c r="S4890" s="0" t="n">
        <f aca="false">IF(I4890=1,(MIN(30,(C4890-D4890)))*(M4890/(M4890+N4890))*(Q4890/(Q4890+R4890)),(MAX(-30,(C4890-D4890)))*(N4890/(M4890+N4890))*(R4890/(R4890+Q4890)))</f>
        <v>-7.55589353612167</v>
      </c>
      <c r="T4890" s="0" t="n">
        <f aca="false">IF(J4890=1,(MIN(30,(D4890-C4890)))*(K4890/(K4890+L4890))*(O4890/(O4890+P4890)),(MAX(-30,(D4890-C4890)))*(L4890/(K4890+L4890))*(P4890/(P4890+O4890)))</f>
        <v>2.88635216952573</v>
      </c>
      <c r="U4890" s="7" t="n">
        <v>43148</v>
      </c>
    </row>
    <row r="4891" customFormat="false" ht="15" hidden="false" customHeight="false" outlineLevel="0" collapsed="false">
      <c r="A4891" s="0" t="s">
        <v>205</v>
      </c>
      <c r="B4891" s="0" t="s">
        <v>200</v>
      </c>
      <c r="C4891" s="0" t="n">
        <v>81</v>
      </c>
      <c r="D4891" s="0" t="n">
        <v>86</v>
      </c>
      <c r="E4891" s="0" t="n">
        <v>28</v>
      </c>
      <c r="F4891" s="0" t="n">
        <v>27</v>
      </c>
      <c r="G4891" s="0" t="n">
        <v>18</v>
      </c>
      <c r="H4891" s="0" t="n">
        <v>17</v>
      </c>
      <c r="I4891" s="0" t="n">
        <v>0</v>
      </c>
      <c r="J4891" s="0" t="n">
        <v>1</v>
      </c>
      <c r="K4891" s="0" t="n">
        <f aca="false">VLOOKUP(A4891,'Team Data'!$A$1:$E$659,2,FALSE())</f>
        <v>5</v>
      </c>
      <c r="L4891" s="0" t="n">
        <f aca="false">VLOOKUP(A4891,'Team Data'!$A$1:$E$659,3,FALSE())</f>
        <v>27</v>
      </c>
      <c r="M4891" s="0" t="n">
        <f aca="false">VLOOKUP(B4891,'Team Data'!$A$1:$E$659,2,FALSE())</f>
        <v>12</v>
      </c>
      <c r="N4891" s="0" t="n">
        <f aca="false">VLOOKUP(B4891,'Team Data'!$A$1:$E$659,3,FALSE())</f>
        <v>20</v>
      </c>
      <c r="O4891" s="0" t="n">
        <f aca="false">VLOOKUP(A4891,'Team Data'!$A$1:$E$659,4,FALSE())</f>
        <v>550</v>
      </c>
      <c r="P4891" s="0" t="n">
        <f aca="false">VLOOKUP(A4891,'Team Data'!$A$1:$E$659,5,FALSE())</f>
        <v>448</v>
      </c>
      <c r="Q4891" s="0" t="n">
        <f aca="false">VLOOKUP(B4891,'Team Data'!$A$1:$E$659,4,FALSE())</f>
        <v>569</v>
      </c>
      <c r="R4891" s="0" t="n">
        <f aca="false">VLOOKUP(B4891,'Team Data'!$A$1:$E$659,5,FALSE())</f>
        <v>426</v>
      </c>
      <c r="S4891" s="0" t="n">
        <f aca="false">IF(I4891=1,(MIN(30,(C4891-D4891)))*(M4891/(M4891+N4891))*(Q4891/(Q4891+R4891)),(MAX(-30,(C4891-D4891)))*(N4891/(M4891+N4891))*(R4891/(R4891+Q4891)))</f>
        <v>-1.33793969849246</v>
      </c>
      <c r="T4891" s="0" t="n">
        <f aca="false">IF(J4891=1,(MIN(30,(D4891-C4891)))*(K4891/(K4891+L4891))*(O4891/(O4891+P4891)),(MAX(-30,(D4891-C4891)))*(L4891/(K4891+L4891))*(P4891/(P4891+O4891)))</f>
        <v>0.430548597194389</v>
      </c>
      <c r="U4891" s="7" t="n">
        <v>43148</v>
      </c>
    </row>
    <row r="4892" customFormat="false" ht="15" hidden="false" customHeight="false" outlineLevel="0" collapsed="false">
      <c r="A4892" s="0" t="s">
        <v>351</v>
      </c>
      <c r="B4892" s="0" t="s">
        <v>52</v>
      </c>
      <c r="C4892" s="0" t="n">
        <v>74</v>
      </c>
      <c r="D4892" s="0" t="n">
        <v>64</v>
      </c>
      <c r="E4892" s="0" t="n">
        <v>29</v>
      </c>
      <c r="F4892" s="0" t="n">
        <v>32</v>
      </c>
      <c r="G4892" s="0" t="n">
        <v>9</v>
      </c>
      <c r="H4892" s="0" t="n">
        <v>12</v>
      </c>
      <c r="I4892" s="0" t="n">
        <v>1</v>
      </c>
      <c r="J4892" s="0" t="n">
        <v>0</v>
      </c>
      <c r="K4892" s="0" t="n">
        <f aca="false">VLOOKUP(A4892,'Team Data'!$A$1:$E$659,2,FALSE())</f>
        <v>21</v>
      </c>
      <c r="L4892" s="0" t="n">
        <f aca="false">VLOOKUP(A4892,'Team Data'!$A$1:$E$659,3,FALSE())</f>
        <v>13</v>
      </c>
      <c r="M4892" s="0" t="n">
        <f aca="false">VLOOKUP(B4892,'Team Data'!$A$1:$E$659,2,FALSE())</f>
        <v>10</v>
      </c>
      <c r="N4892" s="0" t="n">
        <f aca="false">VLOOKUP(B4892,'Team Data'!$A$1:$E$659,3,FALSE())</f>
        <v>23</v>
      </c>
      <c r="O4892" s="0" t="n">
        <f aca="false">VLOOKUP(A4892,'Team Data'!$A$1:$E$659,4,FALSE())</f>
        <v>532</v>
      </c>
      <c r="P4892" s="0" t="n">
        <f aca="false">VLOOKUP(A4892,'Team Data'!$A$1:$E$659,5,FALSE())</f>
        <v>495</v>
      </c>
      <c r="Q4892" s="0" t="n">
        <f aca="false">VLOOKUP(B4892,'Team Data'!$A$1:$E$659,4,FALSE())</f>
        <v>543</v>
      </c>
      <c r="R4892" s="0" t="n">
        <f aca="false">VLOOKUP(B4892,'Team Data'!$A$1:$E$659,5,FALSE())</f>
        <v>482</v>
      </c>
      <c r="S4892" s="0" t="n">
        <f aca="false">IF(I4892=1,(MIN(30,(C4892-D4892)))*(M4892/(M4892+N4892))*(Q4892/(Q4892+R4892)),(MAX(-30,(C4892-D4892)))*(N4892/(M4892+N4892))*(R4892/(R4892+Q4892)))</f>
        <v>1.60532150776053</v>
      </c>
      <c r="T4892" s="0" t="n">
        <f aca="false">IF(J4892=1,(MIN(30,(D4892-C4892)))*(K4892/(K4892+L4892))*(O4892/(O4892+P4892)),(MAX(-30,(D4892-C4892)))*(L4892/(K4892+L4892))*(P4892/(P4892+O4892)))</f>
        <v>-1.84288905435592</v>
      </c>
      <c r="U4892" s="7" t="n">
        <v>43148</v>
      </c>
    </row>
    <row r="4893" customFormat="false" ht="15" hidden="false" customHeight="false" outlineLevel="0" collapsed="false">
      <c r="A4893" s="0" t="s">
        <v>305</v>
      </c>
      <c r="B4893" s="0" t="s">
        <v>308</v>
      </c>
      <c r="C4893" s="0" t="n">
        <v>71</v>
      </c>
      <c r="D4893" s="0" t="n">
        <v>54</v>
      </c>
      <c r="E4893" s="0" t="n">
        <v>36</v>
      </c>
      <c r="F4893" s="0" t="n">
        <v>31</v>
      </c>
      <c r="G4893" s="0" t="n">
        <v>9</v>
      </c>
      <c r="H4893" s="0" t="n">
        <v>8</v>
      </c>
      <c r="I4893" s="0" t="n">
        <v>1</v>
      </c>
      <c r="J4893" s="0" t="n">
        <v>0</v>
      </c>
      <c r="K4893" s="0" t="n">
        <f aca="false">VLOOKUP(A4893,'Team Data'!$A$1:$E$659,2,FALSE())</f>
        <v>22</v>
      </c>
      <c r="L4893" s="0" t="n">
        <f aca="false">VLOOKUP(A4893,'Team Data'!$A$1:$E$659,3,FALSE())</f>
        <v>11</v>
      </c>
      <c r="M4893" s="0" t="n">
        <f aca="false">VLOOKUP(B4893,'Team Data'!$A$1:$E$659,2,FALSE())</f>
        <v>23</v>
      </c>
      <c r="N4893" s="0" t="n">
        <f aca="false">VLOOKUP(B4893,'Team Data'!$A$1:$E$659,3,FALSE())</f>
        <v>9</v>
      </c>
      <c r="O4893" s="0" t="n">
        <f aca="false">VLOOKUP(A4893,'Team Data'!$A$1:$E$659,4,FALSE())</f>
        <v>522</v>
      </c>
      <c r="P4893" s="0" t="n">
        <f aca="false">VLOOKUP(A4893,'Team Data'!$A$1:$E$659,5,FALSE())</f>
        <v>501</v>
      </c>
      <c r="Q4893" s="0" t="n">
        <f aca="false">VLOOKUP(B4893,'Team Data'!$A$1:$E$659,4,FALSE())</f>
        <v>444</v>
      </c>
      <c r="R4893" s="0" t="n">
        <f aca="false">VLOOKUP(B4893,'Team Data'!$A$1:$E$659,5,FALSE())</f>
        <v>537</v>
      </c>
      <c r="S4893" s="0" t="n">
        <f aca="false">IF(I4893=1,(MIN(30,(C4893-D4893)))*(M4893/(M4893+N4893))*(Q4893/(Q4893+R4893)),(MAX(-30,(C4893-D4893)))*(N4893/(M4893+N4893))*(R4893/(R4893+Q4893)))</f>
        <v>5.53019877675841</v>
      </c>
      <c r="T4893" s="0" t="n">
        <f aca="false">IF(J4893=1,(MIN(30,(D4893-C4893)))*(K4893/(K4893+L4893))*(O4893/(O4893+P4893)),(MAX(-30,(D4893-C4893)))*(L4893/(K4893+L4893))*(P4893/(P4893+O4893)))</f>
        <v>-2.77517106549365</v>
      </c>
      <c r="U4893" s="7" t="n">
        <v>43148</v>
      </c>
    </row>
    <row r="4894" customFormat="false" ht="15" hidden="false" customHeight="false" outlineLevel="0" collapsed="false">
      <c r="A4894" s="0" t="s">
        <v>294</v>
      </c>
      <c r="B4894" s="0" t="s">
        <v>175</v>
      </c>
      <c r="C4894" s="0" t="n">
        <v>72</v>
      </c>
      <c r="D4894" s="0" t="n">
        <v>71</v>
      </c>
      <c r="E4894" s="0" t="n">
        <v>34</v>
      </c>
      <c r="F4894" s="0" t="n">
        <v>39</v>
      </c>
      <c r="G4894" s="0" t="n">
        <v>11</v>
      </c>
      <c r="H4894" s="0" t="n">
        <v>9</v>
      </c>
      <c r="I4894" s="0" t="n">
        <v>1</v>
      </c>
      <c r="J4894" s="0" t="n">
        <v>0</v>
      </c>
      <c r="K4894" s="0" t="n">
        <f aca="false">VLOOKUP(A4894,'Team Data'!$A$1:$E$659,2,FALSE())</f>
        <v>16</v>
      </c>
      <c r="L4894" s="0" t="n">
        <f aca="false">VLOOKUP(A4894,'Team Data'!$A$1:$E$659,3,FALSE())</f>
        <v>19</v>
      </c>
      <c r="M4894" s="0" t="n">
        <f aca="false">VLOOKUP(B4894,'Team Data'!$A$1:$E$659,2,FALSE())</f>
        <v>4</v>
      </c>
      <c r="N4894" s="0" t="n">
        <f aca="false">VLOOKUP(B4894,'Team Data'!$A$1:$E$659,3,FALSE())</f>
        <v>28</v>
      </c>
      <c r="O4894" s="0" t="n">
        <f aca="false">VLOOKUP(A4894,'Team Data'!$A$1:$E$659,4,FALSE())</f>
        <v>549</v>
      </c>
      <c r="P4894" s="0" t="n">
        <f aca="false">VLOOKUP(A4894,'Team Data'!$A$1:$E$659,5,FALSE())</f>
        <v>611</v>
      </c>
      <c r="Q4894" s="0" t="n">
        <f aca="false">VLOOKUP(B4894,'Team Data'!$A$1:$E$659,4,FALSE())</f>
        <v>495</v>
      </c>
      <c r="R4894" s="0" t="n">
        <f aca="false">VLOOKUP(B4894,'Team Data'!$A$1:$E$659,5,FALSE())</f>
        <v>568</v>
      </c>
      <c r="S4894" s="0" t="n">
        <f aca="false">IF(I4894=1,(MIN(30,(C4894-D4894)))*(M4894/(M4894+N4894))*(Q4894/(Q4894+R4894)),(MAX(-30,(C4894-D4894)))*(N4894/(M4894+N4894))*(R4894/(R4894+Q4894)))</f>
        <v>0.0582079021636877</v>
      </c>
      <c r="T4894" s="0" t="n">
        <f aca="false">IF(J4894=1,(MIN(30,(D4894-C4894)))*(K4894/(K4894+L4894))*(O4894/(O4894+P4894)),(MAX(-30,(D4894-C4894)))*(L4894/(K4894+L4894))*(P4894/(P4894+O4894)))</f>
        <v>-0.285935960591133</v>
      </c>
      <c r="U4894" s="7" t="n">
        <v>43148</v>
      </c>
    </row>
    <row r="4895" customFormat="false" ht="15" hidden="false" customHeight="false" outlineLevel="0" collapsed="false">
      <c r="A4895" s="0" t="s">
        <v>303</v>
      </c>
      <c r="B4895" s="0" t="s">
        <v>275</v>
      </c>
      <c r="C4895" s="0" t="n">
        <v>87</v>
      </c>
      <c r="D4895" s="0" t="n">
        <v>69</v>
      </c>
      <c r="E4895" s="0" t="n">
        <v>33</v>
      </c>
      <c r="F4895" s="0" t="n">
        <v>23</v>
      </c>
      <c r="G4895" s="0" t="n">
        <v>15</v>
      </c>
      <c r="H4895" s="0" t="n">
        <v>10</v>
      </c>
      <c r="I4895" s="0" t="n">
        <v>1</v>
      </c>
      <c r="J4895" s="0" t="n">
        <v>0</v>
      </c>
      <c r="K4895" s="0" t="n">
        <f aca="false">VLOOKUP(A4895,'Team Data'!$A$1:$E$659,2,FALSE())</f>
        <v>20</v>
      </c>
      <c r="L4895" s="0" t="n">
        <f aca="false">VLOOKUP(A4895,'Team Data'!$A$1:$E$659,3,FALSE())</f>
        <v>13</v>
      </c>
      <c r="M4895" s="0" t="n">
        <f aca="false">VLOOKUP(B4895,'Team Data'!$A$1:$E$659,2,FALSE())</f>
        <v>16</v>
      </c>
      <c r="N4895" s="0" t="n">
        <f aca="false">VLOOKUP(B4895,'Team Data'!$A$1:$E$659,3,FALSE())</f>
        <v>18</v>
      </c>
      <c r="O4895" s="0" t="n">
        <f aca="false">VLOOKUP(A4895,'Team Data'!$A$1:$E$659,4,FALSE())</f>
        <v>538</v>
      </c>
      <c r="P4895" s="0" t="n">
        <f aca="false">VLOOKUP(A4895,'Team Data'!$A$1:$E$659,5,FALSE())</f>
        <v>501</v>
      </c>
      <c r="Q4895" s="0" t="n">
        <f aca="false">VLOOKUP(B4895,'Team Data'!$A$1:$E$659,4,FALSE())</f>
        <v>559</v>
      </c>
      <c r="R4895" s="0" t="n">
        <f aca="false">VLOOKUP(B4895,'Team Data'!$A$1:$E$659,5,FALSE())</f>
        <v>460</v>
      </c>
      <c r="S4895" s="0" t="n">
        <f aca="false">IF(I4895=1,(MIN(30,(C4895-D4895)))*(M4895/(M4895+N4895))*(Q4895/(Q4895+R4895)),(MAX(-30,(C4895-D4895)))*(N4895/(M4895+N4895))*(R4895/(R4895+Q4895)))</f>
        <v>4.64677018992091</v>
      </c>
      <c r="T4895" s="0" t="n">
        <f aca="false">IF(J4895=1,(MIN(30,(D4895-C4895)))*(K4895/(K4895+L4895))*(O4895/(O4895+P4895)),(MAX(-30,(D4895-C4895)))*(L4895/(K4895+L4895))*(P4895/(P4895+O4895)))</f>
        <v>-3.41919678012075</v>
      </c>
      <c r="U4895" s="7" t="n">
        <v>43148</v>
      </c>
    </row>
    <row r="4896" customFormat="false" ht="15" hidden="false" customHeight="false" outlineLevel="0" collapsed="false">
      <c r="A4896" s="0" t="s">
        <v>180</v>
      </c>
      <c r="B4896" s="0" t="s">
        <v>82</v>
      </c>
      <c r="C4896" s="0" t="n">
        <v>79</v>
      </c>
      <c r="D4896" s="0" t="n">
        <v>84</v>
      </c>
      <c r="E4896" s="0" t="n">
        <v>29</v>
      </c>
      <c r="F4896" s="0" t="n">
        <v>37</v>
      </c>
      <c r="G4896" s="0" t="n">
        <v>9</v>
      </c>
      <c r="H4896" s="0" t="n">
        <v>12</v>
      </c>
      <c r="I4896" s="0" t="n">
        <v>0</v>
      </c>
      <c r="J4896" s="0" t="n">
        <v>1</v>
      </c>
      <c r="K4896" s="0" t="n">
        <f aca="false">VLOOKUP(A4896,'Team Data'!$A$1:$E$659,2,FALSE())</f>
        <v>13</v>
      </c>
      <c r="L4896" s="0" t="n">
        <f aca="false">VLOOKUP(A4896,'Team Data'!$A$1:$E$659,3,FALSE())</f>
        <v>19</v>
      </c>
      <c r="M4896" s="0" t="n">
        <f aca="false">VLOOKUP(B4896,'Team Data'!$A$1:$E$659,2,FALSE())</f>
        <v>20</v>
      </c>
      <c r="N4896" s="0" t="n">
        <f aca="false">VLOOKUP(B4896,'Team Data'!$A$1:$E$659,3,FALSE())</f>
        <v>15</v>
      </c>
      <c r="O4896" s="0" t="n">
        <f aca="false">VLOOKUP(A4896,'Team Data'!$A$1:$E$659,4,FALSE())</f>
        <v>479</v>
      </c>
      <c r="P4896" s="0" t="n">
        <f aca="false">VLOOKUP(A4896,'Team Data'!$A$1:$E$659,5,FALSE())</f>
        <v>507</v>
      </c>
      <c r="Q4896" s="0" t="n">
        <f aca="false">VLOOKUP(B4896,'Team Data'!$A$1:$E$659,4,FALSE())</f>
        <v>577</v>
      </c>
      <c r="R4896" s="0" t="n">
        <f aca="false">VLOOKUP(B4896,'Team Data'!$A$1:$E$659,5,FALSE())</f>
        <v>520</v>
      </c>
      <c r="S4896" s="0" t="n">
        <f aca="false">IF(I4896=1,(MIN(30,(C4896-D4896)))*(M4896/(M4896+N4896))*(Q4896/(Q4896+R4896)),(MAX(-30,(C4896-D4896)))*(N4896/(M4896+N4896))*(R4896/(R4896+Q4896)))</f>
        <v>-1.0157572600599</v>
      </c>
      <c r="T4896" s="0" t="n">
        <f aca="false">IF(J4896=1,(MIN(30,(D4896-C4896)))*(K4896/(K4896+L4896))*(O4896/(O4896+P4896)),(MAX(-30,(D4896-C4896)))*(L4896/(K4896+L4896))*(P4896/(P4896+O4896)))</f>
        <v>0.986783722109534</v>
      </c>
      <c r="U4896" s="7" t="n">
        <v>43148</v>
      </c>
    </row>
    <row r="4897" customFormat="false" ht="15" hidden="false" customHeight="false" outlineLevel="0" collapsed="false">
      <c r="A4897" s="0" t="s">
        <v>246</v>
      </c>
      <c r="B4897" s="0" t="s">
        <v>272</v>
      </c>
      <c r="C4897" s="0" t="n">
        <v>74</v>
      </c>
      <c r="D4897" s="0" t="n">
        <v>79</v>
      </c>
      <c r="E4897" s="0" t="n">
        <v>33</v>
      </c>
      <c r="F4897" s="0" t="n">
        <v>36</v>
      </c>
      <c r="G4897" s="0" t="n">
        <v>12</v>
      </c>
      <c r="H4897" s="0" t="n">
        <v>11</v>
      </c>
      <c r="I4897" s="0" t="n">
        <v>0</v>
      </c>
      <c r="J4897" s="0" t="n">
        <v>1</v>
      </c>
      <c r="K4897" s="0" t="n">
        <f aca="false">VLOOKUP(A4897,'Team Data'!$A$1:$E$659,2,FALSE())</f>
        <v>9</v>
      </c>
      <c r="L4897" s="0" t="n">
        <f aca="false">VLOOKUP(A4897,'Team Data'!$A$1:$E$659,3,FALSE())</f>
        <v>21</v>
      </c>
      <c r="M4897" s="0" t="n">
        <f aca="false">VLOOKUP(B4897,'Team Data'!$A$1:$E$659,2,FALSE())</f>
        <v>14</v>
      </c>
      <c r="N4897" s="0" t="n">
        <f aca="false">VLOOKUP(B4897,'Team Data'!$A$1:$E$659,3,FALSE())</f>
        <v>17</v>
      </c>
      <c r="O4897" s="0" t="n">
        <f aca="false">VLOOKUP(A4897,'Team Data'!$A$1:$E$659,4,FALSE())</f>
        <v>497</v>
      </c>
      <c r="P4897" s="0" t="n">
        <f aca="false">VLOOKUP(A4897,'Team Data'!$A$1:$E$659,5,FALSE())</f>
        <v>467</v>
      </c>
      <c r="Q4897" s="0" t="n">
        <f aca="false">VLOOKUP(B4897,'Team Data'!$A$1:$E$659,4,FALSE())</f>
        <v>453</v>
      </c>
      <c r="R4897" s="0" t="n">
        <f aca="false">VLOOKUP(B4897,'Team Data'!$A$1:$E$659,5,FALSE())</f>
        <v>480</v>
      </c>
      <c r="S4897" s="0" t="n">
        <f aca="false">IF(I4897=1,(MIN(30,(C4897-D4897)))*(M4897/(M4897+N4897))*(Q4897/(Q4897+R4897)),(MAX(-30,(C4897-D4897)))*(N4897/(M4897+N4897))*(R4897/(R4897+Q4897)))</f>
        <v>-1.41064204957992</v>
      </c>
      <c r="T4897" s="0" t="n">
        <f aca="false">IF(J4897=1,(MIN(30,(D4897-C4897)))*(K4897/(K4897+L4897))*(O4897/(O4897+P4897)),(MAX(-30,(D4897-C4897)))*(L4897/(K4897+L4897))*(P4897/(P4897+O4897)))</f>
        <v>0.773340248962656</v>
      </c>
      <c r="U4897" s="7" t="n">
        <v>43148</v>
      </c>
    </row>
    <row r="4898" customFormat="false" ht="15" hidden="false" customHeight="false" outlineLevel="0" collapsed="false">
      <c r="A4898" s="0" t="s">
        <v>164</v>
      </c>
      <c r="B4898" s="0" t="s">
        <v>193</v>
      </c>
      <c r="C4898" s="0" t="n">
        <v>74</v>
      </c>
      <c r="D4898" s="0" t="n">
        <v>90</v>
      </c>
      <c r="E4898" s="0" t="n">
        <v>43</v>
      </c>
      <c r="F4898" s="0" t="n">
        <v>40</v>
      </c>
      <c r="G4898" s="0" t="n">
        <v>14</v>
      </c>
      <c r="H4898" s="0" t="n">
        <v>9</v>
      </c>
      <c r="I4898" s="0" t="n">
        <v>0</v>
      </c>
      <c r="J4898" s="0" t="n">
        <v>1</v>
      </c>
      <c r="K4898" s="0" t="n">
        <f aca="false">VLOOKUP(A4898,'Team Data'!$A$1:$E$659,2,FALSE())</f>
        <v>11</v>
      </c>
      <c r="L4898" s="0" t="n">
        <f aca="false">VLOOKUP(A4898,'Team Data'!$A$1:$E$659,3,FALSE())</f>
        <v>17</v>
      </c>
      <c r="M4898" s="0" t="n">
        <f aca="false">VLOOKUP(B4898,'Team Data'!$A$1:$E$659,2,FALSE())</f>
        <v>16</v>
      </c>
      <c r="N4898" s="0" t="n">
        <f aca="false">VLOOKUP(B4898,'Team Data'!$A$1:$E$659,3,FALSE())</f>
        <v>17</v>
      </c>
      <c r="O4898" s="0" t="n">
        <f aca="false">VLOOKUP(A4898,'Team Data'!$A$1:$E$659,4,FALSE())</f>
        <v>411</v>
      </c>
      <c r="P4898" s="0" t="n">
        <f aca="false">VLOOKUP(A4898,'Team Data'!$A$1:$E$659,5,FALSE())</f>
        <v>413</v>
      </c>
      <c r="Q4898" s="0" t="n">
        <f aca="false">VLOOKUP(B4898,'Team Data'!$A$1:$E$659,4,FALSE())</f>
        <v>486</v>
      </c>
      <c r="R4898" s="0" t="n">
        <f aca="false">VLOOKUP(B4898,'Team Data'!$A$1:$E$659,5,FALSE())</f>
        <v>480</v>
      </c>
      <c r="S4898" s="0" t="n">
        <f aca="false">IF(I4898=1,(MIN(30,(C4898-D4898)))*(M4898/(M4898+N4898))*(Q4898/(Q4898+R4898)),(MAX(-30,(C4898-D4898)))*(N4898/(M4898+N4898))*(R4898/(R4898+Q4898)))</f>
        <v>-4.09561453039714</v>
      </c>
      <c r="T4898" s="0" t="n">
        <f aca="false">IF(J4898=1,(MIN(30,(D4898-C4898)))*(K4898/(K4898+L4898))*(O4898/(O4898+P4898)),(MAX(-30,(D4898-C4898)))*(L4898/(K4898+L4898))*(P4898/(P4898+O4898)))</f>
        <v>3.13522884882108</v>
      </c>
      <c r="U4898" s="7" t="n">
        <v>43148</v>
      </c>
    </row>
    <row r="4899" customFormat="false" ht="15" hidden="false" customHeight="false" outlineLevel="0" collapsed="false">
      <c r="A4899" s="0" t="s">
        <v>293</v>
      </c>
      <c r="B4899" s="0" t="s">
        <v>142</v>
      </c>
      <c r="C4899" s="0" t="n">
        <v>76</v>
      </c>
      <c r="D4899" s="0" t="n">
        <v>79</v>
      </c>
      <c r="E4899" s="0" t="n">
        <v>29</v>
      </c>
      <c r="F4899" s="0" t="n">
        <v>32</v>
      </c>
      <c r="G4899" s="0" t="n">
        <v>8</v>
      </c>
      <c r="H4899" s="0" t="n">
        <v>7</v>
      </c>
      <c r="I4899" s="0" t="n">
        <v>0</v>
      </c>
      <c r="J4899" s="0" t="n">
        <v>1</v>
      </c>
      <c r="K4899" s="0" t="n">
        <f aca="false">VLOOKUP(A4899,'Team Data'!$A$1:$E$659,2,FALSE())</f>
        <v>11</v>
      </c>
      <c r="L4899" s="0" t="n">
        <f aca="false">VLOOKUP(A4899,'Team Data'!$A$1:$E$659,3,FALSE())</f>
        <v>18</v>
      </c>
      <c r="M4899" s="0" t="n">
        <f aca="false">VLOOKUP(B4899,'Team Data'!$A$1:$E$659,2,FALSE())</f>
        <v>19</v>
      </c>
      <c r="N4899" s="0" t="n">
        <f aca="false">VLOOKUP(B4899,'Team Data'!$A$1:$E$659,3,FALSE())</f>
        <v>14</v>
      </c>
      <c r="O4899" s="0" t="n">
        <f aca="false">VLOOKUP(A4899,'Team Data'!$A$1:$E$659,4,FALSE())</f>
        <v>403</v>
      </c>
      <c r="P4899" s="0" t="n">
        <f aca="false">VLOOKUP(A4899,'Team Data'!$A$1:$E$659,5,FALSE())</f>
        <v>446</v>
      </c>
      <c r="Q4899" s="0" t="n">
        <f aca="false">VLOOKUP(B4899,'Team Data'!$A$1:$E$659,4,FALSE())</f>
        <v>451</v>
      </c>
      <c r="R4899" s="0" t="n">
        <f aca="false">VLOOKUP(B4899,'Team Data'!$A$1:$E$659,5,FALSE())</f>
        <v>488</v>
      </c>
      <c r="S4899" s="0" t="n">
        <f aca="false">IF(I4899=1,(MIN(30,(C4899-D4899)))*(M4899/(M4899+N4899))*(Q4899/(Q4899+R4899)),(MAX(-30,(C4899-D4899)))*(N4899/(M4899+N4899))*(R4899/(R4899+Q4899)))</f>
        <v>-0.661438667828444</v>
      </c>
      <c r="T4899" s="0" t="n">
        <f aca="false">IF(J4899=1,(MIN(30,(D4899-C4899)))*(K4899/(K4899+L4899))*(O4899/(O4899+P4899)),(MAX(-30,(D4899-C4899)))*(L4899/(K4899+L4899))*(P4899/(P4899+O4899)))</f>
        <v>0.5401486535884</v>
      </c>
      <c r="U4899" s="7" t="n">
        <v>43148</v>
      </c>
    </row>
    <row r="4900" customFormat="false" ht="15" hidden="false" customHeight="false" outlineLevel="0" collapsed="false">
      <c r="A4900" s="0" t="s">
        <v>273</v>
      </c>
      <c r="B4900" s="0" t="s">
        <v>11</v>
      </c>
      <c r="C4900" s="0" t="n">
        <v>71</v>
      </c>
      <c r="D4900" s="0" t="n">
        <v>67</v>
      </c>
      <c r="E4900" s="0" t="n">
        <v>44</v>
      </c>
      <c r="F4900" s="0" t="n">
        <v>34</v>
      </c>
      <c r="G4900" s="0" t="n">
        <v>8</v>
      </c>
      <c r="H4900" s="0" t="n">
        <v>11</v>
      </c>
      <c r="I4900" s="0" t="n">
        <v>1</v>
      </c>
      <c r="J4900" s="0" t="n">
        <v>0</v>
      </c>
      <c r="K4900" s="0" t="n">
        <f aca="false">VLOOKUP(A4900,'Team Data'!$A$1:$E$659,2,FALSE())</f>
        <v>15</v>
      </c>
      <c r="L4900" s="0" t="n">
        <f aca="false">VLOOKUP(A4900,'Team Data'!$A$1:$E$659,3,FALSE())</f>
        <v>18</v>
      </c>
      <c r="M4900" s="0" t="n">
        <f aca="false">VLOOKUP(B4900,'Team Data'!$A$1:$E$659,2,FALSE())</f>
        <v>8</v>
      </c>
      <c r="N4900" s="0" t="n">
        <f aca="false">VLOOKUP(B4900,'Team Data'!$A$1:$E$659,3,FALSE())</f>
        <v>23</v>
      </c>
      <c r="O4900" s="0" t="n">
        <f aca="false">VLOOKUP(A4900,'Team Data'!$A$1:$E$659,4,FALSE())</f>
        <v>416</v>
      </c>
      <c r="P4900" s="0" t="n">
        <f aca="false">VLOOKUP(A4900,'Team Data'!$A$1:$E$659,5,FALSE())</f>
        <v>607</v>
      </c>
      <c r="Q4900" s="0" t="n">
        <f aca="false">VLOOKUP(B4900,'Team Data'!$A$1:$E$659,4,FALSE())</f>
        <v>473</v>
      </c>
      <c r="R4900" s="0" t="n">
        <f aca="false">VLOOKUP(B4900,'Team Data'!$A$1:$E$659,5,FALSE())</f>
        <v>559</v>
      </c>
      <c r="S4900" s="0" t="n">
        <f aca="false">IF(I4900=1,(MIN(30,(C4900-D4900)))*(M4900/(M4900+N4900))*(Q4900/(Q4900+R4900)),(MAX(-30,(C4900-D4900)))*(N4900/(M4900+N4900))*(R4900/(R4900+Q4900)))</f>
        <v>0.473118279569892</v>
      </c>
      <c r="T4900" s="0" t="n">
        <f aca="false">IF(J4900=1,(MIN(30,(D4900-C4900)))*(K4900/(K4900+L4900))*(O4900/(O4900+P4900)),(MAX(-30,(D4900-C4900)))*(L4900/(K4900+L4900))*(P4900/(P4900+O4900)))</f>
        <v>-1.29458810983738</v>
      </c>
      <c r="U4900" s="7" t="n">
        <v>43148</v>
      </c>
    </row>
    <row r="4901" customFormat="false" ht="15" hidden="false" customHeight="false" outlineLevel="0" collapsed="false">
      <c r="A4901" s="0" t="s">
        <v>160</v>
      </c>
      <c r="B4901" s="0" t="s">
        <v>203</v>
      </c>
      <c r="C4901" s="0" t="n">
        <v>74</v>
      </c>
      <c r="D4901" s="0" t="n">
        <v>72</v>
      </c>
      <c r="E4901" s="0" t="n">
        <v>26</v>
      </c>
      <c r="F4901" s="0" t="n">
        <v>36</v>
      </c>
      <c r="G4901" s="0" t="n">
        <v>9</v>
      </c>
      <c r="H4901" s="0" t="n">
        <v>12</v>
      </c>
      <c r="I4901" s="0" t="n">
        <v>1</v>
      </c>
      <c r="J4901" s="0" t="n">
        <v>0</v>
      </c>
      <c r="K4901" s="0" t="n">
        <f aca="false">VLOOKUP(A4901,'Team Data'!$A$1:$E$659,2,FALSE())</f>
        <v>25</v>
      </c>
      <c r="L4901" s="0" t="n">
        <f aca="false">VLOOKUP(A4901,'Team Data'!$A$1:$E$659,3,FALSE())</f>
        <v>11</v>
      </c>
      <c r="M4901" s="0" t="n">
        <f aca="false">VLOOKUP(B4901,'Team Data'!$A$1:$E$659,2,FALSE())</f>
        <v>20</v>
      </c>
      <c r="N4901" s="0" t="n">
        <f aca="false">VLOOKUP(B4901,'Team Data'!$A$1:$E$659,3,FALSE())</f>
        <v>18</v>
      </c>
      <c r="O4901" s="0" t="n">
        <f aca="false">VLOOKUP(A4901,'Team Data'!$A$1:$E$659,4,FALSE())</f>
        <v>620</v>
      </c>
      <c r="P4901" s="0" t="n">
        <f aca="false">VLOOKUP(A4901,'Team Data'!$A$1:$E$659,5,FALSE())</f>
        <v>535</v>
      </c>
      <c r="Q4901" s="0" t="n">
        <f aca="false">VLOOKUP(B4901,'Team Data'!$A$1:$E$659,4,FALSE())</f>
        <v>623</v>
      </c>
      <c r="R4901" s="0" t="n">
        <f aca="false">VLOOKUP(B4901,'Team Data'!$A$1:$E$659,5,FALSE())</f>
        <v>572</v>
      </c>
      <c r="S4901" s="0" t="n">
        <f aca="false">IF(I4901=1,(MIN(30,(C4901-D4901)))*(M4901/(M4901+N4901))*(Q4901/(Q4901+R4901)),(MAX(-30,(C4901-D4901)))*(N4901/(M4901+N4901))*(R4901/(R4901+Q4901)))</f>
        <v>0.548777802246201</v>
      </c>
      <c r="T4901" s="0" t="n">
        <f aca="false">IF(J4901=1,(MIN(30,(D4901-C4901)))*(K4901/(K4901+L4901))*(O4901/(O4901+P4901)),(MAX(-30,(D4901-C4901)))*(L4901/(K4901+L4901))*(P4901/(P4901+O4901)))</f>
        <v>-0.283068783068783</v>
      </c>
      <c r="U4901" s="7" t="n">
        <v>43148</v>
      </c>
    </row>
    <row r="4902" customFormat="false" ht="15" hidden="false" customHeight="false" outlineLevel="0" collapsed="false">
      <c r="A4902" s="0" t="s">
        <v>12</v>
      </c>
      <c r="B4902" s="0" t="s">
        <v>10</v>
      </c>
      <c r="C4902" s="0" t="n">
        <v>80</v>
      </c>
      <c r="D4902" s="0" t="n">
        <v>60</v>
      </c>
      <c r="E4902" s="0" t="n">
        <v>43</v>
      </c>
      <c r="F4902" s="0" t="n">
        <v>25</v>
      </c>
      <c r="G4902" s="0" t="n">
        <v>12</v>
      </c>
      <c r="H4902" s="0" t="n">
        <v>9</v>
      </c>
      <c r="I4902" s="0" t="n">
        <v>1</v>
      </c>
      <c r="J4902" s="0" t="n">
        <v>0</v>
      </c>
      <c r="K4902" s="0" t="n">
        <f aca="false">VLOOKUP(A4902,'Team Data'!$A$1:$E$659,2,FALSE())</f>
        <v>11</v>
      </c>
      <c r="L4902" s="0" t="n">
        <f aca="false">VLOOKUP(A4902,'Team Data'!$A$1:$E$659,3,FALSE())</f>
        <v>21</v>
      </c>
      <c r="M4902" s="0" t="n">
        <f aca="false">VLOOKUP(B4902,'Team Data'!$A$1:$E$659,2,FALSE())</f>
        <v>3</v>
      </c>
      <c r="N4902" s="0" t="n">
        <f aca="false">VLOOKUP(B4902,'Team Data'!$A$1:$E$659,3,FALSE())</f>
        <v>28</v>
      </c>
      <c r="O4902" s="0" t="n">
        <f aca="false">VLOOKUP(A4902,'Team Data'!$A$1:$E$659,4,FALSE())</f>
        <v>370</v>
      </c>
      <c r="P4902" s="0" t="n">
        <f aca="false">VLOOKUP(A4902,'Team Data'!$A$1:$E$659,5,FALSE())</f>
        <v>552</v>
      </c>
      <c r="Q4902" s="0" t="n">
        <f aca="false">VLOOKUP(B4902,'Team Data'!$A$1:$E$659,4,FALSE())</f>
        <v>453</v>
      </c>
      <c r="R4902" s="0" t="n">
        <f aca="false">VLOOKUP(B4902,'Team Data'!$A$1:$E$659,5,FALSE())</f>
        <v>567</v>
      </c>
      <c r="S4902" s="0" t="n">
        <f aca="false">IF(I4902=1,(MIN(30,(C4902-D4902)))*(M4902/(M4902+N4902))*(Q4902/(Q4902+R4902)),(MAX(-30,(C4902-D4902)))*(N4902/(M4902+N4902))*(R4902/(R4902+Q4902)))</f>
        <v>0.859582542694497</v>
      </c>
      <c r="T4902" s="0" t="n">
        <f aca="false">IF(J4902=1,(MIN(30,(D4902-C4902)))*(K4902/(K4902+L4902))*(O4902/(O4902+P4902)),(MAX(-30,(D4902-C4902)))*(L4902/(K4902+L4902))*(P4902/(P4902+O4902)))</f>
        <v>-7.85791757049892</v>
      </c>
      <c r="U4902" s="7" t="n">
        <v>43148</v>
      </c>
    </row>
    <row r="4903" customFormat="false" ht="15" hidden="false" customHeight="false" outlineLevel="0" collapsed="false">
      <c r="A4903" s="0" t="s">
        <v>288</v>
      </c>
      <c r="B4903" s="0" t="s">
        <v>100</v>
      </c>
      <c r="C4903" s="0" t="n">
        <v>62</v>
      </c>
      <c r="D4903" s="0" t="n">
        <v>73</v>
      </c>
      <c r="E4903" s="0" t="n">
        <v>33</v>
      </c>
      <c r="F4903" s="0" t="n">
        <v>40</v>
      </c>
      <c r="G4903" s="0" t="n">
        <v>11</v>
      </c>
      <c r="H4903" s="0" t="n">
        <v>13</v>
      </c>
      <c r="I4903" s="0" t="n">
        <v>0</v>
      </c>
      <c r="J4903" s="0" t="n">
        <v>1</v>
      </c>
      <c r="K4903" s="0" t="n">
        <f aca="false">VLOOKUP(A4903,'Team Data'!$A$1:$E$659,2,FALSE())</f>
        <v>26</v>
      </c>
      <c r="L4903" s="0" t="n">
        <f aca="false">VLOOKUP(A4903,'Team Data'!$A$1:$E$659,3,FALSE())</f>
        <v>9</v>
      </c>
      <c r="M4903" s="0" t="n">
        <f aca="false">VLOOKUP(B4903,'Team Data'!$A$1:$E$659,2,FALSE())</f>
        <v>18</v>
      </c>
      <c r="N4903" s="0" t="n">
        <f aca="false">VLOOKUP(B4903,'Team Data'!$A$1:$E$659,3,FALSE())</f>
        <v>15</v>
      </c>
      <c r="O4903" s="0" t="n">
        <f aca="false">VLOOKUP(A4903,'Team Data'!$A$1:$E$659,4,FALSE())</f>
        <v>702</v>
      </c>
      <c r="P4903" s="0" t="n">
        <f aca="false">VLOOKUP(A4903,'Team Data'!$A$1:$E$659,5,FALSE())</f>
        <v>475</v>
      </c>
      <c r="Q4903" s="0" t="n">
        <f aca="false">VLOOKUP(B4903,'Team Data'!$A$1:$E$659,4,FALSE())</f>
        <v>621</v>
      </c>
      <c r="R4903" s="0" t="n">
        <f aca="false">VLOOKUP(B4903,'Team Data'!$A$1:$E$659,5,FALSE())</f>
        <v>469</v>
      </c>
      <c r="S4903" s="0" t="n">
        <f aca="false">IF(I4903=1,(MIN(30,(C4903-D4903)))*(M4903/(M4903+N4903))*(Q4903/(Q4903+R4903)),(MAX(-30,(C4903-D4903)))*(N4903/(M4903+N4903))*(R4903/(R4903+Q4903)))</f>
        <v>-2.15137614678899</v>
      </c>
      <c r="T4903" s="0" t="n">
        <f aca="false">IF(J4903=1,(MIN(30,(D4903-C4903)))*(K4903/(K4903+L4903))*(O4903/(O4903+P4903)),(MAX(-30,(D4903-C4903)))*(L4903/(K4903+L4903))*(P4903/(P4903+O4903)))</f>
        <v>4.87369826435247</v>
      </c>
      <c r="U4903" s="7" t="n">
        <v>43148</v>
      </c>
    </row>
    <row r="4904" customFormat="false" ht="15" hidden="false" customHeight="false" outlineLevel="0" collapsed="false">
      <c r="A4904" s="0" t="s">
        <v>189</v>
      </c>
      <c r="B4904" s="0" t="s">
        <v>327</v>
      </c>
      <c r="C4904" s="0" t="n">
        <v>93</v>
      </c>
      <c r="D4904" s="0" t="n">
        <v>87</v>
      </c>
      <c r="E4904" s="0" t="n">
        <v>33</v>
      </c>
      <c r="F4904" s="0" t="n">
        <v>28</v>
      </c>
      <c r="G4904" s="0" t="n">
        <v>9</v>
      </c>
      <c r="H4904" s="0" t="n">
        <v>5</v>
      </c>
      <c r="I4904" s="0" t="n">
        <v>1</v>
      </c>
      <c r="J4904" s="0" t="n">
        <v>0</v>
      </c>
      <c r="K4904" s="0" t="n">
        <f aca="false">VLOOKUP(A4904,'Team Data'!$A$1:$E$659,2,FALSE())</f>
        <v>29</v>
      </c>
      <c r="L4904" s="0" t="n">
        <f aca="false">VLOOKUP(A4904,'Team Data'!$A$1:$E$659,3,FALSE())</f>
        <v>8</v>
      </c>
      <c r="M4904" s="0" t="n">
        <f aca="false">VLOOKUP(B4904,'Team Data'!$A$1:$E$659,2,FALSE())</f>
        <v>17</v>
      </c>
      <c r="N4904" s="0" t="n">
        <f aca="false">VLOOKUP(B4904,'Team Data'!$A$1:$E$659,3,FALSE())</f>
        <v>17</v>
      </c>
      <c r="O4904" s="0" t="n">
        <f aca="false">VLOOKUP(A4904,'Team Data'!$A$1:$E$659,4,FALSE())</f>
        <v>706</v>
      </c>
      <c r="P4904" s="0" t="n">
        <f aca="false">VLOOKUP(A4904,'Team Data'!$A$1:$E$659,5,FALSE())</f>
        <v>511</v>
      </c>
      <c r="Q4904" s="0" t="n">
        <f aca="false">VLOOKUP(B4904,'Team Data'!$A$1:$E$659,4,FALSE())</f>
        <v>586</v>
      </c>
      <c r="R4904" s="0" t="n">
        <f aca="false">VLOOKUP(B4904,'Team Data'!$A$1:$E$659,5,FALSE())</f>
        <v>495</v>
      </c>
      <c r="S4904" s="0" t="n">
        <f aca="false">IF(I4904=1,(MIN(30,(C4904-D4904)))*(M4904/(M4904+N4904))*(Q4904/(Q4904+R4904)),(MAX(-30,(C4904-D4904)))*(N4904/(M4904+N4904))*(R4904/(R4904+Q4904)))</f>
        <v>1.62627197039778</v>
      </c>
      <c r="T4904" s="0" t="n">
        <f aca="false">IF(J4904=1,(MIN(30,(D4904-C4904)))*(K4904/(K4904+L4904))*(O4904/(O4904+P4904)),(MAX(-30,(D4904-C4904)))*(L4904/(K4904+L4904))*(P4904/(P4904+O4904)))</f>
        <v>-0.544715627706589</v>
      </c>
      <c r="U4904" s="7" t="n">
        <v>43148</v>
      </c>
    </row>
    <row r="4905" customFormat="false" ht="15" hidden="false" customHeight="false" outlineLevel="0" collapsed="false">
      <c r="A4905" s="0" t="s">
        <v>155</v>
      </c>
      <c r="B4905" s="0" t="s">
        <v>258</v>
      </c>
      <c r="C4905" s="0" t="n">
        <v>63</v>
      </c>
      <c r="D4905" s="0" t="n">
        <v>72</v>
      </c>
      <c r="E4905" s="0" t="n">
        <v>42</v>
      </c>
      <c r="F4905" s="0" t="n">
        <v>31</v>
      </c>
      <c r="G4905" s="0" t="n">
        <v>8</v>
      </c>
      <c r="H4905" s="0" t="n">
        <v>8</v>
      </c>
      <c r="I4905" s="0" t="n">
        <v>0</v>
      </c>
      <c r="J4905" s="0" t="n">
        <v>1</v>
      </c>
      <c r="K4905" s="0" t="n">
        <f aca="false">VLOOKUP(A4905,'Team Data'!$A$1:$E$659,2,FALSE())</f>
        <v>11</v>
      </c>
      <c r="L4905" s="0" t="n">
        <f aca="false">VLOOKUP(A4905,'Team Data'!$A$1:$E$659,3,FALSE())</f>
        <v>20</v>
      </c>
      <c r="M4905" s="0" t="n">
        <f aca="false">VLOOKUP(B4905,'Team Data'!$A$1:$E$659,2,FALSE())</f>
        <v>22</v>
      </c>
      <c r="N4905" s="0" t="n">
        <f aca="false">VLOOKUP(B4905,'Team Data'!$A$1:$E$659,3,FALSE())</f>
        <v>17</v>
      </c>
      <c r="O4905" s="0" t="n">
        <f aca="false">VLOOKUP(A4905,'Team Data'!$A$1:$E$659,4,FALSE())</f>
        <v>532</v>
      </c>
      <c r="P4905" s="0" t="n">
        <f aca="false">VLOOKUP(A4905,'Team Data'!$A$1:$E$659,5,FALSE())</f>
        <v>464</v>
      </c>
      <c r="Q4905" s="0" t="n">
        <f aca="false">VLOOKUP(B4905,'Team Data'!$A$1:$E$659,4,FALSE())</f>
        <v>712</v>
      </c>
      <c r="R4905" s="0" t="n">
        <f aca="false">VLOOKUP(B4905,'Team Data'!$A$1:$E$659,5,FALSE())</f>
        <v>575</v>
      </c>
      <c r="S4905" s="0" t="n">
        <f aca="false">IF(I4905=1,(MIN(30,(C4905-D4905)))*(M4905/(M4905+N4905))*(Q4905/(Q4905+R4905)),(MAX(-30,(C4905-D4905)))*(N4905/(M4905+N4905))*(R4905/(R4905+Q4905)))</f>
        <v>-1.75273444504214</v>
      </c>
      <c r="T4905" s="0" t="n">
        <f aca="false">IF(J4905=1,(MIN(30,(D4905-C4905)))*(K4905/(K4905+L4905))*(O4905/(O4905+P4905)),(MAX(-30,(D4905-C4905)))*(L4905/(K4905+L4905))*(P4905/(P4905+O4905)))</f>
        <v>1.70579090555771</v>
      </c>
      <c r="U4905" s="7" t="n">
        <v>43148</v>
      </c>
    </row>
    <row r="4906" customFormat="false" ht="15" hidden="false" customHeight="false" outlineLevel="0" collapsed="false">
      <c r="A4906" s="0" t="s">
        <v>6</v>
      </c>
      <c r="B4906" s="0" t="s">
        <v>245</v>
      </c>
      <c r="C4906" s="0" t="n">
        <v>54</v>
      </c>
      <c r="D4906" s="0" t="n">
        <v>68</v>
      </c>
      <c r="E4906" s="0" t="n">
        <v>37</v>
      </c>
      <c r="F4906" s="0" t="n">
        <v>36</v>
      </c>
      <c r="G4906" s="0" t="n">
        <v>15</v>
      </c>
      <c r="H4906" s="0" t="n">
        <v>14</v>
      </c>
      <c r="I4906" s="0" t="n">
        <v>0</v>
      </c>
      <c r="J4906" s="0" t="n">
        <v>1</v>
      </c>
      <c r="K4906" s="0" t="n">
        <f aca="false">VLOOKUP(A4906,'Team Data'!$A$1:$E$659,2,FALSE())</f>
        <v>16</v>
      </c>
      <c r="L4906" s="0" t="n">
        <f aca="false">VLOOKUP(A4906,'Team Data'!$A$1:$E$659,3,FALSE())</f>
        <v>16</v>
      </c>
      <c r="M4906" s="0" t="n">
        <f aca="false">VLOOKUP(B4906,'Team Data'!$A$1:$E$659,2,FALSE())</f>
        <v>22</v>
      </c>
      <c r="N4906" s="0" t="n">
        <f aca="false">VLOOKUP(B4906,'Team Data'!$A$1:$E$659,3,FALSE())</f>
        <v>12</v>
      </c>
      <c r="O4906" s="0" t="n">
        <f aca="false">VLOOKUP(A4906,'Team Data'!$A$1:$E$659,4,FALSE())</f>
        <v>459</v>
      </c>
      <c r="P4906" s="0" t="n">
        <f aca="false">VLOOKUP(A4906,'Team Data'!$A$1:$E$659,5,FALSE())</f>
        <v>461</v>
      </c>
      <c r="Q4906" s="0" t="n">
        <f aca="false">VLOOKUP(B4906,'Team Data'!$A$1:$E$659,4,FALSE())</f>
        <v>500</v>
      </c>
      <c r="R4906" s="0" t="n">
        <f aca="false">VLOOKUP(B4906,'Team Data'!$A$1:$E$659,5,FALSE())</f>
        <v>508</v>
      </c>
      <c r="S4906" s="0" t="n">
        <f aca="false">IF(I4906=1,(MIN(30,(C4906-D4906)))*(M4906/(M4906+N4906))*(Q4906/(Q4906+R4906)),(MAX(-30,(C4906-D4906)))*(N4906/(M4906+N4906))*(R4906/(R4906+Q4906)))</f>
        <v>-2.49019607843137</v>
      </c>
      <c r="T4906" s="0" t="n">
        <f aca="false">IF(J4906=1,(MIN(30,(D4906-C4906)))*(K4906/(K4906+L4906))*(O4906/(O4906+P4906)),(MAX(-30,(D4906-C4906)))*(L4906/(K4906+L4906))*(P4906/(P4906+O4906)))</f>
        <v>3.49239130434783</v>
      </c>
      <c r="U4906" s="7" t="n">
        <v>43148</v>
      </c>
    </row>
    <row r="4907" customFormat="false" ht="15" hidden="false" customHeight="false" outlineLevel="0" collapsed="false">
      <c r="A4907" s="0" t="s">
        <v>208</v>
      </c>
      <c r="B4907" s="0" t="s">
        <v>122</v>
      </c>
      <c r="C4907" s="0" t="n">
        <v>75</v>
      </c>
      <c r="D4907" s="0" t="n">
        <v>79</v>
      </c>
      <c r="E4907" s="0" t="n">
        <v>36</v>
      </c>
      <c r="F4907" s="0" t="n">
        <v>21</v>
      </c>
      <c r="G4907" s="0" t="n">
        <v>11</v>
      </c>
      <c r="H4907" s="0" t="n">
        <v>9</v>
      </c>
      <c r="I4907" s="0" t="n">
        <v>0</v>
      </c>
      <c r="J4907" s="0" t="n">
        <v>1</v>
      </c>
      <c r="K4907" s="0" t="n">
        <f aca="false">VLOOKUP(A4907,'Team Data'!$A$1:$E$659,2,FALSE())</f>
        <v>16</v>
      </c>
      <c r="L4907" s="0" t="n">
        <f aca="false">VLOOKUP(A4907,'Team Data'!$A$1:$E$659,3,FALSE())</f>
        <v>16</v>
      </c>
      <c r="M4907" s="0" t="n">
        <f aca="false">VLOOKUP(B4907,'Team Data'!$A$1:$E$659,2,FALSE())</f>
        <v>17</v>
      </c>
      <c r="N4907" s="0" t="n">
        <f aca="false">VLOOKUP(B4907,'Team Data'!$A$1:$E$659,3,FALSE())</f>
        <v>14</v>
      </c>
      <c r="O4907" s="0" t="n">
        <f aca="false">VLOOKUP(A4907,'Team Data'!$A$1:$E$659,4,FALSE())</f>
        <v>582</v>
      </c>
      <c r="P4907" s="0" t="n">
        <f aca="false">VLOOKUP(A4907,'Team Data'!$A$1:$E$659,5,FALSE())</f>
        <v>422</v>
      </c>
      <c r="Q4907" s="0" t="n">
        <f aca="false">VLOOKUP(B4907,'Team Data'!$A$1:$E$659,4,FALSE())</f>
        <v>588</v>
      </c>
      <c r="R4907" s="0" t="n">
        <f aca="false">VLOOKUP(B4907,'Team Data'!$A$1:$E$659,5,FALSE())</f>
        <v>411</v>
      </c>
      <c r="S4907" s="0" t="n">
        <f aca="false">IF(I4907=1,(MIN(30,(C4907-D4907)))*(M4907/(M4907+N4907))*(Q4907/(Q4907+R4907)),(MAX(-30,(C4907-D4907)))*(N4907/(M4907+N4907))*(R4907/(R4907+Q4907)))</f>
        <v>-0.743194807710937</v>
      </c>
      <c r="T4907" s="0" t="n">
        <f aca="false">IF(J4907=1,(MIN(30,(D4907-C4907)))*(K4907/(K4907+L4907))*(O4907/(O4907+P4907)),(MAX(-30,(D4907-C4907)))*(L4907/(K4907+L4907))*(P4907/(P4907+O4907)))</f>
        <v>1.1593625498008</v>
      </c>
      <c r="U4907" s="7" t="n">
        <v>43148</v>
      </c>
    </row>
    <row r="4908" customFormat="false" ht="15" hidden="false" customHeight="false" outlineLevel="0" collapsed="false">
      <c r="A4908" s="0" t="s">
        <v>76</v>
      </c>
      <c r="B4908" s="0" t="s">
        <v>250</v>
      </c>
      <c r="C4908" s="0" t="n">
        <v>75</v>
      </c>
      <c r="D4908" s="0" t="n">
        <v>82</v>
      </c>
      <c r="E4908" s="0" t="n">
        <v>42</v>
      </c>
      <c r="F4908" s="0" t="n">
        <v>42</v>
      </c>
      <c r="G4908" s="0" t="n">
        <v>14</v>
      </c>
      <c r="H4908" s="0" t="n">
        <v>14</v>
      </c>
      <c r="I4908" s="0" t="n">
        <v>0</v>
      </c>
      <c r="J4908" s="0" t="n">
        <v>1</v>
      </c>
      <c r="K4908" s="0" t="n">
        <f aca="false">VLOOKUP(A4908,'Team Data'!$A$1:$E$659,2,FALSE())</f>
        <v>16</v>
      </c>
      <c r="L4908" s="0" t="n">
        <f aca="false">VLOOKUP(A4908,'Team Data'!$A$1:$E$659,3,FALSE())</f>
        <v>16</v>
      </c>
      <c r="M4908" s="0" t="n">
        <f aca="false">VLOOKUP(B4908,'Team Data'!$A$1:$E$659,2,FALSE())</f>
        <v>16</v>
      </c>
      <c r="N4908" s="0" t="n">
        <f aca="false">VLOOKUP(B4908,'Team Data'!$A$1:$E$659,3,FALSE())</f>
        <v>16</v>
      </c>
      <c r="O4908" s="0" t="n">
        <f aca="false">VLOOKUP(A4908,'Team Data'!$A$1:$E$659,4,FALSE())</f>
        <v>473</v>
      </c>
      <c r="P4908" s="0" t="n">
        <f aca="false">VLOOKUP(A4908,'Team Data'!$A$1:$E$659,5,FALSE())</f>
        <v>561</v>
      </c>
      <c r="Q4908" s="0" t="n">
        <f aca="false">VLOOKUP(B4908,'Team Data'!$A$1:$E$659,4,FALSE())</f>
        <v>549</v>
      </c>
      <c r="R4908" s="0" t="n">
        <f aca="false">VLOOKUP(B4908,'Team Data'!$A$1:$E$659,5,FALSE())</f>
        <v>500</v>
      </c>
      <c r="S4908" s="0" t="n">
        <f aca="false">IF(I4908=1,(MIN(30,(C4908-D4908)))*(M4908/(M4908+N4908))*(Q4908/(Q4908+R4908)),(MAX(-30,(C4908-D4908)))*(N4908/(M4908+N4908))*(R4908/(R4908+Q4908)))</f>
        <v>-1.66825548141087</v>
      </c>
      <c r="T4908" s="0" t="n">
        <f aca="false">IF(J4908=1,(MIN(30,(D4908-C4908)))*(K4908/(K4908+L4908))*(O4908/(O4908+P4908)),(MAX(-30,(D4908-C4908)))*(L4908/(K4908+L4908))*(P4908/(P4908+O4908)))</f>
        <v>1.60106382978723</v>
      </c>
      <c r="U4908" s="7" t="n">
        <v>43148</v>
      </c>
    </row>
    <row r="4909" customFormat="false" ht="15" hidden="false" customHeight="false" outlineLevel="0" collapsed="false">
      <c r="A4909" s="0" t="s">
        <v>251</v>
      </c>
      <c r="B4909" s="0" t="s">
        <v>241</v>
      </c>
      <c r="C4909" s="0" t="n">
        <v>72</v>
      </c>
      <c r="D4909" s="0" t="n">
        <v>66</v>
      </c>
      <c r="E4909" s="0" t="n">
        <v>37</v>
      </c>
      <c r="F4909" s="0" t="n">
        <v>23</v>
      </c>
      <c r="G4909" s="0" t="n">
        <v>12</v>
      </c>
      <c r="H4909" s="0" t="n">
        <v>7</v>
      </c>
      <c r="I4909" s="0" t="n">
        <v>1</v>
      </c>
      <c r="J4909" s="0" t="n">
        <v>0</v>
      </c>
      <c r="K4909" s="0" t="n">
        <f aca="false">VLOOKUP(A4909,'Team Data'!$A$1:$E$659,2,FALSE())</f>
        <v>16</v>
      </c>
      <c r="L4909" s="0" t="n">
        <f aca="false">VLOOKUP(A4909,'Team Data'!$A$1:$E$659,3,FALSE())</f>
        <v>15</v>
      </c>
      <c r="M4909" s="0" t="n">
        <f aca="false">VLOOKUP(B4909,'Team Data'!$A$1:$E$659,2,FALSE())</f>
        <v>12</v>
      </c>
      <c r="N4909" s="0" t="n">
        <f aca="false">VLOOKUP(B4909,'Team Data'!$A$1:$E$659,3,FALSE())</f>
        <v>20</v>
      </c>
      <c r="O4909" s="0" t="n">
        <f aca="false">VLOOKUP(A4909,'Team Data'!$A$1:$E$659,4,FALSE())</f>
        <v>519</v>
      </c>
      <c r="P4909" s="0" t="n">
        <f aca="false">VLOOKUP(A4909,'Team Data'!$A$1:$E$659,5,FALSE())</f>
        <v>461</v>
      </c>
      <c r="Q4909" s="0" t="n">
        <f aca="false">VLOOKUP(B4909,'Team Data'!$A$1:$E$659,4,FALSE())</f>
        <v>593</v>
      </c>
      <c r="R4909" s="0" t="n">
        <f aca="false">VLOOKUP(B4909,'Team Data'!$A$1:$E$659,5,FALSE())</f>
        <v>457</v>
      </c>
      <c r="S4909" s="0" t="n">
        <f aca="false">IF(I4909=1,(MIN(30,(C4909-D4909)))*(M4909/(M4909+N4909))*(Q4909/(Q4909+R4909)),(MAX(-30,(C4909-D4909)))*(N4909/(M4909+N4909))*(R4909/(R4909+Q4909)))</f>
        <v>1.27071428571429</v>
      </c>
      <c r="T4909" s="0" t="n">
        <f aca="false">IF(J4909=1,(MIN(30,(D4909-C4909)))*(K4909/(K4909+L4909))*(O4909/(O4909+P4909)),(MAX(-30,(D4909-C4909)))*(L4909/(K4909+L4909))*(P4909/(P4909+O4909)))</f>
        <v>-1.36570111915734</v>
      </c>
      <c r="U4909" s="7" t="n">
        <v>43148</v>
      </c>
    </row>
    <row r="4910" customFormat="false" ht="15" hidden="false" customHeight="false" outlineLevel="0" collapsed="false">
      <c r="A4910" s="0" t="s">
        <v>268</v>
      </c>
      <c r="B4910" s="0" t="s">
        <v>130</v>
      </c>
      <c r="C4910" s="0" t="n">
        <v>70</v>
      </c>
      <c r="D4910" s="0" t="n">
        <v>82</v>
      </c>
      <c r="E4910" s="0" t="n">
        <v>36</v>
      </c>
      <c r="F4910" s="0" t="n">
        <v>40</v>
      </c>
      <c r="G4910" s="0" t="n">
        <v>7</v>
      </c>
      <c r="H4910" s="0" t="n">
        <v>10</v>
      </c>
      <c r="I4910" s="0" t="n">
        <v>0</v>
      </c>
      <c r="J4910" s="0" t="n">
        <v>1</v>
      </c>
      <c r="K4910" s="0" t="n">
        <f aca="false">VLOOKUP(A4910,'Team Data'!$A$1:$E$659,2,FALSE())</f>
        <v>7</v>
      </c>
      <c r="L4910" s="0" t="n">
        <f aca="false">VLOOKUP(A4910,'Team Data'!$A$1:$E$659,3,FALSE())</f>
        <v>25</v>
      </c>
      <c r="M4910" s="0" t="n">
        <f aca="false">VLOOKUP(B4910,'Team Data'!$A$1:$E$659,2,FALSE())</f>
        <v>15</v>
      </c>
      <c r="N4910" s="0" t="n">
        <f aca="false">VLOOKUP(B4910,'Team Data'!$A$1:$E$659,3,FALSE())</f>
        <v>18</v>
      </c>
      <c r="O4910" s="0" t="n">
        <f aca="false">VLOOKUP(A4910,'Team Data'!$A$1:$E$659,4,FALSE())</f>
        <v>471</v>
      </c>
      <c r="P4910" s="0" t="n">
        <f aca="false">VLOOKUP(A4910,'Team Data'!$A$1:$E$659,5,FALSE())</f>
        <v>449</v>
      </c>
      <c r="Q4910" s="0" t="n">
        <f aca="false">VLOOKUP(B4910,'Team Data'!$A$1:$E$659,4,FALSE())</f>
        <v>463</v>
      </c>
      <c r="R4910" s="0" t="n">
        <f aca="false">VLOOKUP(B4910,'Team Data'!$A$1:$E$659,5,FALSE())</f>
        <v>494</v>
      </c>
      <c r="S4910" s="0" t="n">
        <f aca="false">IF(I4910=1,(MIN(30,(C4910-D4910)))*(M4910/(M4910+N4910))*(Q4910/(Q4910+R4910)),(MAX(-30,(C4910-D4910)))*(N4910/(M4910+N4910))*(R4910/(R4910+Q4910)))</f>
        <v>-3.37874038187518</v>
      </c>
      <c r="T4910" s="0" t="n">
        <f aca="false">IF(J4910=1,(MIN(30,(D4910-C4910)))*(K4910/(K4910+L4910))*(O4910/(O4910+P4910)),(MAX(-30,(D4910-C4910)))*(L4910/(K4910+L4910))*(P4910/(P4910+O4910)))</f>
        <v>1.34388586956522</v>
      </c>
      <c r="U4910" s="7" t="n">
        <v>43148</v>
      </c>
    </row>
    <row r="4911" customFormat="false" ht="15" hidden="false" customHeight="false" outlineLevel="0" collapsed="false">
      <c r="A4911" s="0" t="s">
        <v>267</v>
      </c>
      <c r="B4911" s="0" t="s">
        <v>108</v>
      </c>
      <c r="C4911" s="0" t="n">
        <v>66</v>
      </c>
      <c r="D4911" s="0" t="n">
        <v>79</v>
      </c>
      <c r="E4911" s="0" t="n">
        <v>38</v>
      </c>
      <c r="F4911" s="0" t="n">
        <v>45</v>
      </c>
      <c r="G4911" s="0" t="n">
        <v>11</v>
      </c>
      <c r="H4911" s="0" t="n">
        <v>13</v>
      </c>
      <c r="I4911" s="0" t="n">
        <v>0</v>
      </c>
      <c r="J4911" s="0" t="n">
        <v>1</v>
      </c>
      <c r="K4911" s="0" t="n">
        <f aca="false">VLOOKUP(A4911,'Team Data'!$A$1:$E$659,2,FALSE())</f>
        <v>10</v>
      </c>
      <c r="L4911" s="0" t="n">
        <f aca="false">VLOOKUP(A4911,'Team Data'!$A$1:$E$659,3,FALSE())</f>
        <v>22</v>
      </c>
      <c r="M4911" s="0" t="n">
        <f aca="false">VLOOKUP(B4911,'Team Data'!$A$1:$E$659,2,FALSE())</f>
        <v>19</v>
      </c>
      <c r="N4911" s="0" t="n">
        <f aca="false">VLOOKUP(B4911,'Team Data'!$A$1:$E$659,3,FALSE())</f>
        <v>16</v>
      </c>
      <c r="O4911" s="0" t="n">
        <f aca="false">VLOOKUP(A4911,'Team Data'!$A$1:$E$659,4,FALSE())</f>
        <v>457</v>
      </c>
      <c r="P4911" s="0" t="n">
        <f aca="false">VLOOKUP(A4911,'Team Data'!$A$1:$E$659,5,FALSE())</f>
        <v>529</v>
      </c>
      <c r="Q4911" s="0" t="n">
        <f aca="false">VLOOKUP(B4911,'Team Data'!$A$1:$E$659,4,FALSE())</f>
        <v>472</v>
      </c>
      <c r="R4911" s="0" t="n">
        <f aca="false">VLOOKUP(B4911,'Team Data'!$A$1:$E$659,5,FALSE())</f>
        <v>580</v>
      </c>
      <c r="S4911" s="0" t="n">
        <f aca="false">IF(I4911=1,(MIN(30,(C4911-D4911)))*(M4911/(M4911+N4911))*(Q4911/(Q4911+R4911)),(MAX(-30,(C4911-D4911)))*(N4911/(M4911+N4911))*(R4911/(R4911+Q4911)))</f>
        <v>-3.27648017381858</v>
      </c>
      <c r="T4911" s="0" t="n">
        <f aca="false">IF(J4911=1,(MIN(30,(D4911-C4911)))*(K4911/(K4911+L4911))*(O4911/(O4911+P4911)),(MAX(-30,(D4911-C4911)))*(L4911/(K4911+L4911))*(P4911/(P4911+O4911)))</f>
        <v>1.88292342799189</v>
      </c>
      <c r="U4911" s="7" t="n">
        <v>43148</v>
      </c>
    </row>
    <row r="4912" customFormat="false" ht="15" hidden="false" customHeight="false" outlineLevel="0" collapsed="false">
      <c r="A4912" s="0" t="s">
        <v>342</v>
      </c>
      <c r="B4912" s="0" t="s">
        <v>133</v>
      </c>
      <c r="C4912" s="0" t="n">
        <v>69</v>
      </c>
      <c r="D4912" s="0" t="n">
        <v>77</v>
      </c>
      <c r="E4912" s="0" t="n">
        <v>33</v>
      </c>
      <c r="F4912" s="0" t="n">
        <v>30</v>
      </c>
      <c r="G4912" s="0" t="n">
        <v>13</v>
      </c>
      <c r="H4912" s="0" t="n">
        <v>8</v>
      </c>
      <c r="I4912" s="0" t="n">
        <v>0</v>
      </c>
      <c r="J4912" s="0" t="n">
        <v>1</v>
      </c>
      <c r="K4912" s="0" t="n">
        <f aca="false">VLOOKUP(A4912,'Team Data'!$A$1:$E$659,2,FALSE())</f>
        <v>26</v>
      </c>
      <c r="L4912" s="0" t="n">
        <f aca="false">VLOOKUP(A4912,'Team Data'!$A$1:$E$659,3,FALSE())</f>
        <v>10</v>
      </c>
      <c r="M4912" s="0" t="n">
        <f aca="false">VLOOKUP(B4912,'Team Data'!$A$1:$E$659,2,FALSE())</f>
        <v>30</v>
      </c>
      <c r="N4912" s="0" t="n">
        <f aca="false">VLOOKUP(B4912,'Team Data'!$A$1:$E$659,3,FALSE())</f>
        <v>8</v>
      </c>
      <c r="O4912" s="0" t="n">
        <f aca="false">VLOOKUP(A4912,'Team Data'!$A$1:$E$659,4,FALSE())</f>
        <v>708</v>
      </c>
      <c r="P4912" s="0" t="n">
        <f aca="false">VLOOKUP(A4912,'Team Data'!$A$1:$E$659,5,FALSE())</f>
        <v>504</v>
      </c>
      <c r="Q4912" s="0" t="n">
        <f aca="false">VLOOKUP(B4912,'Team Data'!$A$1:$E$659,4,FALSE())</f>
        <v>816</v>
      </c>
      <c r="R4912" s="0" t="n">
        <f aca="false">VLOOKUP(B4912,'Team Data'!$A$1:$E$659,5,FALSE())</f>
        <v>475</v>
      </c>
      <c r="S4912" s="0" t="n">
        <f aca="false">IF(I4912=1,(MIN(30,(C4912-D4912)))*(M4912/(M4912+N4912))*(Q4912/(Q4912+R4912)),(MAX(-30,(C4912-D4912)))*(N4912/(M4912+N4912))*(R4912/(R4912+Q4912)))</f>
        <v>-0.619674670797831</v>
      </c>
      <c r="T4912" s="0" t="n">
        <f aca="false">IF(J4912=1,(MIN(30,(D4912-C4912)))*(K4912/(K4912+L4912))*(O4912/(O4912+P4912)),(MAX(-30,(D4912-C4912)))*(L4912/(K4912+L4912))*(P4912/(P4912+O4912)))</f>
        <v>3.37513751375138</v>
      </c>
      <c r="U4912" s="7" t="n">
        <v>43148</v>
      </c>
    </row>
    <row r="4913" customFormat="false" ht="15" hidden="false" customHeight="false" outlineLevel="0" collapsed="false">
      <c r="A4913" s="0" t="s">
        <v>226</v>
      </c>
      <c r="B4913" s="0" t="s">
        <v>63</v>
      </c>
      <c r="C4913" s="0" t="n">
        <v>79</v>
      </c>
      <c r="D4913" s="0" t="n">
        <v>71</v>
      </c>
      <c r="E4913" s="0" t="n">
        <v>31</v>
      </c>
      <c r="F4913" s="0" t="n">
        <v>28</v>
      </c>
      <c r="G4913" s="0" t="n">
        <v>12</v>
      </c>
      <c r="H4913" s="0" t="n">
        <v>14</v>
      </c>
      <c r="I4913" s="0" t="n">
        <v>1</v>
      </c>
      <c r="J4913" s="0" t="n">
        <v>0</v>
      </c>
      <c r="K4913" s="0" t="n">
        <f aca="false">VLOOKUP(A4913,'Team Data'!$A$1:$E$659,2,FALSE())</f>
        <v>24</v>
      </c>
      <c r="L4913" s="0" t="n">
        <f aca="false">VLOOKUP(A4913,'Team Data'!$A$1:$E$659,3,FALSE())</f>
        <v>9</v>
      </c>
      <c r="M4913" s="0" t="n">
        <f aca="false">VLOOKUP(B4913,'Team Data'!$A$1:$E$659,2,FALSE())</f>
        <v>12</v>
      </c>
      <c r="N4913" s="0" t="n">
        <f aca="false">VLOOKUP(B4913,'Team Data'!$A$1:$E$659,3,FALSE())</f>
        <v>16</v>
      </c>
      <c r="O4913" s="0" t="n">
        <f aca="false">VLOOKUP(A4913,'Team Data'!$A$1:$E$659,4,FALSE())</f>
        <v>464</v>
      </c>
      <c r="P4913" s="0" t="n">
        <f aca="false">VLOOKUP(A4913,'Team Data'!$A$1:$E$659,5,FALSE())</f>
        <v>528</v>
      </c>
      <c r="Q4913" s="0" t="n">
        <f aca="false">VLOOKUP(B4913,'Team Data'!$A$1:$E$659,4,FALSE())</f>
        <v>415</v>
      </c>
      <c r="R4913" s="0" t="n">
        <f aca="false">VLOOKUP(B4913,'Team Data'!$A$1:$E$659,5,FALSE())</f>
        <v>428</v>
      </c>
      <c r="S4913" s="0" t="n">
        <f aca="false">IF(I4913=1,(MIN(30,(C4913-D4913)))*(M4913/(M4913+N4913))*(Q4913/(Q4913+R4913)),(MAX(-30,(C4913-D4913)))*(N4913/(M4913+N4913))*(R4913/(R4913+Q4913)))</f>
        <v>1.68784951703101</v>
      </c>
      <c r="T4913" s="0" t="n">
        <f aca="false">IF(J4913=1,(MIN(30,(D4913-C4913)))*(K4913/(K4913+L4913))*(O4913/(O4913+P4913)),(MAX(-30,(D4913-C4913)))*(L4913/(K4913+L4913))*(P4913/(P4913+O4913)))</f>
        <v>-1.16129032258065</v>
      </c>
      <c r="U4913" s="7" t="n">
        <v>43148</v>
      </c>
    </row>
    <row r="4914" customFormat="false" ht="15" hidden="false" customHeight="false" outlineLevel="0" collapsed="false">
      <c r="A4914" s="0" t="s">
        <v>261</v>
      </c>
      <c r="B4914" s="0" t="s">
        <v>196</v>
      </c>
      <c r="C4914" s="0" t="n">
        <v>77</v>
      </c>
      <c r="D4914" s="0" t="n">
        <v>85</v>
      </c>
      <c r="E4914" s="0" t="n">
        <v>36</v>
      </c>
      <c r="F4914" s="0" t="n">
        <v>57</v>
      </c>
      <c r="G4914" s="0" t="n">
        <v>19</v>
      </c>
      <c r="H4914" s="0" t="n">
        <v>24</v>
      </c>
      <c r="I4914" s="0" t="n">
        <v>0</v>
      </c>
      <c r="J4914" s="0" t="n">
        <v>1</v>
      </c>
      <c r="K4914" s="0" t="n">
        <f aca="false">VLOOKUP(A4914,'Team Data'!$A$1:$E$659,2,FALSE())</f>
        <v>15</v>
      </c>
      <c r="L4914" s="0" t="n">
        <f aca="false">VLOOKUP(A4914,'Team Data'!$A$1:$E$659,3,FALSE())</f>
        <v>16</v>
      </c>
      <c r="M4914" s="0" t="n">
        <f aca="false">VLOOKUP(B4914,'Team Data'!$A$1:$E$659,2,FALSE())</f>
        <v>14</v>
      </c>
      <c r="N4914" s="0" t="n">
        <f aca="false">VLOOKUP(B4914,'Team Data'!$A$1:$E$659,3,FALSE())</f>
        <v>19</v>
      </c>
      <c r="O4914" s="0" t="n">
        <f aca="false">VLOOKUP(A4914,'Team Data'!$A$1:$E$659,4,FALSE())</f>
        <v>492</v>
      </c>
      <c r="P4914" s="0" t="n">
        <f aca="false">VLOOKUP(A4914,'Team Data'!$A$1:$E$659,5,FALSE())</f>
        <v>475</v>
      </c>
      <c r="Q4914" s="0" t="n">
        <f aca="false">VLOOKUP(B4914,'Team Data'!$A$1:$E$659,4,FALSE())</f>
        <v>464</v>
      </c>
      <c r="R4914" s="0" t="n">
        <f aca="false">VLOOKUP(B4914,'Team Data'!$A$1:$E$659,5,FALSE())</f>
        <v>530</v>
      </c>
      <c r="S4914" s="0" t="n">
        <f aca="false">IF(I4914=1,(MIN(30,(C4914-D4914)))*(M4914/(M4914+N4914))*(Q4914/(Q4914+R4914)),(MAX(-30,(C4914-D4914)))*(N4914/(M4914+N4914))*(R4914/(R4914+Q4914)))</f>
        <v>-2.45594780806048</v>
      </c>
      <c r="T4914" s="0" t="n">
        <f aca="false">IF(J4914=1,(MIN(30,(D4914-C4914)))*(K4914/(K4914+L4914))*(O4914/(O4914+P4914)),(MAX(-30,(D4914-C4914)))*(L4914/(K4914+L4914))*(P4914/(P4914+O4914)))</f>
        <v>1.96950995763419</v>
      </c>
      <c r="U4914" s="7" t="n">
        <v>43148</v>
      </c>
    </row>
    <row r="4915" customFormat="false" ht="15" hidden="false" customHeight="false" outlineLevel="0" collapsed="false">
      <c r="A4915" s="0" t="s">
        <v>129</v>
      </c>
      <c r="B4915" s="0" t="s">
        <v>105</v>
      </c>
      <c r="C4915" s="0" t="n">
        <v>64</v>
      </c>
      <c r="D4915" s="0" t="n">
        <v>71</v>
      </c>
      <c r="E4915" s="0" t="n">
        <v>42</v>
      </c>
      <c r="F4915" s="0" t="n">
        <v>42</v>
      </c>
      <c r="G4915" s="0" t="n">
        <v>9</v>
      </c>
      <c r="H4915" s="0" t="n">
        <v>17</v>
      </c>
      <c r="I4915" s="0" t="n">
        <v>0</v>
      </c>
      <c r="J4915" s="0" t="n">
        <v>1</v>
      </c>
      <c r="K4915" s="0" t="n">
        <f aca="false">VLOOKUP(A4915,'Team Data'!$A$1:$E$659,2,FALSE())</f>
        <v>12</v>
      </c>
      <c r="L4915" s="0" t="n">
        <f aca="false">VLOOKUP(A4915,'Team Data'!$A$1:$E$659,3,FALSE())</f>
        <v>20</v>
      </c>
      <c r="M4915" s="0" t="n">
        <f aca="false">VLOOKUP(B4915,'Team Data'!$A$1:$E$659,2,FALSE())</f>
        <v>17</v>
      </c>
      <c r="N4915" s="0" t="n">
        <f aca="false">VLOOKUP(B4915,'Team Data'!$A$1:$E$659,3,FALSE())</f>
        <v>14</v>
      </c>
      <c r="O4915" s="0" t="n">
        <f aca="false">VLOOKUP(A4915,'Team Data'!$A$1:$E$659,4,FALSE())</f>
        <v>419</v>
      </c>
      <c r="P4915" s="0" t="n">
        <f aca="false">VLOOKUP(A4915,'Team Data'!$A$1:$E$659,5,FALSE())</f>
        <v>571</v>
      </c>
      <c r="Q4915" s="0" t="n">
        <f aca="false">VLOOKUP(B4915,'Team Data'!$A$1:$E$659,4,FALSE())</f>
        <v>412</v>
      </c>
      <c r="R4915" s="0" t="n">
        <f aca="false">VLOOKUP(B4915,'Team Data'!$A$1:$E$659,5,FALSE())</f>
        <v>578</v>
      </c>
      <c r="S4915" s="0" t="n">
        <f aca="false">IF(I4915=1,(MIN(30,(C4915-D4915)))*(M4915/(M4915+N4915))*(Q4915/(Q4915+R4915)),(MAX(-30,(C4915-D4915)))*(N4915/(M4915+N4915))*(R4915/(R4915+Q4915)))</f>
        <v>-1.84568263277941</v>
      </c>
      <c r="T4915" s="0" t="n">
        <f aca="false">IF(J4915=1,(MIN(30,(D4915-C4915)))*(K4915/(K4915+L4915))*(O4915/(O4915+P4915)),(MAX(-30,(D4915-C4915)))*(L4915/(K4915+L4915))*(P4915/(P4915+O4915)))</f>
        <v>1.11098484848485</v>
      </c>
      <c r="U4915" s="7" t="n">
        <v>43148</v>
      </c>
    </row>
    <row r="4916" customFormat="false" ht="15" hidden="false" customHeight="false" outlineLevel="0" collapsed="false">
      <c r="A4916" s="0" t="s">
        <v>83</v>
      </c>
      <c r="B4916" s="0" t="s">
        <v>69</v>
      </c>
      <c r="C4916" s="0" t="n">
        <v>57</v>
      </c>
      <c r="D4916" s="0" t="n">
        <v>72</v>
      </c>
      <c r="E4916" s="0" t="n">
        <v>31</v>
      </c>
      <c r="F4916" s="0" t="n">
        <v>46</v>
      </c>
      <c r="G4916" s="0" t="n">
        <v>8</v>
      </c>
      <c r="H4916" s="0" t="n">
        <v>12</v>
      </c>
      <c r="I4916" s="0" t="n">
        <v>0</v>
      </c>
      <c r="J4916" s="0" t="n">
        <v>1</v>
      </c>
      <c r="K4916" s="0" t="n">
        <f aca="false">VLOOKUP(A4916,'Team Data'!$A$1:$E$659,2,FALSE())</f>
        <v>14</v>
      </c>
      <c r="L4916" s="0" t="n">
        <f aca="false">VLOOKUP(A4916,'Team Data'!$A$1:$E$659,3,FALSE())</f>
        <v>18</v>
      </c>
      <c r="M4916" s="0" t="n">
        <f aca="false">VLOOKUP(B4916,'Team Data'!$A$1:$E$659,2,FALSE())</f>
        <v>14</v>
      </c>
      <c r="N4916" s="0" t="n">
        <f aca="false">VLOOKUP(B4916,'Team Data'!$A$1:$E$659,3,FALSE())</f>
        <v>19</v>
      </c>
      <c r="O4916" s="0" t="n">
        <f aca="false">VLOOKUP(A4916,'Team Data'!$A$1:$E$659,4,FALSE())</f>
        <v>525</v>
      </c>
      <c r="P4916" s="0" t="n">
        <f aca="false">VLOOKUP(A4916,'Team Data'!$A$1:$E$659,5,FALSE())</f>
        <v>457</v>
      </c>
      <c r="Q4916" s="0" t="n">
        <f aca="false">VLOOKUP(B4916,'Team Data'!$A$1:$E$659,4,FALSE())</f>
        <v>518</v>
      </c>
      <c r="R4916" s="0" t="n">
        <f aca="false">VLOOKUP(B4916,'Team Data'!$A$1:$E$659,5,FALSE())</f>
        <v>487</v>
      </c>
      <c r="S4916" s="0" t="n">
        <f aca="false">IF(I4916=1,(MIN(30,(C4916-D4916)))*(M4916/(M4916+N4916))*(Q4916/(Q4916+R4916)),(MAX(-30,(C4916-D4916)))*(N4916/(M4916+N4916))*(R4916/(R4916+Q4916)))</f>
        <v>-4.1849841700588</v>
      </c>
      <c r="T4916" s="0" t="n">
        <f aca="false">IF(J4916=1,(MIN(30,(D4916-C4916)))*(K4916/(K4916+L4916))*(O4916/(O4916+P4916)),(MAX(-30,(D4916-C4916)))*(L4916/(K4916+L4916))*(P4916/(P4916+O4916)))</f>
        <v>3.50846486761711</v>
      </c>
      <c r="U4916" s="7" t="n">
        <v>43149</v>
      </c>
    </row>
    <row r="4917" customFormat="false" ht="15" hidden="false" customHeight="false" outlineLevel="0" collapsed="false">
      <c r="A4917" s="0" t="s">
        <v>163</v>
      </c>
      <c r="B4917" s="0" t="s">
        <v>66</v>
      </c>
      <c r="C4917" s="0" t="n">
        <v>78</v>
      </c>
      <c r="D4917" s="0" t="n">
        <v>83</v>
      </c>
      <c r="E4917" s="0" t="n">
        <v>25</v>
      </c>
      <c r="F4917" s="0" t="n">
        <v>35</v>
      </c>
      <c r="G4917" s="0" t="n">
        <v>6</v>
      </c>
      <c r="H4917" s="0" t="n">
        <v>9</v>
      </c>
      <c r="I4917" s="0" t="n">
        <v>0</v>
      </c>
      <c r="J4917" s="0" t="n">
        <v>1</v>
      </c>
      <c r="K4917" s="0" t="n">
        <f aca="false">VLOOKUP(A4917,'Team Data'!$A$1:$E$659,2,FALSE())</f>
        <v>13</v>
      </c>
      <c r="L4917" s="0" t="n">
        <f aca="false">VLOOKUP(A4917,'Team Data'!$A$1:$E$659,3,FALSE())</f>
        <v>20</v>
      </c>
      <c r="M4917" s="0" t="n">
        <f aca="false">VLOOKUP(B4917,'Team Data'!$A$1:$E$659,2,FALSE())</f>
        <v>21</v>
      </c>
      <c r="N4917" s="0" t="n">
        <f aca="false">VLOOKUP(B4917,'Team Data'!$A$1:$E$659,3,FALSE())</f>
        <v>12</v>
      </c>
      <c r="O4917" s="0" t="n">
        <f aca="false">VLOOKUP(A4917,'Team Data'!$A$1:$E$659,4,FALSE())</f>
        <v>540</v>
      </c>
      <c r="P4917" s="0" t="n">
        <f aca="false">VLOOKUP(A4917,'Team Data'!$A$1:$E$659,5,FALSE())</f>
        <v>528</v>
      </c>
      <c r="Q4917" s="0" t="n">
        <f aca="false">VLOOKUP(B4917,'Team Data'!$A$1:$E$659,4,FALSE())</f>
        <v>590</v>
      </c>
      <c r="R4917" s="0" t="n">
        <f aca="false">VLOOKUP(B4917,'Team Data'!$A$1:$E$659,5,FALSE())</f>
        <v>486</v>
      </c>
      <c r="S4917" s="0" t="n">
        <f aca="false">IF(I4917=1,(MIN(30,(C4917-D4917)))*(M4917/(M4917+N4917))*(Q4917/(Q4917+R4917)),(MAX(-30,(C4917-D4917)))*(N4917/(M4917+N4917))*(R4917/(R4917+Q4917)))</f>
        <v>-0.821223386279149</v>
      </c>
      <c r="T4917" s="0" t="n">
        <f aca="false">IF(J4917=1,(MIN(30,(D4917-C4917)))*(K4917/(K4917+L4917))*(O4917/(O4917+P4917)),(MAX(-30,(D4917-C4917)))*(L4917/(K4917+L4917))*(P4917/(P4917+O4917)))</f>
        <v>0.995914198161389</v>
      </c>
      <c r="U4917" s="7" t="n">
        <v>43149</v>
      </c>
    </row>
    <row r="4918" customFormat="false" ht="15" hidden="false" customHeight="false" outlineLevel="0" collapsed="false">
      <c r="A4918" s="0" t="s">
        <v>325</v>
      </c>
      <c r="B4918" s="0" t="s">
        <v>51</v>
      </c>
      <c r="C4918" s="0" t="n">
        <v>97</v>
      </c>
      <c r="D4918" s="0" t="n">
        <v>89</v>
      </c>
      <c r="E4918" s="0" t="n">
        <v>30</v>
      </c>
      <c r="F4918" s="0" t="n">
        <v>38</v>
      </c>
      <c r="G4918" s="0" t="n">
        <v>15</v>
      </c>
      <c r="H4918" s="0" t="n">
        <v>13</v>
      </c>
      <c r="I4918" s="0" t="n">
        <v>1</v>
      </c>
      <c r="J4918" s="0" t="n">
        <v>0</v>
      </c>
      <c r="K4918" s="0" t="n">
        <f aca="false">VLOOKUP(A4918,'Team Data'!$A$1:$E$659,2,FALSE())</f>
        <v>20</v>
      </c>
      <c r="L4918" s="0" t="n">
        <f aca="false">VLOOKUP(A4918,'Team Data'!$A$1:$E$659,3,FALSE())</f>
        <v>15</v>
      </c>
      <c r="M4918" s="0" t="n">
        <f aca="false">VLOOKUP(B4918,'Team Data'!$A$1:$E$659,2,FALSE())</f>
        <v>6</v>
      </c>
      <c r="N4918" s="0" t="n">
        <f aca="false">VLOOKUP(B4918,'Team Data'!$A$1:$E$659,3,FALSE())</f>
        <v>23</v>
      </c>
      <c r="O4918" s="0" t="n">
        <f aca="false">VLOOKUP(A4918,'Team Data'!$A$1:$E$659,4,FALSE())</f>
        <v>530</v>
      </c>
      <c r="P4918" s="0" t="n">
        <f aca="false">VLOOKUP(A4918,'Team Data'!$A$1:$E$659,5,FALSE())</f>
        <v>524</v>
      </c>
      <c r="Q4918" s="0" t="n">
        <f aca="false">VLOOKUP(B4918,'Team Data'!$A$1:$E$659,4,FALSE())</f>
        <v>485</v>
      </c>
      <c r="R4918" s="0" t="n">
        <f aca="false">VLOOKUP(B4918,'Team Data'!$A$1:$E$659,5,FALSE())</f>
        <v>443</v>
      </c>
      <c r="S4918" s="0" t="n">
        <f aca="false">IF(I4918=1,(MIN(30,(C4918-D4918)))*(M4918/(M4918+N4918))*(Q4918/(Q4918+R4918)),(MAX(-30,(C4918-D4918)))*(N4918/(M4918+N4918))*(R4918/(R4918+Q4918)))</f>
        <v>0.865041617122473</v>
      </c>
      <c r="T4918" s="0" t="n">
        <f aca="false">IF(J4918=1,(MIN(30,(D4918-C4918)))*(K4918/(K4918+L4918))*(O4918/(O4918+P4918)),(MAX(-30,(D4918-C4918)))*(L4918/(K4918+L4918))*(P4918/(P4918+O4918)))</f>
        <v>-1.70452697207915</v>
      </c>
      <c r="U4918" s="7" t="n">
        <v>43149</v>
      </c>
    </row>
    <row r="4919" customFormat="false" ht="15" hidden="false" customHeight="false" outlineLevel="0" collapsed="false">
      <c r="A4919" s="0" t="s">
        <v>47</v>
      </c>
      <c r="B4919" s="0" t="s">
        <v>243</v>
      </c>
      <c r="C4919" s="0" t="n">
        <v>65</v>
      </c>
      <c r="D4919" s="0" t="n">
        <v>58</v>
      </c>
      <c r="E4919" s="0" t="n">
        <v>46</v>
      </c>
      <c r="F4919" s="0" t="n">
        <v>32</v>
      </c>
      <c r="G4919" s="0" t="n">
        <v>19</v>
      </c>
      <c r="H4919" s="0" t="n">
        <v>13</v>
      </c>
      <c r="I4919" s="0" t="n">
        <v>1</v>
      </c>
      <c r="J4919" s="0" t="n">
        <v>0</v>
      </c>
      <c r="K4919" s="0" t="n">
        <f aca="false">VLOOKUP(A4919,'Team Data'!$A$1:$E$659,2,FALSE())</f>
        <v>14</v>
      </c>
      <c r="L4919" s="0" t="n">
        <f aca="false">VLOOKUP(A4919,'Team Data'!$A$1:$E$659,3,FALSE())</f>
        <v>18</v>
      </c>
      <c r="M4919" s="0" t="n">
        <f aca="false">VLOOKUP(B4919,'Team Data'!$A$1:$E$659,2,FALSE())</f>
        <v>16</v>
      </c>
      <c r="N4919" s="0" t="n">
        <f aca="false">VLOOKUP(B4919,'Team Data'!$A$1:$E$659,3,FALSE())</f>
        <v>17</v>
      </c>
      <c r="O4919" s="0" t="n">
        <f aca="false">VLOOKUP(A4919,'Team Data'!$A$1:$E$659,4,FALSE())</f>
        <v>456</v>
      </c>
      <c r="P4919" s="0" t="n">
        <f aca="false">VLOOKUP(A4919,'Team Data'!$A$1:$E$659,5,FALSE())</f>
        <v>570</v>
      </c>
      <c r="Q4919" s="0" t="n">
        <f aca="false">VLOOKUP(B4919,'Team Data'!$A$1:$E$659,4,FALSE())</f>
        <v>525</v>
      </c>
      <c r="R4919" s="0" t="n">
        <f aca="false">VLOOKUP(B4919,'Team Data'!$A$1:$E$659,5,FALSE())</f>
        <v>540</v>
      </c>
      <c r="S4919" s="0" t="n">
        <f aca="false">IF(I4919=1,(MIN(30,(C4919-D4919)))*(M4919/(M4919+N4919))*(Q4919/(Q4919+R4919)),(MAX(-30,(C4919-D4919)))*(N4919/(M4919+N4919))*(R4919/(R4919+Q4919)))</f>
        <v>1.67306871532224</v>
      </c>
      <c r="T4919" s="0" t="n">
        <f aca="false">IF(J4919=1,(MIN(30,(D4919-C4919)))*(K4919/(K4919+L4919))*(O4919/(O4919+P4919)),(MAX(-30,(D4919-C4919)))*(L4919/(K4919+L4919))*(P4919/(P4919+O4919)))</f>
        <v>-2.1875</v>
      </c>
      <c r="U4919" s="7" t="n">
        <v>43149</v>
      </c>
    </row>
    <row r="4920" customFormat="false" ht="15" hidden="false" customHeight="false" outlineLevel="0" collapsed="false">
      <c r="A4920" s="0" t="s">
        <v>324</v>
      </c>
      <c r="B4920" s="0" t="s">
        <v>218</v>
      </c>
      <c r="C4920" s="0" t="n">
        <v>33</v>
      </c>
      <c r="D4920" s="0" t="n">
        <v>82</v>
      </c>
      <c r="E4920" s="0" t="n">
        <v>32</v>
      </c>
      <c r="F4920" s="0" t="n">
        <v>43</v>
      </c>
      <c r="G4920" s="0" t="n">
        <v>17</v>
      </c>
      <c r="H4920" s="0" t="n">
        <v>6</v>
      </c>
      <c r="I4920" s="0" t="n">
        <v>0</v>
      </c>
      <c r="J4920" s="0" t="n">
        <v>1</v>
      </c>
      <c r="K4920" s="0" t="n">
        <f aca="false">VLOOKUP(A4920,'Team Data'!$A$1:$E$659,2,FALSE())</f>
        <v>11</v>
      </c>
      <c r="L4920" s="0" t="n">
        <f aca="false">VLOOKUP(A4920,'Team Data'!$A$1:$E$659,3,FALSE())</f>
        <v>19</v>
      </c>
      <c r="M4920" s="0" t="n">
        <f aca="false">VLOOKUP(B4920,'Team Data'!$A$1:$E$659,2,FALSE())</f>
        <v>25</v>
      </c>
      <c r="N4920" s="0" t="n">
        <f aca="false">VLOOKUP(B4920,'Team Data'!$A$1:$E$659,3,FALSE())</f>
        <v>7</v>
      </c>
      <c r="O4920" s="0" t="n">
        <f aca="false">VLOOKUP(A4920,'Team Data'!$A$1:$E$659,4,FALSE())</f>
        <v>504</v>
      </c>
      <c r="P4920" s="0" t="n">
        <f aca="false">VLOOKUP(A4920,'Team Data'!$A$1:$E$659,5,FALSE())</f>
        <v>464</v>
      </c>
      <c r="Q4920" s="0" t="n">
        <f aca="false">VLOOKUP(B4920,'Team Data'!$A$1:$E$659,4,FALSE())</f>
        <v>521</v>
      </c>
      <c r="R4920" s="0" t="n">
        <f aca="false">VLOOKUP(B4920,'Team Data'!$A$1:$E$659,5,FALSE())</f>
        <v>531</v>
      </c>
      <c r="S4920" s="0" t="n">
        <f aca="false">IF(I4920=1,(MIN(30,(C4920-D4920)))*(M4920/(M4920+N4920))*(Q4920/(Q4920+R4920)),(MAX(-30,(C4920-D4920)))*(N4920/(M4920+N4920))*(R4920/(R4920+Q4920)))</f>
        <v>-3.31244058935361</v>
      </c>
      <c r="T4920" s="0" t="n">
        <f aca="false">IF(J4920=1,(MIN(30,(D4920-C4920)))*(K4920/(K4920+L4920))*(O4920/(O4920+P4920)),(MAX(-30,(D4920-C4920)))*(L4920/(K4920+L4920))*(P4920/(P4920+O4920)))</f>
        <v>5.72727272727273</v>
      </c>
      <c r="U4920" s="7" t="n">
        <v>43149</v>
      </c>
    </row>
    <row r="4921" customFormat="false" ht="15" hidden="false" customHeight="false" outlineLevel="0" collapsed="false">
      <c r="A4921" s="0" t="s">
        <v>171</v>
      </c>
      <c r="B4921" s="0" t="s">
        <v>151</v>
      </c>
      <c r="C4921" s="0" t="n">
        <v>87</v>
      </c>
      <c r="D4921" s="0" t="n">
        <v>70</v>
      </c>
      <c r="E4921" s="0" t="n">
        <v>44</v>
      </c>
      <c r="F4921" s="0" t="n">
        <v>25</v>
      </c>
      <c r="G4921" s="0" t="n">
        <v>16</v>
      </c>
      <c r="H4921" s="0" t="n">
        <v>14</v>
      </c>
      <c r="I4921" s="0" t="n">
        <v>1</v>
      </c>
      <c r="J4921" s="0" t="n">
        <v>0</v>
      </c>
      <c r="K4921" s="0" t="n">
        <f aca="false">VLOOKUP(A4921,'Team Data'!$A$1:$E$659,2,FALSE())</f>
        <v>25</v>
      </c>
      <c r="L4921" s="0" t="n">
        <f aca="false">VLOOKUP(A4921,'Team Data'!$A$1:$E$659,3,FALSE())</f>
        <v>8</v>
      </c>
      <c r="M4921" s="0" t="n">
        <f aca="false">VLOOKUP(B4921,'Team Data'!$A$1:$E$659,2,FALSE())</f>
        <v>17</v>
      </c>
      <c r="N4921" s="0" t="n">
        <f aca="false">VLOOKUP(B4921,'Team Data'!$A$1:$E$659,3,FALSE())</f>
        <v>16</v>
      </c>
      <c r="O4921" s="0" t="n">
        <f aca="false">VLOOKUP(A4921,'Team Data'!$A$1:$E$659,4,FALSE())</f>
        <v>610</v>
      </c>
      <c r="P4921" s="0" t="n">
        <f aca="false">VLOOKUP(A4921,'Team Data'!$A$1:$E$659,5,FALSE())</f>
        <v>461</v>
      </c>
      <c r="Q4921" s="0" t="n">
        <f aca="false">VLOOKUP(B4921,'Team Data'!$A$1:$E$659,4,FALSE())</f>
        <v>557</v>
      </c>
      <c r="R4921" s="0" t="n">
        <f aca="false">VLOOKUP(B4921,'Team Data'!$A$1:$E$659,5,FALSE())</f>
        <v>476</v>
      </c>
      <c r="S4921" s="0" t="n">
        <f aca="false">IF(I4921=1,(MIN(30,(C4921-D4921)))*(M4921/(M4921+N4921))*(Q4921/(Q4921+R4921)),(MAX(-30,(C4921-D4921)))*(N4921/(M4921+N4921))*(R4921/(R4921+Q4921)))</f>
        <v>4.72213910645663</v>
      </c>
      <c r="T4921" s="0" t="n">
        <f aca="false">IF(J4921=1,(MIN(30,(D4921-C4921)))*(K4921/(K4921+L4921))*(O4921/(O4921+P4921)),(MAX(-30,(D4921-C4921)))*(L4921/(K4921+L4921))*(P4921/(P4921+O4921)))</f>
        <v>-1.77392977392977</v>
      </c>
      <c r="U4921" s="7" t="n">
        <v>43149</v>
      </c>
    </row>
    <row r="4922" customFormat="false" ht="15" hidden="false" customHeight="false" outlineLevel="0" collapsed="false">
      <c r="A4922" s="0" t="s">
        <v>186</v>
      </c>
      <c r="B4922" s="0" t="s">
        <v>202</v>
      </c>
      <c r="C4922" s="0" t="n">
        <v>75</v>
      </c>
      <c r="D4922" s="0" t="n">
        <v>86</v>
      </c>
      <c r="E4922" s="0" t="n">
        <v>39</v>
      </c>
      <c r="F4922" s="0" t="n">
        <v>34</v>
      </c>
      <c r="G4922" s="0" t="n">
        <v>10</v>
      </c>
      <c r="H4922" s="0" t="n">
        <v>10</v>
      </c>
      <c r="I4922" s="0" t="n">
        <v>0</v>
      </c>
      <c r="J4922" s="0" t="n">
        <v>1</v>
      </c>
      <c r="K4922" s="0" t="n">
        <f aca="false">VLOOKUP(A4922,'Team Data'!$A$1:$E$659,2,FALSE())</f>
        <v>14</v>
      </c>
      <c r="L4922" s="0" t="n">
        <f aca="false">VLOOKUP(A4922,'Team Data'!$A$1:$E$659,3,FALSE())</f>
        <v>16</v>
      </c>
      <c r="M4922" s="0" t="n">
        <f aca="false">VLOOKUP(B4922,'Team Data'!$A$1:$E$659,2,FALSE())</f>
        <v>14</v>
      </c>
      <c r="N4922" s="0" t="n">
        <f aca="false">VLOOKUP(B4922,'Team Data'!$A$1:$E$659,3,FALSE())</f>
        <v>19</v>
      </c>
      <c r="O4922" s="0" t="n">
        <f aca="false">VLOOKUP(A4922,'Team Data'!$A$1:$E$659,4,FALSE())</f>
        <v>451</v>
      </c>
      <c r="P4922" s="0" t="n">
        <f aca="false">VLOOKUP(A4922,'Team Data'!$A$1:$E$659,5,FALSE())</f>
        <v>468</v>
      </c>
      <c r="Q4922" s="0" t="n">
        <f aca="false">VLOOKUP(B4922,'Team Data'!$A$1:$E$659,4,FALSE())</f>
        <v>532</v>
      </c>
      <c r="R4922" s="0" t="n">
        <f aca="false">VLOOKUP(B4922,'Team Data'!$A$1:$E$659,5,FALSE())</f>
        <v>464</v>
      </c>
      <c r="S4922" s="0" t="n">
        <f aca="false">IF(I4922=1,(MIN(30,(C4922-D4922)))*(M4922/(M4922+N4922))*(Q4922/(Q4922+R4922)),(MAX(-30,(C4922-D4922)))*(N4922/(M4922+N4922))*(R4922/(R4922+Q4922)))</f>
        <v>-2.95046854082999</v>
      </c>
      <c r="T4922" s="0" t="n">
        <f aca="false">IF(J4922=1,(MIN(30,(D4922-C4922)))*(K4922/(K4922+L4922))*(O4922/(O4922+P4922)),(MAX(-30,(D4922-C4922)))*(L4922/(K4922+L4922))*(P4922/(P4922+O4922)))</f>
        <v>2.51918752266957</v>
      </c>
      <c r="U4922" s="7" t="n">
        <v>43149</v>
      </c>
    </row>
    <row r="4923" customFormat="false" ht="15" hidden="false" customHeight="false" outlineLevel="0" collapsed="false">
      <c r="A4923" s="0" t="s">
        <v>145</v>
      </c>
      <c r="B4923" s="0" t="s">
        <v>90</v>
      </c>
      <c r="C4923" s="0" t="n">
        <v>90</v>
      </c>
      <c r="D4923" s="0" t="n">
        <v>87</v>
      </c>
      <c r="E4923" s="0" t="n">
        <v>34</v>
      </c>
      <c r="F4923" s="0" t="n">
        <v>27</v>
      </c>
      <c r="G4923" s="0" t="n">
        <v>24</v>
      </c>
      <c r="H4923" s="0" t="n">
        <v>15</v>
      </c>
      <c r="I4923" s="0" t="n">
        <v>1</v>
      </c>
      <c r="J4923" s="0" t="n">
        <v>0</v>
      </c>
      <c r="K4923" s="0" t="n">
        <f aca="false">VLOOKUP(A4923,'Team Data'!$A$1:$E$659,2,FALSE())</f>
        <v>23</v>
      </c>
      <c r="L4923" s="0" t="n">
        <f aca="false">VLOOKUP(A4923,'Team Data'!$A$1:$E$659,3,FALSE())</f>
        <v>10</v>
      </c>
      <c r="M4923" s="0" t="n">
        <f aca="false">VLOOKUP(B4923,'Team Data'!$A$1:$E$659,2,FALSE())</f>
        <v>23</v>
      </c>
      <c r="N4923" s="0" t="n">
        <f aca="false">VLOOKUP(B4923,'Team Data'!$A$1:$E$659,3,FALSE())</f>
        <v>12</v>
      </c>
      <c r="O4923" s="0" t="n">
        <f aca="false">VLOOKUP(A4923,'Team Data'!$A$1:$E$659,4,FALSE())</f>
        <v>503</v>
      </c>
      <c r="P4923" s="0" t="n">
        <f aca="false">VLOOKUP(A4923,'Team Data'!$A$1:$E$659,5,FALSE())</f>
        <v>487</v>
      </c>
      <c r="Q4923" s="0" t="n">
        <f aca="false">VLOOKUP(B4923,'Team Data'!$A$1:$E$659,4,FALSE())</f>
        <v>500</v>
      </c>
      <c r="R4923" s="0" t="n">
        <f aca="false">VLOOKUP(B4923,'Team Data'!$A$1:$E$659,5,FALSE())</f>
        <v>533</v>
      </c>
      <c r="S4923" s="0" t="n">
        <f aca="false">IF(I4923=1,(MIN(30,(C4923-D4923)))*(M4923/(M4923+N4923))*(Q4923/(Q4923+R4923)),(MAX(-30,(C4923-D4923)))*(N4923/(M4923+N4923))*(R4923/(R4923+Q4923)))</f>
        <v>0.954224865163878</v>
      </c>
      <c r="T4923" s="0" t="n">
        <f aca="false">IF(J4923=1,(MIN(30,(D4923-C4923)))*(K4923/(K4923+L4923))*(O4923/(O4923+P4923)),(MAX(-30,(D4923-C4923)))*(L4923/(K4923+L4923))*(P4923/(P4923+O4923)))</f>
        <v>-0.447199265381084</v>
      </c>
      <c r="U4923" s="7" t="n">
        <v>43149</v>
      </c>
    </row>
    <row r="4924" customFormat="false" ht="15" hidden="false" customHeight="false" outlineLevel="0" collapsed="false">
      <c r="A4924" s="0" t="s">
        <v>60</v>
      </c>
      <c r="B4924" s="0" t="s">
        <v>94</v>
      </c>
      <c r="C4924" s="0" t="n">
        <v>65</v>
      </c>
      <c r="D4924" s="0" t="n">
        <v>86</v>
      </c>
      <c r="E4924" s="0" t="n">
        <v>34</v>
      </c>
      <c r="F4924" s="0" t="n">
        <v>38</v>
      </c>
      <c r="G4924" s="0" t="n">
        <v>13</v>
      </c>
      <c r="H4924" s="0" t="n">
        <v>9</v>
      </c>
      <c r="I4924" s="0" t="n">
        <v>0</v>
      </c>
      <c r="J4924" s="0" t="n">
        <v>1</v>
      </c>
      <c r="K4924" s="0" t="n">
        <f aca="false">VLOOKUP(A4924,'Team Data'!$A$1:$E$659,2,FALSE())</f>
        <v>11</v>
      </c>
      <c r="L4924" s="0" t="n">
        <f aca="false">VLOOKUP(A4924,'Team Data'!$A$1:$E$659,3,FALSE())</f>
        <v>21</v>
      </c>
      <c r="M4924" s="0" t="n">
        <f aca="false">VLOOKUP(B4924,'Team Data'!$A$1:$E$659,2,FALSE())</f>
        <v>21</v>
      </c>
      <c r="N4924" s="0" t="n">
        <f aca="false">VLOOKUP(B4924,'Team Data'!$A$1:$E$659,3,FALSE())</f>
        <v>11</v>
      </c>
      <c r="O4924" s="0" t="n">
        <f aca="false">VLOOKUP(A4924,'Team Data'!$A$1:$E$659,4,FALSE())</f>
        <v>556</v>
      </c>
      <c r="P4924" s="0" t="n">
        <f aca="false">VLOOKUP(A4924,'Team Data'!$A$1:$E$659,5,FALSE())</f>
        <v>459</v>
      </c>
      <c r="Q4924" s="0" t="n">
        <f aca="false">VLOOKUP(B4924,'Team Data'!$A$1:$E$659,4,FALSE())</f>
        <v>515</v>
      </c>
      <c r="R4924" s="0" t="n">
        <f aca="false">VLOOKUP(B4924,'Team Data'!$A$1:$E$659,5,FALSE())</f>
        <v>471</v>
      </c>
      <c r="S4924" s="0" t="n">
        <f aca="false">IF(I4924=1,(MIN(30,(C4924-D4924)))*(M4924/(M4924+N4924))*(Q4924/(Q4924+R4924)),(MAX(-30,(C4924-D4924)))*(N4924/(M4924+N4924))*(R4924/(R4924+Q4924)))</f>
        <v>-3.44830755578093</v>
      </c>
      <c r="T4924" s="0" t="n">
        <f aca="false">IF(J4924=1,(MIN(30,(D4924-C4924)))*(K4924/(K4924+L4924))*(O4924/(O4924+P4924)),(MAX(-30,(D4924-C4924)))*(L4924/(K4924+L4924))*(P4924/(P4924+O4924)))</f>
        <v>3.95431034482759</v>
      </c>
      <c r="U4924" s="7" t="n">
        <v>43149</v>
      </c>
    </row>
    <row r="4925" customFormat="false" ht="15" hidden="false" customHeight="false" outlineLevel="0" collapsed="false">
      <c r="A4925" s="0" t="s">
        <v>233</v>
      </c>
      <c r="B4925" s="0" t="s">
        <v>61</v>
      </c>
      <c r="C4925" s="0" t="n">
        <v>60</v>
      </c>
      <c r="D4925" s="0" t="n">
        <v>85</v>
      </c>
      <c r="E4925" s="0" t="n">
        <v>31</v>
      </c>
      <c r="F4925" s="0" t="n">
        <v>45</v>
      </c>
      <c r="G4925" s="0" t="n">
        <v>4</v>
      </c>
      <c r="H4925" s="0" t="n">
        <v>9</v>
      </c>
      <c r="I4925" s="0" t="n">
        <v>0</v>
      </c>
      <c r="J4925" s="0" t="n">
        <v>1</v>
      </c>
      <c r="K4925" s="0" t="n">
        <f aca="false">VLOOKUP(A4925,'Team Data'!$A$1:$E$659,2,FALSE())</f>
        <v>13</v>
      </c>
      <c r="L4925" s="0" t="n">
        <f aca="false">VLOOKUP(A4925,'Team Data'!$A$1:$E$659,3,FALSE())</f>
        <v>16</v>
      </c>
      <c r="M4925" s="0" t="n">
        <f aca="false">VLOOKUP(B4925,'Team Data'!$A$1:$E$659,2,FALSE())</f>
        <v>8</v>
      </c>
      <c r="N4925" s="0" t="n">
        <f aca="false">VLOOKUP(B4925,'Team Data'!$A$1:$E$659,3,FALSE())</f>
        <v>19</v>
      </c>
      <c r="O4925" s="0" t="n">
        <f aca="false">VLOOKUP(A4925,'Team Data'!$A$1:$E$659,4,FALSE())</f>
        <v>429</v>
      </c>
      <c r="P4925" s="0" t="n">
        <f aca="false">VLOOKUP(A4925,'Team Data'!$A$1:$E$659,5,FALSE())</f>
        <v>434</v>
      </c>
      <c r="Q4925" s="0" t="n">
        <f aca="false">VLOOKUP(B4925,'Team Data'!$A$1:$E$659,4,FALSE())</f>
        <v>409</v>
      </c>
      <c r="R4925" s="0" t="n">
        <f aca="false">VLOOKUP(B4925,'Team Data'!$A$1:$E$659,5,FALSE())</f>
        <v>407</v>
      </c>
      <c r="S4925" s="0" t="n">
        <f aca="false">IF(I4925=1,(MIN(30,(C4925-D4925)))*(M4925/(M4925+N4925))*(Q4925/(Q4925+R4925)),(MAX(-30,(C4925-D4925)))*(N4925/(M4925+N4925))*(R4925/(R4925+Q4925)))</f>
        <v>-8.77473674655047</v>
      </c>
      <c r="T4925" s="0" t="n">
        <f aca="false">IF(J4925=1,(MIN(30,(D4925-C4925)))*(K4925/(K4925+L4925))*(O4925/(O4925+P4925)),(MAX(-30,(D4925-C4925)))*(L4925/(K4925+L4925))*(P4925/(P4925+O4925)))</f>
        <v>5.57098333799497</v>
      </c>
      <c r="U4925" s="7" t="n">
        <v>43149</v>
      </c>
    </row>
    <row r="4926" customFormat="false" ht="15" hidden="false" customHeight="false" outlineLevel="0" collapsed="false">
      <c r="A4926" s="0" t="s">
        <v>34</v>
      </c>
      <c r="B4926" s="0" t="s">
        <v>65</v>
      </c>
      <c r="C4926" s="0" t="n">
        <v>63</v>
      </c>
      <c r="D4926" s="0" t="n">
        <v>66</v>
      </c>
      <c r="E4926" s="0" t="n">
        <v>28</v>
      </c>
      <c r="F4926" s="0" t="n">
        <v>34</v>
      </c>
      <c r="G4926" s="0" t="n">
        <v>13</v>
      </c>
      <c r="H4926" s="0" t="n">
        <v>20</v>
      </c>
      <c r="I4926" s="0" t="n">
        <v>0</v>
      </c>
      <c r="J4926" s="0" t="n">
        <v>1</v>
      </c>
      <c r="K4926" s="0" t="n">
        <f aca="false">VLOOKUP(A4926,'Team Data'!$A$1:$E$659,2,FALSE())</f>
        <v>11</v>
      </c>
      <c r="L4926" s="0" t="n">
        <f aca="false">VLOOKUP(A4926,'Team Data'!$A$1:$E$659,3,FALSE())</f>
        <v>16</v>
      </c>
      <c r="M4926" s="0" t="n">
        <f aca="false">VLOOKUP(B4926,'Team Data'!$A$1:$E$659,2,FALSE())</f>
        <v>7</v>
      </c>
      <c r="N4926" s="0" t="n">
        <f aca="false">VLOOKUP(B4926,'Team Data'!$A$1:$E$659,3,FALSE())</f>
        <v>20</v>
      </c>
      <c r="O4926" s="0" t="n">
        <f aca="false">VLOOKUP(A4926,'Team Data'!$A$1:$E$659,4,FALSE())</f>
        <v>361</v>
      </c>
      <c r="P4926" s="0" t="n">
        <f aca="false">VLOOKUP(A4926,'Team Data'!$A$1:$E$659,5,FALSE())</f>
        <v>435</v>
      </c>
      <c r="Q4926" s="0" t="n">
        <f aca="false">VLOOKUP(B4926,'Team Data'!$A$1:$E$659,4,FALSE())</f>
        <v>381</v>
      </c>
      <c r="R4926" s="0" t="n">
        <f aca="false">VLOOKUP(B4926,'Team Data'!$A$1:$E$659,5,FALSE())</f>
        <v>427</v>
      </c>
      <c r="S4926" s="0" t="n">
        <f aca="false">IF(I4926=1,(MIN(30,(C4926-D4926)))*(M4926/(M4926+N4926))*(Q4926/(Q4926+R4926)),(MAX(-30,(C4926-D4926)))*(N4926/(M4926+N4926))*(R4926/(R4926+Q4926)))</f>
        <v>-1.17436743674367</v>
      </c>
      <c r="T4926" s="0" t="n">
        <f aca="false">IF(J4926=1,(MIN(30,(D4926-C4926)))*(K4926/(K4926+L4926))*(O4926/(O4926+P4926)),(MAX(-30,(D4926-C4926)))*(L4926/(K4926+L4926))*(P4926/(P4926+O4926)))</f>
        <v>0.55429927414852</v>
      </c>
      <c r="U4926" s="7" t="n">
        <v>43149</v>
      </c>
    </row>
    <row r="4927" customFormat="false" ht="15" hidden="false" customHeight="false" outlineLevel="0" collapsed="false">
      <c r="A4927" s="0" t="s">
        <v>49</v>
      </c>
      <c r="B4927" s="0" t="s">
        <v>318</v>
      </c>
      <c r="C4927" s="0" t="n">
        <v>88</v>
      </c>
      <c r="D4927" s="0" t="n">
        <v>74</v>
      </c>
      <c r="E4927" s="0" t="n">
        <v>30</v>
      </c>
      <c r="F4927" s="0" t="n">
        <v>30</v>
      </c>
      <c r="G4927" s="0" t="n">
        <v>15</v>
      </c>
      <c r="H4927" s="0" t="n">
        <v>8</v>
      </c>
      <c r="I4927" s="0" t="n">
        <v>1</v>
      </c>
      <c r="J4927" s="0" t="n">
        <v>0</v>
      </c>
      <c r="K4927" s="0" t="n">
        <f aca="false">VLOOKUP(A4927,'Team Data'!$A$1:$E$659,2,FALSE())</f>
        <v>26</v>
      </c>
      <c r="L4927" s="0" t="n">
        <f aca="false">VLOOKUP(A4927,'Team Data'!$A$1:$E$659,3,FALSE())</f>
        <v>8</v>
      </c>
      <c r="M4927" s="0" t="n">
        <f aca="false">VLOOKUP(B4927,'Team Data'!$A$1:$E$659,2,FALSE())</f>
        <v>11</v>
      </c>
      <c r="N4927" s="0" t="n">
        <f aca="false">VLOOKUP(B4927,'Team Data'!$A$1:$E$659,3,FALSE())</f>
        <v>21</v>
      </c>
      <c r="O4927" s="0" t="n">
        <f aca="false">VLOOKUP(A4927,'Team Data'!$A$1:$E$659,4,FALSE())</f>
        <v>508</v>
      </c>
      <c r="P4927" s="0" t="n">
        <f aca="false">VLOOKUP(A4927,'Team Data'!$A$1:$E$659,5,FALSE())</f>
        <v>524</v>
      </c>
      <c r="Q4927" s="0" t="n">
        <f aca="false">VLOOKUP(B4927,'Team Data'!$A$1:$E$659,4,FALSE())</f>
        <v>542</v>
      </c>
      <c r="R4927" s="0" t="n">
        <f aca="false">VLOOKUP(B4927,'Team Data'!$A$1:$E$659,5,FALSE())</f>
        <v>440</v>
      </c>
      <c r="S4927" s="0" t="n">
        <f aca="false">IF(I4927=1,(MIN(30,(C4927-D4927)))*(M4927/(M4927+N4927))*(Q4927/(Q4927+R4927)),(MAX(-30,(C4927-D4927)))*(N4927/(M4927+N4927))*(R4927/(R4927+Q4927)))</f>
        <v>2.65618635437882</v>
      </c>
      <c r="T4927" s="0" t="n">
        <f aca="false">IF(J4927=1,(MIN(30,(D4927-C4927)))*(K4927/(K4927+L4927))*(O4927/(O4927+P4927)),(MAX(-30,(D4927-C4927)))*(L4927/(K4927+L4927))*(P4927/(P4927+O4927)))</f>
        <v>-1.67259461924305</v>
      </c>
      <c r="U4927" s="7" t="n">
        <v>43149</v>
      </c>
    </row>
    <row r="4928" customFormat="false" ht="15" hidden="false" customHeight="false" outlineLevel="0" collapsed="false">
      <c r="A4928" s="0" t="s">
        <v>253</v>
      </c>
      <c r="B4928" s="0" t="s">
        <v>158</v>
      </c>
      <c r="C4928" s="0" t="n">
        <v>51</v>
      </c>
      <c r="D4928" s="0" t="n">
        <v>69</v>
      </c>
      <c r="E4928" s="0" t="n">
        <v>27</v>
      </c>
      <c r="F4928" s="0" t="n">
        <v>38</v>
      </c>
      <c r="G4928" s="0" t="n">
        <v>14</v>
      </c>
      <c r="H4928" s="0" t="n">
        <v>14</v>
      </c>
      <c r="I4928" s="0" t="n">
        <v>0</v>
      </c>
      <c r="J4928" s="0" t="n">
        <v>1</v>
      </c>
      <c r="K4928" s="0" t="n">
        <f aca="false">VLOOKUP(A4928,'Team Data'!$A$1:$E$659,2,FALSE())</f>
        <v>14</v>
      </c>
      <c r="L4928" s="0" t="n">
        <f aca="false">VLOOKUP(A4928,'Team Data'!$A$1:$E$659,3,FALSE())</f>
        <v>18</v>
      </c>
      <c r="M4928" s="0" t="n">
        <f aca="false">VLOOKUP(B4928,'Team Data'!$A$1:$E$659,2,FALSE())</f>
        <v>6</v>
      </c>
      <c r="N4928" s="0" t="n">
        <f aca="false">VLOOKUP(B4928,'Team Data'!$A$1:$E$659,3,FALSE())</f>
        <v>25</v>
      </c>
      <c r="O4928" s="0" t="n">
        <f aca="false">VLOOKUP(A4928,'Team Data'!$A$1:$E$659,4,FALSE())</f>
        <v>470</v>
      </c>
      <c r="P4928" s="0" t="n">
        <f aca="false">VLOOKUP(A4928,'Team Data'!$A$1:$E$659,5,FALSE())</f>
        <v>557</v>
      </c>
      <c r="Q4928" s="0" t="n">
        <f aca="false">VLOOKUP(B4928,'Team Data'!$A$1:$E$659,4,FALSE())</f>
        <v>499</v>
      </c>
      <c r="R4928" s="0" t="n">
        <f aca="false">VLOOKUP(B4928,'Team Data'!$A$1:$E$659,5,FALSE())</f>
        <v>492</v>
      </c>
      <c r="S4928" s="0" t="n">
        <f aca="false">IF(I4928=1,(MIN(30,(C4928-D4928)))*(M4928/(M4928+N4928))*(Q4928/(Q4928+R4928)),(MAX(-30,(C4928-D4928)))*(N4928/(M4928+N4928))*(R4928/(R4928+Q4928)))</f>
        <v>-7.20679665375476</v>
      </c>
      <c r="T4928" s="0" t="n">
        <f aca="false">IF(J4928=1,(MIN(30,(D4928-C4928)))*(K4928/(K4928+L4928))*(O4928/(O4928+P4928)),(MAX(-30,(D4928-C4928)))*(L4928/(K4928+L4928))*(P4928/(P4928+O4928)))</f>
        <v>3.6039435248296</v>
      </c>
      <c r="U4928" s="7" t="n">
        <v>43149</v>
      </c>
    </row>
    <row r="4929" customFormat="false" ht="15" hidden="false" customHeight="false" outlineLevel="0" collapsed="false">
      <c r="A4929" s="0" t="s">
        <v>79</v>
      </c>
      <c r="B4929" s="0" t="s">
        <v>322</v>
      </c>
      <c r="C4929" s="0" t="n">
        <v>64</v>
      </c>
      <c r="D4929" s="0" t="n">
        <v>57</v>
      </c>
      <c r="E4929" s="0" t="n">
        <v>36</v>
      </c>
      <c r="F4929" s="0" t="n">
        <v>27</v>
      </c>
      <c r="G4929" s="0" t="n">
        <v>15</v>
      </c>
      <c r="H4929" s="0" t="n">
        <v>10</v>
      </c>
      <c r="I4929" s="0" t="n">
        <v>1</v>
      </c>
      <c r="J4929" s="0" t="n">
        <v>0</v>
      </c>
      <c r="K4929" s="0" t="n">
        <f aca="false">VLOOKUP(A4929,'Team Data'!$A$1:$E$659,2,FALSE())</f>
        <v>12</v>
      </c>
      <c r="L4929" s="0" t="n">
        <f aca="false">VLOOKUP(A4929,'Team Data'!$A$1:$E$659,3,FALSE())</f>
        <v>19</v>
      </c>
      <c r="M4929" s="0" t="n">
        <f aca="false">VLOOKUP(B4929,'Team Data'!$A$1:$E$659,2,FALSE())</f>
        <v>10</v>
      </c>
      <c r="N4929" s="0" t="n">
        <f aca="false">VLOOKUP(B4929,'Team Data'!$A$1:$E$659,3,FALSE())</f>
        <v>21</v>
      </c>
      <c r="O4929" s="0" t="n">
        <f aca="false">VLOOKUP(A4929,'Team Data'!$A$1:$E$659,4,FALSE())</f>
        <v>475</v>
      </c>
      <c r="P4929" s="0" t="n">
        <f aca="false">VLOOKUP(A4929,'Team Data'!$A$1:$E$659,5,FALSE())</f>
        <v>446</v>
      </c>
      <c r="Q4929" s="0" t="n">
        <f aca="false">VLOOKUP(B4929,'Team Data'!$A$1:$E$659,4,FALSE())</f>
        <v>453</v>
      </c>
      <c r="R4929" s="0" t="n">
        <f aca="false">VLOOKUP(B4929,'Team Data'!$A$1:$E$659,5,FALSE())</f>
        <v>488</v>
      </c>
      <c r="S4929" s="0" t="n">
        <f aca="false">IF(I4929=1,(MIN(30,(C4929-D4929)))*(M4929/(M4929+N4929))*(Q4929/(Q4929+R4929)),(MAX(-30,(C4929-D4929)))*(N4929/(M4929+N4929))*(R4929/(R4929+Q4929)))</f>
        <v>1.08703849713757</v>
      </c>
      <c r="T4929" s="0" t="n">
        <f aca="false">IF(J4929=1,(MIN(30,(D4929-C4929)))*(K4929/(K4929+L4929))*(O4929/(O4929+P4929)),(MAX(-30,(D4929-C4929)))*(L4929/(K4929+L4929))*(P4929/(P4929+O4929)))</f>
        <v>-2.07761549507898</v>
      </c>
      <c r="U4929" s="7" t="n">
        <v>43149</v>
      </c>
    </row>
    <row r="4930" customFormat="false" ht="15" hidden="false" customHeight="false" outlineLevel="0" collapsed="false">
      <c r="A4930" s="0" t="s">
        <v>93</v>
      </c>
      <c r="B4930" s="0" t="s">
        <v>67</v>
      </c>
      <c r="C4930" s="0" t="n">
        <v>70</v>
      </c>
      <c r="D4930" s="0" t="n">
        <v>80</v>
      </c>
      <c r="E4930" s="0" t="n">
        <v>25</v>
      </c>
      <c r="F4930" s="0" t="n">
        <v>28</v>
      </c>
      <c r="G4930" s="0" t="n">
        <v>14</v>
      </c>
      <c r="H4930" s="0" t="n">
        <v>15</v>
      </c>
      <c r="I4930" s="0" t="n">
        <v>0</v>
      </c>
      <c r="J4930" s="0" t="n">
        <v>1</v>
      </c>
      <c r="K4930" s="0" t="n">
        <f aca="false">VLOOKUP(A4930,'Team Data'!$A$1:$E$659,2,FALSE())</f>
        <v>9</v>
      </c>
      <c r="L4930" s="0" t="n">
        <f aca="false">VLOOKUP(A4930,'Team Data'!$A$1:$E$659,3,FALSE())</f>
        <v>22</v>
      </c>
      <c r="M4930" s="0" t="n">
        <f aca="false">VLOOKUP(B4930,'Team Data'!$A$1:$E$659,2,FALSE())</f>
        <v>14</v>
      </c>
      <c r="N4930" s="0" t="n">
        <f aca="false">VLOOKUP(B4930,'Team Data'!$A$1:$E$659,3,FALSE())</f>
        <v>17</v>
      </c>
      <c r="O4930" s="0" t="n">
        <f aca="false">VLOOKUP(A4930,'Team Data'!$A$1:$E$659,4,FALSE())</f>
        <v>518</v>
      </c>
      <c r="P4930" s="0" t="n">
        <f aca="false">VLOOKUP(A4930,'Team Data'!$A$1:$E$659,5,FALSE())</f>
        <v>496</v>
      </c>
      <c r="Q4930" s="0" t="n">
        <f aca="false">VLOOKUP(B4930,'Team Data'!$A$1:$E$659,4,FALSE())</f>
        <v>586</v>
      </c>
      <c r="R4930" s="0" t="n">
        <f aca="false">VLOOKUP(B4930,'Team Data'!$A$1:$E$659,5,FALSE())</f>
        <v>427</v>
      </c>
      <c r="S4930" s="0" t="n">
        <f aca="false">IF(I4930=1,(MIN(30,(C4930-D4930)))*(M4930/(M4930+N4930))*(Q4930/(Q4930+R4930)),(MAX(-30,(C4930-D4930)))*(N4930/(M4930+N4930))*(R4930/(R4930+Q4930)))</f>
        <v>-2.31156258956151</v>
      </c>
      <c r="T4930" s="0" t="n">
        <f aca="false">IF(J4930=1,(MIN(30,(D4930-C4930)))*(K4930/(K4930+L4930))*(O4930/(O4930+P4930)),(MAX(-30,(D4930-C4930)))*(L4930/(K4930+L4930))*(P4930/(P4930+O4930)))</f>
        <v>1.48310746325635</v>
      </c>
      <c r="U4930" s="7" t="n">
        <v>43149</v>
      </c>
    </row>
    <row r="4931" customFormat="false" ht="15" hidden="false" customHeight="false" outlineLevel="0" collapsed="false">
      <c r="A4931" s="0" t="s">
        <v>20</v>
      </c>
      <c r="B4931" s="0" t="s">
        <v>143</v>
      </c>
      <c r="C4931" s="0" t="n">
        <v>53</v>
      </c>
      <c r="D4931" s="0" t="n">
        <v>84</v>
      </c>
      <c r="E4931" s="0" t="n">
        <v>41</v>
      </c>
      <c r="F4931" s="0" t="n">
        <v>52</v>
      </c>
      <c r="G4931" s="0" t="n">
        <v>12</v>
      </c>
      <c r="H4931" s="0" t="n">
        <v>13</v>
      </c>
      <c r="I4931" s="0" t="n">
        <v>0</v>
      </c>
      <c r="J4931" s="0" t="n">
        <v>1</v>
      </c>
      <c r="K4931" s="0" t="n">
        <f aca="false">VLOOKUP(A4931,'Team Data'!$A$1:$E$659,2,FALSE())</f>
        <v>13</v>
      </c>
      <c r="L4931" s="0" t="n">
        <f aca="false">VLOOKUP(A4931,'Team Data'!$A$1:$E$659,3,FALSE())</f>
        <v>17</v>
      </c>
      <c r="M4931" s="0" t="n">
        <f aca="false">VLOOKUP(B4931,'Team Data'!$A$1:$E$659,2,FALSE())</f>
        <v>16</v>
      </c>
      <c r="N4931" s="0" t="n">
        <f aca="false">VLOOKUP(B4931,'Team Data'!$A$1:$E$659,3,FALSE())</f>
        <v>14</v>
      </c>
      <c r="O4931" s="0" t="n">
        <f aca="false">VLOOKUP(A4931,'Team Data'!$A$1:$E$659,4,FALSE())</f>
        <v>403</v>
      </c>
      <c r="P4931" s="0" t="n">
        <f aca="false">VLOOKUP(A4931,'Team Data'!$A$1:$E$659,5,FALSE())</f>
        <v>509</v>
      </c>
      <c r="Q4931" s="0" t="n">
        <f aca="false">VLOOKUP(B4931,'Team Data'!$A$1:$E$659,4,FALSE())</f>
        <v>426</v>
      </c>
      <c r="R4931" s="0" t="n">
        <f aca="false">VLOOKUP(B4931,'Team Data'!$A$1:$E$659,5,FALSE())</f>
        <v>491</v>
      </c>
      <c r="S4931" s="0" t="n">
        <f aca="false">IF(I4931=1,(MIN(30,(C4931-D4931)))*(M4931/(M4931+N4931))*(Q4931/(Q4931+R4931)),(MAX(-30,(C4931-D4931)))*(N4931/(M4931+N4931))*(R4931/(R4931+Q4931)))</f>
        <v>-7.49618320610687</v>
      </c>
      <c r="T4931" s="0" t="n">
        <f aca="false">IF(J4931=1,(MIN(30,(D4931-C4931)))*(K4931/(K4931+L4931))*(O4931/(O4931+P4931)),(MAX(-30,(D4931-C4931)))*(L4931/(K4931+L4931))*(P4931/(P4931+O4931)))</f>
        <v>5.74451754385965</v>
      </c>
      <c r="U4931" s="7" t="n">
        <v>43149</v>
      </c>
    </row>
    <row r="4932" customFormat="false" ht="15" hidden="false" customHeight="false" outlineLevel="0" collapsed="false">
      <c r="A4932" s="0" t="s">
        <v>132</v>
      </c>
      <c r="B4932" s="0" t="s">
        <v>299</v>
      </c>
      <c r="C4932" s="0" t="n">
        <v>69</v>
      </c>
      <c r="D4932" s="0" t="n">
        <v>66</v>
      </c>
      <c r="E4932" s="0" t="n">
        <v>33</v>
      </c>
      <c r="F4932" s="0" t="n">
        <v>39</v>
      </c>
      <c r="G4932" s="0" t="n">
        <v>13</v>
      </c>
      <c r="H4932" s="0" t="n">
        <v>17</v>
      </c>
      <c r="I4932" s="0" t="n">
        <v>1</v>
      </c>
      <c r="J4932" s="0" t="n">
        <v>0</v>
      </c>
      <c r="K4932" s="0" t="n">
        <f aca="false">VLOOKUP(A4932,'Team Data'!$A$1:$E$659,2,FALSE())</f>
        <v>10</v>
      </c>
      <c r="L4932" s="0" t="n">
        <f aca="false">VLOOKUP(A4932,'Team Data'!$A$1:$E$659,3,FALSE())</f>
        <v>22</v>
      </c>
      <c r="M4932" s="0" t="n">
        <f aca="false">VLOOKUP(B4932,'Team Data'!$A$1:$E$659,2,FALSE())</f>
        <v>18</v>
      </c>
      <c r="N4932" s="0" t="n">
        <f aca="false">VLOOKUP(B4932,'Team Data'!$A$1:$E$659,3,FALSE())</f>
        <v>14</v>
      </c>
      <c r="O4932" s="0" t="n">
        <f aca="false">VLOOKUP(A4932,'Team Data'!$A$1:$E$659,4,FALSE())</f>
        <v>532</v>
      </c>
      <c r="P4932" s="0" t="n">
        <f aca="false">VLOOKUP(A4932,'Team Data'!$A$1:$E$659,5,FALSE())</f>
        <v>476</v>
      </c>
      <c r="Q4932" s="0" t="n">
        <f aca="false">VLOOKUP(B4932,'Team Data'!$A$1:$E$659,4,FALSE())</f>
        <v>500</v>
      </c>
      <c r="R4932" s="0" t="n">
        <f aca="false">VLOOKUP(B4932,'Team Data'!$A$1:$E$659,5,FALSE())</f>
        <v>469</v>
      </c>
      <c r="S4932" s="0" t="n">
        <f aca="false">IF(I4932=1,(MIN(30,(C4932-D4932)))*(M4932/(M4932+N4932))*(Q4932/(Q4932+R4932)),(MAX(-30,(C4932-D4932)))*(N4932/(M4932+N4932))*(R4932/(R4932+Q4932)))</f>
        <v>0.870743034055728</v>
      </c>
      <c r="T4932" s="0" t="n">
        <f aca="false">IF(J4932=1,(MIN(30,(D4932-C4932)))*(K4932/(K4932+L4932))*(O4932/(O4932+P4932)),(MAX(-30,(D4932-C4932)))*(L4932/(K4932+L4932))*(P4932/(P4932+O4932)))</f>
        <v>-0.973958333333333</v>
      </c>
      <c r="U4932" s="7" t="n">
        <v>43149</v>
      </c>
    </row>
    <row r="4933" customFormat="false" ht="15" hidden="false" customHeight="false" outlineLevel="0" collapsed="false">
      <c r="A4933" s="0" t="s">
        <v>296</v>
      </c>
      <c r="B4933" s="0" t="s">
        <v>25</v>
      </c>
      <c r="C4933" s="0" t="n">
        <v>57</v>
      </c>
      <c r="D4933" s="0" t="n">
        <v>59</v>
      </c>
      <c r="E4933" s="0" t="n">
        <v>38</v>
      </c>
      <c r="F4933" s="0" t="n">
        <v>34</v>
      </c>
      <c r="G4933" s="0" t="n">
        <v>18</v>
      </c>
      <c r="H4933" s="0" t="n">
        <v>12</v>
      </c>
      <c r="I4933" s="0" t="n">
        <v>0</v>
      </c>
      <c r="J4933" s="0" t="n">
        <v>1</v>
      </c>
      <c r="K4933" s="0" t="n">
        <f aca="false">VLOOKUP(A4933,'Team Data'!$A$1:$E$659,2,FALSE())</f>
        <v>26</v>
      </c>
      <c r="L4933" s="0" t="n">
        <f aca="false">VLOOKUP(A4933,'Team Data'!$A$1:$E$659,3,FALSE())</f>
        <v>10</v>
      </c>
      <c r="M4933" s="0" t="n">
        <f aca="false">VLOOKUP(B4933,'Team Data'!$A$1:$E$659,2,FALSE())</f>
        <v>18</v>
      </c>
      <c r="N4933" s="0" t="n">
        <f aca="false">VLOOKUP(B4933,'Team Data'!$A$1:$E$659,3,FALSE())</f>
        <v>15</v>
      </c>
      <c r="O4933" s="0" t="n">
        <f aca="false">VLOOKUP(A4933,'Team Data'!$A$1:$E$659,4,FALSE())</f>
        <v>726</v>
      </c>
      <c r="P4933" s="0" t="n">
        <f aca="false">VLOOKUP(A4933,'Team Data'!$A$1:$E$659,5,FALSE())</f>
        <v>495</v>
      </c>
      <c r="Q4933" s="0" t="n">
        <f aca="false">VLOOKUP(B4933,'Team Data'!$A$1:$E$659,4,FALSE())</f>
        <v>668</v>
      </c>
      <c r="R4933" s="0" t="n">
        <f aca="false">VLOOKUP(B4933,'Team Data'!$A$1:$E$659,5,FALSE())</f>
        <v>423</v>
      </c>
      <c r="S4933" s="0" t="n">
        <f aca="false">IF(I4933=1,(MIN(30,(C4933-D4933)))*(M4933/(M4933+N4933))*(Q4933/(Q4933+R4933)),(MAX(-30,(C4933-D4933)))*(N4933/(M4933+N4933))*(R4933/(R4933+Q4933)))</f>
        <v>-0.352470627447713</v>
      </c>
      <c r="T4933" s="0" t="n">
        <f aca="false">IF(J4933=1,(MIN(30,(D4933-C4933)))*(K4933/(K4933+L4933))*(O4933/(O4933+P4933)),(MAX(-30,(D4933-C4933)))*(L4933/(K4933+L4933))*(P4933/(P4933+O4933)))</f>
        <v>0.858858858858859</v>
      </c>
      <c r="U4933" s="7" t="n">
        <v>43149</v>
      </c>
    </row>
    <row r="4934" customFormat="false" ht="15" hidden="false" customHeight="false" outlineLevel="0" collapsed="false">
      <c r="A4934" s="0" t="s">
        <v>321</v>
      </c>
      <c r="B4934" s="0" t="s">
        <v>150</v>
      </c>
      <c r="C4934" s="0" t="n">
        <v>79</v>
      </c>
      <c r="D4934" s="0" t="n">
        <v>100</v>
      </c>
      <c r="E4934" s="0" t="n">
        <v>34</v>
      </c>
      <c r="F4934" s="0" t="n">
        <v>43</v>
      </c>
      <c r="G4934" s="0" t="n">
        <v>13</v>
      </c>
      <c r="H4934" s="0" t="n">
        <v>12</v>
      </c>
      <c r="I4934" s="0" t="n">
        <v>0</v>
      </c>
      <c r="J4934" s="0" t="n">
        <v>1</v>
      </c>
      <c r="K4934" s="0" t="n">
        <f aca="false">VLOOKUP(A4934,'Team Data'!$A$1:$E$659,2,FALSE())</f>
        <v>21</v>
      </c>
      <c r="L4934" s="0" t="n">
        <f aca="false">VLOOKUP(A4934,'Team Data'!$A$1:$E$659,3,FALSE())</f>
        <v>13</v>
      </c>
      <c r="M4934" s="0" t="n">
        <f aca="false">VLOOKUP(B4934,'Team Data'!$A$1:$E$659,2,FALSE())</f>
        <v>27</v>
      </c>
      <c r="N4934" s="0" t="n">
        <f aca="false">VLOOKUP(B4934,'Team Data'!$A$1:$E$659,3,FALSE())</f>
        <v>7</v>
      </c>
      <c r="O4934" s="0" t="n">
        <f aca="false">VLOOKUP(A4934,'Team Data'!$A$1:$E$659,4,FALSE())</f>
        <v>576</v>
      </c>
      <c r="P4934" s="0" t="n">
        <f aca="false">VLOOKUP(A4934,'Team Data'!$A$1:$E$659,5,FALSE())</f>
        <v>519</v>
      </c>
      <c r="Q4934" s="0" t="n">
        <f aca="false">VLOOKUP(B4934,'Team Data'!$A$1:$E$659,4,FALSE())</f>
        <v>511</v>
      </c>
      <c r="R4934" s="0" t="n">
        <f aca="false">VLOOKUP(B4934,'Team Data'!$A$1:$E$659,5,FALSE())</f>
        <v>533</v>
      </c>
      <c r="S4934" s="0" t="n">
        <f aca="false">IF(I4934=1,(MIN(30,(C4934-D4934)))*(M4934/(M4934+N4934))*(Q4934/(Q4934+R4934)),(MAX(-30,(C4934-D4934)))*(N4934/(M4934+N4934))*(R4934/(R4934+Q4934)))</f>
        <v>-2.20731913455037</v>
      </c>
      <c r="T4934" s="0" t="n">
        <f aca="false">IF(J4934=1,(MIN(30,(D4934-C4934)))*(K4934/(K4934+L4934))*(O4934/(O4934+P4934)),(MAX(-30,(D4934-C4934)))*(L4934/(K4934+L4934))*(P4934/(P4934+O4934)))</f>
        <v>6.82288477034649</v>
      </c>
      <c r="U4934" s="7" t="n">
        <v>43149</v>
      </c>
    </row>
    <row r="4935" customFormat="false" ht="15" hidden="false" customHeight="false" outlineLevel="0" collapsed="false">
      <c r="A4935" s="0" t="s">
        <v>254</v>
      </c>
      <c r="B4935" s="0" t="s">
        <v>116</v>
      </c>
      <c r="C4935" s="0" t="n">
        <v>86</v>
      </c>
      <c r="D4935" s="0" t="n">
        <v>78</v>
      </c>
      <c r="E4935" s="0" t="n">
        <v>38</v>
      </c>
      <c r="F4935" s="0" t="n">
        <v>39</v>
      </c>
      <c r="G4935" s="0" t="n">
        <v>14</v>
      </c>
      <c r="H4935" s="0" t="n">
        <v>13</v>
      </c>
      <c r="I4935" s="0" t="n">
        <v>1</v>
      </c>
      <c r="J4935" s="0" t="n">
        <v>0</v>
      </c>
      <c r="K4935" s="0" t="n">
        <f aca="false">VLOOKUP(A4935,'Team Data'!$A$1:$E$659,2,FALSE())</f>
        <v>21</v>
      </c>
      <c r="L4935" s="0" t="n">
        <f aca="false">VLOOKUP(A4935,'Team Data'!$A$1:$E$659,3,FALSE())</f>
        <v>15</v>
      </c>
      <c r="M4935" s="0" t="n">
        <f aca="false">VLOOKUP(B4935,'Team Data'!$A$1:$E$659,2,FALSE())</f>
        <v>6</v>
      </c>
      <c r="N4935" s="0" t="n">
        <f aca="false">VLOOKUP(B4935,'Team Data'!$A$1:$E$659,3,FALSE())</f>
        <v>25</v>
      </c>
      <c r="O4935" s="0" t="n">
        <f aca="false">VLOOKUP(A4935,'Team Data'!$A$1:$E$659,4,FALSE())</f>
        <v>540</v>
      </c>
      <c r="P4935" s="0" t="n">
        <f aca="false">VLOOKUP(A4935,'Team Data'!$A$1:$E$659,5,FALSE())</f>
        <v>510</v>
      </c>
      <c r="Q4935" s="0" t="n">
        <f aca="false">VLOOKUP(B4935,'Team Data'!$A$1:$E$659,4,FALSE())</f>
        <v>465</v>
      </c>
      <c r="R4935" s="0" t="n">
        <f aca="false">VLOOKUP(B4935,'Team Data'!$A$1:$E$659,5,FALSE())</f>
        <v>438</v>
      </c>
      <c r="S4935" s="0" t="n">
        <f aca="false">IF(I4935=1,(MIN(30,(C4935-D4935)))*(M4935/(M4935+N4935))*(Q4935/(Q4935+R4935)),(MAX(-30,(C4935-D4935)))*(N4935/(M4935+N4935))*(R4935/(R4935+Q4935)))</f>
        <v>0.79734219269103</v>
      </c>
      <c r="T4935" s="0" t="n">
        <f aca="false">IF(J4935=1,(MIN(30,(D4935-C4935)))*(K4935/(K4935+L4935))*(O4935/(O4935+P4935)),(MAX(-30,(D4935-C4935)))*(L4935/(K4935+L4935))*(P4935/(P4935+O4935)))</f>
        <v>-1.61904761904762</v>
      </c>
      <c r="U4935" s="7" t="n">
        <v>43149</v>
      </c>
    </row>
    <row r="4936" customFormat="false" ht="15" hidden="false" customHeight="false" outlineLevel="0" collapsed="false">
      <c r="A4936" s="0" t="s">
        <v>227</v>
      </c>
      <c r="B4936" s="0" t="s">
        <v>104</v>
      </c>
      <c r="C4936" s="0" t="n">
        <v>67</v>
      </c>
      <c r="D4936" s="0" t="n">
        <v>81</v>
      </c>
      <c r="E4936" s="0" t="n">
        <v>32</v>
      </c>
      <c r="F4936" s="0" t="n">
        <v>38</v>
      </c>
      <c r="G4936" s="0" t="n">
        <v>9</v>
      </c>
      <c r="H4936" s="0" t="n">
        <v>8</v>
      </c>
      <c r="I4936" s="0" t="n">
        <v>0</v>
      </c>
      <c r="J4936" s="0" t="n">
        <v>1</v>
      </c>
      <c r="K4936" s="0" t="n">
        <f aca="false">VLOOKUP(A4936,'Team Data'!$A$1:$E$659,2,FALSE())</f>
        <v>6</v>
      </c>
      <c r="L4936" s="0" t="n">
        <f aca="false">VLOOKUP(A4936,'Team Data'!$A$1:$E$659,3,FALSE())</f>
        <v>26</v>
      </c>
      <c r="M4936" s="0" t="n">
        <f aca="false">VLOOKUP(B4936,'Team Data'!$A$1:$E$659,2,FALSE())</f>
        <v>32</v>
      </c>
      <c r="N4936" s="0" t="n">
        <f aca="false">VLOOKUP(B4936,'Team Data'!$A$1:$E$659,3,FALSE())</f>
        <v>5</v>
      </c>
      <c r="O4936" s="0" t="n">
        <f aca="false">VLOOKUP(A4936,'Team Data'!$A$1:$E$659,4,FALSE())</f>
        <v>578</v>
      </c>
      <c r="P4936" s="0" t="n">
        <f aca="false">VLOOKUP(A4936,'Team Data'!$A$1:$E$659,5,FALSE())</f>
        <v>464</v>
      </c>
      <c r="Q4936" s="0" t="n">
        <f aca="false">VLOOKUP(B4936,'Team Data'!$A$1:$E$659,4,FALSE())</f>
        <v>666</v>
      </c>
      <c r="R4936" s="0" t="n">
        <f aca="false">VLOOKUP(B4936,'Team Data'!$A$1:$E$659,5,FALSE())</f>
        <v>579</v>
      </c>
      <c r="S4936" s="0" t="n">
        <f aca="false">IF(I4936=1,(MIN(30,(C4936-D4936)))*(M4936/(M4936+N4936))*(Q4936/(Q4936+R4936)),(MAX(-30,(C4936-D4936)))*(N4936/(M4936+N4936))*(R4936/(R4936+Q4936)))</f>
        <v>-0.879843699120808</v>
      </c>
      <c r="T4936" s="0" t="n">
        <f aca="false">IF(J4936=1,(MIN(30,(D4936-C4936)))*(K4936/(K4936+L4936))*(O4936/(O4936+P4936)),(MAX(-30,(D4936-C4936)))*(L4936/(K4936+L4936))*(P4936/(P4936+O4936)))</f>
        <v>1.45609404990403</v>
      </c>
      <c r="U4936" s="7" t="n">
        <v>43149</v>
      </c>
    </row>
    <row r="4937" customFormat="false" ht="15" hidden="false" customHeight="false" outlineLevel="0" collapsed="false">
      <c r="A4937" s="0" t="s">
        <v>231</v>
      </c>
      <c r="B4937" s="0" t="s">
        <v>19</v>
      </c>
      <c r="C4937" s="0" t="n">
        <v>76</v>
      </c>
      <c r="D4937" s="0" t="n">
        <v>71</v>
      </c>
      <c r="E4937" s="0" t="n">
        <v>36</v>
      </c>
      <c r="F4937" s="0" t="n">
        <v>35</v>
      </c>
      <c r="G4937" s="0" t="n">
        <v>13</v>
      </c>
      <c r="H4937" s="0" t="n">
        <v>16</v>
      </c>
      <c r="I4937" s="0" t="n">
        <v>1</v>
      </c>
      <c r="J4937" s="0" t="n">
        <v>0</v>
      </c>
      <c r="K4937" s="0" t="n">
        <f aca="false">VLOOKUP(A4937,'Team Data'!$A$1:$E$659,2,FALSE())</f>
        <v>16</v>
      </c>
      <c r="L4937" s="0" t="n">
        <f aca="false">VLOOKUP(A4937,'Team Data'!$A$1:$E$659,3,FALSE())</f>
        <v>18</v>
      </c>
      <c r="M4937" s="0" t="n">
        <f aca="false">VLOOKUP(B4937,'Team Data'!$A$1:$E$659,2,FALSE())</f>
        <v>14</v>
      </c>
      <c r="N4937" s="0" t="n">
        <f aca="false">VLOOKUP(B4937,'Team Data'!$A$1:$E$659,3,FALSE())</f>
        <v>21</v>
      </c>
      <c r="O4937" s="0" t="n">
        <f aca="false">VLOOKUP(A4937,'Team Data'!$A$1:$E$659,4,FALSE())</f>
        <v>494</v>
      </c>
      <c r="P4937" s="0" t="n">
        <f aca="false">VLOOKUP(A4937,'Team Data'!$A$1:$E$659,5,FALSE())</f>
        <v>587</v>
      </c>
      <c r="Q4937" s="0" t="n">
        <f aca="false">VLOOKUP(B4937,'Team Data'!$A$1:$E$659,4,FALSE())</f>
        <v>471</v>
      </c>
      <c r="R4937" s="0" t="n">
        <f aca="false">VLOOKUP(B4937,'Team Data'!$A$1:$E$659,5,FALSE())</f>
        <v>659</v>
      </c>
      <c r="S4937" s="0" t="n">
        <f aca="false">IF(I4937=1,(MIN(30,(C4937-D4937)))*(M4937/(M4937+N4937))*(Q4937/(Q4937+R4937)),(MAX(-30,(C4937-D4937)))*(N4937/(M4937+N4937))*(R4937/(R4937+Q4937)))</f>
        <v>0.833628318584071</v>
      </c>
      <c r="T4937" s="0" t="n">
        <f aca="false">IF(J4937=1,(MIN(30,(D4937-C4937)))*(K4937/(K4937+L4937))*(O4937/(O4937+P4937)),(MAX(-30,(D4937-C4937)))*(L4937/(K4937+L4937))*(P4937/(P4937+O4937)))</f>
        <v>-1.43739456929858</v>
      </c>
      <c r="U4937" s="7" t="n">
        <v>43149</v>
      </c>
    </row>
    <row r="4938" customFormat="false" ht="15" hidden="false" customHeight="false" outlineLevel="0" collapsed="false">
      <c r="A4938" s="0" t="s">
        <v>345</v>
      </c>
      <c r="B4938" s="0" t="s">
        <v>240</v>
      </c>
      <c r="C4938" s="0" t="n">
        <v>85</v>
      </c>
      <c r="D4938" s="0" t="n">
        <v>66</v>
      </c>
      <c r="E4938" s="0" t="n">
        <v>37</v>
      </c>
      <c r="F4938" s="0" t="n">
        <v>27</v>
      </c>
      <c r="G4938" s="0" t="n">
        <v>8</v>
      </c>
      <c r="H4938" s="0" t="n">
        <v>10</v>
      </c>
      <c r="I4938" s="0" t="n">
        <v>1</v>
      </c>
      <c r="J4938" s="0" t="n">
        <v>0</v>
      </c>
      <c r="K4938" s="0" t="n">
        <f aca="false">VLOOKUP(A4938,'Team Data'!$A$1:$E$659,2,FALSE())</f>
        <v>27</v>
      </c>
      <c r="L4938" s="0" t="n">
        <f aca="false">VLOOKUP(A4938,'Team Data'!$A$1:$E$659,3,FALSE())</f>
        <v>11</v>
      </c>
      <c r="M4938" s="0" t="n">
        <f aca="false">VLOOKUP(B4938,'Team Data'!$A$1:$E$659,2,FALSE())</f>
        <v>7</v>
      </c>
      <c r="N4938" s="0" t="n">
        <f aca="false">VLOOKUP(B4938,'Team Data'!$A$1:$E$659,3,FALSE())</f>
        <v>24</v>
      </c>
      <c r="O4938" s="0" t="n">
        <f aca="false">VLOOKUP(A4938,'Team Data'!$A$1:$E$659,4,FALSE())</f>
        <v>718</v>
      </c>
      <c r="P4938" s="0" t="n">
        <f aca="false">VLOOKUP(A4938,'Team Data'!$A$1:$E$659,5,FALSE())</f>
        <v>515</v>
      </c>
      <c r="Q4938" s="0" t="n">
        <f aca="false">VLOOKUP(B4938,'Team Data'!$A$1:$E$659,4,FALSE())</f>
        <v>510</v>
      </c>
      <c r="R4938" s="0" t="n">
        <f aca="false">VLOOKUP(B4938,'Team Data'!$A$1:$E$659,5,FALSE())</f>
        <v>460</v>
      </c>
      <c r="S4938" s="0" t="n">
        <f aca="false">IF(I4938=1,(MIN(30,(C4938-D4938)))*(M4938/(M4938+N4938))*(Q4938/(Q4938+R4938)),(MAX(-30,(C4938-D4938)))*(N4938/(M4938+N4938))*(R4938/(R4938+Q4938)))</f>
        <v>2.25573661456601</v>
      </c>
      <c r="T4938" s="0" t="n">
        <f aca="false">IF(J4938=1,(MIN(30,(D4938-C4938)))*(K4938/(K4938+L4938))*(O4938/(O4938+P4938)),(MAX(-30,(D4938-C4938)))*(L4938/(K4938+L4938))*(P4938/(P4938+O4938)))</f>
        <v>-2.29724249797243</v>
      </c>
      <c r="U4938" s="7" t="n">
        <v>43149</v>
      </c>
    </row>
    <row r="4939" customFormat="false" ht="15" hidden="false" customHeight="false" outlineLevel="0" collapsed="false">
      <c r="A4939" s="0" t="s">
        <v>290</v>
      </c>
      <c r="B4939" s="0" t="s">
        <v>184</v>
      </c>
      <c r="C4939" s="0" t="n">
        <v>65</v>
      </c>
      <c r="D4939" s="0" t="n">
        <v>75</v>
      </c>
      <c r="E4939" s="0" t="n">
        <v>31</v>
      </c>
      <c r="F4939" s="0" t="n">
        <v>37</v>
      </c>
      <c r="G4939" s="0" t="n">
        <v>17</v>
      </c>
      <c r="H4939" s="0" t="n">
        <v>20</v>
      </c>
      <c r="I4939" s="0" t="n">
        <v>0</v>
      </c>
      <c r="J4939" s="0" t="n">
        <v>1</v>
      </c>
      <c r="K4939" s="0" t="n">
        <f aca="false">VLOOKUP(A4939,'Team Data'!$A$1:$E$659,2,FALSE())</f>
        <v>19</v>
      </c>
      <c r="L4939" s="0" t="n">
        <f aca="false">VLOOKUP(A4939,'Team Data'!$A$1:$E$659,3,FALSE())</f>
        <v>14</v>
      </c>
      <c r="M4939" s="0" t="n">
        <f aca="false">VLOOKUP(B4939,'Team Data'!$A$1:$E$659,2,FALSE())</f>
        <v>26</v>
      </c>
      <c r="N4939" s="0" t="n">
        <f aca="false">VLOOKUP(B4939,'Team Data'!$A$1:$E$659,3,FALSE())</f>
        <v>6</v>
      </c>
      <c r="O4939" s="0" t="n">
        <f aca="false">VLOOKUP(A4939,'Team Data'!$A$1:$E$659,4,FALSE())</f>
        <v>502</v>
      </c>
      <c r="P4939" s="0" t="n">
        <f aca="false">VLOOKUP(A4939,'Team Data'!$A$1:$E$659,5,FALSE())</f>
        <v>497</v>
      </c>
      <c r="Q4939" s="0" t="n">
        <f aca="false">VLOOKUP(B4939,'Team Data'!$A$1:$E$659,4,FALSE())</f>
        <v>495</v>
      </c>
      <c r="R4939" s="0" t="n">
        <f aca="false">VLOOKUP(B4939,'Team Data'!$A$1:$E$659,5,FALSE())</f>
        <v>480</v>
      </c>
      <c r="S4939" s="0" t="n">
        <f aca="false">IF(I4939=1,(MIN(30,(C4939-D4939)))*(M4939/(M4939+N4939))*(Q4939/(Q4939+R4939)),(MAX(-30,(C4939-D4939)))*(N4939/(M4939+N4939))*(R4939/(R4939+Q4939)))</f>
        <v>-0.923076923076923</v>
      </c>
      <c r="T4939" s="0" t="n">
        <f aca="false">IF(J4939=1,(MIN(30,(D4939-C4939)))*(K4939/(K4939+L4939))*(O4939/(O4939+P4939)),(MAX(-30,(D4939-C4939)))*(L4939/(K4939+L4939))*(P4939/(P4939+O4939)))</f>
        <v>2.89319622652956</v>
      </c>
      <c r="U4939" s="7" t="n">
        <v>43149</v>
      </c>
    </row>
    <row r="4940" customFormat="false" ht="15" hidden="false" customHeight="false" outlineLevel="0" collapsed="false">
      <c r="A4940" s="0" t="s">
        <v>181</v>
      </c>
      <c r="B4940" s="0" t="s">
        <v>26</v>
      </c>
      <c r="C4940" s="0" t="n">
        <v>65</v>
      </c>
      <c r="D4940" s="0" t="n">
        <v>108</v>
      </c>
      <c r="E4940" s="0" t="n">
        <v>31</v>
      </c>
      <c r="F4940" s="0" t="n">
        <v>41</v>
      </c>
      <c r="G4940" s="0" t="n">
        <v>8</v>
      </c>
      <c r="H4940" s="0" t="n">
        <v>6</v>
      </c>
      <c r="I4940" s="0" t="n">
        <v>0</v>
      </c>
      <c r="J4940" s="0" t="n">
        <v>1</v>
      </c>
      <c r="K4940" s="0" t="n">
        <f aca="false">VLOOKUP(A4940,'Team Data'!$A$1:$E$659,2,FALSE())</f>
        <v>8</v>
      </c>
      <c r="L4940" s="0" t="n">
        <f aca="false">VLOOKUP(A4940,'Team Data'!$A$1:$E$659,3,FALSE())</f>
        <v>21</v>
      </c>
      <c r="M4940" s="0" t="n">
        <f aca="false">VLOOKUP(B4940,'Team Data'!$A$1:$E$659,2,FALSE())</f>
        <v>24</v>
      </c>
      <c r="N4940" s="0" t="n">
        <f aca="false">VLOOKUP(B4940,'Team Data'!$A$1:$E$659,3,FALSE())</f>
        <v>9</v>
      </c>
      <c r="O4940" s="0" t="n">
        <f aca="false">VLOOKUP(A4940,'Team Data'!$A$1:$E$659,4,FALSE())</f>
        <v>484</v>
      </c>
      <c r="P4940" s="0" t="n">
        <f aca="false">VLOOKUP(A4940,'Team Data'!$A$1:$E$659,5,FALSE())</f>
        <v>397</v>
      </c>
      <c r="Q4940" s="0" t="n">
        <f aca="false">VLOOKUP(B4940,'Team Data'!$A$1:$E$659,4,FALSE())</f>
        <v>540</v>
      </c>
      <c r="R4940" s="0" t="n">
        <f aca="false">VLOOKUP(B4940,'Team Data'!$A$1:$E$659,5,FALSE())</f>
        <v>523</v>
      </c>
      <c r="S4940" s="0" t="n">
        <f aca="false">IF(I4940=1,(MIN(30,(C4940-D4940)))*(M4940/(M4940+N4940))*(Q4940/(Q4940+R4940)),(MAX(-30,(C4940-D4940)))*(N4940/(M4940+N4940))*(R4940/(R4940+Q4940)))</f>
        <v>-4.02548533310528</v>
      </c>
      <c r="T4940" s="0" t="n">
        <f aca="false">IF(J4940=1,(MIN(30,(D4940-C4940)))*(K4940/(K4940+L4940))*(O4940/(O4940+P4940)),(MAX(-30,(D4940-C4940)))*(L4940/(K4940+L4940))*(P4940/(P4940+O4940)))</f>
        <v>4.54655759520921</v>
      </c>
      <c r="U4940" s="7" t="n">
        <v>43149</v>
      </c>
    </row>
    <row r="4941" customFormat="false" ht="15" hidden="false" customHeight="false" outlineLevel="0" collapsed="false">
      <c r="A4941" s="0" t="s">
        <v>131</v>
      </c>
      <c r="B4941" s="0" t="s">
        <v>22</v>
      </c>
      <c r="C4941" s="0" t="n">
        <v>57</v>
      </c>
      <c r="D4941" s="0" t="n">
        <v>60</v>
      </c>
      <c r="E4941" s="0" t="n">
        <v>34</v>
      </c>
      <c r="F4941" s="0" t="n">
        <v>32</v>
      </c>
      <c r="G4941" s="0" t="n">
        <v>14</v>
      </c>
      <c r="H4941" s="0" t="n">
        <v>12</v>
      </c>
      <c r="I4941" s="0" t="n">
        <v>0</v>
      </c>
      <c r="J4941" s="0" t="n">
        <v>1</v>
      </c>
      <c r="K4941" s="0" t="n">
        <f aca="false">VLOOKUP(A4941,'Team Data'!$A$1:$E$659,2,FALSE())</f>
        <v>23</v>
      </c>
      <c r="L4941" s="0" t="n">
        <f aca="false">VLOOKUP(A4941,'Team Data'!$A$1:$E$659,3,FALSE())</f>
        <v>13</v>
      </c>
      <c r="M4941" s="0" t="n">
        <f aca="false">VLOOKUP(B4941,'Team Data'!$A$1:$E$659,2,FALSE())</f>
        <v>19</v>
      </c>
      <c r="N4941" s="0" t="n">
        <f aca="false">VLOOKUP(B4941,'Team Data'!$A$1:$E$659,3,FALSE())</f>
        <v>15</v>
      </c>
      <c r="O4941" s="0" t="n">
        <f aca="false">VLOOKUP(A4941,'Team Data'!$A$1:$E$659,4,FALSE())</f>
        <v>559</v>
      </c>
      <c r="P4941" s="0" t="n">
        <f aca="false">VLOOKUP(A4941,'Team Data'!$A$1:$E$659,5,FALSE())</f>
        <v>576</v>
      </c>
      <c r="Q4941" s="0" t="n">
        <f aca="false">VLOOKUP(B4941,'Team Data'!$A$1:$E$659,4,FALSE())</f>
        <v>533</v>
      </c>
      <c r="R4941" s="0" t="n">
        <f aca="false">VLOOKUP(B4941,'Team Data'!$A$1:$E$659,5,FALSE())</f>
        <v>507</v>
      </c>
      <c r="S4941" s="0" t="n">
        <f aca="false">IF(I4941=1,(MIN(30,(C4941-D4941)))*(M4941/(M4941+N4941))*(Q4941/(Q4941+R4941)),(MAX(-30,(C4941-D4941)))*(N4941/(M4941+N4941))*(R4941/(R4941+Q4941)))</f>
        <v>-0.645220588235294</v>
      </c>
      <c r="T4941" s="0" t="n">
        <f aca="false">IF(J4941=1,(MIN(30,(D4941-C4941)))*(K4941/(K4941+L4941))*(O4941/(O4941+P4941)),(MAX(-30,(D4941-C4941)))*(L4941/(K4941+L4941))*(P4941/(P4941+O4941)))</f>
        <v>0.943979441997063</v>
      </c>
      <c r="U4941" s="7" t="n">
        <v>43149</v>
      </c>
    </row>
    <row r="4942" customFormat="false" ht="15" hidden="false" customHeight="false" outlineLevel="0" collapsed="false">
      <c r="A4942" s="0" t="s">
        <v>146</v>
      </c>
      <c r="B4942" s="0" t="s">
        <v>18</v>
      </c>
      <c r="C4942" s="0" t="n">
        <v>82</v>
      </c>
      <c r="D4942" s="0" t="n">
        <v>78</v>
      </c>
      <c r="E4942" s="0" t="n">
        <v>36</v>
      </c>
      <c r="F4942" s="0" t="n">
        <v>22</v>
      </c>
      <c r="G4942" s="0" t="n">
        <v>15</v>
      </c>
      <c r="H4942" s="0" t="n">
        <v>8</v>
      </c>
      <c r="I4942" s="0" t="n">
        <v>1</v>
      </c>
      <c r="J4942" s="0" t="n">
        <v>0</v>
      </c>
      <c r="K4942" s="0" t="n">
        <f aca="false">VLOOKUP(A4942,'Team Data'!$A$1:$E$659,2,FALSE())</f>
        <v>7</v>
      </c>
      <c r="L4942" s="0" t="n">
        <f aca="false">VLOOKUP(A4942,'Team Data'!$A$1:$E$659,3,FALSE())</f>
        <v>25</v>
      </c>
      <c r="M4942" s="0" t="n">
        <f aca="false">VLOOKUP(B4942,'Team Data'!$A$1:$E$659,2,FALSE())</f>
        <v>11</v>
      </c>
      <c r="N4942" s="0" t="n">
        <f aca="false">VLOOKUP(B4942,'Team Data'!$A$1:$E$659,3,FALSE())</f>
        <v>21</v>
      </c>
      <c r="O4942" s="0" t="n">
        <f aca="false">VLOOKUP(A4942,'Team Data'!$A$1:$E$659,4,FALSE())</f>
        <v>544</v>
      </c>
      <c r="P4942" s="0" t="n">
        <f aca="false">VLOOKUP(A4942,'Team Data'!$A$1:$E$659,5,FALSE())</f>
        <v>461</v>
      </c>
      <c r="Q4942" s="0" t="n">
        <f aca="false">VLOOKUP(B4942,'Team Data'!$A$1:$E$659,4,FALSE())</f>
        <v>487</v>
      </c>
      <c r="R4942" s="0" t="n">
        <f aca="false">VLOOKUP(B4942,'Team Data'!$A$1:$E$659,5,FALSE())</f>
        <v>495</v>
      </c>
      <c r="S4942" s="0" t="n">
        <f aca="false">IF(I4942=1,(MIN(30,(C4942-D4942)))*(M4942/(M4942+N4942))*(Q4942/(Q4942+R4942)),(MAX(-30,(C4942-D4942)))*(N4942/(M4942+N4942))*(R4942/(R4942+Q4942)))</f>
        <v>0.681899185336049</v>
      </c>
      <c r="T4942" s="0" t="n">
        <f aca="false">IF(J4942=1,(MIN(30,(D4942-C4942)))*(K4942/(K4942+L4942))*(O4942/(O4942+P4942)),(MAX(-30,(D4942-C4942)))*(L4942/(K4942+L4942))*(P4942/(P4942+O4942)))</f>
        <v>-1.43345771144279</v>
      </c>
      <c r="U4942" s="7" t="n">
        <v>43149</v>
      </c>
    </row>
    <row r="4943" customFormat="false" ht="15" hidden="false" customHeight="false" outlineLevel="0" collapsed="false">
      <c r="A4943" s="0" t="s">
        <v>217</v>
      </c>
      <c r="B4943" s="0" t="s">
        <v>286</v>
      </c>
      <c r="C4943" s="0" t="n">
        <v>70</v>
      </c>
      <c r="D4943" s="0" t="n">
        <v>90</v>
      </c>
      <c r="E4943" s="0" t="n">
        <v>32</v>
      </c>
      <c r="F4943" s="0" t="n">
        <v>36</v>
      </c>
      <c r="G4943" s="0" t="n">
        <v>10</v>
      </c>
      <c r="H4943" s="0" t="n">
        <v>10</v>
      </c>
      <c r="I4943" s="0" t="n">
        <v>0</v>
      </c>
      <c r="J4943" s="0" t="n">
        <v>1</v>
      </c>
      <c r="K4943" s="0" t="n">
        <f aca="false">VLOOKUP(A4943,'Team Data'!$A$1:$E$659,2,FALSE())</f>
        <v>20</v>
      </c>
      <c r="L4943" s="0" t="n">
        <f aca="false">VLOOKUP(A4943,'Team Data'!$A$1:$E$659,3,FALSE())</f>
        <v>14</v>
      </c>
      <c r="M4943" s="0" t="n">
        <f aca="false">VLOOKUP(B4943,'Team Data'!$A$1:$E$659,2,FALSE())</f>
        <v>21</v>
      </c>
      <c r="N4943" s="0" t="n">
        <f aca="false">VLOOKUP(B4943,'Team Data'!$A$1:$E$659,3,FALSE())</f>
        <v>12</v>
      </c>
      <c r="O4943" s="0" t="n">
        <f aca="false">VLOOKUP(A4943,'Team Data'!$A$1:$E$659,4,FALSE())</f>
        <v>662</v>
      </c>
      <c r="P4943" s="0" t="n">
        <f aca="false">VLOOKUP(A4943,'Team Data'!$A$1:$E$659,5,FALSE())</f>
        <v>489</v>
      </c>
      <c r="Q4943" s="0" t="n">
        <f aca="false">VLOOKUP(B4943,'Team Data'!$A$1:$E$659,4,FALSE())</f>
        <v>684</v>
      </c>
      <c r="R4943" s="0" t="n">
        <f aca="false">VLOOKUP(B4943,'Team Data'!$A$1:$E$659,5,FALSE())</f>
        <v>441</v>
      </c>
      <c r="S4943" s="0" t="n">
        <f aca="false">IF(I4943=1,(MIN(30,(C4943-D4943)))*(M4943/(M4943+N4943))*(Q4943/(Q4943+R4943)),(MAX(-30,(C4943-D4943)))*(N4943/(M4943+N4943))*(R4943/(R4943+Q4943)))</f>
        <v>-2.85090909090909</v>
      </c>
      <c r="T4943" s="0" t="n">
        <f aca="false">IF(J4943=1,(MIN(30,(D4943-C4943)))*(K4943/(K4943+L4943))*(O4943/(O4943+P4943)),(MAX(-30,(D4943-C4943)))*(L4943/(K4943+L4943))*(P4943/(P4943+O4943)))</f>
        <v>6.76649460826902</v>
      </c>
      <c r="U4943" s="7" t="n">
        <v>43149</v>
      </c>
    </row>
    <row r="4944" customFormat="false" ht="15" hidden="false" customHeight="false" outlineLevel="0" collapsed="false">
      <c r="A4944" s="0" t="s">
        <v>59</v>
      </c>
      <c r="B4944" s="0" t="s">
        <v>339</v>
      </c>
      <c r="C4944" s="0" t="n">
        <v>59</v>
      </c>
      <c r="D4944" s="0" t="n">
        <v>82</v>
      </c>
      <c r="E4944" s="0" t="n">
        <v>34</v>
      </c>
      <c r="F4944" s="0" t="n">
        <v>33</v>
      </c>
      <c r="G4944" s="0" t="n">
        <v>18</v>
      </c>
      <c r="H4944" s="0" t="n">
        <v>8</v>
      </c>
      <c r="I4944" s="0" t="n">
        <v>0</v>
      </c>
      <c r="J4944" s="0" t="n">
        <v>1</v>
      </c>
      <c r="K4944" s="0" t="n">
        <f aca="false">VLOOKUP(A4944,'Team Data'!$A$1:$E$659,2,FALSE())</f>
        <v>17</v>
      </c>
      <c r="L4944" s="0" t="n">
        <f aca="false">VLOOKUP(A4944,'Team Data'!$A$1:$E$659,3,FALSE())</f>
        <v>15</v>
      </c>
      <c r="M4944" s="0" t="n">
        <f aca="false">VLOOKUP(B4944,'Team Data'!$A$1:$E$659,2,FALSE())</f>
        <v>21</v>
      </c>
      <c r="N4944" s="0" t="n">
        <f aca="false">VLOOKUP(B4944,'Team Data'!$A$1:$E$659,3,FALSE())</f>
        <v>11</v>
      </c>
      <c r="O4944" s="0" t="n">
        <f aca="false">VLOOKUP(A4944,'Team Data'!$A$1:$E$659,4,FALSE())</f>
        <v>627</v>
      </c>
      <c r="P4944" s="0" t="n">
        <f aca="false">VLOOKUP(A4944,'Team Data'!$A$1:$E$659,5,FALSE())</f>
        <v>441</v>
      </c>
      <c r="Q4944" s="0" t="n">
        <f aca="false">VLOOKUP(B4944,'Team Data'!$A$1:$E$659,4,FALSE())</f>
        <v>616</v>
      </c>
      <c r="R4944" s="0" t="n">
        <f aca="false">VLOOKUP(B4944,'Team Data'!$A$1:$E$659,5,FALSE())</f>
        <v>448</v>
      </c>
      <c r="S4944" s="0" t="n">
        <f aca="false">IF(I4944=1,(MIN(30,(C4944-D4944)))*(M4944/(M4944+N4944))*(Q4944/(Q4944+R4944)),(MAX(-30,(C4944-D4944)))*(N4944/(M4944+N4944))*(R4944/(R4944+Q4944)))</f>
        <v>-3.32894736842105</v>
      </c>
      <c r="T4944" s="0" t="n">
        <f aca="false">IF(J4944=1,(MIN(30,(D4944-C4944)))*(K4944/(K4944+L4944))*(O4944/(O4944+P4944)),(MAX(-30,(D4944-C4944)))*(L4944/(K4944+L4944))*(P4944/(P4944+O4944)))</f>
        <v>7.1733672752809</v>
      </c>
      <c r="U4944" s="7" t="n">
        <v>43149</v>
      </c>
    </row>
    <row r="4945" customFormat="false" ht="15" hidden="false" customHeight="false" outlineLevel="0" collapsed="false">
      <c r="A4945" s="0" t="s">
        <v>244</v>
      </c>
      <c r="B4945" s="0" t="s">
        <v>161</v>
      </c>
      <c r="C4945" s="0" t="n">
        <v>51</v>
      </c>
      <c r="D4945" s="0" t="n">
        <v>61</v>
      </c>
      <c r="E4945" s="0" t="n">
        <v>34</v>
      </c>
      <c r="F4945" s="0" t="n">
        <v>30</v>
      </c>
      <c r="G4945" s="0" t="n">
        <v>12</v>
      </c>
      <c r="H4945" s="0" t="n">
        <v>12</v>
      </c>
      <c r="I4945" s="0" t="n">
        <v>0</v>
      </c>
      <c r="J4945" s="0" t="n">
        <v>1</v>
      </c>
      <c r="K4945" s="0" t="n">
        <f aca="false">VLOOKUP(A4945,'Team Data'!$A$1:$E$659,2,FALSE())</f>
        <v>15</v>
      </c>
      <c r="L4945" s="0" t="n">
        <f aca="false">VLOOKUP(A4945,'Team Data'!$A$1:$E$659,3,FALSE())</f>
        <v>19</v>
      </c>
      <c r="M4945" s="0" t="n">
        <f aca="false">VLOOKUP(B4945,'Team Data'!$A$1:$E$659,2,FALSE())</f>
        <v>19</v>
      </c>
      <c r="N4945" s="0" t="n">
        <f aca="false">VLOOKUP(B4945,'Team Data'!$A$1:$E$659,3,FALSE())</f>
        <v>13</v>
      </c>
      <c r="O4945" s="0" t="n">
        <f aca="false">VLOOKUP(A4945,'Team Data'!$A$1:$E$659,4,FALSE())</f>
        <v>608</v>
      </c>
      <c r="P4945" s="0" t="n">
        <f aca="false">VLOOKUP(A4945,'Team Data'!$A$1:$E$659,5,FALSE())</f>
        <v>484</v>
      </c>
      <c r="Q4945" s="0" t="n">
        <f aca="false">VLOOKUP(B4945,'Team Data'!$A$1:$E$659,4,FALSE())</f>
        <v>626</v>
      </c>
      <c r="R4945" s="0" t="n">
        <f aca="false">VLOOKUP(B4945,'Team Data'!$A$1:$E$659,5,FALSE())</f>
        <v>423</v>
      </c>
      <c r="S4945" s="0" t="n">
        <f aca="false">IF(I4945=1,(MIN(30,(C4945-D4945)))*(M4945/(M4945+N4945))*(Q4945/(Q4945+R4945)),(MAX(-30,(C4945-D4945)))*(N4945/(M4945+N4945))*(R4945/(R4945+Q4945)))</f>
        <v>-1.63816730219256</v>
      </c>
      <c r="T4945" s="0" t="n">
        <f aca="false">IF(J4945=1,(MIN(30,(D4945-C4945)))*(K4945/(K4945+L4945))*(O4945/(O4945+P4945)),(MAX(-30,(D4945-C4945)))*(L4945/(K4945+L4945))*(P4945/(P4945+O4945)))</f>
        <v>2.45636716224952</v>
      </c>
      <c r="U4945" s="7" t="n">
        <v>43149</v>
      </c>
    </row>
    <row r="4946" customFormat="false" ht="15" hidden="false" customHeight="false" outlineLevel="0" collapsed="false">
      <c r="A4946" s="0" t="s">
        <v>197</v>
      </c>
      <c r="B4946" s="0" t="s">
        <v>152</v>
      </c>
      <c r="C4946" s="0" t="n">
        <v>93</v>
      </c>
      <c r="D4946" s="0" t="n">
        <v>76</v>
      </c>
      <c r="E4946" s="0" t="n">
        <v>44</v>
      </c>
      <c r="F4946" s="0" t="n">
        <v>32</v>
      </c>
      <c r="G4946" s="0" t="n">
        <v>11</v>
      </c>
      <c r="H4946" s="0" t="n">
        <v>12</v>
      </c>
      <c r="I4946" s="0" t="n">
        <v>1</v>
      </c>
      <c r="J4946" s="0" t="n">
        <v>0</v>
      </c>
      <c r="K4946" s="0" t="n">
        <f aca="false">VLOOKUP(A4946,'Team Data'!$A$1:$E$659,2,FALSE())</f>
        <v>26</v>
      </c>
      <c r="L4946" s="0" t="n">
        <f aca="false">VLOOKUP(A4946,'Team Data'!$A$1:$E$659,3,FALSE())</f>
        <v>11</v>
      </c>
      <c r="M4946" s="0" t="n">
        <f aca="false">VLOOKUP(B4946,'Team Data'!$A$1:$E$659,2,FALSE())</f>
        <v>22</v>
      </c>
      <c r="N4946" s="0" t="n">
        <f aca="false">VLOOKUP(B4946,'Team Data'!$A$1:$E$659,3,FALSE())</f>
        <v>14</v>
      </c>
      <c r="O4946" s="0" t="n">
        <f aca="false">VLOOKUP(A4946,'Team Data'!$A$1:$E$659,4,FALSE())</f>
        <v>794</v>
      </c>
      <c r="P4946" s="0" t="n">
        <f aca="false">VLOOKUP(A4946,'Team Data'!$A$1:$E$659,5,FALSE())</f>
        <v>455</v>
      </c>
      <c r="Q4946" s="0" t="n">
        <f aca="false">VLOOKUP(B4946,'Team Data'!$A$1:$E$659,4,FALSE())</f>
        <v>725</v>
      </c>
      <c r="R4946" s="0" t="n">
        <f aca="false">VLOOKUP(B4946,'Team Data'!$A$1:$E$659,5,FALSE())</f>
        <v>474</v>
      </c>
      <c r="S4946" s="0" t="n">
        <f aca="false">IF(I4946=1,(MIN(30,(C4946-D4946)))*(M4946/(M4946+N4946))*(Q4946/(Q4946+R4946)),(MAX(-30,(C4946-D4946)))*(N4946/(M4946+N4946))*(R4946/(R4946+Q4946)))</f>
        <v>6.28185524974516</v>
      </c>
      <c r="T4946" s="0" t="n">
        <f aca="false">IF(J4946=1,(MIN(30,(D4946-C4946)))*(K4946/(K4946+L4946))*(O4946/(O4946+P4946)),(MAX(-30,(D4946-C4946)))*(L4946/(K4946+L4946))*(P4946/(P4946+O4946)))</f>
        <v>-1.84114859455132</v>
      </c>
      <c r="U4946" s="7" t="n">
        <v>43149</v>
      </c>
    </row>
    <row r="4947" customFormat="false" ht="15" hidden="false" customHeight="false" outlineLevel="0" collapsed="false">
      <c r="A4947" s="0" t="s">
        <v>80</v>
      </c>
      <c r="B4947" s="0" t="s">
        <v>289</v>
      </c>
      <c r="C4947" s="0" t="n">
        <v>72</v>
      </c>
      <c r="D4947" s="0" t="n">
        <v>59</v>
      </c>
      <c r="E4947" s="0" t="n">
        <v>32</v>
      </c>
      <c r="F4947" s="0" t="n">
        <v>29</v>
      </c>
      <c r="G4947" s="0" t="n">
        <v>18</v>
      </c>
      <c r="H4947" s="0" t="n">
        <v>15</v>
      </c>
      <c r="I4947" s="0" t="n">
        <v>1</v>
      </c>
      <c r="J4947" s="0" t="n">
        <v>0</v>
      </c>
      <c r="K4947" s="0" t="n">
        <f aca="false">VLOOKUP(A4947,'Team Data'!$A$1:$E$659,2,FALSE())</f>
        <v>11</v>
      </c>
      <c r="L4947" s="0" t="n">
        <f aca="false">VLOOKUP(A4947,'Team Data'!$A$1:$E$659,3,FALSE())</f>
        <v>20</v>
      </c>
      <c r="M4947" s="0" t="n">
        <f aca="false">VLOOKUP(B4947,'Team Data'!$A$1:$E$659,2,FALSE())</f>
        <v>15</v>
      </c>
      <c r="N4947" s="0" t="n">
        <f aca="false">VLOOKUP(B4947,'Team Data'!$A$1:$E$659,3,FALSE())</f>
        <v>15</v>
      </c>
      <c r="O4947" s="0" t="n">
        <f aca="false">VLOOKUP(A4947,'Team Data'!$A$1:$E$659,4,FALSE())</f>
        <v>481</v>
      </c>
      <c r="P4947" s="0" t="n">
        <f aca="false">VLOOKUP(A4947,'Team Data'!$A$1:$E$659,5,FALSE())</f>
        <v>462</v>
      </c>
      <c r="Q4947" s="0" t="n">
        <f aca="false">VLOOKUP(B4947,'Team Data'!$A$1:$E$659,4,FALSE())</f>
        <v>479</v>
      </c>
      <c r="R4947" s="0" t="n">
        <f aca="false">VLOOKUP(B4947,'Team Data'!$A$1:$E$659,5,FALSE())</f>
        <v>436</v>
      </c>
      <c r="S4947" s="0" t="n">
        <f aca="false">IF(I4947=1,(MIN(30,(C4947-D4947)))*(M4947/(M4947+N4947))*(Q4947/(Q4947+R4947)),(MAX(-30,(C4947-D4947)))*(N4947/(M4947+N4947))*(R4947/(R4947+Q4947)))</f>
        <v>3.40273224043716</v>
      </c>
      <c r="T4947" s="0" t="n">
        <f aca="false">IF(J4947=1,(MIN(30,(D4947-C4947)))*(K4947/(K4947+L4947))*(O4947/(O4947+P4947)),(MAX(-30,(D4947-C4947)))*(L4947/(K4947+L4947))*(P4947/(P4947+O4947)))</f>
        <v>-4.10905483528889</v>
      </c>
      <c r="U4947" s="7" t="n">
        <v>43149</v>
      </c>
    </row>
    <row r="4948" customFormat="false" ht="15" hidden="false" customHeight="false" outlineLevel="0" collapsed="false">
      <c r="A4948" s="0" t="s">
        <v>219</v>
      </c>
      <c r="B4948" s="0" t="s">
        <v>174</v>
      </c>
      <c r="C4948" s="0" t="n">
        <v>62</v>
      </c>
      <c r="D4948" s="0" t="n">
        <v>79</v>
      </c>
      <c r="E4948" s="0" t="n">
        <v>31</v>
      </c>
      <c r="F4948" s="0" t="n">
        <v>30</v>
      </c>
      <c r="G4948" s="0" t="n">
        <v>14</v>
      </c>
      <c r="H4948" s="0" t="n">
        <v>11</v>
      </c>
      <c r="I4948" s="0" t="n">
        <v>0</v>
      </c>
      <c r="J4948" s="0" t="n">
        <v>1</v>
      </c>
      <c r="K4948" s="0" t="n">
        <f aca="false">VLOOKUP(A4948,'Team Data'!$A$1:$E$659,2,FALSE())</f>
        <v>12</v>
      </c>
      <c r="L4948" s="0" t="n">
        <f aca="false">VLOOKUP(A4948,'Team Data'!$A$1:$E$659,3,FALSE())</f>
        <v>20</v>
      </c>
      <c r="M4948" s="0" t="n">
        <f aca="false">VLOOKUP(B4948,'Team Data'!$A$1:$E$659,2,FALSE())</f>
        <v>25</v>
      </c>
      <c r="N4948" s="0" t="n">
        <f aca="false">VLOOKUP(B4948,'Team Data'!$A$1:$E$659,3,FALSE())</f>
        <v>12</v>
      </c>
      <c r="O4948" s="0" t="n">
        <f aca="false">VLOOKUP(A4948,'Team Data'!$A$1:$E$659,4,FALSE())</f>
        <v>657</v>
      </c>
      <c r="P4948" s="0" t="n">
        <f aca="false">VLOOKUP(A4948,'Team Data'!$A$1:$E$659,5,FALSE())</f>
        <v>413</v>
      </c>
      <c r="Q4948" s="0" t="n">
        <f aca="false">VLOOKUP(B4948,'Team Data'!$A$1:$E$659,4,FALSE())</f>
        <v>653</v>
      </c>
      <c r="R4948" s="0" t="n">
        <f aca="false">VLOOKUP(B4948,'Team Data'!$A$1:$E$659,5,FALSE())</f>
        <v>548</v>
      </c>
      <c r="S4948" s="0" t="n">
        <f aca="false">IF(I4948=1,(MIN(30,(C4948-D4948)))*(M4948/(M4948+N4948))*(Q4948/(Q4948+R4948)),(MAX(-30,(C4948-D4948)))*(N4948/(M4948+N4948))*(R4948/(R4948+Q4948)))</f>
        <v>-2.51574138668227</v>
      </c>
      <c r="T4948" s="0" t="n">
        <f aca="false">IF(J4948=1,(MIN(30,(D4948-C4948)))*(K4948/(K4948+L4948))*(O4948/(O4948+P4948)),(MAX(-30,(D4948-C4948)))*(L4948/(K4948+L4948))*(P4948/(P4948+O4948)))</f>
        <v>3.91436915887851</v>
      </c>
      <c r="U4948" s="7" t="n">
        <v>43149</v>
      </c>
    </row>
    <row r="4949" customFormat="false" ht="15" hidden="false" customHeight="false" outlineLevel="0" collapsed="false">
      <c r="A4949" s="0" t="s">
        <v>323</v>
      </c>
      <c r="B4949" s="0" t="s">
        <v>328</v>
      </c>
      <c r="C4949" s="0" t="n">
        <v>72</v>
      </c>
      <c r="D4949" s="0" t="n">
        <v>84</v>
      </c>
      <c r="E4949" s="0" t="n">
        <v>30</v>
      </c>
      <c r="F4949" s="0" t="n">
        <v>37</v>
      </c>
      <c r="G4949" s="0" t="n">
        <v>9</v>
      </c>
      <c r="H4949" s="0" t="n">
        <v>13</v>
      </c>
      <c r="I4949" s="0" t="n">
        <v>0</v>
      </c>
      <c r="J4949" s="0" t="n">
        <v>1</v>
      </c>
      <c r="K4949" s="0" t="n">
        <f aca="false">VLOOKUP(A4949,'Team Data'!$A$1:$E$659,2,FALSE())</f>
        <v>15</v>
      </c>
      <c r="L4949" s="0" t="n">
        <f aca="false">VLOOKUP(A4949,'Team Data'!$A$1:$E$659,3,FALSE())</f>
        <v>18</v>
      </c>
      <c r="M4949" s="0" t="n">
        <f aca="false">VLOOKUP(B4949,'Team Data'!$A$1:$E$659,2,FALSE())</f>
        <v>23</v>
      </c>
      <c r="N4949" s="0" t="n">
        <f aca="false">VLOOKUP(B4949,'Team Data'!$A$1:$E$659,3,FALSE())</f>
        <v>10</v>
      </c>
      <c r="O4949" s="0" t="n">
        <f aca="false">VLOOKUP(A4949,'Team Data'!$A$1:$E$659,4,FALSE())</f>
        <v>519</v>
      </c>
      <c r="P4949" s="0" t="n">
        <f aca="false">VLOOKUP(A4949,'Team Data'!$A$1:$E$659,5,FALSE())</f>
        <v>499</v>
      </c>
      <c r="Q4949" s="0" t="n">
        <f aca="false">VLOOKUP(B4949,'Team Data'!$A$1:$E$659,4,FALSE())</f>
        <v>523</v>
      </c>
      <c r="R4949" s="0" t="n">
        <f aca="false">VLOOKUP(B4949,'Team Data'!$A$1:$E$659,5,FALSE())</f>
        <v>473</v>
      </c>
      <c r="S4949" s="0" t="n">
        <f aca="false">IF(I4949=1,(MIN(30,(C4949-D4949)))*(M4949/(M4949+N4949))*(Q4949/(Q4949+R4949)),(MAX(-30,(C4949-D4949)))*(N4949/(M4949+N4949))*(R4949/(R4949+Q4949)))</f>
        <v>-1.72690763052209</v>
      </c>
      <c r="T4949" s="0" t="n">
        <f aca="false">IF(J4949=1,(MIN(30,(D4949-C4949)))*(K4949/(K4949+L4949))*(O4949/(O4949+P4949)),(MAX(-30,(D4949-C4949)))*(L4949/(K4949+L4949))*(P4949/(P4949+O4949)))</f>
        <v>2.78085372387926</v>
      </c>
      <c r="U4949" s="7" t="n">
        <v>43149</v>
      </c>
    </row>
    <row r="4950" customFormat="false" ht="15" hidden="false" customHeight="false" outlineLevel="0" collapsed="false">
      <c r="A4950" s="0" t="s">
        <v>33</v>
      </c>
      <c r="B4950" s="0" t="s">
        <v>331</v>
      </c>
      <c r="C4950" s="0" t="n">
        <v>64</v>
      </c>
      <c r="D4950" s="0" t="n">
        <v>77</v>
      </c>
      <c r="E4950" s="0" t="n">
        <v>24</v>
      </c>
      <c r="F4950" s="0" t="n">
        <v>32</v>
      </c>
      <c r="G4950" s="0" t="n">
        <v>7</v>
      </c>
      <c r="H4950" s="0" t="n">
        <v>16</v>
      </c>
      <c r="I4950" s="0" t="n">
        <v>0</v>
      </c>
      <c r="J4950" s="0" t="n">
        <v>1</v>
      </c>
      <c r="K4950" s="0" t="n">
        <f aca="false">VLOOKUP(A4950,'Team Data'!$A$1:$E$659,2,FALSE())</f>
        <v>20</v>
      </c>
      <c r="L4950" s="0" t="n">
        <f aca="false">VLOOKUP(A4950,'Team Data'!$A$1:$E$659,3,FALSE())</f>
        <v>13</v>
      </c>
      <c r="M4950" s="0" t="n">
        <f aca="false">VLOOKUP(B4950,'Team Data'!$A$1:$E$659,2,FALSE())</f>
        <v>15</v>
      </c>
      <c r="N4950" s="0" t="n">
        <f aca="false">VLOOKUP(B4950,'Team Data'!$A$1:$E$659,3,FALSE())</f>
        <v>17</v>
      </c>
      <c r="O4950" s="0" t="n">
        <f aca="false">VLOOKUP(A4950,'Team Data'!$A$1:$E$659,4,FALSE())</f>
        <v>562</v>
      </c>
      <c r="P4950" s="0" t="n">
        <f aca="false">VLOOKUP(A4950,'Team Data'!$A$1:$E$659,5,FALSE())</f>
        <v>491</v>
      </c>
      <c r="Q4950" s="0" t="n">
        <f aca="false">VLOOKUP(B4950,'Team Data'!$A$1:$E$659,4,FALSE())</f>
        <v>528</v>
      </c>
      <c r="R4950" s="0" t="n">
        <f aca="false">VLOOKUP(B4950,'Team Data'!$A$1:$E$659,5,FALSE())</f>
        <v>460</v>
      </c>
      <c r="S4950" s="0" t="n">
        <f aca="false">IF(I4950=1,(MIN(30,(C4950-D4950)))*(M4950/(M4950+N4950))*(Q4950/(Q4950+R4950)),(MAX(-30,(C4950-D4950)))*(N4950/(M4950+N4950))*(R4950/(R4950+Q4950)))</f>
        <v>-3.21546052631579</v>
      </c>
      <c r="T4950" s="0" t="n">
        <f aca="false">IF(J4950=1,(MIN(30,(D4950-C4950)))*(K4950/(K4950+L4950))*(O4950/(O4950+P4950)),(MAX(-30,(D4950-C4950)))*(L4950/(K4950+L4950))*(P4950/(P4950+O4950)))</f>
        <v>4.20501309390198</v>
      </c>
      <c r="U4950" s="7" t="n">
        <v>43149</v>
      </c>
    </row>
    <row r="4951" customFormat="false" ht="15" hidden="false" customHeight="false" outlineLevel="0" collapsed="false">
      <c r="A4951" s="0" t="s">
        <v>42</v>
      </c>
      <c r="B4951" s="0" t="s">
        <v>41</v>
      </c>
      <c r="C4951" s="0" t="n">
        <v>70</v>
      </c>
      <c r="D4951" s="0" t="n">
        <v>88</v>
      </c>
      <c r="E4951" s="0" t="n">
        <v>27</v>
      </c>
      <c r="F4951" s="0" t="n">
        <v>34</v>
      </c>
      <c r="G4951" s="0" t="n">
        <v>18</v>
      </c>
      <c r="H4951" s="0" t="n">
        <v>8</v>
      </c>
      <c r="I4951" s="0" t="n">
        <v>0</v>
      </c>
      <c r="J4951" s="0" t="n">
        <v>1</v>
      </c>
      <c r="K4951" s="0" t="n">
        <f aca="false">VLOOKUP(A4951,'Team Data'!$A$1:$E$659,2,FALSE())</f>
        <v>6</v>
      </c>
      <c r="L4951" s="0" t="n">
        <f aca="false">VLOOKUP(A4951,'Team Data'!$A$1:$E$659,3,FALSE())</f>
        <v>24</v>
      </c>
      <c r="M4951" s="0" t="n">
        <f aca="false">VLOOKUP(B4951,'Team Data'!$A$1:$E$659,2,FALSE())</f>
        <v>20</v>
      </c>
      <c r="N4951" s="0" t="n">
        <f aca="false">VLOOKUP(B4951,'Team Data'!$A$1:$E$659,3,FALSE())</f>
        <v>12</v>
      </c>
      <c r="O4951" s="0" t="n">
        <f aca="false">VLOOKUP(A4951,'Team Data'!$A$1:$E$659,4,FALSE())</f>
        <v>441</v>
      </c>
      <c r="P4951" s="0" t="n">
        <f aca="false">VLOOKUP(A4951,'Team Data'!$A$1:$E$659,5,FALSE())</f>
        <v>464</v>
      </c>
      <c r="Q4951" s="0" t="n">
        <f aca="false">VLOOKUP(B4951,'Team Data'!$A$1:$E$659,4,FALSE())</f>
        <v>495</v>
      </c>
      <c r="R4951" s="0" t="n">
        <f aca="false">VLOOKUP(B4951,'Team Data'!$A$1:$E$659,5,FALSE())</f>
        <v>488</v>
      </c>
      <c r="S4951" s="0" t="n">
        <f aca="false">IF(I4951=1,(MIN(30,(C4951-D4951)))*(M4951/(M4951+N4951))*(Q4951/(Q4951+R4951)),(MAX(-30,(C4951-D4951)))*(N4951/(M4951+N4951))*(R4951/(R4951+Q4951)))</f>
        <v>-3.35096642929807</v>
      </c>
      <c r="T4951" s="0" t="n">
        <f aca="false">IF(J4951=1,(MIN(30,(D4951-C4951)))*(K4951/(K4951+L4951))*(O4951/(O4951+P4951)),(MAX(-30,(D4951-C4951)))*(L4951/(K4951+L4951))*(P4951/(P4951+O4951)))</f>
        <v>1.75425414364641</v>
      </c>
      <c r="U4951" s="7" t="n">
        <v>43149</v>
      </c>
    </row>
    <row r="4952" customFormat="false" ht="15" hidden="false" customHeight="false" outlineLevel="0" collapsed="false">
      <c r="A4952" s="0" t="s">
        <v>276</v>
      </c>
      <c r="B4952" s="0" t="s">
        <v>206</v>
      </c>
      <c r="C4952" s="0" t="n">
        <v>80</v>
      </c>
      <c r="D4952" s="0" t="n">
        <v>97</v>
      </c>
      <c r="E4952" s="0" t="n">
        <v>33</v>
      </c>
      <c r="F4952" s="0" t="n">
        <v>33</v>
      </c>
      <c r="G4952" s="0" t="n">
        <v>19</v>
      </c>
      <c r="H4952" s="0" t="n">
        <v>8</v>
      </c>
      <c r="I4952" s="0" t="n">
        <v>0</v>
      </c>
      <c r="J4952" s="0" t="n">
        <v>1</v>
      </c>
      <c r="K4952" s="0" t="n">
        <f aca="false">VLOOKUP(A4952,'Team Data'!$A$1:$E$659,2,FALSE())</f>
        <v>13</v>
      </c>
      <c r="L4952" s="0" t="n">
        <f aca="false">VLOOKUP(A4952,'Team Data'!$A$1:$E$659,3,FALSE())</f>
        <v>19</v>
      </c>
      <c r="M4952" s="0" t="n">
        <f aca="false">VLOOKUP(B4952,'Team Data'!$A$1:$E$659,2,FALSE())</f>
        <v>26</v>
      </c>
      <c r="N4952" s="0" t="n">
        <f aca="false">VLOOKUP(B4952,'Team Data'!$A$1:$E$659,3,FALSE())</f>
        <v>12</v>
      </c>
      <c r="O4952" s="0" t="n">
        <f aca="false">VLOOKUP(A4952,'Team Data'!$A$1:$E$659,4,FALSE())</f>
        <v>507</v>
      </c>
      <c r="P4952" s="0" t="n">
        <f aca="false">VLOOKUP(A4952,'Team Data'!$A$1:$E$659,5,FALSE())</f>
        <v>473</v>
      </c>
      <c r="Q4952" s="0" t="n">
        <f aca="false">VLOOKUP(B4952,'Team Data'!$A$1:$E$659,4,FALSE())</f>
        <v>600</v>
      </c>
      <c r="R4952" s="0" t="n">
        <f aca="false">VLOOKUP(B4952,'Team Data'!$A$1:$E$659,5,FALSE())</f>
        <v>551</v>
      </c>
      <c r="S4952" s="0" t="n">
        <f aca="false">IF(I4952=1,(MIN(30,(C4952-D4952)))*(M4952/(M4952+N4952))*(Q4952/(Q4952+R4952)),(MAX(-30,(C4952-D4952)))*(N4952/(M4952+N4952))*(R4952/(R4952+Q4952)))</f>
        <v>-2.56993918331885</v>
      </c>
      <c r="T4952" s="0" t="n">
        <f aca="false">IF(J4952=1,(MIN(30,(D4952-C4952)))*(K4952/(K4952+L4952))*(O4952/(O4952+P4952)),(MAX(-30,(D4952-C4952)))*(L4952/(K4952+L4952))*(P4952/(P4952+O4952)))</f>
        <v>3.57292729591837</v>
      </c>
      <c r="U4952" s="7" t="n">
        <v>43149</v>
      </c>
    </row>
    <row r="4953" customFormat="false" ht="15" hidden="false" customHeight="false" outlineLevel="0" collapsed="false">
      <c r="A4953" s="0" t="s">
        <v>355</v>
      </c>
      <c r="B4953" s="0" t="s">
        <v>110</v>
      </c>
      <c r="C4953" s="0" t="n">
        <v>49</v>
      </c>
      <c r="D4953" s="0" t="n">
        <v>64</v>
      </c>
      <c r="E4953" s="0" t="n">
        <v>32</v>
      </c>
      <c r="F4953" s="0" t="n">
        <v>37</v>
      </c>
      <c r="G4953" s="0" t="n">
        <v>16</v>
      </c>
      <c r="H4953" s="0" t="n">
        <v>17</v>
      </c>
      <c r="I4953" s="0" t="n">
        <v>0</v>
      </c>
      <c r="J4953" s="0" t="n">
        <v>1</v>
      </c>
      <c r="K4953" s="0" t="n">
        <f aca="false">VLOOKUP(A4953,'Team Data'!$A$1:$E$659,2,FALSE())</f>
        <v>16</v>
      </c>
      <c r="L4953" s="0" t="n">
        <f aca="false">VLOOKUP(A4953,'Team Data'!$A$1:$E$659,3,FALSE())</f>
        <v>15</v>
      </c>
      <c r="M4953" s="0" t="n">
        <f aca="false">VLOOKUP(B4953,'Team Data'!$A$1:$E$659,2,FALSE())</f>
        <v>18</v>
      </c>
      <c r="N4953" s="0" t="n">
        <f aca="false">VLOOKUP(B4953,'Team Data'!$A$1:$E$659,3,FALSE())</f>
        <v>14</v>
      </c>
      <c r="O4953" s="0" t="n">
        <f aca="false">VLOOKUP(A4953,'Team Data'!$A$1:$E$659,4,FALSE())</f>
        <v>450</v>
      </c>
      <c r="P4953" s="0" t="n">
        <f aca="false">VLOOKUP(A4953,'Team Data'!$A$1:$E$659,5,FALSE())</f>
        <v>474</v>
      </c>
      <c r="Q4953" s="0" t="n">
        <f aca="false">VLOOKUP(B4953,'Team Data'!$A$1:$E$659,4,FALSE())</f>
        <v>490</v>
      </c>
      <c r="R4953" s="0" t="n">
        <f aca="false">VLOOKUP(B4953,'Team Data'!$A$1:$E$659,5,FALSE())</f>
        <v>466</v>
      </c>
      <c r="S4953" s="0" t="n">
        <f aca="false">IF(I4953=1,(MIN(30,(C4953-D4953)))*(M4953/(M4953+N4953))*(Q4953/(Q4953+R4953)),(MAX(-30,(C4953-D4953)))*(N4953/(M4953+N4953))*(R4953/(R4953+Q4953)))</f>
        <v>-3.19887552301255</v>
      </c>
      <c r="T4953" s="0" t="n">
        <f aca="false">IF(J4953=1,(MIN(30,(D4953-C4953)))*(K4953/(K4953+L4953))*(O4953/(O4953+P4953)),(MAX(-30,(D4953-C4953)))*(L4953/(K4953+L4953))*(P4953/(P4953+O4953)))</f>
        <v>3.77042312526184</v>
      </c>
      <c r="U4953" s="7" t="n">
        <v>43149</v>
      </c>
    </row>
    <row r="4954" customFormat="false" ht="15" hidden="false" customHeight="false" outlineLevel="0" collapsed="false">
      <c r="A4954" s="0" t="s">
        <v>252</v>
      </c>
      <c r="B4954" s="0" t="s">
        <v>229</v>
      </c>
      <c r="C4954" s="0" t="n">
        <v>73</v>
      </c>
      <c r="D4954" s="0" t="n">
        <v>61</v>
      </c>
      <c r="E4954" s="0" t="n">
        <v>32</v>
      </c>
      <c r="F4954" s="0" t="n">
        <v>25</v>
      </c>
      <c r="G4954" s="0" t="n">
        <v>9</v>
      </c>
      <c r="H4954" s="0" t="n">
        <v>10</v>
      </c>
      <c r="I4954" s="0" t="n">
        <v>1</v>
      </c>
      <c r="J4954" s="0" t="n">
        <v>0</v>
      </c>
      <c r="K4954" s="0" t="n">
        <f aca="false">VLOOKUP(A4954,'Team Data'!$A$1:$E$659,2,FALSE())</f>
        <v>30</v>
      </c>
      <c r="L4954" s="0" t="n">
        <f aca="false">VLOOKUP(A4954,'Team Data'!$A$1:$E$659,3,FALSE())</f>
        <v>6</v>
      </c>
      <c r="M4954" s="0" t="n">
        <f aca="false">VLOOKUP(B4954,'Team Data'!$A$1:$E$659,2,FALSE())</f>
        <v>10</v>
      </c>
      <c r="N4954" s="0" t="n">
        <f aca="false">VLOOKUP(B4954,'Team Data'!$A$1:$E$659,3,FALSE())</f>
        <v>22</v>
      </c>
      <c r="O4954" s="0" t="n">
        <f aca="false">VLOOKUP(A4954,'Team Data'!$A$1:$E$659,4,FALSE())</f>
        <v>602</v>
      </c>
      <c r="P4954" s="0" t="n">
        <f aca="false">VLOOKUP(A4954,'Team Data'!$A$1:$E$659,5,FALSE())</f>
        <v>592</v>
      </c>
      <c r="Q4954" s="0" t="n">
        <f aca="false">VLOOKUP(B4954,'Team Data'!$A$1:$E$659,4,FALSE())</f>
        <v>517</v>
      </c>
      <c r="R4954" s="0" t="n">
        <f aca="false">VLOOKUP(B4954,'Team Data'!$A$1:$E$659,5,FALSE())</f>
        <v>456</v>
      </c>
      <c r="S4954" s="0" t="n">
        <f aca="false">IF(I4954=1,(MIN(30,(C4954-D4954)))*(M4954/(M4954+N4954))*(Q4954/(Q4954+R4954)),(MAX(-30,(C4954-D4954)))*(N4954/(M4954+N4954))*(R4954/(R4954+Q4954)))</f>
        <v>1.99254881808839</v>
      </c>
      <c r="T4954" s="0" t="n">
        <f aca="false">IF(J4954=1,(MIN(30,(D4954-C4954)))*(K4954/(K4954+L4954))*(O4954/(O4954+P4954)),(MAX(-30,(D4954-C4954)))*(L4954/(K4954+L4954))*(P4954/(P4954+O4954)))</f>
        <v>-0.991624790619766</v>
      </c>
      <c r="U4954" s="7" t="n">
        <v>43149</v>
      </c>
    </row>
    <row r="4955" customFormat="false" ht="15" hidden="false" customHeight="false" outlineLevel="0" collapsed="false">
      <c r="A4955" s="0" t="s">
        <v>306</v>
      </c>
      <c r="B4955" s="0" t="s">
        <v>39</v>
      </c>
      <c r="C4955" s="0" t="n">
        <v>75</v>
      </c>
      <c r="D4955" s="0" t="n">
        <v>58</v>
      </c>
      <c r="E4955" s="0" t="n">
        <v>43</v>
      </c>
      <c r="F4955" s="0" t="n">
        <v>22</v>
      </c>
      <c r="G4955" s="0" t="n">
        <v>12</v>
      </c>
      <c r="H4955" s="0" t="n">
        <v>6</v>
      </c>
      <c r="I4955" s="0" t="n">
        <v>1</v>
      </c>
      <c r="J4955" s="0" t="n">
        <v>0</v>
      </c>
      <c r="K4955" s="0" t="n">
        <f aca="false">VLOOKUP(A4955,'Team Data'!$A$1:$E$659,2,FALSE())</f>
        <v>18</v>
      </c>
      <c r="L4955" s="0" t="n">
        <f aca="false">VLOOKUP(A4955,'Team Data'!$A$1:$E$659,3,FALSE())</f>
        <v>17</v>
      </c>
      <c r="M4955" s="0" t="n">
        <f aca="false">VLOOKUP(B4955,'Team Data'!$A$1:$E$659,2,FALSE())</f>
        <v>9</v>
      </c>
      <c r="N4955" s="0" t="n">
        <f aca="false">VLOOKUP(B4955,'Team Data'!$A$1:$E$659,3,FALSE())</f>
        <v>22</v>
      </c>
      <c r="O4955" s="0" t="n">
        <f aca="false">VLOOKUP(A4955,'Team Data'!$A$1:$E$659,4,FALSE())</f>
        <v>605</v>
      </c>
      <c r="P4955" s="0" t="n">
        <f aca="false">VLOOKUP(A4955,'Team Data'!$A$1:$E$659,5,FALSE())</f>
        <v>465</v>
      </c>
      <c r="Q4955" s="0" t="n">
        <f aca="false">VLOOKUP(B4955,'Team Data'!$A$1:$E$659,4,FALSE())</f>
        <v>486</v>
      </c>
      <c r="R4955" s="0" t="n">
        <f aca="false">VLOOKUP(B4955,'Team Data'!$A$1:$E$659,5,FALSE())</f>
        <v>452</v>
      </c>
      <c r="S4955" s="0" t="n">
        <f aca="false">IF(I4955=1,(MIN(30,(C4955-D4955)))*(M4955/(M4955+N4955))*(Q4955/(Q4955+R4955)),(MAX(-30,(C4955-D4955)))*(N4955/(M4955+N4955))*(R4955/(R4955+Q4955)))</f>
        <v>2.55719100350781</v>
      </c>
      <c r="T4955" s="0" t="n">
        <f aca="false">IF(J4955=1,(MIN(30,(D4955-C4955)))*(K4955/(K4955+L4955))*(O4955/(O4955+P4955)),(MAX(-30,(D4955-C4955)))*(L4955/(K4955+L4955))*(P4955/(P4955+O4955)))</f>
        <v>-3.58838451268358</v>
      </c>
      <c r="U4955" s="7" t="n">
        <v>43149</v>
      </c>
    </row>
    <row r="4956" customFormat="false" ht="15" hidden="false" customHeight="false" outlineLevel="0" collapsed="false">
      <c r="A4956" s="0" t="s">
        <v>179</v>
      </c>
      <c r="B4956" s="0" t="s">
        <v>119</v>
      </c>
      <c r="C4956" s="0" t="n">
        <v>77</v>
      </c>
      <c r="D4956" s="0" t="n">
        <v>79</v>
      </c>
      <c r="E4956" s="0" t="n">
        <v>28</v>
      </c>
      <c r="F4956" s="0" t="n">
        <v>31</v>
      </c>
      <c r="G4956" s="0" t="n">
        <v>11</v>
      </c>
      <c r="H4956" s="0" t="n">
        <v>16</v>
      </c>
      <c r="I4956" s="0" t="n">
        <v>0</v>
      </c>
      <c r="J4956" s="0" t="n">
        <v>1</v>
      </c>
      <c r="K4956" s="0" t="n">
        <f aca="false">VLOOKUP(A4956,'Team Data'!$A$1:$E$659,2,FALSE())</f>
        <v>26</v>
      </c>
      <c r="L4956" s="0" t="n">
        <f aca="false">VLOOKUP(A4956,'Team Data'!$A$1:$E$659,3,FALSE())</f>
        <v>8</v>
      </c>
      <c r="M4956" s="0" t="n">
        <f aca="false">VLOOKUP(B4956,'Team Data'!$A$1:$E$659,2,FALSE())</f>
        <v>22</v>
      </c>
      <c r="N4956" s="0" t="n">
        <f aca="false">VLOOKUP(B4956,'Team Data'!$A$1:$E$659,3,FALSE())</f>
        <v>9</v>
      </c>
      <c r="O4956" s="0" t="n">
        <f aca="false">VLOOKUP(A4956,'Team Data'!$A$1:$E$659,4,FALSE())</f>
        <v>523</v>
      </c>
      <c r="P4956" s="0" t="n">
        <f aca="false">VLOOKUP(A4956,'Team Data'!$A$1:$E$659,5,FALSE())</f>
        <v>545</v>
      </c>
      <c r="Q4956" s="0" t="n">
        <f aca="false">VLOOKUP(B4956,'Team Data'!$A$1:$E$659,4,FALSE())</f>
        <v>454</v>
      </c>
      <c r="R4956" s="0" t="n">
        <f aca="false">VLOOKUP(B4956,'Team Data'!$A$1:$E$659,5,FALSE())</f>
        <v>502</v>
      </c>
      <c r="S4956" s="0" t="n">
        <f aca="false">IF(I4956=1,(MIN(30,(C4956-D4956)))*(M4956/(M4956+N4956))*(Q4956/(Q4956+R4956)),(MAX(-30,(C4956-D4956)))*(N4956/(M4956+N4956))*(R4956/(R4956+Q4956)))</f>
        <v>-0.304899446618977</v>
      </c>
      <c r="T4956" s="0" t="n">
        <f aca="false">IF(J4956=1,(MIN(30,(D4956-C4956)))*(K4956/(K4956+L4956))*(O4956/(O4956+P4956)),(MAX(-30,(D4956-C4956)))*(L4956/(K4956+L4956))*(P4956/(P4956+O4956)))</f>
        <v>0.748953513989866</v>
      </c>
      <c r="U4956" s="7" t="n">
        <v>43149</v>
      </c>
    </row>
    <row r="4957" customFormat="false" ht="15" hidden="false" customHeight="false" outlineLevel="0" collapsed="false">
      <c r="A4957" s="0" t="s">
        <v>106</v>
      </c>
      <c r="B4957" s="0" t="s">
        <v>40</v>
      </c>
      <c r="C4957" s="0" t="n">
        <v>58</v>
      </c>
      <c r="D4957" s="0" t="n">
        <v>71</v>
      </c>
      <c r="E4957" s="0" t="n">
        <v>30</v>
      </c>
      <c r="F4957" s="0" t="n">
        <v>42</v>
      </c>
      <c r="G4957" s="0" t="n">
        <v>13</v>
      </c>
      <c r="H4957" s="0" t="n">
        <v>12</v>
      </c>
      <c r="I4957" s="0" t="n">
        <v>0</v>
      </c>
      <c r="J4957" s="0" t="n">
        <v>1</v>
      </c>
      <c r="K4957" s="0" t="n">
        <f aca="false">VLOOKUP(A4957,'Team Data'!$A$1:$E$659,2,FALSE())</f>
        <v>22</v>
      </c>
      <c r="L4957" s="0" t="n">
        <f aca="false">VLOOKUP(A4957,'Team Data'!$A$1:$E$659,3,FALSE())</f>
        <v>12</v>
      </c>
      <c r="M4957" s="0" t="n">
        <f aca="false">VLOOKUP(B4957,'Team Data'!$A$1:$E$659,2,FALSE())</f>
        <v>12</v>
      </c>
      <c r="N4957" s="0" t="n">
        <f aca="false">VLOOKUP(B4957,'Team Data'!$A$1:$E$659,3,FALSE())</f>
        <v>18</v>
      </c>
      <c r="O4957" s="0" t="n">
        <f aca="false">VLOOKUP(A4957,'Team Data'!$A$1:$E$659,4,FALSE())</f>
        <v>510</v>
      </c>
      <c r="P4957" s="0" t="n">
        <f aca="false">VLOOKUP(A4957,'Team Data'!$A$1:$E$659,5,FALSE())</f>
        <v>571</v>
      </c>
      <c r="Q4957" s="0" t="n">
        <f aca="false">VLOOKUP(B4957,'Team Data'!$A$1:$E$659,4,FALSE())</f>
        <v>502</v>
      </c>
      <c r="R4957" s="0" t="n">
        <f aca="false">VLOOKUP(B4957,'Team Data'!$A$1:$E$659,5,FALSE())</f>
        <v>400</v>
      </c>
      <c r="S4957" s="0" t="n">
        <f aca="false">IF(I4957=1,(MIN(30,(C4957-D4957)))*(M4957/(M4957+N4957))*(Q4957/(Q4957+R4957)),(MAX(-30,(C4957-D4957)))*(N4957/(M4957+N4957))*(R4957/(R4957+Q4957)))</f>
        <v>-3.4589800443459</v>
      </c>
      <c r="T4957" s="0" t="n">
        <f aca="false">IF(J4957=1,(MIN(30,(D4957-C4957)))*(K4957/(K4957+L4957))*(O4957/(O4957+P4957)),(MAX(-30,(D4957-C4957)))*(L4957/(K4957+L4957))*(P4957/(P4957+O4957)))</f>
        <v>3.96854764107308</v>
      </c>
      <c r="U4957" s="7" t="n">
        <v>43149</v>
      </c>
    </row>
    <row r="4958" customFormat="false" ht="15" hidden="false" customHeight="false" outlineLevel="0" collapsed="false">
      <c r="A4958" s="0" t="s">
        <v>159</v>
      </c>
      <c r="B4958" s="0" t="s">
        <v>64</v>
      </c>
      <c r="C4958" s="0" t="n">
        <v>90</v>
      </c>
      <c r="D4958" s="0" t="n">
        <v>86</v>
      </c>
      <c r="E4958" s="0" t="n">
        <v>33</v>
      </c>
      <c r="F4958" s="0" t="n">
        <v>22</v>
      </c>
      <c r="G4958" s="0" t="n">
        <v>12</v>
      </c>
      <c r="H4958" s="0" t="n">
        <v>10</v>
      </c>
      <c r="I4958" s="0" t="n">
        <v>1</v>
      </c>
      <c r="J4958" s="0" t="n">
        <v>0</v>
      </c>
      <c r="K4958" s="0" t="n">
        <f aca="false">VLOOKUP(A4958,'Team Data'!$A$1:$E$659,2,FALSE())</f>
        <v>20</v>
      </c>
      <c r="L4958" s="0" t="n">
        <f aca="false">VLOOKUP(A4958,'Team Data'!$A$1:$E$659,3,FALSE())</f>
        <v>13</v>
      </c>
      <c r="M4958" s="0" t="n">
        <f aca="false">VLOOKUP(B4958,'Team Data'!$A$1:$E$659,2,FALSE())</f>
        <v>21</v>
      </c>
      <c r="N4958" s="0" t="n">
        <f aca="false">VLOOKUP(B4958,'Team Data'!$A$1:$E$659,3,FALSE())</f>
        <v>12</v>
      </c>
      <c r="O4958" s="0" t="n">
        <f aca="false">VLOOKUP(A4958,'Team Data'!$A$1:$E$659,4,FALSE())</f>
        <v>651</v>
      </c>
      <c r="P4958" s="0" t="n">
        <f aca="false">VLOOKUP(A4958,'Team Data'!$A$1:$E$659,5,FALSE())</f>
        <v>454</v>
      </c>
      <c r="Q4958" s="0" t="n">
        <f aca="false">VLOOKUP(B4958,'Team Data'!$A$1:$E$659,4,FALSE())</f>
        <v>611</v>
      </c>
      <c r="R4958" s="0" t="n">
        <f aca="false">VLOOKUP(B4958,'Team Data'!$A$1:$E$659,5,FALSE())</f>
        <v>453</v>
      </c>
      <c r="S4958" s="0" t="n">
        <f aca="false">IF(I4958=1,(MIN(30,(C4958-D4958)))*(M4958/(M4958+N4958))*(Q4958/(Q4958+R4958)),(MAX(-30,(C4958-D4958)))*(N4958/(M4958+N4958))*(R4958/(R4958+Q4958)))</f>
        <v>1.46172248803828</v>
      </c>
      <c r="T4958" s="0" t="n">
        <f aca="false">IF(J4958=1,(MIN(30,(D4958-C4958)))*(K4958/(K4958+L4958))*(O4958/(O4958+P4958)),(MAX(-30,(D4958-C4958)))*(L4958/(K4958+L4958))*(P4958/(P4958+O4958)))</f>
        <v>-0.647415329768271</v>
      </c>
      <c r="U4958" s="7" t="n">
        <v>43149</v>
      </c>
    </row>
    <row r="4959" customFormat="false" ht="15" hidden="false" customHeight="false" outlineLevel="0" collapsed="false">
      <c r="A4959" s="0" t="s">
        <v>326</v>
      </c>
      <c r="B4959" s="0" t="s">
        <v>340</v>
      </c>
      <c r="C4959" s="0" t="n">
        <v>77</v>
      </c>
      <c r="D4959" s="0" t="n">
        <v>70</v>
      </c>
      <c r="E4959" s="0" t="n">
        <v>33</v>
      </c>
      <c r="F4959" s="0" t="n">
        <v>35</v>
      </c>
      <c r="G4959" s="0" t="n">
        <v>12</v>
      </c>
      <c r="H4959" s="0" t="n">
        <v>11</v>
      </c>
      <c r="I4959" s="0" t="n">
        <v>1</v>
      </c>
      <c r="J4959" s="0" t="n">
        <v>0</v>
      </c>
      <c r="K4959" s="0" t="n">
        <f aca="false">VLOOKUP(A4959,'Team Data'!$A$1:$E$659,2,FALSE())</f>
        <v>23</v>
      </c>
      <c r="L4959" s="0" t="n">
        <f aca="false">VLOOKUP(A4959,'Team Data'!$A$1:$E$659,3,FALSE())</f>
        <v>12</v>
      </c>
      <c r="M4959" s="0" t="n">
        <f aca="false">VLOOKUP(B4959,'Team Data'!$A$1:$E$659,2,FALSE())</f>
        <v>12</v>
      </c>
      <c r="N4959" s="0" t="n">
        <f aca="false">VLOOKUP(B4959,'Team Data'!$A$1:$E$659,3,FALSE())</f>
        <v>19</v>
      </c>
      <c r="O4959" s="0" t="n">
        <f aca="false">VLOOKUP(A4959,'Team Data'!$A$1:$E$659,4,FALSE())</f>
        <v>668</v>
      </c>
      <c r="P4959" s="0" t="n">
        <f aca="false">VLOOKUP(A4959,'Team Data'!$A$1:$E$659,5,FALSE())</f>
        <v>500</v>
      </c>
      <c r="Q4959" s="0" t="n">
        <f aca="false">VLOOKUP(B4959,'Team Data'!$A$1:$E$659,4,FALSE())</f>
        <v>595</v>
      </c>
      <c r="R4959" s="0" t="n">
        <f aca="false">VLOOKUP(B4959,'Team Data'!$A$1:$E$659,5,FALSE())</f>
        <v>435</v>
      </c>
      <c r="S4959" s="0" t="n">
        <f aca="false">IF(I4959=1,(MIN(30,(C4959-D4959)))*(M4959/(M4959+N4959))*(Q4959/(Q4959+R4959)),(MAX(-30,(C4959-D4959)))*(N4959/(M4959+N4959))*(R4959/(R4959+Q4959)))</f>
        <v>1.56529909176323</v>
      </c>
      <c r="T4959" s="0" t="n">
        <f aca="false">IF(J4959=1,(MIN(30,(D4959-C4959)))*(K4959/(K4959+L4959))*(O4959/(O4959+P4959)),(MAX(-30,(D4959-C4959)))*(L4959/(K4959+L4959))*(P4959/(P4959+O4959)))</f>
        <v>-1.02739726027397</v>
      </c>
      <c r="U4959" s="7" t="n">
        <v>43149</v>
      </c>
    </row>
    <row r="4960" customFormat="false" ht="15" hidden="false" customHeight="false" outlineLevel="0" collapsed="false">
      <c r="A4960" s="0" t="s">
        <v>341</v>
      </c>
      <c r="B4960" s="0" t="s">
        <v>248</v>
      </c>
      <c r="C4960" s="0" t="n">
        <v>83</v>
      </c>
      <c r="D4960" s="0" t="n">
        <v>73</v>
      </c>
      <c r="E4960" s="0" t="n">
        <v>34</v>
      </c>
      <c r="F4960" s="0" t="n">
        <v>23</v>
      </c>
      <c r="G4960" s="0" t="n">
        <v>11</v>
      </c>
      <c r="H4960" s="0" t="n">
        <v>3</v>
      </c>
      <c r="I4960" s="0" t="n">
        <v>1</v>
      </c>
      <c r="J4960" s="0" t="n">
        <v>0</v>
      </c>
      <c r="K4960" s="0" t="n">
        <f aca="false">VLOOKUP(A4960,'Team Data'!$A$1:$E$659,2,FALSE())</f>
        <v>20</v>
      </c>
      <c r="L4960" s="0" t="n">
        <f aca="false">VLOOKUP(A4960,'Team Data'!$A$1:$E$659,3,FALSE())</f>
        <v>11</v>
      </c>
      <c r="M4960" s="0" t="n">
        <f aca="false">VLOOKUP(B4960,'Team Data'!$A$1:$E$659,2,FALSE())</f>
        <v>7</v>
      </c>
      <c r="N4960" s="0" t="n">
        <f aca="false">VLOOKUP(B4960,'Team Data'!$A$1:$E$659,3,FALSE())</f>
        <v>25</v>
      </c>
      <c r="O4960" s="0" t="n">
        <f aca="false">VLOOKUP(A4960,'Team Data'!$A$1:$E$659,4,FALSE())</f>
        <v>456</v>
      </c>
      <c r="P4960" s="0" t="n">
        <f aca="false">VLOOKUP(A4960,'Team Data'!$A$1:$E$659,5,FALSE())</f>
        <v>479</v>
      </c>
      <c r="Q4960" s="0" t="n">
        <f aca="false">VLOOKUP(B4960,'Team Data'!$A$1:$E$659,4,FALSE())</f>
        <v>549</v>
      </c>
      <c r="R4960" s="0" t="n">
        <f aca="false">VLOOKUP(B4960,'Team Data'!$A$1:$E$659,5,FALSE())</f>
        <v>437</v>
      </c>
      <c r="S4960" s="0" t="n">
        <f aca="false">IF(I4960=1,(MIN(30,(C4960-D4960)))*(M4960/(M4960+N4960))*(Q4960/(Q4960+R4960)),(MAX(-30,(C4960-D4960)))*(N4960/(M4960+N4960))*(R4960/(R4960+Q4960)))</f>
        <v>1.21798935091278</v>
      </c>
      <c r="T4960" s="0" t="n">
        <f aca="false">IF(J4960=1,(MIN(30,(D4960-C4960)))*(K4960/(K4960+L4960))*(O4960/(O4960+P4960)),(MAX(-30,(D4960-C4960)))*(L4960/(K4960+L4960))*(P4960/(P4960+O4960)))</f>
        <v>-1.81783681214421</v>
      </c>
      <c r="U4960" s="7" t="n">
        <v>43149</v>
      </c>
    </row>
    <row r="4961" customFormat="false" ht="15" hidden="false" customHeight="false" outlineLevel="0" collapsed="false">
      <c r="A4961" s="0" t="s">
        <v>222</v>
      </c>
      <c r="B4961" s="0" t="s">
        <v>310</v>
      </c>
      <c r="C4961" s="0" t="n">
        <v>78</v>
      </c>
      <c r="D4961" s="0" t="n">
        <v>86</v>
      </c>
      <c r="E4961" s="0" t="n">
        <v>37</v>
      </c>
      <c r="F4961" s="0" t="n">
        <v>46</v>
      </c>
      <c r="G4961" s="0" t="n">
        <v>8</v>
      </c>
      <c r="H4961" s="0" t="n">
        <v>16</v>
      </c>
      <c r="I4961" s="0" t="n">
        <v>0</v>
      </c>
      <c r="J4961" s="0" t="n">
        <v>1</v>
      </c>
      <c r="K4961" s="0" t="n">
        <f aca="false">VLOOKUP(A4961,'Team Data'!$A$1:$E$659,2,FALSE())</f>
        <v>23</v>
      </c>
      <c r="L4961" s="0" t="n">
        <f aca="false">VLOOKUP(A4961,'Team Data'!$A$1:$E$659,3,FALSE())</f>
        <v>13</v>
      </c>
      <c r="M4961" s="0" t="n">
        <f aca="false">VLOOKUP(B4961,'Team Data'!$A$1:$E$659,2,FALSE())</f>
        <v>21</v>
      </c>
      <c r="N4961" s="0" t="n">
        <f aca="false">VLOOKUP(B4961,'Team Data'!$A$1:$E$659,3,FALSE())</f>
        <v>12</v>
      </c>
      <c r="O4961" s="0" t="n">
        <f aca="false">VLOOKUP(A4961,'Team Data'!$A$1:$E$659,4,FALSE())</f>
        <v>646</v>
      </c>
      <c r="P4961" s="0" t="n">
        <f aca="false">VLOOKUP(A4961,'Team Data'!$A$1:$E$659,5,FALSE())</f>
        <v>534</v>
      </c>
      <c r="Q4961" s="0" t="n">
        <f aca="false">VLOOKUP(B4961,'Team Data'!$A$1:$E$659,4,FALSE())</f>
        <v>636</v>
      </c>
      <c r="R4961" s="0" t="n">
        <f aca="false">VLOOKUP(B4961,'Team Data'!$A$1:$E$659,5,FALSE())</f>
        <v>474</v>
      </c>
      <c r="S4961" s="0" t="n">
        <f aca="false">IF(I4961=1,(MIN(30,(C4961-D4961)))*(M4961/(M4961+N4961))*(Q4961/(Q4961+R4961)),(MAX(-30,(C4961-D4961)))*(N4961/(M4961+N4961))*(R4961/(R4961+Q4961)))</f>
        <v>-1.24226044226044</v>
      </c>
      <c r="T4961" s="0" t="n">
        <f aca="false">IF(J4961=1,(MIN(30,(D4961-C4961)))*(K4961/(K4961+L4961))*(O4961/(O4961+P4961)),(MAX(-30,(D4961-C4961)))*(L4961/(K4961+L4961))*(P4961/(P4961+O4961)))</f>
        <v>2.79811676082863</v>
      </c>
      <c r="U4961" s="7" t="n">
        <v>43149</v>
      </c>
    </row>
    <row r="4962" customFormat="false" ht="15" hidden="false" customHeight="false" outlineLevel="0" collapsed="false">
      <c r="A4962" s="0" t="s">
        <v>111</v>
      </c>
      <c r="B4962" s="0" t="s">
        <v>307</v>
      </c>
      <c r="C4962" s="0" t="n">
        <v>74</v>
      </c>
      <c r="D4962" s="0" t="n">
        <v>69</v>
      </c>
      <c r="E4962" s="0" t="n">
        <v>32</v>
      </c>
      <c r="F4962" s="0" t="n">
        <v>39</v>
      </c>
      <c r="G4962" s="0" t="n">
        <v>18</v>
      </c>
      <c r="H4962" s="0" t="n">
        <v>16</v>
      </c>
      <c r="I4962" s="0" t="n">
        <v>1</v>
      </c>
      <c r="J4962" s="0" t="n">
        <v>0</v>
      </c>
      <c r="K4962" s="0" t="n">
        <f aca="false">VLOOKUP(A4962,'Team Data'!$A$1:$E$659,2,FALSE())</f>
        <v>17</v>
      </c>
      <c r="L4962" s="0" t="n">
        <f aca="false">VLOOKUP(A4962,'Team Data'!$A$1:$E$659,3,FALSE())</f>
        <v>13</v>
      </c>
      <c r="M4962" s="0" t="n">
        <f aca="false">VLOOKUP(B4962,'Team Data'!$A$1:$E$659,2,FALSE())</f>
        <v>9</v>
      </c>
      <c r="N4962" s="0" t="n">
        <f aca="false">VLOOKUP(B4962,'Team Data'!$A$1:$E$659,3,FALSE())</f>
        <v>22</v>
      </c>
      <c r="O4962" s="0" t="n">
        <f aca="false">VLOOKUP(A4962,'Team Data'!$A$1:$E$659,4,FALSE())</f>
        <v>461</v>
      </c>
      <c r="P4962" s="0" t="n">
        <f aca="false">VLOOKUP(A4962,'Team Data'!$A$1:$E$659,5,FALSE())</f>
        <v>455</v>
      </c>
      <c r="Q4962" s="0" t="n">
        <f aca="false">VLOOKUP(B4962,'Team Data'!$A$1:$E$659,4,FALSE())</f>
        <v>491</v>
      </c>
      <c r="R4962" s="0" t="n">
        <f aca="false">VLOOKUP(B4962,'Team Data'!$A$1:$E$659,5,FALSE())</f>
        <v>453</v>
      </c>
      <c r="S4962" s="0" t="n">
        <f aca="false">IF(I4962=1,(MIN(30,(C4962-D4962)))*(M4962/(M4962+N4962))*(Q4962/(Q4962+R4962)),(MAX(-30,(C4962-D4962)))*(N4962/(M4962+N4962))*(R4962/(R4962+Q4962)))</f>
        <v>0.755023236741389</v>
      </c>
      <c r="T4962" s="0" t="n">
        <f aca="false">IF(J4962=1,(MIN(30,(D4962-C4962)))*(K4962/(K4962+L4962))*(O4962/(O4962+P4962)),(MAX(-30,(D4962-C4962)))*(L4962/(K4962+L4962))*(P4962/(P4962+O4962)))</f>
        <v>-1.07623726346434</v>
      </c>
      <c r="U4962" s="7" t="n">
        <v>43149</v>
      </c>
    </row>
    <row r="4963" customFormat="false" ht="15" hidden="false" customHeight="false" outlineLevel="0" collapsed="false">
      <c r="A4963" s="0" t="s">
        <v>223</v>
      </c>
      <c r="B4963" s="0" t="s">
        <v>320</v>
      </c>
      <c r="C4963" s="0" t="n">
        <v>59</v>
      </c>
      <c r="D4963" s="0" t="n">
        <v>72</v>
      </c>
      <c r="E4963" s="0" t="n">
        <v>26</v>
      </c>
      <c r="F4963" s="0" t="n">
        <v>28</v>
      </c>
      <c r="G4963" s="0" t="n">
        <v>12</v>
      </c>
      <c r="H4963" s="0" t="n">
        <v>9</v>
      </c>
      <c r="I4963" s="0" t="n">
        <v>0</v>
      </c>
      <c r="J4963" s="0" t="n">
        <v>1</v>
      </c>
      <c r="K4963" s="0" t="n">
        <f aca="false">VLOOKUP(A4963,'Team Data'!$A$1:$E$659,2,FALSE())</f>
        <v>16</v>
      </c>
      <c r="L4963" s="0" t="n">
        <f aca="false">VLOOKUP(A4963,'Team Data'!$A$1:$E$659,3,FALSE())</f>
        <v>16</v>
      </c>
      <c r="M4963" s="0" t="n">
        <f aca="false">VLOOKUP(B4963,'Team Data'!$A$1:$E$659,2,FALSE())</f>
        <v>24</v>
      </c>
      <c r="N4963" s="0" t="n">
        <f aca="false">VLOOKUP(B4963,'Team Data'!$A$1:$E$659,3,FALSE())</f>
        <v>12</v>
      </c>
      <c r="O4963" s="0" t="n">
        <f aca="false">VLOOKUP(A4963,'Team Data'!$A$1:$E$659,4,FALSE())</f>
        <v>583</v>
      </c>
      <c r="P4963" s="0" t="n">
        <f aca="false">VLOOKUP(A4963,'Team Data'!$A$1:$E$659,5,FALSE())</f>
        <v>479</v>
      </c>
      <c r="Q4963" s="0" t="n">
        <f aca="false">VLOOKUP(B4963,'Team Data'!$A$1:$E$659,4,FALSE())</f>
        <v>677</v>
      </c>
      <c r="R4963" s="0" t="n">
        <f aca="false">VLOOKUP(B4963,'Team Data'!$A$1:$E$659,5,FALSE())</f>
        <v>508</v>
      </c>
      <c r="S4963" s="0" t="n">
        <f aca="false">IF(I4963=1,(MIN(30,(C4963-D4963)))*(M4963/(M4963+N4963))*(Q4963/(Q4963+R4963)),(MAX(-30,(C4963-D4963)))*(N4963/(M4963+N4963))*(R4963/(R4963+Q4963)))</f>
        <v>-1.85766526019691</v>
      </c>
      <c r="T4963" s="0" t="n">
        <f aca="false">IF(J4963=1,(MIN(30,(D4963-C4963)))*(K4963/(K4963+L4963))*(O4963/(O4963+P4963)),(MAX(-30,(D4963-C4963)))*(L4963/(K4963+L4963))*(P4963/(P4963+O4963)))</f>
        <v>3.56826741996233</v>
      </c>
      <c r="U4963" s="7" t="n">
        <v>43149</v>
      </c>
    </row>
    <row r="4964" customFormat="false" ht="15" hidden="false" customHeight="false" outlineLevel="0" collapsed="false">
      <c r="A4964" s="0" t="s">
        <v>260</v>
      </c>
      <c r="B4964" s="0" t="s">
        <v>224</v>
      </c>
      <c r="C4964" s="0" t="n">
        <v>72</v>
      </c>
      <c r="D4964" s="0" t="n">
        <v>68</v>
      </c>
      <c r="E4964" s="0" t="n">
        <v>33</v>
      </c>
      <c r="F4964" s="0" t="n">
        <v>31</v>
      </c>
      <c r="G4964" s="0" t="n">
        <v>11</v>
      </c>
      <c r="H4964" s="0" t="n">
        <v>4</v>
      </c>
      <c r="I4964" s="0" t="n">
        <v>1</v>
      </c>
      <c r="J4964" s="0" t="n">
        <v>0</v>
      </c>
      <c r="K4964" s="0" t="n">
        <f aca="false">VLOOKUP(A4964,'Team Data'!$A$1:$E$659,2,FALSE())</f>
        <v>11</v>
      </c>
      <c r="L4964" s="0" t="n">
        <f aca="false">VLOOKUP(A4964,'Team Data'!$A$1:$E$659,3,FALSE())</f>
        <v>20</v>
      </c>
      <c r="M4964" s="0" t="n">
        <f aca="false">VLOOKUP(B4964,'Team Data'!$A$1:$E$659,2,FALSE())</f>
        <v>14</v>
      </c>
      <c r="N4964" s="0" t="n">
        <f aca="false">VLOOKUP(B4964,'Team Data'!$A$1:$E$659,3,FALSE())</f>
        <v>18</v>
      </c>
      <c r="O4964" s="0" t="n">
        <f aca="false">VLOOKUP(A4964,'Team Data'!$A$1:$E$659,4,FALSE())</f>
        <v>508</v>
      </c>
      <c r="P4964" s="0" t="n">
        <f aca="false">VLOOKUP(A4964,'Team Data'!$A$1:$E$659,5,FALSE())</f>
        <v>478</v>
      </c>
      <c r="Q4964" s="0" t="n">
        <f aca="false">VLOOKUP(B4964,'Team Data'!$A$1:$E$659,4,FALSE())</f>
        <v>577</v>
      </c>
      <c r="R4964" s="0" t="n">
        <f aca="false">VLOOKUP(B4964,'Team Data'!$A$1:$E$659,5,FALSE())</f>
        <v>477</v>
      </c>
      <c r="S4964" s="0" t="n">
        <f aca="false">IF(I4964=1,(MIN(30,(C4964-D4964)))*(M4964/(M4964+N4964))*(Q4964/(Q4964+R4964)),(MAX(-30,(C4964-D4964)))*(N4964/(M4964+N4964))*(R4964/(R4964+Q4964)))</f>
        <v>0.958017077798862</v>
      </c>
      <c r="T4964" s="0" t="n">
        <f aca="false">IF(J4964=1,(MIN(30,(D4964-C4964)))*(K4964/(K4964+L4964))*(O4964/(O4964+P4964)),(MAX(-30,(D4964-C4964)))*(L4964/(K4964+L4964))*(P4964/(P4964+O4964)))</f>
        <v>-1.25106327291762</v>
      </c>
      <c r="U4964" s="7" t="n">
        <v>43149</v>
      </c>
    </row>
    <row r="4965" customFormat="false" ht="15" hidden="false" customHeight="false" outlineLevel="0" collapsed="false">
      <c r="A4965" s="0" t="s">
        <v>68</v>
      </c>
      <c r="B4965" s="0" t="s">
        <v>263</v>
      </c>
      <c r="C4965" s="0" t="n">
        <v>77</v>
      </c>
      <c r="D4965" s="0" t="n">
        <v>82</v>
      </c>
      <c r="E4965" s="0" t="n">
        <v>31</v>
      </c>
      <c r="F4965" s="0" t="n">
        <v>48</v>
      </c>
      <c r="G4965" s="0" t="n">
        <v>11</v>
      </c>
      <c r="H4965" s="0" t="n">
        <v>14</v>
      </c>
      <c r="I4965" s="0" t="n">
        <v>0</v>
      </c>
      <c r="J4965" s="0" t="n">
        <v>1</v>
      </c>
      <c r="K4965" s="0" t="n">
        <f aca="false">VLOOKUP(A4965,'Team Data'!$A$1:$E$659,2,FALSE())</f>
        <v>11</v>
      </c>
      <c r="L4965" s="0" t="n">
        <f aca="false">VLOOKUP(A4965,'Team Data'!$A$1:$E$659,3,FALSE())</f>
        <v>20</v>
      </c>
      <c r="M4965" s="0" t="n">
        <f aca="false">VLOOKUP(B4965,'Team Data'!$A$1:$E$659,2,FALSE())</f>
        <v>22</v>
      </c>
      <c r="N4965" s="0" t="n">
        <f aca="false">VLOOKUP(B4965,'Team Data'!$A$1:$E$659,3,FALSE())</f>
        <v>12</v>
      </c>
      <c r="O4965" s="0" t="n">
        <f aca="false">VLOOKUP(A4965,'Team Data'!$A$1:$E$659,4,FALSE())</f>
        <v>590</v>
      </c>
      <c r="P4965" s="0" t="n">
        <f aca="false">VLOOKUP(A4965,'Team Data'!$A$1:$E$659,5,FALSE())</f>
        <v>446</v>
      </c>
      <c r="Q4965" s="0" t="n">
        <f aca="false">VLOOKUP(B4965,'Team Data'!$A$1:$E$659,4,FALSE())</f>
        <v>670</v>
      </c>
      <c r="R4965" s="0" t="n">
        <f aca="false">VLOOKUP(B4965,'Team Data'!$A$1:$E$659,5,FALSE())</f>
        <v>461</v>
      </c>
      <c r="S4965" s="0" t="n">
        <f aca="false">IF(I4965=1,(MIN(30,(C4965-D4965)))*(M4965/(M4965+N4965))*(Q4965/(Q4965+R4965)),(MAX(-30,(C4965-D4965)))*(N4965/(M4965+N4965))*(R4965/(R4965+Q4965)))</f>
        <v>-0.719300982992667</v>
      </c>
      <c r="T4965" s="0" t="n">
        <f aca="false">IF(J4965=1,(MIN(30,(D4965-C4965)))*(K4965/(K4965+L4965))*(O4965/(O4965+P4965)),(MAX(-30,(D4965-C4965)))*(L4965/(K4965+L4965))*(P4965/(P4965+O4965)))</f>
        <v>1.01039980072238</v>
      </c>
      <c r="U4965" s="7" t="n">
        <v>43149</v>
      </c>
    </row>
    <row r="4966" customFormat="false" ht="15" hidden="false" customHeight="false" outlineLevel="0" collapsed="false">
      <c r="A4966" s="0" t="s">
        <v>75</v>
      </c>
      <c r="B4966" s="0" t="s">
        <v>55</v>
      </c>
      <c r="C4966" s="0" t="n">
        <v>66</v>
      </c>
      <c r="D4966" s="0" t="n">
        <v>57</v>
      </c>
      <c r="E4966" s="0" t="n">
        <v>37</v>
      </c>
      <c r="F4966" s="0" t="n">
        <v>38</v>
      </c>
      <c r="G4966" s="0" t="n">
        <v>11</v>
      </c>
      <c r="H4966" s="0" t="n">
        <v>13</v>
      </c>
      <c r="I4966" s="0" t="n">
        <v>1</v>
      </c>
      <c r="J4966" s="0" t="n">
        <v>0</v>
      </c>
      <c r="K4966" s="0" t="n">
        <f aca="false">VLOOKUP(A4966,'Team Data'!$A$1:$E$659,2,FALSE())</f>
        <v>28</v>
      </c>
      <c r="L4966" s="0" t="n">
        <f aca="false">VLOOKUP(A4966,'Team Data'!$A$1:$E$659,3,FALSE())</f>
        <v>8</v>
      </c>
      <c r="M4966" s="0" t="n">
        <f aca="false">VLOOKUP(B4966,'Team Data'!$A$1:$E$659,2,FALSE())</f>
        <v>24</v>
      </c>
      <c r="N4966" s="0" t="n">
        <f aca="false">VLOOKUP(B4966,'Team Data'!$A$1:$E$659,3,FALSE())</f>
        <v>9</v>
      </c>
      <c r="O4966" s="0" t="n">
        <f aca="false">VLOOKUP(A4966,'Team Data'!$A$1:$E$659,4,FALSE())</f>
        <v>723</v>
      </c>
      <c r="P4966" s="0" t="n">
        <f aca="false">VLOOKUP(A4966,'Team Data'!$A$1:$E$659,5,FALSE())</f>
        <v>486</v>
      </c>
      <c r="Q4966" s="0" t="n">
        <f aca="false">VLOOKUP(B4966,'Team Data'!$A$1:$E$659,4,FALSE())</f>
        <v>691</v>
      </c>
      <c r="R4966" s="0" t="n">
        <f aca="false">VLOOKUP(B4966,'Team Data'!$A$1:$E$659,5,FALSE())</f>
        <v>426</v>
      </c>
      <c r="S4966" s="0" t="n">
        <f aca="false">IF(I4966=1,(MIN(30,(C4966-D4966)))*(M4966/(M4966+N4966))*(Q4966/(Q4966+R4966)),(MAX(-30,(C4966-D4966)))*(N4966/(M4966+N4966))*(R4966/(R4966+Q4966)))</f>
        <v>4.04915764629283</v>
      </c>
      <c r="T4966" s="0" t="n">
        <f aca="false">IF(J4966=1,(MIN(30,(D4966-C4966)))*(K4966/(K4966+L4966))*(O4966/(O4966+P4966)),(MAX(-30,(D4966-C4966)))*(L4966/(K4966+L4966))*(P4966/(P4966+O4966)))</f>
        <v>-0.803970223325062</v>
      </c>
      <c r="U4966" s="7" t="n">
        <v>43149</v>
      </c>
    </row>
    <row r="4967" customFormat="false" ht="15" hidden="false" customHeight="false" outlineLevel="0" collapsed="false">
      <c r="A4967" s="0" t="s">
        <v>215</v>
      </c>
      <c r="B4967" s="0" t="s">
        <v>169</v>
      </c>
      <c r="C4967" s="0" t="n">
        <v>62</v>
      </c>
      <c r="D4967" s="0" t="n">
        <v>74</v>
      </c>
      <c r="E4967" s="0" t="n">
        <v>40</v>
      </c>
      <c r="F4967" s="0" t="n">
        <v>30</v>
      </c>
      <c r="G4967" s="0" t="n">
        <v>14</v>
      </c>
      <c r="H4967" s="0" t="n">
        <v>7</v>
      </c>
      <c r="I4967" s="0" t="n">
        <v>0</v>
      </c>
      <c r="J4967" s="0" t="n">
        <v>1</v>
      </c>
      <c r="K4967" s="0" t="n">
        <f aca="false">VLOOKUP(A4967,'Team Data'!$A$1:$E$659,2,FALSE())</f>
        <v>25</v>
      </c>
      <c r="L4967" s="0" t="n">
        <f aca="false">VLOOKUP(A4967,'Team Data'!$A$1:$E$659,3,FALSE())</f>
        <v>9</v>
      </c>
      <c r="M4967" s="0" t="n">
        <f aca="false">VLOOKUP(B4967,'Team Data'!$A$1:$E$659,2,FALSE())</f>
        <v>32</v>
      </c>
      <c r="N4967" s="0" t="n">
        <f aca="false">VLOOKUP(B4967,'Team Data'!$A$1:$E$659,3,FALSE())</f>
        <v>7</v>
      </c>
      <c r="O4967" s="0" t="n">
        <f aca="false">VLOOKUP(A4967,'Team Data'!$A$1:$E$659,4,FALSE())</f>
        <v>711</v>
      </c>
      <c r="P4967" s="0" t="n">
        <f aca="false">VLOOKUP(A4967,'Team Data'!$A$1:$E$659,5,FALSE())</f>
        <v>455</v>
      </c>
      <c r="Q4967" s="0" t="n">
        <f aca="false">VLOOKUP(B4967,'Team Data'!$A$1:$E$659,4,FALSE())</f>
        <v>785</v>
      </c>
      <c r="R4967" s="0" t="n">
        <f aca="false">VLOOKUP(B4967,'Team Data'!$A$1:$E$659,5,FALSE())</f>
        <v>531</v>
      </c>
      <c r="S4967" s="0" t="n">
        <f aca="false">IF(I4967=1,(MIN(30,(C4967-D4967)))*(M4967/(M4967+N4967))*(Q4967/(Q4967+R4967)),(MAX(-30,(C4967-D4967)))*(N4967/(M4967+N4967))*(R4967/(R4967+Q4967)))</f>
        <v>-0.869067103109656</v>
      </c>
      <c r="T4967" s="0" t="n">
        <f aca="false">IF(J4967=1,(MIN(30,(D4967-C4967)))*(K4967/(K4967+L4967))*(O4967/(O4967+P4967)),(MAX(-30,(D4967-C4967)))*(L4967/(K4967+L4967))*(P4967/(P4967+O4967)))</f>
        <v>5.38038543032994</v>
      </c>
      <c r="U4967" s="7" t="n">
        <v>43149</v>
      </c>
    </row>
    <row r="4968" customFormat="false" ht="15" hidden="false" customHeight="false" outlineLevel="0" collapsed="false">
      <c r="A4968" s="0" t="s">
        <v>304</v>
      </c>
      <c r="B4968" s="0" t="s">
        <v>314</v>
      </c>
      <c r="C4968" s="0" t="n">
        <v>60</v>
      </c>
      <c r="D4968" s="0" t="n">
        <v>68</v>
      </c>
      <c r="E4968" s="0" t="n">
        <v>37</v>
      </c>
      <c r="F4968" s="0" t="n">
        <v>25</v>
      </c>
      <c r="G4968" s="0" t="n">
        <v>15</v>
      </c>
      <c r="H4968" s="0" t="n">
        <v>11</v>
      </c>
      <c r="I4968" s="0" t="n">
        <v>0</v>
      </c>
      <c r="J4968" s="0" t="n">
        <v>1</v>
      </c>
      <c r="K4968" s="0" t="n">
        <f aca="false">VLOOKUP(A4968,'Team Data'!$A$1:$E$659,2,FALSE())</f>
        <v>22</v>
      </c>
      <c r="L4968" s="0" t="n">
        <f aca="false">VLOOKUP(A4968,'Team Data'!$A$1:$E$659,3,FALSE())</f>
        <v>10</v>
      </c>
      <c r="M4968" s="0" t="n">
        <f aca="false">VLOOKUP(B4968,'Team Data'!$A$1:$E$659,2,FALSE())</f>
        <v>25</v>
      </c>
      <c r="N4968" s="0" t="n">
        <f aca="false">VLOOKUP(B4968,'Team Data'!$A$1:$E$659,3,FALSE())</f>
        <v>10</v>
      </c>
      <c r="O4968" s="0" t="n">
        <f aca="false">VLOOKUP(A4968,'Team Data'!$A$1:$E$659,4,FALSE())</f>
        <v>459</v>
      </c>
      <c r="P4968" s="0" t="n">
        <f aca="false">VLOOKUP(A4968,'Team Data'!$A$1:$E$659,5,FALSE())</f>
        <v>534</v>
      </c>
      <c r="Q4968" s="0" t="n">
        <f aca="false">VLOOKUP(B4968,'Team Data'!$A$1:$E$659,4,FALSE())</f>
        <v>506</v>
      </c>
      <c r="R4968" s="0" t="n">
        <f aca="false">VLOOKUP(B4968,'Team Data'!$A$1:$E$659,5,FALSE())</f>
        <v>534</v>
      </c>
      <c r="S4968" s="0" t="n">
        <f aca="false">IF(I4968=1,(MIN(30,(C4968-D4968)))*(M4968/(M4968+N4968))*(Q4968/(Q4968+R4968)),(MAX(-30,(C4968-D4968)))*(N4968/(M4968+N4968))*(R4968/(R4968+Q4968)))</f>
        <v>-1.17362637362637</v>
      </c>
      <c r="T4968" s="0" t="n">
        <f aca="false">IF(J4968=1,(MIN(30,(D4968-C4968)))*(K4968/(K4968+L4968))*(O4968/(O4968+P4968)),(MAX(-30,(D4968-C4968)))*(L4968/(K4968+L4968))*(P4968/(P4968+O4968)))</f>
        <v>2.54229607250755</v>
      </c>
      <c r="U4968" s="7" t="n">
        <v>43149</v>
      </c>
    </row>
    <row r="4969" customFormat="false" ht="15" hidden="false" customHeight="false" outlineLevel="0" collapsed="false">
      <c r="A4969" s="0" t="s">
        <v>194</v>
      </c>
      <c r="B4969" s="0" t="s">
        <v>157</v>
      </c>
      <c r="C4969" s="0" t="n">
        <v>72</v>
      </c>
      <c r="D4969" s="0" t="n">
        <v>82</v>
      </c>
      <c r="E4969" s="0" t="n">
        <v>41</v>
      </c>
      <c r="F4969" s="0" t="n">
        <v>41</v>
      </c>
      <c r="G4969" s="0" t="n">
        <v>9</v>
      </c>
      <c r="H4969" s="0" t="n">
        <v>8</v>
      </c>
      <c r="I4969" s="0" t="n">
        <v>0</v>
      </c>
      <c r="J4969" s="0" t="n">
        <v>1</v>
      </c>
      <c r="K4969" s="0" t="n">
        <f aca="false">VLOOKUP(A4969,'Team Data'!$A$1:$E$659,2,FALSE())</f>
        <v>19</v>
      </c>
      <c r="L4969" s="0" t="n">
        <f aca="false">VLOOKUP(A4969,'Team Data'!$A$1:$E$659,3,FALSE())</f>
        <v>14</v>
      </c>
      <c r="M4969" s="0" t="n">
        <f aca="false">VLOOKUP(B4969,'Team Data'!$A$1:$E$659,2,FALSE())</f>
        <v>14</v>
      </c>
      <c r="N4969" s="0" t="n">
        <f aca="false">VLOOKUP(B4969,'Team Data'!$A$1:$E$659,3,FALSE())</f>
        <v>17</v>
      </c>
      <c r="O4969" s="0" t="n">
        <f aca="false">VLOOKUP(A4969,'Team Data'!$A$1:$E$659,4,FALSE())</f>
        <v>506</v>
      </c>
      <c r="P4969" s="0" t="n">
        <f aca="false">VLOOKUP(A4969,'Team Data'!$A$1:$E$659,5,FALSE())</f>
        <v>563</v>
      </c>
      <c r="Q4969" s="0" t="n">
        <f aca="false">VLOOKUP(B4969,'Team Data'!$A$1:$E$659,4,FALSE())</f>
        <v>469</v>
      </c>
      <c r="R4969" s="0" t="n">
        <f aca="false">VLOOKUP(B4969,'Team Data'!$A$1:$E$659,5,FALSE())</f>
        <v>528</v>
      </c>
      <c r="S4969" s="0" t="n">
        <f aca="false">IF(I4969=1,(MIN(30,(C4969-D4969)))*(M4969/(M4969+N4969))*(Q4969/(Q4969+R4969)),(MAX(-30,(C4969-D4969)))*(N4969/(M4969+N4969))*(R4969/(R4969+Q4969)))</f>
        <v>-2.90419646034879</v>
      </c>
      <c r="T4969" s="0" t="n">
        <f aca="false">IF(J4969=1,(MIN(30,(D4969-C4969)))*(K4969/(K4969+L4969))*(O4969/(O4969+P4969)),(MAX(-30,(D4969-C4969)))*(L4969/(K4969+L4969))*(P4969/(P4969+O4969)))</f>
        <v>2.72528843155597</v>
      </c>
      <c r="U4969" s="7" t="n">
        <v>43149</v>
      </c>
    </row>
    <row r="4970" customFormat="false" ht="15" hidden="false" customHeight="false" outlineLevel="0" collapsed="false">
      <c r="A4970" s="0" t="s">
        <v>45</v>
      </c>
      <c r="B4970" s="0" t="s">
        <v>242</v>
      </c>
      <c r="C4970" s="0" t="n">
        <v>82</v>
      </c>
      <c r="D4970" s="0" t="n">
        <v>83</v>
      </c>
      <c r="E4970" s="0" t="n">
        <v>39</v>
      </c>
      <c r="F4970" s="0" t="n">
        <v>35</v>
      </c>
      <c r="G4970" s="0" t="n">
        <v>10</v>
      </c>
      <c r="H4970" s="0" t="n">
        <v>10</v>
      </c>
      <c r="I4970" s="0" t="n">
        <v>0</v>
      </c>
      <c r="J4970" s="0" t="n">
        <v>1</v>
      </c>
      <c r="K4970" s="0" t="n">
        <f aca="false">VLOOKUP(A4970,'Team Data'!$A$1:$E$659,2,FALSE())</f>
        <v>21</v>
      </c>
      <c r="L4970" s="0" t="n">
        <f aca="false">VLOOKUP(A4970,'Team Data'!$A$1:$E$659,3,FALSE())</f>
        <v>12</v>
      </c>
      <c r="M4970" s="0" t="n">
        <f aca="false">VLOOKUP(B4970,'Team Data'!$A$1:$E$659,2,FALSE())</f>
        <v>22</v>
      </c>
      <c r="N4970" s="0" t="n">
        <f aca="false">VLOOKUP(B4970,'Team Data'!$A$1:$E$659,3,FALSE())</f>
        <v>9</v>
      </c>
      <c r="O4970" s="0" t="n">
        <f aca="false">VLOOKUP(A4970,'Team Data'!$A$1:$E$659,4,FALSE())</f>
        <v>497</v>
      </c>
      <c r="P4970" s="0" t="n">
        <f aca="false">VLOOKUP(A4970,'Team Data'!$A$1:$E$659,5,FALSE())</f>
        <v>569</v>
      </c>
      <c r="Q4970" s="0" t="n">
        <f aca="false">VLOOKUP(B4970,'Team Data'!$A$1:$E$659,4,FALSE())</f>
        <v>500</v>
      </c>
      <c r="R4970" s="0" t="n">
        <f aca="false">VLOOKUP(B4970,'Team Data'!$A$1:$E$659,5,FALSE())</f>
        <v>520</v>
      </c>
      <c r="S4970" s="0" t="n">
        <f aca="false">IF(I4970=1,(MIN(30,(C4970-D4970)))*(M4970/(M4970+N4970))*(Q4970/(Q4970+R4970)),(MAX(-30,(C4970-D4970)))*(N4970/(M4970+N4970))*(R4970/(R4970+Q4970)))</f>
        <v>-0.148007590132827</v>
      </c>
      <c r="T4970" s="0" t="n">
        <f aca="false">IF(J4970=1,(MIN(30,(D4970-C4970)))*(K4970/(K4970+L4970))*(O4970/(O4970+P4970)),(MAX(-30,(D4970-C4970)))*(L4970/(K4970+L4970))*(P4970/(P4970+O4970)))</f>
        <v>0.296691113764285</v>
      </c>
      <c r="U4970" s="7" t="n">
        <v>43149</v>
      </c>
    </row>
    <row r="4971" customFormat="false" ht="15" hidden="false" customHeight="false" outlineLevel="0" collapsed="false">
      <c r="A4971" s="0" t="s">
        <v>178</v>
      </c>
      <c r="B4971" s="0" t="s">
        <v>264</v>
      </c>
      <c r="C4971" s="0" t="n">
        <v>93</v>
      </c>
      <c r="D4971" s="0" t="n">
        <v>89</v>
      </c>
      <c r="E4971" s="0" t="n">
        <v>40</v>
      </c>
      <c r="F4971" s="0" t="n">
        <v>41</v>
      </c>
      <c r="G4971" s="0" t="n">
        <v>13</v>
      </c>
      <c r="H4971" s="0" t="n">
        <v>21</v>
      </c>
      <c r="I4971" s="0" t="n">
        <v>1</v>
      </c>
      <c r="J4971" s="0" t="n">
        <v>0</v>
      </c>
      <c r="K4971" s="0" t="n">
        <f aca="false">VLOOKUP(A4971,'Team Data'!$A$1:$E$659,2,FALSE())</f>
        <v>11</v>
      </c>
      <c r="L4971" s="0" t="n">
        <f aca="false">VLOOKUP(A4971,'Team Data'!$A$1:$E$659,3,FALSE())</f>
        <v>20</v>
      </c>
      <c r="M4971" s="0" t="n">
        <f aca="false">VLOOKUP(B4971,'Team Data'!$A$1:$E$659,2,FALSE())</f>
        <v>8</v>
      </c>
      <c r="N4971" s="0" t="n">
        <f aca="false">VLOOKUP(B4971,'Team Data'!$A$1:$E$659,3,FALSE())</f>
        <v>24</v>
      </c>
      <c r="O4971" s="0" t="n">
        <f aca="false">VLOOKUP(A4971,'Team Data'!$A$1:$E$659,4,FALSE())</f>
        <v>548</v>
      </c>
      <c r="P4971" s="0" t="n">
        <f aca="false">VLOOKUP(A4971,'Team Data'!$A$1:$E$659,5,FALSE())</f>
        <v>455</v>
      </c>
      <c r="Q4971" s="0" t="n">
        <f aca="false">VLOOKUP(B4971,'Team Data'!$A$1:$E$659,4,FALSE())</f>
        <v>541</v>
      </c>
      <c r="R4971" s="0" t="n">
        <f aca="false">VLOOKUP(B4971,'Team Data'!$A$1:$E$659,5,FALSE())</f>
        <v>503</v>
      </c>
      <c r="S4971" s="0" t="n">
        <f aca="false">IF(I4971=1,(MIN(30,(C4971-D4971)))*(M4971/(M4971+N4971))*(Q4971/(Q4971+R4971)),(MAX(-30,(C4971-D4971)))*(N4971/(M4971+N4971))*(R4971/(R4971+Q4971)))</f>
        <v>0.518199233716475</v>
      </c>
      <c r="T4971" s="0" t="n">
        <f aca="false">IF(J4971=1,(MIN(30,(D4971-C4971)))*(K4971/(K4971+L4971))*(O4971/(O4971+P4971)),(MAX(-30,(D4971-C4971)))*(L4971/(K4971+L4971))*(P4971/(P4971+O4971)))</f>
        <v>-1.17068150387547</v>
      </c>
      <c r="U4971" s="7" t="n">
        <v>43149</v>
      </c>
    </row>
    <row r="4972" customFormat="false" ht="15" hidden="false" customHeight="false" outlineLevel="0" collapsed="false">
      <c r="A4972" s="0" t="s">
        <v>28</v>
      </c>
      <c r="B4972" s="0" t="s">
        <v>315</v>
      </c>
      <c r="C4972" s="0" t="n">
        <v>69</v>
      </c>
      <c r="D4972" s="0" t="n">
        <v>74</v>
      </c>
      <c r="E4972" s="0" t="n">
        <v>44</v>
      </c>
      <c r="F4972" s="0" t="n">
        <v>36</v>
      </c>
      <c r="G4972" s="0" t="n">
        <v>18</v>
      </c>
      <c r="H4972" s="0" t="n">
        <v>12</v>
      </c>
      <c r="I4972" s="0" t="n">
        <v>0</v>
      </c>
      <c r="J4972" s="0" t="n">
        <v>1</v>
      </c>
      <c r="K4972" s="0" t="n">
        <f aca="false">VLOOKUP(A4972,'Team Data'!$A$1:$E$659,2,FALSE())</f>
        <v>11</v>
      </c>
      <c r="L4972" s="0" t="n">
        <f aca="false">VLOOKUP(A4972,'Team Data'!$A$1:$E$659,3,FALSE())</f>
        <v>20</v>
      </c>
      <c r="M4972" s="0" t="n">
        <f aca="false">VLOOKUP(B4972,'Team Data'!$A$1:$E$659,2,FALSE())</f>
        <v>12</v>
      </c>
      <c r="N4972" s="0" t="n">
        <f aca="false">VLOOKUP(B4972,'Team Data'!$A$1:$E$659,3,FALSE())</f>
        <v>18</v>
      </c>
      <c r="O4972" s="0" t="n">
        <f aca="false">VLOOKUP(A4972,'Team Data'!$A$1:$E$659,4,FALSE())</f>
        <v>444</v>
      </c>
      <c r="P4972" s="0" t="n">
        <f aca="false">VLOOKUP(A4972,'Team Data'!$A$1:$E$659,5,FALSE())</f>
        <v>493</v>
      </c>
      <c r="Q4972" s="0" t="n">
        <f aca="false">VLOOKUP(B4972,'Team Data'!$A$1:$E$659,4,FALSE())</f>
        <v>451</v>
      </c>
      <c r="R4972" s="0" t="n">
        <f aca="false">VLOOKUP(B4972,'Team Data'!$A$1:$E$659,5,FALSE())</f>
        <v>479</v>
      </c>
      <c r="S4972" s="0" t="n">
        <f aca="false">IF(I4972=1,(MIN(30,(C4972-D4972)))*(M4972/(M4972+N4972))*(Q4972/(Q4972+R4972)),(MAX(-30,(C4972-D4972)))*(N4972/(M4972+N4972))*(R4972/(R4972+Q4972)))</f>
        <v>-1.54516129032258</v>
      </c>
      <c r="T4972" s="0" t="n">
        <f aca="false">IF(J4972=1,(MIN(30,(D4972-C4972)))*(K4972/(K4972+L4972))*(O4972/(O4972+P4972)),(MAX(-30,(D4972-C4972)))*(L4972/(K4972+L4972))*(P4972/(P4972+O4972)))</f>
        <v>0.840706441284814</v>
      </c>
      <c r="U4972" s="7" t="n">
        <v>43149</v>
      </c>
    </row>
    <row r="4973" customFormat="false" ht="15" hidden="false" customHeight="false" outlineLevel="0" collapsed="false">
      <c r="A4973" s="0" t="s">
        <v>109</v>
      </c>
      <c r="B4973" s="0" t="s">
        <v>333</v>
      </c>
      <c r="C4973" s="0" t="n">
        <v>69</v>
      </c>
      <c r="D4973" s="0" t="n">
        <v>68</v>
      </c>
      <c r="E4973" s="0" t="n">
        <v>28</v>
      </c>
      <c r="F4973" s="0" t="n">
        <v>29</v>
      </c>
      <c r="G4973" s="0" t="n">
        <v>6</v>
      </c>
      <c r="H4973" s="0" t="n">
        <v>10</v>
      </c>
      <c r="I4973" s="0" t="n">
        <v>1</v>
      </c>
      <c r="J4973" s="0" t="n">
        <v>0</v>
      </c>
      <c r="K4973" s="0" t="n">
        <f aca="false">VLOOKUP(A4973,'Team Data'!$A$1:$E$659,2,FALSE())</f>
        <v>19</v>
      </c>
      <c r="L4973" s="0" t="n">
        <f aca="false">VLOOKUP(A4973,'Team Data'!$A$1:$E$659,3,FALSE())</f>
        <v>14</v>
      </c>
      <c r="M4973" s="0" t="n">
        <f aca="false">VLOOKUP(B4973,'Team Data'!$A$1:$E$659,2,FALSE())</f>
        <v>27</v>
      </c>
      <c r="N4973" s="0" t="n">
        <f aca="false">VLOOKUP(B4973,'Team Data'!$A$1:$E$659,3,FALSE())</f>
        <v>8</v>
      </c>
      <c r="O4973" s="0" t="n">
        <f aca="false">VLOOKUP(A4973,'Team Data'!$A$1:$E$659,4,FALSE())</f>
        <v>501</v>
      </c>
      <c r="P4973" s="0" t="n">
        <f aca="false">VLOOKUP(A4973,'Team Data'!$A$1:$E$659,5,FALSE())</f>
        <v>542</v>
      </c>
      <c r="Q4973" s="0" t="n">
        <f aca="false">VLOOKUP(B4973,'Team Data'!$A$1:$E$659,4,FALSE())</f>
        <v>551</v>
      </c>
      <c r="R4973" s="0" t="n">
        <f aca="false">VLOOKUP(B4973,'Team Data'!$A$1:$E$659,5,FALSE())</f>
        <v>544</v>
      </c>
      <c r="S4973" s="0" t="n">
        <f aca="false">IF(I4973=1,(MIN(30,(C4973-D4973)))*(M4973/(M4973+N4973))*(Q4973/(Q4973+R4973)),(MAX(-30,(C4973-D4973)))*(N4973/(M4973+N4973))*(R4973/(R4973+Q4973)))</f>
        <v>0.388180039138943</v>
      </c>
      <c r="T4973" s="0" t="n">
        <f aca="false">IF(J4973=1,(MIN(30,(D4973-C4973)))*(K4973/(K4973+L4973))*(O4973/(O4973+P4973)),(MAX(-30,(D4973-C4973)))*(L4973/(K4973+L4973))*(P4973/(P4973+O4973)))</f>
        <v>-0.220459629855603</v>
      </c>
      <c r="U4973" s="7" t="n">
        <v>43149</v>
      </c>
    </row>
    <row r="4974" customFormat="false" ht="15" hidden="false" customHeight="false" outlineLevel="0" collapsed="false">
      <c r="A4974" s="0" t="s">
        <v>190</v>
      </c>
      <c r="B4974" s="0" t="s">
        <v>284</v>
      </c>
      <c r="C4974" s="0" t="n">
        <v>63</v>
      </c>
      <c r="D4974" s="0" t="n">
        <v>72</v>
      </c>
      <c r="E4974" s="0" t="n">
        <v>33</v>
      </c>
      <c r="F4974" s="0" t="n">
        <v>33</v>
      </c>
      <c r="G4974" s="0" t="n">
        <v>19</v>
      </c>
      <c r="H4974" s="0" t="n">
        <v>11</v>
      </c>
      <c r="I4974" s="0" t="n">
        <v>0</v>
      </c>
      <c r="J4974" s="0" t="n">
        <v>1</v>
      </c>
      <c r="K4974" s="0" t="n">
        <f aca="false">VLOOKUP(A4974,'Team Data'!$A$1:$E$659,2,FALSE())</f>
        <v>10</v>
      </c>
      <c r="L4974" s="0" t="n">
        <f aca="false">VLOOKUP(A4974,'Team Data'!$A$1:$E$659,3,FALSE())</f>
        <v>21</v>
      </c>
      <c r="M4974" s="0" t="n">
        <f aca="false">VLOOKUP(B4974,'Team Data'!$A$1:$E$659,2,FALSE())</f>
        <v>13</v>
      </c>
      <c r="N4974" s="0" t="n">
        <f aca="false">VLOOKUP(B4974,'Team Data'!$A$1:$E$659,3,FALSE())</f>
        <v>18</v>
      </c>
      <c r="O4974" s="0" t="n">
        <f aca="false">VLOOKUP(A4974,'Team Data'!$A$1:$E$659,4,FALSE())</f>
        <v>463</v>
      </c>
      <c r="P4974" s="0" t="n">
        <f aca="false">VLOOKUP(A4974,'Team Data'!$A$1:$E$659,5,FALSE())</f>
        <v>473</v>
      </c>
      <c r="Q4974" s="0" t="n">
        <f aca="false">VLOOKUP(B4974,'Team Data'!$A$1:$E$659,4,FALSE())</f>
        <v>512</v>
      </c>
      <c r="R4974" s="0" t="n">
        <f aca="false">VLOOKUP(B4974,'Team Data'!$A$1:$E$659,5,FALSE())</f>
        <v>455</v>
      </c>
      <c r="S4974" s="0" t="n">
        <f aca="false">IF(I4974=1,(MIN(30,(C4974-D4974)))*(M4974/(M4974+N4974))*(Q4974/(Q4974+R4974)),(MAX(-30,(C4974-D4974)))*(N4974/(M4974+N4974))*(R4974/(R4974+Q4974)))</f>
        <v>-2.45888514527805</v>
      </c>
      <c r="T4974" s="0" t="n">
        <f aca="false">IF(J4974=1,(MIN(30,(D4974-C4974)))*(K4974/(K4974+L4974))*(O4974/(O4974+P4974)),(MAX(-30,(D4974-C4974)))*(L4974/(K4974+L4974))*(P4974/(P4974+O4974)))</f>
        <v>1.43610421836228</v>
      </c>
      <c r="U4974" s="7" t="n">
        <v>43149</v>
      </c>
    </row>
    <row r="4975" customFormat="false" ht="15" hidden="false" customHeight="false" outlineLevel="0" collapsed="false">
      <c r="A4975" s="0" t="s">
        <v>149</v>
      </c>
      <c r="B4975" s="0" t="s">
        <v>349</v>
      </c>
      <c r="C4975" s="0" t="n">
        <v>64</v>
      </c>
      <c r="D4975" s="0" t="n">
        <v>79</v>
      </c>
      <c r="E4975" s="0" t="n">
        <v>33</v>
      </c>
      <c r="F4975" s="0" t="n">
        <v>36</v>
      </c>
      <c r="G4975" s="0" t="n">
        <v>16</v>
      </c>
      <c r="H4975" s="0" t="n">
        <v>11</v>
      </c>
      <c r="I4975" s="0" t="n">
        <v>0</v>
      </c>
      <c r="J4975" s="0" t="n">
        <v>1</v>
      </c>
      <c r="K4975" s="0" t="n">
        <f aca="false">VLOOKUP(A4975,'Team Data'!$A$1:$E$659,2,FALSE())</f>
        <v>7</v>
      </c>
      <c r="L4975" s="0" t="n">
        <f aca="false">VLOOKUP(A4975,'Team Data'!$A$1:$E$659,3,FALSE())</f>
        <v>26</v>
      </c>
      <c r="M4975" s="0" t="n">
        <f aca="false">VLOOKUP(B4975,'Team Data'!$A$1:$E$659,2,FALSE())</f>
        <v>19</v>
      </c>
      <c r="N4975" s="0" t="n">
        <f aca="false">VLOOKUP(B4975,'Team Data'!$A$1:$E$659,3,FALSE())</f>
        <v>12</v>
      </c>
      <c r="O4975" s="0" t="n">
        <f aca="false">VLOOKUP(A4975,'Team Data'!$A$1:$E$659,4,FALSE())</f>
        <v>523</v>
      </c>
      <c r="P4975" s="0" t="n">
        <f aca="false">VLOOKUP(A4975,'Team Data'!$A$1:$E$659,5,FALSE())</f>
        <v>461</v>
      </c>
      <c r="Q4975" s="0" t="n">
        <f aca="false">VLOOKUP(B4975,'Team Data'!$A$1:$E$659,4,FALSE())</f>
        <v>461</v>
      </c>
      <c r="R4975" s="0" t="n">
        <f aca="false">VLOOKUP(B4975,'Team Data'!$A$1:$E$659,5,FALSE())</f>
        <v>472</v>
      </c>
      <c r="S4975" s="0" t="n">
        <f aca="false">IF(I4975=1,(MIN(30,(C4975-D4975)))*(M4975/(M4975+N4975))*(Q4975/(Q4975+R4975)),(MAX(-30,(C4975-D4975)))*(N4975/(M4975+N4975))*(R4975/(R4975+Q4975)))</f>
        <v>-2.93745462088995</v>
      </c>
      <c r="T4975" s="0" t="n">
        <f aca="false">IF(J4975=1,(MIN(30,(D4975-C4975)))*(K4975/(K4975+L4975))*(O4975/(O4975+P4975)),(MAX(-30,(D4975-C4975)))*(L4975/(K4975+L4975))*(P4975/(P4975+O4975)))</f>
        <v>1.69114929785662</v>
      </c>
      <c r="U4975" s="7" t="n">
        <v>43149</v>
      </c>
    </row>
    <row r="4976" customFormat="false" ht="15" hidden="false" customHeight="false" outlineLevel="0" collapsed="false">
      <c r="A4976" s="0" t="s">
        <v>96</v>
      </c>
      <c r="B4976" s="0" t="s">
        <v>112</v>
      </c>
      <c r="C4976" s="0" t="n">
        <v>65</v>
      </c>
      <c r="D4976" s="0" t="n">
        <v>66</v>
      </c>
      <c r="E4976" s="0" t="n">
        <v>32</v>
      </c>
      <c r="F4976" s="0" t="n">
        <v>35</v>
      </c>
      <c r="G4976" s="0" t="n">
        <v>15</v>
      </c>
      <c r="H4976" s="0" t="n">
        <v>13</v>
      </c>
      <c r="I4976" s="0" t="n">
        <v>0</v>
      </c>
      <c r="J4976" s="0" t="n">
        <v>1</v>
      </c>
      <c r="K4976" s="0" t="n">
        <f aca="false">VLOOKUP(A4976,'Team Data'!$A$1:$E$659,2,FALSE())</f>
        <v>14</v>
      </c>
      <c r="L4976" s="0" t="n">
        <f aca="false">VLOOKUP(A4976,'Team Data'!$A$1:$E$659,3,FALSE())</f>
        <v>18</v>
      </c>
      <c r="M4976" s="0" t="n">
        <f aca="false">VLOOKUP(B4976,'Team Data'!$A$1:$E$659,2,FALSE())</f>
        <v>14</v>
      </c>
      <c r="N4976" s="0" t="n">
        <f aca="false">VLOOKUP(B4976,'Team Data'!$A$1:$E$659,3,FALSE())</f>
        <v>16</v>
      </c>
      <c r="O4976" s="0" t="n">
        <f aca="false">VLOOKUP(A4976,'Team Data'!$A$1:$E$659,4,FALSE())</f>
        <v>509</v>
      </c>
      <c r="P4976" s="0" t="n">
        <f aca="false">VLOOKUP(A4976,'Team Data'!$A$1:$E$659,5,FALSE())</f>
        <v>460</v>
      </c>
      <c r="Q4976" s="0" t="n">
        <f aca="false">VLOOKUP(B4976,'Team Data'!$A$1:$E$659,4,FALSE())</f>
        <v>437</v>
      </c>
      <c r="R4976" s="0" t="n">
        <f aca="false">VLOOKUP(B4976,'Team Data'!$A$1:$E$659,5,FALSE())</f>
        <v>467</v>
      </c>
      <c r="S4976" s="0" t="n">
        <f aca="false">IF(I4976=1,(MIN(30,(C4976-D4976)))*(M4976/(M4976+N4976))*(Q4976/(Q4976+R4976)),(MAX(-30,(C4976-D4976)))*(N4976/(M4976+N4976))*(R4976/(R4976+Q4976)))</f>
        <v>-0.275516224188791</v>
      </c>
      <c r="T4976" s="0" t="n">
        <f aca="false">IF(J4976=1,(MIN(30,(D4976-C4976)))*(K4976/(K4976+L4976))*(O4976/(O4976+P4976)),(MAX(-30,(D4976-C4976)))*(L4976/(K4976+L4976))*(P4976/(P4976+O4976)))</f>
        <v>0.229811661506708</v>
      </c>
      <c r="U4976" s="7" t="n">
        <v>43149</v>
      </c>
    </row>
    <row r="4977" customFormat="false" ht="15" hidden="false" customHeight="false" outlineLevel="0" collapsed="false">
      <c r="A4977" s="0" t="s">
        <v>144</v>
      </c>
      <c r="B4977" s="0" t="s">
        <v>44</v>
      </c>
      <c r="C4977" s="0" t="n">
        <v>69</v>
      </c>
      <c r="D4977" s="0" t="n">
        <v>79</v>
      </c>
      <c r="E4977" s="0" t="n">
        <v>28</v>
      </c>
      <c r="F4977" s="0" t="n">
        <v>19</v>
      </c>
      <c r="G4977" s="0" t="n">
        <v>11</v>
      </c>
      <c r="H4977" s="0" t="n">
        <v>5</v>
      </c>
      <c r="I4977" s="0" t="n">
        <v>0</v>
      </c>
      <c r="J4977" s="0" t="n">
        <v>1</v>
      </c>
      <c r="K4977" s="0" t="n">
        <f aca="false">VLOOKUP(A4977,'Team Data'!$A$1:$E$659,2,FALSE())</f>
        <v>22</v>
      </c>
      <c r="L4977" s="0" t="n">
        <f aca="false">VLOOKUP(A4977,'Team Data'!$A$1:$E$659,3,FALSE())</f>
        <v>15</v>
      </c>
      <c r="M4977" s="0" t="n">
        <f aca="false">VLOOKUP(B4977,'Team Data'!$A$1:$E$659,2,FALSE())</f>
        <v>18</v>
      </c>
      <c r="N4977" s="0" t="n">
        <f aca="false">VLOOKUP(B4977,'Team Data'!$A$1:$E$659,3,FALSE())</f>
        <v>16</v>
      </c>
      <c r="O4977" s="0" t="n">
        <f aca="false">VLOOKUP(A4977,'Team Data'!$A$1:$E$659,4,FALSE())</f>
        <v>570</v>
      </c>
      <c r="P4977" s="0" t="n">
        <f aca="false">VLOOKUP(A4977,'Team Data'!$A$1:$E$659,5,FALSE())</f>
        <v>569</v>
      </c>
      <c r="Q4977" s="0" t="n">
        <f aca="false">VLOOKUP(B4977,'Team Data'!$A$1:$E$659,4,FALSE())</f>
        <v>493</v>
      </c>
      <c r="R4977" s="0" t="n">
        <f aca="false">VLOOKUP(B4977,'Team Data'!$A$1:$E$659,5,FALSE())</f>
        <v>541</v>
      </c>
      <c r="S4977" s="0" t="n">
        <f aca="false">IF(I4977=1,(MIN(30,(C4977-D4977)))*(M4977/(M4977+N4977))*(Q4977/(Q4977+R4977)),(MAX(-30,(C4977-D4977)))*(N4977/(M4977+N4977))*(R4977/(R4977+Q4977)))</f>
        <v>-2.46216861986574</v>
      </c>
      <c r="T4977" s="0" t="n">
        <f aca="false">IF(J4977=1,(MIN(30,(D4977-C4977)))*(K4977/(K4977+L4977))*(O4977/(O4977+P4977)),(MAX(-30,(D4977-C4977)))*(L4977/(K4977+L4977))*(P4977/(P4977+O4977)))</f>
        <v>2.9755831336165</v>
      </c>
      <c r="U4977" s="7" t="n">
        <v>43149</v>
      </c>
    </row>
    <row r="4978" customFormat="false" ht="15" hidden="false" customHeight="false" outlineLevel="0" collapsed="false">
      <c r="A4978" s="0" t="s">
        <v>58</v>
      </c>
      <c r="B4978" s="0" t="s">
        <v>154</v>
      </c>
      <c r="C4978" s="0" t="n">
        <v>68</v>
      </c>
      <c r="D4978" s="0" t="n">
        <v>47</v>
      </c>
      <c r="E4978" s="0" t="n">
        <v>33</v>
      </c>
      <c r="F4978" s="0" t="n">
        <v>35</v>
      </c>
      <c r="G4978" s="0" t="n">
        <v>6</v>
      </c>
      <c r="H4978" s="0" t="n">
        <v>12</v>
      </c>
      <c r="I4978" s="0" t="n">
        <v>1</v>
      </c>
      <c r="J4978" s="0" t="n">
        <v>0</v>
      </c>
      <c r="K4978" s="0" t="n">
        <f aca="false">VLOOKUP(A4978,'Team Data'!$A$1:$E$659,2,FALSE())</f>
        <v>19</v>
      </c>
      <c r="L4978" s="0" t="n">
        <f aca="false">VLOOKUP(A4978,'Team Data'!$A$1:$E$659,3,FALSE())</f>
        <v>14</v>
      </c>
      <c r="M4978" s="0" t="n">
        <f aca="false">VLOOKUP(B4978,'Team Data'!$A$1:$E$659,2,FALSE())</f>
        <v>9</v>
      </c>
      <c r="N4978" s="0" t="n">
        <f aca="false">VLOOKUP(B4978,'Team Data'!$A$1:$E$659,3,FALSE())</f>
        <v>22</v>
      </c>
      <c r="O4978" s="0" t="n">
        <f aca="false">VLOOKUP(A4978,'Team Data'!$A$1:$E$659,4,FALSE())</f>
        <v>475</v>
      </c>
      <c r="P4978" s="0" t="n">
        <f aca="false">VLOOKUP(A4978,'Team Data'!$A$1:$E$659,5,FALSE())</f>
        <v>542</v>
      </c>
      <c r="Q4978" s="0" t="n">
        <f aca="false">VLOOKUP(B4978,'Team Data'!$A$1:$E$659,4,FALSE())</f>
        <v>465</v>
      </c>
      <c r="R4978" s="0" t="n">
        <f aca="false">VLOOKUP(B4978,'Team Data'!$A$1:$E$659,5,FALSE())</f>
        <v>484</v>
      </c>
      <c r="S4978" s="0" t="n">
        <f aca="false">IF(I4978=1,(MIN(30,(C4978-D4978)))*(M4978/(M4978+N4978))*(Q4978/(Q4978+R4978)),(MAX(-30,(C4978-D4978)))*(N4978/(M4978+N4978))*(R4978/(R4978+Q4978)))</f>
        <v>2.98735511064278</v>
      </c>
      <c r="T4978" s="0" t="n">
        <f aca="false">IF(J4978=1,(MIN(30,(D4978-C4978)))*(K4978/(K4978+L4978))*(O4978/(O4978+P4978)),(MAX(-30,(D4978-C4978)))*(L4978/(K4978+L4978))*(P4978/(P4978+O4978)))</f>
        <v>-4.74801108429427</v>
      </c>
      <c r="U4978" s="7" t="n">
        <v>43149</v>
      </c>
    </row>
    <row r="4979" customFormat="false" ht="15" hidden="false" customHeight="false" outlineLevel="0" collapsed="false">
      <c r="A4979" s="0" t="s">
        <v>232</v>
      </c>
      <c r="B4979" s="0" t="s">
        <v>238</v>
      </c>
      <c r="C4979" s="0" t="n">
        <v>68</v>
      </c>
      <c r="D4979" s="0" t="n">
        <v>74</v>
      </c>
      <c r="E4979" s="0" t="n">
        <v>30</v>
      </c>
      <c r="F4979" s="0" t="n">
        <v>33</v>
      </c>
      <c r="G4979" s="0" t="n">
        <v>8</v>
      </c>
      <c r="H4979" s="0" t="n">
        <v>13</v>
      </c>
      <c r="I4979" s="0" t="n">
        <v>0</v>
      </c>
      <c r="J4979" s="0" t="n">
        <v>1</v>
      </c>
      <c r="K4979" s="0" t="n">
        <f aca="false">VLOOKUP(A4979,'Team Data'!$A$1:$E$659,2,FALSE())</f>
        <v>11</v>
      </c>
      <c r="L4979" s="0" t="n">
        <f aca="false">VLOOKUP(A4979,'Team Data'!$A$1:$E$659,3,FALSE())</f>
        <v>21</v>
      </c>
      <c r="M4979" s="0" t="n">
        <f aca="false">VLOOKUP(B4979,'Team Data'!$A$1:$E$659,2,FALSE())</f>
        <v>23</v>
      </c>
      <c r="N4979" s="0" t="n">
        <f aca="false">VLOOKUP(B4979,'Team Data'!$A$1:$E$659,3,FALSE())</f>
        <v>13</v>
      </c>
      <c r="O4979" s="0" t="n">
        <f aca="false">VLOOKUP(A4979,'Team Data'!$A$1:$E$659,4,FALSE())</f>
        <v>484</v>
      </c>
      <c r="P4979" s="0" t="n">
        <f aca="false">VLOOKUP(A4979,'Team Data'!$A$1:$E$659,5,FALSE())</f>
        <v>477</v>
      </c>
      <c r="Q4979" s="0" t="n">
        <f aca="false">VLOOKUP(B4979,'Team Data'!$A$1:$E$659,4,FALSE())</f>
        <v>577</v>
      </c>
      <c r="R4979" s="0" t="n">
        <f aca="false">VLOOKUP(B4979,'Team Data'!$A$1:$E$659,5,FALSE())</f>
        <v>554</v>
      </c>
      <c r="S4979" s="0" t="n">
        <f aca="false">IF(I4979=1,(MIN(30,(C4979-D4979)))*(M4979/(M4979+N4979))*(Q4979/(Q4979+R4979)),(MAX(-30,(C4979-D4979)))*(N4979/(M4979+N4979))*(R4979/(R4979+Q4979)))</f>
        <v>-1.06130268199234</v>
      </c>
      <c r="T4979" s="0" t="n">
        <f aca="false">IF(J4979=1,(MIN(30,(D4979-C4979)))*(K4979/(K4979+L4979))*(O4979/(O4979+P4979)),(MAX(-30,(D4979-C4979)))*(L4979/(K4979+L4979))*(P4979/(P4979+O4979)))</f>
        <v>1.03876170655567</v>
      </c>
      <c r="U4979" s="7" t="n">
        <v>43149</v>
      </c>
    </row>
    <row r="4980" customFormat="false" ht="15" hidden="false" customHeight="false" outlineLevel="0" collapsed="false">
      <c r="A4980" s="0" t="s">
        <v>221</v>
      </c>
      <c r="B4980" s="0" t="s">
        <v>71</v>
      </c>
      <c r="C4980" s="0" t="n">
        <v>65</v>
      </c>
      <c r="D4980" s="0" t="n">
        <v>66</v>
      </c>
      <c r="E4980" s="0" t="n">
        <v>35</v>
      </c>
      <c r="F4980" s="0" t="n">
        <v>34</v>
      </c>
      <c r="G4980" s="0" t="n">
        <v>10</v>
      </c>
      <c r="H4980" s="0" t="n">
        <v>12</v>
      </c>
      <c r="I4980" s="0" t="n">
        <v>0</v>
      </c>
      <c r="J4980" s="0" t="n">
        <v>1</v>
      </c>
      <c r="K4980" s="0" t="n">
        <f aca="false">VLOOKUP(A4980,'Team Data'!$A$1:$E$659,2,FALSE())</f>
        <v>11</v>
      </c>
      <c r="L4980" s="0" t="n">
        <f aca="false">VLOOKUP(A4980,'Team Data'!$A$1:$E$659,3,FALSE())</f>
        <v>21</v>
      </c>
      <c r="M4980" s="0" t="n">
        <f aca="false">VLOOKUP(B4980,'Team Data'!$A$1:$E$659,2,FALSE())</f>
        <v>15</v>
      </c>
      <c r="N4980" s="0" t="n">
        <f aca="false">VLOOKUP(B4980,'Team Data'!$A$1:$E$659,3,FALSE())</f>
        <v>15</v>
      </c>
      <c r="O4980" s="0" t="n">
        <f aca="false">VLOOKUP(A4980,'Team Data'!$A$1:$E$659,4,FALSE())</f>
        <v>508</v>
      </c>
      <c r="P4980" s="0" t="n">
        <f aca="false">VLOOKUP(A4980,'Team Data'!$A$1:$E$659,5,FALSE())</f>
        <v>413</v>
      </c>
      <c r="Q4980" s="0" t="n">
        <f aca="false">VLOOKUP(B4980,'Team Data'!$A$1:$E$659,4,FALSE())</f>
        <v>467</v>
      </c>
      <c r="R4980" s="0" t="n">
        <f aca="false">VLOOKUP(B4980,'Team Data'!$A$1:$E$659,5,FALSE())</f>
        <v>451</v>
      </c>
      <c r="S4980" s="0" t="n">
        <f aca="false">IF(I4980=1,(MIN(30,(C4980-D4980)))*(M4980/(M4980+N4980))*(Q4980/(Q4980+R4980)),(MAX(-30,(C4980-D4980)))*(N4980/(M4980+N4980))*(R4980/(R4980+Q4980)))</f>
        <v>-0.245642701525054</v>
      </c>
      <c r="T4980" s="0" t="n">
        <f aca="false">IF(J4980=1,(MIN(30,(D4980-C4980)))*(K4980/(K4980+L4980))*(O4980/(O4980+P4980)),(MAX(-30,(D4980-C4980)))*(L4980/(K4980+L4980))*(P4980/(P4980+O4980)))</f>
        <v>0.189603691639522</v>
      </c>
      <c r="U4980" s="7" t="n">
        <v>43149</v>
      </c>
    </row>
    <row r="4981" customFormat="false" ht="15" hidden="false" customHeight="false" outlineLevel="0" collapsed="false">
      <c r="A4981" s="0" t="s">
        <v>271</v>
      </c>
      <c r="B4981" s="0" t="s">
        <v>302</v>
      </c>
      <c r="C4981" s="0" t="n">
        <v>61</v>
      </c>
      <c r="D4981" s="0" t="n">
        <v>73</v>
      </c>
      <c r="E4981" s="0" t="n">
        <v>31</v>
      </c>
      <c r="F4981" s="0" t="n">
        <v>39</v>
      </c>
      <c r="G4981" s="0" t="n">
        <v>15</v>
      </c>
      <c r="H4981" s="0" t="n">
        <v>12</v>
      </c>
      <c r="I4981" s="0" t="n">
        <v>0</v>
      </c>
      <c r="J4981" s="0" t="n">
        <v>1</v>
      </c>
      <c r="K4981" s="0" t="n">
        <f aca="false">VLOOKUP(A4981,'Team Data'!$A$1:$E$659,2,FALSE())</f>
        <v>10</v>
      </c>
      <c r="L4981" s="0" t="n">
        <f aca="false">VLOOKUP(A4981,'Team Data'!$A$1:$E$659,3,FALSE())</f>
        <v>22</v>
      </c>
      <c r="M4981" s="0" t="n">
        <f aca="false">VLOOKUP(B4981,'Team Data'!$A$1:$E$659,2,FALSE())</f>
        <v>19</v>
      </c>
      <c r="N4981" s="0" t="n">
        <f aca="false">VLOOKUP(B4981,'Team Data'!$A$1:$E$659,3,FALSE())</f>
        <v>12</v>
      </c>
      <c r="O4981" s="0" t="n">
        <f aca="false">VLOOKUP(A4981,'Team Data'!$A$1:$E$659,4,FALSE())</f>
        <v>525</v>
      </c>
      <c r="P4981" s="0" t="n">
        <f aca="false">VLOOKUP(A4981,'Team Data'!$A$1:$E$659,5,FALSE())</f>
        <v>506</v>
      </c>
      <c r="Q4981" s="0" t="n">
        <f aca="false">VLOOKUP(B4981,'Team Data'!$A$1:$E$659,4,FALSE())</f>
        <v>534</v>
      </c>
      <c r="R4981" s="0" t="n">
        <f aca="false">VLOOKUP(B4981,'Team Data'!$A$1:$E$659,5,FALSE())</f>
        <v>472</v>
      </c>
      <c r="S4981" s="0" t="n">
        <f aca="false">IF(I4981=1,(MIN(30,(C4981-D4981)))*(M4981/(M4981+N4981))*(Q4981/(Q4981+R4981)),(MAX(-30,(C4981-D4981)))*(N4981/(M4981+N4981))*(R4981/(R4981+Q4981)))</f>
        <v>-2.17943949207978</v>
      </c>
      <c r="T4981" s="0" t="n">
        <f aca="false">IF(J4981=1,(MIN(30,(D4981-C4981)))*(K4981/(K4981+L4981))*(O4981/(O4981+P4981)),(MAX(-30,(D4981-C4981)))*(L4981/(K4981+L4981))*(P4981/(P4981+O4981)))</f>
        <v>1.90955383123181</v>
      </c>
      <c r="U4981" s="7" t="n">
        <v>43149</v>
      </c>
    </row>
    <row r="4982" customFormat="false" ht="15" hidden="false" customHeight="false" outlineLevel="0" collapsed="false">
      <c r="A4982" s="0" t="s">
        <v>311</v>
      </c>
      <c r="B4982" s="0" t="s">
        <v>77</v>
      </c>
      <c r="C4982" s="0" t="n">
        <v>84</v>
      </c>
      <c r="D4982" s="0" t="n">
        <v>80</v>
      </c>
      <c r="E4982" s="0" t="n">
        <v>24</v>
      </c>
      <c r="F4982" s="0" t="n">
        <v>32</v>
      </c>
      <c r="G4982" s="0" t="n">
        <v>11</v>
      </c>
      <c r="H4982" s="0" t="n">
        <v>13</v>
      </c>
      <c r="I4982" s="0" t="n">
        <v>1</v>
      </c>
      <c r="J4982" s="0" t="n">
        <v>0</v>
      </c>
      <c r="K4982" s="0" t="n">
        <f aca="false">VLOOKUP(A4982,'Team Data'!$A$1:$E$659,2,FALSE())</f>
        <v>14</v>
      </c>
      <c r="L4982" s="0" t="n">
        <f aca="false">VLOOKUP(A4982,'Team Data'!$A$1:$E$659,3,FALSE())</f>
        <v>18</v>
      </c>
      <c r="M4982" s="0" t="n">
        <f aca="false">VLOOKUP(B4982,'Team Data'!$A$1:$E$659,2,FALSE())</f>
        <v>10</v>
      </c>
      <c r="N4982" s="0" t="n">
        <f aca="false">VLOOKUP(B4982,'Team Data'!$A$1:$E$659,3,FALSE())</f>
        <v>20</v>
      </c>
      <c r="O4982" s="0" t="n">
        <f aca="false">VLOOKUP(A4982,'Team Data'!$A$1:$E$659,4,FALSE())</f>
        <v>616</v>
      </c>
      <c r="P4982" s="0" t="n">
        <f aca="false">VLOOKUP(A4982,'Team Data'!$A$1:$E$659,5,FALSE())</f>
        <v>430</v>
      </c>
      <c r="Q4982" s="0" t="n">
        <f aca="false">VLOOKUP(B4982,'Team Data'!$A$1:$E$659,4,FALSE())</f>
        <v>495</v>
      </c>
      <c r="R4982" s="0" t="n">
        <f aca="false">VLOOKUP(B4982,'Team Data'!$A$1:$E$659,5,FALSE())</f>
        <v>484</v>
      </c>
      <c r="S4982" s="0" t="n">
        <f aca="false">IF(I4982=1,(MIN(30,(C4982-D4982)))*(M4982/(M4982+N4982))*(Q4982/(Q4982+R4982)),(MAX(-30,(C4982-D4982)))*(N4982/(M4982+N4982))*(R4982/(R4982+Q4982)))</f>
        <v>0.674157303370787</v>
      </c>
      <c r="T4982" s="0" t="n">
        <f aca="false">IF(J4982=1,(MIN(30,(D4982-C4982)))*(K4982/(K4982+L4982))*(O4982/(O4982+P4982)),(MAX(-30,(D4982-C4982)))*(L4982/(K4982+L4982))*(P4982/(P4982+O4982)))</f>
        <v>-0.924952198852773</v>
      </c>
      <c r="U4982" s="7" t="n">
        <v>43149</v>
      </c>
    </row>
    <row r="4983" customFormat="false" ht="15" hidden="false" customHeight="false" outlineLevel="0" collapsed="false">
      <c r="A4983" s="0" t="s">
        <v>188</v>
      </c>
      <c r="B4983" s="0" t="s">
        <v>121</v>
      </c>
      <c r="C4983" s="0" t="n">
        <v>66</v>
      </c>
      <c r="D4983" s="0" t="n">
        <v>72</v>
      </c>
      <c r="E4983" s="0" t="n">
        <v>29</v>
      </c>
      <c r="F4983" s="0" t="n">
        <v>38</v>
      </c>
      <c r="G4983" s="0" t="n">
        <v>9</v>
      </c>
      <c r="H4983" s="0" t="n">
        <v>8</v>
      </c>
      <c r="I4983" s="0" t="n">
        <v>0</v>
      </c>
      <c r="J4983" s="0" t="n">
        <v>1</v>
      </c>
      <c r="K4983" s="0" t="n">
        <f aca="false">VLOOKUP(A4983,'Team Data'!$A$1:$E$659,2,FALSE())</f>
        <v>22</v>
      </c>
      <c r="L4983" s="0" t="n">
        <f aca="false">VLOOKUP(A4983,'Team Data'!$A$1:$E$659,3,FALSE())</f>
        <v>11</v>
      </c>
      <c r="M4983" s="0" t="n">
        <f aca="false">VLOOKUP(B4983,'Team Data'!$A$1:$E$659,2,FALSE())</f>
        <v>14</v>
      </c>
      <c r="N4983" s="0" t="n">
        <f aca="false">VLOOKUP(B4983,'Team Data'!$A$1:$E$659,3,FALSE())</f>
        <v>18</v>
      </c>
      <c r="O4983" s="0" t="n">
        <f aca="false">VLOOKUP(A4983,'Team Data'!$A$1:$E$659,4,FALSE())</f>
        <v>611</v>
      </c>
      <c r="P4983" s="0" t="n">
        <f aca="false">VLOOKUP(A4983,'Team Data'!$A$1:$E$659,5,FALSE())</f>
        <v>505</v>
      </c>
      <c r="Q4983" s="0" t="n">
        <f aca="false">VLOOKUP(B4983,'Team Data'!$A$1:$E$659,4,FALSE())</f>
        <v>590</v>
      </c>
      <c r="R4983" s="0" t="n">
        <f aca="false">VLOOKUP(B4983,'Team Data'!$A$1:$E$659,5,FALSE())</f>
        <v>445</v>
      </c>
      <c r="S4983" s="0" t="n">
        <f aca="false">IF(I4983=1,(MIN(30,(C4983-D4983)))*(M4983/(M4983+N4983))*(Q4983/(Q4983+R4983)),(MAX(-30,(C4983-D4983)))*(N4983/(M4983+N4983))*(R4983/(R4983+Q4983)))</f>
        <v>-1.45108695652174</v>
      </c>
      <c r="T4983" s="0" t="n">
        <f aca="false">IF(J4983=1,(MIN(30,(D4983-C4983)))*(K4983/(K4983+L4983))*(O4983/(O4983+P4983)),(MAX(-30,(D4983-C4983)))*(L4983/(K4983+L4983))*(P4983/(P4983+O4983)))</f>
        <v>2.18996415770609</v>
      </c>
      <c r="U4983" s="7" t="n">
        <v>43149</v>
      </c>
    </row>
    <row r="4984" customFormat="false" ht="15" hidden="false" customHeight="false" outlineLevel="0" collapsed="false">
      <c r="A4984" s="0" t="s">
        <v>347</v>
      </c>
      <c r="B4984" s="0" t="s">
        <v>54</v>
      </c>
      <c r="C4984" s="0" t="n">
        <v>76</v>
      </c>
      <c r="D4984" s="0" t="n">
        <v>72</v>
      </c>
      <c r="E4984" s="0" t="n">
        <v>26</v>
      </c>
      <c r="F4984" s="0" t="n">
        <v>27</v>
      </c>
      <c r="G4984" s="0" t="n">
        <v>15</v>
      </c>
      <c r="H4984" s="0" t="n">
        <v>13</v>
      </c>
      <c r="I4984" s="0" t="n">
        <v>1</v>
      </c>
      <c r="J4984" s="0" t="n">
        <v>0</v>
      </c>
      <c r="K4984" s="0" t="n">
        <f aca="false">VLOOKUP(A4984,'Team Data'!$A$1:$E$659,2,FALSE())</f>
        <v>23</v>
      </c>
      <c r="L4984" s="0" t="n">
        <f aca="false">VLOOKUP(A4984,'Team Data'!$A$1:$E$659,3,FALSE())</f>
        <v>8</v>
      </c>
      <c r="M4984" s="0" t="n">
        <f aca="false">VLOOKUP(B4984,'Team Data'!$A$1:$E$659,2,FALSE())</f>
        <v>30</v>
      </c>
      <c r="N4984" s="0" t="n">
        <f aca="false">VLOOKUP(B4984,'Team Data'!$A$1:$E$659,3,FALSE())</f>
        <v>5</v>
      </c>
      <c r="O4984" s="0" t="n">
        <f aca="false">VLOOKUP(A4984,'Team Data'!$A$1:$E$659,4,FALSE())</f>
        <v>591</v>
      </c>
      <c r="P4984" s="0" t="n">
        <f aca="false">VLOOKUP(A4984,'Team Data'!$A$1:$E$659,5,FALSE())</f>
        <v>427</v>
      </c>
      <c r="Q4984" s="0" t="n">
        <f aca="false">VLOOKUP(B4984,'Team Data'!$A$1:$E$659,4,FALSE())</f>
        <v>649</v>
      </c>
      <c r="R4984" s="0" t="n">
        <f aca="false">VLOOKUP(B4984,'Team Data'!$A$1:$E$659,5,FALSE())</f>
        <v>509</v>
      </c>
      <c r="S4984" s="0" t="n">
        <f aca="false">IF(I4984=1,(MIN(30,(C4984-D4984)))*(M4984/(M4984+N4984))*(Q4984/(Q4984+R4984)),(MAX(-30,(C4984-D4984)))*(N4984/(M4984+N4984))*(R4984/(R4984+Q4984)))</f>
        <v>1.92153960029608</v>
      </c>
      <c r="T4984" s="0" t="n">
        <f aca="false">IF(J4984=1,(MIN(30,(D4984-C4984)))*(K4984/(K4984+L4984))*(O4984/(O4984+P4984)),(MAX(-30,(D4984-C4984)))*(L4984/(K4984+L4984))*(P4984/(P4984+O4984)))</f>
        <v>-0.432980543760695</v>
      </c>
      <c r="U4984" s="7" t="n">
        <v>43149</v>
      </c>
    </row>
    <row r="4985" customFormat="false" ht="15" hidden="false" customHeight="false" outlineLevel="0" collapsed="false">
      <c r="A4985" s="0" t="s">
        <v>73</v>
      </c>
      <c r="B4985" s="0" t="s">
        <v>177</v>
      </c>
      <c r="C4985" s="0" t="n">
        <v>67</v>
      </c>
      <c r="D4985" s="0" t="n">
        <v>63</v>
      </c>
      <c r="E4985" s="0" t="n">
        <v>39</v>
      </c>
      <c r="F4985" s="0" t="n">
        <v>41</v>
      </c>
      <c r="G4985" s="0" t="n">
        <v>9</v>
      </c>
      <c r="H4985" s="0" t="n">
        <v>7</v>
      </c>
      <c r="I4985" s="0" t="n">
        <v>1</v>
      </c>
      <c r="J4985" s="0" t="n">
        <v>0</v>
      </c>
      <c r="K4985" s="0" t="n">
        <f aca="false">VLOOKUP(A4985,'Team Data'!$A$1:$E$659,2,FALSE())</f>
        <v>17</v>
      </c>
      <c r="L4985" s="0" t="n">
        <f aca="false">VLOOKUP(A4985,'Team Data'!$A$1:$E$659,3,FALSE())</f>
        <v>17</v>
      </c>
      <c r="M4985" s="0" t="n">
        <f aca="false">VLOOKUP(B4985,'Team Data'!$A$1:$E$659,2,FALSE())</f>
        <v>18</v>
      </c>
      <c r="N4985" s="0" t="n">
        <f aca="false">VLOOKUP(B4985,'Team Data'!$A$1:$E$659,3,FALSE())</f>
        <v>15</v>
      </c>
      <c r="O4985" s="0" t="n">
        <f aca="false">VLOOKUP(A4985,'Team Data'!$A$1:$E$659,4,FALSE())</f>
        <v>569</v>
      </c>
      <c r="P4985" s="0" t="n">
        <f aca="false">VLOOKUP(A4985,'Team Data'!$A$1:$E$659,5,FALSE())</f>
        <v>514</v>
      </c>
      <c r="Q4985" s="0" t="n">
        <f aca="false">VLOOKUP(B4985,'Team Data'!$A$1:$E$659,4,FALSE())</f>
        <v>582</v>
      </c>
      <c r="R4985" s="0" t="n">
        <f aca="false">VLOOKUP(B4985,'Team Data'!$A$1:$E$659,5,FALSE())</f>
        <v>475</v>
      </c>
      <c r="S4985" s="0" t="n">
        <f aca="false">IF(I4985=1,(MIN(30,(C4985-D4985)))*(M4985/(M4985+N4985))*(Q4985/(Q4985+R4985)),(MAX(-30,(C4985-D4985)))*(N4985/(M4985+N4985))*(R4985/(R4985+Q4985)))</f>
        <v>1.20134170465296</v>
      </c>
      <c r="T4985" s="0" t="n">
        <f aca="false">IF(J4985=1,(MIN(30,(D4985-C4985)))*(K4985/(K4985+L4985))*(O4985/(O4985+P4985)),(MAX(-30,(D4985-C4985)))*(L4985/(K4985+L4985))*(P4985/(P4985+O4985)))</f>
        <v>-0.94921514312096</v>
      </c>
      <c r="U4985" s="7" t="n">
        <v>43149</v>
      </c>
    </row>
    <row r="4986" customFormat="false" ht="15" hidden="false" customHeight="false" outlineLevel="0" collapsed="false">
      <c r="A4986" s="0" t="s">
        <v>115</v>
      </c>
      <c r="B4986" s="0" t="s">
        <v>287</v>
      </c>
      <c r="C4986" s="0" t="n">
        <v>80</v>
      </c>
      <c r="D4986" s="0" t="n">
        <v>59</v>
      </c>
      <c r="E4986" s="0" t="n">
        <v>53</v>
      </c>
      <c r="F4986" s="0" t="n">
        <v>22</v>
      </c>
      <c r="G4986" s="0" t="n">
        <v>17</v>
      </c>
      <c r="H4986" s="0" t="n">
        <v>10</v>
      </c>
      <c r="I4986" s="0" t="n">
        <v>1</v>
      </c>
      <c r="J4986" s="0" t="n">
        <v>0</v>
      </c>
      <c r="K4986" s="0" t="n">
        <f aca="false">VLOOKUP(A4986,'Team Data'!$A$1:$E$659,2,FALSE())</f>
        <v>27</v>
      </c>
      <c r="L4986" s="0" t="n">
        <f aca="false">VLOOKUP(A4986,'Team Data'!$A$1:$E$659,3,FALSE())</f>
        <v>8</v>
      </c>
      <c r="M4986" s="0" t="n">
        <f aca="false">VLOOKUP(B4986,'Team Data'!$A$1:$E$659,2,FALSE())</f>
        <v>15</v>
      </c>
      <c r="N4986" s="0" t="n">
        <f aca="false">VLOOKUP(B4986,'Team Data'!$A$1:$E$659,3,FALSE())</f>
        <v>16</v>
      </c>
      <c r="O4986" s="0" t="n">
        <f aca="false">VLOOKUP(A4986,'Team Data'!$A$1:$E$659,4,FALSE())</f>
        <v>625</v>
      </c>
      <c r="P4986" s="0" t="n">
        <f aca="false">VLOOKUP(A4986,'Team Data'!$A$1:$E$659,5,FALSE())</f>
        <v>506</v>
      </c>
      <c r="Q4986" s="0" t="n">
        <f aca="false">VLOOKUP(B4986,'Team Data'!$A$1:$E$659,4,FALSE())</f>
        <v>605</v>
      </c>
      <c r="R4986" s="0" t="n">
        <f aca="false">VLOOKUP(B4986,'Team Data'!$A$1:$E$659,5,FALSE())</f>
        <v>410</v>
      </c>
      <c r="S4986" s="0" t="n">
        <f aca="false">IF(I4986=1,(MIN(30,(C4986-D4986)))*(M4986/(M4986+N4986))*(Q4986/(Q4986+R4986)),(MAX(-30,(C4986-D4986)))*(N4986/(M4986+N4986))*(R4986/(R4986+Q4986)))</f>
        <v>6.0567296996663</v>
      </c>
      <c r="T4986" s="0" t="n">
        <f aca="false">IF(J4986=1,(MIN(30,(D4986-C4986)))*(K4986/(K4986+L4986))*(O4986/(O4986+P4986)),(MAX(-30,(D4986-C4986)))*(L4986/(K4986+L4986))*(P4986/(P4986+O4986)))</f>
        <v>-2.1474801061008</v>
      </c>
      <c r="U4986" s="7" t="n">
        <v>43149</v>
      </c>
    </row>
    <row r="4987" customFormat="false" ht="15" hidden="false" customHeight="false" outlineLevel="0" collapsed="false">
      <c r="A4987" s="0" t="s">
        <v>153</v>
      </c>
      <c r="B4987" s="0" t="s">
        <v>84</v>
      </c>
      <c r="C4987" s="0" t="n">
        <v>76</v>
      </c>
      <c r="D4987" s="0" t="n">
        <v>66</v>
      </c>
      <c r="E4987" s="0" t="n">
        <v>31</v>
      </c>
      <c r="F4987" s="0" t="n">
        <v>22</v>
      </c>
      <c r="G4987" s="0" t="n">
        <v>19</v>
      </c>
      <c r="H4987" s="0" t="n">
        <v>13</v>
      </c>
      <c r="I4987" s="0" t="n">
        <v>1</v>
      </c>
      <c r="J4987" s="0" t="n">
        <v>0</v>
      </c>
      <c r="K4987" s="0" t="n">
        <f aca="false">VLOOKUP(A4987,'Team Data'!$A$1:$E$659,2,FALSE())</f>
        <v>32</v>
      </c>
      <c r="L4987" s="0" t="n">
        <f aca="false">VLOOKUP(A4987,'Team Data'!$A$1:$E$659,3,FALSE())</f>
        <v>6</v>
      </c>
      <c r="M4987" s="0" t="n">
        <f aca="false">VLOOKUP(B4987,'Team Data'!$A$1:$E$659,2,FALSE())</f>
        <v>17</v>
      </c>
      <c r="N4987" s="0" t="n">
        <f aca="false">VLOOKUP(B4987,'Team Data'!$A$1:$E$659,3,FALSE())</f>
        <v>15</v>
      </c>
      <c r="O4987" s="0" t="n">
        <f aca="false">VLOOKUP(A4987,'Team Data'!$A$1:$E$659,4,FALSE())</f>
        <v>662</v>
      </c>
      <c r="P4987" s="0" t="n">
        <f aca="false">VLOOKUP(A4987,'Team Data'!$A$1:$E$659,5,FALSE())</f>
        <v>561</v>
      </c>
      <c r="Q4987" s="0" t="n">
        <f aca="false">VLOOKUP(B4987,'Team Data'!$A$1:$E$659,4,FALSE())</f>
        <v>548</v>
      </c>
      <c r="R4987" s="0" t="n">
        <f aca="false">VLOOKUP(B4987,'Team Data'!$A$1:$E$659,5,FALSE())</f>
        <v>447</v>
      </c>
      <c r="S4987" s="0" t="n">
        <f aca="false">IF(I4987=1,(MIN(30,(C4987-D4987)))*(M4987/(M4987+N4987))*(Q4987/(Q4987+R4987)),(MAX(-30,(C4987-D4987)))*(N4987/(M4987+N4987))*(R4987/(R4987+Q4987)))</f>
        <v>2.92587939698492</v>
      </c>
      <c r="T4987" s="0" t="n">
        <f aca="false">IF(J4987=1,(MIN(30,(D4987-C4987)))*(K4987/(K4987+L4987))*(O4987/(O4987+P4987)),(MAX(-30,(D4987-C4987)))*(L4987/(K4987+L4987))*(P4987/(P4987+O4987)))</f>
        <v>-0.724275939234841</v>
      </c>
      <c r="U4987" s="7" t="n">
        <v>43149</v>
      </c>
    </row>
    <row r="4988" customFormat="false" ht="15" hidden="false" customHeight="false" outlineLevel="0" collapsed="false">
      <c r="A4988" s="0" t="s">
        <v>316</v>
      </c>
      <c r="B4988" s="0" t="s">
        <v>50</v>
      </c>
      <c r="C4988" s="0" t="n">
        <v>85</v>
      </c>
      <c r="D4988" s="0" t="n">
        <v>80</v>
      </c>
      <c r="E4988" s="0" t="n">
        <v>33</v>
      </c>
      <c r="F4988" s="0" t="n">
        <v>31</v>
      </c>
      <c r="G4988" s="0" t="n">
        <v>11</v>
      </c>
      <c r="H4988" s="0" t="n">
        <v>8</v>
      </c>
      <c r="I4988" s="0" t="n">
        <v>1</v>
      </c>
      <c r="J4988" s="0" t="n">
        <v>0</v>
      </c>
      <c r="K4988" s="0" t="n">
        <f aca="false">VLOOKUP(A4988,'Team Data'!$A$1:$E$659,2,FALSE())</f>
        <v>21</v>
      </c>
      <c r="L4988" s="0" t="n">
        <f aca="false">VLOOKUP(A4988,'Team Data'!$A$1:$E$659,3,FALSE())</f>
        <v>13</v>
      </c>
      <c r="M4988" s="0" t="n">
        <f aca="false">VLOOKUP(B4988,'Team Data'!$A$1:$E$659,2,FALSE())</f>
        <v>15</v>
      </c>
      <c r="N4988" s="0" t="n">
        <f aca="false">VLOOKUP(B4988,'Team Data'!$A$1:$E$659,3,FALSE())</f>
        <v>16</v>
      </c>
      <c r="O4988" s="0" t="n">
        <f aca="false">VLOOKUP(A4988,'Team Data'!$A$1:$E$659,4,FALSE())</f>
        <v>560</v>
      </c>
      <c r="P4988" s="0" t="n">
        <f aca="false">VLOOKUP(A4988,'Team Data'!$A$1:$E$659,5,FALSE())</f>
        <v>505</v>
      </c>
      <c r="Q4988" s="0" t="n">
        <f aca="false">VLOOKUP(B4988,'Team Data'!$A$1:$E$659,4,FALSE())</f>
        <v>449</v>
      </c>
      <c r="R4988" s="0" t="n">
        <f aca="false">VLOOKUP(B4988,'Team Data'!$A$1:$E$659,5,FALSE())</f>
        <v>485</v>
      </c>
      <c r="S4988" s="0" t="n">
        <f aca="false">IF(I4988=1,(MIN(30,(C4988-D4988)))*(M4988/(M4988+N4988))*(Q4988/(Q4988+R4988)),(MAX(-30,(C4988-D4988)))*(N4988/(M4988+N4988))*(R4988/(R4988+Q4988)))</f>
        <v>1.16305173723838</v>
      </c>
      <c r="T4988" s="0" t="n">
        <f aca="false">IF(J4988=1,(MIN(30,(D4988-C4988)))*(K4988/(K4988+L4988))*(O4988/(O4988+P4988)),(MAX(-30,(D4988-C4988)))*(L4988/(K4988+L4988))*(P4988/(P4988+O4988)))</f>
        <v>-0.906517536592102</v>
      </c>
      <c r="U4988" s="7" t="n">
        <v>43149</v>
      </c>
    </row>
    <row r="4989" customFormat="false" ht="15" hidden="false" customHeight="false" outlineLevel="0" collapsed="false">
      <c r="A4989" s="0" t="s">
        <v>228</v>
      </c>
      <c r="B4989" s="0" t="s">
        <v>92</v>
      </c>
      <c r="C4989" s="0" t="n">
        <v>75</v>
      </c>
      <c r="D4989" s="0" t="n">
        <v>88</v>
      </c>
      <c r="E4989" s="0" t="n">
        <v>23</v>
      </c>
      <c r="F4989" s="0" t="n">
        <v>30</v>
      </c>
      <c r="G4989" s="0" t="n">
        <v>12</v>
      </c>
      <c r="H4989" s="0" t="n">
        <v>8</v>
      </c>
      <c r="I4989" s="0" t="n">
        <v>0</v>
      </c>
      <c r="J4989" s="0" t="n">
        <v>1</v>
      </c>
      <c r="K4989" s="0" t="n">
        <f aca="false">VLOOKUP(A4989,'Team Data'!$A$1:$E$659,2,FALSE())</f>
        <v>8</v>
      </c>
      <c r="L4989" s="0" t="n">
        <f aca="false">VLOOKUP(A4989,'Team Data'!$A$1:$E$659,3,FALSE())</f>
        <v>23</v>
      </c>
      <c r="M4989" s="0" t="n">
        <f aca="false">VLOOKUP(B4989,'Team Data'!$A$1:$E$659,2,FALSE())</f>
        <v>23</v>
      </c>
      <c r="N4989" s="0" t="n">
        <f aca="false">VLOOKUP(B4989,'Team Data'!$A$1:$E$659,3,FALSE())</f>
        <v>12</v>
      </c>
      <c r="O4989" s="0" t="n">
        <f aca="false">VLOOKUP(A4989,'Team Data'!$A$1:$E$659,4,FALSE())</f>
        <v>632</v>
      </c>
      <c r="P4989" s="0" t="n">
        <f aca="false">VLOOKUP(A4989,'Team Data'!$A$1:$E$659,5,FALSE())</f>
        <v>404</v>
      </c>
      <c r="Q4989" s="0" t="n">
        <f aca="false">VLOOKUP(B4989,'Team Data'!$A$1:$E$659,4,FALSE())</f>
        <v>673</v>
      </c>
      <c r="R4989" s="0" t="n">
        <f aca="false">VLOOKUP(B4989,'Team Data'!$A$1:$E$659,5,FALSE())</f>
        <v>500</v>
      </c>
      <c r="S4989" s="0" t="n">
        <f aca="false">IF(I4989=1,(MIN(30,(C4989-D4989)))*(M4989/(M4989+N4989))*(Q4989/(Q4989+R4989)),(MAX(-30,(C4989-D4989)))*(N4989/(M4989+N4989))*(R4989/(R4989+Q4989)))</f>
        <v>-1.89989039093898</v>
      </c>
      <c r="T4989" s="0" t="n">
        <f aca="false">IF(J4989=1,(MIN(30,(D4989-C4989)))*(K4989/(K4989+L4989))*(O4989/(O4989+P4989)),(MAX(-30,(D4989-C4989)))*(L4989/(K4989+L4989))*(P4989/(P4989+O4989)))</f>
        <v>2.04658114335534</v>
      </c>
      <c r="U4989" s="7" t="n">
        <v>43149</v>
      </c>
    </row>
    <row r="4990" customFormat="false" ht="15" hidden="false" customHeight="false" outlineLevel="0" collapsed="false">
      <c r="A4990" s="0" t="s">
        <v>225</v>
      </c>
      <c r="B4990" s="0" t="s">
        <v>235</v>
      </c>
      <c r="C4990" s="0" t="n">
        <v>73</v>
      </c>
      <c r="D4990" s="0" t="n">
        <v>76</v>
      </c>
      <c r="E4990" s="0" t="n">
        <v>35</v>
      </c>
      <c r="F4990" s="0" t="n">
        <v>28</v>
      </c>
      <c r="G4990" s="0" t="n">
        <v>15</v>
      </c>
      <c r="H4990" s="0" t="n">
        <v>9</v>
      </c>
      <c r="I4990" s="0" t="n">
        <v>0</v>
      </c>
      <c r="J4990" s="0" t="n">
        <v>1</v>
      </c>
      <c r="K4990" s="0" t="n">
        <f aca="false">VLOOKUP(A4990,'Team Data'!$A$1:$E$659,2,FALSE())</f>
        <v>26</v>
      </c>
      <c r="L4990" s="0" t="n">
        <f aca="false">VLOOKUP(A4990,'Team Data'!$A$1:$E$659,3,FALSE())</f>
        <v>12</v>
      </c>
      <c r="M4990" s="0" t="n">
        <f aca="false">VLOOKUP(B4990,'Team Data'!$A$1:$E$659,2,FALSE())</f>
        <v>30</v>
      </c>
      <c r="N4990" s="0" t="n">
        <f aca="false">VLOOKUP(B4990,'Team Data'!$A$1:$E$659,3,FALSE())</f>
        <v>7</v>
      </c>
      <c r="O4990" s="0" t="n">
        <f aca="false">VLOOKUP(A4990,'Team Data'!$A$1:$E$659,4,FALSE())</f>
        <v>700</v>
      </c>
      <c r="P4990" s="0" t="n">
        <f aca="false">VLOOKUP(A4990,'Team Data'!$A$1:$E$659,5,FALSE())</f>
        <v>549</v>
      </c>
      <c r="Q4990" s="0" t="n">
        <f aca="false">VLOOKUP(B4990,'Team Data'!$A$1:$E$659,4,FALSE())</f>
        <v>726</v>
      </c>
      <c r="R4990" s="0" t="n">
        <f aca="false">VLOOKUP(B4990,'Team Data'!$A$1:$E$659,5,FALSE())</f>
        <v>521</v>
      </c>
      <c r="S4990" s="0" t="n">
        <f aca="false">IF(I4990=1,(MIN(30,(C4990-D4990)))*(M4990/(M4990+N4990))*(Q4990/(Q4990+R4990)),(MAX(-30,(C4990-D4990)))*(N4990/(M4990+N4990))*(R4990/(R4990+Q4990)))</f>
        <v>-0.237131277227508</v>
      </c>
      <c r="T4990" s="0" t="n">
        <f aca="false">IF(J4990=1,(MIN(30,(D4990-C4990)))*(K4990/(K4990+L4990))*(O4990/(O4990+P4990)),(MAX(-30,(D4990-C4990)))*(L4990/(K4990+L4990))*(P4990/(P4990+O4990)))</f>
        <v>1.15039399941005</v>
      </c>
      <c r="U4990" s="7" t="n">
        <v>43150</v>
      </c>
    </row>
    <row r="4991" customFormat="false" ht="15" hidden="false" customHeight="false" outlineLevel="0" collapsed="false">
      <c r="A4991" s="0" t="s">
        <v>281</v>
      </c>
      <c r="B4991" s="0" t="s">
        <v>43</v>
      </c>
      <c r="C4991" s="0" t="n">
        <v>77</v>
      </c>
      <c r="D4991" s="0" t="n">
        <v>73</v>
      </c>
      <c r="E4991" s="0" t="n">
        <v>45</v>
      </c>
      <c r="F4991" s="0" t="n">
        <v>37</v>
      </c>
      <c r="G4991" s="0" t="n">
        <v>16</v>
      </c>
      <c r="H4991" s="0" t="n">
        <v>9</v>
      </c>
      <c r="I4991" s="0" t="n">
        <v>1</v>
      </c>
      <c r="J4991" s="0" t="n">
        <v>0</v>
      </c>
      <c r="K4991" s="0" t="n">
        <f aca="false">VLOOKUP(A4991,'Team Data'!$A$1:$E$659,2,FALSE())</f>
        <v>19</v>
      </c>
      <c r="L4991" s="0" t="n">
        <f aca="false">VLOOKUP(A4991,'Team Data'!$A$1:$E$659,3,FALSE())</f>
        <v>16</v>
      </c>
      <c r="M4991" s="0" t="n">
        <f aca="false">VLOOKUP(B4991,'Team Data'!$A$1:$E$659,2,FALSE())</f>
        <v>8</v>
      </c>
      <c r="N4991" s="0" t="n">
        <f aca="false">VLOOKUP(B4991,'Team Data'!$A$1:$E$659,3,FALSE())</f>
        <v>23</v>
      </c>
      <c r="O4991" s="0" t="n">
        <f aca="false">VLOOKUP(A4991,'Team Data'!$A$1:$E$659,4,FALSE())</f>
        <v>682</v>
      </c>
      <c r="P4991" s="0" t="n">
        <f aca="false">VLOOKUP(A4991,'Team Data'!$A$1:$E$659,5,FALSE())</f>
        <v>488</v>
      </c>
      <c r="Q4991" s="0" t="n">
        <f aca="false">VLOOKUP(B4991,'Team Data'!$A$1:$E$659,4,FALSE())</f>
        <v>578</v>
      </c>
      <c r="R4991" s="0" t="n">
        <f aca="false">VLOOKUP(B4991,'Team Data'!$A$1:$E$659,5,FALSE())</f>
        <v>421</v>
      </c>
      <c r="S4991" s="0" t="n">
        <f aca="false">IF(I4991=1,(MIN(30,(C4991-D4991)))*(M4991/(M4991+N4991))*(Q4991/(Q4991+R4991)),(MAX(-30,(C4991-D4991)))*(N4991/(M4991+N4991))*(R4991/(R4991+Q4991)))</f>
        <v>0.597242403694017</v>
      </c>
      <c r="T4991" s="0" t="n">
        <f aca="false">IF(J4991=1,(MIN(30,(D4991-C4991)))*(K4991/(K4991+L4991))*(O4991/(O4991+P4991)),(MAX(-30,(D4991-C4991)))*(L4991/(K4991+L4991))*(P4991/(P4991+O4991)))</f>
        <v>-0.762686202686203</v>
      </c>
      <c r="U4991" s="7" t="n">
        <v>43150</v>
      </c>
    </row>
    <row r="4992" customFormat="false" ht="15" hidden="false" customHeight="false" outlineLevel="0" collapsed="false">
      <c r="A4992" s="0" t="s">
        <v>161</v>
      </c>
      <c r="B4992" s="0" t="s">
        <v>210</v>
      </c>
      <c r="C4992" s="0" t="n">
        <v>71</v>
      </c>
      <c r="D4992" s="0" t="n">
        <v>64</v>
      </c>
      <c r="E4992" s="0" t="n">
        <v>31</v>
      </c>
      <c r="F4992" s="0" t="n">
        <v>25</v>
      </c>
      <c r="G4992" s="0" t="n">
        <v>13</v>
      </c>
      <c r="H4992" s="0" t="n">
        <v>14</v>
      </c>
      <c r="I4992" s="0" t="n">
        <v>1</v>
      </c>
      <c r="J4992" s="0" t="n">
        <v>0</v>
      </c>
      <c r="K4992" s="0" t="n">
        <f aca="false">VLOOKUP(A4992,'Team Data'!$A$1:$E$659,2,FALSE())</f>
        <v>19</v>
      </c>
      <c r="L4992" s="0" t="n">
        <f aca="false">VLOOKUP(A4992,'Team Data'!$A$1:$E$659,3,FALSE())</f>
        <v>13</v>
      </c>
      <c r="M4992" s="0" t="n">
        <f aca="false">VLOOKUP(B4992,'Team Data'!$A$1:$E$659,2,FALSE())</f>
        <v>15</v>
      </c>
      <c r="N4992" s="0" t="n">
        <f aca="false">VLOOKUP(B4992,'Team Data'!$A$1:$E$659,3,FALSE())</f>
        <v>16</v>
      </c>
      <c r="O4992" s="0" t="n">
        <f aca="false">VLOOKUP(A4992,'Team Data'!$A$1:$E$659,4,FALSE())</f>
        <v>626</v>
      </c>
      <c r="P4992" s="0" t="n">
        <f aca="false">VLOOKUP(A4992,'Team Data'!$A$1:$E$659,5,FALSE())</f>
        <v>423</v>
      </c>
      <c r="Q4992" s="0" t="n">
        <f aca="false">VLOOKUP(B4992,'Team Data'!$A$1:$E$659,4,FALSE())</f>
        <v>541</v>
      </c>
      <c r="R4992" s="0" t="n">
        <f aca="false">VLOOKUP(B4992,'Team Data'!$A$1:$E$659,5,FALSE())</f>
        <v>455</v>
      </c>
      <c r="S4992" s="0" t="n">
        <f aca="false">IF(I4992=1,(MIN(30,(C4992-D4992)))*(M4992/(M4992+N4992))*(Q4992/(Q4992+R4992)),(MAX(-30,(C4992-D4992)))*(N4992/(M4992+N4992))*(R4992/(R4992+Q4992)))</f>
        <v>1.83977846871356</v>
      </c>
      <c r="T4992" s="0" t="n">
        <f aca="false">IF(J4992=1,(MIN(30,(D4992-C4992)))*(K4992/(K4992+L4992))*(O4992/(O4992+P4992)),(MAX(-30,(D4992-C4992)))*(L4992/(K4992+L4992))*(P4992/(P4992+O4992)))</f>
        <v>-1.1467171115348</v>
      </c>
      <c r="U4992" s="7" t="n">
        <v>43151</v>
      </c>
    </row>
    <row r="4993" customFormat="false" ht="15" hidden="false" customHeight="false" outlineLevel="0" collapsed="false">
      <c r="A4993" s="0" t="s">
        <v>117</v>
      </c>
      <c r="B4993" s="0" t="s">
        <v>199</v>
      </c>
      <c r="C4993" s="0" t="n">
        <v>66</v>
      </c>
      <c r="D4993" s="0" t="n">
        <v>83</v>
      </c>
      <c r="E4993" s="0" t="n">
        <v>29</v>
      </c>
      <c r="F4993" s="0" t="n">
        <v>36</v>
      </c>
      <c r="G4993" s="0" t="n">
        <v>7</v>
      </c>
      <c r="H4993" s="0" t="n">
        <v>12</v>
      </c>
      <c r="I4993" s="0" t="n">
        <v>0</v>
      </c>
      <c r="J4993" s="0" t="n">
        <v>1</v>
      </c>
      <c r="K4993" s="0" t="n">
        <f aca="false">VLOOKUP(A4993,'Team Data'!$A$1:$E$659,2,FALSE())</f>
        <v>10</v>
      </c>
      <c r="L4993" s="0" t="n">
        <f aca="false">VLOOKUP(A4993,'Team Data'!$A$1:$E$659,3,FALSE())</f>
        <v>23</v>
      </c>
      <c r="M4993" s="0" t="n">
        <f aca="false">VLOOKUP(B4993,'Team Data'!$A$1:$E$659,2,FALSE())</f>
        <v>19</v>
      </c>
      <c r="N4993" s="0" t="n">
        <f aca="false">VLOOKUP(B4993,'Team Data'!$A$1:$E$659,3,FALSE())</f>
        <v>16</v>
      </c>
      <c r="O4993" s="0" t="n">
        <f aca="false">VLOOKUP(A4993,'Team Data'!$A$1:$E$659,4,FALSE())</f>
        <v>452</v>
      </c>
      <c r="P4993" s="0" t="n">
        <f aca="false">VLOOKUP(A4993,'Team Data'!$A$1:$E$659,5,FALSE())</f>
        <v>578</v>
      </c>
      <c r="Q4993" s="0" t="n">
        <f aca="false">VLOOKUP(B4993,'Team Data'!$A$1:$E$659,4,FALSE())</f>
        <v>431</v>
      </c>
      <c r="R4993" s="0" t="n">
        <f aca="false">VLOOKUP(B4993,'Team Data'!$A$1:$E$659,5,FALSE())</f>
        <v>621</v>
      </c>
      <c r="S4993" s="0" t="n">
        <f aca="false">IF(I4993=1,(MIN(30,(C4993-D4993)))*(M4993/(M4993+N4993))*(Q4993/(Q4993+R4993)),(MAX(-30,(C4993-D4993)))*(N4993/(M4993+N4993))*(R4993/(R4993+Q4993)))</f>
        <v>-4.58750678978816</v>
      </c>
      <c r="T4993" s="0" t="n">
        <f aca="false">IF(J4993=1,(MIN(30,(D4993-C4993)))*(K4993/(K4993+L4993))*(O4993/(O4993+P4993)),(MAX(-30,(D4993-C4993)))*(L4993/(K4993+L4993))*(P4993/(P4993+O4993)))</f>
        <v>2.2606649014416</v>
      </c>
      <c r="U4993" s="7" t="n">
        <v>43151</v>
      </c>
    </row>
    <row r="4994" customFormat="false" ht="15" hidden="false" customHeight="false" outlineLevel="0" collapsed="false">
      <c r="A4994" s="0" t="s">
        <v>167</v>
      </c>
      <c r="B4994" s="0" t="s">
        <v>212</v>
      </c>
      <c r="C4994" s="0" t="n">
        <v>77</v>
      </c>
      <c r="D4994" s="0" t="n">
        <v>74</v>
      </c>
      <c r="E4994" s="0" t="n">
        <v>25</v>
      </c>
      <c r="F4994" s="0" t="n">
        <v>33</v>
      </c>
      <c r="G4994" s="0" t="n">
        <v>8</v>
      </c>
      <c r="H4994" s="0" t="n">
        <v>12</v>
      </c>
      <c r="I4994" s="0" t="n">
        <v>1</v>
      </c>
      <c r="J4994" s="0" t="n">
        <v>0</v>
      </c>
      <c r="K4994" s="0" t="n">
        <f aca="false">VLOOKUP(A4994,'Team Data'!$A$1:$E$659,2,FALSE())</f>
        <v>22</v>
      </c>
      <c r="L4994" s="0" t="n">
        <f aca="false">VLOOKUP(A4994,'Team Data'!$A$1:$E$659,3,FALSE())</f>
        <v>10</v>
      </c>
      <c r="M4994" s="0" t="n">
        <f aca="false">VLOOKUP(B4994,'Team Data'!$A$1:$E$659,2,FALSE())</f>
        <v>18</v>
      </c>
      <c r="N4994" s="0" t="n">
        <f aca="false">VLOOKUP(B4994,'Team Data'!$A$1:$E$659,3,FALSE())</f>
        <v>15</v>
      </c>
      <c r="O4994" s="0" t="n">
        <f aca="false">VLOOKUP(A4994,'Team Data'!$A$1:$E$659,4,FALSE())</f>
        <v>612</v>
      </c>
      <c r="P4994" s="0" t="n">
        <f aca="false">VLOOKUP(A4994,'Team Data'!$A$1:$E$659,5,FALSE())</f>
        <v>453</v>
      </c>
      <c r="Q4994" s="0" t="n">
        <f aca="false">VLOOKUP(B4994,'Team Data'!$A$1:$E$659,4,FALSE())</f>
        <v>628</v>
      </c>
      <c r="R4994" s="0" t="n">
        <f aca="false">VLOOKUP(B4994,'Team Data'!$A$1:$E$659,5,FALSE())</f>
        <v>469</v>
      </c>
      <c r="S4994" s="0" t="n">
        <f aca="false">IF(I4994=1,(MIN(30,(C4994-D4994)))*(M4994/(M4994+N4994))*(Q4994/(Q4994+R4994)),(MAX(-30,(C4994-D4994)))*(N4994/(M4994+N4994))*(R4994/(R4994+Q4994)))</f>
        <v>0.936769702494406</v>
      </c>
      <c r="T4994" s="0" t="n">
        <f aca="false">IF(J4994=1,(MIN(30,(D4994-C4994)))*(K4994/(K4994+L4994))*(O4994/(O4994+P4994)),(MAX(-30,(D4994-C4994)))*(L4994/(K4994+L4994))*(P4994/(P4994+O4994)))</f>
        <v>-0.398767605633803</v>
      </c>
      <c r="U4994" s="7" t="n">
        <v>43151</v>
      </c>
    </row>
    <row r="4995" customFormat="false" ht="15" hidden="false" customHeight="false" outlineLevel="0" collapsed="false">
      <c r="A4995" s="0" t="s">
        <v>213</v>
      </c>
      <c r="B4995" s="0" t="s">
        <v>118</v>
      </c>
      <c r="C4995" s="0" t="n">
        <v>67</v>
      </c>
      <c r="D4995" s="0" t="n">
        <v>74</v>
      </c>
      <c r="E4995" s="0" t="n">
        <v>41</v>
      </c>
      <c r="F4995" s="0" t="n">
        <v>40</v>
      </c>
      <c r="G4995" s="0" t="n">
        <v>10</v>
      </c>
      <c r="H4995" s="0" t="n">
        <v>10</v>
      </c>
      <c r="I4995" s="0" t="n">
        <v>0</v>
      </c>
      <c r="J4995" s="0" t="n">
        <v>1</v>
      </c>
      <c r="K4995" s="0" t="n">
        <f aca="false">VLOOKUP(A4995,'Team Data'!$A$1:$E$659,2,FALSE())</f>
        <v>19</v>
      </c>
      <c r="L4995" s="0" t="n">
        <f aca="false">VLOOKUP(A4995,'Team Data'!$A$1:$E$659,3,FALSE())</f>
        <v>14</v>
      </c>
      <c r="M4995" s="0" t="n">
        <f aca="false">VLOOKUP(B4995,'Team Data'!$A$1:$E$659,2,FALSE())</f>
        <v>11</v>
      </c>
      <c r="N4995" s="0" t="n">
        <f aca="false">VLOOKUP(B4995,'Team Data'!$A$1:$E$659,3,FALSE())</f>
        <v>19</v>
      </c>
      <c r="O4995" s="0" t="n">
        <f aca="false">VLOOKUP(A4995,'Team Data'!$A$1:$E$659,4,FALSE())</f>
        <v>541</v>
      </c>
      <c r="P4995" s="0" t="n">
        <f aca="false">VLOOKUP(A4995,'Team Data'!$A$1:$E$659,5,FALSE())</f>
        <v>562</v>
      </c>
      <c r="Q4995" s="0" t="n">
        <f aca="false">VLOOKUP(B4995,'Team Data'!$A$1:$E$659,4,FALSE())</f>
        <v>459</v>
      </c>
      <c r="R4995" s="0" t="n">
        <f aca="false">VLOOKUP(B4995,'Team Data'!$A$1:$E$659,5,FALSE())</f>
        <v>467</v>
      </c>
      <c r="S4995" s="0" t="n">
        <f aca="false">IF(I4995=1,(MIN(30,(C4995-D4995)))*(M4995/(M4995+N4995))*(Q4995/(Q4995+R4995)),(MAX(-30,(C4995-D4995)))*(N4995/(M4995+N4995))*(R4995/(R4995+Q4995)))</f>
        <v>-2.23581713462923</v>
      </c>
      <c r="T4995" s="0" t="n">
        <f aca="false">IF(J4995=1,(MIN(30,(D4995-C4995)))*(K4995/(K4995+L4995))*(O4995/(O4995+P4995)),(MAX(-30,(D4995-C4995)))*(L4995/(K4995+L4995))*(P4995/(P4995+O4995)))</f>
        <v>1.97678507651309</v>
      </c>
      <c r="U4995" s="7" t="n">
        <v>43151</v>
      </c>
    </row>
    <row r="4996" customFormat="false" ht="15" hidden="false" customHeight="false" outlineLevel="0" collapsed="false">
      <c r="A4996" s="0" t="s">
        <v>162</v>
      </c>
      <c r="B4996" s="0" t="s">
        <v>198</v>
      </c>
      <c r="C4996" s="0" t="n">
        <v>69</v>
      </c>
      <c r="D4996" s="0" t="n">
        <v>78</v>
      </c>
      <c r="E4996" s="0" t="n">
        <v>42</v>
      </c>
      <c r="F4996" s="0" t="n">
        <v>32</v>
      </c>
      <c r="G4996" s="0" t="n">
        <v>12</v>
      </c>
      <c r="H4996" s="0" t="n">
        <v>11</v>
      </c>
      <c r="I4996" s="0" t="n">
        <v>0</v>
      </c>
      <c r="J4996" s="0" t="n">
        <v>1</v>
      </c>
      <c r="K4996" s="0" t="n">
        <f aca="false">VLOOKUP(A4996,'Team Data'!$A$1:$E$659,2,FALSE())</f>
        <v>7</v>
      </c>
      <c r="L4996" s="0" t="n">
        <f aca="false">VLOOKUP(A4996,'Team Data'!$A$1:$E$659,3,FALSE())</f>
        <v>25</v>
      </c>
      <c r="M4996" s="0" t="n">
        <f aca="false">VLOOKUP(B4996,'Team Data'!$A$1:$E$659,2,FALSE())</f>
        <v>20</v>
      </c>
      <c r="N4996" s="0" t="n">
        <f aca="false">VLOOKUP(B4996,'Team Data'!$A$1:$E$659,3,FALSE())</f>
        <v>15</v>
      </c>
      <c r="O4996" s="0" t="n">
        <f aca="false">VLOOKUP(A4996,'Team Data'!$A$1:$E$659,4,FALSE())</f>
        <v>467</v>
      </c>
      <c r="P4996" s="0" t="n">
        <f aca="false">VLOOKUP(A4996,'Team Data'!$A$1:$E$659,5,FALSE())</f>
        <v>524</v>
      </c>
      <c r="Q4996" s="0" t="n">
        <f aca="false">VLOOKUP(B4996,'Team Data'!$A$1:$E$659,4,FALSE())</f>
        <v>455</v>
      </c>
      <c r="R4996" s="0" t="n">
        <f aca="false">VLOOKUP(B4996,'Team Data'!$A$1:$E$659,5,FALSE())</f>
        <v>629</v>
      </c>
      <c r="S4996" s="0" t="n">
        <f aca="false">IF(I4996=1,(MIN(30,(C4996-D4996)))*(M4996/(M4996+N4996))*(Q4996/(Q4996+R4996)),(MAX(-30,(C4996-D4996)))*(N4996/(M4996+N4996))*(R4996/(R4996+Q4996)))</f>
        <v>-2.23813916710596</v>
      </c>
      <c r="T4996" s="0" t="n">
        <f aca="false">IF(J4996=1,(MIN(30,(D4996-C4996)))*(K4996/(K4996+L4996))*(O4996/(O4996+P4996)),(MAX(-30,(D4996-C4996)))*(L4996/(K4996+L4996))*(P4996/(P4996+O4996)))</f>
        <v>0.927756054490414</v>
      </c>
      <c r="U4996" s="7" t="n">
        <v>43151</v>
      </c>
    </row>
    <row r="4997" customFormat="false" ht="15" hidden="false" customHeight="false" outlineLevel="0" collapsed="false">
      <c r="A4997" s="0" t="s">
        <v>261</v>
      </c>
      <c r="B4997" s="0" t="s">
        <v>108</v>
      </c>
      <c r="C4997" s="0" t="n">
        <v>102</v>
      </c>
      <c r="D4997" s="0" t="n">
        <v>114</v>
      </c>
      <c r="E4997" s="0" t="n">
        <v>50</v>
      </c>
      <c r="F4997" s="0" t="n">
        <v>51</v>
      </c>
      <c r="G4997" s="0" t="n">
        <v>21</v>
      </c>
      <c r="H4997" s="0" t="n">
        <v>18</v>
      </c>
      <c r="I4997" s="0" t="n">
        <v>0</v>
      </c>
      <c r="J4997" s="0" t="n">
        <v>1</v>
      </c>
      <c r="K4997" s="0" t="n">
        <f aca="false">VLOOKUP(A4997,'Team Data'!$A$1:$E$659,2,FALSE())</f>
        <v>15</v>
      </c>
      <c r="L4997" s="0" t="n">
        <f aca="false">VLOOKUP(A4997,'Team Data'!$A$1:$E$659,3,FALSE())</f>
        <v>16</v>
      </c>
      <c r="M4997" s="0" t="n">
        <f aca="false">VLOOKUP(B4997,'Team Data'!$A$1:$E$659,2,FALSE())</f>
        <v>19</v>
      </c>
      <c r="N4997" s="0" t="n">
        <f aca="false">VLOOKUP(B4997,'Team Data'!$A$1:$E$659,3,FALSE())</f>
        <v>16</v>
      </c>
      <c r="O4997" s="0" t="n">
        <f aca="false">VLOOKUP(A4997,'Team Data'!$A$1:$E$659,4,FALSE())</f>
        <v>492</v>
      </c>
      <c r="P4997" s="0" t="n">
        <f aca="false">VLOOKUP(A4997,'Team Data'!$A$1:$E$659,5,FALSE())</f>
        <v>475</v>
      </c>
      <c r="Q4997" s="0" t="n">
        <f aca="false">VLOOKUP(B4997,'Team Data'!$A$1:$E$659,4,FALSE())</f>
        <v>472</v>
      </c>
      <c r="R4997" s="0" t="n">
        <f aca="false">VLOOKUP(B4997,'Team Data'!$A$1:$E$659,5,FALSE())</f>
        <v>580</v>
      </c>
      <c r="S4997" s="0" t="n">
        <f aca="false">IF(I4997=1,(MIN(30,(C4997-D4997)))*(M4997/(M4997+N4997))*(Q4997/(Q4997+R4997)),(MAX(-30,(C4997-D4997)))*(N4997/(M4997+N4997))*(R4997/(R4997+Q4997)))</f>
        <v>-3.02444323737099</v>
      </c>
      <c r="T4997" s="0" t="n">
        <f aca="false">IF(J4997=1,(MIN(30,(D4997-C4997)))*(K4997/(K4997+L4997))*(O4997/(O4997+P4997)),(MAX(-30,(D4997-C4997)))*(L4997/(K4997+L4997))*(P4997/(P4997+O4997)))</f>
        <v>2.95426493645128</v>
      </c>
      <c r="U4997" s="7" t="n">
        <v>43151</v>
      </c>
    </row>
    <row r="4998" customFormat="false" ht="15" hidden="false" customHeight="false" outlineLevel="0" collapsed="false">
      <c r="A4998" s="0" t="s">
        <v>62</v>
      </c>
      <c r="B4998" s="0" t="s">
        <v>70</v>
      </c>
      <c r="C4998" s="0" t="n">
        <v>51</v>
      </c>
      <c r="D4998" s="0" t="n">
        <v>69</v>
      </c>
      <c r="E4998" s="0" t="n">
        <v>35</v>
      </c>
      <c r="F4998" s="0" t="n">
        <v>36</v>
      </c>
      <c r="G4998" s="0" t="n">
        <v>15</v>
      </c>
      <c r="H4998" s="0" t="n">
        <v>10</v>
      </c>
      <c r="I4998" s="0" t="n">
        <v>0</v>
      </c>
      <c r="J4998" s="0" t="n">
        <v>1</v>
      </c>
      <c r="K4998" s="0" t="n">
        <f aca="false">VLOOKUP(A4998,'Team Data'!$A$1:$E$659,2,FALSE())</f>
        <v>5</v>
      </c>
      <c r="L4998" s="0" t="n">
        <f aca="false">VLOOKUP(A4998,'Team Data'!$A$1:$E$659,3,FALSE())</f>
        <v>27</v>
      </c>
      <c r="M4998" s="0" t="n">
        <f aca="false">VLOOKUP(B4998,'Team Data'!$A$1:$E$659,2,FALSE())</f>
        <v>4</v>
      </c>
      <c r="N4998" s="0" t="n">
        <f aca="false">VLOOKUP(B4998,'Team Data'!$A$1:$E$659,3,FALSE())</f>
        <v>28</v>
      </c>
      <c r="O4998" s="0" t="n">
        <f aca="false">VLOOKUP(A4998,'Team Data'!$A$1:$E$659,4,FALSE())</f>
        <v>512</v>
      </c>
      <c r="P4998" s="0" t="n">
        <f aca="false">VLOOKUP(A4998,'Team Data'!$A$1:$E$659,5,FALSE())</f>
        <v>548</v>
      </c>
      <c r="Q4998" s="0" t="n">
        <f aca="false">VLOOKUP(B4998,'Team Data'!$A$1:$E$659,4,FALSE())</f>
        <v>460</v>
      </c>
      <c r="R4998" s="0" t="n">
        <f aca="false">VLOOKUP(B4998,'Team Data'!$A$1:$E$659,5,FALSE())</f>
        <v>532</v>
      </c>
      <c r="S4998" s="0" t="n">
        <f aca="false">IF(I4998=1,(MIN(30,(C4998-D4998)))*(M4998/(M4998+N4998))*(Q4998/(Q4998+R4998)),(MAX(-30,(C4998-D4998)))*(N4998/(M4998+N4998))*(R4998/(R4998+Q4998)))</f>
        <v>-8.44657258064516</v>
      </c>
      <c r="T4998" s="0" t="n">
        <f aca="false">IF(J4998=1,(MIN(30,(D4998-C4998)))*(K4998/(K4998+L4998))*(O4998/(O4998+P4998)),(MAX(-30,(D4998-C4998)))*(L4998/(K4998+L4998))*(P4998/(P4998+O4998)))</f>
        <v>1.35849056603774</v>
      </c>
      <c r="U4998" s="7" t="n">
        <v>43151</v>
      </c>
    </row>
    <row r="4999" customFormat="false" ht="15" hidden="false" customHeight="false" outlineLevel="0" collapsed="false">
      <c r="A4999" s="0" t="s">
        <v>356</v>
      </c>
      <c r="B4999" s="0" t="s">
        <v>209</v>
      </c>
      <c r="C4999" s="0" t="n">
        <v>51</v>
      </c>
      <c r="D4999" s="0" t="n">
        <v>70</v>
      </c>
      <c r="E4999" s="0" t="n">
        <v>33</v>
      </c>
      <c r="F4999" s="0" t="n">
        <v>41</v>
      </c>
      <c r="G4999" s="0" t="n">
        <v>14</v>
      </c>
      <c r="H4999" s="0" t="n">
        <v>15</v>
      </c>
      <c r="I4999" s="0" t="n">
        <v>0</v>
      </c>
      <c r="J4999" s="0" t="n">
        <v>1</v>
      </c>
      <c r="K4999" s="0" t="n">
        <f aca="false">VLOOKUP(A4999,'Team Data'!$A$1:$E$659,2,FALSE())</f>
        <v>8</v>
      </c>
      <c r="L4999" s="0" t="n">
        <f aca="false">VLOOKUP(A4999,'Team Data'!$A$1:$E$659,3,FALSE())</f>
        <v>24</v>
      </c>
      <c r="M4999" s="0" t="n">
        <f aca="false">VLOOKUP(B4999,'Team Data'!$A$1:$E$659,2,FALSE())</f>
        <v>22</v>
      </c>
      <c r="N4999" s="0" t="n">
        <f aca="false">VLOOKUP(B4999,'Team Data'!$A$1:$E$659,3,FALSE())</f>
        <v>10</v>
      </c>
      <c r="O4999" s="0" t="n">
        <f aca="false">VLOOKUP(A4999,'Team Data'!$A$1:$E$659,4,FALSE())</f>
        <v>505</v>
      </c>
      <c r="P4999" s="0" t="n">
        <f aca="false">VLOOKUP(A4999,'Team Data'!$A$1:$E$659,5,FALSE())</f>
        <v>499</v>
      </c>
      <c r="Q4999" s="0" t="n">
        <f aca="false">VLOOKUP(B4999,'Team Data'!$A$1:$E$659,4,FALSE())</f>
        <v>489</v>
      </c>
      <c r="R4999" s="0" t="n">
        <f aca="false">VLOOKUP(B4999,'Team Data'!$A$1:$E$659,5,FALSE())</f>
        <v>510</v>
      </c>
      <c r="S4999" s="0" t="n">
        <f aca="false">IF(I4999=1,(MIN(30,(C4999-D4999)))*(M4999/(M4999+N4999))*(Q4999/(Q4999+R4999)),(MAX(-30,(C4999-D4999)))*(N4999/(M4999+N4999))*(R4999/(R4999+Q4999)))</f>
        <v>-3.03115615615616</v>
      </c>
      <c r="T4999" s="0" t="n">
        <f aca="false">IF(J4999=1,(MIN(30,(D4999-C4999)))*(K4999/(K4999+L4999))*(O4999/(O4999+P4999)),(MAX(-30,(D4999-C4999)))*(L4999/(K4999+L4999))*(P4999/(P4999+O4999)))</f>
        <v>2.38919322709163</v>
      </c>
      <c r="U4999" s="7" t="n">
        <v>43151</v>
      </c>
    </row>
    <row r="5000" customFormat="false" ht="15" hidden="false" customHeight="false" outlineLevel="0" collapsed="false">
      <c r="A5000" s="0" t="s">
        <v>56</v>
      </c>
      <c r="B5000" s="0" t="s">
        <v>352</v>
      </c>
      <c r="C5000" s="0" t="n">
        <v>63</v>
      </c>
      <c r="D5000" s="0" t="n">
        <v>72</v>
      </c>
      <c r="E5000" s="0" t="n">
        <v>26</v>
      </c>
      <c r="F5000" s="0" t="n">
        <v>29</v>
      </c>
      <c r="G5000" s="0" t="n">
        <v>14</v>
      </c>
      <c r="H5000" s="0" t="n">
        <v>13</v>
      </c>
      <c r="I5000" s="0" t="n">
        <v>0</v>
      </c>
      <c r="J5000" s="0" t="n">
        <v>1</v>
      </c>
      <c r="K5000" s="0" t="n">
        <f aca="false">VLOOKUP(A5000,'Team Data'!$A$1:$E$659,2,FALSE())</f>
        <v>12</v>
      </c>
      <c r="L5000" s="0" t="n">
        <f aca="false">VLOOKUP(A5000,'Team Data'!$A$1:$E$659,3,FALSE())</f>
        <v>23</v>
      </c>
      <c r="M5000" s="0" t="n">
        <f aca="false">VLOOKUP(B5000,'Team Data'!$A$1:$E$659,2,FALSE())</f>
        <v>25</v>
      </c>
      <c r="N5000" s="0" t="n">
        <f aca="false">VLOOKUP(B5000,'Team Data'!$A$1:$E$659,3,FALSE())</f>
        <v>10</v>
      </c>
      <c r="O5000" s="0" t="n">
        <f aca="false">VLOOKUP(A5000,'Team Data'!$A$1:$E$659,4,FALSE())</f>
        <v>562</v>
      </c>
      <c r="P5000" s="0" t="n">
        <f aca="false">VLOOKUP(A5000,'Team Data'!$A$1:$E$659,5,FALSE())</f>
        <v>557</v>
      </c>
      <c r="Q5000" s="0" t="n">
        <f aca="false">VLOOKUP(B5000,'Team Data'!$A$1:$E$659,4,FALSE())</f>
        <v>543</v>
      </c>
      <c r="R5000" s="0" t="n">
        <f aca="false">VLOOKUP(B5000,'Team Data'!$A$1:$E$659,5,FALSE())</f>
        <v>561</v>
      </c>
      <c r="S5000" s="0" t="n">
        <f aca="false">IF(I5000=1,(MIN(30,(C5000-D5000)))*(M5000/(M5000+N5000))*(Q5000/(Q5000+R5000)),(MAX(-30,(C5000-D5000)))*(N5000/(M5000+N5000))*(R5000/(R5000+Q5000)))</f>
        <v>-1.30667701863354</v>
      </c>
      <c r="T5000" s="0" t="n">
        <f aca="false">IF(J5000=1,(MIN(30,(D5000-C5000)))*(K5000/(K5000+L5000))*(O5000/(O5000+P5000)),(MAX(-30,(D5000-C5000)))*(L5000/(K5000+L5000))*(P5000/(P5000+O5000)))</f>
        <v>1.54975105323631</v>
      </c>
      <c r="U5000" s="7" t="n">
        <v>43151</v>
      </c>
    </row>
    <row r="5001" customFormat="false" ht="15" hidden="false" customHeight="false" outlineLevel="0" collapsed="false">
      <c r="A5001" s="0" t="s">
        <v>27</v>
      </c>
      <c r="B5001" s="0" t="s">
        <v>182</v>
      </c>
      <c r="C5001" s="0" t="n">
        <v>96</v>
      </c>
      <c r="D5001" s="0" t="n">
        <v>95</v>
      </c>
      <c r="E5001" s="0" t="n">
        <v>37</v>
      </c>
      <c r="F5001" s="0" t="n">
        <v>44</v>
      </c>
      <c r="G5001" s="0" t="n">
        <v>19</v>
      </c>
      <c r="H5001" s="0" t="n">
        <v>16</v>
      </c>
      <c r="I5001" s="0" t="n">
        <v>1</v>
      </c>
      <c r="J5001" s="0" t="n">
        <v>0</v>
      </c>
      <c r="K5001" s="0" t="n">
        <f aca="false">VLOOKUP(A5001,'Team Data'!$A$1:$E$659,2,FALSE())</f>
        <v>18</v>
      </c>
      <c r="L5001" s="0" t="n">
        <f aca="false">VLOOKUP(A5001,'Team Data'!$A$1:$E$659,3,FALSE())</f>
        <v>14</v>
      </c>
      <c r="M5001" s="0" t="n">
        <f aca="false">VLOOKUP(B5001,'Team Data'!$A$1:$E$659,2,FALSE())</f>
        <v>13</v>
      </c>
      <c r="N5001" s="0" t="n">
        <f aca="false">VLOOKUP(B5001,'Team Data'!$A$1:$E$659,3,FALSE())</f>
        <v>19</v>
      </c>
      <c r="O5001" s="0" t="n">
        <f aca="false">VLOOKUP(A5001,'Team Data'!$A$1:$E$659,4,FALSE())</f>
        <v>374</v>
      </c>
      <c r="P5001" s="0" t="n">
        <f aca="false">VLOOKUP(A5001,'Team Data'!$A$1:$E$659,5,FALSE())</f>
        <v>605</v>
      </c>
      <c r="Q5001" s="0" t="n">
        <f aca="false">VLOOKUP(B5001,'Team Data'!$A$1:$E$659,4,FALSE())</f>
        <v>406</v>
      </c>
      <c r="R5001" s="0" t="n">
        <f aca="false">VLOOKUP(B5001,'Team Data'!$A$1:$E$659,5,FALSE())</f>
        <v>575</v>
      </c>
      <c r="S5001" s="0" t="n">
        <f aca="false">IF(I5001=1,(MIN(30,(C5001-D5001)))*(M5001/(M5001+N5001))*(Q5001/(Q5001+R5001)),(MAX(-30,(C5001-D5001)))*(N5001/(M5001+N5001))*(R5001/(R5001+Q5001)))</f>
        <v>0.168132008154944</v>
      </c>
      <c r="T5001" s="0" t="n">
        <f aca="false">IF(J5001=1,(MIN(30,(D5001-C5001)))*(K5001/(K5001+L5001))*(O5001/(O5001+P5001)),(MAX(-30,(D5001-C5001)))*(L5001/(K5001+L5001))*(P5001/(P5001+O5001)))</f>
        <v>-0.270365168539326</v>
      </c>
      <c r="U5001" s="7" t="n">
        <v>43151</v>
      </c>
    </row>
    <row r="5002" customFormat="false" ht="15" hidden="false" customHeight="false" outlineLevel="0" collapsed="false">
      <c r="A5002" s="0" t="s">
        <v>267</v>
      </c>
      <c r="B5002" s="0" t="s">
        <v>196</v>
      </c>
      <c r="C5002" s="0" t="n">
        <v>62</v>
      </c>
      <c r="D5002" s="0" t="n">
        <v>76</v>
      </c>
      <c r="E5002" s="0" t="n">
        <v>27</v>
      </c>
      <c r="F5002" s="0" t="n">
        <v>39</v>
      </c>
      <c r="G5002" s="0" t="n">
        <v>11</v>
      </c>
      <c r="H5002" s="0" t="n">
        <v>14</v>
      </c>
      <c r="I5002" s="0" t="n">
        <v>0</v>
      </c>
      <c r="J5002" s="0" t="n">
        <v>1</v>
      </c>
      <c r="K5002" s="0" t="n">
        <f aca="false">VLOOKUP(A5002,'Team Data'!$A$1:$E$659,2,FALSE())</f>
        <v>10</v>
      </c>
      <c r="L5002" s="0" t="n">
        <f aca="false">VLOOKUP(A5002,'Team Data'!$A$1:$E$659,3,FALSE())</f>
        <v>22</v>
      </c>
      <c r="M5002" s="0" t="n">
        <f aca="false">VLOOKUP(B5002,'Team Data'!$A$1:$E$659,2,FALSE())</f>
        <v>14</v>
      </c>
      <c r="N5002" s="0" t="n">
        <f aca="false">VLOOKUP(B5002,'Team Data'!$A$1:$E$659,3,FALSE())</f>
        <v>19</v>
      </c>
      <c r="O5002" s="0" t="n">
        <f aca="false">VLOOKUP(A5002,'Team Data'!$A$1:$E$659,4,FALSE())</f>
        <v>457</v>
      </c>
      <c r="P5002" s="0" t="n">
        <f aca="false">VLOOKUP(A5002,'Team Data'!$A$1:$E$659,5,FALSE())</f>
        <v>529</v>
      </c>
      <c r="Q5002" s="0" t="n">
        <f aca="false">VLOOKUP(B5002,'Team Data'!$A$1:$E$659,4,FALSE())</f>
        <v>464</v>
      </c>
      <c r="R5002" s="0" t="n">
        <f aca="false">VLOOKUP(B5002,'Team Data'!$A$1:$E$659,5,FALSE())</f>
        <v>530</v>
      </c>
      <c r="S5002" s="0" t="n">
        <f aca="false">IF(I5002=1,(MIN(30,(C5002-D5002)))*(M5002/(M5002+N5002))*(Q5002/(Q5002+R5002)),(MAX(-30,(C5002-D5002)))*(N5002/(M5002+N5002))*(R5002/(R5002+Q5002)))</f>
        <v>-4.29790866410585</v>
      </c>
      <c r="T5002" s="0" t="n">
        <f aca="false">IF(J5002=1,(MIN(30,(D5002-C5002)))*(K5002/(K5002+L5002))*(O5002/(O5002+P5002)),(MAX(-30,(D5002-C5002)))*(L5002/(K5002+L5002))*(P5002/(P5002+O5002)))</f>
        <v>2.02776369168357</v>
      </c>
      <c r="U5002" s="7" t="n">
        <v>43151</v>
      </c>
    </row>
    <row r="5003" customFormat="false" ht="15" hidden="false" customHeight="false" outlineLevel="0" collapsed="false">
      <c r="A5003" s="0" t="s">
        <v>72</v>
      </c>
      <c r="B5003" s="0" t="s">
        <v>312</v>
      </c>
      <c r="C5003" s="0" t="n">
        <v>87</v>
      </c>
      <c r="D5003" s="0" t="n">
        <v>94</v>
      </c>
      <c r="E5003" s="0" t="n">
        <v>32</v>
      </c>
      <c r="F5003" s="0" t="n">
        <v>31</v>
      </c>
      <c r="G5003" s="0" t="n">
        <v>12</v>
      </c>
      <c r="H5003" s="0" t="n">
        <v>15</v>
      </c>
      <c r="I5003" s="0" t="n">
        <v>0</v>
      </c>
      <c r="J5003" s="0" t="n">
        <v>1</v>
      </c>
      <c r="K5003" s="0" t="n">
        <f aca="false">VLOOKUP(A5003,'Team Data'!$A$1:$E$659,2,FALSE())</f>
        <v>8</v>
      </c>
      <c r="L5003" s="0" t="n">
        <f aca="false">VLOOKUP(A5003,'Team Data'!$A$1:$E$659,3,FALSE())</f>
        <v>24</v>
      </c>
      <c r="M5003" s="0" t="n">
        <f aca="false">VLOOKUP(B5003,'Team Data'!$A$1:$E$659,2,FALSE())</f>
        <v>20</v>
      </c>
      <c r="N5003" s="0" t="n">
        <f aca="false">VLOOKUP(B5003,'Team Data'!$A$1:$E$659,3,FALSE())</f>
        <v>16</v>
      </c>
      <c r="O5003" s="0" t="n">
        <f aca="false">VLOOKUP(A5003,'Team Data'!$A$1:$E$659,4,FALSE())</f>
        <v>529</v>
      </c>
      <c r="P5003" s="0" t="n">
        <f aca="false">VLOOKUP(A5003,'Team Data'!$A$1:$E$659,5,FALSE())</f>
        <v>470</v>
      </c>
      <c r="Q5003" s="0" t="n">
        <f aca="false">VLOOKUP(B5003,'Team Data'!$A$1:$E$659,4,FALSE())</f>
        <v>545</v>
      </c>
      <c r="R5003" s="0" t="n">
        <f aca="false">VLOOKUP(B5003,'Team Data'!$A$1:$E$659,5,FALSE())</f>
        <v>579</v>
      </c>
      <c r="S5003" s="0" t="n">
        <f aca="false">IF(I5003=1,(MIN(30,(C5003-D5003)))*(M5003/(M5003+N5003))*(Q5003/(Q5003+R5003)),(MAX(-30,(C5003-D5003)))*(N5003/(M5003+N5003))*(R5003/(R5003+Q5003)))</f>
        <v>-1.60260972716489</v>
      </c>
      <c r="T5003" s="0" t="n">
        <f aca="false">IF(J5003=1,(MIN(30,(D5003-C5003)))*(K5003/(K5003+L5003))*(O5003/(O5003+P5003)),(MAX(-30,(D5003-C5003)))*(L5003/(K5003+L5003))*(P5003/(P5003+O5003)))</f>
        <v>0.926676676676677</v>
      </c>
      <c r="U5003" s="7" t="n">
        <v>43151</v>
      </c>
    </row>
    <row r="5004" customFormat="false" ht="15" hidden="false" customHeight="false" outlineLevel="0" collapsed="false">
      <c r="A5004" s="0" t="s">
        <v>294</v>
      </c>
      <c r="B5004" s="0" t="s">
        <v>19</v>
      </c>
      <c r="C5004" s="0" t="n">
        <v>61</v>
      </c>
      <c r="D5004" s="0" t="n">
        <v>62</v>
      </c>
      <c r="E5004" s="0" t="n">
        <v>29</v>
      </c>
      <c r="F5004" s="0" t="n">
        <v>33</v>
      </c>
      <c r="G5004" s="0" t="n">
        <v>10</v>
      </c>
      <c r="H5004" s="0" t="n">
        <v>12</v>
      </c>
      <c r="I5004" s="0" t="n">
        <v>0</v>
      </c>
      <c r="J5004" s="0" t="n">
        <v>1</v>
      </c>
      <c r="K5004" s="0" t="n">
        <f aca="false">VLOOKUP(A5004,'Team Data'!$A$1:$E$659,2,FALSE())</f>
        <v>16</v>
      </c>
      <c r="L5004" s="0" t="n">
        <f aca="false">VLOOKUP(A5004,'Team Data'!$A$1:$E$659,3,FALSE())</f>
        <v>19</v>
      </c>
      <c r="M5004" s="0" t="n">
        <f aca="false">VLOOKUP(B5004,'Team Data'!$A$1:$E$659,2,FALSE())</f>
        <v>14</v>
      </c>
      <c r="N5004" s="0" t="n">
        <f aca="false">VLOOKUP(B5004,'Team Data'!$A$1:$E$659,3,FALSE())</f>
        <v>21</v>
      </c>
      <c r="O5004" s="0" t="n">
        <f aca="false">VLOOKUP(A5004,'Team Data'!$A$1:$E$659,4,FALSE())</f>
        <v>549</v>
      </c>
      <c r="P5004" s="0" t="n">
        <f aca="false">VLOOKUP(A5004,'Team Data'!$A$1:$E$659,5,FALSE())</f>
        <v>611</v>
      </c>
      <c r="Q5004" s="0" t="n">
        <f aca="false">VLOOKUP(B5004,'Team Data'!$A$1:$E$659,4,FALSE())</f>
        <v>471</v>
      </c>
      <c r="R5004" s="0" t="n">
        <f aca="false">VLOOKUP(B5004,'Team Data'!$A$1:$E$659,5,FALSE())</f>
        <v>659</v>
      </c>
      <c r="S5004" s="0" t="n">
        <f aca="false">IF(I5004=1,(MIN(30,(C5004-D5004)))*(M5004/(M5004+N5004))*(Q5004/(Q5004+R5004)),(MAX(-30,(C5004-D5004)))*(N5004/(M5004+N5004))*(R5004/(R5004+Q5004)))</f>
        <v>-0.349911504424779</v>
      </c>
      <c r="T5004" s="0" t="n">
        <f aca="false">IF(J5004=1,(MIN(30,(D5004-C5004)))*(K5004/(K5004+L5004))*(O5004/(O5004+P5004)),(MAX(-30,(D5004-C5004)))*(L5004/(K5004+L5004))*(P5004/(P5004+O5004)))</f>
        <v>0.216354679802956</v>
      </c>
      <c r="U5004" s="7" t="n">
        <v>43151</v>
      </c>
    </row>
    <row r="5005" customFormat="false" ht="15" hidden="false" customHeight="false" outlineLevel="0" collapsed="false">
      <c r="A5005" s="0" t="s">
        <v>231</v>
      </c>
      <c r="B5005" s="0" t="s">
        <v>175</v>
      </c>
      <c r="C5005" s="0" t="n">
        <v>71</v>
      </c>
      <c r="D5005" s="0" t="n">
        <v>76</v>
      </c>
      <c r="E5005" s="0" t="n">
        <v>29</v>
      </c>
      <c r="F5005" s="0" t="n">
        <v>48</v>
      </c>
      <c r="G5005" s="0" t="n">
        <v>11</v>
      </c>
      <c r="H5005" s="0" t="n">
        <v>17</v>
      </c>
      <c r="I5005" s="0" t="n">
        <v>0</v>
      </c>
      <c r="J5005" s="0" t="n">
        <v>1</v>
      </c>
      <c r="K5005" s="0" t="n">
        <f aca="false">VLOOKUP(A5005,'Team Data'!$A$1:$E$659,2,FALSE())</f>
        <v>16</v>
      </c>
      <c r="L5005" s="0" t="n">
        <f aca="false">VLOOKUP(A5005,'Team Data'!$A$1:$E$659,3,FALSE())</f>
        <v>18</v>
      </c>
      <c r="M5005" s="0" t="n">
        <f aca="false">VLOOKUP(B5005,'Team Data'!$A$1:$E$659,2,FALSE())</f>
        <v>4</v>
      </c>
      <c r="N5005" s="0" t="n">
        <f aca="false">VLOOKUP(B5005,'Team Data'!$A$1:$E$659,3,FALSE())</f>
        <v>28</v>
      </c>
      <c r="O5005" s="0" t="n">
        <f aca="false">VLOOKUP(A5005,'Team Data'!$A$1:$E$659,4,FALSE())</f>
        <v>494</v>
      </c>
      <c r="P5005" s="0" t="n">
        <f aca="false">VLOOKUP(A5005,'Team Data'!$A$1:$E$659,5,FALSE())</f>
        <v>587</v>
      </c>
      <c r="Q5005" s="0" t="n">
        <f aca="false">VLOOKUP(B5005,'Team Data'!$A$1:$E$659,4,FALSE())</f>
        <v>495</v>
      </c>
      <c r="R5005" s="0" t="n">
        <f aca="false">VLOOKUP(B5005,'Team Data'!$A$1:$E$659,5,FALSE())</f>
        <v>568</v>
      </c>
      <c r="S5005" s="0" t="n">
        <f aca="false">IF(I5005=1,(MIN(30,(C5005-D5005)))*(M5005/(M5005+N5005))*(Q5005/(Q5005+R5005)),(MAX(-30,(C5005-D5005)))*(N5005/(M5005+N5005))*(R5005/(R5005+Q5005)))</f>
        <v>-2.33772342427093</v>
      </c>
      <c r="T5005" s="0" t="n">
        <f aca="false">IF(J5005=1,(MIN(30,(D5005-C5005)))*(K5005/(K5005+L5005))*(O5005/(O5005+P5005)),(MAX(-30,(D5005-C5005)))*(L5005/(K5005+L5005))*(P5005/(P5005+O5005)))</f>
        <v>1.07525711487185</v>
      </c>
      <c r="U5005" s="7" t="n">
        <v>43151</v>
      </c>
    </row>
    <row r="5006" customFormat="false" ht="15" hidden="false" customHeight="false" outlineLevel="0" collapsed="false">
      <c r="A5006" s="0" t="s">
        <v>273</v>
      </c>
      <c r="B5006" s="0" t="s">
        <v>10</v>
      </c>
      <c r="C5006" s="0" t="n">
        <v>60</v>
      </c>
      <c r="D5006" s="0" t="n">
        <v>50</v>
      </c>
      <c r="E5006" s="0" t="n">
        <v>46</v>
      </c>
      <c r="F5006" s="0" t="n">
        <v>34</v>
      </c>
      <c r="G5006" s="0" t="n">
        <v>15</v>
      </c>
      <c r="H5006" s="0" t="n">
        <v>10</v>
      </c>
      <c r="I5006" s="0" t="n">
        <v>1</v>
      </c>
      <c r="J5006" s="0" t="n">
        <v>0</v>
      </c>
      <c r="K5006" s="0" t="n">
        <f aca="false">VLOOKUP(A5006,'Team Data'!$A$1:$E$659,2,FALSE())</f>
        <v>15</v>
      </c>
      <c r="L5006" s="0" t="n">
        <f aca="false">VLOOKUP(A5006,'Team Data'!$A$1:$E$659,3,FALSE())</f>
        <v>18</v>
      </c>
      <c r="M5006" s="0" t="n">
        <f aca="false">VLOOKUP(B5006,'Team Data'!$A$1:$E$659,2,FALSE())</f>
        <v>3</v>
      </c>
      <c r="N5006" s="0" t="n">
        <f aca="false">VLOOKUP(B5006,'Team Data'!$A$1:$E$659,3,FALSE())</f>
        <v>28</v>
      </c>
      <c r="O5006" s="0" t="n">
        <f aca="false">VLOOKUP(A5006,'Team Data'!$A$1:$E$659,4,FALSE())</f>
        <v>416</v>
      </c>
      <c r="P5006" s="0" t="n">
        <f aca="false">VLOOKUP(A5006,'Team Data'!$A$1:$E$659,5,FALSE())</f>
        <v>607</v>
      </c>
      <c r="Q5006" s="0" t="n">
        <f aca="false">VLOOKUP(B5006,'Team Data'!$A$1:$E$659,4,FALSE())</f>
        <v>453</v>
      </c>
      <c r="R5006" s="0" t="n">
        <f aca="false">VLOOKUP(B5006,'Team Data'!$A$1:$E$659,5,FALSE())</f>
        <v>567</v>
      </c>
      <c r="S5006" s="0" t="n">
        <f aca="false">IF(I5006=1,(MIN(30,(C5006-D5006)))*(M5006/(M5006+N5006))*(Q5006/(Q5006+R5006)),(MAX(-30,(C5006-D5006)))*(N5006/(M5006+N5006))*(R5006/(R5006+Q5006)))</f>
        <v>0.429791271347249</v>
      </c>
      <c r="T5006" s="0" t="n">
        <f aca="false">IF(J5006=1,(MIN(30,(D5006-C5006)))*(K5006/(K5006+L5006))*(O5006/(O5006+P5006)),(MAX(-30,(D5006-C5006)))*(L5006/(K5006+L5006))*(P5006/(P5006+O5006)))</f>
        <v>-3.23647027459344</v>
      </c>
      <c r="U5006" s="7" t="n">
        <v>43151</v>
      </c>
    </row>
    <row r="5007" customFormat="false" ht="15" hidden="false" customHeight="false" outlineLevel="0" collapsed="false">
      <c r="A5007" s="0" t="s">
        <v>173</v>
      </c>
      <c r="B5007" s="0" t="s">
        <v>350</v>
      </c>
      <c r="C5007" s="0" t="n">
        <v>63</v>
      </c>
      <c r="D5007" s="0" t="n">
        <v>73</v>
      </c>
      <c r="E5007" s="0" t="n">
        <v>34</v>
      </c>
      <c r="F5007" s="0" t="n">
        <v>30</v>
      </c>
      <c r="G5007" s="0" t="n">
        <v>15</v>
      </c>
      <c r="H5007" s="0" t="n">
        <v>11</v>
      </c>
      <c r="I5007" s="0" t="n">
        <v>0</v>
      </c>
      <c r="J5007" s="0" t="n">
        <v>1</v>
      </c>
      <c r="K5007" s="0" t="n">
        <f aca="false">VLOOKUP(A5007,'Team Data'!$A$1:$E$659,2,FALSE())</f>
        <v>14</v>
      </c>
      <c r="L5007" s="0" t="n">
        <f aca="false">VLOOKUP(A5007,'Team Data'!$A$1:$E$659,3,FALSE())</f>
        <v>17</v>
      </c>
      <c r="M5007" s="0" t="n">
        <f aca="false">VLOOKUP(B5007,'Team Data'!$A$1:$E$659,2,FALSE())</f>
        <v>15</v>
      </c>
      <c r="N5007" s="0" t="n">
        <f aca="false">VLOOKUP(B5007,'Team Data'!$A$1:$E$659,3,FALSE())</f>
        <v>17</v>
      </c>
      <c r="O5007" s="0" t="n">
        <f aca="false">VLOOKUP(A5007,'Team Data'!$A$1:$E$659,4,FALSE())</f>
        <v>562</v>
      </c>
      <c r="P5007" s="0" t="n">
        <f aca="false">VLOOKUP(A5007,'Team Data'!$A$1:$E$659,5,FALSE())</f>
        <v>470</v>
      </c>
      <c r="Q5007" s="0" t="n">
        <f aca="false">VLOOKUP(B5007,'Team Data'!$A$1:$E$659,4,FALSE())</f>
        <v>641</v>
      </c>
      <c r="R5007" s="0" t="n">
        <f aca="false">VLOOKUP(B5007,'Team Data'!$A$1:$E$659,5,FALSE())</f>
        <v>425</v>
      </c>
      <c r="S5007" s="0" t="n">
        <f aca="false">IF(I5007=1,(MIN(30,(C5007-D5007)))*(M5007/(M5007+N5007))*(Q5007/(Q5007+R5007)),(MAX(-30,(C5007-D5007)))*(N5007/(M5007+N5007))*(R5007/(R5007+Q5007)))</f>
        <v>-2.11802298311445</v>
      </c>
      <c r="T5007" s="0" t="n">
        <f aca="false">IF(J5007=1,(MIN(30,(D5007-C5007)))*(K5007/(K5007+L5007))*(O5007/(O5007+P5007)),(MAX(-30,(D5007-C5007)))*(L5007/(K5007+L5007))*(P5007/(P5007+O5007)))</f>
        <v>2.4593648412103</v>
      </c>
      <c r="U5007" s="7" t="n">
        <v>43151</v>
      </c>
    </row>
    <row r="5008" customFormat="false" ht="15" hidden="false" customHeight="false" outlineLevel="0" collapsed="false">
      <c r="A5008" s="0" t="s">
        <v>12</v>
      </c>
      <c r="B5008" s="0" t="s">
        <v>11</v>
      </c>
      <c r="C5008" s="0" t="n">
        <v>62</v>
      </c>
      <c r="D5008" s="0" t="n">
        <v>82</v>
      </c>
      <c r="E5008" s="0" t="n">
        <v>30</v>
      </c>
      <c r="F5008" s="0" t="n">
        <v>34</v>
      </c>
      <c r="G5008" s="0" t="n">
        <v>19</v>
      </c>
      <c r="H5008" s="0" t="n">
        <v>14</v>
      </c>
      <c r="I5008" s="0" t="n">
        <v>0</v>
      </c>
      <c r="J5008" s="0" t="n">
        <v>1</v>
      </c>
      <c r="K5008" s="0" t="n">
        <f aca="false">VLOOKUP(A5008,'Team Data'!$A$1:$E$659,2,FALSE())</f>
        <v>11</v>
      </c>
      <c r="L5008" s="0" t="n">
        <f aca="false">VLOOKUP(A5008,'Team Data'!$A$1:$E$659,3,FALSE())</f>
        <v>21</v>
      </c>
      <c r="M5008" s="0" t="n">
        <f aca="false">VLOOKUP(B5008,'Team Data'!$A$1:$E$659,2,FALSE())</f>
        <v>8</v>
      </c>
      <c r="N5008" s="0" t="n">
        <f aca="false">VLOOKUP(B5008,'Team Data'!$A$1:$E$659,3,FALSE())</f>
        <v>23</v>
      </c>
      <c r="O5008" s="0" t="n">
        <f aca="false">VLOOKUP(A5008,'Team Data'!$A$1:$E$659,4,FALSE())</f>
        <v>370</v>
      </c>
      <c r="P5008" s="0" t="n">
        <f aca="false">VLOOKUP(A5008,'Team Data'!$A$1:$E$659,5,FALSE())</f>
        <v>552</v>
      </c>
      <c r="Q5008" s="0" t="n">
        <f aca="false">VLOOKUP(B5008,'Team Data'!$A$1:$E$659,4,FALSE())</f>
        <v>473</v>
      </c>
      <c r="R5008" s="0" t="n">
        <f aca="false">VLOOKUP(B5008,'Team Data'!$A$1:$E$659,5,FALSE())</f>
        <v>559</v>
      </c>
      <c r="S5008" s="0" t="n">
        <f aca="false">IF(I5008=1,(MIN(30,(C5008-D5008)))*(M5008/(M5008+N5008))*(Q5008/(Q5008+R5008)),(MAX(-30,(C5008-D5008)))*(N5008/(M5008+N5008))*(R5008/(R5008+Q5008)))</f>
        <v>-8.03763440860215</v>
      </c>
      <c r="T5008" s="0" t="n">
        <f aca="false">IF(J5008=1,(MIN(30,(D5008-C5008)))*(K5008/(K5008+L5008))*(O5008/(O5008+P5008)),(MAX(-30,(D5008-C5008)))*(L5008/(K5008+L5008))*(P5008/(P5008+O5008)))</f>
        <v>2.75894793926247</v>
      </c>
      <c r="U5008" s="7" t="n">
        <v>43151</v>
      </c>
    </row>
    <row r="5009" customFormat="false" ht="15" hidden="false" customHeight="false" outlineLevel="0" collapsed="false">
      <c r="A5009" s="0" t="s">
        <v>216</v>
      </c>
      <c r="B5009" s="0" t="s">
        <v>133</v>
      </c>
      <c r="C5009" s="0" t="n">
        <v>74</v>
      </c>
      <c r="D5009" s="0" t="n">
        <v>104</v>
      </c>
      <c r="E5009" s="0" t="n">
        <v>25</v>
      </c>
      <c r="F5009" s="0" t="n">
        <v>38</v>
      </c>
      <c r="G5009" s="0" t="n">
        <v>11</v>
      </c>
      <c r="H5009" s="0" t="n">
        <v>11</v>
      </c>
      <c r="I5009" s="0" t="n">
        <v>0</v>
      </c>
      <c r="J5009" s="0" t="n">
        <v>1</v>
      </c>
      <c r="K5009" s="0" t="n">
        <f aca="false">VLOOKUP(A5009,'Team Data'!$A$1:$E$659,2,FALSE())</f>
        <v>18</v>
      </c>
      <c r="L5009" s="0" t="n">
        <f aca="false">VLOOKUP(A5009,'Team Data'!$A$1:$E$659,3,FALSE())</f>
        <v>14</v>
      </c>
      <c r="M5009" s="0" t="n">
        <f aca="false">VLOOKUP(B5009,'Team Data'!$A$1:$E$659,2,FALSE())</f>
        <v>30</v>
      </c>
      <c r="N5009" s="0" t="n">
        <f aca="false">VLOOKUP(B5009,'Team Data'!$A$1:$E$659,3,FALSE())</f>
        <v>8</v>
      </c>
      <c r="O5009" s="0" t="n">
        <f aca="false">VLOOKUP(A5009,'Team Data'!$A$1:$E$659,4,FALSE())</f>
        <v>650</v>
      </c>
      <c r="P5009" s="0" t="n">
        <f aca="false">VLOOKUP(A5009,'Team Data'!$A$1:$E$659,5,FALSE())</f>
        <v>442</v>
      </c>
      <c r="Q5009" s="0" t="n">
        <f aca="false">VLOOKUP(B5009,'Team Data'!$A$1:$E$659,4,FALSE())</f>
        <v>816</v>
      </c>
      <c r="R5009" s="0" t="n">
        <f aca="false">VLOOKUP(B5009,'Team Data'!$A$1:$E$659,5,FALSE())</f>
        <v>475</v>
      </c>
      <c r="S5009" s="0" t="n">
        <f aca="false">IF(I5009=1,(MIN(30,(C5009-D5009)))*(M5009/(M5009+N5009))*(Q5009/(Q5009+R5009)),(MAX(-30,(C5009-D5009)))*(N5009/(M5009+N5009))*(R5009/(R5009+Q5009)))</f>
        <v>-2.32378001549187</v>
      </c>
      <c r="T5009" s="0" t="n">
        <f aca="false">IF(J5009=1,(MIN(30,(D5009-C5009)))*(K5009/(K5009+L5009))*(O5009/(O5009+P5009)),(MAX(-30,(D5009-C5009)))*(L5009/(K5009+L5009))*(P5009/(P5009+O5009)))</f>
        <v>10.0446428571429</v>
      </c>
      <c r="U5009" s="7" t="n">
        <v>43151</v>
      </c>
    </row>
    <row r="5010" customFormat="false" ht="15" hidden="false" customHeight="false" outlineLevel="0" collapsed="false">
      <c r="A5010" s="0" t="s">
        <v>8</v>
      </c>
      <c r="B5010" s="0" t="s">
        <v>32</v>
      </c>
      <c r="C5010" s="0" t="n">
        <v>81</v>
      </c>
      <c r="D5010" s="0" t="n">
        <v>79</v>
      </c>
      <c r="E5010" s="0" t="n">
        <v>26</v>
      </c>
      <c r="F5010" s="0" t="n">
        <v>34</v>
      </c>
      <c r="G5010" s="0" t="n">
        <v>11</v>
      </c>
      <c r="H5010" s="0" t="n">
        <v>14</v>
      </c>
      <c r="I5010" s="0" t="n">
        <v>1</v>
      </c>
      <c r="J5010" s="0" t="n">
        <v>0</v>
      </c>
      <c r="K5010" s="0" t="n">
        <f aca="false">VLOOKUP(A5010,'Team Data'!$A$1:$E$659,2,FALSE())</f>
        <v>14</v>
      </c>
      <c r="L5010" s="0" t="n">
        <f aca="false">VLOOKUP(A5010,'Team Data'!$A$1:$E$659,3,FALSE())</f>
        <v>18</v>
      </c>
      <c r="M5010" s="0" t="n">
        <f aca="false">VLOOKUP(B5010,'Team Data'!$A$1:$E$659,2,FALSE())</f>
        <v>16</v>
      </c>
      <c r="N5010" s="0" t="n">
        <f aca="false">VLOOKUP(B5010,'Team Data'!$A$1:$E$659,3,FALSE())</f>
        <v>16</v>
      </c>
      <c r="O5010" s="0" t="n">
        <f aca="false">VLOOKUP(A5010,'Team Data'!$A$1:$E$659,4,FALSE())</f>
        <v>542</v>
      </c>
      <c r="P5010" s="0" t="n">
        <f aca="false">VLOOKUP(A5010,'Team Data'!$A$1:$E$659,5,FALSE())</f>
        <v>488</v>
      </c>
      <c r="Q5010" s="0" t="n">
        <f aca="false">VLOOKUP(B5010,'Team Data'!$A$1:$E$659,4,FALSE())</f>
        <v>523</v>
      </c>
      <c r="R5010" s="0" t="n">
        <f aca="false">VLOOKUP(B5010,'Team Data'!$A$1:$E$659,5,FALSE())</f>
        <v>476</v>
      </c>
      <c r="S5010" s="0" t="n">
        <f aca="false">IF(I5010=1,(MIN(30,(C5010-D5010)))*(M5010/(M5010+N5010))*(Q5010/(Q5010+R5010)),(MAX(-30,(C5010-D5010)))*(N5010/(M5010+N5010))*(R5010/(R5010+Q5010)))</f>
        <v>0.523523523523524</v>
      </c>
      <c r="T5010" s="0" t="n">
        <f aca="false">IF(J5010=1,(MIN(30,(D5010-C5010)))*(K5010/(K5010+L5010))*(O5010/(O5010+P5010)),(MAX(-30,(D5010-C5010)))*(L5010/(K5010+L5010))*(P5010/(P5010+O5010)))</f>
        <v>-0.533009708737864</v>
      </c>
      <c r="U5010" s="7" t="n">
        <v>43152</v>
      </c>
    </row>
    <row r="5011" customFormat="false" ht="15" hidden="false" customHeight="false" outlineLevel="0" collapsed="false">
      <c r="A5011" s="0" t="s">
        <v>137</v>
      </c>
      <c r="B5011" s="0" t="s">
        <v>214</v>
      </c>
      <c r="C5011" s="0" t="n">
        <v>76</v>
      </c>
      <c r="D5011" s="0" t="n">
        <v>88</v>
      </c>
      <c r="E5011" s="0" t="n">
        <v>33</v>
      </c>
      <c r="F5011" s="0" t="n">
        <v>33</v>
      </c>
      <c r="G5011" s="0" t="n">
        <v>8</v>
      </c>
      <c r="H5011" s="0" t="n">
        <v>11</v>
      </c>
      <c r="I5011" s="0" t="n">
        <v>0</v>
      </c>
      <c r="J5011" s="0" t="n">
        <v>1</v>
      </c>
      <c r="K5011" s="0" t="n">
        <f aca="false">VLOOKUP(A5011,'Team Data'!$A$1:$E$659,2,FALSE())</f>
        <v>17</v>
      </c>
      <c r="L5011" s="0" t="n">
        <f aca="false">VLOOKUP(A5011,'Team Data'!$A$1:$E$659,3,FALSE())</f>
        <v>17</v>
      </c>
      <c r="M5011" s="0" t="n">
        <f aca="false">VLOOKUP(B5011,'Team Data'!$A$1:$E$659,2,FALSE())</f>
        <v>14</v>
      </c>
      <c r="N5011" s="0" t="n">
        <f aca="false">VLOOKUP(B5011,'Team Data'!$A$1:$E$659,3,FALSE())</f>
        <v>16</v>
      </c>
      <c r="O5011" s="0" t="n">
        <f aca="false">VLOOKUP(A5011,'Team Data'!$A$1:$E$659,4,FALSE())</f>
        <v>609</v>
      </c>
      <c r="P5011" s="0" t="n">
        <f aca="false">VLOOKUP(A5011,'Team Data'!$A$1:$E$659,5,FALSE())</f>
        <v>491</v>
      </c>
      <c r="Q5011" s="0" t="n">
        <f aca="false">VLOOKUP(B5011,'Team Data'!$A$1:$E$659,4,FALSE())</f>
        <v>515</v>
      </c>
      <c r="R5011" s="0" t="n">
        <f aca="false">VLOOKUP(B5011,'Team Data'!$A$1:$E$659,5,FALSE())</f>
        <v>457</v>
      </c>
      <c r="S5011" s="0" t="n">
        <f aca="false">IF(I5011=1,(MIN(30,(C5011-D5011)))*(M5011/(M5011+N5011))*(Q5011/(Q5011+R5011)),(MAX(-30,(C5011-D5011)))*(N5011/(M5011+N5011))*(R5011/(R5011+Q5011)))</f>
        <v>-3.00905349794239</v>
      </c>
      <c r="T5011" s="0" t="n">
        <f aca="false">IF(J5011=1,(MIN(30,(D5011-C5011)))*(K5011/(K5011+L5011))*(O5011/(O5011+P5011)),(MAX(-30,(D5011-C5011)))*(L5011/(K5011+L5011))*(P5011/(P5011+O5011)))</f>
        <v>3.32181818181818</v>
      </c>
      <c r="U5011" s="7" t="n">
        <v>43152</v>
      </c>
    </row>
    <row r="5012" customFormat="false" ht="15" hidden="false" customHeight="false" outlineLevel="0" collapsed="false">
      <c r="A5012" s="0" t="s">
        <v>30</v>
      </c>
      <c r="B5012" s="0" t="s">
        <v>185</v>
      </c>
      <c r="C5012" s="0" t="n">
        <v>66</v>
      </c>
      <c r="D5012" s="0" t="n">
        <v>82</v>
      </c>
      <c r="E5012" s="0" t="n">
        <v>42</v>
      </c>
      <c r="F5012" s="0" t="n">
        <v>36</v>
      </c>
      <c r="G5012" s="0" t="n">
        <v>12</v>
      </c>
      <c r="H5012" s="0" t="n">
        <v>16</v>
      </c>
      <c r="I5012" s="0" t="n">
        <v>0</v>
      </c>
      <c r="J5012" s="0" t="n">
        <v>1</v>
      </c>
      <c r="K5012" s="0" t="n">
        <f aca="false">VLOOKUP(A5012,'Team Data'!$A$1:$E$659,2,FALSE())</f>
        <v>19</v>
      </c>
      <c r="L5012" s="0" t="n">
        <f aca="false">VLOOKUP(A5012,'Team Data'!$A$1:$E$659,3,FALSE())</f>
        <v>16</v>
      </c>
      <c r="M5012" s="0" t="n">
        <f aca="false">VLOOKUP(B5012,'Team Data'!$A$1:$E$659,2,FALSE())</f>
        <v>21</v>
      </c>
      <c r="N5012" s="0" t="n">
        <f aca="false">VLOOKUP(B5012,'Team Data'!$A$1:$E$659,3,FALSE())</f>
        <v>12</v>
      </c>
      <c r="O5012" s="0" t="n">
        <f aca="false">VLOOKUP(A5012,'Team Data'!$A$1:$E$659,4,FALSE())</f>
        <v>646</v>
      </c>
      <c r="P5012" s="0" t="n">
        <f aca="false">VLOOKUP(A5012,'Team Data'!$A$1:$E$659,5,FALSE())</f>
        <v>510</v>
      </c>
      <c r="Q5012" s="0" t="n">
        <f aca="false">VLOOKUP(B5012,'Team Data'!$A$1:$E$659,4,FALSE())</f>
        <v>618</v>
      </c>
      <c r="R5012" s="0" t="n">
        <f aca="false">VLOOKUP(B5012,'Team Data'!$A$1:$E$659,5,FALSE())</f>
        <v>486</v>
      </c>
      <c r="S5012" s="0" t="n">
        <f aca="false">IF(I5012=1,(MIN(30,(C5012-D5012)))*(M5012/(M5012+N5012))*(Q5012/(Q5012+R5012)),(MAX(-30,(C5012-D5012)))*(N5012/(M5012+N5012))*(R5012/(R5012+Q5012)))</f>
        <v>-2.56126482213439</v>
      </c>
      <c r="T5012" s="0" t="n">
        <f aca="false">IF(J5012=1,(MIN(30,(D5012-C5012)))*(K5012/(K5012+L5012))*(O5012/(O5012+P5012)),(MAX(-30,(D5012-C5012)))*(L5012/(K5012+L5012))*(P5012/(P5012+O5012)))</f>
        <v>4.85378151260504</v>
      </c>
      <c r="U5012" s="7" t="n">
        <v>43152</v>
      </c>
    </row>
    <row r="5013" customFormat="false" ht="15" hidden="false" customHeight="false" outlineLevel="0" collapsed="false">
      <c r="A5013" s="0" t="s">
        <v>174</v>
      </c>
      <c r="B5013" s="0" t="s">
        <v>292</v>
      </c>
      <c r="C5013" s="0" t="n">
        <v>93</v>
      </c>
      <c r="D5013" s="0" t="n">
        <v>81</v>
      </c>
      <c r="E5013" s="0" t="n">
        <v>44</v>
      </c>
      <c r="F5013" s="0" t="n">
        <v>31</v>
      </c>
      <c r="G5013" s="0" t="n">
        <v>9</v>
      </c>
      <c r="H5013" s="0" t="n">
        <v>9</v>
      </c>
      <c r="I5013" s="0" t="n">
        <v>1</v>
      </c>
      <c r="J5013" s="0" t="n">
        <v>0</v>
      </c>
      <c r="K5013" s="0" t="n">
        <f aca="false">VLOOKUP(A5013,'Team Data'!$A$1:$E$659,2,FALSE())</f>
        <v>25</v>
      </c>
      <c r="L5013" s="0" t="n">
        <f aca="false">VLOOKUP(A5013,'Team Data'!$A$1:$E$659,3,FALSE())</f>
        <v>12</v>
      </c>
      <c r="M5013" s="0" t="n">
        <f aca="false">VLOOKUP(B5013,'Team Data'!$A$1:$E$659,2,FALSE())</f>
        <v>19</v>
      </c>
      <c r="N5013" s="0" t="n">
        <f aca="false">VLOOKUP(B5013,'Team Data'!$A$1:$E$659,3,FALSE())</f>
        <v>13</v>
      </c>
      <c r="O5013" s="0" t="n">
        <f aca="false">VLOOKUP(A5013,'Team Data'!$A$1:$E$659,4,FALSE())</f>
        <v>653</v>
      </c>
      <c r="P5013" s="0" t="n">
        <f aca="false">VLOOKUP(A5013,'Team Data'!$A$1:$E$659,5,FALSE())</f>
        <v>548</v>
      </c>
      <c r="Q5013" s="0" t="n">
        <f aca="false">VLOOKUP(B5013,'Team Data'!$A$1:$E$659,4,FALSE())</f>
        <v>664</v>
      </c>
      <c r="R5013" s="0" t="n">
        <f aca="false">VLOOKUP(B5013,'Team Data'!$A$1:$E$659,5,FALSE())</f>
        <v>424</v>
      </c>
      <c r="S5013" s="0" t="n">
        <f aca="false">IF(I5013=1,(MIN(30,(C5013-D5013)))*(M5013/(M5013+N5013))*(Q5013/(Q5013+R5013)),(MAX(-30,(C5013-D5013)))*(N5013/(M5013+N5013))*(R5013/(R5013+Q5013)))</f>
        <v>4.34834558823529</v>
      </c>
      <c r="T5013" s="0" t="n">
        <f aca="false">IF(J5013=1,(MIN(30,(D5013-C5013)))*(K5013/(K5013+L5013))*(O5013/(O5013+P5013)),(MAX(-30,(D5013-C5013)))*(L5013/(K5013+L5013))*(P5013/(P5013+O5013)))</f>
        <v>-1.77581744942278</v>
      </c>
      <c r="U5013" s="7" t="n">
        <v>43152</v>
      </c>
    </row>
    <row r="5014" customFormat="false" ht="15" hidden="false" customHeight="false" outlineLevel="0" collapsed="false">
      <c r="A5014" s="0" t="s">
        <v>64</v>
      </c>
      <c r="B5014" s="0" t="s">
        <v>38</v>
      </c>
      <c r="C5014" s="0" t="n">
        <v>70</v>
      </c>
      <c r="D5014" s="0" t="n">
        <v>93</v>
      </c>
      <c r="E5014" s="0" t="n">
        <v>28</v>
      </c>
      <c r="F5014" s="0" t="n">
        <v>34</v>
      </c>
      <c r="G5014" s="0" t="n">
        <v>14</v>
      </c>
      <c r="H5014" s="0" t="n">
        <v>9</v>
      </c>
      <c r="I5014" s="0" t="n">
        <v>0</v>
      </c>
      <c r="J5014" s="0" t="n">
        <v>1</v>
      </c>
      <c r="K5014" s="0" t="n">
        <f aca="false">VLOOKUP(A5014,'Team Data'!$A$1:$E$659,2,FALSE())</f>
        <v>21</v>
      </c>
      <c r="L5014" s="0" t="n">
        <f aca="false">VLOOKUP(A5014,'Team Data'!$A$1:$E$659,3,FALSE())</f>
        <v>12</v>
      </c>
      <c r="M5014" s="0" t="n">
        <f aca="false">VLOOKUP(B5014,'Team Data'!$A$1:$E$659,2,FALSE())</f>
        <v>21</v>
      </c>
      <c r="N5014" s="0" t="n">
        <f aca="false">VLOOKUP(B5014,'Team Data'!$A$1:$E$659,3,FALSE())</f>
        <v>14</v>
      </c>
      <c r="O5014" s="0" t="n">
        <f aca="false">VLOOKUP(A5014,'Team Data'!$A$1:$E$659,4,FALSE())</f>
        <v>611</v>
      </c>
      <c r="P5014" s="0" t="n">
        <f aca="false">VLOOKUP(A5014,'Team Data'!$A$1:$E$659,5,FALSE())</f>
        <v>453</v>
      </c>
      <c r="Q5014" s="0" t="n">
        <f aca="false">VLOOKUP(B5014,'Team Data'!$A$1:$E$659,4,FALSE())</f>
        <v>713</v>
      </c>
      <c r="R5014" s="0" t="n">
        <f aca="false">VLOOKUP(B5014,'Team Data'!$A$1:$E$659,5,FALSE())</f>
        <v>450</v>
      </c>
      <c r="S5014" s="0" t="n">
        <f aca="false">IF(I5014=1,(MIN(30,(C5014-D5014)))*(M5014/(M5014+N5014))*(Q5014/(Q5014+R5014)),(MAX(-30,(C5014-D5014)))*(N5014/(M5014+N5014))*(R5014/(R5014+Q5014)))</f>
        <v>-3.5597592433362</v>
      </c>
      <c r="T5014" s="0" t="n">
        <f aca="false">IF(J5014=1,(MIN(30,(D5014-C5014)))*(K5014/(K5014+L5014))*(O5014/(O5014+P5014)),(MAX(-30,(D5014-C5014)))*(L5014/(K5014+L5014))*(P5014/(P5014+O5014)))</f>
        <v>8.4049043062201</v>
      </c>
      <c r="U5014" s="7" t="n">
        <v>43152</v>
      </c>
    </row>
    <row r="5015" customFormat="false" ht="15" hidden="false" customHeight="false" outlineLevel="0" collapsed="false">
      <c r="A5015" s="0" t="s">
        <v>297</v>
      </c>
      <c r="B5015" s="0" t="s">
        <v>78</v>
      </c>
      <c r="C5015" s="0" t="n">
        <v>84</v>
      </c>
      <c r="D5015" s="0" t="n">
        <v>82</v>
      </c>
      <c r="E5015" s="0" t="n">
        <v>38</v>
      </c>
      <c r="F5015" s="0" t="n">
        <v>39</v>
      </c>
      <c r="G5015" s="0" t="n">
        <v>18</v>
      </c>
      <c r="H5015" s="0" t="n">
        <v>14</v>
      </c>
      <c r="I5015" s="0" t="n">
        <v>1</v>
      </c>
      <c r="J5015" s="0" t="n">
        <v>0</v>
      </c>
      <c r="K5015" s="0" t="n">
        <f aca="false">VLOOKUP(A5015,'Team Data'!$A$1:$E$659,2,FALSE())</f>
        <v>11</v>
      </c>
      <c r="L5015" s="0" t="n">
        <f aca="false">VLOOKUP(A5015,'Team Data'!$A$1:$E$659,3,FALSE())</f>
        <v>21</v>
      </c>
      <c r="M5015" s="0" t="n">
        <f aca="false">VLOOKUP(B5015,'Team Data'!$A$1:$E$659,2,FALSE())</f>
        <v>25</v>
      </c>
      <c r="N5015" s="0" t="n">
        <f aca="false">VLOOKUP(B5015,'Team Data'!$A$1:$E$659,3,FALSE())</f>
        <v>8</v>
      </c>
      <c r="O5015" s="0" t="n">
        <f aca="false">VLOOKUP(A5015,'Team Data'!$A$1:$E$659,4,FALSE())</f>
        <v>511</v>
      </c>
      <c r="P5015" s="0" t="n">
        <f aca="false">VLOOKUP(A5015,'Team Data'!$A$1:$E$659,5,FALSE())</f>
        <v>448</v>
      </c>
      <c r="Q5015" s="0" t="n">
        <f aca="false">VLOOKUP(B5015,'Team Data'!$A$1:$E$659,4,FALSE())</f>
        <v>509</v>
      </c>
      <c r="R5015" s="0" t="n">
        <f aca="false">VLOOKUP(B5015,'Team Data'!$A$1:$E$659,5,FALSE())</f>
        <v>506</v>
      </c>
      <c r="S5015" s="0" t="n">
        <f aca="false">IF(I5015=1,(MIN(30,(C5015-D5015)))*(M5015/(M5015+N5015))*(Q5015/(Q5015+R5015)),(MAX(-30,(C5015-D5015)))*(N5015/(M5015+N5015))*(R5015/(R5015+Q5015)))</f>
        <v>0.759814897745932</v>
      </c>
      <c r="T5015" s="0" t="n">
        <f aca="false">IF(J5015=1,(MIN(30,(D5015-C5015)))*(K5015/(K5015+L5015))*(O5015/(O5015+P5015)),(MAX(-30,(D5015-C5015)))*(L5015/(K5015+L5015))*(P5015/(P5015+O5015)))</f>
        <v>-0.613138686131387</v>
      </c>
      <c r="U5015" s="7" t="n">
        <v>43152</v>
      </c>
    </row>
    <row r="5016" customFormat="false" ht="15" hidden="false" customHeight="false" outlineLevel="0" collapsed="false">
      <c r="A5016" s="0" t="s">
        <v>317</v>
      </c>
      <c r="B5016" s="0" t="s">
        <v>351</v>
      </c>
      <c r="C5016" s="0" t="n">
        <v>76</v>
      </c>
      <c r="D5016" s="0" t="n">
        <v>66</v>
      </c>
      <c r="E5016" s="0" t="n">
        <v>41</v>
      </c>
      <c r="F5016" s="0" t="n">
        <v>31</v>
      </c>
      <c r="G5016" s="0" t="n">
        <v>11</v>
      </c>
      <c r="H5016" s="0" t="n">
        <v>11</v>
      </c>
      <c r="I5016" s="0" t="n">
        <v>1</v>
      </c>
      <c r="J5016" s="0" t="n">
        <v>0</v>
      </c>
      <c r="K5016" s="0" t="n">
        <f aca="false">VLOOKUP(A5016,'Team Data'!$A$1:$E$659,2,FALSE())</f>
        <v>27</v>
      </c>
      <c r="L5016" s="0" t="n">
        <f aca="false">VLOOKUP(A5016,'Team Data'!$A$1:$E$659,3,FALSE())</f>
        <v>8</v>
      </c>
      <c r="M5016" s="0" t="n">
        <f aca="false">VLOOKUP(B5016,'Team Data'!$A$1:$E$659,2,FALSE())</f>
        <v>21</v>
      </c>
      <c r="N5016" s="0" t="n">
        <f aca="false">VLOOKUP(B5016,'Team Data'!$A$1:$E$659,3,FALSE())</f>
        <v>13</v>
      </c>
      <c r="O5016" s="0" t="n">
        <f aca="false">VLOOKUP(A5016,'Team Data'!$A$1:$E$659,4,FALSE())</f>
        <v>534</v>
      </c>
      <c r="P5016" s="0" t="n">
        <f aca="false">VLOOKUP(A5016,'Team Data'!$A$1:$E$659,5,FALSE())</f>
        <v>523</v>
      </c>
      <c r="Q5016" s="0" t="n">
        <f aca="false">VLOOKUP(B5016,'Team Data'!$A$1:$E$659,4,FALSE())</f>
        <v>532</v>
      </c>
      <c r="R5016" s="0" t="n">
        <f aca="false">VLOOKUP(B5016,'Team Data'!$A$1:$E$659,5,FALSE())</f>
        <v>495</v>
      </c>
      <c r="S5016" s="0" t="n">
        <f aca="false">IF(I5016=1,(MIN(30,(C5016-D5016)))*(M5016/(M5016+N5016))*(Q5016/(Q5016+R5016)),(MAX(-30,(C5016-D5016)))*(N5016/(M5016+N5016))*(R5016/(R5016+Q5016)))</f>
        <v>3.19949596196804</v>
      </c>
      <c r="T5016" s="0" t="n">
        <f aca="false">IF(J5016=1,(MIN(30,(D5016-C5016)))*(K5016/(K5016+L5016))*(O5016/(O5016+P5016)),(MAX(-30,(D5016-C5016)))*(L5016/(K5016+L5016))*(P5016/(P5016+O5016)))</f>
        <v>-1.13096364373564</v>
      </c>
      <c r="U5016" s="7" t="n">
        <v>43152</v>
      </c>
    </row>
    <row r="5017" customFormat="false" ht="15" hidden="false" customHeight="false" outlineLevel="0" collapsed="false">
      <c r="A5017" s="0" t="s">
        <v>330</v>
      </c>
      <c r="B5017" s="0" t="s">
        <v>95</v>
      </c>
      <c r="C5017" s="0" t="n">
        <v>54</v>
      </c>
      <c r="D5017" s="0" t="n">
        <v>76</v>
      </c>
      <c r="E5017" s="0" t="n">
        <v>35</v>
      </c>
      <c r="F5017" s="0" t="n">
        <v>39</v>
      </c>
      <c r="G5017" s="0" t="n">
        <v>13</v>
      </c>
      <c r="H5017" s="0" t="n">
        <v>14</v>
      </c>
      <c r="I5017" s="0" t="n">
        <v>0</v>
      </c>
      <c r="J5017" s="0" t="n">
        <v>1</v>
      </c>
      <c r="K5017" s="0" t="n">
        <f aca="false">VLOOKUP(A5017,'Team Data'!$A$1:$E$659,2,FALSE())</f>
        <v>9</v>
      </c>
      <c r="L5017" s="0" t="n">
        <f aca="false">VLOOKUP(A5017,'Team Data'!$A$1:$E$659,3,FALSE())</f>
        <v>21</v>
      </c>
      <c r="M5017" s="0" t="n">
        <f aca="false">VLOOKUP(B5017,'Team Data'!$A$1:$E$659,2,FALSE())</f>
        <v>23</v>
      </c>
      <c r="N5017" s="0" t="n">
        <f aca="false">VLOOKUP(B5017,'Team Data'!$A$1:$E$659,3,FALSE())</f>
        <v>9</v>
      </c>
      <c r="O5017" s="0" t="n">
        <f aca="false">VLOOKUP(A5017,'Team Data'!$A$1:$E$659,4,FALSE())</f>
        <v>467</v>
      </c>
      <c r="P5017" s="0" t="n">
        <f aca="false">VLOOKUP(A5017,'Team Data'!$A$1:$E$659,5,FALSE())</f>
        <v>455</v>
      </c>
      <c r="Q5017" s="0" t="n">
        <f aca="false">VLOOKUP(B5017,'Team Data'!$A$1:$E$659,4,FALSE())</f>
        <v>502</v>
      </c>
      <c r="R5017" s="0" t="n">
        <f aca="false">VLOOKUP(B5017,'Team Data'!$A$1:$E$659,5,FALSE())</f>
        <v>485</v>
      </c>
      <c r="S5017" s="0" t="n">
        <f aca="false">IF(I5017=1,(MIN(30,(C5017-D5017)))*(M5017/(M5017+N5017))*(Q5017/(Q5017+R5017)),(MAX(-30,(C5017-D5017)))*(N5017/(M5017+N5017))*(R5017/(R5017+Q5017)))</f>
        <v>-3.04046352583587</v>
      </c>
      <c r="T5017" s="0" t="n">
        <f aca="false">IF(J5017=1,(MIN(30,(D5017-C5017)))*(K5017/(K5017+L5017))*(O5017/(O5017+P5017)),(MAX(-30,(D5017-C5017)))*(L5017/(K5017+L5017))*(P5017/(P5017+O5017)))</f>
        <v>3.34295010845987</v>
      </c>
      <c r="U5017" s="7" t="n">
        <v>43152</v>
      </c>
    </row>
    <row r="5018" customFormat="false" ht="15" hidden="false" customHeight="false" outlineLevel="0" collapsed="false">
      <c r="A5018" s="0" t="s">
        <v>343</v>
      </c>
      <c r="B5018" s="0" t="s">
        <v>166</v>
      </c>
      <c r="C5018" s="0" t="n">
        <v>64</v>
      </c>
      <c r="D5018" s="0" t="n">
        <v>81</v>
      </c>
      <c r="E5018" s="0" t="n">
        <v>21</v>
      </c>
      <c r="F5018" s="0" t="n">
        <v>30</v>
      </c>
      <c r="G5018" s="0" t="n">
        <v>8</v>
      </c>
      <c r="H5018" s="0" t="n">
        <v>10</v>
      </c>
      <c r="I5018" s="0" t="n">
        <v>0</v>
      </c>
      <c r="J5018" s="0" t="n">
        <v>1</v>
      </c>
      <c r="K5018" s="0" t="n">
        <f aca="false">VLOOKUP(A5018,'Team Data'!$A$1:$E$659,2,FALSE())</f>
        <v>13</v>
      </c>
      <c r="L5018" s="0" t="n">
        <f aca="false">VLOOKUP(A5018,'Team Data'!$A$1:$E$659,3,FALSE())</f>
        <v>19</v>
      </c>
      <c r="M5018" s="0" t="n">
        <f aca="false">VLOOKUP(B5018,'Team Data'!$A$1:$E$659,2,FALSE())</f>
        <v>19</v>
      </c>
      <c r="N5018" s="0" t="n">
        <f aca="false">VLOOKUP(B5018,'Team Data'!$A$1:$E$659,3,FALSE())</f>
        <v>15</v>
      </c>
      <c r="O5018" s="0" t="n">
        <f aca="false">VLOOKUP(A5018,'Team Data'!$A$1:$E$659,4,FALSE())</f>
        <v>540</v>
      </c>
      <c r="P5018" s="0" t="n">
        <f aca="false">VLOOKUP(A5018,'Team Data'!$A$1:$E$659,5,FALSE())</f>
        <v>453</v>
      </c>
      <c r="Q5018" s="0" t="n">
        <f aca="false">VLOOKUP(B5018,'Team Data'!$A$1:$E$659,4,FALSE())</f>
        <v>543</v>
      </c>
      <c r="R5018" s="0" t="n">
        <f aca="false">VLOOKUP(B5018,'Team Data'!$A$1:$E$659,5,FALSE())</f>
        <v>527</v>
      </c>
      <c r="S5018" s="0" t="n">
        <f aca="false">IF(I5018=1,(MIN(30,(C5018-D5018)))*(M5018/(M5018+N5018))*(Q5018/(Q5018+R5018)),(MAX(-30,(C5018-D5018)))*(N5018/(M5018+N5018))*(R5018/(R5018+Q5018)))</f>
        <v>-3.69392523364486</v>
      </c>
      <c r="T5018" s="0" t="n">
        <f aca="false">IF(J5018=1,(MIN(30,(D5018-C5018)))*(K5018/(K5018+L5018))*(O5018/(O5018+P5018)),(MAX(-30,(D5018-C5018)))*(L5018/(K5018+L5018))*(P5018/(P5018+O5018)))</f>
        <v>3.75566465256798</v>
      </c>
      <c r="U5018" s="7" t="n">
        <v>43152</v>
      </c>
    </row>
    <row r="5019" customFormat="false" ht="15" hidden="false" customHeight="false" outlineLevel="0" collapsed="false">
      <c r="A5019" s="0" t="s">
        <v>298</v>
      </c>
      <c r="B5019" s="0" t="s">
        <v>81</v>
      </c>
      <c r="C5019" s="0" t="n">
        <v>79</v>
      </c>
      <c r="D5019" s="0" t="n">
        <v>85</v>
      </c>
      <c r="E5019" s="0" t="n">
        <v>33</v>
      </c>
      <c r="F5019" s="0" t="n">
        <v>31</v>
      </c>
      <c r="G5019" s="0" t="n">
        <v>8</v>
      </c>
      <c r="H5019" s="0" t="n">
        <v>6</v>
      </c>
      <c r="I5019" s="0" t="n">
        <v>0</v>
      </c>
      <c r="J5019" s="0" t="n">
        <v>1</v>
      </c>
      <c r="K5019" s="0" t="n">
        <f aca="false">VLOOKUP(A5019,'Team Data'!$A$1:$E$659,2,FALSE())</f>
        <v>23</v>
      </c>
      <c r="L5019" s="0" t="n">
        <f aca="false">VLOOKUP(A5019,'Team Data'!$A$1:$E$659,3,FALSE())</f>
        <v>11</v>
      </c>
      <c r="M5019" s="0" t="n">
        <f aca="false">VLOOKUP(B5019,'Team Data'!$A$1:$E$659,2,FALSE())</f>
        <v>22</v>
      </c>
      <c r="N5019" s="0" t="n">
        <f aca="false">VLOOKUP(B5019,'Team Data'!$A$1:$E$659,3,FALSE())</f>
        <v>13</v>
      </c>
      <c r="O5019" s="0" t="n">
        <f aca="false">VLOOKUP(A5019,'Team Data'!$A$1:$E$659,4,FALSE())</f>
        <v>603</v>
      </c>
      <c r="P5019" s="0" t="n">
        <f aca="false">VLOOKUP(A5019,'Team Data'!$A$1:$E$659,5,FALSE())</f>
        <v>503</v>
      </c>
      <c r="Q5019" s="0" t="n">
        <f aca="false">VLOOKUP(B5019,'Team Data'!$A$1:$E$659,4,FALSE())</f>
        <v>536</v>
      </c>
      <c r="R5019" s="0" t="n">
        <f aca="false">VLOOKUP(B5019,'Team Data'!$A$1:$E$659,5,FALSE())</f>
        <v>497</v>
      </c>
      <c r="S5019" s="0" t="n">
        <f aca="false">IF(I5019=1,(MIN(30,(C5019-D5019)))*(M5019/(M5019+N5019))*(Q5019/(Q5019+R5019)),(MAX(-30,(C5019-D5019)))*(N5019/(M5019+N5019))*(R5019/(R5019+Q5019)))</f>
        <v>-1.07221684414327</v>
      </c>
      <c r="T5019" s="0" t="n">
        <f aca="false">IF(J5019=1,(MIN(30,(D5019-C5019)))*(K5019/(K5019+L5019))*(O5019/(O5019+P5019)),(MAX(-30,(D5019-C5019)))*(L5019/(K5019+L5019))*(P5019/(P5019+O5019)))</f>
        <v>2.21290288267206</v>
      </c>
      <c r="U5019" s="7" t="n">
        <v>43152</v>
      </c>
    </row>
    <row r="5020" customFormat="false" ht="15" hidden="false" customHeight="false" outlineLevel="0" collapsed="false">
      <c r="A5020" s="0" t="s">
        <v>207</v>
      </c>
      <c r="B5020" s="0" t="s">
        <v>24</v>
      </c>
      <c r="C5020" s="0" t="n">
        <v>68</v>
      </c>
      <c r="D5020" s="0" t="n">
        <v>77</v>
      </c>
      <c r="E5020" s="0" t="n">
        <v>40</v>
      </c>
      <c r="F5020" s="0" t="n">
        <v>35</v>
      </c>
      <c r="G5020" s="0" t="n">
        <v>14</v>
      </c>
      <c r="H5020" s="0" t="n">
        <v>7</v>
      </c>
      <c r="I5020" s="0" t="n">
        <v>0</v>
      </c>
      <c r="J5020" s="0" t="n">
        <v>1</v>
      </c>
      <c r="K5020" s="0" t="n">
        <f aca="false">VLOOKUP(A5020,'Team Data'!$A$1:$E$659,2,FALSE())</f>
        <v>13</v>
      </c>
      <c r="L5020" s="0" t="n">
        <f aca="false">VLOOKUP(A5020,'Team Data'!$A$1:$E$659,3,FALSE())</f>
        <v>19</v>
      </c>
      <c r="M5020" s="0" t="n">
        <f aca="false">VLOOKUP(B5020,'Team Data'!$A$1:$E$659,2,FALSE())</f>
        <v>19</v>
      </c>
      <c r="N5020" s="0" t="n">
        <f aca="false">VLOOKUP(B5020,'Team Data'!$A$1:$E$659,3,FALSE())</f>
        <v>13</v>
      </c>
      <c r="O5020" s="0" t="n">
        <f aca="false">VLOOKUP(A5020,'Team Data'!$A$1:$E$659,4,FALSE())</f>
        <v>530</v>
      </c>
      <c r="P5020" s="0" t="n">
        <f aca="false">VLOOKUP(A5020,'Team Data'!$A$1:$E$659,5,FALSE())</f>
        <v>469</v>
      </c>
      <c r="Q5020" s="0" t="n">
        <f aca="false">VLOOKUP(B5020,'Team Data'!$A$1:$E$659,4,FALSE())</f>
        <v>529</v>
      </c>
      <c r="R5020" s="0" t="n">
        <f aca="false">VLOOKUP(B5020,'Team Data'!$A$1:$E$659,5,FALSE())</f>
        <v>500</v>
      </c>
      <c r="S5020" s="0" t="n">
        <f aca="false">IF(I5020=1,(MIN(30,(C5020-D5020)))*(M5020/(M5020+N5020))*(Q5020/(Q5020+R5020)),(MAX(-30,(C5020-D5020)))*(N5020/(M5020+N5020))*(R5020/(R5020+Q5020)))</f>
        <v>-1.77660349854227</v>
      </c>
      <c r="T5020" s="0" t="n">
        <f aca="false">IF(J5020=1,(MIN(30,(D5020-C5020)))*(K5020/(K5020+L5020))*(O5020/(O5020+P5020)),(MAX(-30,(D5020-C5020)))*(L5020/(K5020+L5020))*(P5020/(P5020+O5020)))</f>
        <v>1.93975225225225</v>
      </c>
      <c r="U5020" s="7" t="n">
        <v>43152</v>
      </c>
    </row>
    <row r="5021" customFormat="false" ht="15" hidden="false" customHeight="false" outlineLevel="0" collapsed="false">
      <c r="A5021" s="0" t="s">
        <v>48</v>
      </c>
      <c r="B5021" s="0" t="s">
        <v>346</v>
      </c>
      <c r="C5021" s="0" t="n">
        <v>81</v>
      </c>
      <c r="D5021" s="0" t="n">
        <v>83</v>
      </c>
      <c r="E5021" s="0" t="n">
        <v>39</v>
      </c>
      <c r="F5021" s="0" t="n">
        <v>44</v>
      </c>
      <c r="G5021" s="0" t="n">
        <v>9</v>
      </c>
      <c r="H5021" s="0" t="n">
        <v>8</v>
      </c>
      <c r="I5021" s="0" t="n">
        <v>0</v>
      </c>
      <c r="J5021" s="0" t="n">
        <v>1</v>
      </c>
      <c r="K5021" s="0" t="n">
        <f aca="false">VLOOKUP(A5021,'Team Data'!$A$1:$E$659,2,FALSE())</f>
        <v>21</v>
      </c>
      <c r="L5021" s="0" t="n">
        <f aca="false">VLOOKUP(A5021,'Team Data'!$A$1:$E$659,3,FALSE())</f>
        <v>15</v>
      </c>
      <c r="M5021" s="0" t="n">
        <f aca="false">VLOOKUP(B5021,'Team Data'!$A$1:$E$659,2,FALSE())</f>
        <v>17</v>
      </c>
      <c r="N5021" s="0" t="n">
        <f aca="false">VLOOKUP(B5021,'Team Data'!$A$1:$E$659,3,FALSE())</f>
        <v>15</v>
      </c>
      <c r="O5021" s="0" t="n">
        <f aca="false">VLOOKUP(A5021,'Team Data'!$A$1:$E$659,4,FALSE())</f>
        <v>577</v>
      </c>
      <c r="P5021" s="0" t="n">
        <f aca="false">VLOOKUP(A5021,'Team Data'!$A$1:$E$659,5,FALSE())</f>
        <v>521</v>
      </c>
      <c r="Q5021" s="0" t="n">
        <f aca="false">VLOOKUP(B5021,'Team Data'!$A$1:$E$659,4,FALSE())</f>
        <v>521</v>
      </c>
      <c r="R5021" s="0" t="n">
        <f aca="false">VLOOKUP(B5021,'Team Data'!$A$1:$E$659,5,FALSE())</f>
        <v>476</v>
      </c>
      <c r="S5021" s="0" t="n">
        <f aca="false">IF(I5021=1,(MIN(30,(C5021-D5021)))*(M5021/(M5021+N5021))*(Q5021/(Q5021+R5021)),(MAX(-30,(C5021-D5021)))*(N5021/(M5021+N5021))*(R5021/(R5021+Q5021)))</f>
        <v>-0.447592778335005</v>
      </c>
      <c r="T5021" s="0" t="n">
        <f aca="false">IF(J5021=1,(MIN(30,(D5021-C5021)))*(K5021/(K5021+L5021))*(O5021/(O5021+P5021)),(MAX(-30,(D5021-C5021)))*(L5021/(K5021+L5021))*(P5021/(P5021+O5021)))</f>
        <v>0.613084395871281</v>
      </c>
      <c r="U5021" s="7" t="n">
        <v>43152</v>
      </c>
    </row>
    <row r="5022" customFormat="false" ht="15" hidden="false" customHeight="false" outlineLevel="0" collapsed="false">
      <c r="A5022" s="0" t="s">
        <v>37</v>
      </c>
      <c r="B5022" s="0" t="s">
        <v>168</v>
      </c>
      <c r="C5022" s="0" t="n">
        <v>81</v>
      </c>
      <c r="D5022" s="0" t="n">
        <v>84</v>
      </c>
      <c r="E5022" s="0" t="n">
        <v>34</v>
      </c>
      <c r="F5022" s="0" t="n">
        <v>28</v>
      </c>
      <c r="G5022" s="0" t="n">
        <v>17</v>
      </c>
      <c r="H5022" s="0" t="n">
        <v>11</v>
      </c>
      <c r="I5022" s="0" t="n">
        <v>0</v>
      </c>
      <c r="J5022" s="0" t="n">
        <v>1</v>
      </c>
      <c r="K5022" s="0" t="n">
        <f aca="false">VLOOKUP(A5022,'Team Data'!$A$1:$E$659,2,FALSE())</f>
        <v>27</v>
      </c>
      <c r="L5022" s="0" t="n">
        <f aca="false">VLOOKUP(A5022,'Team Data'!$A$1:$E$659,3,FALSE())</f>
        <v>9</v>
      </c>
      <c r="M5022" s="0" t="n">
        <f aca="false">VLOOKUP(B5022,'Team Data'!$A$1:$E$659,2,FALSE())</f>
        <v>16</v>
      </c>
      <c r="N5022" s="0" t="n">
        <f aca="false">VLOOKUP(B5022,'Team Data'!$A$1:$E$659,3,FALSE())</f>
        <v>18</v>
      </c>
      <c r="O5022" s="0" t="n">
        <f aca="false">VLOOKUP(A5022,'Team Data'!$A$1:$E$659,4,FALSE())</f>
        <v>662</v>
      </c>
      <c r="P5022" s="0" t="n">
        <f aca="false">VLOOKUP(A5022,'Team Data'!$A$1:$E$659,5,FALSE())</f>
        <v>509</v>
      </c>
      <c r="Q5022" s="0" t="n">
        <f aca="false">VLOOKUP(B5022,'Team Data'!$A$1:$E$659,4,FALSE())</f>
        <v>575</v>
      </c>
      <c r="R5022" s="0" t="n">
        <f aca="false">VLOOKUP(B5022,'Team Data'!$A$1:$E$659,5,FALSE())</f>
        <v>481</v>
      </c>
      <c r="S5022" s="0" t="n">
        <f aca="false">IF(I5022=1,(MIN(30,(C5022-D5022)))*(M5022/(M5022+N5022))*(Q5022/(Q5022+R5022)),(MAX(-30,(C5022-D5022)))*(N5022/(M5022+N5022))*(R5022/(R5022+Q5022)))</f>
        <v>-0.723429144385027</v>
      </c>
      <c r="T5022" s="0" t="n">
        <f aca="false">IF(J5022=1,(MIN(30,(D5022-C5022)))*(K5022/(K5022+L5022))*(O5022/(O5022+P5022)),(MAX(-30,(D5022-C5022)))*(L5022/(K5022+L5022))*(P5022/(P5022+O5022)))</f>
        <v>1.27198975234842</v>
      </c>
      <c r="U5022" s="7" t="n">
        <v>43152</v>
      </c>
    </row>
    <row r="5023" customFormat="false" ht="15" hidden="false" customHeight="false" outlineLevel="0" collapsed="false">
      <c r="A5023" s="0" t="s">
        <v>342</v>
      </c>
      <c r="B5023" s="0" t="s">
        <v>25</v>
      </c>
      <c r="C5023" s="0" t="n">
        <v>71</v>
      </c>
      <c r="D5023" s="0" t="n">
        <v>60</v>
      </c>
      <c r="E5023" s="0" t="n">
        <v>35</v>
      </c>
      <c r="F5023" s="0" t="n">
        <v>39</v>
      </c>
      <c r="G5023" s="0" t="n">
        <v>13</v>
      </c>
      <c r="H5023" s="0" t="n">
        <v>14</v>
      </c>
      <c r="I5023" s="0" t="n">
        <v>1</v>
      </c>
      <c r="J5023" s="0" t="n">
        <v>0</v>
      </c>
      <c r="K5023" s="0" t="n">
        <f aca="false">VLOOKUP(A5023,'Team Data'!$A$1:$E$659,2,FALSE())</f>
        <v>26</v>
      </c>
      <c r="L5023" s="0" t="n">
        <f aca="false">VLOOKUP(A5023,'Team Data'!$A$1:$E$659,3,FALSE())</f>
        <v>10</v>
      </c>
      <c r="M5023" s="0" t="n">
        <f aca="false">VLOOKUP(B5023,'Team Data'!$A$1:$E$659,2,FALSE())</f>
        <v>18</v>
      </c>
      <c r="N5023" s="0" t="n">
        <f aca="false">VLOOKUP(B5023,'Team Data'!$A$1:$E$659,3,FALSE())</f>
        <v>15</v>
      </c>
      <c r="O5023" s="0" t="n">
        <f aca="false">VLOOKUP(A5023,'Team Data'!$A$1:$E$659,4,FALSE())</f>
        <v>708</v>
      </c>
      <c r="P5023" s="0" t="n">
        <f aca="false">VLOOKUP(A5023,'Team Data'!$A$1:$E$659,5,FALSE())</f>
        <v>504</v>
      </c>
      <c r="Q5023" s="0" t="n">
        <f aca="false">VLOOKUP(B5023,'Team Data'!$A$1:$E$659,4,FALSE())</f>
        <v>668</v>
      </c>
      <c r="R5023" s="0" t="n">
        <f aca="false">VLOOKUP(B5023,'Team Data'!$A$1:$E$659,5,FALSE())</f>
        <v>423</v>
      </c>
      <c r="S5023" s="0" t="n">
        <f aca="false">IF(I5023=1,(MIN(30,(C5023-D5023)))*(M5023/(M5023+N5023))*(Q5023/(Q5023+R5023)),(MAX(-30,(C5023-D5023)))*(N5023/(M5023+N5023))*(R5023/(R5023+Q5023)))</f>
        <v>3.6736938588451</v>
      </c>
      <c r="T5023" s="0" t="n">
        <f aca="false">IF(J5023=1,(MIN(30,(D5023-C5023)))*(K5023/(K5023+L5023))*(O5023/(O5023+P5023)),(MAX(-30,(D5023-C5023)))*(L5023/(K5023+L5023))*(P5023/(P5023+O5023)))</f>
        <v>-1.27062706270627</v>
      </c>
      <c r="U5023" s="7" t="n">
        <v>43152</v>
      </c>
    </row>
    <row r="5024" customFormat="false" ht="15" hidden="false" customHeight="false" outlineLevel="0" collapsed="false">
      <c r="A5024" s="0" t="s">
        <v>239</v>
      </c>
      <c r="B5024" s="0" t="s">
        <v>140</v>
      </c>
      <c r="C5024" s="0" t="n">
        <v>95</v>
      </c>
      <c r="D5024" s="0" t="n">
        <v>93</v>
      </c>
      <c r="E5024" s="0" t="n">
        <v>30</v>
      </c>
      <c r="F5024" s="0" t="n">
        <v>48</v>
      </c>
      <c r="G5024" s="0" t="n">
        <v>7</v>
      </c>
      <c r="H5024" s="0" t="n">
        <v>19</v>
      </c>
      <c r="I5024" s="0" t="n">
        <v>1</v>
      </c>
      <c r="J5024" s="0" t="n">
        <v>0</v>
      </c>
      <c r="K5024" s="0" t="n">
        <f aca="false">VLOOKUP(A5024,'Team Data'!$A$1:$E$659,2,FALSE())</f>
        <v>26</v>
      </c>
      <c r="L5024" s="0" t="n">
        <f aca="false">VLOOKUP(A5024,'Team Data'!$A$1:$E$659,3,FALSE())</f>
        <v>8</v>
      </c>
      <c r="M5024" s="0" t="n">
        <f aca="false">VLOOKUP(B5024,'Team Data'!$A$1:$E$659,2,FALSE())</f>
        <v>13</v>
      </c>
      <c r="N5024" s="0" t="n">
        <f aca="false">VLOOKUP(B5024,'Team Data'!$A$1:$E$659,3,FALSE())</f>
        <v>19</v>
      </c>
      <c r="O5024" s="0" t="n">
        <f aca="false">VLOOKUP(A5024,'Team Data'!$A$1:$E$659,4,FALSE())</f>
        <v>627</v>
      </c>
      <c r="P5024" s="0" t="n">
        <f aca="false">VLOOKUP(A5024,'Team Data'!$A$1:$E$659,5,FALSE())</f>
        <v>488</v>
      </c>
      <c r="Q5024" s="0" t="n">
        <f aca="false">VLOOKUP(B5024,'Team Data'!$A$1:$E$659,4,FALSE())</f>
        <v>557</v>
      </c>
      <c r="R5024" s="0" t="n">
        <f aca="false">VLOOKUP(B5024,'Team Data'!$A$1:$E$659,5,FALSE())</f>
        <v>489</v>
      </c>
      <c r="S5024" s="0" t="n">
        <f aca="false">IF(I5024=1,(MIN(30,(C5024-D5024)))*(M5024/(M5024+N5024))*(Q5024/(Q5024+R5024)),(MAX(-30,(C5024-D5024)))*(N5024/(M5024+N5024))*(R5024/(R5024+Q5024)))</f>
        <v>0.432660133843212</v>
      </c>
      <c r="T5024" s="0" t="n">
        <f aca="false">IF(J5024=1,(MIN(30,(D5024-C5024)))*(K5024/(K5024+L5024))*(O5024/(O5024+P5024)),(MAX(-30,(D5024-C5024)))*(L5024/(K5024+L5024))*(P5024/(P5024+O5024)))</f>
        <v>-0.205961487734107</v>
      </c>
      <c r="U5024" s="7" t="n">
        <v>43152</v>
      </c>
    </row>
    <row r="5025" customFormat="false" ht="15" hidden="false" customHeight="false" outlineLevel="0" collapsed="false">
      <c r="A5025" s="0" t="s">
        <v>244</v>
      </c>
      <c r="B5025" s="0" t="s">
        <v>215</v>
      </c>
      <c r="C5025" s="0" t="n">
        <v>52</v>
      </c>
      <c r="D5025" s="0" t="n">
        <v>79</v>
      </c>
      <c r="E5025" s="0" t="n">
        <v>25</v>
      </c>
      <c r="F5025" s="0" t="n">
        <v>36</v>
      </c>
      <c r="G5025" s="0" t="n">
        <v>10</v>
      </c>
      <c r="H5025" s="0" t="n">
        <v>12</v>
      </c>
      <c r="I5025" s="0" t="n">
        <v>0</v>
      </c>
      <c r="J5025" s="0" t="n">
        <v>1</v>
      </c>
      <c r="K5025" s="0" t="n">
        <f aca="false">VLOOKUP(A5025,'Team Data'!$A$1:$E$659,2,FALSE())</f>
        <v>15</v>
      </c>
      <c r="L5025" s="0" t="n">
        <f aca="false">VLOOKUP(A5025,'Team Data'!$A$1:$E$659,3,FALSE())</f>
        <v>19</v>
      </c>
      <c r="M5025" s="0" t="n">
        <f aca="false">VLOOKUP(B5025,'Team Data'!$A$1:$E$659,2,FALSE())</f>
        <v>25</v>
      </c>
      <c r="N5025" s="0" t="n">
        <f aca="false">VLOOKUP(B5025,'Team Data'!$A$1:$E$659,3,FALSE())</f>
        <v>9</v>
      </c>
      <c r="O5025" s="0" t="n">
        <f aca="false">VLOOKUP(A5025,'Team Data'!$A$1:$E$659,4,FALSE())</f>
        <v>608</v>
      </c>
      <c r="P5025" s="0" t="n">
        <f aca="false">VLOOKUP(A5025,'Team Data'!$A$1:$E$659,5,FALSE())</f>
        <v>484</v>
      </c>
      <c r="Q5025" s="0" t="n">
        <f aca="false">VLOOKUP(B5025,'Team Data'!$A$1:$E$659,4,FALSE())</f>
        <v>711</v>
      </c>
      <c r="R5025" s="0" t="n">
        <f aca="false">VLOOKUP(B5025,'Team Data'!$A$1:$E$659,5,FALSE())</f>
        <v>455</v>
      </c>
      <c r="S5025" s="0" t="n">
        <f aca="false">IF(I5025=1,(MIN(30,(C5025-D5025)))*(M5025/(M5025+N5025))*(Q5025/(Q5025+R5025)),(MAX(-30,(C5025-D5025)))*(N5025/(M5025+N5025))*(R5025/(R5025+Q5025)))</f>
        <v>-2.78894662496216</v>
      </c>
      <c r="T5025" s="0" t="n">
        <f aca="false">IF(J5025=1,(MIN(30,(D5025-C5025)))*(K5025/(K5025+L5025))*(O5025/(O5025+P5025)),(MAX(-30,(D5025-C5025)))*(L5025/(K5025+L5025))*(P5025/(P5025+O5025)))</f>
        <v>6.63219133807369</v>
      </c>
      <c r="U5025" s="7" t="n">
        <v>43152</v>
      </c>
    </row>
    <row r="5026" customFormat="false" ht="15" hidden="false" customHeight="false" outlineLevel="0" collapsed="false">
      <c r="A5026" s="0" t="s">
        <v>121</v>
      </c>
      <c r="B5026" s="0" t="s">
        <v>170</v>
      </c>
      <c r="C5026" s="0" t="n">
        <v>61</v>
      </c>
      <c r="D5026" s="0" t="n">
        <v>81</v>
      </c>
      <c r="E5026" s="0" t="n">
        <v>28</v>
      </c>
      <c r="F5026" s="0" t="n">
        <v>40</v>
      </c>
      <c r="G5026" s="0" t="n">
        <v>5</v>
      </c>
      <c r="H5026" s="0" t="n">
        <v>8</v>
      </c>
      <c r="I5026" s="0" t="n">
        <v>0</v>
      </c>
      <c r="J5026" s="0" t="n">
        <v>1</v>
      </c>
      <c r="K5026" s="0" t="n">
        <f aca="false">VLOOKUP(A5026,'Team Data'!$A$1:$E$659,2,FALSE())</f>
        <v>14</v>
      </c>
      <c r="L5026" s="0" t="n">
        <f aca="false">VLOOKUP(A5026,'Team Data'!$A$1:$E$659,3,FALSE())</f>
        <v>18</v>
      </c>
      <c r="M5026" s="0" t="n">
        <f aca="false">VLOOKUP(B5026,'Team Data'!$A$1:$E$659,2,FALSE())</f>
        <v>29</v>
      </c>
      <c r="N5026" s="0" t="n">
        <f aca="false">VLOOKUP(B5026,'Team Data'!$A$1:$E$659,3,FALSE())</f>
        <v>5</v>
      </c>
      <c r="O5026" s="0" t="n">
        <f aca="false">VLOOKUP(A5026,'Team Data'!$A$1:$E$659,4,FALSE())</f>
        <v>590</v>
      </c>
      <c r="P5026" s="0" t="n">
        <f aca="false">VLOOKUP(A5026,'Team Data'!$A$1:$E$659,5,FALSE())</f>
        <v>445</v>
      </c>
      <c r="Q5026" s="0" t="n">
        <f aca="false">VLOOKUP(B5026,'Team Data'!$A$1:$E$659,4,FALSE())</f>
        <v>622</v>
      </c>
      <c r="R5026" s="0" t="n">
        <f aca="false">VLOOKUP(B5026,'Team Data'!$A$1:$E$659,5,FALSE())</f>
        <v>516</v>
      </c>
      <c r="S5026" s="0" t="n">
        <f aca="false">IF(I5026=1,(MIN(30,(C5026-D5026)))*(M5026/(M5026+N5026))*(Q5026/(Q5026+R5026)),(MAX(-30,(C5026-D5026)))*(N5026/(M5026+N5026))*(R5026/(R5026+Q5026)))</f>
        <v>-1.33360901478342</v>
      </c>
      <c r="T5026" s="0" t="n">
        <f aca="false">IF(J5026=1,(MIN(30,(D5026-C5026)))*(K5026/(K5026+L5026))*(O5026/(O5026+P5026)),(MAX(-30,(D5026-C5026)))*(L5026/(K5026+L5026))*(P5026/(P5026+O5026)))</f>
        <v>4.98792270531401</v>
      </c>
      <c r="U5026" s="7" t="n">
        <v>43152</v>
      </c>
    </row>
    <row r="5027" customFormat="false" ht="15" hidden="false" customHeight="false" outlineLevel="0" collapsed="false">
      <c r="A5027" s="0" t="s">
        <v>138</v>
      </c>
      <c r="B5027" s="0" t="s">
        <v>17</v>
      </c>
      <c r="C5027" s="0" t="n">
        <v>87</v>
      </c>
      <c r="D5027" s="0" t="n">
        <v>72</v>
      </c>
      <c r="E5027" s="0" t="n">
        <v>46</v>
      </c>
      <c r="F5027" s="0" t="n">
        <v>29</v>
      </c>
      <c r="G5027" s="0" t="n">
        <v>11</v>
      </c>
      <c r="H5027" s="0" t="n">
        <v>9</v>
      </c>
      <c r="I5027" s="0" t="n">
        <v>1</v>
      </c>
      <c r="J5027" s="0" t="n">
        <v>0</v>
      </c>
      <c r="K5027" s="0" t="n">
        <f aca="false">VLOOKUP(A5027,'Team Data'!$A$1:$E$659,2,FALSE())</f>
        <v>23</v>
      </c>
      <c r="L5027" s="0" t="n">
        <f aca="false">VLOOKUP(A5027,'Team Data'!$A$1:$E$659,3,FALSE())</f>
        <v>11</v>
      </c>
      <c r="M5027" s="0" t="n">
        <f aca="false">VLOOKUP(B5027,'Team Data'!$A$1:$E$659,2,FALSE())</f>
        <v>23</v>
      </c>
      <c r="N5027" s="0" t="n">
        <f aca="false">VLOOKUP(B5027,'Team Data'!$A$1:$E$659,3,FALSE())</f>
        <v>12</v>
      </c>
      <c r="O5027" s="0" t="n">
        <f aca="false">VLOOKUP(A5027,'Team Data'!$A$1:$E$659,4,FALSE())</f>
        <v>704</v>
      </c>
      <c r="P5027" s="0" t="n">
        <f aca="false">VLOOKUP(A5027,'Team Data'!$A$1:$E$659,5,FALSE())</f>
        <v>448</v>
      </c>
      <c r="Q5027" s="0" t="n">
        <f aca="false">VLOOKUP(B5027,'Team Data'!$A$1:$E$659,4,FALSE())</f>
        <v>660</v>
      </c>
      <c r="R5027" s="0" t="n">
        <f aca="false">VLOOKUP(B5027,'Team Data'!$A$1:$E$659,5,FALSE())</f>
        <v>497</v>
      </c>
      <c r="S5027" s="0" t="n">
        <f aca="false">IF(I5027=1,(MIN(30,(C5027-D5027)))*(M5027/(M5027+N5027))*(Q5027/(Q5027+R5027)),(MAX(-30,(C5027-D5027)))*(N5027/(M5027+N5027))*(R5027/(R5027+Q5027)))</f>
        <v>5.62291640943326</v>
      </c>
      <c r="T5027" s="0" t="n">
        <f aca="false">IF(J5027=1,(MIN(30,(D5027-C5027)))*(K5027/(K5027+L5027))*(O5027/(O5027+P5027)),(MAX(-30,(D5027-C5027)))*(L5027/(K5027+L5027))*(P5027/(P5027+O5027)))</f>
        <v>-1.88725490196078</v>
      </c>
      <c r="U5027" s="7" t="n">
        <v>43152</v>
      </c>
    </row>
    <row r="5028" customFormat="false" ht="15" hidden="false" customHeight="false" outlineLevel="0" collapsed="false">
      <c r="A5028" s="0" t="s">
        <v>208</v>
      </c>
      <c r="B5028" s="0" t="s">
        <v>331</v>
      </c>
      <c r="C5028" s="0" t="n">
        <v>68</v>
      </c>
      <c r="D5028" s="0" t="n">
        <v>63</v>
      </c>
      <c r="E5028" s="0" t="n">
        <v>27</v>
      </c>
      <c r="F5028" s="0" t="n">
        <v>27</v>
      </c>
      <c r="G5028" s="0" t="n">
        <v>11</v>
      </c>
      <c r="H5028" s="0" t="n">
        <v>12</v>
      </c>
      <c r="I5028" s="0" t="n">
        <v>1</v>
      </c>
      <c r="J5028" s="0" t="n">
        <v>0</v>
      </c>
      <c r="K5028" s="0" t="n">
        <f aca="false">VLOOKUP(A5028,'Team Data'!$A$1:$E$659,2,FALSE())</f>
        <v>16</v>
      </c>
      <c r="L5028" s="0" t="n">
        <f aca="false">VLOOKUP(A5028,'Team Data'!$A$1:$E$659,3,FALSE())</f>
        <v>16</v>
      </c>
      <c r="M5028" s="0" t="n">
        <f aca="false">VLOOKUP(B5028,'Team Data'!$A$1:$E$659,2,FALSE())</f>
        <v>15</v>
      </c>
      <c r="N5028" s="0" t="n">
        <f aca="false">VLOOKUP(B5028,'Team Data'!$A$1:$E$659,3,FALSE())</f>
        <v>17</v>
      </c>
      <c r="O5028" s="0" t="n">
        <f aca="false">VLOOKUP(A5028,'Team Data'!$A$1:$E$659,4,FALSE())</f>
        <v>582</v>
      </c>
      <c r="P5028" s="0" t="n">
        <f aca="false">VLOOKUP(A5028,'Team Data'!$A$1:$E$659,5,FALSE())</f>
        <v>422</v>
      </c>
      <c r="Q5028" s="0" t="n">
        <f aca="false">VLOOKUP(B5028,'Team Data'!$A$1:$E$659,4,FALSE())</f>
        <v>528</v>
      </c>
      <c r="R5028" s="0" t="n">
        <f aca="false">VLOOKUP(B5028,'Team Data'!$A$1:$E$659,5,FALSE())</f>
        <v>460</v>
      </c>
      <c r="S5028" s="0" t="n">
        <f aca="false">IF(I5028=1,(MIN(30,(C5028-D5028)))*(M5028/(M5028+N5028))*(Q5028/(Q5028+R5028)),(MAX(-30,(C5028-D5028)))*(N5028/(M5028+N5028))*(R5028/(R5028+Q5028)))</f>
        <v>1.25253036437247</v>
      </c>
      <c r="T5028" s="0" t="n">
        <f aca="false">IF(J5028=1,(MIN(30,(D5028-C5028)))*(K5028/(K5028+L5028))*(O5028/(O5028+P5028)),(MAX(-30,(D5028-C5028)))*(L5028/(K5028+L5028))*(P5028/(P5028+O5028)))</f>
        <v>-1.050796812749</v>
      </c>
      <c r="U5028" s="7" t="n">
        <v>43152</v>
      </c>
    </row>
    <row r="5029" customFormat="false" ht="15" hidden="false" customHeight="false" outlineLevel="0" collapsed="false">
      <c r="A5029" s="0" t="s">
        <v>332</v>
      </c>
      <c r="B5029" s="0" t="s">
        <v>139</v>
      </c>
      <c r="C5029" s="0" t="n">
        <v>78</v>
      </c>
      <c r="D5029" s="0" t="n">
        <v>88</v>
      </c>
      <c r="E5029" s="0" t="n">
        <v>29</v>
      </c>
      <c r="F5029" s="0" t="n">
        <v>29</v>
      </c>
      <c r="G5029" s="0" t="n">
        <v>7</v>
      </c>
      <c r="H5029" s="0" t="n">
        <v>6</v>
      </c>
      <c r="I5029" s="0" t="n">
        <v>0</v>
      </c>
      <c r="J5029" s="0" t="n">
        <v>1</v>
      </c>
      <c r="K5029" s="0" t="n">
        <f aca="false">VLOOKUP(A5029,'Team Data'!$A$1:$E$659,2,FALSE())</f>
        <v>12</v>
      </c>
      <c r="L5029" s="0" t="n">
        <f aca="false">VLOOKUP(A5029,'Team Data'!$A$1:$E$659,3,FALSE())</f>
        <v>20</v>
      </c>
      <c r="M5029" s="0" t="n">
        <f aca="false">VLOOKUP(B5029,'Team Data'!$A$1:$E$659,2,FALSE())</f>
        <v>17</v>
      </c>
      <c r="N5029" s="0" t="n">
        <f aca="false">VLOOKUP(B5029,'Team Data'!$A$1:$E$659,3,FALSE())</f>
        <v>14</v>
      </c>
      <c r="O5029" s="0" t="n">
        <f aca="false">VLOOKUP(A5029,'Team Data'!$A$1:$E$659,4,FALSE())</f>
        <v>669</v>
      </c>
      <c r="P5029" s="0" t="n">
        <f aca="false">VLOOKUP(A5029,'Team Data'!$A$1:$E$659,5,FALSE())</f>
        <v>411</v>
      </c>
      <c r="Q5029" s="0" t="n">
        <f aca="false">VLOOKUP(B5029,'Team Data'!$A$1:$E$659,4,FALSE())</f>
        <v>602</v>
      </c>
      <c r="R5029" s="0" t="n">
        <f aca="false">VLOOKUP(B5029,'Team Data'!$A$1:$E$659,5,FALSE())</f>
        <v>443</v>
      </c>
      <c r="S5029" s="0" t="n">
        <f aca="false">IF(I5029=1,(MIN(30,(C5029-D5029)))*(M5029/(M5029+N5029))*(Q5029/(Q5029+R5029)),(MAX(-30,(C5029-D5029)))*(N5029/(M5029+N5029))*(R5029/(R5029+Q5029)))</f>
        <v>-1.91449297731131</v>
      </c>
      <c r="T5029" s="0" t="n">
        <f aca="false">IF(J5029=1,(MIN(30,(D5029-C5029)))*(K5029/(K5029+L5029))*(O5029/(O5029+P5029)),(MAX(-30,(D5029-C5029)))*(L5029/(K5029+L5029))*(P5029/(P5029+O5029)))</f>
        <v>2.32291666666667</v>
      </c>
      <c r="U5029" s="7" t="n">
        <v>43152</v>
      </c>
    </row>
    <row r="5030" customFormat="false" ht="15" hidden="false" customHeight="false" outlineLevel="0" collapsed="false">
      <c r="A5030" s="0" t="s">
        <v>219</v>
      </c>
      <c r="B5030" s="0" t="s">
        <v>176</v>
      </c>
      <c r="C5030" s="0" t="n">
        <v>90</v>
      </c>
      <c r="D5030" s="0" t="n">
        <v>87</v>
      </c>
      <c r="E5030" s="0" t="n">
        <v>37</v>
      </c>
      <c r="F5030" s="0" t="n">
        <v>45</v>
      </c>
      <c r="G5030" s="0" t="n">
        <v>11</v>
      </c>
      <c r="H5030" s="0" t="n">
        <v>21</v>
      </c>
      <c r="I5030" s="0" t="n">
        <v>1</v>
      </c>
      <c r="J5030" s="0" t="n">
        <v>0</v>
      </c>
      <c r="K5030" s="0" t="n">
        <f aca="false">VLOOKUP(A5030,'Team Data'!$A$1:$E$659,2,FALSE())</f>
        <v>12</v>
      </c>
      <c r="L5030" s="0" t="n">
        <f aca="false">VLOOKUP(A5030,'Team Data'!$A$1:$E$659,3,FALSE())</f>
        <v>20</v>
      </c>
      <c r="M5030" s="0" t="n">
        <f aca="false">VLOOKUP(B5030,'Team Data'!$A$1:$E$659,2,FALSE())</f>
        <v>20</v>
      </c>
      <c r="N5030" s="0" t="n">
        <f aca="false">VLOOKUP(B5030,'Team Data'!$A$1:$E$659,3,FALSE())</f>
        <v>13</v>
      </c>
      <c r="O5030" s="0" t="n">
        <f aca="false">VLOOKUP(A5030,'Team Data'!$A$1:$E$659,4,FALSE())</f>
        <v>657</v>
      </c>
      <c r="P5030" s="0" t="n">
        <f aca="false">VLOOKUP(A5030,'Team Data'!$A$1:$E$659,5,FALSE())</f>
        <v>413</v>
      </c>
      <c r="Q5030" s="0" t="n">
        <f aca="false">VLOOKUP(B5030,'Team Data'!$A$1:$E$659,4,FALSE())</f>
        <v>621</v>
      </c>
      <c r="R5030" s="0" t="n">
        <f aca="false">VLOOKUP(B5030,'Team Data'!$A$1:$E$659,5,FALSE())</f>
        <v>453</v>
      </c>
      <c r="S5030" s="0" t="n">
        <f aca="false">IF(I5030=1,(MIN(30,(C5030-D5030)))*(M5030/(M5030+N5030))*(Q5030/(Q5030+R5030)),(MAX(-30,(C5030-D5030)))*(N5030/(M5030+N5030))*(R5030/(R5030+Q5030)))</f>
        <v>1.05129507364144</v>
      </c>
      <c r="T5030" s="0" t="n">
        <f aca="false">IF(J5030=1,(MIN(30,(D5030-C5030)))*(K5030/(K5030+L5030))*(O5030/(O5030+P5030)),(MAX(-30,(D5030-C5030)))*(L5030/(K5030+L5030))*(P5030/(P5030+O5030)))</f>
        <v>-0.723714953271028</v>
      </c>
      <c r="U5030" s="7" t="n">
        <v>43152</v>
      </c>
    </row>
    <row r="5031" customFormat="false" ht="15" hidden="false" customHeight="false" outlineLevel="0" collapsed="false">
      <c r="A5031" s="0" t="s">
        <v>124</v>
      </c>
      <c r="B5031" s="0" t="s">
        <v>188</v>
      </c>
      <c r="C5031" s="0" t="n">
        <v>57</v>
      </c>
      <c r="D5031" s="0" t="n">
        <v>66</v>
      </c>
      <c r="E5031" s="0" t="n">
        <v>33</v>
      </c>
      <c r="F5031" s="0" t="n">
        <v>39</v>
      </c>
      <c r="G5031" s="0" t="n">
        <v>19</v>
      </c>
      <c r="H5031" s="0" t="n">
        <v>14</v>
      </c>
      <c r="I5031" s="0" t="n">
        <v>0</v>
      </c>
      <c r="J5031" s="0" t="n">
        <v>1</v>
      </c>
      <c r="K5031" s="0" t="n">
        <f aca="false">VLOOKUP(A5031,'Team Data'!$A$1:$E$659,2,FALSE())</f>
        <v>16</v>
      </c>
      <c r="L5031" s="0" t="n">
        <f aca="false">VLOOKUP(A5031,'Team Data'!$A$1:$E$659,3,FALSE())</f>
        <v>15</v>
      </c>
      <c r="M5031" s="0" t="n">
        <f aca="false">VLOOKUP(B5031,'Team Data'!$A$1:$E$659,2,FALSE())</f>
        <v>22</v>
      </c>
      <c r="N5031" s="0" t="n">
        <f aca="false">VLOOKUP(B5031,'Team Data'!$A$1:$E$659,3,FALSE())</f>
        <v>11</v>
      </c>
      <c r="O5031" s="0" t="n">
        <f aca="false">VLOOKUP(A5031,'Team Data'!$A$1:$E$659,4,FALSE())</f>
        <v>582</v>
      </c>
      <c r="P5031" s="0" t="n">
        <f aca="false">VLOOKUP(A5031,'Team Data'!$A$1:$E$659,5,FALSE())</f>
        <v>456</v>
      </c>
      <c r="Q5031" s="0" t="n">
        <f aca="false">VLOOKUP(B5031,'Team Data'!$A$1:$E$659,4,FALSE())</f>
        <v>611</v>
      </c>
      <c r="R5031" s="0" t="n">
        <f aca="false">VLOOKUP(B5031,'Team Data'!$A$1:$E$659,5,FALSE())</f>
        <v>505</v>
      </c>
      <c r="S5031" s="0" t="n">
        <f aca="false">IF(I5031=1,(MIN(30,(C5031-D5031)))*(M5031/(M5031+N5031))*(Q5031/(Q5031+R5031)),(MAX(-30,(C5031-D5031)))*(N5031/(M5031+N5031))*(R5031/(R5031+Q5031)))</f>
        <v>-1.35752688172043</v>
      </c>
      <c r="T5031" s="0" t="n">
        <f aca="false">IF(J5031=1,(MIN(30,(D5031-C5031)))*(K5031/(K5031+L5031))*(O5031/(O5031+P5031)),(MAX(-30,(D5031-C5031)))*(L5031/(K5031+L5031))*(P5031/(P5031+O5031)))</f>
        <v>2.60451239977624</v>
      </c>
      <c r="U5031" s="7" t="n">
        <v>43152</v>
      </c>
    </row>
    <row r="5032" customFormat="false" ht="15" hidden="false" customHeight="false" outlineLevel="0" collapsed="false">
      <c r="A5032" s="0" t="s">
        <v>191</v>
      </c>
      <c r="B5032" s="0" t="s">
        <v>353</v>
      </c>
      <c r="C5032" s="0" t="n">
        <v>119</v>
      </c>
      <c r="D5032" s="0" t="n">
        <v>114</v>
      </c>
      <c r="E5032" s="0" t="n">
        <v>34</v>
      </c>
      <c r="F5032" s="0" t="n">
        <v>28</v>
      </c>
      <c r="G5032" s="0" t="n">
        <v>20</v>
      </c>
      <c r="H5032" s="0" t="n">
        <v>18</v>
      </c>
      <c r="I5032" s="0" t="n">
        <v>1</v>
      </c>
      <c r="J5032" s="0" t="n">
        <v>0</v>
      </c>
      <c r="K5032" s="0" t="n">
        <f aca="false">VLOOKUP(A5032,'Team Data'!$A$1:$E$659,2,FALSE())</f>
        <v>19</v>
      </c>
      <c r="L5032" s="0" t="n">
        <f aca="false">VLOOKUP(A5032,'Team Data'!$A$1:$E$659,3,FALSE())</f>
        <v>15</v>
      </c>
      <c r="M5032" s="0" t="n">
        <f aca="false">VLOOKUP(B5032,'Team Data'!$A$1:$E$659,2,FALSE())</f>
        <v>20</v>
      </c>
      <c r="N5032" s="0" t="n">
        <f aca="false">VLOOKUP(B5032,'Team Data'!$A$1:$E$659,3,FALSE())</f>
        <v>13</v>
      </c>
      <c r="O5032" s="0" t="n">
        <f aca="false">VLOOKUP(A5032,'Team Data'!$A$1:$E$659,4,FALSE())</f>
        <v>580</v>
      </c>
      <c r="P5032" s="0" t="n">
        <f aca="false">VLOOKUP(A5032,'Team Data'!$A$1:$E$659,5,FALSE())</f>
        <v>491</v>
      </c>
      <c r="Q5032" s="0" t="n">
        <f aca="false">VLOOKUP(B5032,'Team Data'!$A$1:$E$659,4,FALSE())</f>
        <v>579</v>
      </c>
      <c r="R5032" s="0" t="n">
        <f aca="false">VLOOKUP(B5032,'Team Data'!$A$1:$E$659,5,FALSE())</f>
        <v>477</v>
      </c>
      <c r="S5032" s="0" t="n">
        <f aca="false">IF(I5032=1,(MIN(30,(C5032-D5032)))*(M5032/(M5032+N5032))*(Q5032/(Q5032+R5032)),(MAX(-30,(C5032-D5032)))*(N5032/(M5032+N5032))*(R5032/(R5032+Q5032)))</f>
        <v>1.66150137741047</v>
      </c>
      <c r="T5032" s="0" t="n">
        <f aca="false">IF(J5032=1,(MIN(30,(D5032-C5032)))*(K5032/(K5032+L5032))*(O5032/(O5032+P5032)),(MAX(-30,(D5032-C5032)))*(L5032/(K5032+L5032))*(P5032/(P5032+O5032)))</f>
        <v>-1.01128686768825</v>
      </c>
      <c r="U5032" s="7" t="n">
        <v>43152</v>
      </c>
    </row>
    <row r="5033" customFormat="false" ht="15" hidden="false" customHeight="false" outlineLevel="0" collapsed="false">
      <c r="A5033" s="0" t="s">
        <v>251</v>
      </c>
      <c r="B5033" s="0" t="s">
        <v>67</v>
      </c>
      <c r="C5033" s="0" t="n">
        <v>50</v>
      </c>
      <c r="D5033" s="0" t="n">
        <v>53</v>
      </c>
      <c r="E5033" s="0" t="n">
        <v>28</v>
      </c>
      <c r="F5033" s="0" t="n">
        <v>30</v>
      </c>
      <c r="G5033" s="0" t="n">
        <v>11</v>
      </c>
      <c r="H5033" s="0" t="n">
        <v>12</v>
      </c>
      <c r="I5033" s="0" t="n">
        <v>0</v>
      </c>
      <c r="J5033" s="0" t="n">
        <v>1</v>
      </c>
      <c r="K5033" s="0" t="n">
        <f aca="false">VLOOKUP(A5033,'Team Data'!$A$1:$E$659,2,FALSE())</f>
        <v>16</v>
      </c>
      <c r="L5033" s="0" t="n">
        <f aca="false">VLOOKUP(A5033,'Team Data'!$A$1:$E$659,3,FALSE())</f>
        <v>15</v>
      </c>
      <c r="M5033" s="0" t="n">
        <f aca="false">VLOOKUP(B5033,'Team Data'!$A$1:$E$659,2,FALSE())</f>
        <v>14</v>
      </c>
      <c r="N5033" s="0" t="n">
        <f aca="false">VLOOKUP(B5033,'Team Data'!$A$1:$E$659,3,FALSE())</f>
        <v>17</v>
      </c>
      <c r="O5033" s="0" t="n">
        <f aca="false">VLOOKUP(A5033,'Team Data'!$A$1:$E$659,4,FALSE())</f>
        <v>519</v>
      </c>
      <c r="P5033" s="0" t="n">
        <f aca="false">VLOOKUP(A5033,'Team Data'!$A$1:$E$659,5,FALSE())</f>
        <v>461</v>
      </c>
      <c r="Q5033" s="0" t="n">
        <f aca="false">VLOOKUP(B5033,'Team Data'!$A$1:$E$659,4,FALSE())</f>
        <v>586</v>
      </c>
      <c r="R5033" s="0" t="n">
        <f aca="false">VLOOKUP(B5033,'Team Data'!$A$1:$E$659,5,FALSE())</f>
        <v>427</v>
      </c>
      <c r="S5033" s="0" t="n">
        <f aca="false">IF(I5033=1,(MIN(30,(C5033-D5033)))*(M5033/(M5033+N5033))*(Q5033/(Q5033+R5033)),(MAX(-30,(C5033-D5033)))*(N5033/(M5033+N5033))*(R5033/(R5033+Q5033)))</f>
        <v>-0.693468776868452</v>
      </c>
      <c r="T5033" s="0" t="n">
        <f aca="false">IF(J5033=1,(MIN(30,(D5033-C5033)))*(K5033/(K5033+L5033))*(O5033/(O5033+P5033)),(MAX(-30,(D5033-C5033)))*(L5033/(K5033+L5033))*(P5033/(P5033+O5033)))</f>
        <v>0.820013166556945</v>
      </c>
      <c r="U5033" s="7" t="n">
        <v>43152</v>
      </c>
    </row>
    <row r="5034" customFormat="false" ht="15" hidden="false" customHeight="false" outlineLevel="0" collapsed="false">
      <c r="A5034" s="0" t="s">
        <v>100</v>
      </c>
      <c r="B5034" s="0" t="s">
        <v>266</v>
      </c>
      <c r="C5034" s="0" t="n">
        <v>57</v>
      </c>
      <c r="D5034" s="0" t="n">
        <v>66</v>
      </c>
      <c r="E5034" s="0" t="n">
        <v>43</v>
      </c>
      <c r="F5034" s="0" t="n">
        <v>37</v>
      </c>
      <c r="G5034" s="0" t="n">
        <v>17</v>
      </c>
      <c r="H5034" s="0" t="n">
        <v>5</v>
      </c>
      <c r="I5034" s="0" t="n">
        <v>0</v>
      </c>
      <c r="J5034" s="0" t="n">
        <v>1</v>
      </c>
      <c r="K5034" s="0" t="n">
        <f aca="false">VLOOKUP(A5034,'Team Data'!$A$1:$E$659,2,FALSE())</f>
        <v>18</v>
      </c>
      <c r="L5034" s="0" t="n">
        <f aca="false">VLOOKUP(A5034,'Team Data'!$A$1:$E$659,3,FALSE())</f>
        <v>15</v>
      </c>
      <c r="M5034" s="0" t="n">
        <f aca="false">VLOOKUP(B5034,'Team Data'!$A$1:$E$659,2,FALSE())</f>
        <v>17</v>
      </c>
      <c r="N5034" s="0" t="n">
        <f aca="false">VLOOKUP(B5034,'Team Data'!$A$1:$E$659,3,FALSE())</f>
        <v>15</v>
      </c>
      <c r="O5034" s="0" t="n">
        <f aca="false">VLOOKUP(A5034,'Team Data'!$A$1:$E$659,4,FALSE())</f>
        <v>621</v>
      </c>
      <c r="P5034" s="0" t="n">
        <f aca="false">VLOOKUP(A5034,'Team Data'!$A$1:$E$659,5,FALSE())</f>
        <v>469</v>
      </c>
      <c r="Q5034" s="0" t="n">
        <f aca="false">VLOOKUP(B5034,'Team Data'!$A$1:$E$659,4,FALSE())</f>
        <v>605</v>
      </c>
      <c r="R5034" s="0" t="n">
        <f aca="false">VLOOKUP(B5034,'Team Data'!$A$1:$E$659,5,FALSE())</f>
        <v>430</v>
      </c>
      <c r="S5034" s="0" t="n">
        <f aca="false">IF(I5034=1,(MIN(30,(C5034-D5034)))*(M5034/(M5034+N5034))*(Q5034/(Q5034+R5034)),(MAX(-30,(C5034-D5034)))*(N5034/(M5034+N5034))*(R5034/(R5034+Q5034)))</f>
        <v>-1.75271739130435</v>
      </c>
      <c r="T5034" s="0" t="n">
        <f aca="false">IF(J5034=1,(MIN(30,(D5034-C5034)))*(K5034/(K5034+L5034))*(O5034/(O5034+P5034)),(MAX(-30,(D5034-C5034)))*(L5034/(K5034+L5034))*(P5034/(P5034+O5034)))</f>
        <v>2.79683069224354</v>
      </c>
      <c r="U5034" s="7" t="n">
        <v>43152</v>
      </c>
    </row>
    <row r="5035" customFormat="false" ht="15" hidden="false" customHeight="false" outlineLevel="0" collapsed="false">
      <c r="A5035" s="0" t="s">
        <v>354</v>
      </c>
      <c r="B5035" s="0" t="s">
        <v>99</v>
      </c>
      <c r="C5035" s="0" t="n">
        <v>89</v>
      </c>
      <c r="D5035" s="0" t="n">
        <v>77</v>
      </c>
      <c r="E5035" s="0" t="n">
        <v>38</v>
      </c>
      <c r="F5035" s="0" t="n">
        <v>29</v>
      </c>
      <c r="G5035" s="0" t="n">
        <v>12</v>
      </c>
      <c r="H5035" s="0" t="n">
        <v>14</v>
      </c>
      <c r="I5035" s="0" t="n">
        <v>1</v>
      </c>
      <c r="J5035" s="0" t="n">
        <v>0</v>
      </c>
      <c r="K5035" s="0" t="n">
        <f aca="false">VLOOKUP(A5035,'Team Data'!$A$1:$E$659,2,FALSE())</f>
        <v>28</v>
      </c>
      <c r="L5035" s="0" t="n">
        <f aca="false">VLOOKUP(A5035,'Team Data'!$A$1:$E$659,3,FALSE())</f>
        <v>6</v>
      </c>
      <c r="M5035" s="0" t="n">
        <f aca="false">VLOOKUP(B5035,'Team Data'!$A$1:$E$659,2,FALSE())</f>
        <v>15</v>
      </c>
      <c r="N5035" s="0" t="n">
        <f aca="false">VLOOKUP(B5035,'Team Data'!$A$1:$E$659,3,FALSE())</f>
        <v>15</v>
      </c>
      <c r="O5035" s="0" t="n">
        <f aca="false">VLOOKUP(A5035,'Team Data'!$A$1:$E$659,4,FALSE())</f>
        <v>661</v>
      </c>
      <c r="P5035" s="0" t="n">
        <f aca="false">VLOOKUP(A5035,'Team Data'!$A$1:$E$659,5,FALSE())</f>
        <v>472</v>
      </c>
      <c r="Q5035" s="0" t="n">
        <f aca="false">VLOOKUP(B5035,'Team Data'!$A$1:$E$659,4,FALSE())</f>
        <v>543</v>
      </c>
      <c r="R5035" s="0" t="n">
        <f aca="false">VLOOKUP(B5035,'Team Data'!$A$1:$E$659,5,FALSE())</f>
        <v>466</v>
      </c>
      <c r="S5035" s="0" t="n">
        <f aca="false">IF(I5035=1,(MIN(30,(C5035-D5035)))*(M5035/(M5035+N5035))*(Q5035/(Q5035+R5035)),(MAX(-30,(C5035-D5035)))*(N5035/(M5035+N5035))*(R5035/(R5035+Q5035)))</f>
        <v>3.22893954410307</v>
      </c>
      <c r="T5035" s="0" t="n">
        <f aca="false">IF(J5035=1,(MIN(30,(D5035-C5035)))*(K5035/(K5035+L5035))*(O5035/(O5035+P5035)),(MAX(-30,(D5035-C5035)))*(L5035/(K5035+L5035))*(P5035/(P5035+O5035)))</f>
        <v>-0.882197186023571</v>
      </c>
      <c r="U5035" s="7" t="n">
        <v>43152</v>
      </c>
    </row>
    <row r="5036" customFormat="false" ht="15" hidden="false" customHeight="false" outlineLevel="0" collapsed="false">
      <c r="A5036" s="0" t="s">
        <v>197</v>
      </c>
      <c r="B5036" s="0" t="s">
        <v>285</v>
      </c>
      <c r="C5036" s="0" t="n">
        <v>78</v>
      </c>
      <c r="D5036" s="0" t="n">
        <v>74</v>
      </c>
      <c r="E5036" s="0" t="n">
        <v>38</v>
      </c>
      <c r="F5036" s="0" t="n">
        <v>34</v>
      </c>
      <c r="G5036" s="0" t="n">
        <v>8</v>
      </c>
      <c r="H5036" s="0" t="n">
        <v>10</v>
      </c>
      <c r="I5036" s="0" t="n">
        <v>1</v>
      </c>
      <c r="J5036" s="0" t="n">
        <v>0</v>
      </c>
      <c r="K5036" s="0" t="n">
        <f aca="false">VLOOKUP(A5036,'Team Data'!$A$1:$E$659,2,FALSE())</f>
        <v>26</v>
      </c>
      <c r="L5036" s="0" t="n">
        <f aca="false">VLOOKUP(A5036,'Team Data'!$A$1:$E$659,3,FALSE())</f>
        <v>11</v>
      </c>
      <c r="M5036" s="0" t="n">
        <f aca="false">VLOOKUP(B5036,'Team Data'!$A$1:$E$659,2,FALSE())</f>
        <v>23</v>
      </c>
      <c r="N5036" s="0" t="n">
        <f aca="false">VLOOKUP(B5036,'Team Data'!$A$1:$E$659,3,FALSE())</f>
        <v>14</v>
      </c>
      <c r="O5036" s="0" t="n">
        <f aca="false">VLOOKUP(A5036,'Team Data'!$A$1:$E$659,4,FALSE())</f>
        <v>794</v>
      </c>
      <c r="P5036" s="0" t="n">
        <f aca="false">VLOOKUP(A5036,'Team Data'!$A$1:$E$659,5,FALSE())</f>
        <v>455</v>
      </c>
      <c r="Q5036" s="0" t="n">
        <f aca="false">VLOOKUP(B5036,'Team Data'!$A$1:$E$659,4,FALSE())</f>
        <v>752</v>
      </c>
      <c r="R5036" s="0" t="n">
        <f aca="false">VLOOKUP(B5036,'Team Data'!$A$1:$E$659,5,FALSE())</f>
        <v>485</v>
      </c>
      <c r="S5036" s="0" t="n">
        <f aca="false">IF(I5036=1,(MIN(30,(C5036-D5036)))*(M5036/(M5036+N5036))*(Q5036/(Q5036+R5036)),(MAX(-30,(C5036-D5036)))*(N5036/(M5036+N5036))*(R5036/(R5036+Q5036)))</f>
        <v>1.5115908147436</v>
      </c>
      <c r="T5036" s="0" t="n">
        <f aca="false">IF(J5036=1,(MIN(30,(D5036-C5036)))*(K5036/(K5036+L5036))*(O5036/(O5036+P5036)),(MAX(-30,(D5036-C5036)))*(L5036/(K5036+L5036))*(P5036/(P5036+O5036)))</f>
        <v>-0.433211434012075</v>
      </c>
      <c r="U5036" s="7" t="n">
        <v>43153</v>
      </c>
    </row>
    <row r="5037" customFormat="false" ht="15" hidden="false" customHeight="false" outlineLevel="0" collapsed="false">
      <c r="A5037" s="0" t="s">
        <v>169</v>
      </c>
      <c r="B5037" s="0" t="s">
        <v>225</v>
      </c>
      <c r="C5037" s="0" t="n">
        <v>72</v>
      </c>
      <c r="D5037" s="0" t="n">
        <v>63</v>
      </c>
      <c r="E5037" s="0" t="n">
        <v>34</v>
      </c>
      <c r="F5037" s="0" t="n">
        <v>33</v>
      </c>
      <c r="G5037" s="0" t="n">
        <v>12</v>
      </c>
      <c r="H5037" s="0" t="n">
        <v>10</v>
      </c>
      <c r="I5037" s="0" t="n">
        <v>1</v>
      </c>
      <c r="J5037" s="0" t="n">
        <v>0</v>
      </c>
      <c r="K5037" s="0" t="n">
        <f aca="false">VLOOKUP(A5037,'Team Data'!$A$1:$E$659,2,FALSE())</f>
        <v>32</v>
      </c>
      <c r="L5037" s="0" t="n">
        <f aca="false">VLOOKUP(A5037,'Team Data'!$A$1:$E$659,3,FALSE())</f>
        <v>7</v>
      </c>
      <c r="M5037" s="0" t="n">
        <f aca="false">VLOOKUP(B5037,'Team Data'!$A$1:$E$659,2,FALSE())</f>
        <v>26</v>
      </c>
      <c r="N5037" s="0" t="n">
        <f aca="false">VLOOKUP(B5037,'Team Data'!$A$1:$E$659,3,FALSE())</f>
        <v>12</v>
      </c>
      <c r="O5037" s="0" t="n">
        <f aca="false">VLOOKUP(A5037,'Team Data'!$A$1:$E$659,4,FALSE())</f>
        <v>785</v>
      </c>
      <c r="P5037" s="0" t="n">
        <f aca="false">VLOOKUP(A5037,'Team Data'!$A$1:$E$659,5,FALSE())</f>
        <v>531</v>
      </c>
      <c r="Q5037" s="0" t="n">
        <f aca="false">VLOOKUP(B5037,'Team Data'!$A$1:$E$659,4,FALSE())</f>
        <v>700</v>
      </c>
      <c r="R5037" s="0" t="n">
        <f aca="false">VLOOKUP(B5037,'Team Data'!$A$1:$E$659,5,FALSE())</f>
        <v>549</v>
      </c>
      <c r="S5037" s="0" t="n">
        <f aca="false">IF(I5037=1,(MIN(30,(C5037-D5037)))*(M5037/(M5037+N5037))*(Q5037/(Q5037+R5037)),(MAX(-30,(C5037-D5037)))*(N5037/(M5037+N5037))*(R5037/(R5037+Q5037)))</f>
        <v>3.45118199823016</v>
      </c>
      <c r="T5037" s="0" t="n">
        <f aca="false">IF(J5037=1,(MIN(30,(D5037-C5037)))*(K5037/(K5037+L5037))*(O5037/(O5037+P5037)),(MAX(-30,(D5037-C5037)))*(L5037/(K5037+L5037))*(P5037/(P5037+O5037)))</f>
        <v>-0.651800327332242</v>
      </c>
      <c r="U5037" s="7" t="n">
        <v>43153</v>
      </c>
    </row>
    <row r="5038" customFormat="false" ht="15" hidden="false" customHeight="false" outlineLevel="0" collapsed="false">
      <c r="A5038" s="0" t="s">
        <v>190</v>
      </c>
      <c r="B5038" s="0" t="s">
        <v>109</v>
      </c>
      <c r="C5038" s="0" t="n">
        <v>56</v>
      </c>
      <c r="D5038" s="0" t="n">
        <v>65</v>
      </c>
      <c r="E5038" s="0" t="n">
        <v>38</v>
      </c>
      <c r="F5038" s="0" t="n">
        <v>35</v>
      </c>
      <c r="G5038" s="0" t="n">
        <v>8</v>
      </c>
      <c r="H5038" s="0" t="n">
        <v>9</v>
      </c>
      <c r="I5038" s="0" t="n">
        <v>0</v>
      </c>
      <c r="J5038" s="0" t="n">
        <v>1</v>
      </c>
      <c r="K5038" s="0" t="n">
        <f aca="false">VLOOKUP(A5038,'Team Data'!$A$1:$E$659,2,FALSE())</f>
        <v>10</v>
      </c>
      <c r="L5038" s="0" t="n">
        <f aca="false">VLOOKUP(A5038,'Team Data'!$A$1:$E$659,3,FALSE())</f>
        <v>21</v>
      </c>
      <c r="M5038" s="0" t="n">
        <f aca="false">VLOOKUP(B5038,'Team Data'!$A$1:$E$659,2,FALSE())</f>
        <v>19</v>
      </c>
      <c r="N5038" s="0" t="n">
        <f aca="false">VLOOKUP(B5038,'Team Data'!$A$1:$E$659,3,FALSE())</f>
        <v>14</v>
      </c>
      <c r="O5038" s="0" t="n">
        <f aca="false">VLOOKUP(A5038,'Team Data'!$A$1:$E$659,4,FALSE())</f>
        <v>463</v>
      </c>
      <c r="P5038" s="0" t="n">
        <f aca="false">VLOOKUP(A5038,'Team Data'!$A$1:$E$659,5,FALSE())</f>
        <v>473</v>
      </c>
      <c r="Q5038" s="0" t="n">
        <f aca="false">VLOOKUP(B5038,'Team Data'!$A$1:$E$659,4,FALSE())</f>
        <v>501</v>
      </c>
      <c r="R5038" s="0" t="n">
        <f aca="false">VLOOKUP(B5038,'Team Data'!$A$1:$E$659,5,FALSE())</f>
        <v>542</v>
      </c>
      <c r="S5038" s="0" t="n">
        <f aca="false">IF(I5038=1,(MIN(30,(C5038-D5038)))*(M5038/(M5038+N5038))*(Q5038/(Q5038+R5038)),(MAX(-30,(C5038-D5038)))*(N5038/(M5038+N5038))*(R5038/(R5038+Q5038)))</f>
        <v>-1.98413666870043</v>
      </c>
      <c r="T5038" s="0" t="n">
        <f aca="false">IF(J5038=1,(MIN(30,(D5038-C5038)))*(K5038/(K5038+L5038))*(O5038/(O5038+P5038)),(MAX(-30,(D5038-C5038)))*(L5038/(K5038+L5038))*(P5038/(P5038+O5038)))</f>
        <v>1.43610421836228</v>
      </c>
      <c r="U5038" s="7" t="n">
        <v>43153</v>
      </c>
    </row>
    <row r="5039" customFormat="false" ht="15" hidden="false" customHeight="false" outlineLevel="0" collapsed="false">
      <c r="A5039" s="0" t="s">
        <v>103</v>
      </c>
      <c r="B5039" s="0" t="s">
        <v>335</v>
      </c>
      <c r="C5039" s="0" t="n">
        <v>54</v>
      </c>
      <c r="D5039" s="0" t="n">
        <v>65</v>
      </c>
      <c r="E5039" s="0" t="n">
        <v>25</v>
      </c>
      <c r="F5039" s="0" t="n">
        <v>31</v>
      </c>
      <c r="G5039" s="0" t="n">
        <v>6</v>
      </c>
      <c r="H5039" s="0" t="n">
        <v>6</v>
      </c>
      <c r="I5039" s="0" t="n">
        <v>0</v>
      </c>
      <c r="J5039" s="0" t="n">
        <v>1</v>
      </c>
      <c r="K5039" s="0" t="n">
        <f aca="false">VLOOKUP(A5039,'Team Data'!$A$1:$E$659,2,FALSE())</f>
        <v>13</v>
      </c>
      <c r="L5039" s="0" t="n">
        <f aca="false">VLOOKUP(A5039,'Team Data'!$A$1:$E$659,3,FALSE())</f>
        <v>19</v>
      </c>
      <c r="M5039" s="0" t="n">
        <f aca="false">VLOOKUP(B5039,'Team Data'!$A$1:$E$659,2,FALSE())</f>
        <v>31</v>
      </c>
      <c r="N5039" s="0" t="n">
        <f aca="false">VLOOKUP(B5039,'Team Data'!$A$1:$E$659,3,FALSE())</f>
        <v>3</v>
      </c>
      <c r="O5039" s="0" t="n">
        <f aca="false">VLOOKUP(A5039,'Team Data'!$A$1:$E$659,4,FALSE())</f>
        <v>625</v>
      </c>
      <c r="P5039" s="0" t="n">
        <f aca="false">VLOOKUP(A5039,'Team Data'!$A$1:$E$659,5,FALSE())</f>
        <v>447</v>
      </c>
      <c r="Q5039" s="0" t="n">
        <f aca="false">VLOOKUP(B5039,'Team Data'!$A$1:$E$659,4,FALSE())</f>
        <v>678</v>
      </c>
      <c r="R5039" s="0" t="n">
        <f aca="false">VLOOKUP(B5039,'Team Data'!$A$1:$E$659,5,FALSE())</f>
        <v>466</v>
      </c>
      <c r="S5039" s="0" t="n">
        <f aca="false">IF(I5039=1,(MIN(30,(C5039-D5039)))*(M5039/(M5039+N5039))*(Q5039/(Q5039+R5039)),(MAX(-30,(C5039-D5039)))*(N5039/(M5039+N5039))*(R5039/(R5039+Q5039)))</f>
        <v>-0.395361990950226</v>
      </c>
      <c r="T5039" s="0" t="n">
        <f aca="false">IF(J5039=1,(MIN(30,(D5039-C5039)))*(K5039/(K5039+L5039))*(O5039/(O5039+P5039)),(MAX(-30,(D5039-C5039)))*(L5039/(K5039+L5039))*(P5039/(P5039+O5039)))</f>
        <v>2.60538129664179</v>
      </c>
      <c r="U5039" s="7" t="n">
        <v>43153</v>
      </c>
    </row>
    <row r="5040" customFormat="false" ht="15" hidden="false" customHeight="false" outlineLevel="0" collapsed="false">
      <c r="A5040" s="0" t="s">
        <v>296</v>
      </c>
      <c r="B5040" s="0" t="s">
        <v>217</v>
      </c>
      <c r="C5040" s="0" t="n">
        <v>71</v>
      </c>
      <c r="D5040" s="0" t="n">
        <v>79</v>
      </c>
      <c r="E5040" s="0" t="n">
        <v>30</v>
      </c>
      <c r="F5040" s="0" t="n">
        <v>31</v>
      </c>
      <c r="G5040" s="0" t="n">
        <v>13</v>
      </c>
      <c r="H5040" s="0" t="n">
        <v>17</v>
      </c>
      <c r="I5040" s="0" t="n">
        <v>0</v>
      </c>
      <c r="J5040" s="0" t="n">
        <v>1</v>
      </c>
      <c r="K5040" s="0" t="n">
        <f aca="false">VLOOKUP(A5040,'Team Data'!$A$1:$E$659,2,FALSE())</f>
        <v>26</v>
      </c>
      <c r="L5040" s="0" t="n">
        <f aca="false">VLOOKUP(A5040,'Team Data'!$A$1:$E$659,3,FALSE())</f>
        <v>10</v>
      </c>
      <c r="M5040" s="0" t="n">
        <f aca="false">VLOOKUP(B5040,'Team Data'!$A$1:$E$659,2,FALSE())</f>
        <v>20</v>
      </c>
      <c r="N5040" s="0" t="n">
        <f aca="false">VLOOKUP(B5040,'Team Data'!$A$1:$E$659,3,FALSE())</f>
        <v>14</v>
      </c>
      <c r="O5040" s="0" t="n">
        <f aca="false">VLOOKUP(A5040,'Team Data'!$A$1:$E$659,4,FALSE())</f>
        <v>726</v>
      </c>
      <c r="P5040" s="0" t="n">
        <f aca="false">VLOOKUP(A5040,'Team Data'!$A$1:$E$659,5,FALSE())</f>
        <v>495</v>
      </c>
      <c r="Q5040" s="0" t="n">
        <f aca="false">VLOOKUP(B5040,'Team Data'!$A$1:$E$659,4,FALSE())</f>
        <v>662</v>
      </c>
      <c r="R5040" s="0" t="n">
        <f aca="false">VLOOKUP(B5040,'Team Data'!$A$1:$E$659,5,FALSE())</f>
        <v>489</v>
      </c>
      <c r="S5040" s="0" t="n">
        <f aca="false">IF(I5040=1,(MIN(30,(C5040-D5040)))*(M5040/(M5040+N5040))*(Q5040/(Q5040+R5040)),(MAX(-30,(C5040-D5040)))*(N5040/(M5040+N5040))*(R5040/(R5040+Q5040)))</f>
        <v>-1.3994991567435</v>
      </c>
      <c r="T5040" s="0" t="n">
        <f aca="false">IF(J5040=1,(MIN(30,(D5040-C5040)))*(K5040/(K5040+L5040))*(O5040/(O5040+P5040)),(MAX(-30,(D5040-C5040)))*(L5040/(K5040+L5040))*(P5040/(P5040+O5040)))</f>
        <v>3.43543543543544</v>
      </c>
      <c r="U5040" s="7" t="n">
        <v>43153</v>
      </c>
    </row>
    <row r="5041" customFormat="false" ht="15" hidden="false" customHeight="false" outlineLevel="0" collapsed="false">
      <c r="A5041" s="0" t="s">
        <v>55</v>
      </c>
      <c r="B5041" s="0" t="s">
        <v>336</v>
      </c>
      <c r="C5041" s="0" t="n">
        <v>58</v>
      </c>
      <c r="D5041" s="0" t="n">
        <v>65</v>
      </c>
      <c r="E5041" s="0" t="n">
        <v>37</v>
      </c>
      <c r="F5041" s="0" t="n">
        <v>36</v>
      </c>
      <c r="G5041" s="0" t="n">
        <v>11</v>
      </c>
      <c r="H5041" s="0" t="n">
        <v>5</v>
      </c>
      <c r="I5041" s="0" t="n">
        <v>0</v>
      </c>
      <c r="J5041" s="0" t="n">
        <v>1</v>
      </c>
      <c r="K5041" s="0" t="n">
        <f aca="false">VLOOKUP(A5041,'Team Data'!$A$1:$E$659,2,FALSE())</f>
        <v>24</v>
      </c>
      <c r="L5041" s="0" t="n">
        <f aca="false">VLOOKUP(A5041,'Team Data'!$A$1:$E$659,3,FALSE())</f>
        <v>9</v>
      </c>
      <c r="M5041" s="0" t="n">
        <f aca="false">VLOOKUP(B5041,'Team Data'!$A$1:$E$659,2,FALSE())</f>
        <v>20</v>
      </c>
      <c r="N5041" s="0" t="n">
        <f aca="false">VLOOKUP(B5041,'Team Data'!$A$1:$E$659,3,FALSE())</f>
        <v>11</v>
      </c>
      <c r="O5041" s="0" t="n">
        <f aca="false">VLOOKUP(A5041,'Team Data'!$A$1:$E$659,4,FALSE())</f>
        <v>691</v>
      </c>
      <c r="P5041" s="0" t="n">
        <f aca="false">VLOOKUP(A5041,'Team Data'!$A$1:$E$659,5,FALSE())</f>
        <v>426</v>
      </c>
      <c r="Q5041" s="0" t="n">
        <f aca="false">VLOOKUP(B5041,'Team Data'!$A$1:$E$659,4,FALSE())</f>
        <v>573</v>
      </c>
      <c r="R5041" s="0" t="n">
        <f aca="false">VLOOKUP(B5041,'Team Data'!$A$1:$E$659,5,FALSE())</f>
        <v>467</v>
      </c>
      <c r="S5041" s="0" t="n">
        <f aca="false">IF(I5041=1,(MIN(30,(C5041-D5041)))*(M5041/(M5041+N5041))*(Q5041/(Q5041+R5041)),(MAX(-30,(C5041-D5041)))*(N5041/(M5041+N5041))*(R5041/(R5041+Q5041)))</f>
        <v>-1.11535359801489</v>
      </c>
      <c r="T5041" s="0" t="n">
        <f aca="false">IF(J5041=1,(MIN(30,(D5041-C5041)))*(K5041/(K5041+L5041))*(O5041/(O5041+P5041)),(MAX(-30,(D5041-C5041)))*(L5041/(K5041+L5041))*(P5041/(P5041+O5041)))</f>
        <v>3.14934483600553</v>
      </c>
      <c r="U5041" s="7" t="n">
        <v>43153</v>
      </c>
    </row>
    <row r="5042" customFormat="false" ht="15" hidden="false" customHeight="false" outlineLevel="0" collapsed="false">
      <c r="A5042" s="0" t="s">
        <v>143</v>
      </c>
      <c r="B5042" s="0" t="s">
        <v>154</v>
      </c>
      <c r="C5042" s="0" t="n">
        <v>80</v>
      </c>
      <c r="D5042" s="0" t="n">
        <v>74</v>
      </c>
      <c r="E5042" s="0" t="n">
        <v>31</v>
      </c>
      <c r="F5042" s="0" t="n">
        <v>33</v>
      </c>
      <c r="G5042" s="0" t="n">
        <v>6</v>
      </c>
      <c r="H5042" s="0" t="n">
        <v>13</v>
      </c>
      <c r="I5042" s="0" t="n">
        <v>1</v>
      </c>
      <c r="J5042" s="0" t="n">
        <v>0</v>
      </c>
      <c r="K5042" s="0" t="n">
        <f aca="false">VLOOKUP(A5042,'Team Data'!$A$1:$E$659,2,FALSE())</f>
        <v>16</v>
      </c>
      <c r="L5042" s="0" t="n">
        <f aca="false">VLOOKUP(A5042,'Team Data'!$A$1:$E$659,3,FALSE())</f>
        <v>14</v>
      </c>
      <c r="M5042" s="0" t="n">
        <f aca="false">VLOOKUP(B5042,'Team Data'!$A$1:$E$659,2,FALSE())</f>
        <v>9</v>
      </c>
      <c r="N5042" s="0" t="n">
        <f aca="false">VLOOKUP(B5042,'Team Data'!$A$1:$E$659,3,FALSE())</f>
        <v>22</v>
      </c>
      <c r="O5042" s="0" t="n">
        <f aca="false">VLOOKUP(A5042,'Team Data'!$A$1:$E$659,4,FALSE())</f>
        <v>426</v>
      </c>
      <c r="P5042" s="0" t="n">
        <f aca="false">VLOOKUP(A5042,'Team Data'!$A$1:$E$659,5,FALSE())</f>
        <v>491</v>
      </c>
      <c r="Q5042" s="0" t="n">
        <f aca="false">VLOOKUP(B5042,'Team Data'!$A$1:$E$659,4,FALSE())</f>
        <v>465</v>
      </c>
      <c r="R5042" s="0" t="n">
        <f aca="false">VLOOKUP(B5042,'Team Data'!$A$1:$E$659,5,FALSE())</f>
        <v>484</v>
      </c>
      <c r="S5042" s="0" t="n">
        <f aca="false">IF(I5042=1,(MIN(30,(C5042-D5042)))*(M5042/(M5042+N5042))*(Q5042/(Q5042+R5042)),(MAX(-30,(C5042-D5042)))*(N5042/(M5042+N5042))*(R5042/(R5042+Q5042)))</f>
        <v>0.853530031612224</v>
      </c>
      <c r="T5042" s="0" t="n">
        <f aca="false">IF(J5042=1,(MIN(30,(D5042-C5042)))*(K5042/(K5042+L5042))*(O5042/(O5042+P5042)),(MAX(-30,(D5042-C5042)))*(L5042/(K5042+L5042))*(P5042/(P5042+O5042)))</f>
        <v>-1.49923664122137</v>
      </c>
      <c r="U5042" s="7" t="n">
        <v>43153</v>
      </c>
    </row>
    <row r="5043" customFormat="false" ht="15" hidden="false" customHeight="false" outlineLevel="0" collapsed="false">
      <c r="A5043" s="0" t="s">
        <v>187</v>
      </c>
      <c r="B5043" s="0" t="s">
        <v>36</v>
      </c>
      <c r="C5043" s="0" t="n">
        <v>61</v>
      </c>
      <c r="D5043" s="0" t="n">
        <v>85</v>
      </c>
      <c r="E5043" s="0" t="n">
        <v>30</v>
      </c>
      <c r="F5043" s="0" t="n">
        <v>30</v>
      </c>
      <c r="G5043" s="0" t="n">
        <v>17</v>
      </c>
      <c r="H5043" s="0" t="n">
        <v>12</v>
      </c>
      <c r="I5043" s="0" t="n">
        <v>0</v>
      </c>
      <c r="J5043" s="0" t="n">
        <v>1</v>
      </c>
      <c r="K5043" s="0" t="n">
        <f aca="false">VLOOKUP(A5043,'Team Data'!$A$1:$E$659,2,FALSE())</f>
        <v>20</v>
      </c>
      <c r="L5043" s="0" t="n">
        <f aca="false">VLOOKUP(A5043,'Team Data'!$A$1:$E$659,3,FALSE())</f>
        <v>12</v>
      </c>
      <c r="M5043" s="0" t="n">
        <f aca="false">VLOOKUP(B5043,'Team Data'!$A$1:$E$659,2,FALSE())</f>
        <v>25</v>
      </c>
      <c r="N5043" s="0" t="n">
        <f aca="false">VLOOKUP(B5043,'Team Data'!$A$1:$E$659,3,FALSE())</f>
        <v>10</v>
      </c>
      <c r="O5043" s="0" t="n">
        <f aca="false">VLOOKUP(A5043,'Team Data'!$A$1:$E$659,4,FALSE())</f>
        <v>433</v>
      </c>
      <c r="P5043" s="0" t="n">
        <f aca="false">VLOOKUP(A5043,'Team Data'!$A$1:$E$659,5,FALSE())</f>
        <v>544</v>
      </c>
      <c r="Q5043" s="0" t="n">
        <f aca="false">VLOOKUP(B5043,'Team Data'!$A$1:$E$659,4,FALSE())</f>
        <v>540</v>
      </c>
      <c r="R5043" s="0" t="n">
        <f aca="false">VLOOKUP(B5043,'Team Data'!$A$1:$E$659,5,FALSE())</f>
        <v>573</v>
      </c>
      <c r="S5043" s="0" t="n">
        <f aca="false">IF(I5043=1,(MIN(30,(C5043-D5043)))*(M5043/(M5043+N5043))*(Q5043/(Q5043+R5043)),(MAX(-30,(C5043-D5043)))*(N5043/(M5043+N5043))*(R5043/(R5043+Q5043)))</f>
        <v>-3.53022718521371</v>
      </c>
      <c r="T5043" s="0" t="n">
        <f aca="false">IF(J5043=1,(MIN(30,(D5043-C5043)))*(K5043/(K5043+L5043))*(O5043/(O5043+P5043)),(MAX(-30,(D5043-C5043)))*(L5043/(K5043+L5043))*(P5043/(P5043+O5043)))</f>
        <v>6.64790174002047</v>
      </c>
      <c r="U5043" s="7" t="n">
        <v>43153</v>
      </c>
    </row>
    <row r="5044" customFormat="false" ht="15" hidden="false" customHeight="false" outlineLevel="0" collapsed="false">
      <c r="A5044" s="0" t="s">
        <v>141</v>
      </c>
      <c r="B5044" s="0" t="s">
        <v>31</v>
      </c>
      <c r="C5044" s="0" t="n">
        <v>65</v>
      </c>
      <c r="D5044" s="0" t="n">
        <v>81</v>
      </c>
      <c r="E5044" s="0" t="n">
        <v>30</v>
      </c>
      <c r="F5044" s="0" t="n">
        <v>32</v>
      </c>
      <c r="G5044" s="0" t="n">
        <v>18</v>
      </c>
      <c r="H5044" s="0" t="n">
        <v>14</v>
      </c>
      <c r="I5044" s="0" t="n">
        <v>0</v>
      </c>
      <c r="J5044" s="0" t="n">
        <v>1</v>
      </c>
      <c r="K5044" s="0" t="n">
        <f aca="false">VLOOKUP(A5044,'Team Data'!$A$1:$E$659,2,FALSE())</f>
        <v>10</v>
      </c>
      <c r="L5044" s="0" t="n">
        <f aca="false">VLOOKUP(A5044,'Team Data'!$A$1:$E$659,3,FALSE())</f>
        <v>21</v>
      </c>
      <c r="M5044" s="0" t="n">
        <f aca="false">VLOOKUP(B5044,'Team Data'!$A$1:$E$659,2,FALSE())</f>
        <v>15</v>
      </c>
      <c r="N5044" s="0" t="n">
        <f aca="false">VLOOKUP(B5044,'Team Data'!$A$1:$E$659,3,FALSE())</f>
        <v>16</v>
      </c>
      <c r="O5044" s="0" t="n">
        <f aca="false">VLOOKUP(A5044,'Team Data'!$A$1:$E$659,4,FALSE())</f>
        <v>459</v>
      </c>
      <c r="P5044" s="0" t="n">
        <f aca="false">VLOOKUP(A5044,'Team Data'!$A$1:$E$659,5,FALSE())</f>
        <v>493</v>
      </c>
      <c r="Q5044" s="0" t="n">
        <f aca="false">VLOOKUP(B5044,'Team Data'!$A$1:$E$659,4,FALSE())</f>
        <v>460</v>
      </c>
      <c r="R5044" s="0" t="n">
        <f aca="false">VLOOKUP(B5044,'Team Data'!$A$1:$E$659,5,FALSE())</f>
        <v>490</v>
      </c>
      <c r="S5044" s="0" t="n">
        <f aca="false">IF(I5044=1,(MIN(30,(C5044-D5044)))*(M5044/(M5044+N5044))*(Q5044/(Q5044+R5044)),(MAX(-30,(C5044-D5044)))*(N5044/(M5044+N5044))*(R5044/(R5044+Q5044)))</f>
        <v>-4.25942275042445</v>
      </c>
      <c r="T5044" s="0" t="n">
        <f aca="false">IF(J5044=1,(MIN(30,(D5044-C5044)))*(K5044/(K5044+L5044))*(O5044/(O5044+P5044)),(MAX(-30,(D5044-C5044)))*(L5044/(K5044+L5044))*(P5044/(P5044+O5044)))</f>
        <v>2.48847926267281</v>
      </c>
      <c r="U5044" s="7" t="n">
        <v>43153</v>
      </c>
    </row>
    <row r="5045" customFormat="false" ht="15" hidden="false" customHeight="false" outlineLevel="0" collapsed="false">
      <c r="A5045" s="0" t="s">
        <v>20</v>
      </c>
      <c r="B5045" s="0" t="s">
        <v>58</v>
      </c>
      <c r="C5045" s="0" t="n">
        <v>83</v>
      </c>
      <c r="D5045" s="0" t="n">
        <v>87</v>
      </c>
      <c r="E5045" s="0" t="n">
        <v>32</v>
      </c>
      <c r="F5045" s="0" t="n">
        <v>29</v>
      </c>
      <c r="G5045" s="0" t="n">
        <v>17</v>
      </c>
      <c r="H5045" s="0" t="n">
        <v>8</v>
      </c>
      <c r="I5045" s="0" t="n">
        <v>0</v>
      </c>
      <c r="J5045" s="0" t="n">
        <v>1</v>
      </c>
      <c r="K5045" s="0" t="n">
        <f aca="false">VLOOKUP(A5045,'Team Data'!$A$1:$E$659,2,FALSE())</f>
        <v>13</v>
      </c>
      <c r="L5045" s="0" t="n">
        <f aca="false">VLOOKUP(A5045,'Team Data'!$A$1:$E$659,3,FALSE())</f>
        <v>17</v>
      </c>
      <c r="M5045" s="0" t="n">
        <f aca="false">VLOOKUP(B5045,'Team Data'!$A$1:$E$659,2,FALSE())</f>
        <v>19</v>
      </c>
      <c r="N5045" s="0" t="n">
        <f aca="false">VLOOKUP(B5045,'Team Data'!$A$1:$E$659,3,FALSE())</f>
        <v>14</v>
      </c>
      <c r="O5045" s="0" t="n">
        <f aca="false">VLOOKUP(A5045,'Team Data'!$A$1:$E$659,4,FALSE())</f>
        <v>403</v>
      </c>
      <c r="P5045" s="0" t="n">
        <f aca="false">VLOOKUP(A5045,'Team Data'!$A$1:$E$659,5,FALSE())</f>
        <v>509</v>
      </c>
      <c r="Q5045" s="0" t="n">
        <f aca="false">VLOOKUP(B5045,'Team Data'!$A$1:$E$659,4,FALSE())</f>
        <v>475</v>
      </c>
      <c r="R5045" s="0" t="n">
        <f aca="false">VLOOKUP(B5045,'Team Data'!$A$1:$E$659,5,FALSE())</f>
        <v>542</v>
      </c>
      <c r="S5045" s="0" t="n">
        <f aca="false">IF(I5045=1,(MIN(30,(C5045-D5045)))*(M5045/(M5045+N5045))*(Q5045/(Q5045+R5045)),(MAX(-30,(C5045-D5045)))*(N5045/(M5045+N5045))*(R5045/(R5045+Q5045)))</f>
        <v>-0.904383063675099</v>
      </c>
      <c r="T5045" s="0" t="n">
        <f aca="false">IF(J5045=1,(MIN(30,(D5045-C5045)))*(K5045/(K5045+L5045))*(O5045/(O5045+P5045)),(MAX(-30,(D5045-C5045)))*(L5045/(K5045+L5045))*(P5045/(P5045+O5045)))</f>
        <v>0.76593567251462</v>
      </c>
      <c r="U5045" s="7" t="n">
        <v>43153</v>
      </c>
    </row>
    <row r="5046" customFormat="false" ht="15" hidden="false" customHeight="false" outlineLevel="0" collapsed="false">
      <c r="A5046" s="0" t="s">
        <v>284</v>
      </c>
      <c r="B5046" s="0" t="s">
        <v>314</v>
      </c>
      <c r="C5046" s="0" t="n">
        <v>64</v>
      </c>
      <c r="D5046" s="0" t="n">
        <v>57</v>
      </c>
      <c r="E5046" s="0" t="n">
        <v>43</v>
      </c>
      <c r="F5046" s="0" t="n">
        <v>32</v>
      </c>
      <c r="G5046" s="0" t="n">
        <v>18</v>
      </c>
      <c r="H5046" s="0" t="n">
        <v>8</v>
      </c>
      <c r="I5046" s="0" t="n">
        <v>1</v>
      </c>
      <c r="J5046" s="0" t="n">
        <v>0</v>
      </c>
      <c r="K5046" s="0" t="n">
        <f aca="false">VLOOKUP(A5046,'Team Data'!$A$1:$E$659,2,FALSE())</f>
        <v>13</v>
      </c>
      <c r="L5046" s="0" t="n">
        <f aca="false">VLOOKUP(A5046,'Team Data'!$A$1:$E$659,3,FALSE())</f>
        <v>18</v>
      </c>
      <c r="M5046" s="0" t="n">
        <f aca="false">VLOOKUP(B5046,'Team Data'!$A$1:$E$659,2,FALSE())</f>
        <v>25</v>
      </c>
      <c r="N5046" s="0" t="n">
        <f aca="false">VLOOKUP(B5046,'Team Data'!$A$1:$E$659,3,FALSE())</f>
        <v>10</v>
      </c>
      <c r="O5046" s="0" t="n">
        <f aca="false">VLOOKUP(A5046,'Team Data'!$A$1:$E$659,4,FALSE())</f>
        <v>512</v>
      </c>
      <c r="P5046" s="0" t="n">
        <f aca="false">VLOOKUP(A5046,'Team Data'!$A$1:$E$659,5,FALSE())</f>
        <v>455</v>
      </c>
      <c r="Q5046" s="0" t="n">
        <f aca="false">VLOOKUP(B5046,'Team Data'!$A$1:$E$659,4,FALSE())</f>
        <v>506</v>
      </c>
      <c r="R5046" s="0" t="n">
        <f aca="false">VLOOKUP(B5046,'Team Data'!$A$1:$E$659,5,FALSE())</f>
        <v>534</v>
      </c>
      <c r="S5046" s="0" t="n">
        <f aca="false">IF(I5046=1,(MIN(30,(C5046-D5046)))*(M5046/(M5046+N5046))*(Q5046/(Q5046+R5046)),(MAX(-30,(C5046-D5046)))*(N5046/(M5046+N5046))*(R5046/(R5046+Q5046)))</f>
        <v>2.43269230769231</v>
      </c>
      <c r="T5046" s="0" t="n">
        <f aca="false">IF(J5046=1,(MIN(30,(D5046-C5046)))*(K5046/(K5046+L5046))*(O5046/(O5046+P5046)),(MAX(-30,(D5046-C5046)))*(L5046/(K5046+L5046))*(P5046/(P5046+O5046)))</f>
        <v>-1.91246622410515</v>
      </c>
      <c r="U5046" s="7" t="n">
        <v>43153</v>
      </c>
    </row>
    <row r="5047" customFormat="false" ht="15" hidden="false" customHeight="false" outlineLevel="0" collapsed="false">
      <c r="A5047" s="0" t="s">
        <v>156</v>
      </c>
      <c r="B5047" s="0" t="s">
        <v>315</v>
      </c>
      <c r="C5047" s="0" t="n">
        <v>76</v>
      </c>
      <c r="D5047" s="0" t="n">
        <v>88</v>
      </c>
      <c r="E5047" s="0" t="n">
        <v>39</v>
      </c>
      <c r="F5047" s="0" t="n">
        <v>30</v>
      </c>
      <c r="G5047" s="0" t="n">
        <v>21</v>
      </c>
      <c r="H5047" s="0" t="n">
        <v>11</v>
      </c>
      <c r="I5047" s="0" t="n">
        <v>0</v>
      </c>
      <c r="J5047" s="0" t="n">
        <v>1</v>
      </c>
      <c r="K5047" s="0" t="n">
        <f aca="false">VLOOKUP(A5047,'Team Data'!$A$1:$E$659,2,FALSE())</f>
        <v>6</v>
      </c>
      <c r="L5047" s="0" t="n">
        <f aca="false">VLOOKUP(A5047,'Team Data'!$A$1:$E$659,3,FALSE())</f>
        <v>26</v>
      </c>
      <c r="M5047" s="0" t="n">
        <f aca="false">VLOOKUP(B5047,'Team Data'!$A$1:$E$659,2,FALSE())</f>
        <v>12</v>
      </c>
      <c r="N5047" s="0" t="n">
        <f aca="false">VLOOKUP(B5047,'Team Data'!$A$1:$E$659,3,FALSE())</f>
        <v>18</v>
      </c>
      <c r="O5047" s="0" t="n">
        <f aca="false">VLOOKUP(A5047,'Team Data'!$A$1:$E$659,4,FALSE())</f>
        <v>483</v>
      </c>
      <c r="P5047" s="0" t="n">
        <f aca="false">VLOOKUP(A5047,'Team Data'!$A$1:$E$659,5,FALSE())</f>
        <v>480</v>
      </c>
      <c r="Q5047" s="0" t="n">
        <f aca="false">VLOOKUP(B5047,'Team Data'!$A$1:$E$659,4,FALSE())</f>
        <v>451</v>
      </c>
      <c r="R5047" s="0" t="n">
        <f aca="false">VLOOKUP(B5047,'Team Data'!$A$1:$E$659,5,FALSE())</f>
        <v>479</v>
      </c>
      <c r="S5047" s="0" t="n">
        <f aca="false">IF(I5047=1,(MIN(30,(C5047-D5047)))*(M5047/(M5047+N5047))*(Q5047/(Q5047+R5047)),(MAX(-30,(C5047-D5047)))*(N5047/(M5047+N5047))*(R5047/(R5047+Q5047)))</f>
        <v>-3.70838709677419</v>
      </c>
      <c r="T5047" s="0" t="n">
        <f aca="false">IF(J5047=1,(MIN(30,(D5047-C5047)))*(K5047/(K5047+L5047))*(O5047/(O5047+P5047)),(MAX(-30,(D5047-C5047)))*(L5047/(K5047+L5047))*(P5047/(P5047+O5047)))</f>
        <v>1.1285046728972</v>
      </c>
      <c r="U5047" s="7" t="n">
        <v>43153</v>
      </c>
    </row>
    <row r="5048" customFormat="false" ht="15" hidden="false" customHeight="false" outlineLevel="0" collapsed="false">
      <c r="A5048" s="0" t="s">
        <v>45</v>
      </c>
      <c r="B5048" s="0" t="s">
        <v>194</v>
      </c>
      <c r="C5048" s="0" t="n">
        <v>95</v>
      </c>
      <c r="D5048" s="0" t="n">
        <v>88</v>
      </c>
      <c r="E5048" s="0" t="n">
        <v>36</v>
      </c>
      <c r="F5048" s="0" t="n">
        <v>30</v>
      </c>
      <c r="G5048" s="0" t="n">
        <v>15</v>
      </c>
      <c r="H5048" s="0" t="n">
        <v>18</v>
      </c>
      <c r="I5048" s="0" t="n">
        <v>1</v>
      </c>
      <c r="J5048" s="0" t="n">
        <v>0</v>
      </c>
      <c r="K5048" s="0" t="n">
        <f aca="false">VLOOKUP(A5048,'Team Data'!$A$1:$E$659,2,FALSE())</f>
        <v>21</v>
      </c>
      <c r="L5048" s="0" t="n">
        <f aca="false">VLOOKUP(A5048,'Team Data'!$A$1:$E$659,3,FALSE())</f>
        <v>12</v>
      </c>
      <c r="M5048" s="0" t="n">
        <f aca="false">VLOOKUP(B5048,'Team Data'!$A$1:$E$659,2,FALSE())</f>
        <v>19</v>
      </c>
      <c r="N5048" s="0" t="n">
        <f aca="false">VLOOKUP(B5048,'Team Data'!$A$1:$E$659,3,FALSE())</f>
        <v>14</v>
      </c>
      <c r="O5048" s="0" t="n">
        <f aca="false">VLOOKUP(A5048,'Team Data'!$A$1:$E$659,4,FALSE())</f>
        <v>497</v>
      </c>
      <c r="P5048" s="0" t="n">
        <f aca="false">VLOOKUP(A5048,'Team Data'!$A$1:$E$659,5,FALSE())</f>
        <v>569</v>
      </c>
      <c r="Q5048" s="0" t="n">
        <f aca="false">VLOOKUP(B5048,'Team Data'!$A$1:$E$659,4,FALSE())</f>
        <v>506</v>
      </c>
      <c r="R5048" s="0" t="n">
        <f aca="false">VLOOKUP(B5048,'Team Data'!$A$1:$E$659,5,FALSE())</f>
        <v>563</v>
      </c>
      <c r="S5048" s="0" t="n">
        <f aca="false">IF(I5048=1,(MIN(30,(C5048-D5048)))*(M5048/(M5048+N5048))*(Q5048/(Q5048+R5048)),(MAX(-30,(C5048-D5048)))*(N5048/(M5048+N5048))*(R5048/(R5048+Q5048)))</f>
        <v>1.90770190208918</v>
      </c>
      <c r="T5048" s="0" t="n">
        <f aca="false">IF(J5048=1,(MIN(30,(D5048-C5048)))*(K5048/(K5048+L5048))*(O5048/(O5048+P5048)),(MAX(-30,(D5048-C5048)))*(L5048/(K5048+L5048))*(P5048/(P5048+O5048)))</f>
        <v>-1.35869009039741</v>
      </c>
      <c r="U5048" s="7" t="n">
        <v>43153</v>
      </c>
    </row>
    <row r="5049" customFormat="false" ht="15" hidden="false" customHeight="false" outlineLevel="0" collapsed="false">
      <c r="A5049" s="0" t="s">
        <v>85</v>
      </c>
      <c r="B5049" s="0" t="s">
        <v>264</v>
      </c>
      <c r="C5049" s="0" t="n">
        <v>70</v>
      </c>
      <c r="D5049" s="0" t="n">
        <v>69</v>
      </c>
      <c r="E5049" s="0" t="n">
        <v>31</v>
      </c>
      <c r="F5049" s="0" t="n">
        <v>37</v>
      </c>
      <c r="G5049" s="0" t="n">
        <v>5</v>
      </c>
      <c r="H5049" s="0" t="n">
        <v>14</v>
      </c>
      <c r="I5049" s="0" t="n">
        <v>1</v>
      </c>
      <c r="J5049" s="0" t="n">
        <v>0</v>
      </c>
      <c r="K5049" s="0" t="n">
        <f aca="false">VLOOKUP(A5049,'Team Data'!$A$1:$E$659,2,FALSE())</f>
        <v>17</v>
      </c>
      <c r="L5049" s="0" t="n">
        <f aca="false">VLOOKUP(A5049,'Team Data'!$A$1:$E$659,3,FALSE())</f>
        <v>16</v>
      </c>
      <c r="M5049" s="0" t="n">
        <f aca="false">VLOOKUP(B5049,'Team Data'!$A$1:$E$659,2,FALSE())</f>
        <v>8</v>
      </c>
      <c r="N5049" s="0" t="n">
        <f aca="false">VLOOKUP(B5049,'Team Data'!$A$1:$E$659,3,FALSE())</f>
        <v>24</v>
      </c>
      <c r="O5049" s="0" t="n">
        <f aca="false">VLOOKUP(A5049,'Team Data'!$A$1:$E$659,4,FALSE())</f>
        <v>536</v>
      </c>
      <c r="P5049" s="0" t="n">
        <f aca="false">VLOOKUP(A5049,'Team Data'!$A$1:$E$659,5,FALSE())</f>
        <v>539</v>
      </c>
      <c r="Q5049" s="0" t="n">
        <f aca="false">VLOOKUP(B5049,'Team Data'!$A$1:$E$659,4,FALSE())</f>
        <v>541</v>
      </c>
      <c r="R5049" s="0" t="n">
        <f aca="false">VLOOKUP(B5049,'Team Data'!$A$1:$E$659,5,FALSE())</f>
        <v>503</v>
      </c>
      <c r="S5049" s="0" t="n">
        <f aca="false">IF(I5049=1,(MIN(30,(C5049-D5049)))*(M5049/(M5049+N5049))*(Q5049/(Q5049+R5049)),(MAX(-30,(C5049-D5049)))*(N5049/(M5049+N5049))*(R5049/(R5049+Q5049)))</f>
        <v>0.129549808429119</v>
      </c>
      <c r="T5049" s="0" t="n">
        <f aca="false">IF(J5049=1,(MIN(30,(D5049-C5049)))*(K5049/(K5049+L5049))*(O5049/(O5049+P5049)),(MAX(-30,(D5049-C5049)))*(L5049/(K5049+L5049))*(P5049/(P5049+O5049)))</f>
        <v>-0.243100775193798</v>
      </c>
      <c r="U5049" s="7" t="n">
        <v>43153</v>
      </c>
    </row>
    <row r="5050" customFormat="false" ht="15" hidden="false" customHeight="false" outlineLevel="0" collapsed="false">
      <c r="A5050" s="0" t="s">
        <v>28</v>
      </c>
      <c r="B5050" s="0" t="s">
        <v>333</v>
      </c>
      <c r="C5050" s="0" t="n">
        <v>54</v>
      </c>
      <c r="D5050" s="0" t="n">
        <v>75</v>
      </c>
      <c r="E5050" s="0" t="n">
        <v>30</v>
      </c>
      <c r="F5050" s="0" t="n">
        <v>37</v>
      </c>
      <c r="G5050" s="0" t="n">
        <v>10</v>
      </c>
      <c r="H5050" s="0" t="n">
        <v>9</v>
      </c>
      <c r="I5050" s="0" t="n">
        <v>0</v>
      </c>
      <c r="J5050" s="0" t="n">
        <v>1</v>
      </c>
      <c r="K5050" s="0" t="n">
        <f aca="false">VLOOKUP(A5050,'Team Data'!$A$1:$E$659,2,FALSE())</f>
        <v>11</v>
      </c>
      <c r="L5050" s="0" t="n">
        <f aca="false">VLOOKUP(A5050,'Team Data'!$A$1:$E$659,3,FALSE())</f>
        <v>20</v>
      </c>
      <c r="M5050" s="0" t="n">
        <f aca="false">VLOOKUP(B5050,'Team Data'!$A$1:$E$659,2,FALSE())</f>
        <v>27</v>
      </c>
      <c r="N5050" s="0" t="n">
        <f aca="false">VLOOKUP(B5050,'Team Data'!$A$1:$E$659,3,FALSE())</f>
        <v>8</v>
      </c>
      <c r="O5050" s="0" t="n">
        <f aca="false">VLOOKUP(A5050,'Team Data'!$A$1:$E$659,4,FALSE())</f>
        <v>444</v>
      </c>
      <c r="P5050" s="0" t="n">
        <f aca="false">VLOOKUP(A5050,'Team Data'!$A$1:$E$659,5,FALSE())</f>
        <v>493</v>
      </c>
      <c r="Q5050" s="0" t="n">
        <f aca="false">VLOOKUP(B5050,'Team Data'!$A$1:$E$659,4,FALSE())</f>
        <v>551</v>
      </c>
      <c r="R5050" s="0" t="n">
        <f aca="false">VLOOKUP(B5050,'Team Data'!$A$1:$E$659,5,FALSE())</f>
        <v>544</v>
      </c>
      <c r="S5050" s="0" t="n">
        <f aca="false">IF(I5050=1,(MIN(30,(C5050-D5050)))*(M5050/(M5050+N5050))*(Q5050/(Q5050+R5050)),(MAX(-30,(C5050-D5050)))*(N5050/(M5050+N5050))*(R5050/(R5050+Q5050)))</f>
        <v>-2.38465753424658</v>
      </c>
      <c r="T5050" s="0" t="n">
        <f aca="false">IF(J5050=1,(MIN(30,(D5050-C5050)))*(K5050/(K5050+L5050))*(O5050/(O5050+P5050)),(MAX(-30,(D5050-C5050)))*(L5050/(K5050+L5050))*(P5050/(P5050+O5050)))</f>
        <v>3.53096705339622</v>
      </c>
      <c r="U5050" s="7" t="n">
        <v>43153</v>
      </c>
    </row>
    <row r="5051" customFormat="false" ht="15" hidden="false" customHeight="false" outlineLevel="0" collapsed="false">
      <c r="A5051" s="0" t="s">
        <v>329</v>
      </c>
      <c r="B5051" s="0" t="s">
        <v>163</v>
      </c>
      <c r="C5051" s="0" t="n">
        <v>82</v>
      </c>
      <c r="D5051" s="0" t="n">
        <v>78</v>
      </c>
      <c r="E5051" s="0" t="n">
        <v>35</v>
      </c>
      <c r="F5051" s="0" t="n">
        <v>30</v>
      </c>
      <c r="G5051" s="0" t="n">
        <v>16</v>
      </c>
      <c r="H5051" s="0" t="n">
        <v>10</v>
      </c>
      <c r="I5051" s="0" t="n">
        <v>1</v>
      </c>
      <c r="J5051" s="0" t="n">
        <v>0</v>
      </c>
      <c r="K5051" s="0" t="n">
        <f aca="false">VLOOKUP(A5051,'Team Data'!$A$1:$E$659,2,FALSE())</f>
        <v>18</v>
      </c>
      <c r="L5051" s="0" t="n">
        <f aca="false">VLOOKUP(A5051,'Team Data'!$A$1:$E$659,3,FALSE())</f>
        <v>14</v>
      </c>
      <c r="M5051" s="0" t="n">
        <f aca="false">VLOOKUP(B5051,'Team Data'!$A$1:$E$659,2,FALSE())</f>
        <v>13</v>
      </c>
      <c r="N5051" s="0" t="n">
        <f aca="false">VLOOKUP(B5051,'Team Data'!$A$1:$E$659,3,FALSE())</f>
        <v>20</v>
      </c>
      <c r="O5051" s="0" t="n">
        <f aca="false">VLOOKUP(A5051,'Team Data'!$A$1:$E$659,4,FALSE())</f>
        <v>555</v>
      </c>
      <c r="P5051" s="0" t="n">
        <f aca="false">VLOOKUP(A5051,'Team Data'!$A$1:$E$659,5,FALSE())</f>
        <v>488</v>
      </c>
      <c r="Q5051" s="0" t="n">
        <f aca="false">VLOOKUP(B5051,'Team Data'!$A$1:$E$659,4,FALSE())</f>
        <v>540</v>
      </c>
      <c r="R5051" s="0" t="n">
        <f aca="false">VLOOKUP(B5051,'Team Data'!$A$1:$E$659,5,FALSE())</f>
        <v>528</v>
      </c>
      <c r="S5051" s="0" t="n">
        <f aca="false">IF(I5051=1,(MIN(30,(C5051-D5051)))*(M5051/(M5051+N5051))*(Q5051/(Q5051+R5051)),(MAX(-30,(C5051-D5051)))*(N5051/(M5051+N5051))*(R5051/(R5051+Q5051)))</f>
        <v>0.796731358529111</v>
      </c>
      <c r="T5051" s="0" t="n">
        <f aca="false">IF(J5051=1,(MIN(30,(D5051-C5051)))*(K5051/(K5051+L5051))*(O5051/(O5051+P5051)),(MAX(-30,(D5051-C5051)))*(L5051/(K5051+L5051))*(P5051/(P5051+O5051)))</f>
        <v>-0.818791946308725</v>
      </c>
      <c r="U5051" s="7" t="n">
        <v>43153</v>
      </c>
    </row>
    <row r="5052" customFormat="false" ht="15" hidden="false" customHeight="false" outlineLevel="0" collapsed="false">
      <c r="A5052" s="0" t="s">
        <v>241</v>
      </c>
      <c r="B5052" s="0" t="s">
        <v>98</v>
      </c>
      <c r="C5052" s="0" t="n">
        <v>77</v>
      </c>
      <c r="D5052" s="0" t="n">
        <v>103</v>
      </c>
      <c r="E5052" s="0" t="n">
        <v>20</v>
      </c>
      <c r="F5052" s="0" t="n">
        <v>35</v>
      </c>
      <c r="G5052" s="0" t="n">
        <v>9</v>
      </c>
      <c r="H5052" s="0" t="n">
        <v>13</v>
      </c>
      <c r="I5052" s="0" t="n">
        <v>0</v>
      </c>
      <c r="J5052" s="0" t="n">
        <v>1</v>
      </c>
      <c r="K5052" s="0" t="n">
        <f aca="false">VLOOKUP(A5052,'Team Data'!$A$1:$E$659,2,FALSE())</f>
        <v>12</v>
      </c>
      <c r="L5052" s="0" t="n">
        <f aca="false">VLOOKUP(A5052,'Team Data'!$A$1:$E$659,3,FALSE())</f>
        <v>20</v>
      </c>
      <c r="M5052" s="0" t="n">
        <f aca="false">VLOOKUP(B5052,'Team Data'!$A$1:$E$659,2,FALSE())</f>
        <v>15</v>
      </c>
      <c r="N5052" s="0" t="n">
        <f aca="false">VLOOKUP(B5052,'Team Data'!$A$1:$E$659,3,FALSE())</f>
        <v>18</v>
      </c>
      <c r="O5052" s="0" t="n">
        <f aca="false">VLOOKUP(A5052,'Team Data'!$A$1:$E$659,4,FALSE())</f>
        <v>593</v>
      </c>
      <c r="P5052" s="0" t="n">
        <f aca="false">VLOOKUP(A5052,'Team Data'!$A$1:$E$659,5,FALSE())</f>
        <v>457</v>
      </c>
      <c r="Q5052" s="0" t="n">
        <f aca="false">VLOOKUP(B5052,'Team Data'!$A$1:$E$659,4,FALSE())</f>
        <v>568</v>
      </c>
      <c r="R5052" s="0" t="n">
        <f aca="false">VLOOKUP(B5052,'Team Data'!$A$1:$E$659,5,FALSE())</f>
        <v>506</v>
      </c>
      <c r="S5052" s="0" t="n">
        <f aca="false">IF(I5052=1,(MIN(30,(C5052-D5052)))*(M5052/(M5052+N5052))*(Q5052/(Q5052+R5052)),(MAX(-30,(C5052-D5052)))*(N5052/(M5052+N5052))*(R5052/(R5052+Q5052)))</f>
        <v>-6.68156424581006</v>
      </c>
      <c r="T5052" s="0" t="n">
        <f aca="false">IF(J5052=1,(MIN(30,(D5052-C5052)))*(K5052/(K5052+L5052))*(O5052/(O5052+P5052)),(MAX(-30,(D5052-C5052)))*(L5052/(K5052+L5052))*(P5052/(P5052+O5052)))</f>
        <v>5.50642857142857</v>
      </c>
      <c r="U5052" s="7" t="n">
        <v>43153</v>
      </c>
    </row>
    <row r="5053" customFormat="false" ht="15" hidden="false" customHeight="false" outlineLevel="0" collapsed="false">
      <c r="A5053" s="0" t="s">
        <v>97</v>
      </c>
      <c r="B5053" s="0" t="s">
        <v>250</v>
      </c>
      <c r="C5053" s="0" t="n">
        <v>79</v>
      </c>
      <c r="D5053" s="0" t="n">
        <v>76</v>
      </c>
      <c r="E5053" s="0" t="n">
        <v>41</v>
      </c>
      <c r="F5053" s="0" t="n">
        <v>38</v>
      </c>
      <c r="G5053" s="0" t="n">
        <v>12</v>
      </c>
      <c r="H5053" s="0" t="n">
        <v>11</v>
      </c>
      <c r="I5053" s="0" t="n">
        <v>1</v>
      </c>
      <c r="J5053" s="0" t="n">
        <v>0</v>
      </c>
      <c r="K5053" s="0" t="n">
        <f aca="false">VLOOKUP(A5053,'Team Data'!$A$1:$E$659,2,FALSE())</f>
        <v>16</v>
      </c>
      <c r="L5053" s="0" t="n">
        <f aca="false">VLOOKUP(A5053,'Team Data'!$A$1:$E$659,3,FALSE())</f>
        <v>17</v>
      </c>
      <c r="M5053" s="0" t="n">
        <f aca="false">VLOOKUP(B5053,'Team Data'!$A$1:$E$659,2,FALSE())</f>
        <v>16</v>
      </c>
      <c r="N5053" s="0" t="n">
        <f aca="false">VLOOKUP(B5053,'Team Data'!$A$1:$E$659,3,FALSE())</f>
        <v>16</v>
      </c>
      <c r="O5053" s="0" t="n">
        <f aca="false">VLOOKUP(A5053,'Team Data'!$A$1:$E$659,4,FALSE())</f>
        <v>539</v>
      </c>
      <c r="P5053" s="0" t="n">
        <f aca="false">VLOOKUP(A5053,'Team Data'!$A$1:$E$659,5,FALSE())</f>
        <v>535</v>
      </c>
      <c r="Q5053" s="0" t="n">
        <f aca="false">VLOOKUP(B5053,'Team Data'!$A$1:$E$659,4,FALSE())</f>
        <v>549</v>
      </c>
      <c r="R5053" s="0" t="n">
        <f aca="false">VLOOKUP(B5053,'Team Data'!$A$1:$E$659,5,FALSE())</f>
        <v>500</v>
      </c>
      <c r="S5053" s="0" t="n">
        <f aca="false">IF(I5053=1,(MIN(30,(C5053-D5053)))*(M5053/(M5053+N5053))*(Q5053/(Q5053+R5053)),(MAX(-30,(C5053-D5053)))*(N5053/(M5053+N5053))*(R5053/(R5053+Q5053)))</f>
        <v>0.785033365109628</v>
      </c>
      <c r="T5053" s="0" t="n">
        <f aca="false">IF(J5053=1,(MIN(30,(D5053-C5053)))*(K5053/(K5053+L5053))*(O5053/(O5053+P5053)),(MAX(-30,(D5053-C5053)))*(L5053/(K5053+L5053))*(P5053/(P5053+O5053)))</f>
        <v>-0.769849331301845</v>
      </c>
      <c r="U5053" s="7" t="n">
        <v>43153</v>
      </c>
    </row>
    <row r="5054" customFormat="false" ht="15" hidden="false" customHeight="false" outlineLevel="0" collapsed="false">
      <c r="A5054" s="0" t="s">
        <v>76</v>
      </c>
      <c r="B5054" s="0" t="s">
        <v>277</v>
      </c>
      <c r="C5054" s="0" t="n">
        <v>67</v>
      </c>
      <c r="D5054" s="0" t="n">
        <v>73</v>
      </c>
      <c r="E5054" s="0" t="n">
        <v>35</v>
      </c>
      <c r="F5054" s="0" t="n">
        <v>36</v>
      </c>
      <c r="G5054" s="0" t="n">
        <v>9</v>
      </c>
      <c r="H5054" s="0" t="n">
        <v>13</v>
      </c>
      <c r="I5054" s="0" t="n">
        <v>0</v>
      </c>
      <c r="J5054" s="0" t="n">
        <v>1</v>
      </c>
      <c r="K5054" s="0" t="n">
        <f aca="false">VLOOKUP(A5054,'Team Data'!$A$1:$E$659,2,FALSE())</f>
        <v>16</v>
      </c>
      <c r="L5054" s="0" t="n">
        <f aca="false">VLOOKUP(A5054,'Team Data'!$A$1:$E$659,3,FALSE())</f>
        <v>16</v>
      </c>
      <c r="M5054" s="0" t="n">
        <f aca="false">VLOOKUP(B5054,'Team Data'!$A$1:$E$659,2,FALSE())</f>
        <v>26</v>
      </c>
      <c r="N5054" s="0" t="n">
        <f aca="false">VLOOKUP(B5054,'Team Data'!$A$1:$E$659,3,FALSE())</f>
        <v>8</v>
      </c>
      <c r="O5054" s="0" t="n">
        <f aca="false">VLOOKUP(A5054,'Team Data'!$A$1:$E$659,4,FALSE())</f>
        <v>473</v>
      </c>
      <c r="P5054" s="0" t="n">
        <f aca="false">VLOOKUP(A5054,'Team Data'!$A$1:$E$659,5,FALSE())</f>
        <v>561</v>
      </c>
      <c r="Q5054" s="0" t="n">
        <f aca="false">VLOOKUP(B5054,'Team Data'!$A$1:$E$659,4,FALSE())</f>
        <v>598</v>
      </c>
      <c r="R5054" s="0" t="n">
        <f aca="false">VLOOKUP(B5054,'Team Data'!$A$1:$E$659,5,FALSE())</f>
        <v>514</v>
      </c>
      <c r="S5054" s="0" t="n">
        <f aca="false">IF(I5054=1,(MIN(30,(C5054-D5054)))*(M5054/(M5054+N5054))*(Q5054/(Q5054+R5054)),(MAX(-30,(C5054-D5054)))*(N5054/(M5054+N5054))*(R5054/(R5054+Q5054)))</f>
        <v>-0.652560304697419</v>
      </c>
      <c r="T5054" s="0" t="n">
        <f aca="false">IF(J5054=1,(MIN(30,(D5054-C5054)))*(K5054/(K5054+L5054))*(O5054/(O5054+P5054)),(MAX(-30,(D5054-C5054)))*(L5054/(K5054+L5054))*(P5054/(P5054+O5054)))</f>
        <v>1.37234042553192</v>
      </c>
      <c r="U5054" s="7" t="n">
        <v>43153</v>
      </c>
    </row>
    <row r="5055" customFormat="false" ht="15" hidden="false" customHeight="false" outlineLevel="0" collapsed="false">
      <c r="A5055" s="0" t="s">
        <v>93</v>
      </c>
      <c r="B5055" s="0" t="s">
        <v>66</v>
      </c>
      <c r="C5055" s="0" t="n">
        <v>52</v>
      </c>
      <c r="D5055" s="0" t="n">
        <v>76</v>
      </c>
      <c r="E5055" s="0" t="n">
        <v>18</v>
      </c>
      <c r="F5055" s="0" t="n">
        <v>36</v>
      </c>
      <c r="G5055" s="0" t="n">
        <v>8</v>
      </c>
      <c r="H5055" s="0" t="n">
        <v>14</v>
      </c>
      <c r="I5055" s="0" t="n">
        <v>0</v>
      </c>
      <c r="J5055" s="0" t="n">
        <v>1</v>
      </c>
      <c r="K5055" s="0" t="n">
        <f aca="false">VLOOKUP(A5055,'Team Data'!$A$1:$E$659,2,FALSE())</f>
        <v>9</v>
      </c>
      <c r="L5055" s="0" t="n">
        <f aca="false">VLOOKUP(A5055,'Team Data'!$A$1:$E$659,3,FALSE())</f>
        <v>22</v>
      </c>
      <c r="M5055" s="0" t="n">
        <f aca="false">VLOOKUP(B5055,'Team Data'!$A$1:$E$659,2,FALSE())</f>
        <v>21</v>
      </c>
      <c r="N5055" s="0" t="n">
        <f aca="false">VLOOKUP(B5055,'Team Data'!$A$1:$E$659,3,FALSE())</f>
        <v>12</v>
      </c>
      <c r="O5055" s="0" t="n">
        <f aca="false">VLOOKUP(A5055,'Team Data'!$A$1:$E$659,4,FALSE())</f>
        <v>518</v>
      </c>
      <c r="P5055" s="0" t="n">
        <f aca="false">VLOOKUP(A5055,'Team Data'!$A$1:$E$659,5,FALSE())</f>
        <v>496</v>
      </c>
      <c r="Q5055" s="0" t="n">
        <f aca="false">VLOOKUP(B5055,'Team Data'!$A$1:$E$659,4,FALSE())</f>
        <v>590</v>
      </c>
      <c r="R5055" s="0" t="n">
        <f aca="false">VLOOKUP(B5055,'Team Data'!$A$1:$E$659,5,FALSE())</f>
        <v>486</v>
      </c>
      <c r="S5055" s="0" t="n">
        <f aca="false">IF(I5055=1,(MIN(30,(C5055-D5055)))*(M5055/(M5055+N5055))*(Q5055/(Q5055+R5055)),(MAX(-30,(C5055-D5055)))*(N5055/(M5055+N5055))*(R5055/(R5055+Q5055)))</f>
        <v>-3.94187225413991</v>
      </c>
      <c r="T5055" s="0" t="n">
        <f aca="false">IF(J5055=1,(MIN(30,(D5055-C5055)))*(K5055/(K5055+L5055))*(O5055/(O5055+P5055)),(MAX(-30,(D5055-C5055)))*(L5055/(K5055+L5055))*(P5055/(P5055+O5055)))</f>
        <v>3.55945791181523</v>
      </c>
      <c r="U5055" s="7" t="n">
        <v>43153</v>
      </c>
    </row>
    <row r="5056" customFormat="false" ht="15" hidden="false" customHeight="false" outlineLevel="0" collapsed="false">
      <c r="A5056" s="0" t="s">
        <v>84</v>
      </c>
      <c r="B5056" s="0" t="s">
        <v>125</v>
      </c>
      <c r="C5056" s="0" t="n">
        <v>53</v>
      </c>
      <c r="D5056" s="0" t="n">
        <v>58</v>
      </c>
      <c r="E5056" s="0" t="n">
        <v>46</v>
      </c>
      <c r="F5056" s="0" t="n">
        <v>47</v>
      </c>
      <c r="G5056" s="0" t="n">
        <v>9</v>
      </c>
      <c r="H5056" s="0" t="n">
        <v>7</v>
      </c>
      <c r="I5056" s="0" t="n">
        <v>0</v>
      </c>
      <c r="J5056" s="0" t="n">
        <v>1</v>
      </c>
      <c r="K5056" s="0" t="n">
        <f aca="false">VLOOKUP(A5056,'Team Data'!$A$1:$E$659,2,FALSE())</f>
        <v>17</v>
      </c>
      <c r="L5056" s="0" t="n">
        <f aca="false">VLOOKUP(A5056,'Team Data'!$A$1:$E$659,3,FALSE())</f>
        <v>15</v>
      </c>
      <c r="M5056" s="0" t="n">
        <f aca="false">VLOOKUP(B5056,'Team Data'!$A$1:$E$659,2,FALSE())</f>
        <v>13</v>
      </c>
      <c r="N5056" s="0" t="n">
        <f aca="false">VLOOKUP(B5056,'Team Data'!$A$1:$E$659,3,FALSE())</f>
        <v>18</v>
      </c>
      <c r="O5056" s="0" t="n">
        <f aca="false">VLOOKUP(A5056,'Team Data'!$A$1:$E$659,4,FALSE())</f>
        <v>548</v>
      </c>
      <c r="P5056" s="0" t="n">
        <f aca="false">VLOOKUP(A5056,'Team Data'!$A$1:$E$659,5,FALSE())</f>
        <v>447</v>
      </c>
      <c r="Q5056" s="0" t="n">
        <f aca="false">VLOOKUP(B5056,'Team Data'!$A$1:$E$659,4,FALSE())</f>
        <v>547</v>
      </c>
      <c r="R5056" s="0" t="n">
        <f aca="false">VLOOKUP(B5056,'Team Data'!$A$1:$E$659,5,FALSE())</f>
        <v>412</v>
      </c>
      <c r="S5056" s="0" t="n">
        <f aca="false">IF(I5056=1,(MIN(30,(C5056-D5056)))*(M5056/(M5056+N5056))*(Q5056/(Q5056+R5056)),(MAX(-30,(C5056-D5056)))*(N5056/(M5056+N5056))*(R5056/(R5056+Q5056)))</f>
        <v>-1.24726697837129</v>
      </c>
      <c r="T5056" s="0" t="n">
        <f aca="false">IF(J5056=1,(MIN(30,(D5056-C5056)))*(K5056/(K5056+L5056))*(O5056/(O5056+P5056)),(MAX(-30,(D5056-C5056)))*(L5056/(K5056+L5056))*(P5056/(P5056+O5056)))</f>
        <v>1.46293969849246</v>
      </c>
      <c r="U5056" s="7" t="n">
        <v>43153</v>
      </c>
    </row>
    <row r="5057" customFormat="false" ht="15" hidden="false" customHeight="false" outlineLevel="0" collapsed="false">
      <c r="A5057" s="0" t="s">
        <v>247</v>
      </c>
      <c r="B5057" s="0" t="s">
        <v>77</v>
      </c>
      <c r="C5057" s="0" t="n">
        <v>77</v>
      </c>
      <c r="D5057" s="0" t="n">
        <v>58</v>
      </c>
      <c r="E5057" s="0" t="n">
        <v>39</v>
      </c>
      <c r="F5057" s="0" t="n">
        <v>30</v>
      </c>
      <c r="G5057" s="0" t="n">
        <v>15</v>
      </c>
      <c r="H5057" s="0" t="n">
        <v>13</v>
      </c>
      <c r="I5057" s="0" t="n">
        <v>1</v>
      </c>
      <c r="J5057" s="0" t="n">
        <v>0</v>
      </c>
      <c r="K5057" s="0" t="n">
        <f aca="false">VLOOKUP(A5057,'Team Data'!$A$1:$E$659,2,FALSE())</f>
        <v>17</v>
      </c>
      <c r="L5057" s="0" t="n">
        <f aca="false">VLOOKUP(A5057,'Team Data'!$A$1:$E$659,3,FALSE())</f>
        <v>16</v>
      </c>
      <c r="M5057" s="0" t="n">
        <f aca="false">VLOOKUP(B5057,'Team Data'!$A$1:$E$659,2,FALSE())</f>
        <v>10</v>
      </c>
      <c r="N5057" s="0" t="n">
        <f aca="false">VLOOKUP(B5057,'Team Data'!$A$1:$E$659,3,FALSE())</f>
        <v>20</v>
      </c>
      <c r="O5057" s="0" t="n">
        <f aca="false">VLOOKUP(A5057,'Team Data'!$A$1:$E$659,4,FALSE())</f>
        <v>613</v>
      </c>
      <c r="P5057" s="0" t="n">
        <f aca="false">VLOOKUP(A5057,'Team Data'!$A$1:$E$659,5,FALSE())</f>
        <v>464</v>
      </c>
      <c r="Q5057" s="0" t="n">
        <f aca="false">VLOOKUP(B5057,'Team Data'!$A$1:$E$659,4,FALSE())</f>
        <v>495</v>
      </c>
      <c r="R5057" s="0" t="n">
        <f aca="false">VLOOKUP(B5057,'Team Data'!$A$1:$E$659,5,FALSE())</f>
        <v>484</v>
      </c>
      <c r="S5057" s="0" t="n">
        <f aca="false">IF(I5057=1,(MIN(30,(C5057-D5057)))*(M5057/(M5057+N5057))*(Q5057/(Q5057+R5057)),(MAX(-30,(C5057-D5057)))*(N5057/(M5057+N5057))*(R5057/(R5057+Q5057)))</f>
        <v>3.20224719101124</v>
      </c>
      <c r="T5057" s="0" t="n">
        <f aca="false">IF(J5057=1,(MIN(30,(D5057-C5057)))*(K5057/(K5057+L5057))*(O5057/(O5057+P5057)),(MAX(-30,(D5057-C5057)))*(L5057/(K5057+L5057))*(P5057/(P5057+O5057)))</f>
        <v>-3.96882473762697</v>
      </c>
      <c r="U5057" s="7" t="n">
        <v>43153</v>
      </c>
    </row>
    <row r="5058" customFormat="false" ht="15" hidden="false" customHeight="false" outlineLevel="0" collapsed="false">
      <c r="A5058" s="0" t="s">
        <v>13</v>
      </c>
      <c r="B5058" s="0" t="s">
        <v>114</v>
      </c>
      <c r="C5058" s="0" t="n">
        <v>64</v>
      </c>
      <c r="D5058" s="0" t="n">
        <v>70</v>
      </c>
      <c r="E5058" s="0" t="n">
        <v>23</v>
      </c>
      <c r="F5058" s="0" t="n">
        <v>33</v>
      </c>
      <c r="G5058" s="0" t="n">
        <v>14</v>
      </c>
      <c r="H5058" s="0" t="n">
        <v>14</v>
      </c>
      <c r="I5058" s="0" t="n">
        <v>0</v>
      </c>
      <c r="J5058" s="0" t="n">
        <v>1</v>
      </c>
      <c r="K5058" s="0" t="n">
        <f aca="false">VLOOKUP(A5058,'Team Data'!$A$1:$E$659,2,FALSE())</f>
        <v>6</v>
      </c>
      <c r="L5058" s="0" t="n">
        <f aca="false">VLOOKUP(A5058,'Team Data'!$A$1:$E$659,3,FALSE())</f>
        <v>24</v>
      </c>
      <c r="M5058" s="0" t="n">
        <f aca="false">VLOOKUP(B5058,'Team Data'!$A$1:$E$659,2,FALSE())</f>
        <v>12</v>
      </c>
      <c r="N5058" s="0" t="n">
        <f aca="false">VLOOKUP(B5058,'Team Data'!$A$1:$E$659,3,FALSE())</f>
        <v>19</v>
      </c>
      <c r="O5058" s="0" t="n">
        <f aca="false">VLOOKUP(A5058,'Team Data'!$A$1:$E$659,4,FALSE())</f>
        <v>466</v>
      </c>
      <c r="P5058" s="0" t="n">
        <f aca="false">VLOOKUP(A5058,'Team Data'!$A$1:$E$659,5,FALSE())</f>
        <v>488</v>
      </c>
      <c r="Q5058" s="0" t="n">
        <f aca="false">VLOOKUP(B5058,'Team Data'!$A$1:$E$659,4,FALSE())</f>
        <v>472</v>
      </c>
      <c r="R5058" s="0" t="n">
        <f aca="false">VLOOKUP(B5058,'Team Data'!$A$1:$E$659,5,FALSE())</f>
        <v>512</v>
      </c>
      <c r="S5058" s="0" t="n">
        <f aca="false">IF(I5058=1,(MIN(30,(C5058-D5058)))*(M5058/(M5058+N5058))*(Q5058/(Q5058+R5058)),(MAX(-30,(C5058-D5058)))*(N5058/(M5058+N5058))*(R5058/(R5058+Q5058)))</f>
        <v>-1.91345397324941</v>
      </c>
      <c r="T5058" s="0" t="n">
        <f aca="false">IF(J5058=1,(MIN(30,(D5058-C5058)))*(K5058/(K5058+L5058))*(O5058/(O5058+P5058)),(MAX(-30,(D5058-C5058)))*(L5058/(K5058+L5058))*(P5058/(P5058+O5058)))</f>
        <v>0.586163522012579</v>
      </c>
      <c r="U5058" s="7" t="n">
        <v>43153</v>
      </c>
    </row>
    <row r="5059" customFormat="false" ht="15" hidden="false" customHeight="false" outlineLevel="0" collapsed="false">
      <c r="A5059" s="0" t="s">
        <v>195</v>
      </c>
      <c r="B5059" s="0" t="s">
        <v>164</v>
      </c>
      <c r="C5059" s="0" t="n">
        <v>96</v>
      </c>
      <c r="D5059" s="0" t="n">
        <v>79</v>
      </c>
      <c r="E5059" s="0" t="n">
        <v>39</v>
      </c>
      <c r="F5059" s="0" t="n">
        <v>37</v>
      </c>
      <c r="G5059" s="0" t="n">
        <v>9</v>
      </c>
      <c r="H5059" s="0" t="n">
        <v>13</v>
      </c>
      <c r="I5059" s="0" t="n">
        <v>1</v>
      </c>
      <c r="J5059" s="0" t="n">
        <v>0</v>
      </c>
      <c r="K5059" s="0" t="n">
        <f aca="false">VLOOKUP(A5059,'Team Data'!$A$1:$E$659,2,FALSE())</f>
        <v>21</v>
      </c>
      <c r="L5059" s="0" t="n">
        <f aca="false">VLOOKUP(A5059,'Team Data'!$A$1:$E$659,3,FALSE())</f>
        <v>11</v>
      </c>
      <c r="M5059" s="0" t="n">
        <f aca="false">VLOOKUP(B5059,'Team Data'!$A$1:$E$659,2,FALSE())</f>
        <v>11</v>
      </c>
      <c r="N5059" s="0" t="n">
        <f aca="false">VLOOKUP(B5059,'Team Data'!$A$1:$E$659,3,FALSE())</f>
        <v>17</v>
      </c>
      <c r="O5059" s="0" t="n">
        <f aca="false">VLOOKUP(A5059,'Team Data'!$A$1:$E$659,4,FALSE())</f>
        <v>481</v>
      </c>
      <c r="P5059" s="0" t="n">
        <f aca="false">VLOOKUP(A5059,'Team Data'!$A$1:$E$659,5,FALSE())</f>
        <v>445</v>
      </c>
      <c r="Q5059" s="0" t="n">
        <f aca="false">VLOOKUP(B5059,'Team Data'!$A$1:$E$659,4,FALSE())</f>
        <v>411</v>
      </c>
      <c r="R5059" s="0" t="n">
        <f aca="false">VLOOKUP(B5059,'Team Data'!$A$1:$E$659,5,FALSE())</f>
        <v>413</v>
      </c>
      <c r="S5059" s="0" t="n">
        <f aca="false">IF(I5059=1,(MIN(30,(C5059-D5059)))*(M5059/(M5059+N5059))*(Q5059/(Q5059+R5059)),(MAX(-30,(C5059-D5059)))*(N5059/(M5059+N5059))*(R5059/(R5059+Q5059)))</f>
        <v>3.3311806518724</v>
      </c>
      <c r="T5059" s="0" t="n">
        <f aca="false">IF(J5059=1,(MIN(30,(D5059-C5059)))*(K5059/(K5059+L5059))*(O5059/(O5059+P5059)),(MAX(-30,(D5059-C5059)))*(L5059/(K5059+L5059))*(P5059/(P5059+O5059)))</f>
        <v>-2.808281587473</v>
      </c>
      <c r="U5059" s="7" t="n">
        <v>43153</v>
      </c>
    </row>
    <row r="5060" customFormat="false" ht="15" hidden="false" customHeight="false" outlineLevel="0" collapsed="false">
      <c r="A5060" s="0" t="s">
        <v>193</v>
      </c>
      <c r="B5060" s="0" t="s">
        <v>254</v>
      </c>
      <c r="C5060" s="0" t="n">
        <v>54</v>
      </c>
      <c r="D5060" s="0" t="n">
        <v>57</v>
      </c>
      <c r="E5060" s="0" t="n">
        <v>32</v>
      </c>
      <c r="F5060" s="0" t="n">
        <v>25</v>
      </c>
      <c r="G5060" s="0" t="n">
        <v>17</v>
      </c>
      <c r="H5060" s="0" t="n">
        <v>13</v>
      </c>
      <c r="I5060" s="0" t="n">
        <v>0</v>
      </c>
      <c r="J5060" s="0" t="n">
        <v>1</v>
      </c>
      <c r="K5060" s="0" t="n">
        <f aca="false">VLOOKUP(A5060,'Team Data'!$A$1:$E$659,2,FALSE())</f>
        <v>16</v>
      </c>
      <c r="L5060" s="0" t="n">
        <f aca="false">VLOOKUP(A5060,'Team Data'!$A$1:$E$659,3,FALSE())</f>
        <v>17</v>
      </c>
      <c r="M5060" s="0" t="n">
        <f aca="false">VLOOKUP(B5060,'Team Data'!$A$1:$E$659,2,FALSE())</f>
        <v>21</v>
      </c>
      <c r="N5060" s="0" t="n">
        <f aca="false">VLOOKUP(B5060,'Team Data'!$A$1:$E$659,3,FALSE())</f>
        <v>15</v>
      </c>
      <c r="O5060" s="0" t="n">
        <f aca="false">VLOOKUP(A5060,'Team Data'!$A$1:$E$659,4,FALSE())</f>
        <v>486</v>
      </c>
      <c r="P5060" s="0" t="n">
        <f aca="false">VLOOKUP(A5060,'Team Data'!$A$1:$E$659,5,FALSE())</f>
        <v>480</v>
      </c>
      <c r="Q5060" s="0" t="n">
        <f aca="false">VLOOKUP(B5060,'Team Data'!$A$1:$E$659,4,FALSE())</f>
        <v>540</v>
      </c>
      <c r="R5060" s="0" t="n">
        <f aca="false">VLOOKUP(B5060,'Team Data'!$A$1:$E$659,5,FALSE())</f>
        <v>510</v>
      </c>
      <c r="S5060" s="0" t="n">
        <f aca="false">IF(I5060=1,(MIN(30,(C5060-D5060)))*(M5060/(M5060+N5060))*(Q5060/(Q5060+R5060)),(MAX(-30,(C5060-D5060)))*(N5060/(M5060+N5060))*(R5060/(R5060+Q5060)))</f>
        <v>-0.607142857142857</v>
      </c>
      <c r="T5060" s="0" t="n">
        <f aca="false">IF(J5060=1,(MIN(30,(D5060-C5060)))*(K5060/(K5060+L5060))*(O5060/(O5060+P5060)),(MAX(-30,(D5060-C5060)))*(L5060/(K5060+L5060))*(P5060/(P5060+O5060)))</f>
        <v>0.731789949181254</v>
      </c>
      <c r="U5060" s="7" t="n">
        <v>43153</v>
      </c>
    </row>
    <row r="5061" customFormat="false" ht="15" hidden="false" customHeight="false" outlineLevel="0" collapsed="false">
      <c r="A5061" s="0" t="s">
        <v>301</v>
      </c>
      <c r="B5061" s="0" t="s">
        <v>347</v>
      </c>
      <c r="C5061" s="0" t="n">
        <v>86</v>
      </c>
      <c r="D5061" s="0" t="n">
        <v>93</v>
      </c>
      <c r="E5061" s="0" t="n">
        <v>35</v>
      </c>
      <c r="F5061" s="0" t="n">
        <v>36</v>
      </c>
      <c r="G5061" s="0" t="n">
        <v>13</v>
      </c>
      <c r="H5061" s="0" t="n">
        <v>8</v>
      </c>
      <c r="I5061" s="0" t="n">
        <v>0</v>
      </c>
      <c r="J5061" s="0" t="n">
        <v>1</v>
      </c>
      <c r="K5061" s="0" t="n">
        <f aca="false">VLOOKUP(A5061,'Team Data'!$A$1:$E$659,2,FALSE())</f>
        <v>14</v>
      </c>
      <c r="L5061" s="0" t="n">
        <f aca="false">VLOOKUP(A5061,'Team Data'!$A$1:$E$659,3,FALSE())</f>
        <v>17</v>
      </c>
      <c r="M5061" s="0" t="n">
        <f aca="false">VLOOKUP(B5061,'Team Data'!$A$1:$E$659,2,FALSE())</f>
        <v>23</v>
      </c>
      <c r="N5061" s="0" t="n">
        <f aca="false">VLOOKUP(B5061,'Team Data'!$A$1:$E$659,3,FALSE())</f>
        <v>8</v>
      </c>
      <c r="O5061" s="0" t="n">
        <f aca="false">VLOOKUP(A5061,'Team Data'!$A$1:$E$659,4,FALSE())</f>
        <v>549</v>
      </c>
      <c r="P5061" s="0" t="n">
        <f aca="false">VLOOKUP(A5061,'Team Data'!$A$1:$E$659,5,FALSE())</f>
        <v>466</v>
      </c>
      <c r="Q5061" s="0" t="n">
        <f aca="false">VLOOKUP(B5061,'Team Data'!$A$1:$E$659,4,FALSE())</f>
        <v>591</v>
      </c>
      <c r="R5061" s="0" t="n">
        <f aca="false">VLOOKUP(B5061,'Team Data'!$A$1:$E$659,5,FALSE())</f>
        <v>427</v>
      </c>
      <c r="S5061" s="0" t="n">
        <f aca="false">IF(I5061=1,(MIN(30,(C5061-D5061)))*(M5061/(M5061+N5061))*(Q5061/(Q5061+R5061)),(MAX(-30,(C5061-D5061)))*(N5061/(M5061+N5061))*(R5061/(R5061+Q5061)))</f>
        <v>-0.757715951581216</v>
      </c>
      <c r="T5061" s="0" t="n">
        <f aca="false">IF(J5061=1,(MIN(30,(D5061-C5061)))*(K5061/(K5061+L5061))*(O5061/(O5061+P5061)),(MAX(-30,(D5061-C5061)))*(L5061/(K5061+L5061))*(P5061/(P5061+O5061)))</f>
        <v>1.70989988876529</v>
      </c>
      <c r="U5061" s="7" t="n">
        <v>43153</v>
      </c>
    </row>
    <row r="5062" customFormat="false" ht="15" hidden="false" customHeight="false" outlineLevel="0" collapsed="false">
      <c r="A5062" s="0" t="s">
        <v>46</v>
      </c>
      <c r="B5062" s="0" t="s">
        <v>282</v>
      </c>
      <c r="C5062" s="0" t="n">
        <v>62</v>
      </c>
      <c r="D5062" s="0" t="n">
        <v>97</v>
      </c>
      <c r="E5062" s="0" t="n">
        <v>38</v>
      </c>
      <c r="F5062" s="0" t="n">
        <v>44</v>
      </c>
      <c r="G5062" s="0" t="n">
        <v>18</v>
      </c>
      <c r="H5062" s="0" t="n">
        <v>12</v>
      </c>
      <c r="I5062" s="0" t="n">
        <v>0</v>
      </c>
      <c r="J5062" s="0" t="n">
        <v>1</v>
      </c>
      <c r="K5062" s="0" t="n">
        <f aca="false">VLOOKUP(A5062,'Team Data'!$A$1:$E$659,2,FALSE())</f>
        <v>18</v>
      </c>
      <c r="L5062" s="0" t="n">
        <f aca="false">VLOOKUP(A5062,'Team Data'!$A$1:$E$659,3,FALSE())</f>
        <v>17</v>
      </c>
      <c r="M5062" s="0" t="n">
        <f aca="false">VLOOKUP(B5062,'Team Data'!$A$1:$E$659,2,FALSE())</f>
        <v>28</v>
      </c>
      <c r="N5062" s="0" t="n">
        <f aca="false">VLOOKUP(B5062,'Team Data'!$A$1:$E$659,3,FALSE())</f>
        <v>7</v>
      </c>
      <c r="O5062" s="0" t="n">
        <f aca="false">VLOOKUP(A5062,'Team Data'!$A$1:$E$659,4,FALSE())</f>
        <v>546</v>
      </c>
      <c r="P5062" s="0" t="n">
        <f aca="false">VLOOKUP(A5062,'Team Data'!$A$1:$E$659,5,FALSE())</f>
        <v>561</v>
      </c>
      <c r="Q5062" s="0" t="n">
        <f aca="false">VLOOKUP(B5062,'Team Data'!$A$1:$E$659,4,FALSE())</f>
        <v>478</v>
      </c>
      <c r="R5062" s="0" t="n">
        <f aca="false">VLOOKUP(B5062,'Team Data'!$A$1:$E$659,5,FALSE())</f>
        <v>538</v>
      </c>
      <c r="S5062" s="0" t="n">
        <f aca="false">IF(I5062=1,(MIN(30,(C5062-D5062)))*(M5062/(M5062+N5062))*(Q5062/(Q5062+R5062)),(MAX(-30,(C5062-D5062)))*(N5062/(M5062+N5062))*(R5062/(R5062+Q5062)))</f>
        <v>-3.17716535433071</v>
      </c>
      <c r="T5062" s="0" t="n">
        <f aca="false">IF(J5062=1,(MIN(30,(D5062-C5062)))*(K5062/(K5062+L5062))*(O5062/(O5062+P5062)),(MAX(-30,(D5062-C5062)))*(L5062/(K5062+L5062))*(P5062/(P5062+O5062)))</f>
        <v>7.60975609756098</v>
      </c>
      <c r="U5062" s="7" t="n">
        <v>43153</v>
      </c>
    </row>
    <row r="5063" customFormat="false" ht="15" hidden="false" customHeight="false" outlineLevel="0" collapsed="false">
      <c r="A5063" s="0" t="s">
        <v>286</v>
      </c>
      <c r="B5063" s="0" t="s">
        <v>128</v>
      </c>
      <c r="C5063" s="0" t="n">
        <v>89</v>
      </c>
      <c r="D5063" s="0" t="n">
        <v>83</v>
      </c>
      <c r="E5063" s="0" t="n">
        <v>34</v>
      </c>
      <c r="F5063" s="0" t="n">
        <v>26</v>
      </c>
      <c r="G5063" s="0" t="n">
        <v>15</v>
      </c>
      <c r="H5063" s="0" t="n">
        <v>9</v>
      </c>
      <c r="I5063" s="0" t="n">
        <v>1</v>
      </c>
      <c r="J5063" s="0" t="n">
        <v>0</v>
      </c>
      <c r="K5063" s="0" t="n">
        <f aca="false">VLOOKUP(A5063,'Team Data'!$A$1:$E$659,2,FALSE())</f>
        <v>21</v>
      </c>
      <c r="L5063" s="0" t="n">
        <f aca="false">VLOOKUP(A5063,'Team Data'!$A$1:$E$659,3,FALSE())</f>
        <v>12</v>
      </c>
      <c r="M5063" s="0" t="n">
        <f aca="false">VLOOKUP(B5063,'Team Data'!$A$1:$E$659,2,FALSE())</f>
        <v>12</v>
      </c>
      <c r="N5063" s="0" t="n">
        <f aca="false">VLOOKUP(B5063,'Team Data'!$A$1:$E$659,3,FALSE())</f>
        <v>18</v>
      </c>
      <c r="O5063" s="0" t="n">
        <f aca="false">VLOOKUP(A5063,'Team Data'!$A$1:$E$659,4,FALSE())</f>
        <v>684</v>
      </c>
      <c r="P5063" s="0" t="n">
        <f aca="false">VLOOKUP(A5063,'Team Data'!$A$1:$E$659,5,FALSE())</f>
        <v>441</v>
      </c>
      <c r="Q5063" s="0" t="n">
        <f aca="false">VLOOKUP(B5063,'Team Data'!$A$1:$E$659,4,FALSE())</f>
        <v>594</v>
      </c>
      <c r="R5063" s="0" t="n">
        <f aca="false">VLOOKUP(B5063,'Team Data'!$A$1:$E$659,5,FALSE())</f>
        <v>420</v>
      </c>
      <c r="S5063" s="0" t="n">
        <f aca="false">IF(I5063=1,(MIN(30,(C5063-D5063)))*(M5063/(M5063+N5063))*(Q5063/(Q5063+R5063)),(MAX(-30,(C5063-D5063)))*(N5063/(M5063+N5063))*(R5063/(R5063+Q5063)))</f>
        <v>1.40591715976331</v>
      </c>
      <c r="T5063" s="0" t="n">
        <f aca="false">IF(J5063=1,(MIN(30,(D5063-C5063)))*(K5063/(K5063+L5063))*(O5063/(O5063+P5063)),(MAX(-30,(D5063-C5063)))*(L5063/(K5063+L5063))*(P5063/(P5063+O5063)))</f>
        <v>-0.855272727272727</v>
      </c>
      <c r="U5063" s="7" t="n">
        <v>43153</v>
      </c>
    </row>
    <row r="5064" customFormat="false" ht="15" hidden="false" customHeight="false" outlineLevel="0" collapsed="false">
      <c r="A5064" s="0" t="s">
        <v>211</v>
      </c>
      <c r="B5064" s="0" t="s">
        <v>123</v>
      </c>
      <c r="C5064" s="0" t="n">
        <v>66</v>
      </c>
      <c r="D5064" s="0" t="n">
        <v>54</v>
      </c>
      <c r="E5064" s="0" t="n">
        <v>42</v>
      </c>
      <c r="F5064" s="0" t="n">
        <v>33</v>
      </c>
      <c r="G5064" s="0" t="n">
        <v>19</v>
      </c>
      <c r="H5064" s="0" t="n">
        <v>15</v>
      </c>
      <c r="I5064" s="0" t="n">
        <v>1</v>
      </c>
      <c r="J5064" s="0" t="n">
        <v>0</v>
      </c>
      <c r="K5064" s="0" t="n">
        <f aca="false">VLOOKUP(A5064,'Team Data'!$A$1:$E$659,2,FALSE())</f>
        <v>4</v>
      </c>
      <c r="L5064" s="0" t="n">
        <f aca="false">VLOOKUP(A5064,'Team Data'!$A$1:$E$659,3,FALSE())</f>
        <v>25</v>
      </c>
      <c r="M5064" s="0" t="n">
        <f aca="false">VLOOKUP(B5064,'Team Data'!$A$1:$E$659,2,FALSE())</f>
        <v>7</v>
      </c>
      <c r="N5064" s="0" t="n">
        <f aca="false">VLOOKUP(B5064,'Team Data'!$A$1:$E$659,3,FALSE())</f>
        <v>21</v>
      </c>
      <c r="O5064" s="0" t="n">
        <f aca="false">VLOOKUP(A5064,'Team Data'!$A$1:$E$659,4,FALSE())</f>
        <v>425</v>
      </c>
      <c r="P5064" s="0" t="n">
        <f aca="false">VLOOKUP(A5064,'Team Data'!$A$1:$E$659,5,FALSE())</f>
        <v>394</v>
      </c>
      <c r="Q5064" s="0" t="n">
        <f aca="false">VLOOKUP(B5064,'Team Data'!$A$1:$E$659,4,FALSE())</f>
        <v>401</v>
      </c>
      <c r="R5064" s="0" t="n">
        <f aca="false">VLOOKUP(B5064,'Team Data'!$A$1:$E$659,5,FALSE())</f>
        <v>384</v>
      </c>
      <c r="S5064" s="0" t="n">
        <f aca="false">IF(I5064=1,(MIN(30,(C5064-D5064)))*(M5064/(M5064+N5064))*(Q5064/(Q5064+R5064)),(MAX(-30,(C5064-D5064)))*(N5064/(M5064+N5064))*(R5064/(R5064+Q5064)))</f>
        <v>1.53248407643312</v>
      </c>
      <c r="T5064" s="0" t="n">
        <f aca="false">IF(J5064=1,(MIN(30,(D5064-C5064)))*(K5064/(K5064+L5064))*(O5064/(O5064+P5064)),(MAX(-30,(D5064-C5064)))*(L5064/(K5064+L5064))*(P5064/(P5064+O5064)))</f>
        <v>-4.97663256283946</v>
      </c>
      <c r="U5064" s="7" t="n">
        <v>43153</v>
      </c>
    </row>
    <row r="5065" customFormat="false" ht="15" hidden="false" customHeight="false" outlineLevel="0" collapsed="false">
      <c r="A5065" s="0" t="s">
        <v>73</v>
      </c>
      <c r="B5065" s="0" t="s">
        <v>122</v>
      </c>
      <c r="C5065" s="0" t="n">
        <v>81</v>
      </c>
      <c r="D5065" s="0" t="n">
        <v>89</v>
      </c>
      <c r="E5065" s="0" t="n">
        <v>46</v>
      </c>
      <c r="F5065" s="0" t="n">
        <v>46</v>
      </c>
      <c r="G5065" s="0" t="n">
        <v>12</v>
      </c>
      <c r="H5065" s="0" t="n">
        <v>12</v>
      </c>
      <c r="I5065" s="0" t="n">
        <v>0</v>
      </c>
      <c r="J5065" s="0" t="n">
        <v>1</v>
      </c>
      <c r="K5065" s="0" t="n">
        <f aca="false">VLOOKUP(A5065,'Team Data'!$A$1:$E$659,2,FALSE())</f>
        <v>17</v>
      </c>
      <c r="L5065" s="0" t="n">
        <f aca="false">VLOOKUP(A5065,'Team Data'!$A$1:$E$659,3,FALSE())</f>
        <v>17</v>
      </c>
      <c r="M5065" s="0" t="n">
        <f aca="false">VLOOKUP(B5065,'Team Data'!$A$1:$E$659,2,FALSE())</f>
        <v>17</v>
      </c>
      <c r="N5065" s="0" t="n">
        <f aca="false">VLOOKUP(B5065,'Team Data'!$A$1:$E$659,3,FALSE())</f>
        <v>14</v>
      </c>
      <c r="O5065" s="0" t="n">
        <f aca="false">VLOOKUP(A5065,'Team Data'!$A$1:$E$659,4,FALSE())</f>
        <v>569</v>
      </c>
      <c r="P5065" s="0" t="n">
        <f aca="false">VLOOKUP(A5065,'Team Data'!$A$1:$E$659,5,FALSE())</f>
        <v>514</v>
      </c>
      <c r="Q5065" s="0" t="n">
        <f aca="false">VLOOKUP(B5065,'Team Data'!$A$1:$E$659,4,FALSE())</f>
        <v>588</v>
      </c>
      <c r="R5065" s="0" t="n">
        <f aca="false">VLOOKUP(B5065,'Team Data'!$A$1:$E$659,5,FALSE())</f>
        <v>411</v>
      </c>
      <c r="S5065" s="0" t="n">
        <f aca="false">IF(I5065=1,(MIN(30,(C5065-D5065)))*(M5065/(M5065+N5065))*(Q5065/(Q5065+R5065)),(MAX(-30,(C5065-D5065)))*(N5065/(M5065+N5065))*(R5065/(R5065+Q5065)))</f>
        <v>-1.48638961542187</v>
      </c>
      <c r="T5065" s="0" t="n">
        <f aca="false">IF(J5065=1,(MIN(30,(D5065-C5065)))*(K5065/(K5065+L5065))*(O5065/(O5065+P5065)),(MAX(-30,(D5065-C5065)))*(L5065/(K5065+L5065))*(P5065/(P5065+O5065)))</f>
        <v>2.10156971375808</v>
      </c>
      <c r="U5065" s="7" t="n">
        <v>43153</v>
      </c>
    </row>
    <row r="5066" customFormat="false" ht="15" hidden="false" customHeight="false" outlineLevel="0" collapsed="false">
      <c r="A5066" s="0" t="s">
        <v>142</v>
      </c>
      <c r="B5066" s="0" t="s">
        <v>116</v>
      </c>
      <c r="C5066" s="0" t="n">
        <v>87</v>
      </c>
      <c r="D5066" s="0" t="n">
        <v>73</v>
      </c>
      <c r="E5066" s="0" t="n">
        <v>43</v>
      </c>
      <c r="F5066" s="0" t="n">
        <v>41</v>
      </c>
      <c r="G5066" s="0" t="n">
        <v>14</v>
      </c>
      <c r="H5066" s="0" t="n">
        <v>16</v>
      </c>
      <c r="I5066" s="0" t="n">
        <v>1</v>
      </c>
      <c r="J5066" s="0" t="n">
        <v>0</v>
      </c>
      <c r="K5066" s="0" t="n">
        <f aca="false">VLOOKUP(A5066,'Team Data'!$A$1:$E$659,2,FALSE())</f>
        <v>19</v>
      </c>
      <c r="L5066" s="0" t="n">
        <f aca="false">VLOOKUP(A5066,'Team Data'!$A$1:$E$659,3,FALSE())</f>
        <v>14</v>
      </c>
      <c r="M5066" s="0" t="n">
        <f aca="false">VLOOKUP(B5066,'Team Data'!$A$1:$E$659,2,FALSE())</f>
        <v>6</v>
      </c>
      <c r="N5066" s="0" t="n">
        <f aca="false">VLOOKUP(B5066,'Team Data'!$A$1:$E$659,3,FALSE())</f>
        <v>25</v>
      </c>
      <c r="O5066" s="0" t="n">
        <f aca="false">VLOOKUP(A5066,'Team Data'!$A$1:$E$659,4,FALSE())</f>
        <v>451</v>
      </c>
      <c r="P5066" s="0" t="n">
        <f aca="false">VLOOKUP(A5066,'Team Data'!$A$1:$E$659,5,FALSE())</f>
        <v>488</v>
      </c>
      <c r="Q5066" s="0" t="n">
        <f aca="false">VLOOKUP(B5066,'Team Data'!$A$1:$E$659,4,FALSE())</f>
        <v>465</v>
      </c>
      <c r="R5066" s="0" t="n">
        <f aca="false">VLOOKUP(B5066,'Team Data'!$A$1:$E$659,5,FALSE())</f>
        <v>438</v>
      </c>
      <c r="S5066" s="0" t="n">
        <f aca="false">IF(I5066=1,(MIN(30,(C5066-D5066)))*(M5066/(M5066+N5066))*(Q5066/(Q5066+R5066)),(MAX(-30,(C5066-D5066)))*(N5066/(M5066+N5066))*(R5066/(R5066+Q5066)))</f>
        <v>1.3953488372093</v>
      </c>
      <c r="T5066" s="0" t="n">
        <f aca="false">IF(J5066=1,(MIN(30,(D5066-C5066)))*(K5066/(K5066+L5066))*(O5066/(O5066+P5066)),(MAX(-30,(D5066-C5066)))*(L5066/(K5066+L5066))*(P5066/(P5066+O5066)))</f>
        <v>-3.08671378319941</v>
      </c>
      <c r="U5066" s="7" t="n">
        <v>43153</v>
      </c>
    </row>
    <row r="5067" customFormat="false" ht="15" hidden="false" customHeight="false" outlineLevel="0" collapsed="false">
      <c r="A5067" s="0" t="s">
        <v>153</v>
      </c>
      <c r="B5067" s="0" t="s">
        <v>274</v>
      </c>
      <c r="C5067" s="0" t="n">
        <v>75</v>
      </c>
      <c r="D5067" s="0" t="n">
        <v>56</v>
      </c>
      <c r="E5067" s="0" t="n">
        <v>28</v>
      </c>
      <c r="F5067" s="0" t="n">
        <v>27</v>
      </c>
      <c r="G5067" s="0" t="n">
        <v>10</v>
      </c>
      <c r="H5067" s="0" t="n">
        <v>14</v>
      </c>
      <c r="I5067" s="0" t="n">
        <v>1</v>
      </c>
      <c r="J5067" s="0" t="n">
        <v>0</v>
      </c>
      <c r="K5067" s="0" t="n">
        <f aca="false">VLOOKUP(A5067,'Team Data'!$A$1:$E$659,2,FALSE())</f>
        <v>32</v>
      </c>
      <c r="L5067" s="0" t="n">
        <f aca="false">VLOOKUP(A5067,'Team Data'!$A$1:$E$659,3,FALSE())</f>
        <v>6</v>
      </c>
      <c r="M5067" s="0" t="n">
        <f aca="false">VLOOKUP(B5067,'Team Data'!$A$1:$E$659,2,FALSE())</f>
        <v>20</v>
      </c>
      <c r="N5067" s="0" t="n">
        <f aca="false">VLOOKUP(B5067,'Team Data'!$A$1:$E$659,3,FALSE())</f>
        <v>13</v>
      </c>
      <c r="O5067" s="0" t="n">
        <f aca="false">VLOOKUP(A5067,'Team Data'!$A$1:$E$659,4,FALSE())</f>
        <v>662</v>
      </c>
      <c r="P5067" s="0" t="n">
        <f aca="false">VLOOKUP(A5067,'Team Data'!$A$1:$E$659,5,FALSE())</f>
        <v>561</v>
      </c>
      <c r="Q5067" s="0" t="n">
        <f aca="false">VLOOKUP(B5067,'Team Data'!$A$1:$E$659,4,FALSE())</f>
        <v>571</v>
      </c>
      <c r="R5067" s="0" t="n">
        <f aca="false">VLOOKUP(B5067,'Team Data'!$A$1:$E$659,5,FALSE())</f>
        <v>476</v>
      </c>
      <c r="S5067" s="0" t="n">
        <f aca="false">IF(I5067=1,(MIN(30,(C5067-D5067)))*(M5067/(M5067+N5067))*(Q5067/(Q5067+R5067)),(MAX(-30,(C5067-D5067)))*(N5067/(M5067+N5067))*(R5067/(R5067+Q5067)))</f>
        <v>6.27999189603774</v>
      </c>
      <c r="T5067" s="0" t="n">
        <f aca="false">IF(J5067=1,(MIN(30,(D5067-C5067)))*(K5067/(K5067+L5067))*(O5067/(O5067+P5067)),(MAX(-30,(D5067-C5067)))*(L5067/(K5067+L5067))*(P5067/(P5067+O5067)))</f>
        <v>-1.3761242845462</v>
      </c>
      <c r="U5067" s="7" t="n">
        <v>43153</v>
      </c>
    </row>
    <row r="5068" customFormat="false" ht="15" hidden="false" customHeight="false" outlineLevel="0" collapsed="false">
      <c r="A5068" s="0" t="s">
        <v>33</v>
      </c>
      <c r="B5068" s="0" t="s">
        <v>177</v>
      </c>
      <c r="C5068" s="0" t="n">
        <v>82</v>
      </c>
      <c r="D5068" s="0" t="n">
        <v>78</v>
      </c>
      <c r="E5068" s="0" t="n">
        <v>32</v>
      </c>
      <c r="F5068" s="0" t="n">
        <v>34</v>
      </c>
      <c r="G5068" s="0" t="n">
        <v>9</v>
      </c>
      <c r="H5068" s="0" t="n">
        <v>11</v>
      </c>
      <c r="I5068" s="0" t="n">
        <v>1</v>
      </c>
      <c r="J5068" s="0" t="n">
        <v>0</v>
      </c>
      <c r="K5068" s="0" t="n">
        <f aca="false">VLOOKUP(A5068,'Team Data'!$A$1:$E$659,2,FALSE())</f>
        <v>20</v>
      </c>
      <c r="L5068" s="0" t="n">
        <f aca="false">VLOOKUP(A5068,'Team Data'!$A$1:$E$659,3,FALSE())</f>
        <v>13</v>
      </c>
      <c r="M5068" s="0" t="n">
        <f aca="false">VLOOKUP(B5068,'Team Data'!$A$1:$E$659,2,FALSE())</f>
        <v>18</v>
      </c>
      <c r="N5068" s="0" t="n">
        <f aca="false">VLOOKUP(B5068,'Team Data'!$A$1:$E$659,3,FALSE())</f>
        <v>15</v>
      </c>
      <c r="O5068" s="0" t="n">
        <f aca="false">VLOOKUP(A5068,'Team Data'!$A$1:$E$659,4,FALSE())</f>
        <v>562</v>
      </c>
      <c r="P5068" s="0" t="n">
        <f aca="false">VLOOKUP(A5068,'Team Data'!$A$1:$E$659,5,FALSE())</f>
        <v>491</v>
      </c>
      <c r="Q5068" s="0" t="n">
        <f aca="false">VLOOKUP(B5068,'Team Data'!$A$1:$E$659,4,FALSE())</f>
        <v>582</v>
      </c>
      <c r="R5068" s="0" t="n">
        <f aca="false">VLOOKUP(B5068,'Team Data'!$A$1:$E$659,5,FALSE())</f>
        <v>475</v>
      </c>
      <c r="S5068" s="0" t="n">
        <f aca="false">IF(I5068=1,(MIN(30,(C5068-D5068)))*(M5068/(M5068+N5068))*(Q5068/(Q5068+R5068)),(MAX(-30,(C5068-D5068)))*(N5068/(M5068+N5068))*(R5068/(R5068+Q5068)))</f>
        <v>1.20134170465296</v>
      </c>
      <c r="T5068" s="0" t="n">
        <f aca="false">IF(J5068=1,(MIN(30,(D5068-C5068)))*(K5068/(K5068+L5068))*(O5068/(O5068+P5068)),(MAX(-30,(D5068-C5068)))*(L5068/(K5068+L5068))*(P5068/(P5068+O5068)))</f>
        <v>-0.734754956977179</v>
      </c>
      <c r="U5068" s="7" t="n">
        <v>43153</v>
      </c>
    </row>
    <row r="5069" customFormat="false" ht="15" hidden="false" customHeight="false" outlineLevel="0" collapsed="false">
      <c r="A5069" s="0" t="s">
        <v>280</v>
      </c>
      <c r="B5069" s="0" t="s">
        <v>159</v>
      </c>
      <c r="C5069" s="0" t="n">
        <v>73</v>
      </c>
      <c r="D5069" s="0" t="n">
        <v>85</v>
      </c>
      <c r="E5069" s="0" t="n">
        <v>27</v>
      </c>
      <c r="F5069" s="0" t="n">
        <v>37</v>
      </c>
      <c r="G5069" s="0" t="n">
        <v>12</v>
      </c>
      <c r="H5069" s="0" t="n">
        <v>12</v>
      </c>
      <c r="I5069" s="0" t="n">
        <v>0</v>
      </c>
      <c r="J5069" s="0" t="n">
        <v>1</v>
      </c>
      <c r="K5069" s="0" t="n">
        <f aca="false">VLOOKUP(A5069,'Team Data'!$A$1:$E$659,2,FALSE())</f>
        <v>16</v>
      </c>
      <c r="L5069" s="0" t="n">
        <f aca="false">VLOOKUP(A5069,'Team Data'!$A$1:$E$659,3,FALSE())</f>
        <v>17</v>
      </c>
      <c r="M5069" s="0" t="n">
        <f aca="false">VLOOKUP(B5069,'Team Data'!$A$1:$E$659,2,FALSE())</f>
        <v>20</v>
      </c>
      <c r="N5069" s="0" t="n">
        <f aca="false">VLOOKUP(B5069,'Team Data'!$A$1:$E$659,3,FALSE())</f>
        <v>13</v>
      </c>
      <c r="O5069" s="0" t="n">
        <f aca="false">VLOOKUP(A5069,'Team Data'!$A$1:$E$659,4,FALSE())</f>
        <v>652</v>
      </c>
      <c r="P5069" s="0" t="n">
        <f aca="false">VLOOKUP(A5069,'Team Data'!$A$1:$E$659,5,FALSE())</f>
        <v>412</v>
      </c>
      <c r="Q5069" s="0" t="n">
        <f aca="false">VLOOKUP(B5069,'Team Data'!$A$1:$E$659,4,FALSE())</f>
        <v>651</v>
      </c>
      <c r="R5069" s="0" t="n">
        <f aca="false">VLOOKUP(B5069,'Team Data'!$A$1:$E$659,5,FALSE())</f>
        <v>454</v>
      </c>
      <c r="S5069" s="0" t="n">
        <f aca="false">IF(I5069=1,(MIN(30,(C5069-D5069)))*(M5069/(M5069+N5069))*(Q5069/(Q5069+R5069)),(MAX(-30,(C5069-D5069)))*(N5069/(M5069+N5069))*(R5069/(R5069+Q5069)))</f>
        <v>-1.94224598930481</v>
      </c>
      <c r="T5069" s="0" t="n">
        <f aca="false">IF(J5069=1,(MIN(30,(D5069-C5069)))*(K5069/(K5069+L5069))*(O5069/(O5069+P5069)),(MAX(-30,(D5069-C5069)))*(L5069/(K5069+L5069))*(P5069/(P5069+O5069)))</f>
        <v>3.56527682843472</v>
      </c>
      <c r="U5069" s="7" t="n">
        <v>43153</v>
      </c>
    </row>
    <row r="5070" customFormat="false" ht="15" hidden="false" customHeight="false" outlineLevel="0" collapsed="false">
      <c r="A5070" s="0" t="s">
        <v>68</v>
      </c>
      <c r="B5070" s="0" t="s">
        <v>334</v>
      </c>
      <c r="C5070" s="0" t="n">
        <v>62</v>
      </c>
      <c r="D5070" s="0" t="n">
        <v>93</v>
      </c>
      <c r="E5070" s="0" t="n">
        <v>33</v>
      </c>
      <c r="F5070" s="0" t="n">
        <v>32</v>
      </c>
      <c r="G5070" s="0" t="n">
        <v>20</v>
      </c>
      <c r="H5070" s="0" t="n">
        <v>13</v>
      </c>
      <c r="I5070" s="0" t="n">
        <v>0</v>
      </c>
      <c r="J5070" s="0" t="n">
        <v>1</v>
      </c>
      <c r="K5070" s="0" t="n">
        <f aca="false">VLOOKUP(A5070,'Team Data'!$A$1:$E$659,2,FALSE())</f>
        <v>11</v>
      </c>
      <c r="L5070" s="0" t="n">
        <f aca="false">VLOOKUP(A5070,'Team Data'!$A$1:$E$659,3,FALSE())</f>
        <v>20</v>
      </c>
      <c r="M5070" s="0" t="n">
        <f aca="false">VLOOKUP(B5070,'Team Data'!$A$1:$E$659,2,FALSE())</f>
        <v>36</v>
      </c>
      <c r="N5070" s="0" t="n">
        <f aca="false">VLOOKUP(B5070,'Team Data'!$A$1:$E$659,3,FALSE())</f>
        <v>4</v>
      </c>
      <c r="O5070" s="0" t="n">
        <f aca="false">VLOOKUP(A5070,'Team Data'!$A$1:$E$659,4,FALSE())</f>
        <v>590</v>
      </c>
      <c r="P5070" s="0" t="n">
        <f aca="false">VLOOKUP(A5070,'Team Data'!$A$1:$E$659,5,FALSE())</f>
        <v>446</v>
      </c>
      <c r="Q5070" s="0" t="n">
        <f aca="false">VLOOKUP(B5070,'Team Data'!$A$1:$E$659,4,FALSE())</f>
        <v>804</v>
      </c>
      <c r="R5070" s="0" t="n">
        <f aca="false">VLOOKUP(B5070,'Team Data'!$A$1:$E$659,5,FALSE())</f>
        <v>530</v>
      </c>
      <c r="S5070" s="0" t="n">
        <f aca="false">IF(I5070=1,(MIN(30,(C5070-D5070)))*(M5070/(M5070+N5070))*(Q5070/(Q5070+R5070)),(MAX(-30,(C5070-D5070)))*(N5070/(M5070+N5070))*(R5070/(R5070+Q5070)))</f>
        <v>-1.19190404797601</v>
      </c>
      <c r="T5070" s="0" t="n">
        <f aca="false">IF(J5070=1,(MIN(30,(D5070-C5070)))*(K5070/(K5070+L5070))*(O5070/(O5070+P5070)),(MAX(-30,(D5070-C5070)))*(L5070/(K5070+L5070))*(P5070/(P5070+O5070)))</f>
        <v>6.06239880433429</v>
      </c>
      <c r="U5070" s="7" t="n">
        <v>43153</v>
      </c>
    </row>
    <row r="5071" customFormat="false" ht="15" hidden="false" customHeight="false" outlineLevel="0" collapsed="false">
      <c r="A5071" s="0" t="s">
        <v>9</v>
      </c>
      <c r="B5071" s="0" t="s">
        <v>21</v>
      </c>
      <c r="C5071" s="0" t="n">
        <v>71</v>
      </c>
      <c r="D5071" s="0" t="n">
        <v>90</v>
      </c>
      <c r="E5071" s="0" t="n">
        <v>35</v>
      </c>
      <c r="F5071" s="0" t="n">
        <v>41</v>
      </c>
      <c r="G5071" s="0" t="n">
        <v>17</v>
      </c>
      <c r="H5071" s="0" t="n">
        <v>9</v>
      </c>
      <c r="I5071" s="0" t="n">
        <v>0</v>
      </c>
      <c r="J5071" s="0" t="n">
        <v>1</v>
      </c>
      <c r="K5071" s="0" t="n">
        <f aca="false">VLOOKUP(A5071,'Team Data'!$A$1:$E$659,2,FALSE())</f>
        <v>20</v>
      </c>
      <c r="L5071" s="0" t="n">
        <f aca="false">VLOOKUP(A5071,'Team Data'!$A$1:$E$659,3,FALSE())</f>
        <v>16</v>
      </c>
      <c r="M5071" s="0" t="n">
        <f aca="false">VLOOKUP(B5071,'Team Data'!$A$1:$E$659,2,FALSE())</f>
        <v>26</v>
      </c>
      <c r="N5071" s="0" t="n">
        <f aca="false">VLOOKUP(B5071,'Team Data'!$A$1:$E$659,3,FALSE())</f>
        <v>7</v>
      </c>
      <c r="O5071" s="0" t="n">
        <f aca="false">VLOOKUP(A5071,'Team Data'!$A$1:$E$659,4,FALSE())</f>
        <v>741</v>
      </c>
      <c r="P5071" s="0" t="n">
        <f aca="false">VLOOKUP(A5071,'Team Data'!$A$1:$E$659,5,FALSE())</f>
        <v>460</v>
      </c>
      <c r="Q5071" s="0" t="n">
        <f aca="false">VLOOKUP(B5071,'Team Data'!$A$1:$E$659,4,FALSE())</f>
        <v>619</v>
      </c>
      <c r="R5071" s="0" t="n">
        <f aca="false">VLOOKUP(B5071,'Team Data'!$A$1:$E$659,5,FALSE())</f>
        <v>468</v>
      </c>
      <c r="S5071" s="0" t="n">
        <f aca="false">IF(I5071=1,(MIN(30,(C5071-D5071)))*(M5071/(M5071+N5071))*(Q5071/(Q5071+R5071)),(MAX(-30,(C5071-D5071)))*(N5071/(M5071+N5071))*(R5071/(R5071+Q5071)))</f>
        <v>-1.73521786401271</v>
      </c>
      <c r="T5071" s="0" t="n">
        <f aca="false">IF(J5071=1,(MIN(30,(D5071-C5071)))*(K5071/(K5071+L5071))*(O5071/(O5071+P5071)),(MAX(-30,(D5071-C5071)))*(L5071/(K5071+L5071))*(P5071/(P5071+O5071)))</f>
        <v>6.51262836525118</v>
      </c>
      <c r="U5071" s="7" t="n">
        <v>43153</v>
      </c>
    </row>
    <row r="5072" customFormat="false" ht="15" hidden="false" customHeight="false" outlineLevel="0" collapsed="false">
      <c r="A5072" s="0" t="s">
        <v>291</v>
      </c>
      <c r="B5072" s="0" t="s">
        <v>135</v>
      </c>
      <c r="C5072" s="0" t="n">
        <v>48</v>
      </c>
      <c r="D5072" s="0" t="n">
        <v>58</v>
      </c>
      <c r="E5072" s="0" t="n">
        <v>36</v>
      </c>
      <c r="F5072" s="0" t="n">
        <v>39</v>
      </c>
      <c r="G5072" s="0" t="n">
        <v>8</v>
      </c>
      <c r="H5072" s="0" t="n">
        <v>12</v>
      </c>
      <c r="I5072" s="0" t="n">
        <v>0</v>
      </c>
      <c r="J5072" s="0" t="n">
        <v>1</v>
      </c>
      <c r="K5072" s="0" t="n">
        <f aca="false">VLOOKUP(A5072,'Team Data'!$A$1:$E$659,2,FALSE())</f>
        <v>19</v>
      </c>
      <c r="L5072" s="0" t="n">
        <f aca="false">VLOOKUP(A5072,'Team Data'!$A$1:$E$659,3,FALSE())</f>
        <v>15</v>
      </c>
      <c r="M5072" s="0" t="n">
        <f aca="false">VLOOKUP(B5072,'Team Data'!$A$1:$E$659,2,FALSE())</f>
        <v>25</v>
      </c>
      <c r="N5072" s="0" t="n">
        <f aca="false">VLOOKUP(B5072,'Team Data'!$A$1:$E$659,3,FALSE())</f>
        <v>12</v>
      </c>
      <c r="O5072" s="0" t="n">
        <f aca="false">VLOOKUP(A5072,'Team Data'!$A$1:$E$659,4,FALSE())</f>
        <v>700</v>
      </c>
      <c r="P5072" s="0" t="n">
        <f aca="false">VLOOKUP(A5072,'Team Data'!$A$1:$E$659,5,FALSE())</f>
        <v>458</v>
      </c>
      <c r="Q5072" s="0" t="n">
        <f aca="false">VLOOKUP(B5072,'Team Data'!$A$1:$E$659,4,FALSE())</f>
        <v>699</v>
      </c>
      <c r="R5072" s="0" t="n">
        <f aca="false">VLOOKUP(B5072,'Team Data'!$A$1:$E$659,5,FALSE())</f>
        <v>540</v>
      </c>
      <c r="S5072" s="0" t="n">
        <f aca="false">IF(I5072=1,(MIN(30,(C5072-D5072)))*(M5072/(M5072+N5072))*(Q5072/(Q5072+R5072)),(MAX(-30,(C5072-D5072)))*(N5072/(M5072+N5072))*(R5072/(R5072+Q5072)))</f>
        <v>-1.41352005758785</v>
      </c>
      <c r="T5072" s="0" t="n">
        <f aca="false">IF(J5072=1,(MIN(30,(D5072-C5072)))*(K5072/(K5072+L5072))*(O5072/(O5072+P5072)),(MAX(-30,(D5072-C5072)))*(L5072/(K5072+L5072))*(P5072/(P5072+O5072)))</f>
        <v>3.37803515188459</v>
      </c>
      <c r="U5072" s="7" t="n">
        <v>43153</v>
      </c>
    </row>
    <row r="5073" customFormat="false" ht="15" hidden="false" customHeight="false" outlineLevel="0" collapsed="false">
      <c r="A5073" s="0" t="s">
        <v>29</v>
      </c>
      <c r="B5073" s="0" t="s">
        <v>60</v>
      </c>
      <c r="C5073" s="0" t="n">
        <v>87</v>
      </c>
      <c r="D5073" s="0" t="n">
        <v>54</v>
      </c>
      <c r="E5073" s="0" t="n">
        <v>51</v>
      </c>
      <c r="F5073" s="0" t="n">
        <v>31</v>
      </c>
      <c r="G5073" s="0" t="n">
        <v>16</v>
      </c>
      <c r="H5073" s="0" t="n">
        <v>18</v>
      </c>
      <c r="I5073" s="0" t="n">
        <v>1</v>
      </c>
      <c r="J5073" s="0" t="n">
        <v>0</v>
      </c>
      <c r="K5073" s="0" t="n">
        <f aca="false">VLOOKUP(A5073,'Team Data'!$A$1:$E$659,2,FALSE())</f>
        <v>21</v>
      </c>
      <c r="L5073" s="0" t="n">
        <f aca="false">VLOOKUP(A5073,'Team Data'!$A$1:$E$659,3,FALSE())</f>
        <v>8</v>
      </c>
      <c r="M5073" s="0" t="n">
        <f aca="false">VLOOKUP(B5073,'Team Data'!$A$1:$E$659,2,FALSE())</f>
        <v>11</v>
      </c>
      <c r="N5073" s="0" t="n">
        <f aca="false">VLOOKUP(B5073,'Team Data'!$A$1:$E$659,3,FALSE())</f>
        <v>21</v>
      </c>
      <c r="O5073" s="0" t="n">
        <f aca="false">VLOOKUP(A5073,'Team Data'!$A$1:$E$659,4,FALSE())</f>
        <v>498</v>
      </c>
      <c r="P5073" s="0" t="n">
        <f aca="false">VLOOKUP(A5073,'Team Data'!$A$1:$E$659,5,FALSE())</f>
        <v>434</v>
      </c>
      <c r="Q5073" s="0" t="n">
        <f aca="false">VLOOKUP(B5073,'Team Data'!$A$1:$E$659,4,FALSE())</f>
        <v>556</v>
      </c>
      <c r="R5073" s="0" t="n">
        <f aca="false">VLOOKUP(B5073,'Team Data'!$A$1:$E$659,5,FALSE())</f>
        <v>459</v>
      </c>
      <c r="S5073" s="0" t="n">
        <f aca="false">IF(I5073=1,(MIN(30,(C5073-D5073)))*(M5073/(M5073+N5073))*(Q5073/(Q5073+R5073)),(MAX(-30,(C5073-D5073)))*(N5073/(M5073+N5073))*(R5073/(R5073+Q5073)))</f>
        <v>5.64901477832512</v>
      </c>
      <c r="T5073" s="0" t="n">
        <f aca="false">IF(J5073=1,(MIN(30,(D5073-C5073)))*(K5073/(K5073+L5073))*(O5073/(O5073+P5073)),(MAX(-30,(D5073-C5073)))*(L5073/(K5073+L5073))*(P5073/(P5073+O5073)))</f>
        <v>-3.8537812638745</v>
      </c>
      <c r="U5073" s="7" t="n">
        <v>43153</v>
      </c>
    </row>
    <row r="5074" customFormat="false" ht="15" hidden="false" customHeight="false" outlineLevel="0" collapsed="false">
      <c r="A5074" s="0" t="s">
        <v>87</v>
      </c>
      <c r="B5074" s="0" t="s">
        <v>288</v>
      </c>
      <c r="C5074" s="0" t="n">
        <v>57</v>
      </c>
      <c r="D5074" s="0" t="n">
        <v>62</v>
      </c>
      <c r="E5074" s="0" t="n">
        <v>38</v>
      </c>
      <c r="F5074" s="0" t="n">
        <v>36</v>
      </c>
      <c r="G5074" s="0" t="n">
        <v>11</v>
      </c>
      <c r="H5074" s="0" t="n">
        <v>12</v>
      </c>
      <c r="I5074" s="0" t="n">
        <v>0</v>
      </c>
      <c r="J5074" s="0" t="n">
        <v>1</v>
      </c>
      <c r="K5074" s="0" t="n">
        <f aca="false">VLOOKUP(A5074,'Team Data'!$A$1:$E$659,2,FALSE())</f>
        <v>21</v>
      </c>
      <c r="L5074" s="0" t="n">
        <f aca="false">VLOOKUP(A5074,'Team Data'!$A$1:$E$659,3,FALSE())</f>
        <v>13</v>
      </c>
      <c r="M5074" s="0" t="n">
        <f aca="false">VLOOKUP(B5074,'Team Data'!$A$1:$E$659,2,FALSE())</f>
        <v>26</v>
      </c>
      <c r="N5074" s="0" t="n">
        <f aca="false">VLOOKUP(B5074,'Team Data'!$A$1:$E$659,3,FALSE())</f>
        <v>9</v>
      </c>
      <c r="O5074" s="0" t="n">
        <f aca="false">VLOOKUP(A5074,'Team Data'!$A$1:$E$659,4,FALSE())</f>
        <v>684</v>
      </c>
      <c r="P5074" s="0" t="n">
        <f aca="false">VLOOKUP(A5074,'Team Data'!$A$1:$E$659,5,FALSE())</f>
        <v>461</v>
      </c>
      <c r="Q5074" s="0" t="n">
        <f aca="false">VLOOKUP(B5074,'Team Data'!$A$1:$E$659,4,FALSE())</f>
        <v>702</v>
      </c>
      <c r="R5074" s="0" t="n">
        <f aca="false">VLOOKUP(B5074,'Team Data'!$A$1:$E$659,5,FALSE())</f>
        <v>475</v>
      </c>
      <c r="S5074" s="0" t="n">
        <f aca="false">IF(I5074=1,(MIN(30,(C5074-D5074)))*(M5074/(M5074+N5074))*(Q5074/(Q5074+R5074)),(MAX(-30,(C5074-D5074)))*(N5074/(M5074+N5074))*(R5074/(R5074+Q5074)))</f>
        <v>-0.518873649714771</v>
      </c>
      <c r="T5074" s="0" t="n">
        <f aca="false">IF(J5074=1,(MIN(30,(D5074-C5074)))*(K5074/(K5074+L5074))*(O5074/(O5074+P5074)),(MAX(-30,(D5074-C5074)))*(L5074/(K5074+L5074))*(P5074/(P5074+O5074)))</f>
        <v>1.84484973028513</v>
      </c>
      <c r="U5074" s="7" t="n">
        <v>43153</v>
      </c>
    </row>
    <row r="5075" customFormat="false" ht="15" hidden="false" customHeight="false" outlineLevel="0" collapsed="false">
      <c r="A5075" s="0" t="s">
        <v>309</v>
      </c>
      <c r="B5075" s="0" t="s">
        <v>302</v>
      </c>
      <c r="C5075" s="0" t="n">
        <v>61</v>
      </c>
      <c r="D5075" s="0" t="n">
        <v>70</v>
      </c>
      <c r="E5075" s="0" t="n">
        <v>22</v>
      </c>
      <c r="F5075" s="0" t="n">
        <v>28</v>
      </c>
      <c r="G5075" s="0" t="n">
        <v>15</v>
      </c>
      <c r="H5075" s="0" t="n">
        <v>15</v>
      </c>
      <c r="I5075" s="0" t="n">
        <v>0</v>
      </c>
      <c r="J5075" s="0" t="n">
        <v>1</v>
      </c>
      <c r="K5075" s="0" t="n">
        <f aca="false">VLOOKUP(A5075,'Team Data'!$A$1:$E$659,2,FALSE())</f>
        <v>19</v>
      </c>
      <c r="L5075" s="0" t="n">
        <f aca="false">VLOOKUP(A5075,'Team Data'!$A$1:$E$659,3,FALSE())</f>
        <v>13</v>
      </c>
      <c r="M5075" s="0" t="n">
        <f aca="false">VLOOKUP(B5075,'Team Data'!$A$1:$E$659,2,FALSE())</f>
        <v>19</v>
      </c>
      <c r="N5075" s="0" t="n">
        <f aca="false">VLOOKUP(B5075,'Team Data'!$A$1:$E$659,3,FALSE())</f>
        <v>12</v>
      </c>
      <c r="O5075" s="0" t="n">
        <f aca="false">VLOOKUP(A5075,'Team Data'!$A$1:$E$659,4,FALSE())</f>
        <v>582</v>
      </c>
      <c r="P5075" s="0" t="n">
        <f aca="false">VLOOKUP(A5075,'Team Data'!$A$1:$E$659,5,FALSE())</f>
        <v>465</v>
      </c>
      <c r="Q5075" s="0" t="n">
        <f aca="false">VLOOKUP(B5075,'Team Data'!$A$1:$E$659,4,FALSE())</f>
        <v>534</v>
      </c>
      <c r="R5075" s="0" t="n">
        <f aca="false">VLOOKUP(B5075,'Team Data'!$A$1:$E$659,5,FALSE())</f>
        <v>472</v>
      </c>
      <c r="S5075" s="0" t="n">
        <f aca="false">IF(I5075=1,(MIN(30,(C5075-D5075)))*(M5075/(M5075+N5075))*(Q5075/(Q5075+R5075)),(MAX(-30,(C5075-D5075)))*(N5075/(M5075+N5075))*(R5075/(R5075+Q5075)))</f>
        <v>-1.63457961905983</v>
      </c>
      <c r="T5075" s="0" t="n">
        <f aca="false">IF(J5075=1,(MIN(30,(D5075-C5075)))*(K5075/(K5075+L5075))*(O5075/(O5075+P5075)),(MAX(-30,(D5075-C5075)))*(L5075/(K5075+L5075))*(P5075/(P5075+O5075)))</f>
        <v>2.97045128939828</v>
      </c>
      <c r="U5075" s="7" t="n">
        <v>43153</v>
      </c>
    </row>
    <row r="5076" customFormat="false" ht="15" hidden="false" customHeight="false" outlineLevel="0" collapsed="false">
      <c r="A5076" s="0" t="s">
        <v>338</v>
      </c>
      <c r="B5076" s="0" t="s">
        <v>228</v>
      </c>
      <c r="C5076" s="0" t="n">
        <v>63</v>
      </c>
      <c r="D5076" s="0" t="n">
        <v>57</v>
      </c>
      <c r="E5076" s="0" t="n">
        <v>38</v>
      </c>
      <c r="F5076" s="0" t="n">
        <v>30</v>
      </c>
      <c r="G5076" s="0" t="n">
        <v>5</v>
      </c>
      <c r="H5076" s="0" t="n">
        <v>8</v>
      </c>
      <c r="I5076" s="0" t="n">
        <v>1</v>
      </c>
      <c r="J5076" s="0" t="n">
        <v>0</v>
      </c>
      <c r="K5076" s="0" t="n">
        <f aca="false">VLOOKUP(A5076,'Team Data'!$A$1:$E$659,2,FALSE())</f>
        <v>11</v>
      </c>
      <c r="L5076" s="0" t="n">
        <f aca="false">VLOOKUP(A5076,'Team Data'!$A$1:$E$659,3,FALSE())</f>
        <v>20</v>
      </c>
      <c r="M5076" s="0" t="n">
        <f aca="false">VLOOKUP(B5076,'Team Data'!$A$1:$E$659,2,FALSE())</f>
        <v>8</v>
      </c>
      <c r="N5076" s="0" t="n">
        <f aca="false">VLOOKUP(B5076,'Team Data'!$A$1:$E$659,3,FALSE())</f>
        <v>23</v>
      </c>
      <c r="O5076" s="0" t="n">
        <f aca="false">VLOOKUP(A5076,'Team Data'!$A$1:$E$659,4,FALSE())</f>
        <v>617</v>
      </c>
      <c r="P5076" s="0" t="n">
        <f aca="false">VLOOKUP(A5076,'Team Data'!$A$1:$E$659,5,FALSE())</f>
        <v>430</v>
      </c>
      <c r="Q5076" s="0" t="n">
        <f aca="false">VLOOKUP(B5076,'Team Data'!$A$1:$E$659,4,FALSE())</f>
        <v>632</v>
      </c>
      <c r="R5076" s="0" t="n">
        <f aca="false">VLOOKUP(B5076,'Team Data'!$A$1:$E$659,5,FALSE())</f>
        <v>404</v>
      </c>
      <c r="S5076" s="0" t="n">
        <f aca="false">IF(I5076=1,(MIN(30,(C5076-D5076)))*(M5076/(M5076+N5076))*(Q5076/(Q5076+R5076)),(MAX(-30,(C5076-D5076)))*(N5076/(M5076+N5076))*(R5076/(R5076+Q5076)))</f>
        <v>0.944575912317848</v>
      </c>
      <c r="T5076" s="0" t="n">
        <f aca="false">IF(J5076=1,(MIN(30,(D5076-C5076)))*(K5076/(K5076+L5076))*(O5076/(O5076+P5076)),(MAX(-30,(D5076-C5076)))*(L5076/(K5076+L5076))*(P5076/(P5076+O5076)))</f>
        <v>-1.58979572973473</v>
      </c>
      <c r="U5076" s="7" t="n">
        <v>43153</v>
      </c>
    </row>
    <row r="5077" customFormat="false" ht="15" hidden="false" customHeight="false" outlineLevel="0" collapsed="false">
      <c r="A5077" s="0" t="s">
        <v>152</v>
      </c>
      <c r="B5077" s="0" t="s">
        <v>75</v>
      </c>
      <c r="C5077" s="0" t="n">
        <v>56</v>
      </c>
      <c r="D5077" s="0" t="n">
        <v>82</v>
      </c>
      <c r="E5077" s="0" t="n">
        <v>30</v>
      </c>
      <c r="F5077" s="0" t="n">
        <v>44</v>
      </c>
      <c r="G5077" s="0" t="n">
        <v>15</v>
      </c>
      <c r="H5077" s="0" t="n">
        <v>15</v>
      </c>
      <c r="I5077" s="0" t="n">
        <v>0</v>
      </c>
      <c r="J5077" s="0" t="n">
        <v>1</v>
      </c>
      <c r="K5077" s="0" t="n">
        <f aca="false">VLOOKUP(A5077,'Team Data'!$A$1:$E$659,2,FALSE())</f>
        <v>22</v>
      </c>
      <c r="L5077" s="0" t="n">
        <f aca="false">VLOOKUP(A5077,'Team Data'!$A$1:$E$659,3,FALSE())</f>
        <v>14</v>
      </c>
      <c r="M5077" s="0" t="n">
        <f aca="false">VLOOKUP(B5077,'Team Data'!$A$1:$E$659,2,FALSE())</f>
        <v>28</v>
      </c>
      <c r="N5077" s="0" t="n">
        <f aca="false">VLOOKUP(B5077,'Team Data'!$A$1:$E$659,3,FALSE())</f>
        <v>8</v>
      </c>
      <c r="O5077" s="0" t="n">
        <f aca="false">VLOOKUP(A5077,'Team Data'!$A$1:$E$659,4,FALSE())</f>
        <v>725</v>
      </c>
      <c r="P5077" s="0" t="n">
        <f aca="false">VLOOKUP(A5077,'Team Data'!$A$1:$E$659,5,FALSE())</f>
        <v>474</v>
      </c>
      <c r="Q5077" s="0" t="n">
        <f aca="false">VLOOKUP(B5077,'Team Data'!$A$1:$E$659,4,FALSE())</f>
        <v>723</v>
      </c>
      <c r="R5077" s="0" t="n">
        <f aca="false">VLOOKUP(B5077,'Team Data'!$A$1:$E$659,5,FALSE())</f>
        <v>486</v>
      </c>
      <c r="S5077" s="0" t="n">
        <f aca="false">IF(I5077=1,(MIN(30,(C5077-D5077)))*(M5077/(M5077+N5077))*(Q5077/(Q5077+R5077)),(MAX(-30,(C5077-D5077)))*(N5077/(M5077+N5077))*(R5077/(R5077+Q5077)))</f>
        <v>-2.32258064516129</v>
      </c>
      <c r="T5077" s="0" t="n">
        <f aca="false">IF(J5077=1,(MIN(30,(D5077-C5077)))*(K5077/(K5077+L5077))*(O5077/(O5077+P5077)),(MAX(-30,(D5077-C5077)))*(L5077/(K5077+L5077))*(P5077/(P5077+O5077)))</f>
        <v>9.60754332313965</v>
      </c>
      <c r="U5077" s="7" t="n">
        <v>43153</v>
      </c>
    </row>
    <row r="5078" customFormat="false" ht="15" hidden="false" customHeight="false" outlineLevel="0" collapsed="false">
      <c r="A5078" s="0" t="s">
        <v>127</v>
      </c>
      <c r="B5078" s="0" t="s">
        <v>173</v>
      </c>
      <c r="C5078" s="0" t="n">
        <v>82</v>
      </c>
      <c r="D5078" s="0" t="n">
        <v>86</v>
      </c>
      <c r="E5078" s="0" t="n">
        <v>42</v>
      </c>
      <c r="F5078" s="0" t="n">
        <v>36</v>
      </c>
      <c r="G5078" s="0" t="n">
        <v>12</v>
      </c>
      <c r="H5078" s="0" t="n">
        <v>9</v>
      </c>
      <c r="I5078" s="0" t="n">
        <v>0</v>
      </c>
      <c r="J5078" s="0" t="n">
        <v>1</v>
      </c>
      <c r="K5078" s="0" t="n">
        <f aca="false">VLOOKUP(A5078,'Team Data'!$A$1:$E$659,2,FALSE())</f>
        <v>14</v>
      </c>
      <c r="L5078" s="0" t="n">
        <f aca="false">VLOOKUP(A5078,'Team Data'!$A$1:$E$659,3,FALSE())</f>
        <v>19</v>
      </c>
      <c r="M5078" s="0" t="n">
        <f aca="false">VLOOKUP(B5078,'Team Data'!$A$1:$E$659,2,FALSE())</f>
        <v>14</v>
      </c>
      <c r="N5078" s="0" t="n">
        <f aca="false">VLOOKUP(B5078,'Team Data'!$A$1:$E$659,3,FALSE())</f>
        <v>17</v>
      </c>
      <c r="O5078" s="0" t="n">
        <f aca="false">VLOOKUP(A5078,'Team Data'!$A$1:$E$659,4,FALSE())</f>
        <v>641</v>
      </c>
      <c r="P5078" s="0" t="n">
        <f aca="false">VLOOKUP(A5078,'Team Data'!$A$1:$E$659,5,FALSE())</f>
        <v>461</v>
      </c>
      <c r="Q5078" s="0" t="n">
        <f aca="false">VLOOKUP(B5078,'Team Data'!$A$1:$E$659,4,FALSE())</f>
        <v>562</v>
      </c>
      <c r="R5078" s="0" t="n">
        <f aca="false">VLOOKUP(B5078,'Team Data'!$A$1:$E$659,5,FALSE())</f>
        <v>470</v>
      </c>
      <c r="S5078" s="0" t="n">
        <f aca="false">IF(I5078=1,(MIN(30,(C5078-D5078)))*(M5078/(M5078+N5078))*(Q5078/(Q5078+R5078)),(MAX(-30,(C5078-D5078)))*(N5078/(M5078+N5078))*(R5078/(R5078+Q5078)))</f>
        <v>-0.998999749937484</v>
      </c>
      <c r="T5078" s="0" t="n">
        <f aca="false">IF(J5078=1,(MIN(30,(D5078-C5078)))*(K5078/(K5078+L5078))*(O5078/(O5078+P5078)),(MAX(-30,(D5078-C5078)))*(L5078/(K5078+L5078))*(P5078/(P5078+O5078)))</f>
        <v>0.987075840070395</v>
      </c>
      <c r="U5078" s="7" t="n">
        <v>43153</v>
      </c>
    </row>
    <row r="5079" customFormat="false" ht="15" hidden="false" customHeight="false" outlineLevel="0" collapsed="false">
      <c r="A5079" s="0" t="s">
        <v>257</v>
      </c>
      <c r="B5079" s="0" t="s">
        <v>7</v>
      </c>
      <c r="C5079" s="0" t="n">
        <v>67</v>
      </c>
      <c r="D5079" s="0" t="n">
        <v>56</v>
      </c>
      <c r="E5079" s="0" t="n">
        <v>33</v>
      </c>
      <c r="F5079" s="0" t="n">
        <v>32</v>
      </c>
      <c r="G5079" s="0" t="n">
        <v>10</v>
      </c>
      <c r="H5079" s="0" t="n">
        <v>15</v>
      </c>
      <c r="I5079" s="0" t="n">
        <v>1</v>
      </c>
      <c r="J5079" s="0" t="n">
        <v>0</v>
      </c>
      <c r="K5079" s="0" t="n">
        <f aca="false">VLOOKUP(A5079,'Team Data'!$A$1:$E$659,2,FALSE())</f>
        <v>22</v>
      </c>
      <c r="L5079" s="0" t="n">
        <f aca="false">VLOOKUP(A5079,'Team Data'!$A$1:$E$659,3,FALSE())</f>
        <v>11</v>
      </c>
      <c r="M5079" s="0" t="n">
        <f aca="false">VLOOKUP(B5079,'Team Data'!$A$1:$E$659,2,FALSE())</f>
        <v>12</v>
      </c>
      <c r="N5079" s="0" t="n">
        <f aca="false">VLOOKUP(B5079,'Team Data'!$A$1:$E$659,3,FALSE())</f>
        <v>19</v>
      </c>
      <c r="O5079" s="0" t="n">
        <f aca="false">VLOOKUP(A5079,'Team Data'!$A$1:$E$659,4,FALSE())</f>
        <v>568</v>
      </c>
      <c r="P5079" s="0" t="n">
        <f aca="false">VLOOKUP(A5079,'Team Data'!$A$1:$E$659,5,FALSE())</f>
        <v>479</v>
      </c>
      <c r="Q5079" s="0" t="n">
        <f aca="false">VLOOKUP(B5079,'Team Data'!$A$1:$E$659,4,FALSE())</f>
        <v>486</v>
      </c>
      <c r="R5079" s="0" t="n">
        <f aca="false">VLOOKUP(B5079,'Team Data'!$A$1:$E$659,5,FALSE())</f>
        <v>454</v>
      </c>
      <c r="S5079" s="0" t="n">
        <f aca="false">IF(I5079=1,(MIN(30,(C5079-D5079)))*(M5079/(M5079+N5079))*(Q5079/(Q5079+R5079)),(MAX(-30,(C5079-D5079)))*(N5079/(M5079+N5079))*(R5079/(R5079+Q5079)))</f>
        <v>2.20150995195607</v>
      </c>
      <c r="T5079" s="0" t="n">
        <f aca="false">IF(J5079=1,(MIN(30,(D5079-C5079)))*(K5079/(K5079+L5079))*(O5079/(O5079+P5079)),(MAX(-30,(D5079-C5079)))*(L5079/(K5079+L5079))*(P5079/(P5079+O5079)))</f>
        <v>-1.67749124482649</v>
      </c>
      <c r="U5079" s="7" t="n">
        <v>43153</v>
      </c>
    </row>
    <row r="5080" customFormat="false" ht="15" hidden="false" customHeight="false" outlineLevel="0" collapsed="false">
      <c r="A5080" s="0" t="s">
        <v>94</v>
      </c>
      <c r="B5080" s="0" t="s">
        <v>319</v>
      </c>
      <c r="C5080" s="0" t="n">
        <v>77</v>
      </c>
      <c r="D5080" s="0" t="n">
        <v>64</v>
      </c>
      <c r="E5080" s="0" t="n">
        <v>35</v>
      </c>
      <c r="F5080" s="0" t="n">
        <v>45</v>
      </c>
      <c r="G5080" s="0" t="n">
        <v>10</v>
      </c>
      <c r="H5080" s="0" t="n">
        <v>17</v>
      </c>
      <c r="I5080" s="0" t="n">
        <v>1</v>
      </c>
      <c r="J5080" s="0" t="n">
        <v>0</v>
      </c>
      <c r="K5080" s="0" t="n">
        <f aca="false">VLOOKUP(A5080,'Team Data'!$A$1:$E$659,2,FALSE())</f>
        <v>21</v>
      </c>
      <c r="L5080" s="0" t="n">
        <f aca="false">VLOOKUP(A5080,'Team Data'!$A$1:$E$659,3,FALSE())</f>
        <v>11</v>
      </c>
      <c r="M5080" s="0" t="n">
        <f aca="false">VLOOKUP(B5080,'Team Data'!$A$1:$E$659,2,FALSE())</f>
        <v>20</v>
      </c>
      <c r="N5080" s="0" t="n">
        <f aca="false">VLOOKUP(B5080,'Team Data'!$A$1:$E$659,3,FALSE())</f>
        <v>13</v>
      </c>
      <c r="O5080" s="0" t="n">
        <f aca="false">VLOOKUP(A5080,'Team Data'!$A$1:$E$659,4,FALSE())</f>
        <v>515</v>
      </c>
      <c r="P5080" s="0" t="n">
        <f aca="false">VLOOKUP(A5080,'Team Data'!$A$1:$E$659,5,FALSE())</f>
        <v>471</v>
      </c>
      <c r="Q5080" s="0" t="n">
        <f aca="false">VLOOKUP(B5080,'Team Data'!$A$1:$E$659,4,FALSE())</f>
        <v>561</v>
      </c>
      <c r="R5080" s="0" t="n">
        <f aca="false">VLOOKUP(B5080,'Team Data'!$A$1:$E$659,5,FALSE())</f>
        <v>525</v>
      </c>
      <c r="S5080" s="0" t="n">
        <f aca="false">IF(I5080=1,(MIN(30,(C5080-D5080)))*(M5080/(M5080+N5080))*(Q5080/(Q5080+R5080)),(MAX(-30,(C5080-D5080)))*(N5080/(M5080+N5080))*(R5080/(R5080+Q5080)))</f>
        <v>4.06998158379374</v>
      </c>
      <c r="T5080" s="0" t="n">
        <f aca="false">IF(J5080=1,(MIN(30,(D5080-C5080)))*(K5080/(K5080+L5080))*(O5080/(O5080+P5080)),(MAX(-30,(D5080-C5080)))*(L5080/(K5080+L5080))*(P5080/(P5080+O5080)))</f>
        <v>-2.1346665821501</v>
      </c>
      <c r="U5080" s="7" t="n">
        <v>43153</v>
      </c>
    </row>
    <row r="5081" customFormat="false" ht="15" hidden="false" customHeight="false" outlineLevel="0" collapsed="false">
      <c r="A5081" s="0" t="s">
        <v>259</v>
      </c>
      <c r="B5081" s="0" t="s">
        <v>189</v>
      </c>
      <c r="C5081" s="0" t="n">
        <v>67</v>
      </c>
      <c r="D5081" s="0" t="n">
        <v>80</v>
      </c>
      <c r="E5081" s="0" t="n">
        <v>35</v>
      </c>
      <c r="F5081" s="0" t="n">
        <v>36</v>
      </c>
      <c r="G5081" s="0" t="n">
        <v>13</v>
      </c>
      <c r="H5081" s="0" t="n">
        <v>8</v>
      </c>
      <c r="I5081" s="0" t="n">
        <v>0</v>
      </c>
      <c r="J5081" s="0" t="n">
        <v>1</v>
      </c>
      <c r="K5081" s="0" t="n">
        <f aca="false">VLOOKUP(A5081,'Team Data'!$A$1:$E$659,2,FALSE())</f>
        <v>4</v>
      </c>
      <c r="L5081" s="0" t="n">
        <f aca="false">VLOOKUP(A5081,'Team Data'!$A$1:$E$659,3,FALSE())</f>
        <v>26</v>
      </c>
      <c r="M5081" s="0" t="n">
        <f aca="false">VLOOKUP(B5081,'Team Data'!$A$1:$E$659,2,FALSE())</f>
        <v>29</v>
      </c>
      <c r="N5081" s="0" t="n">
        <f aca="false">VLOOKUP(B5081,'Team Data'!$A$1:$E$659,3,FALSE())</f>
        <v>8</v>
      </c>
      <c r="O5081" s="0" t="n">
        <f aca="false">VLOOKUP(A5081,'Team Data'!$A$1:$E$659,4,FALSE())</f>
        <v>537</v>
      </c>
      <c r="P5081" s="0" t="n">
        <f aca="false">VLOOKUP(A5081,'Team Data'!$A$1:$E$659,5,FALSE())</f>
        <v>418</v>
      </c>
      <c r="Q5081" s="0" t="n">
        <f aca="false">VLOOKUP(B5081,'Team Data'!$A$1:$E$659,4,FALSE())</f>
        <v>706</v>
      </c>
      <c r="R5081" s="0" t="n">
        <f aca="false">VLOOKUP(B5081,'Team Data'!$A$1:$E$659,5,FALSE())</f>
        <v>511</v>
      </c>
      <c r="S5081" s="0" t="n">
        <f aca="false">IF(I5081=1,(MIN(30,(C5081-D5081)))*(M5081/(M5081+N5081))*(Q5081/(Q5081+R5081)),(MAX(-30,(C5081-D5081)))*(N5081/(M5081+N5081))*(R5081/(R5081+Q5081)))</f>
        <v>-1.18021719336428</v>
      </c>
      <c r="T5081" s="0" t="n">
        <f aca="false">IF(J5081=1,(MIN(30,(D5081-C5081)))*(K5081/(K5081+L5081))*(O5081/(O5081+P5081)),(MAX(-30,(D5081-C5081)))*(L5081/(K5081+L5081))*(P5081/(P5081+O5081)))</f>
        <v>0.974659685863874</v>
      </c>
      <c r="U5081" s="7" t="n">
        <v>43153</v>
      </c>
    </row>
    <row r="5082" customFormat="false" ht="15" hidden="false" customHeight="false" outlineLevel="0" collapsed="false">
      <c r="A5082" s="0" t="s">
        <v>41</v>
      </c>
      <c r="B5082" s="0" t="s">
        <v>307</v>
      </c>
      <c r="C5082" s="0" t="n">
        <v>65</v>
      </c>
      <c r="D5082" s="0" t="n">
        <v>69</v>
      </c>
      <c r="E5082" s="0" t="n">
        <v>38</v>
      </c>
      <c r="F5082" s="0" t="n">
        <v>26</v>
      </c>
      <c r="G5082" s="0" t="n">
        <v>20</v>
      </c>
      <c r="H5082" s="0" t="n">
        <v>10</v>
      </c>
      <c r="I5082" s="0" t="n">
        <v>0</v>
      </c>
      <c r="J5082" s="0" t="n">
        <v>1</v>
      </c>
      <c r="K5082" s="0" t="n">
        <f aca="false">VLOOKUP(A5082,'Team Data'!$A$1:$E$659,2,FALSE())</f>
        <v>20</v>
      </c>
      <c r="L5082" s="0" t="n">
        <f aca="false">VLOOKUP(A5082,'Team Data'!$A$1:$E$659,3,FALSE())</f>
        <v>12</v>
      </c>
      <c r="M5082" s="0" t="n">
        <f aca="false">VLOOKUP(B5082,'Team Data'!$A$1:$E$659,2,FALSE())</f>
        <v>9</v>
      </c>
      <c r="N5082" s="0" t="n">
        <f aca="false">VLOOKUP(B5082,'Team Data'!$A$1:$E$659,3,FALSE())</f>
        <v>22</v>
      </c>
      <c r="O5082" s="0" t="n">
        <f aca="false">VLOOKUP(A5082,'Team Data'!$A$1:$E$659,4,FALSE())</f>
        <v>495</v>
      </c>
      <c r="P5082" s="0" t="n">
        <f aca="false">VLOOKUP(A5082,'Team Data'!$A$1:$E$659,5,FALSE())</f>
        <v>488</v>
      </c>
      <c r="Q5082" s="0" t="n">
        <f aca="false">VLOOKUP(B5082,'Team Data'!$A$1:$E$659,4,FALSE())</f>
        <v>491</v>
      </c>
      <c r="R5082" s="0" t="n">
        <f aca="false">VLOOKUP(B5082,'Team Data'!$A$1:$E$659,5,FALSE())</f>
        <v>453</v>
      </c>
      <c r="S5082" s="0" t="n">
        <f aca="false">IF(I5082=1,(MIN(30,(C5082-D5082)))*(M5082/(M5082+N5082))*(Q5082/(Q5082+R5082)),(MAX(-30,(C5082-D5082)))*(N5082/(M5082+N5082))*(R5082/(R5082+Q5082)))</f>
        <v>-1.36221979223619</v>
      </c>
      <c r="T5082" s="0" t="n">
        <f aca="false">IF(J5082=1,(MIN(30,(D5082-C5082)))*(K5082/(K5082+L5082))*(O5082/(O5082+P5082)),(MAX(-30,(D5082-C5082)))*(L5082/(K5082+L5082))*(P5082/(P5082+O5082)))</f>
        <v>1.2589013224822</v>
      </c>
      <c r="U5082" s="7" t="n">
        <v>43153</v>
      </c>
    </row>
    <row r="5083" customFormat="false" ht="15" hidden="false" customHeight="false" outlineLevel="0" collapsed="false">
      <c r="A5083" s="0" t="s">
        <v>320</v>
      </c>
      <c r="B5083" s="0" t="s">
        <v>59</v>
      </c>
      <c r="C5083" s="0" t="n">
        <v>75</v>
      </c>
      <c r="D5083" s="0" t="n">
        <v>64</v>
      </c>
      <c r="E5083" s="0" t="n">
        <v>26</v>
      </c>
      <c r="F5083" s="0" t="n">
        <v>32</v>
      </c>
      <c r="G5083" s="0" t="n">
        <v>6</v>
      </c>
      <c r="H5083" s="0" t="n">
        <v>13</v>
      </c>
      <c r="I5083" s="0" t="n">
        <v>1</v>
      </c>
      <c r="J5083" s="0" t="n">
        <v>0</v>
      </c>
      <c r="K5083" s="0" t="n">
        <f aca="false">VLOOKUP(A5083,'Team Data'!$A$1:$E$659,2,FALSE())</f>
        <v>24</v>
      </c>
      <c r="L5083" s="0" t="n">
        <f aca="false">VLOOKUP(A5083,'Team Data'!$A$1:$E$659,3,FALSE())</f>
        <v>12</v>
      </c>
      <c r="M5083" s="0" t="n">
        <f aca="false">VLOOKUP(B5083,'Team Data'!$A$1:$E$659,2,FALSE())</f>
        <v>17</v>
      </c>
      <c r="N5083" s="0" t="n">
        <f aca="false">VLOOKUP(B5083,'Team Data'!$A$1:$E$659,3,FALSE())</f>
        <v>15</v>
      </c>
      <c r="O5083" s="0" t="n">
        <f aca="false">VLOOKUP(A5083,'Team Data'!$A$1:$E$659,4,FALSE())</f>
        <v>677</v>
      </c>
      <c r="P5083" s="0" t="n">
        <f aca="false">VLOOKUP(A5083,'Team Data'!$A$1:$E$659,5,FALSE())</f>
        <v>508</v>
      </c>
      <c r="Q5083" s="0" t="n">
        <f aca="false">VLOOKUP(B5083,'Team Data'!$A$1:$E$659,4,FALSE())</f>
        <v>627</v>
      </c>
      <c r="R5083" s="0" t="n">
        <f aca="false">VLOOKUP(B5083,'Team Data'!$A$1:$E$659,5,FALSE())</f>
        <v>441</v>
      </c>
      <c r="S5083" s="0" t="n">
        <f aca="false">IF(I5083=1,(MIN(30,(C5083-D5083)))*(M5083/(M5083+N5083))*(Q5083/(Q5083+R5083)),(MAX(-30,(C5083-D5083)))*(N5083/(M5083+N5083))*(R5083/(R5083+Q5083)))</f>
        <v>3.43074087078652</v>
      </c>
      <c r="T5083" s="0" t="n">
        <f aca="false">IF(J5083=1,(MIN(30,(D5083-C5083)))*(K5083/(K5083+L5083))*(O5083/(O5083+P5083)),(MAX(-30,(D5083-C5083)))*(L5083/(K5083+L5083))*(P5083/(P5083+O5083)))</f>
        <v>-1.571870604782</v>
      </c>
      <c r="U5083" s="7" t="n">
        <v>43153</v>
      </c>
    </row>
    <row r="5084" customFormat="false" ht="15" hidden="false" customHeight="false" outlineLevel="0" collapsed="false">
      <c r="A5084" s="0" t="s">
        <v>263</v>
      </c>
      <c r="B5084" s="0" t="s">
        <v>234</v>
      </c>
      <c r="C5084" s="0" t="n">
        <v>89</v>
      </c>
      <c r="D5084" s="0" t="n">
        <v>77</v>
      </c>
      <c r="E5084" s="0" t="n">
        <v>34</v>
      </c>
      <c r="F5084" s="0" t="n">
        <v>36</v>
      </c>
      <c r="G5084" s="0" t="n">
        <v>8</v>
      </c>
      <c r="H5084" s="0" t="n">
        <v>12</v>
      </c>
      <c r="I5084" s="0" t="n">
        <v>1</v>
      </c>
      <c r="J5084" s="0" t="n">
        <v>0</v>
      </c>
      <c r="K5084" s="0" t="n">
        <f aca="false">VLOOKUP(A5084,'Team Data'!$A$1:$E$659,2,FALSE())</f>
        <v>22</v>
      </c>
      <c r="L5084" s="0" t="n">
        <f aca="false">VLOOKUP(A5084,'Team Data'!$A$1:$E$659,3,FALSE())</f>
        <v>12</v>
      </c>
      <c r="M5084" s="0" t="n">
        <f aca="false">VLOOKUP(B5084,'Team Data'!$A$1:$E$659,2,FALSE())</f>
        <v>19</v>
      </c>
      <c r="N5084" s="0" t="n">
        <f aca="false">VLOOKUP(B5084,'Team Data'!$A$1:$E$659,3,FALSE())</f>
        <v>13</v>
      </c>
      <c r="O5084" s="0" t="n">
        <f aca="false">VLOOKUP(A5084,'Team Data'!$A$1:$E$659,4,FALSE())</f>
        <v>670</v>
      </c>
      <c r="P5084" s="0" t="n">
        <f aca="false">VLOOKUP(A5084,'Team Data'!$A$1:$E$659,5,FALSE())</f>
        <v>461</v>
      </c>
      <c r="Q5084" s="0" t="n">
        <f aca="false">VLOOKUP(B5084,'Team Data'!$A$1:$E$659,4,FALSE())</f>
        <v>655</v>
      </c>
      <c r="R5084" s="0" t="n">
        <f aca="false">VLOOKUP(B5084,'Team Data'!$A$1:$E$659,5,FALSE())</f>
        <v>411</v>
      </c>
      <c r="S5084" s="0" t="n">
        <f aca="false">IF(I5084=1,(MIN(30,(C5084-D5084)))*(M5084/(M5084+N5084))*(Q5084/(Q5084+R5084)),(MAX(-30,(C5084-D5084)))*(N5084/(M5084+N5084))*(R5084/(R5084+Q5084)))</f>
        <v>4.37793151969981</v>
      </c>
      <c r="T5084" s="0" t="n">
        <f aca="false">IF(J5084=1,(MIN(30,(D5084-C5084)))*(K5084/(K5084+L5084))*(O5084/(O5084+P5084)),(MAX(-30,(D5084-C5084)))*(L5084/(K5084+L5084))*(P5084/(P5084+O5084)))</f>
        <v>-1.7263223591824</v>
      </c>
      <c r="U5084" s="7" t="n">
        <v>43153</v>
      </c>
    </row>
    <row r="5085" customFormat="false" ht="15" hidden="false" customHeight="false" outlineLevel="0" collapsed="false">
      <c r="A5085" s="0" t="s">
        <v>107</v>
      </c>
      <c r="B5085" s="0" t="s">
        <v>213</v>
      </c>
      <c r="C5085" s="0" t="n">
        <v>96</v>
      </c>
      <c r="D5085" s="0" t="n">
        <v>90</v>
      </c>
      <c r="E5085" s="0" t="n">
        <v>28</v>
      </c>
      <c r="F5085" s="0" t="n">
        <v>37</v>
      </c>
      <c r="G5085" s="0" t="n">
        <v>11</v>
      </c>
      <c r="H5085" s="0" t="n">
        <v>9</v>
      </c>
      <c r="I5085" s="0" t="n">
        <v>1</v>
      </c>
      <c r="J5085" s="0" t="n">
        <v>0</v>
      </c>
      <c r="K5085" s="0" t="n">
        <f aca="false">VLOOKUP(A5085,'Team Data'!$A$1:$E$659,2,FALSE())</f>
        <v>13</v>
      </c>
      <c r="L5085" s="0" t="n">
        <f aca="false">VLOOKUP(A5085,'Team Data'!$A$1:$E$659,3,FALSE())</f>
        <v>20</v>
      </c>
      <c r="M5085" s="0" t="n">
        <f aca="false">VLOOKUP(B5085,'Team Data'!$A$1:$E$659,2,FALSE())</f>
        <v>19</v>
      </c>
      <c r="N5085" s="0" t="n">
        <f aca="false">VLOOKUP(B5085,'Team Data'!$A$1:$E$659,3,FALSE())</f>
        <v>14</v>
      </c>
      <c r="O5085" s="0" t="n">
        <f aca="false">VLOOKUP(A5085,'Team Data'!$A$1:$E$659,4,FALSE())</f>
        <v>474</v>
      </c>
      <c r="P5085" s="0" t="n">
        <f aca="false">VLOOKUP(A5085,'Team Data'!$A$1:$E$659,5,FALSE())</f>
        <v>521</v>
      </c>
      <c r="Q5085" s="0" t="n">
        <f aca="false">VLOOKUP(B5085,'Team Data'!$A$1:$E$659,4,FALSE())</f>
        <v>541</v>
      </c>
      <c r="R5085" s="0" t="n">
        <f aca="false">VLOOKUP(B5085,'Team Data'!$A$1:$E$659,5,FALSE())</f>
        <v>562</v>
      </c>
      <c r="S5085" s="0" t="n">
        <f aca="false">IF(I5085=1,(MIN(30,(C5085-D5085)))*(M5085/(M5085+N5085))*(Q5085/(Q5085+R5085)),(MAX(-30,(C5085-D5085)))*(N5085/(M5085+N5085))*(R5085/(R5085+Q5085)))</f>
        <v>1.69438720843979</v>
      </c>
      <c r="T5085" s="0" t="n">
        <f aca="false">IF(J5085=1,(MIN(30,(D5085-C5085)))*(K5085/(K5085+L5085))*(O5085/(O5085+P5085)),(MAX(-30,(D5085-C5085)))*(L5085/(K5085+L5085))*(P5085/(P5085+O5085)))</f>
        <v>-1.90406578346277</v>
      </c>
      <c r="U5085" s="7" t="n">
        <v>43154</v>
      </c>
    </row>
    <row r="5086" customFormat="false" ht="15" hidden="false" customHeight="false" outlineLevel="0" collapsed="false">
      <c r="A5086" s="0" t="s">
        <v>96</v>
      </c>
      <c r="B5086" s="0" t="s">
        <v>232</v>
      </c>
      <c r="C5086" s="0" t="n">
        <v>78</v>
      </c>
      <c r="D5086" s="0" t="n">
        <v>63</v>
      </c>
      <c r="E5086" s="0" t="n">
        <v>32</v>
      </c>
      <c r="F5086" s="0" t="n">
        <v>30</v>
      </c>
      <c r="G5086" s="0" t="n">
        <v>8</v>
      </c>
      <c r="H5086" s="0" t="n">
        <v>10</v>
      </c>
      <c r="I5086" s="0" t="n">
        <v>1</v>
      </c>
      <c r="J5086" s="0" t="n">
        <v>0</v>
      </c>
      <c r="K5086" s="0" t="n">
        <f aca="false">VLOOKUP(A5086,'Team Data'!$A$1:$E$659,2,FALSE())</f>
        <v>14</v>
      </c>
      <c r="L5086" s="0" t="n">
        <f aca="false">VLOOKUP(A5086,'Team Data'!$A$1:$E$659,3,FALSE())</f>
        <v>18</v>
      </c>
      <c r="M5086" s="0" t="n">
        <f aca="false">VLOOKUP(B5086,'Team Data'!$A$1:$E$659,2,FALSE())</f>
        <v>11</v>
      </c>
      <c r="N5086" s="0" t="n">
        <f aca="false">VLOOKUP(B5086,'Team Data'!$A$1:$E$659,3,FALSE())</f>
        <v>21</v>
      </c>
      <c r="O5086" s="0" t="n">
        <f aca="false">VLOOKUP(A5086,'Team Data'!$A$1:$E$659,4,FALSE())</f>
        <v>509</v>
      </c>
      <c r="P5086" s="0" t="n">
        <f aca="false">VLOOKUP(A5086,'Team Data'!$A$1:$E$659,5,FALSE())</f>
        <v>460</v>
      </c>
      <c r="Q5086" s="0" t="n">
        <f aca="false">VLOOKUP(B5086,'Team Data'!$A$1:$E$659,4,FALSE())</f>
        <v>484</v>
      </c>
      <c r="R5086" s="0" t="n">
        <f aca="false">VLOOKUP(B5086,'Team Data'!$A$1:$E$659,5,FALSE())</f>
        <v>477</v>
      </c>
      <c r="S5086" s="0" t="n">
        <f aca="false">IF(I5086=1,(MIN(30,(C5086-D5086)))*(M5086/(M5086+N5086))*(Q5086/(Q5086+R5086)),(MAX(-30,(C5086-D5086)))*(N5086/(M5086+N5086))*(R5086/(R5086+Q5086)))</f>
        <v>2.59690426638918</v>
      </c>
      <c r="T5086" s="0" t="n">
        <f aca="false">IF(J5086=1,(MIN(30,(D5086-C5086)))*(K5086/(K5086+L5086))*(O5086/(O5086+P5086)),(MAX(-30,(D5086-C5086)))*(L5086/(K5086+L5086))*(P5086/(P5086+O5086)))</f>
        <v>-4.00541795665635</v>
      </c>
      <c r="U5086" s="7" t="n">
        <v>43154</v>
      </c>
    </row>
    <row r="5087" customFormat="false" ht="15" hidden="false" customHeight="false" outlineLevel="0" collapsed="false">
      <c r="A5087" s="0" t="s">
        <v>243</v>
      </c>
      <c r="B5087" s="0" t="s">
        <v>183</v>
      </c>
      <c r="C5087" s="0" t="n">
        <v>53</v>
      </c>
      <c r="D5087" s="0" t="n">
        <v>72</v>
      </c>
      <c r="E5087" s="0" t="n">
        <v>30</v>
      </c>
      <c r="F5087" s="0" t="n">
        <v>30</v>
      </c>
      <c r="G5087" s="0" t="n">
        <v>19</v>
      </c>
      <c r="H5087" s="0" t="n">
        <v>8</v>
      </c>
      <c r="I5087" s="0" t="n">
        <v>0</v>
      </c>
      <c r="J5087" s="0" t="n">
        <v>1</v>
      </c>
      <c r="K5087" s="0" t="n">
        <f aca="false">VLOOKUP(A5087,'Team Data'!$A$1:$E$659,2,FALSE())</f>
        <v>16</v>
      </c>
      <c r="L5087" s="0" t="n">
        <f aca="false">VLOOKUP(A5087,'Team Data'!$A$1:$E$659,3,FALSE())</f>
        <v>17</v>
      </c>
      <c r="M5087" s="0" t="n">
        <f aca="false">VLOOKUP(B5087,'Team Data'!$A$1:$E$659,2,FALSE())</f>
        <v>18</v>
      </c>
      <c r="N5087" s="0" t="n">
        <f aca="false">VLOOKUP(B5087,'Team Data'!$A$1:$E$659,3,FALSE())</f>
        <v>13</v>
      </c>
      <c r="O5087" s="0" t="n">
        <f aca="false">VLOOKUP(A5087,'Team Data'!$A$1:$E$659,4,FALSE())</f>
        <v>525</v>
      </c>
      <c r="P5087" s="0" t="n">
        <f aca="false">VLOOKUP(A5087,'Team Data'!$A$1:$E$659,5,FALSE())</f>
        <v>540</v>
      </c>
      <c r="Q5087" s="0" t="n">
        <f aca="false">VLOOKUP(B5087,'Team Data'!$A$1:$E$659,4,FALSE())</f>
        <v>392</v>
      </c>
      <c r="R5087" s="0" t="n">
        <f aca="false">VLOOKUP(B5087,'Team Data'!$A$1:$E$659,5,FALSE())</f>
        <v>532</v>
      </c>
      <c r="S5087" s="0" t="n">
        <f aca="false">IF(I5087=1,(MIN(30,(C5087-D5087)))*(M5087/(M5087+N5087))*(Q5087/(Q5087+R5087)),(MAX(-30,(C5087-D5087)))*(N5087/(M5087+N5087))*(R5087/(R5087+Q5087)))</f>
        <v>-4.58748778103617</v>
      </c>
      <c r="T5087" s="0" t="n">
        <f aca="false">IF(J5087=1,(MIN(30,(D5087-C5087)))*(K5087/(K5087+L5087))*(O5087/(O5087+P5087)),(MAX(-30,(D5087-C5087)))*(L5087/(K5087+L5087))*(P5087/(P5087+O5087)))</f>
        <v>4.5411865130175</v>
      </c>
      <c r="U5087" s="7" t="n">
        <v>43154</v>
      </c>
    </row>
    <row r="5088" customFormat="false" ht="15" hidden="false" customHeight="false" outlineLevel="0" collapsed="false">
      <c r="A5088" s="0" t="s">
        <v>149</v>
      </c>
      <c r="B5088" s="0" t="s">
        <v>112</v>
      </c>
      <c r="C5088" s="0" t="n">
        <v>56</v>
      </c>
      <c r="D5088" s="0" t="n">
        <v>75</v>
      </c>
      <c r="E5088" s="0" t="n">
        <v>34</v>
      </c>
      <c r="F5088" s="0" t="n">
        <v>34</v>
      </c>
      <c r="G5088" s="0" t="n">
        <v>14</v>
      </c>
      <c r="H5088" s="0" t="n">
        <v>12</v>
      </c>
      <c r="I5088" s="0" t="n">
        <v>0</v>
      </c>
      <c r="J5088" s="0" t="n">
        <v>1</v>
      </c>
      <c r="K5088" s="0" t="n">
        <f aca="false">VLOOKUP(A5088,'Team Data'!$A$1:$E$659,2,FALSE())</f>
        <v>7</v>
      </c>
      <c r="L5088" s="0" t="n">
        <f aca="false">VLOOKUP(A5088,'Team Data'!$A$1:$E$659,3,FALSE())</f>
        <v>26</v>
      </c>
      <c r="M5088" s="0" t="n">
        <f aca="false">VLOOKUP(B5088,'Team Data'!$A$1:$E$659,2,FALSE())</f>
        <v>14</v>
      </c>
      <c r="N5088" s="0" t="n">
        <f aca="false">VLOOKUP(B5088,'Team Data'!$A$1:$E$659,3,FALSE())</f>
        <v>16</v>
      </c>
      <c r="O5088" s="0" t="n">
        <f aca="false">VLOOKUP(A5088,'Team Data'!$A$1:$E$659,4,FALSE())</f>
        <v>523</v>
      </c>
      <c r="P5088" s="0" t="n">
        <f aca="false">VLOOKUP(A5088,'Team Data'!$A$1:$E$659,5,FALSE())</f>
        <v>461</v>
      </c>
      <c r="Q5088" s="0" t="n">
        <f aca="false">VLOOKUP(B5088,'Team Data'!$A$1:$E$659,4,FALSE())</f>
        <v>437</v>
      </c>
      <c r="R5088" s="0" t="n">
        <f aca="false">VLOOKUP(B5088,'Team Data'!$A$1:$E$659,5,FALSE())</f>
        <v>467</v>
      </c>
      <c r="S5088" s="0" t="n">
        <f aca="false">IF(I5088=1,(MIN(30,(C5088-D5088)))*(M5088/(M5088+N5088))*(Q5088/(Q5088+R5088)),(MAX(-30,(C5088-D5088)))*(N5088/(M5088+N5088))*(R5088/(R5088+Q5088)))</f>
        <v>-5.23480825958702</v>
      </c>
      <c r="T5088" s="0" t="n">
        <f aca="false">IF(J5088=1,(MIN(30,(D5088-C5088)))*(K5088/(K5088+L5088))*(O5088/(O5088+P5088)),(MAX(-30,(D5088-C5088)))*(L5088/(K5088+L5088))*(P5088/(P5088+O5088)))</f>
        <v>2.14212244395171</v>
      </c>
      <c r="U5088" s="7" t="n">
        <v>43154</v>
      </c>
    </row>
    <row r="5089" customFormat="false" ht="15" hidden="false" customHeight="false" outlineLevel="0" collapsed="false">
      <c r="A5089" s="0" t="s">
        <v>203</v>
      </c>
      <c r="B5089" s="0" t="s">
        <v>91</v>
      </c>
      <c r="C5089" s="0" t="n">
        <v>68</v>
      </c>
      <c r="D5089" s="0" t="n">
        <v>69</v>
      </c>
      <c r="E5089" s="0" t="n">
        <v>35</v>
      </c>
      <c r="F5089" s="0" t="n">
        <v>36</v>
      </c>
      <c r="G5089" s="0" t="n">
        <v>6</v>
      </c>
      <c r="H5089" s="0" t="n">
        <v>10</v>
      </c>
      <c r="I5089" s="0" t="n">
        <v>0</v>
      </c>
      <c r="J5089" s="0" t="n">
        <v>1</v>
      </c>
      <c r="K5089" s="0" t="n">
        <f aca="false">VLOOKUP(A5089,'Team Data'!$A$1:$E$659,2,FALSE())</f>
        <v>20</v>
      </c>
      <c r="L5089" s="0" t="n">
        <f aca="false">VLOOKUP(A5089,'Team Data'!$A$1:$E$659,3,FALSE())</f>
        <v>18</v>
      </c>
      <c r="M5089" s="0" t="n">
        <f aca="false">VLOOKUP(B5089,'Team Data'!$A$1:$E$659,2,FALSE())</f>
        <v>14</v>
      </c>
      <c r="N5089" s="0" t="n">
        <f aca="false">VLOOKUP(B5089,'Team Data'!$A$1:$E$659,3,FALSE())</f>
        <v>18</v>
      </c>
      <c r="O5089" s="0" t="n">
        <f aca="false">VLOOKUP(A5089,'Team Data'!$A$1:$E$659,4,FALSE())</f>
        <v>623</v>
      </c>
      <c r="P5089" s="0" t="n">
        <f aca="false">VLOOKUP(A5089,'Team Data'!$A$1:$E$659,5,FALSE())</f>
        <v>572</v>
      </c>
      <c r="Q5089" s="0" t="n">
        <f aca="false">VLOOKUP(B5089,'Team Data'!$A$1:$E$659,4,FALSE())</f>
        <v>467</v>
      </c>
      <c r="R5089" s="0" t="n">
        <f aca="false">VLOOKUP(B5089,'Team Data'!$A$1:$E$659,5,FALSE())</f>
        <v>496</v>
      </c>
      <c r="S5089" s="0" t="n">
        <f aca="false">IF(I5089=1,(MIN(30,(C5089-D5089)))*(M5089/(M5089+N5089))*(Q5089/(Q5089+R5089)),(MAX(-30,(C5089-D5089)))*(N5089/(M5089+N5089))*(R5089/(R5089+Q5089)))</f>
        <v>-0.289719626168224</v>
      </c>
      <c r="T5089" s="0" t="n">
        <f aca="false">IF(J5089=1,(MIN(30,(D5089-C5089)))*(K5089/(K5089+L5089))*(O5089/(O5089+P5089)),(MAX(-30,(D5089-C5089)))*(L5089/(K5089+L5089))*(P5089/(P5089+O5089)))</f>
        <v>0.274388901123101</v>
      </c>
      <c r="U5089" s="7" t="n">
        <v>43154</v>
      </c>
    </row>
    <row r="5090" customFormat="false" ht="15" hidden="false" customHeight="false" outlineLevel="0" collapsed="false">
      <c r="A5090" s="0" t="s">
        <v>238</v>
      </c>
      <c r="B5090" s="0" t="s">
        <v>144</v>
      </c>
      <c r="C5090" s="0" t="n">
        <v>63</v>
      </c>
      <c r="D5090" s="0" t="n">
        <v>50</v>
      </c>
      <c r="E5090" s="0" t="n">
        <v>30</v>
      </c>
      <c r="F5090" s="0" t="n">
        <v>22</v>
      </c>
      <c r="G5090" s="0" t="n">
        <v>12</v>
      </c>
      <c r="H5090" s="0" t="n">
        <v>13</v>
      </c>
      <c r="I5090" s="0" t="n">
        <v>1</v>
      </c>
      <c r="J5090" s="0" t="n">
        <v>0</v>
      </c>
      <c r="K5090" s="0" t="n">
        <f aca="false">VLOOKUP(A5090,'Team Data'!$A$1:$E$659,2,FALSE())</f>
        <v>23</v>
      </c>
      <c r="L5090" s="0" t="n">
        <f aca="false">VLOOKUP(A5090,'Team Data'!$A$1:$E$659,3,FALSE())</f>
        <v>13</v>
      </c>
      <c r="M5090" s="0" t="n">
        <f aca="false">VLOOKUP(B5090,'Team Data'!$A$1:$E$659,2,FALSE())</f>
        <v>22</v>
      </c>
      <c r="N5090" s="0" t="n">
        <f aca="false">VLOOKUP(B5090,'Team Data'!$A$1:$E$659,3,FALSE())</f>
        <v>15</v>
      </c>
      <c r="O5090" s="0" t="n">
        <f aca="false">VLOOKUP(A5090,'Team Data'!$A$1:$E$659,4,FALSE())</f>
        <v>577</v>
      </c>
      <c r="P5090" s="0" t="n">
        <f aca="false">VLOOKUP(A5090,'Team Data'!$A$1:$E$659,5,FALSE())</f>
        <v>554</v>
      </c>
      <c r="Q5090" s="0" t="n">
        <f aca="false">VLOOKUP(B5090,'Team Data'!$A$1:$E$659,4,FALSE())</f>
        <v>570</v>
      </c>
      <c r="R5090" s="0" t="n">
        <f aca="false">VLOOKUP(B5090,'Team Data'!$A$1:$E$659,5,FALSE())</f>
        <v>569</v>
      </c>
      <c r="S5090" s="0" t="n">
        <f aca="false">IF(I5090=1,(MIN(30,(C5090-D5090)))*(M5090/(M5090+N5090))*(Q5090/(Q5090+R5090)),(MAX(-30,(C5090-D5090)))*(N5090/(M5090+N5090))*(R5090/(R5090+Q5090)))</f>
        <v>3.86825807370145</v>
      </c>
      <c r="T5090" s="0" t="n">
        <f aca="false">IF(J5090=1,(MIN(30,(D5090-C5090)))*(K5090/(K5090+L5090))*(O5090/(O5090+P5090)),(MAX(-30,(D5090-C5090)))*(L5090/(K5090+L5090))*(P5090/(P5090+O5090)))</f>
        <v>-2.29948914431673</v>
      </c>
      <c r="U5090" s="7" t="n">
        <v>43154</v>
      </c>
    </row>
    <row r="5091" customFormat="false" ht="15" hidden="false" customHeight="false" outlineLevel="0" collapsed="false">
      <c r="A5091" s="0" t="s">
        <v>349</v>
      </c>
      <c r="B5091" s="0" t="s">
        <v>316</v>
      </c>
      <c r="C5091" s="0" t="n">
        <v>75</v>
      </c>
      <c r="D5091" s="0" t="n">
        <v>89</v>
      </c>
      <c r="E5091" s="0" t="n">
        <v>25</v>
      </c>
      <c r="F5091" s="0" t="n">
        <v>42</v>
      </c>
      <c r="G5091" s="0" t="n">
        <v>9</v>
      </c>
      <c r="H5091" s="0" t="n">
        <v>14</v>
      </c>
      <c r="I5091" s="0" t="n">
        <v>0</v>
      </c>
      <c r="J5091" s="0" t="n">
        <v>1</v>
      </c>
      <c r="K5091" s="0" t="n">
        <f aca="false">VLOOKUP(A5091,'Team Data'!$A$1:$E$659,2,FALSE())</f>
        <v>19</v>
      </c>
      <c r="L5091" s="0" t="n">
        <f aca="false">VLOOKUP(A5091,'Team Data'!$A$1:$E$659,3,FALSE())</f>
        <v>12</v>
      </c>
      <c r="M5091" s="0" t="n">
        <f aca="false">VLOOKUP(B5091,'Team Data'!$A$1:$E$659,2,FALSE())</f>
        <v>21</v>
      </c>
      <c r="N5091" s="0" t="n">
        <f aca="false">VLOOKUP(B5091,'Team Data'!$A$1:$E$659,3,FALSE())</f>
        <v>13</v>
      </c>
      <c r="O5091" s="0" t="n">
        <f aca="false">VLOOKUP(A5091,'Team Data'!$A$1:$E$659,4,FALSE())</f>
        <v>461</v>
      </c>
      <c r="P5091" s="0" t="n">
        <f aca="false">VLOOKUP(A5091,'Team Data'!$A$1:$E$659,5,FALSE())</f>
        <v>472</v>
      </c>
      <c r="Q5091" s="0" t="n">
        <f aca="false">VLOOKUP(B5091,'Team Data'!$A$1:$E$659,4,FALSE())</f>
        <v>560</v>
      </c>
      <c r="R5091" s="0" t="n">
        <f aca="false">VLOOKUP(B5091,'Team Data'!$A$1:$E$659,5,FALSE())</f>
        <v>505</v>
      </c>
      <c r="S5091" s="0" t="n">
        <f aca="false">IF(I5091=1,(MIN(30,(C5091-D5091)))*(M5091/(M5091+N5091))*(Q5091/(Q5091+R5091)),(MAX(-30,(C5091-D5091)))*(N5091/(M5091+N5091))*(R5091/(R5091+Q5091)))</f>
        <v>-2.53824910245788</v>
      </c>
      <c r="T5091" s="0" t="n">
        <f aca="false">IF(J5091=1,(MIN(30,(D5091-C5091)))*(K5091/(K5091+L5091))*(O5091/(O5091+P5091)),(MAX(-30,(D5091-C5091)))*(L5091/(K5091+L5091))*(P5091/(P5091+O5091)))</f>
        <v>4.23973999930851</v>
      </c>
      <c r="U5091" s="7" t="n">
        <v>43154</v>
      </c>
    </row>
    <row r="5092" customFormat="false" ht="15" hidden="false" customHeight="false" outlineLevel="0" collapsed="false">
      <c r="A5092" s="0" t="s">
        <v>240</v>
      </c>
      <c r="B5092" s="0" t="s">
        <v>89</v>
      </c>
      <c r="C5092" s="0" t="n">
        <v>79</v>
      </c>
      <c r="D5092" s="0" t="n">
        <v>76</v>
      </c>
      <c r="E5092" s="0" t="n">
        <v>40</v>
      </c>
      <c r="F5092" s="0" t="n">
        <v>53</v>
      </c>
      <c r="G5092" s="0" t="n">
        <v>6</v>
      </c>
      <c r="H5092" s="0" t="n">
        <v>13</v>
      </c>
      <c r="I5092" s="0" t="n">
        <v>1</v>
      </c>
      <c r="J5092" s="0" t="n">
        <v>0</v>
      </c>
      <c r="K5092" s="0" t="n">
        <f aca="false">VLOOKUP(A5092,'Team Data'!$A$1:$E$659,2,FALSE())</f>
        <v>7</v>
      </c>
      <c r="L5092" s="0" t="n">
        <f aca="false">VLOOKUP(A5092,'Team Data'!$A$1:$E$659,3,FALSE())</f>
        <v>24</v>
      </c>
      <c r="M5092" s="0" t="n">
        <f aca="false">VLOOKUP(B5092,'Team Data'!$A$1:$E$659,2,FALSE())</f>
        <v>12</v>
      </c>
      <c r="N5092" s="0" t="n">
        <f aca="false">VLOOKUP(B5092,'Team Data'!$A$1:$E$659,3,FALSE())</f>
        <v>19</v>
      </c>
      <c r="O5092" s="0" t="n">
        <f aca="false">VLOOKUP(A5092,'Team Data'!$A$1:$E$659,4,FALSE())</f>
        <v>510</v>
      </c>
      <c r="P5092" s="0" t="n">
        <f aca="false">VLOOKUP(A5092,'Team Data'!$A$1:$E$659,5,FALSE())</f>
        <v>460</v>
      </c>
      <c r="Q5092" s="0" t="n">
        <f aca="false">VLOOKUP(B5092,'Team Data'!$A$1:$E$659,4,FALSE())</f>
        <v>476</v>
      </c>
      <c r="R5092" s="0" t="n">
        <f aca="false">VLOOKUP(B5092,'Team Data'!$A$1:$E$659,5,FALSE())</f>
        <v>457</v>
      </c>
      <c r="S5092" s="0" t="n">
        <f aca="false">IF(I5092=1,(MIN(30,(C5092-D5092)))*(M5092/(M5092+N5092))*(Q5092/(Q5092+R5092)),(MAX(-30,(C5092-D5092)))*(N5092/(M5092+N5092))*(R5092/(R5092+Q5092)))</f>
        <v>0.592469660823566</v>
      </c>
      <c r="T5092" s="0" t="n">
        <f aca="false">IF(J5092=1,(MIN(30,(D5092-C5092)))*(K5092/(K5092+L5092))*(O5092/(O5092+P5092)),(MAX(-30,(D5092-C5092)))*(L5092/(K5092+L5092))*(P5092/(P5092+O5092)))</f>
        <v>-1.10142999667443</v>
      </c>
      <c r="U5092" s="7" t="n">
        <v>43154</v>
      </c>
    </row>
    <row r="5093" customFormat="false" ht="15" hidden="false" customHeight="false" outlineLevel="0" collapsed="false">
      <c r="A5093" s="0" t="s">
        <v>218</v>
      </c>
      <c r="B5093" s="0" t="s">
        <v>160</v>
      </c>
      <c r="C5093" s="0" t="n">
        <v>84</v>
      </c>
      <c r="D5093" s="0" t="n">
        <v>79</v>
      </c>
      <c r="E5093" s="0" t="n">
        <v>39</v>
      </c>
      <c r="F5093" s="0" t="n">
        <v>31</v>
      </c>
      <c r="G5093" s="0" t="n">
        <v>13</v>
      </c>
      <c r="H5093" s="0" t="n">
        <v>19</v>
      </c>
      <c r="I5093" s="0" t="n">
        <v>1</v>
      </c>
      <c r="J5093" s="0" t="n">
        <v>0</v>
      </c>
      <c r="K5093" s="0" t="n">
        <f aca="false">VLOOKUP(A5093,'Team Data'!$A$1:$E$659,2,FALSE())</f>
        <v>25</v>
      </c>
      <c r="L5093" s="0" t="n">
        <f aca="false">VLOOKUP(A5093,'Team Data'!$A$1:$E$659,3,FALSE())</f>
        <v>7</v>
      </c>
      <c r="M5093" s="0" t="n">
        <f aca="false">VLOOKUP(B5093,'Team Data'!$A$1:$E$659,2,FALSE())</f>
        <v>25</v>
      </c>
      <c r="N5093" s="0" t="n">
        <f aca="false">VLOOKUP(B5093,'Team Data'!$A$1:$E$659,3,FALSE())</f>
        <v>11</v>
      </c>
      <c r="O5093" s="0" t="n">
        <f aca="false">VLOOKUP(A5093,'Team Data'!$A$1:$E$659,4,FALSE())</f>
        <v>521</v>
      </c>
      <c r="P5093" s="0" t="n">
        <f aca="false">VLOOKUP(A5093,'Team Data'!$A$1:$E$659,5,FALSE())</f>
        <v>531</v>
      </c>
      <c r="Q5093" s="0" t="n">
        <f aca="false">VLOOKUP(B5093,'Team Data'!$A$1:$E$659,4,FALSE())</f>
        <v>620</v>
      </c>
      <c r="R5093" s="0" t="n">
        <f aca="false">VLOOKUP(B5093,'Team Data'!$A$1:$E$659,5,FALSE())</f>
        <v>535</v>
      </c>
      <c r="S5093" s="0" t="n">
        <f aca="false">IF(I5093=1,(MIN(30,(C5093-D5093)))*(M5093/(M5093+N5093))*(Q5093/(Q5093+R5093)),(MAX(-30,(C5093-D5093)))*(N5093/(M5093+N5093))*(R5093/(R5093+Q5093)))</f>
        <v>1.86387686387686</v>
      </c>
      <c r="T5093" s="0" t="n">
        <f aca="false">IF(J5093=1,(MIN(30,(D5093-C5093)))*(K5093/(K5093+L5093))*(O5093/(O5093+P5093)),(MAX(-30,(D5093-C5093)))*(L5093/(K5093+L5093))*(P5093/(P5093+O5093)))</f>
        <v>-0.552073431558935</v>
      </c>
      <c r="U5093" s="7" t="n">
        <v>43154</v>
      </c>
    </row>
    <row r="5094" customFormat="false" ht="15" hidden="false" customHeight="false" outlineLevel="0" collapsed="false">
      <c r="A5094" s="0" t="s">
        <v>311</v>
      </c>
      <c r="B5094" s="0" t="s">
        <v>54</v>
      </c>
      <c r="C5094" s="0" t="n">
        <v>52</v>
      </c>
      <c r="D5094" s="0" t="n">
        <v>77</v>
      </c>
      <c r="E5094" s="0" t="n">
        <v>37</v>
      </c>
      <c r="F5094" s="0" t="n">
        <v>41</v>
      </c>
      <c r="G5094" s="0" t="n">
        <v>13</v>
      </c>
      <c r="H5094" s="0" t="n">
        <v>6</v>
      </c>
      <c r="I5094" s="0" t="n">
        <v>0</v>
      </c>
      <c r="J5094" s="0" t="n">
        <v>1</v>
      </c>
      <c r="K5094" s="0" t="n">
        <f aca="false">VLOOKUP(A5094,'Team Data'!$A$1:$E$659,2,FALSE())</f>
        <v>14</v>
      </c>
      <c r="L5094" s="0" t="n">
        <f aca="false">VLOOKUP(A5094,'Team Data'!$A$1:$E$659,3,FALSE())</f>
        <v>18</v>
      </c>
      <c r="M5094" s="0" t="n">
        <f aca="false">VLOOKUP(B5094,'Team Data'!$A$1:$E$659,2,FALSE())</f>
        <v>30</v>
      </c>
      <c r="N5094" s="0" t="n">
        <f aca="false">VLOOKUP(B5094,'Team Data'!$A$1:$E$659,3,FALSE())</f>
        <v>5</v>
      </c>
      <c r="O5094" s="0" t="n">
        <f aca="false">VLOOKUP(A5094,'Team Data'!$A$1:$E$659,4,FALSE())</f>
        <v>616</v>
      </c>
      <c r="P5094" s="0" t="n">
        <f aca="false">VLOOKUP(A5094,'Team Data'!$A$1:$E$659,5,FALSE())</f>
        <v>430</v>
      </c>
      <c r="Q5094" s="0" t="n">
        <f aca="false">VLOOKUP(B5094,'Team Data'!$A$1:$E$659,4,FALSE())</f>
        <v>649</v>
      </c>
      <c r="R5094" s="0" t="n">
        <f aca="false">VLOOKUP(B5094,'Team Data'!$A$1:$E$659,5,FALSE())</f>
        <v>509</v>
      </c>
      <c r="S5094" s="0" t="n">
        <f aca="false">IF(I5094=1,(MIN(30,(C5094-D5094)))*(M5094/(M5094+N5094))*(Q5094/(Q5094+R5094)),(MAX(-30,(C5094-D5094)))*(N5094/(M5094+N5094))*(R5094/(R5094+Q5094)))</f>
        <v>-1.56982482112016</v>
      </c>
      <c r="T5094" s="0" t="n">
        <f aca="false">IF(J5094=1,(MIN(30,(D5094-C5094)))*(K5094/(K5094+L5094))*(O5094/(O5094+P5094)),(MAX(-30,(D5094-C5094)))*(L5094/(K5094+L5094))*(P5094/(P5094+O5094)))</f>
        <v>6.44120458891013</v>
      </c>
      <c r="U5094" s="7" t="n">
        <v>43154</v>
      </c>
    </row>
    <row r="5095" customFormat="false" ht="15" hidden="false" customHeight="false" outlineLevel="0" collapsed="false">
      <c r="A5095" s="0" t="s">
        <v>350</v>
      </c>
      <c r="B5095" s="0" t="s">
        <v>210</v>
      </c>
      <c r="C5095" s="0" t="n">
        <v>70</v>
      </c>
      <c r="D5095" s="0" t="n">
        <v>64</v>
      </c>
      <c r="E5095" s="0" t="n">
        <v>21</v>
      </c>
      <c r="F5095" s="0" t="n">
        <v>26</v>
      </c>
      <c r="G5095" s="0" t="n">
        <v>9</v>
      </c>
      <c r="H5095" s="0" t="n">
        <v>13</v>
      </c>
      <c r="I5095" s="0" t="n">
        <v>1</v>
      </c>
      <c r="J5095" s="0" t="n">
        <v>0</v>
      </c>
      <c r="K5095" s="0" t="n">
        <f aca="false">VLOOKUP(A5095,'Team Data'!$A$1:$E$659,2,FALSE())</f>
        <v>15</v>
      </c>
      <c r="L5095" s="0" t="n">
        <f aca="false">VLOOKUP(A5095,'Team Data'!$A$1:$E$659,3,FALSE())</f>
        <v>17</v>
      </c>
      <c r="M5095" s="0" t="n">
        <f aca="false">VLOOKUP(B5095,'Team Data'!$A$1:$E$659,2,FALSE())</f>
        <v>15</v>
      </c>
      <c r="N5095" s="0" t="n">
        <f aca="false">VLOOKUP(B5095,'Team Data'!$A$1:$E$659,3,FALSE())</f>
        <v>16</v>
      </c>
      <c r="O5095" s="0" t="n">
        <f aca="false">VLOOKUP(A5095,'Team Data'!$A$1:$E$659,4,FALSE())</f>
        <v>641</v>
      </c>
      <c r="P5095" s="0" t="n">
        <f aca="false">VLOOKUP(A5095,'Team Data'!$A$1:$E$659,5,FALSE())</f>
        <v>425</v>
      </c>
      <c r="Q5095" s="0" t="n">
        <f aca="false">VLOOKUP(B5095,'Team Data'!$A$1:$E$659,4,FALSE())</f>
        <v>541</v>
      </c>
      <c r="R5095" s="0" t="n">
        <f aca="false">VLOOKUP(B5095,'Team Data'!$A$1:$E$659,5,FALSE())</f>
        <v>455</v>
      </c>
      <c r="S5095" s="0" t="n">
        <f aca="false">IF(I5095=1,(MIN(30,(C5095-D5095)))*(M5095/(M5095+N5095))*(Q5095/(Q5095+R5095)),(MAX(-30,(C5095-D5095)))*(N5095/(M5095+N5095))*(R5095/(R5095+Q5095)))</f>
        <v>1.57695297318305</v>
      </c>
      <c r="T5095" s="0" t="n">
        <f aca="false">IF(J5095=1,(MIN(30,(D5095-C5095)))*(K5095/(K5095+L5095))*(O5095/(O5095+P5095)),(MAX(-30,(D5095-C5095)))*(L5095/(K5095+L5095))*(P5095/(P5095+O5095)))</f>
        <v>-1.27081378986867</v>
      </c>
      <c r="U5095" s="7" t="n">
        <v>43154</v>
      </c>
    </row>
    <row r="5096" customFormat="false" ht="15" hidden="false" customHeight="false" outlineLevel="0" collapsed="false">
      <c r="A5096" s="0" t="s">
        <v>235</v>
      </c>
      <c r="B5096" s="0" t="s">
        <v>121</v>
      </c>
      <c r="C5096" s="0" t="n">
        <v>93</v>
      </c>
      <c r="D5096" s="0" t="n">
        <v>86</v>
      </c>
      <c r="E5096" s="0" t="n">
        <v>33</v>
      </c>
      <c r="F5096" s="0" t="n">
        <v>20</v>
      </c>
      <c r="G5096" s="0" t="n">
        <v>13</v>
      </c>
      <c r="H5096" s="0" t="n">
        <v>6</v>
      </c>
      <c r="I5096" s="0" t="n">
        <v>1</v>
      </c>
      <c r="J5096" s="0" t="n">
        <v>0</v>
      </c>
      <c r="K5096" s="0" t="n">
        <f aca="false">VLOOKUP(A5096,'Team Data'!$A$1:$E$659,2,FALSE())</f>
        <v>30</v>
      </c>
      <c r="L5096" s="0" t="n">
        <f aca="false">VLOOKUP(A5096,'Team Data'!$A$1:$E$659,3,FALSE())</f>
        <v>7</v>
      </c>
      <c r="M5096" s="0" t="n">
        <f aca="false">VLOOKUP(B5096,'Team Data'!$A$1:$E$659,2,FALSE())</f>
        <v>14</v>
      </c>
      <c r="N5096" s="0" t="n">
        <f aca="false">VLOOKUP(B5096,'Team Data'!$A$1:$E$659,3,FALSE())</f>
        <v>18</v>
      </c>
      <c r="O5096" s="0" t="n">
        <f aca="false">VLOOKUP(A5096,'Team Data'!$A$1:$E$659,4,FALSE())</f>
        <v>726</v>
      </c>
      <c r="P5096" s="0" t="n">
        <f aca="false">VLOOKUP(A5096,'Team Data'!$A$1:$E$659,5,FALSE())</f>
        <v>521</v>
      </c>
      <c r="Q5096" s="0" t="n">
        <f aca="false">VLOOKUP(B5096,'Team Data'!$A$1:$E$659,4,FALSE())</f>
        <v>590</v>
      </c>
      <c r="R5096" s="0" t="n">
        <f aca="false">VLOOKUP(B5096,'Team Data'!$A$1:$E$659,5,FALSE())</f>
        <v>445</v>
      </c>
      <c r="S5096" s="0" t="n">
        <f aca="false">IF(I5096=1,(MIN(30,(C5096-D5096)))*(M5096/(M5096+N5096))*(Q5096/(Q5096+R5096)),(MAX(-30,(C5096-D5096)))*(N5096/(M5096+N5096))*(R5096/(R5096+Q5096)))</f>
        <v>1.7457729468599</v>
      </c>
      <c r="T5096" s="0" t="n">
        <f aca="false">IF(J5096=1,(MIN(30,(D5096-C5096)))*(K5096/(K5096+L5096))*(O5096/(O5096+P5096)),(MAX(-30,(D5096-C5096)))*(L5096/(K5096+L5096))*(P5096/(P5096+O5096)))</f>
        <v>-0.553306313530852</v>
      </c>
      <c r="U5096" s="7" t="n">
        <v>43154</v>
      </c>
    </row>
    <row r="5097" customFormat="false" ht="15" hidden="false" customHeight="false" outlineLevel="0" collapsed="false">
      <c r="A5097" s="0" t="s">
        <v>249</v>
      </c>
      <c r="B5097" s="0" t="s">
        <v>35</v>
      </c>
      <c r="C5097" s="0" t="n">
        <v>94</v>
      </c>
      <c r="D5097" s="0" t="n">
        <v>84</v>
      </c>
      <c r="E5097" s="0" t="n">
        <v>35</v>
      </c>
      <c r="F5097" s="0" t="n">
        <v>26</v>
      </c>
      <c r="G5097" s="0" t="n">
        <v>18</v>
      </c>
      <c r="H5097" s="0" t="n">
        <v>10</v>
      </c>
      <c r="I5097" s="0" t="n">
        <v>1</v>
      </c>
      <c r="J5097" s="0" t="n">
        <v>0</v>
      </c>
      <c r="K5097" s="0" t="n">
        <f aca="false">VLOOKUP(A5097,'Team Data'!$A$1:$E$659,2,FALSE())</f>
        <v>10</v>
      </c>
      <c r="L5097" s="0" t="n">
        <f aca="false">VLOOKUP(A5097,'Team Data'!$A$1:$E$659,3,FALSE())</f>
        <v>21</v>
      </c>
      <c r="M5097" s="0" t="n">
        <f aca="false">VLOOKUP(B5097,'Team Data'!$A$1:$E$659,2,FALSE())</f>
        <v>3</v>
      </c>
      <c r="N5097" s="0" t="n">
        <f aca="false">VLOOKUP(B5097,'Team Data'!$A$1:$E$659,3,FALSE())</f>
        <v>28</v>
      </c>
      <c r="O5097" s="0" t="n">
        <f aca="false">VLOOKUP(A5097,'Team Data'!$A$1:$E$659,4,FALSE())</f>
        <v>432</v>
      </c>
      <c r="P5097" s="0" t="n">
        <f aca="false">VLOOKUP(A5097,'Team Data'!$A$1:$E$659,5,FALSE())</f>
        <v>523</v>
      </c>
      <c r="Q5097" s="0" t="n">
        <f aca="false">VLOOKUP(B5097,'Team Data'!$A$1:$E$659,4,FALSE())</f>
        <v>496</v>
      </c>
      <c r="R5097" s="0" t="n">
        <f aca="false">VLOOKUP(B5097,'Team Data'!$A$1:$E$659,5,FALSE())</f>
        <v>495</v>
      </c>
      <c r="S5097" s="0" t="n">
        <f aca="false">IF(I5097=1,(MIN(30,(C5097-D5097)))*(M5097/(M5097+N5097))*(Q5097/(Q5097+R5097)),(MAX(-30,(C5097-D5097)))*(N5097/(M5097+N5097))*(R5097/(R5097+Q5097)))</f>
        <v>0.484359233097881</v>
      </c>
      <c r="T5097" s="0" t="n">
        <f aca="false">IF(J5097=1,(MIN(30,(D5097-C5097)))*(K5097/(K5097+L5097))*(O5097/(O5097+P5097)),(MAX(-30,(D5097-C5097)))*(L5097/(K5097+L5097))*(P5097/(P5097+O5097)))</f>
        <v>-3.70984630974498</v>
      </c>
      <c r="U5097" s="7" t="n">
        <v>43154</v>
      </c>
    </row>
    <row r="5098" customFormat="false" ht="15" hidden="false" customHeight="false" outlineLevel="0" collapsed="false">
      <c r="A5098" s="0" t="s">
        <v>337</v>
      </c>
      <c r="B5098" s="0" t="s">
        <v>47</v>
      </c>
      <c r="C5098" s="0" t="n">
        <v>64</v>
      </c>
      <c r="D5098" s="0" t="n">
        <v>62</v>
      </c>
      <c r="E5098" s="0" t="n">
        <v>30</v>
      </c>
      <c r="F5098" s="0" t="n">
        <v>24</v>
      </c>
      <c r="G5098" s="0" t="n">
        <v>14</v>
      </c>
      <c r="H5098" s="0" t="n">
        <v>13</v>
      </c>
      <c r="I5098" s="0" t="n">
        <v>1</v>
      </c>
      <c r="J5098" s="0" t="n">
        <v>0</v>
      </c>
      <c r="K5098" s="0" t="n">
        <f aca="false">VLOOKUP(A5098,'Team Data'!$A$1:$E$659,2,FALSE())</f>
        <v>23</v>
      </c>
      <c r="L5098" s="0" t="n">
        <f aca="false">VLOOKUP(A5098,'Team Data'!$A$1:$E$659,3,FALSE())</f>
        <v>10</v>
      </c>
      <c r="M5098" s="0" t="n">
        <f aca="false">VLOOKUP(B5098,'Team Data'!$A$1:$E$659,2,FALSE())</f>
        <v>14</v>
      </c>
      <c r="N5098" s="0" t="n">
        <f aca="false">VLOOKUP(B5098,'Team Data'!$A$1:$E$659,3,FALSE())</f>
        <v>18</v>
      </c>
      <c r="O5098" s="0" t="n">
        <f aca="false">VLOOKUP(A5098,'Team Data'!$A$1:$E$659,4,FALSE())</f>
        <v>458</v>
      </c>
      <c r="P5098" s="0" t="n">
        <f aca="false">VLOOKUP(A5098,'Team Data'!$A$1:$E$659,5,FALSE())</f>
        <v>534</v>
      </c>
      <c r="Q5098" s="0" t="n">
        <f aca="false">VLOOKUP(B5098,'Team Data'!$A$1:$E$659,4,FALSE())</f>
        <v>456</v>
      </c>
      <c r="R5098" s="0" t="n">
        <f aca="false">VLOOKUP(B5098,'Team Data'!$A$1:$E$659,5,FALSE())</f>
        <v>570</v>
      </c>
      <c r="S5098" s="0" t="n">
        <f aca="false">IF(I5098=1,(MIN(30,(C5098-D5098)))*(M5098/(M5098+N5098))*(Q5098/(Q5098+R5098)),(MAX(-30,(C5098-D5098)))*(N5098/(M5098+N5098))*(R5098/(R5098+Q5098)))</f>
        <v>0.388888888888889</v>
      </c>
      <c r="T5098" s="0" t="n">
        <f aca="false">IF(J5098=1,(MIN(30,(D5098-C5098)))*(K5098/(K5098+L5098))*(O5098/(O5098+P5098)),(MAX(-30,(D5098-C5098)))*(L5098/(K5098+L5098))*(P5098/(P5098+O5098)))</f>
        <v>-0.326246334310851</v>
      </c>
      <c r="U5098" s="7" t="n">
        <v>43154</v>
      </c>
    </row>
    <row r="5099" customFormat="false" ht="15" hidden="false" customHeight="false" outlineLevel="0" collapsed="false">
      <c r="A5099" s="0" t="s">
        <v>242</v>
      </c>
      <c r="B5099" s="0" t="s">
        <v>178</v>
      </c>
      <c r="C5099" s="0" t="n">
        <v>77</v>
      </c>
      <c r="D5099" s="0" t="n">
        <v>91</v>
      </c>
      <c r="E5099" s="0" t="n">
        <v>29</v>
      </c>
      <c r="F5099" s="0" t="n">
        <v>35</v>
      </c>
      <c r="G5099" s="0" t="n">
        <v>16</v>
      </c>
      <c r="H5099" s="0" t="n">
        <v>15</v>
      </c>
      <c r="I5099" s="0" t="n">
        <v>0</v>
      </c>
      <c r="J5099" s="0" t="n">
        <v>1</v>
      </c>
      <c r="K5099" s="0" t="n">
        <f aca="false">VLOOKUP(A5099,'Team Data'!$A$1:$E$659,2,FALSE())</f>
        <v>22</v>
      </c>
      <c r="L5099" s="0" t="n">
        <f aca="false">VLOOKUP(A5099,'Team Data'!$A$1:$E$659,3,FALSE())</f>
        <v>9</v>
      </c>
      <c r="M5099" s="0" t="n">
        <f aca="false">VLOOKUP(B5099,'Team Data'!$A$1:$E$659,2,FALSE())</f>
        <v>11</v>
      </c>
      <c r="N5099" s="0" t="n">
        <f aca="false">VLOOKUP(B5099,'Team Data'!$A$1:$E$659,3,FALSE())</f>
        <v>20</v>
      </c>
      <c r="O5099" s="0" t="n">
        <f aca="false">VLOOKUP(A5099,'Team Data'!$A$1:$E$659,4,FALSE())</f>
        <v>500</v>
      </c>
      <c r="P5099" s="0" t="n">
        <f aca="false">VLOOKUP(A5099,'Team Data'!$A$1:$E$659,5,FALSE())</f>
        <v>520</v>
      </c>
      <c r="Q5099" s="0" t="n">
        <f aca="false">VLOOKUP(B5099,'Team Data'!$A$1:$E$659,4,FALSE())</f>
        <v>548</v>
      </c>
      <c r="R5099" s="0" t="n">
        <f aca="false">VLOOKUP(B5099,'Team Data'!$A$1:$E$659,5,FALSE())</f>
        <v>455</v>
      </c>
      <c r="S5099" s="0" t="n">
        <f aca="false">IF(I5099=1,(MIN(30,(C5099-D5099)))*(M5099/(M5099+N5099))*(Q5099/(Q5099+R5099)),(MAX(-30,(C5099-D5099)))*(N5099/(M5099+N5099))*(R5099/(R5099+Q5099)))</f>
        <v>-4.09738526356415</v>
      </c>
      <c r="T5099" s="0" t="n">
        <f aca="false">IF(J5099=1,(MIN(30,(D5099-C5099)))*(K5099/(K5099+L5099))*(O5099/(O5099+P5099)),(MAX(-30,(D5099-C5099)))*(L5099/(K5099+L5099))*(P5099/(P5099+O5099)))</f>
        <v>4.87033523086654</v>
      </c>
      <c r="U5099" s="7" t="n">
        <v>43154</v>
      </c>
    </row>
    <row r="5100" customFormat="false" ht="15" hidden="false" customHeight="false" outlineLevel="0" collapsed="false">
      <c r="A5100" s="0" t="s">
        <v>83</v>
      </c>
      <c r="B5100" s="0" t="s">
        <v>49</v>
      </c>
      <c r="C5100" s="0" t="n">
        <v>58</v>
      </c>
      <c r="D5100" s="0" t="n">
        <v>79</v>
      </c>
      <c r="E5100" s="0" t="n">
        <v>33</v>
      </c>
      <c r="F5100" s="0" t="n">
        <v>40</v>
      </c>
      <c r="G5100" s="0" t="n">
        <v>11</v>
      </c>
      <c r="H5100" s="0" t="n">
        <v>6</v>
      </c>
      <c r="I5100" s="0" t="n">
        <v>0</v>
      </c>
      <c r="J5100" s="0" t="n">
        <v>1</v>
      </c>
      <c r="K5100" s="0" t="n">
        <f aca="false">VLOOKUP(A5100,'Team Data'!$A$1:$E$659,2,FALSE())</f>
        <v>14</v>
      </c>
      <c r="L5100" s="0" t="n">
        <f aca="false">VLOOKUP(A5100,'Team Data'!$A$1:$E$659,3,FALSE())</f>
        <v>18</v>
      </c>
      <c r="M5100" s="0" t="n">
        <f aca="false">VLOOKUP(B5100,'Team Data'!$A$1:$E$659,2,FALSE())</f>
        <v>26</v>
      </c>
      <c r="N5100" s="0" t="n">
        <f aca="false">VLOOKUP(B5100,'Team Data'!$A$1:$E$659,3,FALSE())</f>
        <v>8</v>
      </c>
      <c r="O5100" s="0" t="n">
        <f aca="false">VLOOKUP(A5100,'Team Data'!$A$1:$E$659,4,FALSE())</f>
        <v>525</v>
      </c>
      <c r="P5100" s="0" t="n">
        <f aca="false">VLOOKUP(A5100,'Team Data'!$A$1:$E$659,5,FALSE())</f>
        <v>457</v>
      </c>
      <c r="Q5100" s="0" t="n">
        <f aca="false">VLOOKUP(B5100,'Team Data'!$A$1:$E$659,4,FALSE())</f>
        <v>508</v>
      </c>
      <c r="R5100" s="0" t="n">
        <f aca="false">VLOOKUP(B5100,'Team Data'!$A$1:$E$659,5,FALSE())</f>
        <v>524</v>
      </c>
      <c r="S5100" s="0" t="n">
        <f aca="false">IF(I5100=1,(MIN(30,(C5100-D5100)))*(M5100/(M5100+N5100))*(Q5100/(Q5100+R5100)),(MAX(-30,(C5100-D5100)))*(N5100/(M5100+N5100))*(R5100/(R5100+Q5100)))</f>
        <v>-2.50889192886457</v>
      </c>
      <c r="T5100" s="0" t="n">
        <f aca="false">IF(J5100=1,(MIN(30,(D5100-C5100)))*(K5100/(K5100+L5100))*(O5100/(O5100+P5100)),(MAX(-30,(D5100-C5100)))*(L5100/(K5100+L5100))*(P5100/(P5100+O5100)))</f>
        <v>4.91185081466395</v>
      </c>
      <c r="U5100" s="7" t="n">
        <v>43154</v>
      </c>
    </row>
    <row r="5101" customFormat="false" ht="15" hidden="false" customHeight="false" outlineLevel="0" collapsed="false">
      <c r="A5101" s="0" t="s">
        <v>278</v>
      </c>
      <c r="B5101" s="0" t="s">
        <v>86</v>
      </c>
      <c r="C5101" s="0" t="n">
        <v>90</v>
      </c>
      <c r="D5101" s="0" t="n">
        <v>82</v>
      </c>
      <c r="E5101" s="0" t="n">
        <v>37</v>
      </c>
      <c r="F5101" s="0" t="n">
        <v>29</v>
      </c>
      <c r="G5101" s="0" t="n">
        <v>12</v>
      </c>
      <c r="H5101" s="0" t="n">
        <v>9</v>
      </c>
      <c r="I5101" s="0" t="n">
        <v>1</v>
      </c>
      <c r="J5101" s="0" t="n">
        <v>0</v>
      </c>
      <c r="K5101" s="0" t="n">
        <f aca="false">VLOOKUP(A5101,'Team Data'!$A$1:$E$659,2,FALSE())</f>
        <v>18</v>
      </c>
      <c r="L5101" s="0" t="n">
        <f aca="false">VLOOKUP(A5101,'Team Data'!$A$1:$E$659,3,FALSE())</f>
        <v>13</v>
      </c>
      <c r="M5101" s="0" t="n">
        <f aca="false">VLOOKUP(B5101,'Team Data'!$A$1:$E$659,2,FALSE())</f>
        <v>13</v>
      </c>
      <c r="N5101" s="0" t="n">
        <f aca="false">VLOOKUP(B5101,'Team Data'!$A$1:$E$659,3,FALSE())</f>
        <v>18</v>
      </c>
      <c r="O5101" s="0" t="n">
        <f aca="false">VLOOKUP(A5101,'Team Data'!$A$1:$E$659,4,FALSE())</f>
        <v>452</v>
      </c>
      <c r="P5101" s="0" t="n">
        <f aca="false">VLOOKUP(A5101,'Team Data'!$A$1:$E$659,5,FALSE())</f>
        <v>498</v>
      </c>
      <c r="Q5101" s="0" t="n">
        <f aca="false">VLOOKUP(B5101,'Team Data'!$A$1:$E$659,4,FALSE())</f>
        <v>457</v>
      </c>
      <c r="R5101" s="0" t="n">
        <f aca="false">VLOOKUP(B5101,'Team Data'!$A$1:$E$659,5,FALSE())</f>
        <v>482</v>
      </c>
      <c r="S5101" s="0" t="n">
        <f aca="false">IF(I5101=1,(MIN(30,(C5101-D5101)))*(M5101/(M5101+N5101))*(Q5101/(Q5101+R5101)),(MAX(-30,(C5101-D5101)))*(N5101/(M5101+N5101))*(R5101/(R5101+Q5101)))</f>
        <v>1.63275962760658</v>
      </c>
      <c r="T5101" s="0" t="n">
        <f aca="false">IF(J5101=1,(MIN(30,(D5101-C5101)))*(K5101/(K5101+L5101))*(O5101/(O5101+P5101)),(MAX(-30,(D5101-C5101)))*(L5101/(K5101+L5101))*(P5101/(P5101+O5101)))</f>
        <v>-1.75864176570458</v>
      </c>
      <c r="U5101" s="7" t="n">
        <v>43154</v>
      </c>
    </row>
    <row r="5102" customFormat="false" ht="15" hidden="false" customHeight="false" outlineLevel="0" collapsed="false">
      <c r="A5102" s="0" t="s">
        <v>113</v>
      </c>
      <c r="B5102" s="0" t="s">
        <v>132</v>
      </c>
      <c r="C5102" s="0" t="n">
        <v>77</v>
      </c>
      <c r="D5102" s="0" t="n">
        <v>61</v>
      </c>
      <c r="E5102" s="0" t="n">
        <v>31</v>
      </c>
      <c r="F5102" s="0" t="n">
        <v>31</v>
      </c>
      <c r="G5102" s="0" t="n">
        <v>12</v>
      </c>
      <c r="H5102" s="0" t="n">
        <v>12</v>
      </c>
      <c r="I5102" s="0" t="n">
        <v>1</v>
      </c>
      <c r="J5102" s="0" t="n">
        <v>0</v>
      </c>
      <c r="K5102" s="0" t="n">
        <f aca="false">VLOOKUP(A5102,'Team Data'!$A$1:$E$659,2,FALSE())</f>
        <v>19</v>
      </c>
      <c r="L5102" s="0" t="n">
        <f aca="false">VLOOKUP(A5102,'Team Data'!$A$1:$E$659,3,FALSE())</f>
        <v>12</v>
      </c>
      <c r="M5102" s="0" t="n">
        <f aca="false">VLOOKUP(B5102,'Team Data'!$A$1:$E$659,2,FALSE())</f>
        <v>10</v>
      </c>
      <c r="N5102" s="0" t="n">
        <f aca="false">VLOOKUP(B5102,'Team Data'!$A$1:$E$659,3,FALSE())</f>
        <v>22</v>
      </c>
      <c r="O5102" s="0" t="n">
        <f aca="false">VLOOKUP(A5102,'Team Data'!$A$1:$E$659,4,FALSE())</f>
        <v>498</v>
      </c>
      <c r="P5102" s="0" t="n">
        <f aca="false">VLOOKUP(A5102,'Team Data'!$A$1:$E$659,5,FALSE())</f>
        <v>473</v>
      </c>
      <c r="Q5102" s="0" t="n">
        <f aca="false">VLOOKUP(B5102,'Team Data'!$A$1:$E$659,4,FALSE())</f>
        <v>532</v>
      </c>
      <c r="R5102" s="0" t="n">
        <f aca="false">VLOOKUP(B5102,'Team Data'!$A$1:$E$659,5,FALSE())</f>
        <v>476</v>
      </c>
      <c r="S5102" s="0" t="n">
        <f aca="false">IF(I5102=1,(MIN(30,(C5102-D5102)))*(M5102/(M5102+N5102))*(Q5102/(Q5102+R5102)),(MAX(-30,(C5102-D5102)))*(N5102/(M5102+N5102))*(R5102/(R5102+Q5102)))</f>
        <v>2.63888888888889</v>
      </c>
      <c r="T5102" s="0" t="n">
        <f aca="false">IF(J5102=1,(MIN(30,(D5102-C5102)))*(K5102/(K5102+L5102))*(O5102/(O5102+P5102)),(MAX(-30,(D5102-C5102)))*(L5102/(K5102+L5102))*(P5102/(P5102+O5102)))</f>
        <v>-3.01704262316867</v>
      </c>
      <c r="U5102" s="7" t="n">
        <v>43154</v>
      </c>
    </row>
    <row r="5103" customFormat="false" ht="15" hidden="false" customHeight="false" outlineLevel="0" collapsed="false">
      <c r="A5103" s="0" t="s">
        <v>318</v>
      </c>
      <c r="B5103" s="0" t="s">
        <v>348</v>
      </c>
      <c r="C5103" s="0" t="n">
        <v>83</v>
      </c>
      <c r="D5103" s="0" t="n">
        <v>96</v>
      </c>
      <c r="E5103" s="0" t="n">
        <v>36</v>
      </c>
      <c r="F5103" s="0" t="n">
        <v>31</v>
      </c>
      <c r="G5103" s="0" t="n">
        <v>13</v>
      </c>
      <c r="H5103" s="0" t="n">
        <v>11</v>
      </c>
      <c r="I5103" s="0" t="n">
        <v>0</v>
      </c>
      <c r="J5103" s="0" t="n">
        <v>1</v>
      </c>
      <c r="K5103" s="0" t="n">
        <f aca="false">VLOOKUP(A5103,'Team Data'!$A$1:$E$659,2,FALSE())</f>
        <v>11</v>
      </c>
      <c r="L5103" s="0" t="n">
        <f aca="false">VLOOKUP(A5103,'Team Data'!$A$1:$E$659,3,FALSE())</f>
        <v>21</v>
      </c>
      <c r="M5103" s="0" t="n">
        <f aca="false">VLOOKUP(B5103,'Team Data'!$A$1:$E$659,2,FALSE())</f>
        <v>19</v>
      </c>
      <c r="N5103" s="0" t="n">
        <f aca="false">VLOOKUP(B5103,'Team Data'!$A$1:$E$659,3,FALSE())</f>
        <v>12</v>
      </c>
      <c r="O5103" s="0" t="n">
        <f aca="false">VLOOKUP(A5103,'Team Data'!$A$1:$E$659,4,FALSE())</f>
        <v>542</v>
      </c>
      <c r="P5103" s="0" t="n">
        <f aca="false">VLOOKUP(A5103,'Team Data'!$A$1:$E$659,5,FALSE())</f>
        <v>440</v>
      </c>
      <c r="Q5103" s="0" t="n">
        <f aca="false">VLOOKUP(B5103,'Team Data'!$A$1:$E$659,4,FALSE())</f>
        <v>519</v>
      </c>
      <c r="R5103" s="0" t="n">
        <f aca="false">VLOOKUP(B5103,'Team Data'!$A$1:$E$659,5,FALSE())</f>
        <v>432</v>
      </c>
      <c r="S5103" s="0" t="n">
        <f aca="false">IF(I5103=1,(MIN(30,(C5103-D5103)))*(M5103/(M5103+N5103))*(Q5103/(Q5103+R5103)),(MAX(-30,(C5103-D5103)))*(N5103/(M5103+N5103))*(R5103/(R5103+Q5103)))</f>
        <v>-2.28594688104203</v>
      </c>
      <c r="T5103" s="0" t="n">
        <f aca="false">IF(J5103=1,(MIN(30,(D5103-C5103)))*(K5103/(K5103+L5103))*(O5103/(O5103+P5103)),(MAX(-30,(D5103-C5103)))*(L5103/(K5103+L5103))*(P5103/(P5103+O5103)))</f>
        <v>2.46645875763747</v>
      </c>
      <c r="U5103" s="7" t="n">
        <v>43154</v>
      </c>
    </row>
    <row r="5104" customFormat="false" ht="15" hidden="false" customHeight="false" outlineLevel="0" collapsed="false">
      <c r="A5104" s="0" t="s">
        <v>299</v>
      </c>
      <c r="B5104" s="0" t="s">
        <v>204</v>
      </c>
      <c r="C5104" s="0" t="n">
        <v>75</v>
      </c>
      <c r="D5104" s="0" t="n">
        <v>80</v>
      </c>
      <c r="E5104" s="0" t="n">
        <v>39</v>
      </c>
      <c r="F5104" s="0" t="n">
        <v>36</v>
      </c>
      <c r="G5104" s="0" t="n">
        <v>10</v>
      </c>
      <c r="H5104" s="0" t="n">
        <v>18</v>
      </c>
      <c r="I5104" s="0" t="n">
        <v>0</v>
      </c>
      <c r="J5104" s="0" t="n">
        <v>1</v>
      </c>
      <c r="K5104" s="0" t="n">
        <f aca="false">VLOOKUP(A5104,'Team Data'!$A$1:$E$659,2,FALSE())</f>
        <v>18</v>
      </c>
      <c r="L5104" s="0" t="n">
        <f aca="false">VLOOKUP(A5104,'Team Data'!$A$1:$E$659,3,FALSE())</f>
        <v>14</v>
      </c>
      <c r="M5104" s="0" t="n">
        <f aca="false">VLOOKUP(B5104,'Team Data'!$A$1:$E$659,2,FALSE())</f>
        <v>23</v>
      </c>
      <c r="N5104" s="0" t="n">
        <f aca="false">VLOOKUP(B5104,'Team Data'!$A$1:$E$659,3,FALSE())</f>
        <v>10</v>
      </c>
      <c r="O5104" s="0" t="n">
        <f aca="false">VLOOKUP(A5104,'Team Data'!$A$1:$E$659,4,FALSE())</f>
        <v>500</v>
      </c>
      <c r="P5104" s="0" t="n">
        <f aca="false">VLOOKUP(A5104,'Team Data'!$A$1:$E$659,5,FALSE())</f>
        <v>469</v>
      </c>
      <c r="Q5104" s="0" t="n">
        <f aca="false">VLOOKUP(B5104,'Team Data'!$A$1:$E$659,4,FALSE())</f>
        <v>563</v>
      </c>
      <c r="R5104" s="0" t="n">
        <f aca="false">VLOOKUP(B5104,'Team Data'!$A$1:$E$659,5,FALSE())</f>
        <v>481</v>
      </c>
      <c r="S5104" s="0" t="n">
        <f aca="false">IF(I5104=1,(MIN(30,(C5104-D5104)))*(M5104/(M5104+N5104))*(Q5104/(Q5104+R5104)),(MAX(-30,(C5104-D5104)))*(N5104/(M5104+N5104))*(R5104/(R5104+Q5104)))</f>
        <v>-0.698072680831302</v>
      </c>
      <c r="T5104" s="0" t="n">
        <f aca="false">IF(J5104=1,(MIN(30,(D5104-C5104)))*(K5104/(K5104+L5104))*(O5104/(O5104+P5104)),(MAX(-30,(D5104-C5104)))*(L5104/(K5104+L5104))*(P5104/(P5104+O5104)))</f>
        <v>1.45123839009288</v>
      </c>
      <c r="U5104" s="7" t="n">
        <v>43154</v>
      </c>
    </row>
    <row r="5105" customFormat="false" ht="15" hidden="false" customHeight="false" outlineLevel="0" collapsed="false">
      <c r="A5105" s="0" t="s">
        <v>90</v>
      </c>
      <c r="B5105" s="0" t="s">
        <v>283</v>
      </c>
      <c r="C5105" s="0" t="n">
        <v>76</v>
      </c>
      <c r="D5105" s="0" t="n">
        <v>60</v>
      </c>
      <c r="E5105" s="0" t="n">
        <v>42</v>
      </c>
      <c r="F5105" s="0" t="n">
        <v>30</v>
      </c>
      <c r="G5105" s="0" t="n">
        <v>12</v>
      </c>
      <c r="H5105" s="0" t="n">
        <v>8</v>
      </c>
      <c r="I5105" s="0" t="n">
        <v>1</v>
      </c>
      <c r="J5105" s="0" t="n">
        <v>0</v>
      </c>
      <c r="K5105" s="0" t="n">
        <f aca="false">VLOOKUP(A5105,'Team Data'!$A$1:$E$659,2,FALSE())</f>
        <v>23</v>
      </c>
      <c r="L5105" s="0" t="n">
        <f aca="false">VLOOKUP(A5105,'Team Data'!$A$1:$E$659,3,FALSE())</f>
        <v>12</v>
      </c>
      <c r="M5105" s="0" t="n">
        <f aca="false">VLOOKUP(B5105,'Team Data'!$A$1:$E$659,2,FALSE())</f>
        <v>12</v>
      </c>
      <c r="N5105" s="0" t="n">
        <f aca="false">VLOOKUP(B5105,'Team Data'!$A$1:$E$659,3,FALSE())</f>
        <v>20</v>
      </c>
      <c r="O5105" s="0" t="n">
        <f aca="false">VLOOKUP(A5105,'Team Data'!$A$1:$E$659,4,FALSE())</f>
        <v>500</v>
      </c>
      <c r="P5105" s="0" t="n">
        <f aca="false">VLOOKUP(A5105,'Team Data'!$A$1:$E$659,5,FALSE())</f>
        <v>533</v>
      </c>
      <c r="Q5105" s="0" t="n">
        <f aca="false">VLOOKUP(B5105,'Team Data'!$A$1:$E$659,4,FALSE())</f>
        <v>427</v>
      </c>
      <c r="R5105" s="0" t="n">
        <f aca="false">VLOOKUP(B5105,'Team Data'!$A$1:$E$659,5,FALSE())</f>
        <v>489</v>
      </c>
      <c r="S5105" s="0" t="n">
        <f aca="false">IF(I5105=1,(MIN(30,(C5105-D5105)))*(M5105/(M5105+N5105))*(Q5105/(Q5105+R5105)),(MAX(-30,(C5105-D5105)))*(N5105/(M5105+N5105))*(R5105/(R5105+Q5105)))</f>
        <v>2.79694323144105</v>
      </c>
      <c r="T5105" s="0" t="n">
        <f aca="false">IF(J5105=1,(MIN(30,(D5105-C5105)))*(K5105/(K5105+L5105))*(O5105/(O5105+P5105)),(MAX(-30,(D5105-C5105)))*(L5105/(K5105+L5105))*(P5105/(P5105+O5105)))</f>
        <v>-2.83047987830176</v>
      </c>
      <c r="U5105" s="7" t="n">
        <v>43154</v>
      </c>
    </row>
    <row r="5106" customFormat="false" ht="15" hidden="false" customHeight="false" outlineLevel="0" collapsed="false">
      <c r="A5106" s="0" t="s">
        <v>202</v>
      </c>
      <c r="B5106" s="0" t="s">
        <v>130</v>
      </c>
      <c r="C5106" s="0" t="n">
        <v>81</v>
      </c>
      <c r="D5106" s="0" t="n">
        <v>86</v>
      </c>
      <c r="E5106" s="0" t="n">
        <v>32</v>
      </c>
      <c r="F5106" s="0" t="n">
        <v>37</v>
      </c>
      <c r="G5106" s="0" t="n">
        <v>9</v>
      </c>
      <c r="H5106" s="0" t="n">
        <v>8</v>
      </c>
      <c r="I5106" s="0" t="n">
        <v>0</v>
      </c>
      <c r="J5106" s="0" t="n">
        <v>1</v>
      </c>
      <c r="K5106" s="0" t="n">
        <f aca="false">VLOOKUP(A5106,'Team Data'!$A$1:$E$659,2,FALSE())</f>
        <v>14</v>
      </c>
      <c r="L5106" s="0" t="n">
        <f aca="false">VLOOKUP(A5106,'Team Data'!$A$1:$E$659,3,FALSE())</f>
        <v>19</v>
      </c>
      <c r="M5106" s="0" t="n">
        <f aca="false">VLOOKUP(B5106,'Team Data'!$A$1:$E$659,2,FALSE())</f>
        <v>15</v>
      </c>
      <c r="N5106" s="0" t="n">
        <f aca="false">VLOOKUP(B5106,'Team Data'!$A$1:$E$659,3,FALSE())</f>
        <v>18</v>
      </c>
      <c r="O5106" s="0" t="n">
        <f aca="false">VLOOKUP(A5106,'Team Data'!$A$1:$E$659,4,FALSE())</f>
        <v>532</v>
      </c>
      <c r="P5106" s="0" t="n">
        <f aca="false">VLOOKUP(A5106,'Team Data'!$A$1:$E$659,5,FALSE())</f>
        <v>464</v>
      </c>
      <c r="Q5106" s="0" t="n">
        <f aca="false">VLOOKUP(B5106,'Team Data'!$A$1:$E$659,4,FALSE())</f>
        <v>463</v>
      </c>
      <c r="R5106" s="0" t="n">
        <f aca="false">VLOOKUP(B5106,'Team Data'!$A$1:$E$659,5,FALSE())</f>
        <v>494</v>
      </c>
      <c r="S5106" s="0" t="n">
        <f aca="false">IF(I5106=1,(MIN(30,(C5106-D5106)))*(M5106/(M5106+N5106))*(Q5106/(Q5106+R5106)),(MAX(-30,(C5106-D5106)))*(N5106/(M5106+N5106))*(R5106/(R5106+Q5106)))</f>
        <v>-1.40780849244799</v>
      </c>
      <c r="T5106" s="0" t="n">
        <f aca="false">IF(J5106=1,(MIN(30,(D5106-C5106)))*(K5106/(K5106+L5106))*(O5106/(O5106+P5106)),(MAX(-30,(D5106-C5106)))*(L5106/(K5106+L5106))*(P5106/(P5106+O5106)))</f>
        <v>1.13301691614945</v>
      </c>
      <c r="U5106" s="7" t="n">
        <v>43154</v>
      </c>
    </row>
    <row r="5107" customFormat="false" ht="15" hidden="false" customHeight="false" outlineLevel="0" collapsed="false">
      <c r="A5107" s="0" t="s">
        <v>186</v>
      </c>
      <c r="B5107" s="0" t="s">
        <v>268</v>
      </c>
      <c r="C5107" s="0" t="n">
        <v>76</v>
      </c>
      <c r="D5107" s="0" t="n">
        <v>67</v>
      </c>
      <c r="E5107" s="0" t="n">
        <v>40</v>
      </c>
      <c r="F5107" s="0" t="n">
        <v>32</v>
      </c>
      <c r="G5107" s="0" t="n">
        <v>13</v>
      </c>
      <c r="H5107" s="0" t="n">
        <v>16</v>
      </c>
      <c r="I5107" s="0" t="n">
        <v>1</v>
      </c>
      <c r="J5107" s="0" t="n">
        <v>0</v>
      </c>
      <c r="K5107" s="0" t="n">
        <f aca="false">VLOOKUP(A5107,'Team Data'!$A$1:$E$659,2,FALSE())</f>
        <v>14</v>
      </c>
      <c r="L5107" s="0" t="n">
        <f aca="false">VLOOKUP(A5107,'Team Data'!$A$1:$E$659,3,FALSE())</f>
        <v>16</v>
      </c>
      <c r="M5107" s="0" t="n">
        <f aca="false">VLOOKUP(B5107,'Team Data'!$A$1:$E$659,2,FALSE())</f>
        <v>7</v>
      </c>
      <c r="N5107" s="0" t="n">
        <f aca="false">VLOOKUP(B5107,'Team Data'!$A$1:$E$659,3,FALSE())</f>
        <v>25</v>
      </c>
      <c r="O5107" s="0" t="n">
        <f aca="false">VLOOKUP(A5107,'Team Data'!$A$1:$E$659,4,FALSE())</f>
        <v>451</v>
      </c>
      <c r="P5107" s="0" t="n">
        <f aca="false">VLOOKUP(A5107,'Team Data'!$A$1:$E$659,5,FALSE())</f>
        <v>468</v>
      </c>
      <c r="Q5107" s="0" t="n">
        <f aca="false">VLOOKUP(B5107,'Team Data'!$A$1:$E$659,4,FALSE())</f>
        <v>471</v>
      </c>
      <c r="R5107" s="0" t="n">
        <f aca="false">VLOOKUP(B5107,'Team Data'!$A$1:$E$659,5,FALSE())</f>
        <v>449</v>
      </c>
      <c r="S5107" s="0" t="n">
        <f aca="false">IF(I5107=1,(MIN(30,(C5107-D5107)))*(M5107/(M5107+N5107))*(Q5107/(Q5107+R5107)),(MAX(-30,(C5107-D5107)))*(N5107/(M5107+N5107))*(R5107/(R5107+Q5107)))</f>
        <v>1.00791440217391</v>
      </c>
      <c r="T5107" s="0" t="n">
        <f aca="false">IF(J5107=1,(MIN(30,(D5107-C5107)))*(K5107/(K5107+L5107))*(O5107/(O5107+P5107)),(MAX(-30,(D5107-C5107)))*(L5107/(K5107+L5107))*(P5107/(P5107+O5107)))</f>
        <v>-2.44439608269859</v>
      </c>
      <c r="U5107" s="7" t="n">
        <v>43154</v>
      </c>
    </row>
    <row r="5108" customFormat="false" ht="15" hidden="false" customHeight="false" outlineLevel="0" collapsed="false">
      <c r="A5108" s="0" t="s">
        <v>172</v>
      </c>
      <c r="B5108" s="0" t="s">
        <v>72</v>
      </c>
      <c r="C5108" s="0" t="n">
        <v>72</v>
      </c>
      <c r="D5108" s="0" t="n">
        <v>49</v>
      </c>
      <c r="E5108" s="0" t="n">
        <v>42</v>
      </c>
      <c r="F5108" s="0" t="n">
        <v>37</v>
      </c>
      <c r="G5108" s="0" t="n">
        <v>11</v>
      </c>
      <c r="H5108" s="0" t="n">
        <v>9</v>
      </c>
      <c r="I5108" s="0" t="n">
        <v>1</v>
      </c>
      <c r="J5108" s="0" t="n">
        <v>0</v>
      </c>
      <c r="K5108" s="0" t="n">
        <f aca="false">VLOOKUP(A5108,'Team Data'!$A$1:$E$659,2,FALSE())</f>
        <v>16</v>
      </c>
      <c r="L5108" s="0" t="n">
        <f aca="false">VLOOKUP(A5108,'Team Data'!$A$1:$E$659,3,FALSE())</f>
        <v>17</v>
      </c>
      <c r="M5108" s="0" t="n">
        <f aca="false">VLOOKUP(B5108,'Team Data'!$A$1:$E$659,2,FALSE())</f>
        <v>8</v>
      </c>
      <c r="N5108" s="0" t="n">
        <f aca="false">VLOOKUP(B5108,'Team Data'!$A$1:$E$659,3,FALSE())</f>
        <v>24</v>
      </c>
      <c r="O5108" s="0" t="n">
        <f aca="false">VLOOKUP(A5108,'Team Data'!$A$1:$E$659,4,FALSE())</f>
        <v>503</v>
      </c>
      <c r="P5108" s="0" t="n">
        <f aca="false">VLOOKUP(A5108,'Team Data'!$A$1:$E$659,5,FALSE())</f>
        <v>522</v>
      </c>
      <c r="Q5108" s="0" t="n">
        <f aca="false">VLOOKUP(B5108,'Team Data'!$A$1:$E$659,4,FALSE())</f>
        <v>529</v>
      </c>
      <c r="R5108" s="0" t="n">
        <f aca="false">VLOOKUP(B5108,'Team Data'!$A$1:$E$659,5,FALSE())</f>
        <v>470</v>
      </c>
      <c r="S5108" s="0" t="n">
        <f aca="false">IF(I5108=1,(MIN(30,(C5108-D5108)))*(M5108/(M5108+N5108))*(Q5108/(Q5108+R5108)),(MAX(-30,(C5108-D5108)))*(N5108/(M5108+N5108))*(R5108/(R5108+Q5108)))</f>
        <v>3.04479479479479</v>
      </c>
      <c r="T5108" s="0" t="n">
        <f aca="false">IF(J5108=1,(MIN(30,(D5108-C5108)))*(K5108/(K5108+L5108))*(O5108/(O5108+P5108)),(MAX(-30,(D5108-C5108)))*(L5108/(K5108+L5108))*(P5108/(P5108+O5108)))</f>
        <v>-6.03405764966741</v>
      </c>
      <c r="U5108" s="7" t="n">
        <v>43154</v>
      </c>
    </row>
    <row r="5109" customFormat="false" ht="15" hidden="false" customHeight="false" outlineLevel="0" collapsed="false">
      <c r="A5109" s="0" t="s">
        <v>69</v>
      </c>
      <c r="B5109" s="0" t="s">
        <v>74</v>
      </c>
      <c r="C5109" s="0" t="n">
        <v>83</v>
      </c>
      <c r="D5109" s="0" t="n">
        <v>85</v>
      </c>
      <c r="E5109" s="0" t="n">
        <v>33</v>
      </c>
      <c r="F5109" s="0" t="n">
        <v>40</v>
      </c>
      <c r="G5109" s="0" t="n">
        <v>12</v>
      </c>
      <c r="H5109" s="0" t="n">
        <v>10</v>
      </c>
      <c r="I5109" s="0" t="n">
        <v>0</v>
      </c>
      <c r="J5109" s="0" t="n">
        <v>1</v>
      </c>
      <c r="K5109" s="0" t="n">
        <f aca="false">VLOOKUP(A5109,'Team Data'!$A$1:$E$659,2,FALSE())</f>
        <v>14</v>
      </c>
      <c r="L5109" s="0" t="n">
        <f aca="false">VLOOKUP(A5109,'Team Data'!$A$1:$E$659,3,FALSE())</f>
        <v>19</v>
      </c>
      <c r="M5109" s="0" t="n">
        <f aca="false">VLOOKUP(B5109,'Team Data'!$A$1:$E$659,2,FALSE())</f>
        <v>13</v>
      </c>
      <c r="N5109" s="0" t="n">
        <f aca="false">VLOOKUP(B5109,'Team Data'!$A$1:$E$659,3,FALSE())</f>
        <v>20</v>
      </c>
      <c r="O5109" s="0" t="n">
        <f aca="false">VLOOKUP(A5109,'Team Data'!$A$1:$E$659,4,FALSE())</f>
        <v>518</v>
      </c>
      <c r="P5109" s="0" t="n">
        <f aca="false">VLOOKUP(A5109,'Team Data'!$A$1:$E$659,5,FALSE())</f>
        <v>487</v>
      </c>
      <c r="Q5109" s="0" t="n">
        <f aca="false">VLOOKUP(B5109,'Team Data'!$A$1:$E$659,4,FALSE())</f>
        <v>534</v>
      </c>
      <c r="R5109" s="0" t="n">
        <f aca="false">VLOOKUP(B5109,'Team Data'!$A$1:$E$659,5,FALSE())</f>
        <v>500</v>
      </c>
      <c r="S5109" s="0" t="n">
        <f aca="false">IF(I5109=1,(MIN(30,(C5109-D5109)))*(M5109/(M5109+N5109))*(Q5109/(Q5109+R5109)),(MAX(-30,(C5109-D5109)))*(N5109/(M5109+N5109))*(R5109/(R5109+Q5109)))</f>
        <v>-0.586132114178536</v>
      </c>
      <c r="T5109" s="0" t="n">
        <f aca="false">IF(J5109=1,(MIN(30,(D5109-C5109)))*(K5109/(K5109+L5109))*(O5109/(O5109+P5109)),(MAX(-30,(D5109-C5109)))*(L5109/(K5109+L5109))*(P5109/(P5109+O5109)))</f>
        <v>0.4373285089703</v>
      </c>
      <c r="U5109" s="7" t="n">
        <v>43154</v>
      </c>
    </row>
    <row r="5110" customFormat="false" ht="15" hidden="false" customHeight="false" outlineLevel="0" collapsed="false">
      <c r="A5110" s="0" t="s">
        <v>322</v>
      </c>
      <c r="B5110" s="0" t="s">
        <v>181</v>
      </c>
      <c r="C5110" s="0" t="n">
        <v>53</v>
      </c>
      <c r="D5110" s="0" t="n">
        <v>70</v>
      </c>
      <c r="E5110" s="0" t="n">
        <v>43</v>
      </c>
      <c r="F5110" s="0" t="n">
        <v>35</v>
      </c>
      <c r="G5110" s="0" t="n">
        <v>26</v>
      </c>
      <c r="H5110" s="0" t="n">
        <v>12</v>
      </c>
      <c r="I5110" s="0" t="n">
        <v>0</v>
      </c>
      <c r="J5110" s="0" t="n">
        <v>1</v>
      </c>
      <c r="K5110" s="0" t="n">
        <f aca="false">VLOOKUP(A5110,'Team Data'!$A$1:$E$659,2,FALSE())</f>
        <v>10</v>
      </c>
      <c r="L5110" s="0" t="n">
        <f aca="false">VLOOKUP(A5110,'Team Data'!$A$1:$E$659,3,FALSE())</f>
        <v>21</v>
      </c>
      <c r="M5110" s="0" t="n">
        <f aca="false">VLOOKUP(B5110,'Team Data'!$A$1:$E$659,2,FALSE())</f>
        <v>8</v>
      </c>
      <c r="N5110" s="0" t="n">
        <f aca="false">VLOOKUP(B5110,'Team Data'!$A$1:$E$659,3,FALSE())</f>
        <v>21</v>
      </c>
      <c r="O5110" s="0" t="n">
        <f aca="false">VLOOKUP(A5110,'Team Data'!$A$1:$E$659,4,FALSE())</f>
        <v>453</v>
      </c>
      <c r="P5110" s="0" t="n">
        <f aca="false">VLOOKUP(A5110,'Team Data'!$A$1:$E$659,5,FALSE())</f>
        <v>488</v>
      </c>
      <c r="Q5110" s="0" t="n">
        <f aca="false">VLOOKUP(B5110,'Team Data'!$A$1:$E$659,4,FALSE())</f>
        <v>484</v>
      </c>
      <c r="R5110" s="0" t="n">
        <f aca="false">VLOOKUP(B5110,'Team Data'!$A$1:$E$659,5,FALSE())</f>
        <v>397</v>
      </c>
      <c r="S5110" s="0" t="n">
        <f aca="false">IF(I5110=1,(MIN(30,(C5110-D5110)))*(M5110/(M5110+N5110))*(Q5110/(Q5110+R5110)),(MAX(-30,(C5110-D5110)))*(N5110/(M5110+N5110))*(R5110/(R5110+Q5110)))</f>
        <v>-5.54734040471251</v>
      </c>
      <c r="T5110" s="0" t="n">
        <f aca="false">IF(J5110=1,(MIN(30,(D5110-C5110)))*(K5110/(K5110+L5110))*(O5110/(O5110+P5110)),(MAX(-30,(D5110-C5110)))*(L5110/(K5110+L5110))*(P5110/(P5110+O5110)))</f>
        <v>2.63995063590552</v>
      </c>
      <c r="U5110" s="7" t="n">
        <v>43154</v>
      </c>
    </row>
    <row r="5111" customFormat="false" ht="15" hidden="false" customHeight="false" outlineLevel="0" collapsed="false">
      <c r="A5111" s="0" t="s">
        <v>44</v>
      </c>
      <c r="B5111" s="0" t="s">
        <v>50</v>
      </c>
      <c r="C5111" s="0" t="n">
        <v>68</v>
      </c>
      <c r="D5111" s="0" t="n">
        <v>72</v>
      </c>
      <c r="E5111" s="0" t="n">
        <v>36</v>
      </c>
      <c r="F5111" s="0" t="n">
        <v>36</v>
      </c>
      <c r="G5111" s="0" t="n">
        <v>10</v>
      </c>
      <c r="H5111" s="0" t="n">
        <v>10</v>
      </c>
      <c r="I5111" s="0" t="n">
        <v>0</v>
      </c>
      <c r="J5111" s="0" t="n">
        <v>1</v>
      </c>
      <c r="K5111" s="0" t="n">
        <f aca="false">VLOOKUP(A5111,'Team Data'!$A$1:$E$659,2,FALSE())</f>
        <v>18</v>
      </c>
      <c r="L5111" s="0" t="n">
        <f aca="false">VLOOKUP(A5111,'Team Data'!$A$1:$E$659,3,FALSE())</f>
        <v>16</v>
      </c>
      <c r="M5111" s="0" t="n">
        <f aca="false">VLOOKUP(B5111,'Team Data'!$A$1:$E$659,2,FALSE())</f>
        <v>15</v>
      </c>
      <c r="N5111" s="0" t="n">
        <f aca="false">VLOOKUP(B5111,'Team Data'!$A$1:$E$659,3,FALSE())</f>
        <v>16</v>
      </c>
      <c r="O5111" s="0" t="n">
        <f aca="false">VLOOKUP(A5111,'Team Data'!$A$1:$E$659,4,FALSE())</f>
        <v>493</v>
      </c>
      <c r="P5111" s="0" t="n">
        <f aca="false">VLOOKUP(A5111,'Team Data'!$A$1:$E$659,5,FALSE())</f>
        <v>541</v>
      </c>
      <c r="Q5111" s="0" t="n">
        <f aca="false">VLOOKUP(B5111,'Team Data'!$A$1:$E$659,4,FALSE())</f>
        <v>449</v>
      </c>
      <c r="R5111" s="0" t="n">
        <f aca="false">VLOOKUP(B5111,'Team Data'!$A$1:$E$659,5,FALSE())</f>
        <v>485</v>
      </c>
      <c r="S5111" s="0" t="n">
        <f aca="false">IF(I5111=1,(MIN(30,(C5111-D5111)))*(M5111/(M5111+N5111))*(Q5111/(Q5111+R5111)),(MAX(-30,(C5111-D5111)))*(N5111/(M5111+N5111))*(R5111/(R5111+Q5111)))</f>
        <v>-1.07204531325551</v>
      </c>
      <c r="T5111" s="0" t="n">
        <f aca="false">IF(J5111=1,(MIN(30,(D5111-C5111)))*(K5111/(K5111+L5111))*(O5111/(O5111+P5111)),(MAX(-30,(D5111-C5111)))*(L5111/(K5111+L5111))*(P5111/(P5111+O5111)))</f>
        <v>1.00967117988395</v>
      </c>
      <c r="U5111" s="7" t="n">
        <v>43154</v>
      </c>
    </row>
    <row r="5112" customFormat="false" ht="15" hidden="false" customHeight="false" outlineLevel="0" collapsed="false">
      <c r="A5112" s="0" t="s">
        <v>136</v>
      </c>
      <c r="B5112" s="0" t="s">
        <v>145</v>
      </c>
      <c r="C5112" s="0" t="n">
        <v>74</v>
      </c>
      <c r="D5112" s="0" t="n">
        <v>83</v>
      </c>
      <c r="E5112" s="0" t="n">
        <v>24</v>
      </c>
      <c r="F5112" s="0" t="n">
        <v>27</v>
      </c>
      <c r="G5112" s="0" t="n">
        <v>14</v>
      </c>
      <c r="H5112" s="0" t="n">
        <v>12</v>
      </c>
      <c r="I5112" s="0" t="n">
        <v>0</v>
      </c>
      <c r="J5112" s="0" t="n">
        <v>1</v>
      </c>
      <c r="K5112" s="0" t="n">
        <f aca="false">VLOOKUP(A5112,'Team Data'!$A$1:$E$659,2,FALSE())</f>
        <v>10</v>
      </c>
      <c r="L5112" s="0" t="n">
        <f aca="false">VLOOKUP(A5112,'Team Data'!$A$1:$E$659,3,FALSE())</f>
        <v>20</v>
      </c>
      <c r="M5112" s="0" t="n">
        <f aca="false">VLOOKUP(B5112,'Team Data'!$A$1:$E$659,2,FALSE())</f>
        <v>23</v>
      </c>
      <c r="N5112" s="0" t="n">
        <f aca="false">VLOOKUP(B5112,'Team Data'!$A$1:$E$659,3,FALSE())</f>
        <v>10</v>
      </c>
      <c r="O5112" s="0" t="n">
        <f aca="false">VLOOKUP(A5112,'Team Data'!$A$1:$E$659,4,FALSE())</f>
        <v>479</v>
      </c>
      <c r="P5112" s="0" t="n">
        <f aca="false">VLOOKUP(A5112,'Team Data'!$A$1:$E$659,5,FALSE())</f>
        <v>443</v>
      </c>
      <c r="Q5112" s="0" t="n">
        <f aca="false">VLOOKUP(B5112,'Team Data'!$A$1:$E$659,4,FALSE())</f>
        <v>503</v>
      </c>
      <c r="R5112" s="0" t="n">
        <f aca="false">VLOOKUP(B5112,'Team Data'!$A$1:$E$659,5,FALSE())</f>
        <v>487</v>
      </c>
      <c r="S5112" s="0" t="n">
        <f aca="false">IF(I5112=1,(MIN(30,(C5112-D5112)))*(M5112/(M5112+N5112))*(Q5112/(Q5112+R5112)),(MAX(-30,(C5112-D5112)))*(N5112/(M5112+N5112))*(R5112/(R5112+Q5112)))</f>
        <v>-1.34159779614325</v>
      </c>
      <c r="T5112" s="0" t="n">
        <f aca="false">IF(J5112=1,(MIN(30,(D5112-C5112)))*(K5112/(K5112+L5112))*(O5112/(O5112+P5112)),(MAX(-30,(D5112-C5112)))*(L5112/(K5112+L5112))*(P5112/(P5112+O5112)))</f>
        <v>1.558568329718</v>
      </c>
      <c r="U5112" s="7" t="n">
        <v>43154</v>
      </c>
    </row>
    <row r="5113" customFormat="false" ht="15" hidden="false" customHeight="false" outlineLevel="0" collapsed="false">
      <c r="A5113" s="0" t="s">
        <v>57</v>
      </c>
      <c r="B5113" s="0" t="s">
        <v>146</v>
      </c>
      <c r="C5113" s="0" t="n">
        <v>65</v>
      </c>
      <c r="D5113" s="0" t="n">
        <v>60</v>
      </c>
      <c r="E5113" s="0" t="n">
        <v>40</v>
      </c>
      <c r="F5113" s="0" t="n">
        <v>36</v>
      </c>
      <c r="G5113" s="0" t="n">
        <v>8</v>
      </c>
      <c r="H5113" s="0" t="n">
        <v>11</v>
      </c>
      <c r="I5113" s="0" t="n">
        <v>1</v>
      </c>
      <c r="J5113" s="0" t="n">
        <v>0</v>
      </c>
      <c r="K5113" s="0" t="n">
        <f aca="false">VLOOKUP(A5113,'Team Data'!$A$1:$E$659,2,FALSE())</f>
        <v>14</v>
      </c>
      <c r="L5113" s="0" t="n">
        <f aca="false">VLOOKUP(A5113,'Team Data'!$A$1:$E$659,3,FALSE())</f>
        <v>18</v>
      </c>
      <c r="M5113" s="0" t="n">
        <f aca="false">VLOOKUP(B5113,'Team Data'!$A$1:$E$659,2,FALSE())</f>
        <v>7</v>
      </c>
      <c r="N5113" s="0" t="n">
        <f aca="false">VLOOKUP(B5113,'Team Data'!$A$1:$E$659,3,FALSE())</f>
        <v>25</v>
      </c>
      <c r="O5113" s="0" t="n">
        <f aca="false">VLOOKUP(A5113,'Team Data'!$A$1:$E$659,4,FALSE())</f>
        <v>500</v>
      </c>
      <c r="P5113" s="0" t="n">
        <f aca="false">VLOOKUP(A5113,'Team Data'!$A$1:$E$659,5,FALSE())</f>
        <v>464</v>
      </c>
      <c r="Q5113" s="0" t="n">
        <f aca="false">VLOOKUP(B5113,'Team Data'!$A$1:$E$659,4,FALSE())</f>
        <v>544</v>
      </c>
      <c r="R5113" s="0" t="n">
        <f aca="false">VLOOKUP(B5113,'Team Data'!$A$1:$E$659,5,FALSE())</f>
        <v>461</v>
      </c>
      <c r="S5113" s="0" t="n">
        <f aca="false">IF(I5113=1,(MIN(30,(C5113-D5113)))*(M5113/(M5113+N5113))*(Q5113/(Q5113+R5113)),(MAX(-30,(C5113-D5113)))*(N5113/(M5113+N5113))*(R5113/(R5113+Q5113)))</f>
        <v>0.592039800995025</v>
      </c>
      <c r="T5113" s="0" t="n">
        <f aca="false">IF(J5113=1,(MIN(30,(D5113-C5113)))*(K5113/(K5113+L5113))*(O5113/(O5113+P5113)),(MAX(-30,(D5113-C5113)))*(L5113/(K5113+L5113))*(P5113/(P5113+O5113)))</f>
        <v>-1.35373443983403</v>
      </c>
      <c r="U5113" s="7" t="n">
        <v>43154</v>
      </c>
    </row>
    <row r="5114" customFormat="false" ht="15" hidden="false" customHeight="false" outlineLevel="0" collapsed="false">
      <c r="A5114" s="0" t="s">
        <v>269</v>
      </c>
      <c r="B5114" s="0" t="s">
        <v>270</v>
      </c>
      <c r="C5114" s="0" t="n">
        <v>72</v>
      </c>
      <c r="D5114" s="0" t="n">
        <v>76</v>
      </c>
      <c r="E5114" s="0" t="n">
        <v>31</v>
      </c>
      <c r="F5114" s="0" t="n">
        <v>42</v>
      </c>
      <c r="G5114" s="0" t="n">
        <v>10</v>
      </c>
      <c r="H5114" s="0" t="n">
        <v>13</v>
      </c>
      <c r="I5114" s="0" t="n">
        <v>0</v>
      </c>
      <c r="J5114" s="0" t="n">
        <v>1</v>
      </c>
      <c r="K5114" s="0" t="n">
        <f aca="false">VLOOKUP(A5114,'Team Data'!$A$1:$E$659,2,FALSE())</f>
        <v>26</v>
      </c>
      <c r="L5114" s="0" t="n">
        <f aca="false">VLOOKUP(A5114,'Team Data'!$A$1:$E$659,3,FALSE())</f>
        <v>9</v>
      </c>
      <c r="M5114" s="0" t="n">
        <f aca="false">VLOOKUP(B5114,'Team Data'!$A$1:$E$659,2,FALSE())</f>
        <v>28</v>
      </c>
      <c r="N5114" s="0" t="n">
        <f aca="false">VLOOKUP(B5114,'Team Data'!$A$1:$E$659,3,FALSE())</f>
        <v>7</v>
      </c>
      <c r="O5114" s="0" t="n">
        <f aca="false">VLOOKUP(A5114,'Team Data'!$A$1:$E$659,4,FALSE())</f>
        <v>497</v>
      </c>
      <c r="P5114" s="0" t="n">
        <f aca="false">VLOOKUP(A5114,'Team Data'!$A$1:$E$659,5,FALSE())</f>
        <v>517</v>
      </c>
      <c r="Q5114" s="0" t="n">
        <f aca="false">VLOOKUP(B5114,'Team Data'!$A$1:$E$659,4,FALSE())</f>
        <v>516</v>
      </c>
      <c r="R5114" s="0" t="n">
        <f aca="false">VLOOKUP(B5114,'Team Data'!$A$1:$E$659,5,FALSE())</f>
        <v>493</v>
      </c>
      <c r="S5114" s="0" t="n">
        <f aca="false">IF(I5114=1,(MIN(30,(C5114-D5114)))*(M5114/(M5114+N5114))*(Q5114/(Q5114+R5114)),(MAX(-30,(C5114-D5114)))*(N5114/(M5114+N5114))*(R5114/(R5114+Q5114)))</f>
        <v>-0.390882061446977</v>
      </c>
      <c r="T5114" s="0" t="n">
        <f aca="false">IF(J5114=1,(MIN(30,(D5114-C5114)))*(K5114/(K5114+L5114))*(O5114/(O5114+P5114)),(MAX(-30,(D5114-C5114)))*(L5114/(K5114+L5114))*(P5114/(P5114+O5114)))</f>
        <v>1.45641025641026</v>
      </c>
      <c r="U5114" s="7" t="n">
        <v>43154</v>
      </c>
    </row>
    <row r="5115" customFormat="false" ht="15" hidden="false" customHeight="false" outlineLevel="0" collapsed="false">
      <c r="A5115" s="0" t="s">
        <v>293</v>
      </c>
      <c r="B5115" s="0" t="s">
        <v>6</v>
      </c>
      <c r="C5115" s="0" t="n">
        <v>76</v>
      </c>
      <c r="D5115" s="0" t="n">
        <v>67</v>
      </c>
      <c r="E5115" s="0" t="n">
        <v>35</v>
      </c>
      <c r="F5115" s="0" t="n">
        <v>31</v>
      </c>
      <c r="G5115" s="0" t="n">
        <v>13</v>
      </c>
      <c r="H5115" s="0" t="n">
        <v>16</v>
      </c>
      <c r="I5115" s="0" t="n">
        <v>1</v>
      </c>
      <c r="J5115" s="0" t="n">
        <v>0</v>
      </c>
      <c r="K5115" s="0" t="n">
        <f aca="false">VLOOKUP(A5115,'Team Data'!$A$1:$E$659,2,FALSE())</f>
        <v>11</v>
      </c>
      <c r="L5115" s="0" t="n">
        <f aca="false">VLOOKUP(A5115,'Team Data'!$A$1:$E$659,3,FALSE())</f>
        <v>18</v>
      </c>
      <c r="M5115" s="0" t="n">
        <f aca="false">VLOOKUP(B5115,'Team Data'!$A$1:$E$659,2,FALSE())</f>
        <v>16</v>
      </c>
      <c r="N5115" s="0" t="n">
        <f aca="false">VLOOKUP(B5115,'Team Data'!$A$1:$E$659,3,FALSE())</f>
        <v>16</v>
      </c>
      <c r="O5115" s="0" t="n">
        <f aca="false">VLOOKUP(A5115,'Team Data'!$A$1:$E$659,4,FALSE())</f>
        <v>403</v>
      </c>
      <c r="P5115" s="0" t="n">
        <f aca="false">VLOOKUP(A5115,'Team Data'!$A$1:$E$659,5,FALSE())</f>
        <v>446</v>
      </c>
      <c r="Q5115" s="0" t="n">
        <f aca="false">VLOOKUP(B5115,'Team Data'!$A$1:$E$659,4,FALSE())</f>
        <v>459</v>
      </c>
      <c r="R5115" s="0" t="n">
        <f aca="false">VLOOKUP(B5115,'Team Data'!$A$1:$E$659,5,FALSE())</f>
        <v>461</v>
      </c>
      <c r="S5115" s="0" t="n">
        <f aca="false">IF(I5115=1,(MIN(30,(C5115-D5115)))*(M5115/(M5115+N5115))*(Q5115/(Q5115+R5115)),(MAX(-30,(C5115-D5115)))*(N5115/(M5115+N5115))*(R5115/(R5115+Q5115)))</f>
        <v>2.24510869565217</v>
      </c>
      <c r="T5115" s="0" t="n">
        <f aca="false">IF(J5115=1,(MIN(30,(D5115-C5115)))*(K5115/(K5115+L5115))*(O5115/(O5115+P5115)),(MAX(-30,(D5115-C5115)))*(L5115/(K5115+L5115))*(P5115/(P5115+O5115)))</f>
        <v>-2.93456805166321</v>
      </c>
      <c r="U5115" s="7" t="n">
        <v>43154</v>
      </c>
    </row>
    <row r="5116" customFormat="false" ht="15" hidden="false" customHeight="false" outlineLevel="0" collapsed="false">
      <c r="A5116" s="0" t="s">
        <v>51</v>
      </c>
      <c r="B5116" s="0" t="s">
        <v>345</v>
      </c>
      <c r="C5116" s="0" t="n">
        <v>55</v>
      </c>
      <c r="D5116" s="0" t="n">
        <v>93</v>
      </c>
      <c r="E5116" s="0" t="n">
        <v>29</v>
      </c>
      <c r="F5116" s="0" t="n">
        <v>37</v>
      </c>
      <c r="G5116" s="0" t="n">
        <v>20</v>
      </c>
      <c r="H5116" s="0" t="n">
        <v>14</v>
      </c>
      <c r="I5116" s="0" t="n">
        <v>0</v>
      </c>
      <c r="J5116" s="0" t="n">
        <v>1</v>
      </c>
      <c r="K5116" s="0" t="n">
        <f aca="false">VLOOKUP(A5116,'Team Data'!$A$1:$E$659,2,FALSE())</f>
        <v>6</v>
      </c>
      <c r="L5116" s="0" t="n">
        <f aca="false">VLOOKUP(A5116,'Team Data'!$A$1:$E$659,3,FALSE())</f>
        <v>23</v>
      </c>
      <c r="M5116" s="0" t="n">
        <f aca="false">VLOOKUP(B5116,'Team Data'!$A$1:$E$659,2,FALSE())</f>
        <v>27</v>
      </c>
      <c r="N5116" s="0" t="n">
        <f aca="false">VLOOKUP(B5116,'Team Data'!$A$1:$E$659,3,FALSE())</f>
        <v>11</v>
      </c>
      <c r="O5116" s="0" t="n">
        <f aca="false">VLOOKUP(A5116,'Team Data'!$A$1:$E$659,4,FALSE())</f>
        <v>485</v>
      </c>
      <c r="P5116" s="0" t="n">
        <f aca="false">VLOOKUP(A5116,'Team Data'!$A$1:$E$659,5,FALSE())</f>
        <v>443</v>
      </c>
      <c r="Q5116" s="0" t="n">
        <f aca="false">VLOOKUP(B5116,'Team Data'!$A$1:$E$659,4,FALSE())</f>
        <v>718</v>
      </c>
      <c r="R5116" s="0" t="n">
        <f aca="false">VLOOKUP(B5116,'Team Data'!$A$1:$E$659,5,FALSE())</f>
        <v>515</v>
      </c>
      <c r="S5116" s="0" t="n">
        <f aca="false">IF(I5116=1,(MIN(30,(C5116-D5116)))*(M5116/(M5116+N5116))*(Q5116/(Q5116+R5116)),(MAX(-30,(C5116-D5116)))*(N5116/(M5116+N5116))*(R5116/(R5116+Q5116)))</f>
        <v>-3.62722499679857</v>
      </c>
      <c r="T5116" s="0" t="n">
        <f aca="false">IF(J5116=1,(MIN(30,(D5116-C5116)))*(K5116/(K5116+L5116))*(O5116/(O5116+P5116)),(MAX(-30,(D5116-C5116)))*(L5116/(K5116+L5116))*(P5116/(P5116+O5116)))</f>
        <v>3.24390606420927</v>
      </c>
      <c r="U5116" s="7" t="n">
        <v>43154</v>
      </c>
    </row>
    <row r="5117" customFormat="false" ht="15" hidden="false" customHeight="false" outlineLevel="0" collapsed="false">
      <c r="A5117" s="0" t="s">
        <v>275</v>
      </c>
      <c r="B5117" s="0" t="s">
        <v>325</v>
      </c>
      <c r="C5117" s="0" t="n">
        <v>56</v>
      </c>
      <c r="D5117" s="0" t="n">
        <v>64</v>
      </c>
      <c r="E5117" s="0" t="n">
        <v>34</v>
      </c>
      <c r="F5117" s="0" t="n">
        <v>48</v>
      </c>
      <c r="G5117" s="0" t="n">
        <v>11</v>
      </c>
      <c r="H5117" s="0" t="n">
        <v>11</v>
      </c>
      <c r="I5117" s="0" t="n">
        <v>0</v>
      </c>
      <c r="J5117" s="0" t="n">
        <v>1</v>
      </c>
      <c r="K5117" s="0" t="n">
        <f aca="false">VLOOKUP(A5117,'Team Data'!$A$1:$E$659,2,FALSE())</f>
        <v>16</v>
      </c>
      <c r="L5117" s="0" t="n">
        <f aca="false">VLOOKUP(A5117,'Team Data'!$A$1:$E$659,3,FALSE())</f>
        <v>18</v>
      </c>
      <c r="M5117" s="0" t="n">
        <f aca="false">VLOOKUP(B5117,'Team Data'!$A$1:$E$659,2,FALSE())</f>
        <v>20</v>
      </c>
      <c r="N5117" s="0" t="n">
        <f aca="false">VLOOKUP(B5117,'Team Data'!$A$1:$E$659,3,FALSE())</f>
        <v>15</v>
      </c>
      <c r="O5117" s="0" t="n">
        <f aca="false">VLOOKUP(A5117,'Team Data'!$A$1:$E$659,4,FALSE())</f>
        <v>559</v>
      </c>
      <c r="P5117" s="0" t="n">
        <f aca="false">VLOOKUP(A5117,'Team Data'!$A$1:$E$659,5,FALSE())</f>
        <v>460</v>
      </c>
      <c r="Q5117" s="0" t="n">
        <f aca="false">VLOOKUP(B5117,'Team Data'!$A$1:$E$659,4,FALSE())</f>
        <v>530</v>
      </c>
      <c r="R5117" s="0" t="n">
        <f aca="false">VLOOKUP(B5117,'Team Data'!$A$1:$E$659,5,FALSE())</f>
        <v>524</v>
      </c>
      <c r="S5117" s="0" t="n">
        <f aca="false">IF(I5117=1,(MIN(30,(C5117-D5117)))*(M5117/(M5117+N5117))*(Q5117/(Q5117+R5117)),(MAX(-30,(C5117-D5117)))*(N5117/(M5117+N5117))*(R5117/(R5117+Q5117)))</f>
        <v>-1.70452697207915</v>
      </c>
      <c r="T5117" s="0" t="n">
        <f aca="false">IF(J5117=1,(MIN(30,(D5117-C5117)))*(K5117/(K5117+L5117))*(O5117/(O5117+P5117)),(MAX(-30,(D5117-C5117)))*(L5117/(K5117+L5117))*(P5117/(P5117+O5117)))</f>
        <v>2.06523119552041</v>
      </c>
      <c r="U5117" s="7" t="n">
        <v>43154</v>
      </c>
    </row>
    <row r="5118" customFormat="false" ht="15" hidden="false" customHeight="false" outlineLevel="0" collapsed="false">
      <c r="A5118" s="0" t="s">
        <v>272</v>
      </c>
      <c r="B5118" s="0" t="s">
        <v>80</v>
      </c>
      <c r="C5118" s="0" t="n">
        <v>88</v>
      </c>
      <c r="D5118" s="0" t="n">
        <v>91</v>
      </c>
      <c r="E5118" s="0" t="n">
        <v>35</v>
      </c>
      <c r="F5118" s="0" t="n">
        <v>32</v>
      </c>
      <c r="G5118" s="0" t="n">
        <v>15</v>
      </c>
      <c r="H5118" s="0" t="n">
        <v>8</v>
      </c>
      <c r="I5118" s="0" t="n">
        <v>0</v>
      </c>
      <c r="J5118" s="0" t="n">
        <v>1</v>
      </c>
      <c r="K5118" s="0" t="n">
        <f aca="false">VLOOKUP(A5118,'Team Data'!$A$1:$E$659,2,FALSE())</f>
        <v>14</v>
      </c>
      <c r="L5118" s="0" t="n">
        <f aca="false">VLOOKUP(A5118,'Team Data'!$A$1:$E$659,3,FALSE())</f>
        <v>17</v>
      </c>
      <c r="M5118" s="0" t="n">
        <f aca="false">VLOOKUP(B5118,'Team Data'!$A$1:$E$659,2,FALSE())</f>
        <v>11</v>
      </c>
      <c r="N5118" s="0" t="n">
        <f aca="false">VLOOKUP(B5118,'Team Data'!$A$1:$E$659,3,FALSE())</f>
        <v>20</v>
      </c>
      <c r="O5118" s="0" t="n">
        <f aca="false">VLOOKUP(A5118,'Team Data'!$A$1:$E$659,4,FALSE())</f>
        <v>453</v>
      </c>
      <c r="P5118" s="0" t="n">
        <f aca="false">VLOOKUP(A5118,'Team Data'!$A$1:$E$659,5,FALSE())</f>
        <v>480</v>
      </c>
      <c r="Q5118" s="0" t="n">
        <f aca="false">VLOOKUP(B5118,'Team Data'!$A$1:$E$659,4,FALSE())</f>
        <v>481</v>
      </c>
      <c r="R5118" s="0" t="n">
        <f aca="false">VLOOKUP(B5118,'Team Data'!$A$1:$E$659,5,FALSE())</f>
        <v>462</v>
      </c>
      <c r="S5118" s="0" t="n">
        <f aca="false">IF(I5118=1,(MIN(30,(C5118-D5118)))*(M5118/(M5118+N5118))*(Q5118/(Q5118+R5118)),(MAX(-30,(C5118-D5118)))*(N5118/(M5118+N5118))*(R5118/(R5118+Q5118)))</f>
        <v>-0.948243423528205</v>
      </c>
      <c r="T5118" s="0" t="n">
        <f aca="false">IF(J5118=1,(MIN(30,(D5118-C5118)))*(K5118/(K5118+L5118))*(O5118/(O5118+P5118)),(MAX(-30,(D5118-C5118)))*(L5118/(K5118+L5118))*(P5118/(P5118+O5118)))</f>
        <v>0.657815579296753</v>
      </c>
      <c r="U5118" s="7" t="n">
        <v>43154</v>
      </c>
    </row>
    <row r="5119" customFormat="false" ht="15" hidden="false" customHeight="false" outlineLevel="0" collapsed="false">
      <c r="A5119" s="0" t="s">
        <v>22</v>
      </c>
      <c r="B5119" s="0" t="s">
        <v>246</v>
      </c>
      <c r="C5119" s="0" t="n">
        <v>86</v>
      </c>
      <c r="D5119" s="0" t="n">
        <v>82</v>
      </c>
      <c r="E5119" s="0" t="n">
        <v>25</v>
      </c>
      <c r="F5119" s="0" t="n">
        <v>32</v>
      </c>
      <c r="G5119" s="0" t="n">
        <v>11</v>
      </c>
      <c r="H5119" s="0" t="n">
        <v>15</v>
      </c>
      <c r="I5119" s="0" t="n">
        <v>1</v>
      </c>
      <c r="J5119" s="0" t="n">
        <v>0</v>
      </c>
      <c r="K5119" s="0" t="n">
        <f aca="false">VLOOKUP(A5119,'Team Data'!$A$1:$E$659,2,FALSE())</f>
        <v>19</v>
      </c>
      <c r="L5119" s="0" t="n">
        <f aca="false">VLOOKUP(A5119,'Team Data'!$A$1:$E$659,3,FALSE())</f>
        <v>15</v>
      </c>
      <c r="M5119" s="0" t="n">
        <f aca="false">VLOOKUP(B5119,'Team Data'!$A$1:$E$659,2,FALSE())</f>
        <v>9</v>
      </c>
      <c r="N5119" s="0" t="n">
        <f aca="false">VLOOKUP(B5119,'Team Data'!$A$1:$E$659,3,FALSE())</f>
        <v>21</v>
      </c>
      <c r="O5119" s="0" t="n">
        <f aca="false">VLOOKUP(A5119,'Team Data'!$A$1:$E$659,4,FALSE())</f>
        <v>533</v>
      </c>
      <c r="P5119" s="0" t="n">
        <f aca="false">VLOOKUP(A5119,'Team Data'!$A$1:$E$659,5,FALSE())</f>
        <v>507</v>
      </c>
      <c r="Q5119" s="0" t="n">
        <f aca="false">VLOOKUP(B5119,'Team Data'!$A$1:$E$659,4,FALSE())</f>
        <v>497</v>
      </c>
      <c r="R5119" s="0" t="n">
        <f aca="false">VLOOKUP(B5119,'Team Data'!$A$1:$E$659,5,FALSE())</f>
        <v>467</v>
      </c>
      <c r="S5119" s="0" t="n">
        <f aca="false">IF(I5119=1,(MIN(30,(C5119-D5119)))*(M5119/(M5119+N5119))*(Q5119/(Q5119+R5119)),(MAX(-30,(C5119-D5119)))*(N5119/(M5119+N5119))*(R5119/(R5119+Q5119)))</f>
        <v>0.618672199170124</v>
      </c>
      <c r="T5119" s="0" t="n">
        <f aca="false">IF(J5119=1,(MIN(30,(D5119-C5119)))*(K5119/(K5119+L5119))*(O5119/(O5119+P5119)),(MAX(-30,(D5119-C5119)))*(L5119/(K5119+L5119))*(P5119/(P5119+O5119)))</f>
        <v>-0.860294117647059</v>
      </c>
      <c r="U5119" s="7" t="n">
        <v>43154</v>
      </c>
    </row>
    <row r="5120" customFormat="false" ht="15" hidden="false" customHeight="false" outlineLevel="0" collapsed="false">
      <c r="A5120" s="0" t="s">
        <v>279</v>
      </c>
      <c r="B5120" s="0" t="s">
        <v>148</v>
      </c>
      <c r="C5120" s="0" t="n">
        <v>76</v>
      </c>
      <c r="D5120" s="0" t="n">
        <v>81</v>
      </c>
      <c r="E5120" s="0" t="n">
        <v>46</v>
      </c>
      <c r="F5120" s="0" t="n">
        <v>40</v>
      </c>
      <c r="G5120" s="0" t="n">
        <v>8</v>
      </c>
      <c r="H5120" s="0" t="n">
        <v>20</v>
      </c>
      <c r="I5120" s="0" t="n">
        <v>0</v>
      </c>
      <c r="J5120" s="0" t="n">
        <v>1</v>
      </c>
      <c r="K5120" s="0" t="n">
        <f aca="false">VLOOKUP(A5120,'Team Data'!$A$1:$E$659,2,FALSE())</f>
        <v>13</v>
      </c>
      <c r="L5120" s="0" t="n">
        <f aca="false">VLOOKUP(A5120,'Team Data'!$A$1:$E$659,3,FALSE())</f>
        <v>18</v>
      </c>
      <c r="M5120" s="0" t="n">
        <f aca="false">VLOOKUP(B5120,'Team Data'!$A$1:$E$659,2,FALSE())</f>
        <v>18</v>
      </c>
      <c r="N5120" s="0" t="n">
        <f aca="false">VLOOKUP(B5120,'Team Data'!$A$1:$E$659,3,FALSE())</f>
        <v>17</v>
      </c>
      <c r="O5120" s="0" t="n">
        <f aca="false">VLOOKUP(A5120,'Team Data'!$A$1:$E$659,4,FALSE())</f>
        <v>437</v>
      </c>
      <c r="P5120" s="0" t="n">
        <f aca="false">VLOOKUP(A5120,'Team Data'!$A$1:$E$659,5,FALSE())</f>
        <v>490</v>
      </c>
      <c r="Q5120" s="0" t="n">
        <f aca="false">VLOOKUP(B5120,'Team Data'!$A$1:$E$659,4,FALSE())</f>
        <v>497</v>
      </c>
      <c r="R5120" s="0" t="n">
        <f aca="false">VLOOKUP(B5120,'Team Data'!$A$1:$E$659,5,FALSE())</f>
        <v>580</v>
      </c>
      <c r="S5120" s="0" t="n">
        <f aca="false">IF(I5120=1,(MIN(30,(C5120-D5120)))*(M5120/(M5120+N5120))*(Q5120/(Q5120+R5120)),(MAX(-30,(C5120-D5120)))*(N5120/(M5120+N5120))*(R5120/(R5120+Q5120)))</f>
        <v>-1.30786576469028</v>
      </c>
      <c r="T5120" s="0" t="n">
        <f aca="false">IF(J5120=1,(MIN(30,(D5120-C5120)))*(K5120/(K5120+L5120))*(O5120/(O5120+P5120)),(MAX(-30,(D5120-C5120)))*(L5120/(K5120+L5120))*(P5120/(P5120+O5120)))</f>
        <v>0.988446949925184</v>
      </c>
      <c r="U5120" s="7" t="n">
        <v>43154</v>
      </c>
    </row>
    <row r="5121" customFormat="false" ht="15" hidden="false" customHeight="false" outlineLevel="0" collapsed="false">
      <c r="A5121" s="0" t="s">
        <v>134</v>
      </c>
      <c r="B5121" s="0" t="s">
        <v>323</v>
      </c>
      <c r="C5121" s="0" t="n">
        <v>83</v>
      </c>
      <c r="D5121" s="0" t="n">
        <v>59</v>
      </c>
      <c r="E5121" s="0" t="n">
        <v>43</v>
      </c>
      <c r="F5121" s="0" t="n">
        <v>35</v>
      </c>
      <c r="G5121" s="0" t="n">
        <v>13</v>
      </c>
      <c r="H5121" s="0" t="n">
        <v>18</v>
      </c>
      <c r="I5121" s="0" t="n">
        <v>1</v>
      </c>
      <c r="J5121" s="0" t="n">
        <v>0</v>
      </c>
      <c r="K5121" s="0" t="n">
        <f aca="false">VLOOKUP(A5121,'Team Data'!$A$1:$E$659,2,FALSE())</f>
        <v>10</v>
      </c>
      <c r="L5121" s="0" t="n">
        <f aca="false">VLOOKUP(A5121,'Team Data'!$A$1:$E$659,3,FALSE())</f>
        <v>22</v>
      </c>
      <c r="M5121" s="0" t="n">
        <f aca="false">VLOOKUP(B5121,'Team Data'!$A$1:$E$659,2,FALSE())</f>
        <v>15</v>
      </c>
      <c r="N5121" s="0" t="n">
        <f aca="false">VLOOKUP(B5121,'Team Data'!$A$1:$E$659,3,FALSE())</f>
        <v>18</v>
      </c>
      <c r="O5121" s="0" t="n">
        <f aca="false">VLOOKUP(A5121,'Team Data'!$A$1:$E$659,4,FALSE())</f>
        <v>542</v>
      </c>
      <c r="P5121" s="0" t="n">
        <f aca="false">VLOOKUP(A5121,'Team Data'!$A$1:$E$659,5,FALSE())</f>
        <v>420</v>
      </c>
      <c r="Q5121" s="0" t="n">
        <f aca="false">VLOOKUP(B5121,'Team Data'!$A$1:$E$659,4,FALSE())</f>
        <v>519</v>
      </c>
      <c r="R5121" s="0" t="n">
        <f aca="false">VLOOKUP(B5121,'Team Data'!$A$1:$E$659,5,FALSE())</f>
        <v>499</v>
      </c>
      <c r="S5121" s="0" t="n">
        <f aca="false">IF(I5121=1,(MIN(30,(C5121-D5121)))*(M5121/(M5121+N5121))*(Q5121/(Q5121+R5121)),(MAX(-30,(C5121-D5121)))*(N5121/(M5121+N5121))*(R5121/(R5121+Q5121)))</f>
        <v>5.56170744775853</v>
      </c>
      <c r="T5121" s="0" t="n">
        <f aca="false">IF(J5121=1,(MIN(30,(D5121-C5121)))*(K5121/(K5121+L5121))*(O5121/(O5121+P5121)),(MAX(-30,(D5121-C5121)))*(L5121/(K5121+L5121))*(P5121/(P5121+O5121)))</f>
        <v>-7.2037422037422</v>
      </c>
      <c r="U5121" s="7" t="n">
        <v>43154</v>
      </c>
    </row>
    <row r="5122" customFormat="false" ht="15" hidden="false" customHeight="false" outlineLevel="0" collapsed="false">
      <c r="A5122" s="0" t="s">
        <v>102</v>
      </c>
      <c r="B5122" s="0" t="s">
        <v>295</v>
      </c>
      <c r="C5122" s="0" t="n">
        <v>77</v>
      </c>
      <c r="D5122" s="0" t="n">
        <v>50</v>
      </c>
      <c r="E5122" s="0" t="n">
        <v>39</v>
      </c>
      <c r="F5122" s="0" t="n">
        <v>32</v>
      </c>
      <c r="G5122" s="0" t="n">
        <v>9</v>
      </c>
      <c r="H5122" s="0" t="n">
        <v>11</v>
      </c>
      <c r="I5122" s="0" t="n">
        <v>1</v>
      </c>
      <c r="J5122" s="0" t="n">
        <v>0</v>
      </c>
      <c r="K5122" s="0" t="n">
        <f aca="false">VLOOKUP(A5122,'Team Data'!$A$1:$E$659,2,FALSE())</f>
        <v>24</v>
      </c>
      <c r="L5122" s="0" t="n">
        <f aca="false">VLOOKUP(A5122,'Team Data'!$A$1:$E$659,3,FALSE())</f>
        <v>11</v>
      </c>
      <c r="M5122" s="0" t="n">
        <f aca="false">VLOOKUP(B5122,'Team Data'!$A$1:$E$659,2,FALSE())</f>
        <v>15</v>
      </c>
      <c r="N5122" s="0" t="n">
        <f aca="false">VLOOKUP(B5122,'Team Data'!$A$1:$E$659,3,FALSE())</f>
        <v>18</v>
      </c>
      <c r="O5122" s="0" t="n">
        <f aca="false">VLOOKUP(A5122,'Team Data'!$A$1:$E$659,4,FALSE())</f>
        <v>527</v>
      </c>
      <c r="P5122" s="0" t="n">
        <f aca="false">VLOOKUP(A5122,'Team Data'!$A$1:$E$659,5,FALSE())</f>
        <v>561</v>
      </c>
      <c r="Q5122" s="0" t="n">
        <f aca="false">VLOOKUP(B5122,'Team Data'!$A$1:$E$659,4,FALSE())</f>
        <v>512</v>
      </c>
      <c r="R5122" s="0" t="n">
        <f aca="false">VLOOKUP(B5122,'Team Data'!$A$1:$E$659,5,FALSE())</f>
        <v>507</v>
      </c>
      <c r="S5122" s="0" t="n">
        <f aca="false">IF(I5122=1,(MIN(30,(C5122-D5122)))*(M5122/(M5122+N5122))*(Q5122/(Q5122+R5122)),(MAX(-30,(C5122-D5122)))*(N5122/(M5122+N5122))*(R5122/(R5122+Q5122)))</f>
        <v>6.1664733696137</v>
      </c>
      <c r="T5122" s="0" t="n">
        <f aca="false">IF(J5122=1,(MIN(30,(D5122-C5122)))*(K5122/(K5122+L5122))*(O5122/(O5122+P5122)),(MAX(-30,(D5122-C5122)))*(L5122/(K5122+L5122))*(P5122/(P5122+O5122)))</f>
        <v>-4.37544642857143</v>
      </c>
      <c r="U5122" s="7" t="n">
        <v>43154</v>
      </c>
    </row>
    <row r="5123" customFormat="false" ht="15" hidden="false" customHeight="false" outlineLevel="0" collapsed="false">
      <c r="A5123" s="0" t="s">
        <v>101</v>
      </c>
      <c r="B5123" s="0" t="s">
        <v>321</v>
      </c>
      <c r="C5123" s="0" t="n">
        <v>63</v>
      </c>
      <c r="D5123" s="0" t="n">
        <v>83</v>
      </c>
      <c r="E5123" s="0" t="n">
        <v>36</v>
      </c>
      <c r="F5123" s="0" t="n">
        <v>44</v>
      </c>
      <c r="G5123" s="0" t="n">
        <v>11</v>
      </c>
      <c r="H5123" s="0" t="n">
        <v>18</v>
      </c>
      <c r="I5123" s="0" t="n">
        <v>0</v>
      </c>
      <c r="J5123" s="0" t="n">
        <v>1</v>
      </c>
      <c r="K5123" s="0" t="n">
        <f aca="false">VLOOKUP(A5123,'Team Data'!$A$1:$E$659,2,FALSE())</f>
        <v>21</v>
      </c>
      <c r="L5123" s="0" t="n">
        <f aca="false">VLOOKUP(A5123,'Team Data'!$A$1:$E$659,3,FALSE())</f>
        <v>12</v>
      </c>
      <c r="M5123" s="0" t="n">
        <f aca="false">VLOOKUP(B5123,'Team Data'!$A$1:$E$659,2,FALSE())</f>
        <v>21</v>
      </c>
      <c r="N5123" s="0" t="n">
        <f aca="false">VLOOKUP(B5123,'Team Data'!$A$1:$E$659,3,FALSE())</f>
        <v>13</v>
      </c>
      <c r="O5123" s="0" t="n">
        <f aca="false">VLOOKUP(A5123,'Team Data'!$A$1:$E$659,4,FALSE())</f>
        <v>495</v>
      </c>
      <c r="P5123" s="0" t="n">
        <f aca="false">VLOOKUP(A5123,'Team Data'!$A$1:$E$659,5,FALSE())</f>
        <v>516</v>
      </c>
      <c r="Q5123" s="0" t="n">
        <f aca="false">VLOOKUP(B5123,'Team Data'!$A$1:$E$659,4,FALSE())</f>
        <v>576</v>
      </c>
      <c r="R5123" s="0" t="n">
        <f aca="false">VLOOKUP(B5123,'Team Data'!$A$1:$E$659,5,FALSE())</f>
        <v>519</v>
      </c>
      <c r="S5123" s="0" t="n">
        <f aca="false">IF(I5123=1,(MIN(30,(C5123-D5123)))*(M5123/(M5123+N5123))*(Q5123/(Q5123+R5123)),(MAX(-30,(C5123-D5123)))*(N5123/(M5123+N5123))*(R5123/(R5123+Q5123)))</f>
        <v>-3.62449637389202</v>
      </c>
      <c r="T5123" s="0" t="n">
        <f aca="false">IF(J5123=1,(MIN(30,(D5123-C5123)))*(K5123/(K5123+L5123))*(O5123/(O5123+P5123)),(MAX(-30,(D5123-C5123)))*(L5123/(K5123+L5123))*(P5123/(P5123+O5123)))</f>
        <v>6.23145400593472</v>
      </c>
      <c r="U5123" s="7" t="n">
        <v>43154</v>
      </c>
    </row>
    <row r="5124" customFormat="false" ht="15" hidden="false" customHeight="false" outlineLevel="0" collapsed="false">
      <c r="A5124" s="0" t="s">
        <v>221</v>
      </c>
      <c r="B5124" s="0" t="s">
        <v>220</v>
      </c>
      <c r="C5124" s="0" t="n">
        <v>83</v>
      </c>
      <c r="D5124" s="0" t="n">
        <v>75</v>
      </c>
      <c r="E5124" s="0" t="n">
        <v>38</v>
      </c>
      <c r="F5124" s="0" t="n">
        <v>29</v>
      </c>
      <c r="G5124" s="0" t="n">
        <v>6</v>
      </c>
      <c r="H5124" s="0" t="n">
        <v>6</v>
      </c>
      <c r="I5124" s="0" t="n">
        <v>1</v>
      </c>
      <c r="J5124" s="0" t="n">
        <v>0</v>
      </c>
      <c r="K5124" s="0" t="n">
        <f aca="false">VLOOKUP(A5124,'Team Data'!$A$1:$E$659,2,FALSE())</f>
        <v>11</v>
      </c>
      <c r="L5124" s="0" t="n">
        <f aca="false">VLOOKUP(A5124,'Team Data'!$A$1:$E$659,3,FALSE())</f>
        <v>21</v>
      </c>
      <c r="M5124" s="0" t="n">
        <f aca="false">VLOOKUP(B5124,'Team Data'!$A$1:$E$659,2,FALSE())</f>
        <v>9</v>
      </c>
      <c r="N5124" s="0" t="n">
        <f aca="false">VLOOKUP(B5124,'Team Data'!$A$1:$E$659,3,FALSE())</f>
        <v>22</v>
      </c>
      <c r="O5124" s="0" t="n">
        <f aca="false">VLOOKUP(A5124,'Team Data'!$A$1:$E$659,4,FALSE())</f>
        <v>508</v>
      </c>
      <c r="P5124" s="0" t="n">
        <f aca="false">VLOOKUP(A5124,'Team Data'!$A$1:$E$659,5,FALSE())</f>
        <v>413</v>
      </c>
      <c r="Q5124" s="0" t="n">
        <f aca="false">VLOOKUP(B5124,'Team Data'!$A$1:$E$659,4,FALSE())</f>
        <v>532</v>
      </c>
      <c r="R5124" s="0" t="n">
        <f aca="false">VLOOKUP(B5124,'Team Data'!$A$1:$E$659,5,FALSE())</f>
        <v>421</v>
      </c>
      <c r="S5124" s="0" t="n">
        <f aca="false">IF(I5124=1,(MIN(30,(C5124-D5124)))*(M5124/(M5124+N5124))*(Q5124/(Q5124+R5124)),(MAX(-30,(C5124-D5124)))*(N5124/(M5124+N5124))*(R5124/(R5124+Q5124)))</f>
        <v>1.29655079037335</v>
      </c>
      <c r="T5124" s="0" t="n">
        <f aca="false">IF(J5124=1,(MIN(30,(D5124-C5124)))*(K5124/(K5124+L5124))*(O5124/(O5124+P5124)),(MAX(-30,(D5124-C5124)))*(L5124/(K5124+L5124))*(P5124/(P5124+O5124)))</f>
        <v>-2.3542345276873</v>
      </c>
      <c r="U5124" s="7" t="n">
        <v>43154</v>
      </c>
    </row>
    <row r="5125" customFormat="false" ht="15" hidden="false" customHeight="false" outlineLevel="0" collapsed="false">
      <c r="A5125" s="0" t="s">
        <v>201</v>
      </c>
      <c r="B5125" s="0" t="s">
        <v>344</v>
      </c>
      <c r="C5125" s="0" t="n">
        <v>74</v>
      </c>
      <c r="D5125" s="0" t="n">
        <v>82</v>
      </c>
      <c r="E5125" s="0" t="n">
        <v>32</v>
      </c>
      <c r="F5125" s="0" t="n">
        <v>32</v>
      </c>
      <c r="G5125" s="0" t="n">
        <v>13</v>
      </c>
      <c r="H5125" s="0" t="n">
        <v>5</v>
      </c>
      <c r="I5125" s="0" t="n">
        <v>0</v>
      </c>
      <c r="J5125" s="0" t="n">
        <v>1</v>
      </c>
      <c r="K5125" s="0" t="n">
        <f aca="false">VLOOKUP(A5125,'Team Data'!$A$1:$E$659,2,FALSE())</f>
        <v>15</v>
      </c>
      <c r="L5125" s="0" t="n">
        <f aca="false">VLOOKUP(A5125,'Team Data'!$A$1:$E$659,3,FALSE())</f>
        <v>17</v>
      </c>
      <c r="M5125" s="0" t="n">
        <f aca="false">VLOOKUP(B5125,'Team Data'!$A$1:$E$659,2,FALSE())</f>
        <v>12</v>
      </c>
      <c r="N5125" s="0" t="n">
        <f aca="false">VLOOKUP(B5125,'Team Data'!$A$1:$E$659,3,FALSE())</f>
        <v>16</v>
      </c>
      <c r="O5125" s="0" t="n">
        <f aca="false">VLOOKUP(A5125,'Team Data'!$A$1:$E$659,4,FALSE())</f>
        <v>513</v>
      </c>
      <c r="P5125" s="0" t="n">
        <f aca="false">VLOOKUP(A5125,'Team Data'!$A$1:$E$659,5,FALSE())</f>
        <v>439</v>
      </c>
      <c r="Q5125" s="0" t="n">
        <f aca="false">VLOOKUP(B5125,'Team Data'!$A$1:$E$659,4,FALSE())</f>
        <v>387</v>
      </c>
      <c r="R5125" s="0" t="n">
        <f aca="false">VLOOKUP(B5125,'Team Data'!$A$1:$E$659,5,FALSE())</f>
        <v>392</v>
      </c>
      <c r="S5125" s="0" t="n">
        <f aca="false">IF(I5125=1,(MIN(30,(C5125-D5125)))*(M5125/(M5125+N5125))*(Q5125/(Q5125+R5125)),(MAX(-30,(C5125-D5125)))*(N5125/(M5125+N5125))*(R5125/(R5125+Q5125)))</f>
        <v>-2.30038510911425</v>
      </c>
      <c r="T5125" s="0" t="n">
        <f aca="false">IF(J5125=1,(MIN(30,(D5125-C5125)))*(K5125/(K5125+L5125))*(O5125/(O5125+P5125)),(MAX(-30,(D5125-C5125)))*(L5125/(K5125+L5125))*(P5125/(P5125+O5125)))</f>
        <v>2.02074579831933</v>
      </c>
      <c r="U5125" s="7" t="n">
        <v>43154</v>
      </c>
    </row>
    <row r="5126" customFormat="false" ht="15" hidden="false" customHeight="false" outlineLevel="0" collapsed="false">
      <c r="A5126" s="0" t="s">
        <v>313</v>
      </c>
      <c r="B5126" s="0" t="s">
        <v>265</v>
      </c>
      <c r="C5126" s="0" t="n">
        <v>66</v>
      </c>
      <c r="D5126" s="0" t="n">
        <v>62</v>
      </c>
      <c r="E5126" s="0" t="n">
        <v>33</v>
      </c>
      <c r="F5126" s="0" t="n">
        <v>45</v>
      </c>
      <c r="G5126" s="0" t="n">
        <v>9</v>
      </c>
      <c r="H5126" s="0" t="n">
        <v>18</v>
      </c>
      <c r="I5126" s="0" t="n">
        <v>1</v>
      </c>
      <c r="J5126" s="0" t="n">
        <v>0</v>
      </c>
      <c r="K5126" s="0" t="n">
        <f aca="false">VLOOKUP(A5126,'Team Data'!$A$1:$E$659,2,FALSE())</f>
        <v>16</v>
      </c>
      <c r="L5126" s="0" t="n">
        <f aca="false">VLOOKUP(A5126,'Team Data'!$A$1:$E$659,3,FALSE())</f>
        <v>16</v>
      </c>
      <c r="M5126" s="0" t="n">
        <f aca="false">VLOOKUP(B5126,'Team Data'!$A$1:$E$659,2,FALSE())</f>
        <v>14</v>
      </c>
      <c r="N5126" s="0" t="n">
        <f aca="false">VLOOKUP(B5126,'Team Data'!$A$1:$E$659,3,FALSE())</f>
        <v>18</v>
      </c>
      <c r="O5126" s="0" t="n">
        <f aca="false">VLOOKUP(A5126,'Team Data'!$A$1:$E$659,4,FALSE())</f>
        <v>491</v>
      </c>
      <c r="P5126" s="0" t="n">
        <f aca="false">VLOOKUP(A5126,'Team Data'!$A$1:$E$659,5,FALSE())</f>
        <v>469</v>
      </c>
      <c r="Q5126" s="0" t="n">
        <f aca="false">VLOOKUP(B5126,'Team Data'!$A$1:$E$659,4,FALSE())</f>
        <v>488</v>
      </c>
      <c r="R5126" s="0" t="n">
        <f aca="false">VLOOKUP(B5126,'Team Data'!$A$1:$E$659,5,FALSE())</f>
        <v>498</v>
      </c>
      <c r="S5126" s="0" t="n">
        <f aca="false">IF(I5126=1,(MIN(30,(C5126-D5126)))*(M5126/(M5126+N5126))*(Q5126/(Q5126+R5126)),(MAX(-30,(C5126-D5126)))*(N5126/(M5126+N5126))*(R5126/(R5126+Q5126)))</f>
        <v>0.866125760649087</v>
      </c>
      <c r="T5126" s="0" t="n">
        <f aca="false">IF(J5126=1,(MIN(30,(D5126-C5126)))*(K5126/(K5126+L5126))*(O5126/(O5126+P5126)),(MAX(-30,(D5126-C5126)))*(L5126/(K5126+L5126))*(P5126/(P5126+O5126)))</f>
        <v>-0.977083333333333</v>
      </c>
      <c r="U5126" s="7" t="n">
        <v>43154</v>
      </c>
    </row>
    <row r="5127" customFormat="false" ht="15" hidden="false" customHeight="false" outlineLevel="0" collapsed="false">
      <c r="A5127" s="0" t="s">
        <v>150</v>
      </c>
      <c r="B5127" s="0" t="s">
        <v>300</v>
      </c>
      <c r="C5127" s="0" t="n">
        <v>81</v>
      </c>
      <c r="D5127" s="0" t="n">
        <v>76</v>
      </c>
      <c r="E5127" s="0" t="n">
        <v>46</v>
      </c>
      <c r="F5127" s="0" t="n">
        <v>30</v>
      </c>
      <c r="G5127" s="0" t="n">
        <v>13</v>
      </c>
      <c r="H5127" s="0" t="n">
        <v>10</v>
      </c>
      <c r="I5127" s="0" t="n">
        <v>1</v>
      </c>
      <c r="J5127" s="0" t="n">
        <v>0</v>
      </c>
      <c r="K5127" s="0" t="n">
        <f aca="false">VLOOKUP(A5127,'Team Data'!$A$1:$E$659,2,FALSE())</f>
        <v>27</v>
      </c>
      <c r="L5127" s="0" t="n">
        <f aca="false">VLOOKUP(A5127,'Team Data'!$A$1:$E$659,3,FALSE())</f>
        <v>7</v>
      </c>
      <c r="M5127" s="0" t="n">
        <f aca="false">VLOOKUP(B5127,'Team Data'!$A$1:$E$659,2,FALSE())</f>
        <v>16</v>
      </c>
      <c r="N5127" s="0" t="n">
        <f aca="false">VLOOKUP(B5127,'Team Data'!$A$1:$E$659,3,FALSE())</f>
        <v>16</v>
      </c>
      <c r="O5127" s="0" t="n">
        <f aca="false">VLOOKUP(A5127,'Team Data'!$A$1:$E$659,4,FALSE())</f>
        <v>511</v>
      </c>
      <c r="P5127" s="0" t="n">
        <f aca="false">VLOOKUP(A5127,'Team Data'!$A$1:$E$659,5,FALSE())</f>
        <v>533</v>
      </c>
      <c r="Q5127" s="0" t="n">
        <f aca="false">VLOOKUP(B5127,'Team Data'!$A$1:$E$659,4,FALSE())</f>
        <v>524</v>
      </c>
      <c r="R5127" s="0" t="n">
        <f aca="false">VLOOKUP(B5127,'Team Data'!$A$1:$E$659,5,FALSE())</f>
        <v>474</v>
      </c>
      <c r="S5127" s="0" t="n">
        <f aca="false">IF(I5127=1,(MIN(30,(C5127-D5127)))*(M5127/(M5127+N5127))*(Q5127/(Q5127+R5127)),(MAX(-30,(C5127-D5127)))*(N5127/(M5127+N5127))*(R5127/(R5127+Q5127)))</f>
        <v>1.312625250501</v>
      </c>
      <c r="T5127" s="0" t="n">
        <f aca="false">IF(J5127=1,(MIN(30,(D5127-C5127)))*(K5127/(K5127+L5127))*(O5127/(O5127+P5127)),(MAX(-30,(D5127-C5127)))*(L5127/(K5127+L5127))*(P5127/(P5127+O5127)))</f>
        <v>-0.525552174892946</v>
      </c>
      <c r="U5127" s="7" t="n">
        <v>43154</v>
      </c>
    </row>
    <row r="5128" customFormat="false" ht="15" hidden="false" customHeight="false" outlineLevel="0" collapsed="false">
      <c r="A5128" s="0" t="s">
        <v>14</v>
      </c>
      <c r="B5128" s="0" t="s">
        <v>18</v>
      </c>
      <c r="C5128" s="0" t="n">
        <v>79</v>
      </c>
      <c r="D5128" s="0" t="n">
        <v>82</v>
      </c>
      <c r="E5128" s="0" t="n">
        <v>41</v>
      </c>
      <c r="F5128" s="0" t="n">
        <v>38</v>
      </c>
      <c r="G5128" s="0" t="n">
        <v>19</v>
      </c>
      <c r="H5128" s="0" t="n">
        <v>15</v>
      </c>
      <c r="I5128" s="0" t="n">
        <v>0</v>
      </c>
      <c r="J5128" s="0" t="n">
        <v>1</v>
      </c>
      <c r="K5128" s="0" t="n">
        <f aca="false">VLOOKUP(A5128,'Team Data'!$A$1:$E$659,2,FALSE())</f>
        <v>15</v>
      </c>
      <c r="L5128" s="0" t="n">
        <f aca="false">VLOOKUP(A5128,'Team Data'!$A$1:$E$659,3,FALSE())</f>
        <v>18</v>
      </c>
      <c r="M5128" s="0" t="n">
        <f aca="false">VLOOKUP(B5128,'Team Data'!$A$1:$E$659,2,FALSE())</f>
        <v>11</v>
      </c>
      <c r="N5128" s="0" t="n">
        <f aca="false">VLOOKUP(B5128,'Team Data'!$A$1:$E$659,3,FALSE())</f>
        <v>21</v>
      </c>
      <c r="O5128" s="0" t="n">
        <f aca="false">VLOOKUP(A5128,'Team Data'!$A$1:$E$659,4,FALSE())</f>
        <v>482</v>
      </c>
      <c r="P5128" s="0" t="n">
        <f aca="false">VLOOKUP(A5128,'Team Data'!$A$1:$E$659,5,FALSE())</f>
        <v>535</v>
      </c>
      <c r="Q5128" s="0" t="n">
        <f aca="false">VLOOKUP(B5128,'Team Data'!$A$1:$E$659,4,FALSE())</f>
        <v>487</v>
      </c>
      <c r="R5128" s="0" t="n">
        <f aca="false">VLOOKUP(B5128,'Team Data'!$A$1:$E$659,5,FALSE())</f>
        <v>495</v>
      </c>
      <c r="S5128" s="0" t="n">
        <f aca="false">IF(I5128=1,(MIN(30,(C5128-D5128)))*(M5128/(M5128+N5128))*(Q5128/(Q5128+R5128)),(MAX(-30,(C5128-D5128)))*(N5128/(M5128+N5128))*(R5128/(R5128+Q5128)))</f>
        <v>-0.992394348268839</v>
      </c>
      <c r="T5128" s="0" t="n">
        <f aca="false">IF(J5128=1,(MIN(30,(D5128-C5128)))*(K5128/(K5128+L5128))*(O5128/(O5128+P5128)),(MAX(-30,(D5128-C5128)))*(L5128/(K5128+L5128))*(P5128/(P5128+O5128)))</f>
        <v>0.646285867524806</v>
      </c>
      <c r="U5128" s="7" t="n">
        <v>43154</v>
      </c>
    </row>
    <row r="5129" customFormat="false" ht="15" hidden="false" customHeight="false" outlineLevel="0" collapsed="false">
      <c r="A5129" s="0" t="s">
        <v>184</v>
      </c>
      <c r="B5129" s="0" t="s">
        <v>79</v>
      </c>
      <c r="C5129" s="0" t="n">
        <v>76</v>
      </c>
      <c r="D5129" s="0" t="n">
        <v>66</v>
      </c>
      <c r="E5129" s="0" t="n">
        <v>39</v>
      </c>
      <c r="F5129" s="0" t="n">
        <v>35</v>
      </c>
      <c r="G5129" s="0" t="n">
        <v>6</v>
      </c>
      <c r="H5129" s="0" t="n">
        <v>6</v>
      </c>
      <c r="I5129" s="0" t="n">
        <v>1</v>
      </c>
      <c r="J5129" s="0" t="n">
        <v>0</v>
      </c>
      <c r="K5129" s="0" t="n">
        <f aca="false">VLOOKUP(A5129,'Team Data'!$A$1:$E$659,2,FALSE())</f>
        <v>26</v>
      </c>
      <c r="L5129" s="0" t="n">
        <f aca="false">VLOOKUP(A5129,'Team Data'!$A$1:$E$659,3,FALSE())</f>
        <v>6</v>
      </c>
      <c r="M5129" s="0" t="n">
        <f aca="false">VLOOKUP(B5129,'Team Data'!$A$1:$E$659,2,FALSE())</f>
        <v>12</v>
      </c>
      <c r="N5129" s="0" t="n">
        <f aca="false">VLOOKUP(B5129,'Team Data'!$A$1:$E$659,3,FALSE())</f>
        <v>19</v>
      </c>
      <c r="O5129" s="0" t="n">
        <f aca="false">VLOOKUP(A5129,'Team Data'!$A$1:$E$659,4,FALSE())</f>
        <v>495</v>
      </c>
      <c r="P5129" s="0" t="n">
        <f aca="false">VLOOKUP(A5129,'Team Data'!$A$1:$E$659,5,FALSE())</f>
        <v>480</v>
      </c>
      <c r="Q5129" s="0" t="n">
        <f aca="false">VLOOKUP(B5129,'Team Data'!$A$1:$E$659,4,FALSE())</f>
        <v>475</v>
      </c>
      <c r="R5129" s="0" t="n">
        <f aca="false">VLOOKUP(B5129,'Team Data'!$A$1:$E$659,5,FALSE())</f>
        <v>446</v>
      </c>
      <c r="S5129" s="0" t="n">
        <f aca="false">IF(I5129=1,(MIN(30,(C5129-D5129)))*(M5129/(M5129+N5129))*(Q5129/(Q5129+R5129)),(MAX(-30,(C5129-D5129)))*(N5129/(M5129+N5129))*(R5129/(R5129+Q5129)))</f>
        <v>1.99642744562362</v>
      </c>
      <c r="T5129" s="0" t="n">
        <f aca="false">IF(J5129=1,(MIN(30,(D5129-C5129)))*(K5129/(K5129+L5129))*(O5129/(O5129+P5129)),(MAX(-30,(D5129-C5129)))*(L5129/(K5129+L5129))*(P5129/(P5129+O5129)))</f>
        <v>-0.923076923076923</v>
      </c>
      <c r="U5129" s="7" t="n">
        <v>43154</v>
      </c>
    </row>
    <row r="5130" customFormat="false" ht="15" hidden="false" customHeight="false" outlineLevel="0" collapsed="false">
      <c r="A5130" s="0" t="s">
        <v>289</v>
      </c>
      <c r="B5130" s="0" t="s">
        <v>290</v>
      </c>
      <c r="C5130" s="0" t="n">
        <v>64</v>
      </c>
      <c r="D5130" s="0" t="n">
        <v>69</v>
      </c>
      <c r="E5130" s="0" t="n">
        <v>39</v>
      </c>
      <c r="F5130" s="0" t="n">
        <v>25</v>
      </c>
      <c r="G5130" s="0" t="n">
        <v>18</v>
      </c>
      <c r="H5130" s="0" t="n">
        <v>16</v>
      </c>
      <c r="I5130" s="0" t="n">
        <v>0</v>
      </c>
      <c r="J5130" s="0" t="n">
        <v>1</v>
      </c>
      <c r="K5130" s="0" t="n">
        <f aca="false">VLOOKUP(A5130,'Team Data'!$A$1:$E$659,2,FALSE())</f>
        <v>15</v>
      </c>
      <c r="L5130" s="0" t="n">
        <f aca="false">VLOOKUP(A5130,'Team Data'!$A$1:$E$659,3,FALSE())</f>
        <v>15</v>
      </c>
      <c r="M5130" s="0" t="n">
        <f aca="false">VLOOKUP(B5130,'Team Data'!$A$1:$E$659,2,FALSE())</f>
        <v>19</v>
      </c>
      <c r="N5130" s="0" t="n">
        <f aca="false">VLOOKUP(B5130,'Team Data'!$A$1:$E$659,3,FALSE())</f>
        <v>14</v>
      </c>
      <c r="O5130" s="0" t="n">
        <f aca="false">VLOOKUP(A5130,'Team Data'!$A$1:$E$659,4,FALSE())</f>
        <v>479</v>
      </c>
      <c r="P5130" s="0" t="n">
        <f aca="false">VLOOKUP(A5130,'Team Data'!$A$1:$E$659,5,FALSE())</f>
        <v>436</v>
      </c>
      <c r="Q5130" s="0" t="n">
        <f aca="false">VLOOKUP(B5130,'Team Data'!$A$1:$E$659,4,FALSE())</f>
        <v>502</v>
      </c>
      <c r="R5130" s="0" t="n">
        <f aca="false">VLOOKUP(B5130,'Team Data'!$A$1:$E$659,5,FALSE())</f>
        <v>497</v>
      </c>
      <c r="S5130" s="0" t="n">
        <f aca="false">IF(I5130=1,(MIN(30,(C5130-D5130)))*(M5130/(M5130+N5130))*(Q5130/(Q5130+R5130)),(MAX(-30,(C5130-D5130)))*(N5130/(M5130+N5130))*(R5130/(R5130+Q5130)))</f>
        <v>-1.05529772196439</v>
      </c>
      <c r="T5130" s="0" t="n">
        <f aca="false">IF(J5130=1,(MIN(30,(D5130-C5130)))*(K5130/(K5130+L5130))*(O5130/(O5130+P5130)),(MAX(-30,(D5130-C5130)))*(L5130/(K5130+L5130))*(P5130/(P5130+O5130)))</f>
        <v>1.30874316939891</v>
      </c>
      <c r="U5130" s="7" t="n">
        <v>43154</v>
      </c>
    </row>
    <row r="5131" customFormat="false" ht="15" hidden="false" customHeight="false" outlineLevel="0" collapsed="false">
      <c r="A5131" s="0" t="s">
        <v>230</v>
      </c>
      <c r="B5131" s="0" t="s">
        <v>276</v>
      </c>
      <c r="C5131" s="0" t="n">
        <v>96</v>
      </c>
      <c r="D5131" s="0" t="n">
        <v>91</v>
      </c>
      <c r="E5131" s="0" t="n">
        <v>47</v>
      </c>
      <c r="F5131" s="0" t="n">
        <v>40</v>
      </c>
      <c r="G5131" s="0" t="n">
        <v>13</v>
      </c>
      <c r="H5131" s="0" t="n">
        <v>15</v>
      </c>
      <c r="I5131" s="0" t="n">
        <v>1</v>
      </c>
      <c r="J5131" s="0" t="n">
        <v>0</v>
      </c>
      <c r="K5131" s="0" t="n">
        <f aca="false">VLOOKUP(A5131,'Team Data'!$A$1:$E$659,2,FALSE())</f>
        <v>20</v>
      </c>
      <c r="L5131" s="0" t="n">
        <f aca="false">VLOOKUP(A5131,'Team Data'!$A$1:$E$659,3,FALSE())</f>
        <v>14</v>
      </c>
      <c r="M5131" s="0" t="n">
        <f aca="false">VLOOKUP(B5131,'Team Data'!$A$1:$E$659,2,FALSE())</f>
        <v>13</v>
      </c>
      <c r="N5131" s="0" t="n">
        <f aca="false">VLOOKUP(B5131,'Team Data'!$A$1:$E$659,3,FALSE())</f>
        <v>19</v>
      </c>
      <c r="O5131" s="0" t="n">
        <f aca="false">VLOOKUP(A5131,'Team Data'!$A$1:$E$659,4,FALSE())</f>
        <v>504</v>
      </c>
      <c r="P5131" s="0" t="n">
        <f aca="false">VLOOKUP(A5131,'Team Data'!$A$1:$E$659,5,FALSE())</f>
        <v>516</v>
      </c>
      <c r="Q5131" s="0" t="n">
        <f aca="false">VLOOKUP(B5131,'Team Data'!$A$1:$E$659,4,FALSE())</f>
        <v>507</v>
      </c>
      <c r="R5131" s="0" t="n">
        <f aca="false">VLOOKUP(B5131,'Team Data'!$A$1:$E$659,5,FALSE())</f>
        <v>473</v>
      </c>
      <c r="S5131" s="0" t="n">
        <f aca="false">IF(I5131=1,(MIN(30,(C5131-D5131)))*(M5131/(M5131+N5131))*(Q5131/(Q5131+R5131)),(MAX(-30,(C5131-D5131)))*(N5131/(M5131+N5131))*(R5131/(R5131+Q5131)))</f>
        <v>1.05086096938776</v>
      </c>
      <c r="T5131" s="0" t="n">
        <f aca="false">IF(J5131=1,(MIN(30,(D5131-C5131)))*(K5131/(K5131+L5131))*(O5131/(O5131+P5131)),(MAX(-30,(D5131-C5131)))*(L5131/(K5131+L5131))*(P5131/(P5131+O5131)))</f>
        <v>-1.04152249134948</v>
      </c>
      <c r="U5131" s="7" t="n">
        <v>43154</v>
      </c>
    </row>
    <row r="5132" customFormat="false" ht="15" hidden="false" customHeight="false" outlineLevel="0" collapsed="false">
      <c r="A5132" s="0" t="s">
        <v>248</v>
      </c>
      <c r="B5132" s="0" t="s">
        <v>205</v>
      </c>
      <c r="C5132" s="0" t="n">
        <v>53</v>
      </c>
      <c r="D5132" s="0" t="n">
        <v>58</v>
      </c>
      <c r="E5132" s="0" t="n">
        <v>32</v>
      </c>
      <c r="F5132" s="0" t="n">
        <v>41</v>
      </c>
      <c r="G5132" s="0" t="n">
        <v>9</v>
      </c>
      <c r="H5132" s="0" t="n">
        <v>11</v>
      </c>
      <c r="I5132" s="0" t="n">
        <v>0</v>
      </c>
      <c r="J5132" s="0" t="n">
        <v>1</v>
      </c>
      <c r="K5132" s="0" t="n">
        <f aca="false">VLOOKUP(A5132,'Team Data'!$A$1:$E$659,2,FALSE())</f>
        <v>7</v>
      </c>
      <c r="L5132" s="0" t="n">
        <f aca="false">VLOOKUP(A5132,'Team Data'!$A$1:$E$659,3,FALSE())</f>
        <v>25</v>
      </c>
      <c r="M5132" s="0" t="n">
        <f aca="false">VLOOKUP(B5132,'Team Data'!$A$1:$E$659,2,FALSE())</f>
        <v>5</v>
      </c>
      <c r="N5132" s="0" t="n">
        <f aca="false">VLOOKUP(B5132,'Team Data'!$A$1:$E$659,3,FALSE())</f>
        <v>27</v>
      </c>
      <c r="O5132" s="0" t="n">
        <f aca="false">VLOOKUP(A5132,'Team Data'!$A$1:$E$659,4,FALSE())</f>
        <v>549</v>
      </c>
      <c r="P5132" s="0" t="n">
        <f aca="false">VLOOKUP(A5132,'Team Data'!$A$1:$E$659,5,FALSE())</f>
        <v>437</v>
      </c>
      <c r="Q5132" s="0" t="n">
        <f aca="false">VLOOKUP(B5132,'Team Data'!$A$1:$E$659,4,FALSE())</f>
        <v>550</v>
      </c>
      <c r="R5132" s="0" t="n">
        <f aca="false">VLOOKUP(B5132,'Team Data'!$A$1:$E$659,5,FALSE())</f>
        <v>448</v>
      </c>
      <c r="S5132" s="0" t="n">
        <f aca="false">IF(I5132=1,(MIN(30,(C5132-D5132)))*(M5132/(M5132+N5132))*(Q5132/(Q5132+R5132)),(MAX(-30,(C5132-D5132)))*(N5132/(M5132+N5132))*(R5132/(R5132+Q5132)))</f>
        <v>-1.8937875751503</v>
      </c>
      <c r="T5132" s="0" t="n">
        <f aca="false">IF(J5132=1,(MIN(30,(D5132-C5132)))*(K5132/(K5132+L5132))*(O5132/(O5132+P5132)),(MAX(-30,(D5132-C5132)))*(L5132/(K5132+L5132))*(P5132/(P5132+O5132)))</f>
        <v>0.60899467545639</v>
      </c>
      <c r="U5132" s="7" t="n">
        <v>43154</v>
      </c>
    </row>
    <row r="5133" customFormat="false" ht="15" hidden="false" customHeight="false" outlineLevel="0" collapsed="false">
      <c r="A5133" s="0" t="s">
        <v>119</v>
      </c>
      <c r="B5133" s="0" t="s">
        <v>120</v>
      </c>
      <c r="C5133" s="0" t="n">
        <v>83</v>
      </c>
      <c r="D5133" s="0" t="n">
        <v>86</v>
      </c>
      <c r="E5133" s="0" t="n">
        <v>30</v>
      </c>
      <c r="F5133" s="0" t="n">
        <v>30</v>
      </c>
      <c r="G5133" s="0" t="n">
        <v>9</v>
      </c>
      <c r="H5133" s="0" t="n">
        <v>14</v>
      </c>
      <c r="I5133" s="0" t="n">
        <v>0</v>
      </c>
      <c r="J5133" s="0" t="n">
        <v>1</v>
      </c>
      <c r="K5133" s="0" t="n">
        <f aca="false">VLOOKUP(A5133,'Team Data'!$A$1:$E$659,2,FALSE())</f>
        <v>22</v>
      </c>
      <c r="L5133" s="0" t="n">
        <f aca="false">VLOOKUP(A5133,'Team Data'!$A$1:$E$659,3,FALSE())</f>
        <v>9</v>
      </c>
      <c r="M5133" s="0" t="n">
        <f aca="false">VLOOKUP(B5133,'Team Data'!$A$1:$E$659,2,FALSE())</f>
        <v>14</v>
      </c>
      <c r="N5133" s="0" t="n">
        <f aca="false">VLOOKUP(B5133,'Team Data'!$A$1:$E$659,3,FALSE())</f>
        <v>16</v>
      </c>
      <c r="O5133" s="0" t="n">
        <f aca="false">VLOOKUP(A5133,'Team Data'!$A$1:$E$659,4,FALSE())</f>
        <v>454</v>
      </c>
      <c r="P5133" s="0" t="n">
        <f aca="false">VLOOKUP(A5133,'Team Data'!$A$1:$E$659,5,FALSE())</f>
        <v>502</v>
      </c>
      <c r="Q5133" s="0" t="n">
        <f aca="false">VLOOKUP(B5133,'Team Data'!$A$1:$E$659,4,FALSE())</f>
        <v>423</v>
      </c>
      <c r="R5133" s="0" t="n">
        <f aca="false">VLOOKUP(B5133,'Team Data'!$A$1:$E$659,5,FALSE())</f>
        <v>495</v>
      </c>
      <c r="S5133" s="0" t="n">
        <f aca="false">IF(I5133=1,(MIN(30,(C5133-D5133)))*(M5133/(M5133+N5133))*(Q5133/(Q5133+R5133)),(MAX(-30,(C5133-D5133)))*(N5133/(M5133+N5133))*(R5133/(R5133+Q5133)))</f>
        <v>-0.862745098039216</v>
      </c>
      <c r="T5133" s="0" t="n">
        <f aca="false">IF(J5133=1,(MIN(30,(D5133-C5133)))*(K5133/(K5133+L5133))*(O5133/(O5133+P5133)),(MAX(-30,(D5133-C5133)))*(L5133/(K5133+L5133))*(P5133/(P5133+O5133)))</f>
        <v>1.0110676204616</v>
      </c>
      <c r="U5133" s="7" t="n">
        <v>43154</v>
      </c>
    </row>
    <row r="5134" customFormat="false" ht="15" hidden="false" customHeight="false" outlineLevel="0" collapsed="false">
      <c r="A5134" s="0" t="s">
        <v>82</v>
      </c>
      <c r="B5134" s="0" t="s">
        <v>341</v>
      </c>
      <c r="C5134" s="0" t="n">
        <v>75</v>
      </c>
      <c r="D5134" s="0" t="n">
        <v>70</v>
      </c>
      <c r="E5134" s="0" t="n">
        <v>33</v>
      </c>
      <c r="F5134" s="0" t="n">
        <v>29</v>
      </c>
      <c r="G5134" s="0" t="n">
        <v>10</v>
      </c>
      <c r="H5134" s="0" t="n">
        <v>11</v>
      </c>
      <c r="I5134" s="0" t="n">
        <v>1</v>
      </c>
      <c r="J5134" s="0" t="n">
        <v>0</v>
      </c>
      <c r="K5134" s="0" t="n">
        <f aca="false">VLOOKUP(A5134,'Team Data'!$A$1:$E$659,2,FALSE())</f>
        <v>20</v>
      </c>
      <c r="L5134" s="0" t="n">
        <f aca="false">VLOOKUP(A5134,'Team Data'!$A$1:$E$659,3,FALSE())</f>
        <v>15</v>
      </c>
      <c r="M5134" s="0" t="n">
        <f aca="false">VLOOKUP(B5134,'Team Data'!$A$1:$E$659,2,FALSE())</f>
        <v>20</v>
      </c>
      <c r="N5134" s="0" t="n">
        <f aca="false">VLOOKUP(B5134,'Team Data'!$A$1:$E$659,3,FALSE())</f>
        <v>11</v>
      </c>
      <c r="O5134" s="0" t="n">
        <f aca="false">VLOOKUP(A5134,'Team Data'!$A$1:$E$659,4,FALSE())</f>
        <v>577</v>
      </c>
      <c r="P5134" s="0" t="n">
        <f aca="false">VLOOKUP(A5134,'Team Data'!$A$1:$E$659,5,FALSE())</f>
        <v>520</v>
      </c>
      <c r="Q5134" s="0" t="n">
        <f aca="false">VLOOKUP(B5134,'Team Data'!$A$1:$E$659,4,FALSE())</f>
        <v>456</v>
      </c>
      <c r="R5134" s="0" t="n">
        <f aca="false">VLOOKUP(B5134,'Team Data'!$A$1:$E$659,5,FALSE())</f>
        <v>479</v>
      </c>
      <c r="S5134" s="0" t="n">
        <f aca="false">IF(I5134=1,(MIN(30,(C5134-D5134)))*(M5134/(M5134+N5134))*(Q5134/(Q5134+R5134)),(MAX(-30,(C5134-D5134)))*(N5134/(M5134+N5134))*(R5134/(R5134+Q5134)))</f>
        <v>1.5732275314818</v>
      </c>
      <c r="T5134" s="0" t="n">
        <f aca="false">IF(J5134=1,(MIN(30,(D5134-C5134)))*(K5134/(K5134+L5134))*(O5134/(O5134+P5134)),(MAX(-30,(D5134-C5134)))*(L5134/(K5134+L5134))*(P5134/(P5134+O5134)))</f>
        <v>-1.0157572600599</v>
      </c>
      <c r="U5134" s="7" t="n">
        <v>43154</v>
      </c>
    </row>
    <row r="5135" customFormat="false" ht="15" hidden="false" customHeight="false" outlineLevel="0" collapsed="false">
      <c r="A5135" s="0" t="s">
        <v>151</v>
      </c>
      <c r="B5135" s="0" t="s">
        <v>324</v>
      </c>
      <c r="C5135" s="0" t="n">
        <v>72</v>
      </c>
      <c r="D5135" s="0" t="n">
        <v>74</v>
      </c>
      <c r="E5135" s="0" t="n">
        <v>27</v>
      </c>
      <c r="F5135" s="0" t="n">
        <v>32</v>
      </c>
      <c r="G5135" s="0" t="n">
        <v>11</v>
      </c>
      <c r="H5135" s="0" t="n">
        <v>12</v>
      </c>
      <c r="I5135" s="0" t="n">
        <v>0</v>
      </c>
      <c r="J5135" s="0" t="n">
        <v>1</v>
      </c>
      <c r="K5135" s="0" t="n">
        <f aca="false">VLOOKUP(A5135,'Team Data'!$A$1:$E$659,2,FALSE())</f>
        <v>17</v>
      </c>
      <c r="L5135" s="0" t="n">
        <f aca="false">VLOOKUP(A5135,'Team Data'!$A$1:$E$659,3,FALSE())</f>
        <v>16</v>
      </c>
      <c r="M5135" s="0" t="n">
        <f aca="false">VLOOKUP(B5135,'Team Data'!$A$1:$E$659,2,FALSE())</f>
        <v>11</v>
      </c>
      <c r="N5135" s="0" t="n">
        <f aca="false">VLOOKUP(B5135,'Team Data'!$A$1:$E$659,3,FALSE())</f>
        <v>19</v>
      </c>
      <c r="O5135" s="0" t="n">
        <f aca="false">VLOOKUP(A5135,'Team Data'!$A$1:$E$659,4,FALSE())</f>
        <v>557</v>
      </c>
      <c r="P5135" s="0" t="n">
        <f aca="false">VLOOKUP(A5135,'Team Data'!$A$1:$E$659,5,FALSE())</f>
        <v>476</v>
      </c>
      <c r="Q5135" s="0" t="n">
        <f aca="false">VLOOKUP(B5135,'Team Data'!$A$1:$E$659,4,FALSE())</f>
        <v>504</v>
      </c>
      <c r="R5135" s="0" t="n">
        <f aca="false">VLOOKUP(B5135,'Team Data'!$A$1:$E$659,5,FALSE())</f>
        <v>464</v>
      </c>
      <c r="S5135" s="0" t="n">
        <f aca="false">IF(I5135=1,(MIN(30,(C5135-D5135)))*(M5135/(M5135+N5135))*(Q5135/(Q5135+R5135)),(MAX(-30,(C5135-D5135)))*(N5135/(M5135+N5135))*(R5135/(R5135+Q5135)))</f>
        <v>-0.607162534435262</v>
      </c>
      <c r="T5135" s="0" t="n">
        <f aca="false">IF(J5135=1,(MIN(30,(D5135-C5135)))*(K5135/(K5135+L5135))*(O5135/(O5135+P5135)),(MAX(-30,(D5135-C5135)))*(L5135/(K5135+L5135))*(P5135/(P5135+O5135)))</f>
        <v>0.555545777230192</v>
      </c>
      <c r="U5135" s="7" t="n">
        <v>43154</v>
      </c>
    </row>
    <row r="5136" customFormat="false" ht="15" hidden="false" customHeight="false" outlineLevel="0" collapsed="false">
      <c r="A5136" s="0" t="s">
        <v>53</v>
      </c>
      <c r="B5136" s="0" t="s">
        <v>192</v>
      </c>
      <c r="C5136" s="0" t="n">
        <v>67</v>
      </c>
      <c r="D5136" s="0" t="n">
        <v>78</v>
      </c>
      <c r="E5136" s="0" t="n">
        <v>29</v>
      </c>
      <c r="F5136" s="0" t="n">
        <v>43</v>
      </c>
      <c r="G5136" s="0" t="n">
        <v>12</v>
      </c>
      <c r="H5136" s="0" t="n">
        <v>13</v>
      </c>
      <c r="I5136" s="0" t="n">
        <v>0</v>
      </c>
      <c r="J5136" s="0" t="n">
        <v>1</v>
      </c>
      <c r="K5136" s="0" t="n">
        <f aca="false">VLOOKUP(A5136,'Team Data'!$A$1:$E$659,2,FALSE())</f>
        <v>3</v>
      </c>
      <c r="L5136" s="0" t="n">
        <f aca="false">VLOOKUP(A5136,'Team Data'!$A$1:$E$659,3,FALSE())</f>
        <v>29</v>
      </c>
      <c r="M5136" s="0" t="n">
        <f aca="false">VLOOKUP(B5136,'Team Data'!$A$1:$E$659,2,FALSE())</f>
        <v>28</v>
      </c>
      <c r="N5136" s="0" t="n">
        <f aca="false">VLOOKUP(B5136,'Team Data'!$A$1:$E$659,3,FALSE())</f>
        <v>6</v>
      </c>
      <c r="O5136" s="0" t="n">
        <f aca="false">VLOOKUP(A5136,'Team Data'!$A$1:$E$659,4,FALSE())</f>
        <v>547</v>
      </c>
      <c r="P5136" s="0" t="n">
        <f aca="false">VLOOKUP(A5136,'Team Data'!$A$1:$E$659,5,FALSE())</f>
        <v>441</v>
      </c>
      <c r="Q5136" s="0" t="n">
        <f aca="false">VLOOKUP(B5136,'Team Data'!$A$1:$E$659,4,FALSE())</f>
        <v>515</v>
      </c>
      <c r="R5136" s="0" t="n">
        <f aca="false">VLOOKUP(B5136,'Team Data'!$A$1:$E$659,5,FALSE())</f>
        <v>512</v>
      </c>
      <c r="S5136" s="0" t="n">
        <f aca="false">IF(I5136=1,(MIN(30,(C5136-D5136)))*(M5136/(M5136+N5136))*(Q5136/(Q5136+R5136)),(MAX(-30,(C5136-D5136)))*(N5136/(M5136+N5136))*(R5136/(R5136+Q5136)))</f>
        <v>-0.96775302136434</v>
      </c>
      <c r="T5136" s="0" t="n">
        <f aca="false">IF(J5136=1,(MIN(30,(D5136-C5136)))*(K5136/(K5136+L5136))*(O5136/(O5136+P5136)),(MAX(-30,(D5136-C5136)))*(L5136/(K5136+L5136))*(P5136/(P5136+O5136)))</f>
        <v>0.570945091093117</v>
      </c>
      <c r="U5136" s="7" t="n">
        <v>43154</v>
      </c>
    </row>
    <row r="5137" customFormat="false" ht="15" hidden="false" customHeight="false" outlineLevel="0" collapsed="false">
      <c r="A5137" s="0" t="s">
        <v>104</v>
      </c>
      <c r="B5137" s="0" t="s">
        <v>256</v>
      </c>
      <c r="C5137" s="0" t="n">
        <v>77</v>
      </c>
      <c r="D5137" s="0" t="n">
        <v>72</v>
      </c>
      <c r="E5137" s="0" t="n">
        <v>34</v>
      </c>
      <c r="F5137" s="0" t="n">
        <v>33</v>
      </c>
      <c r="G5137" s="0" t="n">
        <v>9</v>
      </c>
      <c r="H5137" s="0" t="n">
        <v>11</v>
      </c>
      <c r="I5137" s="0" t="n">
        <v>1</v>
      </c>
      <c r="J5137" s="0" t="n">
        <v>0</v>
      </c>
      <c r="K5137" s="0" t="n">
        <f aca="false">VLOOKUP(A5137,'Team Data'!$A$1:$E$659,2,FALSE())</f>
        <v>32</v>
      </c>
      <c r="L5137" s="0" t="n">
        <f aca="false">VLOOKUP(A5137,'Team Data'!$A$1:$E$659,3,FALSE())</f>
        <v>5</v>
      </c>
      <c r="M5137" s="0" t="n">
        <f aca="false">VLOOKUP(B5137,'Team Data'!$A$1:$E$659,2,FALSE())</f>
        <v>20</v>
      </c>
      <c r="N5137" s="0" t="n">
        <f aca="false">VLOOKUP(B5137,'Team Data'!$A$1:$E$659,3,FALSE())</f>
        <v>14</v>
      </c>
      <c r="O5137" s="0" t="n">
        <f aca="false">VLOOKUP(A5137,'Team Data'!$A$1:$E$659,4,FALSE())</f>
        <v>666</v>
      </c>
      <c r="P5137" s="0" t="n">
        <f aca="false">VLOOKUP(A5137,'Team Data'!$A$1:$E$659,5,FALSE())</f>
        <v>579</v>
      </c>
      <c r="Q5137" s="0" t="n">
        <f aca="false">VLOOKUP(B5137,'Team Data'!$A$1:$E$659,4,FALSE())</f>
        <v>587</v>
      </c>
      <c r="R5137" s="0" t="n">
        <f aca="false">VLOOKUP(B5137,'Team Data'!$A$1:$E$659,5,FALSE())</f>
        <v>530</v>
      </c>
      <c r="S5137" s="0" t="n">
        <f aca="false">IF(I5137=1,(MIN(30,(C5137-D5137)))*(M5137/(M5137+N5137))*(Q5137/(Q5137+R5137)),(MAX(-30,(C5137-D5137)))*(N5137/(M5137+N5137))*(R5137/(R5137+Q5137)))</f>
        <v>1.54563168149982</v>
      </c>
      <c r="T5137" s="0" t="n">
        <f aca="false">IF(J5137=1,(MIN(30,(D5137-C5137)))*(K5137/(K5137+L5137))*(O5137/(O5137+P5137)),(MAX(-30,(D5137-C5137)))*(L5137/(K5137+L5137))*(P5137/(P5137+O5137)))</f>
        <v>-0.314229892543146</v>
      </c>
      <c r="U5137" s="7" t="n">
        <v>43154</v>
      </c>
    </row>
    <row r="5138" customFormat="false" ht="15" hidden="false" customHeight="false" outlineLevel="0" collapsed="false">
      <c r="A5138" s="0" t="s">
        <v>115</v>
      </c>
      <c r="B5138" s="0" t="s">
        <v>165</v>
      </c>
      <c r="C5138" s="0" t="n">
        <v>85</v>
      </c>
      <c r="D5138" s="0" t="n">
        <v>91</v>
      </c>
      <c r="E5138" s="0" t="n">
        <v>33</v>
      </c>
      <c r="F5138" s="0" t="n">
        <v>31</v>
      </c>
      <c r="G5138" s="0" t="n">
        <v>14</v>
      </c>
      <c r="H5138" s="0" t="n">
        <v>14</v>
      </c>
      <c r="I5138" s="0" t="n">
        <v>0</v>
      </c>
      <c r="J5138" s="0" t="n">
        <v>1</v>
      </c>
      <c r="K5138" s="0" t="n">
        <f aca="false">VLOOKUP(A5138,'Team Data'!$A$1:$E$659,2,FALSE())</f>
        <v>27</v>
      </c>
      <c r="L5138" s="0" t="n">
        <f aca="false">VLOOKUP(A5138,'Team Data'!$A$1:$E$659,3,FALSE())</f>
        <v>8</v>
      </c>
      <c r="M5138" s="0" t="n">
        <f aca="false">VLOOKUP(B5138,'Team Data'!$A$1:$E$659,2,FALSE())</f>
        <v>21</v>
      </c>
      <c r="N5138" s="0" t="n">
        <f aca="false">VLOOKUP(B5138,'Team Data'!$A$1:$E$659,3,FALSE())</f>
        <v>13</v>
      </c>
      <c r="O5138" s="0" t="n">
        <f aca="false">VLOOKUP(A5138,'Team Data'!$A$1:$E$659,4,FALSE())</f>
        <v>625</v>
      </c>
      <c r="P5138" s="0" t="n">
        <f aca="false">VLOOKUP(A5138,'Team Data'!$A$1:$E$659,5,FALSE())</f>
        <v>506</v>
      </c>
      <c r="Q5138" s="0" t="n">
        <f aca="false">VLOOKUP(B5138,'Team Data'!$A$1:$E$659,4,FALSE())</f>
        <v>568</v>
      </c>
      <c r="R5138" s="0" t="n">
        <f aca="false">VLOOKUP(B5138,'Team Data'!$A$1:$E$659,5,FALSE())</f>
        <v>531</v>
      </c>
      <c r="S5138" s="0" t="n">
        <f aca="false">IF(I5138=1,(MIN(30,(C5138-D5138)))*(M5138/(M5138+N5138))*(Q5138/(Q5138+R5138)),(MAX(-30,(C5138-D5138)))*(N5138/(M5138+N5138))*(R5138/(R5138+Q5138)))</f>
        <v>-1.10844082856072</v>
      </c>
      <c r="T5138" s="0" t="n">
        <f aca="false">IF(J5138=1,(MIN(30,(D5138-C5138)))*(K5138/(K5138+L5138))*(O5138/(O5138+P5138)),(MAX(-30,(D5138-C5138)))*(L5138/(K5138+L5138))*(P5138/(P5138+O5138)))</f>
        <v>2.55778704054566</v>
      </c>
      <c r="U5138" s="7" t="n">
        <v>43154</v>
      </c>
    </row>
    <row r="5139" customFormat="false" ht="15" hidden="false" customHeight="false" outlineLevel="0" collapsed="false">
      <c r="A5139" s="0" t="s">
        <v>339</v>
      </c>
      <c r="B5139" s="0" t="s">
        <v>281</v>
      </c>
      <c r="C5139" s="0" t="n">
        <v>78</v>
      </c>
      <c r="D5139" s="0" t="n">
        <v>94</v>
      </c>
      <c r="E5139" s="0" t="n">
        <v>38</v>
      </c>
      <c r="F5139" s="0" t="n">
        <v>43</v>
      </c>
      <c r="G5139" s="0" t="n">
        <v>15</v>
      </c>
      <c r="H5139" s="0" t="n">
        <v>16</v>
      </c>
      <c r="I5139" s="0" t="n">
        <v>0</v>
      </c>
      <c r="J5139" s="0" t="n">
        <v>1</v>
      </c>
      <c r="K5139" s="0" t="n">
        <f aca="false">VLOOKUP(A5139,'Team Data'!$A$1:$E$659,2,FALSE())</f>
        <v>21</v>
      </c>
      <c r="L5139" s="0" t="n">
        <f aca="false">VLOOKUP(A5139,'Team Data'!$A$1:$E$659,3,FALSE())</f>
        <v>11</v>
      </c>
      <c r="M5139" s="0" t="n">
        <f aca="false">VLOOKUP(B5139,'Team Data'!$A$1:$E$659,2,FALSE())</f>
        <v>19</v>
      </c>
      <c r="N5139" s="0" t="n">
        <f aca="false">VLOOKUP(B5139,'Team Data'!$A$1:$E$659,3,FALSE())</f>
        <v>16</v>
      </c>
      <c r="O5139" s="0" t="n">
        <f aca="false">VLOOKUP(A5139,'Team Data'!$A$1:$E$659,4,FALSE())</f>
        <v>616</v>
      </c>
      <c r="P5139" s="0" t="n">
        <f aca="false">VLOOKUP(A5139,'Team Data'!$A$1:$E$659,5,FALSE())</f>
        <v>448</v>
      </c>
      <c r="Q5139" s="0" t="n">
        <f aca="false">VLOOKUP(B5139,'Team Data'!$A$1:$E$659,4,FALSE())</f>
        <v>682</v>
      </c>
      <c r="R5139" s="0" t="n">
        <f aca="false">VLOOKUP(B5139,'Team Data'!$A$1:$E$659,5,FALSE())</f>
        <v>488</v>
      </c>
      <c r="S5139" s="0" t="n">
        <f aca="false">IF(I5139=1,(MIN(30,(C5139-D5139)))*(M5139/(M5139+N5139))*(Q5139/(Q5139+R5139)),(MAX(-30,(C5139-D5139)))*(N5139/(M5139+N5139))*(R5139/(R5139+Q5139)))</f>
        <v>-3.05074481074481</v>
      </c>
      <c r="T5139" s="0" t="n">
        <f aca="false">IF(J5139=1,(MIN(30,(D5139-C5139)))*(K5139/(K5139+L5139))*(O5139/(O5139+P5139)),(MAX(-30,(D5139-C5139)))*(L5139/(K5139+L5139))*(P5139/(P5139+O5139)))</f>
        <v>6.07894736842105</v>
      </c>
      <c r="U5139" s="7" t="n">
        <v>43154</v>
      </c>
    </row>
    <row r="5140" customFormat="false" ht="15" hidden="false" customHeight="false" outlineLevel="0" collapsed="false">
      <c r="A5140" s="0" t="s">
        <v>262</v>
      </c>
      <c r="B5140" s="0" t="s">
        <v>106</v>
      </c>
      <c r="C5140" s="0" t="n">
        <v>64</v>
      </c>
      <c r="D5140" s="0" t="n">
        <v>76</v>
      </c>
      <c r="E5140" s="0" t="n">
        <v>36</v>
      </c>
      <c r="F5140" s="0" t="n">
        <v>41</v>
      </c>
      <c r="G5140" s="0" t="n">
        <v>16</v>
      </c>
      <c r="H5140" s="0" t="n">
        <v>12</v>
      </c>
      <c r="I5140" s="0" t="n">
        <v>0</v>
      </c>
      <c r="J5140" s="0" t="n">
        <v>1</v>
      </c>
      <c r="K5140" s="0" t="n">
        <f aca="false">VLOOKUP(A5140,'Team Data'!$A$1:$E$659,2,FALSE())</f>
        <v>20</v>
      </c>
      <c r="L5140" s="0" t="n">
        <f aca="false">VLOOKUP(A5140,'Team Data'!$A$1:$E$659,3,FALSE())</f>
        <v>14</v>
      </c>
      <c r="M5140" s="0" t="n">
        <f aca="false">VLOOKUP(B5140,'Team Data'!$A$1:$E$659,2,FALSE())</f>
        <v>22</v>
      </c>
      <c r="N5140" s="0" t="n">
        <f aca="false">VLOOKUP(B5140,'Team Data'!$A$1:$E$659,3,FALSE())</f>
        <v>12</v>
      </c>
      <c r="O5140" s="0" t="n">
        <f aca="false">VLOOKUP(A5140,'Team Data'!$A$1:$E$659,4,FALSE())</f>
        <v>507</v>
      </c>
      <c r="P5140" s="0" t="n">
        <f aca="false">VLOOKUP(A5140,'Team Data'!$A$1:$E$659,5,FALSE())</f>
        <v>501</v>
      </c>
      <c r="Q5140" s="0" t="n">
        <f aca="false">VLOOKUP(B5140,'Team Data'!$A$1:$E$659,4,FALSE())</f>
        <v>510</v>
      </c>
      <c r="R5140" s="0" t="n">
        <f aca="false">VLOOKUP(B5140,'Team Data'!$A$1:$E$659,5,FALSE())</f>
        <v>571</v>
      </c>
      <c r="S5140" s="0" t="n">
        <f aca="false">IF(I5140=1,(MIN(30,(C5140-D5140)))*(M5140/(M5140+N5140))*(Q5140/(Q5140+R5140)),(MAX(-30,(C5140-D5140)))*(N5140/(M5140+N5140))*(R5140/(R5140+Q5140)))</f>
        <v>-2.23714425640747</v>
      </c>
      <c r="T5140" s="0" t="n">
        <f aca="false">IF(J5140=1,(MIN(30,(D5140-C5140)))*(K5140/(K5140+L5140))*(O5140/(O5140+P5140)),(MAX(-30,(D5140-C5140)))*(L5140/(K5140+L5140))*(P5140/(P5140+O5140)))</f>
        <v>3.55042016806723</v>
      </c>
      <c r="U5140" s="7" t="n">
        <v>43154</v>
      </c>
    </row>
    <row r="5141" customFormat="false" ht="15" hidden="false" customHeight="false" outlineLevel="0" collapsed="false">
      <c r="A5141" s="0" t="s">
        <v>310</v>
      </c>
      <c r="B5141" s="0" t="s">
        <v>326</v>
      </c>
      <c r="C5141" s="0" t="n">
        <v>78</v>
      </c>
      <c r="D5141" s="0" t="n">
        <v>84</v>
      </c>
      <c r="E5141" s="0" t="n">
        <v>38</v>
      </c>
      <c r="F5141" s="0" t="n">
        <v>30</v>
      </c>
      <c r="G5141" s="0" t="n">
        <v>13</v>
      </c>
      <c r="H5141" s="0" t="n">
        <v>10</v>
      </c>
      <c r="I5141" s="0" t="n">
        <v>0</v>
      </c>
      <c r="J5141" s="0" t="n">
        <v>1</v>
      </c>
      <c r="K5141" s="0" t="n">
        <f aca="false">VLOOKUP(A5141,'Team Data'!$A$1:$E$659,2,FALSE())</f>
        <v>21</v>
      </c>
      <c r="L5141" s="0" t="n">
        <f aca="false">VLOOKUP(A5141,'Team Data'!$A$1:$E$659,3,FALSE())</f>
        <v>12</v>
      </c>
      <c r="M5141" s="0" t="n">
        <f aca="false">VLOOKUP(B5141,'Team Data'!$A$1:$E$659,2,FALSE())</f>
        <v>23</v>
      </c>
      <c r="N5141" s="0" t="n">
        <f aca="false">VLOOKUP(B5141,'Team Data'!$A$1:$E$659,3,FALSE())</f>
        <v>12</v>
      </c>
      <c r="O5141" s="0" t="n">
        <f aca="false">VLOOKUP(A5141,'Team Data'!$A$1:$E$659,4,FALSE())</f>
        <v>636</v>
      </c>
      <c r="P5141" s="0" t="n">
        <f aca="false">VLOOKUP(A5141,'Team Data'!$A$1:$E$659,5,FALSE())</f>
        <v>474</v>
      </c>
      <c r="Q5141" s="0" t="n">
        <f aca="false">VLOOKUP(B5141,'Team Data'!$A$1:$E$659,4,FALSE())</f>
        <v>668</v>
      </c>
      <c r="R5141" s="0" t="n">
        <f aca="false">VLOOKUP(B5141,'Team Data'!$A$1:$E$659,5,FALSE())</f>
        <v>500</v>
      </c>
      <c r="S5141" s="0" t="n">
        <f aca="false">IF(I5141=1,(MIN(30,(C5141-D5141)))*(M5141/(M5141+N5141))*(Q5141/(Q5141+R5141)),(MAX(-30,(C5141-D5141)))*(N5141/(M5141+N5141))*(R5141/(R5141+Q5141)))</f>
        <v>-0.880626223091976</v>
      </c>
      <c r="T5141" s="0" t="n">
        <f aca="false">IF(J5141=1,(MIN(30,(D5141-C5141)))*(K5141/(K5141+L5141))*(O5141/(O5141+P5141)),(MAX(-30,(D5141-C5141)))*(L5141/(K5141+L5141))*(P5141/(P5141+O5141)))</f>
        <v>2.18771498771499</v>
      </c>
      <c r="U5141" s="7" t="n">
        <v>43154</v>
      </c>
    </row>
    <row r="5142" customFormat="false" ht="15" hidden="false" customHeight="false" outlineLevel="0" collapsed="false">
      <c r="A5142" s="0" t="s">
        <v>26</v>
      </c>
      <c r="B5142" s="0" t="s">
        <v>131</v>
      </c>
      <c r="C5142" s="0" t="n">
        <v>67</v>
      </c>
      <c r="D5142" s="0" t="n">
        <v>78</v>
      </c>
      <c r="E5142" s="0" t="n">
        <v>32</v>
      </c>
      <c r="F5142" s="0" t="n">
        <v>45</v>
      </c>
      <c r="G5142" s="0" t="n">
        <v>9</v>
      </c>
      <c r="H5142" s="0" t="n">
        <v>9</v>
      </c>
      <c r="I5142" s="0" t="n">
        <v>0</v>
      </c>
      <c r="J5142" s="0" t="n">
        <v>1</v>
      </c>
      <c r="K5142" s="0" t="n">
        <f aca="false">VLOOKUP(A5142,'Team Data'!$A$1:$E$659,2,FALSE())</f>
        <v>24</v>
      </c>
      <c r="L5142" s="0" t="n">
        <f aca="false">VLOOKUP(A5142,'Team Data'!$A$1:$E$659,3,FALSE())</f>
        <v>9</v>
      </c>
      <c r="M5142" s="0" t="n">
        <f aca="false">VLOOKUP(B5142,'Team Data'!$A$1:$E$659,2,FALSE())</f>
        <v>23</v>
      </c>
      <c r="N5142" s="0" t="n">
        <f aca="false">VLOOKUP(B5142,'Team Data'!$A$1:$E$659,3,FALSE())</f>
        <v>13</v>
      </c>
      <c r="O5142" s="0" t="n">
        <f aca="false">VLOOKUP(A5142,'Team Data'!$A$1:$E$659,4,FALSE())</f>
        <v>540</v>
      </c>
      <c r="P5142" s="0" t="n">
        <f aca="false">VLOOKUP(A5142,'Team Data'!$A$1:$E$659,5,FALSE())</f>
        <v>523</v>
      </c>
      <c r="Q5142" s="0" t="n">
        <f aca="false">VLOOKUP(B5142,'Team Data'!$A$1:$E$659,4,FALSE())</f>
        <v>559</v>
      </c>
      <c r="R5142" s="0" t="n">
        <f aca="false">VLOOKUP(B5142,'Team Data'!$A$1:$E$659,5,FALSE())</f>
        <v>576</v>
      </c>
      <c r="S5142" s="0" t="n">
        <f aca="false">IF(I5142=1,(MIN(30,(C5142-D5142)))*(M5142/(M5142+N5142))*(Q5142/(Q5142+R5142)),(MAX(-30,(C5142-D5142)))*(N5142/(M5142+N5142))*(R5142/(R5142+Q5142)))</f>
        <v>-2.01585903083701</v>
      </c>
      <c r="T5142" s="0" t="n">
        <f aca="false">IF(J5142=1,(MIN(30,(D5142-C5142)))*(K5142/(K5142+L5142))*(O5142/(O5142+P5142)),(MAX(-30,(D5142-C5142)))*(L5142/(K5142+L5142))*(P5142/(P5142+O5142)))</f>
        <v>4.06396989651929</v>
      </c>
      <c r="U5142" s="7" t="n">
        <v>43154</v>
      </c>
    </row>
    <row r="5143" customFormat="false" ht="15" hidden="false" customHeight="false" outlineLevel="0" collapsed="false">
      <c r="A5143" s="0" t="s">
        <v>15</v>
      </c>
      <c r="B5143" s="0" t="s">
        <v>223</v>
      </c>
      <c r="C5143" s="0" t="n">
        <v>75</v>
      </c>
      <c r="D5143" s="0" t="n">
        <v>65</v>
      </c>
      <c r="E5143" s="0" t="n">
        <v>38</v>
      </c>
      <c r="F5143" s="0" t="n">
        <v>30</v>
      </c>
      <c r="G5143" s="0" t="n">
        <v>13</v>
      </c>
      <c r="H5143" s="0" t="n">
        <v>16</v>
      </c>
      <c r="I5143" s="0" t="n">
        <v>1</v>
      </c>
      <c r="J5143" s="0" t="n">
        <v>0</v>
      </c>
      <c r="K5143" s="0" t="n">
        <f aca="false">VLOOKUP(A5143,'Team Data'!$A$1:$E$659,2,FALSE())</f>
        <v>26</v>
      </c>
      <c r="L5143" s="0" t="n">
        <f aca="false">VLOOKUP(A5143,'Team Data'!$A$1:$E$659,3,FALSE())</f>
        <v>8</v>
      </c>
      <c r="M5143" s="0" t="n">
        <f aca="false">VLOOKUP(B5143,'Team Data'!$A$1:$E$659,2,FALSE())</f>
        <v>16</v>
      </c>
      <c r="N5143" s="0" t="n">
        <f aca="false">VLOOKUP(B5143,'Team Data'!$A$1:$E$659,3,FALSE())</f>
        <v>16</v>
      </c>
      <c r="O5143" s="0" t="n">
        <f aca="false">VLOOKUP(A5143,'Team Data'!$A$1:$E$659,4,FALSE())</f>
        <v>626</v>
      </c>
      <c r="P5143" s="0" t="n">
        <f aca="false">VLOOKUP(A5143,'Team Data'!$A$1:$E$659,5,FALSE())</f>
        <v>506</v>
      </c>
      <c r="Q5143" s="0" t="n">
        <f aca="false">VLOOKUP(B5143,'Team Data'!$A$1:$E$659,4,FALSE())</f>
        <v>583</v>
      </c>
      <c r="R5143" s="0" t="n">
        <f aca="false">VLOOKUP(B5143,'Team Data'!$A$1:$E$659,5,FALSE())</f>
        <v>479</v>
      </c>
      <c r="S5143" s="0" t="n">
        <f aca="false">IF(I5143=1,(MIN(30,(C5143-D5143)))*(M5143/(M5143+N5143))*(Q5143/(Q5143+R5143)),(MAX(-30,(C5143-D5143)))*(N5143/(M5143+N5143))*(R5143/(R5143+Q5143)))</f>
        <v>2.74482109227872</v>
      </c>
      <c r="T5143" s="0" t="n">
        <f aca="false">IF(J5143=1,(MIN(30,(D5143-C5143)))*(K5143/(K5143+L5143))*(O5143/(O5143+P5143)),(MAX(-30,(D5143-C5143)))*(L5143/(K5143+L5143))*(P5143/(P5143+O5143)))</f>
        <v>-1.05175639160258</v>
      </c>
      <c r="U5143" s="7" t="n">
        <v>43154</v>
      </c>
    </row>
    <row r="5144" customFormat="false" ht="15" hidden="false" customHeight="false" outlineLevel="0" collapsed="false">
      <c r="A5144" s="0" t="s">
        <v>258</v>
      </c>
      <c r="B5144" s="0" t="s">
        <v>224</v>
      </c>
      <c r="C5144" s="0" t="n">
        <v>84</v>
      </c>
      <c r="D5144" s="0" t="n">
        <v>74</v>
      </c>
      <c r="E5144" s="0" t="n">
        <v>39</v>
      </c>
      <c r="F5144" s="0" t="n">
        <v>28</v>
      </c>
      <c r="G5144" s="0" t="n">
        <v>11</v>
      </c>
      <c r="H5144" s="0" t="n">
        <v>10</v>
      </c>
      <c r="I5144" s="0" t="n">
        <v>1</v>
      </c>
      <c r="J5144" s="0" t="n">
        <v>0</v>
      </c>
      <c r="K5144" s="0" t="n">
        <f aca="false">VLOOKUP(A5144,'Team Data'!$A$1:$E$659,2,FALSE())</f>
        <v>22</v>
      </c>
      <c r="L5144" s="0" t="n">
        <f aca="false">VLOOKUP(A5144,'Team Data'!$A$1:$E$659,3,FALSE())</f>
        <v>17</v>
      </c>
      <c r="M5144" s="0" t="n">
        <f aca="false">VLOOKUP(B5144,'Team Data'!$A$1:$E$659,2,FALSE())</f>
        <v>14</v>
      </c>
      <c r="N5144" s="0" t="n">
        <f aca="false">VLOOKUP(B5144,'Team Data'!$A$1:$E$659,3,FALSE())</f>
        <v>18</v>
      </c>
      <c r="O5144" s="0" t="n">
        <f aca="false">VLOOKUP(A5144,'Team Data'!$A$1:$E$659,4,FALSE())</f>
        <v>712</v>
      </c>
      <c r="P5144" s="0" t="n">
        <f aca="false">VLOOKUP(A5144,'Team Data'!$A$1:$E$659,5,FALSE())</f>
        <v>575</v>
      </c>
      <c r="Q5144" s="0" t="n">
        <f aca="false">VLOOKUP(B5144,'Team Data'!$A$1:$E$659,4,FALSE())</f>
        <v>577</v>
      </c>
      <c r="R5144" s="0" t="n">
        <f aca="false">VLOOKUP(B5144,'Team Data'!$A$1:$E$659,5,FALSE())</f>
        <v>477</v>
      </c>
      <c r="S5144" s="0" t="n">
        <f aca="false">IF(I5144=1,(MIN(30,(C5144-D5144)))*(M5144/(M5144+N5144))*(Q5144/(Q5144+R5144)),(MAX(-30,(C5144-D5144)))*(N5144/(M5144+N5144))*(R5144/(R5144+Q5144)))</f>
        <v>2.39504269449715</v>
      </c>
      <c r="T5144" s="0" t="n">
        <f aca="false">IF(J5144=1,(MIN(30,(D5144-C5144)))*(K5144/(K5144+L5144))*(O5144/(O5144+P5144)),(MAX(-30,(D5144-C5144)))*(L5144/(K5144+L5144))*(P5144/(P5144+O5144)))</f>
        <v>-1.94748271671349</v>
      </c>
      <c r="U5144" s="7" t="n">
        <v>43154</v>
      </c>
    </row>
    <row r="5145" customFormat="false" ht="15" hidden="false" customHeight="false" outlineLevel="0" collapsed="false">
      <c r="A5145" s="0" t="s">
        <v>227</v>
      </c>
      <c r="B5145" s="0" t="s">
        <v>252</v>
      </c>
      <c r="C5145" s="0" t="n">
        <v>61</v>
      </c>
      <c r="D5145" s="0" t="n">
        <v>75</v>
      </c>
      <c r="E5145" s="0" t="n">
        <v>30</v>
      </c>
      <c r="F5145" s="0" t="n">
        <v>38</v>
      </c>
      <c r="G5145" s="0" t="n">
        <v>4</v>
      </c>
      <c r="H5145" s="0" t="n">
        <v>3</v>
      </c>
      <c r="I5145" s="0" t="n">
        <v>0</v>
      </c>
      <c r="J5145" s="0" t="n">
        <v>1</v>
      </c>
      <c r="K5145" s="0" t="n">
        <f aca="false">VLOOKUP(A5145,'Team Data'!$A$1:$E$659,2,FALSE())</f>
        <v>6</v>
      </c>
      <c r="L5145" s="0" t="n">
        <f aca="false">VLOOKUP(A5145,'Team Data'!$A$1:$E$659,3,FALSE())</f>
        <v>26</v>
      </c>
      <c r="M5145" s="0" t="n">
        <f aca="false">VLOOKUP(B5145,'Team Data'!$A$1:$E$659,2,FALSE())</f>
        <v>30</v>
      </c>
      <c r="N5145" s="0" t="n">
        <f aca="false">VLOOKUP(B5145,'Team Data'!$A$1:$E$659,3,FALSE())</f>
        <v>6</v>
      </c>
      <c r="O5145" s="0" t="n">
        <f aca="false">VLOOKUP(A5145,'Team Data'!$A$1:$E$659,4,FALSE())</f>
        <v>578</v>
      </c>
      <c r="P5145" s="0" t="n">
        <f aca="false">VLOOKUP(A5145,'Team Data'!$A$1:$E$659,5,FALSE())</f>
        <v>464</v>
      </c>
      <c r="Q5145" s="0" t="n">
        <f aca="false">VLOOKUP(B5145,'Team Data'!$A$1:$E$659,4,FALSE())</f>
        <v>602</v>
      </c>
      <c r="R5145" s="0" t="n">
        <f aca="false">VLOOKUP(B5145,'Team Data'!$A$1:$E$659,5,FALSE())</f>
        <v>592</v>
      </c>
      <c r="S5145" s="0" t="n">
        <f aca="false">IF(I5145=1,(MIN(30,(C5145-D5145)))*(M5145/(M5145+N5145))*(Q5145/(Q5145+R5145)),(MAX(-30,(C5145-D5145)))*(N5145/(M5145+N5145))*(R5145/(R5145+Q5145)))</f>
        <v>-1.15689558905639</v>
      </c>
      <c r="T5145" s="0" t="n">
        <f aca="false">IF(J5145=1,(MIN(30,(D5145-C5145)))*(K5145/(K5145+L5145))*(O5145/(O5145+P5145)),(MAX(-30,(D5145-C5145)))*(L5145/(K5145+L5145))*(P5145/(P5145+O5145)))</f>
        <v>1.45609404990403</v>
      </c>
      <c r="U5145" s="7" t="n">
        <v>43154</v>
      </c>
    </row>
    <row r="5146" customFormat="false" ht="15" hidden="false" customHeight="false" outlineLevel="0" collapsed="false">
      <c r="A5146" s="0" t="s">
        <v>328</v>
      </c>
      <c r="B5146" s="0" t="s">
        <v>40</v>
      </c>
      <c r="C5146" s="0" t="n">
        <v>70</v>
      </c>
      <c r="D5146" s="0" t="n">
        <v>47</v>
      </c>
      <c r="E5146" s="0" t="n">
        <v>33</v>
      </c>
      <c r="F5146" s="0" t="n">
        <v>28</v>
      </c>
      <c r="G5146" s="0" t="n">
        <v>18</v>
      </c>
      <c r="H5146" s="0" t="n">
        <v>14</v>
      </c>
      <c r="I5146" s="0" t="n">
        <v>1</v>
      </c>
      <c r="J5146" s="0" t="n">
        <v>0</v>
      </c>
      <c r="K5146" s="0" t="n">
        <f aca="false">VLOOKUP(A5146,'Team Data'!$A$1:$E$659,2,FALSE())</f>
        <v>23</v>
      </c>
      <c r="L5146" s="0" t="n">
        <f aca="false">VLOOKUP(A5146,'Team Data'!$A$1:$E$659,3,FALSE())</f>
        <v>10</v>
      </c>
      <c r="M5146" s="0" t="n">
        <f aca="false">VLOOKUP(B5146,'Team Data'!$A$1:$E$659,2,FALSE())</f>
        <v>12</v>
      </c>
      <c r="N5146" s="0" t="n">
        <f aca="false">VLOOKUP(B5146,'Team Data'!$A$1:$E$659,3,FALSE())</f>
        <v>18</v>
      </c>
      <c r="O5146" s="0" t="n">
        <f aca="false">VLOOKUP(A5146,'Team Data'!$A$1:$E$659,4,FALSE())</f>
        <v>523</v>
      </c>
      <c r="P5146" s="0" t="n">
        <f aca="false">VLOOKUP(A5146,'Team Data'!$A$1:$E$659,5,FALSE())</f>
        <v>473</v>
      </c>
      <c r="Q5146" s="0" t="n">
        <f aca="false">VLOOKUP(B5146,'Team Data'!$A$1:$E$659,4,FALSE())</f>
        <v>502</v>
      </c>
      <c r="R5146" s="0" t="n">
        <f aca="false">VLOOKUP(B5146,'Team Data'!$A$1:$E$659,5,FALSE())</f>
        <v>400</v>
      </c>
      <c r="S5146" s="0" t="n">
        <f aca="false">IF(I5146=1,(MIN(30,(C5146-D5146)))*(M5146/(M5146+N5146))*(Q5146/(Q5146+R5146)),(MAX(-30,(C5146-D5146)))*(N5146/(M5146+N5146))*(R5146/(R5146+Q5146)))</f>
        <v>5.12017738359202</v>
      </c>
      <c r="T5146" s="0" t="n">
        <f aca="false">IF(J5146=1,(MIN(30,(D5146-C5146)))*(K5146/(K5146+L5146))*(O5146/(O5146+P5146)),(MAX(-30,(D5146-C5146)))*(L5146/(K5146+L5146))*(P5146/(P5146+O5146)))</f>
        <v>-3.309906291834</v>
      </c>
      <c r="U5146" s="7" t="n">
        <v>43154</v>
      </c>
    </row>
    <row r="5147" customFormat="false" ht="15" hidden="false" customHeight="false" outlineLevel="0" collapsed="false">
      <c r="A5147" s="0" t="s">
        <v>155</v>
      </c>
      <c r="B5147" s="0" t="s">
        <v>260</v>
      </c>
      <c r="C5147" s="0" t="n">
        <v>65</v>
      </c>
      <c r="D5147" s="0" t="n">
        <v>64</v>
      </c>
      <c r="E5147" s="0" t="n">
        <v>29</v>
      </c>
      <c r="F5147" s="0" t="n">
        <v>28</v>
      </c>
      <c r="G5147" s="0" t="n">
        <v>12</v>
      </c>
      <c r="H5147" s="0" t="n">
        <v>10</v>
      </c>
      <c r="I5147" s="0" t="n">
        <v>1</v>
      </c>
      <c r="J5147" s="0" t="n">
        <v>0</v>
      </c>
      <c r="K5147" s="0" t="n">
        <f aca="false">VLOOKUP(A5147,'Team Data'!$A$1:$E$659,2,FALSE())</f>
        <v>11</v>
      </c>
      <c r="L5147" s="0" t="n">
        <f aca="false">VLOOKUP(A5147,'Team Data'!$A$1:$E$659,3,FALSE())</f>
        <v>20</v>
      </c>
      <c r="M5147" s="0" t="n">
        <f aca="false">VLOOKUP(B5147,'Team Data'!$A$1:$E$659,2,FALSE())</f>
        <v>11</v>
      </c>
      <c r="N5147" s="0" t="n">
        <f aca="false">VLOOKUP(B5147,'Team Data'!$A$1:$E$659,3,FALSE())</f>
        <v>20</v>
      </c>
      <c r="O5147" s="0" t="n">
        <f aca="false">VLOOKUP(A5147,'Team Data'!$A$1:$E$659,4,FALSE())</f>
        <v>532</v>
      </c>
      <c r="P5147" s="0" t="n">
        <f aca="false">VLOOKUP(A5147,'Team Data'!$A$1:$E$659,5,FALSE())</f>
        <v>464</v>
      </c>
      <c r="Q5147" s="0" t="n">
        <f aca="false">VLOOKUP(B5147,'Team Data'!$A$1:$E$659,4,FALSE())</f>
        <v>508</v>
      </c>
      <c r="R5147" s="0" t="n">
        <f aca="false">VLOOKUP(B5147,'Team Data'!$A$1:$E$659,5,FALSE())</f>
        <v>478</v>
      </c>
      <c r="S5147" s="0" t="n">
        <f aca="false">IF(I5147=1,(MIN(30,(C5147-D5147)))*(M5147/(M5147+N5147))*(Q5147/(Q5147+R5147)),(MAX(-30,(C5147-D5147)))*(N5147/(M5147+N5147))*(R5147/(R5147+Q5147)))</f>
        <v>0.182817509651247</v>
      </c>
      <c r="T5147" s="0" t="n">
        <f aca="false">IF(J5147=1,(MIN(30,(D5147-C5147)))*(K5147/(K5147+L5147))*(O5147/(O5147+P5147)),(MAX(-30,(D5147-C5147)))*(L5147/(K5147+L5147))*(P5147/(P5147+O5147)))</f>
        <v>-0.300557066977588</v>
      </c>
      <c r="U5147" s="7" t="n">
        <v>43154</v>
      </c>
    </row>
    <row r="5148" customFormat="false" ht="15" hidden="false" customHeight="false" outlineLevel="0" collapsed="false">
      <c r="A5148" s="0" t="s">
        <v>42</v>
      </c>
      <c r="B5148" s="0" t="s">
        <v>39</v>
      </c>
      <c r="C5148" s="0" t="n">
        <v>86</v>
      </c>
      <c r="D5148" s="0" t="n">
        <v>90</v>
      </c>
      <c r="E5148" s="0" t="n">
        <v>40</v>
      </c>
      <c r="F5148" s="0" t="n">
        <v>45</v>
      </c>
      <c r="G5148" s="0" t="n">
        <v>10</v>
      </c>
      <c r="H5148" s="0" t="n">
        <v>16</v>
      </c>
      <c r="I5148" s="0" t="n">
        <v>0</v>
      </c>
      <c r="J5148" s="0" t="n">
        <v>1</v>
      </c>
      <c r="K5148" s="0" t="n">
        <f aca="false">VLOOKUP(A5148,'Team Data'!$A$1:$E$659,2,FALSE())</f>
        <v>6</v>
      </c>
      <c r="L5148" s="0" t="n">
        <f aca="false">VLOOKUP(A5148,'Team Data'!$A$1:$E$659,3,FALSE())</f>
        <v>24</v>
      </c>
      <c r="M5148" s="0" t="n">
        <f aca="false">VLOOKUP(B5148,'Team Data'!$A$1:$E$659,2,FALSE())</f>
        <v>9</v>
      </c>
      <c r="N5148" s="0" t="n">
        <f aca="false">VLOOKUP(B5148,'Team Data'!$A$1:$E$659,3,FALSE())</f>
        <v>22</v>
      </c>
      <c r="O5148" s="0" t="n">
        <f aca="false">VLOOKUP(A5148,'Team Data'!$A$1:$E$659,4,FALSE())</f>
        <v>441</v>
      </c>
      <c r="P5148" s="0" t="n">
        <f aca="false">VLOOKUP(A5148,'Team Data'!$A$1:$E$659,5,FALSE())</f>
        <v>464</v>
      </c>
      <c r="Q5148" s="0" t="n">
        <f aca="false">VLOOKUP(B5148,'Team Data'!$A$1:$E$659,4,FALSE())</f>
        <v>486</v>
      </c>
      <c r="R5148" s="0" t="n">
        <f aca="false">VLOOKUP(B5148,'Team Data'!$A$1:$E$659,5,FALSE())</f>
        <v>452</v>
      </c>
      <c r="S5148" s="0" t="n">
        <f aca="false">IF(I5148=1,(MIN(30,(C5148-D5148)))*(M5148/(M5148+N5148))*(Q5148/(Q5148+R5148)),(MAX(-30,(C5148-D5148)))*(N5148/(M5148+N5148))*(R5148/(R5148+Q5148)))</f>
        <v>-1.36790700873513</v>
      </c>
      <c r="T5148" s="0" t="n">
        <f aca="false">IF(J5148=1,(MIN(30,(D5148-C5148)))*(K5148/(K5148+L5148))*(O5148/(O5148+P5148)),(MAX(-30,(D5148-C5148)))*(L5148/(K5148+L5148))*(P5148/(P5148+O5148)))</f>
        <v>0.389834254143646</v>
      </c>
      <c r="U5148" s="7" t="n">
        <v>43154</v>
      </c>
    </row>
    <row r="5149" customFormat="false" ht="15" hidden="false" customHeight="false" outlineLevel="0" collapsed="false">
      <c r="A5149" s="0" t="s">
        <v>308</v>
      </c>
      <c r="B5149" s="0" t="s">
        <v>306</v>
      </c>
      <c r="C5149" s="0" t="n">
        <v>49</v>
      </c>
      <c r="D5149" s="0" t="n">
        <v>69</v>
      </c>
      <c r="E5149" s="0" t="n">
        <v>34</v>
      </c>
      <c r="F5149" s="0" t="n">
        <v>47</v>
      </c>
      <c r="G5149" s="0" t="n">
        <v>10</v>
      </c>
      <c r="H5149" s="0" t="n">
        <v>8</v>
      </c>
      <c r="I5149" s="0" t="n">
        <v>0</v>
      </c>
      <c r="J5149" s="0" t="n">
        <v>1</v>
      </c>
      <c r="K5149" s="0" t="n">
        <f aca="false">VLOOKUP(A5149,'Team Data'!$A$1:$E$659,2,FALSE())</f>
        <v>23</v>
      </c>
      <c r="L5149" s="0" t="n">
        <f aca="false">VLOOKUP(A5149,'Team Data'!$A$1:$E$659,3,FALSE())</f>
        <v>9</v>
      </c>
      <c r="M5149" s="0" t="n">
        <f aca="false">VLOOKUP(B5149,'Team Data'!$A$1:$E$659,2,FALSE())</f>
        <v>18</v>
      </c>
      <c r="N5149" s="0" t="n">
        <f aca="false">VLOOKUP(B5149,'Team Data'!$A$1:$E$659,3,FALSE())</f>
        <v>17</v>
      </c>
      <c r="O5149" s="0" t="n">
        <f aca="false">VLOOKUP(A5149,'Team Data'!$A$1:$E$659,4,FALSE())</f>
        <v>444</v>
      </c>
      <c r="P5149" s="0" t="n">
        <f aca="false">VLOOKUP(A5149,'Team Data'!$A$1:$E$659,5,FALSE())</f>
        <v>537</v>
      </c>
      <c r="Q5149" s="0" t="n">
        <f aca="false">VLOOKUP(B5149,'Team Data'!$A$1:$E$659,4,FALSE())</f>
        <v>605</v>
      </c>
      <c r="R5149" s="0" t="n">
        <f aca="false">VLOOKUP(B5149,'Team Data'!$A$1:$E$659,5,FALSE())</f>
        <v>465</v>
      </c>
      <c r="S5149" s="0" t="n">
        <f aca="false">IF(I5149=1,(MIN(30,(C5149-D5149)))*(M5149/(M5149+N5149))*(Q5149/(Q5149+R5149)),(MAX(-30,(C5149-D5149)))*(N5149/(M5149+N5149))*(R5149/(R5149+Q5149)))</f>
        <v>-4.22162883845127</v>
      </c>
      <c r="T5149" s="0" t="n">
        <f aca="false">IF(J5149=1,(MIN(30,(D5149-C5149)))*(K5149/(K5149+L5149))*(O5149/(O5149+P5149)),(MAX(-30,(D5149-C5149)))*(L5149/(K5149+L5149))*(P5149/(P5149+O5149)))</f>
        <v>6.50611620795107</v>
      </c>
      <c r="U5149" s="7" t="n">
        <v>43154</v>
      </c>
    </row>
    <row r="5150" customFormat="false" ht="15" hidden="false" customHeight="false" outlineLevel="0" collapsed="false">
      <c r="A5150" s="0" t="s">
        <v>23</v>
      </c>
      <c r="B5150" s="0" t="s">
        <v>229</v>
      </c>
      <c r="C5150" s="0" t="n">
        <v>72</v>
      </c>
      <c r="D5150" s="0" t="n">
        <v>60</v>
      </c>
      <c r="E5150" s="0" t="n">
        <v>38</v>
      </c>
      <c r="F5150" s="0" t="n">
        <v>28</v>
      </c>
      <c r="G5150" s="0" t="n">
        <v>10</v>
      </c>
      <c r="H5150" s="0" t="n">
        <v>9</v>
      </c>
      <c r="I5150" s="0" t="n">
        <v>1</v>
      </c>
      <c r="J5150" s="0" t="n">
        <v>0</v>
      </c>
      <c r="K5150" s="0" t="n">
        <f aca="false">VLOOKUP(A5150,'Team Data'!$A$1:$E$659,2,FALSE())</f>
        <v>24</v>
      </c>
      <c r="L5150" s="0" t="n">
        <f aca="false">VLOOKUP(A5150,'Team Data'!$A$1:$E$659,3,FALSE())</f>
        <v>11</v>
      </c>
      <c r="M5150" s="0" t="n">
        <f aca="false">VLOOKUP(B5150,'Team Data'!$A$1:$E$659,2,FALSE())</f>
        <v>10</v>
      </c>
      <c r="N5150" s="0" t="n">
        <f aca="false">VLOOKUP(B5150,'Team Data'!$A$1:$E$659,3,FALSE())</f>
        <v>22</v>
      </c>
      <c r="O5150" s="0" t="n">
        <f aca="false">VLOOKUP(A5150,'Team Data'!$A$1:$E$659,4,FALSE())</f>
        <v>633</v>
      </c>
      <c r="P5150" s="0" t="n">
        <f aca="false">VLOOKUP(A5150,'Team Data'!$A$1:$E$659,5,FALSE())</f>
        <v>543</v>
      </c>
      <c r="Q5150" s="0" t="n">
        <f aca="false">VLOOKUP(B5150,'Team Data'!$A$1:$E$659,4,FALSE())</f>
        <v>517</v>
      </c>
      <c r="R5150" s="0" t="n">
        <f aca="false">VLOOKUP(B5150,'Team Data'!$A$1:$E$659,5,FALSE())</f>
        <v>456</v>
      </c>
      <c r="S5150" s="0" t="n">
        <f aca="false">IF(I5150=1,(MIN(30,(C5150-D5150)))*(M5150/(M5150+N5150))*(Q5150/(Q5150+R5150)),(MAX(-30,(C5150-D5150)))*(N5150/(M5150+N5150))*(R5150/(R5150+Q5150)))</f>
        <v>1.99254881808839</v>
      </c>
      <c r="T5150" s="0" t="n">
        <f aca="false">IF(J5150=1,(MIN(30,(D5150-C5150)))*(K5150/(K5150+L5150))*(O5150/(O5150+P5150)),(MAX(-30,(D5150-C5150)))*(L5150/(K5150+L5150))*(P5150/(P5150+O5150)))</f>
        <v>-1.74139941690962</v>
      </c>
      <c r="U5150" s="7" t="n">
        <v>43154</v>
      </c>
    </row>
    <row r="5151" customFormat="false" ht="15" hidden="false" customHeight="false" outlineLevel="0" collapsed="false">
      <c r="A5151" s="0" t="s">
        <v>340</v>
      </c>
      <c r="B5151" s="0" t="s">
        <v>43</v>
      </c>
      <c r="C5151" s="0" t="n">
        <v>78</v>
      </c>
      <c r="D5151" s="0" t="n">
        <v>76</v>
      </c>
      <c r="E5151" s="0" t="n">
        <v>26</v>
      </c>
      <c r="F5151" s="0" t="n">
        <v>34</v>
      </c>
      <c r="G5151" s="0" t="n">
        <v>10</v>
      </c>
      <c r="H5151" s="0" t="n">
        <v>12</v>
      </c>
      <c r="I5151" s="0" t="n">
        <v>1</v>
      </c>
      <c r="J5151" s="0" t="n">
        <v>0</v>
      </c>
      <c r="K5151" s="0" t="n">
        <f aca="false">VLOOKUP(A5151,'Team Data'!$A$1:$E$659,2,FALSE())</f>
        <v>12</v>
      </c>
      <c r="L5151" s="0" t="n">
        <f aca="false">VLOOKUP(A5151,'Team Data'!$A$1:$E$659,3,FALSE())</f>
        <v>19</v>
      </c>
      <c r="M5151" s="0" t="n">
        <f aca="false">VLOOKUP(B5151,'Team Data'!$A$1:$E$659,2,FALSE())</f>
        <v>8</v>
      </c>
      <c r="N5151" s="0" t="n">
        <f aca="false">VLOOKUP(B5151,'Team Data'!$A$1:$E$659,3,FALSE())</f>
        <v>23</v>
      </c>
      <c r="O5151" s="0" t="n">
        <f aca="false">VLOOKUP(A5151,'Team Data'!$A$1:$E$659,4,FALSE())</f>
        <v>595</v>
      </c>
      <c r="P5151" s="0" t="n">
        <f aca="false">VLOOKUP(A5151,'Team Data'!$A$1:$E$659,5,FALSE())</f>
        <v>435</v>
      </c>
      <c r="Q5151" s="0" t="n">
        <f aca="false">VLOOKUP(B5151,'Team Data'!$A$1:$E$659,4,FALSE())</f>
        <v>578</v>
      </c>
      <c r="R5151" s="0" t="n">
        <f aca="false">VLOOKUP(B5151,'Team Data'!$A$1:$E$659,5,FALSE())</f>
        <v>421</v>
      </c>
      <c r="S5151" s="0" t="n">
        <f aca="false">IF(I5151=1,(MIN(30,(C5151-D5151)))*(M5151/(M5151+N5151))*(Q5151/(Q5151+R5151)),(MAX(-30,(C5151-D5151)))*(N5151/(M5151+N5151))*(R5151/(R5151+Q5151)))</f>
        <v>0.298621201847008</v>
      </c>
      <c r="T5151" s="0" t="n">
        <f aca="false">IF(J5151=1,(MIN(30,(D5151-C5151)))*(K5151/(K5151+L5151))*(O5151/(O5151+P5151)),(MAX(-30,(D5151-C5151)))*(L5151/(K5151+L5151))*(P5151/(P5151+O5151)))</f>
        <v>-0.517694957720013</v>
      </c>
      <c r="U5151" s="7" t="n">
        <v>43154</v>
      </c>
    </row>
    <row r="5152" customFormat="false" ht="15" hidden="false" customHeight="false" outlineLevel="0" collapsed="false">
      <c r="A5152" s="0" t="s">
        <v>16</v>
      </c>
      <c r="B5152" s="0" t="s">
        <v>222</v>
      </c>
      <c r="C5152" s="0" t="n">
        <v>68</v>
      </c>
      <c r="D5152" s="0" t="n">
        <v>75</v>
      </c>
      <c r="E5152" s="0" t="n">
        <v>32</v>
      </c>
      <c r="F5152" s="0" t="n">
        <v>40</v>
      </c>
      <c r="G5152" s="0" t="n">
        <v>8</v>
      </c>
      <c r="H5152" s="0" t="n">
        <v>7</v>
      </c>
      <c r="I5152" s="0" t="n">
        <v>0</v>
      </c>
      <c r="J5152" s="0" t="n">
        <v>1</v>
      </c>
      <c r="K5152" s="0" t="n">
        <f aca="false">VLOOKUP(A5152,'Team Data'!$A$1:$E$659,2,FALSE())</f>
        <v>20</v>
      </c>
      <c r="L5152" s="0" t="n">
        <f aca="false">VLOOKUP(A5152,'Team Data'!$A$1:$E$659,3,FALSE())</f>
        <v>12</v>
      </c>
      <c r="M5152" s="0" t="n">
        <f aca="false">VLOOKUP(B5152,'Team Data'!$A$1:$E$659,2,FALSE())</f>
        <v>23</v>
      </c>
      <c r="N5152" s="0" t="n">
        <f aca="false">VLOOKUP(B5152,'Team Data'!$A$1:$E$659,3,FALSE())</f>
        <v>13</v>
      </c>
      <c r="O5152" s="0" t="n">
        <f aca="false">VLOOKUP(A5152,'Team Data'!$A$1:$E$659,4,FALSE())</f>
        <v>595</v>
      </c>
      <c r="P5152" s="0" t="n">
        <f aca="false">VLOOKUP(A5152,'Team Data'!$A$1:$E$659,5,FALSE())</f>
        <v>484</v>
      </c>
      <c r="Q5152" s="0" t="n">
        <f aca="false">VLOOKUP(B5152,'Team Data'!$A$1:$E$659,4,FALSE())</f>
        <v>646</v>
      </c>
      <c r="R5152" s="0" t="n">
        <f aca="false">VLOOKUP(B5152,'Team Data'!$A$1:$E$659,5,FALSE())</f>
        <v>534</v>
      </c>
      <c r="S5152" s="0" t="n">
        <f aca="false">IF(I5152=1,(MIN(30,(C5152-D5152)))*(M5152/(M5152+N5152))*(Q5152/(Q5152+R5152)),(MAX(-30,(C5152-D5152)))*(N5152/(M5152+N5152))*(R5152/(R5152+Q5152)))</f>
        <v>-1.14392655367232</v>
      </c>
      <c r="T5152" s="0" t="n">
        <f aca="false">IF(J5152=1,(MIN(30,(D5152-C5152)))*(K5152/(K5152+L5152))*(O5152/(O5152+P5152)),(MAX(-30,(D5152-C5152)))*(L5152/(K5152+L5152))*(P5152/(P5152+O5152)))</f>
        <v>2.41253475440222</v>
      </c>
      <c r="U5152" s="7" t="n">
        <v>43154</v>
      </c>
    </row>
    <row r="5153" customFormat="false" ht="15" hidden="false" customHeight="false" outlineLevel="0" collapsed="false">
      <c r="A5153" s="0" t="s">
        <v>147</v>
      </c>
      <c r="B5153" s="0" t="s">
        <v>111</v>
      </c>
      <c r="C5153" s="0" t="n">
        <v>63</v>
      </c>
      <c r="D5153" s="0" t="n">
        <v>74</v>
      </c>
      <c r="E5153" s="0" t="n">
        <v>25</v>
      </c>
      <c r="F5153" s="0" t="n">
        <v>37</v>
      </c>
      <c r="G5153" s="0" t="n">
        <v>15</v>
      </c>
      <c r="H5153" s="0" t="n">
        <v>19</v>
      </c>
      <c r="I5153" s="0" t="n">
        <v>0</v>
      </c>
      <c r="J5153" s="0" t="n">
        <v>1</v>
      </c>
      <c r="K5153" s="0" t="n">
        <f aca="false">VLOOKUP(A5153,'Team Data'!$A$1:$E$659,2,FALSE())</f>
        <v>15</v>
      </c>
      <c r="L5153" s="0" t="n">
        <f aca="false">VLOOKUP(A5153,'Team Data'!$A$1:$E$659,3,FALSE())</f>
        <v>18</v>
      </c>
      <c r="M5153" s="0" t="n">
        <f aca="false">VLOOKUP(B5153,'Team Data'!$A$1:$E$659,2,FALSE())</f>
        <v>17</v>
      </c>
      <c r="N5153" s="0" t="n">
        <f aca="false">VLOOKUP(B5153,'Team Data'!$A$1:$E$659,3,FALSE())</f>
        <v>13</v>
      </c>
      <c r="O5153" s="0" t="n">
        <f aca="false">VLOOKUP(A5153,'Team Data'!$A$1:$E$659,4,FALSE())</f>
        <v>537</v>
      </c>
      <c r="P5153" s="0" t="n">
        <f aca="false">VLOOKUP(A5153,'Team Data'!$A$1:$E$659,5,FALSE())</f>
        <v>476</v>
      </c>
      <c r="Q5153" s="0" t="n">
        <f aca="false">VLOOKUP(B5153,'Team Data'!$A$1:$E$659,4,FALSE())</f>
        <v>461</v>
      </c>
      <c r="R5153" s="0" t="n">
        <f aca="false">VLOOKUP(B5153,'Team Data'!$A$1:$E$659,5,FALSE())</f>
        <v>455</v>
      </c>
      <c r="S5153" s="0" t="n">
        <f aca="false">IF(I5153=1,(MIN(30,(C5153-D5153)))*(M5153/(M5153+N5153))*(Q5153/(Q5153+R5153)),(MAX(-30,(C5153-D5153)))*(N5153/(M5153+N5153))*(R5153/(R5153+Q5153)))</f>
        <v>-2.36772197962154</v>
      </c>
      <c r="T5153" s="0" t="n">
        <f aca="false">IF(J5153=1,(MIN(30,(D5153-C5153)))*(K5153/(K5153+L5153))*(O5153/(O5153+P5153)),(MAX(-30,(D5153-C5153)))*(L5153/(K5153+L5153))*(P5153/(P5153+O5153)))</f>
        <v>2.65054294175716</v>
      </c>
      <c r="U5153" s="7" t="n">
        <v>43154</v>
      </c>
    </row>
    <row r="5154" customFormat="false" ht="15" hidden="false" customHeight="false" outlineLevel="0" collapsed="false">
      <c r="A5154" s="0" t="s">
        <v>352</v>
      </c>
      <c r="B5154" s="0" t="s">
        <v>118</v>
      </c>
      <c r="C5154" s="0" t="n">
        <v>56</v>
      </c>
      <c r="D5154" s="0" t="n">
        <v>66</v>
      </c>
      <c r="E5154" s="0" t="n">
        <v>36</v>
      </c>
      <c r="F5154" s="0" t="n">
        <v>28</v>
      </c>
      <c r="G5154" s="0" t="n">
        <v>17</v>
      </c>
      <c r="H5154" s="0" t="n">
        <v>9</v>
      </c>
      <c r="I5154" s="0" t="n">
        <v>0</v>
      </c>
      <c r="J5154" s="0" t="n">
        <v>1</v>
      </c>
      <c r="K5154" s="0" t="n">
        <f aca="false">VLOOKUP(A5154,'Team Data'!$A$1:$E$659,2,FALSE())</f>
        <v>25</v>
      </c>
      <c r="L5154" s="0" t="n">
        <f aca="false">VLOOKUP(A5154,'Team Data'!$A$1:$E$659,3,FALSE())</f>
        <v>10</v>
      </c>
      <c r="M5154" s="0" t="n">
        <f aca="false">VLOOKUP(B5154,'Team Data'!$A$1:$E$659,2,FALSE())</f>
        <v>11</v>
      </c>
      <c r="N5154" s="0" t="n">
        <f aca="false">VLOOKUP(B5154,'Team Data'!$A$1:$E$659,3,FALSE())</f>
        <v>19</v>
      </c>
      <c r="O5154" s="0" t="n">
        <f aca="false">VLOOKUP(A5154,'Team Data'!$A$1:$E$659,4,FALSE())</f>
        <v>543</v>
      </c>
      <c r="P5154" s="0" t="n">
        <f aca="false">VLOOKUP(A5154,'Team Data'!$A$1:$E$659,5,FALSE())</f>
        <v>561</v>
      </c>
      <c r="Q5154" s="0" t="n">
        <f aca="false">VLOOKUP(B5154,'Team Data'!$A$1:$E$659,4,FALSE())</f>
        <v>459</v>
      </c>
      <c r="R5154" s="0" t="n">
        <f aca="false">VLOOKUP(B5154,'Team Data'!$A$1:$E$659,5,FALSE())</f>
        <v>467</v>
      </c>
      <c r="S5154" s="0" t="n">
        <f aca="false">IF(I5154=1,(MIN(30,(C5154-D5154)))*(M5154/(M5154+N5154))*(Q5154/(Q5154+R5154)),(MAX(-30,(C5154-D5154)))*(N5154/(M5154+N5154))*(R5154/(R5154+Q5154)))</f>
        <v>-3.19402447804176</v>
      </c>
      <c r="T5154" s="0" t="n">
        <f aca="false">IF(J5154=1,(MIN(30,(D5154-C5154)))*(K5154/(K5154+L5154))*(O5154/(O5154+P5154)),(MAX(-30,(D5154-C5154)))*(L5154/(K5154+L5154))*(P5154/(P5154+O5154)))</f>
        <v>3.51319875776398</v>
      </c>
      <c r="U5154" s="7" t="n">
        <v>43154</v>
      </c>
    </row>
    <row r="5155" customFormat="false" ht="15" hidden="false" customHeight="false" outlineLevel="0" collapsed="false">
      <c r="A5155" s="0" t="s">
        <v>166</v>
      </c>
      <c r="B5155" s="0" t="s">
        <v>297</v>
      </c>
      <c r="C5155" s="0" t="n">
        <v>83</v>
      </c>
      <c r="D5155" s="0" t="n">
        <v>70</v>
      </c>
      <c r="E5155" s="0" t="n">
        <v>39</v>
      </c>
      <c r="F5155" s="0" t="n">
        <v>33</v>
      </c>
      <c r="G5155" s="0" t="n">
        <v>9</v>
      </c>
      <c r="H5155" s="0" t="n">
        <v>12</v>
      </c>
      <c r="I5155" s="0" t="n">
        <v>1</v>
      </c>
      <c r="J5155" s="0" t="n">
        <v>0</v>
      </c>
      <c r="K5155" s="0" t="n">
        <f aca="false">VLOOKUP(A5155,'Team Data'!$A$1:$E$659,2,FALSE())</f>
        <v>19</v>
      </c>
      <c r="L5155" s="0" t="n">
        <f aca="false">VLOOKUP(A5155,'Team Data'!$A$1:$E$659,3,FALSE())</f>
        <v>15</v>
      </c>
      <c r="M5155" s="0" t="n">
        <f aca="false">VLOOKUP(B5155,'Team Data'!$A$1:$E$659,2,FALSE())</f>
        <v>11</v>
      </c>
      <c r="N5155" s="0" t="n">
        <f aca="false">VLOOKUP(B5155,'Team Data'!$A$1:$E$659,3,FALSE())</f>
        <v>21</v>
      </c>
      <c r="O5155" s="0" t="n">
        <f aca="false">VLOOKUP(A5155,'Team Data'!$A$1:$E$659,4,FALSE())</f>
        <v>543</v>
      </c>
      <c r="P5155" s="0" t="n">
        <f aca="false">VLOOKUP(A5155,'Team Data'!$A$1:$E$659,5,FALSE())</f>
        <v>527</v>
      </c>
      <c r="Q5155" s="0" t="n">
        <f aca="false">VLOOKUP(B5155,'Team Data'!$A$1:$E$659,4,FALSE())</f>
        <v>511</v>
      </c>
      <c r="R5155" s="0" t="n">
        <f aca="false">VLOOKUP(B5155,'Team Data'!$A$1:$E$659,5,FALSE())</f>
        <v>448</v>
      </c>
      <c r="S5155" s="0" t="n">
        <f aca="false">IF(I5155=1,(MIN(30,(C5155-D5155)))*(M5155/(M5155+N5155))*(Q5155/(Q5155+R5155)),(MAX(-30,(C5155-D5155)))*(N5155/(M5155+N5155))*(R5155/(R5155+Q5155)))</f>
        <v>2.38115875912409</v>
      </c>
      <c r="T5155" s="0" t="n">
        <f aca="false">IF(J5155=1,(MIN(30,(D5155-C5155)))*(K5155/(K5155+L5155))*(O5155/(O5155+P5155)),(MAX(-30,(D5155-C5155)))*(L5155/(K5155+L5155))*(P5155/(P5155+O5155)))</f>
        <v>-2.82476635514019</v>
      </c>
      <c r="U5155" s="7" t="n">
        <v>43154</v>
      </c>
    </row>
    <row r="5156" customFormat="false" ht="15" hidden="false" customHeight="false" outlineLevel="0" collapsed="false">
      <c r="A5156" s="0" t="s">
        <v>48</v>
      </c>
      <c r="B5156" s="0" t="s">
        <v>298</v>
      </c>
      <c r="C5156" s="0" t="n">
        <v>76</v>
      </c>
      <c r="D5156" s="0" t="n">
        <v>89</v>
      </c>
      <c r="E5156" s="0" t="n">
        <v>24</v>
      </c>
      <c r="F5156" s="0" t="n">
        <v>34</v>
      </c>
      <c r="G5156" s="0" t="n">
        <v>12</v>
      </c>
      <c r="H5156" s="0" t="n">
        <v>13</v>
      </c>
      <c r="I5156" s="0" t="n">
        <v>0</v>
      </c>
      <c r="J5156" s="0" t="n">
        <v>1</v>
      </c>
      <c r="K5156" s="0" t="n">
        <f aca="false">VLOOKUP(A5156,'Team Data'!$A$1:$E$659,2,FALSE())</f>
        <v>21</v>
      </c>
      <c r="L5156" s="0" t="n">
        <f aca="false">VLOOKUP(A5156,'Team Data'!$A$1:$E$659,3,FALSE())</f>
        <v>15</v>
      </c>
      <c r="M5156" s="0" t="n">
        <f aca="false">VLOOKUP(B5156,'Team Data'!$A$1:$E$659,2,FALSE())</f>
        <v>23</v>
      </c>
      <c r="N5156" s="0" t="n">
        <f aca="false">VLOOKUP(B5156,'Team Data'!$A$1:$E$659,3,FALSE())</f>
        <v>11</v>
      </c>
      <c r="O5156" s="0" t="n">
        <f aca="false">VLOOKUP(A5156,'Team Data'!$A$1:$E$659,4,FALSE())</f>
        <v>577</v>
      </c>
      <c r="P5156" s="0" t="n">
        <f aca="false">VLOOKUP(A5156,'Team Data'!$A$1:$E$659,5,FALSE())</f>
        <v>521</v>
      </c>
      <c r="Q5156" s="0" t="n">
        <f aca="false">VLOOKUP(B5156,'Team Data'!$A$1:$E$659,4,FALSE())</f>
        <v>603</v>
      </c>
      <c r="R5156" s="0" t="n">
        <f aca="false">VLOOKUP(B5156,'Team Data'!$A$1:$E$659,5,FALSE())</f>
        <v>503</v>
      </c>
      <c r="S5156" s="0" t="n">
        <f aca="false">IF(I5156=1,(MIN(30,(C5156-D5156)))*(M5156/(M5156+N5156))*(Q5156/(Q5156+R5156)),(MAX(-30,(C5156-D5156)))*(N5156/(M5156+N5156))*(R5156/(R5156+Q5156)))</f>
        <v>-1.9128018295926</v>
      </c>
      <c r="T5156" s="0" t="n">
        <f aca="false">IF(J5156=1,(MIN(30,(D5156-C5156)))*(K5156/(K5156+L5156))*(O5156/(O5156+P5156)),(MAX(-30,(D5156-C5156)))*(L5156/(K5156+L5156))*(P5156/(P5156+O5156)))</f>
        <v>3.98504857316333</v>
      </c>
      <c r="U5156" s="7" t="n">
        <v>43154</v>
      </c>
    </row>
    <row r="5157" customFormat="false" ht="15" hidden="false" customHeight="false" outlineLevel="0" collapsed="false">
      <c r="A5157" s="0" t="s">
        <v>65</v>
      </c>
      <c r="B5157" s="0" t="s">
        <v>226</v>
      </c>
      <c r="C5157" s="0" t="n">
        <v>46</v>
      </c>
      <c r="D5157" s="0" t="n">
        <v>74</v>
      </c>
      <c r="E5157" s="0" t="n">
        <v>30</v>
      </c>
      <c r="F5157" s="0" t="n">
        <v>45</v>
      </c>
      <c r="G5157" s="0" t="n">
        <v>10</v>
      </c>
      <c r="H5157" s="0" t="n">
        <v>14</v>
      </c>
      <c r="I5157" s="0" t="n">
        <v>0</v>
      </c>
      <c r="J5157" s="0" t="n">
        <v>1</v>
      </c>
      <c r="K5157" s="0" t="n">
        <f aca="false">VLOOKUP(A5157,'Team Data'!$A$1:$E$659,2,FALSE())</f>
        <v>7</v>
      </c>
      <c r="L5157" s="0" t="n">
        <f aca="false">VLOOKUP(A5157,'Team Data'!$A$1:$E$659,3,FALSE())</f>
        <v>20</v>
      </c>
      <c r="M5157" s="0" t="n">
        <f aca="false">VLOOKUP(B5157,'Team Data'!$A$1:$E$659,2,FALSE())</f>
        <v>24</v>
      </c>
      <c r="N5157" s="0" t="n">
        <f aca="false">VLOOKUP(B5157,'Team Data'!$A$1:$E$659,3,FALSE())</f>
        <v>9</v>
      </c>
      <c r="O5157" s="0" t="n">
        <f aca="false">VLOOKUP(A5157,'Team Data'!$A$1:$E$659,4,FALSE())</f>
        <v>381</v>
      </c>
      <c r="P5157" s="0" t="n">
        <f aca="false">VLOOKUP(A5157,'Team Data'!$A$1:$E$659,5,FALSE())</f>
        <v>427</v>
      </c>
      <c r="Q5157" s="0" t="n">
        <f aca="false">VLOOKUP(B5157,'Team Data'!$A$1:$E$659,4,FALSE())</f>
        <v>464</v>
      </c>
      <c r="R5157" s="0" t="n">
        <f aca="false">VLOOKUP(B5157,'Team Data'!$A$1:$E$659,5,FALSE())</f>
        <v>528</v>
      </c>
      <c r="S5157" s="0" t="n">
        <f aca="false">IF(I5157=1,(MIN(30,(C5157-D5157)))*(M5157/(M5157+N5157))*(Q5157/(Q5157+R5157)),(MAX(-30,(C5157-D5157)))*(N5157/(M5157+N5157))*(R5157/(R5157+Q5157)))</f>
        <v>-4.06451612903226</v>
      </c>
      <c r="T5157" s="0" t="n">
        <f aca="false">IF(J5157=1,(MIN(30,(D5157-C5157)))*(K5157/(K5157+L5157))*(O5157/(O5157+P5157)),(MAX(-30,(D5157-C5157)))*(L5157/(K5157+L5157))*(P5157/(P5157+O5157)))</f>
        <v>3.42299229922992</v>
      </c>
      <c r="U5157" s="7" t="n">
        <v>43155</v>
      </c>
    </row>
    <row r="5158" customFormat="false" ht="15" hidden="false" customHeight="false" outlineLevel="0" collapsed="false">
      <c r="A5158" s="0" t="s">
        <v>110</v>
      </c>
      <c r="B5158" s="0" t="s">
        <v>233</v>
      </c>
      <c r="C5158" s="0" t="n">
        <v>72</v>
      </c>
      <c r="D5158" s="0" t="n">
        <v>66</v>
      </c>
      <c r="E5158" s="0" t="n">
        <v>38</v>
      </c>
      <c r="F5158" s="0" t="n">
        <v>24</v>
      </c>
      <c r="G5158" s="0" t="n">
        <v>14</v>
      </c>
      <c r="H5158" s="0" t="n">
        <v>10</v>
      </c>
      <c r="I5158" s="0" t="n">
        <v>1</v>
      </c>
      <c r="J5158" s="0" t="n">
        <v>0</v>
      </c>
      <c r="K5158" s="0" t="n">
        <f aca="false">VLOOKUP(A5158,'Team Data'!$A$1:$E$659,2,FALSE())</f>
        <v>18</v>
      </c>
      <c r="L5158" s="0" t="n">
        <f aca="false">VLOOKUP(A5158,'Team Data'!$A$1:$E$659,3,FALSE())</f>
        <v>14</v>
      </c>
      <c r="M5158" s="0" t="n">
        <f aca="false">VLOOKUP(B5158,'Team Data'!$A$1:$E$659,2,FALSE())</f>
        <v>13</v>
      </c>
      <c r="N5158" s="0" t="n">
        <f aca="false">VLOOKUP(B5158,'Team Data'!$A$1:$E$659,3,FALSE())</f>
        <v>16</v>
      </c>
      <c r="O5158" s="0" t="n">
        <f aca="false">VLOOKUP(A5158,'Team Data'!$A$1:$E$659,4,FALSE())</f>
        <v>490</v>
      </c>
      <c r="P5158" s="0" t="n">
        <f aca="false">VLOOKUP(A5158,'Team Data'!$A$1:$E$659,5,FALSE())</f>
        <v>466</v>
      </c>
      <c r="Q5158" s="0" t="n">
        <f aca="false">VLOOKUP(B5158,'Team Data'!$A$1:$E$659,4,FALSE())</f>
        <v>429</v>
      </c>
      <c r="R5158" s="0" t="n">
        <f aca="false">VLOOKUP(B5158,'Team Data'!$A$1:$E$659,5,FALSE())</f>
        <v>434</v>
      </c>
      <c r="S5158" s="0" t="n">
        <f aca="false">IF(I5158=1,(MIN(30,(C5158-D5158)))*(M5158/(M5158+N5158))*(Q5158/(Q5158+R5158)),(MAX(-30,(C5158-D5158)))*(N5158/(M5158+N5158))*(R5158/(R5158+Q5158)))</f>
        <v>1.33703600111879</v>
      </c>
      <c r="T5158" s="0" t="n">
        <f aca="false">IF(J5158=1,(MIN(30,(D5158-C5158)))*(K5158/(K5158+L5158))*(O5158/(O5158+P5158)),(MAX(-30,(D5158-C5158)))*(L5158/(K5158+L5158))*(P5158/(P5158+O5158)))</f>
        <v>-1.27955020920502</v>
      </c>
      <c r="U5158" s="7" t="n">
        <v>43155</v>
      </c>
    </row>
    <row r="5159" customFormat="false" ht="15" hidden="false" customHeight="false" outlineLevel="0" collapsed="false">
      <c r="A5159" s="0" t="s">
        <v>67</v>
      </c>
      <c r="B5159" s="0" t="s">
        <v>239</v>
      </c>
      <c r="C5159" s="0" t="n">
        <v>56</v>
      </c>
      <c r="D5159" s="0" t="n">
        <v>81</v>
      </c>
      <c r="E5159" s="0" t="n">
        <v>32</v>
      </c>
      <c r="F5159" s="0" t="n">
        <v>29</v>
      </c>
      <c r="G5159" s="0" t="n">
        <v>22</v>
      </c>
      <c r="H5159" s="0" t="n">
        <v>8</v>
      </c>
      <c r="I5159" s="0" t="n">
        <v>0</v>
      </c>
      <c r="J5159" s="0" t="n">
        <v>1</v>
      </c>
      <c r="K5159" s="0" t="n">
        <f aca="false">VLOOKUP(A5159,'Team Data'!$A$1:$E$659,2,FALSE())</f>
        <v>14</v>
      </c>
      <c r="L5159" s="0" t="n">
        <f aca="false">VLOOKUP(A5159,'Team Data'!$A$1:$E$659,3,FALSE())</f>
        <v>17</v>
      </c>
      <c r="M5159" s="0" t="n">
        <f aca="false">VLOOKUP(B5159,'Team Data'!$A$1:$E$659,2,FALSE())</f>
        <v>26</v>
      </c>
      <c r="N5159" s="0" t="n">
        <f aca="false">VLOOKUP(B5159,'Team Data'!$A$1:$E$659,3,FALSE())</f>
        <v>8</v>
      </c>
      <c r="O5159" s="0" t="n">
        <f aca="false">VLOOKUP(A5159,'Team Data'!$A$1:$E$659,4,FALSE())</f>
        <v>586</v>
      </c>
      <c r="P5159" s="0" t="n">
        <f aca="false">VLOOKUP(A5159,'Team Data'!$A$1:$E$659,5,FALSE())</f>
        <v>427</v>
      </c>
      <c r="Q5159" s="0" t="n">
        <f aca="false">VLOOKUP(B5159,'Team Data'!$A$1:$E$659,4,FALSE())</f>
        <v>627</v>
      </c>
      <c r="R5159" s="0" t="n">
        <f aca="false">VLOOKUP(B5159,'Team Data'!$A$1:$E$659,5,FALSE())</f>
        <v>488</v>
      </c>
      <c r="S5159" s="0" t="n">
        <f aca="false">IF(I5159=1,(MIN(30,(C5159-D5159)))*(M5159/(M5159+N5159))*(Q5159/(Q5159+R5159)),(MAX(-30,(C5159-D5159)))*(N5159/(M5159+N5159))*(R5159/(R5159+Q5159)))</f>
        <v>-2.57451859667634</v>
      </c>
      <c r="T5159" s="0" t="n">
        <f aca="false">IF(J5159=1,(MIN(30,(D5159-C5159)))*(K5159/(K5159+L5159))*(O5159/(O5159+P5159)),(MAX(-30,(D5159-C5159)))*(L5159/(K5159+L5159))*(P5159/(P5159+O5159)))</f>
        <v>6.53122313154794</v>
      </c>
      <c r="U5159" s="7" t="n">
        <v>43155</v>
      </c>
    </row>
    <row r="5160" customFormat="false" ht="15" hidden="false" customHeight="false" outlineLevel="0" collapsed="false">
      <c r="A5160" s="0" t="s">
        <v>158</v>
      </c>
      <c r="B5160" s="0" t="s">
        <v>194</v>
      </c>
      <c r="C5160" s="0" t="n">
        <v>76</v>
      </c>
      <c r="D5160" s="0" t="n">
        <v>100</v>
      </c>
      <c r="E5160" s="0" t="n">
        <v>31</v>
      </c>
      <c r="F5160" s="0" t="n">
        <v>47</v>
      </c>
      <c r="G5160" s="0" t="n">
        <v>7</v>
      </c>
      <c r="H5160" s="0" t="n">
        <v>10</v>
      </c>
      <c r="I5160" s="0" t="n">
        <v>0</v>
      </c>
      <c r="J5160" s="0" t="n">
        <v>1</v>
      </c>
      <c r="K5160" s="0" t="n">
        <f aca="false">VLOOKUP(A5160,'Team Data'!$A$1:$E$659,2,FALSE())</f>
        <v>6</v>
      </c>
      <c r="L5160" s="0" t="n">
        <f aca="false">VLOOKUP(A5160,'Team Data'!$A$1:$E$659,3,FALSE())</f>
        <v>25</v>
      </c>
      <c r="M5160" s="0" t="n">
        <f aca="false">VLOOKUP(B5160,'Team Data'!$A$1:$E$659,2,FALSE())</f>
        <v>19</v>
      </c>
      <c r="N5160" s="0" t="n">
        <f aca="false">VLOOKUP(B5160,'Team Data'!$A$1:$E$659,3,FALSE())</f>
        <v>14</v>
      </c>
      <c r="O5160" s="0" t="n">
        <f aca="false">VLOOKUP(A5160,'Team Data'!$A$1:$E$659,4,FALSE())</f>
        <v>499</v>
      </c>
      <c r="P5160" s="0" t="n">
        <f aca="false">VLOOKUP(A5160,'Team Data'!$A$1:$E$659,5,FALSE())</f>
        <v>492</v>
      </c>
      <c r="Q5160" s="0" t="n">
        <f aca="false">VLOOKUP(B5160,'Team Data'!$A$1:$E$659,4,FALSE())</f>
        <v>506</v>
      </c>
      <c r="R5160" s="0" t="n">
        <f aca="false">VLOOKUP(B5160,'Team Data'!$A$1:$E$659,5,FALSE())</f>
        <v>563</v>
      </c>
      <c r="S5160" s="0" t="n">
        <f aca="false">IF(I5160=1,(MIN(30,(C5160-D5160)))*(M5160/(M5160+N5160))*(Q5160/(Q5160+R5160)),(MAX(-30,(C5160-D5160)))*(N5160/(M5160+N5160))*(R5160/(R5160+Q5160)))</f>
        <v>-5.36236074496131</v>
      </c>
      <c r="T5160" s="0" t="n">
        <f aca="false">IF(J5160=1,(MIN(30,(D5160-C5160)))*(K5160/(K5160+L5160))*(O5160/(O5160+P5160)),(MAX(-30,(D5160-C5160)))*(L5160/(K5160+L5160))*(P5160/(P5160+O5160)))</f>
        <v>2.33898636112106</v>
      </c>
      <c r="U5160" s="7" t="n">
        <v>43155</v>
      </c>
    </row>
    <row r="5161" customFormat="false" ht="15" hidden="false" customHeight="false" outlineLevel="0" collapsed="false">
      <c r="A5161" s="0" t="s">
        <v>253</v>
      </c>
      <c r="B5161" s="0" t="s">
        <v>237</v>
      </c>
      <c r="C5161" s="0" t="n">
        <v>52</v>
      </c>
      <c r="D5161" s="0" t="n">
        <v>43</v>
      </c>
      <c r="E5161" s="0" t="n">
        <v>40</v>
      </c>
      <c r="F5161" s="0" t="n">
        <v>35</v>
      </c>
      <c r="G5161" s="0" t="n">
        <v>15</v>
      </c>
      <c r="H5161" s="0" t="n">
        <v>9</v>
      </c>
      <c r="I5161" s="0" t="n">
        <v>1</v>
      </c>
      <c r="J5161" s="0" t="n">
        <v>0</v>
      </c>
      <c r="K5161" s="0" t="n">
        <f aca="false">VLOOKUP(A5161,'Team Data'!$A$1:$E$659,2,FALSE())</f>
        <v>14</v>
      </c>
      <c r="L5161" s="0" t="n">
        <f aca="false">VLOOKUP(A5161,'Team Data'!$A$1:$E$659,3,FALSE())</f>
        <v>18</v>
      </c>
      <c r="M5161" s="0" t="n">
        <f aca="false">VLOOKUP(B5161,'Team Data'!$A$1:$E$659,2,FALSE())</f>
        <v>12</v>
      </c>
      <c r="N5161" s="0" t="n">
        <f aca="false">VLOOKUP(B5161,'Team Data'!$A$1:$E$659,3,FALSE())</f>
        <v>21</v>
      </c>
      <c r="O5161" s="0" t="n">
        <f aca="false">VLOOKUP(A5161,'Team Data'!$A$1:$E$659,4,FALSE())</f>
        <v>470</v>
      </c>
      <c r="P5161" s="0" t="n">
        <f aca="false">VLOOKUP(A5161,'Team Data'!$A$1:$E$659,5,FALSE())</f>
        <v>557</v>
      </c>
      <c r="Q5161" s="0" t="n">
        <f aca="false">VLOOKUP(B5161,'Team Data'!$A$1:$E$659,4,FALSE())</f>
        <v>483</v>
      </c>
      <c r="R5161" s="0" t="n">
        <f aca="false">VLOOKUP(B5161,'Team Data'!$A$1:$E$659,5,FALSE())</f>
        <v>570</v>
      </c>
      <c r="S5161" s="0" t="n">
        <f aca="false">IF(I5161=1,(MIN(30,(C5161-D5161)))*(M5161/(M5161+N5161))*(Q5161/(Q5161+R5161)),(MAX(-30,(C5161-D5161)))*(N5161/(M5161+N5161))*(R5161/(R5161+Q5161)))</f>
        <v>1.5011655011655</v>
      </c>
      <c r="T5161" s="0" t="n">
        <f aca="false">IF(J5161=1,(MIN(30,(D5161-C5161)))*(K5161/(K5161+L5161))*(O5161/(O5161+P5161)),(MAX(-30,(D5161-C5161)))*(L5161/(K5161+L5161))*(P5161/(P5161+O5161)))</f>
        <v>-2.74567916260954</v>
      </c>
      <c r="U5161" s="7" t="n">
        <v>43155</v>
      </c>
    </row>
    <row r="5162" customFormat="false" ht="15" hidden="false" customHeight="false" outlineLevel="0" collapsed="false">
      <c r="A5162" s="0" t="s">
        <v>34</v>
      </c>
      <c r="B5162" s="0" t="s">
        <v>61</v>
      </c>
      <c r="C5162" s="0" t="n">
        <v>82</v>
      </c>
      <c r="D5162" s="0" t="n">
        <v>89</v>
      </c>
      <c r="E5162" s="0" t="n">
        <v>38</v>
      </c>
      <c r="F5162" s="0" t="n">
        <v>36</v>
      </c>
      <c r="G5162" s="0" t="n">
        <v>14</v>
      </c>
      <c r="H5162" s="0" t="n">
        <v>10</v>
      </c>
      <c r="I5162" s="0" t="n">
        <v>0</v>
      </c>
      <c r="J5162" s="0" t="n">
        <v>1</v>
      </c>
      <c r="K5162" s="0" t="n">
        <f aca="false">VLOOKUP(A5162,'Team Data'!$A$1:$E$659,2,FALSE())</f>
        <v>11</v>
      </c>
      <c r="L5162" s="0" t="n">
        <f aca="false">VLOOKUP(A5162,'Team Data'!$A$1:$E$659,3,FALSE())</f>
        <v>16</v>
      </c>
      <c r="M5162" s="0" t="n">
        <f aca="false">VLOOKUP(B5162,'Team Data'!$A$1:$E$659,2,FALSE())</f>
        <v>8</v>
      </c>
      <c r="N5162" s="0" t="n">
        <f aca="false">VLOOKUP(B5162,'Team Data'!$A$1:$E$659,3,FALSE())</f>
        <v>19</v>
      </c>
      <c r="O5162" s="0" t="n">
        <f aca="false">VLOOKUP(A5162,'Team Data'!$A$1:$E$659,4,FALSE())</f>
        <v>361</v>
      </c>
      <c r="P5162" s="0" t="n">
        <f aca="false">VLOOKUP(A5162,'Team Data'!$A$1:$E$659,5,FALSE())</f>
        <v>435</v>
      </c>
      <c r="Q5162" s="0" t="n">
        <f aca="false">VLOOKUP(B5162,'Team Data'!$A$1:$E$659,4,FALSE())</f>
        <v>409</v>
      </c>
      <c r="R5162" s="0" t="n">
        <f aca="false">VLOOKUP(B5162,'Team Data'!$A$1:$E$659,5,FALSE())</f>
        <v>407</v>
      </c>
      <c r="S5162" s="0" t="n">
        <f aca="false">IF(I5162=1,(MIN(30,(C5162-D5162)))*(M5162/(M5162+N5162))*(Q5162/(Q5162+R5162)),(MAX(-30,(C5162-D5162)))*(N5162/(M5162+N5162))*(R5162/(R5162+Q5162)))</f>
        <v>-2.45692628903413</v>
      </c>
      <c r="T5162" s="0" t="n">
        <f aca="false">IF(J5162=1,(MIN(30,(D5162-C5162)))*(K5162/(K5162+L5162))*(O5162/(O5162+P5162)),(MAX(-30,(D5162-C5162)))*(L5162/(K5162+L5162))*(P5162/(P5162+O5162)))</f>
        <v>1.29336497301321</v>
      </c>
      <c r="U5162" s="7" t="n">
        <v>43155</v>
      </c>
    </row>
    <row r="5163" customFormat="false" ht="15" hidden="false" customHeight="false" outlineLevel="0" collapsed="false">
      <c r="A5163" s="0" t="s">
        <v>355</v>
      </c>
      <c r="B5163" s="0" t="s">
        <v>63</v>
      </c>
      <c r="C5163" s="0" t="n">
        <v>82</v>
      </c>
      <c r="D5163" s="0" t="n">
        <v>80</v>
      </c>
      <c r="E5163" s="0" t="n">
        <v>31</v>
      </c>
      <c r="F5163" s="0" t="n">
        <v>31</v>
      </c>
      <c r="G5163" s="0" t="n">
        <v>12</v>
      </c>
      <c r="H5163" s="0" t="n">
        <v>11</v>
      </c>
      <c r="I5163" s="0" t="n">
        <v>1</v>
      </c>
      <c r="J5163" s="0" t="n">
        <v>0</v>
      </c>
      <c r="K5163" s="0" t="n">
        <f aca="false">VLOOKUP(A5163,'Team Data'!$A$1:$E$659,2,FALSE())</f>
        <v>16</v>
      </c>
      <c r="L5163" s="0" t="n">
        <f aca="false">VLOOKUP(A5163,'Team Data'!$A$1:$E$659,3,FALSE())</f>
        <v>15</v>
      </c>
      <c r="M5163" s="0" t="n">
        <f aca="false">VLOOKUP(B5163,'Team Data'!$A$1:$E$659,2,FALSE())</f>
        <v>12</v>
      </c>
      <c r="N5163" s="0" t="n">
        <f aca="false">VLOOKUP(B5163,'Team Data'!$A$1:$E$659,3,FALSE())</f>
        <v>16</v>
      </c>
      <c r="O5163" s="0" t="n">
        <f aca="false">VLOOKUP(A5163,'Team Data'!$A$1:$E$659,4,FALSE())</f>
        <v>450</v>
      </c>
      <c r="P5163" s="0" t="n">
        <f aca="false">VLOOKUP(A5163,'Team Data'!$A$1:$E$659,5,FALSE())</f>
        <v>474</v>
      </c>
      <c r="Q5163" s="0" t="n">
        <f aca="false">VLOOKUP(B5163,'Team Data'!$A$1:$E$659,4,FALSE())</f>
        <v>415</v>
      </c>
      <c r="R5163" s="0" t="n">
        <f aca="false">VLOOKUP(B5163,'Team Data'!$A$1:$E$659,5,FALSE())</f>
        <v>428</v>
      </c>
      <c r="S5163" s="0" t="n">
        <f aca="false">IF(I5163=1,(MIN(30,(C5163-D5163)))*(M5163/(M5163+N5163))*(Q5163/(Q5163+R5163)),(MAX(-30,(C5163-D5163)))*(N5163/(M5163+N5163))*(R5163/(R5163+Q5163)))</f>
        <v>0.421962379257753</v>
      </c>
      <c r="T5163" s="0" t="n">
        <f aca="false">IF(J5163=1,(MIN(30,(D5163-C5163)))*(K5163/(K5163+L5163))*(O5163/(O5163+P5163)),(MAX(-30,(D5163-C5163)))*(L5163/(K5163+L5163))*(P5163/(P5163+O5163)))</f>
        <v>-0.496439044826142</v>
      </c>
      <c r="U5163" s="7" t="n">
        <v>43155</v>
      </c>
    </row>
    <row r="5164" customFormat="false" ht="15" hidden="false" customHeight="false" outlineLevel="0" collapsed="false">
      <c r="A5164" s="0" t="s">
        <v>351</v>
      </c>
      <c r="B5164" s="0" t="s">
        <v>78</v>
      </c>
      <c r="C5164" s="0" t="n">
        <v>75</v>
      </c>
      <c r="D5164" s="0" t="n">
        <v>71</v>
      </c>
      <c r="E5164" s="0" t="n">
        <v>27</v>
      </c>
      <c r="F5164" s="0" t="n">
        <v>24</v>
      </c>
      <c r="G5164" s="0" t="n">
        <v>13</v>
      </c>
      <c r="H5164" s="0" t="n">
        <v>12</v>
      </c>
      <c r="I5164" s="0" t="n">
        <v>1</v>
      </c>
      <c r="J5164" s="0" t="n">
        <v>0</v>
      </c>
      <c r="K5164" s="0" t="n">
        <f aca="false">VLOOKUP(A5164,'Team Data'!$A$1:$E$659,2,FALSE())</f>
        <v>21</v>
      </c>
      <c r="L5164" s="0" t="n">
        <f aca="false">VLOOKUP(A5164,'Team Data'!$A$1:$E$659,3,FALSE())</f>
        <v>13</v>
      </c>
      <c r="M5164" s="0" t="n">
        <f aca="false">VLOOKUP(B5164,'Team Data'!$A$1:$E$659,2,FALSE())</f>
        <v>25</v>
      </c>
      <c r="N5164" s="0" t="n">
        <f aca="false">VLOOKUP(B5164,'Team Data'!$A$1:$E$659,3,FALSE())</f>
        <v>8</v>
      </c>
      <c r="O5164" s="0" t="n">
        <f aca="false">VLOOKUP(A5164,'Team Data'!$A$1:$E$659,4,FALSE())</f>
        <v>532</v>
      </c>
      <c r="P5164" s="0" t="n">
        <f aca="false">VLOOKUP(A5164,'Team Data'!$A$1:$E$659,5,FALSE())</f>
        <v>495</v>
      </c>
      <c r="Q5164" s="0" t="n">
        <f aca="false">VLOOKUP(B5164,'Team Data'!$A$1:$E$659,4,FALSE())</f>
        <v>509</v>
      </c>
      <c r="R5164" s="0" t="n">
        <f aca="false">VLOOKUP(B5164,'Team Data'!$A$1:$E$659,5,FALSE())</f>
        <v>506</v>
      </c>
      <c r="S5164" s="0" t="n">
        <f aca="false">IF(I5164=1,(MIN(30,(C5164-D5164)))*(M5164/(M5164+N5164))*(Q5164/(Q5164+R5164)),(MAX(-30,(C5164-D5164)))*(N5164/(M5164+N5164))*(R5164/(R5164+Q5164)))</f>
        <v>1.51962979549186</v>
      </c>
      <c r="T5164" s="0" t="n">
        <f aca="false">IF(J5164=1,(MIN(30,(D5164-C5164)))*(K5164/(K5164+L5164))*(O5164/(O5164+P5164)),(MAX(-30,(D5164-C5164)))*(L5164/(K5164+L5164))*(P5164/(P5164+O5164)))</f>
        <v>-0.737155621742368</v>
      </c>
      <c r="U5164" s="7" t="n">
        <v>43155</v>
      </c>
    </row>
    <row r="5165" customFormat="false" ht="15" hidden="false" customHeight="false" outlineLevel="0" collapsed="false">
      <c r="A5165" s="0" t="s">
        <v>95</v>
      </c>
      <c r="B5165" s="0" t="s">
        <v>343</v>
      </c>
      <c r="C5165" s="0" t="n">
        <v>78</v>
      </c>
      <c r="D5165" s="0" t="n">
        <v>55</v>
      </c>
      <c r="E5165" s="0" t="n">
        <v>36</v>
      </c>
      <c r="F5165" s="0" t="n">
        <v>35</v>
      </c>
      <c r="G5165" s="0" t="n">
        <v>14</v>
      </c>
      <c r="H5165" s="0" t="n">
        <v>14</v>
      </c>
      <c r="I5165" s="0" t="n">
        <v>1</v>
      </c>
      <c r="J5165" s="0" t="n">
        <v>0</v>
      </c>
      <c r="K5165" s="0" t="n">
        <f aca="false">VLOOKUP(A5165,'Team Data'!$A$1:$E$659,2,FALSE())</f>
        <v>23</v>
      </c>
      <c r="L5165" s="0" t="n">
        <f aca="false">VLOOKUP(A5165,'Team Data'!$A$1:$E$659,3,FALSE())</f>
        <v>9</v>
      </c>
      <c r="M5165" s="0" t="n">
        <f aca="false">VLOOKUP(B5165,'Team Data'!$A$1:$E$659,2,FALSE())</f>
        <v>13</v>
      </c>
      <c r="N5165" s="0" t="n">
        <f aca="false">VLOOKUP(B5165,'Team Data'!$A$1:$E$659,3,FALSE())</f>
        <v>19</v>
      </c>
      <c r="O5165" s="0" t="n">
        <f aca="false">VLOOKUP(A5165,'Team Data'!$A$1:$E$659,4,FALSE())</f>
        <v>502</v>
      </c>
      <c r="P5165" s="0" t="n">
        <f aca="false">VLOOKUP(A5165,'Team Data'!$A$1:$E$659,5,FALSE())</f>
        <v>485</v>
      </c>
      <c r="Q5165" s="0" t="n">
        <f aca="false">VLOOKUP(B5165,'Team Data'!$A$1:$E$659,4,FALSE())</f>
        <v>540</v>
      </c>
      <c r="R5165" s="0" t="n">
        <f aca="false">VLOOKUP(B5165,'Team Data'!$A$1:$E$659,5,FALSE())</f>
        <v>453</v>
      </c>
      <c r="S5165" s="0" t="n">
        <f aca="false">IF(I5165=1,(MIN(30,(C5165-D5165)))*(M5165/(M5165+N5165))*(Q5165/(Q5165+R5165)),(MAX(-30,(C5165-D5165)))*(N5165/(M5165+N5165))*(R5165/(R5165+Q5165)))</f>
        <v>5.08119335347432</v>
      </c>
      <c r="T5165" s="0" t="n">
        <f aca="false">IF(J5165=1,(MIN(30,(D5165-C5165)))*(K5165/(K5165+L5165))*(O5165/(O5165+P5165)),(MAX(-30,(D5165-C5165)))*(L5165/(K5165+L5165))*(P5165/(P5165+O5165)))</f>
        <v>-3.17866641337386</v>
      </c>
      <c r="U5165" s="7" t="n">
        <v>43155</v>
      </c>
    </row>
    <row r="5166" customFormat="false" ht="15" hidden="false" customHeight="false" outlineLevel="0" collapsed="false">
      <c r="A5166" s="0" t="s">
        <v>52</v>
      </c>
      <c r="B5166" s="0" t="s">
        <v>317</v>
      </c>
      <c r="C5166" s="0" t="n">
        <v>51</v>
      </c>
      <c r="D5166" s="0" t="n">
        <v>72</v>
      </c>
      <c r="E5166" s="0" t="n">
        <v>32</v>
      </c>
      <c r="F5166" s="0" t="n">
        <v>37</v>
      </c>
      <c r="G5166" s="0" t="n">
        <v>18</v>
      </c>
      <c r="H5166" s="0" t="n">
        <v>9</v>
      </c>
      <c r="I5166" s="0" t="n">
        <v>0</v>
      </c>
      <c r="J5166" s="0" t="n">
        <v>1</v>
      </c>
      <c r="K5166" s="0" t="n">
        <f aca="false">VLOOKUP(A5166,'Team Data'!$A$1:$E$659,2,FALSE())</f>
        <v>10</v>
      </c>
      <c r="L5166" s="0" t="n">
        <f aca="false">VLOOKUP(A5166,'Team Data'!$A$1:$E$659,3,FALSE())</f>
        <v>23</v>
      </c>
      <c r="M5166" s="0" t="n">
        <f aca="false">VLOOKUP(B5166,'Team Data'!$A$1:$E$659,2,FALSE())</f>
        <v>27</v>
      </c>
      <c r="N5166" s="0" t="n">
        <f aca="false">VLOOKUP(B5166,'Team Data'!$A$1:$E$659,3,FALSE())</f>
        <v>8</v>
      </c>
      <c r="O5166" s="0" t="n">
        <f aca="false">VLOOKUP(A5166,'Team Data'!$A$1:$E$659,4,FALSE())</f>
        <v>543</v>
      </c>
      <c r="P5166" s="0" t="n">
        <f aca="false">VLOOKUP(A5166,'Team Data'!$A$1:$E$659,5,FALSE())</f>
        <v>482</v>
      </c>
      <c r="Q5166" s="0" t="n">
        <f aca="false">VLOOKUP(B5166,'Team Data'!$A$1:$E$659,4,FALSE())</f>
        <v>534</v>
      </c>
      <c r="R5166" s="0" t="n">
        <f aca="false">VLOOKUP(B5166,'Team Data'!$A$1:$E$659,5,FALSE())</f>
        <v>523</v>
      </c>
      <c r="S5166" s="0" t="n">
        <f aca="false">IF(I5166=1,(MIN(30,(C5166-D5166)))*(M5166/(M5166+N5166))*(Q5166/(Q5166+R5166)),(MAX(-30,(C5166-D5166)))*(N5166/(M5166+N5166))*(R5166/(R5166+Q5166)))</f>
        <v>-2.37502365184484</v>
      </c>
      <c r="T5166" s="0" t="n">
        <f aca="false">IF(J5166=1,(MIN(30,(D5166-C5166)))*(K5166/(K5166+L5166))*(O5166/(O5166+P5166)),(MAX(-30,(D5166-C5166)))*(L5166/(K5166+L5166))*(P5166/(P5166+O5166)))</f>
        <v>3.37117516629712</v>
      </c>
      <c r="U5166" s="7" t="n">
        <v>43155</v>
      </c>
    </row>
    <row r="5167" customFormat="false" ht="15" hidden="false" customHeight="false" outlineLevel="0" collapsed="false">
      <c r="A5167" s="0" t="s">
        <v>255</v>
      </c>
      <c r="B5167" s="0" t="s">
        <v>330</v>
      </c>
      <c r="C5167" s="0" t="n">
        <v>89</v>
      </c>
      <c r="D5167" s="0" t="n">
        <v>82</v>
      </c>
      <c r="E5167" s="0" t="n">
        <v>48</v>
      </c>
      <c r="F5167" s="0" t="n">
        <v>44</v>
      </c>
      <c r="G5167" s="0" t="n">
        <v>13</v>
      </c>
      <c r="H5167" s="0" t="n">
        <v>11</v>
      </c>
      <c r="I5167" s="0" t="n">
        <v>1</v>
      </c>
      <c r="J5167" s="0" t="n">
        <v>0</v>
      </c>
      <c r="K5167" s="0" t="n">
        <f aca="false">VLOOKUP(A5167,'Team Data'!$A$1:$E$659,2,FALSE())</f>
        <v>10</v>
      </c>
      <c r="L5167" s="0" t="n">
        <f aca="false">VLOOKUP(A5167,'Team Data'!$A$1:$E$659,3,FALSE())</f>
        <v>22</v>
      </c>
      <c r="M5167" s="0" t="n">
        <f aca="false">VLOOKUP(B5167,'Team Data'!$A$1:$E$659,2,FALSE())</f>
        <v>9</v>
      </c>
      <c r="N5167" s="0" t="n">
        <f aca="false">VLOOKUP(B5167,'Team Data'!$A$1:$E$659,3,FALSE())</f>
        <v>21</v>
      </c>
      <c r="O5167" s="0" t="n">
        <f aca="false">VLOOKUP(A5167,'Team Data'!$A$1:$E$659,4,FALSE())</f>
        <v>520</v>
      </c>
      <c r="P5167" s="0" t="n">
        <f aca="false">VLOOKUP(A5167,'Team Data'!$A$1:$E$659,5,FALSE())</f>
        <v>472</v>
      </c>
      <c r="Q5167" s="0" t="n">
        <f aca="false">VLOOKUP(B5167,'Team Data'!$A$1:$E$659,4,FALSE())</f>
        <v>467</v>
      </c>
      <c r="R5167" s="0" t="n">
        <f aca="false">VLOOKUP(B5167,'Team Data'!$A$1:$E$659,5,FALSE())</f>
        <v>455</v>
      </c>
      <c r="S5167" s="0" t="n">
        <f aca="false">IF(I5167=1,(MIN(30,(C5167-D5167)))*(M5167/(M5167+N5167))*(Q5167/(Q5167+R5167)),(MAX(-30,(C5167-D5167)))*(N5167/(M5167+N5167))*(R5167/(R5167+Q5167)))</f>
        <v>1.06366594360087</v>
      </c>
      <c r="T5167" s="0" t="n">
        <f aca="false">IF(J5167=1,(MIN(30,(D5167-C5167)))*(K5167/(K5167+L5167))*(O5167/(O5167+P5167)),(MAX(-30,(D5167-C5167)))*(L5167/(K5167+L5167))*(P5167/(P5167+O5167)))</f>
        <v>-2.2898185483871</v>
      </c>
      <c r="U5167" s="7" t="n">
        <v>43155</v>
      </c>
    </row>
    <row r="5168" customFormat="false" ht="15" hidden="false" customHeight="false" outlineLevel="0" collapsed="false">
      <c r="A5168" s="0" t="s">
        <v>209</v>
      </c>
      <c r="B5168" s="0" t="s">
        <v>312</v>
      </c>
      <c r="C5168" s="0" t="n">
        <v>79</v>
      </c>
      <c r="D5168" s="0" t="n">
        <v>72</v>
      </c>
      <c r="E5168" s="0" t="n">
        <v>40</v>
      </c>
      <c r="F5168" s="0" t="n">
        <v>38</v>
      </c>
      <c r="G5168" s="0" t="n">
        <v>13</v>
      </c>
      <c r="H5168" s="0" t="n">
        <v>11</v>
      </c>
      <c r="I5168" s="0" t="n">
        <v>1</v>
      </c>
      <c r="J5168" s="0" t="n">
        <v>0</v>
      </c>
      <c r="K5168" s="0" t="n">
        <f aca="false">VLOOKUP(A5168,'Team Data'!$A$1:$E$659,2,FALSE())</f>
        <v>22</v>
      </c>
      <c r="L5168" s="0" t="n">
        <f aca="false">VLOOKUP(A5168,'Team Data'!$A$1:$E$659,3,FALSE())</f>
        <v>10</v>
      </c>
      <c r="M5168" s="0" t="n">
        <f aca="false">VLOOKUP(B5168,'Team Data'!$A$1:$E$659,2,FALSE())</f>
        <v>20</v>
      </c>
      <c r="N5168" s="0" t="n">
        <f aca="false">VLOOKUP(B5168,'Team Data'!$A$1:$E$659,3,FALSE())</f>
        <v>16</v>
      </c>
      <c r="O5168" s="0" t="n">
        <f aca="false">VLOOKUP(A5168,'Team Data'!$A$1:$E$659,4,FALSE())</f>
        <v>489</v>
      </c>
      <c r="P5168" s="0" t="n">
        <f aca="false">VLOOKUP(A5168,'Team Data'!$A$1:$E$659,5,FALSE())</f>
        <v>510</v>
      </c>
      <c r="Q5168" s="0" t="n">
        <f aca="false">VLOOKUP(B5168,'Team Data'!$A$1:$E$659,4,FALSE())</f>
        <v>545</v>
      </c>
      <c r="R5168" s="0" t="n">
        <f aca="false">VLOOKUP(B5168,'Team Data'!$A$1:$E$659,5,FALSE())</f>
        <v>579</v>
      </c>
      <c r="S5168" s="0" t="n">
        <f aca="false">IF(I5168=1,(MIN(30,(C5168-D5168)))*(M5168/(M5168+N5168))*(Q5168/(Q5168+R5168)),(MAX(-30,(C5168-D5168)))*(N5168/(M5168+N5168))*(R5168/(R5168+Q5168)))</f>
        <v>1.88562672993278</v>
      </c>
      <c r="T5168" s="0" t="n">
        <f aca="false">IF(J5168=1,(MIN(30,(D5168-C5168)))*(K5168/(K5168+L5168))*(O5168/(O5168+P5168)),(MAX(-30,(D5168-C5168)))*(L5168/(K5168+L5168))*(P5168/(P5168+O5168)))</f>
        <v>-1.11674174174174</v>
      </c>
      <c r="U5168" s="7" t="n">
        <v>43155</v>
      </c>
    </row>
    <row r="5169" customFormat="false" ht="15" hidden="false" customHeight="false" outlineLevel="0" collapsed="false">
      <c r="A5169" s="0" t="s">
        <v>215</v>
      </c>
      <c r="B5169" s="0" t="s">
        <v>124</v>
      </c>
      <c r="C5169" s="0" t="n">
        <v>80</v>
      </c>
      <c r="D5169" s="0" t="n">
        <v>78</v>
      </c>
      <c r="E5169" s="0" t="n">
        <v>41</v>
      </c>
      <c r="F5169" s="0" t="n">
        <v>35</v>
      </c>
      <c r="G5169" s="0" t="n">
        <v>13</v>
      </c>
      <c r="H5169" s="0" t="n">
        <v>12</v>
      </c>
      <c r="I5169" s="0" t="n">
        <v>1</v>
      </c>
      <c r="J5169" s="0" t="n">
        <v>0</v>
      </c>
      <c r="K5169" s="0" t="n">
        <f aca="false">VLOOKUP(A5169,'Team Data'!$A$1:$E$659,2,FALSE())</f>
        <v>25</v>
      </c>
      <c r="L5169" s="0" t="n">
        <f aca="false">VLOOKUP(A5169,'Team Data'!$A$1:$E$659,3,FALSE())</f>
        <v>9</v>
      </c>
      <c r="M5169" s="0" t="n">
        <f aca="false">VLOOKUP(B5169,'Team Data'!$A$1:$E$659,2,FALSE())</f>
        <v>16</v>
      </c>
      <c r="N5169" s="0" t="n">
        <f aca="false">VLOOKUP(B5169,'Team Data'!$A$1:$E$659,3,FALSE())</f>
        <v>15</v>
      </c>
      <c r="O5169" s="0" t="n">
        <f aca="false">VLOOKUP(A5169,'Team Data'!$A$1:$E$659,4,FALSE())</f>
        <v>711</v>
      </c>
      <c r="P5169" s="0" t="n">
        <f aca="false">VLOOKUP(A5169,'Team Data'!$A$1:$E$659,5,FALSE())</f>
        <v>455</v>
      </c>
      <c r="Q5169" s="0" t="n">
        <f aca="false">VLOOKUP(B5169,'Team Data'!$A$1:$E$659,4,FALSE())</f>
        <v>582</v>
      </c>
      <c r="R5169" s="0" t="n">
        <f aca="false">VLOOKUP(B5169,'Team Data'!$A$1:$E$659,5,FALSE())</f>
        <v>456</v>
      </c>
      <c r="S5169" s="0" t="n">
        <f aca="false">IF(I5169=1,(MIN(30,(C5169-D5169)))*(M5169/(M5169+N5169))*(Q5169/(Q5169+R5169)),(MAX(-30,(C5169-D5169)))*(N5169/(M5169+N5169))*(R5169/(R5169+Q5169)))</f>
        <v>0.57878053328361</v>
      </c>
      <c r="T5169" s="0" t="n">
        <f aca="false">IF(J5169=1,(MIN(30,(D5169-C5169)))*(K5169/(K5169+L5169))*(O5169/(O5169+P5169)),(MAX(-30,(D5169-C5169)))*(L5169/(K5169+L5169))*(P5169/(P5169+O5169)))</f>
        <v>-0.206588638886086</v>
      </c>
      <c r="U5169" s="7" t="n">
        <v>43155</v>
      </c>
    </row>
    <row r="5170" customFormat="false" ht="15" hidden="false" customHeight="false" outlineLevel="0" collapsed="false">
      <c r="A5170" s="0" t="s">
        <v>346</v>
      </c>
      <c r="B5170" s="0" t="s">
        <v>24</v>
      </c>
      <c r="C5170" s="0" t="n">
        <v>87</v>
      </c>
      <c r="D5170" s="0" t="n">
        <v>80</v>
      </c>
      <c r="E5170" s="0" t="n">
        <v>34</v>
      </c>
      <c r="F5170" s="0" t="n">
        <v>30</v>
      </c>
      <c r="G5170" s="0" t="n">
        <v>12</v>
      </c>
      <c r="H5170" s="0" t="n">
        <v>15</v>
      </c>
      <c r="I5170" s="0" t="n">
        <v>1</v>
      </c>
      <c r="J5170" s="0" t="n">
        <v>0</v>
      </c>
      <c r="K5170" s="0" t="n">
        <f aca="false">VLOOKUP(A5170,'Team Data'!$A$1:$E$659,2,FALSE())</f>
        <v>17</v>
      </c>
      <c r="L5170" s="0" t="n">
        <f aca="false">VLOOKUP(A5170,'Team Data'!$A$1:$E$659,3,FALSE())</f>
        <v>15</v>
      </c>
      <c r="M5170" s="0" t="n">
        <f aca="false">VLOOKUP(B5170,'Team Data'!$A$1:$E$659,2,FALSE())</f>
        <v>19</v>
      </c>
      <c r="N5170" s="0" t="n">
        <f aca="false">VLOOKUP(B5170,'Team Data'!$A$1:$E$659,3,FALSE())</f>
        <v>13</v>
      </c>
      <c r="O5170" s="0" t="n">
        <f aca="false">VLOOKUP(A5170,'Team Data'!$A$1:$E$659,4,FALSE())</f>
        <v>521</v>
      </c>
      <c r="P5170" s="0" t="n">
        <f aca="false">VLOOKUP(A5170,'Team Data'!$A$1:$E$659,5,FALSE())</f>
        <v>476</v>
      </c>
      <c r="Q5170" s="0" t="n">
        <f aca="false">VLOOKUP(B5170,'Team Data'!$A$1:$E$659,4,FALSE())</f>
        <v>529</v>
      </c>
      <c r="R5170" s="0" t="n">
        <f aca="false">VLOOKUP(B5170,'Team Data'!$A$1:$E$659,5,FALSE())</f>
        <v>500</v>
      </c>
      <c r="S5170" s="0" t="n">
        <f aca="false">IF(I5170=1,(MIN(30,(C5170-D5170)))*(M5170/(M5170+N5170))*(Q5170/(Q5170+R5170)),(MAX(-30,(C5170-D5170)))*(N5170/(M5170+N5170))*(R5170/(R5170+Q5170)))</f>
        <v>2.13669217687075</v>
      </c>
      <c r="T5170" s="0" t="n">
        <f aca="false">IF(J5170=1,(MIN(30,(D5170-C5170)))*(K5170/(K5170+L5170))*(O5170/(O5170+P5170)),(MAX(-30,(D5170-C5170)))*(L5170/(K5170+L5170))*(P5170/(P5170+O5170)))</f>
        <v>-1.56657472417252</v>
      </c>
      <c r="U5170" s="7" t="n">
        <v>43155</v>
      </c>
    </row>
    <row r="5171" customFormat="false" ht="15" hidden="false" customHeight="false" outlineLevel="0" collapsed="false">
      <c r="A5171" s="0" t="s">
        <v>157</v>
      </c>
      <c r="B5171" s="0" t="s">
        <v>126</v>
      </c>
      <c r="C5171" s="0" t="n">
        <v>75</v>
      </c>
      <c r="D5171" s="0" t="n">
        <v>88</v>
      </c>
      <c r="E5171" s="0" t="n">
        <v>38</v>
      </c>
      <c r="F5171" s="0" t="n">
        <v>29</v>
      </c>
      <c r="G5171" s="0" t="n">
        <v>15</v>
      </c>
      <c r="H5171" s="0" t="n">
        <v>10</v>
      </c>
      <c r="I5171" s="0" t="n">
        <v>0</v>
      </c>
      <c r="J5171" s="0" t="n">
        <v>1</v>
      </c>
      <c r="K5171" s="0" t="n">
        <f aca="false">VLOOKUP(A5171,'Team Data'!$A$1:$E$659,2,FALSE())</f>
        <v>14</v>
      </c>
      <c r="L5171" s="0" t="n">
        <f aca="false">VLOOKUP(A5171,'Team Data'!$A$1:$E$659,3,FALSE())</f>
        <v>17</v>
      </c>
      <c r="M5171" s="0" t="n">
        <f aca="false">VLOOKUP(B5171,'Team Data'!$A$1:$E$659,2,FALSE())</f>
        <v>20</v>
      </c>
      <c r="N5171" s="0" t="n">
        <f aca="false">VLOOKUP(B5171,'Team Data'!$A$1:$E$659,3,FALSE())</f>
        <v>14</v>
      </c>
      <c r="O5171" s="0" t="n">
        <f aca="false">VLOOKUP(A5171,'Team Data'!$A$1:$E$659,4,FALSE())</f>
        <v>469</v>
      </c>
      <c r="P5171" s="0" t="n">
        <f aca="false">VLOOKUP(A5171,'Team Data'!$A$1:$E$659,5,FALSE())</f>
        <v>528</v>
      </c>
      <c r="Q5171" s="0" t="n">
        <f aca="false">VLOOKUP(B5171,'Team Data'!$A$1:$E$659,4,FALSE())</f>
        <v>555</v>
      </c>
      <c r="R5171" s="0" t="n">
        <f aca="false">VLOOKUP(B5171,'Team Data'!$A$1:$E$659,5,FALSE())</f>
        <v>537</v>
      </c>
      <c r="S5171" s="0" t="n">
        <f aca="false">IF(I5171=1,(MIN(30,(C5171-D5171)))*(M5171/(M5171+N5171))*(Q5171/(Q5171+R5171)),(MAX(-30,(C5171-D5171)))*(N5171/(M5171+N5171))*(R5171/(R5171+Q5171)))</f>
        <v>-2.63235294117647</v>
      </c>
      <c r="T5171" s="0" t="n">
        <f aca="false">IF(J5171=1,(MIN(30,(D5171-C5171)))*(K5171/(K5171+L5171))*(O5171/(O5171+P5171)),(MAX(-30,(D5171-C5171)))*(L5171/(K5171+L5171))*(P5171/(P5171+O5171)))</f>
        <v>2.76176917850325</v>
      </c>
      <c r="U5171" s="7" t="n">
        <v>43155</v>
      </c>
    </row>
    <row r="5172" customFormat="false" ht="15" hidden="false" customHeight="false" outlineLevel="0" collapsed="false">
      <c r="A5172" s="0" t="s">
        <v>159</v>
      </c>
      <c r="B5172" s="0" t="s">
        <v>68</v>
      </c>
      <c r="C5172" s="0" t="n">
        <v>62</v>
      </c>
      <c r="D5172" s="0" t="n">
        <v>70</v>
      </c>
      <c r="E5172" s="0" t="n">
        <v>30</v>
      </c>
      <c r="F5172" s="0" t="n">
        <v>49</v>
      </c>
      <c r="G5172" s="0" t="n">
        <v>15</v>
      </c>
      <c r="H5172" s="0" t="n">
        <v>17</v>
      </c>
      <c r="I5172" s="0" t="n">
        <v>0</v>
      </c>
      <c r="J5172" s="0" t="n">
        <v>1</v>
      </c>
      <c r="K5172" s="0" t="n">
        <f aca="false">VLOOKUP(A5172,'Team Data'!$A$1:$E$659,2,FALSE())</f>
        <v>20</v>
      </c>
      <c r="L5172" s="0" t="n">
        <f aca="false">VLOOKUP(A5172,'Team Data'!$A$1:$E$659,3,FALSE())</f>
        <v>13</v>
      </c>
      <c r="M5172" s="0" t="n">
        <f aca="false">VLOOKUP(B5172,'Team Data'!$A$1:$E$659,2,FALSE())</f>
        <v>11</v>
      </c>
      <c r="N5172" s="0" t="n">
        <f aca="false">VLOOKUP(B5172,'Team Data'!$A$1:$E$659,3,FALSE())</f>
        <v>20</v>
      </c>
      <c r="O5172" s="0" t="n">
        <f aca="false">VLOOKUP(A5172,'Team Data'!$A$1:$E$659,4,FALSE())</f>
        <v>651</v>
      </c>
      <c r="P5172" s="0" t="n">
        <f aca="false">VLOOKUP(A5172,'Team Data'!$A$1:$E$659,5,FALSE())</f>
        <v>454</v>
      </c>
      <c r="Q5172" s="0" t="n">
        <f aca="false">VLOOKUP(B5172,'Team Data'!$A$1:$E$659,4,FALSE())</f>
        <v>590</v>
      </c>
      <c r="R5172" s="0" t="n">
        <f aca="false">VLOOKUP(B5172,'Team Data'!$A$1:$E$659,5,FALSE())</f>
        <v>446</v>
      </c>
      <c r="S5172" s="0" t="n">
        <f aca="false">IF(I5172=1,(MIN(30,(C5172-D5172)))*(M5172/(M5172+N5172))*(Q5172/(Q5172+R5172)),(MAX(-30,(C5172-D5172)))*(N5172/(M5172+N5172))*(R5172/(R5172+Q5172)))</f>
        <v>-2.2219454477519</v>
      </c>
      <c r="T5172" s="0" t="n">
        <f aca="false">IF(J5172=1,(MIN(30,(D5172-C5172)))*(K5172/(K5172+L5172))*(O5172/(O5172+P5172)),(MAX(-30,(D5172-C5172)))*(L5172/(K5172+L5172))*(P5172/(P5172+O5172)))</f>
        <v>2.85643767996709</v>
      </c>
      <c r="U5172" s="7" t="n">
        <v>43155</v>
      </c>
    </row>
    <row r="5173" customFormat="false" ht="15" hidden="false" customHeight="false" outlineLevel="0" collapsed="false">
      <c r="A5173" s="0" t="s">
        <v>263</v>
      </c>
      <c r="B5173" s="0" t="s">
        <v>280</v>
      </c>
      <c r="C5173" s="0" t="n">
        <v>81</v>
      </c>
      <c r="D5173" s="0" t="n">
        <v>74</v>
      </c>
      <c r="E5173" s="0" t="n">
        <v>44</v>
      </c>
      <c r="F5173" s="0" t="n">
        <v>31</v>
      </c>
      <c r="G5173" s="0" t="n">
        <v>13</v>
      </c>
      <c r="H5173" s="0" t="n">
        <v>9</v>
      </c>
      <c r="I5173" s="0" t="n">
        <v>1</v>
      </c>
      <c r="J5173" s="0" t="n">
        <v>0</v>
      </c>
      <c r="K5173" s="0" t="n">
        <f aca="false">VLOOKUP(A5173,'Team Data'!$A$1:$E$659,2,FALSE())</f>
        <v>22</v>
      </c>
      <c r="L5173" s="0" t="n">
        <f aca="false">VLOOKUP(A5173,'Team Data'!$A$1:$E$659,3,FALSE())</f>
        <v>12</v>
      </c>
      <c r="M5173" s="0" t="n">
        <f aca="false">VLOOKUP(B5173,'Team Data'!$A$1:$E$659,2,FALSE())</f>
        <v>16</v>
      </c>
      <c r="N5173" s="0" t="n">
        <f aca="false">VLOOKUP(B5173,'Team Data'!$A$1:$E$659,3,FALSE())</f>
        <v>17</v>
      </c>
      <c r="O5173" s="0" t="n">
        <f aca="false">VLOOKUP(A5173,'Team Data'!$A$1:$E$659,4,FALSE())</f>
        <v>670</v>
      </c>
      <c r="P5173" s="0" t="n">
        <f aca="false">VLOOKUP(A5173,'Team Data'!$A$1:$E$659,5,FALSE())</f>
        <v>461</v>
      </c>
      <c r="Q5173" s="0" t="n">
        <f aca="false">VLOOKUP(B5173,'Team Data'!$A$1:$E$659,4,FALSE())</f>
        <v>652</v>
      </c>
      <c r="R5173" s="0" t="n">
        <f aca="false">VLOOKUP(B5173,'Team Data'!$A$1:$E$659,5,FALSE())</f>
        <v>412</v>
      </c>
      <c r="S5173" s="0" t="n">
        <f aca="false">IF(I5173=1,(MIN(30,(C5173-D5173)))*(M5173/(M5173+N5173))*(Q5173/(Q5173+R5173)),(MAX(-30,(C5173-D5173)))*(N5173/(M5173+N5173))*(R5173/(R5173+Q5173)))</f>
        <v>2.07974481658692</v>
      </c>
      <c r="T5173" s="0" t="n">
        <f aca="false">IF(J5173=1,(MIN(30,(D5173-C5173)))*(K5173/(K5173+L5173))*(O5173/(O5173+P5173)),(MAX(-30,(D5173-C5173)))*(L5173/(K5173+L5173))*(P5173/(P5173+O5173)))</f>
        <v>-1.00702137618973</v>
      </c>
      <c r="U5173" s="7" t="n">
        <v>43155</v>
      </c>
    </row>
    <row r="5174" customFormat="false" ht="15" hidden="false" customHeight="false" outlineLevel="0" collapsed="false">
      <c r="A5174" s="0" t="s">
        <v>25</v>
      </c>
      <c r="B5174" s="0" t="s">
        <v>286</v>
      </c>
      <c r="C5174" s="0" t="n">
        <v>72</v>
      </c>
      <c r="D5174" s="0" t="n">
        <v>82</v>
      </c>
      <c r="E5174" s="0" t="n">
        <v>29</v>
      </c>
      <c r="F5174" s="0" t="n">
        <v>34</v>
      </c>
      <c r="G5174" s="0" t="n">
        <v>8</v>
      </c>
      <c r="H5174" s="0" t="n">
        <v>12</v>
      </c>
      <c r="I5174" s="0" t="n">
        <v>0</v>
      </c>
      <c r="J5174" s="0" t="n">
        <v>1</v>
      </c>
      <c r="K5174" s="0" t="n">
        <f aca="false">VLOOKUP(A5174,'Team Data'!$A$1:$E$659,2,FALSE())</f>
        <v>18</v>
      </c>
      <c r="L5174" s="0" t="n">
        <f aca="false">VLOOKUP(A5174,'Team Data'!$A$1:$E$659,3,FALSE())</f>
        <v>15</v>
      </c>
      <c r="M5174" s="0" t="n">
        <f aca="false">VLOOKUP(B5174,'Team Data'!$A$1:$E$659,2,FALSE())</f>
        <v>21</v>
      </c>
      <c r="N5174" s="0" t="n">
        <f aca="false">VLOOKUP(B5174,'Team Data'!$A$1:$E$659,3,FALSE())</f>
        <v>12</v>
      </c>
      <c r="O5174" s="0" t="n">
        <f aca="false">VLOOKUP(A5174,'Team Data'!$A$1:$E$659,4,FALSE())</f>
        <v>668</v>
      </c>
      <c r="P5174" s="0" t="n">
        <f aca="false">VLOOKUP(A5174,'Team Data'!$A$1:$E$659,5,FALSE())</f>
        <v>423</v>
      </c>
      <c r="Q5174" s="0" t="n">
        <f aca="false">VLOOKUP(B5174,'Team Data'!$A$1:$E$659,4,FALSE())</f>
        <v>684</v>
      </c>
      <c r="R5174" s="0" t="n">
        <f aca="false">VLOOKUP(B5174,'Team Data'!$A$1:$E$659,5,FALSE())</f>
        <v>441</v>
      </c>
      <c r="S5174" s="0" t="n">
        <f aca="false">IF(I5174=1,(MIN(30,(C5174-D5174)))*(M5174/(M5174+N5174))*(Q5174/(Q5174+R5174)),(MAX(-30,(C5174-D5174)))*(N5174/(M5174+N5174))*(R5174/(R5174+Q5174)))</f>
        <v>-1.42545454545455</v>
      </c>
      <c r="T5174" s="0" t="n">
        <f aca="false">IF(J5174=1,(MIN(30,(D5174-C5174)))*(K5174/(K5174+L5174))*(O5174/(O5174+P5174)),(MAX(-30,(D5174-C5174)))*(L5174/(K5174+L5174))*(P5174/(P5174+O5174)))</f>
        <v>3.33972168985918</v>
      </c>
      <c r="U5174" s="7" t="n">
        <v>43155</v>
      </c>
    </row>
    <row r="5175" customFormat="false" ht="15" hidden="false" customHeight="false" outlineLevel="0" collapsed="false">
      <c r="A5175" s="0" t="s">
        <v>66</v>
      </c>
      <c r="B5175" s="0" t="s">
        <v>76</v>
      </c>
      <c r="C5175" s="0" t="n">
        <v>71</v>
      </c>
      <c r="D5175" s="0" t="n">
        <v>60</v>
      </c>
      <c r="E5175" s="0" t="n">
        <v>31</v>
      </c>
      <c r="F5175" s="0" t="n">
        <v>30</v>
      </c>
      <c r="G5175" s="0" t="n">
        <v>6</v>
      </c>
      <c r="H5175" s="0" t="n">
        <v>9</v>
      </c>
      <c r="I5175" s="0" t="n">
        <v>1</v>
      </c>
      <c r="J5175" s="0" t="n">
        <v>0</v>
      </c>
      <c r="K5175" s="0" t="n">
        <f aca="false">VLOOKUP(A5175,'Team Data'!$A$1:$E$659,2,FALSE())</f>
        <v>21</v>
      </c>
      <c r="L5175" s="0" t="n">
        <f aca="false">VLOOKUP(A5175,'Team Data'!$A$1:$E$659,3,FALSE())</f>
        <v>12</v>
      </c>
      <c r="M5175" s="0" t="n">
        <f aca="false">VLOOKUP(B5175,'Team Data'!$A$1:$E$659,2,FALSE())</f>
        <v>16</v>
      </c>
      <c r="N5175" s="0" t="n">
        <f aca="false">VLOOKUP(B5175,'Team Data'!$A$1:$E$659,3,FALSE())</f>
        <v>16</v>
      </c>
      <c r="O5175" s="0" t="n">
        <f aca="false">VLOOKUP(A5175,'Team Data'!$A$1:$E$659,4,FALSE())</f>
        <v>590</v>
      </c>
      <c r="P5175" s="0" t="n">
        <f aca="false">VLOOKUP(A5175,'Team Data'!$A$1:$E$659,5,FALSE())</f>
        <v>486</v>
      </c>
      <c r="Q5175" s="0" t="n">
        <f aca="false">VLOOKUP(B5175,'Team Data'!$A$1:$E$659,4,FALSE())</f>
        <v>473</v>
      </c>
      <c r="R5175" s="0" t="n">
        <f aca="false">VLOOKUP(B5175,'Team Data'!$A$1:$E$659,5,FALSE())</f>
        <v>561</v>
      </c>
      <c r="S5175" s="0" t="n">
        <f aca="false">IF(I5175=1,(MIN(30,(C5175-D5175)))*(M5175/(M5175+N5175))*(Q5175/(Q5175+R5175)),(MAX(-30,(C5175-D5175)))*(N5175/(M5175+N5175))*(R5175/(R5175+Q5175)))</f>
        <v>2.51595744680851</v>
      </c>
      <c r="T5175" s="0" t="n">
        <f aca="false">IF(J5175=1,(MIN(30,(D5175-C5175)))*(K5175/(K5175+L5175))*(O5175/(O5175+P5175)),(MAX(-30,(D5175-C5175)))*(L5175/(K5175+L5175))*(P5175/(P5175+O5175)))</f>
        <v>-1.80669144981413</v>
      </c>
      <c r="U5175" s="7" t="n">
        <v>43155</v>
      </c>
    </row>
    <row r="5176" customFormat="false" ht="15" hidden="false" customHeight="false" outlineLevel="0" collapsed="false">
      <c r="A5176" s="0" t="s">
        <v>207</v>
      </c>
      <c r="B5176" s="0" t="s">
        <v>81</v>
      </c>
      <c r="C5176" s="0" t="n">
        <v>53</v>
      </c>
      <c r="D5176" s="0" t="n">
        <v>82</v>
      </c>
      <c r="E5176" s="0" t="n">
        <v>29</v>
      </c>
      <c r="F5176" s="0" t="n">
        <v>32</v>
      </c>
      <c r="G5176" s="0" t="n">
        <v>19</v>
      </c>
      <c r="H5176" s="0" t="n">
        <v>10</v>
      </c>
      <c r="I5176" s="0" t="n">
        <v>0</v>
      </c>
      <c r="J5176" s="0" t="n">
        <v>1</v>
      </c>
      <c r="K5176" s="0" t="n">
        <f aca="false">VLOOKUP(A5176,'Team Data'!$A$1:$E$659,2,FALSE())</f>
        <v>13</v>
      </c>
      <c r="L5176" s="0" t="n">
        <f aca="false">VLOOKUP(A5176,'Team Data'!$A$1:$E$659,3,FALSE())</f>
        <v>19</v>
      </c>
      <c r="M5176" s="0" t="n">
        <f aca="false">VLOOKUP(B5176,'Team Data'!$A$1:$E$659,2,FALSE())</f>
        <v>22</v>
      </c>
      <c r="N5176" s="0" t="n">
        <f aca="false">VLOOKUP(B5176,'Team Data'!$A$1:$E$659,3,FALSE())</f>
        <v>13</v>
      </c>
      <c r="O5176" s="0" t="n">
        <f aca="false">VLOOKUP(A5176,'Team Data'!$A$1:$E$659,4,FALSE())</f>
        <v>530</v>
      </c>
      <c r="P5176" s="0" t="n">
        <f aca="false">VLOOKUP(A5176,'Team Data'!$A$1:$E$659,5,FALSE())</f>
        <v>469</v>
      </c>
      <c r="Q5176" s="0" t="n">
        <f aca="false">VLOOKUP(B5176,'Team Data'!$A$1:$E$659,4,FALSE())</f>
        <v>536</v>
      </c>
      <c r="R5176" s="0" t="n">
        <f aca="false">VLOOKUP(B5176,'Team Data'!$A$1:$E$659,5,FALSE())</f>
        <v>497</v>
      </c>
      <c r="S5176" s="0" t="n">
        <f aca="false">IF(I5176=1,(MIN(30,(C5176-D5176)))*(M5176/(M5176+N5176))*(Q5176/(Q5176+R5176)),(MAX(-30,(C5176-D5176)))*(N5176/(M5176+N5176))*(R5176/(R5176+Q5176)))</f>
        <v>-5.18238141335915</v>
      </c>
      <c r="T5176" s="0" t="n">
        <f aca="false">IF(J5176=1,(MIN(30,(D5176-C5176)))*(K5176/(K5176+L5176))*(O5176/(O5176+P5176)),(MAX(-30,(D5176-C5176)))*(L5176/(K5176+L5176))*(P5176/(P5176+O5176)))</f>
        <v>6.25031281281281</v>
      </c>
      <c r="U5176" s="7" t="n">
        <v>43155</v>
      </c>
    </row>
    <row r="5177" customFormat="false" ht="15" hidden="false" customHeight="false" outlineLevel="0" collapsed="false">
      <c r="A5177" s="0" t="s">
        <v>315</v>
      </c>
      <c r="B5177" s="0" t="s">
        <v>314</v>
      </c>
      <c r="C5177" s="0" t="n">
        <v>75</v>
      </c>
      <c r="D5177" s="0" t="n">
        <v>83</v>
      </c>
      <c r="E5177" s="0" t="n">
        <v>39</v>
      </c>
      <c r="F5177" s="0" t="n">
        <v>42</v>
      </c>
      <c r="G5177" s="0" t="n">
        <v>12</v>
      </c>
      <c r="H5177" s="0" t="n">
        <v>12</v>
      </c>
      <c r="I5177" s="0" t="n">
        <v>0</v>
      </c>
      <c r="J5177" s="0" t="n">
        <v>1</v>
      </c>
      <c r="K5177" s="0" t="n">
        <f aca="false">VLOOKUP(A5177,'Team Data'!$A$1:$E$659,2,FALSE())</f>
        <v>12</v>
      </c>
      <c r="L5177" s="0" t="n">
        <f aca="false">VLOOKUP(A5177,'Team Data'!$A$1:$E$659,3,FALSE())</f>
        <v>18</v>
      </c>
      <c r="M5177" s="0" t="n">
        <f aca="false">VLOOKUP(B5177,'Team Data'!$A$1:$E$659,2,FALSE())</f>
        <v>25</v>
      </c>
      <c r="N5177" s="0" t="n">
        <f aca="false">VLOOKUP(B5177,'Team Data'!$A$1:$E$659,3,FALSE())</f>
        <v>10</v>
      </c>
      <c r="O5177" s="0" t="n">
        <f aca="false">VLOOKUP(A5177,'Team Data'!$A$1:$E$659,4,FALSE())</f>
        <v>451</v>
      </c>
      <c r="P5177" s="0" t="n">
        <f aca="false">VLOOKUP(A5177,'Team Data'!$A$1:$E$659,5,FALSE())</f>
        <v>479</v>
      </c>
      <c r="Q5177" s="0" t="n">
        <f aca="false">VLOOKUP(B5177,'Team Data'!$A$1:$E$659,4,FALSE())</f>
        <v>506</v>
      </c>
      <c r="R5177" s="0" t="n">
        <f aca="false">VLOOKUP(B5177,'Team Data'!$A$1:$E$659,5,FALSE())</f>
        <v>534</v>
      </c>
      <c r="S5177" s="0" t="n">
        <f aca="false">IF(I5177=1,(MIN(30,(C5177-D5177)))*(M5177/(M5177+N5177))*(Q5177/(Q5177+R5177)),(MAX(-30,(C5177-D5177)))*(N5177/(M5177+N5177))*(R5177/(R5177+Q5177)))</f>
        <v>-1.17362637362637</v>
      </c>
      <c r="T5177" s="0" t="n">
        <f aca="false">IF(J5177=1,(MIN(30,(D5177-C5177)))*(K5177/(K5177+L5177))*(O5177/(O5177+P5177)),(MAX(-30,(D5177-C5177)))*(L5177/(K5177+L5177))*(P5177/(P5177+O5177)))</f>
        <v>1.55182795698925</v>
      </c>
      <c r="U5177" s="7" t="n">
        <v>43155</v>
      </c>
    </row>
    <row r="5178" customFormat="false" ht="15" hidden="false" customHeight="false" outlineLevel="0" collapsed="false">
      <c r="A5178" s="0" t="s">
        <v>169</v>
      </c>
      <c r="B5178" s="0" t="s">
        <v>161</v>
      </c>
      <c r="C5178" s="0" t="n">
        <v>85</v>
      </c>
      <c r="D5178" s="0" t="n">
        <v>61</v>
      </c>
      <c r="E5178" s="0" t="n">
        <v>31</v>
      </c>
      <c r="F5178" s="0" t="n">
        <v>35</v>
      </c>
      <c r="G5178" s="0" t="n">
        <v>8</v>
      </c>
      <c r="H5178" s="0" t="n">
        <v>11</v>
      </c>
      <c r="I5178" s="0" t="n">
        <v>1</v>
      </c>
      <c r="J5178" s="0" t="n">
        <v>0</v>
      </c>
      <c r="K5178" s="0" t="n">
        <f aca="false">VLOOKUP(A5178,'Team Data'!$A$1:$E$659,2,FALSE())</f>
        <v>32</v>
      </c>
      <c r="L5178" s="0" t="n">
        <f aca="false">VLOOKUP(A5178,'Team Data'!$A$1:$E$659,3,FALSE())</f>
        <v>7</v>
      </c>
      <c r="M5178" s="0" t="n">
        <f aca="false">VLOOKUP(B5178,'Team Data'!$A$1:$E$659,2,FALSE())</f>
        <v>19</v>
      </c>
      <c r="N5178" s="0" t="n">
        <f aca="false">VLOOKUP(B5178,'Team Data'!$A$1:$E$659,3,FALSE())</f>
        <v>13</v>
      </c>
      <c r="O5178" s="0" t="n">
        <f aca="false">VLOOKUP(A5178,'Team Data'!$A$1:$E$659,4,FALSE())</f>
        <v>785</v>
      </c>
      <c r="P5178" s="0" t="n">
        <f aca="false">VLOOKUP(A5178,'Team Data'!$A$1:$E$659,5,FALSE())</f>
        <v>531</v>
      </c>
      <c r="Q5178" s="0" t="n">
        <f aca="false">VLOOKUP(B5178,'Team Data'!$A$1:$E$659,4,FALSE())</f>
        <v>626</v>
      </c>
      <c r="R5178" s="0" t="n">
        <f aca="false">VLOOKUP(B5178,'Team Data'!$A$1:$E$659,5,FALSE())</f>
        <v>423</v>
      </c>
      <c r="S5178" s="0" t="n">
        <f aca="false">IF(I5178=1,(MIN(30,(C5178-D5178)))*(M5178/(M5178+N5178))*(Q5178/(Q5178+R5178)),(MAX(-30,(C5178-D5178)))*(N5178/(M5178+N5178))*(R5178/(R5178+Q5178)))</f>
        <v>8.50381315538608</v>
      </c>
      <c r="T5178" s="0" t="n">
        <f aca="false">IF(J5178=1,(MIN(30,(D5178-C5178)))*(K5178/(K5178+L5178))*(O5178/(O5178+P5178)),(MAX(-30,(D5178-C5178)))*(L5178/(K5178+L5178))*(P5178/(P5178+O5178)))</f>
        <v>-1.73813420621931</v>
      </c>
      <c r="U5178" s="7" t="n">
        <v>43155</v>
      </c>
    </row>
    <row r="5179" customFormat="false" ht="15" hidden="false" customHeight="false" outlineLevel="0" collapsed="false">
      <c r="A5179" s="0" t="s">
        <v>234</v>
      </c>
      <c r="B5179" s="0" t="s">
        <v>99</v>
      </c>
      <c r="C5179" s="0" t="n">
        <v>74</v>
      </c>
      <c r="D5179" s="0" t="n">
        <v>69</v>
      </c>
      <c r="E5179" s="0" t="n">
        <v>31</v>
      </c>
      <c r="F5179" s="0" t="n">
        <v>43</v>
      </c>
      <c r="G5179" s="0" t="n">
        <v>4</v>
      </c>
      <c r="H5179" s="0" t="n">
        <v>11</v>
      </c>
      <c r="I5179" s="0" t="n">
        <v>1</v>
      </c>
      <c r="J5179" s="0" t="n">
        <v>0</v>
      </c>
      <c r="K5179" s="0" t="n">
        <f aca="false">VLOOKUP(A5179,'Team Data'!$A$1:$E$659,2,FALSE())</f>
        <v>19</v>
      </c>
      <c r="L5179" s="0" t="n">
        <f aca="false">VLOOKUP(A5179,'Team Data'!$A$1:$E$659,3,FALSE())</f>
        <v>13</v>
      </c>
      <c r="M5179" s="0" t="n">
        <f aca="false">VLOOKUP(B5179,'Team Data'!$A$1:$E$659,2,FALSE())</f>
        <v>15</v>
      </c>
      <c r="N5179" s="0" t="n">
        <f aca="false">VLOOKUP(B5179,'Team Data'!$A$1:$E$659,3,FALSE())</f>
        <v>15</v>
      </c>
      <c r="O5179" s="0" t="n">
        <f aca="false">VLOOKUP(A5179,'Team Data'!$A$1:$E$659,4,FALSE())</f>
        <v>655</v>
      </c>
      <c r="P5179" s="0" t="n">
        <f aca="false">VLOOKUP(A5179,'Team Data'!$A$1:$E$659,5,FALSE())</f>
        <v>411</v>
      </c>
      <c r="Q5179" s="0" t="n">
        <f aca="false">VLOOKUP(B5179,'Team Data'!$A$1:$E$659,4,FALSE())</f>
        <v>543</v>
      </c>
      <c r="R5179" s="0" t="n">
        <f aca="false">VLOOKUP(B5179,'Team Data'!$A$1:$E$659,5,FALSE())</f>
        <v>466</v>
      </c>
      <c r="S5179" s="0" t="n">
        <f aca="false">IF(I5179=1,(MIN(30,(C5179-D5179)))*(M5179/(M5179+N5179))*(Q5179/(Q5179+R5179)),(MAX(-30,(C5179-D5179)))*(N5179/(M5179+N5179))*(R5179/(R5179+Q5179)))</f>
        <v>1.34539147670961</v>
      </c>
      <c r="T5179" s="0" t="n">
        <f aca="false">IF(J5179=1,(MIN(30,(D5179-C5179)))*(K5179/(K5179+L5179))*(O5179/(O5179+P5179)),(MAX(-30,(D5179-C5179)))*(L5179/(K5179+L5179))*(P5179/(P5179+O5179)))</f>
        <v>-0.783155487804878</v>
      </c>
      <c r="U5179" s="7" t="n">
        <v>43155</v>
      </c>
    </row>
    <row r="5180" customFormat="false" ht="15" hidden="false" customHeight="false" outlineLevel="0" collapsed="false">
      <c r="A5180" s="0" t="s">
        <v>301</v>
      </c>
      <c r="B5180" s="0" t="s">
        <v>271</v>
      </c>
      <c r="C5180" s="0" t="n">
        <v>79</v>
      </c>
      <c r="D5180" s="0" t="n">
        <v>68</v>
      </c>
      <c r="E5180" s="0" t="n">
        <v>34</v>
      </c>
      <c r="F5180" s="0" t="n">
        <v>31</v>
      </c>
      <c r="G5180" s="0" t="n">
        <v>6</v>
      </c>
      <c r="H5180" s="0" t="n">
        <v>12</v>
      </c>
      <c r="I5180" s="0" t="n">
        <v>1</v>
      </c>
      <c r="J5180" s="0" t="n">
        <v>0</v>
      </c>
      <c r="K5180" s="0" t="n">
        <f aca="false">VLOOKUP(A5180,'Team Data'!$A$1:$E$659,2,FALSE())</f>
        <v>14</v>
      </c>
      <c r="L5180" s="0" t="n">
        <f aca="false">VLOOKUP(A5180,'Team Data'!$A$1:$E$659,3,FALSE())</f>
        <v>17</v>
      </c>
      <c r="M5180" s="0" t="n">
        <f aca="false">VLOOKUP(B5180,'Team Data'!$A$1:$E$659,2,FALSE())</f>
        <v>10</v>
      </c>
      <c r="N5180" s="0" t="n">
        <f aca="false">VLOOKUP(B5180,'Team Data'!$A$1:$E$659,3,FALSE())</f>
        <v>22</v>
      </c>
      <c r="O5180" s="0" t="n">
        <f aca="false">VLOOKUP(A5180,'Team Data'!$A$1:$E$659,4,FALSE())</f>
        <v>549</v>
      </c>
      <c r="P5180" s="0" t="n">
        <f aca="false">VLOOKUP(A5180,'Team Data'!$A$1:$E$659,5,FALSE())</f>
        <v>466</v>
      </c>
      <c r="Q5180" s="0" t="n">
        <f aca="false">VLOOKUP(B5180,'Team Data'!$A$1:$E$659,4,FALSE())</f>
        <v>525</v>
      </c>
      <c r="R5180" s="0" t="n">
        <f aca="false">VLOOKUP(B5180,'Team Data'!$A$1:$E$659,5,FALSE())</f>
        <v>506</v>
      </c>
      <c r="S5180" s="0" t="n">
        <f aca="false">IF(I5180=1,(MIN(30,(C5180-D5180)))*(M5180/(M5180+N5180))*(Q5180/(Q5180+R5180)),(MAX(-30,(C5180-D5180)))*(N5180/(M5180+N5180))*(R5180/(R5180+Q5180)))</f>
        <v>1.75042434529583</v>
      </c>
      <c r="T5180" s="0" t="n">
        <f aca="false">IF(J5180=1,(MIN(30,(D5180-C5180)))*(K5180/(K5180+L5180))*(O5180/(O5180+P5180)),(MAX(-30,(D5180-C5180)))*(L5180/(K5180+L5180))*(P5180/(P5180+O5180)))</f>
        <v>-2.76948990942317</v>
      </c>
      <c r="U5180" s="7" t="n">
        <v>43155</v>
      </c>
    </row>
    <row r="5181" customFormat="false" ht="15" hidden="false" customHeight="false" outlineLevel="0" collapsed="false">
      <c r="A5181" s="0" t="s">
        <v>152</v>
      </c>
      <c r="B5181" s="0" t="s">
        <v>336</v>
      </c>
      <c r="C5181" s="0" t="n">
        <v>75</v>
      </c>
      <c r="D5181" s="0" t="n">
        <v>68</v>
      </c>
      <c r="E5181" s="0" t="n">
        <v>44</v>
      </c>
      <c r="F5181" s="0" t="n">
        <v>27</v>
      </c>
      <c r="G5181" s="0" t="n">
        <v>15</v>
      </c>
      <c r="H5181" s="0" t="n">
        <v>8</v>
      </c>
      <c r="I5181" s="0" t="n">
        <v>1</v>
      </c>
      <c r="J5181" s="0" t="n">
        <v>0</v>
      </c>
      <c r="K5181" s="0" t="n">
        <f aca="false">VLOOKUP(A5181,'Team Data'!$A$1:$E$659,2,FALSE())</f>
        <v>22</v>
      </c>
      <c r="L5181" s="0" t="n">
        <f aca="false">VLOOKUP(A5181,'Team Data'!$A$1:$E$659,3,FALSE())</f>
        <v>14</v>
      </c>
      <c r="M5181" s="0" t="n">
        <f aca="false">VLOOKUP(B5181,'Team Data'!$A$1:$E$659,2,FALSE())</f>
        <v>20</v>
      </c>
      <c r="N5181" s="0" t="n">
        <f aca="false">VLOOKUP(B5181,'Team Data'!$A$1:$E$659,3,FALSE())</f>
        <v>11</v>
      </c>
      <c r="O5181" s="0" t="n">
        <f aca="false">VLOOKUP(A5181,'Team Data'!$A$1:$E$659,4,FALSE())</f>
        <v>725</v>
      </c>
      <c r="P5181" s="0" t="n">
        <f aca="false">VLOOKUP(A5181,'Team Data'!$A$1:$E$659,5,FALSE())</f>
        <v>474</v>
      </c>
      <c r="Q5181" s="0" t="n">
        <f aca="false">VLOOKUP(B5181,'Team Data'!$A$1:$E$659,4,FALSE())</f>
        <v>573</v>
      </c>
      <c r="R5181" s="0" t="n">
        <f aca="false">VLOOKUP(B5181,'Team Data'!$A$1:$E$659,5,FALSE())</f>
        <v>467</v>
      </c>
      <c r="S5181" s="0" t="n">
        <f aca="false">IF(I5181=1,(MIN(30,(C5181-D5181)))*(M5181/(M5181+N5181))*(Q5181/(Q5181+R5181)),(MAX(-30,(C5181-D5181)))*(N5181/(M5181+N5181))*(R5181/(R5181+Q5181)))</f>
        <v>2.48821339950372</v>
      </c>
      <c r="T5181" s="0" t="n">
        <f aca="false">IF(J5181=1,(MIN(30,(D5181-C5181)))*(K5181/(K5181+L5181))*(O5181/(O5181+P5181)),(MAX(-30,(D5181-C5181)))*(L5181/(K5181+L5181))*(P5181/(P5181+O5181)))</f>
        <v>-1.07617458993606</v>
      </c>
      <c r="U5181" s="7" t="n">
        <v>43155</v>
      </c>
    </row>
    <row r="5182" customFormat="false" ht="15" hidden="false" customHeight="false" outlineLevel="0" collapsed="false">
      <c r="A5182" s="0" t="s">
        <v>288</v>
      </c>
      <c r="B5182" s="0" t="s">
        <v>219</v>
      </c>
      <c r="C5182" s="0" t="n">
        <v>73</v>
      </c>
      <c r="D5182" s="0" t="n">
        <v>65</v>
      </c>
      <c r="E5182" s="0" t="n">
        <v>43</v>
      </c>
      <c r="F5182" s="0" t="n">
        <v>47</v>
      </c>
      <c r="G5182" s="0" t="n">
        <v>13</v>
      </c>
      <c r="H5182" s="0" t="n">
        <v>11</v>
      </c>
      <c r="I5182" s="0" t="n">
        <v>1</v>
      </c>
      <c r="J5182" s="0" t="n">
        <v>0</v>
      </c>
      <c r="K5182" s="0" t="n">
        <f aca="false">VLOOKUP(A5182,'Team Data'!$A$1:$E$659,2,FALSE())</f>
        <v>26</v>
      </c>
      <c r="L5182" s="0" t="n">
        <f aca="false">VLOOKUP(A5182,'Team Data'!$A$1:$E$659,3,FALSE())</f>
        <v>9</v>
      </c>
      <c r="M5182" s="0" t="n">
        <f aca="false">VLOOKUP(B5182,'Team Data'!$A$1:$E$659,2,FALSE())</f>
        <v>12</v>
      </c>
      <c r="N5182" s="0" t="n">
        <f aca="false">VLOOKUP(B5182,'Team Data'!$A$1:$E$659,3,FALSE())</f>
        <v>20</v>
      </c>
      <c r="O5182" s="0" t="n">
        <f aca="false">VLOOKUP(A5182,'Team Data'!$A$1:$E$659,4,FALSE())</f>
        <v>702</v>
      </c>
      <c r="P5182" s="0" t="n">
        <f aca="false">VLOOKUP(A5182,'Team Data'!$A$1:$E$659,5,FALSE())</f>
        <v>475</v>
      </c>
      <c r="Q5182" s="0" t="n">
        <f aca="false">VLOOKUP(B5182,'Team Data'!$A$1:$E$659,4,FALSE())</f>
        <v>657</v>
      </c>
      <c r="R5182" s="0" t="n">
        <f aca="false">VLOOKUP(B5182,'Team Data'!$A$1:$E$659,5,FALSE())</f>
        <v>413</v>
      </c>
      <c r="S5182" s="0" t="n">
        <f aca="false">IF(I5182=1,(MIN(30,(C5182-D5182)))*(M5182/(M5182+N5182))*(Q5182/(Q5182+R5182)),(MAX(-30,(C5182-D5182)))*(N5182/(M5182+N5182))*(R5182/(R5182+Q5182)))</f>
        <v>1.84205607476636</v>
      </c>
      <c r="T5182" s="0" t="n">
        <f aca="false">IF(J5182=1,(MIN(30,(D5182-C5182)))*(K5182/(K5182+L5182))*(O5182/(O5182+P5182)),(MAX(-30,(D5182-C5182)))*(L5182/(K5182+L5182))*(P5182/(P5182+O5182)))</f>
        <v>-0.830197839543634</v>
      </c>
      <c r="U5182" s="7" t="n">
        <v>43155</v>
      </c>
    </row>
    <row r="5183" customFormat="false" ht="15" hidden="false" customHeight="false" outlineLevel="0" collapsed="false">
      <c r="A5183" s="0" t="s">
        <v>178</v>
      </c>
      <c r="B5183" s="0" t="s">
        <v>85</v>
      </c>
      <c r="C5183" s="0" t="n">
        <v>66</v>
      </c>
      <c r="D5183" s="0" t="n">
        <v>69</v>
      </c>
      <c r="E5183" s="0" t="n">
        <v>37</v>
      </c>
      <c r="F5183" s="0" t="n">
        <v>39</v>
      </c>
      <c r="G5183" s="0" t="n">
        <v>10</v>
      </c>
      <c r="H5183" s="0" t="n">
        <v>13</v>
      </c>
      <c r="I5183" s="0" t="n">
        <v>0</v>
      </c>
      <c r="J5183" s="0" t="n">
        <v>1</v>
      </c>
      <c r="K5183" s="0" t="n">
        <f aca="false">VLOOKUP(A5183,'Team Data'!$A$1:$E$659,2,FALSE())</f>
        <v>11</v>
      </c>
      <c r="L5183" s="0" t="n">
        <f aca="false">VLOOKUP(A5183,'Team Data'!$A$1:$E$659,3,FALSE())</f>
        <v>20</v>
      </c>
      <c r="M5183" s="0" t="n">
        <f aca="false">VLOOKUP(B5183,'Team Data'!$A$1:$E$659,2,FALSE())</f>
        <v>17</v>
      </c>
      <c r="N5183" s="0" t="n">
        <f aca="false">VLOOKUP(B5183,'Team Data'!$A$1:$E$659,3,FALSE())</f>
        <v>16</v>
      </c>
      <c r="O5183" s="0" t="n">
        <f aca="false">VLOOKUP(A5183,'Team Data'!$A$1:$E$659,4,FALSE())</f>
        <v>548</v>
      </c>
      <c r="P5183" s="0" t="n">
        <f aca="false">VLOOKUP(A5183,'Team Data'!$A$1:$E$659,5,FALSE())</f>
        <v>455</v>
      </c>
      <c r="Q5183" s="0" t="n">
        <f aca="false">VLOOKUP(B5183,'Team Data'!$A$1:$E$659,4,FALSE())</f>
        <v>536</v>
      </c>
      <c r="R5183" s="0" t="n">
        <f aca="false">VLOOKUP(B5183,'Team Data'!$A$1:$E$659,5,FALSE())</f>
        <v>539</v>
      </c>
      <c r="S5183" s="0" t="n">
        <f aca="false">IF(I5183=1,(MIN(30,(C5183-D5183)))*(M5183/(M5183+N5183))*(Q5183/(Q5183+R5183)),(MAX(-30,(C5183-D5183)))*(N5183/(M5183+N5183))*(R5183/(R5183+Q5183)))</f>
        <v>-0.729302325581395</v>
      </c>
      <c r="T5183" s="0" t="n">
        <f aca="false">IF(J5183=1,(MIN(30,(D5183-C5183)))*(K5183/(K5183+L5183))*(O5183/(O5183+P5183)),(MAX(-30,(D5183-C5183)))*(L5183/(K5183+L5183))*(P5183/(P5183+O5183)))</f>
        <v>0.581610008683626</v>
      </c>
      <c r="U5183" s="7" t="n">
        <v>43155</v>
      </c>
    </row>
    <row r="5184" customFormat="false" ht="15" hidden="false" customHeight="false" outlineLevel="0" collapsed="false">
      <c r="A5184" s="0" t="s">
        <v>154</v>
      </c>
      <c r="B5184" s="0" t="s">
        <v>187</v>
      </c>
      <c r="C5184" s="0" t="n">
        <v>56</v>
      </c>
      <c r="D5184" s="0" t="n">
        <v>62</v>
      </c>
      <c r="E5184" s="0" t="n">
        <v>41</v>
      </c>
      <c r="F5184" s="0" t="n">
        <v>35</v>
      </c>
      <c r="G5184" s="0" t="n">
        <v>15</v>
      </c>
      <c r="H5184" s="0" t="n">
        <v>11</v>
      </c>
      <c r="I5184" s="0" t="n">
        <v>0</v>
      </c>
      <c r="J5184" s="0" t="n">
        <v>1</v>
      </c>
      <c r="K5184" s="0" t="n">
        <f aca="false">VLOOKUP(A5184,'Team Data'!$A$1:$E$659,2,FALSE())</f>
        <v>9</v>
      </c>
      <c r="L5184" s="0" t="n">
        <f aca="false">VLOOKUP(A5184,'Team Data'!$A$1:$E$659,3,FALSE())</f>
        <v>22</v>
      </c>
      <c r="M5184" s="0" t="n">
        <f aca="false">VLOOKUP(B5184,'Team Data'!$A$1:$E$659,2,FALSE())</f>
        <v>20</v>
      </c>
      <c r="N5184" s="0" t="n">
        <f aca="false">VLOOKUP(B5184,'Team Data'!$A$1:$E$659,3,FALSE())</f>
        <v>12</v>
      </c>
      <c r="O5184" s="0" t="n">
        <f aca="false">VLOOKUP(A5184,'Team Data'!$A$1:$E$659,4,FALSE())</f>
        <v>465</v>
      </c>
      <c r="P5184" s="0" t="n">
        <f aca="false">VLOOKUP(A5184,'Team Data'!$A$1:$E$659,5,FALSE())</f>
        <v>484</v>
      </c>
      <c r="Q5184" s="0" t="n">
        <f aca="false">VLOOKUP(B5184,'Team Data'!$A$1:$E$659,4,FALSE())</f>
        <v>433</v>
      </c>
      <c r="R5184" s="0" t="n">
        <f aca="false">VLOOKUP(B5184,'Team Data'!$A$1:$E$659,5,FALSE())</f>
        <v>544</v>
      </c>
      <c r="S5184" s="0" t="n">
        <f aca="false">IF(I5184=1,(MIN(30,(C5184-D5184)))*(M5184/(M5184+N5184))*(Q5184/(Q5184+R5184)),(MAX(-30,(C5184-D5184)))*(N5184/(M5184+N5184))*(R5184/(R5184+Q5184)))</f>
        <v>-1.25281473899693</v>
      </c>
      <c r="T5184" s="0" t="n">
        <f aca="false">IF(J5184=1,(MIN(30,(D5184-C5184)))*(K5184/(K5184+L5184))*(O5184/(O5184+P5184)),(MAX(-30,(D5184-C5184)))*(L5184/(K5184+L5184))*(P5184/(P5184+O5184)))</f>
        <v>0.853530031612224</v>
      </c>
      <c r="U5184" s="7" t="n">
        <v>43155</v>
      </c>
    </row>
    <row r="5185" customFormat="false" ht="15" hidden="false" customHeight="false" outlineLevel="0" collapsed="false">
      <c r="A5185" s="0" t="s">
        <v>50</v>
      </c>
      <c r="B5185" s="0" t="s">
        <v>349</v>
      </c>
      <c r="C5185" s="0" t="n">
        <v>78</v>
      </c>
      <c r="D5185" s="0" t="n">
        <v>75</v>
      </c>
      <c r="E5185" s="0" t="n">
        <v>27</v>
      </c>
      <c r="F5185" s="0" t="n">
        <v>40</v>
      </c>
      <c r="G5185" s="0" t="n">
        <v>12</v>
      </c>
      <c r="H5185" s="0" t="n">
        <v>19</v>
      </c>
      <c r="I5185" s="0" t="n">
        <v>1</v>
      </c>
      <c r="J5185" s="0" t="n">
        <v>0</v>
      </c>
      <c r="K5185" s="0" t="n">
        <f aca="false">VLOOKUP(A5185,'Team Data'!$A$1:$E$659,2,FALSE())</f>
        <v>15</v>
      </c>
      <c r="L5185" s="0" t="n">
        <f aca="false">VLOOKUP(A5185,'Team Data'!$A$1:$E$659,3,FALSE())</f>
        <v>16</v>
      </c>
      <c r="M5185" s="0" t="n">
        <f aca="false">VLOOKUP(B5185,'Team Data'!$A$1:$E$659,2,FALSE())</f>
        <v>19</v>
      </c>
      <c r="N5185" s="0" t="n">
        <f aca="false">VLOOKUP(B5185,'Team Data'!$A$1:$E$659,3,FALSE())</f>
        <v>12</v>
      </c>
      <c r="O5185" s="0" t="n">
        <f aca="false">VLOOKUP(A5185,'Team Data'!$A$1:$E$659,4,FALSE())</f>
        <v>449</v>
      </c>
      <c r="P5185" s="0" t="n">
        <f aca="false">VLOOKUP(A5185,'Team Data'!$A$1:$E$659,5,FALSE())</f>
        <v>485</v>
      </c>
      <c r="Q5185" s="0" t="n">
        <f aca="false">VLOOKUP(B5185,'Team Data'!$A$1:$E$659,4,FALSE())</f>
        <v>461</v>
      </c>
      <c r="R5185" s="0" t="n">
        <f aca="false">VLOOKUP(B5185,'Team Data'!$A$1:$E$659,5,FALSE())</f>
        <v>472</v>
      </c>
      <c r="S5185" s="0" t="n">
        <f aca="false">IF(I5185=1,(MIN(30,(C5185-D5185)))*(M5185/(M5185+N5185))*(Q5185/(Q5185+R5185)),(MAX(-30,(C5185-D5185)))*(N5185/(M5185+N5185))*(R5185/(R5185+Q5185)))</f>
        <v>0.908515714137538</v>
      </c>
      <c r="T5185" s="0" t="n">
        <f aca="false">IF(J5185=1,(MIN(30,(D5185-C5185)))*(K5185/(K5185+L5185))*(O5185/(O5185+P5185)),(MAX(-30,(D5185-C5185)))*(L5185/(K5185+L5185))*(P5185/(P5185+O5185)))</f>
        <v>-0.804033984941632</v>
      </c>
      <c r="U5185" s="7" t="n">
        <v>43155</v>
      </c>
    </row>
    <row r="5186" customFormat="false" ht="15" hidden="false" customHeight="false" outlineLevel="0" collapsed="false">
      <c r="A5186" s="0" t="s">
        <v>177</v>
      </c>
      <c r="B5186" s="0" t="s">
        <v>208</v>
      </c>
      <c r="C5186" s="0" t="n">
        <v>56</v>
      </c>
      <c r="D5186" s="0" t="n">
        <v>71</v>
      </c>
      <c r="E5186" s="0" t="n">
        <v>30</v>
      </c>
      <c r="F5186" s="0" t="n">
        <v>29</v>
      </c>
      <c r="G5186" s="0" t="n">
        <v>9</v>
      </c>
      <c r="H5186" s="0" t="n">
        <v>6</v>
      </c>
      <c r="I5186" s="0" t="n">
        <v>0</v>
      </c>
      <c r="J5186" s="0" t="n">
        <v>1</v>
      </c>
      <c r="K5186" s="0" t="n">
        <f aca="false">VLOOKUP(A5186,'Team Data'!$A$1:$E$659,2,FALSE())</f>
        <v>18</v>
      </c>
      <c r="L5186" s="0" t="n">
        <f aca="false">VLOOKUP(A5186,'Team Data'!$A$1:$E$659,3,FALSE())</f>
        <v>15</v>
      </c>
      <c r="M5186" s="0" t="n">
        <f aca="false">VLOOKUP(B5186,'Team Data'!$A$1:$E$659,2,FALSE())</f>
        <v>16</v>
      </c>
      <c r="N5186" s="0" t="n">
        <f aca="false">VLOOKUP(B5186,'Team Data'!$A$1:$E$659,3,FALSE())</f>
        <v>16</v>
      </c>
      <c r="O5186" s="0" t="n">
        <f aca="false">VLOOKUP(A5186,'Team Data'!$A$1:$E$659,4,FALSE())</f>
        <v>582</v>
      </c>
      <c r="P5186" s="0" t="n">
        <f aca="false">VLOOKUP(A5186,'Team Data'!$A$1:$E$659,5,FALSE())</f>
        <v>475</v>
      </c>
      <c r="Q5186" s="0" t="n">
        <f aca="false">VLOOKUP(B5186,'Team Data'!$A$1:$E$659,4,FALSE())</f>
        <v>582</v>
      </c>
      <c r="R5186" s="0" t="n">
        <f aca="false">VLOOKUP(B5186,'Team Data'!$A$1:$E$659,5,FALSE())</f>
        <v>422</v>
      </c>
      <c r="S5186" s="0" t="n">
        <f aca="false">IF(I5186=1,(MIN(30,(C5186-D5186)))*(M5186/(M5186+N5186))*(Q5186/(Q5186+R5186)),(MAX(-30,(C5186-D5186)))*(N5186/(M5186+N5186))*(R5186/(R5186+Q5186)))</f>
        <v>-3.15239043824701</v>
      </c>
      <c r="T5186" s="0" t="n">
        <f aca="false">IF(J5186=1,(MIN(30,(D5186-C5186)))*(K5186/(K5186+L5186))*(O5186/(O5186+P5186)),(MAX(-30,(D5186-C5186)))*(L5186/(K5186+L5186))*(P5186/(P5186+O5186)))</f>
        <v>4.50503139244861</v>
      </c>
      <c r="U5186" s="7" t="n">
        <v>43155</v>
      </c>
    </row>
    <row r="5187" customFormat="false" ht="15" hidden="false" customHeight="false" outlineLevel="0" collapsed="false">
      <c r="A5187" s="0" t="s">
        <v>274</v>
      </c>
      <c r="B5187" s="0" t="s">
        <v>84</v>
      </c>
      <c r="C5187" s="0" t="n">
        <v>44</v>
      </c>
      <c r="D5187" s="0" t="n">
        <v>75</v>
      </c>
      <c r="E5187" s="0" t="n">
        <v>24</v>
      </c>
      <c r="F5187" s="0" t="n">
        <v>35</v>
      </c>
      <c r="G5187" s="0" t="n">
        <v>20</v>
      </c>
      <c r="H5187" s="0" t="n">
        <v>15</v>
      </c>
      <c r="I5187" s="0" t="n">
        <v>0</v>
      </c>
      <c r="J5187" s="0" t="n">
        <v>1</v>
      </c>
      <c r="K5187" s="0" t="n">
        <f aca="false">VLOOKUP(A5187,'Team Data'!$A$1:$E$659,2,FALSE())</f>
        <v>20</v>
      </c>
      <c r="L5187" s="0" t="n">
        <f aca="false">VLOOKUP(A5187,'Team Data'!$A$1:$E$659,3,FALSE())</f>
        <v>13</v>
      </c>
      <c r="M5187" s="0" t="n">
        <f aca="false">VLOOKUP(B5187,'Team Data'!$A$1:$E$659,2,FALSE())</f>
        <v>17</v>
      </c>
      <c r="N5187" s="0" t="n">
        <f aca="false">VLOOKUP(B5187,'Team Data'!$A$1:$E$659,3,FALSE())</f>
        <v>15</v>
      </c>
      <c r="O5187" s="0" t="n">
        <f aca="false">VLOOKUP(A5187,'Team Data'!$A$1:$E$659,4,FALSE())</f>
        <v>571</v>
      </c>
      <c r="P5187" s="0" t="n">
        <f aca="false">VLOOKUP(A5187,'Team Data'!$A$1:$E$659,5,FALSE())</f>
        <v>476</v>
      </c>
      <c r="Q5187" s="0" t="n">
        <f aca="false">VLOOKUP(B5187,'Team Data'!$A$1:$E$659,4,FALSE())</f>
        <v>548</v>
      </c>
      <c r="R5187" s="0" t="n">
        <f aca="false">VLOOKUP(B5187,'Team Data'!$A$1:$E$659,5,FALSE())</f>
        <v>447</v>
      </c>
      <c r="S5187" s="0" t="n">
        <f aca="false">IF(I5187=1,(MIN(30,(C5187-D5187)))*(M5187/(M5187+N5187))*(Q5187/(Q5187+R5187)),(MAX(-30,(C5187-D5187)))*(N5187/(M5187+N5187))*(R5187/(R5187+Q5187)))</f>
        <v>-6.31752512562814</v>
      </c>
      <c r="T5187" s="0" t="n">
        <f aca="false">IF(J5187=1,(MIN(30,(D5187-C5187)))*(K5187/(K5187+L5187))*(O5187/(O5187+P5187)),(MAX(-30,(D5187-C5187)))*(L5187/(K5187+L5187))*(P5187/(P5187+O5187)))</f>
        <v>9.91577667795433</v>
      </c>
      <c r="U5187" s="7" t="n">
        <v>43155</v>
      </c>
    </row>
    <row r="5188" customFormat="false" ht="15" hidden="false" customHeight="false" outlineLevel="0" collapsed="false">
      <c r="A5188" s="0" t="s">
        <v>168</v>
      </c>
      <c r="B5188" s="0" t="s">
        <v>8</v>
      </c>
      <c r="C5188" s="0" t="n">
        <v>64</v>
      </c>
      <c r="D5188" s="0" t="n">
        <v>62</v>
      </c>
      <c r="E5188" s="0" t="n">
        <v>41</v>
      </c>
      <c r="F5188" s="0" t="n">
        <v>42</v>
      </c>
      <c r="G5188" s="0" t="n">
        <v>15</v>
      </c>
      <c r="H5188" s="0" t="n">
        <v>19</v>
      </c>
      <c r="I5188" s="0" t="n">
        <v>1</v>
      </c>
      <c r="J5188" s="0" t="n">
        <v>0</v>
      </c>
      <c r="K5188" s="0" t="n">
        <f aca="false">VLOOKUP(A5188,'Team Data'!$A$1:$E$659,2,FALSE())</f>
        <v>16</v>
      </c>
      <c r="L5188" s="0" t="n">
        <f aca="false">VLOOKUP(A5188,'Team Data'!$A$1:$E$659,3,FALSE())</f>
        <v>18</v>
      </c>
      <c r="M5188" s="0" t="n">
        <f aca="false">VLOOKUP(B5188,'Team Data'!$A$1:$E$659,2,FALSE())</f>
        <v>14</v>
      </c>
      <c r="N5188" s="0" t="n">
        <f aca="false">VLOOKUP(B5188,'Team Data'!$A$1:$E$659,3,FALSE())</f>
        <v>18</v>
      </c>
      <c r="O5188" s="0" t="n">
        <f aca="false">VLOOKUP(A5188,'Team Data'!$A$1:$E$659,4,FALSE())</f>
        <v>575</v>
      </c>
      <c r="P5188" s="0" t="n">
        <f aca="false">VLOOKUP(A5188,'Team Data'!$A$1:$E$659,5,FALSE())</f>
        <v>481</v>
      </c>
      <c r="Q5188" s="0" t="n">
        <f aca="false">VLOOKUP(B5188,'Team Data'!$A$1:$E$659,4,FALSE())</f>
        <v>542</v>
      </c>
      <c r="R5188" s="0" t="n">
        <f aca="false">VLOOKUP(B5188,'Team Data'!$A$1:$E$659,5,FALSE())</f>
        <v>488</v>
      </c>
      <c r="S5188" s="0" t="n">
        <f aca="false">IF(I5188=1,(MIN(30,(C5188-D5188)))*(M5188/(M5188+N5188))*(Q5188/(Q5188+R5188)),(MAX(-30,(C5188-D5188)))*(N5188/(M5188+N5188))*(R5188/(R5188+Q5188)))</f>
        <v>0.460436893203884</v>
      </c>
      <c r="T5188" s="0" t="n">
        <f aca="false">IF(J5188=1,(MIN(30,(D5188-C5188)))*(K5188/(K5188+L5188))*(O5188/(O5188+P5188)),(MAX(-30,(D5188-C5188)))*(L5188/(K5188+L5188))*(P5188/(P5188+O5188)))</f>
        <v>-0.482286096256685</v>
      </c>
      <c r="U5188" s="7" t="n">
        <v>43155</v>
      </c>
    </row>
    <row r="5189" customFormat="false" ht="15" hidden="false" customHeight="false" outlineLevel="0" collapsed="false">
      <c r="A5189" s="0" t="s">
        <v>249</v>
      </c>
      <c r="B5189" s="0" t="s">
        <v>148</v>
      </c>
      <c r="C5189" s="0" t="n">
        <v>77</v>
      </c>
      <c r="D5189" s="0" t="n">
        <v>88</v>
      </c>
      <c r="E5189" s="0" t="n">
        <v>45</v>
      </c>
      <c r="F5189" s="0" t="n">
        <v>34</v>
      </c>
      <c r="G5189" s="0" t="n">
        <v>12</v>
      </c>
      <c r="H5189" s="0" t="n">
        <v>7</v>
      </c>
      <c r="I5189" s="0" t="n">
        <v>0</v>
      </c>
      <c r="J5189" s="0" t="n">
        <v>1</v>
      </c>
      <c r="K5189" s="0" t="n">
        <f aca="false">VLOOKUP(A5189,'Team Data'!$A$1:$E$659,2,FALSE())</f>
        <v>10</v>
      </c>
      <c r="L5189" s="0" t="n">
        <f aca="false">VLOOKUP(A5189,'Team Data'!$A$1:$E$659,3,FALSE())</f>
        <v>21</v>
      </c>
      <c r="M5189" s="0" t="n">
        <f aca="false">VLOOKUP(B5189,'Team Data'!$A$1:$E$659,2,FALSE())</f>
        <v>18</v>
      </c>
      <c r="N5189" s="0" t="n">
        <f aca="false">VLOOKUP(B5189,'Team Data'!$A$1:$E$659,3,FALSE())</f>
        <v>17</v>
      </c>
      <c r="O5189" s="0" t="n">
        <f aca="false">VLOOKUP(A5189,'Team Data'!$A$1:$E$659,4,FALSE())</f>
        <v>432</v>
      </c>
      <c r="P5189" s="0" t="n">
        <f aca="false">VLOOKUP(A5189,'Team Data'!$A$1:$E$659,5,FALSE())</f>
        <v>523</v>
      </c>
      <c r="Q5189" s="0" t="n">
        <f aca="false">VLOOKUP(B5189,'Team Data'!$A$1:$E$659,4,FALSE())</f>
        <v>497</v>
      </c>
      <c r="R5189" s="0" t="n">
        <f aca="false">VLOOKUP(B5189,'Team Data'!$A$1:$E$659,5,FALSE())</f>
        <v>580</v>
      </c>
      <c r="S5189" s="0" t="n">
        <f aca="false">IF(I5189=1,(MIN(30,(C5189-D5189)))*(M5189/(M5189+N5189))*(Q5189/(Q5189+R5189)),(MAX(-30,(C5189-D5189)))*(N5189/(M5189+N5189))*(R5189/(R5189+Q5189)))</f>
        <v>-2.87730468231861</v>
      </c>
      <c r="T5189" s="0" t="n">
        <f aca="false">IF(J5189=1,(MIN(30,(D5189-C5189)))*(K5189/(K5189+L5189))*(O5189/(O5189+P5189)),(MAX(-30,(D5189-C5189)))*(L5189/(K5189+L5189))*(P5189/(P5189+O5189)))</f>
        <v>1.60513426786016</v>
      </c>
      <c r="U5189" s="7" t="n">
        <v>43155</v>
      </c>
    </row>
    <row r="5190" customFormat="false" ht="15" hidden="false" customHeight="false" outlineLevel="0" collapsed="false">
      <c r="A5190" s="0" t="s">
        <v>122</v>
      </c>
      <c r="B5190" s="0" t="s">
        <v>153</v>
      </c>
      <c r="C5190" s="0" t="n">
        <v>61</v>
      </c>
      <c r="D5190" s="0" t="n">
        <v>68</v>
      </c>
      <c r="E5190" s="0" t="n">
        <v>34</v>
      </c>
      <c r="F5190" s="0" t="n">
        <v>36</v>
      </c>
      <c r="G5190" s="0" t="n">
        <v>20</v>
      </c>
      <c r="H5190" s="0" t="n">
        <v>12</v>
      </c>
      <c r="I5190" s="0" t="n">
        <v>0</v>
      </c>
      <c r="J5190" s="0" t="n">
        <v>1</v>
      </c>
      <c r="K5190" s="0" t="n">
        <f aca="false">VLOOKUP(A5190,'Team Data'!$A$1:$E$659,2,FALSE())</f>
        <v>17</v>
      </c>
      <c r="L5190" s="0" t="n">
        <f aca="false">VLOOKUP(A5190,'Team Data'!$A$1:$E$659,3,FALSE())</f>
        <v>14</v>
      </c>
      <c r="M5190" s="0" t="n">
        <f aca="false">VLOOKUP(B5190,'Team Data'!$A$1:$E$659,2,FALSE())</f>
        <v>32</v>
      </c>
      <c r="N5190" s="0" t="n">
        <f aca="false">VLOOKUP(B5190,'Team Data'!$A$1:$E$659,3,FALSE())</f>
        <v>6</v>
      </c>
      <c r="O5190" s="0" t="n">
        <f aca="false">VLOOKUP(A5190,'Team Data'!$A$1:$E$659,4,FALSE())</f>
        <v>588</v>
      </c>
      <c r="P5190" s="0" t="n">
        <f aca="false">VLOOKUP(A5190,'Team Data'!$A$1:$E$659,5,FALSE())</f>
        <v>411</v>
      </c>
      <c r="Q5190" s="0" t="n">
        <f aca="false">VLOOKUP(B5190,'Team Data'!$A$1:$E$659,4,FALSE())</f>
        <v>662</v>
      </c>
      <c r="R5190" s="0" t="n">
        <f aca="false">VLOOKUP(B5190,'Team Data'!$A$1:$E$659,5,FALSE())</f>
        <v>561</v>
      </c>
      <c r="S5190" s="0" t="n">
        <f aca="false">IF(I5190=1,(MIN(30,(C5190-D5190)))*(M5190/(M5190+N5190))*(Q5190/(Q5190+R5190)),(MAX(-30,(C5190-D5190)))*(N5190/(M5190+N5190))*(R5190/(R5190+Q5190)))</f>
        <v>-0.506993157464389</v>
      </c>
      <c r="T5190" s="0" t="n">
        <f aca="false">IF(J5190=1,(MIN(30,(D5190-C5190)))*(K5190/(K5190+L5190))*(O5190/(O5190+P5190)),(MAX(-30,(D5190-C5190)))*(L5190/(K5190+L5190))*(P5190/(P5190+O5190)))</f>
        <v>2.25942071103361</v>
      </c>
      <c r="U5190" s="7" t="n">
        <v>43155</v>
      </c>
    </row>
    <row r="5191" customFormat="false" ht="15" hidden="false" customHeight="false" outlineLevel="0" collapsed="false">
      <c r="A5191" s="0" t="s">
        <v>80</v>
      </c>
      <c r="B5191" s="0" t="s">
        <v>181</v>
      </c>
      <c r="C5191" s="0" t="n">
        <v>66</v>
      </c>
      <c r="D5191" s="0" t="n">
        <v>70</v>
      </c>
      <c r="E5191" s="0" t="n">
        <v>33</v>
      </c>
      <c r="F5191" s="0" t="n">
        <v>36</v>
      </c>
      <c r="G5191" s="0" t="n">
        <v>15</v>
      </c>
      <c r="H5191" s="0" t="n">
        <v>9</v>
      </c>
      <c r="I5191" s="0" t="n">
        <v>0</v>
      </c>
      <c r="J5191" s="0" t="n">
        <v>1</v>
      </c>
      <c r="K5191" s="0" t="n">
        <f aca="false">VLOOKUP(A5191,'Team Data'!$A$1:$E$659,2,FALSE())</f>
        <v>11</v>
      </c>
      <c r="L5191" s="0" t="n">
        <f aca="false">VLOOKUP(A5191,'Team Data'!$A$1:$E$659,3,FALSE())</f>
        <v>20</v>
      </c>
      <c r="M5191" s="0" t="n">
        <f aca="false">VLOOKUP(B5191,'Team Data'!$A$1:$E$659,2,FALSE())</f>
        <v>8</v>
      </c>
      <c r="N5191" s="0" t="n">
        <f aca="false">VLOOKUP(B5191,'Team Data'!$A$1:$E$659,3,FALSE())</f>
        <v>21</v>
      </c>
      <c r="O5191" s="0" t="n">
        <f aca="false">VLOOKUP(A5191,'Team Data'!$A$1:$E$659,4,FALSE())</f>
        <v>481</v>
      </c>
      <c r="P5191" s="0" t="n">
        <f aca="false">VLOOKUP(A5191,'Team Data'!$A$1:$E$659,5,FALSE())</f>
        <v>462</v>
      </c>
      <c r="Q5191" s="0" t="n">
        <f aca="false">VLOOKUP(B5191,'Team Data'!$A$1:$E$659,4,FALSE())</f>
        <v>484</v>
      </c>
      <c r="R5191" s="0" t="n">
        <f aca="false">VLOOKUP(B5191,'Team Data'!$A$1:$E$659,5,FALSE())</f>
        <v>397</v>
      </c>
      <c r="S5191" s="0" t="n">
        <f aca="false">IF(I5191=1,(MIN(30,(C5191-D5191)))*(M5191/(M5191+N5191))*(Q5191/(Q5191+R5191)),(MAX(-30,(C5191-D5191)))*(N5191/(M5191+N5191))*(R5191/(R5191+Q5191)))</f>
        <v>-1.30525656581471</v>
      </c>
      <c r="T5191" s="0" t="n">
        <f aca="false">IF(J5191=1,(MIN(30,(D5191-C5191)))*(K5191/(K5191+L5191))*(O5191/(O5191+P5191)),(MAX(-30,(D5191-C5191)))*(L5191/(K5191+L5191))*(P5191/(P5191+O5191)))</f>
        <v>0.723976328122328</v>
      </c>
      <c r="U5191" s="7" t="n">
        <v>43155</v>
      </c>
    </row>
    <row r="5192" customFormat="false" ht="15" hidden="false" customHeight="false" outlineLevel="0" collapsed="false">
      <c r="A5192" s="0" t="s">
        <v>49</v>
      </c>
      <c r="B5192" s="0" t="s">
        <v>348</v>
      </c>
      <c r="C5192" s="0" t="n">
        <v>104</v>
      </c>
      <c r="D5192" s="0" t="n">
        <v>114</v>
      </c>
      <c r="E5192" s="0" t="n">
        <v>32</v>
      </c>
      <c r="F5192" s="0" t="n">
        <v>34</v>
      </c>
      <c r="G5192" s="0" t="n">
        <v>9</v>
      </c>
      <c r="H5192" s="0" t="n">
        <v>8</v>
      </c>
      <c r="I5192" s="0" t="n">
        <v>0</v>
      </c>
      <c r="J5192" s="0" t="n">
        <v>1</v>
      </c>
      <c r="K5192" s="0" t="n">
        <f aca="false">VLOOKUP(A5192,'Team Data'!$A$1:$E$659,2,FALSE())</f>
        <v>26</v>
      </c>
      <c r="L5192" s="0" t="n">
        <f aca="false">VLOOKUP(A5192,'Team Data'!$A$1:$E$659,3,FALSE())</f>
        <v>8</v>
      </c>
      <c r="M5192" s="0" t="n">
        <f aca="false">VLOOKUP(B5192,'Team Data'!$A$1:$E$659,2,FALSE())</f>
        <v>19</v>
      </c>
      <c r="N5192" s="0" t="n">
        <f aca="false">VLOOKUP(B5192,'Team Data'!$A$1:$E$659,3,FALSE())</f>
        <v>12</v>
      </c>
      <c r="O5192" s="0" t="n">
        <f aca="false">VLOOKUP(A5192,'Team Data'!$A$1:$E$659,4,FALSE())</f>
        <v>508</v>
      </c>
      <c r="P5192" s="0" t="n">
        <f aca="false">VLOOKUP(A5192,'Team Data'!$A$1:$E$659,5,FALSE())</f>
        <v>524</v>
      </c>
      <c r="Q5192" s="0" t="n">
        <f aca="false">VLOOKUP(B5192,'Team Data'!$A$1:$E$659,4,FALSE())</f>
        <v>519</v>
      </c>
      <c r="R5192" s="0" t="n">
        <f aca="false">VLOOKUP(B5192,'Team Data'!$A$1:$E$659,5,FALSE())</f>
        <v>432</v>
      </c>
      <c r="S5192" s="0" t="n">
        <f aca="false">IF(I5192=1,(MIN(30,(C5192-D5192)))*(M5192/(M5192+N5192))*(Q5192/(Q5192+R5192)),(MAX(-30,(C5192-D5192)))*(N5192/(M5192+N5192))*(R5192/(R5192+Q5192)))</f>
        <v>-1.75842067772464</v>
      </c>
      <c r="T5192" s="0" t="n">
        <f aca="false">IF(J5192=1,(MIN(30,(D5192-C5192)))*(K5192/(K5192+L5192))*(O5192/(O5192+P5192)),(MAX(-30,(D5192-C5192)))*(L5192/(K5192+L5192))*(P5192/(P5192+O5192)))</f>
        <v>3.76424988600091</v>
      </c>
      <c r="U5192" s="7" t="n">
        <v>43155</v>
      </c>
    </row>
    <row r="5193" customFormat="false" ht="15" hidden="false" customHeight="false" outlineLevel="0" collapsed="false">
      <c r="A5193" s="0" t="s">
        <v>36</v>
      </c>
      <c r="B5193" s="0" t="s">
        <v>13</v>
      </c>
      <c r="C5193" s="0" t="n">
        <v>80</v>
      </c>
      <c r="D5193" s="0" t="n">
        <v>61</v>
      </c>
      <c r="E5193" s="0" t="n">
        <v>40</v>
      </c>
      <c r="F5193" s="0" t="n">
        <v>29</v>
      </c>
      <c r="G5193" s="0" t="n">
        <v>12</v>
      </c>
      <c r="H5193" s="0" t="n">
        <v>11</v>
      </c>
      <c r="I5193" s="0" t="n">
        <v>1</v>
      </c>
      <c r="J5193" s="0" t="n">
        <v>0</v>
      </c>
      <c r="K5193" s="0" t="n">
        <f aca="false">VLOOKUP(A5193,'Team Data'!$A$1:$E$659,2,FALSE())</f>
        <v>25</v>
      </c>
      <c r="L5193" s="0" t="n">
        <f aca="false">VLOOKUP(A5193,'Team Data'!$A$1:$E$659,3,FALSE())</f>
        <v>10</v>
      </c>
      <c r="M5193" s="0" t="n">
        <f aca="false">VLOOKUP(B5193,'Team Data'!$A$1:$E$659,2,FALSE())</f>
        <v>6</v>
      </c>
      <c r="N5193" s="0" t="n">
        <f aca="false">VLOOKUP(B5193,'Team Data'!$A$1:$E$659,3,FALSE())</f>
        <v>24</v>
      </c>
      <c r="O5193" s="0" t="n">
        <f aca="false">VLOOKUP(A5193,'Team Data'!$A$1:$E$659,4,FALSE())</f>
        <v>540</v>
      </c>
      <c r="P5193" s="0" t="n">
        <f aca="false">VLOOKUP(A5193,'Team Data'!$A$1:$E$659,5,FALSE())</f>
        <v>573</v>
      </c>
      <c r="Q5193" s="0" t="n">
        <f aca="false">VLOOKUP(B5193,'Team Data'!$A$1:$E$659,4,FALSE())</f>
        <v>466</v>
      </c>
      <c r="R5193" s="0" t="n">
        <f aca="false">VLOOKUP(B5193,'Team Data'!$A$1:$E$659,5,FALSE())</f>
        <v>488</v>
      </c>
      <c r="S5193" s="0" t="n">
        <f aca="false">IF(I5193=1,(MIN(30,(C5193-D5193)))*(M5193/(M5193+N5193))*(Q5193/(Q5193+R5193)),(MAX(-30,(C5193-D5193)))*(N5193/(M5193+N5193))*(R5193/(R5193+Q5193)))</f>
        <v>1.85618448637317</v>
      </c>
      <c r="T5193" s="0" t="n">
        <f aca="false">IF(J5193=1,(MIN(30,(D5193-C5193)))*(K5193/(K5193+L5193))*(O5193/(O5193+P5193)),(MAX(-30,(D5193-C5193)))*(L5193/(K5193+L5193))*(P5193/(P5193+O5193)))</f>
        <v>-2.79476318829419</v>
      </c>
      <c r="U5193" s="7" t="n">
        <v>43155</v>
      </c>
    </row>
    <row r="5194" customFormat="false" ht="15" hidden="false" customHeight="false" outlineLevel="0" collapsed="false">
      <c r="A5194" s="0" t="s">
        <v>347</v>
      </c>
      <c r="B5194" s="0" t="s">
        <v>247</v>
      </c>
      <c r="C5194" s="0" t="n">
        <v>84</v>
      </c>
      <c r="D5194" s="0" t="n">
        <v>78</v>
      </c>
      <c r="E5194" s="0" t="n">
        <v>41</v>
      </c>
      <c r="F5194" s="0" t="n">
        <v>23</v>
      </c>
      <c r="G5194" s="0" t="n">
        <v>16</v>
      </c>
      <c r="H5194" s="0" t="n">
        <v>11</v>
      </c>
      <c r="I5194" s="0" t="n">
        <v>1</v>
      </c>
      <c r="J5194" s="0" t="n">
        <v>0</v>
      </c>
      <c r="K5194" s="0" t="n">
        <f aca="false">VLOOKUP(A5194,'Team Data'!$A$1:$E$659,2,FALSE())</f>
        <v>23</v>
      </c>
      <c r="L5194" s="0" t="n">
        <f aca="false">VLOOKUP(A5194,'Team Data'!$A$1:$E$659,3,FALSE())</f>
        <v>8</v>
      </c>
      <c r="M5194" s="0" t="n">
        <f aca="false">VLOOKUP(B5194,'Team Data'!$A$1:$E$659,2,FALSE())</f>
        <v>17</v>
      </c>
      <c r="N5194" s="0" t="n">
        <f aca="false">VLOOKUP(B5194,'Team Data'!$A$1:$E$659,3,FALSE())</f>
        <v>16</v>
      </c>
      <c r="O5194" s="0" t="n">
        <f aca="false">VLOOKUP(A5194,'Team Data'!$A$1:$E$659,4,FALSE())</f>
        <v>591</v>
      </c>
      <c r="P5194" s="0" t="n">
        <f aca="false">VLOOKUP(A5194,'Team Data'!$A$1:$E$659,5,FALSE())</f>
        <v>427</v>
      </c>
      <c r="Q5194" s="0" t="n">
        <f aca="false">VLOOKUP(B5194,'Team Data'!$A$1:$E$659,4,FALSE())</f>
        <v>613</v>
      </c>
      <c r="R5194" s="0" t="n">
        <f aca="false">VLOOKUP(B5194,'Team Data'!$A$1:$E$659,5,FALSE())</f>
        <v>464</v>
      </c>
      <c r="S5194" s="0" t="n">
        <f aca="false">IF(I5194=1,(MIN(30,(C5194-D5194)))*(M5194/(M5194+N5194))*(Q5194/(Q5194+R5194)),(MAX(-30,(C5194-D5194)))*(N5194/(M5194+N5194))*(R5194/(R5194+Q5194)))</f>
        <v>1.75926394867899</v>
      </c>
      <c r="T5194" s="0" t="n">
        <f aca="false">IF(J5194=1,(MIN(30,(D5194-C5194)))*(K5194/(K5194+L5194))*(O5194/(O5194+P5194)),(MAX(-30,(D5194-C5194)))*(L5194/(K5194+L5194))*(P5194/(P5194+O5194)))</f>
        <v>-0.649470815641042</v>
      </c>
      <c r="U5194" s="7" t="n">
        <v>43155</v>
      </c>
    </row>
    <row r="5195" customFormat="false" ht="15" hidden="false" customHeight="false" outlineLevel="0" collapsed="false">
      <c r="A5195" s="0" t="s">
        <v>31</v>
      </c>
      <c r="B5195" s="0" t="s">
        <v>20</v>
      </c>
      <c r="C5195" s="0" t="n">
        <v>61</v>
      </c>
      <c r="D5195" s="0" t="n">
        <v>59</v>
      </c>
      <c r="E5195" s="0" t="n">
        <v>38</v>
      </c>
      <c r="F5195" s="0" t="n">
        <v>33</v>
      </c>
      <c r="G5195" s="0" t="n">
        <v>24</v>
      </c>
      <c r="H5195" s="0" t="n">
        <v>9</v>
      </c>
      <c r="I5195" s="0" t="n">
        <v>1</v>
      </c>
      <c r="J5195" s="0" t="n">
        <v>0</v>
      </c>
      <c r="K5195" s="0" t="n">
        <f aca="false">VLOOKUP(A5195,'Team Data'!$A$1:$E$659,2,FALSE())</f>
        <v>15</v>
      </c>
      <c r="L5195" s="0" t="n">
        <f aca="false">VLOOKUP(A5195,'Team Data'!$A$1:$E$659,3,FALSE())</f>
        <v>16</v>
      </c>
      <c r="M5195" s="0" t="n">
        <f aca="false">VLOOKUP(B5195,'Team Data'!$A$1:$E$659,2,FALSE())</f>
        <v>13</v>
      </c>
      <c r="N5195" s="0" t="n">
        <f aca="false">VLOOKUP(B5195,'Team Data'!$A$1:$E$659,3,FALSE())</f>
        <v>17</v>
      </c>
      <c r="O5195" s="0" t="n">
        <f aca="false">VLOOKUP(A5195,'Team Data'!$A$1:$E$659,4,FALSE())</f>
        <v>460</v>
      </c>
      <c r="P5195" s="0" t="n">
        <f aca="false">VLOOKUP(A5195,'Team Data'!$A$1:$E$659,5,FALSE())</f>
        <v>490</v>
      </c>
      <c r="Q5195" s="0" t="n">
        <f aca="false">VLOOKUP(B5195,'Team Data'!$A$1:$E$659,4,FALSE())</f>
        <v>403</v>
      </c>
      <c r="R5195" s="0" t="n">
        <f aca="false">VLOOKUP(B5195,'Team Data'!$A$1:$E$659,5,FALSE())</f>
        <v>509</v>
      </c>
      <c r="S5195" s="0" t="n">
        <f aca="false">IF(I5195=1,(MIN(30,(C5195-D5195)))*(M5195/(M5195+N5195))*(Q5195/(Q5195+R5195)),(MAX(-30,(C5195-D5195)))*(N5195/(M5195+N5195))*(R5195/(R5195+Q5195)))</f>
        <v>0.38296783625731</v>
      </c>
      <c r="T5195" s="0" t="n">
        <f aca="false">IF(J5195=1,(MIN(30,(D5195-C5195)))*(K5195/(K5195+L5195))*(O5195/(O5195+P5195)),(MAX(-30,(D5195-C5195)))*(L5195/(K5195+L5195))*(P5195/(P5195+O5195)))</f>
        <v>-0.532427843803056</v>
      </c>
      <c r="U5195" s="7" t="n">
        <v>43155</v>
      </c>
    </row>
    <row r="5196" customFormat="false" ht="15" hidden="false" customHeight="false" outlineLevel="0" collapsed="false">
      <c r="A5196" s="0" t="s">
        <v>114</v>
      </c>
      <c r="B5196" s="0" t="s">
        <v>58</v>
      </c>
      <c r="C5196" s="0" t="n">
        <v>53</v>
      </c>
      <c r="D5196" s="0" t="n">
        <v>59</v>
      </c>
      <c r="E5196" s="0" t="n">
        <v>34</v>
      </c>
      <c r="F5196" s="0" t="n">
        <v>28</v>
      </c>
      <c r="G5196" s="0" t="n">
        <v>16</v>
      </c>
      <c r="H5196" s="0" t="n">
        <v>12</v>
      </c>
      <c r="I5196" s="0" t="n">
        <v>0</v>
      </c>
      <c r="J5196" s="0" t="n">
        <v>1</v>
      </c>
      <c r="K5196" s="0" t="n">
        <f aca="false">VLOOKUP(A5196,'Team Data'!$A$1:$E$659,2,FALSE())</f>
        <v>12</v>
      </c>
      <c r="L5196" s="0" t="n">
        <f aca="false">VLOOKUP(A5196,'Team Data'!$A$1:$E$659,3,FALSE())</f>
        <v>19</v>
      </c>
      <c r="M5196" s="0" t="n">
        <f aca="false">VLOOKUP(B5196,'Team Data'!$A$1:$E$659,2,FALSE())</f>
        <v>19</v>
      </c>
      <c r="N5196" s="0" t="n">
        <f aca="false">VLOOKUP(B5196,'Team Data'!$A$1:$E$659,3,FALSE())</f>
        <v>14</v>
      </c>
      <c r="O5196" s="0" t="n">
        <f aca="false">VLOOKUP(A5196,'Team Data'!$A$1:$E$659,4,FALSE())</f>
        <v>472</v>
      </c>
      <c r="P5196" s="0" t="n">
        <f aca="false">VLOOKUP(A5196,'Team Data'!$A$1:$E$659,5,FALSE())</f>
        <v>512</v>
      </c>
      <c r="Q5196" s="0" t="n">
        <f aca="false">VLOOKUP(B5196,'Team Data'!$A$1:$E$659,4,FALSE())</f>
        <v>475</v>
      </c>
      <c r="R5196" s="0" t="n">
        <f aca="false">VLOOKUP(B5196,'Team Data'!$A$1:$E$659,5,FALSE())</f>
        <v>542</v>
      </c>
      <c r="S5196" s="0" t="n">
        <f aca="false">IF(I5196=1,(MIN(30,(C5196-D5196)))*(M5196/(M5196+N5196))*(Q5196/(Q5196+R5196)),(MAX(-30,(C5196-D5196)))*(N5196/(M5196+N5196))*(R5196/(R5196+Q5196)))</f>
        <v>-1.35657459551265</v>
      </c>
      <c r="T5196" s="0" t="n">
        <f aca="false">IF(J5196=1,(MIN(30,(D5196-C5196)))*(K5196/(K5196+L5196))*(O5196/(O5196+P5196)),(MAX(-30,(D5196-C5196)))*(L5196/(K5196+L5196))*(P5196/(P5196+O5196)))</f>
        <v>1.11408339889851</v>
      </c>
      <c r="U5196" s="7" t="n">
        <v>43155</v>
      </c>
    </row>
    <row r="5197" customFormat="false" ht="15" hidden="false" customHeight="false" outlineLevel="0" collapsed="false">
      <c r="A5197" s="0" t="s">
        <v>107</v>
      </c>
      <c r="B5197" s="0" t="s">
        <v>72</v>
      </c>
      <c r="C5197" s="0" t="n">
        <v>107</v>
      </c>
      <c r="D5197" s="0" t="n">
        <v>97</v>
      </c>
      <c r="E5197" s="0" t="n">
        <v>33</v>
      </c>
      <c r="F5197" s="0" t="n">
        <v>37</v>
      </c>
      <c r="G5197" s="0" t="n">
        <v>12</v>
      </c>
      <c r="H5197" s="0" t="n">
        <v>13</v>
      </c>
      <c r="I5197" s="0" t="n">
        <v>1</v>
      </c>
      <c r="J5197" s="0" t="n">
        <v>0</v>
      </c>
      <c r="K5197" s="0" t="n">
        <f aca="false">VLOOKUP(A5197,'Team Data'!$A$1:$E$659,2,FALSE())</f>
        <v>13</v>
      </c>
      <c r="L5197" s="0" t="n">
        <f aca="false">VLOOKUP(A5197,'Team Data'!$A$1:$E$659,3,FALSE())</f>
        <v>20</v>
      </c>
      <c r="M5197" s="0" t="n">
        <f aca="false">VLOOKUP(B5197,'Team Data'!$A$1:$E$659,2,FALSE())</f>
        <v>8</v>
      </c>
      <c r="N5197" s="0" t="n">
        <f aca="false">VLOOKUP(B5197,'Team Data'!$A$1:$E$659,3,FALSE())</f>
        <v>24</v>
      </c>
      <c r="O5197" s="0" t="n">
        <f aca="false">VLOOKUP(A5197,'Team Data'!$A$1:$E$659,4,FALSE())</f>
        <v>474</v>
      </c>
      <c r="P5197" s="0" t="n">
        <f aca="false">VLOOKUP(A5197,'Team Data'!$A$1:$E$659,5,FALSE())</f>
        <v>521</v>
      </c>
      <c r="Q5197" s="0" t="n">
        <f aca="false">VLOOKUP(B5197,'Team Data'!$A$1:$E$659,4,FALSE())</f>
        <v>529</v>
      </c>
      <c r="R5197" s="0" t="n">
        <f aca="false">VLOOKUP(B5197,'Team Data'!$A$1:$E$659,5,FALSE())</f>
        <v>470</v>
      </c>
      <c r="S5197" s="0" t="n">
        <f aca="false">IF(I5197=1,(MIN(30,(C5197-D5197)))*(M5197/(M5197+N5197))*(Q5197/(Q5197+R5197)),(MAX(-30,(C5197-D5197)))*(N5197/(M5197+N5197))*(R5197/(R5197+Q5197)))</f>
        <v>1.32382382382382</v>
      </c>
      <c r="T5197" s="0" t="n">
        <f aca="false">IF(J5197=1,(MIN(30,(D5197-C5197)))*(K5197/(K5197+L5197))*(O5197/(O5197+P5197)),(MAX(-30,(D5197-C5197)))*(L5197/(K5197+L5197))*(P5197/(P5197+O5197)))</f>
        <v>-3.17344297243795</v>
      </c>
      <c r="U5197" s="7" t="n">
        <v>43155</v>
      </c>
    </row>
    <row r="5198" customFormat="false" ht="15" hidden="false" customHeight="false" outlineLevel="0" collapsed="false">
      <c r="A5198" s="0" t="s">
        <v>112</v>
      </c>
      <c r="B5198" s="0" t="s">
        <v>144</v>
      </c>
      <c r="C5198" s="0" t="n">
        <v>45</v>
      </c>
      <c r="D5198" s="0" t="n">
        <v>65</v>
      </c>
      <c r="E5198" s="0" t="n">
        <v>38</v>
      </c>
      <c r="F5198" s="0" t="n">
        <v>33</v>
      </c>
      <c r="G5198" s="0" t="n">
        <v>14</v>
      </c>
      <c r="H5198" s="0" t="n">
        <v>5</v>
      </c>
      <c r="I5198" s="0" t="n">
        <v>0</v>
      </c>
      <c r="J5198" s="0" t="n">
        <v>1</v>
      </c>
      <c r="K5198" s="0" t="n">
        <f aca="false">VLOOKUP(A5198,'Team Data'!$A$1:$E$659,2,FALSE())</f>
        <v>14</v>
      </c>
      <c r="L5198" s="0" t="n">
        <f aca="false">VLOOKUP(A5198,'Team Data'!$A$1:$E$659,3,FALSE())</f>
        <v>16</v>
      </c>
      <c r="M5198" s="0" t="n">
        <f aca="false">VLOOKUP(B5198,'Team Data'!$A$1:$E$659,2,FALSE())</f>
        <v>22</v>
      </c>
      <c r="N5198" s="0" t="n">
        <f aca="false">VLOOKUP(B5198,'Team Data'!$A$1:$E$659,3,FALSE())</f>
        <v>15</v>
      </c>
      <c r="O5198" s="0" t="n">
        <f aca="false">VLOOKUP(A5198,'Team Data'!$A$1:$E$659,4,FALSE())</f>
        <v>437</v>
      </c>
      <c r="P5198" s="0" t="n">
        <f aca="false">VLOOKUP(A5198,'Team Data'!$A$1:$E$659,5,FALSE())</f>
        <v>467</v>
      </c>
      <c r="Q5198" s="0" t="n">
        <f aca="false">VLOOKUP(B5198,'Team Data'!$A$1:$E$659,4,FALSE())</f>
        <v>570</v>
      </c>
      <c r="R5198" s="0" t="n">
        <f aca="false">VLOOKUP(B5198,'Team Data'!$A$1:$E$659,5,FALSE())</f>
        <v>569</v>
      </c>
      <c r="S5198" s="0" t="n">
        <f aca="false">IF(I5198=1,(MIN(30,(C5198-D5198)))*(M5198/(M5198+N5198))*(Q5198/(Q5198+R5198)),(MAX(-30,(C5198-D5198)))*(N5198/(M5198+N5198))*(R5198/(R5198+Q5198)))</f>
        <v>-4.05049474408561</v>
      </c>
      <c r="T5198" s="0" t="n">
        <f aca="false">IF(J5198=1,(MIN(30,(D5198-C5198)))*(K5198/(K5198+L5198))*(O5198/(O5198+P5198)),(MAX(-30,(D5198-C5198)))*(L5198/(K5198+L5198))*(P5198/(P5198+O5198)))</f>
        <v>4.5117994100295</v>
      </c>
      <c r="U5198" s="7" t="n">
        <v>43155</v>
      </c>
    </row>
    <row r="5199" customFormat="false" ht="15" hidden="false" customHeight="false" outlineLevel="0" collapsed="false">
      <c r="A5199" s="0" t="s">
        <v>30</v>
      </c>
      <c r="B5199" s="0" t="s">
        <v>167</v>
      </c>
      <c r="C5199" s="0" t="n">
        <v>78</v>
      </c>
      <c r="D5199" s="0" t="n">
        <v>79</v>
      </c>
      <c r="E5199" s="0" t="n">
        <v>27</v>
      </c>
      <c r="F5199" s="0" t="n">
        <v>39</v>
      </c>
      <c r="G5199" s="0" t="n">
        <v>8</v>
      </c>
      <c r="H5199" s="0" t="n">
        <v>12</v>
      </c>
      <c r="I5199" s="0" t="n">
        <v>0</v>
      </c>
      <c r="J5199" s="0" t="n">
        <v>1</v>
      </c>
      <c r="K5199" s="0" t="n">
        <f aca="false">VLOOKUP(A5199,'Team Data'!$A$1:$E$659,2,FALSE())</f>
        <v>19</v>
      </c>
      <c r="L5199" s="0" t="n">
        <f aca="false">VLOOKUP(A5199,'Team Data'!$A$1:$E$659,3,FALSE())</f>
        <v>16</v>
      </c>
      <c r="M5199" s="0" t="n">
        <f aca="false">VLOOKUP(B5199,'Team Data'!$A$1:$E$659,2,FALSE())</f>
        <v>22</v>
      </c>
      <c r="N5199" s="0" t="n">
        <f aca="false">VLOOKUP(B5199,'Team Data'!$A$1:$E$659,3,FALSE())</f>
        <v>10</v>
      </c>
      <c r="O5199" s="0" t="n">
        <f aca="false">VLOOKUP(A5199,'Team Data'!$A$1:$E$659,4,FALSE())</f>
        <v>646</v>
      </c>
      <c r="P5199" s="0" t="n">
        <f aca="false">VLOOKUP(A5199,'Team Data'!$A$1:$E$659,5,FALSE())</f>
        <v>510</v>
      </c>
      <c r="Q5199" s="0" t="n">
        <f aca="false">VLOOKUP(B5199,'Team Data'!$A$1:$E$659,4,FALSE())</f>
        <v>612</v>
      </c>
      <c r="R5199" s="0" t="n">
        <f aca="false">VLOOKUP(B5199,'Team Data'!$A$1:$E$659,5,FALSE())</f>
        <v>453</v>
      </c>
      <c r="S5199" s="0" t="n">
        <f aca="false">IF(I5199=1,(MIN(30,(C5199-D5199)))*(M5199/(M5199+N5199))*(Q5199/(Q5199+R5199)),(MAX(-30,(C5199-D5199)))*(N5199/(M5199+N5199))*(R5199/(R5199+Q5199)))</f>
        <v>-0.132922535211268</v>
      </c>
      <c r="T5199" s="0" t="n">
        <f aca="false">IF(J5199=1,(MIN(30,(D5199-C5199)))*(K5199/(K5199+L5199))*(O5199/(O5199+P5199)),(MAX(-30,(D5199-C5199)))*(L5199/(K5199+L5199))*(P5199/(P5199+O5199)))</f>
        <v>0.303361344537815</v>
      </c>
      <c r="U5199" s="7" t="n">
        <v>43155</v>
      </c>
    </row>
    <row r="5200" customFormat="false" ht="15" hidden="false" customHeight="false" outlineLevel="0" collapsed="false">
      <c r="A5200" s="0" t="s">
        <v>139</v>
      </c>
      <c r="B5200" s="0" t="s">
        <v>100</v>
      </c>
      <c r="C5200" s="0" t="n">
        <v>82</v>
      </c>
      <c r="D5200" s="0" t="n">
        <v>93</v>
      </c>
      <c r="E5200" s="0" t="n">
        <v>34</v>
      </c>
      <c r="F5200" s="0" t="n">
        <v>49</v>
      </c>
      <c r="G5200" s="0" t="n">
        <v>13</v>
      </c>
      <c r="H5200" s="0" t="n">
        <v>16</v>
      </c>
      <c r="I5200" s="0" t="n">
        <v>0</v>
      </c>
      <c r="J5200" s="0" t="n">
        <v>1</v>
      </c>
      <c r="K5200" s="0" t="n">
        <f aca="false">VLOOKUP(A5200,'Team Data'!$A$1:$E$659,2,FALSE())</f>
        <v>17</v>
      </c>
      <c r="L5200" s="0" t="n">
        <f aca="false">VLOOKUP(A5200,'Team Data'!$A$1:$E$659,3,FALSE())</f>
        <v>14</v>
      </c>
      <c r="M5200" s="0" t="n">
        <f aca="false">VLOOKUP(B5200,'Team Data'!$A$1:$E$659,2,FALSE())</f>
        <v>18</v>
      </c>
      <c r="N5200" s="0" t="n">
        <f aca="false">VLOOKUP(B5200,'Team Data'!$A$1:$E$659,3,FALSE())</f>
        <v>15</v>
      </c>
      <c r="O5200" s="0" t="n">
        <f aca="false">VLOOKUP(A5200,'Team Data'!$A$1:$E$659,4,FALSE())</f>
        <v>602</v>
      </c>
      <c r="P5200" s="0" t="n">
        <f aca="false">VLOOKUP(A5200,'Team Data'!$A$1:$E$659,5,FALSE())</f>
        <v>443</v>
      </c>
      <c r="Q5200" s="0" t="n">
        <f aca="false">VLOOKUP(B5200,'Team Data'!$A$1:$E$659,4,FALSE())</f>
        <v>621</v>
      </c>
      <c r="R5200" s="0" t="n">
        <f aca="false">VLOOKUP(B5200,'Team Data'!$A$1:$E$659,5,FALSE())</f>
        <v>469</v>
      </c>
      <c r="S5200" s="0" t="n">
        <f aca="false">IF(I5200=1,(MIN(30,(C5200-D5200)))*(M5200/(M5200+N5200))*(Q5200/(Q5200+R5200)),(MAX(-30,(C5200-D5200)))*(N5200/(M5200+N5200))*(R5200/(R5200+Q5200)))</f>
        <v>-2.15137614678899</v>
      </c>
      <c r="T5200" s="0" t="n">
        <f aca="false">IF(J5200=1,(MIN(30,(D5200-C5200)))*(K5200/(K5200+L5200))*(O5200/(O5200+P5200)),(MAX(-30,(D5200-C5200)))*(L5200/(K5200+L5200))*(P5200/(P5200+O5200)))</f>
        <v>3.47504244482173</v>
      </c>
      <c r="U5200" s="7" t="n">
        <v>43155</v>
      </c>
    </row>
    <row r="5201" customFormat="false" ht="15" hidden="false" customHeight="false" outlineLevel="0" collapsed="false">
      <c r="A5201" s="0" t="s">
        <v>217</v>
      </c>
      <c r="B5201" s="0" t="s">
        <v>291</v>
      </c>
      <c r="C5201" s="0" t="n">
        <v>64</v>
      </c>
      <c r="D5201" s="0" t="n">
        <v>65</v>
      </c>
      <c r="E5201" s="0" t="n">
        <v>34</v>
      </c>
      <c r="F5201" s="0" t="n">
        <v>38</v>
      </c>
      <c r="G5201" s="0" t="n">
        <v>9</v>
      </c>
      <c r="H5201" s="0" t="n">
        <v>8</v>
      </c>
      <c r="I5201" s="0" t="n">
        <v>0</v>
      </c>
      <c r="J5201" s="0" t="n">
        <v>1</v>
      </c>
      <c r="K5201" s="0" t="n">
        <f aca="false">VLOOKUP(A5201,'Team Data'!$A$1:$E$659,2,FALSE())</f>
        <v>20</v>
      </c>
      <c r="L5201" s="0" t="n">
        <f aca="false">VLOOKUP(A5201,'Team Data'!$A$1:$E$659,3,FALSE())</f>
        <v>14</v>
      </c>
      <c r="M5201" s="0" t="n">
        <f aca="false">VLOOKUP(B5201,'Team Data'!$A$1:$E$659,2,FALSE())</f>
        <v>19</v>
      </c>
      <c r="N5201" s="0" t="n">
        <f aca="false">VLOOKUP(B5201,'Team Data'!$A$1:$E$659,3,FALSE())</f>
        <v>15</v>
      </c>
      <c r="O5201" s="0" t="n">
        <f aca="false">VLOOKUP(A5201,'Team Data'!$A$1:$E$659,4,FALSE())</f>
        <v>662</v>
      </c>
      <c r="P5201" s="0" t="n">
        <f aca="false">VLOOKUP(A5201,'Team Data'!$A$1:$E$659,5,FALSE())</f>
        <v>489</v>
      </c>
      <c r="Q5201" s="0" t="n">
        <f aca="false">VLOOKUP(B5201,'Team Data'!$A$1:$E$659,4,FALSE())</f>
        <v>700</v>
      </c>
      <c r="R5201" s="0" t="n">
        <f aca="false">VLOOKUP(B5201,'Team Data'!$A$1:$E$659,5,FALSE())</f>
        <v>458</v>
      </c>
      <c r="S5201" s="0" t="n">
        <f aca="false">IF(I5201=1,(MIN(30,(C5201-D5201)))*(M5201/(M5201+N5201))*(Q5201/(Q5201+R5201)),(MAX(-30,(C5201-D5201)))*(N5201/(M5201+N5201))*(R5201/(R5201+Q5201)))</f>
        <v>-0.174489484913136</v>
      </c>
      <c r="T5201" s="0" t="n">
        <f aca="false">IF(J5201=1,(MIN(30,(D5201-C5201)))*(K5201/(K5201+L5201))*(O5201/(O5201+P5201)),(MAX(-30,(D5201-C5201)))*(L5201/(K5201+L5201))*(P5201/(P5201+O5201)))</f>
        <v>0.338324730413451</v>
      </c>
      <c r="U5201" s="7" t="n">
        <v>43155</v>
      </c>
    </row>
    <row r="5202" customFormat="false" ht="15" hidden="false" customHeight="false" outlineLevel="0" collapsed="false">
      <c r="A5202" s="0" t="s">
        <v>201</v>
      </c>
      <c r="B5202" s="0" t="s">
        <v>220</v>
      </c>
      <c r="C5202" s="0" t="n">
        <v>84</v>
      </c>
      <c r="D5202" s="0" t="n">
        <v>62</v>
      </c>
      <c r="E5202" s="0" t="n">
        <v>35</v>
      </c>
      <c r="F5202" s="0" t="n">
        <v>29</v>
      </c>
      <c r="G5202" s="0" t="n">
        <v>11</v>
      </c>
      <c r="H5202" s="0" t="n">
        <v>15</v>
      </c>
      <c r="I5202" s="0" t="n">
        <v>1</v>
      </c>
      <c r="J5202" s="0" t="n">
        <v>0</v>
      </c>
      <c r="K5202" s="0" t="n">
        <f aca="false">VLOOKUP(A5202,'Team Data'!$A$1:$E$659,2,FALSE())</f>
        <v>15</v>
      </c>
      <c r="L5202" s="0" t="n">
        <f aca="false">VLOOKUP(A5202,'Team Data'!$A$1:$E$659,3,FALSE())</f>
        <v>17</v>
      </c>
      <c r="M5202" s="0" t="n">
        <f aca="false">VLOOKUP(B5202,'Team Data'!$A$1:$E$659,2,FALSE())</f>
        <v>9</v>
      </c>
      <c r="N5202" s="0" t="n">
        <f aca="false">VLOOKUP(B5202,'Team Data'!$A$1:$E$659,3,FALSE())</f>
        <v>22</v>
      </c>
      <c r="O5202" s="0" t="n">
        <f aca="false">VLOOKUP(A5202,'Team Data'!$A$1:$E$659,4,FALSE())</f>
        <v>513</v>
      </c>
      <c r="P5202" s="0" t="n">
        <f aca="false">VLOOKUP(A5202,'Team Data'!$A$1:$E$659,5,FALSE())</f>
        <v>439</v>
      </c>
      <c r="Q5202" s="0" t="n">
        <f aca="false">VLOOKUP(B5202,'Team Data'!$A$1:$E$659,4,FALSE())</f>
        <v>532</v>
      </c>
      <c r="R5202" s="0" t="n">
        <f aca="false">VLOOKUP(B5202,'Team Data'!$A$1:$E$659,5,FALSE())</f>
        <v>421</v>
      </c>
      <c r="S5202" s="0" t="n">
        <f aca="false">IF(I5202=1,(MIN(30,(C5202-D5202)))*(M5202/(M5202+N5202))*(Q5202/(Q5202+R5202)),(MAX(-30,(C5202-D5202)))*(N5202/(M5202+N5202))*(R5202/(R5202+Q5202)))</f>
        <v>3.56551467352672</v>
      </c>
      <c r="T5202" s="0" t="n">
        <f aca="false">IF(J5202=1,(MIN(30,(D5202-C5202)))*(K5202/(K5202+L5202))*(O5202/(O5202+P5202)),(MAX(-30,(D5202-C5202)))*(L5202/(K5202+L5202))*(P5202/(P5202+O5202)))</f>
        <v>-5.38950892857143</v>
      </c>
      <c r="U5202" s="7" t="n">
        <v>43155</v>
      </c>
    </row>
    <row r="5203" customFormat="false" ht="15" hidden="false" customHeight="false" outlineLevel="0" collapsed="false">
      <c r="A5203" s="0" t="s">
        <v>248</v>
      </c>
      <c r="B5203" s="0" t="s">
        <v>276</v>
      </c>
      <c r="C5203" s="0" t="n">
        <v>74</v>
      </c>
      <c r="D5203" s="0" t="n">
        <v>77</v>
      </c>
      <c r="E5203" s="0" t="n">
        <v>38</v>
      </c>
      <c r="F5203" s="0" t="n">
        <v>40</v>
      </c>
      <c r="G5203" s="0" t="n">
        <v>13</v>
      </c>
      <c r="H5203" s="0" t="n">
        <v>19</v>
      </c>
      <c r="I5203" s="0" t="n">
        <v>0</v>
      </c>
      <c r="J5203" s="0" t="n">
        <v>1</v>
      </c>
      <c r="K5203" s="0" t="n">
        <f aca="false">VLOOKUP(A5203,'Team Data'!$A$1:$E$659,2,FALSE())</f>
        <v>7</v>
      </c>
      <c r="L5203" s="0" t="n">
        <f aca="false">VLOOKUP(A5203,'Team Data'!$A$1:$E$659,3,FALSE())</f>
        <v>25</v>
      </c>
      <c r="M5203" s="0" t="n">
        <f aca="false">VLOOKUP(B5203,'Team Data'!$A$1:$E$659,2,FALSE())</f>
        <v>13</v>
      </c>
      <c r="N5203" s="0" t="n">
        <f aca="false">VLOOKUP(B5203,'Team Data'!$A$1:$E$659,3,FALSE())</f>
        <v>19</v>
      </c>
      <c r="O5203" s="0" t="n">
        <f aca="false">VLOOKUP(A5203,'Team Data'!$A$1:$E$659,4,FALSE())</f>
        <v>549</v>
      </c>
      <c r="P5203" s="0" t="n">
        <f aca="false">VLOOKUP(A5203,'Team Data'!$A$1:$E$659,5,FALSE())</f>
        <v>437</v>
      </c>
      <c r="Q5203" s="0" t="n">
        <f aca="false">VLOOKUP(B5203,'Team Data'!$A$1:$E$659,4,FALSE())</f>
        <v>507</v>
      </c>
      <c r="R5203" s="0" t="n">
        <f aca="false">VLOOKUP(B5203,'Team Data'!$A$1:$E$659,5,FALSE())</f>
        <v>473</v>
      </c>
      <c r="S5203" s="0" t="n">
        <f aca="false">IF(I5203=1,(MIN(30,(C5203-D5203)))*(M5203/(M5203+N5203))*(Q5203/(Q5203+R5203)),(MAX(-30,(C5203-D5203)))*(N5203/(M5203+N5203))*(R5203/(R5203+Q5203)))</f>
        <v>-0.859725765306122</v>
      </c>
      <c r="T5203" s="0" t="n">
        <f aca="false">IF(J5203=1,(MIN(30,(D5203-C5203)))*(K5203/(K5203+L5203))*(O5203/(O5203+P5203)),(MAX(-30,(D5203-C5203)))*(L5203/(K5203+L5203))*(P5203/(P5203+O5203)))</f>
        <v>0.365396805273834</v>
      </c>
      <c r="U5203" s="7" t="n">
        <v>43155</v>
      </c>
    </row>
    <row r="5204" customFormat="false" ht="15" hidden="false" customHeight="false" outlineLevel="0" collapsed="false">
      <c r="A5204" s="0" t="s">
        <v>334</v>
      </c>
      <c r="B5204" s="0" t="s">
        <v>64</v>
      </c>
      <c r="C5204" s="0" t="n">
        <v>83</v>
      </c>
      <c r="D5204" s="0" t="n">
        <v>89</v>
      </c>
      <c r="E5204" s="0" t="n">
        <v>40</v>
      </c>
      <c r="F5204" s="0" t="n">
        <v>38</v>
      </c>
      <c r="G5204" s="0" t="n">
        <v>10</v>
      </c>
      <c r="H5204" s="0" t="n">
        <v>12</v>
      </c>
      <c r="I5204" s="0" t="n">
        <v>0</v>
      </c>
      <c r="J5204" s="0" t="n">
        <v>1</v>
      </c>
      <c r="K5204" s="0" t="n">
        <f aca="false">VLOOKUP(A5204,'Team Data'!$A$1:$E$659,2,FALSE())</f>
        <v>36</v>
      </c>
      <c r="L5204" s="0" t="n">
        <f aca="false">VLOOKUP(A5204,'Team Data'!$A$1:$E$659,3,FALSE())</f>
        <v>4</v>
      </c>
      <c r="M5204" s="0" t="n">
        <f aca="false">VLOOKUP(B5204,'Team Data'!$A$1:$E$659,2,FALSE())</f>
        <v>21</v>
      </c>
      <c r="N5204" s="0" t="n">
        <f aca="false">VLOOKUP(B5204,'Team Data'!$A$1:$E$659,3,FALSE())</f>
        <v>12</v>
      </c>
      <c r="O5204" s="0" t="n">
        <f aca="false">VLOOKUP(A5204,'Team Data'!$A$1:$E$659,4,FALSE())</f>
        <v>804</v>
      </c>
      <c r="P5204" s="0" t="n">
        <f aca="false">VLOOKUP(A5204,'Team Data'!$A$1:$E$659,5,FALSE())</f>
        <v>530</v>
      </c>
      <c r="Q5204" s="0" t="n">
        <f aca="false">VLOOKUP(B5204,'Team Data'!$A$1:$E$659,4,FALSE())</f>
        <v>611</v>
      </c>
      <c r="R5204" s="0" t="n">
        <f aca="false">VLOOKUP(B5204,'Team Data'!$A$1:$E$659,5,FALSE())</f>
        <v>453</v>
      </c>
      <c r="S5204" s="0" t="n">
        <f aca="false">IF(I5204=1,(MIN(30,(C5204-D5204)))*(M5204/(M5204+N5204))*(Q5204/(Q5204+R5204)),(MAX(-30,(C5204-D5204)))*(N5204/(M5204+N5204))*(R5204/(R5204+Q5204)))</f>
        <v>-0.928913192071087</v>
      </c>
      <c r="T5204" s="0" t="n">
        <f aca="false">IF(J5204=1,(MIN(30,(D5204-C5204)))*(K5204/(K5204+L5204))*(O5204/(O5204+P5204)),(MAX(-30,(D5204-C5204)))*(L5204/(K5204+L5204))*(P5204/(P5204+O5204)))</f>
        <v>3.25457271364318</v>
      </c>
      <c r="U5204" s="7" t="n">
        <v>43155</v>
      </c>
    </row>
    <row r="5205" customFormat="false" ht="15" hidden="false" customHeight="false" outlineLevel="0" collapsed="false">
      <c r="A5205" s="0" t="s">
        <v>320</v>
      </c>
      <c r="B5205" s="0" t="s">
        <v>326</v>
      </c>
      <c r="C5205" s="0" t="n">
        <v>74</v>
      </c>
      <c r="D5205" s="0" t="n">
        <v>58</v>
      </c>
      <c r="E5205" s="0" t="n">
        <v>31</v>
      </c>
      <c r="F5205" s="0" t="n">
        <v>32</v>
      </c>
      <c r="G5205" s="0" t="n">
        <v>11</v>
      </c>
      <c r="H5205" s="0" t="n">
        <v>15</v>
      </c>
      <c r="I5205" s="0" t="n">
        <v>1</v>
      </c>
      <c r="J5205" s="0" t="n">
        <v>0</v>
      </c>
      <c r="K5205" s="0" t="n">
        <f aca="false">VLOOKUP(A5205,'Team Data'!$A$1:$E$659,2,FALSE())</f>
        <v>24</v>
      </c>
      <c r="L5205" s="0" t="n">
        <f aca="false">VLOOKUP(A5205,'Team Data'!$A$1:$E$659,3,FALSE())</f>
        <v>12</v>
      </c>
      <c r="M5205" s="0" t="n">
        <f aca="false">VLOOKUP(B5205,'Team Data'!$A$1:$E$659,2,FALSE())</f>
        <v>23</v>
      </c>
      <c r="N5205" s="0" t="n">
        <f aca="false">VLOOKUP(B5205,'Team Data'!$A$1:$E$659,3,FALSE())</f>
        <v>12</v>
      </c>
      <c r="O5205" s="0" t="n">
        <f aca="false">VLOOKUP(A5205,'Team Data'!$A$1:$E$659,4,FALSE())</f>
        <v>677</v>
      </c>
      <c r="P5205" s="0" t="n">
        <f aca="false">VLOOKUP(A5205,'Team Data'!$A$1:$E$659,5,FALSE())</f>
        <v>508</v>
      </c>
      <c r="Q5205" s="0" t="n">
        <f aca="false">VLOOKUP(B5205,'Team Data'!$A$1:$E$659,4,FALSE())</f>
        <v>668</v>
      </c>
      <c r="R5205" s="0" t="n">
        <f aca="false">VLOOKUP(B5205,'Team Data'!$A$1:$E$659,5,FALSE())</f>
        <v>500</v>
      </c>
      <c r="S5205" s="0" t="n">
        <f aca="false">IF(I5205=1,(MIN(30,(C5205-D5205)))*(M5205/(M5205+N5205))*(Q5205/(Q5205+R5205)),(MAX(-30,(C5205-D5205)))*(N5205/(M5205+N5205))*(R5205/(R5205+Q5205)))</f>
        <v>6.0133072407045</v>
      </c>
      <c r="T5205" s="0" t="n">
        <f aca="false">IF(J5205=1,(MIN(30,(D5205-C5205)))*(K5205/(K5205+L5205))*(O5205/(O5205+P5205)),(MAX(-30,(D5205-C5205)))*(L5205/(K5205+L5205))*(P5205/(P5205+O5205)))</f>
        <v>-2.28635724331927</v>
      </c>
      <c r="U5205" s="7" t="n">
        <v>43155</v>
      </c>
    </row>
    <row r="5206" customFormat="false" ht="15" hidden="false" customHeight="false" outlineLevel="0" collapsed="false">
      <c r="A5206" s="0" t="s">
        <v>331</v>
      </c>
      <c r="B5206" s="0" t="s">
        <v>73</v>
      </c>
      <c r="C5206" s="0" t="n">
        <v>69</v>
      </c>
      <c r="D5206" s="0" t="n">
        <v>64</v>
      </c>
      <c r="E5206" s="0" t="n">
        <v>43</v>
      </c>
      <c r="F5206" s="0" t="n">
        <v>30</v>
      </c>
      <c r="G5206" s="0" t="n">
        <v>12</v>
      </c>
      <c r="H5206" s="0" t="n">
        <v>7</v>
      </c>
      <c r="I5206" s="0" t="n">
        <v>1</v>
      </c>
      <c r="J5206" s="0" t="n">
        <v>0</v>
      </c>
      <c r="K5206" s="0" t="n">
        <f aca="false">VLOOKUP(A5206,'Team Data'!$A$1:$E$659,2,FALSE())</f>
        <v>15</v>
      </c>
      <c r="L5206" s="0" t="n">
        <f aca="false">VLOOKUP(A5206,'Team Data'!$A$1:$E$659,3,FALSE())</f>
        <v>17</v>
      </c>
      <c r="M5206" s="0" t="n">
        <f aca="false">VLOOKUP(B5206,'Team Data'!$A$1:$E$659,2,FALSE())</f>
        <v>17</v>
      </c>
      <c r="N5206" s="0" t="n">
        <f aca="false">VLOOKUP(B5206,'Team Data'!$A$1:$E$659,3,FALSE())</f>
        <v>17</v>
      </c>
      <c r="O5206" s="0" t="n">
        <f aca="false">VLOOKUP(A5206,'Team Data'!$A$1:$E$659,4,FALSE())</f>
        <v>528</v>
      </c>
      <c r="P5206" s="0" t="n">
        <f aca="false">VLOOKUP(A5206,'Team Data'!$A$1:$E$659,5,FALSE())</f>
        <v>460</v>
      </c>
      <c r="Q5206" s="0" t="n">
        <f aca="false">VLOOKUP(B5206,'Team Data'!$A$1:$E$659,4,FALSE())</f>
        <v>569</v>
      </c>
      <c r="R5206" s="0" t="n">
        <f aca="false">VLOOKUP(B5206,'Team Data'!$A$1:$E$659,5,FALSE())</f>
        <v>514</v>
      </c>
      <c r="S5206" s="0" t="n">
        <f aca="false">IF(I5206=1,(MIN(30,(C5206-D5206)))*(M5206/(M5206+N5206))*(Q5206/(Q5206+R5206)),(MAX(-30,(C5206-D5206)))*(N5206/(M5206+N5206))*(R5206/(R5206+Q5206)))</f>
        <v>1.3134810710988</v>
      </c>
      <c r="T5206" s="0" t="n">
        <f aca="false">IF(J5206=1,(MIN(30,(D5206-C5206)))*(K5206/(K5206+L5206))*(O5206/(O5206+P5206)),(MAX(-30,(D5206-C5206)))*(L5206/(K5206+L5206))*(P5206/(P5206+O5206)))</f>
        <v>-1.23671558704453</v>
      </c>
      <c r="U5206" s="7" t="n">
        <v>43155</v>
      </c>
    </row>
    <row r="5207" customFormat="false" ht="15" hidden="false" customHeight="false" outlineLevel="0" collapsed="false">
      <c r="A5207" s="0" t="s">
        <v>212</v>
      </c>
      <c r="B5207" s="0" t="s">
        <v>338</v>
      </c>
      <c r="C5207" s="0" t="n">
        <v>76</v>
      </c>
      <c r="D5207" s="0" t="n">
        <v>71</v>
      </c>
      <c r="E5207" s="0" t="n">
        <v>36</v>
      </c>
      <c r="F5207" s="0" t="n">
        <v>31</v>
      </c>
      <c r="G5207" s="0" t="n">
        <v>7</v>
      </c>
      <c r="H5207" s="0" t="n">
        <v>6</v>
      </c>
      <c r="I5207" s="0" t="n">
        <v>1</v>
      </c>
      <c r="J5207" s="0" t="n">
        <v>0</v>
      </c>
      <c r="K5207" s="0" t="n">
        <f aca="false">VLOOKUP(A5207,'Team Data'!$A$1:$E$659,2,FALSE())</f>
        <v>18</v>
      </c>
      <c r="L5207" s="0" t="n">
        <f aca="false">VLOOKUP(A5207,'Team Data'!$A$1:$E$659,3,FALSE())</f>
        <v>15</v>
      </c>
      <c r="M5207" s="0" t="n">
        <f aca="false">VLOOKUP(B5207,'Team Data'!$A$1:$E$659,2,FALSE())</f>
        <v>11</v>
      </c>
      <c r="N5207" s="0" t="n">
        <f aca="false">VLOOKUP(B5207,'Team Data'!$A$1:$E$659,3,FALSE())</f>
        <v>20</v>
      </c>
      <c r="O5207" s="0" t="n">
        <f aca="false">VLOOKUP(A5207,'Team Data'!$A$1:$E$659,4,FALSE())</f>
        <v>628</v>
      </c>
      <c r="P5207" s="0" t="n">
        <f aca="false">VLOOKUP(A5207,'Team Data'!$A$1:$E$659,5,FALSE())</f>
        <v>469</v>
      </c>
      <c r="Q5207" s="0" t="n">
        <f aca="false">VLOOKUP(B5207,'Team Data'!$A$1:$E$659,4,FALSE())</f>
        <v>617</v>
      </c>
      <c r="R5207" s="0" t="n">
        <f aca="false">VLOOKUP(B5207,'Team Data'!$A$1:$E$659,5,FALSE())</f>
        <v>430</v>
      </c>
      <c r="S5207" s="0" t="n">
        <f aca="false">IF(I5207=1,(MIN(30,(C5207-D5207)))*(M5207/(M5207+N5207))*(Q5207/(Q5207+R5207)),(MAX(-30,(C5207-D5207)))*(N5207/(M5207+N5207))*(R5207/(R5207+Q5207)))</f>
        <v>1.04553717225868</v>
      </c>
      <c r="T5207" s="0" t="n">
        <f aca="false">IF(J5207=1,(MIN(30,(D5207-C5207)))*(K5207/(K5207+L5207))*(O5207/(O5207+P5207)),(MAX(-30,(D5207-C5207)))*(L5207/(K5207+L5207))*(P5207/(P5207+O5207)))</f>
        <v>-0.971658241485042</v>
      </c>
      <c r="U5207" s="7" t="n">
        <v>43155</v>
      </c>
    </row>
    <row r="5208" customFormat="false" ht="15" hidden="false" customHeight="false" outlineLevel="0" collapsed="false">
      <c r="A5208" s="0" t="s">
        <v>123</v>
      </c>
      <c r="B5208" s="0" t="s">
        <v>293</v>
      </c>
      <c r="C5208" s="0" t="n">
        <v>69</v>
      </c>
      <c r="D5208" s="0" t="n">
        <v>62</v>
      </c>
      <c r="E5208" s="0" t="n">
        <v>38</v>
      </c>
      <c r="F5208" s="0" t="n">
        <v>30</v>
      </c>
      <c r="G5208" s="0" t="n">
        <v>18</v>
      </c>
      <c r="H5208" s="0" t="n">
        <v>13</v>
      </c>
      <c r="I5208" s="0" t="n">
        <v>1</v>
      </c>
      <c r="J5208" s="0" t="n">
        <v>0</v>
      </c>
      <c r="K5208" s="0" t="n">
        <f aca="false">VLOOKUP(A5208,'Team Data'!$A$1:$E$659,2,FALSE())</f>
        <v>7</v>
      </c>
      <c r="L5208" s="0" t="n">
        <f aca="false">VLOOKUP(A5208,'Team Data'!$A$1:$E$659,3,FALSE())</f>
        <v>21</v>
      </c>
      <c r="M5208" s="0" t="n">
        <f aca="false">VLOOKUP(B5208,'Team Data'!$A$1:$E$659,2,FALSE())</f>
        <v>11</v>
      </c>
      <c r="N5208" s="0" t="n">
        <f aca="false">VLOOKUP(B5208,'Team Data'!$A$1:$E$659,3,FALSE())</f>
        <v>18</v>
      </c>
      <c r="O5208" s="0" t="n">
        <f aca="false">VLOOKUP(A5208,'Team Data'!$A$1:$E$659,4,FALSE())</f>
        <v>401</v>
      </c>
      <c r="P5208" s="0" t="n">
        <f aca="false">VLOOKUP(A5208,'Team Data'!$A$1:$E$659,5,FALSE())</f>
        <v>384</v>
      </c>
      <c r="Q5208" s="0" t="n">
        <f aca="false">VLOOKUP(B5208,'Team Data'!$A$1:$E$659,4,FALSE())</f>
        <v>403</v>
      </c>
      <c r="R5208" s="0" t="n">
        <f aca="false">VLOOKUP(B5208,'Team Data'!$A$1:$E$659,5,FALSE())</f>
        <v>446</v>
      </c>
      <c r="S5208" s="0" t="n">
        <f aca="false">IF(I5208=1,(MIN(30,(C5208-D5208)))*(M5208/(M5208+N5208))*(Q5208/(Q5208+R5208)),(MAX(-30,(C5208-D5208)))*(N5208/(M5208+N5208))*(R5208/(R5208+Q5208)))</f>
        <v>1.26034685837293</v>
      </c>
      <c r="T5208" s="0" t="n">
        <f aca="false">IF(J5208=1,(MIN(30,(D5208-C5208)))*(K5208/(K5208+L5208))*(O5208/(O5208+P5208)),(MAX(-30,(D5208-C5208)))*(L5208/(K5208+L5208))*(P5208/(P5208+O5208)))</f>
        <v>-2.56815286624204</v>
      </c>
      <c r="U5208" s="7" t="n">
        <v>43155</v>
      </c>
    </row>
    <row r="5209" customFormat="false" ht="15" hidden="false" customHeight="false" outlineLevel="0" collapsed="false">
      <c r="A5209" s="0" t="s">
        <v>172</v>
      </c>
      <c r="B5209" s="0" t="s">
        <v>213</v>
      </c>
      <c r="C5209" s="0" t="n">
        <v>70</v>
      </c>
      <c r="D5209" s="0" t="n">
        <v>72</v>
      </c>
      <c r="E5209" s="0" t="n">
        <v>31</v>
      </c>
      <c r="F5209" s="0" t="n">
        <v>31</v>
      </c>
      <c r="G5209" s="0" t="n">
        <v>13</v>
      </c>
      <c r="H5209" s="0" t="n">
        <v>15</v>
      </c>
      <c r="I5209" s="0" t="n">
        <v>0</v>
      </c>
      <c r="J5209" s="0" t="n">
        <v>1</v>
      </c>
      <c r="K5209" s="0" t="n">
        <f aca="false">VLOOKUP(A5209,'Team Data'!$A$1:$E$659,2,FALSE())</f>
        <v>16</v>
      </c>
      <c r="L5209" s="0" t="n">
        <f aca="false">VLOOKUP(A5209,'Team Data'!$A$1:$E$659,3,FALSE())</f>
        <v>17</v>
      </c>
      <c r="M5209" s="0" t="n">
        <f aca="false">VLOOKUP(B5209,'Team Data'!$A$1:$E$659,2,FALSE())</f>
        <v>19</v>
      </c>
      <c r="N5209" s="0" t="n">
        <f aca="false">VLOOKUP(B5209,'Team Data'!$A$1:$E$659,3,FALSE())</f>
        <v>14</v>
      </c>
      <c r="O5209" s="0" t="n">
        <f aca="false">VLOOKUP(A5209,'Team Data'!$A$1:$E$659,4,FALSE())</f>
        <v>503</v>
      </c>
      <c r="P5209" s="0" t="n">
        <f aca="false">VLOOKUP(A5209,'Team Data'!$A$1:$E$659,5,FALSE())</f>
        <v>522</v>
      </c>
      <c r="Q5209" s="0" t="n">
        <f aca="false">VLOOKUP(B5209,'Team Data'!$A$1:$E$659,4,FALSE())</f>
        <v>541</v>
      </c>
      <c r="R5209" s="0" t="n">
        <f aca="false">VLOOKUP(B5209,'Team Data'!$A$1:$E$659,5,FALSE())</f>
        <v>562</v>
      </c>
      <c r="S5209" s="0" t="n">
        <f aca="false">IF(I5209=1,(MIN(30,(C5209-D5209)))*(M5209/(M5209+N5209))*(Q5209/(Q5209+R5209)),(MAX(-30,(C5209-D5209)))*(N5209/(M5209+N5209))*(R5209/(R5209+Q5209)))</f>
        <v>-0.432319569218935</v>
      </c>
      <c r="T5209" s="0" t="n">
        <f aca="false">IF(J5209=1,(MIN(30,(D5209-C5209)))*(K5209/(K5209+L5209))*(O5209/(O5209+P5209)),(MAX(-30,(D5209-C5209)))*(L5209/(K5209+L5209))*(P5209/(P5209+O5209)))</f>
        <v>0.475861049519586</v>
      </c>
      <c r="U5209" s="7" t="n">
        <v>43155</v>
      </c>
    </row>
    <row r="5210" customFormat="false" ht="15" hidden="false" customHeight="false" outlineLevel="0" collapsed="false">
      <c r="A5210" s="0" t="s">
        <v>238</v>
      </c>
      <c r="B5210" s="0" t="s">
        <v>149</v>
      </c>
      <c r="C5210" s="0" t="n">
        <v>70</v>
      </c>
      <c r="D5210" s="0" t="n">
        <v>47</v>
      </c>
      <c r="E5210" s="0" t="n">
        <v>44</v>
      </c>
      <c r="F5210" s="0" t="n">
        <v>31</v>
      </c>
      <c r="G5210" s="0" t="n">
        <v>8</v>
      </c>
      <c r="H5210" s="0" t="n">
        <v>9</v>
      </c>
      <c r="I5210" s="0" t="n">
        <v>1</v>
      </c>
      <c r="J5210" s="0" t="n">
        <v>0</v>
      </c>
      <c r="K5210" s="0" t="n">
        <f aca="false">VLOOKUP(A5210,'Team Data'!$A$1:$E$659,2,FALSE())</f>
        <v>23</v>
      </c>
      <c r="L5210" s="0" t="n">
        <f aca="false">VLOOKUP(A5210,'Team Data'!$A$1:$E$659,3,FALSE())</f>
        <v>13</v>
      </c>
      <c r="M5210" s="0" t="n">
        <f aca="false">VLOOKUP(B5210,'Team Data'!$A$1:$E$659,2,FALSE())</f>
        <v>7</v>
      </c>
      <c r="N5210" s="0" t="n">
        <f aca="false">VLOOKUP(B5210,'Team Data'!$A$1:$E$659,3,FALSE())</f>
        <v>26</v>
      </c>
      <c r="O5210" s="0" t="n">
        <f aca="false">VLOOKUP(A5210,'Team Data'!$A$1:$E$659,4,FALSE())</f>
        <v>577</v>
      </c>
      <c r="P5210" s="0" t="n">
        <f aca="false">VLOOKUP(A5210,'Team Data'!$A$1:$E$659,5,FALSE())</f>
        <v>554</v>
      </c>
      <c r="Q5210" s="0" t="n">
        <f aca="false">VLOOKUP(B5210,'Team Data'!$A$1:$E$659,4,FALSE())</f>
        <v>523</v>
      </c>
      <c r="R5210" s="0" t="n">
        <f aca="false">VLOOKUP(B5210,'Team Data'!$A$1:$E$659,5,FALSE())</f>
        <v>461</v>
      </c>
      <c r="S5210" s="0" t="n">
        <f aca="false">IF(I5210=1,(MIN(30,(C5210-D5210)))*(M5210/(M5210+N5210))*(Q5210/(Q5210+R5210)),(MAX(-30,(C5210-D5210)))*(N5210/(M5210+N5210))*(R5210/(R5210+Q5210)))</f>
        <v>2.59309559004681</v>
      </c>
      <c r="T5210" s="0" t="n">
        <f aca="false">IF(J5210=1,(MIN(30,(D5210-C5210)))*(K5210/(K5210+L5210))*(O5210/(O5210+P5210)),(MAX(-30,(D5210-C5210)))*(L5210/(K5210+L5210))*(P5210/(P5210+O5210)))</f>
        <v>-4.06832694763729</v>
      </c>
      <c r="U5210" s="7" t="n">
        <v>43155</v>
      </c>
    </row>
    <row r="5211" customFormat="false" ht="15" hidden="false" customHeight="false" outlineLevel="0" collapsed="false">
      <c r="A5211" s="0" t="s">
        <v>103</v>
      </c>
      <c r="B5211" s="0" t="s">
        <v>55</v>
      </c>
      <c r="C5211" s="0" t="n">
        <v>67</v>
      </c>
      <c r="D5211" s="0" t="n">
        <v>75</v>
      </c>
      <c r="E5211" s="0" t="n">
        <v>33</v>
      </c>
      <c r="F5211" s="0" t="n">
        <v>30</v>
      </c>
      <c r="G5211" s="0" t="n">
        <v>13</v>
      </c>
      <c r="H5211" s="0" t="n">
        <v>10</v>
      </c>
      <c r="I5211" s="0" t="n">
        <v>0</v>
      </c>
      <c r="J5211" s="0" t="n">
        <v>1</v>
      </c>
      <c r="K5211" s="0" t="n">
        <f aca="false">VLOOKUP(A5211,'Team Data'!$A$1:$E$659,2,FALSE())</f>
        <v>13</v>
      </c>
      <c r="L5211" s="0" t="n">
        <f aca="false">VLOOKUP(A5211,'Team Data'!$A$1:$E$659,3,FALSE())</f>
        <v>19</v>
      </c>
      <c r="M5211" s="0" t="n">
        <f aca="false">VLOOKUP(B5211,'Team Data'!$A$1:$E$659,2,FALSE())</f>
        <v>24</v>
      </c>
      <c r="N5211" s="0" t="n">
        <f aca="false">VLOOKUP(B5211,'Team Data'!$A$1:$E$659,3,FALSE())</f>
        <v>9</v>
      </c>
      <c r="O5211" s="0" t="n">
        <f aca="false">VLOOKUP(A5211,'Team Data'!$A$1:$E$659,4,FALSE())</f>
        <v>625</v>
      </c>
      <c r="P5211" s="0" t="n">
        <f aca="false">VLOOKUP(A5211,'Team Data'!$A$1:$E$659,5,FALSE())</f>
        <v>447</v>
      </c>
      <c r="Q5211" s="0" t="n">
        <f aca="false">VLOOKUP(B5211,'Team Data'!$A$1:$E$659,4,FALSE())</f>
        <v>691</v>
      </c>
      <c r="R5211" s="0" t="n">
        <f aca="false">VLOOKUP(B5211,'Team Data'!$A$1:$E$659,5,FALSE())</f>
        <v>426</v>
      </c>
      <c r="S5211" s="0" t="n">
        <f aca="false">IF(I5211=1,(MIN(30,(C5211-D5211)))*(M5211/(M5211+N5211))*(Q5211/(Q5211+R5211)),(MAX(-30,(C5211-D5211)))*(N5211/(M5211+N5211))*(R5211/(R5211+Q5211)))</f>
        <v>-0.832098966387239</v>
      </c>
      <c r="T5211" s="0" t="n">
        <f aca="false">IF(J5211=1,(MIN(30,(D5211-C5211)))*(K5211/(K5211+L5211))*(O5211/(O5211+P5211)),(MAX(-30,(D5211-C5211)))*(L5211/(K5211+L5211))*(P5211/(P5211+O5211)))</f>
        <v>1.89482276119403</v>
      </c>
      <c r="U5211" s="7" t="n">
        <v>43155</v>
      </c>
    </row>
    <row r="5212" customFormat="false" ht="15" hidden="false" customHeight="false" outlineLevel="0" collapsed="false">
      <c r="A5212" s="0" t="s">
        <v>214</v>
      </c>
      <c r="B5212" s="0" t="s">
        <v>37</v>
      </c>
      <c r="C5212" s="0" t="n">
        <v>82</v>
      </c>
      <c r="D5212" s="0" t="n">
        <v>108</v>
      </c>
      <c r="E5212" s="0" t="n">
        <v>32</v>
      </c>
      <c r="F5212" s="0" t="n">
        <v>48</v>
      </c>
      <c r="G5212" s="0" t="n">
        <v>14</v>
      </c>
      <c r="H5212" s="0" t="n">
        <v>11</v>
      </c>
      <c r="I5212" s="0" t="n">
        <v>0</v>
      </c>
      <c r="J5212" s="0" t="n">
        <v>1</v>
      </c>
      <c r="K5212" s="0" t="n">
        <f aca="false">VLOOKUP(A5212,'Team Data'!$A$1:$E$659,2,FALSE())</f>
        <v>14</v>
      </c>
      <c r="L5212" s="0" t="n">
        <f aca="false">VLOOKUP(A5212,'Team Data'!$A$1:$E$659,3,FALSE())</f>
        <v>16</v>
      </c>
      <c r="M5212" s="0" t="n">
        <f aca="false">VLOOKUP(B5212,'Team Data'!$A$1:$E$659,2,FALSE())</f>
        <v>27</v>
      </c>
      <c r="N5212" s="0" t="n">
        <f aca="false">VLOOKUP(B5212,'Team Data'!$A$1:$E$659,3,FALSE())</f>
        <v>9</v>
      </c>
      <c r="O5212" s="0" t="n">
        <f aca="false">VLOOKUP(A5212,'Team Data'!$A$1:$E$659,4,FALSE())</f>
        <v>515</v>
      </c>
      <c r="P5212" s="0" t="n">
        <f aca="false">VLOOKUP(A5212,'Team Data'!$A$1:$E$659,5,FALSE())</f>
        <v>457</v>
      </c>
      <c r="Q5212" s="0" t="n">
        <f aca="false">VLOOKUP(B5212,'Team Data'!$A$1:$E$659,4,FALSE())</f>
        <v>662</v>
      </c>
      <c r="R5212" s="0" t="n">
        <f aca="false">VLOOKUP(B5212,'Team Data'!$A$1:$E$659,5,FALSE())</f>
        <v>509</v>
      </c>
      <c r="S5212" s="0" t="n">
        <f aca="false">IF(I5212=1,(MIN(30,(C5212-D5212)))*(M5212/(M5212+N5212))*(Q5212/(Q5212+R5212)),(MAX(-30,(C5212-D5212)))*(N5212/(M5212+N5212))*(R5212/(R5212+Q5212)))</f>
        <v>-2.82536293766012</v>
      </c>
      <c r="T5212" s="0" t="n">
        <f aca="false">IF(J5212=1,(MIN(30,(D5212-C5212)))*(K5212/(K5212+L5212))*(O5212/(O5212+P5212)),(MAX(-30,(D5212-C5212)))*(L5212/(K5212+L5212))*(P5212/(P5212+O5212)))</f>
        <v>6.42866941015089</v>
      </c>
      <c r="U5212" s="7" t="n">
        <v>43155</v>
      </c>
    </row>
    <row r="5213" customFormat="false" ht="15" hidden="false" customHeight="false" outlineLevel="0" collapsed="false">
      <c r="A5213" s="0" t="s">
        <v>279</v>
      </c>
      <c r="B5213" s="0" t="s">
        <v>47</v>
      </c>
      <c r="C5213" s="0" t="n">
        <v>75</v>
      </c>
      <c r="D5213" s="0" t="n">
        <v>78</v>
      </c>
      <c r="E5213" s="0" t="n">
        <v>23</v>
      </c>
      <c r="F5213" s="0" t="n">
        <v>34</v>
      </c>
      <c r="G5213" s="0" t="n">
        <v>12</v>
      </c>
      <c r="H5213" s="0" t="n">
        <v>17</v>
      </c>
      <c r="I5213" s="0" t="n">
        <v>0</v>
      </c>
      <c r="J5213" s="0" t="n">
        <v>1</v>
      </c>
      <c r="K5213" s="0" t="n">
        <f aca="false">VLOOKUP(A5213,'Team Data'!$A$1:$E$659,2,FALSE())</f>
        <v>13</v>
      </c>
      <c r="L5213" s="0" t="n">
        <f aca="false">VLOOKUP(A5213,'Team Data'!$A$1:$E$659,3,FALSE())</f>
        <v>18</v>
      </c>
      <c r="M5213" s="0" t="n">
        <f aca="false">VLOOKUP(B5213,'Team Data'!$A$1:$E$659,2,FALSE())</f>
        <v>14</v>
      </c>
      <c r="N5213" s="0" t="n">
        <f aca="false">VLOOKUP(B5213,'Team Data'!$A$1:$E$659,3,FALSE())</f>
        <v>18</v>
      </c>
      <c r="O5213" s="0" t="n">
        <f aca="false">VLOOKUP(A5213,'Team Data'!$A$1:$E$659,4,FALSE())</f>
        <v>437</v>
      </c>
      <c r="P5213" s="0" t="n">
        <f aca="false">VLOOKUP(A5213,'Team Data'!$A$1:$E$659,5,FALSE())</f>
        <v>490</v>
      </c>
      <c r="Q5213" s="0" t="n">
        <f aca="false">VLOOKUP(B5213,'Team Data'!$A$1:$E$659,4,FALSE())</f>
        <v>456</v>
      </c>
      <c r="R5213" s="0" t="n">
        <f aca="false">VLOOKUP(B5213,'Team Data'!$A$1:$E$659,5,FALSE())</f>
        <v>570</v>
      </c>
      <c r="S5213" s="0" t="n">
        <f aca="false">IF(I5213=1,(MIN(30,(C5213-D5213)))*(M5213/(M5213+N5213))*(Q5213/(Q5213+R5213)),(MAX(-30,(C5213-D5213)))*(N5213/(M5213+N5213))*(R5213/(R5213+Q5213)))</f>
        <v>-0.9375</v>
      </c>
      <c r="T5213" s="0" t="n">
        <f aca="false">IF(J5213=1,(MIN(30,(D5213-C5213)))*(K5213/(K5213+L5213))*(O5213/(O5213+P5213)),(MAX(-30,(D5213-C5213)))*(L5213/(K5213+L5213))*(P5213/(P5213+O5213)))</f>
        <v>0.59306816995511</v>
      </c>
      <c r="U5213" s="7" t="n">
        <v>43155</v>
      </c>
    </row>
    <row r="5214" customFormat="false" ht="15" hidden="false" customHeight="false" outlineLevel="0" collapsed="false">
      <c r="A5214" s="0" t="s">
        <v>266</v>
      </c>
      <c r="B5214" s="0" t="s">
        <v>174</v>
      </c>
      <c r="C5214" s="0" t="n">
        <v>68</v>
      </c>
      <c r="D5214" s="0" t="n">
        <v>72</v>
      </c>
      <c r="E5214" s="0" t="n">
        <v>40</v>
      </c>
      <c r="F5214" s="0" t="n">
        <v>30</v>
      </c>
      <c r="G5214" s="0" t="n">
        <v>21</v>
      </c>
      <c r="H5214" s="0" t="n">
        <v>14</v>
      </c>
      <c r="I5214" s="0" t="n">
        <v>0</v>
      </c>
      <c r="J5214" s="0" t="n">
        <v>1</v>
      </c>
      <c r="K5214" s="0" t="n">
        <f aca="false">VLOOKUP(A5214,'Team Data'!$A$1:$E$659,2,FALSE())</f>
        <v>17</v>
      </c>
      <c r="L5214" s="0" t="n">
        <f aca="false">VLOOKUP(A5214,'Team Data'!$A$1:$E$659,3,FALSE())</f>
        <v>15</v>
      </c>
      <c r="M5214" s="0" t="n">
        <f aca="false">VLOOKUP(B5214,'Team Data'!$A$1:$E$659,2,FALSE())</f>
        <v>25</v>
      </c>
      <c r="N5214" s="0" t="n">
        <f aca="false">VLOOKUP(B5214,'Team Data'!$A$1:$E$659,3,FALSE())</f>
        <v>12</v>
      </c>
      <c r="O5214" s="0" t="n">
        <f aca="false">VLOOKUP(A5214,'Team Data'!$A$1:$E$659,4,FALSE())</f>
        <v>605</v>
      </c>
      <c r="P5214" s="0" t="n">
        <f aca="false">VLOOKUP(A5214,'Team Data'!$A$1:$E$659,5,FALSE())</f>
        <v>430</v>
      </c>
      <c r="Q5214" s="0" t="n">
        <f aca="false">VLOOKUP(B5214,'Team Data'!$A$1:$E$659,4,FALSE())</f>
        <v>653</v>
      </c>
      <c r="R5214" s="0" t="n">
        <f aca="false">VLOOKUP(B5214,'Team Data'!$A$1:$E$659,5,FALSE())</f>
        <v>548</v>
      </c>
      <c r="S5214" s="0" t="n">
        <f aca="false">IF(I5214=1,(MIN(30,(C5214-D5214)))*(M5214/(M5214+N5214))*(Q5214/(Q5214+R5214)),(MAX(-30,(C5214-D5214)))*(N5214/(M5214+N5214))*(R5214/(R5214+Q5214)))</f>
        <v>-0.591939149807593</v>
      </c>
      <c r="T5214" s="0" t="n">
        <f aca="false">IF(J5214=1,(MIN(30,(D5214-C5214)))*(K5214/(K5214+L5214))*(O5214/(O5214+P5214)),(MAX(-30,(D5214-C5214)))*(L5214/(K5214+L5214))*(P5214/(P5214+O5214)))</f>
        <v>1.24214975845411</v>
      </c>
      <c r="U5214" s="7" t="n">
        <v>43155</v>
      </c>
    </row>
    <row r="5215" customFormat="false" ht="15" hidden="false" customHeight="false" outlineLevel="0" collapsed="false">
      <c r="A5215" s="0" t="s">
        <v>224</v>
      </c>
      <c r="B5215" s="0" t="s">
        <v>155</v>
      </c>
      <c r="C5215" s="0" t="n">
        <v>71</v>
      </c>
      <c r="D5215" s="0" t="n">
        <v>74</v>
      </c>
      <c r="E5215" s="0" t="n">
        <v>30</v>
      </c>
      <c r="F5215" s="0" t="n">
        <v>30</v>
      </c>
      <c r="G5215" s="0" t="n">
        <v>11</v>
      </c>
      <c r="H5215" s="0" t="n">
        <v>6</v>
      </c>
      <c r="I5215" s="0" t="n">
        <v>0</v>
      </c>
      <c r="J5215" s="0" t="n">
        <v>1</v>
      </c>
      <c r="K5215" s="0" t="n">
        <f aca="false">VLOOKUP(A5215,'Team Data'!$A$1:$E$659,2,FALSE())</f>
        <v>14</v>
      </c>
      <c r="L5215" s="0" t="n">
        <f aca="false">VLOOKUP(A5215,'Team Data'!$A$1:$E$659,3,FALSE())</f>
        <v>18</v>
      </c>
      <c r="M5215" s="0" t="n">
        <f aca="false">VLOOKUP(B5215,'Team Data'!$A$1:$E$659,2,FALSE())</f>
        <v>11</v>
      </c>
      <c r="N5215" s="0" t="n">
        <f aca="false">VLOOKUP(B5215,'Team Data'!$A$1:$E$659,3,FALSE())</f>
        <v>20</v>
      </c>
      <c r="O5215" s="0" t="n">
        <f aca="false">VLOOKUP(A5215,'Team Data'!$A$1:$E$659,4,FALSE())</f>
        <v>577</v>
      </c>
      <c r="P5215" s="0" t="n">
        <f aca="false">VLOOKUP(A5215,'Team Data'!$A$1:$E$659,5,FALSE())</f>
        <v>477</v>
      </c>
      <c r="Q5215" s="0" t="n">
        <f aca="false">VLOOKUP(B5215,'Team Data'!$A$1:$E$659,4,FALSE())</f>
        <v>532</v>
      </c>
      <c r="R5215" s="0" t="n">
        <f aca="false">VLOOKUP(B5215,'Team Data'!$A$1:$E$659,5,FALSE())</f>
        <v>464</v>
      </c>
      <c r="S5215" s="0" t="n">
        <f aca="false">IF(I5215=1,(MIN(30,(C5215-D5215)))*(M5215/(M5215+N5215))*(Q5215/(Q5215+R5215)),(MAX(-30,(C5215-D5215)))*(N5215/(M5215+N5215))*(R5215/(R5215+Q5215)))</f>
        <v>-0.901671200932763</v>
      </c>
      <c r="T5215" s="0" t="n">
        <f aca="false">IF(J5215=1,(MIN(30,(D5215-C5215)))*(K5215/(K5215+L5215))*(O5215/(O5215+P5215)),(MAX(-30,(D5215-C5215)))*(L5215/(K5215+L5215))*(P5215/(P5215+O5215)))</f>
        <v>0.718512808349146</v>
      </c>
      <c r="U5215" s="7" t="n">
        <v>43155</v>
      </c>
    </row>
    <row r="5216" customFormat="false" ht="15" hidden="false" customHeight="false" outlineLevel="0" collapsed="false">
      <c r="A5216" s="0" t="s">
        <v>337</v>
      </c>
      <c r="B5216" s="0" t="s">
        <v>183</v>
      </c>
      <c r="C5216" s="0" t="n">
        <v>62</v>
      </c>
      <c r="D5216" s="0" t="n">
        <v>73</v>
      </c>
      <c r="E5216" s="0" t="n">
        <v>51</v>
      </c>
      <c r="F5216" s="0" t="n">
        <v>38</v>
      </c>
      <c r="G5216" s="0" t="n">
        <v>13</v>
      </c>
      <c r="H5216" s="0" t="n">
        <v>8</v>
      </c>
      <c r="I5216" s="0" t="n">
        <v>0</v>
      </c>
      <c r="J5216" s="0" t="n">
        <v>1</v>
      </c>
      <c r="K5216" s="0" t="n">
        <f aca="false">VLOOKUP(A5216,'Team Data'!$A$1:$E$659,2,FALSE())</f>
        <v>23</v>
      </c>
      <c r="L5216" s="0" t="n">
        <f aca="false">VLOOKUP(A5216,'Team Data'!$A$1:$E$659,3,FALSE())</f>
        <v>10</v>
      </c>
      <c r="M5216" s="0" t="n">
        <f aca="false">VLOOKUP(B5216,'Team Data'!$A$1:$E$659,2,FALSE())</f>
        <v>18</v>
      </c>
      <c r="N5216" s="0" t="n">
        <f aca="false">VLOOKUP(B5216,'Team Data'!$A$1:$E$659,3,FALSE())</f>
        <v>13</v>
      </c>
      <c r="O5216" s="0" t="n">
        <f aca="false">VLOOKUP(A5216,'Team Data'!$A$1:$E$659,4,FALSE())</f>
        <v>458</v>
      </c>
      <c r="P5216" s="0" t="n">
        <f aca="false">VLOOKUP(A5216,'Team Data'!$A$1:$E$659,5,FALSE())</f>
        <v>534</v>
      </c>
      <c r="Q5216" s="0" t="n">
        <f aca="false">VLOOKUP(B5216,'Team Data'!$A$1:$E$659,4,FALSE())</f>
        <v>392</v>
      </c>
      <c r="R5216" s="0" t="n">
        <f aca="false">VLOOKUP(B5216,'Team Data'!$A$1:$E$659,5,FALSE())</f>
        <v>532</v>
      </c>
      <c r="S5216" s="0" t="n">
        <f aca="false">IF(I5216=1,(MIN(30,(C5216-D5216)))*(M5216/(M5216+N5216))*(Q5216/(Q5216+R5216)),(MAX(-30,(C5216-D5216)))*(N5216/(M5216+N5216))*(R5216/(R5216+Q5216)))</f>
        <v>-2.65591397849462</v>
      </c>
      <c r="T5216" s="0" t="n">
        <f aca="false">IF(J5216=1,(MIN(30,(D5216-C5216)))*(K5216/(K5216+L5216))*(O5216/(O5216+P5216)),(MAX(-30,(D5216-C5216)))*(L5216/(K5216+L5216))*(P5216/(P5216+O5216)))</f>
        <v>3.53965053763441</v>
      </c>
      <c r="U5216" s="7" t="n">
        <v>43155</v>
      </c>
    </row>
    <row r="5217" customFormat="false" ht="15" hidden="false" customHeight="false" outlineLevel="0" collapsed="false">
      <c r="A5217" s="0" t="s">
        <v>140</v>
      </c>
      <c r="B5217" s="0" t="s">
        <v>93</v>
      </c>
      <c r="C5217" s="0" t="n">
        <v>73</v>
      </c>
      <c r="D5217" s="0" t="n">
        <v>60</v>
      </c>
      <c r="E5217" s="0" t="n">
        <v>41</v>
      </c>
      <c r="F5217" s="0" t="n">
        <v>24</v>
      </c>
      <c r="G5217" s="0" t="n">
        <v>13</v>
      </c>
      <c r="H5217" s="0" t="n">
        <v>9</v>
      </c>
      <c r="I5217" s="0" t="n">
        <v>1</v>
      </c>
      <c r="J5217" s="0" t="n">
        <v>0</v>
      </c>
      <c r="K5217" s="0" t="n">
        <f aca="false">VLOOKUP(A5217,'Team Data'!$A$1:$E$659,2,FALSE())</f>
        <v>13</v>
      </c>
      <c r="L5217" s="0" t="n">
        <f aca="false">VLOOKUP(A5217,'Team Data'!$A$1:$E$659,3,FALSE())</f>
        <v>19</v>
      </c>
      <c r="M5217" s="0" t="n">
        <f aca="false">VLOOKUP(B5217,'Team Data'!$A$1:$E$659,2,FALSE())</f>
        <v>9</v>
      </c>
      <c r="N5217" s="0" t="n">
        <f aca="false">VLOOKUP(B5217,'Team Data'!$A$1:$E$659,3,FALSE())</f>
        <v>22</v>
      </c>
      <c r="O5217" s="0" t="n">
        <f aca="false">VLOOKUP(A5217,'Team Data'!$A$1:$E$659,4,FALSE())</f>
        <v>557</v>
      </c>
      <c r="P5217" s="0" t="n">
        <f aca="false">VLOOKUP(A5217,'Team Data'!$A$1:$E$659,5,FALSE())</f>
        <v>489</v>
      </c>
      <c r="Q5217" s="0" t="n">
        <f aca="false">VLOOKUP(B5217,'Team Data'!$A$1:$E$659,4,FALSE())</f>
        <v>518</v>
      </c>
      <c r="R5217" s="0" t="n">
        <f aca="false">VLOOKUP(B5217,'Team Data'!$A$1:$E$659,5,FALSE())</f>
        <v>496</v>
      </c>
      <c r="S5217" s="0" t="n">
        <f aca="false">IF(I5217=1,(MIN(30,(C5217-D5217)))*(M5217/(M5217+N5217))*(Q5217/(Q5217+R5217)),(MAX(-30,(C5217-D5217)))*(N5217/(M5217+N5217))*(R5217/(R5217+Q5217)))</f>
        <v>1.92803970223325</v>
      </c>
      <c r="T5217" s="0" t="n">
        <f aca="false">IF(J5217=1,(MIN(30,(D5217-C5217)))*(K5217/(K5217+L5217))*(O5217/(O5217+P5217)),(MAX(-30,(D5217-C5217)))*(L5217/(K5217+L5217))*(P5217/(P5217+O5217)))</f>
        <v>-3.60847872848948</v>
      </c>
      <c r="U5217" s="7" t="n">
        <v>43155</v>
      </c>
    </row>
    <row r="5218" customFormat="false" ht="15" hidden="false" customHeight="false" outlineLevel="0" collapsed="false">
      <c r="A5218" s="0" t="s">
        <v>206</v>
      </c>
      <c r="B5218" s="0" t="s">
        <v>200</v>
      </c>
      <c r="C5218" s="0" t="n">
        <v>79</v>
      </c>
      <c r="D5218" s="0" t="n">
        <v>66</v>
      </c>
      <c r="E5218" s="0" t="n">
        <v>35</v>
      </c>
      <c r="F5218" s="0" t="n">
        <v>33</v>
      </c>
      <c r="G5218" s="0" t="n">
        <v>13</v>
      </c>
      <c r="H5218" s="0" t="n">
        <v>13</v>
      </c>
      <c r="I5218" s="0" t="n">
        <v>1</v>
      </c>
      <c r="J5218" s="0" t="n">
        <v>0</v>
      </c>
      <c r="K5218" s="0" t="n">
        <f aca="false">VLOOKUP(A5218,'Team Data'!$A$1:$E$659,2,FALSE())</f>
        <v>26</v>
      </c>
      <c r="L5218" s="0" t="n">
        <f aca="false">VLOOKUP(A5218,'Team Data'!$A$1:$E$659,3,FALSE())</f>
        <v>12</v>
      </c>
      <c r="M5218" s="0" t="n">
        <f aca="false">VLOOKUP(B5218,'Team Data'!$A$1:$E$659,2,FALSE())</f>
        <v>12</v>
      </c>
      <c r="N5218" s="0" t="n">
        <f aca="false">VLOOKUP(B5218,'Team Data'!$A$1:$E$659,3,FALSE())</f>
        <v>20</v>
      </c>
      <c r="O5218" s="0" t="n">
        <f aca="false">VLOOKUP(A5218,'Team Data'!$A$1:$E$659,4,FALSE())</f>
        <v>600</v>
      </c>
      <c r="P5218" s="0" t="n">
        <f aca="false">VLOOKUP(A5218,'Team Data'!$A$1:$E$659,5,FALSE())</f>
        <v>551</v>
      </c>
      <c r="Q5218" s="0" t="n">
        <f aca="false">VLOOKUP(B5218,'Team Data'!$A$1:$E$659,4,FALSE())</f>
        <v>569</v>
      </c>
      <c r="R5218" s="0" t="n">
        <f aca="false">VLOOKUP(B5218,'Team Data'!$A$1:$E$659,5,FALSE())</f>
        <v>426</v>
      </c>
      <c r="S5218" s="0" t="n">
        <f aca="false">IF(I5218=1,(MIN(30,(C5218-D5218)))*(M5218/(M5218+N5218))*(Q5218/(Q5218+R5218)),(MAX(-30,(C5218-D5218)))*(N5218/(M5218+N5218))*(R5218/(R5218+Q5218)))</f>
        <v>2.78781407035176</v>
      </c>
      <c r="T5218" s="0" t="n">
        <f aca="false">IF(J5218=1,(MIN(30,(D5218-C5218)))*(K5218/(K5218+L5218))*(O5218/(O5218+P5218)),(MAX(-30,(D5218-C5218)))*(L5218/(K5218+L5218))*(P5218/(P5218+O5218)))</f>
        <v>-1.96524761077324</v>
      </c>
      <c r="U5218" s="7" t="n">
        <v>43155</v>
      </c>
    </row>
    <row r="5219" customFormat="false" ht="15" hidden="false" customHeight="false" outlineLevel="0" collapsed="false">
      <c r="A5219" s="0" t="s">
        <v>335</v>
      </c>
      <c r="B5219" s="0" t="s">
        <v>228</v>
      </c>
      <c r="C5219" s="0" t="n">
        <v>66</v>
      </c>
      <c r="D5219" s="0" t="n">
        <v>37</v>
      </c>
      <c r="E5219" s="0" t="n">
        <v>37</v>
      </c>
      <c r="F5219" s="0" t="n">
        <v>24</v>
      </c>
      <c r="G5219" s="0" t="n">
        <v>8</v>
      </c>
      <c r="H5219" s="0" t="n">
        <v>9</v>
      </c>
      <c r="I5219" s="0" t="n">
        <v>1</v>
      </c>
      <c r="J5219" s="0" t="n">
        <v>0</v>
      </c>
      <c r="K5219" s="0" t="n">
        <f aca="false">VLOOKUP(A5219,'Team Data'!$A$1:$E$659,2,FALSE())</f>
        <v>31</v>
      </c>
      <c r="L5219" s="0" t="n">
        <f aca="false">VLOOKUP(A5219,'Team Data'!$A$1:$E$659,3,FALSE())</f>
        <v>3</v>
      </c>
      <c r="M5219" s="0" t="n">
        <f aca="false">VLOOKUP(B5219,'Team Data'!$A$1:$E$659,2,FALSE())</f>
        <v>8</v>
      </c>
      <c r="N5219" s="0" t="n">
        <f aca="false">VLOOKUP(B5219,'Team Data'!$A$1:$E$659,3,FALSE())</f>
        <v>23</v>
      </c>
      <c r="O5219" s="0" t="n">
        <f aca="false">VLOOKUP(A5219,'Team Data'!$A$1:$E$659,4,FALSE())</f>
        <v>678</v>
      </c>
      <c r="P5219" s="0" t="n">
        <f aca="false">VLOOKUP(A5219,'Team Data'!$A$1:$E$659,5,FALSE())</f>
        <v>466</v>
      </c>
      <c r="Q5219" s="0" t="n">
        <f aca="false">VLOOKUP(B5219,'Team Data'!$A$1:$E$659,4,FALSE())</f>
        <v>632</v>
      </c>
      <c r="R5219" s="0" t="n">
        <f aca="false">VLOOKUP(B5219,'Team Data'!$A$1:$E$659,5,FALSE())</f>
        <v>404</v>
      </c>
      <c r="S5219" s="0" t="n">
        <f aca="false">IF(I5219=1,(MIN(30,(C5219-D5219)))*(M5219/(M5219+N5219))*(Q5219/(Q5219+R5219)),(MAX(-30,(C5219-D5219)))*(N5219/(M5219+N5219))*(R5219/(R5219+Q5219)))</f>
        <v>4.5654502428696</v>
      </c>
      <c r="T5219" s="0" t="n">
        <f aca="false">IF(J5219=1,(MIN(30,(D5219-C5219)))*(K5219/(K5219+L5219))*(O5219/(O5219+P5219)),(MAX(-30,(D5219-C5219)))*(L5219/(K5219+L5219))*(P5219/(P5219+O5219)))</f>
        <v>-1.04231797614151</v>
      </c>
      <c r="U5219" s="7" t="n">
        <v>43155</v>
      </c>
    </row>
    <row r="5220" customFormat="false" ht="15" hidden="false" customHeight="false" outlineLevel="0" collapsed="false">
      <c r="A5220" s="0" t="s">
        <v>132</v>
      </c>
      <c r="B5220" s="0" t="s">
        <v>69</v>
      </c>
      <c r="C5220" s="0" t="n">
        <v>66</v>
      </c>
      <c r="D5220" s="0" t="n">
        <v>68</v>
      </c>
      <c r="E5220" s="0" t="n">
        <v>36</v>
      </c>
      <c r="F5220" s="0" t="n">
        <v>34</v>
      </c>
      <c r="G5220" s="0" t="n">
        <v>8</v>
      </c>
      <c r="H5220" s="0" t="n">
        <v>8</v>
      </c>
      <c r="I5220" s="0" t="n">
        <v>0</v>
      </c>
      <c r="J5220" s="0" t="n">
        <v>1</v>
      </c>
      <c r="K5220" s="0" t="n">
        <f aca="false">VLOOKUP(A5220,'Team Data'!$A$1:$E$659,2,FALSE())</f>
        <v>10</v>
      </c>
      <c r="L5220" s="0" t="n">
        <f aca="false">VLOOKUP(A5220,'Team Data'!$A$1:$E$659,3,FALSE())</f>
        <v>22</v>
      </c>
      <c r="M5220" s="0" t="n">
        <f aca="false">VLOOKUP(B5220,'Team Data'!$A$1:$E$659,2,FALSE())</f>
        <v>14</v>
      </c>
      <c r="N5220" s="0" t="n">
        <f aca="false">VLOOKUP(B5220,'Team Data'!$A$1:$E$659,3,FALSE())</f>
        <v>19</v>
      </c>
      <c r="O5220" s="0" t="n">
        <f aca="false">VLOOKUP(A5220,'Team Data'!$A$1:$E$659,4,FALSE())</f>
        <v>532</v>
      </c>
      <c r="P5220" s="0" t="n">
        <f aca="false">VLOOKUP(A5220,'Team Data'!$A$1:$E$659,5,FALSE())</f>
        <v>476</v>
      </c>
      <c r="Q5220" s="0" t="n">
        <f aca="false">VLOOKUP(B5220,'Team Data'!$A$1:$E$659,4,FALSE())</f>
        <v>518</v>
      </c>
      <c r="R5220" s="0" t="n">
        <f aca="false">VLOOKUP(B5220,'Team Data'!$A$1:$E$659,5,FALSE())</f>
        <v>487</v>
      </c>
      <c r="S5220" s="0" t="n">
        <f aca="false">IF(I5220=1,(MIN(30,(C5220-D5220)))*(M5220/(M5220+N5220))*(Q5220/(Q5220+R5220)),(MAX(-30,(C5220-D5220)))*(N5220/(M5220+N5220))*(R5220/(R5220+Q5220)))</f>
        <v>-0.557997889341173</v>
      </c>
      <c r="T5220" s="0" t="n">
        <f aca="false">IF(J5220=1,(MIN(30,(D5220-C5220)))*(K5220/(K5220+L5220))*(O5220/(O5220+P5220)),(MAX(-30,(D5220-C5220)))*(L5220/(K5220+L5220))*(P5220/(P5220+O5220)))</f>
        <v>0.329861111111111</v>
      </c>
      <c r="U5220" s="7" t="n">
        <v>43155</v>
      </c>
    </row>
    <row r="5221" customFormat="false" ht="15" hidden="false" customHeight="false" outlineLevel="0" collapsed="false">
      <c r="A5221" s="0" t="s">
        <v>292</v>
      </c>
      <c r="B5221" s="0" t="s">
        <v>332</v>
      </c>
      <c r="C5221" s="0" t="n">
        <v>89</v>
      </c>
      <c r="D5221" s="0" t="n">
        <v>81</v>
      </c>
      <c r="E5221" s="0" t="n">
        <v>32</v>
      </c>
      <c r="F5221" s="0" t="n">
        <v>33</v>
      </c>
      <c r="G5221" s="0" t="n">
        <v>9</v>
      </c>
      <c r="H5221" s="0" t="n">
        <v>12</v>
      </c>
      <c r="I5221" s="0" t="n">
        <v>1</v>
      </c>
      <c r="J5221" s="0" t="n">
        <v>0</v>
      </c>
      <c r="K5221" s="0" t="n">
        <f aca="false">VLOOKUP(A5221,'Team Data'!$A$1:$E$659,2,FALSE())</f>
        <v>19</v>
      </c>
      <c r="L5221" s="0" t="n">
        <f aca="false">VLOOKUP(A5221,'Team Data'!$A$1:$E$659,3,FALSE())</f>
        <v>13</v>
      </c>
      <c r="M5221" s="0" t="n">
        <f aca="false">VLOOKUP(B5221,'Team Data'!$A$1:$E$659,2,FALSE())</f>
        <v>12</v>
      </c>
      <c r="N5221" s="0" t="n">
        <f aca="false">VLOOKUP(B5221,'Team Data'!$A$1:$E$659,3,FALSE())</f>
        <v>20</v>
      </c>
      <c r="O5221" s="0" t="n">
        <f aca="false">VLOOKUP(A5221,'Team Data'!$A$1:$E$659,4,FALSE())</f>
        <v>664</v>
      </c>
      <c r="P5221" s="0" t="n">
        <f aca="false">VLOOKUP(A5221,'Team Data'!$A$1:$E$659,5,FALSE())</f>
        <v>424</v>
      </c>
      <c r="Q5221" s="0" t="n">
        <f aca="false">VLOOKUP(B5221,'Team Data'!$A$1:$E$659,4,FALSE())</f>
        <v>669</v>
      </c>
      <c r="R5221" s="0" t="n">
        <f aca="false">VLOOKUP(B5221,'Team Data'!$A$1:$E$659,5,FALSE())</f>
        <v>411</v>
      </c>
      <c r="S5221" s="0" t="n">
        <f aca="false">IF(I5221=1,(MIN(30,(C5221-D5221)))*(M5221/(M5221+N5221))*(Q5221/(Q5221+R5221)),(MAX(-30,(C5221-D5221)))*(N5221/(M5221+N5221))*(R5221/(R5221+Q5221)))</f>
        <v>1.85833333333333</v>
      </c>
      <c r="T5221" s="0" t="n">
        <f aca="false">IF(J5221=1,(MIN(30,(D5221-C5221)))*(K5221/(K5221+L5221))*(O5221/(O5221+P5221)),(MAX(-30,(D5221-C5221)))*(L5221/(K5221+L5221))*(P5221/(P5221+O5221)))</f>
        <v>-1.26654411764706</v>
      </c>
      <c r="U5221" s="7" t="n">
        <v>43155</v>
      </c>
    </row>
    <row r="5222" customFormat="false" ht="15" hidden="false" customHeight="false" outlineLevel="0" collapsed="false">
      <c r="A5222" s="0" t="s">
        <v>125</v>
      </c>
      <c r="B5222" s="0" t="s">
        <v>33</v>
      </c>
      <c r="C5222" s="0" t="n">
        <v>66</v>
      </c>
      <c r="D5222" s="0" t="n">
        <v>64</v>
      </c>
      <c r="E5222" s="0" t="n">
        <v>45</v>
      </c>
      <c r="F5222" s="0" t="n">
        <v>29</v>
      </c>
      <c r="G5222" s="0" t="n">
        <v>15</v>
      </c>
      <c r="H5222" s="0" t="n">
        <v>11</v>
      </c>
      <c r="I5222" s="0" t="n">
        <v>1</v>
      </c>
      <c r="J5222" s="0" t="n">
        <v>0</v>
      </c>
      <c r="K5222" s="0" t="n">
        <f aca="false">VLOOKUP(A5222,'Team Data'!$A$1:$E$659,2,FALSE())</f>
        <v>13</v>
      </c>
      <c r="L5222" s="0" t="n">
        <f aca="false">VLOOKUP(A5222,'Team Data'!$A$1:$E$659,3,FALSE())</f>
        <v>18</v>
      </c>
      <c r="M5222" s="0" t="n">
        <f aca="false">VLOOKUP(B5222,'Team Data'!$A$1:$E$659,2,FALSE())</f>
        <v>20</v>
      </c>
      <c r="N5222" s="0" t="n">
        <f aca="false">VLOOKUP(B5222,'Team Data'!$A$1:$E$659,3,FALSE())</f>
        <v>13</v>
      </c>
      <c r="O5222" s="0" t="n">
        <f aca="false">VLOOKUP(A5222,'Team Data'!$A$1:$E$659,4,FALSE())</f>
        <v>547</v>
      </c>
      <c r="P5222" s="0" t="n">
        <f aca="false">VLOOKUP(A5222,'Team Data'!$A$1:$E$659,5,FALSE())</f>
        <v>412</v>
      </c>
      <c r="Q5222" s="0" t="n">
        <f aca="false">VLOOKUP(B5222,'Team Data'!$A$1:$E$659,4,FALSE())</f>
        <v>562</v>
      </c>
      <c r="R5222" s="0" t="n">
        <f aca="false">VLOOKUP(B5222,'Team Data'!$A$1:$E$659,5,FALSE())</f>
        <v>491</v>
      </c>
      <c r="S5222" s="0" t="n">
        <f aca="false">IF(I5222=1,(MIN(30,(C5222-D5222)))*(M5222/(M5222+N5222))*(Q5222/(Q5222+R5222)),(MAX(-30,(C5222-D5222)))*(N5222/(M5222+N5222))*(R5222/(R5222+Q5222)))</f>
        <v>0.646925091369536</v>
      </c>
      <c r="T5222" s="0" t="n">
        <f aca="false">IF(J5222=1,(MIN(30,(D5222-C5222)))*(K5222/(K5222+L5222))*(O5222/(O5222+P5222)),(MAX(-30,(D5222-C5222)))*(L5222/(K5222+L5222))*(P5222/(P5222+O5222)))</f>
        <v>-0.498906791348515</v>
      </c>
      <c r="U5222" s="7" t="n">
        <v>43155</v>
      </c>
    </row>
    <row r="5223" customFormat="false" ht="15" hidden="false" customHeight="false" outlineLevel="0" collapsed="false">
      <c r="A5223" s="0" t="s">
        <v>199</v>
      </c>
      <c r="B5223" s="0" t="s">
        <v>267</v>
      </c>
      <c r="C5223" s="0" t="n">
        <v>79</v>
      </c>
      <c r="D5223" s="0" t="n">
        <v>102</v>
      </c>
      <c r="E5223" s="0" t="n">
        <v>26</v>
      </c>
      <c r="F5223" s="0" t="n">
        <v>36</v>
      </c>
      <c r="G5223" s="0" t="n">
        <v>7</v>
      </c>
      <c r="H5223" s="0" t="n">
        <v>9</v>
      </c>
      <c r="I5223" s="0" t="n">
        <v>0</v>
      </c>
      <c r="J5223" s="0" t="n">
        <v>1</v>
      </c>
      <c r="K5223" s="0" t="n">
        <f aca="false">VLOOKUP(A5223,'Team Data'!$A$1:$E$659,2,FALSE())</f>
        <v>19</v>
      </c>
      <c r="L5223" s="0" t="n">
        <f aca="false">VLOOKUP(A5223,'Team Data'!$A$1:$E$659,3,FALSE())</f>
        <v>16</v>
      </c>
      <c r="M5223" s="0" t="n">
        <f aca="false">VLOOKUP(B5223,'Team Data'!$A$1:$E$659,2,FALSE())</f>
        <v>10</v>
      </c>
      <c r="N5223" s="0" t="n">
        <f aca="false">VLOOKUP(B5223,'Team Data'!$A$1:$E$659,3,FALSE())</f>
        <v>22</v>
      </c>
      <c r="O5223" s="0" t="n">
        <f aca="false">VLOOKUP(A5223,'Team Data'!$A$1:$E$659,4,FALSE())</f>
        <v>431</v>
      </c>
      <c r="P5223" s="0" t="n">
        <f aca="false">VLOOKUP(A5223,'Team Data'!$A$1:$E$659,5,FALSE())</f>
        <v>621</v>
      </c>
      <c r="Q5223" s="0" t="n">
        <f aca="false">VLOOKUP(B5223,'Team Data'!$A$1:$E$659,4,FALSE())</f>
        <v>457</v>
      </c>
      <c r="R5223" s="0" t="n">
        <f aca="false">VLOOKUP(B5223,'Team Data'!$A$1:$E$659,5,FALSE())</f>
        <v>529</v>
      </c>
      <c r="S5223" s="0" t="n">
        <f aca="false">IF(I5223=1,(MIN(30,(C5223-D5223)))*(M5223/(M5223+N5223))*(Q5223/(Q5223+R5223)),(MAX(-30,(C5223-D5223)))*(N5223/(M5223+N5223))*(R5223/(R5223+Q5223)))</f>
        <v>-8.48358265720081</v>
      </c>
      <c r="T5223" s="0" t="n">
        <f aca="false">IF(J5223=1,(MIN(30,(D5223-C5223)))*(K5223/(K5223+L5223))*(O5223/(O5223+P5223)),(MAX(-30,(D5223-C5223)))*(L5223/(K5223+L5223))*(P5223/(P5223+O5223)))</f>
        <v>5.11534492123846</v>
      </c>
      <c r="U5223" s="7" t="n">
        <v>43155</v>
      </c>
    </row>
    <row r="5224" customFormat="false" ht="15" hidden="false" customHeight="false" outlineLevel="0" collapsed="false">
      <c r="A5224" s="0" t="s">
        <v>196</v>
      </c>
      <c r="B5224" s="0" t="s">
        <v>162</v>
      </c>
      <c r="C5224" s="0" t="n">
        <v>74</v>
      </c>
      <c r="D5224" s="0" t="n">
        <v>63</v>
      </c>
      <c r="E5224" s="0" t="n">
        <v>48</v>
      </c>
      <c r="F5224" s="0" t="n">
        <v>31</v>
      </c>
      <c r="G5224" s="0" t="n">
        <v>10</v>
      </c>
      <c r="H5224" s="0" t="n">
        <v>8</v>
      </c>
      <c r="I5224" s="0" t="n">
        <v>1</v>
      </c>
      <c r="J5224" s="0" t="n">
        <v>0</v>
      </c>
      <c r="K5224" s="0" t="n">
        <f aca="false">VLOOKUP(A5224,'Team Data'!$A$1:$E$659,2,FALSE())</f>
        <v>14</v>
      </c>
      <c r="L5224" s="0" t="n">
        <f aca="false">VLOOKUP(A5224,'Team Data'!$A$1:$E$659,3,FALSE())</f>
        <v>19</v>
      </c>
      <c r="M5224" s="0" t="n">
        <f aca="false">VLOOKUP(B5224,'Team Data'!$A$1:$E$659,2,FALSE())</f>
        <v>7</v>
      </c>
      <c r="N5224" s="0" t="n">
        <f aca="false">VLOOKUP(B5224,'Team Data'!$A$1:$E$659,3,FALSE())</f>
        <v>25</v>
      </c>
      <c r="O5224" s="0" t="n">
        <f aca="false">VLOOKUP(A5224,'Team Data'!$A$1:$E$659,4,FALSE())</f>
        <v>464</v>
      </c>
      <c r="P5224" s="0" t="n">
        <f aca="false">VLOOKUP(A5224,'Team Data'!$A$1:$E$659,5,FALSE())</f>
        <v>530</v>
      </c>
      <c r="Q5224" s="0" t="n">
        <f aca="false">VLOOKUP(B5224,'Team Data'!$A$1:$E$659,4,FALSE())</f>
        <v>467</v>
      </c>
      <c r="R5224" s="0" t="n">
        <f aca="false">VLOOKUP(B5224,'Team Data'!$A$1:$E$659,5,FALSE())</f>
        <v>524</v>
      </c>
      <c r="S5224" s="0" t="n">
        <f aca="false">IF(I5224=1,(MIN(30,(C5224-D5224)))*(M5224/(M5224+N5224))*(Q5224/(Q5224+R5224)),(MAX(-30,(C5224-D5224)))*(N5224/(M5224+N5224))*(R5224/(R5224+Q5224)))</f>
        <v>1.13392406659939</v>
      </c>
      <c r="T5224" s="0" t="n">
        <f aca="false">IF(J5224=1,(MIN(30,(D5224-C5224)))*(K5224/(K5224+L5224))*(O5224/(O5224+P5224)),(MAX(-30,(D5224-C5224)))*(L5224/(K5224+L5224))*(P5224/(P5224+O5224)))</f>
        <v>-3.37692823608317</v>
      </c>
      <c r="U5224" s="7" t="n">
        <v>43155</v>
      </c>
    </row>
    <row r="5225" customFormat="false" ht="15" hidden="false" customHeight="false" outlineLevel="0" collapsed="false">
      <c r="A5225" s="0" t="s">
        <v>70</v>
      </c>
      <c r="B5225" s="0" t="s">
        <v>117</v>
      </c>
      <c r="C5225" s="0" t="n">
        <v>74</v>
      </c>
      <c r="D5225" s="0" t="n">
        <v>93</v>
      </c>
      <c r="E5225" s="0" t="n">
        <v>27</v>
      </c>
      <c r="F5225" s="0" t="n">
        <v>30</v>
      </c>
      <c r="G5225" s="0" t="n">
        <v>18</v>
      </c>
      <c r="H5225" s="0" t="n">
        <v>9</v>
      </c>
      <c r="I5225" s="0" t="n">
        <v>0</v>
      </c>
      <c r="J5225" s="0" t="n">
        <v>1</v>
      </c>
      <c r="K5225" s="0" t="n">
        <f aca="false">VLOOKUP(A5225,'Team Data'!$A$1:$E$659,2,FALSE())</f>
        <v>4</v>
      </c>
      <c r="L5225" s="0" t="n">
        <f aca="false">VLOOKUP(A5225,'Team Data'!$A$1:$E$659,3,FALSE())</f>
        <v>28</v>
      </c>
      <c r="M5225" s="0" t="n">
        <f aca="false">VLOOKUP(B5225,'Team Data'!$A$1:$E$659,2,FALSE())</f>
        <v>10</v>
      </c>
      <c r="N5225" s="0" t="n">
        <f aca="false">VLOOKUP(B5225,'Team Data'!$A$1:$E$659,3,FALSE())</f>
        <v>23</v>
      </c>
      <c r="O5225" s="0" t="n">
        <f aca="false">VLOOKUP(A5225,'Team Data'!$A$1:$E$659,4,FALSE())</f>
        <v>460</v>
      </c>
      <c r="P5225" s="0" t="n">
        <f aca="false">VLOOKUP(A5225,'Team Data'!$A$1:$E$659,5,FALSE())</f>
        <v>532</v>
      </c>
      <c r="Q5225" s="0" t="n">
        <f aca="false">VLOOKUP(B5225,'Team Data'!$A$1:$E$659,4,FALSE())</f>
        <v>452</v>
      </c>
      <c r="R5225" s="0" t="n">
        <f aca="false">VLOOKUP(B5225,'Team Data'!$A$1:$E$659,5,FALSE())</f>
        <v>578</v>
      </c>
      <c r="S5225" s="0" t="n">
        <f aca="false">IF(I5225=1,(MIN(30,(C5225-D5225)))*(M5225/(M5225+N5225))*(Q5225/(Q5225+R5225)),(MAX(-30,(C5225-D5225)))*(N5225/(M5225+N5225))*(R5225/(R5225+Q5225)))</f>
        <v>-7.43118564283613</v>
      </c>
      <c r="T5225" s="0" t="n">
        <f aca="false">IF(J5225=1,(MIN(30,(D5225-C5225)))*(K5225/(K5225+L5225))*(O5225/(O5225+P5225)),(MAX(-30,(D5225-C5225)))*(L5225/(K5225+L5225))*(P5225/(P5225+O5225)))</f>
        <v>1.10131048387097</v>
      </c>
      <c r="U5225" s="7" t="n">
        <v>43155</v>
      </c>
    </row>
    <row r="5226" customFormat="false" ht="15" hidden="false" customHeight="false" outlineLevel="0" collapsed="false">
      <c r="A5226" s="0" t="s">
        <v>261</v>
      </c>
      <c r="B5226" s="0" t="s">
        <v>27</v>
      </c>
      <c r="C5226" s="0" t="n">
        <v>92</v>
      </c>
      <c r="D5226" s="0" t="n">
        <v>121</v>
      </c>
      <c r="E5226" s="0" t="n">
        <v>42</v>
      </c>
      <c r="F5226" s="0" t="n">
        <v>59</v>
      </c>
      <c r="G5226" s="0" t="n">
        <v>8</v>
      </c>
      <c r="H5226" s="0" t="n">
        <v>17</v>
      </c>
      <c r="I5226" s="0" t="n">
        <v>0</v>
      </c>
      <c r="J5226" s="0" t="n">
        <v>1</v>
      </c>
      <c r="K5226" s="0" t="n">
        <f aca="false">VLOOKUP(A5226,'Team Data'!$A$1:$E$659,2,FALSE())</f>
        <v>15</v>
      </c>
      <c r="L5226" s="0" t="n">
        <f aca="false">VLOOKUP(A5226,'Team Data'!$A$1:$E$659,3,FALSE())</f>
        <v>16</v>
      </c>
      <c r="M5226" s="0" t="n">
        <f aca="false">VLOOKUP(B5226,'Team Data'!$A$1:$E$659,2,FALSE())</f>
        <v>18</v>
      </c>
      <c r="N5226" s="0" t="n">
        <f aca="false">VLOOKUP(B5226,'Team Data'!$A$1:$E$659,3,FALSE())</f>
        <v>14</v>
      </c>
      <c r="O5226" s="0" t="n">
        <f aca="false">VLOOKUP(A5226,'Team Data'!$A$1:$E$659,4,FALSE())</f>
        <v>492</v>
      </c>
      <c r="P5226" s="0" t="n">
        <f aca="false">VLOOKUP(A5226,'Team Data'!$A$1:$E$659,5,FALSE())</f>
        <v>475</v>
      </c>
      <c r="Q5226" s="0" t="n">
        <f aca="false">VLOOKUP(B5226,'Team Data'!$A$1:$E$659,4,FALSE())</f>
        <v>374</v>
      </c>
      <c r="R5226" s="0" t="n">
        <f aca="false">VLOOKUP(B5226,'Team Data'!$A$1:$E$659,5,FALSE())</f>
        <v>605</v>
      </c>
      <c r="S5226" s="0" t="n">
        <f aca="false">IF(I5226=1,(MIN(30,(C5226-D5226)))*(M5226/(M5226+N5226))*(Q5226/(Q5226+R5226)),(MAX(-30,(C5226-D5226)))*(N5226/(M5226+N5226))*(R5226/(R5226+Q5226)))</f>
        <v>-7.84058988764045</v>
      </c>
      <c r="T5226" s="0" t="n">
        <f aca="false">IF(J5226=1,(MIN(30,(D5226-C5226)))*(K5226/(K5226+L5226))*(O5226/(O5226+P5226)),(MAX(-30,(D5226-C5226)))*(L5226/(K5226+L5226))*(P5226/(P5226+O5226)))</f>
        <v>7.13947359642393</v>
      </c>
      <c r="U5226" s="7" t="n">
        <v>43155</v>
      </c>
    </row>
    <row r="5227" customFormat="false" ht="15" hidden="false" customHeight="false" outlineLevel="0" collapsed="false">
      <c r="A5227" s="0" t="s">
        <v>327</v>
      </c>
      <c r="B5227" s="0" t="s">
        <v>7</v>
      </c>
      <c r="C5227" s="0" t="n">
        <v>65</v>
      </c>
      <c r="D5227" s="0" t="n">
        <v>75</v>
      </c>
      <c r="E5227" s="0" t="n">
        <v>41</v>
      </c>
      <c r="F5227" s="0" t="n">
        <v>29</v>
      </c>
      <c r="G5227" s="0" t="n">
        <v>17</v>
      </c>
      <c r="H5227" s="0" t="n">
        <v>12</v>
      </c>
      <c r="I5227" s="0" t="n">
        <v>0</v>
      </c>
      <c r="J5227" s="0" t="n">
        <v>1</v>
      </c>
      <c r="K5227" s="0" t="n">
        <f aca="false">VLOOKUP(A5227,'Team Data'!$A$1:$E$659,2,FALSE())</f>
        <v>17</v>
      </c>
      <c r="L5227" s="0" t="n">
        <f aca="false">VLOOKUP(A5227,'Team Data'!$A$1:$E$659,3,FALSE())</f>
        <v>17</v>
      </c>
      <c r="M5227" s="0" t="n">
        <f aca="false">VLOOKUP(B5227,'Team Data'!$A$1:$E$659,2,FALSE())</f>
        <v>12</v>
      </c>
      <c r="N5227" s="0" t="n">
        <f aca="false">VLOOKUP(B5227,'Team Data'!$A$1:$E$659,3,FALSE())</f>
        <v>19</v>
      </c>
      <c r="O5227" s="0" t="n">
        <f aca="false">VLOOKUP(A5227,'Team Data'!$A$1:$E$659,4,FALSE())</f>
        <v>586</v>
      </c>
      <c r="P5227" s="0" t="n">
        <f aca="false">VLOOKUP(A5227,'Team Data'!$A$1:$E$659,5,FALSE())</f>
        <v>495</v>
      </c>
      <c r="Q5227" s="0" t="n">
        <f aca="false">VLOOKUP(B5227,'Team Data'!$A$1:$E$659,4,FALSE())</f>
        <v>486</v>
      </c>
      <c r="R5227" s="0" t="n">
        <f aca="false">VLOOKUP(B5227,'Team Data'!$A$1:$E$659,5,FALSE())</f>
        <v>454</v>
      </c>
      <c r="S5227" s="0" t="n">
        <f aca="false">IF(I5227=1,(MIN(30,(C5227-D5227)))*(M5227/(M5227+N5227))*(Q5227/(Q5227+R5227)),(MAX(-30,(C5227-D5227)))*(N5227/(M5227+N5227))*(R5227/(R5227+Q5227)))</f>
        <v>-2.9601921757035</v>
      </c>
      <c r="T5227" s="0" t="n">
        <f aca="false">IF(J5227=1,(MIN(30,(D5227-C5227)))*(K5227/(K5227+L5227))*(O5227/(O5227+P5227)),(MAX(-30,(D5227-C5227)))*(L5227/(K5227+L5227))*(P5227/(P5227+O5227)))</f>
        <v>2.7104532839963</v>
      </c>
      <c r="U5227" s="7" t="n">
        <v>43155</v>
      </c>
    </row>
    <row r="5228" customFormat="false" ht="15" hidden="false" customHeight="false" outlineLevel="0" collapsed="false">
      <c r="A5228" s="0" t="s">
        <v>299</v>
      </c>
      <c r="B5228" s="0" t="s">
        <v>113</v>
      </c>
      <c r="C5228" s="0" t="n">
        <v>86</v>
      </c>
      <c r="D5228" s="0" t="n">
        <v>91</v>
      </c>
      <c r="E5228" s="0" t="n">
        <v>40</v>
      </c>
      <c r="F5228" s="0" t="n">
        <v>28</v>
      </c>
      <c r="G5228" s="0" t="n">
        <v>14</v>
      </c>
      <c r="H5228" s="0" t="n">
        <v>8</v>
      </c>
      <c r="I5228" s="0" t="n">
        <v>0</v>
      </c>
      <c r="J5228" s="0" t="n">
        <v>1</v>
      </c>
      <c r="K5228" s="0" t="n">
        <f aca="false">VLOOKUP(A5228,'Team Data'!$A$1:$E$659,2,FALSE())</f>
        <v>18</v>
      </c>
      <c r="L5228" s="0" t="n">
        <f aca="false">VLOOKUP(A5228,'Team Data'!$A$1:$E$659,3,FALSE())</f>
        <v>14</v>
      </c>
      <c r="M5228" s="0" t="n">
        <f aca="false">VLOOKUP(B5228,'Team Data'!$A$1:$E$659,2,FALSE())</f>
        <v>19</v>
      </c>
      <c r="N5228" s="0" t="n">
        <f aca="false">VLOOKUP(B5228,'Team Data'!$A$1:$E$659,3,FALSE())</f>
        <v>12</v>
      </c>
      <c r="O5228" s="0" t="n">
        <f aca="false">VLOOKUP(A5228,'Team Data'!$A$1:$E$659,4,FALSE())</f>
        <v>500</v>
      </c>
      <c r="P5228" s="0" t="n">
        <f aca="false">VLOOKUP(A5228,'Team Data'!$A$1:$E$659,5,FALSE())</f>
        <v>469</v>
      </c>
      <c r="Q5228" s="0" t="n">
        <f aca="false">VLOOKUP(B5228,'Team Data'!$A$1:$E$659,4,FALSE())</f>
        <v>498</v>
      </c>
      <c r="R5228" s="0" t="n">
        <f aca="false">VLOOKUP(B5228,'Team Data'!$A$1:$E$659,5,FALSE())</f>
        <v>473</v>
      </c>
      <c r="S5228" s="0" t="n">
        <f aca="false">IF(I5228=1,(MIN(30,(C5228-D5228)))*(M5228/(M5228+N5228))*(Q5228/(Q5228+R5228)),(MAX(-30,(C5228-D5228)))*(N5228/(M5228+N5228))*(R5228/(R5228+Q5228)))</f>
        <v>-0.942825819740208</v>
      </c>
      <c r="T5228" s="0" t="n">
        <f aca="false">IF(J5228=1,(MIN(30,(D5228-C5228)))*(K5228/(K5228+L5228))*(O5228/(O5228+P5228)),(MAX(-30,(D5228-C5228)))*(L5228/(K5228+L5228))*(P5228/(P5228+O5228)))</f>
        <v>1.45123839009288</v>
      </c>
      <c r="U5228" s="7" t="n">
        <v>43155</v>
      </c>
    </row>
    <row r="5229" customFormat="false" ht="15" hidden="false" customHeight="false" outlineLevel="0" collapsed="false">
      <c r="A5229" s="0" t="s">
        <v>318</v>
      </c>
      <c r="B5229" s="0" t="s">
        <v>74</v>
      </c>
      <c r="C5229" s="0" t="n">
        <v>83</v>
      </c>
      <c r="D5229" s="0" t="n">
        <v>82</v>
      </c>
      <c r="E5229" s="0" t="n">
        <v>49</v>
      </c>
      <c r="F5229" s="0" t="n">
        <v>49</v>
      </c>
      <c r="G5229" s="0" t="n">
        <v>12</v>
      </c>
      <c r="H5229" s="0" t="n">
        <v>13</v>
      </c>
      <c r="I5229" s="0" t="n">
        <v>1</v>
      </c>
      <c r="J5229" s="0" t="n">
        <v>0</v>
      </c>
      <c r="K5229" s="0" t="n">
        <f aca="false">VLOOKUP(A5229,'Team Data'!$A$1:$E$659,2,FALSE())</f>
        <v>11</v>
      </c>
      <c r="L5229" s="0" t="n">
        <f aca="false">VLOOKUP(A5229,'Team Data'!$A$1:$E$659,3,FALSE())</f>
        <v>21</v>
      </c>
      <c r="M5229" s="0" t="n">
        <f aca="false">VLOOKUP(B5229,'Team Data'!$A$1:$E$659,2,FALSE())</f>
        <v>13</v>
      </c>
      <c r="N5229" s="0" t="n">
        <f aca="false">VLOOKUP(B5229,'Team Data'!$A$1:$E$659,3,FALSE())</f>
        <v>20</v>
      </c>
      <c r="O5229" s="0" t="n">
        <f aca="false">VLOOKUP(A5229,'Team Data'!$A$1:$E$659,4,FALSE())</f>
        <v>542</v>
      </c>
      <c r="P5229" s="0" t="n">
        <f aca="false">VLOOKUP(A5229,'Team Data'!$A$1:$E$659,5,FALSE())</f>
        <v>440</v>
      </c>
      <c r="Q5229" s="0" t="n">
        <f aca="false">VLOOKUP(B5229,'Team Data'!$A$1:$E$659,4,FALSE())</f>
        <v>534</v>
      </c>
      <c r="R5229" s="0" t="n">
        <f aca="false">VLOOKUP(B5229,'Team Data'!$A$1:$E$659,5,FALSE())</f>
        <v>500</v>
      </c>
      <c r="S5229" s="0" t="n">
        <f aca="false">IF(I5229=1,(MIN(30,(C5229-D5229)))*(M5229/(M5229+N5229))*(Q5229/(Q5229+R5229)),(MAX(-30,(C5229-D5229)))*(N5229/(M5229+N5229))*(R5229/(R5229+Q5229)))</f>
        <v>0.20344645683137</v>
      </c>
      <c r="T5229" s="0" t="n">
        <f aca="false">IF(J5229=1,(MIN(30,(D5229-C5229)))*(K5229/(K5229+L5229))*(O5229/(O5229+P5229)),(MAX(-30,(D5229-C5229)))*(L5229/(K5229+L5229))*(P5229/(P5229+O5229)))</f>
        <v>-0.294042769857434</v>
      </c>
      <c r="U5229" s="7" t="n">
        <v>43155</v>
      </c>
    </row>
    <row r="5230" customFormat="false" ht="15" hidden="false" customHeight="false" outlineLevel="0" collapsed="false">
      <c r="A5230" s="0" t="s">
        <v>109</v>
      </c>
      <c r="B5230" s="0" t="s">
        <v>28</v>
      </c>
      <c r="C5230" s="0" t="n">
        <v>67</v>
      </c>
      <c r="D5230" s="0" t="n">
        <v>57</v>
      </c>
      <c r="E5230" s="0" t="n">
        <v>38</v>
      </c>
      <c r="F5230" s="0" t="n">
        <v>35</v>
      </c>
      <c r="G5230" s="0" t="n">
        <v>3</v>
      </c>
      <c r="H5230" s="0" t="n">
        <v>11</v>
      </c>
      <c r="I5230" s="0" t="n">
        <v>1</v>
      </c>
      <c r="J5230" s="0" t="n">
        <v>0</v>
      </c>
      <c r="K5230" s="0" t="n">
        <f aca="false">VLOOKUP(A5230,'Team Data'!$A$1:$E$659,2,FALSE())</f>
        <v>19</v>
      </c>
      <c r="L5230" s="0" t="n">
        <f aca="false">VLOOKUP(A5230,'Team Data'!$A$1:$E$659,3,FALSE())</f>
        <v>14</v>
      </c>
      <c r="M5230" s="0" t="n">
        <f aca="false">VLOOKUP(B5230,'Team Data'!$A$1:$E$659,2,FALSE())</f>
        <v>11</v>
      </c>
      <c r="N5230" s="0" t="n">
        <f aca="false">VLOOKUP(B5230,'Team Data'!$A$1:$E$659,3,FALSE())</f>
        <v>20</v>
      </c>
      <c r="O5230" s="0" t="n">
        <f aca="false">VLOOKUP(A5230,'Team Data'!$A$1:$E$659,4,FALSE())</f>
        <v>501</v>
      </c>
      <c r="P5230" s="0" t="n">
        <f aca="false">VLOOKUP(A5230,'Team Data'!$A$1:$E$659,5,FALSE())</f>
        <v>542</v>
      </c>
      <c r="Q5230" s="0" t="n">
        <f aca="false">VLOOKUP(B5230,'Team Data'!$A$1:$E$659,4,FALSE())</f>
        <v>444</v>
      </c>
      <c r="R5230" s="0" t="n">
        <f aca="false">VLOOKUP(B5230,'Team Data'!$A$1:$E$659,5,FALSE())</f>
        <v>493</v>
      </c>
      <c r="S5230" s="0" t="n">
        <f aca="false">IF(I5230=1,(MIN(30,(C5230-D5230)))*(M5230/(M5230+N5230))*(Q5230/(Q5230+R5230)),(MAX(-30,(C5230-D5230)))*(N5230/(M5230+N5230))*(R5230/(R5230+Q5230)))</f>
        <v>1.68141288256963</v>
      </c>
      <c r="T5230" s="0" t="n">
        <f aca="false">IF(J5230=1,(MIN(30,(D5230-C5230)))*(K5230/(K5230+L5230))*(O5230/(O5230+P5230)),(MAX(-30,(D5230-C5230)))*(L5230/(K5230+L5230))*(P5230/(P5230+O5230)))</f>
        <v>-2.20459629855603</v>
      </c>
      <c r="U5230" s="7" t="n">
        <v>43155</v>
      </c>
    </row>
    <row r="5231" customFormat="false" ht="15" hidden="false" customHeight="false" outlineLevel="0" collapsed="false">
      <c r="A5231" s="0" t="s">
        <v>133</v>
      </c>
      <c r="B5231" s="0" t="s">
        <v>296</v>
      </c>
      <c r="C5231" s="0" t="n">
        <v>74</v>
      </c>
      <c r="D5231" s="0" t="n">
        <v>72</v>
      </c>
      <c r="E5231" s="0" t="n">
        <v>29</v>
      </c>
      <c r="F5231" s="0" t="n">
        <v>34</v>
      </c>
      <c r="G5231" s="0" t="n">
        <v>10</v>
      </c>
      <c r="H5231" s="0" t="n">
        <v>8</v>
      </c>
      <c r="I5231" s="0" t="n">
        <v>1</v>
      </c>
      <c r="J5231" s="0" t="n">
        <v>0</v>
      </c>
      <c r="K5231" s="0" t="n">
        <f aca="false">VLOOKUP(A5231,'Team Data'!$A$1:$E$659,2,FALSE())</f>
        <v>30</v>
      </c>
      <c r="L5231" s="0" t="n">
        <f aca="false">VLOOKUP(A5231,'Team Data'!$A$1:$E$659,3,FALSE())</f>
        <v>8</v>
      </c>
      <c r="M5231" s="0" t="n">
        <f aca="false">VLOOKUP(B5231,'Team Data'!$A$1:$E$659,2,FALSE())</f>
        <v>26</v>
      </c>
      <c r="N5231" s="0" t="n">
        <f aca="false">VLOOKUP(B5231,'Team Data'!$A$1:$E$659,3,FALSE())</f>
        <v>10</v>
      </c>
      <c r="O5231" s="0" t="n">
        <f aca="false">VLOOKUP(A5231,'Team Data'!$A$1:$E$659,4,FALSE())</f>
        <v>816</v>
      </c>
      <c r="P5231" s="0" t="n">
        <f aca="false">VLOOKUP(A5231,'Team Data'!$A$1:$E$659,5,FALSE())</f>
        <v>475</v>
      </c>
      <c r="Q5231" s="0" t="n">
        <f aca="false">VLOOKUP(B5231,'Team Data'!$A$1:$E$659,4,FALSE())</f>
        <v>726</v>
      </c>
      <c r="R5231" s="0" t="n">
        <f aca="false">VLOOKUP(B5231,'Team Data'!$A$1:$E$659,5,FALSE())</f>
        <v>495</v>
      </c>
      <c r="S5231" s="0" t="n">
        <f aca="false">IF(I5231=1,(MIN(30,(C5231-D5231)))*(M5231/(M5231+N5231))*(Q5231/(Q5231+R5231)),(MAX(-30,(C5231-D5231)))*(N5231/(M5231+N5231))*(R5231/(R5231+Q5231)))</f>
        <v>0.858858858858859</v>
      </c>
      <c r="T5231" s="0" t="n">
        <f aca="false">IF(J5231=1,(MIN(30,(D5231-C5231)))*(K5231/(K5231+L5231))*(O5231/(O5231+P5231)),(MAX(-30,(D5231-C5231)))*(L5231/(K5231+L5231))*(P5231/(P5231+O5231)))</f>
        <v>-0.154918667699458</v>
      </c>
      <c r="U5231" s="7" t="n">
        <v>43155</v>
      </c>
    </row>
    <row r="5232" customFormat="false" ht="15" hidden="false" customHeight="false" outlineLevel="0" collapsed="false">
      <c r="A5232" s="0" t="s">
        <v>116</v>
      </c>
      <c r="B5232" s="0" t="s">
        <v>164</v>
      </c>
      <c r="C5232" s="0" t="n">
        <v>79</v>
      </c>
      <c r="D5232" s="0" t="n">
        <v>88</v>
      </c>
      <c r="E5232" s="0" t="n">
        <v>35</v>
      </c>
      <c r="F5232" s="0" t="n">
        <v>40</v>
      </c>
      <c r="G5232" s="0" t="n">
        <v>14</v>
      </c>
      <c r="H5232" s="0" t="n">
        <v>11</v>
      </c>
      <c r="I5232" s="0" t="n">
        <v>0</v>
      </c>
      <c r="J5232" s="0" t="n">
        <v>1</v>
      </c>
      <c r="K5232" s="0" t="n">
        <f aca="false">VLOOKUP(A5232,'Team Data'!$A$1:$E$659,2,FALSE())</f>
        <v>6</v>
      </c>
      <c r="L5232" s="0" t="n">
        <f aca="false">VLOOKUP(A5232,'Team Data'!$A$1:$E$659,3,FALSE())</f>
        <v>25</v>
      </c>
      <c r="M5232" s="0" t="n">
        <f aca="false">VLOOKUP(B5232,'Team Data'!$A$1:$E$659,2,FALSE())</f>
        <v>11</v>
      </c>
      <c r="N5232" s="0" t="n">
        <f aca="false">VLOOKUP(B5232,'Team Data'!$A$1:$E$659,3,FALSE())</f>
        <v>17</v>
      </c>
      <c r="O5232" s="0" t="n">
        <f aca="false">VLOOKUP(A5232,'Team Data'!$A$1:$E$659,4,FALSE())</f>
        <v>465</v>
      </c>
      <c r="P5232" s="0" t="n">
        <f aca="false">VLOOKUP(A5232,'Team Data'!$A$1:$E$659,5,FALSE())</f>
        <v>438</v>
      </c>
      <c r="Q5232" s="0" t="n">
        <f aca="false">VLOOKUP(B5232,'Team Data'!$A$1:$E$659,4,FALSE())</f>
        <v>411</v>
      </c>
      <c r="R5232" s="0" t="n">
        <f aca="false">VLOOKUP(B5232,'Team Data'!$A$1:$E$659,5,FALSE())</f>
        <v>413</v>
      </c>
      <c r="S5232" s="0" t="n">
        <f aca="false">IF(I5232=1,(MIN(30,(C5232-D5232)))*(M5232/(M5232+N5232))*(Q5232/(Q5232+R5232)),(MAX(-30,(C5232-D5232)))*(N5232/(M5232+N5232))*(R5232/(R5232+Q5232)))</f>
        <v>-2.73877427184466</v>
      </c>
      <c r="T5232" s="0" t="n">
        <f aca="false">IF(J5232=1,(MIN(30,(D5232-C5232)))*(K5232/(K5232+L5232))*(O5232/(O5232+P5232)),(MAX(-30,(D5232-C5232)))*(L5232/(K5232+L5232))*(P5232/(P5232+O5232)))</f>
        <v>0.897009966777409</v>
      </c>
      <c r="U5232" s="7" t="n">
        <v>43155</v>
      </c>
    </row>
    <row r="5233" customFormat="false" ht="15" hidden="false" customHeight="false" outlineLevel="0" collapsed="false">
      <c r="A5233" s="0" t="s">
        <v>339</v>
      </c>
      <c r="B5233" s="0" t="s">
        <v>43</v>
      </c>
      <c r="C5233" s="0" t="n">
        <v>68</v>
      </c>
      <c r="D5233" s="0" t="n">
        <v>51</v>
      </c>
      <c r="E5233" s="0" t="n">
        <v>34</v>
      </c>
      <c r="F5233" s="0" t="n">
        <v>31</v>
      </c>
      <c r="G5233" s="0" t="n">
        <v>17</v>
      </c>
      <c r="H5233" s="0" t="n">
        <v>17</v>
      </c>
      <c r="I5233" s="0" t="n">
        <v>1</v>
      </c>
      <c r="J5233" s="0" t="n">
        <v>0</v>
      </c>
      <c r="K5233" s="0" t="n">
        <f aca="false">VLOOKUP(A5233,'Team Data'!$A$1:$E$659,2,FALSE())</f>
        <v>21</v>
      </c>
      <c r="L5233" s="0" t="n">
        <f aca="false">VLOOKUP(A5233,'Team Data'!$A$1:$E$659,3,FALSE())</f>
        <v>11</v>
      </c>
      <c r="M5233" s="0" t="n">
        <f aca="false">VLOOKUP(B5233,'Team Data'!$A$1:$E$659,2,FALSE())</f>
        <v>8</v>
      </c>
      <c r="N5233" s="0" t="n">
        <f aca="false">VLOOKUP(B5233,'Team Data'!$A$1:$E$659,3,FALSE())</f>
        <v>23</v>
      </c>
      <c r="O5233" s="0" t="n">
        <f aca="false">VLOOKUP(A5233,'Team Data'!$A$1:$E$659,4,FALSE())</f>
        <v>616</v>
      </c>
      <c r="P5233" s="0" t="n">
        <f aca="false">VLOOKUP(A5233,'Team Data'!$A$1:$E$659,5,FALSE())</f>
        <v>448</v>
      </c>
      <c r="Q5233" s="0" t="n">
        <f aca="false">VLOOKUP(B5233,'Team Data'!$A$1:$E$659,4,FALSE())</f>
        <v>578</v>
      </c>
      <c r="R5233" s="0" t="n">
        <f aca="false">VLOOKUP(B5233,'Team Data'!$A$1:$E$659,5,FALSE())</f>
        <v>421</v>
      </c>
      <c r="S5233" s="0" t="n">
        <f aca="false">IF(I5233=1,(MIN(30,(C5233-D5233)))*(M5233/(M5233+N5233))*(Q5233/(Q5233+R5233)),(MAX(-30,(C5233-D5233)))*(N5233/(M5233+N5233))*(R5233/(R5233+Q5233)))</f>
        <v>2.53828021569957</v>
      </c>
      <c r="T5233" s="0" t="n">
        <f aca="false">IF(J5233=1,(MIN(30,(D5233-C5233)))*(K5233/(K5233+L5233))*(O5233/(O5233+P5233)),(MAX(-30,(D5233-C5233)))*(L5233/(K5233+L5233))*(P5233/(P5233+O5233)))</f>
        <v>-2.46052631578947</v>
      </c>
      <c r="U5233" s="7" t="n">
        <v>43155</v>
      </c>
    </row>
    <row r="5234" customFormat="false" ht="15" hidden="false" customHeight="false" outlineLevel="0" collapsed="false">
      <c r="A5234" s="0" t="s">
        <v>316</v>
      </c>
      <c r="B5234" s="0" t="s">
        <v>96</v>
      </c>
      <c r="C5234" s="0" t="n">
        <v>61</v>
      </c>
      <c r="D5234" s="0" t="n">
        <v>72</v>
      </c>
      <c r="E5234" s="0" t="n">
        <v>30</v>
      </c>
      <c r="F5234" s="0" t="n">
        <v>51</v>
      </c>
      <c r="G5234" s="0" t="n">
        <v>9</v>
      </c>
      <c r="H5234" s="0" t="n">
        <v>10</v>
      </c>
      <c r="I5234" s="0" t="n">
        <v>0</v>
      </c>
      <c r="J5234" s="0" t="n">
        <v>1</v>
      </c>
      <c r="K5234" s="0" t="n">
        <f aca="false">VLOOKUP(A5234,'Team Data'!$A$1:$E$659,2,FALSE())</f>
        <v>21</v>
      </c>
      <c r="L5234" s="0" t="n">
        <f aca="false">VLOOKUP(A5234,'Team Data'!$A$1:$E$659,3,FALSE())</f>
        <v>13</v>
      </c>
      <c r="M5234" s="0" t="n">
        <f aca="false">VLOOKUP(B5234,'Team Data'!$A$1:$E$659,2,FALSE())</f>
        <v>14</v>
      </c>
      <c r="N5234" s="0" t="n">
        <f aca="false">VLOOKUP(B5234,'Team Data'!$A$1:$E$659,3,FALSE())</f>
        <v>18</v>
      </c>
      <c r="O5234" s="0" t="n">
        <f aca="false">VLOOKUP(A5234,'Team Data'!$A$1:$E$659,4,FALSE())</f>
        <v>560</v>
      </c>
      <c r="P5234" s="0" t="n">
        <f aca="false">VLOOKUP(A5234,'Team Data'!$A$1:$E$659,5,FALSE())</f>
        <v>505</v>
      </c>
      <c r="Q5234" s="0" t="n">
        <f aca="false">VLOOKUP(B5234,'Team Data'!$A$1:$E$659,4,FALSE())</f>
        <v>509</v>
      </c>
      <c r="R5234" s="0" t="n">
        <f aca="false">VLOOKUP(B5234,'Team Data'!$A$1:$E$659,5,FALSE())</f>
        <v>460</v>
      </c>
      <c r="S5234" s="0" t="n">
        <f aca="false">IF(I5234=1,(MIN(30,(C5234-D5234)))*(M5234/(M5234+N5234))*(Q5234/(Q5234+R5234)),(MAX(-30,(C5234-D5234)))*(N5234/(M5234+N5234))*(R5234/(R5234+Q5234)))</f>
        <v>-2.93730650154799</v>
      </c>
      <c r="T5234" s="0" t="n">
        <f aca="false">IF(J5234=1,(MIN(30,(D5234-C5234)))*(K5234/(K5234+L5234))*(O5234/(O5234+P5234)),(MAX(-30,(D5234-C5234)))*(L5234/(K5234+L5234))*(P5234/(P5234+O5234)))</f>
        <v>3.57249378624689</v>
      </c>
      <c r="U5234" s="7" t="n">
        <v>43155</v>
      </c>
    </row>
    <row r="5235" customFormat="false" ht="15" hidden="false" customHeight="false" outlineLevel="0" collapsed="false">
      <c r="A5235" s="0" t="s">
        <v>35</v>
      </c>
      <c r="B5235" s="0" t="s">
        <v>86</v>
      </c>
      <c r="C5235" s="0" t="n">
        <v>83</v>
      </c>
      <c r="D5235" s="0" t="n">
        <v>87</v>
      </c>
      <c r="E5235" s="0" t="n">
        <v>30</v>
      </c>
      <c r="F5235" s="0" t="n">
        <v>39</v>
      </c>
      <c r="G5235" s="0" t="n">
        <v>18</v>
      </c>
      <c r="H5235" s="0" t="n">
        <v>20</v>
      </c>
      <c r="I5235" s="0" t="n">
        <v>0</v>
      </c>
      <c r="J5235" s="0" t="n">
        <v>1</v>
      </c>
      <c r="K5235" s="0" t="n">
        <f aca="false">VLOOKUP(A5235,'Team Data'!$A$1:$E$659,2,FALSE())</f>
        <v>3</v>
      </c>
      <c r="L5235" s="0" t="n">
        <f aca="false">VLOOKUP(A5235,'Team Data'!$A$1:$E$659,3,FALSE())</f>
        <v>28</v>
      </c>
      <c r="M5235" s="0" t="n">
        <f aca="false">VLOOKUP(B5235,'Team Data'!$A$1:$E$659,2,FALSE())</f>
        <v>13</v>
      </c>
      <c r="N5235" s="0" t="n">
        <f aca="false">VLOOKUP(B5235,'Team Data'!$A$1:$E$659,3,FALSE())</f>
        <v>18</v>
      </c>
      <c r="O5235" s="0" t="n">
        <f aca="false">VLOOKUP(A5235,'Team Data'!$A$1:$E$659,4,FALSE())</f>
        <v>496</v>
      </c>
      <c r="P5235" s="0" t="n">
        <f aca="false">VLOOKUP(A5235,'Team Data'!$A$1:$E$659,5,FALSE())</f>
        <v>495</v>
      </c>
      <c r="Q5235" s="0" t="n">
        <f aca="false">VLOOKUP(B5235,'Team Data'!$A$1:$E$659,4,FALSE())</f>
        <v>457</v>
      </c>
      <c r="R5235" s="0" t="n">
        <f aca="false">VLOOKUP(B5235,'Team Data'!$A$1:$E$659,5,FALSE())</f>
        <v>482</v>
      </c>
      <c r="S5235" s="0" t="n">
        <f aca="false">IF(I5235=1,(MIN(30,(C5235-D5235)))*(M5235/(M5235+N5235))*(Q5235/(Q5235+R5235)),(MAX(-30,(C5235-D5235)))*(N5235/(M5235+N5235))*(R5235/(R5235+Q5235)))</f>
        <v>-1.19220859527981</v>
      </c>
      <c r="T5235" s="0" t="n">
        <f aca="false">IF(J5235=1,(MIN(30,(D5235-C5235)))*(K5235/(K5235+L5235))*(O5235/(O5235+P5235)),(MAX(-30,(D5235-C5235)))*(L5235/(K5235+L5235))*(P5235/(P5235+O5235)))</f>
        <v>0.193743693239152</v>
      </c>
      <c r="U5235" s="7" t="n">
        <v>43155</v>
      </c>
    </row>
    <row r="5236" customFormat="false" ht="15" hidden="false" customHeight="false" outlineLevel="0" collapsed="false">
      <c r="A5236" s="0" t="s">
        <v>232</v>
      </c>
      <c r="B5236" s="0" t="s">
        <v>44</v>
      </c>
      <c r="C5236" s="0" t="n">
        <v>56</v>
      </c>
      <c r="D5236" s="0" t="n">
        <v>72</v>
      </c>
      <c r="E5236" s="0" t="n">
        <v>30</v>
      </c>
      <c r="F5236" s="0" t="n">
        <v>34</v>
      </c>
      <c r="G5236" s="0" t="n">
        <v>6</v>
      </c>
      <c r="H5236" s="0" t="n">
        <v>6</v>
      </c>
      <c r="I5236" s="0" t="n">
        <v>0</v>
      </c>
      <c r="J5236" s="0" t="n">
        <v>1</v>
      </c>
      <c r="K5236" s="0" t="n">
        <f aca="false">VLOOKUP(A5236,'Team Data'!$A$1:$E$659,2,FALSE())</f>
        <v>11</v>
      </c>
      <c r="L5236" s="0" t="n">
        <f aca="false">VLOOKUP(A5236,'Team Data'!$A$1:$E$659,3,FALSE())</f>
        <v>21</v>
      </c>
      <c r="M5236" s="0" t="n">
        <f aca="false">VLOOKUP(B5236,'Team Data'!$A$1:$E$659,2,FALSE())</f>
        <v>18</v>
      </c>
      <c r="N5236" s="0" t="n">
        <f aca="false">VLOOKUP(B5236,'Team Data'!$A$1:$E$659,3,FALSE())</f>
        <v>16</v>
      </c>
      <c r="O5236" s="0" t="n">
        <f aca="false">VLOOKUP(A5236,'Team Data'!$A$1:$E$659,4,FALSE())</f>
        <v>484</v>
      </c>
      <c r="P5236" s="0" t="n">
        <f aca="false">VLOOKUP(A5236,'Team Data'!$A$1:$E$659,5,FALSE())</f>
        <v>477</v>
      </c>
      <c r="Q5236" s="0" t="n">
        <f aca="false">VLOOKUP(B5236,'Team Data'!$A$1:$E$659,4,FALSE())</f>
        <v>493</v>
      </c>
      <c r="R5236" s="0" t="n">
        <f aca="false">VLOOKUP(B5236,'Team Data'!$A$1:$E$659,5,FALSE())</f>
        <v>541</v>
      </c>
      <c r="S5236" s="0" t="n">
        <f aca="false">IF(I5236=1,(MIN(30,(C5236-D5236)))*(M5236/(M5236+N5236))*(Q5236/(Q5236+R5236)),(MAX(-30,(C5236-D5236)))*(N5236/(M5236+N5236))*(R5236/(R5236+Q5236)))</f>
        <v>-3.93946979178519</v>
      </c>
      <c r="T5236" s="0" t="n">
        <f aca="false">IF(J5236=1,(MIN(30,(D5236-C5236)))*(K5236/(K5236+L5236))*(O5236/(O5236+P5236)),(MAX(-30,(D5236-C5236)))*(L5236/(K5236+L5236))*(P5236/(P5236+O5236)))</f>
        <v>2.77003121748179</v>
      </c>
      <c r="U5236" s="7" t="n">
        <v>43155</v>
      </c>
    </row>
    <row r="5237" customFormat="false" ht="15" hidden="false" customHeight="false" outlineLevel="0" collapsed="false">
      <c r="A5237" s="0" t="s">
        <v>246</v>
      </c>
      <c r="B5237" s="0" t="s">
        <v>79</v>
      </c>
      <c r="C5237" s="0" t="n">
        <v>56</v>
      </c>
      <c r="D5237" s="0" t="n">
        <v>68</v>
      </c>
      <c r="E5237" s="0" t="n">
        <v>35</v>
      </c>
      <c r="F5237" s="0" t="n">
        <v>38</v>
      </c>
      <c r="G5237" s="0" t="n">
        <v>7</v>
      </c>
      <c r="H5237" s="0" t="n">
        <v>12</v>
      </c>
      <c r="I5237" s="0" t="n">
        <v>0</v>
      </c>
      <c r="J5237" s="0" t="n">
        <v>1</v>
      </c>
      <c r="K5237" s="0" t="n">
        <f aca="false">VLOOKUP(A5237,'Team Data'!$A$1:$E$659,2,FALSE())</f>
        <v>9</v>
      </c>
      <c r="L5237" s="0" t="n">
        <f aca="false">VLOOKUP(A5237,'Team Data'!$A$1:$E$659,3,FALSE())</f>
        <v>21</v>
      </c>
      <c r="M5237" s="0" t="n">
        <f aca="false">VLOOKUP(B5237,'Team Data'!$A$1:$E$659,2,FALSE())</f>
        <v>12</v>
      </c>
      <c r="N5237" s="0" t="n">
        <f aca="false">VLOOKUP(B5237,'Team Data'!$A$1:$E$659,3,FALSE())</f>
        <v>19</v>
      </c>
      <c r="O5237" s="0" t="n">
        <f aca="false">VLOOKUP(A5237,'Team Data'!$A$1:$E$659,4,FALSE())</f>
        <v>497</v>
      </c>
      <c r="P5237" s="0" t="n">
        <f aca="false">VLOOKUP(A5237,'Team Data'!$A$1:$E$659,5,FALSE())</f>
        <v>467</v>
      </c>
      <c r="Q5237" s="0" t="n">
        <f aca="false">VLOOKUP(B5237,'Team Data'!$A$1:$E$659,4,FALSE())</f>
        <v>475</v>
      </c>
      <c r="R5237" s="0" t="n">
        <f aca="false">VLOOKUP(B5237,'Team Data'!$A$1:$E$659,5,FALSE())</f>
        <v>446</v>
      </c>
      <c r="S5237" s="0" t="n">
        <f aca="false">IF(I5237=1,(MIN(30,(C5237-D5237)))*(M5237/(M5237+N5237))*(Q5237/(Q5237+R5237)),(MAX(-30,(C5237-D5237)))*(N5237/(M5237+N5237))*(R5237/(R5237+Q5237)))</f>
        <v>-3.56162656299254</v>
      </c>
      <c r="T5237" s="0" t="n">
        <f aca="false">IF(J5237=1,(MIN(30,(D5237-C5237)))*(K5237/(K5237+L5237))*(O5237/(O5237+P5237)),(MAX(-30,(D5237-C5237)))*(L5237/(K5237+L5237))*(P5237/(P5237+O5237)))</f>
        <v>1.85601659751037</v>
      </c>
      <c r="U5237" s="7" t="n">
        <v>43155</v>
      </c>
    </row>
    <row r="5238" customFormat="false" ht="15" hidden="false" customHeight="false" outlineLevel="0" collapsed="false">
      <c r="A5238" s="0" t="s">
        <v>46</v>
      </c>
      <c r="B5238" s="0" t="s">
        <v>6</v>
      </c>
      <c r="C5238" s="0" t="n">
        <v>74</v>
      </c>
      <c r="D5238" s="0" t="n">
        <v>72</v>
      </c>
      <c r="E5238" s="0" t="n">
        <v>39</v>
      </c>
      <c r="F5238" s="0" t="n">
        <v>35</v>
      </c>
      <c r="G5238" s="0" t="n">
        <v>18</v>
      </c>
      <c r="H5238" s="0" t="n">
        <v>10</v>
      </c>
      <c r="I5238" s="0" t="n">
        <v>1</v>
      </c>
      <c r="J5238" s="0" t="n">
        <v>0</v>
      </c>
      <c r="K5238" s="0" t="n">
        <f aca="false">VLOOKUP(A5238,'Team Data'!$A$1:$E$659,2,FALSE())</f>
        <v>18</v>
      </c>
      <c r="L5238" s="0" t="n">
        <f aca="false">VLOOKUP(A5238,'Team Data'!$A$1:$E$659,3,FALSE())</f>
        <v>17</v>
      </c>
      <c r="M5238" s="0" t="n">
        <f aca="false">VLOOKUP(B5238,'Team Data'!$A$1:$E$659,2,FALSE())</f>
        <v>16</v>
      </c>
      <c r="N5238" s="0" t="n">
        <f aca="false">VLOOKUP(B5238,'Team Data'!$A$1:$E$659,3,FALSE())</f>
        <v>16</v>
      </c>
      <c r="O5238" s="0" t="n">
        <f aca="false">VLOOKUP(A5238,'Team Data'!$A$1:$E$659,4,FALSE())</f>
        <v>546</v>
      </c>
      <c r="P5238" s="0" t="n">
        <f aca="false">VLOOKUP(A5238,'Team Data'!$A$1:$E$659,5,FALSE())</f>
        <v>561</v>
      </c>
      <c r="Q5238" s="0" t="n">
        <f aca="false">VLOOKUP(B5238,'Team Data'!$A$1:$E$659,4,FALSE())</f>
        <v>459</v>
      </c>
      <c r="R5238" s="0" t="n">
        <f aca="false">VLOOKUP(B5238,'Team Data'!$A$1:$E$659,5,FALSE())</f>
        <v>461</v>
      </c>
      <c r="S5238" s="0" t="n">
        <f aca="false">IF(I5238=1,(MIN(30,(C5238-D5238)))*(M5238/(M5238+N5238))*(Q5238/(Q5238+R5238)),(MAX(-30,(C5238-D5238)))*(N5238/(M5238+N5238))*(R5238/(R5238+Q5238)))</f>
        <v>0.498913043478261</v>
      </c>
      <c r="T5238" s="0" t="n">
        <f aca="false">IF(J5238=1,(MIN(30,(D5238-C5238)))*(K5238/(K5238+L5238))*(O5238/(O5238+P5238)),(MAX(-30,(D5238-C5238)))*(L5238/(K5238+L5238))*(P5238/(P5238+O5238)))</f>
        <v>-0.492295780100658</v>
      </c>
      <c r="U5238" s="7" t="n">
        <v>43155</v>
      </c>
    </row>
    <row r="5239" customFormat="false" ht="15" hidden="false" customHeight="false" outlineLevel="0" collapsed="false">
      <c r="A5239" s="0" t="s">
        <v>313</v>
      </c>
      <c r="B5239" s="0" t="s">
        <v>300</v>
      </c>
      <c r="C5239" s="0" t="n">
        <v>67</v>
      </c>
      <c r="D5239" s="0" t="n">
        <v>73</v>
      </c>
      <c r="E5239" s="0" t="n">
        <v>32</v>
      </c>
      <c r="F5239" s="0" t="n">
        <v>45</v>
      </c>
      <c r="G5239" s="0" t="n">
        <v>5</v>
      </c>
      <c r="H5239" s="0" t="n">
        <v>15</v>
      </c>
      <c r="I5239" s="0" t="n">
        <v>0</v>
      </c>
      <c r="J5239" s="0" t="n">
        <v>1</v>
      </c>
      <c r="K5239" s="0" t="n">
        <f aca="false">VLOOKUP(A5239,'Team Data'!$A$1:$E$659,2,FALSE())</f>
        <v>16</v>
      </c>
      <c r="L5239" s="0" t="n">
        <f aca="false">VLOOKUP(A5239,'Team Data'!$A$1:$E$659,3,FALSE())</f>
        <v>16</v>
      </c>
      <c r="M5239" s="0" t="n">
        <f aca="false">VLOOKUP(B5239,'Team Data'!$A$1:$E$659,2,FALSE())</f>
        <v>16</v>
      </c>
      <c r="N5239" s="0" t="n">
        <f aca="false">VLOOKUP(B5239,'Team Data'!$A$1:$E$659,3,FALSE())</f>
        <v>16</v>
      </c>
      <c r="O5239" s="0" t="n">
        <f aca="false">VLOOKUP(A5239,'Team Data'!$A$1:$E$659,4,FALSE())</f>
        <v>491</v>
      </c>
      <c r="P5239" s="0" t="n">
        <f aca="false">VLOOKUP(A5239,'Team Data'!$A$1:$E$659,5,FALSE())</f>
        <v>469</v>
      </c>
      <c r="Q5239" s="0" t="n">
        <f aca="false">VLOOKUP(B5239,'Team Data'!$A$1:$E$659,4,FALSE())</f>
        <v>524</v>
      </c>
      <c r="R5239" s="0" t="n">
        <f aca="false">VLOOKUP(B5239,'Team Data'!$A$1:$E$659,5,FALSE())</f>
        <v>474</v>
      </c>
      <c r="S5239" s="0" t="n">
        <f aca="false">IF(I5239=1,(MIN(30,(C5239-D5239)))*(M5239/(M5239+N5239))*(Q5239/(Q5239+R5239)),(MAX(-30,(C5239-D5239)))*(N5239/(M5239+N5239))*(R5239/(R5239+Q5239)))</f>
        <v>-1.4248496993988</v>
      </c>
      <c r="T5239" s="0" t="n">
        <f aca="false">IF(J5239=1,(MIN(30,(D5239-C5239)))*(K5239/(K5239+L5239))*(O5239/(O5239+P5239)),(MAX(-30,(D5239-C5239)))*(L5239/(K5239+L5239))*(P5239/(P5239+O5239)))</f>
        <v>1.534375</v>
      </c>
      <c r="U5239" s="7" t="n">
        <v>43155</v>
      </c>
    </row>
    <row r="5240" customFormat="false" ht="15" hidden="false" customHeight="false" outlineLevel="0" collapsed="false">
      <c r="A5240" s="0" t="s">
        <v>102</v>
      </c>
      <c r="B5240" s="0" t="s">
        <v>321</v>
      </c>
      <c r="C5240" s="0" t="n">
        <v>81</v>
      </c>
      <c r="D5240" s="0" t="n">
        <v>89</v>
      </c>
      <c r="E5240" s="0" t="n">
        <v>34</v>
      </c>
      <c r="F5240" s="0" t="n">
        <v>48</v>
      </c>
      <c r="G5240" s="0" t="n">
        <v>9</v>
      </c>
      <c r="H5240" s="0" t="n">
        <v>14</v>
      </c>
      <c r="I5240" s="0" t="n">
        <v>0</v>
      </c>
      <c r="J5240" s="0" t="n">
        <v>1</v>
      </c>
      <c r="K5240" s="0" t="n">
        <f aca="false">VLOOKUP(A5240,'Team Data'!$A$1:$E$659,2,FALSE())</f>
        <v>24</v>
      </c>
      <c r="L5240" s="0" t="n">
        <f aca="false">VLOOKUP(A5240,'Team Data'!$A$1:$E$659,3,FALSE())</f>
        <v>11</v>
      </c>
      <c r="M5240" s="0" t="n">
        <f aca="false">VLOOKUP(B5240,'Team Data'!$A$1:$E$659,2,FALSE())</f>
        <v>21</v>
      </c>
      <c r="N5240" s="0" t="n">
        <f aca="false">VLOOKUP(B5240,'Team Data'!$A$1:$E$659,3,FALSE())</f>
        <v>13</v>
      </c>
      <c r="O5240" s="0" t="n">
        <f aca="false">VLOOKUP(A5240,'Team Data'!$A$1:$E$659,4,FALSE())</f>
        <v>527</v>
      </c>
      <c r="P5240" s="0" t="n">
        <f aca="false">VLOOKUP(A5240,'Team Data'!$A$1:$E$659,5,FALSE())</f>
        <v>561</v>
      </c>
      <c r="Q5240" s="0" t="n">
        <f aca="false">VLOOKUP(B5240,'Team Data'!$A$1:$E$659,4,FALSE())</f>
        <v>576</v>
      </c>
      <c r="R5240" s="0" t="n">
        <f aca="false">VLOOKUP(B5240,'Team Data'!$A$1:$E$659,5,FALSE())</f>
        <v>519</v>
      </c>
      <c r="S5240" s="0" t="n">
        <f aca="false">IF(I5240=1,(MIN(30,(C5240-D5240)))*(M5240/(M5240+N5240))*(Q5240/(Q5240+R5240)),(MAX(-30,(C5240-D5240)))*(N5240/(M5240+N5240))*(R5240/(R5240+Q5240)))</f>
        <v>-1.44979854955681</v>
      </c>
      <c r="T5240" s="0" t="n">
        <f aca="false">IF(J5240=1,(MIN(30,(D5240-C5240)))*(K5240/(K5240+L5240))*(O5240/(O5240+P5240)),(MAX(-30,(D5240-C5240)))*(L5240/(K5240+L5240))*(P5240/(P5240+O5240)))</f>
        <v>2.65714285714286</v>
      </c>
      <c r="U5240" s="7" t="n">
        <v>43155</v>
      </c>
    </row>
    <row r="5241" customFormat="false" ht="15" hidden="false" customHeight="false" outlineLevel="0" collapsed="false">
      <c r="A5241" s="0" t="s">
        <v>322</v>
      </c>
      <c r="B5241" s="0" t="s">
        <v>272</v>
      </c>
      <c r="C5241" s="0" t="n">
        <v>72</v>
      </c>
      <c r="D5241" s="0" t="n">
        <v>66</v>
      </c>
      <c r="E5241" s="0" t="n">
        <v>35</v>
      </c>
      <c r="F5241" s="0" t="n">
        <v>38</v>
      </c>
      <c r="G5241" s="0" t="n">
        <v>12</v>
      </c>
      <c r="H5241" s="0" t="n">
        <v>15</v>
      </c>
      <c r="I5241" s="0" t="n">
        <v>1</v>
      </c>
      <c r="J5241" s="0" t="n">
        <v>0</v>
      </c>
      <c r="K5241" s="0" t="n">
        <f aca="false">VLOOKUP(A5241,'Team Data'!$A$1:$E$659,2,FALSE())</f>
        <v>10</v>
      </c>
      <c r="L5241" s="0" t="n">
        <f aca="false">VLOOKUP(A5241,'Team Data'!$A$1:$E$659,3,FALSE())</f>
        <v>21</v>
      </c>
      <c r="M5241" s="0" t="n">
        <f aca="false">VLOOKUP(B5241,'Team Data'!$A$1:$E$659,2,FALSE())</f>
        <v>14</v>
      </c>
      <c r="N5241" s="0" t="n">
        <f aca="false">VLOOKUP(B5241,'Team Data'!$A$1:$E$659,3,FALSE())</f>
        <v>17</v>
      </c>
      <c r="O5241" s="0" t="n">
        <f aca="false">VLOOKUP(A5241,'Team Data'!$A$1:$E$659,4,FALSE())</f>
        <v>453</v>
      </c>
      <c r="P5241" s="0" t="n">
        <f aca="false">VLOOKUP(A5241,'Team Data'!$A$1:$E$659,5,FALSE())</f>
        <v>488</v>
      </c>
      <c r="Q5241" s="0" t="n">
        <f aca="false">VLOOKUP(B5241,'Team Data'!$A$1:$E$659,4,FALSE())</f>
        <v>453</v>
      </c>
      <c r="R5241" s="0" t="n">
        <f aca="false">VLOOKUP(B5241,'Team Data'!$A$1:$E$659,5,FALSE())</f>
        <v>480</v>
      </c>
      <c r="S5241" s="0" t="n">
        <f aca="false">IF(I5241=1,(MIN(30,(C5241-D5241)))*(M5241/(M5241+N5241))*(Q5241/(Q5241+R5241)),(MAX(-30,(C5241-D5241)))*(N5241/(M5241+N5241))*(R5241/(R5241+Q5241)))</f>
        <v>1.31563115859351</v>
      </c>
      <c r="T5241" s="0" t="n">
        <f aca="false">IF(J5241=1,(MIN(30,(D5241-C5241)))*(K5241/(K5241+L5241))*(O5241/(O5241+P5241)),(MAX(-30,(D5241-C5241)))*(L5241/(K5241+L5241))*(P5241/(P5241+O5241)))</f>
        <v>-2.10784683418464</v>
      </c>
      <c r="U5241" s="7" t="n">
        <v>43155</v>
      </c>
    </row>
    <row r="5242" customFormat="false" ht="15" hidden="false" customHeight="false" outlineLevel="0" collapsed="false">
      <c r="A5242" s="0" t="s">
        <v>101</v>
      </c>
      <c r="B5242" s="0" t="s">
        <v>295</v>
      </c>
      <c r="C5242" s="0" t="n">
        <v>81</v>
      </c>
      <c r="D5242" s="0" t="n">
        <v>77</v>
      </c>
      <c r="E5242" s="0" t="n">
        <v>25</v>
      </c>
      <c r="F5242" s="0" t="n">
        <v>33</v>
      </c>
      <c r="G5242" s="0" t="n">
        <v>6</v>
      </c>
      <c r="H5242" s="0" t="n">
        <v>14</v>
      </c>
      <c r="I5242" s="0" t="n">
        <v>1</v>
      </c>
      <c r="J5242" s="0" t="n">
        <v>0</v>
      </c>
      <c r="K5242" s="0" t="n">
        <f aca="false">VLOOKUP(A5242,'Team Data'!$A$1:$E$659,2,FALSE())</f>
        <v>21</v>
      </c>
      <c r="L5242" s="0" t="n">
        <f aca="false">VLOOKUP(A5242,'Team Data'!$A$1:$E$659,3,FALSE())</f>
        <v>12</v>
      </c>
      <c r="M5242" s="0" t="n">
        <f aca="false">VLOOKUP(B5242,'Team Data'!$A$1:$E$659,2,FALSE())</f>
        <v>15</v>
      </c>
      <c r="N5242" s="0" t="n">
        <f aca="false">VLOOKUP(B5242,'Team Data'!$A$1:$E$659,3,FALSE())</f>
        <v>18</v>
      </c>
      <c r="O5242" s="0" t="n">
        <f aca="false">VLOOKUP(A5242,'Team Data'!$A$1:$E$659,4,FALSE())</f>
        <v>495</v>
      </c>
      <c r="P5242" s="0" t="n">
        <f aca="false">VLOOKUP(A5242,'Team Data'!$A$1:$E$659,5,FALSE())</f>
        <v>516</v>
      </c>
      <c r="Q5242" s="0" t="n">
        <f aca="false">VLOOKUP(B5242,'Team Data'!$A$1:$E$659,4,FALSE())</f>
        <v>512</v>
      </c>
      <c r="R5242" s="0" t="n">
        <f aca="false">VLOOKUP(B5242,'Team Data'!$A$1:$E$659,5,FALSE())</f>
        <v>507</v>
      </c>
      <c r="S5242" s="0" t="n">
        <f aca="false">IF(I5242=1,(MIN(30,(C5242-D5242)))*(M5242/(M5242+N5242))*(Q5242/(Q5242+R5242)),(MAX(-30,(C5242-D5242)))*(N5242/(M5242+N5242))*(R5242/(R5242+Q5242)))</f>
        <v>0.913551610313141</v>
      </c>
      <c r="T5242" s="0" t="n">
        <f aca="false">IF(J5242=1,(MIN(30,(D5242-C5242)))*(K5242/(K5242+L5242))*(O5242/(O5242+P5242)),(MAX(-30,(D5242-C5242)))*(L5242/(K5242+L5242))*(P5242/(P5242+O5242)))</f>
        <v>-0.74237928243863</v>
      </c>
      <c r="U5242" s="7" t="n">
        <v>43155</v>
      </c>
    </row>
    <row r="5243" customFormat="false" ht="15" hidden="false" customHeight="false" outlineLevel="0" collapsed="false">
      <c r="A5243" s="0" t="s">
        <v>128</v>
      </c>
      <c r="B5243" s="0" t="s">
        <v>342</v>
      </c>
      <c r="C5243" s="0" t="n">
        <v>70</v>
      </c>
      <c r="D5243" s="0" t="n">
        <v>85</v>
      </c>
      <c r="E5243" s="0" t="n">
        <v>27</v>
      </c>
      <c r="F5243" s="0" t="n">
        <v>47</v>
      </c>
      <c r="G5243" s="0" t="n">
        <v>8</v>
      </c>
      <c r="H5243" s="0" t="n">
        <v>8</v>
      </c>
      <c r="I5243" s="0" t="n">
        <v>0</v>
      </c>
      <c r="J5243" s="0" t="n">
        <v>1</v>
      </c>
      <c r="K5243" s="0" t="n">
        <f aca="false">VLOOKUP(A5243,'Team Data'!$A$1:$E$659,2,FALSE())</f>
        <v>12</v>
      </c>
      <c r="L5243" s="0" t="n">
        <f aca="false">VLOOKUP(A5243,'Team Data'!$A$1:$E$659,3,FALSE())</f>
        <v>18</v>
      </c>
      <c r="M5243" s="0" t="n">
        <f aca="false">VLOOKUP(B5243,'Team Data'!$A$1:$E$659,2,FALSE())</f>
        <v>26</v>
      </c>
      <c r="N5243" s="0" t="n">
        <f aca="false">VLOOKUP(B5243,'Team Data'!$A$1:$E$659,3,FALSE())</f>
        <v>10</v>
      </c>
      <c r="O5243" s="0" t="n">
        <f aca="false">VLOOKUP(A5243,'Team Data'!$A$1:$E$659,4,FALSE())</f>
        <v>594</v>
      </c>
      <c r="P5243" s="0" t="n">
        <f aca="false">VLOOKUP(A5243,'Team Data'!$A$1:$E$659,5,FALSE())</f>
        <v>420</v>
      </c>
      <c r="Q5243" s="0" t="n">
        <f aca="false">VLOOKUP(B5243,'Team Data'!$A$1:$E$659,4,FALSE())</f>
        <v>708</v>
      </c>
      <c r="R5243" s="0" t="n">
        <f aca="false">VLOOKUP(B5243,'Team Data'!$A$1:$E$659,5,FALSE())</f>
        <v>504</v>
      </c>
      <c r="S5243" s="0" t="n">
        <f aca="false">IF(I5243=1,(MIN(30,(C5243-D5243)))*(M5243/(M5243+N5243))*(Q5243/(Q5243+R5243)),(MAX(-30,(C5243-D5243)))*(N5243/(M5243+N5243))*(R5243/(R5243+Q5243)))</f>
        <v>-1.73267326732673</v>
      </c>
      <c r="T5243" s="0" t="n">
        <f aca="false">IF(J5243=1,(MIN(30,(D5243-C5243)))*(K5243/(K5243+L5243))*(O5243/(O5243+P5243)),(MAX(-30,(D5243-C5243)))*(L5243/(K5243+L5243))*(P5243/(P5243+O5243)))</f>
        <v>3.51479289940828</v>
      </c>
      <c r="U5243" s="7" t="n">
        <v>43155</v>
      </c>
    </row>
    <row r="5244" customFormat="false" ht="15" hidden="false" customHeight="false" outlineLevel="0" collapsed="false">
      <c r="A5244" s="0" t="s">
        <v>11</v>
      </c>
      <c r="B5244" s="0" t="s">
        <v>231</v>
      </c>
      <c r="C5244" s="0" t="n">
        <v>74</v>
      </c>
      <c r="D5244" s="0" t="n">
        <v>80</v>
      </c>
      <c r="E5244" s="0" t="n">
        <v>47</v>
      </c>
      <c r="F5244" s="0" t="n">
        <v>35</v>
      </c>
      <c r="G5244" s="0" t="n">
        <v>13</v>
      </c>
      <c r="H5244" s="0" t="n">
        <v>6</v>
      </c>
      <c r="I5244" s="0" t="n">
        <v>0</v>
      </c>
      <c r="J5244" s="0" t="n">
        <v>1</v>
      </c>
      <c r="K5244" s="0" t="n">
        <f aca="false">VLOOKUP(A5244,'Team Data'!$A$1:$E$659,2,FALSE())</f>
        <v>8</v>
      </c>
      <c r="L5244" s="0" t="n">
        <f aca="false">VLOOKUP(A5244,'Team Data'!$A$1:$E$659,3,FALSE())</f>
        <v>23</v>
      </c>
      <c r="M5244" s="0" t="n">
        <f aca="false">VLOOKUP(B5244,'Team Data'!$A$1:$E$659,2,FALSE())</f>
        <v>16</v>
      </c>
      <c r="N5244" s="0" t="n">
        <f aca="false">VLOOKUP(B5244,'Team Data'!$A$1:$E$659,3,FALSE())</f>
        <v>18</v>
      </c>
      <c r="O5244" s="0" t="n">
        <f aca="false">VLOOKUP(A5244,'Team Data'!$A$1:$E$659,4,FALSE())</f>
        <v>473</v>
      </c>
      <c r="P5244" s="0" t="n">
        <f aca="false">VLOOKUP(A5244,'Team Data'!$A$1:$E$659,5,FALSE())</f>
        <v>559</v>
      </c>
      <c r="Q5244" s="0" t="n">
        <f aca="false">VLOOKUP(B5244,'Team Data'!$A$1:$E$659,4,FALSE())</f>
        <v>494</v>
      </c>
      <c r="R5244" s="0" t="n">
        <f aca="false">VLOOKUP(B5244,'Team Data'!$A$1:$E$659,5,FALSE())</f>
        <v>587</v>
      </c>
      <c r="S5244" s="0" t="n">
        <f aca="false">IF(I5244=1,(MIN(30,(C5244-D5244)))*(M5244/(M5244+N5244))*(Q5244/(Q5244+R5244)),(MAX(-30,(C5244-D5244)))*(N5244/(M5244+N5244))*(R5244/(R5244+Q5244)))</f>
        <v>-1.7248734831583</v>
      </c>
      <c r="T5244" s="0" t="n">
        <f aca="false">IF(J5244=1,(MIN(30,(D5244-C5244)))*(K5244/(K5244+L5244))*(O5244/(O5244+P5244)),(MAX(-30,(D5244-C5244)))*(L5244/(K5244+L5244))*(P5244/(P5244+O5244)))</f>
        <v>0.709677419354839</v>
      </c>
      <c r="U5244" s="7" t="n">
        <v>43155</v>
      </c>
    </row>
    <row r="5245" customFormat="false" ht="15" hidden="false" customHeight="false" outlineLevel="0" collapsed="false">
      <c r="A5245" s="0" t="s">
        <v>182</v>
      </c>
      <c r="B5245" s="0" t="s">
        <v>108</v>
      </c>
      <c r="C5245" s="0" t="n">
        <v>0</v>
      </c>
      <c r="D5245" s="0" t="n">
        <v>2</v>
      </c>
      <c r="I5245" s="0" t="n">
        <v>0</v>
      </c>
      <c r="J5245" s="0" t="n">
        <v>1</v>
      </c>
      <c r="K5245" s="0" t="n">
        <f aca="false">VLOOKUP(A5245,'Team Data'!$A$1:$E$659,2,FALSE())</f>
        <v>13</v>
      </c>
      <c r="L5245" s="0" t="n">
        <f aca="false">VLOOKUP(A5245,'Team Data'!$A$1:$E$659,3,FALSE())</f>
        <v>19</v>
      </c>
      <c r="M5245" s="0" t="n">
        <f aca="false">VLOOKUP(B5245,'Team Data'!$A$1:$E$659,2,FALSE())</f>
        <v>19</v>
      </c>
      <c r="N5245" s="0" t="n">
        <f aca="false">VLOOKUP(B5245,'Team Data'!$A$1:$E$659,3,FALSE())</f>
        <v>16</v>
      </c>
      <c r="O5245" s="0" t="n">
        <f aca="false">VLOOKUP(A5245,'Team Data'!$A$1:$E$659,4,FALSE())</f>
        <v>406</v>
      </c>
      <c r="P5245" s="0" t="n">
        <f aca="false">VLOOKUP(A5245,'Team Data'!$A$1:$E$659,5,FALSE())</f>
        <v>575</v>
      </c>
      <c r="Q5245" s="0" t="n">
        <f aca="false">VLOOKUP(B5245,'Team Data'!$A$1:$E$659,4,FALSE())</f>
        <v>472</v>
      </c>
      <c r="R5245" s="0" t="n">
        <f aca="false">VLOOKUP(B5245,'Team Data'!$A$1:$E$659,5,FALSE())</f>
        <v>580</v>
      </c>
      <c r="S5245" s="0" t="n">
        <f aca="false">IF(I5245=1,(MIN(30,(C5245-D5245)))*(M5245/(M5245+N5245))*(Q5245/(Q5245+R5245)),(MAX(-30,(C5245-D5245)))*(N5245/(M5245+N5245))*(R5245/(R5245+Q5245)))</f>
        <v>-0.504073872895166</v>
      </c>
      <c r="T5245" s="0" t="n">
        <f aca="false">IF(J5245=1,(MIN(30,(D5245-C5245)))*(K5245/(K5245+L5245))*(O5245/(O5245+P5245)),(MAX(-30,(D5245-C5245)))*(L5245/(K5245+L5245))*(P5245/(P5245+O5245)))</f>
        <v>0.336264016309888</v>
      </c>
      <c r="U5245" s="7" t="n">
        <v>43155</v>
      </c>
    </row>
    <row r="5246" customFormat="false" ht="15" hidden="false" customHeight="false" outlineLevel="0" collapsed="false">
      <c r="A5246" s="0" t="s">
        <v>198</v>
      </c>
      <c r="B5246" s="0" t="s">
        <v>88</v>
      </c>
      <c r="C5246" s="0" t="n">
        <v>77</v>
      </c>
      <c r="D5246" s="0" t="n">
        <v>83</v>
      </c>
      <c r="E5246" s="0" t="n">
        <v>31</v>
      </c>
      <c r="F5246" s="0" t="n">
        <v>27</v>
      </c>
      <c r="G5246" s="0" t="n">
        <v>10</v>
      </c>
      <c r="H5246" s="0" t="n">
        <v>8</v>
      </c>
      <c r="I5246" s="0" t="n">
        <v>0</v>
      </c>
      <c r="J5246" s="0" t="n">
        <v>1</v>
      </c>
      <c r="K5246" s="0" t="n">
        <f aca="false">VLOOKUP(A5246,'Team Data'!$A$1:$E$659,2,FALSE())</f>
        <v>20</v>
      </c>
      <c r="L5246" s="0" t="n">
        <f aca="false">VLOOKUP(A5246,'Team Data'!$A$1:$E$659,3,FALSE())</f>
        <v>15</v>
      </c>
      <c r="M5246" s="0" t="n">
        <f aca="false">VLOOKUP(B5246,'Team Data'!$A$1:$E$659,2,FALSE())</f>
        <v>9</v>
      </c>
      <c r="N5246" s="0" t="n">
        <f aca="false">VLOOKUP(B5246,'Team Data'!$A$1:$E$659,3,FALSE())</f>
        <v>25</v>
      </c>
      <c r="O5246" s="0" t="n">
        <f aca="false">VLOOKUP(A5246,'Team Data'!$A$1:$E$659,4,FALSE())</f>
        <v>455</v>
      </c>
      <c r="P5246" s="0" t="n">
        <f aca="false">VLOOKUP(A5246,'Team Data'!$A$1:$E$659,5,FALSE())</f>
        <v>629</v>
      </c>
      <c r="Q5246" s="0" t="n">
        <f aca="false">VLOOKUP(B5246,'Team Data'!$A$1:$E$659,4,FALSE())</f>
        <v>507</v>
      </c>
      <c r="R5246" s="0" t="n">
        <f aca="false">VLOOKUP(B5246,'Team Data'!$A$1:$E$659,5,FALSE())</f>
        <v>582</v>
      </c>
      <c r="S5246" s="0" t="n">
        <f aca="false">IF(I5246=1,(MIN(30,(C5246-D5246)))*(M5246/(M5246+N5246))*(Q5246/(Q5246+R5246)),(MAX(-30,(C5246-D5246)))*(N5246/(M5246+N5246))*(R5246/(R5246+Q5246)))</f>
        <v>-2.3578026251823</v>
      </c>
      <c r="T5246" s="0" t="n">
        <f aca="false">IF(J5246=1,(MIN(30,(D5246-C5246)))*(K5246/(K5246+L5246))*(O5246/(O5246+P5246)),(MAX(-30,(D5246-C5246)))*(L5246/(K5246+L5246))*(P5246/(P5246+O5246)))</f>
        <v>1.43911439114391</v>
      </c>
      <c r="U5246" s="7" t="n">
        <v>43155</v>
      </c>
    </row>
    <row r="5247" customFormat="false" ht="15" hidden="false" customHeight="false" outlineLevel="0" collapsed="false">
      <c r="A5247" s="0" t="s">
        <v>65</v>
      </c>
      <c r="B5247" s="0" t="s">
        <v>233</v>
      </c>
      <c r="C5247" s="0" t="n">
        <v>47</v>
      </c>
      <c r="D5247" s="0" t="n">
        <v>64</v>
      </c>
      <c r="E5247" s="0" t="n">
        <v>27</v>
      </c>
      <c r="F5247" s="0" t="n">
        <v>44</v>
      </c>
      <c r="G5247" s="0" t="n">
        <v>7</v>
      </c>
      <c r="H5247" s="0" t="n">
        <v>15</v>
      </c>
      <c r="I5247" s="0" t="n">
        <v>0</v>
      </c>
      <c r="J5247" s="0" t="n">
        <v>1</v>
      </c>
      <c r="K5247" s="0" t="n">
        <f aca="false">VLOOKUP(A5247,'Team Data'!$A$1:$E$659,2,FALSE())</f>
        <v>7</v>
      </c>
      <c r="L5247" s="0" t="n">
        <f aca="false">VLOOKUP(A5247,'Team Data'!$A$1:$E$659,3,FALSE())</f>
        <v>20</v>
      </c>
      <c r="M5247" s="0" t="n">
        <f aca="false">VLOOKUP(B5247,'Team Data'!$A$1:$E$659,2,FALSE())</f>
        <v>13</v>
      </c>
      <c r="N5247" s="0" t="n">
        <f aca="false">VLOOKUP(B5247,'Team Data'!$A$1:$E$659,3,FALSE())</f>
        <v>16</v>
      </c>
      <c r="O5247" s="0" t="n">
        <f aca="false">VLOOKUP(A5247,'Team Data'!$A$1:$E$659,4,FALSE())</f>
        <v>381</v>
      </c>
      <c r="P5247" s="0" t="n">
        <f aca="false">VLOOKUP(A5247,'Team Data'!$A$1:$E$659,5,FALSE())</f>
        <v>427</v>
      </c>
      <c r="Q5247" s="0" t="n">
        <f aca="false">VLOOKUP(B5247,'Team Data'!$A$1:$E$659,4,FALSE())</f>
        <v>429</v>
      </c>
      <c r="R5247" s="0" t="n">
        <f aca="false">VLOOKUP(B5247,'Team Data'!$A$1:$E$659,5,FALSE())</f>
        <v>434</v>
      </c>
      <c r="S5247" s="0" t="n">
        <f aca="false">IF(I5247=1,(MIN(30,(C5247-D5247)))*(M5247/(M5247+N5247))*(Q5247/(Q5247+R5247)),(MAX(-30,(C5247-D5247)))*(N5247/(M5247+N5247))*(R5247/(R5247+Q5247)))</f>
        <v>-4.71682582810565</v>
      </c>
      <c r="T5247" s="0" t="n">
        <f aca="false">IF(J5247=1,(MIN(30,(D5247-C5247)))*(K5247/(K5247+L5247))*(O5247/(O5247+P5247)),(MAX(-30,(D5247-C5247)))*(L5247/(K5247+L5247))*(P5247/(P5247+O5247)))</f>
        <v>2.07824532453245</v>
      </c>
      <c r="U5247" s="7" t="n">
        <v>43155</v>
      </c>
    </row>
    <row r="5248" customFormat="false" ht="15" hidden="false" customHeight="false" outlineLevel="0" collapsed="false">
      <c r="A5248" s="0" t="s">
        <v>34</v>
      </c>
      <c r="B5248" s="0" t="s">
        <v>63</v>
      </c>
      <c r="C5248" s="0" t="n">
        <v>68</v>
      </c>
      <c r="D5248" s="0" t="n">
        <v>73</v>
      </c>
      <c r="E5248" s="0" t="n">
        <v>46</v>
      </c>
      <c r="F5248" s="0" t="n">
        <v>32</v>
      </c>
      <c r="G5248" s="0" t="n">
        <v>11</v>
      </c>
      <c r="H5248" s="0" t="n">
        <v>9</v>
      </c>
      <c r="I5248" s="0" t="n">
        <v>0</v>
      </c>
      <c r="J5248" s="0" t="n">
        <v>1</v>
      </c>
      <c r="K5248" s="0" t="n">
        <f aca="false">VLOOKUP(A5248,'Team Data'!$A$1:$E$659,2,FALSE())</f>
        <v>11</v>
      </c>
      <c r="L5248" s="0" t="n">
        <f aca="false">VLOOKUP(A5248,'Team Data'!$A$1:$E$659,3,FALSE())</f>
        <v>16</v>
      </c>
      <c r="M5248" s="0" t="n">
        <f aca="false">VLOOKUP(B5248,'Team Data'!$A$1:$E$659,2,FALSE())</f>
        <v>12</v>
      </c>
      <c r="N5248" s="0" t="n">
        <f aca="false">VLOOKUP(B5248,'Team Data'!$A$1:$E$659,3,FALSE())</f>
        <v>16</v>
      </c>
      <c r="O5248" s="0" t="n">
        <f aca="false">VLOOKUP(A5248,'Team Data'!$A$1:$E$659,4,FALSE())</f>
        <v>361</v>
      </c>
      <c r="P5248" s="0" t="n">
        <f aca="false">VLOOKUP(A5248,'Team Data'!$A$1:$E$659,5,FALSE())</f>
        <v>435</v>
      </c>
      <c r="Q5248" s="0" t="n">
        <f aca="false">VLOOKUP(B5248,'Team Data'!$A$1:$E$659,4,FALSE())</f>
        <v>415</v>
      </c>
      <c r="R5248" s="0" t="n">
        <f aca="false">VLOOKUP(B5248,'Team Data'!$A$1:$E$659,5,FALSE())</f>
        <v>428</v>
      </c>
      <c r="S5248" s="0" t="n">
        <f aca="false">IF(I5248=1,(MIN(30,(C5248-D5248)))*(M5248/(M5248+N5248))*(Q5248/(Q5248+R5248)),(MAX(-30,(C5248-D5248)))*(N5248/(M5248+N5248))*(R5248/(R5248+Q5248)))</f>
        <v>-1.45060159295035</v>
      </c>
      <c r="T5248" s="0" t="n">
        <f aca="false">IF(J5248=1,(MIN(30,(D5248-C5248)))*(K5248/(K5248+L5248))*(O5248/(O5248+P5248)),(MAX(-30,(D5248-C5248)))*(L5248/(K5248+L5248))*(P5248/(P5248+O5248)))</f>
        <v>0.923832123580867</v>
      </c>
      <c r="U5248" s="7" t="n">
        <v>43155</v>
      </c>
    </row>
    <row r="5249" customFormat="false" ht="15" hidden="false" customHeight="false" outlineLevel="0" collapsed="false">
      <c r="A5249" s="0" t="s">
        <v>289</v>
      </c>
      <c r="B5249" s="0" t="s">
        <v>26</v>
      </c>
      <c r="C5249" s="0" t="n">
        <v>59</v>
      </c>
      <c r="D5249" s="0" t="n">
        <v>84</v>
      </c>
      <c r="E5249" s="0" t="n">
        <v>33</v>
      </c>
      <c r="F5249" s="0" t="n">
        <v>36</v>
      </c>
      <c r="G5249" s="0" t="n">
        <v>9</v>
      </c>
      <c r="H5249" s="0" t="n">
        <v>14</v>
      </c>
      <c r="I5249" s="0" t="n">
        <v>0</v>
      </c>
      <c r="J5249" s="0" t="n">
        <v>1</v>
      </c>
      <c r="K5249" s="0" t="n">
        <f aca="false">VLOOKUP(A5249,'Team Data'!$A$1:$E$659,2,FALSE())</f>
        <v>15</v>
      </c>
      <c r="L5249" s="0" t="n">
        <f aca="false">VLOOKUP(A5249,'Team Data'!$A$1:$E$659,3,FALSE())</f>
        <v>15</v>
      </c>
      <c r="M5249" s="0" t="n">
        <f aca="false">VLOOKUP(B5249,'Team Data'!$A$1:$E$659,2,FALSE())</f>
        <v>24</v>
      </c>
      <c r="N5249" s="0" t="n">
        <f aca="false">VLOOKUP(B5249,'Team Data'!$A$1:$E$659,3,FALSE())</f>
        <v>9</v>
      </c>
      <c r="O5249" s="0" t="n">
        <f aca="false">VLOOKUP(A5249,'Team Data'!$A$1:$E$659,4,FALSE())</f>
        <v>479</v>
      </c>
      <c r="P5249" s="0" t="n">
        <f aca="false">VLOOKUP(A5249,'Team Data'!$A$1:$E$659,5,FALSE())</f>
        <v>436</v>
      </c>
      <c r="Q5249" s="0" t="n">
        <f aca="false">VLOOKUP(B5249,'Team Data'!$A$1:$E$659,4,FALSE())</f>
        <v>540</v>
      </c>
      <c r="R5249" s="0" t="n">
        <f aca="false">VLOOKUP(B5249,'Team Data'!$A$1:$E$659,5,FALSE())</f>
        <v>523</v>
      </c>
      <c r="S5249" s="0" t="n">
        <f aca="false">IF(I5249=1,(MIN(30,(C5249-D5249)))*(M5249/(M5249+N5249))*(Q5249/(Q5249+R5249)),(MAX(-30,(C5249-D5249)))*(N5249/(M5249+N5249))*(R5249/(R5249+Q5249)))</f>
        <v>-3.35457111092106</v>
      </c>
      <c r="T5249" s="0" t="n">
        <f aca="false">IF(J5249=1,(MIN(30,(D5249-C5249)))*(K5249/(K5249+L5249))*(O5249/(O5249+P5249)),(MAX(-30,(D5249-C5249)))*(L5249/(K5249+L5249))*(P5249/(P5249+O5249)))</f>
        <v>6.54371584699454</v>
      </c>
      <c r="U5249" s="7" t="n">
        <v>43155</v>
      </c>
    </row>
    <row r="5250" customFormat="false" ht="15" hidden="false" customHeight="false" outlineLevel="0" collapsed="false">
      <c r="A5250" s="0" t="s">
        <v>14</v>
      </c>
      <c r="B5250" s="0" t="s">
        <v>146</v>
      </c>
      <c r="C5250" s="0" t="n">
        <v>69</v>
      </c>
      <c r="D5250" s="0" t="n">
        <v>67</v>
      </c>
      <c r="E5250" s="0" t="n">
        <v>26</v>
      </c>
      <c r="F5250" s="0" t="n">
        <v>31</v>
      </c>
      <c r="G5250" s="0" t="n">
        <v>14</v>
      </c>
      <c r="H5250" s="0" t="n">
        <v>16</v>
      </c>
      <c r="I5250" s="0" t="n">
        <v>1</v>
      </c>
      <c r="J5250" s="0" t="n">
        <v>0</v>
      </c>
      <c r="K5250" s="0" t="n">
        <f aca="false">VLOOKUP(A5250,'Team Data'!$A$1:$E$659,2,FALSE())</f>
        <v>15</v>
      </c>
      <c r="L5250" s="0" t="n">
        <f aca="false">VLOOKUP(A5250,'Team Data'!$A$1:$E$659,3,FALSE())</f>
        <v>18</v>
      </c>
      <c r="M5250" s="0" t="n">
        <f aca="false">VLOOKUP(B5250,'Team Data'!$A$1:$E$659,2,FALSE())</f>
        <v>7</v>
      </c>
      <c r="N5250" s="0" t="n">
        <f aca="false">VLOOKUP(B5250,'Team Data'!$A$1:$E$659,3,FALSE())</f>
        <v>25</v>
      </c>
      <c r="O5250" s="0" t="n">
        <f aca="false">VLOOKUP(A5250,'Team Data'!$A$1:$E$659,4,FALSE())</f>
        <v>482</v>
      </c>
      <c r="P5250" s="0" t="n">
        <f aca="false">VLOOKUP(A5250,'Team Data'!$A$1:$E$659,5,FALSE())</f>
        <v>535</v>
      </c>
      <c r="Q5250" s="0" t="n">
        <f aca="false">VLOOKUP(B5250,'Team Data'!$A$1:$E$659,4,FALSE())</f>
        <v>544</v>
      </c>
      <c r="R5250" s="0" t="n">
        <f aca="false">VLOOKUP(B5250,'Team Data'!$A$1:$E$659,5,FALSE())</f>
        <v>461</v>
      </c>
      <c r="S5250" s="0" t="n">
        <f aca="false">IF(I5250=1,(MIN(30,(C5250-D5250)))*(M5250/(M5250+N5250))*(Q5250/(Q5250+R5250)),(MAX(-30,(C5250-D5250)))*(N5250/(M5250+N5250))*(R5250/(R5250+Q5250)))</f>
        <v>0.23681592039801</v>
      </c>
      <c r="T5250" s="0" t="n">
        <f aca="false">IF(J5250=1,(MIN(30,(D5250-C5250)))*(K5250/(K5250+L5250))*(O5250/(O5250+P5250)),(MAX(-30,(D5250-C5250)))*(L5250/(K5250+L5250))*(P5250/(P5250+O5250)))</f>
        <v>-0.573880396889246</v>
      </c>
      <c r="U5250" s="7" t="n">
        <v>43155</v>
      </c>
    </row>
    <row r="5251" customFormat="false" ht="15" hidden="false" customHeight="false" outlineLevel="0" collapsed="false">
      <c r="A5251" s="0" t="s">
        <v>32</v>
      </c>
      <c r="B5251" s="0" t="s">
        <v>137</v>
      </c>
      <c r="C5251" s="0" t="n">
        <v>63</v>
      </c>
      <c r="D5251" s="0" t="n">
        <v>64</v>
      </c>
      <c r="E5251" s="0" t="n">
        <v>43</v>
      </c>
      <c r="F5251" s="0" t="n">
        <v>41</v>
      </c>
      <c r="G5251" s="0" t="n">
        <v>11</v>
      </c>
      <c r="H5251" s="0" t="n">
        <v>14</v>
      </c>
      <c r="I5251" s="0" t="n">
        <v>0</v>
      </c>
      <c r="J5251" s="0" t="n">
        <v>1</v>
      </c>
      <c r="K5251" s="0" t="n">
        <f aca="false">VLOOKUP(A5251,'Team Data'!$A$1:$E$659,2,FALSE())</f>
        <v>16</v>
      </c>
      <c r="L5251" s="0" t="n">
        <f aca="false">VLOOKUP(A5251,'Team Data'!$A$1:$E$659,3,FALSE())</f>
        <v>16</v>
      </c>
      <c r="M5251" s="0" t="n">
        <f aca="false">VLOOKUP(B5251,'Team Data'!$A$1:$E$659,2,FALSE())</f>
        <v>17</v>
      </c>
      <c r="N5251" s="0" t="n">
        <f aca="false">VLOOKUP(B5251,'Team Data'!$A$1:$E$659,3,FALSE())</f>
        <v>17</v>
      </c>
      <c r="O5251" s="0" t="n">
        <f aca="false">VLOOKUP(A5251,'Team Data'!$A$1:$E$659,4,FALSE())</f>
        <v>523</v>
      </c>
      <c r="P5251" s="0" t="n">
        <f aca="false">VLOOKUP(A5251,'Team Data'!$A$1:$E$659,5,FALSE())</f>
        <v>476</v>
      </c>
      <c r="Q5251" s="0" t="n">
        <f aca="false">VLOOKUP(B5251,'Team Data'!$A$1:$E$659,4,FALSE())</f>
        <v>609</v>
      </c>
      <c r="R5251" s="0" t="n">
        <f aca="false">VLOOKUP(B5251,'Team Data'!$A$1:$E$659,5,FALSE())</f>
        <v>491</v>
      </c>
      <c r="S5251" s="0" t="n">
        <f aca="false">IF(I5251=1,(MIN(30,(C5251-D5251)))*(M5251/(M5251+N5251))*(Q5251/(Q5251+R5251)),(MAX(-30,(C5251-D5251)))*(N5251/(M5251+N5251))*(R5251/(R5251+Q5251)))</f>
        <v>-0.223181818181818</v>
      </c>
      <c r="T5251" s="0" t="n">
        <f aca="false">IF(J5251=1,(MIN(30,(D5251-C5251)))*(K5251/(K5251+L5251))*(O5251/(O5251+P5251)),(MAX(-30,(D5251-C5251)))*(L5251/(K5251+L5251))*(P5251/(P5251+O5251)))</f>
        <v>0.261761761761762</v>
      </c>
      <c r="U5251" s="7" t="n">
        <v>43155</v>
      </c>
    </row>
    <row r="5252" customFormat="false" ht="15" hidden="false" customHeight="false" outlineLevel="0" collapsed="false">
      <c r="A5252" s="0" t="s">
        <v>250</v>
      </c>
      <c r="B5252" s="0" t="s">
        <v>241</v>
      </c>
      <c r="C5252" s="0" t="n">
        <v>72</v>
      </c>
      <c r="D5252" s="0" t="n">
        <v>70</v>
      </c>
      <c r="E5252" s="0" t="n">
        <v>31</v>
      </c>
      <c r="F5252" s="0" t="n">
        <v>32</v>
      </c>
      <c r="G5252" s="0" t="n">
        <v>9</v>
      </c>
      <c r="H5252" s="0" t="n">
        <v>7</v>
      </c>
      <c r="I5252" s="0" t="n">
        <v>1</v>
      </c>
      <c r="J5252" s="0" t="n">
        <v>0</v>
      </c>
      <c r="K5252" s="0" t="n">
        <f aca="false">VLOOKUP(A5252,'Team Data'!$A$1:$E$659,2,FALSE())</f>
        <v>16</v>
      </c>
      <c r="L5252" s="0" t="n">
        <f aca="false">VLOOKUP(A5252,'Team Data'!$A$1:$E$659,3,FALSE())</f>
        <v>16</v>
      </c>
      <c r="M5252" s="0" t="n">
        <f aca="false">VLOOKUP(B5252,'Team Data'!$A$1:$E$659,2,FALSE())</f>
        <v>12</v>
      </c>
      <c r="N5252" s="0" t="n">
        <f aca="false">VLOOKUP(B5252,'Team Data'!$A$1:$E$659,3,FALSE())</f>
        <v>20</v>
      </c>
      <c r="O5252" s="0" t="n">
        <f aca="false">VLOOKUP(A5252,'Team Data'!$A$1:$E$659,4,FALSE())</f>
        <v>549</v>
      </c>
      <c r="P5252" s="0" t="n">
        <f aca="false">VLOOKUP(A5252,'Team Data'!$A$1:$E$659,5,FALSE())</f>
        <v>500</v>
      </c>
      <c r="Q5252" s="0" t="n">
        <f aca="false">VLOOKUP(B5252,'Team Data'!$A$1:$E$659,4,FALSE())</f>
        <v>593</v>
      </c>
      <c r="R5252" s="0" t="n">
        <f aca="false">VLOOKUP(B5252,'Team Data'!$A$1:$E$659,5,FALSE())</f>
        <v>457</v>
      </c>
      <c r="S5252" s="0" t="n">
        <f aca="false">IF(I5252=1,(MIN(30,(C5252-D5252)))*(M5252/(M5252+N5252))*(Q5252/(Q5252+R5252)),(MAX(-30,(C5252-D5252)))*(N5252/(M5252+N5252))*(R5252/(R5252+Q5252)))</f>
        <v>0.423571428571429</v>
      </c>
      <c r="T5252" s="0" t="n">
        <f aca="false">IF(J5252=1,(MIN(30,(D5252-C5252)))*(K5252/(K5252+L5252))*(O5252/(O5252+P5252)),(MAX(-30,(D5252-C5252)))*(L5252/(K5252+L5252))*(P5252/(P5252+O5252)))</f>
        <v>-0.476644423260248</v>
      </c>
      <c r="U5252" s="7" t="n">
        <v>43155</v>
      </c>
    </row>
    <row r="5253" customFormat="false" ht="15" hidden="false" customHeight="false" outlineLevel="0" collapsed="false">
      <c r="A5253" s="0" t="s">
        <v>163</v>
      </c>
      <c r="B5253" s="0" t="s">
        <v>97</v>
      </c>
      <c r="C5253" s="0" t="n">
        <v>76</v>
      </c>
      <c r="D5253" s="0" t="n">
        <v>78</v>
      </c>
      <c r="E5253" s="0" t="n">
        <v>39</v>
      </c>
      <c r="F5253" s="0" t="n">
        <v>46</v>
      </c>
      <c r="G5253" s="0" t="n">
        <v>6</v>
      </c>
      <c r="H5253" s="0" t="n">
        <v>13</v>
      </c>
      <c r="I5253" s="0" t="n">
        <v>0</v>
      </c>
      <c r="J5253" s="0" t="n">
        <v>1</v>
      </c>
      <c r="K5253" s="0" t="n">
        <f aca="false">VLOOKUP(A5253,'Team Data'!$A$1:$E$659,2,FALSE())</f>
        <v>13</v>
      </c>
      <c r="L5253" s="0" t="n">
        <f aca="false">VLOOKUP(A5253,'Team Data'!$A$1:$E$659,3,FALSE())</f>
        <v>20</v>
      </c>
      <c r="M5253" s="0" t="n">
        <f aca="false">VLOOKUP(B5253,'Team Data'!$A$1:$E$659,2,FALSE())</f>
        <v>16</v>
      </c>
      <c r="N5253" s="0" t="n">
        <f aca="false">VLOOKUP(B5253,'Team Data'!$A$1:$E$659,3,FALSE())</f>
        <v>17</v>
      </c>
      <c r="O5253" s="0" t="n">
        <f aca="false">VLOOKUP(A5253,'Team Data'!$A$1:$E$659,4,FALSE())</f>
        <v>540</v>
      </c>
      <c r="P5253" s="0" t="n">
        <f aca="false">VLOOKUP(A5253,'Team Data'!$A$1:$E$659,5,FALSE())</f>
        <v>528</v>
      </c>
      <c r="Q5253" s="0" t="n">
        <f aca="false">VLOOKUP(B5253,'Team Data'!$A$1:$E$659,4,FALSE())</f>
        <v>539</v>
      </c>
      <c r="R5253" s="0" t="n">
        <f aca="false">VLOOKUP(B5253,'Team Data'!$A$1:$E$659,5,FALSE())</f>
        <v>535</v>
      </c>
      <c r="S5253" s="0" t="n">
        <f aca="false">IF(I5253=1,(MIN(30,(C5253-D5253)))*(M5253/(M5253+N5253))*(Q5253/(Q5253+R5253)),(MAX(-30,(C5253-D5253)))*(N5253/(M5253+N5253))*(R5253/(R5253+Q5253)))</f>
        <v>-0.513232887534564</v>
      </c>
      <c r="T5253" s="0" t="n">
        <f aca="false">IF(J5253=1,(MIN(30,(D5253-C5253)))*(K5253/(K5253+L5253))*(O5253/(O5253+P5253)),(MAX(-30,(D5253-C5253)))*(L5253/(K5253+L5253))*(P5253/(P5253+O5253)))</f>
        <v>0.398365679264556</v>
      </c>
      <c r="U5253" s="7" t="n">
        <v>43155</v>
      </c>
    </row>
    <row r="5254" customFormat="false" ht="15" hidden="false" customHeight="false" outlineLevel="0" collapsed="false">
      <c r="A5254" s="0" t="s">
        <v>17</v>
      </c>
      <c r="B5254" s="0" t="s">
        <v>9</v>
      </c>
      <c r="C5254" s="0" t="n">
        <v>76</v>
      </c>
      <c r="D5254" s="0" t="n">
        <v>73</v>
      </c>
      <c r="E5254" s="0" t="n">
        <v>36</v>
      </c>
      <c r="F5254" s="0" t="n">
        <v>28</v>
      </c>
      <c r="G5254" s="0" t="n">
        <v>16</v>
      </c>
      <c r="H5254" s="0" t="n">
        <v>18</v>
      </c>
      <c r="I5254" s="0" t="n">
        <v>1</v>
      </c>
      <c r="J5254" s="0" t="n">
        <v>0</v>
      </c>
      <c r="K5254" s="0" t="n">
        <f aca="false">VLOOKUP(A5254,'Team Data'!$A$1:$E$659,2,FALSE())</f>
        <v>23</v>
      </c>
      <c r="L5254" s="0" t="n">
        <f aca="false">VLOOKUP(A5254,'Team Data'!$A$1:$E$659,3,FALSE())</f>
        <v>12</v>
      </c>
      <c r="M5254" s="0" t="n">
        <f aca="false">VLOOKUP(B5254,'Team Data'!$A$1:$E$659,2,FALSE())</f>
        <v>20</v>
      </c>
      <c r="N5254" s="0" t="n">
        <f aca="false">VLOOKUP(B5254,'Team Data'!$A$1:$E$659,3,FALSE())</f>
        <v>16</v>
      </c>
      <c r="O5254" s="0" t="n">
        <f aca="false">VLOOKUP(A5254,'Team Data'!$A$1:$E$659,4,FALSE())</f>
        <v>660</v>
      </c>
      <c r="P5254" s="0" t="n">
        <f aca="false">VLOOKUP(A5254,'Team Data'!$A$1:$E$659,5,FALSE())</f>
        <v>497</v>
      </c>
      <c r="Q5254" s="0" t="n">
        <f aca="false">VLOOKUP(B5254,'Team Data'!$A$1:$E$659,4,FALSE())</f>
        <v>741</v>
      </c>
      <c r="R5254" s="0" t="n">
        <f aca="false">VLOOKUP(B5254,'Team Data'!$A$1:$E$659,5,FALSE())</f>
        <v>460</v>
      </c>
      <c r="S5254" s="0" t="n">
        <f aca="false">IF(I5254=1,(MIN(30,(C5254-D5254)))*(M5254/(M5254+N5254))*(Q5254/(Q5254+R5254)),(MAX(-30,(C5254-D5254)))*(N5254/(M5254+N5254))*(R5254/(R5254+Q5254)))</f>
        <v>1.02830974188177</v>
      </c>
      <c r="T5254" s="0" t="n">
        <f aca="false">IF(J5254=1,(MIN(30,(D5254-C5254)))*(K5254/(K5254+L5254))*(O5254/(O5254+P5254)),(MAX(-30,(D5254-C5254)))*(L5254/(K5254+L5254))*(P5254/(P5254+O5254)))</f>
        <v>-0.441832324978392</v>
      </c>
      <c r="U5254" s="7" t="n">
        <v>43155</v>
      </c>
    </row>
    <row r="5255" customFormat="false" ht="15" hidden="false" customHeight="false" outlineLevel="0" collapsed="false">
      <c r="A5255" s="0" t="s">
        <v>135</v>
      </c>
      <c r="B5255" s="0" t="s">
        <v>216</v>
      </c>
      <c r="C5255" s="0" t="n">
        <v>77</v>
      </c>
      <c r="D5255" s="0" t="n">
        <v>86</v>
      </c>
      <c r="E5255" s="0" t="n">
        <v>34</v>
      </c>
      <c r="F5255" s="0" t="n">
        <v>38</v>
      </c>
      <c r="G5255" s="0" t="n">
        <v>9</v>
      </c>
      <c r="H5255" s="0" t="n">
        <v>14</v>
      </c>
      <c r="I5255" s="0" t="n">
        <v>0</v>
      </c>
      <c r="J5255" s="0" t="n">
        <v>1</v>
      </c>
      <c r="K5255" s="0" t="n">
        <f aca="false">VLOOKUP(A5255,'Team Data'!$A$1:$E$659,2,FALSE())</f>
        <v>25</v>
      </c>
      <c r="L5255" s="0" t="n">
        <f aca="false">VLOOKUP(A5255,'Team Data'!$A$1:$E$659,3,FALSE())</f>
        <v>12</v>
      </c>
      <c r="M5255" s="0" t="n">
        <f aca="false">VLOOKUP(B5255,'Team Data'!$A$1:$E$659,2,FALSE())</f>
        <v>18</v>
      </c>
      <c r="N5255" s="0" t="n">
        <f aca="false">VLOOKUP(B5255,'Team Data'!$A$1:$E$659,3,FALSE())</f>
        <v>14</v>
      </c>
      <c r="O5255" s="0" t="n">
        <f aca="false">VLOOKUP(A5255,'Team Data'!$A$1:$E$659,4,FALSE())</f>
        <v>699</v>
      </c>
      <c r="P5255" s="0" t="n">
        <f aca="false">VLOOKUP(A5255,'Team Data'!$A$1:$E$659,5,FALSE())</f>
        <v>540</v>
      </c>
      <c r="Q5255" s="0" t="n">
        <f aca="false">VLOOKUP(B5255,'Team Data'!$A$1:$E$659,4,FALSE())</f>
        <v>650</v>
      </c>
      <c r="R5255" s="0" t="n">
        <f aca="false">VLOOKUP(B5255,'Team Data'!$A$1:$E$659,5,FALSE())</f>
        <v>442</v>
      </c>
      <c r="S5255" s="0" t="n">
        <f aca="false">IF(I5255=1,(MIN(30,(C5255-D5255)))*(M5255/(M5255+N5255))*(Q5255/(Q5255+R5255)),(MAX(-30,(C5255-D5255)))*(N5255/(M5255+N5255))*(R5255/(R5255+Q5255)))</f>
        <v>-1.59375</v>
      </c>
      <c r="T5255" s="0" t="n">
        <f aca="false">IF(J5255=1,(MIN(30,(D5255-C5255)))*(K5255/(K5255+L5255))*(O5255/(O5255+P5255)),(MAX(-30,(D5255-C5255)))*(L5255/(K5255+L5255))*(P5255/(P5255+O5255)))</f>
        <v>3.43073097310385</v>
      </c>
      <c r="U5255" s="7" t="n">
        <v>43155</v>
      </c>
    </row>
    <row r="5256" customFormat="false" ht="15" hidden="false" customHeight="false" outlineLevel="0" collapsed="false">
      <c r="A5256" s="0" t="s">
        <v>260</v>
      </c>
      <c r="B5256" s="0" t="s">
        <v>252</v>
      </c>
      <c r="C5256" s="0" t="n">
        <v>40</v>
      </c>
      <c r="D5256" s="0" t="n">
        <v>67</v>
      </c>
      <c r="E5256" s="0" t="n">
        <v>30</v>
      </c>
      <c r="F5256" s="0" t="n">
        <v>36</v>
      </c>
      <c r="G5256" s="0" t="n">
        <v>14</v>
      </c>
      <c r="H5256" s="0" t="n">
        <v>11</v>
      </c>
      <c r="I5256" s="0" t="n">
        <v>0</v>
      </c>
      <c r="J5256" s="0" t="n">
        <v>1</v>
      </c>
      <c r="K5256" s="0" t="n">
        <f aca="false">VLOOKUP(A5256,'Team Data'!$A$1:$E$659,2,FALSE())</f>
        <v>11</v>
      </c>
      <c r="L5256" s="0" t="n">
        <f aca="false">VLOOKUP(A5256,'Team Data'!$A$1:$E$659,3,FALSE())</f>
        <v>20</v>
      </c>
      <c r="M5256" s="0" t="n">
        <f aca="false">VLOOKUP(B5256,'Team Data'!$A$1:$E$659,2,FALSE())</f>
        <v>30</v>
      </c>
      <c r="N5256" s="0" t="n">
        <f aca="false">VLOOKUP(B5256,'Team Data'!$A$1:$E$659,3,FALSE())</f>
        <v>6</v>
      </c>
      <c r="O5256" s="0" t="n">
        <f aca="false">VLOOKUP(A5256,'Team Data'!$A$1:$E$659,4,FALSE())</f>
        <v>508</v>
      </c>
      <c r="P5256" s="0" t="n">
        <f aca="false">VLOOKUP(A5256,'Team Data'!$A$1:$E$659,5,FALSE())</f>
        <v>478</v>
      </c>
      <c r="Q5256" s="0" t="n">
        <f aca="false">VLOOKUP(B5256,'Team Data'!$A$1:$E$659,4,FALSE())</f>
        <v>602</v>
      </c>
      <c r="R5256" s="0" t="n">
        <f aca="false">VLOOKUP(B5256,'Team Data'!$A$1:$E$659,5,FALSE())</f>
        <v>592</v>
      </c>
      <c r="S5256" s="0" t="n">
        <f aca="false">IF(I5256=1,(MIN(30,(C5256-D5256)))*(M5256/(M5256+N5256))*(Q5256/(Q5256+R5256)),(MAX(-30,(C5256-D5256)))*(N5256/(M5256+N5256))*(R5256/(R5256+Q5256)))</f>
        <v>-2.23115577889447</v>
      </c>
      <c r="T5256" s="0" t="n">
        <f aca="false">IF(J5256=1,(MIN(30,(D5256-C5256)))*(K5256/(K5256+L5256))*(O5256/(O5256+P5256)),(MAX(-30,(D5256-C5256)))*(L5256/(K5256+L5256))*(P5256/(P5256+O5256)))</f>
        <v>4.93607276058366</v>
      </c>
      <c r="U5256" s="7" t="n">
        <v>43155</v>
      </c>
    </row>
    <row r="5257" customFormat="false" ht="15" hidden="false" customHeight="false" outlineLevel="0" collapsed="false">
      <c r="A5257" s="0" t="s">
        <v>285</v>
      </c>
      <c r="B5257" s="0" t="s">
        <v>75</v>
      </c>
      <c r="C5257" s="0" t="n">
        <v>44</v>
      </c>
      <c r="D5257" s="0" t="n">
        <v>60</v>
      </c>
      <c r="E5257" s="0" t="n">
        <v>33</v>
      </c>
      <c r="F5257" s="0" t="n">
        <v>37</v>
      </c>
      <c r="G5257" s="0" t="n">
        <v>17</v>
      </c>
      <c r="H5257" s="0" t="n">
        <v>11</v>
      </c>
      <c r="I5257" s="0" t="n">
        <v>0</v>
      </c>
      <c r="J5257" s="0" t="n">
        <v>1</v>
      </c>
      <c r="K5257" s="0" t="n">
        <f aca="false">VLOOKUP(A5257,'Team Data'!$A$1:$E$659,2,FALSE())</f>
        <v>23</v>
      </c>
      <c r="L5257" s="0" t="n">
        <f aca="false">VLOOKUP(A5257,'Team Data'!$A$1:$E$659,3,FALSE())</f>
        <v>14</v>
      </c>
      <c r="M5257" s="0" t="n">
        <f aca="false">VLOOKUP(B5257,'Team Data'!$A$1:$E$659,2,FALSE())</f>
        <v>28</v>
      </c>
      <c r="N5257" s="0" t="n">
        <f aca="false">VLOOKUP(B5257,'Team Data'!$A$1:$E$659,3,FALSE())</f>
        <v>8</v>
      </c>
      <c r="O5257" s="0" t="n">
        <f aca="false">VLOOKUP(A5257,'Team Data'!$A$1:$E$659,4,FALSE())</f>
        <v>752</v>
      </c>
      <c r="P5257" s="0" t="n">
        <f aca="false">VLOOKUP(A5257,'Team Data'!$A$1:$E$659,5,FALSE())</f>
        <v>485</v>
      </c>
      <c r="Q5257" s="0" t="n">
        <f aca="false">VLOOKUP(B5257,'Team Data'!$A$1:$E$659,4,FALSE())</f>
        <v>723</v>
      </c>
      <c r="R5257" s="0" t="n">
        <f aca="false">VLOOKUP(B5257,'Team Data'!$A$1:$E$659,5,FALSE())</f>
        <v>486</v>
      </c>
      <c r="S5257" s="0" t="n">
        <f aca="false">IF(I5257=1,(MIN(30,(C5257-D5257)))*(M5257/(M5257+N5257))*(Q5257/(Q5257+R5257)),(MAX(-30,(C5257-D5257)))*(N5257/(M5257+N5257))*(R5257/(R5257+Q5257)))</f>
        <v>-1.42928039702233</v>
      </c>
      <c r="T5257" s="0" t="n">
        <f aca="false">IF(J5257=1,(MIN(30,(D5257-C5257)))*(K5257/(K5257+L5257))*(O5257/(O5257+P5257)),(MAX(-30,(D5257-C5257)))*(L5257/(K5257+L5257))*(P5257/(P5257+O5257)))</f>
        <v>6.04636325897442</v>
      </c>
      <c r="U5257" s="7" t="n">
        <v>43155</v>
      </c>
    </row>
    <row r="5258" customFormat="false" ht="15" hidden="false" customHeight="false" outlineLevel="0" collapsed="false">
      <c r="A5258" s="0" t="s">
        <v>19</v>
      </c>
      <c r="B5258" s="0" t="s">
        <v>105</v>
      </c>
      <c r="C5258" s="0" t="n">
        <v>75</v>
      </c>
      <c r="D5258" s="0" t="n">
        <v>66</v>
      </c>
      <c r="E5258" s="0" t="n">
        <v>38</v>
      </c>
      <c r="F5258" s="0" t="n">
        <v>48</v>
      </c>
      <c r="G5258" s="0" t="n">
        <v>14</v>
      </c>
      <c r="H5258" s="0" t="n">
        <v>18</v>
      </c>
      <c r="I5258" s="0" t="n">
        <v>1</v>
      </c>
      <c r="J5258" s="0" t="n">
        <v>0</v>
      </c>
      <c r="K5258" s="0" t="n">
        <f aca="false">VLOOKUP(A5258,'Team Data'!$A$1:$E$659,2,FALSE())</f>
        <v>14</v>
      </c>
      <c r="L5258" s="0" t="n">
        <f aca="false">VLOOKUP(A5258,'Team Data'!$A$1:$E$659,3,FALSE())</f>
        <v>21</v>
      </c>
      <c r="M5258" s="0" t="n">
        <f aca="false">VLOOKUP(B5258,'Team Data'!$A$1:$E$659,2,FALSE())</f>
        <v>17</v>
      </c>
      <c r="N5258" s="0" t="n">
        <f aca="false">VLOOKUP(B5258,'Team Data'!$A$1:$E$659,3,FALSE())</f>
        <v>14</v>
      </c>
      <c r="O5258" s="0" t="n">
        <f aca="false">VLOOKUP(A5258,'Team Data'!$A$1:$E$659,4,FALSE())</f>
        <v>471</v>
      </c>
      <c r="P5258" s="0" t="n">
        <f aca="false">VLOOKUP(A5258,'Team Data'!$A$1:$E$659,5,FALSE())</f>
        <v>659</v>
      </c>
      <c r="Q5258" s="0" t="n">
        <f aca="false">VLOOKUP(B5258,'Team Data'!$A$1:$E$659,4,FALSE())</f>
        <v>412</v>
      </c>
      <c r="R5258" s="0" t="n">
        <f aca="false">VLOOKUP(B5258,'Team Data'!$A$1:$E$659,5,FALSE())</f>
        <v>578</v>
      </c>
      <c r="S5258" s="0" t="n">
        <f aca="false">IF(I5258=1,(MIN(30,(C5258-D5258)))*(M5258/(M5258+N5258))*(Q5258/(Q5258+R5258)),(MAX(-30,(C5258-D5258)))*(N5258/(M5258+N5258))*(R5258/(R5258+Q5258)))</f>
        <v>2.05395894428153</v>
      </c>
      <c r="T5258" s="0" t="n">
        <f aca="false">IF(J5258=1,(MIN(30,(D5258-C5258)))*(K5258/(K5258+L5258))*(O5258/(O5258+P5258)),(MAX(-30,(D5258-C5258)))*(L5258/(K5258+L5258))*(P5258/(P5258+O5258)))</f>
        <v>-3.14920353982301</v>
      </c>
      <c r="U5258" s="7" t="n">
        <v>43155</v>
      </c>
    </row>
    <row r="5259" customFormat="false" ht="15" hidden="false" customHeight="false" outlineLevel="0" collapsed="false">
      <c r="A5259" s="0" t="s">
        <v>273</v>
      </c>
      <c r="B5259" s="0" t="s">
        <v>12</v>
      </c>
      <c r="C5259" s="0" t="n">
        <v>85</v>
      </c>
      <c r="D5259" s="0" t="n">
        <v>89</v>
      </c>
      <c r="E5259" s="0" t="n">
        <v>33</v>
      </c>
      <c r="F5259" s="0" t="n">
        <v>38</v>
      </c>
      <c r="G5259" s="0" t="n">
        <v>11</v>
      </c>
      <c r="H5259" s="0" t="n">
        <v>8</v>
      </c>
      <c r="I5259" s="0" t="n">
        <v>0</v>
      </c>
      <c r="J5259" s="0" t="n">
        <v>1</v>
      </c>
      <c r="K5259" s="0" t="n">
        <f aca="false">VLOOKUP(A5259,'Team Data'!$A$1:$E$659,2,FALSE())</f>
        <v>15</v>
      </c>
      <c r="L5259" s="0" t="n">
        <f aca="false">VLOOKUP(A5259,'Team Data'!$A$1:$E$659,3,FALSE())</f>
        <v>18</v>
      </c>
      <c r="M5259" s="0" t="n">
        <f aca="false">VLOOKUP(B5259,'Team Data'!$A$1:$E$659,2,FALSE())</f>
        <v>11</v>
      </c>
      <c r="N5259" s="0" t="n">
        <f aca="false">VLOOKUP(B5259,'Team Data'!$A$1:$E$659,3,FALSE())</f>
        <v>21</v>
      </c>
      <c r="O5259" s="0" t="n">
        <f aca="false">VLOOKUP(A5259,'Team Data'!$A$1:$E$659,4,FALSE())</f>
        <v>416</v>
      </c>
      <c r="P5259" s="0" t="n">
        <f aca="false">VLOOKUP(A5259,'Team Data'!$A$1:$E$659,5,FALSE())</f>
        <v>607</v>
      </c>
      <c r="Q5259" s="0" t="n">
        <f aca="false">VLOOKUP(B5259,'Team Data'!$A$1:$E$659,4,FALSE())</f>
        <v>370</v>
      </c>
      <c r="R5259" s="0" t="n">
        <f aca="false">VLOOKUP(B5259,'Team Data'!$A$1:$E$659,5,FALSE())</f>
        <v>552</v>
      </c>
      <c r="S5259" s="0" t="n">
        <f aca="false">IF(I5259=1,(MIN(30,(C5259-D5259)))*(M5259/(M5259+N5259))*(Q5259/(Q5259+R5259)),(MAX(-30,(C5259-D5259)))*(N5259/(M5259+N5259))*(R5259/(R5259+Q5259)))</f>
        <v>-1.57158351409978</v>
      </c>
      <c r="T5259" s="0" t="n">
        <f aca="false">IF(J5259=1,(MIN(30,(D5259-C5259)))*(K5259/(K5259+L5259))*(O5259/(O5259+P5259)),(MAX(-30,(D5259-C5259)))*(L5259/(K5259+L5259))*(P5259/(P5259+O5259)))</f>
        <v>0.739358393317338</v>
      </c>
      <c r="U5259" s="7" t="n">
        <v>43155</v>
      </c>
    </row>
    <row r="5260" customFormat="false" ht="15" hidden="false" customHeight="false" outlineLevel="0" collapsed="false">
      <c r="A5260" s="0" t="s">
        <v>51</v>
      </c>
      <c r="B5260" s="0" t="s">
        <v>160</v>
      </c>
      <c r="C5260" s="0" t="n">
        <v>75</v>
      </c>
      <c r="D5260" s="0" t="n">
        <v>103</v>
      </c>
      <c r="E5260" s="0" t="n">
        <v>41</v>
      </c>
      <c r="F5260" s="0" t="n">
        <v>35</v>
      </c>
      <c r="G5260" s="0" t="n">
        <v>14</v>
      </c>
      <c r="H5260" s="0" t="n">
        <v>7</v>
      </c>
      <c r="I5260" s="0" t="n">
        <v>0</v>
      </c>
      <c r="J5260" s="0" t="n">
        <v>1</v>
      </c>
      <c r="K5260" s="0" t="n">
        <f aca="false">VLOOKUP(A5260,'Team Data'!$A$1:$E$659,2,FALSE())</f>
        <v>6</v>
      </c>
      <c r="L5260" s="0" t="n">
        <f aca="false">VLOOKUP(A5260,'Team Data'!$A$1:$E$659,3,FALSE())</f>
        <v>23</v>
      </c>
      <c r="M5260" s="0" t="n">
        <f aca="false">VLOOKUP(B5260,'Team Data'!$A$1:$E$659,2,FALSE())</f>
        <v>25</v>
      </c>
      <c r="N5260" s="0" t="n">
        <f aca="false">VLOOKUP(B5260,'Team Data'!$A$1:$E$659,3,FALSE())</f>
        <v>11</v>
      </c>
      <c r="O5260" s="0" t="n">
        <f aca="false">VLOOKUP(A5260,'Team Data'!$A$1:$E$659,4,FALSE())</f>
        <v>485</v>
      </c>
      <c r="P5260" s="0" t="n">
        <f aca="false">VLOOKUP(A5260,'Team Data'!$A$1:$E$659,5,FALSE())</f>
        <v>443</v>
      </c>
      <c r="Q5260" s="0" t="n">
        <f aca="false">VLOOKUP(B5260,'Team Data'!$A$1:$E$659,4,FALSE())</f>
        <v>620</v>
      </c>
      <c r="R5260" s="0" t="n">
        <f aca="false">VLOOKUP(B5260,'Team Data'!$A$1:$E$659,5,FALSE())</f>
        <v>535</v>
      </c>
      <c r="S5260" s="0" t="n">
        <f aca="false">IF(I5260=1,(MIN(30,(C5260-D5260)))*(M5260/(M5260+N5260))*(Q5260/(Q5260+R5260)),(MAX(-30,(C5260-D5260)))*(N5260/(M5260+N5260))*(R5260/(R5260+Q5260)))</f>
        <v>-3.96296296296296</v>
      </c>
      <c r="T5260" s="0" t="n">
        <f aca="false">IF(J5260=1,(MIN(30,(D5260-C5260)))*(K5260/(K5260+L5260))*(O5260/(O5260+P5260)),(MAX(-30,(D5260-C5260)))*(L5260/(K5260+L5260))*(P5260/(P5260+O5260)))</f>
        <v>3.02764565992866</v>
      </c>
      <c r="U5260" s="7" t="n">
        <v>43156</v>
      </c>
    </row>
    <row r="5261" customFormat="false" ht="15" hidden="false" customHeight="false" outlineLevel="0" collapsed="false">
      <c r="A5261" s="0" t="s">
        <v>303</v>
      </c>
      <c r="B5261" s="0" t="s">
        <v>171</v>
      </c>
      <c r="C5261" s="0" t="n">
        <v>54</v>
      </c>
      <c r="D5261" s="0" t="n">
        <v>79</v>
      </c>
      <c r="E5261" s="0" t="n">
        <v>39</v>
      </c>
      <c r="F5261" s="0" t="n">
        <v>35</v>
      </c>
      <c r="G5261" s="0" t="n">
        <v>16</v>
      </c>
      <c r="H5261" s="0" t="n">
        <v>7</v>
      </c>
      <c r="I5261" s="0" t="n">
        <v>0</v>
      </c>
      <c r="J5261" s="0" t="n">
        <v>1</v>
      </c>
      <c r="K5261" s="0" t="n">
        <f aca="false">VLOOKUP(A5261,'Team Data'!$A$1:$E$659,2,FALSE())</f>
        <v>20</v>
      </c>
      <c r="L5261" s="0" t="n">
        <f aca="false">VLOOKUP(A5261,'Team Data'!$A$1:$E$659,3,FALSE())</f>
        <v>13</v>
      </c>
      <c r="M5261" s="0" t="n">
        <f aca="false">VLOOKUP(B5261,'Team Data'!$A$1:$E$659,2,FALSE())</f>
        <v>25</v>
      </c>
      <c r="N5261" s="0" t="n">
        <f aca="false">VLOOKUP(B5261,'Team Data'!$A$1:$E$659,3,FALSE())</f>
        <v>8</v>
      </c>
      <c r="O5261" s="0" t="n">
        <f aca="false">VLOOKUP(A5261,'Team Data'!$A$1:$E$659,4,FALSE())</f>
        <v>538</v>
      </c>
      <c r="P5261" s="0" t="n">
        <f aca="false">VLOOKUP(A5261,'Team Data'!$A$1:$E$659,5,FALSE())</f>
        <v>501</v>
      </c>
      <c r="Q5261" s="0" t="n">
        <f aca="false">VLOOKUP(B5261,'Team Data'!$A$1:$E$659,4,FALSE())</f>
        <v>610</v>
      </c>
      <c r="R5261" s="0" t="n">
        <f aca="false">VLOOKUP(B5261,'Team Data'!$A$1:$E$659,5,FALSE())</f>
        <v>461</v>
      </c>
      <c r="S5261" s="0" t="n">
        <f aca="false">IF(I5261=1,(MIN(30,(C5261-D5261)))*(M5261/(M5261+N5261))*(Q5261/(Q5261+R5261)),(MAX(-30,(C5261-D5261)))*(N5261/(M5261+N5261))*(R5261/(R5261+Q5261)))</f>
        <v>-2.60872025577908</v>
      </c>
      <c r="T5261" s="0" t="n">
        <f aca="false">IF(J5261=1,(MIN(30,(D5261-C5261)))*(K5261/(K5261+L5261))*(O5261/(O5261+P5261)),(MAX(-30,(D5261-C5261)))*(L5261/(K5261+L5261))*(P5261/(P5261+O5261)))</f>
        <v>7.84553912561612</v>
      </c>
      <c r="U5261" s="7" t="n">
        <v>43156</v>
      </c>
    </row>
    <row r="5262" customFormat="false" ht="15" hidden="false" customHeight="false" outlineLevel="0" collapsed="false">
      <c r="A5262" s="0" t="s">
        <v>110</v>
      </c>
      <c r="B5262" s="0" t="s">
        <v>226</v>
      </c>
      <c r="C5262" s="0" t="n">
        <v>71</v>
      </c>
      <c r="D5262" s="0" t="n">
        <v>74</v>
      </c>
      <c r="E5262" s="0" t="n">
        <v>33</v>
      </c>
      <c r="F5262" s="0" t="n">
        <v>28</v>
      </c>
      <c r="G5262" s="0" t="n">
        <v>14</v>
      </c>
      <c r="H5262" s="0" t="n">
        <v>8</v>
      </c>
      <c r="I5262" s="0" t="n">
        <v>0</v>
      </c>
      <c r="J5262" s="0" t="n">
        <v>1</v>
      </c>
      <c r="K5262" s="0" t="n">
        <f aca="false">VLOOKUP(A5262,'Team Data'!$A$1:$E$659,2,FALSE())</f>
        <v>18</v>
      </c>
      <c r="L5262" s="0" t="n">
        <f aca="false">VLOOKUP(A5262,'Team Data'!$A$1:$E$659,3,FALSE())</f>
        <v>14</v>
      </c>
      <c r="M5262" s="0" t="n">
        <f aca="false">VLOOKUP(B5262,'Team Data'!$A$1:$E$659,2,FALSE())</f>
        <v>24</v>
      </c>
      <c r="N5262" s="0" t="n">
        <f aca="false">VLOOKUP(B5262,'Team Data'!$A$1:$E$659,3,FALSE())</f>
        <v>9</v>
      </c>
      <c r="O5262" s="0" t="n">
        <f aca="false">VLOOKUP(A5262,'Team Data'!$A$1:$E$659,4,FALSE())</f>
        <v>490</v>
      </c>
      <c r="P5262" s="0" t="n">
        <f aca="false">VLOOKUP(A5262,'Team Data'!$A$1:$E$659,5,FALSE())</f>
        <v>466</v>
      </c>
      <c r="Q5262" s="0" t="n">
        <f aca="false">VLOOKUP(B5262,'Team Data'!$A$1:$E$659,4,FALSE())</f>
        <v>464</v>
      </c>
      <c r="R5262" s="0" t="n">
        <f aca="false">VLOOKUP(B5262,'Team Data'!$A$1:$E$659,5,FALSE())</f>
        <v>528</v>
      </c>
      <c r="S5262" s="0" t="n">
        <f aca="false">IF(I5262=1,(MIN(30,(C5262-D5262)))*(M5262/(M5262+N5262))*(Q5262/(Q5262+R5262)),(MAX(-30,(C5262-D5262)))*(N5262/(M5262+N5262))*(R5262/(R5262+Q5262)))</f>
        <v>-0.435483870967742</v>
      </c>
      <c r="T5262" s="0" t="n">
        <f aca="false">IF(J5262=1,(MIN(30,(D5262-C5262)))*(K5262/(K5262+L5262))*(O5262/(O5262+P5262)),(MAX(-30,(D5262-C5262)))*(L5262/(K5262+L5262))*(P5262/(P5262+O5262)))</f>
        <v>0.864932008368201</v>
      </c>
      <c r="U5262" s="7" t="n">
        <v>43156</v>
      </c>
    </row>
    <row r="5263" customFormat="false" ht="15" hidden="false" customHeight="false" outlineLevel="0" collapsed="false">
      <c r="A5263" s="0" t="s">
        <v>218</v>
      </c>
      <c r="B5263" s="0" t="s">
        <v>345</v>
      </c>
      <c r="C5263" s="0" t="n">
        <v>66</v>
      </c>
      <c r="D5263" s="0" t="n">
        <v>88</v>
      </c>
      <c r="E5263" s="0" t="n">
        <v>30</v>
      </c>
      <c r="F5263" s="0" t="n">
        <v>36</v>
      </c>
      <c r="G5263" s="0" t="n">
        <v>11</v>
      </c>
      <c r="H5263" s="0" t="n">
        <v>8</v>
      </c>
      <c r="I5263" s="0" t="n">
        <v>0</v>
      </c>
      <c r="J5263" s="0" t="n">
        <v>1</v>
      </c>
      <c r="K5263" s="0" t="n">
        <f aca="false">VLOOKUP(A5263,'Team Data'!$A$1:$E$659,2,FALSE())</f>
        <v>25</v>
      </c>
      <c r="L5263" s="0" t="n">
        <f aca="false">VLOOKUP(A5263,'Team Data'!$A$1:$E$659,3,FALSE())</f>
        <v>7</v>
      </c>
      <c r="M5263" s="0" t="n">
        <f aca="false">VLOOKUP(B5263,'Team Data'!$A$1:$E$659,2,FALSE())</f>
        <v>27</v>
      </c>
      <c r="N5263" s="0" t="n">
        <f aca="false">VLOOKUP(B5263,'Team Data'!$A$1:$E$659,3,FALSE())</f>
        <v>11</v>
      </c>
      <c r="O5263" s="0" t="n">
        <f aca="false">VLOOKUP(A5263,'Team Data'!$A$1:$E$659,4,FALSE())</f>
        <v>521</v>
      </c>
      <c r="P5263" s="0" t="n">
        <f aca="false">VLOOKUP(A5263,'Team Data'!$A$1:$E$659,5,FALSE())</f>
        <v>531</v>
      </c>
      <c r="Q5263" s="0" t="n">
        <f aca="false">VLOOKUP(B5263,'Team Data'!$A$1:$E$659,4,FALSE())</f>
        <v>718</v>
      </c>
      <c r="R5263" s="0" t="n">
        <f aca="false">VLOOKUP(B5263,'Team Data'!$A$1:$E$659,5,FALSE())</f>
        <v>515</v>
      </c>
      <c r="S5263" s="0" t="n">
        <f aca="false">IF(I5263=1,(MIN(30,(C5263-D5263)))*(M5263/(M5263+N5263))*(Q5263/(Q5263+R5263)),(MAX(-30,(C5263-D5263)))*(N5263/(M5263+N5263))*(R5263/(R5263+Q5263)))</f>
        <v>-2.65996499765228</v>
      </c>
      <c r="T5263" s="0" t="n">
        <f aca="false">IF(J5263=1,(MIN(30,(D5263-C5263)))*(K5263/(K5263+L5263))*(O5263/(O5263+P5263)),(MAX(-30,(D5263-C5263)))*(L5263/(K5263+L5263))*(P5263/(P5263+O5263)))</f>
        <v>8.51206036121673</v>
      </c>
      <c r="U5263" s="7" t="n">
        <v>43156</v>
      </c>
    </row>
    <row r="5264" customFormat="false" ht="15" hidden="false" customHeight="false" outlineLevel="0" collapsed="false">
      <c r="A5264" s="0" t="s">
        <v>240</v>
      </c>
      <c r="B5264" s="0" t="s">
        <v>91</v>
      </c>
      <c r="C5264" s="0" t="n">
        <v>64</v>
      </c>
      <c r="D5264" s="0" t="n">
        <v>67</v>
      </c>
      <c r="E5264" s="0" t="n">
        <v>36</v>
      </c>
      <c r="F5264" s="0" t="n">
        <v>36</v>
      </c>
      <c r="G5264" s="0" t="n">
        <v>14</v>
      </c>
      <c r="H5264" s="0" t="n">
        <v>13</v>
      </c>
      <c r="I5264" s="0" t="n">
        <v>0</v>
      </c>
      <c r="J5264" s="0" t="n">
        <v>1</v>
      </c>
      <c r="K5264" s="0" t="n">
        <f aca="false">VLOOKUP(A5264,'Team Data'!$A$1:$E$659,2,FALSE())</f>
        <v>7</v>
      </c>
      <c r="L5264" s="0" t="n">
        <f aca="false">VLOOKUP(A5264,'Team Data'!$A$1:$E$659,3,FALSE())</f>
        <v>24</v>
      </c>
      <c r="M5264" s="0" t="n">
        <f aca="false">VLOOKUP(B5264,'Team Data'!$A$1:$E$659,2,FALSE())</f>
        <v>14</v>
      </c>
      <c r="N5264" s="0" t="n">
        <f aca="false">VLOOKUP(B5264,'Team Data'!$A$1:$E$659,3,FALSE())</f>
        <v>18</v>
      </c>
      <c r="O5264" s="0" t="n">
        <f aca="false">VLOOKUP(A5264,'Team Data'!$A$1:$E$659,4,FALSE())</f>
        <v>510</v>
      </c>
      <c r="P5264" s="0" t="n">
        <f aca="false">VLOOKUP(A5264,'Team Data'!$A$1:$E$659,5,FALSE())</f>
        <v>460</v>
      </c>
      <c r="Q5264" s="0" t="n">
        <f aca="false">VLOOKUP(B5264,'Team Data'!$A$1:$E$659,4,FALSE())</f>
        <v>467</v>
      </c>
      <c r="R5264" s="0" t="n">
        <f aca="false">VLOOKUP(B5264,'Team Data'!$A$1:$E$659,5,FALSE())</f>
        <v>496</v>
      </c>
      <c r="S5264" s="0" t="n">
        <f aca="false">IF(I5264=1,(MIN(30,(C5264-D5264)))*(M5264/(M5264+N5264))*(Q5264/(Q5264+R5264)),(MAX(-30,(C5264-D5264)))*(N5264/(M5264+N5264))*(R5264/(R5264+Q5264)))</f>
        <v>-0.869158878504673</v>
      </c>
      <c r="T5264" s="0" t="n">
        <f aca="false">IF(J5264=1,(MIN(30,(D5264-C5264)))*(K5264/(K5264+L5264))*(O5264/(O5264+P5264)),(MAX(-30,(D5264-C5264)))*(L5264/(K5264+L5264))*(P5264/(P5264+O5264)))</f>
        <v>0.356168939142002</v>
      </c>
      <c r="U5264" s="7" t="n">
        <v>43156</v>
      </c>
    </row>
    <row r="5265" customFormat="false" ht="15" hidden="false" customHeight="false" outlineLevel="0" collapsed="false">
      <c r="A5265" s="0" t="s">
        <v>203</v>
      </c>
      <c r="B5265" s="0" t="s">
        <v>89</v>
      </c>
      <c r="C5265" s="0" t="n">
        <v>54</v>
      </c>
      <c r="D5265" s="0" t="n">
        <v>74</v>
      </c>
      <c r="E5265" s="0" t="n">
        <v>47</v>
      </c>
      <c r="F5265" s="0" t="n">
        <v>42</v>
      </c>
      <c r="G5265" s="0" t="n">
        <v>17</v>
      </c>
      <c r="H5265" s="0" t="n">
        <v>13</v>
      </c>
      <c r="I5265" s="0" t="n">
        <v>0</v>
      </c>
      <c r="J5265" s="0" t="n">
        <v>1</v>
      </c>
      <c r="K5265" s="0" t="n">
        <f aca="false">VLOOKUP(A5265,'Team Data'!$A$1:$E$659,2,FALSE())</f>
        <v>20</v>
      </c>
      <c r="L5265" s="0" t="n">
        <f aca="false">VLOOKUP(A5265,'Team Data'!$A$1:$E$659,3,FALSE())</f>
        <v>18</v>
      </c>
      <c r="M5265" s="0" t="n">
        <f aca="false">VLOOKUP(B5265,'Team Data'!$A$1:$E$659,2,FALSE())</f>
        <v>12</v>
      </c>
      <c r="N5265" s="0" t="n">
        <f aca="false">VLOOKUP(B5265,'Team Data'!$A$1:$E$659,3,FALSE())</f>
        <v>19</v>
      </c>
      <c r="O5265" s="0" t="n">
        <f aca="false">VLOOKUP(A5265,'Team Data'!$A$1:$E$659,4,FALSE())</f>
        <v>623</v>
      </c>
      <c r="P5265" s="0" t="n">
        <f aca="false">VLOOKUP(A5265,'Team Data'!$A$1:$E$659,5,FALSE())</f>
        <v>572</v>
      </c>
      <c r="Q5265" s="0" t="n">
        <f aca="false">VLOOKUP(B5265,'Team Data'!$A$1:$E$659,4,FALSE())</f>
        <v>476</v>
      </c>
      <c r="R5265" s="0" t="n">
        <f aca="false">VLOOKUP(B5265,'Team Data'!$A$1:$E$659,5,FALSE())</f>
        <v>457</v>
      </c>
      <c r="S5265" s="0" t="n">
        <f aca="false">IF(I5265=1,(MIN(30,(C5265-D5265)))*(M5265/(M5265+N5265))*(Q5265/(Q5265+R5265)),(MAX(-30,(C5265-D5265)))*(N5265/(M5265+N5265))*(R5265/(R5265+Q5265)))</f>
        <v>-6.00421809632472</v>
      </c>
      <c r="T5265" s="0" t="n">
        <f aca="false">IF(J5265=1,(MIN(30,(D5265-C5265)))*(K5265/(K5265+L5265))*(O5265/(O5265+P5265)),(MAX(-30,(D5265-C5265)))*(L5265/(K5265+L5265))*(P5265/(P5265+O5265)))</f>
        <v>5.48777802246201</v>
      </c>
      <c r="U5265" s="7" t="n">
        <v>43156</v>
      </c>
    </row>
    <row r="5266" customFormat="false" ht="15" hidden="false" customHeight="false" outlineLevel="0" collapsed="false">
      <c r="A5266" s="0" t="s">
        <v>56</v>
      </c>
      <c r="B5266" s="0" t="s">
        <v>356</v>
      </c>
      <c r="C5266" s="0" t="n">
        <v>99</v>
      </c>
      <c r="D5266" s="0" t="n">
        <v>94</v>
      </c>
      <c r="E5266" s="0" t="n">
        <v>43</v>
      </c>
      <c r="F5266" s="0" t="n">
        <v>43</v>
      </c>
      <c r="G5266" s="0" t="n">
        <v>18</v>
      </c>
      <c r="H5266" s="0" t="n">
        <v>10</v>
      </c>
      <c r="I5266" s="0" t="n">
        <v>1</v>
      </c>
      <c r="J5266" s="0" t="n">
        <v>0</v>
      </c>
      <c r="K5266" s="0" t="n">
        <f aca="false">VLOOKUP(A5266,'Team Data'!$A$1:$E$659,2,FALSE())</f>
        <v>12</v>
      </c>
      <c r="L5266" s="0" t="n">
        <f aca="false">VLOOKUP(A5266,'Team Data'!$A$1:$E$659,3,FALSE())</f>
        <v>23</v>
      </c>
      <c r="M5266" s="0" t="n">
        <f aca="false">VLOOKUP(B5266,'Team Data'!$A$1:$E$659,2,FALSE())</f>
        <v>8</v>
      </c>
      <c r="N5266" s="0" t="n">
        <f aca="false">VLOOKUP(B5266,'Team Data'!$A$1:$E$659,3,FALSE())</f>
        <v>24</v>
      </c>
      <c r="O5266" s="0" t="n">
        <f aca="false">VLOOKUP(A5266,'Team Data'!$A$1:$E$659,4,FALSE())</f>
        <v>562</v>
      </c>
      <c r="P5266" s="0" t="n">
        <f aca="false">VLOOKUP(A5266,'Team Data'!$A$1:$E$659,5,FALSE())</f>
        <v>557</v>
      </c>
      <c r="Q5266" s="0" t="n">
        <f aca="false">VLOOKUP(B5266,'Team Data'!$A$1:$E$659,4,FALSE())</f>
        <v>505</v>
      </c>
      <c r="R5266" s="0" t="n">
        <f aca="false">VLOOKUP(B5266,'Team Data'!$A$1:$E$659,5,FALSE())</f>
        <v>499</v>
      </c>
      <c r="S5266" s="0" t="n">
        <f aca="false">IF(I5266=1,(MIN(30,(C5266-D5266)))*(M5266/(M5266+N5266))*(Q5266/(Q5266+R5266)),(MAX(-30,(C5266-D5266)))*(N5266/(M5266+N5266))*(R5266/(R5266+Q5266)))</f>
        <v>0.628735059760956</v>
      </c>
      <c r="T5266" s="0" t="n">
        <f aca="false">IF(J5266=1,(MIN(30,(D5266-C5266)))*(K5266/(K5266+L5266))*(O5266/(O5266+P5266)),(MAX(-30,(D5266-C5266)))*(L5266/(K5266+L5266))*(P5266/(P5266+O5266)))</f>
        <v>-1.6355164049534</v>
      </c>
      <c r="U5266" s="7" t="n">
        <v>43156</v>
      </c>
    </row>
    <row r="5267" customFormat="false" ht="15" hidden="false" customHeight="false" outlineLevel="0" collapsed="false">
      <c r="A5267" s="0" t="s">
        <v>333</v>
      </c>
      <c r="B5267" s="0" t="s">
        <v>284</v>
      </c>
      <c r="C5267" s="0" t="n">
        <v>69</v>
      </c>
      <c r="D5267" s="0" t="n">
        <v>60</v>
      </c>
      <c r="E5267" s="0" t="n">
        <v>37</v>
      </c>
      <c r="F5267" s="0" t="n">
        <v>22</v>
      </c>
      <c r="G5267" s="0" t="n">
        <v>17</v>
      </c>
      <c r="H5267" s="0" t="n">
        <v>6</v>
      </c>
      <c r="I5267" s="0" t="n">
        <v>1</v>
      </c>
      <c r="J5267" s="0" t="n">
        <v>0</v>
      </c>
      <c r="K5267" s="0" t="n">
        <f aca="false">VLOOKUP(A5267,'Team Data'!$A$1:$E$659,2,FALSE())</f>
        <v>27</v>
      </c>
      <c r="L5267" s="0" t="n">
        <f aca="false">VLOOKUP(A5267,'Team Data'!$A$1:$E$659,3,FALSE())</f>
        <v>8</v>
      </c>
      <c r="M5267" s="0" t="n">
        <f aca="false">VLOOKUP(B5267,'Team Data'!$A$1:$E$659,2,FALSE())</f>
        <v>13</v>
      </c>
      <c r="N5267" s="0" t="n">
        <f aca="false">VLOOKUP(B5267,'Team Data'!$A$1:$E$659,3,FALSE())</f>
        <v>18</v>
      </c>
      <c r="O5267" s="0" t="n">
        <f aca="false">VLOOKUP(A5267,'Team Data'!$A$1:$E$659,4,FALSE())</f>
        <v>551</v>
      </c>
      <c r="P5267" s="0" t="n">
        <f aca="false">VLOOKUP(A5267,'Team Data'!$A$1:$E$659,5,FALSE())</f>
        <v>544</v>
      </c>
      <c r="Q5267" s="0" t="n">
        <f aca="false">VLOOKUP(B5267,'Team Data'!$A$1:$E$659,4,FALSE())</f>
        <v>512</v>
      </c>
      <c r="R5267" s="0" t="n">
        <f aca="false">VLOOKUP(B5267,'Team Data'!$A$1:$E$659,5,FALSE())</f>
        <v>455</v>
      </c>
      <c r="S5267" s="0" t="n">
        <f aca="false">IF(I5267=1,(MIN(30,(C5267-D5267)))*(M5267/(M5267+N5267))*(Q5267/(Q5267+R5267)),(MAX(-30,(C5267-D5267)))*(N5267/(M5267+N5267))*(R5267/(R5267+Q5267)))</f>
        <v>1.99833205457517</v>
      </c>
      <c r="T5267" s="0" t="n">
        <f aca="false">IF(J5267=1,(MIN(30,(D5267-C5267)))*(K5267/(K5267+L5267))*(O5267/(O5267+P5267)),(MAX(-30,(D5267-C5267)))*(L5267/(K5267+L5267))*(P5267/(P5267+O5267)))</f>
        <v>-1.02199608610568</v>
      </c>
      <c r="U5267" s="7" t="n">
        <v>43156</v>
      </c>
    </row>
    <row r="5268" customFormat="false" ht="15" hidden="false" customHeight="false" outlineLevel="0" collapsed="false">
      <c r="A5268" s="0" t="s">
        <v>204</v>
      </c>
      <c r="B5268" s="0" t="s">
        <v>83</v>
      </c>
      <c r="C5268" s="0" t="n">
        <v>81</v>
      </c>
      <c r="D5268" s="0" t="n">
        <v>59</v>
      </c>
      <c r="E5268" s="0" t="n">
        <v>34</v>
      </c>
      <c r="F5268" s="0" t="n">
        <v>34</v>
      </c>
      <c r="G5268" s="0" t="n">
        <v>11</v>
      </c>
      <c r="H5268" s="0" t="n">
        <v>18</v>
      </c>
      <c r="I5268" s="0" t="n">
        <v>1</v>
      </c>
      <c r="J5268" s="0" t="n">
        <v>0</v>
      </c>
      <c r="K5268" s="0" t="n">
        <f aca="false">VLOOKUP(A5268,'Team Data'!$A$1:$E$659,2,FALSE())</f>
        <v>23</v>
      </c>
      <c r="L5268" s="0" t="n">
        <f aca="false">VLOOKUP(A5268,'Team Data'!$A$1:$E$659,3,FALSE())</f>
        <v>10</v>
      </c>
      <c r="M5268" s="0" t="n">
        <f aca="false">VLOOKUP(B5268,'Team Data'!$A$1:$E$659,2,FALSE())</f>
        <v>14</v>
      </c>
      <c r="N5268" s="0" t="n">
        <f aca="false">VLOOKUP(B5268,'Team Data'!$A$1:$E$659,3,FALSE())</f>
        <v>18</v>
      </c>
      <c r="O5268" s="0" t="n">
        <f aca="false">VLOOKUP(A5268,'Team Data'!$A$1:$E$659,4,FALSE())</f>
        <v>563</v>
      </c>
      <c r="P5268" s="0" t="n">
        <f aca="false">VLOOKUP(A5268,'Team Data'!$A$1:$E$659,5,FALSE())</f>
        <v>481</v>
      </c>
      <c r="Q5268" s="0" t="n">
        <f aca="false">VLOOKUP(B5268,'Team Data'!$A$1:$E$659,4,FALSE())</f>
        <v>525</v>
      </c>
      <c r="R5268" s="0" t="n">
        <f aca="false">VLOOKUP(B5268,'Team Data'!$A$1:$E$659,5,FALSE())</f>
        <v>457</v>
      </c>
      <c r="S5268" s="0" t="n">
        <f aca="false">IF(I5268=1,(MIN(30,(C5268-D5268)))*(M5268/(M5268+N5268))*(Q5268/(Q5268+R5268)),(MAX(-30,(C5268-D5268)))*(N5268/(M5268+N5268))*(R5268/(R5268+Q5268)))</f>
        <v>5.14574847250509</v>
      </c>
      <c r="T5268" s="0" t="n">
        <f aca="false">IF(J5268=1,(MIN(30,(D5268-C5268)))*(K5268/(K5268+L5268))*(O5268/(O5268+P5268)),(MAX(-30,(D5268-C5268)))*(L5268/(K5268+L5268))*(P5268/(P5268+O5268)))</f>
        <v>-3.07151979565773</v>
      </c>
      <c r="U5268" s="7" t="n">
        <v>43156</v>
      </c>
    </row>
    <row r="5269" customFormat="false" ht="15" hidden="false" customHeight="false" outlineLevel="0" collapsed="false">
      <c r="A5269" s="0" t="s">
        <v>243</v>
      </c>
      <c r="B5269" s="0" t="s">
        <v>278</v>
      </c>
      <c r="C5269" s="0" t="n">
        <v>60</v>
      </c>
      <c r="D5269" s="0" t="n">
        <v>80</v>
      </c>
      <c r="E5269" s="0" t="n">
        <v>35</v>
      </c>
      <c r="F5269" s="0" t="n">
        <v>34</v>
      </c>
      <c r="G5269" s="0" t="n">
        <v>16</v>
      </c>
      <c r="H5269" s="0" t="n">
        <v>8</v>
      </c>
      <c r="I5269" s="0" t="n">
        <v>0</v>
      </c>
      <c r="J5269" s="0" t="n">
        <v>1</v>
      </c>
      <c r="K5269" s="0" t="n">
        <f aca="false">VLOOKUP(A5269,'Team Data'!$A$1:$E$659,2,FALSE())</f>
        <v>16</v>
      </c>
      <c r="L5269" s="0" t="n">
        <f aca="false">VLOOKUP(A5269,'Team Data'!$A$1:$E$659,3,FALSE())</f>
        <v>17</v>
      </c>
      <c r="M5269" s="0" t="n">
        <f aca="false">VLOOKUP(B5269,'Team Data'!$A$1:$E$659,2,FALSE())</f>
        <v>18</v>
      </c>
      <c r="N5269" s="0" t="n">
        <f aca="false">VLOOKUP(B5269,'Team Data'!$A$1:$E$659,3,FALSE())</f>
        <v>13</v>
      </c>
      <c r="O5269" s="0" t="n">
        <f aca="false">VLOOKUP(A5269,'Team Data'!$A$1:$E$659,4,FALSE())</f>
        <v>525</v>
      </c>
      <c r="P5269" s="0" t="n">
        <f aca="false">VLOOKUP(A5269,'Team Data'!$A$1:$E$659,5,FALSE())</f>
        <v>540</v>
      </c>
      <c r="Q5269" s="0" t="n">
        <f aca="false">VLOOKUP(B5269,'Team Data'!$A$1:$E$659,4,FALSE())</f>
        <v>452</v>
      </c>
      <c r="R5269" s="0" t="n">
        <f aca="false">VLOOKUP(B5269,'Team Data'!$A$1:$E$659,5,FALSE())</f>
        <v>498</v>
      </c>
      <c r="S5269" s="0" t="n">
        <f aca="false">IF(I5269=1,(MIN(30,(C5269-D5269)))*(M5269/(M5269+N5269))*(Q5269/(Q5269+R5269)),(MAX(-30,(C5269-D5269)))*(N5269/(M5269+N5269))*(R5269/(R5269+Q5269)))</f>
        <v>-4.39660441426146</v>
      </c>
      <c r="T5269" s="0" t="n">
        <f aca="false">IF(J5269=1,(MIN(30,(D5269-C5269)))*(K5269/(K5269+L5269))*(O5269/(O5269+P5269)),(MAX(-30,(D5269-C5269)))*(L5269/(K5269+L5269))*(P5269/(P5269+O5269)))</f>
        <v>4.7801963294921</v>
      </c>
      <c r="U5269" s="7" t="n">
        <v>43156</v>
      </c>
    </row>
    <row r="5270" customFormat="false" ht="15" hidden="false" customHeight="false" outlineLevel="0" collapsed="false">
      <c r="A5270" s="0" t="s">
        <v>156</v>
      </c>
      <c r="B5270" s="0" t="s">
        <v>304</v>
      </c>
      <c r="C5270" s="0" t="n">
        <v>79</v>
      </c>
      <c r="D5270" s="0" t="n">
        <v>89</v>
      </c>
      <c r="E5270" s="0" t="n">
        <v>26</v>
      </c>
      <c r="F5270" s="0" t="n">
        <v>45</v>
      </c>
      <c r="G5270" s="0" t="n">
        <v>19</v>
      </c>
      <c r="H5270" s="0" t="n">
        <v>14</v>
      </c>
      <c r="I5270" s="0" t="n">
        <v>0</v>
      </c>
      <c r="J5270" s="0" t="n">
        <v>1</v>
      </c>
      <c r="K5270" s="0" t="n">
        <f aca="false">VLOOKUP(A5270,'Team Data'!$A$1:$E$659,2,FALSE())</f>
        <v>6</v>
      </c>
      <c r="L5270" s="0" t="n">
        <f aca="false">VLOOKUP(A5270,'Team Data'!$A$1:$E$659,3,FALSE())</f>
        <v>26</v>
      </c>
      <c r="M5270" s="0" t="n">
        <f aca="false">VLOOKUP(B5270,'Team Data'!$A$1:$E$659,2,FALSE())</f>
        <v>22</v>
      </c>
      <c r="N5270" s="0" t="n">
        <f aca="false">VLOOKUP(B5270,'Team Data'!$A$1:$E$659,3,FALSE())</f>
        <v>10</v>
      </c>
      <c r="O5270" s="0" t="n">
        <f aca="false">VLOOKUP(A5270,'Team Data'!$A$1:$E$659,4,FALSE())</f>
        <v>483</v>
      </c>
      <c r="P5270" s="0" t="n">
        <f aca="false">VLOOKUP(A5270,'Team Data'!$A$1:$E$659,5,FALSE())</f>
        <v>480</v>
      </c>
      <c r="Q5270" s="0" t="n">
        <f aca="false">VLOOKUP(B5270,'Team Data'!$A$1:$E$659,4,FALSE())</f>
        <v>459</v>
      </c>
      <c r="R5270" s="0" t="n">
        <f aca="false">VLOOKUP(B5270,'Team Data'!$A$1:$E$659,5,FALSE())</f>
        <v>534</v>
      </c>
      <c r="S5270" s="0" t="n">
        <f aca="false">IF(I5270=1,(MIN(30,(C5270-D5270)))*(M5270/(M5270+N5270))*(Q5270/(Q5270+R5270)),(MAX(-30,(C5270-D5270)))*(N5270/(M5270+N5270))*(R5270/(R5270+Q5270)))</f>
        <v>-1.68051359516616</v>
      </c>
      <c r="T5270" s="0" t="n">
        <f aca="false">IF(J5270=1,(MIN(30,(D5270-C5270)))*(K5270/(K5270+L5270))*(O5270/(O5270+P5270)),(MAX(-30,(D5270-C5270)))*(L5270/(K5270+L5270))*(P5270/(P5270+O5270)))</f>
        <v>0.940420560747663</v>
      </c>
      <c r="U5270" s="7" t="n">
        <v>43156</v>
      </c>
    </row>
    <row r="5271" customFormat="false" ht="15" hidden="false" customHeight="false" outlineLevel="0" collapsed="false">
      <c r="A5271" s="0" t="s">
        <v>270</v>
      </c>
      <c r="B5271" s="0" t="s">
        <v>236</v>
      </c>
      <c r="C5271" s="0" t="n">
        <v>97</v>
      </c>
      <c r="D5271" s="0" t="n">
        <v>90</v>
      </c>
      <c r="E5271" s="0" t="n">
        <v>38</v>
      </c>
      <c r="F5271" s="0" t="n">
        <v>38</v>
      </c>
      <c r="G5271" s="0" t="n">
        <v>4</v>
      </c>
      <c r="H5271" s="0" t="n">
        <v>5</v>
      </c>
      <c r="I5271" s="0" t="n">
        <v>1</v>
      </c>
      <c r="J5271" s="0" t="n">
        <v>0</v>
      </c>
      <c r="K5271" s="0" t="n">
        <f aca="false">VLOOKUP(A5271,'Team Data'!$A$1:$E$659,2,FALSE())</f>
        <v>28</v>
      </c>
      <c r="L5271" s="0" t="n">
        <f aca="false">VLOOKUP(A5271,'Team Data'!$A$1:$E$659,3,FALSE())</f>
        <v>7</v>
      </c>
      <c r="M5271" s="0" t="n">
        <f aca="false">VLOOKUP(B5271,'Team Data'!$A$1:$E$659,2,FALSE())</f>
        <v>18</v>
      </c>
      <c r="N5271" s="0" t="n">
        <f aca="false">VLOOKUP(B5271,'Team Data'!$A$1:$E$659,3,FALSE())</f>
        <v>15</v>
      </c>
      <c r="O5271" s="0" t="n">
        <f aca="false">VLOOKUP(A5271,'Team Data'!$A$1:$E$659,4,FALSE())</f>
        <v>516</v>
      </c>
      <c r="P5271" s="0" t="n">
        <f aca="false">VLOOKUP(A5271,'Team Data'!$A$1:$E$659,5,FALSE())</f>
        <v>493</v>
      </c>
      <c r="Q5271" s="0" t="n">
        <f aca="false">VLOOKUP(B5271,'Team Data'!$A$1:$E$659,4,FALSE())</f>
        <v>473</v>
      </c>
      <c r="R5271" s="0" t="n">
        <f aca="false">VLOOKUP(B5271,'Team Data'!$A$1:$E$659,5,FALSE())</f>
        <v>475</v>
      </c>
      <c r="S5271" s="0" t="n">
        <f aca="false">IF(I5271=1,(MIN(30,(C5271-D5271)))*(M5271/(M5271+N5271))*(Q5271/(Q5271+R5271)),(MAX(-30,(C5271-D5271)))*(N5271/(M5271+N5271))*(R5271/(R5271+Q5271)))</f>
        <v>1.90506329113924</v>
      </c>
      <c r="T5271" s="0" t="n">
        <f aca="false">IF(J5271=1,(MIN(30,(D5271-C5271)))*(K5271/(K5271+L5271))*(O5271/(O5271+P5271)),(MAX(-30,(D5271-C5271)))*(L5271/(K5271+L5271))*(P5271/(P5271+O5271)))</f>
        <v>-0.68404360753221</v>
      </c>
      <c r="U5271" s="7" t="n">
        <v>43156</v>
      </c>
    </row>
    <row r="5272" customFormat="false" ht="15" hidden="false" customHeight="false" outlineLevel="0" collapsed="false">
      <c r="A5272" s="0" t="s">
        <v>142</v>
      </c>
      <c r="B5272" s="0" t="s">
        <v>282</v>
      </c>
      <c r="C5272" s="0" t="n">
        <v>71</v>
      </c>
      <c r="D5272" s="0" t="n">
        <v>66</v>
      </c>
      <c r="E5272" s="0" t="n">
        <v>38</v>
      </c>
      <c r="F5272" s="0" t="n">
        <v>39</v>
      </c>
      <c r="G5272" s="0" t="n">
        <v>14</v>
      </c>
      <c r="H5272" s="0" t="n">
        <v>13</v>
      </c>
      <c r="I5272" s="0" t="n">
        <v>1</v>
      </c>
      <c r="J5272" s="0" t="n">
        <v>0</v>
      </c>
      <c r="K5272" s="0" t="n">
        <f aca="false">VLOOKUP(A5272,'Team Data'!$A$1:$E$659,2,FALSE())</f>
        <v>19</v>
      </c>
      <c r="L5272" s="0" t="n">
        <f aca="false">VLOOKUP(A5272,'Team Data'!$A$1:$E$659,3,FALSE())</f>
        <v>14</v>
      </c>
      <c r="M5272" s="0" t="n">
        <f aca="false">VLOOKUP(B5272,'Team Data'!$A$1:$E$659,2,FALSE())</f>
        <v>28</v>
      </c>
      <c r="N5272" s="0" t="n">
        <f aca="false">VLOOKUP(B5272,'Team Data'!$A$1:$E$659,3,FALSE())</f>
        <v>7</v>
      </c>
      <c r="O5272" s="0" t="n">
        <f aca="false">VLOOKUP(A5272,'Team Data'!$A$1:$E$659,4,FALSE())</f>
        <v>451</v>
      </c>
      <c r="P5272" s="0" t="n">
        <f aca="false">VLOOKUP(A5272,'Team Data'!$A$1:$E$659,5,FALSE())</f>
        <v>488</v>
      </c>
      <c r="Q5272" s="0" t="n">
        <f aca="false">VLOOKUP(B5272,'Team Data'!$A$1:$E$659,4,FALSE())</f>
        <v>478</v>
      </c>
      <c r="R5272" s="0" t="n">
        <f aca="false">VLOOKUP(B5272,'Team Data'!$A$1:$E$659,5,FALSE())</f>
        <v>538</v>
      </c>
      <c r="S5272" s="0" t="n">
        <f aca="false">IF(I5272=1,(MIN(30,(C5272-D5272)))*(M5272/(M5272+N5272))*(Q5272/(Q5272+R5272)),(MAX(-30,(C5272-D5272)))*(N5272/(M5272+N5272))*(R5272/(R5272+Q5272)))</f>
        <v>1.88188976377953</v>
      </c>
      <c r="T5272" s="0" t="n">
        <f aca="false">IF(J5272=1,(MIN(30,(D5272-C5272)))*(K5272/(K5272+L5272))*(O5272/(O5272+P5272)),(MAX(-30,(D5272-C5272)))*(L5272/(K5272+L5272))*(P5272/(P5272+O5272)))</f>
        <v>-1.10239777971407</v>
      </c>
      <c r="U5272" s="7" t="n">
        <v>43156</v>
      </c>
    </row>
    <row r="5273" customFormat="false" ht="15" hidden="false" customHeight="false" outlineLevel="0" collapsed="false">
      <c r="A5273" s="0" t="s">
        <v>245</v>
      </c>
      <c r="B5273" s="0" t="s">
        <v>211</v>
      </c>
      <c r="C5273" s="0" t="n">
        <v>86</v>
      </c>
      <c r="D5273" s="0" t="n">
        <v>62</v>
      </c>
      <c r="E5273" s="0" t="n">
        <v>27</v>
      </c>
      <c r="F5273" s="0" t="n">
        <v>34</v>
      </c>
      <c r="G5273" s="0" t="n">
        <v>9</v>
      </c>
      <c r="H5273" s="0" t="n">
        <v>20</v>
      </c>
      <c r="I5273" s="0" t="n">
        <v>1</v>
      </c>
      <c r="J5273" s="0" t="n">
        <v>0</v>
      </c>
      <c r="K5273" s="0" t="n">
        <f aca="false">VLOOKUP(A5273,'Team Data'!$A$1:$E$659,2,FALSE())</f>
        <v>22</v>
      </c>
      <c r="L5273" s="0" t="n">
        <f aca="false">VLOOKUP(A5273,'Team Data'!$A$1:$E$659,3,FALSE())</f>
        <v>12</v>
      </c>
      <c r="M5273" s="0" t="n">
        <f aca="false">VLOOKUP(B5273,'Team Data'!$A$1:$E$659,2,FALSE())</f>
        <v>4</v>
      </c>
      <c r="N5273" s="0" t="n">
        <f aca="false">VLOOKUP(B5273,'Team Data'!$A$1:$E$659,3,FALSE())</f>
        <v>25</v>
      </c>
      <c r="O5273" s="0" t="n">
        <f aca="false">VLOOKUP(A5273,'Team Data'!$A$1:$E$659,4,FALSE())</f>
        <v>500</v>
      </c>
      <c r="P5273" s="0" t="n">
        <f aca="false">VLOOKUP(A5273,'Team Data'!$A$1:$E$659,5,FALSE())</f>
        <v>508</v>
      </c>
      <c r="Q5273" s="0" t="n">
        <f aca="false">VLOOKUP(B5273,'Team Data'!$A$1:$E$659,4,FALSE())</f>
        <v>425</v>
      </c>
      <c r="R5273" s="0" t="n">
        <f aca="false">VLOOKUP(B5273,'Team Data'!$A$1:$E$659,5,FALSE())</f>
        <v>394</v>
      </c>
      <c r="S5273" s="0" t="n">
        <f aca="false">IF(I5273=1,(MIN(30,(C5273-D5273)))*(M5273/(M5273+N5273))*(Q5273/(Q5273+R5273)),(MAX(-30,(C5273-D5273)))*(N5273/(M5273+N5273))*(R5273/(R5273+Q5273)))</f>
        <v>1.71782240747758</v>
      </c>
      <c r="T5273" s="0" t="n">
        <f aca="false">IF(J5273=1,(MIN(30,(D5273-C5273)))*(K5273/(K5273+L5273))*(O5273/(O5273+P5273)),(MAX(-30,(D5273-C5273)))*(L5273/(K5273+L5273))*(P5273/(P5273+O5273)))</f>
        <v>-4.26890756302521</v>
      </c>
      <c r="U5273" s="7" t="n">
        <v>43156</v>
      </c>
    </row>
    <row r="5274" customFormat="false" ht="15" hidden="false" customHeight="false" outlineLevel="0" collapsed="false">
      <c r="A5274" s="0" t="s">
        <v>340</v>
      </c>
      <c r="B5274" s="0" t="s">
        <v>281</v>
      </c>
      <c r="C5274" s="0" t="n">
        <v>84</v>
      </c>
      <c r="D5274" s="0" t="n">
        <v>86</v>
      </c>
      <c r="E5274" s="0" t="n">
        <v>22</v>
      </c>
      <c r="F5274" s="0" t="n">
        <v>34</v>
      </c>
      <c r="G5274" s="0" t="n">
        <v>13</v>
      </c>
      <c r="H5274" s="0" t="n">
        <v>12</v>
      </c>
      <c r="I5274" s="0" t="n">
        <v>0</v>
      </c>
      <c r="J5274" s="0" t="n">
        <v>1</v>
      </c>
      <c r="K5274" s="0" t="n">
        <f aca="false">VLOOKUP(A5274,'Team Data'!$A$1:$E$659,2,FALSE())</f>
        <v>12</v>
      </c>
      <c r="L5274" s="0" t="n">
        <f aca="false">VLOOKUP(A5274,'Team Data'!$A$1:$E$659,3,FALSE())</f>
        <v>19</v>
      </c>
      <c r="M5274" s="0" t="n">
        <f aca="false">VLOOKUP(B5274,'Team Data'!$A$1:$E$659,2,FALSE())</f>
        <v>19</v>
      </c>
      <c r="N5274" s="0" t="n">
        <f aca="false">VLOOKUP(B5274,'Team Data'!$A$1:$E$659,3,FALSE())</f>
        <v>16</v>
      </c>
      <c r="O5274" s="0" t="n">
        <f aca="false">VLOOKUP(A5274,'Team Data'!$A$1:$E$659,4,FALSE())</f>
        <v>595</v>
      </c>
      <c r="P5274" s="0" t="n">
        <f aca="false">VLOOKUP(A5274,'Team Data'!$A$1:$E$659,5,FALSE())</f>
        <v>435</v>
      </c>
      <c r="Q5274" s="0" t="n">
        <f aca="false">VLOOKUP(B5274,'Team Data'!$A$1:$E$659,4,FALSE())</f>
        <v>682</v>
      </c>
      <c r="R5274" s="0" t="n">
        <f aca="false">VLOOKUP(B5274,'Team Data'!$A$1:$E$659,5,FALSE())</f>
        <v>488</v>
      </c>
      <c r="S5274" s="0" t="n">
        <f aca="false">IF(I5274=1,(MIN(30,(C5274-D5274)))*(M5274/(M5274+N5274))*(Q5274/(Q5274+R5274)),(MAX(-30,(C5274-D5274)))*(N5274/(M5274+N5274))*(R5274/(R5274+Q5274)))</f>
        <v>-0.381343101343101</v>
      </c>
      <c r="T5274" s="0" t="n">
        <f aca="false">IF(J5274=1,(MIN(30,(D5274-C5274)))*(K5274/(K5274+L5274))*(O5274/(O5274+P5274)),(MAX(-30,(D5274-C5274)))*(L5274/(K5274+L5274))*(P5274/(P5274+O5274)))</f>
        <v>0.447228311932352</v>
      </c>
      <c r="U5274" s="7" t="n">
        <v>43156</v>
      </c>
    </row>
    <row r="5275" customFormat="false" ht="15" hidden="false" customHeight="false" outlineLevel="0" collapsed="false">
      <c r="A5275" s="0" t="s">
        <v>193</v>
      </c>
      <c r="B5275" s="0" t="s">
        <v>195</v>
      </c>
      <c r="C5275" s="0" t="n">
        <v>64</v>
      </c>
      <c r="D5275" s="0" t="n">
        <v>78</v>
      </c>
      <c r="E5275" s="0" t="n">
        <v>35</v>
      </c>
      <c r="F5275" s="0" t="n">
        <v>31</v>
      </c>
      <c r="G5275" s="0" t="n">
        <v>24</v>
      </c>
      <c r="H5275" s="0" t="n">
        <v>14</v>
      </c>
      <c r="I5275" s="0" t="n">
        <v>0</v>
      </c>
      <c r="J5275" s="0" t="n">
        <v>1</v>
      </c>
      <c r="K5275" s="0" t="n">
        <f aca="false">VLOOKUP(A5275,'Team Data'!$A$1:$E$659,2,FALSE())</f>
        <v>16</v>
      </c>
      <c r="L5275" s="0" t="n">
        <f aca="false">VLOOKUP(A5275,'Team Data'!$A$1:$E$659,3,FALSE())</f>
        <v>17</v>
      </c>
      <c r="M5275" s="0" t="n">
        <f aca="false">VLOOKUP(B5275,'Team Data'!$A$1:$E$659,2,FALSE())</f>
        <v>21</v>
      </c>
      <c r="N5275" s="0" t="n">
        <f aca="false">VLOOKUP(B5275,'Team Data'!$A$1:$E$659,3,FALSE())</f>
        <v>11</v>
      </c>
      <c r="O5275" s="0" t="n">
        <f aca="false">VLOOKUP(A5275,'Team Data'!$A$1:$E$659,4,FALSE())</f>
        <v>486</v>
      </c>
      <c r="P5275" s="0" t="n">
        <f aca="false">VLOOKUP(A5275,'Team Data'!$A$1:$E$659,5,FALSE())</f>
        <v>480</v>
      </c>
      <c r="Q5275" s="0" t="n">
        <f aca="false">VLOOKUP(B5275,'Team Data'!$A$1:$E$659,4,FALSE())</f>
        <v>481</v>
      </c>
      <c r="R5275" s="0" t="n">
        <f aca="false">VLOOKUP(B5275,'Team Data'!$A$1:$E$659,5,FALSE())</f>
        <v>445</v>
      </c>
      <c r="S5275" s="0" t="n">
        <f aca="false">IF(I5275=1,(MIN(30,(C5275-D5275)))*(M5275/(M5275+N5275))*(Q5275/(Q5275+R5275)),(MAX(-30,(C5275-D5275)))*(N5275/(M5275+N5275))*(R5275/(R5275+Q5275)))</f>
        <v>-2.3127024838013</v>
      </c>
      <c r="T5275" s="0" t="n">
        <f aca="false">IF(J5275=1,(MIN(30,(D5275-C5275)))*(K5275/(K5275+L5275))*(O5275/(O5275+P5275)),(MAX(-30,(D5275-C5275)))*(L5275/(K5275+L5275))*(P5275/(P5275+O5275)))</f>
        <v>3.41501976284585</v>
      </c>
      <c r="U5275" s="7" t="n">
        <v>43156</v>
      </c>
    </row>
    <row r="5276" customFormat="false" ht="15" hidden="false" customHeight="false" outlineLevel="0" collapsed="false">
      <c r="A5276" s="0" t="s">
        <v>141</v>
      </c>
      <c r="B5276" s="0" t="s">
        <v>143</v>
      </c>
      <c r="C5276" s="0" t="n">
        <v>64</v>
      </c>
      <c r="D5276" s="0" t="n">
        <v>79</v>
      </c>
      <c r="E5276" s="0" t="n">
        <v>31</v>
      </c>
      <c r="F5276" s="0" t="n">
        <v>45</v>
      </c>
      <c r="G5276" s="0" t="n">
        <v>8</v>
      </c>
      <c r="H5276" s="0" t="n">
        <v>9</v>
      </c>
      <c r="I5276" s="0" t="n">
        <v>0</v>
      </c>
      <c r="J5276" s="0" t="n">
        <v>1</v>
      </c>
      <c r="K5276" s="0" t="n">
        <f aca="false">VLOOKUP(A5276,'Team Data'!$A$1:$E$659,2,FALSE())</f>
        <v>10</v>
      </c>
      <c r="L5276" s="0" t="n">
        <f aca="false">VLOOKUP(A5276,'Team Data'!$A$1:$E$659,3,FALSE())</f>
        <v>21</v>
      </c>
      <c r="M5276" s="0" t="n">
        <f aca="false">VLOOKUP(B5276,'Team Data'!$A$1:$E$659,2,FALSE())</f>
        <v>16</v>
      </c>
      <c r="N5276" s="0" t="n">
        <f aca="false">VLOOKUP(B5276,'Team Data'!$A$1:$E$659,3,FALSE())</f>
        <v>14</v>
      </c>
      <c r="O5276" s="0" t="n">
        <f aca="false">VLOOKUP(A5276,'Team Data'!$A$1:$E$659,4,FALSE())</f>
        <v>459</v>
      </c>
      <c r="P5276" s="0" t="n">
        <f aca="false">VLOOKUP(A5276,'Team Data'!$A$1:$E$659,5,FALSE())</f>
        <v>493</v>
      </c>
      <c r="Q5276" s="0" t="n">
        <f aca="false">VLOOKUP(B5276,'Team Data'!$A$1:$E$659,4,FALSE())</f>
        <v>426</v>
      </c>
      <c r="R5276" s="0" t="n">
        <f aca="false">VLOOKUP(B5276,'Team Data'!$A$1:$E$659,5,FALSE())</f>
        <v>491</v>
      </c>
      <c r="S5276" s="0" t="n">
        <f aca="false">IF(I5276=1,(MIN(30,(C5276-D5276)))*(M5276/(M5276+N5276))*(Q5276/(Q5276+R5276)),(MAX(-30,(C5276-D5276)))*(N5276/(M5276+N5276))*(R5276/(R5276+Q5276)))</f>
        <v>-3.74809160305344</v>
      </c>
      <c r="T5276" s="0" t="n">
        <f aca="false">IF(J5276=1,(MIN(30,(D5276-C5276)))*(K5276/(K5276+L5276))*(O5276/(O5276+P5276)),(MAX(-30,(D5276-C5276)))*(L5276/(K5276+L5276))*(P5276/(P5276+O5276)))</f>
        <v>2.33294930875576</v>
      </c>
      <c r="U5276" s="7" t="n">
        <v>43156</v>
      </c>
    </row>
    <row r="5277" customFormat="false" ht="15" hidden="false" customHeight="false" outlineLevel="0" collapsed="false">
      <c r="A5277" s="0" t="s">
        <v>104</v>
      </c>
      <c r="B5277" s="0" t="s">
        <v>23</v>
      </c>
      <c r="C5277" s="0" t="n">
        <v>79</v>
      </c>
      <c r="D5277" s="0" t="n">
        <v>65</v>
      </c>
      <c r="E5277" s="0" t="n">
        <v>38</v>
      </c>
      <c r="F5277" s="0" t="n">
        <v>29</v>
      </c>
      <c r="G5277" s="0" t="n">
        <v>9</v>
      </c>
      <c r="H5277" s="0" t="n">
        <v>8</v>
      </c>
      <c r="I5277" s="0" t="n">
        <v>1</v>
      </c>
      <c r="J5277" s="0" t="n">
        <v>0</v>
      </c>
      <c r="K5277" s="0" t="n">
        <f aca="false">VLOOKUP(A5277,'Team Data'!$A$1:$E$659,2,FALSE())</f>
        <v>32</v>
      </c>
      <c r="L5277" s="0" t="n">
        <f aca="false">VLOOKUP(A5277,'Team Data'!$A$1:$E$659,3,FALSE())</f>
        <v>5</v>
      </c>
      <c r="M5277" s="0" t="n">
        <f aca="false">VLOOKUP(B5277,'Team Data'!$A$1:$E$659,2,FALSE())</f>
        <v>24</v>
      </c>
      <c r="N5277" s="0" t="n">
        <f aca="false">VLOOKUP(B5277,'Team Data'!$A$1:$E$659,3,FALSE())</f>
        <v>11</v>
      </c>
      <c r="O5277" s="0" t="n">
        <f aca="false">VLOOKUP(A5277,'Team Data'!$A$1:$E$659,4,FALSE())</f>
        <v>666</v>
      </c>
      <c r="P5277" s="0" t="n">
        <f aca="false">VLOOKUP(A5277,'Team Data'!$A$1:$E$659,5,FALSE())</f>
        <v>579</v>
      </c>
      <c r="Q5277" s="0" t="n">
        <f aca="false">VLOOKUP(B5277,'Team Data'!$A$1:$E$659,4,FALSE())</f>
        <v>633</v>
      </c>
      <c r="R5277" s="0" t="n">
        <f aca="false">VLOOKUP(B5277,'Team Data'!$A$1:$E$659,5,FALSE())</f>
        <v>543</v>
      </c>
      <c r="S5277" s="0" t="n">
        <f aca="false">IF(I5277=1,(MIN(30,(C5277-D5277)))*(M5277/(M5277+N5277))*(Q5277/(Q5277+R5277)),(MAX(-30,(C5277-D5277)))*(N5277/(M5277+N5277))*(R5277/(R5277+Q5277)))</f>
        <v>5.16734693877551</v>
      </c>
      <c r="T5277" s="0" t="n">
        <f aca="false">IF(J5277=1,(MIN(30,(D5277-C5277)))*(K5277/(K5277+L5277))*(O5277/(O5277+P5277)),(MAX(-30,(D5277-C5277)))*(L5277/(K5277+L5277))*(P5277/(P5277+O5277)))</f>
        <v>-0.879843699120808</v>
      </c>
      <c r="U5277" s="7" t="n">
        <v>43156</v>
      </c>
    </row>
    <row r="5278" customFormat="false" ht="15" hidden="false" customHeight="false" outlineLevel="0" collapsed="false">
      <c r="A5278" s="0" t="s">
        <v>16</v>
      </c>
      <c r="B5278" s="0" t="s">
        <v>223</v>
      </c>
      <c r="C5278" s="0" t="n">
        <v>75</v>
      </c>
      <c r="D5278" s="0" t="n">
        <v>79</v>
      </c>
      <c r="E5278" s="0" t="n">
        <v>31</v>
      </c>
      <c r="F5278" s="0" t="n">
        <v>31</v>
      </c>
      <c r="G5278" s="0" t="n">
        <v>16</v>
      </c>
      <c r="H5278" s="0" t="n">
        <v>16</v>
      </c>
      <c r="I5278" s="0" t="n">
        <v>0</v>
      </c>
      <c r="J5278" s="0" t="n">
        <v>1</v>
      </c>
      <c r="K5278" s="0" t="n">
        <f aca="false">VLOOKUP(A5278,'Team Data'!$A$1:$E$659,2,FALSE())</f>
        <v>20</v>
      </c>
      <c r="L5278" s="0" t="n">
        <f aca="false">VLOOKUP(A5278,'Team Data'!$A$1:$E$659,3,FALSE())</f>
        <v>12</v>
      </c>
      <c r="M5278" s="0" t="n">
        <f aca="false">VLOOKUP(B5278,'Team Data'!$A$1:$E$659,2,FALSE())</f>
        <v>16</v>
      </c>
      <c r="N5278" s="0" t="n">
        <f aca="false">VLOOKUP(B5278,'Team Data'!$A$1:$E$659,3,FALSE())</f>
        <v>16</v>
      </c>
      <c r="O5278" s="0" t="n">
        <f aca="false">VLOOKUP(A5278,'Team Data'!$A$1:$E$659,4,FALSE())</f>
        <v>595</v>
      </c>
      <c r="P5278" s="0" t="n">
        <f aca="false">VLOOKUP(A5278,'Team Data'!$A$1:$E$659,5,FALSE())</f>
        <v>484</v>
      </c>
      <c r="Q5278" s="0" t="n">
        <f aca="false">VLOOKUP(B5278,'Team Data'!$A$1:$E$659,4,FALSE())</f>
        <v>583</v>
      </c>
      <c r="R5278" s="0" t="n">
        <f aca="false">VLOOKUP(B5278,'Team Data'!$A$1:$E$659,5,FALSE())</f>
        <v>479</v>
      </c>
      <c r="S5278" s="0" t="n">
        <f aca="false">IF(I5278=1,(MIN(30,(C5278-D5278)))*(M5278/(M5278+N5278))*(Q5278/(Q5278+R5278)),(MAX(-30,(C5278-D5278)))*(N5278/(M5278+N5278))*(R5278/(R5278+Q5278)))</f>
        <v>-0.902071563088512</v>
      </c>
      <c r="T5278" s="0" t="n">
        <f aca="false">IF(J5278=1,(MIN(30,(D5278-C5278)))*(K5278/(K5278+L5278))*(O5278/(O5278+P5278)),(MAX(-30,(D5278-C5278)))*(L5278/(K5278+L5278))*(P5278/(P5278+O5278)))</f>
        <v>1.37859128822984</v>
      </c>
      <c r="U5278" s="7" t="n">
        <v>43156</v>
      </c>
    </row>
    <row r="5279" customFormat="false" ht="15" hidden="false" customHeight="false" outlineLevel="0" collapsed="false">
      <c r="A5279" s="0" t="s">
        <v>229</v>
      </c>
      <c r="B5279" s="0" t="s">
        <v>227</v>
      </c>
      <c r="C5279" s="0" t="n">
        <v>64</v>
      </c>
      <c r="D5279" s="0" t="n">
        <v>75</v>
      </c>
      <c r="E5279" s="0" t="n">
        <v>29</v>
      </c>
      <c r="F5279" s="0" t="n">
        <v>42</v>
      </c>
      <c r="G5279" s="0" t="n">
        <v>17</v>
      </c>
      <c r="H5279" s="0" t="n">
        <v>14</v>
      </c>
      <c r="I5279" s="0" t="n">
        <v>0</v>
      </c>
      <c r="J5279" s="0" t="n">
        <v>1</v>
      </c>
      <c r="K5279" s="0" t="n">
        <f aca="false">VLOOKUP(A5279,'Team Data'!$A$1:$E$659,2,FALSE())</f>
        <v>10</v>
      </c>
      <c r="L5279" s="0" t="n">
        <f aca="false">VLOOKUP(A5279,'Team Data'!$A$1:$E$659,3,FALSE())</f>
        <v>22</v>
      </c>
      <c r="M5279" s="0" t="n">
        <f aca="false">VLOOKUP(B5279,'Team Data'!$A$1:$E$659,2,FALSE())</f>
        <v>6</v>
      </c>
      <c r="N5279" s="0" t="n">
        <f aca="false">VLOOKUP(B5279,'Team Data'!$A$1:$E$659,3,FALSE())</f>
        <v>26</v>
      </c>
      <c r="O5279" s="0" t="n">
        <f aca="false">VLOOKUP(A5279,'Team Data'!$A$1:$E$659,4,FALSE())</f>
        <v>517</v>
      </c>
      <c r="P5279" s="0" t="n">
        <f aca="false">VLOOKUP(A5279,'Team Data'!$A$1:$E$659,5,FALSE())</f>
        <v>456</v>
      </c>
      <c r="Q5279" s="0" t="n">
        <f aca="false">VLOOKUP(B5279,'Team Data'!$A$1:$E$659,4,FALSE())</f>
        <v>578</v>
      </c>
      <c r="R5279" s="0" t="n">
        <f aca="false">VLOOKUP(B5279,'Team Data'!$A$1:$E$659,5,FALSE())</f>
        <v>464</v>
      </c>
      <c r="S5279" s="0" t="n">
        <f aca="false">IF(I5279=1,(MIN(30,(C5279-D5279)))*(M5279/(M5279+N5279))*(Q5279/(Q5279+R5279)),(MAX(-30,(C5279-D5279)))*(N5279/(M5279+N5279))*(R5279/(R5279+Q5279)))</f>
        <v>-3.97984644913628</v>
      </c>
      <c r="T5279" s="0" t="n">
        <f aca="false">IF(J5279=1,(MIN(30,(D5279-C5279)))*(K5279/(K5279+L5279))*(O5279/(O5279+P5279)),(MAX(-30,(D5279-C5279)))*(L5279/(K5279+L5279))*(P5279/(P5279+O5279)))</f>
        <v>1.82650308324769</v>
      </c>
      <c r="U5279" s="7" t="n">
        <v>43156</v>
      </c>
    </row>
    <row r="5280" customFormat="false" ht="15" hidden="false" customHeight="false" outlineLevel="0" collapsed="false">
      <c r="A5280" s="0" t="s">
        <v>151</v>
      </c>
      <c r="B5280" s="0" t="s">
        <v>325</v>
      </c>
      <c r="C5280" s="0" t="n">
        <v>64</v>
      </c>
      <c r="D5280" s="0" t="n">
        <v>74</v>
      </c>
      <c r="E5280" s="0" t="n">
        <v>36</v>
      </c>
      <c r="F5280" s="0" t="n">
        <v>36</v>
      </c>
      <c r="G5280" s="0" t="n">
        <v>12</v>
      </c>
      <c r="H5280" s="0" t="n">
        <v>14</v>
      </c>
      <c r="I5280" s="0" t="n">
        <v>0</v>
      </c>
      <c r="J5280" s="0" t="n">
        <v>1</v>
      </c>
      <c r="K5280" s="0" t="n">
        <f aca="false">VLOOKUP(A5280,'Team Data'!$A$1:$E$659,2,FALSE())</f>
        <v>17</v>
      </c>
      <c r="L5280" s="0" t="n">
        <f aca="false">VLOOKUP(A5280,'Team Data'!$A$1:$E$659,3,FALSE())</f>
        <v>16</v>
      </c>
      <c r="M5280" s="0" t="n">
        <f aca="false">VLOOKUP(B5280,'Team Data'!$A$1:$E$659,2,FALSE())</f>
        <v>20</v>
      </c>
      <c r="N5280" s="0" t="n">
        <f aca="false">VLOOKUP(B5280,'Team Data'!$A$1:$E$659,3,FALSE())</f>
        <v>15</v>
      </c>
      <c r="O5280" s="0" t="n">
        <f aca="false">VLOOKUP(A5280,'Team Data'!$A$1:$E$659,4,FALSE())</f>
        <v>557</v>
      </c>
      <c r="P5280" s="0" t="n">
        <f aca="false">VLOOKUP(A5280,'Team Data'!$A$1:$E$659,5,FALSE())</f>
        <v>476</v>
      </c>
      <c r="Q5280" s="0" t="n">
        <f aca="false">VLOOKUP(B5280,'Team Data'!$A$1:$E$659,4,FALSE())</f>
        <v>530</v>
      </c>
      <c r="R5280" s="0" t="n">
        <f aca="false">VLOOKUP(B5280,'Team Data'!$A$1:$E$659,5,FALSE())</f>
        <v>524</v>
      </c>
      <c r="S5280" s="0" t="n">
        <f aca="false">IF(I5280=1,(MIN(30,(C5280-D5280)))*(M5280/(M5280+N5280))*(Q5280/(Q5280+R5280)),(MAX(-30,(C5280-D5280)))*(N5280/(M5280+N5280))*(R5280/(R5280+Q5280)))</f>
        <v>-2.13065871509894</v>
      </c>
      <c r="T5280" s="0" t="n">
        <f aca="false">IF(J5280=1,(MIN(30,(D5280-C5280)))*(K5280/(K5280+L5280))*(O5280/(O5280+P5280)),(MAX(-30,(D5280-C5280)))*(L5280/(K5280+L5280))*(P5280/(P5280+O5280)))</f>
        <v>2.77772888615096</v>
      </c>
      <c r="U5280" s="7" t="n">
        <v>43156</v>
      </c>
    </row>
    <row r="5281" customFormat="false" ht="15" hidden="false" customHeight="false" outlineLevel="0" collapsed="false">
      <c r="A5281" s="0" t="s">
        <v>307</v>
      </c>
      <c r="B5281" s="0" t="s">
        <v>305</v>
      </c>
      <c r="C5281" s="0" t="n">
        <v>63</v>
      </c>
      <c r="D5281" s="0" t="n">
        <v>64</v>
      </c>
      <c r="E5281" s="0" t="n">
        <v>32</v>
      </c>
      <c r="F5281" s="0" t="n">
        <v>27</v>
      </c>
      <c r="G5281" s="0" t="n">
        <v>15</v>
      </c>
      <c r="H5281" s="0" t="n">
        <v>13</v>
      </c>
      <c r="I5281" s="0" t="n">
        <v>0</v>
      </c>
      <c r="J5281" s="0" t="n">
        <v>1</v>
      </c>
      <c r="K5281" s="0" t="n">
        <f aca="false">VLOOKUP(A5281,'Team Data'!$A$1:$E$659,2,FALSE())</f>
        <v>9</v>
      </c>
      <c r="L5281" s="0" t="n">
        <f aca="false">VLOOKUP(A5281,'Team Data'!$A$1:$E$659,3,FALSE())</f>
        <v>22</v>
      </c>
      <c r="M5281" s="0" t="n">
        <f aca="false">VLOOKUP(B5281,'Team Data'!$A$1:$E$659,2,FALSE())</f>
        <v>22</v>
      </c>
      <c r="N5281" s="0" t="n">
        <f aca="false">VLOOKUP(B5281,'Team Data'!$A$1:$E$659,3,FALSE())</f>
        <v>11</v>
      </c>
      <c r="O5281" s="0" t="n">
        <f aca="false">VLOOKUP(A5281,'Team Data'!$A$1:$E$659,4,FALSE())</f>
        <v>491</v>
      </c>
      <c r="P5281" s="0" t="n">
        <f aca="false">VLOOKUP(A5281,'Team Data'!$A$1:$E$659,5,FALSE())</f>
        <v>453</v>
      </c>
      <c r="Q5281" s="0" t="n">
        <f aca="false">VLOOKUP(B5281,'Team Data'!$A$1:$E$659,4,FALSE())</f>
        <v>522</v>
      </c>
      <c r="R5281" s="0" t="n">
        <f aca="false">VLOOKUP(B5281,'Team Data'!$A$1:$E$659,5,FALSE())</f>
        <v>501</v>
      </c>
      <c r="S5281" s="0" t="n">
        <f aca="false">IF(I5281=1,(MIN(30,(C5281-D5281)))*(M5281/(M5281+N5281))*(Q5281/(Q5281+R5281)),(MAX(-30,(C5281-D5281)))*(N5281/(M5281+N5281))*(R5281/(R5281+Q5281)))</f>
        <v>-0.163245356793744</v>
      </c>
      <c r="T5281" s="0" t="n">
        <f aca="false">IF(J5281=1,(MIN(30,(D5281-C5281)))*(K5281/(K5281+L5281))*(O5281/(O5281+P5281)),(MAX(-30,(D5281-C5281)))*(L5281/(K5281+L5281))*(P5281/(P5281+O5281)))</f>
        <v>0.151004647348278</v>
      </c>
      <c r="U5281" s="7" t="n">
        <v>43156</v>
      </c>
    </row>
    <row r="5282" customFormat="false" ht="15" hidden="false" customHeight="false" outlineLevel="0" collapsed="false">
      <c r="A5282" s="0" t="s">
        <v>308</v>
      </c>
      <c r="B5282" s="0" t="s">
        <v>42</v>
      </c>
      <c r="C5282" s="0" t="n">
        <v>82</v>
      </c>
      <c r="D5282" s="0" t="n">
        <v>73</v>
      </c>
      <c r="E5282" s="0" t="n">
        <v>35</v>
      </c>
      <c r="F5282" s="0" t="n">
        <v>26</v>
      </c>
      <c r="G5282" s="0" t="n">
        <v>8</v>
      </c>
      <c r="H5282" s="0" t="n">
        <v>6</v>
      </c>
      <c r="I5282" s="0" t="n">
        <v>1</v>
      </c>
      <c r="J5282" s="0" t="n">
        <v>0</v>
      </c>
      <c r="K5282" s="0" t="n">
        <f aca="false">VLOOKUP(A5282,'Team Data'!$A$1:$E$659,2,FALSE())</f>
        <v>23</v>
      </c>
      <c r="L5282" s="0" t="n">
        <f aca="false">VLOOKUP(A5282,'Team Data'!$A$1:$E$659,3,FALSE())</f>
        <v>9</v>
      </c>
      <c r="M5282" s="0" t="n">
        <f aca="false">VLOOKUP(B5282,'Team Data'!$A$1:$E$659,2,FALSE())</f>
        <v>6</v>
      </c>
      <c r="N5282" s="0" t="n">
        <f aca="false">VLOOKUP(B5282,'Team Data'!$A$1:$E$659,3,FALSE())</f>
        <v>24</v>
      </c>
      <c r="O5282" s="0" t="n">
        <f aca="false">VLOOKUP(A5282,'Team Data'!$A$1:$E$659,4,FALSE())</f>
        <v>444</v>
      </c>
      <c r="P5282" s="0" t="n">
        <f aca="false">VLOOKUP(A5282,'Team Data'!$A$1:$E$659,5,FALSE())</f>
        <v>537</v>
      </c>
      <c r="Q5282" s="0" t="n">
        <f aca="false">VLOOKUP(B5282,'Team Data'!$A$1:$E$659,4,FALSE())</f>
        <v>441</v>
      </c>
      <c r="R5282" s="0" t="n">
        <f aca="false">VLOOKUP(B5282,'Team Data'!$A$1:$E$659,5,FALSE())</f>
        <v>464</v>
      </c>
      <c r="S5282" s="0" t="n">
        <f aca="false">IF(I5282=1,(MIN(30,(C5282-D5282)))*(M5282/(M5282+N5282))*(Q5282/(Q5282+R5282)),(MAX(-30,(C5282-D5282)))*(N5282/(M5282+N5282))*(R5282/(R5282+Q5282)))</f>
        <v>0.877127071823205</v>
      </c>
      <c r="T5282" s="0" t="n">
        <f aca="false">IF(J5282=1,(MIN(30,(D5282-C5282)))*(K5282/(K5282+L5282))*(O5282/(O5282+P5282)),(MAX(-30,(D5282-C5282)))*(L5282/(K5282+L5282))*(P5282/(P5282+O5282)))</f>
        <v>-1.38560779816514</v>
      </c>
      <c r="U5282" s="7" t="n">
        <v>43156</v>
      </c>
    </row>
    <row r="5283" customFormat="false" ht="15" hidden="false" customHeight="false" outlineLevel="0" collapsed="false">
      <c r="A5283" s="0" t="s">
        <v>230</v>
      </c>
      <c r="B5283" s="0" t="s">
        <v>205</v>
      </c>
      <c r="C5283" s="0" t="n">
        <v>72</v>
      </c>
      <c r="D5283" s="0" t="n">
        <v>66</v>
      </c>
      <c r="E5283" s="0" t="n">
        <v>46</v>
      </c>
      <c r="F5283" s="0" t="n">
        <v>32</v>
      </c>
      <c r="G5283" s="0" t="n">
        <v>14</v>
      </c>
      <c r="H5283" s="0" t="n">
        <v>12</v>
      </c>
      <c r="I5283" s="0" t="n">
        <v>1</v>
      </c>
      <c r="J5283" s="0" t="n">
        <v>0</v>
      </c>
      <c r="K5283" s="0" t="n">
        <f aca="false">VLOOKUP(A5283,'Team Data'!$A$1:$E$659,2,FALSE())</f>
        <v>20</v>
      </c>
      <c r="L5283" s="0" t="n">
        <f aca="false">VLOOKUP(A5283,'Team Data'!$A$1:$E$659,3,FALSE())</f>
        <v>14</v>
      </c>
      <c r="M5283" s="0" t="n">
        <f aca="false">VLOOKUP(B5283,'Team Data'!$A$1:$E$659,2,FALSE())</f>
        <v>5</v>
      </c>
      <c r="N5283" s="0" t="n">
        <f aca="false">VLOOKUP(B5283,'Team Data'!$A$1:$E$659,3,FALSE())</f>
        <v>27</v>
      </c>
      <c r="O5283" s="0" t="n">
        <f aca="false">VLOOKUP(A5283,'Team Data'!$A$1:$E$659,4,FALSE())</f>
        <v>504</v>
      </c>
      <c r="P5283" s="0" t="n">
        <f aca="false">VLOOKUP(A5283,'Team Data'!$A$1:$E$659,5,FALSE())</f>
        <v>516</v>
      </c>
      <c r="Q5283" s="0" t="n">
        <f aca="false">VLOOKUP(B5283,'Team Data'!$A$1:$E$659,4,FALSE())</f>
        <v>550</v>
      </c>
      <c r="R5283" s="0" t="n">
        <f aca="false">VLOOKUP(B5283,'Team Data'!$A$1:$E$659,5,FALSE())</f>
        <v>448</v>
      </c>
      <c r="S5283" s="0" t="n">
        <f aca="false">IF(I5283=1,(MIN(30,(C5283-D5283)))*(M5283/(M5283+N5283))*(Q5283/(Q5283+R5283)),(MAX(-30,(C5283-D5283)))*(N5283/(M5283+N5283))*(R5283/(R5283+Q5283)))</f>
        <v>0.516658316633267</v>
      </c>
      <c r="T5283" s="0" t="n">
        <f aca="false">IF(J5283=1,(MIN(30,(D5283-C5283)))*(K5283/(K5283+L5283))*(O5283/(O5283+P5283)),(MAX(-30,(D5283-C5283)))*(L5283/(K5283+L5283))*(P5283/(P5283+O5283)))</f>
        <v>-1.24982698961938</v>
      </c>
      <c r="U5283" s="7" t="n">
        <v>43156</v>
      </c>
    </row>
    <row r="5284" customFormat="false" ht="15" hidden="false" customHeight="false" outlineLevel="0" collapsed="false">
      <c r="A5284" s="0" t="s">
        <v>184</v>
      </c>
      <c r="B5284" s="0" t="s">
        <v>22</v>
      </c>
      <c r="C5284" s="0" t="n">
        <v>73</v>
      </c>
      <c r="D5284" s="0" t="n">
        <v>64</v>
      </c>
      <c r="E5284" s="0" t="n">
        <v>37</v>
      </c>
      <c r="F5284" s="0" t="n">
        <v>27</v>
      </c>
      <c r="G5284" s="0" t="n">
        <v>16</v>
      </c>
      <c r="H5284" s="0" t="n">
        <v>11</v>
      </c>
      <c r="I5284" s="0" t="n">
        <v>1</v>
      </c>
      <c r="J5284" s="0" t="n">
        <v>0</v>
      </c>
      <c r="K5284" s="0" t="n">
        <f aca="false">VLOOKUP(A5284,'Team Data'!$A$1:$E$659,2,FALSE())</f>
        <v>26</v>
      </c>
      <c r="L5284" s="0" t="n">
        <f aca="false">VLOOKUP(A5284,'Team Data'!$A$1:$E$659,3,FALSE())</f>
        <v>6</v>
      </c>
      <c r="M5284" s="0" t="n">
        <f aca="false">VLOOKUP(B5284,'Team Data'!$A$1:$E$659,2,FALSE())</f>
        <v>19</v>
      </c>
      <c r="N5284" s="0" t="n">
        <f aca="false">VLOOKUP(B5284,'Team Data'!$A$1:$E$659,3,FALSE())</f>
        <v>15</v>
      </c>
      <c r="O5284" s="0" t="n">
        <f aca="false">VLOOKUP(A5284,'Team Data'!$A$1:$E$659,4,FALSE())</f>
        <v>495</v>
      </c>
      <c r="P5284" s="0" t="n">
        <f aca="false">VLOOKUP(A5284,'Team Data'!$A$1:$E$659,5,FALSE())</f>
        <v>480</v>
      </c>
      <c r="Q5284" s="0" t="n">
        <f aca="false">VLOOKUP(B5284,'Team Data'!$A$1:$E$659,4,FALSE())</f>
        <v>533</v>
      </c>
      <c r="R5284" s="0" t="n">
        <f aca="false">VLOOKUP(B5284,'Team Data'!$A$1:$E$659,5,FALSE())</f>
        <v>507</v>
      </c>
      <c r="S5284" s="0" t="n">
        <f aca="false">IF(I5284=1,(MIN(30,(C5284-D5284)))*(M5284/(M5284+N5284))*(Q5284/(Q5284+R5284)),(MAX(-30,(C5284-D5284)))*(N5284/(M5284+N5284))*(R5284/(R5284+Q5284)))</f>
        <v>2.57757352941176</v>
      </c>
      <c r="T5284" s="0" t="n">
        <f aca="false">IF(J5284=1,(MIN(30,(D5284-C5284)))*(K5284/(K5284+L5284))*(O5284/(O5284+P5284)),(MAX(-30,(D5284-C5284)))*(L5284/(K5284+L5284))*(P5284/(P5284+O5284)))</f>
        <v>-0.830769230769231</v>
      </c>
      <c r="U5284" s="7" t="n">
        <v>43156</v>
      </c>
    </row>
    <row r="5285" customFormat="false" ht="15" hidden="false" customHeight="false" outlineLevel="0" collapsed="false">
      <c r="A5285" s="0" t="s">
        <v>53</v>
      </c>
      <c r="B5285" s="0" t="s">
        <v>323</v>
      </c>
      <c r="C5285" s="0" t="n">
        <v>75</v>
      </c>
      <c r="D5285" s="0" t="n">
        <v>83</v>
      </c>
      <c r="E5285" s="0" t="n">
        <v>37</v>
      </c>
      <c r="F5285" s="0" t="n">
        <v>45</v>
      </c>
      <c r="G5285" s="0" t="n">
        <v>12</v>
      </c>
      <c r="H5285" s="0" t="n">
        <v>14</v>
      </c>
      <c r="I5285" s="0" t="n">
        <v>0</v>
      </c>
      <c r="J5285" s="0" t="n">
        <v>1</v>
      </c>
      <c r="K5285" s="0" t="n">
        <f aca="false">VLOOKUP(A5285,'Team Data'!$A$1:$E$659,2,FALSE())</f>
        <v>3</v>
      </c>
      <c r="L5285" s="0" t="n">
        <f aca="false">VLOOKUP(A5285,'Team Data'!$A$1:$E$659,3,FALSE())</f>
        <v>29</v>
      </c>
      <c r="M5285" s="0" t="n">
        <f aca="false">VLOOKUP(B5285,'Team Data'!$A$1:$E$659,2,FALSE())</f>
        <v>15</v>
      </c>
      <c r="N5285" s="0" t="n">
        <f aca="false">VLOOKUP(B5285,'Team Data'!$A$1:$E$659,3,FALSE())</f>
        <v>18</v>
      </c>
      <c r="O5285" s="0" t="n">
        <f aca="false">VLOOKUP(A5285,'Team Data'!$A$1:$E$659,4,FALSE())</f>
        <v>547</v>
      </c>
      <c r="P5285" s="0" t="n">
        <f aca="false">VLOOKUP(A5285,'Team Data'!$A$1:$E$659,5,FALSE())</f>
        <v>441</v>
      </c>
      <c r="Q5285" s="0" t="n">
        <f aca="false">VLOOKUP(B5285,'Team Data'!$A$1:$E$659,4,FALSE())</f>
        <v>519</v>
      </c>
      <c r="R5285" s="0" t="n">
        <f aca="false">VLOOKUP(B5285,'Team Data'!$A$1:$E$659,5,FALSE())</f>
        <v>499</v>
      </c>
      <c r="S5285" s="0" t="n">
        <f aca="false">IF(I5285=1,(MIN(30,(C5285-D5285)))*(M5285/(M5285+N5285))*(Q5285/(Q5285+R5285)),(MAX(-30,(C5285-D5285)))*(N5285/(M5285+N5285))*(R5285/(R5285+Q5285)))</f>
        <v>-2.13895338453295</v>
      </c>
      <c r="T5285" s="0" t="n">
        <f aca="false">IF(J5285=1,(MIN(30,(D5285-C5285)))*(K5285/(K5285+L5285))*(O5285/(O5285+P5285)),(MAX(-30,(D5285-C5285)))*(L5285/(K5285+L5285))*(P5285/(P5285+O5285)))</f>
        <v>0.415232793522267</v>
      </c>
      <c r="U5285" s="7" t="n">
        <v>43156</v>
      </c>
    </row>
    <row r="5286" customFormat="false" ht="15" hidden="false" customHeight="false" outlineLevel="0" collapsed="false">
      <c r="A5286" s="0" t="s">
        <v>57</v>
      </c>
      <c r="B5286" s="0" t="s">
        <v>18</v>
      </c>
      <c r="C5286" s="0" t="n">
        <v>88</v>
      </c>
      <c r="D5286" s="0" t="n">
        <v>81</v>
      </c>
      <c r="E5286" s="0" t="n">
        <v>45</v>
      </c>
      <c r="F5286" s="0" t="n">
        <v>35</v>
      </c>
      <c r="G5286" s="0" t="n">
        <v>17</v>
      </c>
      <c r="H5286" s="0" t="n">
        <v>8</v>
      </c>
      <c r="I5286" s="0" t="n">
        <v>1</v>
      </c>
      <c r="J5286" s="0" t="n">
        <v>0</v>
      </c>
      <c r="K5286" s="0" t="n">
        <f aca="false">VLOOKUP(A5286,'Team Data'!$A$1:$E$659,2,FALSE())</f>
        <v>14</v>
      </c>
      <c r="L5286" s="0" t="n">
        <f aca="false">VLOOKUP(A5286,'Team Data'!$A$1:$E$659,3,FALSE())</f>
        <v>18</v>
      </c>
      <c r="M5286" s="0" t="n">
        <f aca="false">VLOOKUP(B5286,'Team Data'!$A$1:$E$659,2,FALSE())</f>
        <v>11</v>
      </c>
      <c r="N5286" s="0" t="n">
        <f aca="false">VLOOKUP(B5286,'Team Data'!$A$1:$E$659,3,FALSE())</f>
        <v>21</v>
      </c>
      <c r="O5286" s="0" t="n">
        <f aca="false">VLOOKUP(A5286,'Team Data'!$A$1:$E$659,4,FALSE())</f>
        <v>500</v>
      </c>
      <c r="P5286" s="0" t="n">
        <f aca="false">VLOOKUP(A5286,'Team Data'!$A$1:$E$659,5,FALSE())</f>
        <v>464</v>
      </c>
      <c r="Q5286" s="0" t="n">
        <f aca="false">VLOOKUP(B5286,'Team Data'!$A$1:$E$659,4,FALSE())</f>
        <v>487</v>
      </c>
      <c r="R5286" s="0" t="n">
        <f aca="false">VLOOKUP(B5286,'Team Data'!$A$1:$E$659,5,FALSE())</f>
        <v>495</v>
      </c>
      <c r="S5286" s="0" t="n">
        <f aca="false">IF(I5286=1,(MIN(30,(C5286-D5286)))*(M5286/(M5286+N5286))*(Q5286/(Q5286+R5286)),(MAX(-30,(C5286-D5286)))*(N5286/(M5286+N5286))*(R5286/(R5286+Q5286)))</f>
        <v>1.19332357433809</v>
      </c>
      <c r="T5286" s="0" t="n">
        <f aca="false">IF(J5286=1,(MIN(30,(D5286-C5286)))*(K5286/(K5286+L5286))*(O5286/(O5286+P5286)),(MAX(-30,(D5286-C5286)))*(L5286/(K5286+L5286))*(P5286/(P5286+O5286)))</f>
        <v>-1.89522821576764</v>
      </c>
      <c r="U5286" s="7" t="n">
        <v>43156</v>
      </c>
    </row>
    <row r="5287" customFormat="false" ht="15" hidden="false" customHeight="false" outlineLevel="0" collapsed="false">
      <c r="A5287" s="0" t="s">
        <v>277</v>
      </c>
      <c r="B5287" s="0" t="s">
        <v>329</v>
      </c>
      <c r="C5287" s="0" t="n">
        <v>68</v>
      </c>
      <c r="D5287" s="0" t="n">
        <v>63</v>
      </c>
      <c r="E5287" s="0" t="n">
        <v>37</v>
      </c>
      <c r="F5287" s="0" t="n">
        <v>35</v>
      </c>
      <c r="G5287" s="0" t="n">
        <v>17</v>
      </c>
      <c r="H5287" s="0" t="n">
        <v>18</v>
      </c>
      <c r="I5287" s="0" t="n">
        <v>1</v>
      </c>
      <c r="J5287" s="0" t="n">
        <v>0</v>
      </c>
      <c r="K5287" s="0" t="n">
        <f aca="false">VLOOKUP(A5287,'Team Data'!$A$1:$E$659,2,FALSE())</f>
        <v>26</v>
      </c>
      <c r="L5287" s="0" t="n">
        <f aca="false">VLOOKUP(A5287,'Team Data'!$A$1:$E$659,3,FALSE())</f>
        <v>8</v>
      </c>
      <c r="M5287" s="0" t="n">
        <f aca="false">VLOOKUP(B5287,'Team Data'!$A$1:$E$659,2,FALSE())</f>
        <v>18</v>
      </c>
      <c r="N5287" s="0" t="n">
        <f aca="false">VLOOKUP(B5287,'Team Data'!$A$1:$E$659,3,FALSE())</f>
        <v>14</v>
      </c>
      <c r="O5287" s="0" t="n">
        <f aca="false">VLOOKUP(A5287,'Team Data'!$A$1:$E$659,4,FALSE())</f>
        <v>598</v>
      </c>
      <c r="P5287" s="0" t="n">
        <f aca="false">VLOOKUP(A5287,'Team Data'!$A$1:$E$659,5,FALSE())</f>
        <v>514</v>
      </c>
      <c r="Q5287" s="0" t="n">
        <f aca="false">VLOOKUP(B5287,'Team Data'!$A$1:$E$659,4,FALSE())</f>
        <v>555</v>
      </c>
      <c r="R5287" s="0" t="n">
        <f aca="false">VLOOKUP(B5287,'Team Data'!$A$1:$E$659,5,FALSE())</f>
        <v>488</v>
      </c>
      <c r="S5287" s="0" t="n">
        <f aca="false">IF(I5287=1,(MIN(30,(C5287-D5287)))*(M5287/(M5287+N5287))*(Q5287/(Q5287+R5287)),(MAX(-30,(C5287-D5287)))*(N5287/(M5287+N5287))*(R5287/(R5287+Q5287)))</f>
        <v>1.49658437200384</v>
      </c>
      <c r="T5287" s="0" t="n">
        <f aca="false">IF(J5287=1,(MIN(30,(D5287-C5287)))*(K5287/(K5287+L5287))*(O5287/(O5287+P5287)),(MAX(-30,(D5287-C5287)))*(L5287/(K5287+L5287))*(P5287/(P5287+O5287)))</f>
        <v>-0.543800253914516</v>
      </c>
      <c r="U5287" s="7" t="n">
        <v>43156</v>
      </c>
    </row>
    <row r="5288" customFormat="false" ht="15" hidden="false" customHeight="false" outlineLevel="0" collapsed="false">
      <c r="A5288" s="0" t="s">
        <v>98</v>
      </c>
      <c r="B5288" s="0" t="s">
        <v>251</v>
      </c>
      <c r="C5288" s="0" t="n">
        <v>53</v>
      </c>
      <c r="D5288" s="0" t="n">
        <v>62</v>
      </c>
      <c r="E5288" s="0" t="n">
        <v>37</v>
      </c>
      <c r="F5288" s="0" t="n">
        <v>40</v>
      </c>
      <c r="G5288" s="0" t="n">
        <v>10</v>
      </c>
      <c r="H5288" s="0" t="n">
        <v>10</v>
      </c>
      <c r="I5288" s="0" t="n">
        <v>0</v>
      </c>
      <c r="J5288" s="0" t="n">
        <v>1</v>
      </c>
      <c r="K5288" s="0" t="n">
        <f aca="false">VLOOKUP(A5288,'Team Data'!$A$1:$E$659,2,FALSE())</f>
        <v>15</v>
      </c>
      <c r="L5288" s="0" t="n">
        <f aca="false">VLOOKUP(A5288,'Team Data'!$A$1:$E$659,3,FALSE())</f>
        <v>18</v>
      </c>
      <c r="M5288" s="0" t="n">
        <f aca="false">VLOOKUP(B5288,'Team Data'!$A$1:$E$659,2,FALSE())</f>
        <v>16</v>
      </c>
      <c r="N5288" s="0" t="n">
        <f aca="false">VLOOKUP(B5288,'Team Data'!$A$1:$E$659,3,FALSE())</f>
        <v>15</v>
      </c>
      <c r="O5288" s="0" t="n">
        <f aca="false">VLOOKUP(A5288,'Team Data'!$A$1:$E$659,4,FALSE())</f>
        <v>568</v>
      </c>
      <c r="P5288" s="0" t="n">
        <f aca="false">VLOOKUP(A5288,'Team Data'!$A$1:$E$659,5,FALSE())</f>
        <v>506</v>
      </c>
      <c r="Q5288" s="0" t="n">
        <f aca="false">VLOOKUP(B5288,'Team Data'!$A$1:$E$659,4,FALSE())</f>
        <v>519</v>
      </c>
      <c r="R5288" s="0" t="n">
        <f aca="false">VLOOKUP(B5288,'Team Data'!$A$1:$E$659,5,FALSE())</f>
        <v>461</v>
      </c>
      <c r="S5288" s="0" t="n">
        <f aca="false">IF(I5288=1,(MIN(30,(C5288-D5288)))*(M5288/(M5288+N5288))*(Q5288/(Q5288+R5288)),(MAX(-30,(C5288-D5288)))*(N5288/(M5288+N5288))*(R5288/(R5288+Q5288)))</f>
        <v>-2.04855167873601</v>
      </c>
      <c r="T5288" s="0" t="n">
        <f aca="false">IF(J5288=1,(MIN(30,(D5288-C5288)))*(K5288/(K5288+L5288))*(O5288/(O5288+P5288)),(MAX(-30,(D5288-C5288)))*(L5288/(K5288+L5288))*(P5288/(P5288+O5288)))</f>
        <v>2.16353478923311</v>
      </c>
      <c r="U5288" s="7" t="n">
        <v>43156</v>
      </c>
    </row>
    <row r="5289" customFormat="false" ht="15" hidden="false" customHeight="false" outlineLevel="0" collapsed="false">
      <c r="A5289" s="0" t="s">
        <v>71</v>
      </c>
      <c r="B5289" s="0" t="s">
        <v>344</v>
      </c>
      <c r="C5289" s="0" t="n">
        <v>89</v>
      </c>
      <c r="D5289" s="0" t="n">
        <v>52</v>
      </c>
      <c r="E5289" s="0" t="n">
        <v>43</v>
      </c>
      <c r="F5289" s="0" t="n">
        <v>31</v>
      </c>
      <c r="G5289" s="0" t="n">
        <v>7</v>
      </c>
      <c r="H5289" s="0" t="n">
        <v>16</v>
      </c>
      <c r="I5289" s="0" t="n">
        <v>1</v>
      </c>
      <c r="J5289" s="0" t="n">
        <v>0</v>
      </c>
      <c r="K5289" s="0" t="n">
        <f aca="false">VLOOKUP(A5289,'Team Data'!$A$1:$E$659,2,FALSE())</f>
        <v>15</v>
      </c>
      <c r="L5289" s="0" t="n">
        <f aca="false">VLOOKUP(A5289,'Team Data'!$A$1:$E$659,3,FALSE())</f>
        <v>15</v>
      </c>
      <c r="M5289" s="0" t="n">
        <f aca="false">VLOOKUP(B5289,'Team Data'!$A$1:$E$659,2,FALSE())</f>
        <v>12</v>
      </c>
      <c r="N5289" s="0" t="n">
        <f aca="false">VLOOKUP(B5289,'Team Data'!$A$1:$E$659,3,FALSE())</f>
        <v>16</v>
      </c>
      <c r="O5289" s="0" t="n">
        <f aca="false">VLOOKUP(A5289,'Team Data'!$A$1:$E$659,4,FALSE())</f>
        <v>467</v>
      </c>
      <c r="P5289" s="0" t="n">
        <f aca="false">VLOOKUP(A5289,'Team Data'!$A$1:$E$659,5,FALSE())</f>
        <v>451</v>
      </c>
      <c r="Q5289" s="0" t="n">
        <f aca="false">VLOOKUP(B5289,'Team Data'!$A$1:$E$659,4,FALSE())</f>
        <v>387</v>
      </c>
      <c r="R5289" s="0" t="n">
        <f aca="false">VLOOKUP(B5289,'Team Data'!$A$1:$E$659,5,FALSE())</f>
        <v>392</v>
      </c>
      <c r="S5289" s="0" t="n">
        <f aca="false">IF(I5289=1,(MIN(30,(C5289-D5289)))*(M5289/(M5289+N5289))*(Q5289/(Q5289+R5289)),(MAX(-30,(C5289-D5289)))*(N5289/(M5289+N5289))*(R5289/(R5289+Q5289)))</f>
        <v>6.38730973775903</v>
      </c>
      <c r="T5289" s="0" t="n">
        <f aca="false">IF(J5289=1,(MIN(30,(D5289-C5289)))*(K5289/(K5289+L5289))*(O5289/(O5289+P5289)),(MAX(-30,(D5289-C5289)))*(L5289/(K5289+L5289))*(P5289/(P5289+O5289)))</f>
        <v>-7.36928104575163</v>
      </c>
      <c r="U5289" s="7" t="n">
        <v>43156</v>
      </c>
    </row>
    <row r="5290" customFormat="false" ht="15" hidden="false" customHeight="false" outlineLevel="0" collapsed="false">
      <c r="A5290" s="0" t="s">
        <v>150</v>
      </c>
      <c r="B5290" s="0" t="s">
        <v>265</v>
      </c>
      <c r="C5290" s="0" t="n">
        <v>88</v>
      </c>
      <c r="D5290" s="0" t="n">
        <v>71</v>
      </c>
      <c r="E5290" s="0" t="n">
        <v>45</v>
      </c>
      <c r="F5290" s="0" t="n">
        <v>31</v>
      </c>
      <c r="G5290" s="0" t="n">
        <v>11</v>
      </c>
      <c r="H5290" s="0" t="n">
        <v>18</v>
      </c>
      <c r="I5290" s="0" t="n">
        <v>1</v>
      </c>
      <c r="J5290" s="0" t="n">
        <v>0</v>
      </c>
      <c r="K5290" s="0" t="n">
        <f aca="false">VLOOKUP(A5290,'Team Data'!$A$1:$E$659,2,FALSE())</f>
        <v>27</v>
      </c>
      <c r="L5290" s="0" t="n">
        <f aca="false">VLOOKUP(A5290,'Team Data'!$A$1:$E$659,3,FALSE())</f>
        <v>7</v>
      </c>
      <c r="M5290" s="0" t="n">
        <f aca="false">VLOOKUP(B5290,'Team Data'!$A$1:$E$659,2,FALSE())</f>
        <v>14</v>
      </c>
      <c r="N5290" s="0" t="n">
        <f aca="false">VLOOKUP(B5290,'Team Data'!$A$1:$E$659,3,FALSE())</f>
        <v>18</v>
      </c>
      <c r="O5290" s="0" t="n">
        <f aca="false">VLOOKUP(A5290,'Team Data'!$A$1:$E$659,4,FALSE())</f>
        <v>511</v>
      </c>
      <c r="P5290" s="0" t="n">
        <f aca="false">VLOOKUP(A5290,'Team Data'!$A$1:$E$659,5,FALSE())</f>
        <v>533</v>
      </c>
      <c r="Q5290" s="0" t="n">
        <f aca="false">VLOOKUP(B5290,'Team Data'!$A$1:$E$659,4,FALSE())</f>
        <v>488</v>
      </c>
      <c r="R5290" s="0" t="n">
        <f aca="false">VLOOKUP(B5290,'Team Data'!$A$1:$E$659,5,FALSE())</f>
        <v>498</v>
      </c>
      <c r="S5290" s="0" t="n">
        <f aca="false">IF(I5290=1,(MIN(30,(C5290-D5290)))*(M5290/(M5290+N5290))*(Q5290/(Q5290+R5290)),(MAX(-30,(C5290-D5290)))*(N5290/(M5290+N5290))*(R5290/(R5290+Q5290)))</f>
        <v>3.68103448275862</v>
      </c>
      <c r="T5290" s="0" t="n">
        <f aca="false">IF(J5290=1,(MIN(30,(D5290-C5290)))*(K5290/(K5290+L5290))*(O5290/(O5290+P5290)),(MAX(-30,(D5290-C5290)))*(L5290/(K5290+L5290))*(P5290/(P5290+O5290)))</f>
        <v>-1.78687739463602</v>
      </c>
      <c r="U5290" s="7" t="n">
        <v>43156</v>
      </c>
    </row>
    <row r="5291" customFormat="false" ht="15" hidden="false" customHeight="false" outlineLevel="0" collapsed="false">
      <c r="A5291" s="0" t="s">
        <v>176</v>
      </c>
      <c r="B5291" s="0" t="s">
        <v>138</v>
      </c>
      <c r="C5291" s="0" t="n">
        <v>66</v>
      </c>
      <c r="D5291" s="0" t="n">
        <v>87</v>
      </c>
      <c r="E5291" s="0" t="n">
        <v>32</v>
      </c>
      <c r="F5291" s="0" t="n">
        <v>36</v>
      </c>
      <c r="G5291" s="0" t="n">
        <v>12</v>
      </c>
      <c r="H5291" s="0" t="n">
        <v>9</v>
      </c>
      <c r="I5291" s="0" t="n">
        <v>0</v>
      </c>
      <c r="J5291" s="0" t="n">
        <v>1</v>
      </c>
      <c r="K5291" s="0" t="n">
        <f aca="false">VLOOKUP(A5291,'Team Data'!$A$1:$E$659,2,FALSE())</f>
        <v>20</v>
      </c>
      <c r="L5291" s="0" t="n">
        <f aca="false">VLOOKUP(A5291,'Team Data'!$A$1:$E$659,3,FALSE())</f>
        <v>13</v>
      </c>
      <c r="M5291" s="0" t="n">
        <f aca="false">VLOOKUP(B5291,'Team Data'!$A$1:$E$659,2,FALSE())</f>
        <v>23</v>
      </c>
      <c r="N5291" s="0" t="n">
        <f aca="false">VLOOKUP(B5291,'Team Data'!$A$1:$E$659,3,FALSE())</f>
        <v>11</v>
      </c>
      <c r="O5291" s="0" t="n">
        <f aca="false">VLOOKUP(A5291,'Team Data'!$A$1:$E$659,4,FALSE())</f>
        <v>621</v>
      </c>
      <c r="P5291" s="0" t="n">
        <f aca="false">VLOOKUP(A5291,'Team Data'!$A$1:$E$659,5,FALSE())</f>
        <v>453</v>
      </c>
      <c r="Q5291" s="0" t="n">
        <f aca="false">VLOOKUP(B5291,'Team Data'!$A$1:$E$659,4,FALSE())</f>
        <v>704</v>
      </c>
      <c r="R5291" s="0" t="n">
        <f aca="false">VLOOKUP(B5291,'Team Data'!$A$1:$E$659,5,FALSE())</f>
        <v>448</v>
      </c>
      <c r="S5291" s="0" t="n">
        <f aca="false">IF(I5291=1,(MIN(30,(C5291-D5291)))*(M5291/(M5291+N5291))*(Q5291/(Q5291+R5291)),(MAX(-30,(C5291-D5291)))*(N5291/(M5291+N5291))*(R5291/(R5291+Q5291)))</f>
        <v>-2.6421568627451</v>
      </c>
      <c r="T5291" s="0" t="n">
        <f aca="false">IF(J5291=1,(MIN(30,(D5291-C5291)))*(K5291/(K5291+L5291))*(O5291/(O5291+P5291)),(MAX(-30,(D5291-C5291)))*(L5291/(K5291+L5291))*(P5291/(P5291+O5291)))</f>
        <v>7.3590655154901</v>
      </c>
      <c r="U5291" s="7" t="n">
        <v>43156</v>
      </c>
    </row>
    <row r="5292" customFormat="false" ht="15" hidden="false" customHeight="false" outlineLevel="0" collapsed="false">
      <c r="A5292" s="0" t="s">
        <v>131</v>
      </c>
      <c r="B5292" s="0" t="s">
        <v>290</v>
      </c>
      <c r="C5292" s="0" t="n">
        <v>66</v>
      </c>
      <c r="D5292" s="0" t="n">
        <v>57</v>
      </c>
      <c r="E5292" s="0" t="n">
        <v>45</v>
      </c>
      <c r="F5292" s="0" t="n">
        <v>39</v>
      </c>
      <c r="G5292" s="0" t="n">
        <v>9</v>
      </c>
      <c r="H5292" s="0" t="n">
        <v>12</v>
      </c>
      <c r="I5292" s="0" t="n">
        <v>1</v>
      </c>
      <c r="J5292" s="0" t="n">
        <v>0</v>
      </c>
      <c r="K5292" s="0" t="n">
        <f aca="false">VLOOKUP(A5292,'Team Data'!$A$1:$E$659,2,FALSE())</f>
        <v>23</v>
      </c>
      <c r="L5292" s="0" t="n">
        <f aca="false">VLOOKUP(A5292,'Team Data'!$A$1:$E$659,3,FALSE())</f>
        <v>13</v>
      </c>
      <c r="M5292" s="0" t="n">
        <f aca="false">VLOOKUP(B5292,'Team Data'!$A$1:$E$659,2,FALSE())</f>
        <v>19</v>
      </c>
      <c r="N5292" s="0" t="n">
        <f aca="false">VLOOKUP(B5292,'Team Data'!$A$1:$E$659,3,FALSE())</f>
        <v>14</v>
      </c>
      <c r="O5292" s="0" t="n">
        <f aca="false">VLOOKUP(A5292,'Team Data'!$A$1:$E$659,4,FALSE())</f>
        <v>559</v>
      </c>
      <c r="P5292" s="0" t="n">
        <f aca="false">VLOOKUP(A5292,'Team Data'!$A$1:$E$659,5,FALSE())</f>
        <v>576</v>
      </c>
      <c r="Q5292" s="0" t="n">
        <f aca="false">VLOOKUP(B5292,'Team Data'!$A$1:$E$659,4,FALSE())</f>
        <v>502</v>
      </c>
      <c r="R5292" s="0" t="n">
        <f aca="false">VLOOKUP(B5292,'Team Data'!$A$1:$E$659,5,FALSE())</f>
        <v>497</v>
      </c>
      <c r="S5292" s="0" t="n">
        <f aca="false">IF(I5292=1,(MIN(30,(C5292-D5292)))*(M5292/(M5292+N5292))*(Q5292/(Q5292+R5292)),(MAX(-30,(C5292-D5292)))*(N5292/(M5292+N5292))*(R5292/(R5292+Q5292)))</f>
        <v>2.6038766038766</v>
      </c>
      <c r="T5292" s="0" t="n">
        <f aca="false">IF(J5292=1,(MIN(30,(D5292-C5292)))*(K5292/(K5292+L5292))*(O5292/(O5292+P5292)),(MAX(-30,(D5292-C5292)))*(L5292/(K5292+L5292))*(P5292/(P5292+O5292)))</f>
        <v>-1.64933920704846</v>
      </c>
      <c r="U5292" s="7" t="n">
        <v>43156</v>
      </c>
    </row>
    <row r="5293" customFormat="false" ht="15" hidden="false" customHeight="false" outlineLevel="0" collapsed="false">
      <c r="A5293" s="0" t="s">
        <v>355</v>
      </c>
      <c r="B5293" s="0" t="s">
        <v>61</v>
      </c>
      <c r="C5293" s="0" t="n">
        <v>83</v>
      </c>
      <c r="D5293" s="0" t="n">
        <v>73</v>
      </c>
      <c r="E5293" s="0" t="n">
        <v>30</v>
      </c>
      <c r="F5293" s="0" t="n">
        <v>44</v>
      </c>
      <c r="G5293" s="0" t="n">
        <v>9</v>
      </c>
      <c r="H5293" s="0" t="n">
        <v>16</v>
      </c>
      <c r="I5293" s="0" t="n">
        <v>1</v>
      </c>
      <c r="J5293" s="0" t="n">
        <v>0</v>
      </c>
      <c r="K5293" s="0" t="n">
        <f aca="false">VLOOKUP(A5293,'Team Data'!$A$1:$E$659,2,FALSE())</f>
        <v>16</v>
      </c>
      <c r="L5293" s="0" t="n">
        <f aca="false">VLOOKUP(A5293,'Team Data'!$A$1:$E$659,3,FALSE())</f>
        <v>15</v>
      </c>
      <c r="M5293" s="0" t="n">
        <f aca="false">VLOOKUP(B5293,'Team Data'!$A$1:$E$659,2,FALSE())</f>
        <v>8</v>
      </c>
      <c r="N5293" s="0" t="n">
        <f aca="false">VLOOKUP(B5293,'Team Data'!$A$1:$E$659,3,FALSE())</f>
        <v>19</v>
      </c>
      <c r="O5293" s="0" t="n">
        <f aca="false">VLOOKUP(A5293,'Team Data'!$A$1:$E$659,4,FALSE())</f>
        <v>450</v>
      </c>
      <c r="P5293" s="0" t="n">
        <f aca="false">VLOOKUP(A5293,'Team Data'!$A$1:$E$659,5,FALSE())</f>
        <v>474</v>
      </c>
      <c r="Q5293" s="0" t="n">
        <f aca="false">VLOOKUP(B5293,'Team Data'!$A$1:$E$659,4,FALSE())</f>
        <v>409</v>
      </c>
      <c r="R5293" s="0" t="n">
        <f aca="false">VLOOKUP(B5293,'Team Data'!$A$1:$E$659,5,FALSE())</f>
        <v>407</v>
      </c>
      <c r="S5293" s="0" t="n">
        <f aca="false">IF(I5293=1,(MIN(30,(C5293-D5293)))*(M5293/(M5293+N5293))*(Q5293/(Q5293+R5293)),(MAX(-30,(C5293-D5293)))*(N5293/(M5293+N5293))*(R5293/(R5293+Q5293)))</f>
        <v>1.48511256354394</v>
      </c>
      <c r="T5293" s="0" t="n">
        <f aca="false">IF(J5293=1,(MIN(30,(D5293-C5293)))*(K5293/(K5293+L5293))*(O5293/(O5293+P5293)),(MAX(-30,(D5293-C5293)))*(L5293/(K5293+L5293))*(P5293/(P5293+O5293)))</f>
        <v>-2.48219522413071</v>
      </c>
      <c r="U5293" s="7" t="n">
        <v>43156</v>
      </c>
    </row>
    <row r="5294" customFormat="false" ht="15" hidden="false" customHeight="false" outlineLevel="0" collapsed="false">
      <c r="A5294" s="0" t="s">
        <v>21</v>
      </c>
      <c r="B5294" s="0" t="s">
        <v>87</v>
      </c>
      <c r="C5294" s="0" t="n">
        <v>66</v>
      </c>
      <c r="D5294" s="0" t="n">
        <v>72</v>
      </c>
      <c r="E5294" s="0" t="n">
        <v>41</v>
      </c>
      <c r="F5294" s="0" t="n">
        <v>31</v>
      </c>
      <c r="G5294" s="0" t="n">
        <v>16</v>
      </c>
      <c r="H5294" s="0" t="n">
        <v>8</v>
      </c>
      <c r="I5294" s="0" t="n">
        <v>0</v>
      </c>
      <c r="J5294" s="0" t="n">
        <v>1</v>
      </c>
      <c r="K5294" s="0" t="n">
        <f aca="false">VLOOKUP(A5294,'Team Data'!$A$1:$E$659,2,FALSE())</f>
        <v>26</v>
      </c>
      <c r="L5294" s="0" t="n">
        <f aca="false">VLOOKUP(A5294,'Team Data'!$A$1:$E$659,3,FALSE())</f>
        <v>7</v>
      </c>
      <c r="M5294" s="0" t="n">
        <f aca="false">VLOOKUP(B5294,'Team Data'!$A$1:$E$659,2,FALSE())</f>
        <v>21</v>
      </c>
      <c r="N5294" s="0" t="n">
        <f aca="false">VLOOKUP(B5294,'Team Data'!$A$1:$E$659,3,FALSE())</f>
        <v>13</v>
      </c>
      <c r="O5294" s="0" t="n">
        <f aca="false">VLOOKUP(A5294,'Team Data'!$A$1:$E$659,4,FALSE())</f>
        <v>619</v>
      </c>
      <c r="P5294" s="0" t="n">
        <f aca="false">VLOOKUP(A5294,'Team Data'!$A$1:$E$659,5,FALSE())</f>
        <v>468</v>
      </c>
      <c r="Q5294" s="0" t="n">
        <f aca="false">VLOOKUP(B5294,'Team Data'!$A$1:$E$659,4,FALSE())</f>
        <v>684</v>
      </c>
      <c r="R5294" s="0" t="n">
        <f aca="false">VLOOKUP(B5294,'Team Data'!$A$1:$E$659,5,FALSE())</f>
        <v>461</v>
      </c>
      <c r="S5294" s="0" t="n">
        <f aca="false">IF(I5294=1,(MIN(30,(C5294-D5294)))*(M5294/(M5294+N5294))*(Q5294/(Q5294+R5294)),(MAX(-30,(C5294-D5294)))*(N5294/(M5294+N5294))*(R5294/(R5294+Q5294)))</f>
        <v>-0.923657847418443</v>
      </c>
      <c r="T5294" s="0" t="n">
        <f aca="false">IF(J5294=1,(MIN(30,(D5294-C5294)))*(K5294/(K5294+L5294))*(O5294/(O5294+P5294)),(MAX(-30,(D5294-C5294)))*(L5294/(K5294+L5294))*(P5294/(P5294+O5294)))</f>
        <v>2.69197959354353</v>
      </c>
      <c r="U5294" s="7" t="n">
        <v>43156</v>
      </c>
    </row>
    <row r="5295" customFormat="false" ht="15" hidden="false" customHeight="false" outlineLevel="0" collapsed="false">
      <c r="A5295" s="0" t="s">
        <v>175</v>
      </c>
      <c r="B5295" s="0" t="s">
        <v>129</v>
      </c>
      <c r="C5295" s="0" t="n">
        <v>59</v>
      </c>
      <c r="D5295" s="0" t="n">
        <v>60</v>
      </c>
      <c r="E5295" s="0" t="n">
        <v>41</v>
      </c>
      <c r="F5295" s="0" t="n">
        <v>39</v>
      </c>
      <c r="G5295" s="0" t="n">
        <v>14</v>
      </c>
      <c r="H5295" s="0" t="n">
        <v>14</v>
      </c>
      <c r="I5295" s="0" t="n">
        <v>0</v>
      </c>
      <c r="J5295" s="0" t="n">
        <v>1</v>
      </c>
      <c r="K5295" s="0" t="n">
        <f aca="false">VLOOKUP(A5295,'Team Data'!$A$1:$E$659,2,FALSE())</f>
        <v>4</v>
      </c>
      <c r="L5295" s="0" t="n">
        <f aca="false">VLOOKUP(A5295,'Team Data'!$A$1:$E$659,3,FALSE())</f>
        <v>28</v>
      </c>
      <c r="M5295" s="0" t="n">
        <f aca="false">VLOOKUP(B5295,'Team Data'!$A$1:$E$659,2,FALSE())</f>
        <v>12</v>
      </c>
      <c r="N5295" s="0" t="n">
        <f aca="false">VLOOKUP(B5295,'Team Data'!$A$1:$E$659,3,FALSE())</f>
        <v>20</v>
      </c>
      <c r="O5295" s="0" t="n">
        <f aca="false">VLOOKUP(A5295,'Team Data'!$A$1:$E$659,4,FALSE())</f>
        <v>495</v>
      </c>
      <c r="P5295" s="0" t="n">
        <f aca="false">VLOOKUP(A5295,'Team Data'!$A$1:$E$659,5,FALSE())</f>
        <v>568</v>
      </c>
      <c r="Q5295" s="0" t="n">
        <f aca="false">VLOOKUP(B5295,'Team Data'!$A$1:$E$659,4,FALSE())</f>
        <v>419</v>
      </c>
      <c r="R5295" s="0" t="n">
        <f aca="false">VLOOKUP(B5295,'Team Data'!$A$1:$E$659,5,FALSE())</f>
        <v>571</v>
      </c>
      <c r="S5295" s="0" t="n">
        <f aca="false">IF(I5295=1,(MIN(30,(C5295-D5295)))*(M5295/(M5295+N5295))*(Q5295/(Q5295+R5295)),(MAX(-30,(C5295-D5295)))*(N5295/(M5295+N5295))*(R5295/(R5295+Q5295)))</f>
        <v>-0.360479797979798</v>
      </c>
      <c r="T5295" s="0" t="n">
        <f aca="false">IF(J5295=1,(MIN(30,(D5295-C5295)))*(K5295/(K5295+L5295))*(O5295/(O5295+P5295)),(MAX(-30,(D5295-C5295)))*(L5295/(K5295+L5295))*(P5295/(P5295+O5295)))</f>
        <v>0.0582079021636877</v>
      </c>
      <c r="U5295" s="7" t="n">
        <v>43156</v>
      </c>
    </row>
    <row r="5296" customFormat="false" ht="15" hidden="false" customHeight="false" outlineLevel="0" collapsed="false">
      <c r="A5296" s="0" t="s">
        <v>82</v>
      </c>
      <c r="B5296" s="0" t="s">
        <v>120</v>
      </c>
      <c r="C5296" s="0" t="n">
        <v>74</v>
      </c>
      <c r="D5296" s="0" t="n">
        <v>69</v>
      </c>
      <c r="E5296" s="0" t="n">
        <v>32</v>
      </c>
      <c r="F5296" s="0" t="n">
        <v>26</v>
      </c>
      <c r="G5296" s="0" t="n">
        <v>6</v>
      </c>
      <c r="H5296" s="0" t="n">
        <v>9</v>
      </c>
      <c r="I5296" s="0" t="n">
        <v>1</v>
      </c>
      <c r="J5296" s="0" t="n">
        <v>0</v>
      </c>
      <c r="K5296" s="0" t="n">
        <f aca="false">VLOOKUP(A5296,'Team Data'!$A$1:$E$659,2,FALSE())</f>
        <v>20</v>
      </c>
      <c r="L5296" s="0" t="n">
        <f aca="false">VLOOKUP(A5296,'Team Data'!$A$1:$E$659,3,FALSE())</f>
        <v>15</v>
      </c>
      <c r="M5296" s="0" t="n">
        <f aca="false">VLOOKUP(B5296,'Team Data'!$A$1:$E$659,2,FALSE())</f>
        <v>14</v>
      </c>
      <c r="N5296" s="0" t="n">
        <f aca="false">VLOOKUP(B5296,'Team Data'!$A$1:$E$659,3,FALSE())</f>
        <v>16</v>
      </c>
      <c r="O5296" s="0" t="n">
        <f aca="false">VLOOKUP(A5296,'Team Data'!$A$1:$E$659,4,FALSE())</f>
        <v>577</v>
      </c>
      <c r="P5296" s="0" t="n">
        <f aca="false">VLOOKUP(A5296,'Team Data'!$A$1:$E$659,5,FALSE())</f>
        <v>520</v>
      </c>
      <c r="Q5296" s="0" t="n">
        <f aca="false">VLOOKUP(B5296,'Team Data'!$A$1:$E$659,4,FALSE())</f>
        <v>423</v>
      </c>
      <c r="R5296" s="0" t="n">
        <f aca="false">VLOOKUP(B5296,'Team Data'!$A$1:$E$659,5,FALSE())</f>
        <v>495</v>
      </c>
      <c r="S5296" s="0" t="n">
        <f aca="false">IF(I5296=1,(MIN(30,(C5296-D5296)))*(M5296/(M5296+N5296))*(Q5296/(Q5296+R5296)),(MAX(-30,(C5296-D5296)))*(N5296/(M5296+N5296))*(R5296/(R5296+Q5296)))</f>
        <v>1.07516339869281</v>
      </c>
      <c r="T5296" s="0" t="n">
        <f aca="false">IF(J5296=1,(MIN(30,(D5296-C5296)))*(K5296/(K5296+L5296))*(O5296/(O5296+P5296)),(MAX(-30,(D5296-C5296)))*(L5296/(K5296+L5296))*(P5296/(P5296+O5296)))</f>
        <v>-1.0157572600599</v>
      </c>
      <c r="U5296" s="7" t="n">
        <v>43156</v>
      </c>
    </row>
    <row r="5297" customFormat="false" ht="15" hidden="false" customHeight="false" outlineLevel="0" collapsed="false">
      <c r="A5297" s="0" t="s">
        <v>10</v>
      </c>
      <c r="B5297" s="0" t="s">
        <v>294</v>
      </c>
      <c r="C5297" s="0" t="n">
        <v>71</v>
      </c>
      <c r="D5297" s="0" t="n">
        <v>106</v>
      </c>
      <c r="E5297" s="0" t="n">
        <v>24</v>
      </c>
      <c r="F5297" s="0" t="n">
        <v>31</v>
      </c>
      <c r="G5297" s="0" t="n">
        <v>12</v>
      </c>
      <c r="H5297" s="0" t="n">
        <v>5</v>
      </c>
      <c r="I5297" s="0" t="n">
        <v>0</v>
      </c>
      <c r="J5297" s="0" t="n">
        <v>1</v>
      </c>
      <c r="K5297" s="0" t="n">
        <f aca="false">VLOOKUP(A5297,'Team Data'!$A$1:$E$659,2,FALSE())</f>
        <v>3</v>
      </c>
      <c r="L5297" s="0" t="n">
        <f aca="false">VLOOKUP(A5297,'Team Data'!$A$1:$E$659,3,FALSE())</f>
        <v>28</v>
      </c>
      <c r="M5297" s="0" t="n">
        <f aca="false">VLOOKUP(B5297,'Team Data'!$A$1:$E$659,2,FALSE())</f>
        <v>16</v>
      </c>
      <c r="N5297" s="0" t="n">
        <f aca="false">VLOOKUP(B5297,'Team Data'!$A$1:$E$659,3,FALSE())</f>
        <v>19</v>
      </c>
      <c r="O5297" s="0" t="n">
        <f aca="false">VLOOKUP(A5297,'Team Data'!$A$1:$E$659,4,FALSE())</f>
        <v>453</v>
      </c>
      <c r="P5297" s="0" t="n">
        <f aca="false">VLOOKUP(A5297,'Team Data'!$A$1:$E$659,5,FALSE())</f>
        <v>567</v>
      </c>
      <c r="Q5297" s="0" t="n">
        <f aca="false">VLOOKUP(B5297,'Team Data'!$A$1:$E$659,4,FALSE())</f>
        <v>549</v>
      </c>
      <c r="R5297" s="0" t="n">
        <f aca="false">VLOOKUP(B5297,'Team Data'!$A$1:$E$659,5,FALSE())</f>
        <v>611</v>
      </c>
      <c r="S5297" s="0" t="n">
        <f aca="false">IF(I5297=1,(MIN(30,(C5297-D5297)))*(M5297/(M5297+N5297))*(Q5297/(Q5297+R5297)),(MAX(-30,(C5297-D5297)))*(N5297/(M5297+N5297))*(R5297/(R5297+Q5297)))</f>
        <v>-8.57807881773399</v>
      </c>
      <c r="T5297" s="0" t="n">
        <f aca="false">IF(J5297=1,(MIN(30,(D5297-C5297)))*(K5297/(K5297+L5297))*(O5297/(O5297+P5297)),(MAX(-30,(D5297-C5297)))*(L5297/(K5297+L5297))*(P5297/(P5297+O5297)))</f>
        <v>1.28937381404175</v>
      </c>
      <c r="U5297" s="7" t="n">
        <v>43156</v>
      </c>
    </row>
    <row r="5298" customFormat="false" ht="15" hidden="false" customHeight="false" outlineLevel="0" collapsed="false">
      <c r="A5298" s="0" t="s">
        <v>134</v>
      </c>
      <c r="B5298" s="0" t="s">
        <v>192</v>
      </c>
      <c r="C5298" s="0" t="n">
        <v>58</v>
      </c>
      <c r="D5298" s="0" t="n">
        <v>82</v>
      </c>
      <c r="E5298" s="0" t="n">
        <v>32</v>
      </c>
      <c r="F5298" s="0" t="n">
        <v>44</v>
      </c>
      <c r="G5298" s="0" t="n">
        <v>11</v>
      </c>
      <c r="H5298" s="0" t="n">
        <v>9</v>
      </c>
      <c r="I5298" s="0" t="n">
        <v>0</v>
      </c>
      <c r="J5298" s="0" t="n">
        <v>1</v>
      </c>
      <c r="K5298" s="0" t="n">
        <f aca="false">VLOOKUP(A5298,'Team Data'!$A$1:$E$659,2,FALSE())</f>
        <v>10</v>
      </c>
      <c r="L5298" s="0" t="n">
        <f aca="false">VLOOKUP(A5298,'Team Data'!$A$1:$E$659,3,FALSE())</f>
        <v>22</v>
      </c>
      <c r="M5298" s="0" t="n">
        <f aca="false">VLOOKUP(B5298,'Team Data'!$A$1:$E$659,2,FALSE())</f>
        <v>28</v>
      </c>
      <c r="N5298" s="0" t="n">
        <f aca="false">VLOOKUP(B5298,'Team Data'!$A$1:$E$659,3,FALSE())</f>
        <v>6</v>
      </c>
      <c r="O5298" s="0" t="n">
        <f aca="false">VLOOKUP(A5298,'Team Data'!$A$1:$E$659,4,FALSE())</f>
        <v>542</v>
      </c>
      <c r="P5298" s="0" t="n">
        <f aca="false">VLOOKUP(A5298,'Team Data'!$A$1:$E$659,5,FALSE())</f>
        <v>420</v>
      </c>
      <c r="Q5298" s="0" t="n">
        <f aca="false">VLOOKUP(B5298,'Team Data'!$A$1:$E$659,4,FALSE())</f>
        <v>515</v>
      </c>
      <c r="R5298" s="0" t="n">
        <f aca="false">VLOOKUP(B5298,'Team Data'!$A$1:$E$659,5,FALSE())</f>
        <v>512</v>
      </c>
      <c r="S5298" s="0" t="n">
        <f aca="false">IF(I5298=1,(MIN(30,(C5298-D5298)))*(M5298/(M5298+N5298))*(Q5298/(Q5298+R5298)),(MAX(-30,(C5298-D5298)))*(N5298/(M5298+N5298))*(R5298/(R5298+Q5298)))</f>
        <v>-2.11146113752219</v>
      </c>
      <c r="T5298" s="0" t="n">
        <f aca="false">IF(J5298=1,(MIN(30,(D5298-C5298)))*(K5298/(K5298+L5298))*(O5298/(O5298+P5298)),(MAX(-30,(D5298-C5298)))*(L5298/(K5298+L5298))*(P5298/(P5298+O5298)))</f>
        <v>4.22557172557173</v>
      </c>
      <c r="U5298" s="7" t="n">
        <v>43156</v>
      </c>
    </row>
    <row r="5299" customFormat="false" ht="15" hidden="false" customHeight="false" outlineLevel="0" collapsed="false">
      <c r="A5299" s="0" t="s">
        <v>275</v>
      </c>
      <c r="B5299" s="0" t="s">
        <v>324</v>
      </c>
      <c r="C5299" s="0" t="n">
        <v>44</v>
      </c>
      <c r="D5299" s="0" t="n">
        <v>73</v>
      </c>
      <c r="E5299" s="0" t="n">
        <v>30</v>
      </c>
      <c r="F5299" s="0" t="n">
        <v>40</v>
      </c>
      <c r="G5299" s="0" t="n">
        <v>10</v>
      </c>
      <c r="H5299" s="0" t="n">
        <v>10</v>
      </c>
      <c r="I5299" s="0" t="n">
        <v>0</v>
      </c>
      <c r="J5299" s="0" t="n">
        <v>1</v>
      </c>
      <c r="K5299" s="0" t="n">
        <f aca="false">VLOOKUP(A5299,'Team Data'!$A$1:$E$659,2,FALSE())</f>
        <v>16</v>
      </c>
      <c r="L5299" s="0" t="n">
        <f aca="false">VLOOKUP(A5299,'Team Data'!$A$1:$E$659,3,FALSE())</f>
        <v>18</v>
      </c>
      <c r="M5299" s="0" t="n">
        <f aca="false">VLOOKUP(B5299,'Team Data'!$A$1:$E$659,2,FALSE())</f>
        <v>11</v>
      </c>
      <c r="N5299" s="0" t="n">
        <f aca="false">VLOOKUP(B5299,'Team Data'!$A$1:$E$659,3,FALSE())</f>
        <v>19</v>
      </c>
      <c r="O5299" s="0" t="n">
        <f aca="false">VLOOKUP(A5299,'Team Data'!$A$1:$E$659,4,FALSE())</f>
        <v>559</v>
      </c>
      <c r="P5299" s="0" t="n">
        <f aca="false">VLOOKUP(A5299,'Team Data'!$A$1:$E$659,5,FALSE())</f>
        <v>460</v>
      </c>
      <c r="Q5299" s="0" t="n">
        <f aca="false">VLOOKUP(B5299,'Team Data'!$A$1:$E$659,4,FALSE())</f>
        <v>504</v>
      </c>
      <c r="R5299" s="0" t="n">
        <f aca="false">VLOOKUP(B5299,'Team Data'!$A$1:$E$659,5,FALSE())</f>
        <v>464</v>
      </c>
      <c r="S5299" s="0" t="n">
        <f aca="false">IF(I5299=1,(MIN(30,(C5299-D5299)))*(M5299/(M5299+N5299))*(Q5299/(Q5299+R5299)),(MAX(-30,(C5299-D5299)))*(N5299/(M5299+N5299))*(R5299/(R5299+Q5299)))</f>
        <v>-8.8038567493113</v>
      </c>
      <c r="T5299" s="0" t="n">
        <f aca="false">IF(J5299=1,(MIN(30,(D5299-C5299)))*(K5299/(K5299+L5299))*(O5299/(O5299+P5299)),(MAX(-30,(D5299-C5299)))*(L5299/(K5299+L5299))*(P5299/(P5299+O5299)))</f>
        <v>7.48646308376147</v>
      </c>
      <c r="U5299" s="7" t="n">
        <v>43156</v>
      </c>
    </row>
    <row r="5300" customFormat="false" ht="15" hidden="false" customHeight="false" outlineLevel="0" collapsed="false">
      <c r="A5300" s="0" t="s">
        <v>328</v>
      </c>
      <c r="B5300" s="0" t="s">
        <v>106</v>
      </c>
      <c r="C5300" s="0" t="n">
        <v>59</v>
      </c>
      <c r="D5300" s="0" t="n">
        <v>60</v>
      </c>
      <c r="E5300" s="0" t="n">
        <v>30</v>
      </c>
      <c r="F5300" s="0" t="n">
        <v>38</v>
      </c>
      <c r="G5300" s="0" t="n">
        <v>11</v>
      </c>
      <c r="H5300" s="0" t="n">
        <v>9</v>
      </c>
      <c r="I5300" s="0" t="n">
        <v>0</v>
      </c>
      <c r="J5300" s="0" t="n">
        <v>1</v>
      </c>
      <c r="K5300" s="0" t="n">
        <f aca="false">VLOOKUP(A5300,'Team Data'!$A$1:$E$659,2,FALSE())</f>
        <v>23</v>
      </c>
      <c r="L5300" s="0" t="n">
        <f aca="false">VLOOKUP(A5300,'Team Data'!$A$1:$E$659,3,FALSE())</f>
        <v>10</v>
      </c>
      <c r="M5300" s="0" t="n">
        <f aca="false">VLOOKUP(B5300,'Team Data'!$A$1:$E$659,2,FALSE())</f>
        <v>22</v>
      </c>
      <c r="N5300" s="0" t="n">
        <f aca="false">VLOOKUP(B5300,'Team Data'!$A$1:$E$659,3,FALSE())</f>
        <v>12</v>
      </c>
      <c r="O5300" s="0" t="n">
        <f aca="false">VLOOKUP(A5300,'Team Data'!$A$1:$E$659,4,FALSE())</f>
        <v>523</v>
      </c>
      <c r="P5300" s="0" t="n">
        <f aca="false">VLOOKUP(A5300,'Team Data'!$A$1:$E$659,5,FALSE())</f>
        <v>473</v>
      </c>
      <c r="Q5300" s="0" t="n">
        <f aca="false">VLOOKUP(B5300,'Team Data'!$A$1:$E$659,4,FALSE())</f>
        <v>510</v>
      </c>
      <c r="R5300" s="0" t="n">
        <f aca="false">VLOOKUP(B5300,'Team Data'!$A$1:$E$659,5,FALSE())</f>
        <v>571</v>
      </c>
      <c r="S5300" s="0" t="n">
        <f aca="false">IF(I5300=1,(MIN(30,(C5300-D5300)))*(M5300/(M5300+N5300))*(Q5300/(Q5300+R5300)),(MAX(-30,(C5300-D5300)))*(N5300/(M5300+N5300))*(R5300/(R5300+Q5300)))</f>
        <v>-0.186428688033956</v>
      </c>
      <c r="T5300" s="0" t="n">
        <f aca="false">IF(J5300=1,(MIN(30,(D5300-C5300)))*(K5300/(K5300+L5300))*(O5300/(O5300+P5300)),(MAX(-30,(D5300-C5300)))*(L5300/(K5300+L5300))*(P5300/(P5300+O5300)))</f>
        <v>0.365979067786297</v>
      </c>
      <c r="U5300" s="7" t="n">
        <v>43156</v>
      </c>
    </row>
    <row r="5301" customFormat="false" ht="15" hidden="false" customHeight="false" outlineLevel="0" collapsed="false">
      <c r="A5301" s="0" t="s">
        <v>262</v>
      </c>
      <c r="B5301" s="0" t="s">
        <v>40</v>
      </c>
      <c r="C5301" s="0" t="n">
        <v>57</v>
      </c>
      <c r="D5301" s="0" t="n">
        <v>64</v>
      </c>
      <c r="E5301" s="0" t="n">
        <v>40</v>
      </c>
      <c r="F5301" s="0" t="n">
        <v>42</v>
      </c>
      <c r="G5301" s="0" t="n">
        <v>8</v>
      </c>
      <c r="H5301" s="0" t="n">
        <v>11</v>
      </c>
      <c r="I5301" s="0" t="n">
        <v>0</v>
      </c>
      <c r="J5301" s="0" t="n">
        <v>1</v>
      </c>
      <c r="K5301" s="0" t="n">
        <f aca="false">VLOOKUP(A5301,'Team Data'!$A$1:$E$659,2,FALSE())</f>
        <v>20</v>
      </c>
      <c r="L5301" s="0" t="n">
        <f aca="false">VLOOKUP(A5301,'Team Data'!$A$1:$E$659,3,FALSE())</f>
        <v>14</v>
      </c>
      <c r="M5301" s="0" t="n">
        <f aca="false">VLOOKUP(B5301,'Team Data'!$A$1:$E$659,2,FALSE())</f>
        <v>12</v>
      </c>
      <c r="N5301" s="0" t="n">
        <f aca="false">VLOOKUP(B5301,'Team Data'!$A$1:$E$659,3,FALSE())</f>
        <v>18</v>
      </c>
      <c r="O5301" s="0" t="n">
        <f aca="false">VLOOKUP(A5301,'Team Data'!$A$1:$E$659,4,FALSE())</f>
        <v>507</v>
      </c>
      <c r="P5301" s="0" t="n">
        <f aca="false">VLOOKUP(A5301,'Team Data'!$A$1:$E$659,5,FALSE())</f>
        <v>501</v>
      </c>
      <c r="Q5301" s="0" t="n">
        <f aca="false">VLOOKUP(B5301,'Team Data'!$A$1:$E$659,4,FALSE())</f>
        <v>502</v>
      </c>
      <c r="R5301" s="0" t="n">
        <f aca="false">VLOOKUP(B5301,'Team Data'!$A$1:$E$659,5,FALSE())</f>
        <v>400</v>
      </c>
      <c r="S5301" s="0" t="n">
        <f aca="false">IF(I5301=1,(MIN(30,(C5301-D5301)))*(M5301/(M5301+N5301))*(Q5301/(Q5301+R5301)),(MAX(-30,(C5301-D5301)))*(N5301/(M5301+N5301))*(R5301/(R5301+Q5301)))</f>
        <v>-1.86252771618625</v>
      </c>
      <c r="T5301" s="0" t="n">
        <f aca="false">IF(J5301=1,(MIN(30,(D5301-C5301)))*(K5301/(K5301+L5301))*(O5301/(O5301+P5301)),(MAX(-30,(D5301-C5301)))*(L5301/(K5301+L5301))*(P5301/(P5301+O5301)))</f>
        <v>2.07107843137255</v>
      </c>
      <c r="U5301" s="7" t="n">
        <v>43156</v>
      </c>
    </row>
    <row r="5302" customFormat="false" ht="15" hidden="false" customHeight="false" outlineLevel="0" collapsed="false">
      <c r="A5302" s="0" t="s">
        <v>180</v>
      </c>
      <c r="B5302" s="0" t="s">
        <v>179</v>
      </c>
      <c r="C5302" s="0" t="n">
        <v>63</v>
      </c>
      <c r="D5302" s="0" t="n">
        <v>90</v>
      </c>
      <c r="E5302" s="0" t="n">
        <v>39</v>
      </c>
      <c r="F5302" s="0" t="n">
        <v>46</v>
      </c>
      <c r="G5302" s="0" t="n">
        <v>16</v>
      </c>
      <c r="H5302" s="0" t="n">
        <v>12</v>
      </c>
      <c r="I5302" s="0" t="n">
        <v>0</v>
      </c>
      <c r="J5302" s="0" t="n">
        <v>1</v>
      </c>
      <c r="K5302" s="0" t="n">
        <f aca="false">VLOOKUP(A5302,'Team Data'!$A$1:$E$659,2,FALSE())</f>
        <v>13</v>
      </c>
      <c r="L5302" s="0" t="n">
        <f aca="false">VLOOKUP(A5302,'Team Data'!$A$1:$E$659,3,FALSE())</f>
        <v>19</v>
      </c>
      <c r="M5302" s="0" t="n">
        <f aca="false">VLOOKUP(B5302,'Team Data'!$A$1:$E$659,2,FALSE())</f>
        <v>26</v>
      </c>
      <c r="N5302" s="0" t="n">
        <f aca="false">VLOOKUP(B5302,'Team Data'!$A$1:$E$659,3,FALSE())</f>
        <v>8</v>
      </c>
      <c r="O5302" s="0" t="n">
        <f aca="false">VLOOKUP(A5302,'Team Data'!$A$1:$E$659,4,FALSE())</f>
        <v>479</v>
      </c>
      <c r="P5302" s="0" t="n">
        <f aca="false">VLOOKUP(A5302,'Team Data'!$A$1:$E$659,5,FALSE())</f>
        <v>507</v>
      </c>
      <c r="Q5302" s="0" t="n">
        <f aca="false">VLOOKUP(B5302,'Team Data'!$A$1:$E$659,4,FALSE())</f>
        <v>523</v>
      </c>
      <c r="R5302" s="0" t="n">
        <f aca="false">VLOOKUP(B5302,'Team Data'!$A$1:$E$659,5,FALSE())</f>
        <v>545</v>
      </c>
      <c r="S5302" s="0" t="n">
        <f aca="false">IF(I5302=1,(MIN(30,(C5302-D5302)))*(M5302/(M5302+N5302))*(Q5302/(Q5302+R5302)),(MAX(-30,(C5302-D5302)))*(N5302/(M5302+N5302))*(R5302/(R5302+Q5302)))</f>
        <v>-3.24190350297422</v>
      </c>
      <c r="T5302" s="0" t="n">
        <f aca="false">IF(J5302=1,(MIN(30,(D5302-C5302)))*(K5302/(K5302+L5302))*(O5302/(O5302+P5302)),(MAX(-30,(D5302-C5302)))*(L5302/(K5302+L5302))*(P5302/(P5302+O5302)))</f>
        <v>5.32863209939148</v>
      </c>
      <c r="U5302" s="7" t="n">
        <v>43156</v>
      </c>
    </row>
    <row r="5303" customFormat="false" ht="15" hidden="false" customHeight="false" outlineLevel="0" collapsed="false">
      <c r="A5303" s="0" t="s">
        <v>119</v>
      </c>
      <c r="B5303" s="0" t="s">
        <v>341</v>
      </c>
      <c r="C5303" s="0" t="n">
        <v>68</v>
      </c>
      <c r="D5303" s="0" t="n">
        <v>62</v>
      </c>
      <c r="E5303" s="0" t="n">
        <v>38</v>
      </c>
      <c r="F5303" s="0" t="n">
        <v>31</v>
      </c>
      <c r="G5303" s="0" t="n">
        <v>8</v>
      </c>
      <c r="H5303" s="0" t="n">
        <v>10</v>
      </c>
      <c r="I5303" s="0" t="n">
        <v>1</v>
      </c>
      <c r="J5303" s="0" t="n">
        <v>0</v>
      </c>
      <c r="K5303" s="0" t="n">
        <f aca="false">VLOOKUP(A5303,'Team Data'!$A$1:$E$659,2,FALSE())</f>
        <v>22</v>
      </c>
      <c r="L5303" s="0" t="n">
        <f aca="false">VLOOKUP(A5303,'Team Data'!$A$1:$E$659,3,FALSE())</f>
        <v>9</v>
      </c>
      <c r="M5303" s="0" t="n">
        <f aca="false">VLOOKUP(B5303,'Team Data'!$A$1:$E$659,2,FALSE())</f>
        <v>20</v>
      </c>
      <c r="N5303" s="0" t="n">
        <f aca="false">VLOOKUP(B5303,'Team Data'!$A$1:$E$659,3,FALSE())</f>
        <v>11</v>
      </c>
      <c r="O5303" s="0" t="n">
        <f aca="false">VLOOKUP(A5303,'Team Data'!$A$1:$E$659,4,FALSE())</f>
        <v>454</v>
      </c>
      <c r="P5303" s="0" t="n">
        <f aca="false">VLOOKUP(A5303,'Team Data'!$A$1:$E$659,5,FALSE())</f>
        <v>502</v>
      </c>
      <c r="Q5303" s="0" t="n">
        <f aca="false">VLOOKUP(B5303,'Team Data'!$A$1:$E$659,4,FALSE())</f>
        <v>456</v>
      </c>
      <c r="R5303" s="0" t="n">
        <f aca="false">VLOOKUP(B5303,'Team Data'!$A$1:$E$659,5,FALSE())</f>
        <v>479</v>
      </c>
      <c r="S5303" s="0" t="n">
        <f aca="false">IF(I5303=1,(MIN(30,(C5303-D5303)))*(M5303/(M5303+N5303))*(Q5303/(Q5303+R5303)),(MAX(-30,(C5303-D5303)))*(N5303/(M5303+N5303))*(R5303/(R5303+Q5303)))</f>
        <v>1.88787303777816</v>
      </c>
      <c r="T5303" s="0" t="n">
        <f aca="false">IF(J5303=1,(MIN(30,(D5303-C5303)))*(K5303/(K5303+L5303))*(O5303/(O5303+P5303)),(MAX(-30,(D5303-C5303)))*(L5303/(K5303+L5303))*(P5303/(P5303+O5303)))</f>
        <v>-0.914698339856931</v>
      </c>
      <c r="U5303" s="7" t="n">
        <v>43156</v>
      </c>
    </row>
    <row r="5304" customFormat="false" ht="15" hidden="false" customHeight="false" outlineLevel="0" collapsed="false">
      <c r="A5304" s="0" t="s">
        <v>353</v>
      </c>
      <c r="B5304" s="0" t="s">
        <v>94</v>
      </c>
      <c r="C5304" s="0" t="n">
        <v>78</v>
      </c>
      <c r="D5304" s="0" t="n">
        <v>68</v>
      </c>
      <c r="E5304" s="0" t="n">
        <v>32</v>
      </c>
      <c r="F5304" s="0" t="n">
        <v>30</v>
      </c>
      <c r="G5304" s="0" t="n">
        <v>15</v>
      </c>
      <c r="H5304" s="0" t="n">
        <v>16</v>
      </c>
      <c r="I5304" s="0" t="n">
        <v>1</v>
      </c>
      <c r="J5304" s="0" t="n">
        <v>0</v>
      </c>
      <c r="K5304" s="0" t="n">
        <f aca="false">VLOOKUP(A5304,'Team Data'!$A$1:$E$659,2,FALSE())</f>
        <v>20</v>
      </c>
      <c r="L5304" s="0" t="n">
        <f aca="false">VLOOKUP(A5304,'Team Data'!$A$1:$E$659,3,FALSE())</f>
        <v>13</v>
      </c>
      <c r="M5304" s="0" t="n">
        <f aca="false">VLOOKUP(B5304,'Team Data'!$A$1:$E$659,2,FALSE())</f>
        <v>21</v>
      </c>
      <c r="N5304" s="0" t="n">
        <f aca="false">VLOOKUP(B5304,'Team Data'!$A$1:$E$659,3,FALSE())</f>
        <v>11</v>
      </c>
      <c r="O5304" s="0" t="n">
        <f aca="false">VLOOKUP(A5304,'Team Data'!$A$1:$E$659,4,FALSE())</f>
        <v>579</v>
      </c>
      <c r="P5304" s="0" t="n">
        <f aca="false">VLOOKUP(A5304,'Team Data'!$A$1:$E$659,5,FALSE())</f>
        <v>477</v>
      </c>
      <c r="Q5304" s="0" t="n">
        <f aca="false">VLOOKUP(B5304,'Team Data'!$A$1:$E$659,4,FALSE())</f>
        <v>515</v>
      </c>
      <c r="R5304" s="0" t="n">
        <f aca="false">VLOOKUP(B5304,'Team Data'!$A$1:$E$659,5,FALSE())</f>
        <v>471</v>
      </c>
      <c r="S5304" s="0" t="n">
        <f aca="false">IF(I5304=1,(MIN(30,(C5304-D5304)))*(M5304/(M5304+N5304))*(Q5304/(Q5304+R5304)),(MAX(-30,(C5304-D5304)))*(N5304/(M5304+N5304))*(R5304/(R5304+Q5304)))</f>
        <v>3.42767494929006</v>
      </c>
      <c r="T5304" s="0" t="n">
        <f aca="false">IF(J5304=1,(MIN(30,(D5304-C5304)))*(K5304/(K5304+L5304))*(O5304/(O5304+P5304)),(MAX(-30,(D5304-C5304)))*(L5304/(K5304+L5304))*(P5304/(P5304+O5304)))</f>
        <v>-1.77944214876033</v>
      </c>
      <c r="U5304" s="7" t="n">
        <v>43156</v>
      </c>
    </row>
    <row r="5305" customFormat="false" ht="15" hidden="false" customHeight="false" outlineLevel="0" collapsed="false">
      <c r="A5305" s="0" t="s">
        <v>147</v>
      </c>
      <c r="B5305" s="0" t="s">
        <v>41</v>
      </c>
      <c r="C5305" s="0" t="n">
        <v>71</v>
      </c>
      <c r="D5305" s="0" t="n">
        <v>81</v>
      </c>
      <c r="E5305" s="0" t="n">
        <v>37</v>
      </c>
      <c r="F5305" s="0" t="n">
        <v>31</v>
      </c>
      <c r="G5305" s="0" t="n">
        <v>13</v>
      </c>
      <c r="H5305" s="0" t="n">
        <v>11</v>
      </c>
      <c r="I5305" s="0" t="n">
        <v>0</v>
      </c>
      <c r="J5305" s="0" t="n">
        <v>1</v>
      </c>
      <c r="K5305" s="0" t="n">
        <f aca="false">VLOOKUP(A5305,'Team Data'!$A$1:$E$659,2,FALSE())</f>
        <v>15</v>
      </c>
      <c r="L5305" s="0" t="n">
        <f aca="false">VLOOKUP(A5305,'Team Data'!$A$1:$E$659,3,FALSE())</f>
        <v>18</v>
      </c>
      <c r="M5305" s="0" t="n">
        <f aca="false">VLOOKUP(B5305,'Team Data'!$A$1:$E$659,2,FALSE())</f>
        <v>20</v>
      </c>
      <c r="N5305" s="0" t="n">
        <f aca="false">VLOOKUP(B5305,'Team Data'!$A$1:$E$659,3,FALSE())</f>
        <v>12</v>
      </c>
      <c r="O5305" s="0" t="n">
        <f aca="false">VLOOKUP(A5305,'Team Data'!$A$1:$E$659,4,FALSE())</f>
        <v>537</v>
      </c>
      <c r="P5305" s="0" t="n">
        <f aca="false">VLOOKUP(A5305,'Team Data'!$A$1:$E$659,5,FALSE())</f>
        <v>476</v>
      </c>
      <c r="Q5305" s="0" t="n">
        <f aca="false">VLOOKUP(B5305,'Team Data'!$A$1:$E$659,4,FALSE())</f>
        <v>495</v>
      </c>
      <c r="R5305" s="0" t="n">
        <f aca="false">VLOOKUP(B5305,'Team Data'!$A$1:$E$659,5,FALSE())</f>
        <v>488</v>
      </c>
      <c r="S5305" s="0" t="n">
        <f aca="false">IF(I5305=1,(MIN(30,(C5305-D5305)))*(M5305/(M5305+N5305))*(Q5305/(Q5305+R5305)),(MAX(-30,(C5305-D5305)))*(N5305/(M5305+N5305))*(R5305/(R5305+Q5305)))</f>
        <v>-1.8616480162767</v>
      </c>
      <c r="T5305" s="0" t="n">
        <f aca="false">IF(J5305=1,(MIN(30,(D5305-C5305)))*(K5305/(K5305+L5305))*(O5305/(O5305+P5305)),(MAX(-30,(D5305-C5305)))*(L5305/(K5305+L5305))*(P5305/(P5305+O5305)))</f>
        <v>2.40958449250651</v>
      </c>
      <c r="U5305" s="7" t="n">
        <v>43156</v>
      </c>
    </row>
    <row r="5306" customFormat="false" ht="15" hidden="false" customHeight="false" outlineLevel="0" collapsed="false">
      <c r="A5306" s="0" t="s">
        <v>256</v>
      </c>
      <c r="B5306" s="0" t="s">
        <v>258</v>
      </c>
      <c r="C5306" s="0" t="n">
        <v>64</v>
      </c>
      <c r="D5306" s="0" t="n">
        <v>61</v>
      </c>
      <c r="E5306" s="0" t="n">
        <v>27</v>
      </c>
      <c r="F5306" s="0" t="n">
        <v>27</v>
      </c>
      <c r="G5306" s="0" t="n">
        <v>18</v>
      </c>
      <c r="H5306" s="0" t="n">
        <v>17</v>
      </c>
      <c r="I5306" s="0" t="n">
        <v>1</v>
      </c>
      <c r="J5306" s="0" t="n">
        <v>0</v>
      </c>
      <c r="K5306" s="0" t="n">
        <f aca="false">VLOOKUP(A5306,'Team Data'!$A$1:$E$659,2,FALSE())</f>
        <v>20</v>
      </c>
      <c r="L5306" s="0" t="n">
        <f aca="false">VLOOKUP(A5306,'Team Data'!$A$1:$E$659,3,FALSE())</f>
        <v>14</v>
      </c>
      <c r="M5306" s="0" t="n">
        <f aca="false">VLOOKUP(B5306,'Team Data'!$A$1:$E$659,2,FALSE())</f>
        <v>22</v>
      </c>
      <c r="N5306" s="0" t="n">
        <f aca="false">VLOOKUP(B5306,'Team Data'!$A$1:$E$659,3,FALSE())</f>
        <v>17</v>
      </c>
      <c r="O5306" s="0" t="n">
        <f aca="false">VLOOKUP(A5306,'Team Data'!$A$1:$E$659,4,FALSE())</f>
        <v>587</v>
      </c>
      <c r="P5306" s="0" t="n">
        <f aca="false">VLOOKUP(A5306,'Team Data'!$A$1:$E$659,5,FALSE())</f>
        <v>530</v>
      </c>
      <c r="Q5306" s="0" t="n">
        <f aca="false">VLOOKUP(B5306,'Team Data'!$A$1:$E$659,4,FALSE())</f>
        <v>712</v>
      </c>
      <c r="R5306" s="0" t="n">
        <f aca="false">VLOOKUP(B5306,'Team Data'!$A$1:$E$659,5,FALSE())</f>
        <v>575</v>
      </c>
      <c r="S5306" s="0" t="n">
        <f aca="false">IF(I5306=1,(MIN(30,(C5306-D5306)))*(M5306/(M5306+N5306))*(Q5306/(Q5306+R5306)),(MAX(-30,(C5306-D5306)))*(N5306/(M5306+N5306))*(R5306/(R5306+Q5306)))</f>
        <v>0.936226166995398</v>
      </c>
      <c r="T5306" s="0" t="n">
        <f aca="false">IF(J5306=1,(MIN(30,(D5306-C5306)))*(K5306/(K5306+L5306))*(O5306/(O5306+P5306)),(MAX(-30,(D5306-C5306)))*(L5306/(K5306+L5306))*(P5306/(P5306+O5306)))</f>
        <v>-0.586128811417136</v>
      </c>
      <c r="U5306" s="7" t="n">
        <v>43156</v>
      </c>
    </row>
    <row r="5307" customFormat="false" ht="15" hidden="false" customHeight="false" outlineLevel="0" collapsed="false">
      <c r="A5307" s="0" t="s">
        <v>257</v>
      </c>
      <c r="B5307" s="0" t="s">
        <v>259</v>
      </c>
      <c r="C5307" s="0" t="n">
        <v>71</v>
      </c>
      <c r="D5307" s="0" t="n">
        <v>59</v>
      </c>
      <c r="E5307" s="0" t="n">
        <v>33</v>
      </c>
      <c r="F5307" s="0" t="n">
        <v>35</v>
      </c>
      <c r="G5307" s="0" t="n">
        <v>9</v>
      </c>
      <c r="H5307" s="0" t="n">
        <v>14</v>
      </c>
      <c r="I5307" s="0" t="n">
        <v>1</v>
      </c>
      <c r="J5307" s="0" t="n">
        <v>0</v>
      </c>
      <c r="K5307" s="0" t="n">
        <f aca="false">VLOOKUP(A5307,'Team Data'!$A$1:$E$659,2,FALSE())</f>
        <v>22</v>
      </c>
      <c r="L5307" s="0" t="n">
        <f aca="false">VLOOKUP(A5307,'Team Data'!$A$1:$E$659,3,FALSE())</f>
        <v>11</v>
      </c>
      <c r="M5307" s="0" t="n">
        <f aca="false">VLOOKUP(B5307,'Team Data'!$A$1:$E$659,2,FALSE())</f>
        <v>4</v>
      </c>
      <c r="N5307" s="0" t="n">
        <f aca="false">VLOOKUP(B5307,'Team Data'!$A$1:$E$659,3,FALSE())</f>
        <v>26</v>
      </c>
      <c r="O5307" s="0" t="n">
        <f aca="false">VLOOKUP(A5307,'Team Data'!$A$1:$E$659,4,FALSE())</f>
        <v>568</v>
      </c>
      <c r="P5307" s="0" t="n">
        <f aca="false">VLOOKUP(A5307,'Team Data'!$A$1:$E$659,5,FALSE())</f>
        <v>479</v>
      </c>
      <c r="Q5307" s="0" t="n">
        <f aca="false">VLOOKUP(B5307,'Team Data'!$A$1:$E$659,4,FALSE())</f>
        <v>537</v>
      </c>
      <c r="R5307" s="0" t="n">
        <f aca="false">VLOOKUP(B5307,'Team Data'!$A$1:$E$659,5,FALSE())</f>
        <v>418</v>
      </c>
      <c r="S5307" s="0" t="n">
        <f aca="false">IF(I5307=1,(MIN(30,(C5307-D5307)))*(M5307/(M5307+N5307))*(Q5307/(Q5307+R5307)),(MAX(-30,(C5307-D5307)))*(N5307/(M5307+N5307))*(R5307/(R5307+Q5307)))</f>
        <v>0.899685863874346</v>
      </c>
      <c r="T5307" s="0" t="n">
        <f aca="false">IF(J5307=1,(MIN(30,(D5307-C5307)))*(K5307/(K5307+L5307))*(O5307/(O5307+P5307)),(MAX(-30,(D5307-C5307)))*(L5307/(K5307+L5307))*(P5307/(P5307+O5307)))</f>
        <v>-1.82999044890162</v>
      </c>
      <c r="U5307" s="7" t="n">
        <v>43156</v>
      </c>
    </row>
    <row r="5308" customFormat="false" ht="15" hidden="false" customHeight="false" outlineLevel="0" collapsed="false">
      <c r="A5308" s="0" t="s">
        <v>15</v>
      </c>
      <c r="B5308" s="0" t="s">
        <v>222</v>
      </c>
      <c r="C5308" s="0" t="n">
        <v>93</v>
      </c>
      <c r="D5308" s="0" t="n">
        <v>98</v>
      </c>
      <c r="E5308" s="0" t="n">
        <v>35</v>
      </c>
      <c r="F5308" s="0" t="n">
        <v>30</v>
      </c>
      <c r="G5308" s="0" t="n">
        <v>17</v>
      </c>
      <c r="H5308" s="0" t="n">
        <v>4</v>
      </c>
      <c r="I5308" s="0" t="n">
        <v>0</v>
      </c>
      <c r="J5308" s="0" t="n">
        <v>1</v>
      </c>
      <c r="K5308" s="0" t="n">
        <f aca="false">VLOOKUP(A5308,'Team Data'!$A$1:$E$659,2,FALSE())</f>
        <v>26</v>
      </c>
      <c r="L5308" s="0" t="n">
        <f aca="false">VLOOKUP(A5308,'Team Data'!$A$1:$E$659,3,FALSE())</f>
        <v>8</v>
      </c>
      <c r="M5308" s="0" t="n">
        <f aca="false">VLOOKUP(B5308,'Team Data'!$A$1:$E$659,2,FALSE())</f>
        <v>23</v>
      </c>
      <c r="N5308" s="0" t="n">
        <f aca="false">VLOOKUP(B5308,'Team Data'!$A$1:$E$659,3,FALSE())</f>
        <v>13</v>
      </c>
      <c r="O5308" s="0" t="n">
        <f aca="false">VLOOKUP(A5308,'Team Data'!$A$1:$E$659,4,FALSE())</f>
        <v>626</v>
      </c>
      <c r="P5308" s="0" t="n">
        <f aca="false">VLOOKUP(A5308,'Team Data'!$A$1:$E$659,5,FALSE())</f>
        <v>506</v>
      </c>
      <c r="Q5308" s="0" t="n">
        <f aca="false">VLOOKUP(B5308,'Team Data'!$A$1:$E$659,4,FALSE())</f>
        <v>646</v>
      </c>
      <c r="R5308" s="0" t="n">
        <f aca="false">VLOOKUP(B5308,'Team Data'!$A$1:$E$659,5,FALSE())</f>
        <v>534</v>
      </c>
      <c r="S5308" s="0" t="n">
        <f aca="false">IF(I5308=1,(MIN(30,(C5308-D5308)))*(M5308/(M5308+N5308))*(Q5308/(Q5308+R5308)),(MAX(-30,(C5308-D5308)))*(N5308/(M5308+N5308))*(R5308/(R5308+Q5308)))</f>
        <v>-0.817090395480226</v>
      </c>
      <c r="T5308" s="0" t="n">
        <f aca="false">IF(J5308=1,(MIN(30,(D5308-C5308)))*(K5308/(K5308+L5308))*(O5308/(O5308+P5308)),(MAX(-30,(D5308-C5308)))*(L5308/(K5308+L5308))*(P5308/(P5308+O5308)))</f>
        <v>2.11442527541052</v>
      </c>
      <c r="U5308" s="7" t="n">
        <v>43156</v>
      </c>
    </row>
    <row r="5309" customFormat="false" ht="15" hidden="false" customHeight="false" outlineLevel="0" collapsed="false">
      <c r="A5309" s="0" t="s">
        <v>306</v>
      </c>
      <c r="B5309" s="0" t="s">
        <v>111</v>
      </c>
      <c r="C5309" s="0" t="n">
        <v>66</v>
      </c>
      <c r="D5309" s="0" t="n">
        <v>57</v>
      </c>
      <c r="E5309" s="0" t="n">
        <v>40</v>
      </c>
      <c r="F5309" s="0" t="n">
        <v>34</v>
      </c>
      <c r="G5309" s="0" t="n">
        <v>9</v>
      </c>
      <c r="H5309" s="0" t="n">
        <v>10</v>
      </c>
      <c r="I5309" s="0" t="n">
        <v>1</v>
      </c>
      <c r="J5309" s="0" t="n">
        <v>0</v>
      </c>
      <c r="K5309" s="0" t="n">
        <f aca="false">VLOOKUP(A5309,'Team Data'!$A$1:$E$659,2,FALSE())</f>
        <v>18</v>
      </c>
      <c r="L5309" s="0" t="n">
        <f aca="false">VLOOKUP(A5309,'Team Data'!$A$1:$E$659,3,FALSE())</f>
        <v>17</v>
      </c>
      <c r="M5309" s="0" t="n">
        <f aca="false">VLOOKUP(B5309,'Team Data'!$A$1:$E$659,2,FALSE())</f>
        <v>17</v>
      </c>
      <c r="N5309" s="0" t="n">
        <f aca="false">VLOOKUP(B5309,'Team Data'!$A$1:$E$659,3,FALSE())</f>
        <v>13</v>
      </c>
      <c r="O5309" s="0" t="n">
        <f aca="false">VLOOKUP(A5309,'Team Data'!$A$1:$E$659,4,FALSE())</f>
        <v>605</v>
      </c>
      <c r="P5309" s="0" t="n">
        <f aca="false">VLOOKUP(A5309,'Team Data'!$A$1:$E$659,5,FALSE())</f>
        <v>465</v>
      </c>
      <c r="Q5309" s="0" t="n">
        <f aca="false">VLOOKUP(B5309,'Team Data'!$A$1:$E$659,4,FALSE())</f>
        <v>461</v>
      </c>
      <c r="R5309" s="0" t="n">
        <f aca="false">VLOOKUP(B5309,'Team Data'!$A$1:$E$659,5,FALSE())</f>
        <v>455</v>
      </c>
      <c r="S5309" s="0" t="n">
        <f aca="false">IF(I5309=1,(MIN(30,(C5309-D5309)))*(M5309/(M5309+N5309))*(Q5309/(Q5309+R5309)),(MAX(-30,(C5309-D5309)))*(N5309/(M5309+N5309))*(R5309/(R5309+Q5309)))</f>
        <v>2.56670305676856</v>
      </c>
      <c r="T5309" s="0" t="n">
        <f aca="false">IF(J5309=1,(MIN(30,(D5309-C5309)))*(K5309/(K5309+L5309))*(O5309/(O5309+P5309)),(MAX(-30,(D5309-C5309)))*(L5309/(K5309+L5309))*(P5309/(P5309+O5309)))</f>
        <v>-1.89973297730307</v>
      </c>
      <c r="U5309" s="7" t="n">
        <v>43156</v>
      </c>
    </row>
    <row r="5310" customFormat="false" ht="15" hidden="false" customHeight="false" outlineLevel="0" collapsed="false">
      <c r="A5310" s="0" t="s">
        <v>302</v>
      </c>
      <c r="B5310" s="0" t="s">
        <v>54</v>
      </c>
      <c r="C5310" s="0" t="n">
        <v>74</v>
      </c>
      <c r="D5310" s="0" t="n">
        <v>82</v>
      </c>
      <c r="E5310" s="0" t="n">
        <v>26</v>
      </c>
      <c r="F5310" s="0" t="n">
        <v>30</v>
      </c>
      <c r="G5310" s="0" t="n">
        <v>12</v>
      </c>
      <c r="H5310" s="0" t="n">
        <v>14</v>
      </c>
      <c r="I5310" s="0" t="n">
        <v>0</v>
      </c>
      <c r="J5310" s="0" t="n">
        <v>1</v>
      </c>
      <c r="K5310" s="0" t="n">
        <f aca="false">VLOOKUP(A5310,'Team Data'!$A$1:$E$659,2,FALSE())</f>
        <v>19</v>
      </c>
      <c r="L5310" s="0" t="n">
        <f aca="false">VLOOKUP(A5310,'Team Data'!$A$1:$E$659,3,FALSE())</f>
        <v>12</v>
      </c>
      <c r="M5310" s="0" t="n">
        <f aca="false">VLOOKUP(B5310,'Team Data'!$A$1:$E$659,2,FALSE())</f>
        <v>30</v>
      </c>
      <c r="N5310" s="0" t="n">
        <f aca="false">VLOOKUP(B5310,'Team Data'!$A$1:$E$659,3,FALSE())</f>
        <v>5</v>
      </c>
      <c r="O5310" s="0" t="n">
        <f aca="false">VLOOKUP(A5310,'Team Data'!$A$1:$E$659,4,FALSE())</f>
        <v>534</v>
      </c>
      <c r="P5310" s="0" t="n">
        <f aca="false">VLOOKUP(A5310,'Team Data'!$A$1:$E$659,5,FALSE())</f>
        <v>472</v>
      </c>
      <c r="Q5310" s="0" t="n">
        <f aca="false">VLOOKUP(B5310,'Team Data'!$A$1:$E$659,4,FALSE())</f>
        <v>649</v>
      </c>
      <c r="R5310" s="0" t="n">
        <f aca="false">VLOOKUP(B5310,'Team Data'!$A$1:$E$659,5,FALSE())</f>
        <v>509</v>
      </c>
      <c r="S5310" s="0" t="n">
        <f aca="false">IF(I5310=1,(MIN(30,(C5310-D5310)))*(M5310/(M5310+N5310))*(Q5310/(Q5310+R5310)),(MAX(-30,(C5310-D5310)))*(N5310/(M5310+N5310))*(R5310/(R5310+Q5310)))</f>
        <v>-0.502343942758451</v>
      </c>
      <c r="T5310" s="0" t="n">
        <f aca="false">IF(J5310=1,(MIN(30,(D5310-C5310)))*(K5310/(K5310+L5310))*(O5310/(O5310+P5310)),(MAX(-30,(D5310-C5310)))*(L5310/(K5310+L5310))*(P5310/(P5310+O5310)))</f>
        <v>2.60270634258962</v>
      </c>
      <c r="U5310" s="7" t="n">
        <v>43156</v>
      </c>
    </row>
    <row r="5311" customFormat="false" ht="15" hidden="false" customHeight="false" outlineLevel="0" collapsed="false">
      <c r="A5311" s="0" t="s">
        <v>209</v>
      </c>
      <c r="B5311" s="0" t="s">
        <v>118</v>
      </c>
      <c r="C5311" s="0" t="n">
        <v>75</v>
      </c>
      <c r="D5311" s="0" t="n">
        <v>56</v>
      </c>
      <c r="E5311" s="0" t="n">
        <v>32</v>
      </c>
      <c r="F5311" s="0" t="n">
        <v>36</v>
      </c>
      <c r="G5311" s="0" t="n">
        <v>14</v>
      </c>
      <c r="H5311" s="0" t="n">
        <v>18</v>
      </c>
      <c r="I5311" s="0" t="n">
        <v>1</v>
      </c>
      <c r="J5311" s="0" t="n">
        <v>0</v>
      </c>
      <c r="K5311" s="0" t="n">
        <f aca="false">VLOOKUP(A5311,'Team Data'!$A$1:$E$659,2,FALSE())</f>
        <v>22</v>
      </c>
      <c r="L5311" s="0" t="n">
        <f aca="false">VLOOKUP(A5311,'Team Data'!$A$1:$E$659,3,FALSE())</f>
        <v>10</v>
      </c>
      <c r="M5311" s="0" t="n">
        <f aca="false">VLOOKUP(B5311,'Team Data'!$A$1:$E$659,2,FALSE())</f>
        <v>11</v>
      </c>
      <c r="N5311" s="0" t="n">
        <f aca="false">VLOOKUP(B5311,'Team Data'!$A$1:$E$659,3,FALSE())</f>
        <v>19</v>
      </c>
      <c r="O5311" s="0" t="n">
        <f aca="false">VLOOKUP(A5311,'Team Data'!$A$1:$E$659,4,FALSE())</f>
        <v>489</v>
      </c>
      <c r="P5311" s="0" t="n">
        <f aca="false">VLOOKUP(A5311,'Team Data'!$A$1:$E$659,5,FALSE())</f>
        <v>510</v>
      </c>
      <c r="Q5311" s="0" t="n">
        <f aca="false">VLOOKUP(B5311,'Team Data'!$A$1:$E$659,4,FALSE())</f>
        <v>459</v>
      </c>
      <c r="R5311" s="0" t="n">
        <f aca="false">VLOOKUP(B5311,'Team Data'!$A$1:$E$659,5,FALSE())</f>
        <v>467</v>
      </c>
      <c r="S5311" s="0" t="n">
        <f aca="false">IF(I5311=1,(MIN(30,(C5311-D5311)))*(M5311/(M5311+N5311))*(Q5311/(Q5311+R5311)),(MAX(-30,(C5311-D5311)))*(N5311/(M5311+N5311))*(R5311/(R5311+Q5311)))</f>
        <v>3.45323974082073</v>
      </c>
      <c r="T5311" s="0" t="n">
        <f aca="false">IF(J5311=1,(MIN(30,(D5311-C5311)))*(K5311/(K5311+L5311))*(O5311/(O5311+P5311)),(MAX(-30,(D5311-C5311)))*(L5311/(K5311+L5311))*(P5311/(P5311+O5311)))</f>
        <v>-3.03115615615616</v>
      </c>
      <c r="U5311" s="7" t="n">
        <v>43156</v>
      </c>
    </row>
    <row r="5312" customFormat="false" ht="15" hidden="false" customHeight="false" outlineLevel="0" collapsed="false">
      <c r="A5312" s="0" t="s">
        <v>52</v>
      </c>
      <c r="B5312" s="0" t="s">
        <v>330</v>
      </c>
      <c r="C5312" s="0" t="n">
        <v>65</v>
      </c>
      <c r="D5312" s="0" t="n">
        <v>68</v>
      </c>
      <c r="E5312" s="0" t="n">
        <v>42</v>
      </c>
      <c r="F5312" s="0" t="n">
        <v>35</v>
      </c>
      <c r="G5312" s="0" t="n">
        <v>15</v>
      </c>
      <c r="H5312" s="0" t="n">
        <v>11</v>
      </c>
      <c r="I5312" s="0" t="n">
        <v>0</v>
      </c>
      <c r="J5312" s="0" t="n">
        <v>1</v>
      </c>
      <c r="K5312" s="0" t="n">
        <f aca="false">VLOOKUP(A5312,'Team Data'!$A$1:$E$659,2,FALSE())</f>
        <v>10</v>
      </c>
      <c r="L5312" s="0" t="n">
        <f aca="false">VLOOKUP(A5312,'Team Data'!$A$1:$E$659,3,FALSE())</f>
        <v>23</v>
      </c>
      <c r="M5312" s="0" t="n">
        <f aca="false">VLOOKUP(B5312,'Team Data'!$A$1:$E$659,2,FALSE())</f>
        <v>9</v>
      </c>
      <c r="N5312" s="0" t="n">
        <f aca="false">VLOOKUP(B5312,'Team Data'!$A$1:$E$659,3,FALSE())</f>
        <v>21</v>
      </c>
      <c r="O5312" s="0" t="n">
        <f aca="false">VLOOKUP(A5312,'Team Data'!$A$1:$E$659,4,FALSE())</f>
        <v>543</v>
      </c>
      <c r="P5312" s="0" t="n">
        <f aca="false">VLOOKUP(A5312,'Team Data'!$A$1:$E$659,5,FALSE())</f>
        <v>482</v>
      </c>
      <c r="Q5312" s="0" t="n">
        <f aca="false">VLOOKUP(B5312,'Team Data'!$A$1:$E$659,4,FALSE())</f>
        <v>467</v>
      </c>
      <c r="R5312" s="0" t="n">
        <f aca="false">VLOOKUP(B5312,'Team Data'!$A$1:$E$659,5,FALSE())</f>
        <v>455</v>
      </c>
      <c r="S5312" s="0" t="n">
        <f aca="false">IF(I5312=1,(MIN(30,(C5312-D5312)))*(M5312/(M5312+N5312))*(Q5312/(Q5312+R5312)),(MAX(-30,(C5312-D5312)))*(N5312/(M5312+N5312))*(R5312/(R5312+Q5312)))</f>
        <v>-1.03633405639913</v>
      </c>
      <c r="T5312" s="0" t="n">
        <f aca="false">IF(J5312=1,(MIN(30,(D5312-C5312)))*(K5312/(K5312+L5312))*(O5312/(O5312+P5312)),(MAX(-30,(D5312-C5312)))*(L5312/(K5312+L5312))*(P5312/(P5312+O5312)))</f>
        <v>0.48159645232816</v>
      </c>
      <c r="U5312" s="7" t="n">
        <v>43156</v>
      </c>
    </row>
    <row r="5313" customFormat="false" ht="15" hidden="false" customHeight="false" outlineLevel="0" collapsed="false">
      <c r="A5313" s="0" t="s">
        <v>170</v>
      </c>
      <c r="B5313" s="0" t="s">
        <v>350</v>
      </c>
      <c r="C5313" s="0" t="n">
        <v>68</v>
      </c>
      <c r="D5313" s="0" t="n">
        <v>63</v>
      </c>
      <c r="E5313" s="0" t="n">
        <v>40</v>
      </c>
      <c r="F5313" s="0" t="n">
        <v>28</v>
      </c>
      <c r="G5313" s="0" t="n">
        <v>13</v>
      </c>
      <c r="H5313" s="0" t="n">
        <v>4</v>
      </c>
      <c r="I5313" s="0" t="n">
        <v>1</v>
      </c>
      <c r="J5313" s="0" t="n">
        <v>0</v>
      </c>
      <c r="K5313" s="0" t="n">
        <f aca="false">VLOOKUP(A5313,'Team Data'!$A$1:$E$659,2,FALSE())</f>
        <v>29</v>
      </c>
      <c r="L5313" s="0" t="n">
        <f aca="false">VLOOKUP(A5313,'Team Data'!$A$1:$E$659,3,FALSE())</f>
        <v>5</v>
      </c>
      <c r="M5313" s="0" t="n">
        <f aca="false">VLOOKUP(B5313,'Team Data'!$A$1:$E$659,2,FALSE())</f>
        <v>15</v>
      </c>
      <c r="N5313" s="0" t="n">
        <f aca="false">VLOOKUP(B5313,'Team Data'!$A$1:$E$659,3,FALSE())</f>
        <v>17</v>
      </c>
      <c r="O5313" s="0" t="n">
        <f aca="false">VLOOKUP(A5313,'Team Data'!$A$1:$E$659,4,FALSE())</f>
        <v>622</v>
      </c>
      <c r="P5313" s="0" t="n">
        <f aca="false">VLOOKUP(A5313,'Team Data'!$A$1:$E$659,5,FALSE())</f>
        <v>516</v>
      </c>
      <c r="Q5313" s="0" t="n">
        <f aca="false">VLOOKUP(B5313,'Team Data'!$A$1:$E$659,4,FALSE())</f>
        <v>641</v>
      </c>
      <c r="R5313" s="0" t="n">
        <f aca="false">VLOOKUP(B5313,'Team Data'!$A$1:$E$659,5,FALSE())</f>
        <v>425</v>
      </c>
      <c r="S5313" s="0" t="n">
        <f aca="false">IF(I5313=1,(MIN(30,(C5313-D5313)))*(M5313/(M5313+N5313))*(Q5313/(Q5313+R5313)),(MAX(-30,(C5313-D5313)))*(N5313/(M5313+N5313))*(R5313/(R5313+Q5313)))</f>
        <v>1.4093280956848</v>
      </c>
      <c r="T5313" s="0" t="n">
        <f aca="false">IF(J5313=1,(MIN(30,(D5313-C5313)))*(K5313/(K5313+L5313))*(O5313/(O5313+P5313)),(MAX(-30,(D5313-C5313)))*(L5313/(K5313+L5313))*(P5313/(P5313+O5313)))</f>
        <v>-0.333402253695854</v>
      </c>
      <c r="U5313" s="7" t="n">
        <v>43156</v>
      </c>
    </row>
    <row r="5314" customFormat="false" ht="15" hidden="false" customHeight="false" outlineLevel="0" collapsed="false">
      <c r="A5314" s="0" t="s">
        <v>95</v>
      </c>
      <c r="B5314" s="0" t="s">
        <v>78</v>
      </c>
      <c r="C5314" s="0" t="n">
        <v>79</v>
      </c>
      <c r="D5314" s="0" t="n">
        <v>76</v>
      </c>
      <c r="E5314" s="0" t="n">
        <v>33</v>
      </c>
      <c r="F5314" s="0" t="n">
        <v>31</v>
      </c>
      <c r="G5314" s="0" t="n">
        <v>15</v>
      </c>
      <c r="H5314" s="0" t="n">
        <v>14</v>
      </c>
      <c r="I5314" s="0" t="n">
        <v>1</v>
      </c>
      <c r="J5314" s="0" t="n">
        <v>0</v>
      </c>
      <c r="K5314" s="0" t="n">
        <f aca="false">VLOOKUP(A5314,'Team Data'!$A$1:$E$659,2,FALSE())</f>
        <v>23</v>
      </c>
      <c r="L5314" s="0" t="n">
        <f aca="false">VLOOKUP(A5314,'Team Data'!$A$1:$E$659,3,FALSE())</f>
        <v>9</v>
      </c>
      <c r="M5314" s="0" t="n">
        <f aca="false">VLOOKUP(B5314,'Team Data'!$A$1:$E$659,2,FALSE())</f>
        <v>25</v>
      </c>
      <c r="N5314" s="0" t="n">
        <f aca="false">VLOOKUP(B5314,'Team Data'!$A$1:$E$659,3,FALSE())</f>
        <v>8</v>
      </c>
      <c r="O5314" s="0" t="n">
        <f aca="false">VLOOKUP(A5314,'Team Data'!$A$1:$E$659,4,FALSE())</f>
        <v>502</v>
      </c>
      <c r="P5314" s="0" t="n">
        <f aca="false">VLOOKUP(A5314,'Team Data'!$A$1:$E$659,5,FALSE())</f>
        <v>485</v>
      </c>
      <c r="Q5314" s="0" t="n">
        <f aca="false">VLOOKUP(B5314,'Team Data'!$A$1:$E$659,4,FALSE())</f>
        <v>509</v>
      </c>
      <c r="R5314" s="0" t="n">
        <f aca="false">VLOOKUP(B5314,'Team Data'!$A$1:$E$659,5,FALSE())</f>
        <v>506</v>
      </c>
      <c r="S5314" s="0" t="n">
        <f aca="false">IF(I5314=1,(MIN(30,(C5314-D5314)))*(M5314/(M5314+N5314))*(Q5314/(Q5314+R5314)),(MAX(-30,(C5314-D5314)))*(N5314/(M5314+N5314))*(R5314/(R5314+Q5314)))</f>
        <v>1.1397223466189</v>
      </c>
      <c r="T5314" s="0" t="n">
        <f aca="false">IF(J5314=1,(MIN(30,(D5314-C5314)))*(K5314/(K5314+L5314))*(O5314/(O5314+P5314)),(MAX(-30,(D5314-C5314)))*(L5314/(K5314+L5314))*(P5314/(P5314+O5314)))</f>
        <v>-0.414608662613982</v>
      </c>
      <c r="U5314" s="7" t="n">
        <v>43156</v>
      </c>
    </row>
    <row r="5315" customFormat="false" ht="15" hidden="false" customHeight="false" outlineLevel="0" collapsed="false">
      <c r="A5315" s="0" t="s">
        <v>297</v>
      </c>
      <c r="B5315" s="0" t="s">
        <v>343</v>
      </c>
      <c r="C5315" s="0" t="n">
        <v>75</v>
      </c>
      <c r="D5315" s="0" t="n">
        <v>92</v>
      </c>
      <c r="E5315" s="0" t="n">
        <v>47</v>
      </c>
      <c r="F5315" s="0" t="n">
        <v>49</v>
      </c>
      <c r="G5315" s="0" t="n">
        <v>19</v>
      </c>
      <c r="H5315" s="0" t="n">
        <v>14</v>
      </c>
      <c r="I5315" s="0" t="n">
        <v>0</v>
      </c>
      <c r="J5315" s="0" t="n">
        <v>1</v>
      </c>
      <c r="K5315" s="0" t="n">
        <f aca="false">VLOOKUP(A5315,'Team Data'!$A$1:$E$659,2,FALSE())</f>
        <v>11</v>
      </c>
      <c r="L5315" s="0" t="n">
        <f aca="false">VLOOKUP(A5315,'Team Data'!$A$1:$E$659,3,FALSE())</f>
        <v>21</v>
      </c>
      <c r="M5315" s="0" t="n">
        <f aca="false">VLOOKUP(B5315,'Team Data'!$A$1:$E$659,2,FALSE())</f>
        <v>13</v>
      </c>
      <c r="N5315" s="0" t="n">
        <f aca="false">VLOOKUP(B5315,'Team Data'!$A$1:$E$659,3,FALSE())</f>
        <v>19</v>
      </c>
      <c r="O5315" s="0" t="n">
        <f aca="false">VLOOKUP(A5315,'Team Data'!$A$1:$E$659,4,FALSE())</f>
        <v>511</v>
      </c>
      <c r="P5315" s="0" t="n">
        <f aca="false">VLOOKUP(A5315,'Team Data'!$A$1:$E$659,5,FALSE())</f>
        <v>448</v>
      </c>
      <c r="Q5315" s="0" t="n">
        <f aca="false">VLOOKUP(B5315,'Team Data'!$A$1:$E$659,4,FALSE())</f>
        <v>540</v>
      </c>
      <c r="R5315" s="0" t="n">
        <f aca="false">VLOOKUP(B5315,'Team Data'!$A$1:$E$659,5,FALSE())</f>
        <v>453</v>
      </c>
      <c r="S5315" s="0" t="n">
        <f aca="false">IF(I5315=1,(MIN(30,(C5315-D5315)))*(M5315/(M5315+N5315))*(Q5315/(Q5315+R5315)),(MAX(-30,(C5315-D5315)))*(N5315/(M5315+N5315))*(R5315/(R5315+Q5315)))</f>
        <v>-4.60470166163142</v>
      </c>
      <c r="T5315" s="0" t="n">
        <f aca="false">IF(J5315=1,(MIN(30,(D5315-C5315)))*(K5315/(K5315+L5315))*(O5315/(O5315+P5315)),(MAX(-30,(D5315-C5315)))*(L5315/(K5315+L5315))*(P5315/(P5315+O5315)))</f>
        <v>3.11382299270073</v>
      </c>
      <c r="U5315" s="7" t="n">
        <v>43156</v>
      </c>
    </row>
    <row r="5316" customFormat="false" ht="15" hidden="false" customHeight="false" outlineLevel="0" collapsed="false">
      <c r="A5316" s="0" t="s">
        <v>319</v>
      </c>
      <c r="B5316" s="0" t="s">
        <v>191</v>
      </c>
      <c r="C5316" s="0" t="n">
        <v>90</v>
      </c>
      <c r="D5316" s="0" t="n">
        <v>91</v>
      </c>
      <c r="E5316" s="0" t="n">
        <v>39</v>
      </c>
      <c r="F5316" s="0" t="n">
        <v>28</v>
      </c>
      <c r="G5316" s="0" t="n">
        <v>11</v>
      </c>
      <c r="H5316" s="0" t="n">
        <v>10</v>
      </c>
      <c r="I5316" s="0" t="n">
        <v>0</v>
      </c>
      <c r="J5316" s="0" t="n">
        <v>1</v>
      </c>
      <c r="K5316" s="0" t="n">
        <f aca="false">VLOOKUP(A5316,'Team Data'!$A$1:$E$659,2,FALSE())</f>
        <v>20</v>
      </c>
      <c r="L5316" s="0" t="n">
        <f aca="false">VLOOKUP(A5316,'Team Data'!$A$1:$E$659,3,FALSE())</f>
        <v>13</v>
      </c>
      <c r="M5316" s="0" t="n">
        <f aca="false">VLOOKUP(B5316,'Team Data'!$A$1:$E$659,2,FALSE())</f>
        <v>19</v>
      </c>
      <c r="N5316" s="0" t="n">
        <f aca="false">VLOOKUP(B5316,'Team Data'!$A$1:$E$659,3,FALSE())</f>
        <v>15</v>
      </c>
      <c r="O5316" s="0" t="n">
        <f aca="false">VLOOKUP(A5316,'Team Data'!$A$1:$E$659,4,FALSE())</f>
        <v>561</v>
      </c>
      <c r="P5316" s="0" t="n">
        <f aca="false">VLOOKUP(A5316,'Team Data'!$A$1:$E$659,5,FALSE())</f>
        <v>525</v>
      </c>
      <c r="Q5316" s="0" t="n">
        <f aca="false">VLOOKUP(B5316,'Team Data'!$A$1:$E$659,4,FALSE())</f>
        <v>580</v>
      </c>
      <c r="R5316" s="0" t="n">
        <f aca="false">VLOOKUP(B5316,'Team Data'!$A$1:$E$659,5,FALSE())</f>
        <v>491</v>
      </c>
      <c r="S5316" s="0" t="n">
        <f aca="false">IF(I5316=1,(MIN(30,(C5316-D5316)))*(M5316/(M5316+N5316))*(Q5316/(Q5316+R5316)),(MAX(-30,(C5316-D5316)))*(N5316/(M5316+N5316))*(R5316/(R5316+Q5316)))</f>
        <v>-0.20225737353765</v>
      </c>
      <c r="T5316" s="0" t="n">
        <f aca="false">IF(J5316=1,(MIN(30,(D5316-C5316)))*(K5316/(K5316+L5316))*(O5316/(O5316+P5316)),(MAX(-30,(D5316-C5316)))*(L5316/(K5316+L5316))*(P5316/(P5316+O5316)))</f>
        <v>0.313075506445672</v>
      </c>
      <c r="U5316" s="7" t="n">
        <v>43156</v>
      </c>
    </row>
    <row r="5317" customFormat="false" ht="15" hidden="false" customHeight="false" outlineLevel="0" collapsed="false">
      <c r="A5317" s="0" t="s">
        <v>126</v>
      </c>
      <c r="B5317" s="0" t="s">
        <v>242</v>
      </c>
      <c r="C5317" s="0" t="n">
        <v>101</v>
      </c>
      <c r="D5317" s="0" t="n">
        <v>110</v>
      </c>
      <c r="E5317" s="0" t="n">
        <v>28</v>
      </c>
      <c r="F5317" s="0" t="n">
        <v>39</v>
      </c>
      <c r="G5317" s="0" t="n">
        <v>19</v>
      </c>
      <c r="H5317" s="0" t="n">
        <v>15</v>
      </c>
      <c r="I5317" s="0" t="n">
        <v>0</v>
      </c>
      <c r="J5317" s="0" t="n">
        <v>1</v>
      </c>
      <c r="K5317" s="0" t="n">
        <f aca="false">VLOOKUP(A5317,'Team Data'!$A$1:$E$659,2,FALSE())</f>
        <v>20</v>
      </c>
      <c r="L5317" s="0" t="n">
        <f aca="false">VLOOKUP(A5317,'Team Data'!$A$1:$E$659,3,FALSE())</f>
        <v>14</v>
      </c>
      <c r="M5317" s="0" t="n">
        <f aca="false">VLOOKUP(B5317,'Team Data'!$A$1:$E$659,2,FALSE())</f>
        <v>22</v>
      </c>
      <c r="N5317" s="0" t="n">
        <f aca="false">VLOOKUP(B5317,'Team Data'!$A$1:$E$659,3,FALSE())</f>
        <v>9</v>
      </c>
      <c r="O5317" s="0" t="n">
        <f aca="false">VLOOKUP(A5317,'Team Data'!$A$1:$E$659,4,FALSE())</f>
        <v>555</v>
      </c>
      <c r="P5317" s="0" t="n">
        <f aca="false">VLOOKUP(A5317,'Team Data'!$A$1:$E$659,5,FALSE())</f>
        <v>537</v>
      </c>
      <c r="Q5317" s="0" t="n">
        <f aca="false">VLOOKUP(B5317,'Team Data'!$A$1:$E$659,4,FALSE())</f>
        <v>500</v>
      </c>
      <c r="R5317" s="0" t="n">
        <f aca="false">VLOOKUP(B5317,'Team Data'!$A$1:$E$659,5,FALSE())</f>
        <v>520</v>
      </c>
      <c r="S5317" s="0" t="n">
        <f aca="false">IF(I5317=1,(MIN(30,(C5317-D5317)))*(M5317/(M5317+N5317))*(Q5317/(Q5317+R5317)),(MAX(-30,(C5317-D5317)))*(N5317/(M5317+N5317))*(R5317/(R5317+Q5317)))</f>
        <v>-1.33206831119545</v>
      </c>
      <c r="T5317" s="0" t="n">
        <f aca="false">IF(J5317=1,(MIN(30,(D5317-C5317)))*(K5317/(K5317+L5317))*(O5317/(O5317+P5317)),(MAX(-30,(D5317-C5317)))*(L5317/(K5317+L5317))*(P5317/(P5317+O5317)))</f>
        <v>2.6906916612799</v>
      </c>
      <c r="U5317" s="7" t="n">
        <v>43156</v>
      </c>
    </row>
    <row r="5318" customFormat="false" ht="15" hidden="false" customHeight="false" outlineLevel="0" collapsed="false">
      <c r="A5318" s="0" t="s">
        <v>264</v>
      </c>
      <c r="B5318" s="0" t="s">
        <v>253</v>
      </c>
      <c r="C5318" s="0" t="n">
        <v>48</v>
      </c>
      <c r="D5318" s="0" t="n">
        <v>65</v>
      </c>
      <c r="E5318" s="0" t="n">
        <v>30</v>
      </c>
      <c r="F5318" s="0" t="n">
        <v>32</v>
      </c>
      <c r="G5318" s="0" t="n">
        <v>13</v>
      </c>
      <c r="H5318" s="0" t="n">
        <v>16</v>
      </c>
      <c r="I5318" s="0" t="n">
        <v>0</v>
      </c>
      <c r="J5318" s="0" t="n">
        <v>1</v>
      </c>
      <c r="K5318" s="0" t="n">
        <f aca="false">VLOOKUP(A5318,'Team Data'!$A$1:$E$659,2,FALSE())</f>
        <v>8</v>
      </c>
      <c r="L5318" s="0" t="n">
        <f aca="false">VLOOKUP(A5318,'Team Data'!$A$1:$E$659,3,FALSE())</f>
        <v>24</v>
      </c>
      <c r="M5318" s="0" t="n">
        <f aca="false">VLOOKUP(B5318,'Team Data'!$A$1:$E$659,2,FALSE())</f>
        <v>14</v>
      </c>
      <c r="N5318" s="0" t="n">
        <f aca="false">VLOOKUP(B5318,'Team Data'!$A$1:$E$659,3,FALSE())</f>
        <v>18</v>
      </c>
      <c r="O5318" s="0" t="n">
        <f aca="false">VLOOKUP(A5318,'Team Data'!$A$1:$E$659,4,FALSE())</f>
        <v>541</v>
      </c>
      <c r="P5318" s="0" t="n">
        <f aca="false">VLOOKUP(A5318,'Team Data'!$A$1:$E$659,5,FALSE())</f>
        <v>503</v>
      </c>
      <c r="Q5318" s="0" t="n">
        <f aca="false">VLOOKUP(B5318,'Team Data'!$A$1:$E$659,4,FALSE())</f>
        <v>470</v>
      </c>
      <c r="R5318" s="0" t="n">
        <f aca="false">VLOOKUP(B5318,'Team Data'!$A$1:$E$659,5,FALSE())</f>
        <v>557</v>
      </c>
      <c r="S5318" s="0" t="n">
        <f aca="false">IF(I5318=1,(MIN(30,(C5318-D5318)))*(M5318/(M5318+N5318))*(Q5318/(Q5318+R5318)),(MAX(-30,(C5318-D5318)))*(N5318/(M5318+N5318))*(R5318/(R5318+Q5318)))</f>
        <v>-5.18628286270691</v>
      </c>
      <c r="T5318" s="0" t="n">
        <f aca="false">IF(J5318=1,(MIN(30,(D5318-C5318)))*(K5318/(K5318+L5318))*(O5318/(O5318+P5318)),(MAX(-30,(D5318-C5318)))*(L5318/(K5318+L5318))*(P5318/(P5318+O5318)))</f>
        <v>2.20234674329502</v>
      </c>
      <c r="U5318" s="7" t="n">
        <v>43156</v>
      </c>
    </row>
    <row r="5319" customFormat="false" ht="15" hidden="false" customHeight="false" outlineLevel="0" collapsed="false">
      <c r="A5319" s="0" t="s">
        <v>158</v>
      </c>
      <c r="B5319" s="0" t="s">
        <v>45</v>
      </c>
      <c r="C5319" s="0" t="n">
        <v>74</v>
      </c>
      <c r="D5319" s="0" t="n">
        <v>98</v>
      </c>
      <c r="E5319" s="0" t="n">
        <v>25</v>
      </c>
      <c r="F5319" s="0" t="n">
        <v>29</v>
      </c>
      <c r="G5319" s="0" t="n">
        <v>13</v>
      </c>
      <c r="H5319" s="0" t="n">
        <v>11</v>
      </c>
      <c r="I5319" s="0" t="n">
        <v>0</v>
      </c>
      <c r="J5319" s="0" t="n">
        <v>1</v>
      </c>
      <c r="K5319" s="0" t="n">
        <f aca="false">VLOOKUP(A5319,'Team Data'!$A$1:$E$659,2,FALSE())</f>
        <v>6</v>
      </c>
      <c r="L5319" s="0" t="n">
        <f aca="false">VLOOKUP(A5319,'Team Data'!$A$1:$E$659,3,FALSE())</f>
        <v>25</v>
      </c>
      <c r="M5319" s="0" t="n">
        <f aca="false">VLOOKUP(B5319,'Team Data'!$A$1:$E$659,2,FALSE())</f>
        <v>21</v>
      </c>
      <c r="N5319" s="0" t="n">
        <f aca="false">VLOOKUP(B5319,'Team Data'!$A$1:$E$659,3,FALSE())</f>
        <v>12</v>
      </c>
      <c r="O5319" s="0" t="n">
        <f aca="false">VLOOKUP(A5319,'Team Data'!$A$1:$E$659,4,FALSE())</f>
        <v>499</v>
      </c>
      <c r="P5319" s="0" t="n">
        <f aca="false">VLOOKUP(A5319,'Team Data'!$A$1:$E$659,5,FALSE())</f>
        <v>492</v>
      </c>
      <c r="Q5319" s="0" t="n">
        <f aca="false">VLOOKUP(B5319,'Team Data'!$A$1:$E$659,4,FALSE())</f>
        <v>497</v>
      </c>
      <c r="R5319" s="0" t="n">
        <f aca="false">VLOOKUP(B5319,'Team Data'!$A$1:$E$659,5,FALSE())</f>
        <v>569</v>
      </c>
      <c r="S5319" s="0" t="n">
        <f aca="false">IF(I5319=1,(MIN(30,(C5319-D5319)))*(M5319/(M5319+N5319))*(Q5319/(Q5319+R5319)),(MAX(-30,(C5319-D5319)))*(N5319/(M5319+N5319))*(R5319/(R5319+Q5319)))</f>
        <v>-4.65836602421968</v>
      </c>
      <c r="T5319" s="0" t="n">
        <f aca="false">IF(J5319=1,(MIN(30,(D5319-C5319)))*(K5319/(K5319+L5319))*(O5319/(O5319+P5319)),(MAX(-30,(D5319-C5319)))*(L5319/(K5319+L5319))*(P5319/(P5319+O5319)))</f>
        <v>2.33898636112106</v>
      </c>
      <c r="U5319" s="7" t="n">
        <v>43156</v>
      </c>
    </row>
    <row r="5320" customFormat="false" ht="15" hidden="false" customHeight="false" outlineLevel="0" collapsed="false">
      <c r="A5320" s="0" t="s">
        <v>166</v>
      </c>
      <c r="B5320" s="0" t="s">
        <v>351</v>
      </c>
      <c r="C5320" s="0" t="n">
        <v>69</v>
      </c>
      <c r="D5320" s="0" t="n">
        <v>68</v>
      </c>
      <c r="E5320" s="0" t="n">
        <v>32</v>
      </c>
      <c r="F5320" s="0" t="n">
        <v>23</v>
      </c>
      <c r="G5320" s="0" t="n">
        <v>11</v>
      </c>
      <c r="H5320" s="0" t="n">
        <v>8</v>
      </c>
      <c r="I5320" s="0" t="n">
        <v>1</v>
      </c>
      <c r="J5320" s="0" t="n">
        <v>0</v>
      </c>
      <c r="K5320" s="0" t="n">
        <f aca="false">VLOOKUP(A5320,'Team Data'!$A$1:$E$659,2,FALSE())</f>
        <v>19</v>
      </c>
      <c r="L5320" s="0" t="n">
        <f aca="false">VLOOKUP(A5320,'Team Data'!$A$1:$E$659,3,FALSE())</f>
        <v>15</v>
      </c>
      <c r="M5320" s="0" t="n">
        <f aca="false">VLOOKUP(B5320,'Team Data'!$A$1:$E$659,2,FALSE())</f>
        <v>21</v>
      </c>
      <c r="N5320" s="0" t="n">
        <f aca="false">VLOOKUP(B5320,'Team Data'!$A$1:$E$659,3,FALSE())</f>
        <v>13</v>
      </c>
      <c r="O5320" s="0" t="n">
        <f aca="false">VLOOKUP(A5320,'Team Data'!$A$1:$E$659,4,FALSE())</f>
        <v>543</v>
      </c>
      <c r="P5320" s="0" t="n">
        <f aca="false">VLOOKUP(A5320,'Team Data'!$A$1:$E$659,5,FALSE())</f>
        <v>527</v>
      </c>
      <c r="Q5320" s="0" t="n">
        <f aca="false">VLOOKUP(B5320,'Team Data'!$A$1:$E$659,4,FALSE())</f>
        <v>532</v>
      </c>
      <c r="R5320" s="0" t="n">
        <f aca="false">VLOOKUP(B5320,'Team Data'!$A$1:$E$659,5,FALSE())</f>
        <v>495</v>
      </c>
      <c r="S5320" s="0" t="n">
        <f aca="false">IF(I5320=1,(MIN(30,(C5320-D5320)))*(M5320/(M5320+N5320))*(Q5320/(Q5320+R5320)),(MAX(-30,(C5320-D5320)))*(N5320/(M5320+N5320))*(R5320/(R5320+Q5320)))</f>
        <v>0.319949596196804</v>
      </c>
      <c r="T5320" s="0" t="n">
        <f aca="false">IF(J5320=1,(MIN(30,(D5320-C5320)))*(K5320/(K5320+L5320))*(O5320/(O5320+P5320)),(MAX(-30,(D5320-C5320)))*(L5320/(K5320+L5320))*(P5320/(P5320+O5320)))</f>
        <v>-0.217289719626168</v>
      </c>
      <c r="U5320" s="7" t="n">
        <v>43156</v>
      </c>
    </row>
    <row r="5321" customFormat="false" ht="15" hidden="false" customHeight="false" outlineLevel="0" collapsed="false">
      <c r="A5321" s="0" t="s">
        <v>309</v>
      </c>
      <c r="B5321" s="0" t="s">
        <v>287</v>
      </c>
      <c r="C5321" s="0" t="n">
        <v>56</v>
      </c>
      <c r="D5321" s="0" t="n">
        <v>75</v>
      </c>
      <c r="E5321" s="0" t="n">
        <v>27</v>
      </c>
      <c r="F5321" s="0" t="n">
        <v>40</v>
      </c>
      <c r="G5321" s="0" t="n">
        <v>9</v>
      </c>
      <c r="H5321" s="0" t="n">
        <v>9</v>
      </c>
      <c r="I5321" s="0" t="n">
        <v>0</v>
      </c>
      <c r="J5321" s="0" t="n">
        <v>1</v>
      </c>
      <c r="K5321" s="0" t="n">
        <f aca="false">VLOOKUP(A5321,'Team Data'!$A$1:$E$659,2,FALSE())</f>
        <v>19</v>
      </c>
      <c r="L5321" s="0" t="n">
        <f aca="false">VLOOKUP(A5321,'Team Data'!$A$1:$E$659,3,FALSE())</f>
        <v>13</v>
      </c>
      <c r="M5321" s="0" t="n">
        <f aca="false">VLOOKUP(B5321,'Team Data'!$A$1:$E$659,2,FALSE())</f>
        <v>15</v>
      </c>
      <c r="N5321" s="0" t="n">
        <f aca="false">VLOOKUP(B5321,'Team Data'!$A$1:$E$659,3,FALSE())</f>
        <v>16</v>
      </c>
      <c r="O5321" s="0" t="n">
        <f aca="false">VLOOKUP(A5321,'Team Data'!$A$1:$E$659,4,FALSE())</f>
        <v>582</v>
      </c>
      <c r="P5321" s="0" t="n">
        <f aca="false">VLOOKUP(A5321,'Team Data'!$A$1:$E$659,5,FALSE())</f>
        <v>465</v>
      </c>
      <c r="Q5321" s="0" t="n">
        <f aca="false">VLOOKUP(B5321,'Team Data'!$A$1:$E$659,4,FALSE())</f>
        <v>605</v>
      </c>
      <c r="R5321" s="0" t="n">
        <f aca="false">VLOOKUP(B5321,'Team Data'!$A$1:$E$659,5,FALSE())</f>
        <v>410</v>
      </c>
      <c r="S5321" s="0" t="n">
        <f aca="false">IF(I5321=1,(MIN(30,(C5321-D5321)))*(M5321/(M5321+N5321))*(Q5321/(Q5321+R5321)),(MAX(-30,(C5321-D5321)))*(N5321/(M5321+N5321))*(R5321/(R5321+Q5321)))</f>
        <v>-3.96122675989194</v>
      </c>
      <c r="T5321" s="0" t="n">
        <f aca="false">IF(J5321=1,(MIN(30,(D5321-C5321)))*(K5321/(K5321+L5321))*(O5321/(O5321+P5321)),(MAX(-30,(D5321-C5321)))*(L5321/(K5321+L5321))*(P5321/(P5321+O5321)))</f>
        <v>6.27095272206304</v>
      </c>
      <c r="U5321" s="7" t="n">
        <v>43156</v>
      </c>
    </row>
    <row r="5322" customFormat="false" ht="15" hidden="false" customHeight="false" outlineLevel="0" collapsed="false">
      <c r="A5322" s="0" t="s">
        <v>77</v>
      </c>
      <c r="B5322" s="0" t="s">
        <v>115</v>
      </c>
      <c r="C5322" s="0" t="n">
        <v>58</v>
      </c>
      <c r="D5322" s="0" t="n">
        <v>109</v>
      </c>
      <c r="E5322" s="0" t="n">
        <v>17</v>
      </c>
      <c r="F5322" s="0" t="n">
        <v>46</v>
      </c>
      <c r="G5322" s="0" t="n">
        <v>12</v>
      </c>
      <c r="H5322" s="0" t="n">
        <v>13</v>
      </c>
      <c r="I5322" s="0" t="n">
        <v>0</v>
      </c>
      <c r="J5322" s="0" t="n">
        <v>1</v>
      </c>
      <c r="K5322" s="0" t="n">
        <f aca="false">VLOOKUP(A5322,'Team Data'!$A$1:$E$659,2,FALSE())</f>
        <v>10</v>
      </c>
      <c r="L5322" s="0" t="n">
        <f aca="false">VLOOKUP(A5322,'Team Data'!$A$1:$E$659,3,FALSE())</f>
        <v>20</v>
      </c>
      <c r="M5322" s="0" t="n">
        <f aca="false">VLOOKUP(B5322,'Team Data'!$A$1:$E$659,2,FALSE())</f>
        <v>27</v>
      </c>
      <c r="N5322" s="0" t="n">
        <f aca="false">VLOOKUP(B5322,'Team Data'!$A$1:$E$659,3,FALSE())</f>
        <v>8</v>
      </c>
      <c r="O5322" s="0" t="n">
        <f aca="false">VLOOKUP(A5322,'Team Data'!$A$1:$E$659,4,FALSE())</f>
        <v>495</v>
      </c>
      <c r="P5322" s="0" t="n">
        <f aca="false">VLOOKUP(A5322,'Team Data'!$A$1:$E$659,5,FALSE())</f>
        <v>484</v>
      </c>
      <c r="Q5322" s="0" t="n">
        <f aca="false">VLOOKUP(B5322,'Team Data'!$A$1:$E$659,4,FALSE())</f>
        <v>625</v>
      </c>
      <c r="R5322" s="0" t="n">
        <f aca="false">VLOOKUP(B5322,'Team Data'!$A$1:$E$659,5,FALSE())</f>
        <v>506</v>
      </c>
      <c r="S5322" s="0" t="n">
        <f aca="false">IF(I5322=1,(MIN(30,(C5322-D5322)))*(M5322/(M5322+N5322))*(Q5322/(Q5322+R5322)),(MAX(-30,(C5322-D5322)))*(N5322/(M5322+N5322))*(R5322/(R5322+Q5322)))</f>
        <v>-3.06782872300114</v>
      </c>
      <c r="T5322" s="0" t="n">
        <f aca="false">IF(J5322=1,(MIN(30,(D5322-C5322)))*(K5322/(K5322+L5322))*(O5322/(O5322+P5322)),(MAX(-30,(D5322-C5322)))*(L5322/(K5322+L5322))*(P5322/(P5322+O5322)))</f>
        <v>5.0561797752809</v>
      </c>
      <c r="U5322" s="7" t="n">
        <v>43156</v>
      </c>
    </row>
    <row r="5323" customFormat="false" ht="15" hidden="false" customHeight="false" outlineLevel="0" collapsed="false">
      <c r="A5323" s="0" t="s">
        <v>121</v>
      </c>
      <c r="B5323" s="0" t="s">
        <v>244</v>
      </c>
      <c r="C5323" s="0" t="n">
        <v>75</v>
      </c>
      <c r="D5323" s="0" t="n">
        <v>62</v>
      </c>
      <c r="E5323" s="0" t="n">
        <v>33</v>
      </c>
      <c r="F5323" s="0" t="n">
        <v>30</v>
      </c>
      <c r="G5323" s="0" t="n">
        <v>11</v>
      </c>
      <c r="H5323" s="0" t="n">
        <v>16</v>
      </c>
      <c r="I5323" s="0" t="n">
        <v>1</v>
      </c>
      <c r="J5323" s="0" t="n">
        <v>0</v>
      </c>
      <c r="K5323" s="0" t="n">
        <f aca="false">VLOOKUP(A5323,'Team Data'!$A$1:$E$659,2,FALSE())</f>
        <v>14</v>
      </c>
      <c r="L5323" s="0" t="n">
        <f aca="false">VLOOKUP(A5323,'Team Data'!$A$1:$E$659,3,FALSE())</f>
        <v>18</v>
      </c>
      <c r="M5323" s="0" t="n">
        <f aca="false">VLOOKUP(B5323,'Team Data'!$A$1:$E$659,2,FALSE())</f>
        <v>15</v>
      </c>
      <c r="N5323" s="0" t="n">
        <f aca="false">VLOOKUP(B5323,'Team Data'!$A$1:$E$659,3,FALSE())</f>
        <v>19</v>
      </c>
      <c r="O5323" s="0" t="n">
        <f aca="false">VLOOKUP(A5323,'Team Data'!$A$1:$E$659,4,FALSE())</f>
        <v>590</v>
      </c>
      <c r="P5323" s="0" t="n">
        <f aca="false">VLOOKUP(A5323,'Team Data'!$A$1:$E$659,5,FALSE())</f>
        <v>445</v>
      </c>
      <c r="Q5323" s="0" t="n">
        <f aca="false">VLOOKUP(B5323,'Team Data'!$A$1:$E$659,4,FALSE())</f>
        <v>608</v>
      </c>
      <c r="R5323" s="0" t="n">
        <f aca="false">VLOOKUP(B5323,'Team Data'!$A$1:$E$659,5,FALSE())</f>
        <v>484</v>
      </c>
      <c r="S5323" s="0" t="n">
        <f aca="false">IF(I5323=1,(MIN(30,(C5323-D5323)))*(M5323/(M5323+N5323))*(Q5323/(Q5323+R5323)),(MAX(-30,(C5323-D5323)))*(N5323/(M5323+N5323))*(R5323/(R5323+Q5323)))</f>
        <v>3.19327731092437</v>
      </c>
      <c r="T5323" s="0" t="n">
        <f aca="false">IF(J5323=1,(MIN(30,(D5323-C5323)))*(K5323/(K5323+L5323))*(O5323/(O5323+P5323)),(MAX(-30,(D5323-C5323)))*(L5323/(K5323+L5323))*(P5323/(P5323+O5323)))</f>
        <v>-3.14402173913044</v>
      </c>
      <c r="U5323" s="7" t="n">
        <v>43156</v>
      </c>
    </row>
    <row r="5324" customFormat="false" ht="15" hidden="false" customHeight="false" outlineLevel="0" collapsed="false">
      <c r="A5324" s="0" t="s">
        <v>165</v>
      </c>
      <c r="B5324" s="0" t="s">
        <v>311</v>
      </c>
      <c r="C5324" s="0" t="n">
        <v>83</v>
      </c>
      <c r="D5324" s="0" t="n">
        <v>79</v>
      </c>
      <c r="E5324" s="0" t="n">
        <v>32</v>
      </c>
      <c r="F5324" s="0" t="n">
        <v>25</v>
      </c>
      <c r="G5324" s="0" t="n">
        <v>15</v>
      </c>
      <c r="H5324" s="0" t="n">
        <v>16</v>
      </c>
      <c r="I5324" s="0" t="n">
        <v>1</v>
      </c>
      <c r="J5324" s="0" t="n">
        <v>0</v>
      </c>
      <c r="K5324" s="0" t="n">
        <f aca="false">VLOOKUP(A5324,'Team Data'!$A$1:$E$659,2,FALSE())</f>
        <v>21</v>
      </c>
      <c r="L5324" s="0" t="n">
        <f aca="false">VLOOKUP(A5324,'Team Data'!$A$1:$E$659,3,FALSE())</f>
        <v>13</v>
      </c>
      <c r="M5324" s="0" t="n">
        <f aca="false">VLOOKUP(B5324,'Team Data'!$A$1:$E$659,2,FALSE())</f>
        <v>14</v>
      </c>
      <c r="N5324" s="0" t="n">
        <f aca="false">VLOOKUP(B5324,'Team Data'!$A$1:$E$659,3,FALSE())</f>
        <v>18</v>
      </c>
      <c r="O5324" s="0" t="n">
        <f aca="false">VLOOKUP(A5324,'Team Data'!$A$1:$E$659,4,FALSE())</f>
        <v>568</v>
      </c>
      <c r="P5324" s="0" t="n">
        <f aca="false">VLOOKUP(A5324,'Team Data'!$A$1:$E$659,5,FALSE())</f>
        <v>531</v>
      </c>
      <c r="Q5324" s="0" t="n">
        <f aca="false">VLOOKUP(B5324,'Team Data'!$A$1:$E$659,4,FALSE())</f>
        <v>616</v>
      </c>
      <c r="R5324" s="0" t="n">
        <f aca="false">VLOOKUP(B5324,'Team Data'!$A$1:$E$659,5,FALSE())</f>
        <v>430</v>
      </c>
      <c r="S5324" s="0" t="n">
        <f aca="false">IF(I5324=1,(MIN(30,(C5324-D5324)))*(M5324/(M5324+N5324))*(Q5324/(Q5324+R5324)),(MAX(-30,(C5324-D5324)))*(N5324/(M5324+N5324))*(R5324/(R5324+Q5324)))</f>
        <v>1.03059273422562</v>
      </c>
      <c r="T5324" s="0" t="n">
        <f aca="false">IF(J5324=1,(MIN(30,(D5324-C5324)))*(K5324/(K5324+L5324))*(O5324/(O5324+P5324)),(MAX(-30,(D5324-C5324)))*(L5324/(K5324+L5324))*(P5324/(P5324+O5324)))</f>
        <v>-0.738960552373816</v>
      </c>
      <c r="U5324" s="7" t="n">
        <v>43156</v>
      </c>
    </row>
    <row r="5325" customFormat="false" ht="15" hidden="false" customHeight="false" outlineLevel="0" collapsed="false">
      <c r="A5325" s="0" t="s">
        <v>60</v>
      </c>
      <c r="B5325" s="0" t="s">
        <v>189</v>
      </c>
      <c r="C5325" s="0" t="n">
        <v>83</v>
      </c>
      <c r="D5325" s="0" t="n">
        <v>92</v>
      </c>
      <c r="E5325" s="0" t="n">
        <v>43</v>
      </c>
      <c r="F5325" s="0" t="n">
        <v>42</v>
      </c>
      <c r="G5325" s="0" t="n">
        <v>17</v>
      </c>
      <c r="H5325" s="0" t="n">
        <v>7</v>
      </c>
      <c r="I5325" s="0" t="n">
        <v>0</v>
      </c>
      <c r="J5325" s="0" t="n">
        <v>1</v>
      </c>
      <c r="K5325" s="0" t="n">
        <f aca="false">VLOOKUP(A5325,'Team Data'!$A$1:$E$659,2,FALSE())</f>
        <v>11</v>
      </c>
      <c r="L5325" s="0" t="n">
        <f aca="false">VLOOKUP(A5325,'Team Data'!$A$1:$E$659,3,FALSE())</f>
        <v>21</v>
      </c>
      <c r="M5325" s="0" t="n">
        <f aca="false">VLOOKUP(B5325,'Team Data'!$A$1:$E$659,2,FALSE())</f>
        <v>29</v>
      </c>
      <c r="N5325" s="0" t="n">
        <f aca="false">VLOOKUP(B5325,'Team Data'!$A$1:$E$659,3,FALSE())</f>
        <v>8</v>
      </c>
      <c r="O5325" s="0" t="n">
        <f aca="false">VLOOKUP(A5325,'Team Data'!$A$1:$E$659,4,FALSE())</f>
        <v>556</v>
      </c>
      <c r="P5325" s="0" t="n">
        <f aca="false">VLOOKUP(A5325,'Team Data'!$A$1:$E$659,5,FALSE())</f>
        <v>459</v>
      </c>
      <c r="Q5325" s="0" t="n">
        <f aca="false">VLOOKUP(B5325,'Team Data'!$A$1:$E$659,4,FALSE())</f>
        <v>706</v>
      </c>
      <c r="R5325" s="0" t="n">
        <f aca="false">VLOOKUP(B5325,'Team Data'!$A$1:$E$659,5,FALSE())</f>
        <v>511</v>
      </c>
      <c r="S5325" s="0" t="n">
        <f aca="false">IF(I5325=1,(MIN(30,(C5325-D5325)))*(M5325/(M5325+N5325))*(Q5325/(Q5325+R5325)),(MAX(-30,(C5325-D5325)))*(N5325/(M5325+N5325))*(R5325/(R5325+Q5325)))</f>
        <v>-0.817073441559884</v>
      </c>
      <c r="T5325" s="0" t="n">
        <f aca="false">IF(J5325=1,(MIN(30,(D5325-C5325)))*(K5325/(K5325+L5325))*(O5325/(O5325+P5325)),(MAX(-30,(D5325-C5325)))*(L5325/(K5325+L5325))*(P5325/(P5325+O5325)))</f>
        <v>1.69470443349754</v>
      </c>
      <c r="U5325" s="7" t="n">
        <v>43156</v>
      </c>
    </row>
    <row r="5326" customFormat="false" ht="15" hidden="false" customHeight="false" outlineLevel="0" collapsed="false">
      <c r="A5326" s="0" t="s">
        <v>173</v>
      </c>
      <c r="B5326" s="0" t="s">
        <v>235</v>
      </c>
      <c r="C5326" s="0" t="n">
        <v>60</v>
      </c>
      <c r="D5326" s="0" t="n">
        <v>84</v>
      </c>
      <c r="E5326" s="0" t="n">
        <v>32</v>
      </c>
      <c r="F5326" s="0" t="n">
        <v>33</v>
      </c>
      <c r="G5326" s="0" t="n">
        <v>13</v>
      </c>
      <c r="H5326" s="0" t="n">
        <v>5</v>
      </c>
      <c r="I5326" s="0" t="n">
        <v>0</v>
      </c>
      <c r="J5326" s="0" t="n">
        <v>1</v>
      </c>
      <c r="K5326" s="0" t="n">
        <f aca="false">VLOOKUP(A5326,'Team Data'!$A$1:$E$659,2,FALSE())</f>
        <v>14</v>
      </c>
      <c r="L5326" s="0" t="n">
        <f aca="false">VLOOKUP(A5326,'Team Data'!$A$1:$E$659,3,FALSE())</f>
        <v>17</v>
      </c>
      <c r="M5326" s="0" t="n">
        <f aca="false">VLOOKUP(B5326,'Team Data'!$A$1:$E$659,2,FALSE())</f>
        <v>30</v>
      </c>
      <c r="N5326" s="0" t="n">
        <f aca="false">VLOOKUP(B5326,'Team Data'!$A$1:$E$659,3,FALSE())</f>
        <v>7</v>
      </c>
      <c r="O5326" s="0" t="n">
        <f aca="false">VLOOKUP(A5326,'Team Data'!$A$1:$E$659,4,FALSE())</f>
        <v>562</v>
      </c>
      <c r="P5326" s="0" t="n">
        <f aca="false">VLOOKUP(A5326,'Team Data'!$A$1:$E$659,5,FALSE())</f>
        <v>470</v>
      </c>
      <c r="Q5326" s="0" t="n">
        <f aca="false">VLOOKUP(B5326,'Team Data'!$A$1:$E$659,4,FALSE())</f>
        <v>726</v>
      </c>
      <c r="R5326" s="0" t="n">
        <f aca="false">VLOOKUP(B5326,'Team Data'!$A$1:$E$659,5,FALSE())</f>
        <v>521</v>
      </c>
      <c r="S5326" s="0" t="n">
        <f aca="false">IF(I5326=1,(MIN(30,(C5326-D5326)))*(M5326/(M5326+N5326))*(Q5326/(Q5326+R5326)),(MAX(-30,(C5326-D5326)))*(N5326/(M5326+N5326))*(R5326/(R5326+Q5326)))</f>
        <v>-1.89705021782007</v>
      </c>
      <c r="T5326" s="0" t="n">
        <f aca="false">IF(J5326=1,(MIN(30,(D5326-C5326)))*(K5326/(K5326+L5326))*(O5326/(O5326+P5326)),(MAX(-30,(D5326-C5326)))*(L5326/(K5326+L5326))*(P5326/(P5326+O5326)))</f>
        <v>5.90247561890473</v>
      </c>
      <c r="U5326" s="7" t="n">
        <v>43156</v>
      </c>
    </row>
    <row r="5327" customFormat="false" ht="15" hidden="false" customHeight="false" outlineLevel="0" collapsed="false">
      <c r="A5327" s="0" t="s">
        <v>255</v>
      </c>
      <c r="B5327" s="0" t="s">
        <v>317</v>
      </c>
      <c r="C5327" s="0" t="n">
        <v>75</v>
      </c>
      <c r="D5327" s="0" t="n">
        <v>88</v>
      </c>
      <c r="E5327" s="0" t="n">
        <v>21</v>
      </c>
      <c r="F5327" s="0" t="n">
        <v>36</v>
      </c>
      <c r="G5327" s="0" t="n">
        <v>14</v>
      </c>
      <c r="H5327" s="0" t="n">
        <v>13</v>
      </c>
      <c r="I5327" s="0" t="n">
        <v>0</v>
      </c>
      <c r="J5327" s="0" t="n">
        <v>1</v>
      </c>
      <c r="K5327" s="0" t="n">
        <f aca="false">VLOOKUP(A5327,'Team Data'!$A$1:$E$659,2,FALSE())</f>
        <v>10</v>
      </c>
      <c r="L5327" s="0" t="n">
        <f aca="false">VLOOKUP(A5327,'Team Data'!$A$1:$E$659,3,FALSE())</f>
        <v>22</v>
      </c>
      <c r="M5327" s="0" t="n">
        <f aca="false">VLOOKUP(B5327,'Team Data'!$A$1:$E$659,2,FALSE())</f>
        <v>27</v>
      </c>
      <c r="N5327" s="0" t="n">
        <f aca="false">VLOOKUP(B5327,'Team Data'!$A$1:$E$659,3,FALSE())</f>
        <v>8</v>
      </c>
      <c r="O5327" s="0" t="n">
        <f aca="false">VLOOKUP(A5327,'Team Data'!$A$1:$E$659,4,FALSE())</f>
        <v>520</v>
      </c>
      <c r="P5327" s="0" t="n">
        <f aca="false">VLOOKUP(A5327,'Team Data'!$A$1:$E$659,5,FALSE())</f>
        <v>472</v>
      </c>
      <c r="Q5327" s="0" t="n">
        <f aca="false">VLOOKUP(B5327,'Team Data'!$A$1:$E$659,4,FALSE())</f>
        <v>534</v>
      </c>
      <c r="R5327" s="0" t="n">
        <f aca="false">VLOOKUP(B5327,'Team Data'!$A$1:$E$659,5,FALSE())</f>
        <v>523</v>
      </c>
      <c r="S5327" s="0" t="n">
        <f aca="false">IF(I5327=1,(MIN(30,(C5327-D5327)))*(M5327/(M5327+N5327))*(Q5327/(Q5327+R5327)),(MAX(-30,(C5327-D5327)))*(N5327/(M5327+N5327))*(R5327/(R5327+Q5327)))</f>
        <v>-1.47025273685633</v>
      </c>
      <c r="T5327" s="0" t="n">
        <f aca="false">IF(J5327=1,(MIN(30,(D5327-C5327)))*(K5327/(K5327+L5327))*(O5327/(O5327+P5327)),(MAX(-30,(D5327-C5327)))*(L5327/(K5327+L5327))*(P5327/(P5327+O5327)))</f>
        <v>2.12953629032258</v>
      </c>
      <c r="U5327" s="7" t="n">
        <v>43156</v>
      </c>
    </row>
    <row r="5328" customFormat="false" ht="15" hidden="false" customHeight="false" outlineLevel="0" collapsed="false">
      <c r="A5328" s="0" t="s">
        <v>310</v>
      </c>
      <c r="B5328" s="0" t="s">
        <v>59</v>
      </c>
      <c r="C5328" s="0" t="n">
        <v>76</v>
      </c>
      <c r="D5328" s="0" t="n">
        <v>80</v>
      </c>
      <c r="E5328" s="0" t="n">
        <v>41</v>
      </c>
      <c r="F5328" s="0" t="n">
        <v>38</v>
      </c>
      <c r="G5328" s="0" t="n">
        <v>11</v>
      </c>
      <c r="H5328" s="0" t="n">
        <v>10</v>
      </c>
      <c r="I5328" s="0" t="n">
        <v>0</v>
      </c>
      <c r="J5328" s="0" t="n">
        <v>1</v>
      </c>
      <c r="K5328" s="0" t="n">
        <f aca="false">VLOOKUP(A5328,'Team Data'!$A$1:$E$659,2,FALSE())</f>
        <v>21</v>
      </c>
      <c r="L5328" s="0" t="n">
        <f aca="false">VLOOKUP(A5328,'Team Data'!$A$1:$E$659,3,FALSE())</f>
        <v>12</v>
      </c>
      <c r="M5328" s="0" t="n">
        <f aca="false">VLOOKUP(B5328,'Team Data'!$A$1:$E$659,2,FALSE())</f>
        <v>17</v>
      </c>
      <c r="N5328" s="0" t="n">
        <f aca="false">VLOOKUP(B5328,'Team Data'!$A$1:$E$659,3,FALSE())</f>
        <v>15</v>
      </c>
      <c r="O5328" s="0" t="n">
        <f aca="false">VLOOKUP(A5328,'Team Data'!$A$1:$E$659,4,FALSE())</f>
        <v>636</v>
      </c>
      <c r="P5328" s="0" t="n">
        <f aca="false">VLOOKUP(A5328,'Team Data'!$A$1:$E$659,5,FALSE())</f>
        <v>474</v>
      </c>
      <c r="Q5328" s="0" t="n">
        <f aca="false">VLOOKUP(B5328,'Team Data'!$A$1:$E$659,4,FALSE())</f>
        <v>627</v>
      </c>
      <c r="R5328" s="0" t="n">
        <f aca="false">VLOOKUP(B5328,'Team Data'!$A$1:$E$659,5,FALSE())</f>
        <v>441</v>
      </c>
      <c r="S5328" s="0" t="n">
        <f aca="false">IF(I5328=1,(MIN(30,(C5328-D5328)))*(M5328/(M5328+N5328))*(Q5328/(Q5328+R5328)),(MAX(-30,(C5328-D5328)))*(N5328/(M5328+N5328))*(R5328/(R5328+Q5328)))</f>
        <v>-0.774227528089888</v>
      </c>
      <c r="T5328" s="0" t="n">
        <f aca="false">IF(J5328=1,(MIN(30,(D5328-C5328)))*(K5328/(K5328+L5328))*(O5328/(O5328+P5328)),(MAX(-30,(D5328-C5328)))*(L5328/(K5328+L5328))*(P5328/(P5328+O5328)))</f>
        <v>1.45847665847666</v>
      </c>
      <c r="U5328" s="7" t="n">
        <v>43156</v>
      </c>
    </row>
    <row r="5329" customFormat="false" ht="15" hidden="false" customHeight="false" outlineLevel="0" collapsed="false">
      <c r="A5329" s="0" t="s">
        <v>225</v>
      </c>
      <c r="B5329" s="0" t="s">
        <v>188</v>
      </c>
      <c r="C5329" s="0" t="n">
        <v>64</v>
      </c>
      <c r="D5329" s="0" t="n">
        <v>76</v>
      </c>
      <c r="E5329" s="0" t="n">
        <v>28</v>
      </c>
      <c r="F5329" s="0" t="n">
        <v>45</v>
      </c>
      <c r="G5329" s="0" t="n">
        <v>13</v>
      </c>
      <c r="H5329" s="0" t="n">
        <v>15</v>
      </c>
      <c r="I5329" s="0" t="n">
        <v>0</v>
      </c>
      <c r="J5329" s="0" t="n">
        <v>1</v>
      </c>
      <c r="K5329" s="0" t="n">
        <f aca="false">VLOOKUP(A5329,'Team Data'!$A$1:$E$659,2,FALSE())</f>
        <v>26</v>
      </c>
      <c r="L5329" s="0" t="n">
        <f aca="false">VLOOKUP(A5329,'Team Data'!$A$1:$E$659,3,FALSE())</f>
        <v>12</v>
      </c>
      <c r="M5329" s="0" t="n">
        <f aca="false">VLOOKUP(B5329,'Team Data'!$A$1:$E$659,2,FALSE())</f>
        <v>22</v>
      </c>
      <c r="N5329" s="0" t="n">
        <f aca="false">VLOOKUP(B5329,'Team Data'!$A$1:$E$659,3,FALSE())</f>
        <v>11</v>
      </c>
      <c r="O5329" s="0" t="n">
        <f aca="false">VLOOKUP(A5329,'Team Data'!$A$1:$E$659,4,FALSE())</f>
        <v>700</v>
      </c>
      <c r="P5329" s="0" t="n">
        <f aca="false">VLOOKUP(A5329,'Team Data'!$A$1:$E$659,5,FALSE())</f>
        <v>549</v>
      </c>
      <c r="Q5329" s="0" t="n">
        <f aca="false">VLOOKUP(B5329,'Team Data'!$A$1:$E$659,4,FALSE())</f>
        <v>611</v>
      </c>
      <c r="R5329" s="0" t="n">
        <f aca="false">VLOOKUP(B5329,'Team Data'!$A$1:$E$659,5,FALSE())</f>
        <v>505</v>
      </c>
      <c r="S5329" s="0" t="n">
        <f aca="false">IF(I5329=1,(MIN(30,(C5329-D5329)))*(M5329/(M5329+N5329))*(Q5329/(Q5329+R5329)),(MAX(-30,(C5329-D5329)))*(N5329/(M5329+N5329))*(R5329/(R5329+Q5329)))</f>
        <v>-1.81003584229391</v>
      </c>
      <c r="T5329" s="0" t="n">
        <f aca="false">IF(J5329=1,(MIN(30,(D5329-C5329)))*(K5329/(K5329+L5329))*(O5329/(O5329+P5329)),(MAX(-30,(D5329-C5329)))*(L5329/(K5329+L5329))*(P5329/(P5329+O5329)))</f>
        <v>4.60157599764022</v>
      </c>
      <c r="U5329" s="7" t="n">
        <v>43156</v>
      </c>
    </row>
    <row r="5330" customFormat="false" ht="15" hidden="false" customHeight="false" outlineLevel="0" collapsed="false">
      <c r="A5330" s="0" t="s">
        <v>237</v>
      </c>
      <c r="B5330" s="0" t="s">
        <v>157</v>
      </c>
      <c r="C5330" s="0" t="n">
        <v>86</v>
      </c>
      <c r="D5330" s="0" t="n">
        <v>92</v>
      </c>
      <c r="E5330" s="0" t="n">
        <v>38</v>
      </c>
      <c r="F5330" s="0" t="n">
        <v>36</v>
      </c>
      <c r="G5330" s="0" t="n">
        <v>15</v>
      </c>
      <c r="H5330" s="0" t="n">
        <v>9</v>
      </c>
      <c r="I5330" s="0" t="n">
        <v>0</v>
      </c>
      <c r="J5330" s="0" t="n">
        <v>1</v>
      </c>
      <c r="K5330" s="0" t="n">
        <f aca="false">VLOOKUP(A5330,'Team Data'!$A$1:$E$659,2,FALSE())</f>
        <v>12</v>
      </c>
      <c r="L5330" s="0" t="n">
        <f aca="false">VLOOKUP(A5330,'Team Data'!$A$1:$E$659,3,FALSE())</f>
        <v>21</v>
      </c>
      <c r="M5330" s="0" t="n">
        <f aca="false">VLOOKUP(B5330,'Team Data'!$A$1:$E$659,2,FALSE())</f>
        <v>14</v>
      </c>
      <c r="N5330" s="0" t="n">
        <f aca="false">VLOOKUP(B5330,'Team Data'!$A$1:$E$659,3,FALSE())</f>
        <v>17</v>
      </c>
      <c r="O5330" s="0" t="n">
        <f aca="false">VLOOKUP(A5330,'Team Data'!$A$1:$E$659,4,FALSE())</f>
        <v>483</v>
      </c>
      <c r="P5330" s="0" t="n">
        <f aca="false">VLOOKUP(A5330,'Team Data'!$A$1:$E$659,5,FALSE())</f>
        <v>570</v>
      </c>
      <c r="Q5330" s="0" t="n">
        <f aca="false">VLOOKUP(B5330,'Team Data'!$A$1:$E$659,4,FALSE())</f>
        <v>469</v>
      </c>
      <c r="R5330" s="0" t="n">
        <f aca="false">VLOOKUP(B5330,'Team Data'!$A$1:$E$659,5,FALSE())</f>
        <v>528</v>
      </c>
      <c r="S5330" s="0" t="n">
        <f aca="false">IF(I5330=1,(MIN(30,(C5330-D5330)))*(M5330/(M5330+N5330))*(Q5330/(Q5330+R5330)),(MAX(-30,(C5330-D5330)))*(N5330/(M5330+N5330))*(R5330/(R5330+Q5330)))</f>
        <v>-1.74251787620927</v>
      </c>
      <c r="T5330" s="0" t="n">
        <f aca="false">IF(J5330=1,(MIN(30,(D5330-C5330)))*(K5330/(K5330+L5330))*(O5330/(O5330+P5330)),(MAX(-30,(D5330-C5330)))*(L5330/(K5330+L5330))*(P5330/(P5330+O5330)))</f>
        <v>1.000777000777</v>
      </c>
      <c r="U5330" s="7" t="n">
        <v>43156</v>
      </c>
    </row>
    <row r="5331" customFormat="false" ht="15" hidden="false" customHeight="false" outlineLevel="0" collapsed="false">
      <c r="A5331" s="0" t="s">
        <v>92</v>
      </c>
      <c r="B5331" s="0" t="s">
        <v>185</v>
      </c>
      <c r="C5331" s="0" t="n">
        <v>72</v>
      </c>
      <c r="D5331" s="0" t="n">
        <v>92</v>
      </c>
      <c r="E5331" s="0" t="n">
        <v>32</v>
      </c>
      <c r="F5331" s="0" t="n">
        <v>36</v>
      </c>
      <c r="G5331" s="0" t="n">
        <v>14</v>
      </c>
      <c r="H5331" s="0" t="n">
        <v>11</v>
      </c>
      <c r="I5331" s="0" t="n">
        <v>0</v>
      </c>
      <c r="J5331" s="0" t="n">
        <v>1</v>
      </c>
      <c r="K5331" s="0" t="n">
        <f aca="false">VLOOKUP(A5331,'Team Data'!$A$1:$E$659,2,FALSE())</f>
        <v>23</v>
      </c>
      <c r="L5331" s="0" t="n">
        <f aca="false">VLOOKUP(A5331,'Team Data'!$A$1:$E$659,3,FALSE())</f>
        <v>12</v>
      </c>
      <c r="M5331" s="0" t="n">
        <f aca="false">VLOOKUP(B5331,'Team Data'!$A$1:$E$659,2,FALSE())</f>
        <v>21</v>
      </c>
      <c r="N5331" s="0" t="n">
        <f aca="false">VLOOKUP(B5331,'Team Data'!$A$1:$E$659,3,FALSE())</f>
        <v>12</v>
      </c>
      <c r="O5331" s="0" t="n">
        <f aca="false">VLOOKUP(A5331,'Team Data'!$A$1:$E$659,4,FALSE())</f>
        <v>673</v>
      </c>
      <c r="P5331" s="0" t="n">
        <f aca="false">VLOOKUP(A5331,'Team Data'!$A$1:$E$659,5,FALSE())</f>
        <v>500</v>
      </c>
      <c r="Q5331" s="0" t="n">
        <f aca="false">VLOOKUP(B5331,'Team Data'!$A$1:$E$659,4,FALSE())</f>
        <v>618</v>
      </c>
      <c r="R5331" s="0" t="n">
        <f aca="false">VLOOKUP(B5331,'Team Data'!$A$1:$E$659,5,FALSE())</f>
        <v>486</v>
      </c>
      <c r="S5331" s="0" t="n">
        <f aca="false">IF(I5331=1,(MIN(30,(C5331-D5331)))*(M5331/(M5331+N5331))*(Q5331/(Q5331+R5331)),(MAX(-30,(C5331-D5331)))*(N5331/(M5331+N5331))*(R5331/(R5331+Q5331)))</f>
        <v>-3.20158102766798</v>
      </c>
      <c r="T5331" s="0" t="n">
        <f aca="false">IF(J5331=1,(MIN(30,(D5331-C5331)))*(K5331/(K5331+L5331))*(O5331/(O5331+P5331)),(MAX(-30,(D5331-C5331)))*(L5331/(K5331+L5331))*(P5331/(P5331+O5331)))</f>
        <v>7.5406162464986</v>
      </c>
      <c r="U5331" s="7" t="n">
        <v>43156</v>
      </c>
    </row>
    <row r="5332" customFormat="false" ht="15" hidden="false" customHeight="false" outlineLevel="0" collapsed="false">
      <c r="A5332" s="0" t="s">
        <v>352</v>
      </c>
      <c r="B5332" s="0" t="s">
        <v>312</v>
      </c>
      <c r="C5332" s="0" t="n">
        <v>88</v>
      </c>
      <c r="D5332" s="0" t="n">
        <v>81</v>
      </c>
      <c r="E5332" s="0" t="n">
        <v>43</v>
      </c>
      <c r="F5332" s="0" t="n">
        <v>34</v>
      </c>
      <c r="G5332" s="0" t="n">
        <v>9</v>
      </c>
      <c r="H5332" s="0" t="n">
        <v>15</v>
      </c>
      <c r="I5332" s="0" t="n">
        <v>1</v>
      </c>
      <c r="J5332" s="0" t="n">
        <v>0</v>
      </c>
      <c r="K5332" s="0" t="n">
        <f aca="false">VLOOKUP(A5332,'Team Data'!$A$1:$E$659,2,FALSE())</f>
        <v>25</v>
      </c>
      <c r="L5332" s="0" t="n">
        <f aca="false">VLOOKUP(A5332,'Team Data'!$A$1:$E$659,3,FALSE())</f>
        <v>10</v>
      </c>
      <c r="M5332" s="0" t="n">
        <f aca="false">VLOOKUP(B5332,'Team Data'!$A$1:$E$659,2,FALSE())</f>
        <v>20</v>
      </c>
      <c r="N5332" s="0" t="n">
        <f aca="false">VLOOKUP(B5332,'Team Data'!$A$1:$E$659,3,FALSE())</f>
        <v>16</v>
      </c>
      <c r="O5332" s="0" t="n">
        <f aca="false">VLOOKUP(A5332,'Team Data'!$A$1:$E$659,4,FALSE())</f>
        <v>543</v>
      </c>
      <c r="P5332" s="0" t="n">
        <f aca="false">VLOOKUP(A5332,'Team Data'!$A$1:$E$659,5,FALSE())</f>
        <v>561</v>
      </c>
      <c r="Q5332" s="0" t="n">
        <f aca="false">VLOOKUP(B5332,'Team Data'!$A$1:$E$659,4,FALSE())</f>
        <v>545</v>
      </c>
      <c r="R5332" s="0" t="n">
        <f aca="false">VLOOKUP(B5332,'Team Data'!$A$1:$E$659,5,FALSE())</f>
        <v>579</v>
      </c>
      <c r="S5332" s="0" t="n">
        <f aca="false">IF(I5332=1,(MIN(30,(C5332-D5332)))*(M5332/(M5332+N5332))*(Q5332/(Q5332+R5332)),(MAX(-30,(C5332-D5332)))*(N5332/(M5332+N5332))*(R5332/(R5332+Q5332)))</f>
        <v>1.88562672993278</v>
      </c>
      <c r="T5332" s="0" t="n">
        <f aca="false">IF(J5332=1,(MIN(30,(D5332-C5332)))*(K5332/(K5332+L5332))*(O5332/(O5332+P5332)),(MAX(-30,(D5332-C5332)))*(L5332/(K5332+L5332))*(P5332/(P5332+O5332)))</f>
        <v>-1.01630434782609</v>
      </c>
      <c r="U5332" s="7" t="n">
        <v>43156</v>
      </c>
    </row>
    <row r="5333" customFormat="false" ht="15" hidden="false" customHeight="false" outlineLevel="0" collapsed="false">
      <c r="A5333" s="0" t="s">
        <v>210</v>
      </c>
      <c r="B5333" s="0" t="s">
        <v>127</v>
      </c>
      <c r="C5333" s="0" t="n">
        <v>70</v>
      </c>
      <c r="D5333" s="0" t="n">
        <v>77</v>
      </c>
      <c r="E5333" s="0" t="n">
        <v>29</v>
      </c>
      <c r="F5333" s="0" t="n">
        <v>41</v>
      </c>
      <c r="G5333" s="0" t="n">
        <v>11</v>
      </c>
      <c r="H5333" s="0" t="n">
        <v>9</v>
      </c>
      <c r="I5333" s="0" t="n">
        <v>0</v>
      </c>
      <c r="J5333" s="0" t="n">
        <v>1</v>
      </c>
      <c r="K5333" s="0" t="n">
        <f aca="false">VLOOKUP(A5333,'Team Data'!$A$1:$E$659,2,FALSE())</f>
        <v>15</v>
      </c>
      <c r="L5333" s="0" t="n">
        <f aca="false">VLOOKUP(A5333,'Team Data'!$A$1:$E$659,3,FALSE())</f>
        <v>16</v>
      </c>
      <c r="M5333" s="0" t="n">
        <f aca="false">VLOOKUP(B5333,'Team Data'!$A$1:$E$659,2,FALSE())</f>
        <v>14</v>
      </c>
      <c r="N5333" s="0" t="n">
        <f aca="false">VLOOKUP(B5333,'Team Data'!$A$1:$E$659,3,FALSE())</f>
        <v>19</v>
      </c>
      <c r="O5333" s="0" t="n">
        <f aca="false">VLOOKUP(A5333,'Team Data'!$A$1:$E$659,4,FALSE())</f>
        <v>541</v>
      </c>
      <c r="P5333" s="0" t="n">
        <f aca="false">VLOOKUP(A5333,'Team Data'!$A$1:$E$659,5,FALSE())</f>
        <v>455</v>
      </c>
      <c r="Q5333" s="0" t="n">
        <f aca="false">VLOOKUP(B5333,'Team Data'!$A$1:$E$659,4,FALSE())</f>
        <v>641</v>
      </c>
      <c r="R5333" s="0" t="n">
        <f aca="false">VLOOKUP(B5333,'Team Data'!$A$1:$E$659,5,FALSE())</f>
        <v>461</v>
      </c>
      <c r="S5333" s="0" t="n">
        <f aca="false">IF(I5333=1,(MIN(30,(C5333-D5333)))*(M5333/(M5333+N5333))*(Q5333/(Q5333+R5333)),(MAX(-30,(C5333-D5333)))*(N5333/(M5333+N5333))*(R5333/(R5333+Q5333)))</f>
        <v>-1.68599791013584</v>
      </c>
      <c r="T5333" s="0" t="n">
        <f aca="false">IF(J5333=1,(MIN(30,(D5333-C5333)))*(K5333/(K5333+L5333))*(O5333/(O5333+P5333)),(MAX(-30,(D5333-C5333)))*(L5333/(K5333+L5333))*(P5333/(P5333+O5333)))</f>
        <v>1.83977846871356</v>
      </c>
      <c r="U5333" s="7" t="n">
        <v>43157</v>
      </c>
    </row>
    <row r="5334" customFormat="false" ht="15" hidden="false" customHeight="false" outlineLevel="0" collapsed="false">
      <c r="A5334" s="0" t="s">
        <v>75</v>
      </c>
      <c r="B5334" s="0" t="s">
        <v>336</v>
      </c>
      <c r="C5334" s="0" t="n">
        <v>63</v>
      </c>
      <c r="D5334" s="0" t="n">
        <v>64</v>
      </c>
      <c r="E5334" s="0" t="n">
        <v>37</v>
      </c>
      <c r="F5334" s="0" t="n">
        <v>23</v>
      </c>
      <c r="G5334" s="0" t="n">
        <v>18</v>
      </c>
      <c r="H5334" s="0" t="n">
        <v>12</v>
      </c>
      <c r="I5334" s="0" t="n">
        <v>0</v>
      </c>
      <c r="J5334" s="0" t="n">
        <v>1</v>
      </c>
      <c r="K5334" s="0" t="n">
        <f aca="false">VLOOKUP(A5334,'Team Data'!$A$1:$E$659,2,FALSE())</f>
        <v>28</v>
      </c>
      <c r="L5334" s="0" t="n">
        <f aca="false">VLOOKUP(A5334,'Team Data'!$A$1:$E$659,3,FALSE())</f>
        <v>8</v>
      </c>
      <c r="M5334" s="0" t="n">
        <f aca="false">VLOOKUP(B5334,'Team Data'!$A$1:$E$659,2,FALSE())</f>
        <v>20</v>
      </c>
      <c r="N5334" s="0" t="n">
        <f aca="false">VLOOKUP(B5334,'Team Data'!$A$1:$E$659,3,FALSE())</f>
        <v>11</v>
      </c>
      <c r="O5334" s="0" t="n">
        <f aca="false">VLOOKUP(A5334,'Team Data'!$A$1:$E$659,4,FALSE())</f>
        <v>723</v>
      </c>
      <c r="P5334" s="0" t="n">
        <f aca="false">VLOOKUP(A5334,'Team Data'!$A$1:$E$659,5,FALSE())</f>
        <v>486</v>
      </c>
      <c r="Q5334" s="0" t="n">
        <f aca="false">VLOOKUP(B5334,'Team Data'!$A$1:$E$659,4,FALSE())</f>
        <v>573</v>
      </c>
      <c r="R5334" s="0" t="n">
        <f aca="false">VLOOKUP(B5334,'Team Data'!$A$1:$E$659,5,FALSE())</f>
        <v>467</v>
      </c>
      <c r="S5334" s="0" t="n">
        <f aca="false">IF(I5334=1,(MIN(30,(C5334-D5334)))*(M5334/(M5334+N5334))*(Q5334/(Q5334+R5334)),(MAX(-30,(C5334-D5334)))*(N5334/(M5334+N5334))*(R5334/(R5334+Q5334)))</f>
        <v>-0.159336228287841</v>
      </c>
      <c r="T5334" s="0" t="n">
        <f aca="false">IF(J5334=1,(MIN(30,(D5334-C5334)))*(K5334/(K5334+L5334))*(O5334/(O5334+P5334)),(MAX(-30,(D5334-C5334)))*(L5334/(K5334+L5334))*(P5334/(P5334+O5334)))</f>
        <v>0.465122690929143</v>
      </c>
      <c r="U5334" s="7" t="n">
        <v>43158</v>
      </c>
    </row>
    <row r="5335" customFormat="false" ht="15" hidden="false" customHeight="false" outlineLevel="0" collapsed="false">
      <c r="A5335" s="0" t="s">
        <v>136</v>
      </c>
      <c r="B5335" s="0" t="s">
        <v>130</v>
      </c>
      <c r="C5335" s="0" t="n">
        <v>68</v>
      </c>
      <c r="D5335" s="0" t="n">
        <v>87</v>
      </c>
      <c r="E5335" s="0" t="n">
        <v>26</v>
      </c>
      <c r="F5335" s="0" t="n">
        <v>40</v>
      </c>
      <c r="G5335" s="0" t="n">
        <v>9</v>
      </c>
      <c r="H5335" s="0" t="n">
        <v>12</v>
      </c>
      <c r="I5335" s="0" t="n">
        <v>0</v>
      </c>
      <c r="J5335" s="0" t="n">
        <v>1</v>
      </c>
      <c r="K5335" s="0" t="n">
        <f aca="false">VLOOKUP(A5335,'Team Data'!$A$1:$E$659,2,FALSE())</f>
        <v>10</v>
      </c>
      <c r="L5335" s="0" t="n">
        <f aca="false">VLOOKUP(A5335,'Team Data'!$A$1:$E$659,3,FALSE())</f>
        <v>20</v>
      </c>
      <c r="M5335" s="0" t="n">
        <f aca="false">VLOOKUP(B5335,'Team Data'!$A$1:$E$659,2,FALSE())</f>
        <v>15</v>
      </c>
      <c r="N5335" s="0" t="n">
        <f aca="false">VLOOKUP(B5335,'Team Data'!$A$1:$E$659,3,FALSE())</f>
        <v>18</v>
      </c>
      <c r="O5335" s="0" t="n">
        <f aca="false">VLOOKUP(A5335,'Team Data'!$A$1:$E$659,4,FALSE())</f>
        <v>479</v>
      </c>
      <c r="P5335" s="0" t="n">
        <f aca="false">VLOOKUP(A5335,'Team Data'!$A$1:$E$659,5,FALSE())</f>
        <v>443</v>
      </c>
      <c r="Q5335" s="0" t="n">
        <f aca="false">VLOOKUP(B5335,'Team Data'!$A$1:$E$659,4,FALSE())</f>
        <v>463</v>
      </c>
      <c r="R5335" s="0" t="n">
        <f aca="false">VLOOKUP(B5335,'Team Data'!$A$1:$E$659,5,FALSE())</f>
        <v>494</v>
      </c>
      <c r="S5335" s="0" t="n">
        <f aca="false">IF(I5335=1,(MIN(30,(C5335-D5335)))*(M5335/(M5335+N5335))*(Q5335/(Q5335+R5335)),(MAX(-30,(C5335-D5335)))*(N5335/(M5335+N5335))*(R5335/(R5335+Q5335)))</f>
        <v>-5.34967227130237</v>
      </c>
      <c r="T5335" s="0" t="n">
        <f aca="false">IF(J5335=1,(MIN(30,(D5335-C5335)))*(K5335/(K5335+L5335))*(O5335/(O5335+P5335)),(MAX(-30,(D5335-C5335)))*(L5335/(K5335+L5335))*(P5335/(P5335+O5335)))</f>
        <v>3.29031091829356</v>
      </c>
      <c r="U5335" s="7" t="n">
        <v>43158</v>
      </c>
    </row>
    <row r="5336" customFormat="false" ht="15" hidden="false" customHeight="false" outlineLevel="0" collapsed="false">
      <c r="A5336" s="0" t="s">
        <v>159</v>
      </c>
      <c r="B5336" s="0" t="s">
        <v>99</v>
      </c>
      <c r="C5336" s="0" t="n">
        <v>90</v>
      </c>
      <c r="D5336" s="0" t="n">
        <v>86</v>
      </c>
      <c r="E5336" s="0" t="n">
        <v>34</v>
      </c>
      <c r="F5336" s="0" t="n">
        <v>33</v>
      </c>
      <c r="G5336" s="0" t="n">
        <v>14</v>
      </c>
      <c r="H5336" s="0" t="n">
        <v>15</v>
      </c>
      <c r="I5336" s="0" t="n">
        <v>1</v>
      </c>
      <c r="J5336" s="0" t="n">
        <v>0</v>
      </c>
      <c r="K5336" s="0" t="n">
        <f aca="false">VLOOKUP(A5336,'Team Data'!$A$1:$E$659,2,FALSE())</f>
        <v>20</v>
      </c>
      <c r="L5336" s="0" t="n">
        <f aca="false">VLOOKUP(A5336,'Team Data'!$A$1:$E$659,3,FALSE())</f>
        <v>13</v>
      </c>
      <c r="M5336" s="0" t="n">
        <f aca="false">VLOOKUP(B5336,'Team Data'!$A$1:$E$659,2,FALSE())</f>
        <v>15</v>
      </c>
      <c r="N5336" s="0" t="n">
        <f aca="false">VLOOKUP(B5336,'Team Data'!$A$1:$E$659,3,FALSE())</f>
        <v>15</v>
      </c>
      <c r="O5336" s="0" t="n">
        <f aca="false">VLOOKUP(A5336,'Team Data'!$A$1:$E$659,4,FALSE())</f>
        <v>651</v>
      </c>
      <c r="P5336" s="0" t="n">
        <f aca="false">VLOOKUP(A5336,'Team Data'!$A$1:$E$659,5,FALSE())</f>
        <v>454</v>
      </c>
      <c r="Q5336" s="0" t="n">
        <f aca="false">VLOOKUP(B5336,'Team Data'!$A$1:$E$659,4,FALSE())</f>
        <v>543</v>
      </c>
      <c r="R5336" s="0" t="n">
        <f aca="false">VLOOKUP(B5336,'Team Data'!$A$1:$E$659,5,FALSE())</f>
        <v>466</v>
      </c>
      <c r="S5336" s="0" t="n">
        <f aca="false">IF(I5336=1,(MIN(30,(C5336-D5336)))*(M5336/(M5336+N5336))*(Q5336/(Q5336+R5336)),(MAX(-30,(C5336-D5336)))*(N5336/(M5336+N5336))*(R5336/(R5336+Q5336)))</f>
        <v>1.07631318136769</v>
      </c>
      <c r="T5336" s="0" t="n">
        <f aca="false">IF(J5336=1,(MIN(30,(D5336-C5336)))*(K5336/(K5336+L5336))*(O5336/(O5336+P5336)),(MAX(-30,(D5336-C5336)))*(L5336/(K5336+L5336))*(P5336/(P5336+O5336)))</f>
        <v>-0.647415329768271</v>
      </c>
      <c r="U5336" s="7" t="n">
        <v>43158</v>
      </c>
    </row>
    <row r="5337" customFormat="false" ht="15" hidden="false" customHeight="false" outlineLevel="0" collapsed="false">
      <c r="A5337" s="0" t="s">
        <v>268</v>
      </c>
      <c r="B5337" s="0" t="s">
        <v>90</v>
      </c>
      <c r="C5337" s="0" t="n">
        <v>76</v>
      </c>
      <c r="D5337" s="0" t="n">
        <v>96</v>
      </c>
      <c r="E5337" s="0" t="n">
        <v>36</v>
      </c>
      <c r="F5337" s="0" t="n">
        <v>32</v>
      </c>
      <c r="G5337" s="0" t="n">
        <v>10</v>
      </c>
      <c r="H5337" s="0" t="n">
        <v>4</v>
      </c>
      <c r="I5337" s="0" t="n">
        <v>0</v>
      </c>
      <c r="J5337" s="0" t="n">
        <v>1</v>
      </c>
      <c r="K5337" s="0" t="n">
        <f aca="false">VLOOKUP(A5337,'Team Data'!$A$1:$E$659,2,FALSE())</f>
        <v>7</v>
      </c>
      <c r="L5337" s="0" t="n">
        <f aca="false">VLOOKUP(A5337,'Team Data'!$A$1:$E$659,3,FALSE())</f>
        <v>25</v>
      </c>
      <c r="M5337" s="0" t="n">
        <f aca="false">VLOOKUP(B5337,'Team Data'!$A$1:$E$659,2,FALSE())</f>
        <v>23</v>
      </c>
      <c r="N5337" s="0" t="n">
        <f aca="false">VLOOKUP(B5337,'Team Data'!$A$1:$E$659,3,FALSE())</f>
        <v>12</v>
      </c>
      <c r="O5337" s="0" t="n">
        <f aca="false">VLOOKUP(A5337,'Team Data'!$A$1:$E$659,4,FALSE())</f>
        <v>471</v>
      </c>
      <c r="P5337" s="0" t="n">
        <f aca="false">VLOOKUP(A5337,'Team Data'!$A$1:$E$659,5,FALSE())</f>
        <v>449</v>
      </c>
      <c r="Q5337" s="0" t="n">
        <f aca="false">VLOOKUP(B5337,'Team Data'!$A$1:$E$659,4,FALSE())</f>
        <v>500</v>
      </c>
      <c r="R5337" s="0" t="n">
        <f aca="false">VLOOKUP(B5337,'Team Data'!$A$1:$E$659,5,FALSE())</f>
        <v>533</v>
      </c>
      <c r="S5337" s="0" t="n">
        <f aca="false">IF(I5337=1,(MIN(30,(C5337-D5337)))*(M5337/(M5337+N5337))*(Q5337/(Q5337+R5337)),(MAX(-30,(C5337-D5337)))*(N5337/(M5337+N5337))*(R5337/(R5337+Q5337)))</f>
        <v>-3.5380998478772</v>
      </c>
      <c r="T5337" s="0" t="n">
        <f aca="false">IF(J5337=1,(MIN(30,(D5337-C5337)))*(K5337/(K5337+L5337))*(O5337/(O5337+P5337)),(MAX(-30,(D5337-C5337)))*(L5337/(K5337+L5337))*(P5337/(P5337+O5337)))</f>
        <v>2.2398097826087</v>
      </c>
      <c r="U5337" s="7" t="n">
        <v>43158</v>
      </c>
    </row>
    <row r="5338" customFormat="false" ht="15" hidden="false" customHeight="false" outlineLevel="0" collapsed="false">
      <c r="A5338" s="0" t="s">
        <v>196</v>
      </c>
      <c r="B5338" s="0" t="s">
        <v>117</v>
      </c>
      <c r="C5338" s="0" t="n">
        <v>79</v>
      </c>
      <c r="D5338" s="0" t="n">
        <v>74</v>
      </c>
      <c r="E5338" s="0" t="n">
        <v>54</v>
      </c>
      <c r="F5338" s="0" t="n">
        <v>41</v>
      </c>
      <c r="G5338" s="0" t="n">
        <v>17</v>
      </c>
      <c r="H5338" s="0" t="n">
        <v>10</v>
      </c>
      <c r="I5338" s="0" t="n">
        <v>1</v>
      </c>
      <c r="J5338" s="0" t="n">
        <v>0</v>
      </c>
      <c r="K5338" s="0" t="n">
        <f aca="false">VLOOKUP(A5338,'Team Data'!$A$1:$E$659,2,FALSE())</f>
        <v>14</v>
      </c>
      <c r="L5338" s="0" t="n">
        <f aca="false">VLOOKUP(A5338,'Team Data'!$A$1:$E$659,3,FALSE())</f>
        <v>19</v>
      </c>
      <c r="M5338" s="0" t="n">
        <f aca="false">VLOOKUP(B5338,'Team Data'!$A$1:$E$659,2,FALSE())</f>
        <v>10</v>
      </c>
      <c r="N5338" s="0" t="n">
        <f aca="false">VLOOKUP(B5338,'Team Data'!$A$1:$E$659,3,FALSE())</f>
        <v>23</v>
      </c>
      <c r="O5338" s="0" t="n">
        <f aca="false">VLOOKUP(A5338,'Team Data'!$A$1:$E$659,4,FALSE())</f>
        <v>464</v>
      </c>
      <c r="P5338" s="0" t="n">
        <f aca="false">VLOOKUP(A5338,'Team Data'!$A$1:$E$659,5,FALSE())</f>
        <v>530</v>
      </c>
      <c r="Q5338" s="0" t="n">
        <f aca="false">VLOOKUP(B5338,'Team Data'!$A$1:$E$659,4,FALSE())</f>
        <v>452</v>
      </c>
      <c r="R5338" s="0" t="n">
        <f aca="false">VLOOKUP(B5338,'Team Data'!$A$1:$E$659,5,FALSE())</f>
        <v>578</v>
      </c>
      <c r="S5338" s="0" t="n">
        <f aca="false">IF(I5338=1,(MIN(30,(C5338-D5338)))*(M5338/(M5338+N5338))*(Q5338/(Q5338+R5338)),(MAX(-30,(C5338-D5338)))*(N5338/(M5338+N5338))*(R5338/(R5338+Q5338)))</f>
        <v>0.664901441600471</v>
      </c>
      <c r="T5338" s="0" t="n">
        <f aca="false">IF(J5338=1,(MIN(30,(D5338-C5338)))*(K5338/(K5338+L5338))*(O5338/(O5338+P5338)),(MAX(-30,(D5338-C5338)))*(L5338/(K5338+L5338))*(P5338/(P5338+O5338)))</f>
        <v>-1.5349673800378</v>
      </c>
      <c r="U5338" s="7" t="n">
        <v>43158</v>
      </c>
    </row>
    <row r="5339" customFormat="false" ht="15" hidden="false" customHeight="false" outlineLevel="0" collapsed="false">
      <c r="A5339" s="0" t="s">
        <v>132</v>
      </c>
      <c r="B5339" s="0" t="s">
        <v>83</v>
      </c>
      <c r="C5339" s="0" t="n">
        <v>90</v>
      </c>
      <c r="D5339" s="0" t="n">
        <v>84</v>
      </c>
      <c r="E5339" s="0" t="n">
        <v>34</v>
      </c>
      <c r="F5339" s="0" t="n">
        <v>30</v>
      </c>
      <c r="G5339" s="0" t="n">
        <v>10</v>
      </c>
      <c r="H5339" s="0" t="n">
        <v>8</v>
      </c>
      <c r="I5339" s="0" t="n">
        <v>1</v>
      </c>
      <c r="J5339" s="0" t="n">
        <v>0</v>
      </c>
      <c r="K5339" s="0" t="n">
        <f aca="false">VLOOKUP(A5339,'Team Data'!$A$1:$E$659,2,FALSE())</f>
        <v>10</v>
      </c>
      <c r="L5339" s="0" t="n">
        <f aca="false">VLOOKUP(A5339,'Team Data'!$A$1:$E$659,3,FALSE())</f>
        <v>22</v>
      </c>
      <c r="M5339" s="0" t="n">
        <f aca="false">VLOOKUP(B5339,'Team Data'!$A$1:$E$659,2,FALSE())</f>
        <v>14</v>
      </c>
      <c r="N5339" s="0" t="n">
        <f aca="false">VLOOKUP(B5339,'Team Data'!$A$1:$E$659,3,FALSE())</f>
        <v>18</v>
      </c>
      <c r="O5339" s="0" t="n">
        <f aca="false">VLOOKUP(A5339,'Team Data'!$A$1:$E$659,4,FALSE())</f>
        <v>532</v>
      </c>
      <c r="P5339" s="0" t="n">
        <f aca="false">VLOOKUP(A5339,'Team Data'!$A$1:$E$659,5,FALSE())</f>
        <v>476</v>
      </c>
      <c r="Q5339" s="0" t="n">
        <f aca="false">VLOOKUP(B5339,'Team Data'!$A$1:$E$659,4,FALSE())</f>
        <v>525</v>
      </c>
      <c r="R5339" s="0" t="n">
        <f aca="false">VLOOKUP(B5339,'Team Data'!$A$1:$E$659,5,FALSE())</f>
        <v>457</v>
      </c>
      <c r="S5339" s="0" t="n">
        <f aca="false">IF(I5339=1,(MIN(30,(C5339-D5339)))*(M5339/(M5339+N5339))*(Q5339/(Q5339+R5339)),(MAX(-30,(C5339-D5339)))*(N5339/(M5339+N5339))*(R5339/(R5339+Q5339)))</f>
        <v>1.40338594704684</v>
      </c>
      <c r="T5339" s="0" t="n">
        <f aca="false">IF(J5339=1,(MIN(30,(D5339-C5339)))*(K5339/(K5339+L5339))*(O5339/(O5339+P5339)),(MAX(-30,(D5339-C5339)))*(L5339/(K5339+L5339))*(P5339/(P5339+O5339)))</f>
        <v>-1.94791666666667</v>
      </c>
      <c r="U5339" s="7" t="n">
        <v>43158</v>
      </c>
    </row>
    <row r="5340" customFormat="false" ht="15" hidden="false" customHeight="false" outlineLevel="0" collapsed="false">
      <c r="A5340" s="0" t="s">
        <v>70</v>
      </c>
      <c r="B5340" s="0" t="s">
        <v>162</v>
      </c>
      <c r="C5340" s="0" t="n">
        <v>47</v>
      </c>
      <c r="D5340" s="0" t="n">
        <v>59</v>
      </c>
      <c r="E5340" s="0" t="n">
        <v>38</v>
      </c>
      <c r="F5340" s="0" t="n">
        <v>46</v>
      </c>
      <c r="G5340" s="0" t="n">
        <v>18</v>
      </c>
      <c r="H5340" s="0" t="n">
        <v>16</v>
      </c>
      <c r="I5340" s="0" t="n">
        <v>0</v>
      </c>
      <c r="J5340" s="0" t="n">
        <v>1</v>
      </c>
      <c r="K5340" s="0" t="n">
        <f aca="false">VLOOKUP(A5340,'Team Data'!$A$1:$E$659,2,FALSE())</f>
        <v>4</v>
      </c>
      <c r="L5340" s="0" t="n">
        <f aca="false">VLOOKUP(A5340,'Team Data'!$A$1:$E$659,3,FALSE())</f>
        <v>28</v>
      </c>
      <c r="M5340" s="0" t="n">
        <f aca="false">VLOOKUP(B5340,'Team Data'!$A$1:$E$659,2,FALSE())</f>
        <v>7</v>
      </c>
      <c r="N5340" s="0" t="n">
        <f aca="false">VLOOKUP(B5340,'Team Data'!$A$1:$E$659,3,FALSE())</f>
        <v>25</v>
      </c>
      <c r="O5340" s="0" t="n">
        <f aca="false">VLOOKUP(A5340,'Team Data'!$A$1:$E$659,4,FALSE())</f>
        <v>460</v>
      </c>
      <c r="P5340" s="0" t="n">
        <f aca="false">VLOOKUP(A5340,'Team Data'!$A$1:$E$659,5,FALSE())</f>
        <v>532</v>
      </c>
      <c r="Q5340" s="0" t="n">
        <f aca="false">VLOOKUP(B5340,'Team Data'!$A$1:$E$659,4,FALSE())</f>
        <v>467</v>
      </c>
      <c r="R5340" s="0" t="n">
        <f aca="false">VLOOKUP(B5340,'Team Data'!$A$1:$E$659,5,FALSE())</f>
        <v>524</v>
      </c>
      <c r="S5340" s="0" t="n">
        <f aca="false">IF(I5340=1,(MIN(30,(C5340-D5340)))*(M5340/(M5340+N5340))*(Q5340/(Q5340+R5340)),(MAX(-30,(C5340-D5340)))*(N5340/(M5340+N5340))*(R5340/(R5340+Q5340)))</f>
        <v>-4.95711402623613</v>
      </c>
      <c r="T5340" s="0" t="n">
        <f aca="false">IF(J5340=1,(MIN(30,(D5340-C5340)))*(K5340/(K5340+L5340))*(O5340/(O5340+P5340)),(MAX(-30,(D5340-C5340)))*(L5340/(K5340+L5340))*(P5340/(P5340+O5340)))</f>
        <v>0.695564516129032</v>
      </c>
      <c r="U5340" s="7" t="n">
        <v>43158</v>
      </c>
    </row>
    <row r="5341" customFormat="false" ht="15" hidden="false" customHeight="false" outlineLevel="0" collapsed="false">
      <c r="A5341" s="0" t="s">
        <v>202</v>
      </c>
      <c r="B5341" s="0" t="s">
        <v>186</v>
      </c>
      <c r="C5341" s="0" t="n">
        <v>80</v>
      </c>
      <c r="D5341" s="0" t="n">
        <v>76</v>
      </c>
      <c r="E5341" s="0" t="n">
        <v>36</v>
      </c>
      <c r="F5341" s="0" t="n">
        <v>39</v>
      </c>
      <c r="G5341" s="0" t="n">
        <v>17</v>
      </c>
      <c r="H5341" s="0" t="n">
        <v>11</v>
      </c>
      <c r="I5341" s="0" t="n">
        <v>1</v>
      </c>
      <c r="J5341" s="0" t="n">
        <v>0</v>
      </c>
      <c r="K5341" s="0" t="n">
        <f aca="false">VLOOKUP(A5341,'Team Data'!$A$1:$E$659,2,FALSE())</f>
        <v>14</v>
      </c>
      <c r="L5341" s="0" t="n">
        <f aca="false">VLOOKUP(A5341,'Team Data'!$A$1:$E$659,3,FALSE())</f>
        <v>19</v>
      </c>
      <c r="M5341" s="0" t="n">
        <f aca="false">VLOOKUP(B5341,'Team Data'!$A$1:$E$659,2,FALSE())</f>
        <v>14</v>
      </c>
      <c r="N5341" s="0" t="n">
        <f aca="false">VLOOKUP(B5341,'Team Data'!$A$1:$E$659,3,FALSE())</f>
        <v>16</v>
      </c>
      <c r="O5341" s="0" t="n">
        <f aca="false">VLOOKUP(A5341,'Team Data'!$A$1:$E$659,4,FALSE())</f>
        <v>532</v>
      </c>
      <c r="P5341" s="0" t="n">
        <f aca="false">VLOOKUP(A5341,'Team Data'!$A$1:$E$659,5,FALSE())</f>
        <v>464</v>
      </c>
      <c r="Q5341" s="0" t="n">
        <f aca="false">VLOOKUP(B5341,'Team Data'!$A$1:$E$659,4,FALSE())</f>
        <v>451</v>
      </c>
      <c r="R5341" s="0" t="n">
        <f aca="false">VLOOKUP(B5341,'Team Data'!$A$1:$E$659,5,FALSE())</f>
        <v>468</v>
      </c>
      <c r="S5341" s="0" t="n">
        <f aca="false">IF(I5341=1,(MIN(30,(C5341-D5341)))*(M5341/(M5341+N5341))*(Q5341/(Q5341+R5341)),(MAX(-30,(C5341-D5341)))*(N5341/(M5341+N5341))*(R5341/(R5341+Q5341)))</f>
        <v>0.916068190061661</v>
      </c>
      <c r="T5341" s="0" t="n">
        <f aca="false">IF(J5341=1,(MIN(30,(D5341-C5341)))*(K5341/(K5341+L5341))*(O5341/(O5341+P5341)),(MAX(-30,(D5341-C5341)))*(L5341/(K5341+L5341))*(P5341/(P5341+O5341)))</f>
        <v>-1.0728976512109</v>
      </c>
      <c r="U5341" s="7" t="n">
        <v>43158</v>
      </c>
    </row>
    <row r="5342" customFormat="false" ht="15" hidden="false" customHeight="false" outlineLevel="0" collapsed="false">
      <c r="A5342" s="0" t="s">
        <v>198</v>
      </c>
      <c r="B5342" s="0" t="s">
        <v>27</v>
      </c>
      <c r="C5342" s="0" t="n">
        <v>86</v>
      </c>
      <c r="D5342" s="0" t="n">
        <v>80</v>
      </c>
      <c r="E5342" s="0" t="n">
        <v>48</v>
      </c>
      <c r="F5342" s="0" t="n">
        <v>37</v>
      </c>
      <c r="G5342" s="0" t="n">
        <v>11</v>
      </c>
      <c r="H5342" s="0" t="n">
        <v>13</v>
      </c>
      <c r="I5342" s="0" t="n">
        <v>1</v>
      </c>
      <c r="J5342" s="0" t="n">
        <v>0</v>
      </c>
      <c r="K5342" s="0" t="n">
        <f aca="false">VLOOKUP(A5342,'Team Data'!$A$1:$E$659,2,FALSE())</f>
        <v>20</v>
      </c>
      <c r="L5342" s="0" t="n">
        <f aca="false">VLOOKUP(A5342,'Team Data'!$A$1:$E$659,3,FALSE())</f>
        <v>15</v>
      </c>
      <c r="M5342" s="0" t="n">
        <f aca="false">VLOOKUP(B5342,'Team Data'!$A$1:$E$659,2,FALSE())</f>
        <v>18</v>
      </c>
      <c r="N5342" s="0" t="n">
        <f aca="false">VLOOKUP(B5342,'Team Data'!$A$1:$E$659,3,FALSE())</f>
        <v>14</v>
      </c>
      <c r="O5342" s="0" t="n">
        <f aca="false">VLOOKUP(A5342,'Team Data'!$A$1:$E$659,4,FALSE())</f>
        <v>455</v>
      </c>
      <c r="P5342" s="0" t="n">
        <f aca="false">VLOOKUP(A5342,'Team Data'!$A$1:$E$659,5,FALSE())</f>
        <v>629</v>
      </c>
      <c r="Q5342" s="0" t="n">
        <f aca="false">VLOOKUP(B5342,'Team Data'!$A$1:$E$659,4,FALSE())</f>
        <v>374</v>
      </c>
      <c r="R5342" s="0" t="n">
        <f aca="false">VLOOKUP(B5342,'Team Data'!$A$1:$E$659,5,FALSE())</f>
        <v>605</v>
      </c>
      <c r="S5342" s="0" t="n">
        <f aca="false">IF(I5342=1,(MIN(30,(C5342-D5342)))*(M5342/(M5342+N5342))*(Q5342/(Q5342+R5342)),(MAX(-30,(C5342-D5342)))*(N5342/(M5342+N5342))*(R5342/(R5342+Q5342)))</f>
        <v>1.28932584269663</v>
      </c>
      <c r="T5342" s="0" t="n">
        <f aca="false">IF(J5342=1,(MIN(30,(D5342-C5342)))*(K5342/(K5342+L5342))*(O5342/(O5342+P5342)),(MAX(-30,(D5342-C5342)))*(L5342/(K5342+L5342))*(P5342/(P5342+O5342)))</f>
        <v>-1.49209277807064</v>
      </c>
      <c r="U5342" s="7" t="n">
        <v>43158</v>
      </c>
    </row>
    <row r="5343" customFormat="false" ht="15" hidden="false" customHeight="false" outlineLevel="0" collapsed="false">
      <c r="A5343" s="0" t="s">
        <v>267</v>
      </c>
      <c r="B5343" s="0" t="s">
        <v>88</v>
      </c>
      <c r="C5343" s="0" t="n">
        <v>74</v>
      </c>
      <c r="D5343" s="0" t="n">
        <v>76</v>
      </c>
      <c r="E5343" s="0" t="n">
        <v>42</v>
      </c>
      <c r="F5343" s="0" t="n">
        <v>34</v>
      </c>
      <c r="G5343" s="0" t="n">
        <v>12</v>
      </c>
      <c r="H5343" s="0" t="n">
        <v>12</v>
      </c>
      <c r="I5343" s="0" t="n">
        <v>0</v>
      </c>
      <c r="J5343" s="0" t="n">
        <v>1</v>
      </c>
      <c r="K5343" s="0" t="n">
        <f aca="false">VLOOKUP(A5343,'Team Data'!$A$1:$E$659,2,FALSE())</f>
        <v>10</v>
      </c>
      <c r="L5343" s="0" t="n">
        <f aca="false">VLOOKUP(A5343,'Team Data'!$A$1:$E$659,3,FALSE())</f>
        <v>22</v>
      </c>
      <c r="M5343" s="0" t="n">
        <f aca="false">VLOOKUP(B5343,'Team Data'!$A$1:$E$659,2,FALSE())</f>
        <v>9</v>
      </c>
      <c r="N5343" s="0" t="n">
        <f aca="false">VLOOKUP(B5343,'Team Data'!$A$1:$E$659,3,FALSE())</f>
        <v>25</v>
      </c>
      <c r="O5343" s="0" t="n">
        <f aca="false">VLOOKUP(A5343,'Team Data'!$A$1:$E$659,4,FALSE())</f>
        <v>457</v>
      </c>
      <c r="P5343" s="0" t="n">
        <f aca="false">VLOOKUP(A5343,'Team Data'!$A$1:$E$659,5,FALSE())</f>
        <v>529</v>
      </c>
      <c r="Q5343" s="0" t="n">
        <f aca="false">VLOOKUP(B5343,'Team Data'!$A$1:$E$659,4,FALSE())</f>
        <v>507</v>
      </c>
      <c r="R5343" s="0" t="n">
        <f aca="false">VLOOKUP(B5343,'Team Data'!$A$1:$E$659,5,FALSE())</f>
        <v>582</v>
      </c>
      <c r="S5343" s="0" t="n">
        <f aca="false">IF(I5343=1,(MIN(30,(C5343-D5343)))*(M5343/(M5343+N5343))*(Q5343/(Q5343+R5343)),(MAX(-30,(C5343-D5343)))*(N5343/(M5343+N5343))*(R5343/(R5343+Q5343)))</f>
        <v>-0.785934208394101</v>
      </c>
      <c r="T5343" s="0" t="n">
        <f aca="false">IF(J5343=1,(MIN(30,(D5343-C5343)))*(K5343/(K5343+L5343))*(O5343/(O5343+P5343)),(MAX(-30,(D5343-C5343)))*(L5343/(K5343+L5343))*(P5343/(P5343+O5343)))</f>
        <v>0.289680527383367</v>
      </c>
      <c r="U5343" s="7" t="n">
        <v>43158</v>
      </c>
    </row>
    <row r="5344" customFormat="false" ht="15" hidden="false" customHeight="false" outlineLevel="0" collapsed="false">
      <c r="A5344" s="0" t="s">
        <v>62</v>
      </c>
      <c r="B5344" s="0" t="s">
        <v>182</v>
      </c>
      <c r="C5344" s="0" t="n">
        <v>56</v>
      </c>
      <c r="D5344" s="0" t="n">
        <v>69</v>
      </c>
      <c r="E5344" s="0" t="n">
        <v>38</v>
      </c>
      <c r="F5344" s="0" t="n">
        <v>38</v>
      </c>
      <c r="G5344" s="0" t="n">
        <v>11</v>
      </c>
      <c r="H5344" s="0" t="n">
        <v>8</v>
      </c>
      <c r="I5344" s="0" t="n">
        <v>0</v>
      </c>
      <c r="J5344" s="0" t="n">
        <v>1</v>
      </c>
      <c r="K5344" s="0" t="n">
        <f aca="false">VLOOKUP(A5344,'Team Data'!$A$1:$E$659,2,FALSE())</f>
        <v>5</v>
      </c>
      <c r="L5344" s="0" t="n">
        <f aca="false">VLOOKUP(A5344,'Team Data'!$A$1:$E$659,3,FALSE())</f>
        <v>27</v>
      </c>
      <c r="M5344" s="0" t="n">
        <f aca="false">VLOOKUP(B5344,'Team Data'!$A$1:$E$659,2,FALSE())</f>
        <v>13</v>
      </c>
      <c r="N5344" s="0" t="n">
        <f aca="false">VLOOKUP(B5344,'Team Data'!$A$1:$E$659,3,FALSE())</f>
        <v>19</v>
      </c>
      <c r="O5344" s="0" t="n">
        <f aca="false">VLOOKUP(A5344,'Team Data'!$A$1:$E$659,4,FALSE())</f>
        <v>512</v>
      </c>
      <c r="P5344" s="0" t="n">
        <f aca="false">VLOOKUP(A5344,'Team Data'!$A$1:$E$659,5,FALSE())</f>
        <v>548</v>
      </c>
      <c r="Q5344" s="0" t="n">
        <f aca="false">VLOOKUP(B5344,'Team Data'!$A$1:$E$659,4,FALSE())</f>
        <v>406</v>
      </c>
      <c r="R5344" s="0" t="n">
        <f aca="false">VLOOKUP(B5344,'Team Data'!$A$1:$E$659,5,FALSE())</f>
        <v>575</v>
      </c>
      <c r="S5344" s="0" t="n">
        <f aca="false">IF(I5344=1,(MIN(30,(C5344-D5344)))*(M5344/(M5344+N5344))*(Q5344/(Q5344+R5344)),(MAX(-30,(C5344-D5344)))*(N5344/(M5344+N5344))*(R5344/(R5344+Q5344)))</f>
        <v>-4.52424184505607</v>
      </c>
      <c r="T5344" s="0" t="n">
        <f aca="false">IF(J5344=1,(MIN(30,(D5344-C5344)))*(K5344/(K5344+L5344))*(O5344/(O5344+P5344)),(MAX(-30,(D5344-C5344)))*(L5344/(K5344+L5344))*(P5344/(P5344+O5344)))</f>
        <v>0.981132075471698</v>
      </c>
      <c r="U5344" s="7" t="n">
        <v>43158</v>
      </c>
    </row>
    <row r="5345" customFormat="false" ht="15" hidden="false" customHeight="false" outlineLevel="0" collapsed="false">
      <c r="A5345" s="0" t="s">
        <v>283</v>
      </c>
      <c r="B5345" s="0" t="s">
        <v>145</v>
      </c>
      <c r="C5345" s="0" t="n">
        <v>73</v>
      </c>
      <c r="D5345" s="0" t="n">
        <v>89</v>
      </c>
      <c r="E5345" s="0" t="n">
        <v>39</v>
      </c>
      <c r="F5345" s="0" t="n">
        <v>36</v>
      </c>
      <c r="G5345" s="0" t="n">
        <v>18</v>
      </c>
      <c r="H5345" s="0" t="n">
        <v>11</v>
      </c>
      <c r="I5345" s="0" t="n">
        <v>0</v>
      </c>
      <c r="J5345" s="0" t="n">
        <v>1</v>
      </c>
      <c r="K5345" s="0" t="n">
        <f aca="false">VLOOKUP(A5345,'Team Data'!$A$1:$E$659,2,FALSE())</f>
        <v>12</v>
      </c>
      <c r="L5345" s="0" t="n">
        <f aca="false">VLOOKUP(A5345,'Team Data'!$A$1:$E$659,3,FALSE())</f>
        <v>20</v>
      </c>
      <c r="M5345" s="0" t="n">
        <f aca="false">VLOOKUP(B5345,'Team Data'!$A$1:$E$659,2,FALSE())</f>
        <v>23</v>
      </c>
      <c r="N5345" s="0" t="n">
        <f aca="false">VLOOKUP(B5345,'Team Data'!$A$1:$E$659,3,FALSE())</f>
        <v>10</v>
      </c>
      <c r="O5345" s="0" t="n">
        <f aca="false">VLOOKUP(A5345,'Team Data'!$A$1:$E$659,4,FALSE())</f>
        <v>427</v>
      </c>
      <c r="P5345" s="0" t="n">
        <f aca="false">VLOOKUP(A5345,'Team Data'!$A$1:$E$659,5,FALSE())</f>
        <v>489</v>
      </c>
      <c r="Q5345" s="0" t="n">
        <f aca="false">VLOOKUP(B5345,'Team Data'!$A$1:$E$659,4,FALSE())</f>
        <v>503</v>
      </c>
      <c r="R5345" s="0" t="n">
        <f aca="false">VLOOKUP(B5345,'Team Data'!$A$1:$E$659,5,FALSE())</f>
        <v>487</v>
      </c>
      <c r="S5345" s="0" t="n">
        <f aca="false">IF(I5345=1,(MIN(30,(C5345-D5345)))*(M5345/(M5345+N5345))*(Q5345/(Q5345+R5345)),(MAX(-30,(C5345-D5345)))*(N5345/(M5345+N5345))*(R5345/(R5345+Q5345)))</f>
        <v>-2.38506274869911</v>
      </c>
      <c r="T5345" s="0" t="n">
        <f aca="false">IF(J5345=1,(MIN(30,(D5345-C5345)))*(K5345/(K5345+L5345))*(O5345/(O5345+P5345)),(MAX(-30,(D5345-C5345)))*(L5345/(K5345+L5345))*(P5345/(P5345+O5345)))</f>
        <v>2.79694323144105</v>
      </c>
      <c r="U5345" s="7" t="n">
        <v>43158</v>
      </c>
    </row>
    <row r="5346" customFormat="false" ht="15" hidden="false" customHeight="false" outlineLevel="0" collapsed="false">
      <c r="A5346" s="0" t="s">
        <v>199</v>
      </c>
      <c r="B5346" s="0" t="s">
        <v>261</v>
      </c>
      <c r="C5346" s="0" t="n">
        <v>75</v>
      </c>
      <c r="D5346" s="0" t="n">
        <v>85</v>
      </c>
      <c r="E5346" s="0" t="n">
        <v>40</v>
      </c>
      <c r="F5346" s="0" t="n">
        <v>44</v>
      </c>
      <c r="G5346" s="0" t="n">
        <v>11</v>
      </c>
      <c r="H5346" s="0" t="n">
        <v>13</v>
      </c>
      <c r="I5346" s="0" t="n">
        <v>0</v>
      </c>
      <c r="J5346" s="0" t="n">
        <v>1</v>
      </c>
      <c r="K5346" s="0" t="n">
        <f aca="false">VLOOKUP(A5346,'Team Data'!$A$1:$E$659,2,FALSE())</f>
        <v>19</v>
      </c>
      <c r="L5346" s="0" t="n">
        <f aca="false">VLOOKUP(A5346,'Team Data'!$A$1:$E$659,3,FALSE())</f>
        <v>16</v>
      </c>
      <c r="M5346" s="0" t="n">
        <f aca="false">VLOOKUP(B5346,'Team Data'!$A$1:$E$659,2,FALSE())</f>
        <v>15</v>
      </c>
      <c r="N5346" s="0" t="n">
        <f aca="false">VLOOKUP(B5346,'Team Data'!$A$1:$E$659,3,FALSE())</f>
        <v>16</v>
      </c>
      <c r="O5346" s="0" t="n">
        <f aca="false">VLOOKUP(A5346,'Team Data'!$A$1:$E$659,4,FALSE())</f>
        <v>431</v>
      </c>
      <c r="P5346" s="0" t="n">
        <f aca="false">VLOOKUP(A5346,'Team Data'!$A$1:$E$659,5,FALSE())</f>
        <v>621</v>
      </c>
      <c r="Q5346" s="0" t="n">
        <f aca="false">VLOOKUP(B5346,'Team Data'!$A$1:$E$659,4,FALSE())</f>
        <v>492</v>
      </c>
      <c r="R5346" s="0" t="n">
        <f aca="false">VLOOKUP(B5346,'Team Data'!$A$1:$E$659,5,FALSE())</f>
        <v>475</v>
      </c>
      <c r="S5346" s="0" t="n">
        <f aca="false">IF(I5346=1,(MIN(30,(C5346-D5346)))*(M5346/(M5346+N5346))*(Q5346/(Q5346+R5346)),(MAX(-30,(C5346-D5346)))*(N5346/(M5346+N5346))*(R5346/(R5346+Q5346)))</f>
        <v>-2.53527704573506</v>
      </c>
      <c r="T5346" s="0" t="n">
        <f aca="false">IF(J5346=1,(MIN(30,(D5346-C5346)))*(K5346/(K5346+L5346))*(O5346/(O5346+P5346)),(MAX(-30,(D5346-C5346)))*(L5346/(K5346+L5346))*(P5346/(P5346+O5346)))</f>
        <v>2.22406300923411</v>
      </c>
      <c r="U5346" s="7" t="n">
        <v>43158</v>
      </c>
    </row>
    <row r="5347" customFormat="false" ht="15" hidden="false" customHeight="false" outlineLevel="0" collapsed="false">
      <c r="A5347" s="0" t="s">
        <v>175</v>
      </c>
      <c r="B5347" s="0" t="s">
        <v>105</v>
      </c>
      <c r="C5347" s="0" t="n">
        <v>79</v>
      </c>
      <c r="D5347" s="0" t="n">
        <v>74</v>
      </c>
      <c r="E5347" s="0" t="n">
        <v>55</v>
      </c>
      <c r="F5347" s="0" t="n">
        <v>46</v>
      </c>
      <c r="G5347" s="0" t="n">
        <v>19</v>
      </c>
      <c r="H5347" s="0" t="n">
        <v>14</v>
      </c>
      <c r="I5347" s="0" t="n">
        <v>1</v>
      </c>
      <c r="J5347" s="0" t="n">
        <v>0</v>
      </c>
      <c r="K5347" s="0" t="n">
        <f aca="false">VLOOKUP(A5347,'Team Data'!$A$1:$E$659,2,FALSE())</f>
        <v>4</v>
      </c>
      <c r="L5347" s="0" t="n">
        <f aca="false">VLOOKUP(A5347,'Team Data'!$A$1:$E$659,3,FALSE())</f>
        <v>28</v>
      </c>
      <c r="M5347" s="0" t="n">
        <f aca="false">VLOOKUP(B5347,'Team Data'!$A$1:$E$659,2,FALSE())</f>
        <v>17</v>
      </c>
      <c r="N5347" s="0" t="n">
        <f aca="false">VLOOKUP(B5347,'Team Data'!$A$1:$E$659,3,FALSE())</f>
        <v>14</v>
      </c>
      <c r="O5347" s="0" t="n">
        <f aca="false">VLOOKUP(A5347,'Team Data'!$A$1:$E$659,4,FALSE())</f>
        <v>495</v>
      </c>
      <c r="P5347" s="0" t="n">
        <f aca="false">VLOOKUP(A5347,'Team Data'!$A$1:$E$659,5,FALSE())</f>
        <v>568</v>
      </c>
      <c r="Q5347" s="0" t="n">
        <f aca="false">VLOOKUP(B5347,'Team Data'!$A$1:$E$659,4,FALSE())</f>
        <v>412</v>
      </c>
      <c r="R5347" s="0" t="n">
        <f aca="false">VLOOKUP(B5347,'Team Data'!$A$1:$E$659,5,FALSE())</f>
        <v>578</v>
      </c>
      <c r="S5347" s="0" t="n">
        <f aca="false">IF(I5347=1,(MIN(30,(C5347-D5347)))*(M5347/(M5347+N5347))*(Q5347/(Q5347+R5347)),(MAX(-30,(C5347-D5347)))*(N5347/(M5347+N5347))*(R5347/(R5347+Q5347)))</f>
        <v>1.14108830237863</v>
      </c>
      <c r="T5347" s="0" t="n">
        <f aca="false">IF(J5347=1,(MIN(30,(D5347-C5347)))*(K5347/(K5347+L5347))*(O5347/(O5347+P5347)),(MAX(-30,(D5347-C5347)))*(L5347/(K5347+L5347))*(P5347/(P5347+O5347)))</f>
        <v>-2.33772342427093</v>
      </c>
      <c r="U5347" s="7" t="n">
        <v>43158</v>
      </c>
    </row>
    <row r="5348" customFormat="false" ht="15" hidden="false" customHeight="false" outlineLevel="0" collapsed="false">
      <c r="A5348" s="0" t="s">
        <v>19</v>
      </c>
      <c r="B5348" s="0" t="s">
        <v>129</v>
      </c>
      <c r="C5348" s="0" t="n">
        <v>48</v>
      </c>
      <c r="D5348" s="0" t="n">
        <v>51</v>
      </c>
      <c r="E5348" s="0" t="n">
        <v>32</v>
      </c>
      <c r="F5348" s="0" t="n">
        <v>37</v>
      </c>
      <c r="G5348" s="0" t="n">
        <v>19</v>
      </c>
      <c r="H5348" s="0" t="n">
        <v>13</v>
      </c>
      <c r="I5348" s="0" t="n">
        <v>0</v>
      </c>
      <c r="J5348" s="0" t="n">
        <v>1</v>
      </c>
      <c r="K5348" s="0" t="n">
        <f aca="false">VLOOKUP(A5348,'Team Data'!$A$1:$E$659,2,FALSE())</f>
        <v>14</v>
      </c>
      <c r="L5348" s="0" t="n">
        <f aca="false">VLOOKUP(A5348,'Team Data'!$A$1:$E$659,3,FALSE())</f>
        <v>21</v>
      </c>
      <c r="M5348" s="0" t="n">
        <f aca="false">VLOOKUP(B5348,'Team Data'!$A$1:$E$659,2,FALSE())</f>
        <v>12</v>
      </c>
      <c r="N5348" s="0" t="n">
        <f aca="false">VLOOKUP(B5348,'Team Data'!$A$1:$E$659,3,FALSE())</f>
        <v>20</v>
      </c>
      <c r="O5348" s="0" t="n">
        <f aca="false">VLOOKUP(A5348,'Team Data'!$A$1:$E$659,4,FALSE())</f>
        <v>471</v>
      </c>
      <c r="P5348" s="0" t="n">
        <f aca="false">VLOOKUP(A5348,'Team Data'!$A$1:$E$659,5,FALSE())</f>
        <v>659</v>
      </c>
      <c r="Q5348" s="0" t="n">
        <f aca="false">VLOOKUP(B5348,'Team Data'!$A$1:$E$659,4,FALSE())</f>
        <v>419</v>
      </c>
      <c r="R5348" s="0" t="n">
        <f aca="false">VLOOKUP(B5348,'Team Data'!$A$1:$E$659,5,FALSE())</f>
        <v>571</v>
      </c>
      <c r="S5348" s="0" t="n">
        <f aca="false">IF(I5348=1,(MIN(30,(C5348-D5348)))*(M5348/(M5348+N5348))*(Q5348/(Q5348+R5348)),(MAX(-30,(C5348-D5348)))*(N5348/(M5348+N5348))*(R5348/(R5348+Q5348)))</f>
        <v>-1.08143939393939</v>
      </c>
      <c r="T5348" s="0" t="n">
        <f aca="false">IF(J5348=1,(MIN(30,(D5348-C5348)))*(K5348/(K5348+L5348))*(O5348/(O5348+P5348)),(MAX(-30,(D5348-C5348)))*(L5348/(K5348+L5348))*(P5348/(P5348+O5348)))</f>
        <v>0.500176991150443</v>
      </c>
      <c r="U5348" s="7" t="n">
        <v>43158</v>
      </c>
    </row>
    <row r="5349" customFormat="false" ht="15" hidden="false" customHeight="false" outlineLevel="0" collapsed="false">
      <c r="A5349" s="0" t="s">
        <v>10</v>
      </c>
      <c r="B5349" s="0" t="s">
        <v>231</v>
      </c>
      <c r="C5349" s="0" t="n">
        <v>58</v>
      </c>
      <c r="D5349" s="0" t="n">
        <v>71</v>
      </c>
      <c r="E5349" s="0" t="n">
        <v>38</v>
      </c>
      <c r="F5349" s="0" t="n">
        <v>35</v>
      </c>
      <c r="G5349" s="0" t="n">
        <v>19</v>
      </c>
      <c r="H5349" s="0" t="n">
        <v>10</v>
      </c>
      <c r="I5349" s="0" t="n">
        <v>0</v>
      </c>
      <c r="J5349" s="0" t="n">
        <v>1</v>
      </c>
      <c r="K5349" s="0" t="n">
        <f aca="false">VLOOKUP(A5349,'Team Data'!$A$1:$E$659,2,FALSE())</f>
        <v>3</v>
      </c>
      <c r="L5349" s="0" t="n">
        <f aca="false">VLOOKUP(A5349,'Team Data'!$A$1:$E$659,3,FALSE())</f>
        <v>28</v>
      </c>
      <c r="M5349" s="0" t="n">
        <f aca="false">VLOOKUP(B5349,'Team Data'!$A$1:$E$659,2,FALSE())</f>
        <v>16</v>
      </c>
      <c r="N5349" s="0" t="n">
        <f aca="false">VLOOKUP(B5349,'Team Data'!$A$1:$E$659,3,FALSE())</f>
        <v>18</v>
      </c>
      <c r="O5349" s="0" t="n">
        <f aca="false">VLOOKUP(A5349,'Team Data'!$A$1:$E$659,4,FALSE())</f>
        <v>453</v>
      </c>
      <c r="P5349" s="0" t="n">
        <f aca="false">VLOOKUP(A5349,'Team Data'!$A$1:$E$659,5,FALSE())</f>
        <v>567</v>
      </c>
      <c r="Q5349" s="0" t="n">
        <f aca="false">VLOOKUP(B5349,'Team Data'!$A$1:$E$659,4,FALSE())</f>
        <v>494</v>
      </c>
      <c r="R5349" s="0" t="n">
        <f aca="false">VLOOKUP(B5349,'Team Data'!$A$1:$E$659,5,FALSE())</f>
        <v>587</v>
      </c>
      <c r="S5349" s="0" t="n">
        <f aca="false">IF(I5349=1,(MIN(30,(C5349-D5349)))*(M5349/(M5349+N5349))*(Q5349/(Q5349+R5349)),(MAX(-30,(C5349-D5349)))*(N5349/(M5349+N5349))*(R5349/(R5349+Q5349)))</f>
        <v>-3.73722588017631</v>
      </c>
      <c r="T5349" s="0" t="n">
        <f aca="false">IF(J5349=1,(MIN(30,(D5349-C5349)))*(K5349/(K5349+L5349))*(O5349/(O5349+P5349)),(MAX(-30,(D5349-C5349)))*(L5349/(K5349+L5349))*(P5349/(P5349+O5349)))</f>
        <v>0.558728652751423</v>
      </c>
      <c r="U5349" s="7" t="n">
        <v>43158</v>
      </c>
    </row>
    <row r="5350" customFormat="false" ht="15" hidden="false" customHeight="false" outlineLevel="0" collapsed="false">
      <c r="A5350" s="0" t="s">
        <v>296</v>
      </c>
      <c r="B5350" s="0" t="s">
        <v>342</v>
      </c>
      <c r="C5350" s="0" t="n">
        <v>74</v>
      </c>
      <c r="D5350" s="0" t="n">
        <v>84</v>
      </c>
      <c r="E5350" s="0" t="n">
        <v>40</v>
      </c>
      <c r="F5350" s="0" t="n">
        <v>32</v>
      </c>
      <c r="G5350" s="0" t="n">
        <v>13</v>
      </c>
      <c r="H5350" s="0" t="n">
        <v>5</v>
      </c>
      <c r="I5350" s="0" t="n">
        <v>0</v>
      </c>
      <c r="J5350" s="0" t="n">
        <v>1</v>
      </c>
      <c r="K5350" s="0" t="n">
        <f aca="false">VLOOKUP(A5350,'Team Data'!$A$1:$E$659,2,FALSE())</f>
        <v>26</v>
      </c>
      <c r="L5350" s="0" t="n">
        <f aca="false">VLOOKUP(A5350,'Team Data'!$A$1:$E$659,3,FALSE())</f>
        <v>10</v>
      </c>
      <c r="M5350" s="0" t="n">
        <f aca="false">VLOOKUP(B5350,'Team Data'!$A$1:$E$659,2,FALSE())</f>
        <v>26</v>
      </c>
      <c r="N5350" s="0" t="n">
        <f aca="false">VLOOKUP(B5350,'Team Data'!$A$1:$E$659,3,FALSE())</f>
        <v>10</v>
      </c>
      <c r="O5350" s="0" t="n">
        <f aca="false">VLOOKUP(A5350,'Team Data'!$A$1:$E$659,4,FALSE())</f>
        <v>726</v>
      </c>
      <c r="P5350" s="0" t="n">
        <f aca="false">VLOOKUP(A5350,'Team Data'!$A$1:$E$659,5,FALSE())</f>
        <v>495</v>
      </c>
      <c r="Q5350" s="0" t="n">
        <f aca="false">VLOOKUP(B5350,'Team Data'!$A$1:$E$659,4,FALSE())</f>
        <v>708</v>
      </c>
      <c r="R5350" s="0" t="n">
        <f aca="false">VLOOKUP(B5350,'Team Data'!$A$1:$E$659,5,FALSE())</f>
        <v>504</v>
      </c>
      <c r="S5350" s="0" t="n">
        <f aca="false">IF(I5350=1,(MIN(30,(C5350-D5350)))*(M5350/(M5350+N5350))*(Q5350/(Q5350+R5350)),(MAX(-30,(C5350-D5350)))*(N5350/(M5350+N5350))*(R5350/(R5350+Q5350)))</f>
        <v>-1.15511551155116</v>
      </c>
      <c r="T5350" s="0" t="n">
        <f aca="false">IF(J5350=1,(MIN(30,(D5350-C5350)))*(K5350/(K5350+L5350))*(O5350/(O5350+P5350)),(MAX(-30,(D5350-C5350)))*(L5350/(K5350+L5350))*(P5350/(P5350+O5350)))</f>
        <v>4.29429429429429</v>
      </c>
      <c r="U5350" s="7" t="n">
        <v>43158</v>
      </c>
    </row>
    <row r="5351" customFormat="false" ht="15" hidden="false" customHeight="false" outlineLevel="0" collapsed="false">
      <c r="A5351" s="0" t="s">
        <v>291</v>
      </c>
      <c r="B5351" s="0" t="s">
        <v>133</v>
      </c>
      <c r="C5351" s="0" t="n">
        <v>70</v>
      </c>
      <c r="D5351" s="0" t="n">
        <v>80</v>
      </c>
      <c r="E5351" s="0" t="n">
        <v>30</v>
      </c>
      <c r="F5351" s="0" t="n">
        <v>37</v>
      </c>
      <c r="G5351" s="0" t="n">
        <v>12</v>
      </c>
      <c r="H5351" s="0" t="n">
        <v>13</v>
      </c>
      <c r="I5351" s="0" t="n">
        <v>0</v>
      </c>
      <c r="J5351" s="0" t="n">
        <v>1</v>
      </c>
      <c r="K5351" s="0" t="n">
        <f aca="false">VLOOKUP(A5351,'Team Data'!$A$1:$E$659,2,FALSE())</f>
        <v>19</v>
      </c>
      <c r="L5351" s="0" t="n">
        <f aca="false">VLOOKUP(A5351,'Team Data'!$A$1:$E$659,3,FALSE())</f>
        <v>15</v>
      </c>
      <c r="M5351" s="0" t="n">
        <f aca="false">VLOOKUP(B5351,'Team Data'!$A$1:$E$659,2,FALSE())</f>
        <v>30</v>
      </c>
      <c r="N5351" s="0" t="n">
        <f aca="false">VLOOKUP(B5351,'Team Data'!$A$1:$E$659,3,FALSE())</f>
        <v>8</v>
      </c>
      <c r="O5351" s="0" t="n">
        <f aca="false">VLOOKUP(A5351,'Team Data'!$A$1:$E$659,4,FALSE())</f>
        <v>700</v>
      </c>
      <c r="P5351" s="0" t="n">
        <f aca="false">VLOOKUP(A5351,'Team Data'!$A$1:$E$659,5,FALSE())</f>
        <v>458</v>
      </c>
      <c r="Q5351" s="0" t="n">
        <f aca="false">VLOOKUP(B5351,'Team Data'!$A$1:$E$659,4,FALSE())</f>
        <v>816</v>
      </c>
      <c r="R5351" s="0" t="n">
        <f aca="false">VLOOKUP(B5351,'Team Data'!$A$1:$E$659,5,FALSE())</f>
        <v>475</v>
      </c>
      <c r="S5351" s="0" t="n">
        <f aca="false">IF(I5351=1,(MIN(30,(C5351-D5351)))*(M5351/(M5351+N5351))*(Q5351/(Q5351+R5351)),(MAX(-30,(C5351-D5351)))*(N5351/(M5351+N5351))*(R5351/(R5351+Q5351)))</f>
        <v>-0.774593338497289</v>
      </c>
      <c r="T5351" s="0" t="n">
        <f aca="false">IF(J5351=1,(MIN(30,(D5351-C5351)))*(K5351/(K5351+L5351))*(O5351/(O5351+P5351)),(MAX(-30,(D5351-C5351)))*(L5351/(K5351+L5351))*(P5351/(P5351+O5351)))</f>
        <v>3.37803515188459</v>
      </c>
      <c r="U5351" s="7" t="n">
        <v>43158</v>
      </c>
    </row>
    <row r="5352" customFormat="false" ht="15" hidden="false" customHeight="false" outlineLevel="0" collapsed="false">
      <c r="A5352" s="0" t="s">
        <v>94</v>
      </c>
      <c r="B5352" s="0" t="s">
        <v>7</v>
      </c>
      <c r="C5352" s="0" t="n">
        <v>54</v>
      </c>
      <c r="D5352" s="0" t="n">
        <v>48</v>
      </c>
      <c r="E5352" s="0" t="n">
        <v>39</v>
      </c>
      <c r="F5352" s="0" t="n">
        <v>40</v>
      </c>
      <c r="G5352" s="0" t="n">
        <v>14</v>
      </c>
      <c r="H5352" s="0" t="n">
        <v>18</v>
      </c>
      <c r="I5352" s="0" t="n">
        <v>1</v>
      </c>
      <c r="J5352" s="0" t="n">
        <v>0</v>
      </c>
      <c r="K5352" s="0" t="n">
        <f aca="false">VLOOKUP(A5352,'Team Data'!$A$1:$E$659,2,FALSE())</f>
        <v>21</v>
      </c>
      <c r="L5352" s="0" t="n">
        <f aca="false">VLOOKUP(A5352,'Team Data'!$A$1:$E$659,3,FALSE())</f>
        <v>11</v>
      </c>
      <c r="M5352" s="0" t="n">
        <f aca="false">VLOOKUP(B5352,'Team Data'!$A$1:$E$659,2,FALSE())</f>
        <v>12</v>
      </c>
      <c r="N5352" s="0" t="n">
        <f aca="false">VLOOKUP(B5352,'Team Data'!$A$1:$E$659,3,FALSE())</f>
        <v>19</v>
      </c>
      <c r="O5352" s="0" t="n">
        <f aca="false">VLOOKUP(A5352,'Team Data'!$A$1:$E$659,4,FALSE())</f>
        <v>515</v>
      </c>
      <c r="P5352" s="0" t="n">
        <f aca="false">VLOOKUP(A5352,'Team Data'!$A$1:$E$659,5,FALSE())</f>
        <v>471</v>
      </c>
      <c r="Q5352" s="0" t="n">
        <f aca="false">VLOOKUP(B5352,'Team Data'!$A$1:$E$659,4,FALSE())</f>
        <v>486</v>
      </c>
      <c r="R5352" s="0" t="n">
        <f aca="false">VLOOKUP(B5352,'Team Data'!$A$1:$E$659,5,FALSE())</f>
        <v>454</v>
      </c>
      <c r="S5352" s="0" t="n">
        <f aca="false">IF(I5352=1,(MIN(30,(C5352-D5352)))*(M5352/(M5352+N5352))*(Q5352/(Q5352+R5352)),(MAX(-30,(C5352-D5352)))*(N5352/(M5352+N5352))*(R5352/(R5352+Q5352)))</f>
        <v>1.20082361015786</v>
      </c>
      <c r="T5352" s="0" t="n">
        <f aca="false">IF(J5352=1,(MIN(30,(D5352-C5352)))*(K5352/(K5352+L5352))*(O5352/(O5352+P5352)),(MAX(-30,(D5352-C5352)))*(L5352/(K5352+L5352))*(P5352/(P5352+O5352)))</f>
        <v>-0.985230730223124</v>
      </c>
      <c r="U5352" s="7" t="n">
        <v>43158</v>
      </c>
    </row>
    <row r="5353" customFormat="false" ht="15" hidden="false" customHeight="false" outlineLevel="0" collapsed="false">
      <c r="A5353" s="0" t="s">
        <v>11</v>
      </c>
      <c r="B5353" s="0" t="s">
        <v>294</v>
      </c>
      <c r="C5353" s="0" t="n">
        <v>77</v>
      </c>
      <c r="D5353" s="0" t="n">
        <v>95</v>
      </c>
      <c r="E5353" s="0" t="n">
        <v>38</v>
      </c>
      <c r="F5353" s="0" t="n">
        <v>41</v>
      </c>
      <c r="G5353" s="0" t="n">
        <v>10</v>
      </c>
      <c r="H5353" s="0" t="n">
        <v>8</v>
      </c>
      <c r="I5353" s="0" t="n">
        <v>0</v>
      </c>
      <c r="J5353" s="0" t="n">
        <v>1</v>
      </c>
      <c r="K5353" s="0" t="n">
        <f aca="false">VLOOKUP(A5353,'Team Data'!$A$1:$E$659,2,FALSE())</f>
        <v>8</v>
      </c>
      <c r="L5353" s="0" t="n">
        <f aca="false">VLOOKUP(A5353,'Team Data'!$A$1:$E$659,3,FALSE())</f>
        <v>23</v>
      </c>
      <c r="M5353" s="0" t="n">
        <f aca="false">VLOOKUP(B5353,'Team Data'!$A$1:$E$659,2,FALSE())</f>
        <v>16</v>
      </c>
      <c r="N5353" s="0" t="n">
        <f aca="false">VLOOKUP(B5353,'Team Data'!$A$1:$E$659,3,FALSE())</f>
        <v>19</v>
      </c>
      <c r="O5353" s="0" t="n">
        <f aca="false">VLOOKUP(A5353,'Team Data'!$A$1:$E$659,4,FALSE())</f>
        <v>473</v>
      </c>
      <c r="P5353" s="0" t="n">
        <f aca="false">VLOOKUP(A5353,'Team Data'!$A$1:$E$659,5,FALSE())</f>
        <v>559</v>
      </c>
      <c r="Q5353" s="0" t="n">
        <f aca="false">VLOOKUP(B5353,'Team Data'!$A$1:$E$659,4,FALSE())</f>
        <v>549</v>
      </c>
      <c r="R5353" s="0" t="n">
        <f aca="false">VLOOKUP(B5353,'Team Data'!$A$1:$E$659,5,FALSE())</f>
        <v>611</v>
      </c>
      <c r="S5353" s="0" t="n">
        <f aca="false">IF(I5353=1,(MIN(30,(C5353-D5353)))*(M5353/(M5353+N5353))*(Q5353/(Q5353+R5353)),(MAX(-30,(C5353-D5353)))*(N5353/(M5353+N5353))*(R5353/(R5353+Q5353)))</f>
        <v>-5.14684729064039</v>
      </c>
      <c r="T5353" s="0" t="n">
        <f aca="false">IF(J5353=1,(MIN(30,(D5353-C5353)))*(K5353/(K5353+L5353))*(O5353/(O5353+P5353)),(MAX(-30,(D5353-C5353)))*(L5353/(K5353+L5353))*(P5353/(P5353+O5353)))</f>
        <v>2.12903225806452</v>
      </c>
      <c r="U5353" s="7" t="n">
        <v>43158</v>
      </c>
    </row>
    <row r="5354" customFormat="false" ht="15" hidden="false" customHeight="false" outlineLevel="0" collapsed="false">
      <c r="A5354" s="0" t="s">
        <v>288</v>
      </c>
      <c r="B5354" s="0" t="s">
        <v>174</v>
      </c>
      <c r="C5354" s="0" t="n">
        <v>76</v>
      </c>
      <c r="D5354" s="0" t="n">
        <v>54</v>
      </c>
      <c r="E5354" s="0" t="n">
        <v>34</v>
      </c>
      <c r="F5354" s="0" t="n">
        <v>24</v>
      </c>
      <c r="G5354" s="0" t="n">
        <v>11</v>
      </c>
      <c r="H5354" s="0" t="n">
        <v>13</v>
      </c>
      <c r="I5354" s="0" t="n">
        <v>1</v>
      </c>
      <c r="J5354" s="0" t="n">
        <v>0</v>
      </c>
      <c r="K5354" s="0" t="n">
        <f aca="false">VLOOKUP(A5354,'Team Data'!$A$1:$E$659,2,FALSE())</f>
        <v>26</v>
      </c>
      <c r="L5354" s="0" t="n">
        <f aca="false">VLOOKUP(A5354,'Team Data'!$A$1:$E$659,3,FALSE())</f>
        <v>9</v>
      </c>
      <c r="M5354" s="0" t="n">
        <f aca="false">VLOOKUP(B5354,'Team Data'!$A$1:$E$659,2,FALSE())</f>
        <v>25</v>
      </c>
      <c r="N5354" s="0" t="n">
        <f aca="false">VLOOKUP(B5354,'Team Data'!$A$1:$E$659,3,FALSE())</f>
        <v>12</v>
      </c>
      <c r="O5354" s="0" t="n">
        <f aca="false">VLOOKUP(A5354,'Team Data'!$A$1:$E$659,4,FALSE())</f>
        <v>702</v>
      </c>
      <c r="P5354" s="0" t="n">
        <f aca="false">VLOOKUP(A5354,'Team Data'!$A$1:$E$659,5,FALSE())</f>
        <v>475</v>
      </c>
      <c r="Q5354" s="0" t="n">
        <f aca="false">VLOOKUP(B5354,'Team Data'!$A$1:$E$659,4,FALSE())</f>
        <v>653</v>
      </c>
      <c r="R5354" s="0" t="n">
        <f aca="false">VLOOKUP(B5354,'Team Data'!$A$1:$E$659,5,FALSE())</f>
        <v>548</v>
      </c>
      <c r="S5354" s="0" t="n">
        <f aca="false">IF(I5354=1,(MIN(30,(C5354-D5354)))*(M5354/(M5354+N5354))*(Q5354/(Q5354+R5354)),(MAX(-30,(C5354-D5354)))*(N5354/(M5354+N5354))*(R5354/(R5354+Q5354)))</f>
        <v>8.08222877331953</v>
      </c>
      <c r="T5354" s="0" t="n">
        <f aca="false">IF(J5354=1,(MIN(30,(D5354-C5354)))*(K5354/(K5354+L5354))*(O5354/(O5354+P5354)),(MAX(-30,(D5354-C5354)))*(L5354/(K5354+L5354))*(P5354/(P5354+O5354)))</f>
        <v>-2.28304405874499</v>
      </c>
      <c r="U5354" s="7" t="n">
        <v>43159</v>
      </c>
    </row>
    <row r="5355" customFormat="false" ht="15" hidden="false" customHeight="false" outlineLevel="0" collapsed="false">
      <c r="A5355" s="0" t="s">
        <v>250</v>
      </c>
      <c r="B5355" s="0" t="s">
        <v>239</v>
      </c>
      <c r="C5355" s="0" t="n">
        <v>78</v>
      </c>
      <c r="D5355" s="0" t="n">
        <v>48</v>
      </c>
      <c r="E5355" s="0" t="n">
        <v>42</v>
      </c>
      <c r="F5355" s="0" t="n">
        <v>39</v>
      </c>
      <c r="G5355" s="0" t="n">
        <v>16</v>
      </c>
      <c r="H5355" s="0" t="n">
        <v>14</v>
      </c>
      <c r="I5355" s="0" t="n">
        <v>1</v>
      </c>
      <c r="J5355" s="0" t="n">
        <v>0</v>
      </c>
      <c r="K5355" s="0" t="n">
        <f aca="false">VLOOKUP(A5355,'Team Data'!$A$1:$E$659,2,FALSE())</f>
        <v>16</v>
      </c>
      <c r="L5355" s="0" t="n">
        <f aca="false">VLOOKUP(A5355,'Team Data'!$A$1:$E$659,3,FALSE())</f>
        <v>16</v>
      </c>
      <c r="M5355" s="0" t="n">
        <f aca="false">VLOOKUP(B5355,'Team Data'!$A$1:$E$659,2,FALSE())</f>
        <v>26</v>
      </c>
      <c r="N5355" s="0" t="n">
        <f aca="false">VLOOKUP(B5355,'Team Data'!$A$1:$E$659,3,FALSE())</f>
        <v>8</v>
      </c>
      <c r="O5355" s="0" t="n">
        <f aca="false">VLOOKUP(A5355,'Team Data'!$A$1:$E$659,4,FALSE())</f>
        <v>549</v>
      </c>
      <c r="P5355" s="0" t="n">
        <f aca="false">VLOOKUP(A5355,'Team Data'!$A$1:$E$659,5,FALSE())</f>
        <v>500</v>
      </c>
      <c r="Q5355" s="0" t="n">
        <f aca="false">VLOOKUP(B5355,'Team Data'!$A$1:$E$659,4,FALSE())</f>
        <v>627</v>
      </c>
      <c r="R5355" s="0" t="n">
        <f aca="false">VLOOKUP(B5355,'Team Data'!$A$1:$E$659,5,FALSE())</f>
        <v>488</v>
      </c>
      <c r="S5355" s="0" t="n">
        <f aca="false">IF(I5355=1,(MIN(30,(C5355-D5355)))*(M5355/(M5355+N5355))*(Q5355/(Q5355+R5355)),(MAX(-30,(C5355-D5355)))*(N5355/(M5355+N5355))*(R5355/(R5355+Q5355)))</f>
        <v>12.9005539435505</v>
      </c>
      <c r="T5355" s="0" t="n">
        <f aca="false">IF(J5355=1,(MIN(30,(D5355-C5355)))*(K5355/(K5355+L5355))*(O5355/(O5355+P5355)),(MAX(-30,(D5355-C5355)))*(L5355/(K5355+L5355))*(P5355/(P5355+O5355)))</f>
        <v>-7.14966634890372</v>
      </c>
      <c r="U5355" s="7" t="n">
        <v>43159</v>
      </c>
    </row>
    <row r="5356" customFormat="false" ht="15" hidden="false" customHeight="false" outlineLevel="0" collapsed="false">
      <c r="A5356" s="0" t="s">
        <v>13</v>
      </c>
      <c r="B5356" s="0" t="s">
        <v>141</v>
      </c>
      <c r="C5356" s="0" t="n">
        <v>86</v>
      </c>
      <c r="D5356" s="0" t="n">
        <v>93</v>
      </c>
      <c r="E5356" s="0" t="n">
        <v>30</v>
      </c>
      <c r="F5356" s="0" t="n">
        <v>29</v>
      </c>
      <c r="G5356" s="0" t="n">
        <v>11</v>
      </c>
      <c r="H5356" s="0" t="n">
        <v>8</v>
      </c>
      <c r="I5356" s="0" t="n">
        <v>0</v>
      </c>
      <c r="J5356" s="0" t="n">
        <v>1</v>
      </c>
      <c r="K5356" s="0" t="n">
        <f aca="false">VLOOKUP(A5356,'Team Data'!$A$1:$E$659,2,FALSE())</f>
        <v>6</v>
      </c>
      <c r="L5356" s="0" t="n">
        <f aca="false">VLOOKUP(A5356,'Team Data'!$A$1:$E$659,3,FALSE())</f>
        <v>24</v>
      </c>
      <c r="M5356" s="0" t="n">
        <f aca="false">VLOOKUP(B5356,'Team Data'!$A$1:$E$659,2,FALSE())</f>
        <v>10</v>
      </c>
      <c r="N5356" s="0" t="n">
        <f aca="false">VLOOKUP(B5356,'Team Data'!$A$1:$E$659,3,FALSE())</f>
        <v>21</v>
      </c>
      <c r="O5356" s="0" t="n">
        <f aca="false">VLOOKUP(A5356,'Team Data'!$A$1:$E$659,4,FALSE())</f>
        <v>466</v>
      </c>
      <c r="P5356" s="0" t="n">
        <f aca="false">VLOOKUP(A5356,'Team Data'!$A$1:$E$659,5,FALSE())</f>
        <v>488</v>
      </c>
      <c r="Q5356" s="0" t="n">
        <f aca="false">VLOOKUP(B5356,'Team Data'!$A$1:$E$659,4,FALSE())</f>
        <v>459</v>
      </c>
      <c r="R5356" s="0" t="n">
        <f aca="false">VLOOKUP(B5356,'Team Data'!$A$1:$E$659,5,FALSE())</f>
        <v>493</v>
      </c>
      <c r="S5356" s="0" t="n">
        <f aca="false">IF(I5356=1,(MIN(30,(C5356-D5356)))*(M5356/(M5356+N5356))*(Q5356/(Q5356+R5356)),(MAX(-30,(C5356-D5356)))*(N5356/(M5356+N5356))*(R5356/(R5356+Q5356)))</f>
        <v>-2.45564516129032</v>
      </c>
      <c r="T5356" s="0" t="n">
        <f aca="false">IF(J5356=1,(MIN(30,(D5356-C5356)))*(K5356/(K5356+L5356))*(O5356/(O5356+P5356)),(MAX(-30,(D5356-C5356)))*(L5356/(K5356+L5356))*(P5356/(P5356+O5356)))</f>
        <v>0.683857442348009</v>
      </c>
      <c r="U5356" s="7" t="n">
        <v>43159</v>
      </c>
    </row>
    <row r="5357" customFormat="false" ht="15" hidden="false" customHeight="false" outlineLevel="0" collapsed="false">
      <c r="A5357" s="0" t="s">
        <v>20</v>
      </c>
      <c r="B5357" s="0" t="s">
        <v>154</v>
      </c>
      <c r="C5357" s="0" t="n">
        <v>79</v>
      </c>
      <c r="D5357" s="0" t="n">
        <v>82</v>
      </c>
      <c r="E5357" s="0" t="n">
        <v>35</v>
      </c>
      <c r="F5357" s="0" t="n">
        <v>35</v>
      </c>
      <c r="G5357" s="0" t="n">
        <v>13</v>
      </c>
      <c r="H5357" s="0" t="n">
        <v>13</v>
      </c>
      <c r="I5357" s="0" t="n">
        <v>0</v>
      </c>
      <c r="J5357" s="0" t="n">
        <v>1</v>
      </c>
      <c r="K5357" s="0" t="n">
        <f aca="false">VLOOKUP(A5357,'Team Data'!$A$1:$E$659,2,FALSE())</f>
        <v>13</v>
      </c>
      <c r="L5357" s="0" t="n">
        <f aca="false">VLOOKUP(A5357,'Team Data'!$A$1:$E$659,3,FALSE())</f>
        <v>17</v>
      </c>
      <c r="M5357" s="0" t="n">
        <f aca="false">VLOOKUP(B5357,'Team Data'!$A$1:$E$659,2,FALSE())</f>
        <v>9</v>
      </c>
      <c r="N5357" s="0" t="n">
        <f aca="false">VLOOKUP(B5357,'Team Data'!$A$1:$E$659,3,FALSE())</f>
        <v>22</v>
      </c>
      <c r="O5357" s="0" t="n">
        <f aca="false">VLOOKUP(A5357,'Team Data'!$A$1:$E$659,4,FALSE())</f>
        <v>403</v>
      </c>
      <c r="P5357" s="0" t="n">
        <f aca="false">VLOOKUP(A5357,'Team Data'!$A$1:$E$659,5,FALSE())</f>
        <v>509</v>
      </c>
      <c r="Q5357" s="0" t="n">
        <f aca="false">VLOOKUP(B5357,'Team Data'!$A$1:$E$659,4,FALSE())</f>
        <v>465</v>
      </c>
      <c r="R5357" s="0" t="n">
        <f aca="false">VLOOKUP(B5357,'Team Data'!$A$1:$E$659,5,FALSE())</f>
        <v>484</v>
      </c>
      <c r="S5357" s="0" t="n">
        <f aca="false">IF(I5357=1,(MIN(30,(C5357-D5357)))*(M5357/(M5357+N5357))*(Q5357/(Q5357+R5357)),(MAX(-30,(C5357-D5357)))*(N5357/(M5357+N5357))*(R5357/(R5357+Q5357)))</f>
        <v>-1.08582888609402</v>
      </c>
      <c r="T5357" s="0" t="n">
        <f aca="false">IF(J5357=1,(MIN(30,(D5357-C5357)))*(K5357/(K5357+L5357))*(O5357/(O5357+P5357)),(MAX(-30,(D5357-C5357)))*(L5357/(K5357+L5357))*(P5357/(P5357+O5357)))</f>
        <v>0.574451754385965</v>
      </c>
      <c r="U5357" s="7" t="n">
        <v>43159</v>
      </c>
    </row>
    <row r="5358" customFormat="false" ht="15" hidden="false" customHeight="false" outlineLevel="0" collapsed="false">
      <c r="A5358" s="0" t="s">
        <v>232</v>
      </c>
      <c r="B5358" s="0" t="s">
        <v>50</v>
      </c>
      <c r="C5358" s="0" t="n">
        <v>51</v>
      </c>
      <c r="D5358" s="0" t="n">
        <v>68</v>
      </c>
      <c r="E5358" s="0" t="n">
        <v>34</v>
      </c>
      <c r="F5358" s="0" t="n">
        <v>34</v>
      </c>
      <c r="G5358" s="0" t="n">
        <v>13</v>
      </c>
      <c r="H5358" s="0" t="n">
        <v>8</v>
      </c>
      <c r="I5358" s="0" t="n">
        <v>0</v>
      </c>
      <c r="J5358" s="0" t="n">
        <v>1</v>
      </c>
      <c r="K5358" s="0" t="n">
        <f aca="false">VLOOKUP(A5358,'Team Data'!$A$1:$E$659,2,FALSE())</f>
        <v>11</v>
      </c>
      <c r="L5358" s="0" t="n">
        <f aca="false">VLOOKUP(A5358,'Team Data'!$A$1:$E$659,3,FALSE())</f>
        <v>21</v>
      </c>
      <c r="M5358" s="0" t="n">
        <f aca="false">VLOOKUP(B5358,'Team Data'!$A$1:$E$659,2,FALSE())</f>
        <v>15</v>
      </c>
      <c r="N5358" s="0" t="n">
        <f aca="false">VLOOKUP(B5358,'Team Data'!$A$1:$E$659,3,FALSE())</f>
        <v>16</v>
      </c>
      <c r="O5358" s="0" t="n">
        <f aca="false">VLOOKUP(A5358,'Team Data'!$A$1:$E$659,4,FALSE())</f>
        <v>484</v>
      </c>
      <c r="P5358" s="0" t="n">
        <f aca="false">VLOOKUP(A5358,'Team Data'!$A$1:$E$659,5,FALSE())</f>
        <v>477</v>
      </c>
      <c r="Q5358" s="0" t="n">
        <f aca="false">VLOOKUP(B5358,'Team Data'!$A$1:$E$659,4,FALSE())</f>
        <v>449</v>
      </c>
      <c r="R5358" s="0" t="n">
        <f aca="false">VLOOKUP(B5358,'Team Data'!$A$1:$E$659,5,FALSE())</f>
        <v>485</v>
      </c>
      <c r="S5358" s="0" t="n">
        <f aca="false">IF(I5358=1,(MIN(30,(C5358-D5358)))*(M5358/(M5358+N5358))*(Q5358/(Q5358+R5358)),(MAX(-30,(C5358-D5358)))*(N5358/(M5358+N5358))*(R5358/(R5358+Q5358)))</f>
        <v>-4.55619258133591</v>
      </c>
      <c r="T5358" s="0" t="n">
        <f aca="false">IF(J5358=1,(MIN(30,(D5358-C5358)))*(K5358/(K5358+L5358))*(O5358/(O5358+P5358)),(MAX(-30,(D5358-C5358)))*(L5358/(K5358+L5358))*(P5358/(P5358+O5358)))</f>
        <v>2.9431581685744</v>
      </c>
      <c r="U5358" s="7" t="n">
        <v>43159</v>
      </c>
    </row>
    <row r="5359" customFormat="false" ht="15" hidden="false" customHeight="false" outlineLevel="0" collapsed="false">
      <c r="A5359" s="0" t="s">
        <v>149</v>
      </c>
      <c r="B5359" s="0" t="s">
        <v>112</v>
      </c>
      <c r="C5359" s="0" t="n">
        <v>68</v>
      </c>
      <c r="D5359" s="0" t="n">
        <v>55</v>
      </c>
      <c r="E5359" s="0" t="n">
        <v>30</v>
      </c>
      <c r="F5359" s="0" t="n">
        <v>41</v>
      </c>
      <c r="G5359" s="0" t="n">
        <v>10</v>
      </c>
      <c r="H5359" s="0" t="n">
        <v>17</v>
      </c>
      <c r="I5359" s="0" t="n">
        <v>1</v>
      </c>
      <c r="J5359" s="0" t="n">
        <v>0</v>
      </c>
      <c r="K5359" s="0" t="n">
        <f aca="false">VLOOKUP(A5359,'Team Data'!$A$1:$E$659,2,FALSE())</f>
        <v>7</v>
      </c>
      <c r="L5359" s="0" t="n">
        <f aca="false">VLOOKUP(A5359,'Team Data'!$A$1:$E$659,3,FALSE())</f>
        <v>26</v>
      </c>
      <c r="M5359" s="0" t="n">
        <f aca="false">VLOOKUP(B5359,'Team Data'!$A$1:$E$659,2,FALSE())</f>
        <v>14</v>
      </c>
      <c r="N5359" s="0" t="n">
        <f aca="false">VLOOKUP(B5359,'Team Data'!$A$1:$E$659,3,FALSE())</f>
        <v>16</v>
      </c>
      <c r="O5359" s="0" t="n">
        <f aca="false">VLOOKUP(A5359,'Team Data'!$A$1:$E$659,4,FALSE())</f>
        <v>523</v>
      </c>
      <c r="P5359" s="0" t="n">
        <f aca="false">VLOOKUP(A5359,'Team Data'!$A$1:$E$659,5,FALSE())</f>
        <v>461</v>
      </c>
      <c r="Q5359" s="0" t="n">
        <f aca="false">VLOOKUP(B5359,'Team Data'!$A$1:$E$659,4,FALSE())</f>
        <v>437</v>
      </c>
      <c r="R5359" s="0" t="n">
        <f aca="false">VLOOKUP(B5359,'Team Data'!$A$1:$E$659,5,FALSE())</f>
        <v>467</v>
      </c>
      <c r="S5359" s="0" t="n">
        <f aca="false">IF(I5359=1,(MIN(30,(C5359-D5359)))*(M5359/(M5359+N5359))*(Q5359/(Q5359+R5359)),(MAX(-30,(C5359-D5359)))*(N5359/(M5359+N5359))*(R5359/(R5359+Q5359)))</f>
        <v>2.93266961651917</v>
      </c>
      <c r="T5359" s="0" t="n">
        <f aca="false">IF(J5359=1,(MIN(30,(D5359-C5359)))*(K5359/(K5359+L5359))*(O5359/(O5359+P5359)),(MAX(-30,(D5359-C5359)))*(L5359/(K5359+L5359))*(P5359/(P5359+O5359)))</f>
        <v>-4.79853412170485</v>
      </c>
      <c r="U5359" s="7" t="n">
        <v>43159</v>
      </c>
    </row>
    <row r="5360" customFormat="false" ht="15" hidden="false" customHeight="false" outlineLevel="0" collapsed="false">
      <c r="A5360" s="0" t="s">
        <v>315</v>
      </c>
      <c r="B5360" s="0" t="s">
        <v>190</v>
      </c>
      <c r="C5360" s="0" t="n">
        <v>92</v>
      </c>
      <c r="D5360" s="0" t="n">
        <v>77</v>
      </c>
      <c r="E5360" s="0" t="n">
        <v>37</v>
      </c>
      <c r="F5360" s="0" t="n">
        <v>33</v>
      </c>
      <c r="G5360" s="0" t="n">
        <v>9</v>
      </c>
      <c r="H5360" s="0" t="n">
        <v>7</v>
      </c>
      <c r="I5360" s="0" t="n">
        <v>1</v>
      </c>
      <c r="J5360" s="0" t="n">
        <v>0</v>
      </c>
      <c r="K5360" s="0" t="n">
        <f aca="false">VLOOKUP(A5360,'Team Data'!$A$1:$E$659,2,FALSE())</f>
        <v>12</v>
      </c>
      <c r="L5360" s="0" t="n">
        <f aca="false">VLOOKUP(A5360,'Team Data'!$A$1:$E$659,3,FALSE())</f>
        <v>18</v>
      </c>
      <c r="M5360" s="0" t="n">
        <f aca="false">VLOOKUP(B5360,'Team Data'!$A$1:$E$659,2,FALSE())</f>
        <v>10</v>
      </c>
      <c r="N5360" s="0" t="n">
        <f aca="false">VLOOKUP(B5360,'Team Data'!$A$1:$E$659,3,FALSE())</f>
        <v>21</v>
      </c>
      <c r="O5360" s="0" t="n">
        <f aca="false">VLOOKUP(A5360,'Team Data'!$A$1:$E$659,4,FALSE())</f>
        <v>451</v>
      </c>
      <c r="P5360" s="0" t="n">
        <f aca="false">VLOOKUP(A5360,'Team Data'!$A$1:$E$659,5,FALSE())</f>
        <v>479</v>
      </c>
      <c r="Q5360" s="0" t="n">
        <f aca="false">VLOOKUP(B5360,'Team Data'!$A$1:$E$659,4,FALSE())</f>
        <v>463</v>
      </c>
      <c r="R5360" s="0" t="n">
        <f aca="false">VLOOKUP(B5360,'Team Data'!$A$1:$E$659,5,FALSE())</f>
        <v>473</v>
      </c>
      <c r="S5360" s="0" t="n">
        <f aca="false">IF(I5360=1,(MIN(30,(C5360-D5360)))*(M5360/(M5360+N5360))*(Q5360/(Q5360+R5360)),(MAX(-30,(C5360-D5360)))*(N5360/(M5360+N5360))*(R5360/(R5360+Q5360)))</f>
        <v>2.39350703060381</v>
      </c>
      <c r="T5360" s="0" t="n">
        <f aca="false">IF(J5360=1,(MIN(30,(D5360-C5360)))*(K5360/(K5360+L5360))*(O5360/(O5360+P5360)),(MAX(-30,(D5360-C5360)))*(L5360/(K5360+L5360))*(P5360/(P5360+O5360)))</f>
        <v>-4.63548387096774</v>
      </c>
      <c r="U5360" s="7" t="n">
        <v>43159</v>
      </c>
    </row>
    <row r="5361" customFormat="false" ht="15" hidden="false" customHeight="false" outlineLevel="0" collapsed="false">
      <c r="A5361" s="0" t="s">
        <v>333</v>
      </c>
      <c r="B5361" s="0" t="s">
        <v>156</v>
      </c>
      <c r="C5361" s="0" t="n">
        <v>74</v>
      </c>
      <c r="D5361" s="0" t="n">
        <v>62</v>
      </c>
      <c r="E5361" s="0" t="n">
        <v>38</v>
      </c>
      <c r="F5361" s="0" t="n">
        <v>35</v>
      </c>
      <c r="G5361" s="0" t="n">
        <v>14</v>
      </c>
      <c r="H5361" s="0" t="n">
        <v>13</v>
      </c>
      <c r="I5361" s="0" t="n">
        <v>1</v>
      </c>
      <c r="J5361" s="0" t="n">
        <v>0</v>
      </c>
      <c r="K5361" s="0" t="n">
        <f aca="false">VLOOKUP(A5361,'Team Data'!$A$1:$E$659,2,FALSE())</f>
        <v>27</v>
      </c>
      <c r="L5361" s="0" t="n">
        <f aca="false">VLOOKUP(A5361,'Team Data'!$A$1:$E$659,3,FALSE())</f>
        <v>8</v>
      </c>
      <c r="M5361" s="0" t="n">
        <f aca="false">VLOOKUP(B5361,'Team Data'!$A$1:$E$659,2,FALSE())</f>
        <v>6</v>
      </c>
      <c r="N5361" s="0" t="n">
        <f aca="false">VLOOKUP(B5361,'Team Data'!$A$1:$E$659,3,FALSE())</f>
        <v>26</v>
      </c>
      <c r="O5361" s="0" t="n">
        <f aca="false">VLOOKUP(A5361,'Team Data'!$A$1:$E$659,4,FALSE())</f>
        <v>551</v>
      </c>
      <c r="P5361" s="0" t="n">
        <f aca="false">VLOOKUP(A5361,'Team Data'!$A$1:$E$659,5,FALSE())</f>
        <v>544</v>
      </c>
      <c r="Q5361" s="0" t="n">
        <f aca="false">VLOOKUP(B5361,'Team Data'!$A$1:$E$659,4,FALSE())</f>
        <v>483</v>
      </c>
      <c r="R5361" s="0" t="n">
        <f aca="false">VLOOKUP(B5361,'Team Data'!$A$1:$E$659,5,FALSE())</f>
        <v>480</v>
      </c>
      <c r="S5361" s="0" t="n">
        <f aca="false">IF(I5361=1,(MIN(30,(C5361-D5361)))*(M5361/(M5361+N5361))*(Q5361/(Q5361+R5361)),(MAX(-30,(C5361-D5361)))*(N5361/(M5361+N5361))*(R5361/(R5361+Q5361)))</f>
        <v>1.1285046728972</v>
      </c>
      <c r="T5361" s="0" t="n">
        <f aca="false">IF(J5361=1,(MIN(30,(D5361-C5361)))*(K5361/(K5361+L5361))*(O5361/(O5361+P5361)),(MAX(-30,(D5361-C5361)))*(L5361/(K5361+L5361))*(P5361/(P5361+O5361)))</f>
        <v>-1.3626614481409</v>
      </c>
      <c r="U5361" s="7" t="n">
        <v>43159</v>
      </c>
    </row>
    <row r="5362" customFormat="false" ht="15" hidden="false" customHeight="false" outlineLevel="0" collapsed="false">
      <c r="A5362" s="0" t="s">
        <v>314</v>
      </c>
      <c r="B5362" s="0" t="s">
        <v>109</v>
      </c>
      <c r="C5362" s="0" t="n">
        <v>62</v>
      </c>
      <c r="D5362" s="0" t="n">
        <v>53</v>
      </c>
      <c r="E5362" s="0" t="n">
        <v>34</v>
      </c>
      <c r="F5362" s="0" t="n">
        <v>37</v>
      </c>
      <c r="G5362" s="0" t="n">
        <v>14</v>
      </c>
      <c r="H5362" s="0" t="n">
        <v>16</v>
      </c>
      <c r="I5362" s="0" t="n">
        <v>1</v>
      </c>
      <c r="J5362" s="0" t="n">
        <v>0</v>
      </c>
      <c r="K5362" s="0" t="n">
        <f aca="false">VLOOKUP(A5362,'Team Data'!$A$1:$E$659,2,FALSE())</f>
        <v>25</v>
      </c>
      <c r="L5362" s="0" t="n">
        <f aca="false">VLOOKUP(A5362,'Team Data'!$A$1:$E$659,3,FALSE())</f>
        <v>10</v>
      </c>
      <c r="M5362" s="0" t="n">
        <f aca="false">VLOOKUP(B5362,'Team Data'!$A$1:$E$659,2,FALSE())</f>
        <v>19</v>
      </c>
      <c r="N5362" s="0" t="n">
        <f aca="false">VLOOKUP(B5362,'Team Data'!$A$1:$E$659,3,FALSE())</f>
        <v>14</v>
      </c>
      <c r="O5362" s="0" t="n">
        <f aca="false">VLOOKUP(A5362,'Team Data'!$A$1:$E$659,4,FALSE())</f>
        <v>506</v>
      </c>
      <c r="P5362" s="0" t="n">
        <f aca="false">VLOOKUP(A5362,'Team Data'!$A$1:$E$659,5,FALSE())</f>
        <v>534</v>
      </c>
      <c r="Q5362" s="0" t="n">
        <f aca="false">VLOOKUP(B5362,'Team Data'!$A$1:$E$659,4,FALSE())</f>
        <v>501</v>
      </c>
      <c r="R5362" s="0" t="n">
        <f aca="false">VLOOKUP(B5362,'Team Data'!$A$1:$E$659,5,FALSE())</f>
        <v>542</v>
      </c>
      <c r="S5362" s="0" t="n">
        <f aca="false">IF(I5362=1,(MIN(30,(C5362-D5362)))*(M5362/(M5362+N5362))*(Q5362/(Q5362+R5362)),(MAX(-30,(C5362-D5362)))*(N5362/(M5362+N5362))*(R5362/(R5362+Q5362)))</f>
        <v>2.48906127429617</v>
      </c>
      <c r="T5362" s="0" t="n">
        <f aca="false">IF(J5362=1,(MIN(30,(D5362-C5362)))*(K5362/(K5362+L5362))*(O5362/(O5362+P5362)),(MAX(-30,(D5362-C5362)))*(L5362/(K5362+L5362))*(P5362/(P5362+O5362)))</f>
        <v>-1.32032967032967</v>
      </c>
      <c r="U5362" s="7" t="n">
        <v>43159</v>
      </c>
    </row>
    <row r="5363" customFormat="false" ht="15" hidden="false" customHeight="false" outlineLevel="0" collapsed="false">
      <c r="A5363" s="0" t="s">
        <v>168</v>
      </c>
      <c r="B5363" s="0" t="s">
        <v>137</v>
      </c>
      <c r="C5363" s="0" t="n">
        <v>83</v>
      </c>
      <c r="D5363" s="0" t="n">
        <v>90</v>
      </c>
      <c r="E5363" s="0" t="n">
        <v>30</v>
      </c>
      <c r="F5363" s="0" t="n">
        <v>43</v>
      </c>
      <c r="G5363" s="0" t="n">
        <v>15</v>
      </c>
      <c r="H5363" s="0" t="n">
        <v>18</v>
      </c>
      <c r="I5363" s="0" t="n">
        <v>0</v>
      </c>
      <c r="J5363" s="0" t="n">
        <v>1</v>
      </c>
      <c r="K5363" s="0" t="n">
        <f aca="false">VLOOKUP(A5363,'Team Data'!$A$1:$E$659,2,FALSE())</f>
        <v>16</v>
      </c>
      <c r="L5363" s="0" t="n">
        <f aca="false">VLOOKUP(A5363,'Team Data'!$A$1:$E$659,3,FALSE())</f>
        <v>18</v>
      </c>
      <c r="M5363" s="0" t="n">
        <f aca="false">VLOOKUP(B5363,'Team Data'!$A$1:$E$659,2,FALSE())</f>
        <v>17</v>
      </c>
      <c r="N5363" s="0" t="n">
        <f aca="false">VLOOKUP(B5363,'Team Data'!$A$1:$E$659,3,FALSE())</f>
        <v>17</v>
      </c>
      <c r="O5363" s="0" t="n">
        <f aca="false">VLOOKUP(A5363,'Team Data'!$A$1:$E$659,4,FALSE())</f>
        <v>575</v>
      </c>
      <c r="P5363" s="0" t="n">
        <f aca="false">VLOOKUP(A5363,'Team Data'!$A$1:$E$659,5,FALSE())</f>
        <v>481</v>
      </c>
      <c r="Q5363" s="0" t="n">
        <f aca="false">VLOOKUP(B5363,'Team Data'!$A$1:$E$659,4,FALSE())</f>
        <v>609</v>
      </c>
      <c r="R5363" s="0" t="n">
        <f aca="false">VLOOKUP(B5363,'Team Data'!$A$1:$E$659,5,FALSE())</f>
        <v>491</v>
      </c>
      <c r="S5363" s="0" t="n">
        <f aca="false">IF(I5363=1,(MIN(30,(C5363-D5363)))*(M5363/(M5363+N5363))*(Q5363/(Q5363+R5363)),(MAX(-30,(C5363-D5363)))*(N5363/(M5363+N5363))*(R5363/(R5363+Q5363)))</f>
        <v>-1.56227272727273</v>
      </c>
      <c r="T5363" s="0" t="n">
        <f aca="false">IF(J5363=1,(MIN(30,(D5363-C5363)))*(K5363/(K5363+L5363))*(O5363/(O5363+P5363)),(MAX(-30,(D5363-C5363)))*(L5363/(K5363+L5363))*(P5363/(P5363+O5363)))</f>
        <v>1.79367201426025</v>
      </c>
      <c r="U5363" s="7" t="n">
        <v>43159</v>
      </c>
    </row>
    <row r="5364" customFormat="false" ht="15" hidden="false" customHeight="false" outlineLevel="0" collapsed="false">
      <c r="A5364" s="0" t="s">
        <v>81</v>
      </c>
      <c r="B5364" s="0" t="s">
        <v>346</v>
      </c>
      <c r="C5364" s="0" t="n">
        <v>74</v>
      </c>
      <c r="D5364" s="0" t="n">
        <v>58</v>
      </c>
      <c r="E5364" s="0" t="n">
        <v>29</v>
      </c>
      <c r="F5364" s="0" t="n">
        <v>35</v>
      </c>
      <c r="G5364" s="0" t="n">
        <v>7</v>
      </c>
      <c r="H5364" s="0" t="n">
        <v>10</v>
      </c>
      <c r="I5364" s="0" t="n">
        <v>1</v>
      </c>
      <c r="J5364" s="0" t="n">
        <v>0</v>
      </c>
      <c r="K5364" s="0" t="n">
        <f aca="false">VLOOKUP(A5364,'Team Data'!$A$1:$E$659,2,FALSE())</f>
        <v>22</v>
      </c>
      <c r="L5364" s="0" t="n">
        <f aca="false">VLOOKUP(A5364,'Team Data'!$A$1:$E$659,3,FALSE())</f>
        <v>13</v>
      </c>
      <c r="M5364" s="0" t="n">
        <f aca="false">VLOOKUP(B5364,'Team Data'!$A$1:$E$659,2,FALSE())</f>
        <v>17</v>
      </c>
      <c r="N5364" s="0" t="n">
        <f aca="false">VLOOKUP(B5364,'Team Data'!$A$1:$E$659,3,FALSE())</f>
        <v>15</v>
      </c>
      <c r="O5364" s="0" t="n">
        <f aca="false">VLOOKUP(A5364,'Team Data'!$A$1:$E$659,4,FALSE())</f>
        <v>536</v>
      </c>
      <c r="P5364" s="0" t="n">
        <f aca="false">VLOOKUP(A5364,'Team Data'!$A$1:$E$659,5,FALSE())</f>
        <v>497</v>
      </c>
      <c r="Q5364" s="0" t="n">
        <f aca="false">VLOOKUP(B5364,'Team Data'!$A$1:$E$659,4,FALSE())</f>
        <v>521</v>
      </c>
      <c r="R5364" s="0" t="n">
        <f aca="false">VLOOKUP(B5364,'Team Data'!$A$1:$E$659,5,FALSE())</f>
        <v>476</v>
      </c>
      <c r="S5364" s="0" t="n">
        <f aca="false">IF(I5364=1,(MIN(30,(C5364-D5364)))*(M5364/(M5364+N5364))*(Q5364/(Q5364+R5364)),(MAX(-30,(C5364-D5364)))*(N5364/(M5364+N5364))*(R5364/(R5364+Q5364)))</f>
        <v>4.44182547642929</v>
      </c>
      <c r="T5364" s="0" t="n">
        <f aca="false">IF(J5364=1,(MIN(30,(D5364-C5364)))*(K5364/(K5364+L5364))*(O5364/(O5364+P5364)),(MAX(-30,(D5364-C5364)))*(L5364/(K5364+L5364))*(P5364/(P5364+O5364)))</f>
        <v>-2.85924491771539</v>
      </c>
      <c r="U5364" s="7" t="n">
        <v>43159</v>
      </c>
    </row>
    <row r="5365" customFormat="false" ht="15" hidden="false" customHeight="false" outlineLevel="0" collapsed="false">
      <c r="A5365" s="0" t="s">
        <v>24</v>
      </c>
      <c r="B5365" s="0" t="s">
        <v>48</v>
      </c>
      <c r="C5365" s="0" t="n">
        <v>51</v>
      </c>
      <c r="D5365" s="0" t="n">
        <v>75</v>
      </c>
      <c r="E5365" s="0" t="n">
        <v>40</v>
      </c>
      <c r="F5365" s="0" t="n">
        <v>33</v>
      </c>
      <c r="G5365" s="0" t="n">
        <v>16</v>
      </c>
      <c r="H5365" s="0" t="n">
        <v>6</v>
      </c>
      <c r="I5365" s="0" t="n">
        <v>0</v>
      </c>
      <c r="J5365" s="0" t="n">
        <v>1</v>
      </c>
      <c r="K5365" s="0" t="n">
        <f aca="false">VLOOKUP(A5365,'Team Data'!$A$1:$E$659,2,FALSE())</f>
        <v>19</v>
      </c>
      <c r="L5365" s="0" t="n">
        <f aca="false">VLOOKUP(A5365,'Team Data'!$A$1:$E$659,3,FALSE())</f>
        <v>13</v>
      </c>
      <c r="M5365" s="0" t="n">
        <f aca="false">VLOOKUP(B5365,'Team Data'!$A$1:$E$659,2,FALSE())</f>
        <v>21</v>
      </c>
      <c r="N5365" s="0" t="n">
        <f aca="false">VLOOKUP(B5365,'Team Data'!$A$1:$E$659,3,FALSE())</f>
        <v>15</v>
      </c>
      <c r="O5365" s="0" t="n">
        <f aca="false">VLOOKUP(A5365,'Team Data'!$A$1:$E$659,4,FALSE())</f>
        <v>529</v>
      </c>
      <c r="P5365" s="0" t="n">
        <f aca="false">VLOOKUP(A5365,'Team Data'!$A$1:$E$659,5,FALSE())</f>
        <v>500</v>
      </c>
      <c r="Q5365" s="0" t="n">
        <f aca="false">VLOOKUP(B5365,'Team Data'!$A$1:$E$659,4,FALSE())</f>
        <v>577</v>
      </c>
      <c r="R5365" s="0" t="n">
        <f aca="false">VLOOKUP(B5365,'Team Data'!$A$1:$E$659,5,FALSE())</f>
        <v>521</v>
      </c>
      <c r="S5365" s="0" t="n">
        <f aca="false">IF(I5365=1,(MIN(30,(C5365-D5365)))*(M5365/(M5365+N5365))*(Q5365/(Q5365+R5365)),(MAX(-30,(C5365-D5365)))*(N5365/(M5365+N5365))*(R5365/(R5365+Q5365)))</f>
        <v>-4.74499089253188</v>
      </c>
      <c r="T5365" s="0" t="n">
        <f aca="false">IF(J5365=1,(MIN(30,(D5365-C5365)))*(K5365/(K5365+L5365))*(O5365/(O5365+P5365)),(MAX(-30,(D5365-C5365)))*(L5365/(K5365+L5365))*(P5365/(P5365+O5365)))</f>
        <v>7.32580174927114</v>
      </c>
      <c r="U5365" s="7" t="n">
        <v>43159</v>
      </c>
    </row>
    <row r="5366" customFormat="false" ht="15" hidden="false" customHeight="false" outlineLevel="0" collapsed="false">
      <c r="A5366" s="0" t="s">
        <v>32</v>
      </c>
      <c r="B5366" s="0" t="s">
        <v>214</v>
      </c>
      <c r="C5366" s="0" t="n">
        <v>59</v>
      </c>
      <c r="D5366" s="0" t="n">
        <v>75</v>
      </c>
      <c r="E5366" s="0" t="n">
        <v>39</v>
      </c>
      <c r="F5366" s="0" t="n">
        <v>37</v>
      </c>
      <c r="G5366" s="0" t="n">
        <v>18</v>
      </c>
      <c r="H5366" s="0" t="n">
        <v>11</v>
      </c>
      <c r="I5366" s="0" t="n">
        <v>0</v>
      </c>
      <c r="J5366" s="0" t="n">
        <v>1</v>
      </c>
      <c r="K5366" s="0" t="n">
        <f aca="false">VLOOKUP(A5366,'Team Data'!$A$1:$E$659,2,FALSE())</f>
        <v>16</v>
      </c>
      <c r="L5366" s="0" t="n">
        <f aca="false">VLOOKUP(A5366,'Team Data'!$A$1:$E$659,3,FALSE())</f>
        <v>16</v>
      </c>
      <c r="M5366" s="0" t="n">
        <f aca="false">VLOOKUP(B5366,'Team Data'!$A$1:$E$659,2,FALSE())</f>
        <v>14</v>
      </c>
      <c r="N5366" s="0" t="n">
        <f aca="false">VLOOKUP(B5366,'Team Data'!$A$1:$E$659,3,FALSE())</f>
        <v>16</v>
      </c>
      <c r="O5366" s="0" t="n">
        <f aca="false">VLOOKUP(A5366,'Team Data'!$A$1:$E$659,4,FALSE())</f>
        <v>523</v>
      </c>
      <c r="P5366" s="0" t="n">
        <f aca="false">VLOOKUP(A5366,'Team Data'!$A$1:$E$659,5,FALSE())</f>
        <v>476</v>
      </c>
      <c r="Q5366" s="0" t="n">
        <f aca="false">VLOOKUP(B5366,'Team Data'!$A$1:$E$659,4,FALSE())</f>
        <v>515</v>
      </c>
      <c r="R5366" s="0" t="n">
        <f aca="false">VLOOKUP(B5366,'Team Data'!$A$1:$E$659,5,FALSE())</f>
        <v>457</v>
      </c>
      <c r="S5366" s="0" t="n">
        <f aca="false">IF(I5366=1,(MIN(30,(C5366-D5366)))*(M5366/(M5366+N5366))*(Q5366/(Q5366+R5366)),(MAX(-30,(C5366-D5366)))*(N5366/(M5366+N5366))*(R5366/(R5366+Q5366)))</f>
        <v>-4.01207133058985</v>
      </c>
      <c r="T5366" s="0" t="n">
        <f aca="false">IF(J5366=1,(MIN(30,(D5366-C5366)))*(K5366/(K5366+L5366))*(O5366/(O5366+P5366)),(MAX(-30,(D5366-C5366)))*(L5366/(K5366+L5366))*(P5366/(P5366+O5366)))</f>
        <v>4.18818818818819</v>
      </c>
      <c r="U5366" s="7" t="n">
        <v>43159</v>
      </c>
    </row>
    <row r="5367" customFormat="false" ht="15" hidden="false" customHeight="false" outlineLevel="0" collapsed="false">
      <c r="A5367" s="0" t="s">
        <v>8</v>
      </c>
      <c r="B5367" s="0" t="s">
        <v>37</v>
      </c>
      <c r="C5367" s="0" t="n">
        <v>68</v>
      </c>
      <c r="D5367" s="0" t="n">
        <v>80</v>
      </c>
      <c r="E5367" s="0" t="n">
        <v>30</v>
      </c>
      <c r="F5367" s="0" t="n">
        <v>32</v>
      </c>
      <c r="G5367" s="0" t="n">
        <v>17</v>
      </c>
      <c r="H5367" s="0" t="n">
        <v>16</v>
      </c>
      <c r="I5367" s="0" t="n">
        <v>0</v>
      </c>
      <c r="J5367" s="0" t="n">
        <v>1</v>
      </c>
      <c r="K5367" s="0" t="n">
        <f aca="false">VLOOKUP(A5367,'Team Data'!$A$1:$E$659,2,FALSE())</f>
        <v>14</v>
      </c>
      <c r="L5367" s="0" t="n">
        <f aca="false">VLOOKUP(A5367,'Team Data'!$A$1:$E$659,3,FALSE())</f>
        <v>18</v>
      </c>
      <c r="M5367" s="0" t="n">
        <f aca="false">VLOOKUP(B5367,'Team Data'!$A$1:$E$659,2,FALSE())</f>
        <v>27</v>
      </c>
      <c r="N5367" s="0" t="n">
        <f aca="false">VLOOKUP(B5367,'Team Data'!$A$1:$E$659,3,FALSE())</f>
        <v>9</v>
      </c>
      <c r="O5367" s="0" t="n">
        <f aca="false">VLOOKUP(A5367,'Team Data'!$A$1:$E$659,4,FALSE())</f>
        <v>542</v>
      </c>
      <c r="P5367" s="0" t="n">
        <f aca="false">VLOOKUP(A5367,'Team Data'!$A$1:$E$659,5,FALSE())</f>
        <v>488</v>
      </c>
      <c r="Q5367" s="0" t="n">
        <f aca="false">VLOOKUP(B5367,'Team Data'!$A$1:$E$659,4,FALSE())</f>
        <v>662</v>
      </c>
      <c r="R5367" s="0" t="n">
        <f aca="false">VLOOKUP(B5367,'Team Data'!$A$1:$E$659,5,FALSE())</f>
        <v>509</v>
      </c>
      <c r="S5367" s="0" t="n">
        <f aca="false">IF(I5367=1,(MIN(30,(C5367-D5367)))*(M5367/(M5367+N5367))*(Q5367/(Q5367+R5367)),(MAX(-30,(C5367-D5367)))*(N5367/(M5367+N5367))*(R5367/(R5367+Q5367)))</f>
        <v>-1.30401366353544</v>
      </c>
      <c r="T5367" s="0" t="n">
        <f aca="false">IF(J5367=1,(MIN(30,(D5367-C5367)))*(K5367/(K5367+L5367))*(O5367/(O5367+P5367)),(MAX(-30,(D5367-C5367)))*(L5367/(K5367+L5367))*(P5367/(P5367+O5367)))</f>
        <v>2.7626213592233</v>
      </c>
      <c r="U5367" s="7" t="n">
        <v>43159</v>
      </c>
    </row>
    <row r="5368" customFormat="false" ht="15" hidden="false" customHeight="false" outlineLevel="0" collapsed="false">
      <c r="A5368" s="0" t="s">
        <v>28</v>
      </c>
      <c r="B5368" s="0" t="s">
        <v>304</v>
      </c>
      <c r="C5368" s="0" t="n">
        <v>54</v>
      </c>
      <c r="D5368" s="0" t="n">
        <v>71</v>
      </c>
      <c r="E5368" s="0" t="n">
        <v>30</v>
      </c>
      <c r="F5368" s="0" t="n">
        <v>45</v>
      </c>
      <c r="G5368" s="0" t="n">
        <v>11</v>
      </c>
      <c r="H5368" s="0" t="n">
        <v>9</v>
      </c>
      <c r="I5368" s="0" t="n">
        <v>0</v>
      </c>
      <c r="J5368" s="0" t="n">
        <v>1</v>
      </c>
      <c r="K5368" s="0" t="n">
        <f aca="false">VLOOKUP(A5368,'Team Data'!$A$1:$E$659,2,FALSE())</f>
        <v>11</v>
      </c>
      <c r="L5368" s="0" t="n">
        <f aca="false">VLOOKUP(A5368,'Team Data'!$A$1:$E$659,3,FALSE())</f>
        <v>20</v>
      </c>
      <c r="M5368" s="0" t="n">
        <f aca="false">VLOOKUP(B5368,'Team Data'!$A$1:$E$659,2,FALSE())</f>
        <v>22</v>
      </c>
      <c r="N5368" s="0" t="n">
        <f aca="false">VLOOKUP(B5368,'Team Data'!$A$1:$E$659,3,FALSE())</f>
        <v>10</v>
      </c>
      <c r="O5368" s="0" t="n">
        <f aca="false">VLOOKUP(A5368,'Team Data'!$A$1:$E$659,4,FALSE())</f>
        <v>444</v>
      </c>
      <c r="P5368" s="0" t="n">
        <f aca="false">VLOOKUP(A5368,'Team Data'!$A$1:$E$659,5,FALSE())</f>
        <v>493</v>
      </c>
      <c r="Q5368" s="0" t="n">
        <f aca="false">VLOOKUP(B5368,'Team Data'!$A$1:$E$659,4,FALSE())</f>
        <v>459</v>
      </c>
      <c r="R5368" s="0" t="n">
        <f aca="false">VLOOKUP(B5368,'Team Data'!$A$1:$E$659,5,FALSE())</f>
        <v>534</v>
      </c>
      <c r="S5368" s="0" t="n">
        <f aca="false">IF(I5368=1,(MIN(30,(C5368-D5368)))*(M5368/(M5368+N5368))*(Q5368/(Q5368+R5368)),(MAX(-30,(C5368-D5368)))*(N5368/(M5368+N5368))*(R5368/(R5368+Q5368)))</f>
        <v>-2.85687311178248</v>
      </c>
      <c r="T5368" s="0" t="n">
        <f aca="false">IF(J5368=1,(MIN(30,(D5368-C5368)))*(K5368/(K5368+L5368))*(O5368/(O5368+P5368)),(MAX(-30,(D5368-C5368)))*(L5368/(K5368+L5368))*(P5368/(P5368+O5368)))</f>
        <v>2.85840190036837</v>
      </c>
      <c r="U5368" s="7" t="n">
        <v>43159</v>
      </c>
    </row>
    <row r="5369" customFormat="false" ht="15" hidden="false" customHeight="false" outlineLevel="0" collapsed="false">
      <c r="A5369" s="0" t="s">
        <v>217</v>
      </c>
      <c r="B5369" s="0" t="s">
        <v>128</v>
      </c>
      <c r="C5369" s="0" t="n">
        <v>80</v>
      </c>
      <c r="D5369" s="0" t="n">
        <v>71</v>
      </c>
      <c r="E5369" s="0" t="n">
        <v>47</v>
      </c>
      <c r="F5369" s="0" t="n">
        <v>37</v>
      </c>
      <c r="G5369" s="0" t="n">
        <v>11</v>
      </c>
      <c r="H5369" s="0" t="n">
        <v>13</v>
      </c>
      <c r="I5369" s="0" t="n">
        <v>1</v>
      </c>
      <c r="J5369" s="0" t="n">
        <v>0</v>
      </c>
      <c r="K5369" s="0" t="n">
        <f aca="false">VLOOKUP(A5369,'Team Data'!$A$1:$E$659,2,FALSE())</f>
        <v>20</v>
      </c>
      <c r="L5369" s="0" t="n">
        <f aca="false">VLOOKUP(A5369,'Team Data'!$A$1:$E$659,3,FALSE())</f>
        <v>14</v>
      </c>
      <c r="M5369" s="0" t="n">
        <f aca="false">VLOOKUP(B5369,'Team Data'!$A$1:$E$659,2,FALSE())</f>
        <v>12</v>
      </c>
      <c r="N5369" s="0" t="n">
        <f aca="false">VLOOKUP(B5369,'Team Data'!$A$1:$E$659,3,FALSE())</f>
        <v>18</v>
      </c>
      <c r="O5369" s="0" t="n">
        <f aca="false">VLOOKUP(A5369,'Team Data'!$A$1:$E$659,4,FALSE())</f>
        <v>662</v>
      </c>
      <c r="P5369" s="0" t="n">
        <f aca="false">VLOOKUP(A5369,'Team Data'!$A$1:$E$659,5,FALSE())</f>
        <v>489</v>
      </c>
      <c r="Q5369" s="0" t="n">
        <f aca="false">VLOOKUP(B5369,'Team Data'!$A$1:$E$659,4,FALSE())</f>
        <v>594</v>
      </c>
      <c r="R5369" s="0" t="n">
        <f aca="false">VLOOKUP(B5369,'Team Data'!$A$1:$E$659,5,FALSE())</f>
        <v>420</v>
      </c>
      <c r="S5369" s="0" t="n">
        <f aca="false">IF(I5369=1,(MIN(30,(C5369-D5369)))*(M5369/(M5369+N5369))*(Q5369/(Q5369+R5369)),(MAX(-30,(C5369-D5369)))*(N5369/(M5369+N5369))*(R5369/(R5369+Q5369)))</f>
        <v>2.10887573964497</v>
      </c>
      <c r="T5369" s="0" t="n">
        <f aca="false">IF(J5369=1,(MIN(30,(D5369-C5369)))*(K5369/(K5369+L5369))*(O5369/(O5369+P5369)),(MAX(-30,(D5369-C5369)))*(L5369/(K5369+L5369))*(P5369/(P5369+O5369)))</f>
        <v>-1.57443655133643</v>
      </c>
      <c r="U5369" s="7" t="n">
        <v>43159</v>
      </c>
    </row>
    <row r="5370" customFormat="false" ht="15" hidden="false" customHeight="false" outlineLevel="0" collapsed="false">
      <c r="A5370" s="0" t="s">
        <v>176</v>
      </c>
      <c r="B5370" s="0" t="s">
        <v>332</v>
      </c>
      <c r="C5370" s="0" t="n">
        <v>74</v>
      </c>
      <c r="D5370" s="0" t="n">
        <v>66</v>
      </c>
      <c r="E5370" s="0" t="n">
        <v>28</v>
      </c>
      <c r="F5370" s="0" t="n">
        <v>28</v>
      </c>
      <c r="G5370" s="0" t="n">
        <v>13</v>
      </c>
      <c r="H5370" s="0" t="n">
        <v>12</v>
      </c>
      <c r="I5370" s="0" t="n">
        <v>1</v>
      </c>
      <c r="J5370" s="0" t="n">
        <v>0</v>
      </c>
      <c r="K5370" s="0" t="n">
        <f aca="false">VLOOKUP(A5370,'Team Data'!$A$1:$E$659,2,FALSE())</f>
        <v>20</v>
      </c>
      <c r="L5370" s="0" t="n">
        <f aca="false">VLOOKUP(A5370,'Team Data'!$A$1:$E$659,3,FALSE())</f>
        <v>13</v>
      </c>
      <c r="M5370" s="0" t="n">
        <f aca="false">VLOOKUP(B5370,'Team Data'!$A$1:$E$659,2,FALSE())</f>
        <v>12</v>
      </c>
      <c r="N5370" s="0" t="n">
        <f aca="false">VLOOKUP(B5370,'Team Data'!$A$1:$E$659,3,FALSE())</f>
        <v>20</v>
      </c>
      <c r="O5370" s="0" t="n">
        <f aca="false">VLOOKUP(A5370,'Team Data'!$A$1:$E$659,4,FALSE())</f>
        <v>621</v>
      </c>
      <c r="P5370" s="0" t="n">
        <f aca="false">VLOOKUP(A5370,'Team Data'!$A$1:$E$659,5,FALSE())</f>
        <v>453</v>
      </c>
      <c r="Q5370" s="0" t="n">
        <f aca="false">VLOOKUP(B5370,'Team Data'!$A$1:$E$659,4,FALSE())</f>
        <v>669</v>
      </c>
      <c r="R5370" s="0" t="n">
        <f aca="false">VLOOKUP(B5370,'Team Data'!$A$1:$E$659,5,FALSE())</f>
        <v>411</v>
      </c>
      <c r="S5370" s="0" t="n">
        <f aca="false">IF(I5370=1,(MIN(30,(C5370-D5370)))*(M5370/(M5370+N5370))*(Q5370/(Q5370+R5370)),(MAX(-30,(C5370-D5370)))*(N5370/(M5370+N5370))*(R5370/(R5370+Q5370)))</f>
        <v>1.85833333333333</v>
      </c>
      <c r="T5370" s="0" t="n">
        <f aca="false">IF(J5370=1,(MIN(30,(D5370-C5370)))*(K5370/(K5370+L5370))*(O5370/(O5370+P5370)),(MAX(-30,(D5370-C5370)))*(L5370/(K5370+L5370))*(P5370/(P5370+O5370)))</f>
        <v>-1.32927035720332</v>
      </c>
      <c r="U5370" s="7" t="n">
        <v>43159</v>
      </c>
    </row>
    <row r="5371" customFormat="false" ht="15" hidden="false" customHeight="false" outlineLevel="0" collapsed="false">
      <c r="A5371" s="0" t="s">
        <v>87</v>
      </c>
      <c r="B5371" s="0" t="s">
        <v>9</v>
      </c>
      <c r="C5371" s="0" t="n">
        <v>73</v>
      </c>
      <c r="D5371" s="0" t="n">
        <v>52</v>
      </c>
      <c r="E5371" s="0" t="n">
        <v>31</v>
      </c>
      <c r="F5371" s="0" t="n">
        <v>46</v>
      </c>
      <c r="G5371" s="0" t="n">
        <v>6</v>
      </c>
      <c r="H5371" s="0" t="n">
        <v>15</v>
      </c>
      <c r="I5371" s="0" t="n">
        <v>1</v>
      </c>
      <c r="J5371" s="0" t="n">
        <v>0</v>
      </c>
      <c r="K5371" s="0" t="n">
        <f aca="false">VLOOKUP(A5371,'Team Data'!$A$1:$E$659,2,FALSE())</f>
        <v>21</v>
      </c>
      <c r="L5371" s="0" t="n">
        <f aca="false">VLOOKUP(A5371,'Team Data'!$A$1:$E$659,3,FALSE())</f>
        <v>13</v>
      </c>
      <c r="M5371" s="0" t="n">
        <f aca="false">VLOOKUP(B5371,'Team Data'!$A$1:$E$659,2,FALSE())</f>
        <v>20</v>
      </c>
      <c r="N5371" s="0" t="n">
        <f aca="false">VLOOKUP(B5371,'Team Data'!$A$1:$E$659,3,FALSE())</f>
        <v>16</v>
      </c>
      <c r="O5371" s="0" t="n">
        <f aca="false">VLOOKUP(A5371,'Team Data'!$A$1:$E$659,4,FALSE())</f>
        <v>684</v>
      </c>
      <c r="P5371" s="0" t="n">
        <f aca="false">VLOOKUP(A5371,'Team Data'!$A$1:$E$659,5,FALSE())</f>
        <v>461</v>
      </c>
      <c r="Q5371" s="0" t="n">
        <f aca="false">VLOOKUP(B5371,'Team Data'!$A$1:$E$659,4,FALSE())</f>
        <v>741</v>
      </c>
      <c r="R5371" s="0" t="n">
        <f aca="false">VLOOKUP(B5371,'Team Data'!$A$1:$E$659,5,FALSE())</f>
        <v>460</v>
      </c>
      <c r="S5371" s="0" t="n">
        <f aca="false">IF(I5371=1,(MIN(30,(C5371-D5371)))*(M5371/(M5371+N5371))*(Q5371/(Q5371+R5371)),(MAX(-30,(C5371-D5371)))*(N5371/(M5371+N5371))*(R5371/(R5371+Q5371)))</f>
        <v>7.19816819317236</v>
      </c>
      <c r="T5371" s="0" t="n">
        <f aca="false">IF(J5371=1,(MIN(30,(D5371-C5371)))*(K5371/(K5371+L5371))*(O5371/(O5371+P5371)),(MAX(-30,(D5371-C5371)))*(L5371/(K5371+L5371))*(P5371/(P5371+O5371)))</f>
        <v>-3.23280246596455</v>
      </c>
      <c r="U5371" s="7" t="n">
        <v>43159</v>
      </c>
    </row>
    <row r="5372" customFormat="false" ht="15" hidden="false" customHeight="false" outlineLevel="0" collapsed="false">
      <c r="A5372" s="0" t="s">
        <v>298</v>
      </c>
      <c r="B5372" s="0" t="s">
        <v>207</v>
      </c>
      <c r="C5372" s="0" t="n">
        <v>97</v>
      </c>
      <c r="D5372" s="0" t="n">
        <v>67</v>
      </c>
      <c r="E5372" s="0" t="n">
        <v>36</v>
      </c>
      <c r="F5372" s="0" t="n">
        <v>32</v>
      </c>
      <c r="G5372" s="0" t="n">
        <v>8</v>
      </c>
      <c r="H5372" s="0" t="n">
        <v>11</v>
      </c>
      <c r="I5372" s="0" t="n">
        <v>1</v>
      </c>
      <c r="J5372" s="0" t="n">
        <v>0</v>
      </c>
      <c r="K5372" s="0" t="n">
        <f aca="false">VLOOKUP(A5372,'Team Data'!$A$1:$E$659,2,FALSE())</f>
        <v>23</v>
      </c>
      <c r="L5372" s="0" t="n">
        <f aca="false">VLOOKUP(A5372,'Team Data'!$A$1:$E$659,3,FALSE())</f>
        <v>11</v>
      </c>
      <c r="M5372" s="0" t="n">
        <f aca="false">VLOOKUP(B5372,'Team Data'!$A$1:$E$659,2,FALSE())</f>
        <v>13</v>
      </c>
      <c r="N5372" s="0" t="n">
        <f aca="false">VLOOKUP(B5372,'Team Data'!$A$1:$E$659,3,FALSE())</f>
        <v>19</v>
      </c>
      <c r="O5372" s="0" t="n">
        <f aca="false">VLOOKUP(A5372,'Team Data'!$A$1:$E$659,4,FALSE())</f>
        <v>603</v>
      </c>
      <c r="P5372" s="0" t="n">
        <f aca="false">VLOOKUP(A5372,'Team Data'!$A$1:$E$659,5,FALSE())</f>
        <v>503</v>
      </c>
      <c r="Q5372" s="0" t="n">
        <f aca="false">VLOOKUP(B5372,'Team Data'!$A$1:$E$659,4,FALSE())</f>
        <v>530</v>
      </c>
      <c r="R5372" s="0" t="n">
        <f aca="false">VLOOKUP(B5372,'Team Data'!$A$1:$E$659,5,FALSE())</f>
        <v>469</v>
      </c>
      <c r="S5372" s="0" t="n">
        <f aca="false">IF(I5372=1,(MIN(30,(C5372-D5372)))*(M5372/(M5372+N5372))*(Q5372/(Q5372+R5372)),(MAX(-30,(C5372-D5372)))*(N5372/(M5372+N5372))*(R5372/(R5372+Q5372)))</f>
        <v>6.46584084084084</v>
      </c>
      <c r="T5372" s="0" t="n">
        <f aca="false">IF(J5372=1,(MIN(30,(D5372-C5372)))*(K5372/(K5372+L5372))*(O5372/(O5372+P5372)),(MAX(-30,(D5372-C5372)))*(L5372/(K5372+L5372))*(P5372/(P5372+O5372)))</f>
        <v>-4.41415806829061</v>
      </c>
      <c r="U5372" s="7" t="n">
        <v>43159</v>
      </c>
    </row>
    <row r="5373" customFormat="false" ht="15" hidden="false" customHeight="false" outlineLevel="0" collapsed="false">
      <c r="A5373" s="0" t="s">
        <v>216</v>
      </c>
      <c r="B5373" s="0" t="s">
        <v>25</v>
      </c>
      <c r="C5373" s="0" t="n">
        <v>64</v>
      </c>
      <c r="D5373" s="0" t="n">
        <v>87</v>
      </c>
      <c r="E5373" s="0" t="n">
        <v>29</v>
      </c>
      <c r="F5373" s="0" t="n">
        <v>44</v>
      </c>
      <c r="G5373" s="0" t="n">
        <v>17</v>
      </c>
      <c r="H5373" s="0" t="n">
        <v>15</v>
      </c>
      <c r="I5373" s="0" t="n">
        <v>0</v>
      </c>
      <c r="J5373" s="0" t="n">
        <v>1</v>
      </c>
      <c r="K5373" s="0" t="n">
        <f aca="false">VLOOKUP(A5373,'Team Data'!$A$1:$E$659,2,FALSE())</f>
        <v>18</v>
      </c>
      <c r="L5373" s="0" t="n">
        <f aca="false">VLOOKUP(A5373,'Team Data'!$A$1:$E$659,3,FALSE())</f>
        <v>14</v>
      </c>
      <c r="M5373" s="0" t="n">
        <f aca="false">VLOOKUP(B5373,'Team Data'!$A$1:$E$659,2,FALSE())</f>
        <v>18</v>
      </c>
      <c r="N5373" s="0" t="n">
        <f aca="false">VLOOKUP(B5373,'Team Data'!$A$1:$E$659,3,FALSE())</f>
        <v>15</v>
      </c>
      <c r="O5373" s="0" t="n">
        <f aca="false">VLOOKUP(A5373,'Team Data'!$A$1:$E$659,4,FALSE())</f>
        <v>650</v>
      </c>
      <c r="P5373" s="0" t="n">
        <f aca="false">VLOOKUP(A5373,'Team Data'!$A$1:$E$659,5,FALSE())</f>
        <v>442</v>
      </c>
      <c r="Q5373" s="0" t="n">
        <f aca="false">VLOOKUP(B5373,'Team Data'!$A$1:$E$659,4,FALSE())</f>
        <v>668</v>
      </c>
      <c r="R5373" s="0" t="n">
        <f aca="false">VLOOKUP(B5373,'Team Data'!$A$1:$E$659,5,FALSE())</f>
        <v>423</v>
      </c>
      <c r="S5373" s="0" t="n">
        <f aca="false">IF(I5373=1,(MIN(30,(C5373-D5373)))*(M5373/(M5373+N5373))*(Q5373/(Q5373+R5373)),(MAX(-30,(C5373-D5373)))*(N5373/(M5373+N5373))*(R5373/(R5373+Q5373)))</f>
        <v>-4.0534122156487</v>
      </c>
      <c r="T5373" s="0" t="n">
        <f aca="false">IF(J5373=1,(MIN(30,(D5373-C5373)))*(K5373/(K5373+L5373))*(O5373/(O5373+P5373)),(MAX(-30,(D5373-C5373)))*(L5373/(K5373+L5373))*(P5373/(P5373+O5373)))</f>
        <v>7.70089285714286</v>
      </c>
      <c r="U5373" s="7" t="n">
        <v>43159</v>
      </c>
    </row>
    <row r="5374" customFormat="false" ht="15" hidden="false" customHeight="false" outlineLevel="0" collapsed="false">
      <c r="A5374" s="0" t="s">
        <v>66</v>
      </c>
      <c r="B5374" s="0" t="s">
        <v>277</v>
      </c>
      <c r="C5374" s="0" t="n">
        <v>113</v>
      </c>
      <c r="D5374" s="0" t="n">
        <v>117</v>
      </c>
      <c r="E5374" s="0" t="n">
        <v>44</v>
      </c>
      <c r="F5374" s="0" t="n">
        <v>42</v>
      </c>
      <c r="G5374" s="0" t="n">
        <v>16</v>
      </c>
      <c r="H5374" s="0" t="n">
        <v>11</v>
      </c>
      <c r="I5374" s="0" t="n">
        <v>0</v>
      </c>
      <c r="J5374" s="0" t="n">
        <v>1</v>
      </c>
      <c r="K5374" s="0" t="n">
        <f aca="false">VLOOKUP(A5374,'Team Data'!$A$1:$E$659,2,FALSE())</f>
        <v>21</v>
      </c>
      <c r="L5374" s="0" t="n">
        <f aca="false">VLOOKUP(A5374,'Team Data'!$A$1:$E$659,3,FALSE())</f>
        <v>12</v>
      </c>
      <c r="M5374" s="0" t="n">
        <f aca="false">VLOOKUP(B5374,'Team Data'!$A$1:$E$659,2,FALSE())</f>
        <v>26</v>
      </c>
      <c r="N5374" s="0" t="n">
        <f aca="false">VLOOKUP(B5374,'Team Data'!$A$1:$E$659,3,FALSE())</f>
        <v>8</v>
      </c>
      <c r="O5374" s="0" t="n">
        <f aca="false">VLOOKUP(A5374,'Team Data'!$A$1:$E$659,4,FALSE())</f>
        <v>590</v>
      </c>
      <c r="P5374" s="0" t="n">
        <f aca="false">VLOOKUP(A5374,'Team Data'!$A$1:$E$659,5,FALSE())</f>
        <v>486</v>
      </c>
      <c r="Q5374" s="0" t="n">
        <f aca="false">VLOOKUP(B5374,'Team Data'!$A$1:$E$659,4,FALSE())</f>
        <v>598</v>
      </c>
      <c r="R5374" s="0" t="n">
        <f aca="false">VLOOKUP(B5374,'Team Data'!$A$1:$E$659,5,FALSE())</f>
        <v>514</v>
      </c>
      <c r="S5374" s="0" t="n">
        <f aca="false">IF(I5374=1,(MIN(30,(C5374-D5374)))*(M5374/(M5374+N5374))*(Q5374/(Q5374+R5374)),(MAX(-30,(C5374-D5374)))*(N5374/(M5374+N5374))*(R5374/(R5374+Q5374)))</f>
        <v>-0.435040203131612</v>
      </c>
      <c r="T5374" s="0" t="n">
        <f aca="false">IF(J5374=1,(MIN(30,(D5374-C5374)))*(K5374/(K5374+L5374))*(O5374/(O5374+P5374)),(MAX(-30,(D5374-C5374)))*(L5374/(K5374+L5374))*(P5374/(P5374+O5374)))</f>
        <v>1.39574180466374</v>
      </c>
      <c r="U5374" s="7" t="n">
        <v>43159</v>
      </c>
    </row>
    <row r="5375" customFormat="false" ht="15" hidden="false" customHeight="false" outlineLevel="0" collapsed="false">
      <c r="A5375" s="0" t="s">
        <v>167</v>
      </c>
      <c r="B5375" s="0" t="s">
        <v>197</v>
      </c>
      <c r="C5375" s="0" t="n">
        <v>91</v>
      </c>
      <c r="D5375" s="0" t="n">
        <v>88</v>
      </c>
      <c r="E5375" s="0" t="n">
        <v>26</v>
      </c>
      <c r="F5375" s="0" t="n">
        <v>31</v>
      </c>
      <c r="G5375" s="0" t="n">
        <v>10</v>
      </c>
      <c r="H5375" s="0" t="n">
        <v>13</v>
      </c>
      <c r="I5375" s="0" t="n">
        <v>1</v>
      </c>
      <c r="J5375" s="0" t="n">
        <v>0</v>
      </c>
      <c r="K5375" s="0" t="n">
        <f aca="false">VLOOKUP(A5375,'Team Data'!$A$1:$E$659,2,FALSE())</f>
        <v>22</v>
      </c>
      <c r="L5375" s="0" t="n">
        <f aca="false">VLOOKUP(A5375,'Team Data'!$A$1:$E$659,3,FALSE())</f>
        <v>10</v>
      </c>
      <c r="M5375" s="0" t="n">
        <f aca="false">VLOOKUP(B5375,'Team Data'!$A$1:$E$659,2,FALSE())</f>
        <v>26</v>
      </c>
      <c r="N5375" s="0" t="n">
        <f aca="false">VLOOKUP(B5375,'Team Data'!$A$1:$E$659,3,FALSE())</f>
        <v>11</v>
      </c>
      <c r="O5375" s="0" t="n">
        <f aca="false">VLOOKUP(A5375,'Team Data'!$A$1:$E$659,4,FALSE())</f>
        <v>612</v>
      </c>
      <c r="P5375" s="0" t="n">
        <f aca="false">VLOOKUP(A5375,'Team Data'!$A$1:$E$659,5,FALSE())</f>
        <v>453</v>
      </c>
      <c r="Q5375" s="0" t="n">
        <f aca="false">VLOOKUP(B5375,'Team Data'!$A$1:$E$659,4,FALSE())</f>
        <v>794</v>
      </c>
      <c r="R5375" s="0" t="n">
        <f aca="false">VLOOKUP(B5375,'Team Data'!$A$1:$E$659,5,FALSE())</f>
        <v>455</v>
      </c>
      <c r="S5375" s="0" t="n">
        <f aca="false">IF(I5375=1,(MIN(30,(C5375-D5375)))*(M5375/(M5375+N5375))*(Q5375/(Q5375+R5375)),(MAX(-30,(C5375-D5375)))*(N5375/(M5375+N5375))*(R5375/(R5375+Q5375)))</f>
        <v>1.34014238417761</v>
      </c>
      <c r="T5375" s="0" t="n">
        <f aca="false">IF(J5375=1,(MIN(30,(D5375-C5375)))*(K5375/(K5375+L5375))*(O5375/(O5375+P5375)),(MAX(-30,(D5375-C5375)))*(L5375/(K5375+L5375))*(P5375/(P5375+O5375)))</f>
        <v>-0.398767605633803</v>
      </c>
      <c r="U5375" s="7" t="n">
        <v>43159</v>
      </c>
    </row>
    <row r="5376" customFormat="false" ht="15" hidden="false" customHeight="false" outlineLevel="0" collapsed="false">
      <c r="A5376" s="0" t="s">
        <v>21</v>
      </c>
      <c r="B5376" s="0" t="s">
        <v>17</v>
      </c>
      <c r="C5376" s="0" t="n">
        <v>82</v>
      </c>
      <c r="D5376" s="0" t="n">
        <v>91</v>
      </c>
      <c r="E5376" s="0" t="n">
        <v>37</v>
      </c>
      <c r="F5376" s="0" t="n">
        <v>39</v>
      </c>
      <c r="G5376" s="0" t="n">
        <v>11</v>
      </c>
      <c r="H5376" s="0" t="n">
        <v>11</v>
      </c>
      <c r="I5376" s="0" t="n">
        <v>0</v>
      </c>
      <c r="J5376" s="0" t="n">
        <v>1</v>
      </c>
      <c r="K5376" s="0" t="n">
        <f aca="false">VLOOKUP(A5376,'Team Data'!$A$1:$E$659,2,FALSE())</f>
        <v>26</v>
      </c>
      <c r="L5376" s="0" t="n">
        <f aca="false">VLOOKUP(A5376,'Team Data'!$A$1:$E$659,3,FALSE())</f>
        <v>7</v>
      </c>
      <c r="M5376" s="0" t="n">
        <f aca="false">VLOOKUP(B5376,'Team Data'!$A$1:$E$659,2,FALSE())</f>
        <v>23</v>
      </c>
      <c r="N5376" s="0" t="n">
        <f aca="false">VLOOKUP(B5376,'Team Data'!$A$1:$E$659,3,FALSE())</f>
        <v>12</v>
      </c>
      <c r="O5376" s="0" t="n">
        <f aca="false">VLOOKUP(A5376,'Team Data'!$A$1:$E$659,4,FALSE())</f>
        <v>619</v>
      </c>
      <c r="P5376" s="0" t="n">
        <f aca="false">VLOOKUP(A5376,'Team Data'!$A$1:$E$659,5,FALSE())</f>
        <v>468</v>
      </c>
      <c r="Q5376" s="0" t="n">
        <f aca="false">VLOOKUP(B5376,'Team Data'!$A$1:$E$659,4,FALSE())</f>
        <v>660</v>
      </c>
      <c r="R5376" s="0" t="n">
        <f aca="false">VLOOKUP(B5376,'Team Data'!$A$1:$E$659,5,FALSE())</f>
        <v>497</v>
      </c>
      <c r="S5376" s="0" t="n">
        <f aca="false">IF(I5376=1,(MIN(30,(C5376-D5376)))*(M5376/(M5376+N5376))*(Q5376/(Q5376+R5376)),(MAX(-30,(C5376-D5376)))*(N5376/(M5376+N5376))*(R5376/(R5376+Q5376)))</f>
        <v>-1.32549697493518</v>
      </c>
      <c r="T5376" s="0" t="n">
        <f aca="false">IF(J5376=1,(MIN(30,(D5376-C5376)))*(K5376/(K5376+L5376))*(O5376/(O5376+P5376)),(MAX(-30,(D5376-C5376)))*(L5376/(K5376+L5376))*(P5376/(P5376+O5376)))</f>
        <v>4.0379693903153</v>
      </c>
      <c r="U5376" s="7" t="n">
        <v>43159</v>
      </c>
    </row>
    <row r="5377" customFormat="false" ht="15" hidden="false" customHeight="false" outlineLevel="0" collapsed="false">
      <c r="A5377" s="0" t="s">
        <v>68</v>
      </c>
      <c r="B5377" s="0" t="s">
        <v>64</v>
      </c>
      <c r="C5377" s="0" t="n">
        <v>57</v>
      </c>
      <c r="D5377" s="0" t="n">
        <v>82</v>
      </c>
      <c r="E5377" s="0" t="n">
        <v>38</v>
      </c>
      <c r="F5377" s="0" t="n">
        <v>35</v>
      </c>
      <c r="G5377" s="0" t="n">
        <v>15</v>
      </c>
      <c r="H5377" s="0" t="n">
        <v>10</v>
      </c>
      <c r="I5377" s="0" t="n">
        <v>0</v>
      </c>
      <c r="J5377" s="0" t="n">
        <v>1</v>
      </c>
      <c r="K5377" s="0" t="n">
        <f aca="false">VLOOKUP(A5377,'Team Data'!$A$1:$E$659,2,FALSE())</f>
        <v>11</v>
      </c>
      <c r="L5377" s="0" t="n">
        <f aca="false">VLOOKUP(A5377,'Team Data'!$A$1:$E$659,3,FALSE())</f>
        <v>20</v>
      </c>
      <c r="M5377" s="0" t="n">
        <f aca="false">VLOOKUP(B5377,'Team Data'!$A$1:$E$659,2,FALSE())</f>
        <v>21</v>
      </c>
      <c r="N5377" s="0" t="n">
        <f aca="false">VLOOKUP(B5377,'Team Data'!$A$1:$E$659,3,FALSE())</f>
        <v>12</v>
      </c>
      <c r="O5377" s="0" t="n">
        <f aca="false">VLOOKUP(A5377,'Team Data'!$A$1:$E$659,4,FALSE())</f>
        <v>590</v>
      </c>
      <c r="P5377" s="0" t="n">
        <f aca="false">VLOOKUP(A5377,'Team Data'!$A$1:$E$659,5,FALSE())</f>
        <v>446</v>
      </c>
      <c r="Q5377" s="0" t="n">
        <f aca="false">VLOOKUP(B5377,'Team Data'!$A$1:$E$659,4,FALSE())</f>
        <v>611</v>
      </c>
      <c r="R5377" s="0" t="n">
        <f aca="false">VLOOKUP(B5377,'Team Data'!$A$1:$E$659,5,FALSE())</f>
        <v>453</v>
      </c>
      <c r="S5377" s="0" t="n">
        <f aca="false">IF(I5377=1,(MIN(30,(C5377-D5377)))*(M5377/(M5377+N5377))*(Q5377/(Q5377+R5377)),(MAX(-30,(C5377-D5377)))*(N5377/(M5377+N5377))*(R5377/(R5377+Q5377)))</f>
        <v>-3.87047163362953</v>
      </c>
      <c r="T5377" s="0" t="n">
        <f aca="false">IF(J5377=1,(MIN(30,(D5377-C5377)))*(K5377/(K5377+L5377))*(O5377/(O5377+P5377)),(MAX(-30,(D5377-C5377)))*(L5377/(K5377+L5377))*(P5377/(P5377+O5377)))</f>
        <v>5.05199900361191</v>
      </c>
      <c r="U5377" s="7" t="n">
        <v>43159</v>
      </c>
    </row>
    <row r="5378" customFormat="false" ht="15" hidden="false" customHeight="false" outlineLevel="0" collapsed="false">
      <c r="A5378" s="0" t="s">
        <v>135</v>
      </c>
      <c r="B5378" s="0" t="s">
        <v>286</v>
      </c>
      <c r="C5378" s="0" t="n">
        <v>59</v>
      </c>
      <c r="D5378" s="0" t="n">
        <v>66</v>
      </c>
      <c r="E5378" s="0" t="n">
        <v>30</v>
      </c>
      <c r="F5378" s="0" t="n">
        <v>35</v>
      </c>
      <c r="G5378" s="0" t="n">
        <v>19</v>
      </c>
      <c r="H5378" s="0" t="n">
        <v>16</v>
      </c>
      <c r="I5378" s="0" t="n">
        <v>0</v>
      </c>
      <c r="J5378" s="0" t="n">
        <v>1</v>
      </c>
      <c r="K5378" s="0" t="n">
        <f aca="false">VLOOKUP(A5378,'Team Data'!$A$1:$E$659,2,FALSE())</f>
        <v>25</v>
      </c>
      <c r="L5378" s="0" t="n">
        <f aca="false">VLOOKUP(A5378,'Team Data'!$A$1:$E$659,3,FALSE())</f>
        <v>12</v>
      </c>
      <c r="M5378" s="0" t="n">
        <f aca="false">VLOOKUP(B5378,'Team Data'!$A$1:$E$659,2,FALSE())</f>
        <v>21</v>
      </c>
      <c r="N5378" s="0" t="n">
        <f aca="false">VLOOKUP(B5378,'Team Data'!$A$1:$E$659,3,FALSE())</f>
        <v>12</v>
      </c>
      <c r="O5378" s="0" t="n">
        <f aca="false">VLOOKUP(A5378,'Team Data'!$A$1:$E$659,4,FALSE())</f>
        <v>699</v>
      </c>
      <c r="P5378" s="0" t="n">
        <f aca="false">VLOOKUP(A5378,'Team Data'!$A$1:$E$659,5,FALSE())</f>
        <v>540</v>
      </c>
      <c r="Q5378" s="0" t="n">
        <f aca="false">VLOOKUP(B5378,'Team Data'!$A$1:$E$659,4,FALSE())</f>
        <v>684</v>
      </c>
      <c r="R5378" s="0" t="n">
        <f aca="false">VLOOKUP(B5378,'Team Data'!$A$1:$E$659,5,FALSE())</f>
        <v>441</v>
      </c>
      <c r="S5378" s="0" t="n">
        <f aca="false">IF(I5378=1,(MIN(30,(C5378-D5378)))*(M5378/(M5378+N5378))*(Q5378/(Q5378+R5378)),(MAX(-30,(C5378-D5378)))*(N5378/(M5378+N5378))*(R5378/(R5378+Q5378)))</f>
        <v>-0.997818181818182</v>
      </c>
      <c r="T5378" s="0" t="n">
        <f aca="false">IF(J5378=1,(MIN(30,(D5378-C5378)))*(K5378/(K5378+L5378))*(O5378/(O5378+P5378)),(MAX(-30,(D5378-C5378)))*(L5378/(K5378+L5378))*(P5378/(P5378+O5378)))</f>
        <v>2.66834631241411</v>
      </c>
      <c r="U5378" s="7" t="n">
        <v>43159</v>
      </c>
    </row>
    <row r="5379" customFormat="false" ht="15" hidden="false" customHeight="false" outlineLevel="0" collapsed="false">
      <c r="A5379" s="0" t="s">
        <v>29</v>
      </c>
      <c r="B5379" s="0" t="s">
        <v>257</v>
      </c>
      <c r="C5379" s="0" t="n">
        <v>64</v>
      </c>
      <c r="D5379" s="0" t="n">
        <v>72</v>
      </c>
      <c r="E5379" s="0" t="n">
        <v>34</v>
      </c>
      <c r="F5379" s="0" t="n">
        <v>31</v>
      </c>
      <c r="G5379" s="0" t="n">
        <v>17</v>
      </c>
      <c r="H5379" s="0" t="n">
        <v>8</v>
      </c>
      <c r="I5379" s="0" t="n">
        <v>0</v>
      </c>
      <c r="J5379" s="0" t="n">
        <v>1</v>
      </c>
      <c r="K5379" s="0" t="n">
        <f aca="false">VLOOKUP(A5379,'Team Data'!$A$1:$E$659,2,FALSE())</f>
        <v>21</v>
      </c>
      <c r="L5379" s="0" t="n">
        <f aca="false">VLOOKUP(A5379,'Team Data'!$A$1:$E$659,3,FALSE())</f>
        <v>8</v>
      </c>
      <c r="M5379" s="0" t="n">
        <f aca="false">VLOOKUP(B5379,'Team Data'!$A$1:$E$659,2,FALSE())</f>
        <v>22</v>
      </c>
      <c r="N5379" s="0" t="n">
        <f aca="false">VLOOKUP(B5379,'Team Data'!$A$1:$E$659,3,FALSE())</f>
        <v>11</v>
      </c>
      <c r="O5379" s="0" t="n">
        <f aca="false">VLOOKUP(A5379,'Team Data'!$A$1:$E$659,4,FALSE())</f>
        <v>498</v>
      </c>
      <c r="P5379" s="0" t="n">
        <f aca="false">VLOOKUP(A5379,'Team Data'!$A$1:$E$659,5,FALSE())</f>
        <v>434</v>
      </c>
      <c r="Q5379" s="0" t="n">
        <f aca="false">VLOOKUP(B5379,'Team Data'!$A$1:$E$659,4,FALSE())</f>
        <v>568</v>
      </c>
      <c r="R5379" s="0" t="n">
        <f aca="false">VLOOKUP(B5379,'Team Data'!$A$1:$E$659,5,FALSE())</f>
        <v>479</v>
      </c>
      <c r="S5379" s="0" t="n">
        <f aca="false">IF(I5379=1,(MIN(30,(C5379-D5379)))*(M5379/(M5379+N5379))*(Q5379/(Q5379+R5379)),(MAX(-30,(C5379-D5379)))*(N5379/(M5379+N5379))*(R5379/(R5379+Q5379)))</f>
        <v>-1.21999363260108</v>
      </c>
      <c r="T5379" s="0" t="n">
        <f aca="false">IF(J5379=1,(MIN(30,(D5379-C5379)))*(K5379/(K5379+L5379))*(O5379/(O5379+P5379)),(MAX(-30,(D5379-C5379)))*(L5379/(K5379+L5379))*(P5379/(P5379+O5379)))</f>
        <v>3.09545656356371</v>
      </c>
      <c r="U5379" s="7" t="n">
        <v>43159</v>
      </c>
    </row>
    <row r="5380" customFormat="false" ht="15" hidden="false" customHeight="false" outlineLevel="0" collapsed="false">
      <c r="A5380" s="0" t="s">
        <v>121</v>
      </c>
      <c r="B5380" s="0" t="s">
        <v>127</v>
      </c>
      <c r="C5380" s="0" t="n">
        <v>87</v>
      </c>
      <c r="D5380" s="0" t="n">
        <v>96</v>
      </c>
      <c r="E5380" s="0" t="n">
        <v>20</v>
      </c>
      <c r="F5380" s="0" t="n">
        <v>40</v>
      </c>
      <c r="G5380" s="0" t="n">
        <v>8</v>
      </c>
      <c r="H5380" s="0" t="n">
        <v>18</v>
      </c>
      <c r="I5380" s="0" t="n">
        <v>0</v>
      </c>
      <c r="J5380" s="0" t="n">
        <v>1</v>
      </c>
      <c r="K5380" s="0" t="n">
        <f aca="false">VLOOKUP(A5380,'Team Data'!$A$1:$E$659,2,FALSE())</f>
        <v>14</v>
      </c>
      <c r="L5380" s="0" t="n">
        <f aca="false">VLOOKUP(A5380,'Team Data'!$A$1:$E$659,3,FALSE())</f>
        <v>18</v>
      </c>
      <c r="M5380" s="0" t="n">
        <f aca="false">VLOOKUP(B5380,'Team Data'!$A$1:$E$659,2,FALSE())</f>
        <v>14</v>
      </c>
      <c r="N5380" s="0" t="n">
        <f aca="false">VLOOKUP(B5380,'Team Data'!$A$1:$E$659,3,FALSE())</f>
        <v>19</v>
      </c>
      <c r="O5380" s="0" t="n">
        <f aca="false">VLOOKUP(A5380,'Team Data'!$A$1:$E$659,4,FALSE())</f>
        <v>590</v>
      </c>
      <c r="P5380" s="0" t="n">
        <f aca="false">VLOOKUP(A5380,'Team Data'!$A$1:$E$659,5,FALSE())</f>
        <v>445</v>
      </c>
      <c r="Q5380" s="0" t="n">
        <f aca="false">VLOOKUP(B5380,'Team Data'!$A$1:$E$659,4,FALSE())</f>
        <v>641</v>
      </c>
      <c r="R5380" s="0" t="n">
        <f aca="false">VLOOKUP(B5380,'Team Data'!$A$1:$E$659,5,FALSE())</f>
        <v>461</v>
      </c>
      <c r="S5380" s="0" t="n">
        <f aca="false">IF(I5380=1,(MIN(30,(C5380-D5380)))*(M5380/(M5380+N5380))*(Q5380/(Q5380+R5380)),(MAX(-30,(C5380-D5380)))*(N5380/(M5380+N5380))*(R5380/(R5380+Q5380)))</f>
        <v>-2.16771159874608</v>
      </c>
      <c r="T5380" s="0" t="n">
        <f aca="false">IF(J5380=1,(MIN(30,(D5380-C5380)))*(K5380/(K5380+L5380))*(O5380/(O5380+P5380)),(MAX(-30,(D5380-C5380)))*(L5380/(K5380+L5380))*(P5380/(P5380+O5380)))</f>
        <v>2.2445652173913</v>
      </c>
      <c r="U5380" s="7" t="n">
        <v>43159</v>
      </c>
    </row>
    <row r="5381" customFormat="false" ht="15" hidden="false" customHeight="false" outlineLevel="0" collapsed="false">
      <c r="A5381" s="0" t="s">
        <v>139</v>
      </c>
      <c r="B5381" s="0" t="s">
        <v>266</v>
      </c>
      <c r="C5381" s="0" t="n">
        <v>74</v>
      </c>
      <c r="D5381" s="0" t="n">
        <v>83</v>
      </c>
      <c r="E5381" s="0" t="n">
        <v>39</v>
      </c>
      <c r="F5381" s="0" t="n">
        <v>33</v>
      </c>
      <c r="G5381" s="0" t="n">
        <v>14</v>
      </c>
      <c r="H5381" s="0" t="n">
        <v>13</v>
      </c>
      <c r="I5381" s="0" t="n">
        <v>0</v>
      </c>
      <c r="J5381" s="0" t="n">
        <v>1</v>
      </c>
      <c r="K5381" s="0" t="n">
        <f aca="false">VLOOKUP(A5381,'Team Data'!$A$1:$E$659,2,FALSE())</f>
        <v>17</v>
      </c>
      <c r="L5381" s="0" t="n">
        <f aca="false">VLOOKUP(A5381,'Team Data'!$A$1:$E$659,3,FALSE())</f>
        <v>14</v>
      </c>
      <c r="M5381" s="0" t="n">
        <f aca="false">VLOOKUP(B5381,'Team Data'!$A$1:$E$659,2,FALSE())</f>
        <v>17</v>
      </c>
      <c r="N5381" s="0" t="n">
        <f aca="false">VLOOKUP(B5381,'Team Data'!$A$1:$E$659,3,FALSE())</f>
        <v>15</v>
      </c>
      <c r="O5381" s="0" t="n">
        <f aca="false">VLOOKUP(A5381,'Team Data'!$A$1:$E$659,4,FALSE())</f>
        <v>602</v>
      </c>
      <c r="P5381" s="0" t="n">
        <f aca="false">VLOOKUP(A5381,'Team Data'!$A$1:$E$659,5,FALSE())</f>
        <v>443</v>
      </c>
      <c r="Q5381" s="0" t="n">
        <f aca="false">VLOOKUP(B5381,'Team Data'!$A$1:$E$659,4,FALSE())</f>
        <v>605</v>
      </c>
      <c r="R5381" s="0" t="n">
        <f aca="false">VLOOKUP(B5381,'Team Data'!$A$1:$E$659,5,FALSE())</f>
        <v>430</v>
      </c>
      <c r="S5381" s="0" t="n">
        <f aca="false">IF(I5381=1,(MIN(30,(C5381-D5381)))*(M5381/(M5381+N5381))*(Q5381/(Q5381+R5381)),(MAX(-30,(C5381-D5381)))*(N5381/(M5381+N5381))*(R5381/(R5381+Q5381)))</f>
        <v>-1.75271739130435</v>
      </c>
      <c r="T5381" s="0" t="n">
        <f aca="false">IF(J5381=1,(MIN(30,(D5381-C5381)))*(K5381/(K5381+L5381))*(O5381/(O5381+P5381)),(MAX(-30,(D5381-C5381)))*(L5381/(K5381+L5381))*(P5381/(P5381+O5381)))</f>
        <v>2.84321654576324</v>
      </c>
      <c r="U5381" s="7" t="n">
        <v>43159</v>
      </c>
    </row>
    <row r="5382" customFormat="false" ht="15" hidden="false" customHeight="false" outlineLevel="0" collapsed="false">
      <c r="A5382" s="0" t="s">
        <v>234</v>
      </c>
      <c r="B5382" s="0" t="s">
        <v>354</v>
      </c>
      <c r="C5382" s="0" t="n">
        <v>74</v>
      </c>
      <c r="D5382" s="0" t="n">
        <v>84</v>
      </c>
      <c r="E5382" s="0" t="n">
        <v>25</v>
      </c>
      <c r="F5382" s="0" t="n">
        <v>34</v>
      </c>
      <c r="G5382" s="0" t="n">
        <v>17</v>
      </c>
      <c r="H5382" s="0" t="n">
        <v>13</v>
      </c>
      <c r="I5382" s="0" t="n">
        <v>0</v>
      </c>
      <c r="J5382" s="0" t="n">
        <v>1</v>
      </c>
      <c r="K5382" s="0" t="n">
        <f aca="false">VLOOKUP(A5382,'Team Data'!$A$1:$E$659,2,FALSE())</f>
        <v>19</v>
      </c>
      <c r="L5382" s="0" t="n">
        <f aca="false">VLOOKUP(A5382,'Team Data'!$A$1:$E$659,3,FALSE())</f>
        <v>13</v>
      </c>
      <c r="M5382" s="0" t="n">
        <f aca="false">VLOOKUP(B5382,'Team Data'!$A$1:$E$659,2,FALSE())</f>
        <v>28</v>
      </c>
      <c r="N5382" s="0" t="n">
        <f aca="false">VLOOKUP(B5382,'Team Data'!$A$1:$E$659,3,FALSE())</f>
        <v>6</v>
      </c>
      <c r="O5382" s="0" t="n">
        <f aca="false">VLOOKUP(A5382,'Team Data'!$A$1:$E$659,4,FALSE())</f>
        <v>655</v>
      </c>
      <c r="P5382" s="0" t="n">
        <f aca="false">VLOOKUP(A5382,'Team Data'!$A$1:$E$659,5,FALSE())</f>
        <v>411</v>
      </c>
      <c r="Q5382" s="0" t="n">
        <f aca="false">VLOOKUP(B5382,'Team Data'!$A$1:$E$659,4,FALSE())</f>
        <v>661</v>
      </c>
      <c r="R5382" s="0" t="n">
        <f aca="false">VLOOKUP(B5382,'Team Data'!$A$1:$E$659,5,FALSE())</f>
        <v>472</v>
      </c>
      <c r="S5382" s="0" t="n">
        <f aca="false">IF(I5382=1,(MIN(30,(C5382-D5382)))*(M5382/(M5382+N5382))*(Q5382/(Q5382+R5382)),(MAX(-30,(C5382-D5382)))*(N5382/(M5382+N5382))*(R5382/(R5382+Q5382)))</f>
        <v>-0.735164321686309</v>
      </c>
      <c r="T5382" s="0" t="n">
        <f aca="false">IF(J5382=1,(MIN(30,(D5382-C5382)))*(K5382/(K5382+L5382))*(O5382/(O5382+P5382)),(MAX(-30,(D5382-C5382)))*(L5382/(K5382+L5382))*(P5382/(P5382+O5382)))</f>
        <v>3.64827626641651</v>
      </c>
      <c r="U5382" s="7" t="n">
        <v>43159</v>
      </c>
    </row>
    <row r="5383" customFormat="false" ht="15" hidden="false" customHeight="false" outlineLevel="0" collapsed="false">
      <c r="A5383" s="0" t="s">
        <v>93</v>
      </c>
      <c r="B5383" s="0" t="s">
        <v>98</v>
      </c>
      <c r="C5383" s="0" t="n">
        <v>56</v>
      </c>
      <c r="D5383" s="0" t="n">
        <v>72</v>
      </c>
      <c r="I5383" s="0" t="n">
        <v>0</v>
      </c>
      <c r="J5383" s="0" t="n">
        <v>1</v>
      </c>
      <c r="K5383" s="0" t="n">
        <f aca="false">VLOOKUP(A5383,'Team Data'!$A$1:$E$659,2,FALSE())</f>
        <v>9</v>
      </c>
      <c r="L5383" s="0" t="n">
        <f aca="false">VLOOKUP(A5383,'Team Data'!$A$1:$E$659,3,FALSE())</f>
        <v>22</v>
      </c>
      <c r="M5383" s="0" t="n">
        <f aca="false">VLOOKUP(B5383,'Team Data'!$A$1:$E$659,2,FALSE())</f>
        <v>15</v>
      </c>
      <c r="N5383" s="0" t="n">
        <f aca="false">VLOOKUP(B5383,'Team Data'!$A$1:$E$659,3,FALSE())</f>
        <v>18</v>
      </c>
      <c r="O5383" s="0" t="n">
        <f aca="false">VLOOKUP(A5383,'Team Data'!$A$1:$E$659,4,FALSE())</f>
        <v>518</v>
      </c>
      <c r="P5383" s="0" t="n">
        <f aca="false">VLOOKUP(A5383,'Team Data'!$A$1:$E$659,5,FALSE())</f>
        <v>496</v>
      </c>
      <c r="Q5383" s="0" t="n">
        <f aca="false">VLOOKUP(B5383,'Team Data'!$A$1:$E$659,4,FALSE())</f>
        <v>568</v>
      </c>
      <c r="R5383" s="0" t="n">
        <f aca="false">VLOOKUP(B5383,'Team Data'!$A$1:$E$659,5,FALSE())</f>
        <v>506</v>
      </c>
      <c r="S5383" s="0" t="n">
        <f aca="false">IF(I5383=1,(MIN(30,(C5383-D5383)))*(M5383/(M5383+N5383))*(Q5383/(Q5383+R5383)),(MAX(-30,(C5383-D5383)))*(N5383/(M5383+N5383))*(R5383/(R5383+Q5383)))</f>
        <v>-4.11173184357542</v>
      </c>
      <c r="T5383" s="0" t="n">
        <f aca="false">IF(J5383=1,(MIN(30,(D5383-C5383)))*(K5383/(K5383+L5383))*(O5383/(O5383+P5383)),(MAX(-30,(D5383-C5383)))*(L5383/(K5383+L5383))*(P5383/(P5383+O5383)))</f>
        <v>2.37297194121016</v>
      </c>
      <c r="U5383" s="7" t="n">
        <v>43160</v>
      </c>
    </row>
    <row r="5384" customFormat="false" ht="15" hidden="false" customHeight="false" outlineLevel="0" collapsed="false">
      <c r="A5384" s="0" t="s">
        <v>287</v>
      </c>
      <c r="B5384" s="0" t="s">
        <v>311</v>
      </c>
      <c r="C5384" s="0" t="n">
        <v>66</v>
      </c>
      <c r="D5384" s="0" t="n">
        <v>72</v>
      </c>
      <c r="I5384" s="0" t="n">
        <v>0</v>
      </c>
      <c r="J5384" s="0" t="n">
        <v>1</v>
      </c>
      <c r="K5384" s="0" t="n">
        <f aca="false">VLOOKUP(A5384,'Team Data'!$A$1:$E$659,2,FALSE())</f>
        <v>15</v>
      </c>
      <c r="L5384" s="0" t="n">
        <f aca="false">VLOOKUP(A5384,'Team Data'!$A$1:$E$659,3,FALSE())</f>
        <v>16</v>
      </c>
      <c r="M5384" s="0" t="n">
        <f aca="false">VLOOKUP(B5384,'Team Data'!$A$1:$E$659,2,FALSE())</f>
        <v>14</v>
      </c>
      <c r="N5384" s="0" t="n">
        <f aca="false">VLOOKUP(B5384,'Team Data'!$A$1:$E$659,3,FALSE())</f>
        <v>18</v>
      </c>
      <c r="O5384" s="0" t="n">
        <f aca="false">VLOOKUP(A5384,'Team Data'!$A$1:$E$659,4,FALSE())</f>
        <v>605</v>
      </c>
      <c r="P5384" s="0" t="n">
        <f aca="false">VLOOKUP(A5384,'Team Data'!$A$1:$E$659,5,FALSE())</f>
        <v>410</v>
      </c>
      <c r="Q5384" s="0" t="n">
        <f aca="false">VLOOKUP(B5384,'Team Data'!$A$1:$E$659,4,FALSE())</f>
        <v>616</v>
      </c>
      <c r="R5384" s="0" t="n">
        <f aca="false">VLOOKUP(B5384,'Team Data'!$A$1:$E$659,5,FALSE())</f>
        <v>430</v>
      </c>
      <c r="S5384" s="0" t="n">
        <f aca="false">IF(I5384=1,(MIN(30,(C5384-D5384)))*(M5384/(M5384+N5384))*(Q5384/(Q5384+R5384)),(MAX(-30,(C5384-D5384)))*(N5384/(M5384+N5384))*(R5384/(R5384+Q5384)))</f>
        <v>-1.38742829827916</v>
      </c>
      <c r="T5384" s="0" t="n">
        <f aca="false">IF(J5384=1,(MIN(30,(D5384-C5384)))*(K5384/(K5384+L5384))*(O5384/(O5384+P5384)),(MAX(-30,(D5384-C5384)))*(L5384/(K5384+L5384))*(P5384/(P5384+O5384)))</f>
        <v>1.73049419990466</v>
      </c>
      <c r="U5384" s="7" t="n">
        <v>43160</v>
      </c>
    </row>
    <row r="5385" customFormat="false" ht="15" hidden="false" customHeight="false" outlineLevel="0" collapsed="false">
      <c r="A5385" s="0" t="s">
        <v>243</v>
      </c>
      <c r="B5385" s="0" t="s">
        <v>183</v>
      </c>
      <c r="C5385" s="0" t="n">
        <v>60</v>
      </c>
      <c r="D5385" s="0" t="n">
        <v>56</v>
      </c>
      <c r="I5385" s="0" t="n">
        <v>1</v>
      </c>
      <c r="J5385" s="0" t="n">
        <v>0</v>
      </c>
      <c r="K5385" s="0" t="n">
        <f aca="false">VLOOKUP(A5385,'Team Data'!$A$1:$E$659,2,FALSE())</f>
        <v>16</v>
      </c>
      <c r="L5385" s="0" t="n">
        <f aca="false">VLOOKUP(A5385,'Team Data'!$A$1:$E$659,3,FALSE())</f>
        <v>17</v>
      </c>
      <c r="M5385" s="0" t="n">
        <f aca="false">VLOOKUP(B5385,'Team Data'!$A$1:$E$659,2,FALSE())</f>
        <v>18</v>
      </c>
      <c r="N5385" s="0" t="n">
        <f aca="false">VLOOKUP(B5385,'Team Data'!$A$1:$E$659,3,FALSE())</f>
        <v>13</v>
      </c>
      <c r="O5385" s="0" t="n">
        <f aca="false">VLOOKUP(A5385,'Team Data'!$A$1:$E$659,4,FALSE())</f>
        <v>525</v>
      </c>
      <c r="P5385" s="0" t="n">
        <f aca="false">VLOOKUP(A5385,'Team Data'!$A$1:$E$659,5,FALSE())</f>
        <v>540</v>
      </c>
      <c r="Q5385" s="0" t="n">
        <f aca="false">VLOOKUP(B5385,'Team Data'!$A$1:$E$659,4,FALSE())</f>
        <v>392</v>
      </c>
      <c r="R5385" s="0" t="n">
        <f aca="false">VLOOKUP(B5385,'Team Data'!$A$1:$E$659,5,FALSE())</f>
        <v>532</v>
      </c>
      <c r="S5385" s="0" t="n">
        <f aca="false">IF(I5385=1,(MIN(30,(C5385-D5385)))*(M5385/(M5385+N5385))*(Q5385/(Q5385+R5385)),(MAX(-30,(C5385-D5385)))*(N5385/(M5385+N5385))*(R5385/(R5385+Q5385)))</f>
        <v>0.98533724340176</v>
      </c>
      <c r="T5385" s="0" t="n">
        <f aca="false">IF(J5385=1,(MIN(30,(D5385-C5385)))*(K5385/(K5385+L5385))*(O5385/(O5385+P5385)),(MAX(-30,(D5385-C5385)))*(L5385/(K5385+L5385))*(P5385/(P5385+O5385)))</f>
        <v>-1.04481434058899</v>
      </c>
      <c r="U5385" s="7" t="n">
        <v>43160</v>
      </c>
    </row>
    <row r="5386" customFormat="false" ht="15" hidden="false" customHeight="false" outlineLevel="0" collapsed="false">
      <c r="A5386" s="0" t="s">
        <v>86</v>
      </c>
      <c r="B5386" s="0" t="s">
        <v>278</v>
      </c>
      <c r="C5386" s="0" t="n">
        <v>84</v>
      </c>
      <c r="D5386" s="0" t="n">
        <v>75</v>
      </c>
      <c r="I5386" s="0" t="n">
        <v>1</v>
      </c>
      <c r="J5386" s="0" t="n">
        <v>0</v>
      </c>
      <c r="K5386" s="0" t="n">
        <f aca="false">VLOOKUP(A5386,'Team Data'!$A$1:$E$659,2,FALSE())</f>
        <v>13</v>
      </c>
      <c r="L5386" s="0" t="n">
        <f aca="false">VLOOKUP(A5386,'Team Data'!$A$1:$E$659,3,FALSE())</f>
        <v>18</v>
      </c>
      <c r="M5386" s="0" t="n">
        <f aca="false">VLOOKUP(B5386,'Team Data'!$A$1:$E$659,2,FALSE())</f>
        <v>18</v>
      </c>
      <c r="N5386" s="0" t="n">
        <f aca="false">VLOOKUP(B5386,'Team Data'!$A$1:$E$659,3,FALSE())</f>
        <v>13</v>
      </c>
      <c r="O5386" s="0" t="n">
        <f aca="false">VLOOKUP(A5386,'Team Data'!$A$1:$E$659,4,FALSE())</f>
        <v>457</v>
      </c>
      <c r="P5386" s="0" t="n">
        <f aca="false">VLOOKUP(A5386,'Team Data'!$A$1:$E$659,5,FALSE())</f>
        <v>482</v>
      </c>
      <c r="Q5386" s="0" t="n">
        <f aca="false">VLOOKUP(B5386,'Team Data'!$A$1:$E$659,4,FALSE())</f>
        <v>452</v>
      </c>
      <c r="R5386" s="0" t="n">
        <f aca="false">VLOOKUP(B5386,'Team Data'!$A$1:$E$659,5,FALSE())</f>
        <v>498</v>
      </c>
      <c r="S5386" s="0" t="n">
        <f aca="false">IF(I5386=1,(MIN(30,(C5386-D5386)))*(M5386/(M5386+N5386))*(Q5386/(Q5386+R5386)),(MAX(-30,(C5386-D5386)))*(N5386/(M5386+N5386))*(R5386/(R5386+Q5386)))</f>
        <v>2.48638370118846</v>
      </c>
      <c r="T5386" s="0" t="n">
        <f aca="false">IF(J5386=1,(MIN(30,(D5386-C5386)))*(K5386/(K5386+L5386))*(O5386/(O5386+P5386)),(MAX(-30,(D5386-C5386)))*(L5386/(K5386+L5386))*(P5386/(P5386+O5386)))</f>
        <v>-2.68246933937957</v>
      </c>
      <c r="U5386" s="7" t="n">
        <v>43160</v>
      </c>
    </row>
    <row r="5387" customFormat="false" ht="15" hidden="false" customHeight="false" outlineLevel="0" collapsed="false">
      <c r="A5387" s="0" t="s">
        <v>163</v>
      </c>
      <c r="B5387" s="0" t="s">
        <v>241</v>
      </c>
      <c r="C5387" s="0" t="n">
        <v>65</v>
      </c>
      <c r="D5387" s="0" t="n">
        <v>90</v>
      </c>
      <c r="I5387" s="0" t="n">
        <v>0</v>
      </c>
      <c r="J5387" s="0" t="n">
        <v>1</v>
      </c>
      <c r="K5387" s="0" t="n">
        <f aca="false">VLOOKUP(A5387,'Team Data'!$A$1:$E$659,2,FALSE())</f>
        <v>13</v>
      </c>
      <c r="L5387" s="0" t="n">
        <f aca="false">VLOOKUP(A5387,'Team Data'!$A$1:$E$659,3,FALSE())</f>
        <v>20</v>
      </c>
      <c r="M5387" s="0" t="n">
        <f aca="false">VLOOKUP(B5387,'Team Data'!$A$1:$E$659,2,FALSE())</f>
        <v>12</v>
      </c>
      <c r="N5387" s="0" t="n">
        <f aca="false">VLOOKUP(B5387,'Team Data'!$A$1:$E$659,3,FALSE())</f>
        <v>20</v>
      </c>
      <c r="O5387" s="0" t="n">
        <f aca="false">VLOOKUP(A5387,'Team Data'!$A$1:$E$659,4,FALSE())</f>
        <v>540</v>
      </c>
      <c r="P5387" s="0" t="n">
        <f aca="false">VLOOKUP(A5387,'Team Data'!$A$1:$E$659,5,FALSE())</f>
        <v>528</v>
      </c>
      <c r="Q5387" s="0" t="n">
        <f aca="false">VLOOKUP(B5387,'Team Data'!$A$1:$E$659,4,FALSE())</f>
        <v>593</v>
      </c>
      <c r="R5387" s="0" t="n">
        <f aca="false">VLOOKUP(B5387,'Team Data'!$A$1:$E$659,5,FALSE())</f>
        <v>457</v>
      </c>
      <c r="S5387" s="0" t="n">
        <f aca="false">IF(I5387=1,(MIN(30,(C5387-D5387)))*(M5387/(M5387+N5387))*(Q5387/(Q5387+R5387)),(MAX(-30,(C5387-D5387)))*(N5387/(M5387+N5387))*(R5387/(R5387+Q5387)))</f>
        <v>-6.80059523809524</v>
      </c>
      <c r="T5387" s="0" t="n">
        <f aca="false">IF(J5387=1,(MIN(30,(D5387-C5387)))*(K5387/(K5387+L5387))*(O5387/(O5387+P5387)),(MAX(-30,(D5387-C5387)))*(L5387/(K5387+L5387))*(P5387/(P5387+O5387)))</f>
        <v>4.97957099080695</v>
      </c>
      <c r="U5387" s="7" t="n">
        <v>43160</v>
      </c>
    </row>
    <row r="5388" customFormat="false" ht="15" hidden="false" customHeight="false" outlineLevel="0" collapsed="false">
      <c r="A5388" s="0" t="s">
        <v>228</v>
      </c>
      <c r="B5388" s="0" t="s">
        <v>212</v>
      </c>
      <c r="C5388" s="0" t="n">
        <v>56</v>
      </c>
      <c r="D5388" s="0" t="n">
        <v>73</v>
      </c>
      <c r="I5388" s="0" t="n">
        <v>0</v>
      </c>
      <c r="J5388" s="0" t="n">
        <v>1</v>
      </c>
      <c r="K5388" s="0" t="n">
        <f aca="false">VLOOKUP(A5388,'Team Data'!$A$1:$E$659,2,FALSE())</f>
        <v>8</v>
      </c>
      <c r="L5388" s="0" t="n">
        <f aca="false">VLOOKUP(A5388,'Team Data'!$A$1:$E$659,3,FALSE())</f>
        <v>23</v>
      </c>
      <c r="M5388" s="0" t="n">
        <f aca="false">VLOOKUP(B5388,'Team Data'!$A$1:$E$659,2,FALSE())</f>
        <v>18</v>
      </c>
      <c r="N5388" s="0" t="n">
        <f aca="false">VLOOKUP(B5388,'Team Data'!$A$1:$E$659,3,FALSE())</f>
        <v>15</v>
      </c>
      <c r="O5388" s="0" t="n">
        <f aca="false">VLOOKUP(A5388,'Team Data'!$A$1:$E$659,4,FALSE())</f>
        <v>632</v>
      </c>
      <c r="P5388" s="0" t="n">
        <f aca="false">VLOOKUP(A5388,'Team Data'!$A$1:$E$659,5,FALSE())</f>
        <v>404</v>
      </c>
      <c r="Q5388" s="0" t="n">
        <f aca="false">VLOOKUP(B5388,'Team Data'!$A$1:$E$659,4,FALSE())</f>
        <v>628</v>
      </c>
      <c r="R5388" s="0" t="n">
        <f aca="false">VLOOKUP(B5388,'Team Data'!$A$1:$E$659,5,FALSE())</f>
        <v>469</v>
      </c>
      <c r="S5388" s="0" t="n">
        <f aca="false">IF(I5388=1,(MIN(30,(C5388-D5388)))*(M5388/(M5388+N5388))*(Q5388/(Q5388+R5388)),(MAX(-30,(C5388-D5388)))*(N5388/(M5388+N5388))*(R5388/(R5388+Q5388)))</f>
        <v>-3.30363802104914</v>
      </c>
      <c r="T5388" s="0" t="n">
        <f aca="false">IF(J5388=1,(MIN(30,(D5388-C5388)))*(K5388/(K5388+L5388))*(O5388/(O5388+P5388)),(MAX(-30,(D5388-C5388)))*(L5388/(K5388+L5388))*(P5388/(P5388+O5388)))</f>
        <v>2.6762984182339</v>
      </c>
      <c r="U5388" s="7" t="n">
        <v>43160</v>
      </c>
    </row>
    <row r="5389" customFormat="false" ht="15" hidden="false" customHeight="false" outlineLevel="0" collapsed="false">
      <c r="A5389" s="0" t="s">
        <v>47</v>
      </c>
      <c r="B5389" s="0" t="s">
        <v>337</v>
      </c>
      <c r="C5389" s="0" t="n">
        <v>61</v>
      </c>
      <c r="D5389" s="0" t="n">
        <v>73</v>
      </c>
      <c r="I5389" s="0" t="n">
        <v>0</v>
      </c>
      <c r="J5389" s="0" t="n">
        <v>1</v>
      </c>
      <c r="K5389" s="0" t="n">
        <f aca="false">VLOOKUP(A5389,'Team Data'!$A$1:$E$659,2,FALSE())</f>
        <v>14</v>
      </c>
      <c r="L5389" s="0" t="n">
        <f aca="false">VLOOKUP(A5389,'Team Data'!$A$1:$E$659,3,FALSE())</f>
        <v>18</v>
      </c>
      <c r="M5389" s="0" t="n">
        <f aca="false">VLOOKUP(B5389,'Team Data'!$A$1:$E$659,2,FALSE())</f>
        <v>23</v>
      </c>
      <c r="N5389" s="0" t="n">
        <f aca="false">VLOOKUP(B5389,'Team Data'!$A$1:$E$659,3,FALSE())</f>
        <v>10</v>
      </c>
      <c r="O5389" s="0" t="n">
        <f aca="false">VLOOKUP(A5389,'Team Data'!$A$1:$E$659,4,FALSE())</f>
        <v>456</v>
      </c>
      <c r="P5389" s="0" t="n">
        <f aca="false">VLOOKUP(A5389,'Team Data'!$A$1:$E$659,5,FALSE())</f>
        <v>570</v>
      </c>
      <c r="Q5389" s="0" t="n">
        <f aca="false">VLOOKUP(B5389,'Team Data'!$A$1:$E$659,4,FALSE())</f>
        <v>458</v>
      </c>
      <c r="R5389" s="0" t="n">
        <f aca="false">VLOOKUP(B5389,'Team Data'!$A$1:$E$659,5,FALSE())</f>
        <v>534</v>
      </c>
      <c r="S5389" s="0" t="n">
        <f aca="false">IF(I5389=1,(MIN(30,(C5389-D5389)))*(M5389/(M5389+N5389))*(Q5389/(Q5389+R5389)),(MAX(-30,(C5389-D5389)))*(N5389/(M5389+N5389))*(R5389/(R5389+Q5389)))</f>
        <v>-1.9574780058651</v>
      </c>
      <c r="T5389" s="0" t="n">
        <f aca="false">IF(J5389=1,(MIN(30,(D5389-C5389)))*(K5389/(K5389+L5389))*(O5389/(O5389+P5389)),(MAX(-30,(D5389-C5389)))*(L5389/(K5389+L5389))*(P5389/(P5389+O5389)))</f>
        <v>2.33333333333333</v>
      </c>
      <c r="U5389" s="7" t="n">
        <v>43160</v>
      </c>
    </row>
    <row r="5390" customFormat="false" ht="15" hidden="false" customHeight="false" outlineLevel="0" collapsed="false">
      <c r="A5390" s="0" t="s">
        <v>219</v>
      </c>
      <c r="B5390" s="0" t="s">
        <v>138</v>
      </c>
      <c r="C5390" s="0" t="n">
        <v>78</v>
      </c>
      <c r="D5390" s="0" t="n">
        <v>96</v>
      </c>
      <c r="I5390" s="0" t="n">
        <v>0</v>
      </c>
      <c r="J5390" s="0" t="n">
        <v>1</v>
      </c>
      <c r="K5390" s="0" t="n">
        <f aca="false">VLOOKUP(A5390,'Team Data'!$A$1:$E$659,2,FALSE())</f>
        <v>12</v>
      </c>
      <c r="L5390" s="0" t="n">
        <f aca="false">VLOOKUP(A5390,'Team Data'!$A$1:$E$659,3,FALSE())</f>
        <v>20</v>
      </c>
      <c r="M5390" s="0" t="n">
        <f aca="false">VLOOKUP(B5390,'Team Data'!$A$1:$E$659,2,FALSE())</f>
        <v>23</v>
      </c>
      <c r="N5390" s="0" t="n">
        <f aca="false">VLOOKUP(B5390,'Team Data'!$A$1:$E$659,3,FALSE())</f>
        <v>11</v>
      </c>
      <c r="O5390" s="0" t="n">
        <f aca="false">VLOOKUP(A5390,'Team Data'!$A$1:$E$659,4,FALSE())</f>
        <v>657</v>
      </c>
      <c r="P5390" s="0" t="n">
        <f aca="false">VLOOKUP(A5390,'Team Data'!$A$1:$E$659,5,FALSE())</f>
        <v>413</v>
      </c>
      <c r="Q5390" s="0" t="n">
        <f aca="false">VLOOKUP(B5390,'Team Data'!$A$1:$E$659,4,FALSE())</f>
        <v>704</v>
      </c>
      <c r="R5390" s="0" t="n">
        <f aca="false">VLOOKUP(B5390,'Team Data'!$A$1:$E$659,5,FALSE())</f>
        <v>448</v>
      </c>
      <c r="S5390" s="0" t="n">
        <f aca="false">IF(I5390=1,(MIN(30,(C5390-D5390)))*(M5390/(M5390+N5390))*(Q5390/(Q5390+R5390)),(MAX(-30,(C5390-D5390)))*(N5390/(M5390+N5390))*(R5390/(R5390+Q5390)))</f>
        <v>-2.26470588235294</v>
      </c>
      <c r="T5390" s="0" t="n">
        <f aca="false">IF(J5390=1,(MIN(30,(D5390-C5390)))*(K5390/(K5390+L5390))*(O5390/(O5390+P5390)),(MAX(-30,(D5390-C5390)))*(L5390/(K5390+L5390))*(P5390/(P5390+O5390)))</f>
        <v>4.1446261682243</v>
      </c>
      <c r="U5390" s="7" t="n">
        <v>43160</v>
      </c>
    </row>
    <row r="5391" customFormat="false" ht="15" hidden="false" customHeight="false" outlineLevel="0" collapsed="false">
      <c r="A5391" s="0" t="s">
        <v>97</v>
      </c>
      <c r="B5391" s="0" t="s">
        <v>329</v>
      </c>
      <c r="C5391" s="0" t="n">
        <v>81</v>
      </c>
      <c r="D5391" s="0" t="n">
        <v>80</v>
      </c>
      <c r="I5391" s="0" t="n">
        <v>1</v>
      </c>
      <c r="J5391" s="0" t="n">
        <v>0</v>
      </c>
      <c r="K5391" s="0" t="n">
        <f aca="false">VLOOKUP(A5391,'Team Data'!$A$1:$E$659,2,FALSE())</f>
        <v>16</v>
      </c>
      <c r="L5391" s="0" t="n">
        <f aca="false">VLOOKUP(A5391,'Team Data'!$A$1:$E$659,3,FALSE())</f>
        <v>17</v>
      </c>
      <c r="M5391" s="0" t="n">
        <f aca="false">VLOOKUP(B5391,'Team Data'!$A$1:$E$659,2,FALSE())</f>
        <v>18</v>
      </c>
      <c r="N5391" s="0" t="n">
        <f aca="false">VLOOKUP(B5391,'Team Data'!$A$1:$E$659,3,FALSE())</f>
        <v>14</v>
      </c>
      <c r="O5391" s="0" t="n">
        <f aca="false">VLOOKUP(A5391,'Team Data'!$A$1:$E$659,4,FALSE())</f>
        <v>539</v>
      </c>
      <c r="P5391" s="0" t="n">
        <f aca="false">VLOOKUP(A5391,'Team Data'!$A$1:$E$659,5,FALSE())</f>
        <v>535</v>
      </c>
      <c r="Q5391" s="0" t="n">
        <f aca="false">VLOOKUP(B5391,'Team Data'!$A$1:$E$659,4,FALSE())</f>
        <v>555</v>
      </c>
      <c r="R5391" s="0" t="n">
        <f aca="false">VLOOKUP(B5391,'Team Data'!$A$1:$E$659,5,FALSE())</f>
        <v>488</v>
      </c>
      <c r="S5391" s="0" t="n">
        <f aca="false">IF(I5391=1,(MIN(30,(C5391-D5391)))*(M5391/(M5391+N5391))*(Q5391/(Q5391+R5391)),(MAX(-30,(C5391-D5391)))*(N5391/(M5391+N5391))*(R5391/(R5391+Q5391)))</f>
        <v>0.299316874400767</v>
      </c>
      <c r="T5391" s="0" t="n">
        <f aca="false">IF(J5391=1,(MIN(30,(D5391-C5391)))*(K5391/(K5391+L5391))*(O5391/(O5391+P5391)),(MAX(-30,(D5391-C5391)))*(L5391/(K5391+L5391))*(P5391/(P5391+O5391)))</f>
        <v>-0.256616443767282</v>
      </c>
      <c r="U5391" s="7" t="n">
        <v>43160</v>
      </c>
    </row>
    <row r="5392" customFormat="false" ht="15" hidden="false" customHeight="false" outlineLevel="0" collapsed="false">
      <c r="A5392" s="0" t="s">
        <v>251</v>
      </c>
      <c r="B5392" s="0" t="s">
        <v>76</v>
      </c>
      <c r="C5392" s="0" t="n">
        <v>69</v>
      </c>
      <c r="D5392" s="0" t="n">
        <v>76</v>
      </c>
      <c r="I5392" s="0" t="n">
        <v>0</v>
      </c>
      <c r="J5392" s="0" t="n">
        <v>1</v>
      </c>
      <c r="K5392" s="0" t="n">
        <f aca="false">VLOOKUP(A5392,'Team Data'!$A$1:$E$659,2,FALSE())</f>
        <v>16</v>
      </c>
      <c r="L5392" s="0" t="n">
        <f aca="false">VLOOKUP(A5392,'Team Data'!$A$1:$E$659,3,FALSE())</f>
        <v>15</v>
      </c>
      <c r="M5392" s="0" t="n">
        <f aca="false">VLOOKUP(B5392,'Team Data'!$A$1:$E$659,2,FALSE())</f>
        <v>16</v>
      </c>
      <c r="N5392" s="0" t="n">
        <f aca="false">VLOOKUP(B5392,'Team Data'!$A$1:$E$659,3,FALSE())</f>
        <v>16</v>
      </c>
      <c r="O5392" s="0" t="n">
        <f aca="false">VLOOKUP(A5392,'Team Data'!$A$1:$E$659,4,FALSE())</f>
        <v>519</v>
      </c>
      <c r="P5392" s="0" t="n">
        <f aca="false">VLOOKUP(A5392,'Team Data'!$A$1:$E$659,5,FALSE())</f>
        <v>461</v>
      </c>
      <c r="Q5392" s="0" t="n">
        <f aca="false">VLOOKUP(B5392,'Team Data'!$A$1:$E$659,4,FALSE())</f>
        <v>473</v>
      </c>
      <c r="R5392" s="0" t="n">
        <f aca="false">VLOOKUP(B5392,'Team Data'!$A$1:$E$659,5,FALSE())</f>
        <v>561</v>
      </c>
      <c r="S5392" s="0" t="n">
        <f aca="false">IF(I5392=1,(MIN(30,(C5392-D5392)))*(M5392/(M5392+N5392))*(Q5392/(Q5392+R5392)),(MAX(-30,(C5392-D5392)))*(N5392/(M5392+N5392))*(R5392/(R5392+Q5392)))</f>
        <v>-1.89893617021277</v>
      </c>
      <c r="T5392" s="0" t="n">
        <f aca="false">IF(J5392=1,(MIN(30,(D5392-C5392)))*(K5392/(K5392+L5392))*(O5392/(O5392+P5392)),(MAX(-30,(D5392-C5392)))*(L5392/(K5392+L5392))*(P5392/(P5392+O5392)))</f>
        <v>1.91336405529954</v>
      </c>
      <c r="U5392" s="7" t="n">
        <v>43160</v>
      </c>
    </row>
    <row r="5393" customFormat="false" ht="15" hidden="false" customHeight="false" outlineLevel="0" collapsed="false">
      <c r="A5393" s="0" t="s">
        <v>279</v>
      </c>
      <c r="B5393" s="0" t="s">
        <v>148</v>
      </c>
      <c r="C5393" s="0" t="n">
        <v>50</v>
      </c>
      <c r="D5393" s="0" t="n">
        <v>73</v>
      </c>
      <c r="I5393" s="0" t="n">
        <v>0</v>
      </c>
      <c r="J5393" s="0" t="n">
        <v>1</v>
      </c>
      <c r="K5393" s="0" t="n">
        <f aca="false">VLOOKUP(A5393,'Team Data'!$A$1:$E$659,2,FALSE())</f>
        <v>13</v>
      </c>
      <c r="L5393" s="0" t="n">
        <f aca="false">VLOOKUP(A5393,'Team Data'!$A$1:$E$659,3,FALSE())</f>
        <v>18</v>
      </c>
      <c r="M5393" s="0" t="n">
        <f aca="false">VLOOKUP(B5393,'Team Data'!$A$1:$E$659,2,FALSE())</f>
        <v>18</v>
      </c>
      <c r="N5393" s="0" t="n">
        <f aca="false">VLOOKUP(B5393,'Team Data'!$A$1:$E$659,3,FALSE())</f>
        <v>17</v>
      </c>
      <c r="O5393" s="0" t="n">
        <f aca="false">VLOOKUP(A5393,'Team Data'!$A$1:$E$659,4,FALSE())</f>
        <v>437</v>
      </c>
      <c r="P5393" s="0" t="n">
        <f aca="false">VLOOKUP(A5393,'Team Data'!$A$1:$E$659,5,FALSE())</f>
        <v>490</v>
      </c>
      <c r="Q5393" s="0" t="n">
        <f aca="false">VLOOKUP(B5393,'Team Data'!$A$1:$E$659,4,FALSE())</f>
        <v>497</v>
      </c>
      <c r="R5393" s="0" t="n">
        <f aca="false">VLOOKUP(B5393,'Team Data'!$A$1:$E$659,5,FALSE())</f>
        <v>580</v>
      </c>
      <c r="S5393" s="0" t="n">
        <f aca="false">IF(I5393=1,(MIN(30,(C5393-D5393)))*(M5393/(M5393+N5393))*(Q5393/(Q5393+R5393)),(MAX(-30,(C5393-D5393)))*(N5393/(M5393+N5393))*(R5393/(R5393+Q5393)))</f>
        <v>-6.01618251757528</v>
      </c>
      <c r="T5393" s="0" t="n">
        <f aca="false">IF(J5393=1,(MIN(30,(D5393-C5393)))*(K5393/(K5393+L5393))*(O5393/(O5393+P5393)),(MAX(-30,(D5393-C5393)))*(L5393/(K5393+L5393))*(P5393/(P5393+O5393)))</f>
        <v>4.54685596965585</v>
      </c>
      <c r="U5393" s="7" t="n">
        <v>43160</v>
      </c>
    </row>
    <row r="5394" customFormat="false" ht="15" hidden="false" customHeight="false" outlineLevel="0" collapsed="false">
      <c r="A5394" s="0" t="s">
        <v>67</v>
      </c>
      <c r="B5394" s="0" t="s">
        <v>140</v>
      </c>
      <c r="C5394" s="0" t="n">
        <v>53</v>
      </c>
      <c r="D5394" s="0" t="n">
        <v>71</v>
      </c>
      <c r="I5394" s="0" t="n">
        <v>0</v>
      </c>
      <c r="J5394" s="0" t="n">
        <v>1</v>
      </c>
      <c r="K5394" s="0" t="n">
        <f aca="false">VLOOKUP(A5394,'Team Data'!$A$1:$E$659,2,FALSE())</f>
        <v>14</v>
      </c>
      <c r="L5394" s="0" t="n">
        <f aca="false">VLOOKUP(A5394,'Team Data'!$A$1:$E$659,3,FALSE())</f>
        <v>17</v>
      </c>
      <c r="M5394" s="0" t="n">
        <f aca="false">VLOOKUP(B5394,'Team Data'!$A$1:$E$659,2,FALSE())</f>
        <v>13</v>
      </c>
      <c r="N5394" s="0" t="n">
        <f aca="false">VLOOKUP(B5394,'Team Data'!$A$1:$E$659,3,FALSE())</f>
        <v>19</v>
      </c>
      <c r="O5394" s="0" t="n">
        <f aca="false">VLOOKUP(A5394,'Team Data'!$A$1:$E$659,4,FALSE())</f>
        <v>586</v>
      </c>
      <c r="P5394" s="0" t="n">
        <f aca="false">VLOOKUP(A5394,'Team Data'!$A$1:$E$659,5,FALSE())</f>
        <v>427</v>
      </c>
      <c r="Q5394" s="0" t="n">
        <f aca="false">VLOOKUP(B5394,'Team Data'!$A$1:$E$659,4,FALSE())</f>
        <v>557</v>
      </c>
      <c r="R5394" s="0" t="n">
        <f aca="false">VLOOKUP(B5394,'Team Data'!$A$1:$E$659,5,FALSE())</f>
        <v>489</v>
      </c>
      <c r="S5394" s="0" t="n">
        <f aca="false">IF(I5394=1,(MIN(30,(C5394-D5394)))*(M5394/(M5394+N5394))*(Q5394/(Q5394+R5394)),(MAX(-30,(C5394-D5394)))*(N5394/(M5394+N5394))*(R5394/(R5394+Q5394)))</f>
        <v>-4.9963551625239</v>
      </c>
      <c r="T5394" s="0" t="n">
        <f aca="false">IF(J5394=1,(MIN(30,(D5394-C5394)))*(K5394/(K5394+L5394))*(O5394/(O5394+P5394)),(MAX(-30,(D5394-C5394)))*(L5394/(K5394+L5394))*(P5394/(P5394+O5394)))</f>
        <v>4.70248065471452</v>
      </c>
      <c r="U5394" s="7" t="n">
        <v>43160</v>
      </c>
    </row>
    <row r="5395" customFormat="false" ht="15" hidden="false" customHeight="false" outlineLevel="0" collapsed="false">
      <c r="A5395" s="0" t="s">
        <v>195</v>
      </c>
      <c r="B5395" s="0" t="s">
        <v>211</v>
      </c>
      <c r="C5395" s="0" t="n">
        <v>73</v>
      </c>
      <c r="D5395" s="0" t="n">
        <v>70</v>
      </c>
      <c r="E5395" s="0" t="n">
        <v>32</v>
      </c>
      <c r="F5395" s="0" t="n">
        <v>31</v>
      </c>
      <c r="G5395" s="0" t="n">
        <v>20</v>
      </c>
      <c r="H5395" s="0" t="n">
        <v>17</v>
      </c>
      <c r="I5395" s="0" t="n">
        <v>1</v>
      </c>
      <c r="J5395" s="0" t="n">
        <v>0</v>
      </c>
      <c r="K5395" s="0" t="n">
        <f aca="false">VLOOKUP(A5395,'Team Data'!$A$1:$E$659,2,FALSE())</f>
        <v>21</v>
      </c>
      <c r="L5395" s="0" t="n">
        <f aca="false">VLOOKUP(A5395,'Team Data'!$A$1:$E$659,3,FALSE())</f>
        <v>11</v>
      </c>
      <c r="M5395" s="0" t="n">
        <f aca="false">VLOOKUP(B5395,'Team Data'!$A$1:$E$659,2,FALSE())</f>
        <v>4</v>
      </c>
      <c r="N5395" s="0" t="n">
        <f aca="false">VLOOKUP(B5395,'Team Data'!$A$1:$E$659,3,FALSE())</f>
        <v>25</v>
      </c>
      <c r="O5395" s="0" t="n">
        <f aca="false">VLOOKUP(A5395,'Team Data'!$A$1:$E$659,4,FALSE())</f>
        <v>481</v>
      </c>
      <c r="P5395" s="0" t="n">
        <f aca="false">VLOOKUP(A5395,'Team Data'!$A$1:$E$659,5,FALSE())</f>
        <v>445</v>
      </c>
      <c r="Q5395" s="0" t="n">
        <f aca="false">VLOOKUP(B5395,'Team Data'!$A$1:$E$659,4,FALSE())</f>
        <v>425</v>
      </c>
      <c r="R5395" s="0" t="n">
        <f aca="false">VLOOKUP(B5395,'Team Data'!$A$1:$E$659,5,FALSE())</f>
        <v>394</v>
      </c>
      <c r="S5395" s="0" t="n">
        <f aca="false">IF(I5395=1,(MIN(30,(C5395-D5395)))*(M5395/(M5395+N5395))*(Q5395/(Q5395+R5395)),(MAX(-30,(C5395-D5395)))*(N5395/(M5395+N5395))*(R5395/(R5395+Q5395)))</f>
        <v>0.214727800934698</v>
      </c>
      <c r="T5395" s="0" t="n">
        <f aca="false">IF(J5395=1,(MIN(30,(D5395-C5395)))*(K5395/(K5395+L5395))*(O5395/(O5395+P5395)),(MAX(-30,(D5395-C5395)))*(L5395/(K5395+L5395))*(P5395/(P5395+O5395)))</f>
        <v>-0.495579103671706</v>
      </c>
      <c r="U5395" s="7" t="n">
        <v>43160</v>
      </c>
    </row>
    <row r="5396" customFormat="false" ht="15" hidden="false" customHeight="false" outlineLevel="0" collapsed="false">
      <c r="A5396" s="0" t="s">
        <v>246</v>
      </c>
      <c r="B5396" s="0" t="s">
        <v>290</v>
      </c>
      <c r="C5396" s="0" t="n">
        <v>51</v>
      </c>
      <c r="D5396" s="0" t="n">
        <v>60</v>
      </c>
      <c r="E5396" s="0" t="n">
        <v>49</v>
      </c>
      <c r="F5396" s="0" t="n">
        <v>41</v>
      </c>
      <c r="G5396" s="0" t="n">
        <v>11</v>
      </c>
      <c r="H5396" s="0" t="n">
        <v>4</v>
      </c>
      <c r="I5396" s="0" t="n">
        <v>0</v>
      </c>
      <c r="J5396" s="0" t="n">
        <v>1</v>
      </c>
      <c r="K5396" s="0" t="n">
        <f aca="false">VLOOKUP(A5396,'Team Data'!$A$1:$E$659,2,FALSE())</f>
        <v>9</v>
      </c>
      <c r="L5396" s="0" t="n">
        <f aca="false">VLOOKUP(A5396,'Team Data'!$A$1:$E$659,3,FALSE())</f>
        <v>21</v>
      </c>
      <c r="M5396" s="0" t="n">
        <f aca="false">VLOOKUP(B5396,'Team Data'!$A$1:$E$659,2,FALSE())</f>
        <v>19</v>
      </c>
      <c r="N5396" s="0" t="n">
        <f aca="false">VLOOKUP(B5396,'Team Data'!$A$1:$E$659,3,FALSE())</f>
        <v>14</v>
      </c>
      <c r="O5396" s="0" t="n">
        <f aca="false">VLOOKUP(A5396,'Team Data'!$A$1:$E$659,4,FALSE())</f>
        <v>497</v>
      </c>
      <c r="P5396" s="0" t="n">
        <f aca="false">VLOOKUP(A5396,'Team Data'!$A$1:$E$659,5,FALSE())</f>
        <v>467</v>
      </c>
      <c r="Q5396" s="0" t="n">
        <f aca="false">VLOOKUP(B5396,'Team Data'!$A$1:$E$659,4,FALSE())</f>
        <v>502</v>
      </c>
      <c r="R5396" s="0" t="n">
        <f aca="false">VLOOKUP(B5396,'Team Data'!$A$1:$E$659,5,FALSE())</f>
        <v>497</v>
      </c>
      <c r="S5396" s="0" t="n">
        <f aca="false">IF(I5396=1,(MIN(30,(C5396-D5396)))*(M5396/(M5396+N5396))*(Q5396/(Q5396+R5396)),(MAX(-30,(C5396-D5396)))*(N5396/(M5396+N5396))*(R5396/(R5396+Q5396)))</f>
        <v>-1.8995358995359</v>
      </c>
      <c r="T5396" s="0" t="n">
        <f aca="false">IF(J5396=1,(MIN(30,(D5396-C5396)))*(K5396/(K5396+L5396))*(O5396/(O5396+P5396)),(MAX(-30,(D5396-C5396)))*(L5396/(K5396+L5396))*(P5396/(P5396+O5396)))</f>
        <v>1.39201244813278</v>
      </c>
      <c r="U5396" s="7" t="n">
        <v>43160</v>
      </c>
    </row>
    <row r="5397" customFormat="false" ht="15" hidden="false" customHeight="false" outlineLevel="0" collapsed="false">
      <c r="A5397" s="0" t="s">
        <v>244</v>
      </c>
      <c r="B5397" s="0" t="s">
        <v>173</v>
      </c>
      <c r="C5397" s="0" t="n">
        <v>65</v>
      </c>
      <c r="D5397" s="0" t="n">
        <v>54</v>
      </c>
      <c r="E5397" s="0" t="n">
        <v>49</v>
      </c>
      <c r="F5397" s="0" t="n">
        <v>28</v>
      </c>
      <c r="G5397" s="0" t="n">
        <v>13</v>
      </c>
      <c r="H5397" s="0" t="n">
        <v>9</v>
      </c>
      <c r="I5397" s="0" t="n">
        <v>1</v>
      </c>
      <c r="J5397" s="0" t="n">
        <v>0</v>
      </c>
      <c r="K5397" s="0" t="n">
        <f aca="false">VLOOKUP(A5397,'Team Data'!$A$1:$E$659,2,FALSE())</f>
        <v>15</v>
      </c>
      <c r="L5397" s="0" t="n">
        <f aca="false">VLOOKUP(A5397,'Team Data'!$A$1:$E$659,3,FALSE())</f>
        <v>19</v>
      </c>
      <c r="M5397" s="0" t="n">
        <f aca="false">VLOOKUP(B5397,'Team Data'!$A$1:$E$659,2,FALSE())</f>
        <v>14</v>
      </c>
      <c r="N5397" s="0" t="n">
        <f aca="false">VLOOKUP(B5397,'Team Data'!$A$1:$E$659,3,FALSE())</f>
        <v>17</v>
      </c>
      <c r="O5397" s="0" t="n">
        <f aca="false">VLOOKUP(A5397,'Team Data'!$A$1:$E$659,4,FALSE())</f>
        <v>608</v>
      </c>
      <c r="P5397" s="0" t="n">
        <f aca="false">VLOOKUP(A5397,'Team Data'!$A$1:$E$659,5,FALSE())</f>
        <v>484</v>
      </c>
      <c r="Q5397" s="0" t="n">
        <f aca="false">VLOOKUP(B5397,'Team Data'!$A$1:$E$659,4,FALSE())</f>
        <v>562</v>
      </c>
      <c r="R5397" s="0" t="n">
        <f aca="false">VLOOKUP(B5397,'Team Data'!$A$1:$E$659,5,FALSE())</f>
        <v>470</v>
      </c>
      <c r="S5397" s="0" t="n">
        <f aca="false">IF(I5397=1,(MIN(30,(C5397-D5397)))*(M5397/(M5397+N5397))*(Q5397/(Q5397+R5397)),(MAX(-30,(C5397-D5397)))*(N5397/(M5397+N5397))*(R5397/(R5397+Q5397)))</f>
        <v>2.70530132533133</v>
      </c>
      <c r="T5397" s="0" t="n">
        <f aca="false">IF(J5397=1,(MIN(30,(D5397-C5397)))*(K5397/(K5397+L5397))*(O5397/(O5397+P5397)),(MAX(-30,(D5397-C5397)))*(L5397/(K5397+L5397))*(P5397/(P5397+O5397)))</f>
        <v>-2.72452057746175</v>
      </c>
      <c r="U5397" s="7" t="n">
        <v>43160</v>
      </c>
    </row>
    <row r="5398" customFormat="false" ht="15" hidden="false" customHeight="false" outlineLevel="0" collapsed="false">
      <c r="A5398" s="0" t="s">
        <v>164</v>
      </c>
      <c r="B5398" s="0" t="s">
        <v>293</v>
      </c>
      <c r="C5398" s="0" t="n">
        <v>70</v>
      </c>
      <c r="D5398" s="0" t="n">
        <v>82</v>
      </c>
      <c r="E5398" s="0" t="n">
        <v>28</v>
      </c>
      <c r="F5398" s="0" t="n">
        <v>45</v>
      </c>
      <c r="G5398" s="0" t="n">
        <v>10</v>
      </c>
      <c r="H5398" s="0" t="n">
        <v>14</v>
      </c>
      <c r="I5398" s="0" t="n">
        <v>0</v>
      </c>
      <c r="J5398" s="0" t="n">
        <v>1</v>
      </c>
      <c r="K5398" s="0" t="n">
        <f aca="false">VLOOKUP(A5398,'Team Data'!$A$1:$E$659,2,FALSE())</f>
        <v>11</v>
      </c>
      <c r="L5398" s="0" t="n">
        <f aca="false">VLOOKUP(A5398,'Team Data'!$A$1:$E$659,3,FALSE())</f>
        <v>17</v>
      </c>
      <c r="M5398" s="0" t="n">
        <f aca="false">VLOOKUP(B5398,'Team Data'!$A$1:$E$659,2,FALSE())</f>
        <v>11</v>
      </c>
      <c r="N5398" s="0" t="n">
        <f aca="false">VLOOKUP(B5398,'Team Data'!$A$1:$E$659,3,FALSE())</f>
        <v>18</v>
      </c>
      <c r="O5398" s="0" t="n">
        <f aca="false">VLOOKUP(A5398,'Team Data'!$A$1:$E$659,4,FALSE())</f>
        <v>411</v>
      </c>
      <c r="P5398" s="0" t="n">
        <f aca="false">VLOOKUP(A5398,'Team Data'!$A$1:$E$659,5,FALSE())</f>
        <v>413</v>
      </c>
      <c r="Q5398" s="0" t="n">
        <f aca="false">VLOOKUP(B5398,'Team Data'!$A$1:$E$659,4,FALSE())</f>
        <v>403</v>
      </c>
      <c r="R5398" s="0" t="n">
        <f aca="false">VLOOKUP(B5398,'Team Data'!$A$1:$E$659,5,FALSE())</f>
        <v>446</v>
      </c>
      <c r="S5398" s="0" t="n">
        <f aca="false">IF(I5398=1,(MIN(30,(C5398-D5398)))*(M5398/(M5398+N5398))*(Q5398/(Q5398+R5398)),(MAX(-30,(C5398-D5398)))*(N5398/(M5398+N5398))*(R5398/(R5398+Q5398)))</f>
        <v>-3.91275740221762</v>
      </c>
      <c r="T5398" s="0" t="n">
        <f aca="false">IF(J5398=1,(MIN(30,(D5398-C5398)))*(K5398/(K5398+L5398))*(O5398/(O5398+P5398)),(MAX(-30,(D5398-C5398)))*(L5398/(K5398+L5398))*(P5398/(P5398+O5398)))</f>
        <v>2.35142163661581</v>
      </c>
      <c r="U5398" s="7" t="n">
        <v>43160</v>
      </c>
    </row>
    <row r="5399" customFormat="false" ht="15" hidden="false" customHeight="false" outlineLevel="0" collapsed="false">
      <c r="A5399" s="0" t="s">
        <v>245</v>
      </c>
      <c r="B5399" s="0" t="s">
        <v>193</v>
      </c>
      <c r="C5399" s="0" t="n">
        <v>68</v>
      </c>
      <c r="D5399" s="0" t="n">
        <v>64</v>
      </c>
      <c r="E5399" s="0" t="n">
        <v>26</v>
      </c>
      <c r="F5399" s="0" t="n">
        <v>32</v>
      </c>
      <c r="G5399" s="0" t="n">
        <v>12</v>
      </c>
      <c r="H5399" s="0" t="n">
        <v>10</v>
      </c>
      <c r="I5399" s="0" t="n">
        <v>1</v>
      </c>
      <c r="J5399" s="0" t="n">
        <v>0</v>
      </c>
      <c r="K5399" s="0" t="n">
        <f aca="false">VLOOKUP(A5399,'Team Data'!$A$1:$E$659,2,FALSE())</f>
        <v>22</v>
      </c>
      <c r="L5399" s="0" t="n">
        <f aca="false">VLOOKUP(A5399,'Team Data'!$A$1:$E$659,3,FALSE())</f>
        <v>12</v>
      </c>
      <c r="M5399" s="0" t="n">
        <f aca="false">VLOOKUP(B5399,'Team Data'!$A$1:$E$659,2,FALSE())</f>
        <v>16</v>
      </c>
      <c r="N5399" s="0" t="n">
        <f aca="false">VLOOKUP(B5399,'Team Data'!$A$1:$E$659,3,FALSE())</f>
        <v>17</v>
      </c>
      <c r="O5399" s="0" t="n">
        <f aca="false">VLOOKUP(A5399,'Team Data'!$A$1:$E$659,4,FALSE())</f>
        <v>500</v>
      </c>
      <c r="P5399" s="0" t="n">
        <f aca="false">VLOOKUP(A5399,'Team Data'!$A$1:$E$659,5,FALSE())</f>
        <v>508</v>
      </c>
      <c r="Q5399" s="0" t="n">
        <f aca="false">VLOOKUP(B5399,'Team Data'!$A$1:$E$659,4,FALSE())</f>
        <v>486</v>
      </c>
      <c r="R5399" s="0" t="n">
        <f aca="false">VLOOKUP(B5399,'Team Data'!$A$1:$E$659,5,FALSE())</f>
        <v>480</v>
      </c>
      <c r="S5399" s="0" t="n">
        <f aca="false">IF(I5399=1,(MIN(30,(C5399-D5399)))*(M5399/(M5399+N5399))*(Q5399/(Q5399+R5399)),(MAX(-30,(C5399-D5399)))*(N5399/(M5399+N5399))*(R5399/(R5399+Q5399)))</f>
        <v>0.975719932241671</v>
      </c>
      <c r="T5399" s="0" t="n">
        <f aca="false">IF(J5399=1,(MIN(30,(D5399-C5399)))*(K5399/(K5399+L5399))*(O5399/(O5399+P5399)),(MAX(-30,(D5399-C5399)))*(L5399/(K5399+L5399))*(P5399/(P5399+O5399)))</f>
        <v>-0.711484593837535</v>
      </c>
      <c r="U5399" s="7" t="n">
        <v>43160</v>
      </c>
    </row>
    <row r="5400" customFormat="false" ht="15" hidden="false" customHeight="false" outlineLevel="0" collapsed="false">
      <c r="A5400" s="0" t="s">
        <v>116</v>
      </c>
      <c r="B5400" s="0" t="s">
        <v>123</v>
      </c>
      <c r="C5400" s="0" t="n">
        <v>71</v>
      </c>
      <c r="D5400" s="0" t="n">
        <v>83</v>
      </c>
      <c r="E5400" s="0" t="n">
        <v>36</v>
      </c>
      <c r="F5400" s="0" t="n">
        <v>44</v>
      </c>
      <c r="G5400" s="0" t="n">
        <v>13</v>
      </c>
      <c r="H5400" s="0" t="n">
        <v>15</v>
      </c>
      <c r="I5400" s="0" t="n">
        <v>0</v>
      </c>
      <c r="J5400" s="0" t="n">
        <v>1</v>
      </c>
      <c r="K5400" s="0" t="n">
        <f aca="false">VLOOKUP(A5400,'Team Data'!$A$1:$E$659,2,FALSE())</f>
        <v>6</v>
      </c>
      <c r="L5400" s="0" t="n">
        <f aca="false">VLOOKUP(A5400,'Team Data'!$A$1:$E$659,3,FALSE())</f>
        <v>25</v>
      </c>
      <c r="M5400" s="0" t="n">
        <f aca="false">VLOOKUP(B5400,'Team Data'!$A$1:$E$659,2,FALSE())</f>
        <v>7</v>
      </c>
      <c r="N5400" s="0" t="n">
        <f aca="false">VLOOKUP(B5400,'Team Data'!$A$1:$E$659,3,FALSE())</f>
        <v>21</v>
      </c>
      <c r="O5400" s="0" t="n">
        <f aca="false">VLOOKUP(A5400,'Team Data'!$A$1:$E$659,4,FALSE())</f>
        <v>465</v>
      </c>
      <c r="P5400" s="0" t="n">
        <f aca="false">VLOOKUP(A5400,'Team Data'!$A$1:$E$659,5,FALSE())</f>
        <v>438</v>
      </c>
      <c r="Q5400" s="0" t="n">
        <f aca="false">VLOOKUP(B5400,'Team Data'!$A$1:$E$659,4,FALSE())</f>
        <v>401</v>
      </c>
      <c r="R5400" s="0" t="n">
        <f aca="false">VLOOKUP(B5400,'Team Data'!$A$1:$E$659,5,FALSE())</f>
        <v>384</v>
      </c>
      <c r="S5400" s="0" t="n">
        <f aca="false">IF(I5400=1,(MIN(30,(C5400-D5400)))*(M5400/(M5400+N5400))*(Q5400/(Q5400+R5400)),(MAX(-30,(C5400-D5400)))*(N5400/(M5400+N5400))*(R5400/(R5400+Q5400)))</f>
        <v>-4.40254777070064</v>
      </c>
      <c r="T5400" s="0" t="n">
        <f aca="false">IF(J5400=1,(MIN(30,(D5400-C5400)))*(K5400/(K5400+L5400))*(O5400/(O5400+P5400)),(MAX(-30,(D5400-C5400)))*(L5400/(K5400+L5400))*(P5400/(P5400+O5400)))</f>
        <v>1.19601328903654</v>
      </c>
      <c r="U5400" s="7" t="n">
        <v>43160</v>
      </c>
    </row>
    <row r="5401" customFormat="false" ht="15" hidden="false" customHeight="false" outlineLevel="0" collapsed="false">
      <c r="A5401" s="0" t="s">
        <v>254</v>
      </c>
      <c r="B5401" s="0" t="s">
        <v>46</v>
      </c>
      <c r="C5401" s="0" t="n">
        <v>70</v>
      </c>
      <c r="D5401" s="0" t="n">
        <v>88</v>
      </c>
      <c r="E5401" s="0" t="n">
        <v>32</v>
      </c>
      <c r="F5401" s="0" t="n">
        <v>28</v>
      </c>
      <c r="G5401" s="0" t="n">
        <v>17</v>
      </c>
      <c r="H5401" s="0" t="n">
        <v>14</v>
      </c>
      <c r="I5401" s="0" t="n">
        <v>0</v>
      </c>
      <c r="J5401" s="0" t="n">
        <v>1</v>
      </c>
      <c r="K5401" s="0" t="n">
        <f aca="false">VLOOKUP(A5401,'Team Data'!$A$1:$E$659,2,FALSE())</f>
        <v>21</v>
      </c>
      <c r="L5401" s="0" t="n">
        <f aca="false">VLOOKUP(A5401,'Team Data'!$A$1:$E$659,3,FALSE())</f>
        <v>15</v>
      </c>
      <c r="M5401" s="0" t="n">
        <f aca="false">VLOOKUP(B5401,'Team Data'!$A$1:$E$659,2,FALSE())</f>
        <v>18</v>
      </c>
      <c r="N5401" s="0" t="n">
        <f aca="false">VLOOKUP(B5401,'Team Data'!$A$1:$E$659,3,FALSE())</f>
        <v>17</v>
      </c>
      <c r="O5401" s="0" t="n">
        <f aca="false">VLOOKUP(A5401,'Team Data'!$A$1:$E$659,4,FALSE())</f>
        <v>540</v>
      </c>
      <c r="P5401" s="0" t="n">
        <f aca="false">VLOOKUP(A5401,'Team Data'!$A$1:$E$659,5,FALSE())</f>
        <v>510</v>
      </c>
      <c r="Q5401" s="0" t="n">
        <f aca="false">VLOOKUP(B5401,'Team Data'!$A$1:$E$659,4,FALSE())</f>
        <v>546</v>
      </c>
      <c r="R5401" s="0" t="n">
        <f aca="false">VLOOKUP(B5401,'Team Data'!$A$1:$E$659,5,FALSE())</f>
        <v>561</v>
      </c>
      <c r="S5401" s="0" t="n">
        <f aca="false">IF(I5401=1,(MIN(30,(C5401-D5401)))*(M5401/(M5401+N5401))*(Q5401/(Q5401+R5401)),(MAX(-30,(C5401-D5401)))*(N5401/(M5401+N5401))*(R5401/(R5401+Q5401)))</f>
        <v>-4.43066202090592</v>
      </c>
      <c r="T5401" s="0" t="n">
        <f aca="false">IF(J5401=1,(MIN(30,(D5401-C5401)))*(K5401/(K5401+L5401))*(O5401/(O5401+P5401)),(MAX(-30,(D5401-C5401)))*(L5401/(K5401+L5401))*(P5401/(P5401+O5401)))</f>
        <v>5.4</v>
      </c>
      <c r="U5401" s="7" t="n">
        <v>43160</v>
      </c>
    </row>
    <row r="5402" customFormat="false" ht="15" hidden="false" customHeight="false" outlineLevel="0" collapsed="false">
      <c r="A5402" s="0" t="s">
        <v>6</v>
      </c>
      <c r="B5402" s="0" t="s">
        <v>282</v>
      </c>
      <c r="C5402" s="0" t="n">
        <v>56</v>
      </c>
      <c r="D5402" s="0" t="n">
        <v>76</v>
      </c>
      <c r="E5402" s="0" t="n">
        <v>33</v>
      </c>
      <c r="F5402" s="0" t="n">
        <v>29</v>
      </c>
      <c r="G5402" s="0" t="n">
        <v>23</v>
      </c>
      <c r="H5402" s="0" t="n">
        <v>12</v>
      </c>
      <c r="I5402" s="0" t="n">
        <v>0</v>
      </c>
      <c r="J5402" s="0" t="n">
        <v>1</v>
      </c>
      <c r="K5402" s="0" t="n">
        <f aca="false">VLOOKUP(A5402,'Team Data'!$A$1:$E$659,2,FALSE())</f>
        <v>16</v>
      </c>
      <c r="L5402" s="0" t="n">
        <f aca="false">VLOOKUP(A5402,'Team Data'!$A$1:$E$659,3,FALSE())</f>
        <v>16</v>
      </c>
      <c r="M5402" s="0" t="n">
        <f aca="false">VLOOKUP(B5402,'Team Data'!$A$1:$E$659,2,FALSE())</f>
        <v>28</v>
      </c>
      <c r="N5402" s="0" t="n">
        <f aca="false">VLOOKUP(B5402,'Team Data'!$A$1:$E$659,3,FALSE())</f>
        <v>7</v>
      </c>
      <c r="O5402" s="0" t="n">
        <f aca="false">VLOOKUP(A5402,'Team Data'!$A$1:$E$659,4,FALSE())</f>
        <v>459</v>
      </c>
      <c r="P5402" s="0" t="n">
        <f aca="false">VLOOKUP(A5402,'Team Data'!$A$1:$E$659,5,FALSE())</f>
        <v>461</v>
      </c>
      <c r="Q5402" s="0" t="n">
        <f aca="false">VLOOKUP(B5402,'Team Data'!$A$1:$E$659,4,FALSE())</f>
        <v>478</v>
      </c>
      <c r="R5402" s="0" t="n">
        <f aca="false">VLOOKUP(B5402,'Team Data'!$A$1:$E$659,5,FALSE())</f>
        <v>538</v>
      </c>
      <c r="S5402" s="0" t="n">
        <f aca="false">IF(I5402=1,(MIN(30,(C5402-D5402)))*(M5402/(M5402+N5402))*(Q5402/(Q5402+R5402)),(MAX(-30,(C5402-D5402)))*(N5402/(M5402+N5402))*(R5402/(R5402+Q5402)))</f>
        <v>-2.11811023622047</v>
      </c>
      <c r="T5402" s="0" t="n">
        <f aca="false">IF(J5402=1,(MIN(30,(D5402-C5402)))*(K5402/(K5402+L5402))*(O5402/(O5402+P5402)),(MAX(-30,(D5402-C5402)))*(L5402/(K5402+L5402))*(P5402/(P5402+O5402)))</f>
        <v>4.98913043478261</v>
      </c>
      <c r="U5402" s="7" t="n">
        <v>43160</v>
      </c>
    </row>
    <row r="5403" customFormat="false" ht="15" hidden="false" customHeight="false" outlineLevel="0" collapsed="false">
      <c r="A5403" s="0" t="s">
        <v>334</v>
      </c>
      <c r="B5403" s="0" t="s">
        <v>263</v>
      </c>
      <c r="C5403" s="0" t="n">
        <v>69</v>
      </c>
      <c r="D5403" s="0" t="n">
        <v>68</v>
      </c>
      <c r="E5403" s="0" t="n">
        <v>41</v>
      </c>
      <c r="F5403" s="0" t="n">
        <v>43</v>
      </c>
      <c r="G5403" s="0" t="n">
        <v>11</v>
      </c>
      <c r="H5403" s="0" t="n">
        <v>12</v>
      </c>
      <c r="I5403" s="0" t="n">
        <v>1</v>
      </c>
      <c r="J5403" s="0" t="n">
        <v>0</v>
      </c>
      <c r="K5403" s="0" t="n">
        <f aca="false">VLOOKUP(A5403,'Team Data'!$A$1:$E$659,2,FALSE())</f>
        <v>36</v>
      </c>
      <c r="L5403" s="0" t="n">
        <f aca="false">VLOOKUP(A5403,'Team Data'!$A$1:$E$659,3,FALSE())</f>
        <v>4</v>
      </c>
      <c r="M5403" s="0" t="n">
        <f aca="false">VLOOKUP(B5403,'Team Data'!$A$1:$E$659,2,FALSE())</f>
        <v>22</v>
      </c>
      <c r="N5403" s="0" t="n">
        <f aca="false">VLOOKUP(B5403,'Team Data'!$A$1:$E$659,3,FALSE())</f>
        <v>12</v>
      </c>
      <c r="O5403" s="0" t="n">
        <f aca="false">VLOOKUP(A5403,'Team Data'!$A$1:$E$659,4,FALSE())</f>
        <v>804</v>
      </c>
      <c r="P5403" s="0" t="n">
        <f aca="false">VLOOKUP(A5403,'Team Data'!$A$1:$E$659,5,FALSE())</f>
        <v>530</v>
      </c>
      <c r="Q5403" s="0" t="n">
        <f aca="false">VLOOKUP(B5403,'Team Data'!$A$1:$E$659,4,FALSE())</f>
        <v>670</v>
      </c>
      <c r="R5403" s="0" t="n">
        <f aca="false">VLOOKUP(B5403,'Team Data'!$A$1:$E$659,5,FALSE())</f>
        <v>461</v>
      </c>
      <c r="S5403" s="0" t="n">
        <f aca="false">IF(I5403=1,(MIN(30,(C5403-D5403)))*(M5403/(M5403+N5403))*(Q5403/(Q5403+R5403)),(MAX(-30,(C5403-D5403)))*(N5403/(M5403+N5403))*(R5403/(R5403+Q5403)))</f>
        <v>0.383315129765434</v>
      </c>
      <c r="T5403" s="0" t="n">
        <f aca="false">IF(J5403=1,(MIN(30,(D5403-C5403)))*(K5403/(K5403+L5403))*(O5403/(O5403+P5403)),(MAX(-30,(D5403-C5403)))*(L5403/(K5403+L5403))*(P5403/(P5403+O5403)))</f>
        <v>-0.0397301349325337</v>
      </c>
      <c r="U5403" s="7" t="n">
        <v>43160</v>
      </c>
    </row>
    <row r="5404" customFormat="false" ht="15" hidden="false" customHeight="false" outlineLevel="0" collapsed="false">
      <c r="A5404" s="0" t="s">
        <v>292</v>
      </c>
      <c r="B5404" s="0" t="s">
        <v>100</v>
      </c>
      <c r="C5404" s="0" t="n">
        <v>61</v>
      </c>
      <c r="D5404" s="0" t="n">
        <v>60</v>
      </c>
      <c r="E5404" s="0" t="n">
        <v>47</v>
      </c>
      <c r="F5404" s="0" t="n">
        <v>44</v>
      </c>
      <c r="G5404" s="0" t="n">
        <v>11</v>
      </c>
      <c r="H5404" s="0" t="n">
        <v>10</v>
      </c>
      <c r="I5404" s="0" t="n">
        <v>1</v>
      </c>
      <c r="J5404" s="0" t="n">
        <v>0</v>
      </c>
      <c r="K5404" s="0" t="n">
        <f aca="false">VLOOKUP(A5404,'Team Data'!$A$1:$E$659,2,FALSE())</f>
        <v>19</v>
      </c>
      <c r="L5404" s="0" t="n">
        <f aca="false">VLOOKUP(A5404,'Team Data'!$A$1:$E$659,3,FALSE())</f>
        <v>13</v>
      </c>
      <c r="M5404" s="0" t="n">
        <f aca="false">VLOOKUP(B5404,'Team Data'!$A$1:$E$659,2,FALSE())</f>
        <v>18</v>
      </c>
      <c r="N5404" s="0" t="n">
        <f aca="false">VLOOKUP(B5404,'Team Data'!$A$1:$E$659,3,FALSE())</f>
        <v>15</v>
      </c>
      <c r="O5404" s="0" t="n">
        <f aca="false">VLOOKUP(A5404,'Team Data'!$A$1:$E$659,4,FALSE())</f>
        <v>664</v>
      </c>
      <c r="P5404" s="0" t="n">
        <f aca="false">VLOOKUP(A5404,'Team Data'!$A$1:$E$659,5,FALSE())</f>
        <v>424</v>
      </c>
      <c r="Q5404" s="0" t="n">
        <f aca="false">VLOOKUP(B5404,'Team Data'!$A$1:$E$659,4,FALSE())</f>
        <v>621</v>
      </c>
      <c r="R5404" s="0" t="n">
        <f aca="false">VLOOKUP(B5404,'Team Data'!$A$1:$E$659,5,FALSE())</f>
        <v>469</v>
      </c>
      <c r="S5404" s="0" t="n">
        <f aca="false">IF(I5404=1,(MIN(30,(C5404-D5404)))*(M5404/(M5404+N5404))*(Q5404/(Q5404+R5404)),(MAX(-30,(C5404-D5404)))*(N5404/(M5404+N5404))*(R5404/(R5404+Q5404)))</f>
        <v>0.310758965804837</v>
      </c>
      <c r="T5404" s="0" t="n">
        <f aca="false">IF(J5404=1,(MIN(30,(D5404-C5404)))*(K5404/(K5404+L5404))*(O5404/(O5404+P5404)),(MAX(-30,(D5404-C5404)))*(L5404/(K5404+L5404))*(P5404/(P5404+O5404)))</f>
        <v>-0.158318014705882</v>
      </c>
      <c r="U5404" s="7" t="n">
        <v>43160</v>
      </c>
    </row>
    <row r="5405" customFormat="false" ht="15" hidden="false" customHeight="false" outlineLevel="0" collapsed="false">
      <c r="A5405" s="0" t="s">
        <v>285</v>
      </c>
      <c r="B5405" s="0" t="s">
        <v>30</v>
      </c>
      <c r="C5405" s="0" t="n">
        <v>70</v>
      </c>
      <c r="D5405" s="0" t="n">
        <v>85</v>
      </c>
      <c r="E5405" s="0" t="n">
        <v>34</v>
      </c>
      <c r="F5405" s="0" t="n">
        <v>29</v>
      </c>
      <c r="G5405" s="0" t="n">
        <v>15</v>
      </c>
      <c r="H5405" s="0" t="n">
        <v>10</v>
      </c>
      <c r="I5405" s="0" t="n">
        <v>0</v>
      </c>
      <c r="J5405" s="0" t="n">
        <v>1</v>
      </c>
      <c r="K5405" s="0" t="n">
        <f aca="false">VLOOKUP(A5405,'Team Data'!$A$1:$E$659,2,FALSE())</f>
        <v>23</v>
      </c>
      <c r="L5405" s="0" t="n">
        <f aca="false">VLOOKUP(A5405,'Team Data'!$A$1:$E$659,3,FALSE())</f>
        <v>14</v>
      </c>
      <c r="M5405" s="0" t="n">
        <f aca="false">VLOOKUP(B5405,'Team Data'!$A$1:$E$659,2,FALSE())</f>
        <v>19</v>
      </c>
      <c r="N5405" s="0" t="n">
        <f aca="false">VLOOKUP(B5405,'Team Data'!$A$1:$E$659,3,FALSE())</f>
        <v>16</v>
      </c>
      <c r="O5405" s="0" t="n">
        <f aca="false">VLOOKUP(A5405,'Team Data'!$A$1:$E$659,4,FALSE())</f>
        <v>752</v>
      </c>
      <c r="P5405" s="0" t="n">
        <f aca="false">VLOOKUP(A5405,'Team Data'!$A$1:$E$659,5,FALSE())</f>
        <v>485</v>
      </c>
      <c r="Q5405" s="0" t="n">
        <f aca="false">VLOOKUP(B5405,'Team Data'!$A$1:$E$659,4,FALSE())</f>
        <v>646</v>
      </c>
      <c r="R5405" s="0" t="n">
        <f aca="false">VLOOKUP(B5405,'Team Data'!$A$1:$E$659,5,FALSE())</f>
        <v>510</v>
      </c>
      <c r="S5405" s="0" t="n">
        <f aca="false">IF(I5405=1,(MIN(30,(C5405-D5405)))*(M5405/(M5405+N5405))*(Q5405/(Q5405+R5405)),(MAX(-30,(C5405-D5405)))*(N5405/(M5405+N5405))*(R5405/(R5405+Q5405)))</f>
        <v>-3.02521008403361</v>
      </c>
      <c r="T5405" s="0" t="n">
        <f aca="false">IF(J5405=1,(MIN(30,(D5405-C5405)))*(K5405/(K5405+L5405))*(O5405/(O5405+P5405)),(MAX(-30,(D5405-C5405)))*(L5405/(K5405+L5405))*(P5405/(P5405+O5405)))</f>
        <v>5.66846555528851</v>
      </c>
      <c r="U5405" s="7" t="n">
        <v>43160</v>
      </c>
    </row>
    <row r="5406" customFormat="false" ht="15" hidden="false" customHeight="false" outlineLevel="0" collapsed="false">
      <c r="A5406" s="0" t="s">
        <v>7</v>
      </c>
      <c r="B5406" s="0" t="s">
        <v>353</v>
      </c>
      <c r="C5406" s="0" t="n">
        <v>54</v>
      </c>
      <c r="D5406" s="0" t="n">
        <v>66</v>
      </c>
      <c r="E5406" s="0" t="n">
        <v>39</v>
      </c>
      <c r="F5406" s="0" t="n">
        <v>31</v>
      </c>
      <c r="G5406" s="0" t="n">
        <v>19</v>
      </c>
      <c r="H5406" s="0" t="n">
        <v>15</v>
      </c>
      <c r="I5406" s="0" t="n">
        <v>0</v>
      </c>
      <c r="J5406" s="0" t="n">
        <v>1</v>
      </c>
      <c r="K5406" s="0" t="n">
        <f aca="false">VLOOKUP(A5406,'Team Data'!$A$1:$E$659,2,FALSE())</f>
        <v>12</v>
      </c>
      <c r="L5406" s="0" t="n">
        <f aca="false">VLOOKUP(A5406,'Team Data'!$A$1:$E$659,3,FALSE())</f>
        <v>19</v>
      </c>
      <c r="M5406" s="0" t="n">
        <f aca="false">VLOOKUP(B5406,'Team Data'!$A$1:$E$659,2,FALSE())</f>
        <v>20</v>
      </c>
      <c r="N5406" s="0" t="n">
        <f aca="false">VLOOKUP(B5406,'Team Data'!$A$1:$E$659,3,FALSE())</f>
        <v>13</v>
      </c>
      <c r="O5406" s="0" t="n">
        <f aca="false">VLOOKUP(A5406,'Team Data'!$A$1:$E$659,4,FALSE())</f>
        <v>486</v>
      </c>
      <c r="P5406" s="0" t="n">
        <f aca="false">VLOOKUP(A5406,'Team Data'!$A$1:$E$659,5,FALSE())</f>
        <v>454</v>
      </c>
      <c r="Q5406" s="0" t="n">
        <f aca="false">VLOOKUP(B5406,'Team Data'!$A$1:$E$659,4,FALSE())</f>
        <v>579</v>
      </c>
      <c r="R5406" s="0" t="n">
        <f aca="false">VLOOKUP(B5406,'Team Data'!$A$1:$E$659,5,FALSE())</f>
        <v>477</v>
      </c>
      <c r="S5406" s="0" t="n">
        <f aca="false">IF(I5406=1,(MIN(30,(C5406-D5406)))*(M5406/(M5406+N5406))*(Q5406/(Q5406+R5406)),(MAX(-30,(C5406-D5406)))*(N5406/(M5406+N5406))*(R5406/(R5406+Q5406)))</f>
        <v>-2.1353305785124</v>
      </c>
      <c r="T5406" s="0" t="n">
        <f aca="false">IF(J5406=1,(MIN(30,(D5406-C5406)))*(K5406/(K5406+L5406))*(O5406/(O5406+P5406)),(MAX(-30,(D5406-C5406)))*(L5406/(K5406+L5406))*(P5406/(P5406+O5406)))</f>
        <v>2.40164722031572</v>
      </c>
      <c r="U5406" s="7" t="n">
        <v>43160</v>
      </c>
    </row>
    <row r="5407" customFormat="false" ht="15" hidden="false" customHeight="false" outlineLevel="0" collapsed="false">
      <c r="A5407" s="0" t="s">
        <v>115</v>
      </c>
      <c r="B5407" s="0" t="s">
        <v>247</v>
      </c>
      <c r="C5407" s="0" t="n">
        <v>69</v>
      </c>
      <c r="D5407" s="0" t="n">
        <v>56</v>
      </c>
      <c r="E5407" s="0" t="n">
        <v>32</v>
      </c>
      <c r="F5407" s="0" t="n">
        <v>33</v>
      </c>
      <c r="G5407" s="0" t="n">
        <v>11</v>
      </c>
      <c r="H5407" s="0" t="n">
        <v>15</v>
      </c>
      <c r="I5407" s="0" t="n">
        <v>1</v>
      </c>
      <c r="J5407" s="0" t="n">
        <v>0</v>
      </c>
      <c r="K5407" s="0" t="n">
        <f aca="false">VLOOKUP(A5407,'Team Data'!$A$1:$E$659,2,FALSE())</f>
        <v>27</v>
      </c>
      <c r="L5407" s="0" t="n">
        <f aca="false">VLOOKUP(A5407,'Team Data'!$A$1:$E$659,3,FALSE())</f>
        <v>8</v>
      </c>
      <c r="M5407" s="0" t="n">
        <f aca="false">VLOOKUP(B5407,'Team Data'!$A$1:$E$659,2,FALSE())</f>
        <v>17</v>
      </c>
      <c r="N5407" s="0" t="n">
        <f aca="false">VLOOKUP(B5407,'Team Data'!$A$1:$E$659,3,FALSE())</f>
        <v>16</v>
      </c>
      <c r="O5407" s="0" t="n">
        <f aca="false">VLOOKUP(A5407,'Team Data'!$A$1:$E$659,4,FALSE())</f>
        <v>625</v>
      </c>
      <c r="P5407" s="0" t="n">
        <f aca="false">VLOOKUP(A5407,'Team Data'!$A$1:$E$659,5,FALSE())</f>
        <v>506</v>
      </c>
      <c r="Q5407" s="0" t="n">
        <f aca="false">VLOOKUP(B5407,'Team Data'!$A$1:$E$659,4,FALSE())</f>
        <v>613</v>
      </c>
      <c r="R5407" s="0" t="n">
        <f aca="false">VLOOKUP(B5407,'Team Data'!$A$1:$E$659,5,FALSE())</f>
        <v>464</v>
      </c>
      <c r="S5407" s="0" t="n">
        <f aca="false">IF(I5407=1,(MIN(30,(C5407-D5407)))*(M5407/(M5407+N5407))*(Q5407/(Q5407+R5407)),(MAX(-30,(C5407-D5407)))*(N5407/(M5407+N5407))*(R5407/(R5407+Q5407)))</f>
        <v>3.81173855547115</v>
      </c>
      <c r="T5407" s="0" t="n">
        <f aca="false">IF(J5407=1,(MIN(30,(D5407-C5407)))*(K5407/(K5407+L5407))*(O5407/(O5407+P5407)),(MAX(-30,(D5407-C5407)))*(L5407/(K5407+L5407))*(P5407/(P5407+O5407)))</f>
        <v>-1.32939244663383</v>
      </c>
      <c r="U5407" s="7" t="n">
        <v>43160</v>
      </c>
    </row>
    <row r="5408" customFormat="false" ht="15" hidden="false" customHeight="false" outlineLevel="0" collapsed="false">
      <c r="A5408" s="0" t="s">
        <v>92</v>
      </c>
      <c r="B5408" s="0" t="s">
        <v>55</v>
      </c>
      <c r="C5408" s="0" t="n">
        <v>63</v>
      </c>
      <c r="D5408" s="0" t="n">
        <v>76</v>
      </c>
      <c r="E5408" s="0" t="n">
        <v>30</v>
      </c>
      <c r="F5408" s="0" t="n">
        <v>39</v>
      </c>
      <c r="G5408" s="0" t="n">
        <v>12</v>
      </c>
      <c r="H5408" s="0" t="n">
        <v>9</v>
      </c>
      <c r="I5408" s="0" t="n">
        <v>0</v>
      </c>
      <c r="J5408" s="0" t="n">
        <v>1</v>
      </c>
      <c r="K5408" s="0" t="n">
        <f aca="false">VLOOKUP(A5408,'Team Data'!$A$1:$E$659,2,FALSE())</f>
        <v>23</v>
      </c>
      <c r="L5408" s="0" t="n">
        <f aca="false">VLOOKUP(A5408,'Team Data'!$A$1:$E$659,3,FALSE())</f>
        <v>12</v>
      </c>
      <c r="M5408" s="0" t="n">
        <f aca="false">VLOOKUP(B5408,'Team Data'!$A$1:$E$659,2,FALSE())</f>
        <v>24</v>
      </c>
      <c r="N5408" s="0" t="n">
        <f aca="false">VLOOKUP(B5408,'Team Data'!$A$1:$E$659,3,FALSE())</f>
        <v>9</v>
      </c>
      <c r="O5408" s="0" t="n">
        <f aca="false">VLOOKUP(A5408,'Team Data'!$A$1:$E$659,4,FALSE())</f>
        <v>673</v>
      </c>
      <c r="P5408" s="0" t="n">
        <f aca="false">VLOOKUP(A5408,'Team Data'!$A$1:$E$659,5,FALSE())</f>
        <v>500</v>
      </c>
      <c r="Q5408" s="0" t="n">
        <f aca="false">VLOOKUP(B5408,'Team Data'!$A$1:$E$659,4,FALSE())</f>
        <v>691</v>
      </c>
      <c r="R5408" s="0" t="n">
        <f aca="false">VLOOKUP(B5408,'Team Data'!$A$1:$E$659,5,FALSE())</f>
        <v>426</v>
      </c>
      <c r="S5408" s="0" t="n">
        <f aca="false">IF(I5408=1,(MIN(30,(C5408-D5408)))*(M5408/(M5408+N5408))*(Q5408/(Q5408+R5408)),(MAX(-30,(C5408-D5408)))*(N5408/(M5408+N5408))*(R5408/(R5408+Q5408)))</f>
        <v>-1.35216082037926</v>
      </c>
      <c r="T5408" s="0" t="n">
        <f aca="false">IF(J5408=1,(MIN(30,(D5408-C5408)))*(K5408/(K5408+L5408))*(O5408/(O5408+P5408)),(MAX(-30,(D5408-C5408)))*(L5408/(K5408+L5408))*(P5408/(P5408+O5408)))</f>
        <v>4.90140056022409</v>
      </c>
      <c r="U5408" s="7" t="n">
        <v>43160</v>
      </c>
    </row>
    <row r="5409" customFormat="false" ht="15" hidden="false" customHeight="false" outlineLevel="0" collapsed="false">
      <c r="A5409" s="0" t="s">
        <v>191</v>
      </c>
      <c r="B5409" s="0" t="s">
        <v>60</v>
      </c>
      <c r="C5409" s="0" t="n">
        <v>108</v>
      </c>
      <c r="D5409" s="0" t="n">
        <v>87</v>
      </c>
      <c r="E5409" s="0" t="n">
        <v>37</v>
      </c>
      <c r="F5409" s="0" t="n">
        <v>27</v>
      </c>
      <c r="G5409" s="0" t="n">
        <v>18</v>
      </c>
      <c r="H5409" s="0" t="n">
        <v>19</v>
      </c>
      <c r="I5409" s="0" t="n">
        <v>1</v>
      </c>
      <c r="J5409" s="0" t="n">
        <v>0</v>
      </c>
      <c r="K5409" s="0" t="n">
        <f aca="false">VLOOKUP(A5409,'Team Data'!$A$1:$E$659,2,FALSE())</f>
        <v>19</v>
      </c>
      <c r="L5409" s="0" t="n">
        <f aca="false">VLOOKUP(A5409,'Team Data'!$A$1:$E$659,3,FALSE())</f>
        <v>15</v>
      </c>
      <c r="M5409" s="0" t="n">
        <f aca="false">VLOOKUP(B5409,'Team Data'!$A$1:$E$659,2,FALSE())</f>
        <v>11</v>
      </c>
      <c r="N5409" s="0" t="n">
        <f aca="false">VLOOKUP(B5409,'Team Data'!$A$1:$E$659,3,FALSE())</f>
        <v>21</v>
      </c>
      <c r="O5409" s="0" t="n">
        <f aca="false">VLOOKUP(A5409,'Team Data'!$A$1:$E$659,4,FALSE())</f>
        <v>580</v>
      </c>
      <c r="P5409" s="0" t="n">
        <f aca="false">VLOOKUP(A5409,'Team Data'!$A$1:$E$659,5,FALSE())</f>
        <v>491</v>
      </c>
      <c r="Q5409" s="0" t="n">
        <f aca="false">VLOOKUP(B5409,'Team Data'!$A$1:$E$659,4,FALSE())</f>
        <v>556</v>
      </c>
      <c r="R5409" s="0" t="n">
        <f aca="false">VLOOKUP(B5409,'Team Data'!$A$1:$E$659,5,FALSE())</f>
        <v>459</v>
      </c>
      <c r="S5409" s="0" t="n">
        <f aca="false">IF(I5409=1,(MIN(30,(C5409-D5409)))*(M5409/(M5409+N5409))*(Q5409/(Q5409+R5409)),(MAX(-30,(C5409-D5409)))*(N5409/(M5409+N5409))*(R5409/(R5409+Q5409)))</f>
        <v>3.95431034482759</v>
      </c>
      <c r="T5409" s="0" t="n">
        <f aca="false">IF(J5409=1,(MIN(30,(D5409-C5409)))*(K5409/(K5409+L5409))*(O5409/(O5409+P5409)),(MAX(-30,(D5409-C5409)))*(L5409/(K5409+L5409))*(P5409/(P5409+O5409)))</f>
        <v>-4.24740484429066</v>
      </c>
      <c r="U5409" s="7" t="n">
        <v>43160</v>
      </c>
    </row>
    <row r="5410" customFormat="false" ht="15" hidden="false" customHeight="false" outlineLevel="0" collapsed="false">
      <c r="A5410" s="0" t="s">
        <v>38</v>
      </c>
      <c r="B5410" s="0" t="s">
        <v>280</v>
      </c>
      <c r="C5410" s="0" t="n">
        <v>68</v>
      </c>
      <c r="D5410" s="0" t="n">
        <v>75</v>
      </c>
      <c r="E5410" s="0" t="n">
        <v>38</v>
      </c>
      <c r="F5410" s="0" t="n">
        <v>41</v>
      </c>
      <c r="G5410" s="0" t="n">
        <v>17</v>
      </c>
      <c r="H5410" s="0" t="n">
        <v>24</v>
      </c>
      <c r="I5410" s="0" t="n">
        <v>0</v>
      </c>
      <c r="J5410" s="0" t="n">
        <v>1</v>
      </c>
      <c r="K5410" s="0" t="n">
        <f aca="false">VLOOKUP(A5410,'Team Data'!$A$1:$E$659,2,FALSE())</f>
        <v>21</v>
      </c>
      <c r="L5410" s="0" t="n">
        <f aca="false">VLOOKUP(A5410,'Team Data'!$A$1:$E$659,3,FALSE())</f>
        <v>14</v>
      </c>
      <c r="M5410" s="0" t="n">
        <f aca="false">VLOOKUP(B5410,'Team Data'!$A$1:$E$659,2,FALSE())</f>
        <v>16</v>
      </c>
      <c r="N5410" s="0" t="n">
        <f aca="false">VLOOKUP(B5410,'Team Data'!$A$1:$E$659,3,FALSE())</f>
        <v>17</v>
      </c>
      <c r="O5410" s="0" t="n">
        <f aca="false">VLOOKUP(A5410,'Team Data'!$A$1:$E$659,4,FALSE())</f>
        <v>713</v>
      </c>
      <c r="P5410" s="0" t="n">
        <f aca="false">VLOOKUP(A5410,'Team Data'!$A$1:$E$659,5,FALSE())</f>
        <v>450</v>
      </c>
      <c r="Q5410" s="0" t="n">
        <f aca="false">VLOOKUP(B5410,'Team Data'!$A$1:$E$659,4,FALSE())</f>
        <v>652</v>
      </c>
      <c r="R5410" s="0" t="n">
        <f aca="false">VLOOKUP(B5410,'Team Data'!$A$1:$E$659,5,FALSE())</f>
        <v>412</v>
      </c>
      <c r="S5410" s="0" t="n">
        <f aca="false">IF(I5410=1,(MIN(30,(C5410-D5410)))*(M5410/(M5410+N5410))*(Q5410/(Q5410+R5410)),(MAX(-30,(C5410-D5410)))*(N5410/(M5410+N5410))*(R5410/(R5410+Q5410)))</f>
        <v>-1.396331738437</v>
      </c>
      <c r="T5410" s="0" t="n">
        <f aca="false">IF(J5410=1,(MIN(30,(D5410-C5410)))*(K5410/(K5410+L5410))*(O5410/(O5410+P5410)),(MAX(-30,(D5410-C5410)))*(L5410/(K5410+L5410))*(P5410/(P5410+O5410)))</f>
        <v>2.57489251934652</v>
      </c>
      <c r="U5410" s="7" t="n">
        <v>43160</v>
      </c>
    </row>
    <row r="5411" customFormat="false" ht="15" hidden="false" customHeight="false" outlineLevel="0" collapsed="false">
      <c r="A5411" s="0" t="s">
        <v>79</v>
      </c>
      <c r="B5411" s="0" t="s">
        <v>289</v>
      </c>
      <c r="C5411" s="0" t="n">
        <v>73</v>
      </c>
      <c r="D5411" s="0" t="n">
        <v>71</v>
      </c>
      <c r="E5411" s="0" t="n">
        <v>34</v>
      </c>
      <c r="F5411" s="0" t="n">
        <v>31</v>
      </c>
      <c r="G5411" s="0" t="n">
        <v>14</v>
      </c>
      <c r="H5411" s="0" t="n">
        <v>15</v>
      </c>
      <c r="I5411" s="0" t="n">
        <v>1</v>
      </c>
      <c r="J5411" s="0" t="n">
        <v>0</v>
      </c>
      <c r="K5411" s="0" t="n">
        <f aca="false">VLOOKUP(A5411,'Team Data'!$A$1:$E$659,2,FALSE())</f>
        <v>12</v>
      </c>
      <c r="L5411" s="0" t="n">
        <f aca="false">VLOOKUP(A5411,'Team Data'!$A$1:$E$659,3,FALSE())</f>
        <v>19</v>
      </c>
      <c r="M5411" s="0" t="n">
        <f aca="false">VLOOKUP(B5411,'Team Data'!$A$1:$E$659,2,FALSE())</f>
        <v>15</v>
      </c>
      <c r="N5411" s="0" t="n">
        <f aca="false">VLOOKUP(B5411,'Team Data'!$A$1:$E$659,3,FALSE())</f>
        <v>15</v>
      </c>
      <c r="O5411" s="0" t="n">
        <f aca="false">VLOOKUP(A5411,'Team Data'!$A$1:$E$659,4,FALSE())</f>
        <v>475</v>
      </c>
      <c r="P5411" s="0" t="n">
        <f aca="false">VLOOKUP(A5411,'Team Data'!$A$1:$E$659,5,FALSE())</f>
        <v>446</v>
      </c>
      <c r="Q5411" s="0" t="n">
        <f aca="false">VLOOKUP(B5411,'Team Data'!$A$1:$E$659,4,FALSE())</f>
        <v>479</v>
      </c>
      <c r="R5411" s="0" t="n">
        <f aca="false">VLOOKUP(B5411,'Team Data'!$A$1:$E$659,5,FALSE())</f>
        <v>436</v>
      </c>
      <c r="S5411" s="0" t="n">
        <f aca="false">IF(I5411=1,(MIN(30,(C5411-D5411)))*(M5411/(M5411+N5411))*(Q5411/(Q5411+R5411)),(MAX(-30,(C5411-D5411)))*(N5411/(M5411+N5411))*(R5411/(R5411+Q5411)))</f>
        <v>0.523497267759563</v>
      </c>
      <c r="T5411" s="0" t="n">
        <f aca="false">IF(J5411=1,(MIN(30,(D5411-C5411)))*(K5411/(K5411+L5411))*(O5411/(O5411+P5411)),(MAX(-30,(D5411-C5411)))*(L5411/(K5411+L5411))*(P5411/(P5411+O5411)))</f>
        <v>-0.593604427165423</v>
      </c>
      <c r="U5411" s="7" t="n">
        <v>43160</v>
      </c>
    </row>
    <row r="5412" customFormat="false" ht="15" hidden="false" customHeight="false" outlineLevel="0" collapsed="false">
      <c r="A5412" s="0" t="s">
        <v>41</v>
      </c>
      <c r="B5412" s="0" t="s">
        <v>42</v>
      </c>
      <c r="C5412" s="0" t="n">
        <v>102</v>
      </c>
      <c r="D5412" s="0" t="n">
        <v>76</v>
      </c>
      <c r="E5412" s="0" t="n">
        <v>47</v>
      </c>
      <c r="F5412" s="0" t="n">
        <v>23</v>
      </c>
      <c r="G5412" s="0" t="n">
        <v>10</v>
      </c>
      <c r="H5412" s="0" t="n">
        <v>13</v>
      </c>
      <c r="I5412" s="0" t="n">
        <v>1</v>
      </c>
      <c r="J5412" s="0" t="n">
        <v>0</v>
      </c>
      <c r="K5412" s="0" t="n">
        <f aca="false">VLOOKUP(A5412,'Team Data'!$A$1:$E$659,2,FALSE())</f>
        <v>20</v>
      </c>
      <c r="L5412" s="0" t="n">
        <f aca="false">VLOOKUP(A5412,'Team Data'!$A$1:$E$659,3,FALSE())</f>
        <v>12</v>
      </c>
      <c r="M5412" s="0" t="n">
        <f aca="false">VLOOKUP(B5412,'Team Data'!$A$1:$E$659,2,FALSE())</f>
        <v>6</v>
      </c>
      <c r="N5412" s="0" t="n">
        <f aca="false">VLOOKUP(B5412,'Team Data'!$A$1:$E$659,3,FALSE())</f>
        <v>24</v>
      </c>
      <c r="O5412" s="0" t="n">
        <f aca="false">VLOOKUP(A5412,'Team Data'!$A$1:$E$659,4,FALSE())</f>
        <v>495</v>
      </c>
      <c r="P5412" s="0" t="n">
        <f aca="false">VLOOKUP(A5412,'Team Data'!$A$1:$E$659,5,FALSE())</f>
        <v>488</v>
      </c>
      <c r="Q5412" s="0" t="n">
        <f aca="false">VLOOKUP(B5412,'Team Data'!$A$1:$E$659,4,FALSE())</f>
        <v>441</v>
      </c>
      <c r="R5412" s="0" t="n">
        <f aca="false">VLOOKUP(B5412,'Team Data'!$A$1:$E$659,5,FALSE())</f>
        <v>464</v>
      </c>
      <c r="S5412" s="0" t="n">
        <f aca="false">IF(I5412=1,(MIN(30,(C5412-D5412)))*(M5412/(M5412+N5412))*(Q5412/(Q5412+R5412)),(MAX(-30,(C5412-D5412)))*(N5412/(M5412+N5412))*(R5412/(R5412+Q5412)))</f>
        <v>2.5339226519337</v>
      </c>
      <c r="T5412" s="0" t="n">
        <f aca="false">IF(J5412=1,(MIN(30,(D5412-C5412)))*(K5412/(K5412+L5412))*(O5412/(O5412+P5412)),(MAX(-30,(D5412-C5412)))*(L5412/(K5412+L5412))*(P5412/(P5412+O5412)))</f>
        <v>-4.84028484231943</v>
      </c>
      <c r="U5412" s="7" t="n">
        <v>43160</v>
      </c>
    </row>
    <row r="5413" customFormat="false" ht="15" hidden="false" customHeight="false" outlineLevel="0" collapsed="false">
      <c r="A5413" s="0" t="s">
        <v>327</v>
      </c>
      <c r="B5413" s="0" t="s">
        <v>259</v>
      </c>
      <c r="C5413" s="0" t="n">
        <v>62</v>
      </c>
      <c r="D5413" s="0" t="n">
        <v>64</v>
      </c>
      <c r="E5413" s="0" t="n">
        <v>32</v>
      </c>
      <c r="F5413" s="0" t="n">
        <v>37</v>
      </c>
      <c r="G5413" s="0" t="n">
        <v>8</v>
      </c>
      <c r="H5413" s="0" t="n">
        <v>10</v>
      </c>
      <c r="I5413" s="0" t="n">
        <v>0</v>
      </c>
      <c r="J5413" s="0" t="n">
        <v>1</v>
      </c>
      <c r="K5413" s="0" t="n">
        <f aca="false">VLOOKUP(A5413,'Team Data'!$A$1:$E$659,2,FALSE())</f>
        <v>17</v>
      </c>
      <c r="L5413" s="0" t="n">
        <f aca="false">VLOOKUP(A5413,'Team Data'!$A$1:$E$659,3,FALSE())</f>
        <v>17</v>
      </c>
      <c r="M5413" s="0" t="n">
        <f aca="false">VLOOKUP(B5413,'Team Data'!$A$1:$E$659,2,FALSE())</f>
        <v>4</v>
      </c>
      <c r="N5413" s="0" t="n">
        <f aca="false">VLOOKUP(B5413,'Team Data'!$A$1:$E$659,3,FALSE())</f>
        <v>26</v>
      </c>
      <c r="O5413" s="0" t="n">
        <f aca="false">VLOOKUP(A5413,'Team Data'!$A$1:$E$659,4,FALSE())</f>
        <v>586</v>
      </c>
      <c r="P5413" s="0" t="n">
        <f aca="false">VLOOKUP(A5413,'Team Data'!$A$1:$E$659,5,FALSE())</f>
        <v>495</v>
      </c>
      <c r="Q5413" s="0" t="n">
        <f aca="false">VLOOKUP(B5413,'Team Data'!$A$1:$E$659,4,FALSE())</f>
        <v>537</v>
      </c>
      <c r="R5413" s="0" t="n">
        <f aca="false">VLOOKUP(B5413,'Team Data'!$A$1:$E$659,5,FALSE())</f>
        <v>418</v>
      </c>
      <c r="S5413" s="0" t="n">
        <f aca="false">IF(I5413=1,(MIN(30,(C5413-D5413)))*(M5413/(M5413+N5413))*(Q5413/(Q5413+R5413)),(MAX(-30,(C5413-D5413)))*(N5413/(M5413+N5413))*(R5413/(R5413+Q5413)))</f>
        <v>-0.758673647469459</v>
      </c>
      <c r="T5413" s="0" t="n">
        <f aca="false">IF(J5413=1,(MIN(30,(D5413-C5413)))*(K5413/(K5413+L5413))*(O5413/(O5413+P5413)),(MAX(-30,(D5413-C5413)))*(L5413/(K5413+L5413))*(P5413/(P5413+O5413)))</f>
        <v>0.54209065679926</v>
      </c>
      <c r="U5413" s="7" t="n">
        <v>43160</v>
      </c>
    </row>
    <row r="5414" customFormat="false" ht="15" hidden="false" customHeight="false" outlineLevel="0" collapsed="false">
      <c r="A5414" s="0" t="s">
        <v>189</v>
      </c>
      <c r="B5414" s="0" t="s">
        <v>319</v>
      </c>
      <c r="C5414" s="0" t="n">
        <v>101</v>
      </c>
      <c r="D5414" s="0" t="n">
        <v>75</v>
      </c>
      <c r="E5414" s="0" t="n">
        <v>44</v>
      </c>
      <c r="F5414" s="0" t="n">
        <v>43</v>
      </c>
      <c r="G5414" s="0" t="n">
        <v>7</v>
      </c>
      <c r="H5414" s="0" t="n">
        <v>12</v>
      </c>
      <c r="I5414" s="0" t="n">
        <v>1</v>
      </c>
      <c r="J5414" s="0" t="n">
        <v>0</v>
      </c>
      <c r="K5414" s="0" t="n">
        <f aca="false">VLOOKUP(A5414,'Team Data'!$A$1:$E$659,2,FALSE())</f>
        <v>29</v>
      </c>
      <c r="L5414" s="0" t="n">
        <f aca="false">VLOOKUP(A5414,'Team Data'!$A$1:$E$659,3,FALSE())</f>
        <v>8</v>
      </c>
      <c r="M5414" s="0" t="n">
        <f aca="false">VLOOKUP(B5414,'Team Data'!$A$1:$E$659,2,FALSE())</f>
        <v>20</v>
      </c>
      <c r="N5414" s="0" t="n">
        <f aca="false">VLOOKUP(B5414,'Team Data'!$A$1:$E$659,3,FALSE())</f>
        <v>13</v>
      </c>
      <c r="O5414" s="0" t="n">
        <f aca="false">VLOOKUP(A5414,'Team Data'!$A$1:$E$659,4,FALSE())</f>
        <v>706</v>
      </c>
      <c r="P5414" s="0" t="n">
        <f aca="false">VLOOKUP(A5414,'Team Data'!$A$1:$E$659,5,FALSE())</f>
        <v>511</v>
      </c>
      <c r="Q5414" s="0" t="n">
        <f aca="false">VLOOKUP(B5414,'Team Data'!$A$1:$E$659,4,FALSE())</f>
        <v>561</v>
      </c>
      <c r="R5414" s="0" t="n">
        <f aca="false">VLOOKUP(B5414,'Team Data'!$A$1:$E$659,5,FALSE())</f>
        <v>525</v>
      </c>
      <c r="S5414" s="0" t="n">
        <f aca="false">IF(I5414=1,(MIN(30,(C5414-D5414)))*(M5414/(M5414+N5414))*(Q5414/(Q5414+R5414)),(MAX(-30,(C5414-D5414)))*(N5414/(M5414+N5414))*(R5414/(R5414+Q5414)))</f>
        <v>8.13996316758748</v>
      </c>
      <c r="T5414" s="0" t="n">
        <f aca="false">IF(J5414=1,(MIN(30,(D5414-C5414)))*(K5414/(K5414+L5414))*(O5414/(O5414+P5414)),(MAX(-30,(D5414-C5414)))*(L5414/(K5414+L5414))*(P5414/(P5414+O5414)))</f>
        <v>-2.36043438672855</v>
      </c>
      <c r="U5414" s="7" t="n">
        <v>43160</v>
      </c>
    </row>
    <row r="5415" customFormat="false" ht="15" hidden="false" customHeight="false" outlineLevel="0" collapsed="false">
      <c r="A5415" s="0" t="s">
        <v>350</v>
      </c>
      <c r="B5415" s="0" t="s">
        <v>161</v>
      </c>
      <c r="C5415" s="0" t="n">
        <v>59</v>
      </c>
      <c r="D5415" s="0" t="n">
        <v>54</v>
      </c>
      <c r="E5415" s="0" t="n">
        <v>31</v>
      </c>
      <c r="F5415" s="0" t="n">
        <v>31</v>
      </c>
      <c r="G5415" s="0" t="n">
        <v>7</v>
      </c>
      <c r="H5415" s="0" t="n">
        <v>12</v>
      </c>
      <c r="I5415" s="0" t="n">
        <v>1</v>
      </c>
      <c r="J5415" s="0" t="n">
        <v>0</v>
      </c>
      <c r="K5415" s="0" t="n">
        <f aca="false">VLOOKUP(A5415,'Team Data'!$A$1:$E$659,2,FALSE())</f>
        <v>15</v>
      </c>
      <c r="L5415" s="0" t="n">
        <f aca="false">VLOOKUP(A5415,'Team Data'!$A$1:$E$659,3,FALSE())</f>
        <v>17</v>
      </c>
      <c r="M5415" s="0" t="n">
        <f aca="false">VLOOKUP(B5415,'Team Data'!$A$1:$E$659,2,FALSE())</f>
        <v>19</v>
      </c>
      <c r="N5415" s="0" t="n">
        <f aca="false">VLOOKUP(B5415,'Team Data'!$A$1:$E$659,3,FALSE())</f>
        <v>13</v>
      </c>
      <c r="O5415" s="0" t="n">
        <f aca="false">VLOOKUP(A5415,'Team Data'!$A$1:$E$659,4,FALSE())</f>
        <v>641</v>
      </c>
      <c r="P5415" s="0" t="n">
        <f aca="false">VLOOKUP(A5415,'Team Data'!$A$1:$E$659,5,FALSE())</f>
        <v>425</v>
      </c>
      <c r="Q5415" s="0" t="n">
        <f aca="false">VLOOKUP(B5415,'Team Data'!$A$1:$E$659,4,FALSE())</f>
        <v>626</v>
      </c>
      <c r="R5415" s="0" t="n">
        <f aca="false">VLOOKUP(B5415,'Team Data'!$A$1:$E$659,5,FALSE())</f>
        <v>423</v>
      </c>
      <c r="S5415" s="0" t="n">
        <f aca="false">IF(I5415=1,(MIN(30,(C5415-D5415)))*(M5415/(M5415+N5415))*(Q5415/(Q5415+R5415)),(MAX(-30,(C5415-D5415)))*(N5415/(M5415+N5415))*(R5415/(R5415+Q5415)))</f>
        <v>1.77162774070543</v>
      </c>
      <c r="T5415" s="0" t="n">
        <f aca="false">IF(J5415=1,(MIN(30,(D5415-C5415)))*(K5415/(K5415+L5415))*(O5415/(O5415+P5415)),(MAX(-30,(D5415-C5415)))*(L5415/(K5415+L5415))*(P5415/(P5415+O5415)))</f>
        <v>-1.05901149155722</v>
      </c>
      <c r="U5415" s="7" t="n">
        <v>43160</v>
      </c>
    </row>
    <row r="5416" customFormat="false" ht="15" hidden="false" customHeight="false" outlineLevel="0" collapsed="false">
      <c r="A5416" s="0" t="s">
        <v>149</v>
      </c>
      <c r="B5416" s="0" t="s">
        <v>238</v>
      </c>
      <c r="C5416" s="0" t="n">
        <v>53</v>
      </c>
      <c r="D5416" s="0" t="n">
        <v>59</v>
      </c>
      <c r="E5416" s="0" t="n">
        <v>34</v>
      </c>
      <c r="F5416" s="0" t="n">
        <v>30</v>
      </c>
      <c r="G5416" s="0" t="n">
        <v>14</v>
      </c>
      <c r="H5416" s="0" t="n">
        <v>7</v>
      </c>
      <c r="I5416" s="0" t="n">
        <v>0</v>
      </c>
      <c r="J5416" s="0" t="n">
        <v>1</v>
      </c>
      <c r="K5416" s="0" t="n">
        <f aca="false">VLOOKUP(A5416,'Team Data'!$A$1:$E$659,2,FALSE())</f>
        <v>7</v>
      </c>
      <c r="L5416" s="0" t="n">
        <f aca="false">VLOOKUP(A5416,'Team Data'!$A$1:$E$659,3,FALSE())</f>
        <v>26</v>
      </c>
      <c r="M5416" s="0" t="n">
        <f aca="false">VLOOKUP(B5416,'Team Data'!$A$1:$E$659,2,FALSE())</f>
        <v>23</v>
      </c>
      <c r="N5416" s="0" t="n">
        <f aca="false">VLOOKUP(B5416,'Team Data'!$A$1:$E$659,3,FALSE())</f>
        <v>13</v>
      </c>
      <c r="O5416" s="0" t="n">
        <f aca="false">VLOOKUP(A5416,'Team Data'!$A$1:$E$659,4,FALSE())</f>
        <v>523</v>
      </c>
      <c r="P5416" s="0" t="n">
        <f aca="false">VLOOKUP(A5416,'Team Data'!$A$1:$E$659,5,FALSE())</f>
        <v>461</v>
      </c>
      <c r="Q5416" s="0" t="n">
        <f aca="false">VLOOKUP(B5416,'Team Data'!$A$1:$E$659,4,FALSE())</f>
        <v>577</v>
      </c>
      <c r="R5416" s="0" t="n">
        <f aca="false">VLOOKUP(B5416,'Team Data'!$A$1:$E$659,5,FALSE())</f>
        <v>554</v>
      </c>
      <c r="S5416" s="0" t="n">
        <f aca="false">IF(I5416=1,(MIN(30,(C5416-D5416)))*(M5416/(M5416+N5416))*(Q5416/(Q5416+R5416)),(MAX(-30,(C5416-D5416)))*(N5416/(M5416+N5416))*(R5416/(R5416+Q5416)))</f>
        <v>-1.06130268199234</v>
      </c>
      <c r="T5416" s="0" t="n">
        <f aca="false">IF(J5416=1,(MIN(30,(D5416-C5416)))*(K5416/(K5416+L5416))*(O5416/(O5416+P5416)),(MAX(-30,(D5416-C5416)))*(L5416/(K5416+L5416))*(P5416/(P5416+O5416)))</f>
        <v>0.676459719142646</v>
      </c>
      <c r="U5416" s="7" t="n">
        <v>43160</v>
      </c>
    </row>
    <row r="5417" customFormat="false" ht="15" hidden="false" customHeight="false" outlineLevel="0" collapsed="false">
      <c r="A5417" s="0" t="s">
        <v>127</v>
      </c>
      <c r="B5417" s="0" t="s">
        <v>169</v>
      </c>
      <c r="C5417" s="0" t="n">
        <v>71</v>
      </c>
      <c r="D5417" s="0" t="n">
        <v>77</v>
      </c>
      <c r="E5417" s="0" t="n">
        <v>44</v>
      </c>
      <c r="F5417" s="0" t="n">
        <v>42</v>
      </c>
      <c r="G5417" s="0" t="n">
        <v>14</v>
      </c>
      <c r="H5417" s="0" t="n">
        <v>9</v>
      </c>
      <c r="I5417" s="0" t="n">
        <v>0</v>
      </c>
      <c r="J5417" s="0" t="n">
        <v>1</v>
      </c>
      <c r="K5417" s="0" t="n">
        <f aca="false">VLOOKUP(A5417,'Team Data'!$A$1:$E$659,2,FALSE())</f>
        <v>14</v>
      </c>
      <c r="L5417" s="0" t="n">
        <f aca="false">VLOOKUP(A5417,'Team Data'!$A$1:$E$659,3,FALSE())</f>
        <v>19</v>
      </c>
      <c r="M5417" s="0" t="n">
        <f aca="false">VLOOKUP(B5417,'Team Data'!$A$1:$E$659,2,FALSE())</f>
        <v>32</v>
      </c>
      <c r="N5417" s="0" t="n">
        <f aca="false">VLOOKUP(B5417,'Team Data'!$A$1:$E$659,3,FALSE())</f>
        <v>7</v>
      </c>
      <c r="O5417" s="0" t="n">
        <f aca="false">VLOOKUP(A5417,'Team Data'!$A$1:$E$659,4,FALSE())</f>
        <v>641</v>
      </c>
      <c r="P5417" s="0" t="n">
        <f aca="false">VLOOKUP(A5417,'Team Data'!$A$1:$E$659,5,FALSE())</f>
        <v>461</v>
      </c>
      <c r="Q5417" s="0" t="n">
        <f aca="false">VLOOKUP(B5417,'Team Data'!$A$1:$E$659,4,FALSE())</f>
        <v>785</v>
      </c>
      <c r="R5417" s="0" t="n">
        <f aca="false">VLOOKUP(B5417,'Team Data'!$A$1:$E$659,5,FALSE())</f>
        <v>531</v>
      </c>
      <c r="S5417" s="0" t="n">
        <f aca="false">IF(I5417=1,(MIN(30,(C5417-D5417)))*(M5417/(M5417+N5417))*(Q5417/(Q5417+R5417)),(MAX(-30,(C5417-D5417)))*(N5417/(M5417+N5417))*(R5417/(R5417+Q5417)))</f>
        <v>-0.434533551554828</v>
      </c>
      <c r="T5417" s="0" t="n">
        <f aca="false">IF(J5417=1,(MIN(30,(D5417-C5417)))*(K5417/(K5417+L5417))*(O5417/(O5417+P5417)),(MAX(-30,(D5417-C5417)))*(L5417/(K5417+L5417))*(P5417/(P5417+O5417)))</f>
        <v>1.48061376010559</v>
      </c>
      <c r="U5417" s="7" t="n">
        <v>43160</v>
      </c>
    </row>
    <row r="5418" customFormat="false" ht="15" hidden="false" customHeight="false" outlineLevel="0" collapsed="false">
      <c r="A5418" s="0" t="s">
        <v>96</v>
      </c>
      <c r="B5418" s="0" t="s">
        <v>349</v>
      </c>
      <c r="C5418" s="0" t="n">
        <v>68</v>
      </c>
      <c r="D5418" s="0" t="n">
        <v>72</v>
      </c>
      <c r="E5418" s="0" t="n">
        <v>37</v>
      </c>
      <c r="F5418" s="0" t="n">
        <v>28</v>
      </c>
      <c r="G5418" s="0" t="n">
        <v>16</v>
      </c>
      <c r="H5418" s="0" t="n">
        <v>12</v>
      </c>
      <c r="I5418" s="0" t="n">
        <v>0</v>
      </c>
      <c r="J5418" s="0" t="n">
        <v>1</v>
      </c>
      <c r="K5418" s="0" t="n">
        <f aca="false">VLOOKUP(A5418,'Team Data'!$A$1:$E$659,2,FALSE())</f>
        <v>14</v>
      </c>
      <c r="L5418" s="0" t="n">
        <f aca="false">VLOOKUP(A5418,'Team Data'!$A$1:$E$659,3,FALSE())</f>
        <v>18</v>
      </c>
      <c r="M5418" s="0" t="n">
        <f aca="false">VLOOKUP(B5418,'Team Data'!$A$1:$E$659,2,FALSE())</f>
        <v>19</v>
      </c>
      <c r="N5418" s="0" t="n">
        <f aca="false">VLOOKUP(B5418,'Team Data'!$A$1:$E$659,3,FALSE())</f>
        <v>12</v>
      </c>
      <c r="O5418" s="0" t="n">
        <f aca="false">VLOOKUP(A5418,'Team Data'!$A$1:$E$659,4,FALSE())</f>
        <v>509</v>
      </c>
      <c r="P5418" s="0" t="n">
        <f aca="false">VLOOKUP(A5418,'Team Data'!$A$1:$E$659,5,FALSE())</f>
        <v>460</v>
      </c>
      <c r="Q5418" s="0" t="n">
        <f aca="false">VLOOKUP(B5418,'Team Data'!$A$1:$E$659,4,FALSE())</f>
        <v>461</v>
      </c>
      <c r="R5418" s="0" t="n">
        <f aca="false">VLOOKUP(B5418,'Team Data'!$A$1:$E$659,5,FALSE())</f>
        <v>472</v>
      </c>
      <c r="S5418" s="0" t="n">
        <f aca="false">IF(I5418=1,(MIN(30,(C5418-D5418)))*(M5418/(M5418+N5418))*(Q5418/(Q5418+R5418)),(MAX(-30,(C5418-D5418)))*(N5418/(M5418+N5418))*(R5418/(R5418+Q5418)))</f>
        <v>-0.78332123223732</v>
      </c>
      <c r="T5418" s="0" t="n">
        <f aca="false">IF(J5418=1,(MIN(30,(D5418-C5418)))*(K5418/(K5418+L5418))*(O5418/(O5418+P5418)),(MAX(-30,(D5418-C5418)))*(L5418/(K5418+L5418))*(P5418/(P5418+O5418)))</f>
        <v>0.919246646026832</v>
      </c>
      <c r="U5418" s="7" t="n">
        <v>43160</v>
      </c>
    </row>
    <row r="5419" customFormat="false" ht="15" hidden="false" customHeight="false" outlineLevel="0" collapsed="false">
      <c r="A5419" s="0" t="s">
        <v>253</v>
      </c>
      <c r="B5419" s="0" t="s">
        <v>178</v>
      </c>
      <c r="C5419" s="0" t="n">
        <v>60</v>
      </c>
      <c r="D5419" s="0" t="n">
        <v>58</v>
      </c>
      <c r="E5419" s="0" t="n">
        <v>31</v>
      </c>
      <c r="F5419" s="0" t="n">
        <v>37</v>
      </c>
      <c r="G5419" s="0" t="n">
        <v>13</v>
      </c>
      <c r="H5419" s="0" t="n">
        <v>14</v>
      </c>
      <c r="I5419" s="0" t="n">
        <v>1</v>
      </c>
      <c r="J5419" s="0" t="n">
        <v>0</v>
      </c>
      <c r="K5419" s="0" t="n">
        <f aca="false">VLOOKUP(A5419,'Team Data'!$A$1:$E$659,2,FALSE())</f>
        <v>14</v>
      </c>
      <c r="L5419" s="0" t="n">
        <f aca="false">VLOOKUP(A5419,'Team Data'!$A$1:$E$659,3,FALSE())</f>
        <v>18</v>
      </c>
      <c r="M5419" s="0" t="n">
        <f aca="false">VLOOKUP(B5419,'Team Data'!$A$1:$E$659,2,FALSE())</f>
        <v>11</v>
      </c>
      <c r="N5419" s="0" t="n">
        <f aca="false">VLOOKUP(B5419,'Team Data'!$A$1:$E$659,3,FALSE())</f>
        <v>20</v>
      </c>
      <c r="O5419" s="0" t="n">
        <f aca="false">VLOOKUP(A5419,'Team Data'!$A$1:$E$659,4,FALSE())</f>
        <v>470</v>
      </c>
      <c r="P5419" s="0" t="n">
        <f aca="false">VLOOKUP(A5419,'Team Data'!$A$1:$E$659,5,FALSE())</f>
        <v>557</v>
      </c>
      <c r="Q5419" s="0" t="n">
        <f aca="false">VLOOKUP(B5419,'Team Data'!$A$1:$E$659,4,FALSE())</f>
        <v>548</v>
      </c>
      <c r="R5419" s="0" t="n">
        <f aca="false">VLOOKUP(B5419,'Team Data'!$A$1:$E$659,5,FALSE())</f>
        <v>455</v>
      </c>
      <c r="S5419" s="0" t="n">
        <f aca="false">IF(I5419=1,(MIN(30,(C5419-D5419)))*(M5419/(M5419+N5419))*(Q5419/(Q5419+R5419)),(MAX(-30,(C5419-D5419)))*(N5419/(M5419+N5419))*(R5419/(R5419+Q5419)))</f>
        <v>0.387740005789084</v>
      </c>
      <c r="T5419" s="0" t="n">
        <f aca="false">IF(J5419=1,(MIN(30,(D5419-C5419)))*(K5419/(K5419+L5419))*(O5419/(O5419+P5419)),(MAX(-30,(D5419-C5419)))*(L5419/(K5419+L5419))*(P5419/(P5419+O5419)))</f>
        <v>-0.610150925024343</v>
      </c>
      <c r="U5419" s="7" t="n">
        <v>43160</v>
      </c>
    </row>
    <row r="5420" customFormat="false" ht="15" hidden="false" customHeight="false" outlineLevel="0" collapsed="false">
      <c r="A5420" s="0" t="s">
        <v>210</v>
      </c>
      <c r="B5420" s="0" t="s">
        <v>225</v>
      </c>
      <c r="C5420" s="0" t="n">
        <v>57</v>
      </c>
      <c r="D5420" s="0" t="n">
        <v>65</v>
      </c>
      <c r="E5420" s="0" t="n">
        <v>38</v>
      </c>
      <c r="F5420" s="0" t="n">
        <v>37</v>
      </c>
      <c r="G5420" s="0" t="n">
        <v>9</v>
      </c>
      <c r="H5420" s="0" t="n">
        <v>5</v>
      </c>
      <c r="I5420" s="0" t="n">
        <v>0</v>
      </c>
      <c r="J5420" s="0" t="n">
        <v>1</v>
      </c>
      <c r="K5420" s="0" t="n">
        <f aca="false">VLOOKUP(A5420,'Team Data'!$A$1:$E$659,2,FALSE())</f>
        <v>15</v>
      </c>
      <c r="L5420" s="0" t="n">
        <f aca="false">VLOOKUP(A5420,'Team Data'!$A$1:$E$659,3,FALSE())</f>
        <v>16</v>
      </c>
      <c r="M5420" s="0" t="n">
        <f aca="false">VLOOKUP(B5420,'Team Data'!$A$1:$E$659,2,FALSE())</f>
        <v>26</v>
      </c>
      <c r="N5420" s="0" t="n">
        <f aca="false">VLOOKUP(B5420,'Team Data'!$A$1:$E$659,3,FALSE())</f>
        <v>12</v>
      </c>
      <c r="O5420" s="0" t="n">
        <f aca="false">VLOOKUP(A5420,'Team Data'!$A$1:$E$659,4,FALSE())</f>
        <v>541</v>
      </c>
      <c r="P5420" s="0" t="n">
        <f aca="false">VLOOKUP(A5420,'Team Data'!$A$1:$E$659,5,FALSE())</f>
        <v>455</v>
      </c>
      <c r="Q5420" s="0" t="n">
        <f aca="false">VLOOKUP(B5420,'Team Data'!$A$1:$E$659,4,FALSE())</f>
        <v>700</v>
      </c>
      <c r="R5420" s="0" t="n">
        <f aca="false">VLOOKUP(B5420,'Team Data'!$A$1:$E$659,5,FALSE())</f>
        <v>549</v>
      </c>
      <c r="S5420" s="0" t="n">
        <f aca="false">IF(I5420=1,(MIN(30,(C5420-D5420)))*(M5420/(M5420+N5420))*(Q5420/(Q5420+R5420)),(MAX(-30,(C5420-D5420)))*(N5420/(M5420+N5420))*(R5420/(R5420+Q5420)))</f>
        <v>-1.11044625173823</v>
      </c>
      <c r="T5420" s="0" t="n">
        <f aca="false">IF(J5420=1,(MIN(30,(D5420-C5420)))*(K5420/(K5420+L5420))*(O5420/(O5420+P5420)),(MAX(-30,(D5420-C5420)))*(L5420/(K5420+L5420))*(P5420/(P5420+O5420)))</f>
        <v>2.10260396424407</v>
      </c>
      <c r="U5420" s="7" t="n">
        <v>43160</v>
      </c>
    </row>
    <row r="5421" customFormat="false" ht="15" hidden="false" customHeight="false" outlineLevel="0" collapsed="false">
      <c r="A5421" s="0" t="s">
        <v>202</v>
      </c>
      <c r="B5421" s="0" t="s">
        <v>90</v>
      </c>
      <c r="C5421" s="0" t="n">
        <v>72</v>
      </c>
      <c r="D5421" s="0" t="n">
        <v>95</v>
      </c>
      <c r="E5421" s="0" t="n">
        <v>31</v>
      </c>
      <c r="F5421" s="0" t="n">
        <v>34</v>
      </c>
      <c r="G5421" s="0" t="n">
        <v>18</v>
      </c>
      <c r="H5421" s="0" t="n">
        <v>7</v>
      </c>
      <c r="I5421" s="0" t="n">
        <v>0</v>
      </c>
      <c r="J5421" s="0" t="n">
        <v>1</v>
      </c>
      <c r="K5421" s="0" t="n">
        <f aca="false">VLOOKUP(A5421,'Team Data'!$A$1:$E$659,2,FALSE())</f>
        <v>14</v>
      </c>
      <c r="L5421" s="0" t="n">
        <f aca="false">VLOOKUP(A5421,'Team Data'!$A$1:$E$659,3,FALSE())</f>
        <v>19</v>
      </c>
      <c r="M5421" s="0" t="n">
        <f aca="false">VLOOKUP(B5421,'Team Data'!$A$1:$E$659,2,FALSE())</f>
        <v>23</v>
      </c>
      <c r="N5421" s="0" t="n">
        <f aca="false">VLOOKUP(B5421,'Team Data'!$A$1:$E$659,3,FALSE())</f>
        <v>12</v>
      </c>
      <c r="O5421" s="0" t="n">
        <f aca="false">VLOOKUP(A5421,'Team Data'!$A$1:$E$659,4,FALSE())</f>
        <v>532</v>
      </c>
      <c r="P5421" s="0" t="n">
        <f aca="false">VLOOKUP(A5421,'Team Data'!$A$1:$E$659,5,FALSE())</f>
        <v>464</v>
      </c>
      <c r="Q5421" s="0" t="n">
        <f aca="false">VLOOKUP(B5421,'Team Data'!$A$1:$E$659,4,FALSE())</f>
        <v>500</v>
      </c>
      <c r="R5421" s="0" t="n">
        <f aca="false">VLOOKUP(B5421,'Team Data'!$A$1:$E$659,5,FALSE())</f>
        <v>533</v>
      </c>
      <c r="S5421" s="0" t="n">
        <f aca="false">IF(I5421=1,(MIN(30,(C5421-D5421)))*(M5421/(M5421+N5421))*(Q5421/(Q5421+R5421)),(MAX(-30,(C5421-D5421)))*(N5421/(M5421+N5421))*(R5421/(R5421+Q5421)))</f>
        <v>-4.06881482505878</v>
      </c>
      <c r="T5421" s="0" t="n">
        <f aca="false">IF(J5421=1,(MIN(30,(D5421-C5421)))*(K5421/(K5421+L5421))*(O5421/(O5421+P5421)),(MAX(-30,(D5421-C5421)))*(L5421/(K5421+L5421))*(P5421/(P5421+O5421)))</f>
        <v>5.21187781428745</v>
      </c>
      <c r="U5421" s="7" t="n">
        <v>43161</v>
      </c>
    </row>
    <row r="5422" customFormat="false" ht="15" hidden="false" customHeight="false" outlineLevel="0" collapsed="false">
      <c r="A5422" s="0" t="s">
        <v>50</v>
      </c>
      <c r="B5422" s="0" t="s">
        <v>316</v>
      </c>
      <c r="C5422" s="0" t="n">
        <v>66</v>
      </c>
      <c r="D5422" s="0" t="n">
        <v>71</v>
      </c>
      <c r="E5422" s="0" t="n">
        <v>35</v>
      </c>
      <c r="F5422" s="0" t="n">
        <v>28</v>
      </c>
      <c r="G5422" s="0" t="n">
        <v>10</v>
      </c>
      <c r="H5422" s="0" t="n">
        <v>9</v>
      </c>
      <c r="I5422" s="0" t="n">
        <v>0</v>
      </c>
      <c r="J5422" s="0" t="n">
        <v>1</v>
      </c>
      <c r="K5422" s="0" t="n">
        <f aca="false">VLOOKUP(A5422,'Team Data'!$A$1:$E$659,2,FALSE())</f>
        <v>15</v>
      </c>
      <c r="L5422" s="0" t="n">
        <f aca="false">VLOOKUP(A5422,'Team Data'!$A$1:$E$659,3,FALSE())</f>
        <v>16</v>
      </c>
      <c r="M5422" s="0" t="n">
        <f aca="false">VLOOKUP(B5422,'Team Data'!$A$1:$E$659,2,FALSE())</f>
        <v>21</v>
      </c>
      <c r="N5422" s="0" t="n">
        <f aca="false">VLOOKUP(B5422,'Team Data'!$A$1:$E$659,3,FALSE())</f>
        <v>13</v>
      </c>
      <c r="O5422" s="0" t="n">
        <f aca="false">VLOOKUP(A5422,'Team Data'!$A$1:$E$659,4,FALSE())</f>
        <v>449</v>
      </c>
      <c r="P5422" s="0" t="n">
        <f aca="false">VLOOKUP(A5422,'Team Data'!$A$1:$E$659,5,FALSE())</f>
        <v>485</v>
      </c>
      <c r="Q5422" s="0" t="n">
        <f aca="false">VLOOKUP(B5422,'Team Data'!$A$1:$E$659,4,FALSE())</f>
        <v>560</v>
      </c>
      <c r="R5422" s="0" t="n">
        <f aca="false">VLOOKUP(B5422,'Team Data'!$A$1:$E$659,5,FALSE())</f>
        <v>505</v>
      </c>
      <c r="S5422" s="0" t="n">
        <f aca="false">IF(I5422=1,(MIN(30,(C5422-D5422)))*(M5422/(M5422+N5422))*(Q5422/(Q5422+R5422)),(MAX(-30,(C5422-D5422)))*(N5422/(M5422+N5422))*(R5422/(R5422+Q5422)))</f>
        <v>-0.906517536592102</v>
      </c>
      <c r="T5422" s="0" t="n">
        <f aca="false">IF(J5422=1,(MIN(30,(D5422-C5422)))*(K5422/(K5422+L5422))*(O5422/(O5422+P5422)),(MAX(-30,(D5422-C5422)))*(L5422/(K5422+L5422))*(P5422/(P5422+O5422)))</f>
        <v>1.16305173723838</v>
      </c>
      <c r="U5422" s="7" t="n">
        <v>43161</v>
      </c>
    </row>
    <row r="5423" customFormat="false" ht="15" hidden="false" customHeight="false" outlineLevel="0" collapsed="false">
      <c r="A5423" s="0" t="s">
        <v>264</v>
      </c>
      <c r="B5423" s="0" t="s">
        <v>237</v>
      </c>
      <c r="C5423" s="0" t="n">
        <v>58</v>
      </c>
      <c r="D5423" s="0" t="n">
        <v>67</v>
      </c>
      <c r="E5423" s="0" t="n">
        <v>31</v>
      </c>
      <c r="F5423" s="0" t="n">
        <v>41</v>
      </c>
      <c r="G5423" s="0" t="n">
        <v>6</v>
      </c>
      <c r="H5423" s="0" t="n">
        <v>18</v>
      </c>
      <c r="I5423" s="0" t="n">
        <v>0</v>
      </c>
      <c r="J5423" s="0" t="n">
        <v>1</v>
      </c>
      <c r="K5423" s="0" t="n">
        <f aca="false">VLOOKUP(A5423,'Team Data'!$A$1:$E$659,2,FALSE())</f>
        <v>8</v>
      </c>
      <c r="L5423" s="0" t="n">
        <f aca="false">VLOOKUP(A5423,'Team Data'!$A$1:$E$659,3,FALSE())</f>
        <v>24</v>
      </c>
      <c r="M5423" s="0" t="n">
        <f aca="false">VLOOKUP(B5423,'Team Data'!$A$1:$E$659,2,FALSE())</f>
        <v>12</v>
      </c>
      <c r="N5423" s="0" t="n">
        <f aca="false">VLOOKUP(B5423,'Team Data'!$A$1:$E$659,3,FALSE())</f>
        <v>21</v>
      </c>
      <c r="O5423" s="0" t="n">
        <f aca="false">VLOOKUP(A5423,'Team Data'!$A$1:$E$659,4,FALSE())</f>
        <v>541</v>
      </c>
      <c r="P5423" s="0" t="n">
        <f aca="false">VLOOKUP(A5423,'Team Data'!$A$1:$E$659,5,FALSE())</f>
        <v>503</v>
      </c>
      <c r="Q5423" s="0" t="n">
        <f aca="false">VLOOKUP(B5423,'Team Data'!$A$1:$E$659,4,FALSE())</f>
        <v>483</v>
      </c>
      <c r="R5423" s="0" t="n">
        <f aca="false">VLOOKUP(B5423,'Team Data'!$A$1:$E$659,5,FALSE())</f>
        <v>570</v>
      </c>
      <c r="S5423" s="0" t="n">
        <f aca="false">IF(I5423=1,(MIN(30,(C5423-D5423)))*(M5423/(M5423+N5423))*(Q5423/(Q5423+R5423)),(MAX(-30,(C5423-D5423)))*(N5423/(M5423+N5423))*(R5423/(R5423+Q5423)))</f>
        <v>-3.1002331002331</v>
      </c>
      <c r="T5423" s="0" t="n">
        <f aca="false">IF(J5423=1,(MIN(30,(D5423-C5423)))*(K5423/(K5423+L5423))*(O5423/(O5423+P5423)),(MAX(-30,(D5423-C5423)))*(L5423/(K5423+L5423))*(P5423/(P5423+O5423)))</f>
        <v>1.16594827586207</v>
      </c>
      <c r="U5423" s="7" t="n">
        <v>43161</v>
      </c>
    </row>
    <row r="5424" customFormat="false" ht="15" hidden="false" customHeight="false" outlineLevel="0" collapsed="false">
      <c r="A5424" s="0" t="s">
        <v>208</v>
      </c>
      <c r="B5424" s="0" t="s">
        <v>84</v>
      </c>
      <c r="C5424" s="0" t="n">
        <v>60</v>
      </c>
      <c r="D5424" s="0" t="n">
        <v>50</v>
      </c>
      <c r="E5424" s="0" t="n">
        <v>36</v>
      </c>
      <c r="F5424" s="0" t="n">
        <v>31</v>
      </c>
      <c r="G5424" s="0" t="n">
        <v>4</v>
      </c>
      <c r="H5424" s="0" t="n">
        <v>6</v>
      </c>
      <c r="I5424" s="0" t="n">
        <v>1</v>
      </c>
      <c r="J5424" s="0" t="n">
        <v>0</v>
      </c>
      <c r="K5424" s="0" t="n">
        <f aca="false">VLOOKUP(A5424,'Team Data'!$A$1:$E$659,2,FALSE())</f>
        <v>16</v>
      </c>
      <c r="L5424" s="0" t="n">
        <f aca="false">VLOOKUP(A5424,'Team Data'!$A$1:$E$659,3,FALSE())</f>
        <v>16</v>
      </c>
      <c r="M5424" s="0" t="n">
        <f aca="false">VLOOKUP(B5424,'Team Data'!$A$1:$E$659,2,FALSE())</f>
        <v>17</v>
      </c>
      <c r="N5424" s="0" t="n">
        <f aca="false">VLOOKUP(B5424,'Team Data'!$A$1:$E$659,3,FALSE())</f>
        <v>15</v>
      </c>
      <c r="O5424" s="0" t="n">
        <f aca="false">VLOOKUP(A5424,'Team Data'!$A$1:$E$659,4,FALSE())</f>
        <v>582</v>
      </c>
      <c r="P5424" s="0" t="n">
        <f aca="false">VLOOKUP(A5424,'Team Data'!$A$1:$E$659,5,FALSE())</f>
        <v>422</v>
      </c>
      <c r="Q5424" s="0" t="n">
        <f aca="false">VLOOKUP(B5424,'Team Data'!$A$1:$E$659,4,FALSE())</f>
        <v>548</v>
      </c>
      <c r="R5424" s="0" t="n">
        <f aca="false">VLOOKUP(B5424,'Team Data'!$A$1:$E$659,5,FALSE())</f>
        <v>447</v>
      </c>
      <c r="S5424" s="0" t="n">
        <f aca="false">IF(I5424=1,(MIN(30,(C5424-D5424)))*(M5424/(M5424+N5424))*(Q5424/(Q5424+R5424)),(MAX(-30,(C5424-D5424)))*(N5424/(M5424+N5424))*(R5424/(R5424+Q5424)))</f>
        <v>2.92587939698492</v>
      </c>
      <c r="T5424" s="0" t="n">
        <f aca="false">IF(J5424=1,(MIN(30,(D5424-C5424)))*(K5424/(K5424+L5424))*(O5424/(O5424+P5424)),(MAX(-30,(D5424-C5424)))*(L5424/(K5424+L5424))*(P5424/(P5424+O5424)))</f>
        <v>-2.10159362549801</v>
      </c>
      <c r="U5424" s="7" t="n">
        <v>43161</v>
      </c>
    </row>
    <row r="5425" customFormat="false" ht="15" hidden="false" customHeight="false" outlineLevel="0" collapsed="false">
      <c r="A5425" s="0" t="s">
        <v>89</v>
      </c>
      <c r="B5425" s="0" t="s">
        <v>218</v>
      </c>
      <c r="C5425" s="0" t="n">
        <v>64</v>
      </c>
      <c r="D5425" s="0" t="n">
        <v>69</v>
      </c>
      <c r="E5425" s="0" t="n">
        <v>38</v>
      </c>
      <c r="F5425" s="0" t="n">
        <v>43</v>
      </c>
      <c r="G5425" s="0" t="n">
        <v>11</v>
      </c>
      <c r="H5425" s="0" t="n">
        <v>7</v>
      </c>
      <c r="I5425" s="0" t="n">
        <v>0</v>
      </c>
      <c r="J5425" s="0" t="n">
        <v>1</v>
      </c>
      <c r="K5425" s="0" t="n">
        <f aca="false">VLOOKUP(A5425,'Team Data'!$A$1:$E$659,2,FALSE())</f>
        <v>12</v>
      </c>
      <c r="L5425" s="0" t="n">
        <f aca="false">VLOOKUP(A5425,'Team Data'!$A$1:$E$659,3,FALSE())</f>
        <v>19</v>
      </c>
      <c r="M5425" s="0" t="n">
        <f aca="false">VLOOKUP(B5425,'Team Data'!$A$1:$E$659,2,FALSE())</f>
        <v>25</v>
      </c>
      <c r="N5425" s="0" t="n">
        <f aca="false">VLOOKUP(B5425,'Team Data'!$A$1:$E$659,3,FALSE())</f>
        <v>7</v>
      </c>
      <c r="O5425" s="0" t="n">
        <f aca="false">VLOOKUP(A5425,'Team Data'!$A$1:$E$659,4,FALSE())</f>
        <v>476</v>
      </c>
      <c r="P5425" s="0" t="n">
        <f aca="false">VLOOKUP(A5425,'Team Data'!$A$1:$E$659,5,FALSE())</f>
        <v>457</v>
      </c>
      <c r="Q5425" s="0" t="n">
        <f aca="false">VLOOKUP(B5425,'Team Data'!$A$1:$E$659,4,FALSE())</f>
        <v>521</v>
      </c>
      <c r="R5425" s="0" t="n">
        <f aca="false">VLOOKUP(B5425,'Team Data'!$A$1:$E$659,5,FALSE())</f>
        <v>531</v>
      </c>
      <c r="S5425" s="0" t="n">
        <f aca="false">IF(I5425=1,(MIN(30,(C5425-D5425)))*(M5425/(M5425+N5425))*(Q5425/(Q5425+R5425)),(MAX(-30,(C5425-D5425)))*(N5425/(M5425+N5425))*(R5425/(R5425+Q5425)))</f>
        <v>-0.552073431558935</v>
      </c>
      <c r="T5425" s="0" t="n">
        <f aca="false">IF(J5425=1,(MIN(30,(D5425-C5425)))*(K5425/(K5425+L5425))*(O5425/(O5425+P5425)),(MAX(-30,(D5425-C5425)))*(L5425/(K5425+L5425))*(P5425/(P5425+O5425)))</f>
        <v>0.987449434705944</v>
      </c>
      <c r="U5425" s="7" t="n">
        <v>43161</v>
      </c>
    </row>
    <row r="5426" customFormat="false" ht="15" hidden="false" customHeight="false" outlineLevel="0" collapsed="false">
      <c r="A5426" s="0" t="s">
        <v>302</v>
      </c>
      <c r="B5426" s="0" t="s">
        <v>77</v>
      </c>
      <c r="C5426" s="0" t="n">
        <v>72</v>
      </c>
      <c r="D5426" s="0" t="n">
        <v>58</v>
      </c>
      <c r="E5426" s="0" t="n">
        <v>44</v>
      </c>
      <c r="F5426" s="0" t="n">
        <v>36</v>
      </c>
      <c r="G5426" s="0" t="n">
        <v>5</v>
      </c>
      <c r="H5426" s="0" t="n">
        <v>10</v>
      </c>
      <c r="I5426" s="0" t="n">
        <v>1</v>
      </c>
      <c r="J5426" s="0" t="n">
        <v>0</v>
      </c>
      <c r="K5426" s="0" t="n">
        <f aca="false">VLOOKUP(A5426,'Team Data'!$A$1:$E$659,2,FALSE())</f>
        <v>19</v>
      </c>
      <c r="L5426" s="0" t="n">
        <f aca="false">VLOOKUP(A5426,'Team Data'!$A$1:$E$659,3,FALSE())</f>
        <v>12</v>
      </c>
      <c r="M5426" s="0" t="n">
        <f aca="false">VLOOKUP(B5426,'Team Data'!$A$1:$E$659,2,FALSE())</f>
        <v>10</v>
      </c>
      <c r="N5426" s="0" t="n">
        <f aca="false">VLOOKUP(B5426,'Team Data'!$A$1:$E$659,3,FALSE())</f>
        <v>20</v>
      </c>
      <c r="O5426" s="0" t="n">
        <f aca="false">VLOOKUP(A5426,'Team Data'!$A$1:$E$659,4,FALSE())</f>
        <v>534</v>
      </c>
      <c r="P5426" s="0" t="n">
        <f aca="false">VLOOKUP(A5426,'Team Data'!$A$1:$E$659,5,FALSE())</f>
        <v>472</v>
      </c>
      <c r="Q5426" s="0" t="n">
        <f aca="false">VLOOKUP(B5426,'Team Data'!$A$1:$E$659,4,FALSE())</f>
        <v>495</v>
      </c>
      <c r="R5426" s="0" t="n">
        <f aca="false">VLOOKUP(B5426,'Team Data'!$A$1:$E$659,5,FALSE())</f>
        <v>484</v>
      </c>
      <c r="S5426" s="0" t="n">
        <f aca="false">IF(I5426=1,(MIN(30,(C5426-D5426)))*(M5426/(M5426+N5426))*(Q5426/(Q5426+R5426)),(MAX(-30,(C5426-D5426)))*(N5426/(M5426+N5426))*(R5426/(R5426+Q5426)))</f>
        <v>2.35955056179775</v>
      </c>
      <c r="T5426" s="0" t="n">
        <f aca="false">IF(J5426=1,(MIN(30,(D5426-C5426)))*(K5426/(K5426+L5426))*(O5426/(O5426+P5426)),(MAX(-30,(D5426-C5426)))*(L5426/(K5426+L5426))*(P5426/(P5426+O5426)))</f>
        <v>-2.54267940742641</v>
      </c>
      <c r="U5426" s="7" t="n">
        <v>43161</v>
      </c>
    </row>
    <row r="5427" customFormat="false" ht="15" hidden="false" customHeight="false" outlineLevel="0" collapsed="false">
      <c r="A5427" s="0" t="s">
        <v>31</v>
      </c>
      <c r="B5427" s="0" t="s">
        <v>143</v>
      </c>
      <c r="C5427" s="0" t="n">
        <v>88</v>
      </c>
      <c r="D5427" s="0" t="n">
        <v>82</v>
      </c>
      <c r="E5427" s="0" t="n">
        <v>33</v>
      </c>
      <c r="F5427" s="0" t="n">
        <v>31</v>
      </c>
      <c r="G5427" s="0" t="n">
        <v>13</v>
      </c>
      <c r="H5427" s="0" t="n">
        <v>15</v>
      </c>
      <c r="I5427" s="0" t="n">
        <v>1</v>
      </c>
      <c r="J5427" s="0" t="n">
        <v>0</v>
      </c>
      <c r="K5427" s="0" t="n">
        <f aca="false">VLOOKUP(A5427,'Team Data'!$A$1:$E$659,2,FALSE())</f>
        <v>15</v>
      </c>
      <c r="L5427" s="0" t="n">
        <f aca="false">VLOOKUP(A5427,'Team Data'!$A$1:$E$659,3,FALSE())</f>
        <v>16</v>
      </c>
      <c r="M5427" s="0" t="n">
        <f aca="false">VLOOKUP(B5427,'Team Data'!$A$1:$E$659,2,FALSE())</f>
        <v>16</v>
      </c>
      <c r="N5427" s="0" t="n">
        <f aca="false">VLOOKUP(B5427,'Team Data'!$A$1:$E$659,3,FALSE())</f>
        <v>14</v>
      </c>
      <c r="O5427" s="0" t="n">
        <f aca="false">VLOOKUP(A5427,'Team Data'!$A$1:$E$659,4,FALSE())</f>
        <v>460</v>
      </c>
      <c r="P5427" s="0" t="n">
        <f aca="false">VLOOKUP(A5427,'Team Data'!$A$1:$E$659,5,FALSE())</f>
        <v>490</v>
      </c>
      <c r="Q5427" s="0" t="n">
        <f aca="false">VLOOKUP(B5427,'Team Data'!$A$1:$E$659,4,FALSE())</f>
        <v>426</v>
      </c>
      <c r="R5427" s="0" t="n">
        <f aca="false">VLOOKUP(B5427,'Team Data'!$A$1:$E$659,5,FALSE())</f>
        <v>491</v>
      </c>
      <c r="S5427" s="0" t="n">
        <f aca="false">IF(I5427=1,(MIN(30,(C5427-D5427)))*(M5427/(M5427+N5427))*(Q5427/(Q5427+R5427)),(MAX(-30,(C5427-D5427)))*(N5427/(M5427+N5427))*(R5427/(R5427+Q5427)))</f>
        <v>1.486586695747</v>
      </c>
      <c r="T5427" s="0" t="n">
        <f aca="false">IF(J5427=1,(MIN(30,(D5427-C5427)))*(K5427/(K5427+L5427))*(O5427/(O5427+P5427)),(MAX(-30,(D5427-C5427)))*(L5427/(K5427+L5427))*(P5427/(P5427+O5427)))</f>
        <v>-1.59728353140917</v>
      </c>
      <c r="U5427" s="7" t="n">
        <v>43161</v>
      </c>
    </row>
    <row r="5428" customFormat="false" ht="15" hidden="false" customHeight="false" outlineLevel="0" collapsed="false">
      <c r="A5428" s="0" t="s">
        <v>114</v>
      </c>
      <c r="B5428" s="0" t="s">
        <v>187</v>
      </c>
      <c r="C5428" s="0" t="n">
        <v>81</v>
      </c>
      <c r="D5428" s="0" t="n">
        <v>65</v>
      </c>
      <c r="E5428" s="0" t="n">
        <v>26</v>
      </c>
      <c r="F5428" s="0" t="n">
        <v>27</v>
      </c>
      <c r="G5428" s="0" t="n">
        <v>15</v>
      </c>
      <c r="H5428" s="0" t="n">
        <v>14</v>
      </c>
      <c r="I5428" s="0" t="n">
        <v>1</v>
      </c>
      <c r="J5428" s="0" t="n">
        <v>0</v>
      </c>
      <c r="K5428" s="0" t="n">
        <f aca="false">VLOOKUP(A5428,'Team Data'!$A$1:$E$659,2,FALSE())</f>
        <v>12</v>
      </c>
      <c r="L5428" s="0" t="n">
        <f aca="false">VLOOKUP(A5428,'Team Data'!$A$1:$E$659,3,FALSE())</f>
        <v>19</v>
      </c>
      <c r="M5428" s="0" t="n">
        <f aca="false">VLOOKUP(B5428,'Team Data'!$A$1:$E$659,2,FALSE())</f>
        <v>20</v>
      </c>
      <c r="N5428" s="0" t="n">
        <f aca="false">VLOOKUP(B5428,'Team Data'!$A$1:$E$659,3,FALSE())</f>
        <v>12</v>
      </c>
      <c r="O5428" s="0" t="n">
        <f aca="false">VLOOKUP(A5428,'Team Data'!$A$1:$E$659,4,FALSE())</f>
        <v>472</v>
      </c>
      <c r="P5428" s="0" t="n">
        <f aca="false">VLOOKUP(A5428,'Team Data'!$A$1:$E$659,5,FALSE())</f>
        <v>512</v>
      </c>
      <c r="Q5428" s="0" t="n">
        <f aca="false">VLOOKUP(B5428,'Team Data'!$A$1:$E$659,4,FALSE())</f>
        <v>433</v>
      </c>
      <c r="R5428" s="0" t="n">
        <f aca="false">VLOOKUP(B5428,'Team Data'!$A$1:$E$659,5,FALSE())</f>
        <v>544</v>
      </c>
      <c r="S5428" s="0" t="n">
        <f aca="false">IF(I5428=1,(MIN(30,(C5428-D5428)))*(M5428/(M5428+N5428))*(Q5428/(Q5428+R5428)),(MAX(-30,(C5428-D5428)))*(N5428/(M5428+N5428))*(R5428/(R5428+Q5428)))</f>
        <v>4.43193449334698</v>
      </c>
      <c r="T5428" s="0" t="n">
        <f aca="false">IF(J5428=1,(MIN(30,(D5428-C5428)))*(K5428/(K5428+L5428))*(O5428/(O5428+P5428)),(MAX(-30,(D5428-C5428)))*(L5428/(K5428+L5428))*(P5428/(P5428+O5428)))</f>
        <v>-5.10254392866509</v>
      </c>
      <c r="U5428" s="7" t="n">
        <v>43161</v>
      </c>
    </row>
    <row r="5429" customFormat="false" ht="15" hidden="false" customHeight="false" outlineLevel="0" collapsed="false">
      <c r="A5429" s="0" t="s">
        <v>154</v>
      </c>
      <c r="B5429" s="0" t="s">
        <v>36</v>
      </c>
      <c r="C5429" s="0" t="n">
        <v>78</v>
      </c>
      <c r="D5429" s="0" t="n">
        <v>83</v>
      </c>
      <c r="E5429" s="0" t="n">
        <v>43</v>
      </c>
      <c r="F5429" s="0" t="n">
        <v>32</v>
      </c>
      <c r="G5429" s="0" t="n">
        <v>8</v>
      </c>
      <c r="H5429" s="0" t="n">
        <v>9</v>
      </c>
      <c r="I5429" s="0" t="n">
        <v>0</v>
      </c>
      <c r="J5429" s="0" t="n">
        <v>1</v>
      </c>
      <c r="K5429" s="0" t="n">
        <f aca="false">VLOOKUP(A5429,'Team Data'!$A$1:$E$659,2,FALSE())</f>
        <v>9</v>
      </c>
      <c r="L5429" s="0" t="n">
        <f aca="false">VLOOKUP(A5429,'Team Data'!$A$1:$E$659,3,FALSE())</f>
        <v>22</v>
      </c>
      <c r="M5429" s="0" t="n">
        <f aca="false">VLOOKUP(B5429,'Team Data'!$A$1:$E$659,2,FALSE())</f>
        <v>25</v>
      </c>
      <c r="N5429" s="0" t="n">
        <f aca="false">VLOOKUP(B5429,'Team Data'!$A$1:$E$659,3,FALSE())</f>
        <v>10</v>
      </c>
      <c r="O5429" s="0" t="n">
        <f aca="false">VLOOKUP(A5429,'Team Data'!$A$1:$E$659,4,FALSE())</f>
        <v>465</v>
      </c>
      <c r="P5429" s="0" t="n">
        <f aca="false">VLOOKUP(A5429,'Team Data'!$A$1:$E$659,5,FALSE())</f>
        <v>484</v>
      </c>
      <c r="Q5429" s="0" t="n">
        <f aca="false">VLOOKUP(B5429,'Team Data'!$A$1:$E$659,4,FALSE())</f>
        <v>540</v>
      </c>
      <c r="R5429" s="0" t="n">
        <f aca="false">VLOOKUP(B5429,'Team Data'!$A$1:$E$659,5,FALSE())</f>
        <v>573</v>
      </c>
      <c r="S5429" s="0" t="n">
        <f aca="false">IF(I5429=1,(MIN(30,(C5429-D5429)))*(M5429/(M5429+N5429))*(Q5429/(Q5429+R5429)),(MAX(-30,(C5429-D5429)))*(N5429/(M5429+N5429))*(R5429/(R5429+Q5429)))</f>
        <v>-0.735463996919522</v>
      </c>
      <c r="T5429" s="0" t="n">
        <f aca="false">IF(J5429=1,(MIN(30,(D5429-C5429)))*(K5429/(K5429+L5429))*(O5429/(O5429+P5429)),(MAX(-30,(D5429-C5429)))*(L5429/(K5429+L5429))*(P5429/(P5429+O5429)))</f>
        <v>0.71127502634352</v>
      </c>
      <c r="U5429" s="7" t="n">
        <v>43161</v>
      </c>
    </row>
    <row r="5430" customFormat="false" ht="15" hidden="false" customHeight="false" outlineLevel="0" collapsed="false">
      <c r="A5430" s="0" t="s">
        <v>141</v>
      </c>
      <c r="B5430" s="0" t="s">
        <v>58</v>
      </c>
      <c r="C5430" s="0" t="n">
        <v>54</v>
      </c>
      <c r="D5430" s="0" t="n">
        <v>76</v>
      </c>
      <c r="E5430" s="0" t="n">
        <v>26</v>
      </c>
      <c r="F5430" s="0" t="n">
        <v>44</v>
      </c>
      <c r="G5430" s="0" t="n">
        <v>15</v>
      </c>
      <c r="H5430" s="0" t="n">
        <v>11</v>
      </c>
      <c r="I5430" s="0" t="n">
        <v>0</v>
      </c>
      <c r="J5430" s="0" t="n">
        <v>1</v>
      </c>
      <c r="K5430" s="0" t="n">
        <f aca="false">VLOOKUP(A5430,'Team Data'!$A$1:$E$659,2,FALSE())</f>
        <v>10</v>
      </c>
      <c r="L5430" s="0" t="n">
        <f aca="false">VLOOKUP(A5430,'Team Data'!$A$1:$E$659,3,FALSE())</f>
        <v>21</v>
      </c>
      <c r="M5430" s="0" t="n">
        <f aca="false">VLOOKUP(B5430,'Team Data'!$A$1:$E$659,2,FALSE())</f>
        <v>19</v>
      </c>
      <c r="N5430" s="0" t="n">
        <f aca="false">VLOOKUP(B5430,'Team Data'!$A$1:$E$659,3,FALSE())</f>
        <v>14</v>
      </c>
      <c r="O5430" s="0" t="n">
        <f aca="false">VLOOKUP(A5430,'Team Data'!$A$1:$E$659,4,FALSE())</f>
        <v>459</v>
      </c>
      <c r="P5430" s="0" t="n">
        <f aca="false">VLOOKUP(A5430,'Team Data'!$A$1:$E$659,5,FALSE())</f>
        <v>493</v>
      </c>
      <c r="Q5430" s="0" t="n">
        <f aca="false">VLOOKUP(B5430,'Team Data'!$A$1:$E$659,4,FALSE())</f>
        <v>475</v>
      </c>
      <c r="R5430" s="0" t="n">
        <f aca="false">VLOOKUP(B5430,'Team Data'!$A$1:$E$659,5,FALSE())</f>
        <v>542</v>
      </c>
      <c r="S5430" s="0" t="n">
        <f aca="false">IF(I5430=1,(MIN(30,(C5430-D5430)))*(M5430/(M5430+N5430))*(Q5430/(Q5430+R5430)),(MAX(-30,(C5430-D5430)))*(N5430/(M5430+N5430))*(R5430/(R5430+Q5430)))</f>
        <v>-4.97410685021305</v>
      </c>
      <c r="T5430" s="0" t="n">
        <f aca="false">IF(J5430=1,(MIN(30,(D5430-C5430)))*(K5430/(K5430+L5430))*(O5430/(O5430+P5430)),(MAX(-30,(D5430-C5430)))*(L5430/(K5430+L5430))*(P5430/(P5430+O5430)))</f>
        <v>3.42165898617512</v>
      </c>
      <c r="U5430" s="7" t="n">
        <v>43161</v>
      </c>
    </row>
    <row r="5431" customFormat="false" ht="15" hidden="false" customHeight="false" outlineLevel="0" collapsed="false">
      <c r="A5431" s="0" t="s">
        <v>347</v>
      </c>
      <c r="B5431" s="0" t="s">
        <v>309</v>
      </c>
      <c r="C5431" s="0" t="n">
        <v>75</v>
      </c>
      <c r="D5431" s="0" t="n">
        <v>71</v>
      </c>
      <c r="E5431" s="0" t="n">
        <v>42</v>
      </c>
      <c r="F5431" s="0" t="n">
        <v>35</v>
      </c>
      <c r="G5431" s="0" t="n">
        <v>7</v>
      </c>
      <c r="H5431" s="0" t="n">
        <v>9</v>
      </c>
      <c r="I5431" s="0" t="n">
        <v>1</v>
      </c>
      <c r="J5431" s="0" t="n">
        <v>0</v>
      </c>
      <c r="K5431" s="0" t="n">
        <f aca="false">VLOOKUP(A5431,'Team Data'!$A$1:$E$659,2,FALSE())</f>
        <v>23</v>
      </c>
      <c r="L5431" s="0" t="n">
        <f aca="false">VLOOKUP(A5431,'Team Data'!$A$1:$E$659,3,FALSE())</f>
        <v>8</v>
      </c>
      <c r="M5431" s="0" t="n">
        <f aca="false">VLOOKUP(B5431,'Team Data'!$A$1:$E$659,2,FALSE())</f>
        <v>19</v>
      </c>
      <c r="N5431" s="0" t="n">
        <f aca="false">VLOOKUP(B5431,'Team Data'!$A$1:$E$659,3,FALSE())</f>
        <v>13</v>
      </c>
      <c r="O5431" s="0" t="n">
        <f aca="false">VLOOKUP(A5431,'Team Data'!$A$1:$E$659,4,FALSE())</f>
        <v>591</v>
      </c>
      <c r="P5431" s="0" t="n">
        <f aca="false">VLOOKUP(A5431,'Team Data'!$A$1:$E$659,5,FALSE())</f>
        <v>427</v>
      </c>
      <c r="Q5431" s="0" t="n">
        <f aca="false">VLOOKUP(B5431,'Team Data'!$A$1:$E$659,4,FALSE())</f>
        <v>582</v>
      </c>
      <c r="R5431" s="0" t="n">
        <f aca="false">VLOOKUP(B5431,'Team Data'!$A$1:$E$659,5,FALSE())</f>
        <v>465</v>
      </c>
      <c r="S5431" s="0" t="n">
        <f aca="false">IF(I5431=1,(MIN(30,(C5431-D5431)))*(M5431/(M5431+N5431))*(Q5431/(Q5431+R5431)),(MAX(-30,(C5431-D5431)))*(N5431/(M5431+N5431))*(R5431/(R5431+Q5431)))</f>
        <v>1.3202005730659</v>
      </c>
      <c r="T5431" s="0" t="n">
        <f aca="false">IF(J5431=1,(MIN(30,(D5431-C5431)))*(K5431/(K5431+L5431))*(O5431/(O5431+P5431)),(MAX(-30,(D5431-C5431)))*(L5431/(K5431+L5431))*(P5431/(P5431+O5431)))</f>
        <v>-0.432980543760695</v>
      </c>
      <c r="U5431" s="7" t="n">
        <v>43161</v>
      </c>
    </row>
    <row r="5432" customFormat="false" ht="15" hidden="false" customHeight="false" outlineLevel="0" collapsed="false">
      <c r="A5432" s="0" t="s">
        <v>300</v>
      </c>
      <c r="B5432" s="0" t="s">
        <v>102</v>
      </c>
      <c r="C5432" s="0" t="n">
        <v>83</v>
      </c>
      <c r="D5432" s="0" t="n">
        <v>70</v>
      </c>
      <c r="E5432" s="0" t="n">
        <v>40</v>
      </c>
      <c r="F5432" s="0" t="n">
        <v>30</v>
      </c>
      <c r="G5432" s="0" t="n">
        <v>12</v>
      </c>
      <c r="H5432" s="0" t="n">
        <v>13</v>
      </c>
      <c r="I5432" s="0" t="n">
        <v>1</v>
      </c>
      <c r="J5432" s="0" t="n">
        <v>0</v>
      </c>
      <c r="K5432" s="0" t="n">
        <f aca="false">VLOOKUP(A5432,'Team Data'!$A$1:$E$659,2,FALSE())</f>
        <v>16</v>
      </c>
      <c r="L5432" s="0" t="n">
        <f aca="false">VLOOKUP(A5432,'Team Data'!$A$1:$E$659,3,FALSE())</f>
        <v>16</v>
      </c>
      <c r="M5432" s="0" t="n">
        <f aca="false">VLOOKUP(B5432,'Team Data'!$A$1:$E$659,2,FALSE())</f>
        <v>24</v>
      </c>
      <c r="N5432" s="0" t="n">
        <f aca="false">VLOOKUP(B5432,'Team Data'!$A$1:$E$659,3,FALSE())</f>
        <v>11</v>
      </c>
      <c r="O5432" s="0" t="n">
        <f aca="false">VLOOKUP(A5432,'Team Data'!$A$1:$E$659,4,FALSE())</f>
        <v>524</v>
      </c>
      <c r="P5432" s="0" t="n">
        <f aca="false">VLOOKUP(A5432,'Team Data'!$A$1:$E$659,5,FALSE())</f>
        <v>474</v>
      </c>
      <c r="Q5432" s="0" t="n">
        <f aca="false">VLOOKUP(B5432,'Team Data'!$A$1:$E$659,4,FALSE())</f>
        <v>527</v>
      </c>
      <c r="R5432" s="0" t="n">
        <f aca="false">VLOOKUP(B5432,'Team Data'!$A$1:$E$659,5,FALSE())</f>
        <v>561</v>
      </c>
      <c r="S5432" s="0" t="n">
        <f aca="false">IF(I5432=1,(MIN(30,(C5432-D5432)))*(M5432/(M5432+N5432))*(Q5432/(Q5432+R5432)),(MAX(-30,(C5432-D5432)))*(N5432/(M5432+N5432))*(R5432/(R5432+Q5432)))</f>
        <v>4.31785714285714</v>
      </c>
      <c r="T5432" s="0" t="n">
        <f aca="false">IF(J5432=1,(MIN(30,(D5432-C5432)))*(K5432/(K5432+L5432))*(O5432/(O5432+P5432)),(MAX(-30,(D5432-C5432)))*(L5432/(K5432+L5432))*(P5432/(P5432+O5432)))</f>
        <v>-3.08717434869739</v>
      </c>
      <c r="U5432" s="7" t="n">
        <v>43161</v>
      </c>
    </row>
    <row r="5433" customFormat="false" ht="15" hidden="false" customHeight="false" outlineLevel="0" collapsed="false">
      <c r="A5433" s="0" t="s">
        <v>117</v>
      </c>
      <c r="B5433" s="0" t="s">
        <v>62</v>
      </c>
      <c r="C5433" s="0" t="n">
        <v>78</v>
      </c>
      <c r="D5433" s="0" t="n">
        <v>71</v>
      </c>
      <c r="E5433" s="0" t="n">
        <v>45</v>
      </c>
      <c r="F5433" s="0" t="n">
        <v>30</v>
      </c>
      <c r="G5433" s="0" t="n">
        <v>15</v>
      </c>
      <c r="H5433" s="0" t="n">
        <v>10</v>
      </c>
      <c r="I5433" s="0" t="n">
        <v>1</v>
      </c>
      <c r="J5433" s="0" t="n">
        <v>0</v>
      </c>
      <c r="K5433" s="0" t="n">
        <f aca="false">VLOOKUP(A5433,'Team Data'!$A$1:$E$659,2,FALSE())</f>
        <v>10</v>
      </c>
      <c r="L5433" s="0" t="n">
        <f aca="false">VLOOKUP(A5433,'Team Data'!$A$1:$E$659,3,FALSE())</f>
        <v>23</v>
      </c>
      <c r="M5433" s="0" t="n">
        <f aca="false">VLOOKUP(B5433,'Team Data'!$A$1:$E$659,2,FALSE())</f>
        <v>5</v>
      </c>
      <c r="N5433" s="0" t="n">
        <f aca="false">VLOOKUP(B5433,'Team Data'!$A$1:$E$659,3,FALSE())</f>
        <v>27</v>
      </c>
      <c r="O5433" s="0" t="n">
        <f aca="false">VLOOKUP(A5433,'Team Data'!$A$1:$E$659,4,FALSE())</f>
        <v>452</v>
      </c>
      <c r="P5433" s="0" t="n">
        <f aca="false">VLOOKUP(A5433,'Team Data'!$A$1:$E$659,5,FALSE())</f>
        <v>578</v>
      </c>
      <c r="Q5433" s="0" t="n">
        <f aca="false">VLOOKUP(B5433,'Team Data'!$A$1:$E$659,4,FALSE())</f>
        <v>512</v>
      </c>
      <c r="R5433" s="0" t="n">
        <f aca="false">VLOOKUP(B5433,'Team Data'!$A$1:$E$659,5,FALSE())</f>
        <v>548</v>
      </c>
      <c r="S5433" s="0" t="n">
        <f aca="false">IF(I5433=1,(MIN(30,(C5433-D5433)))*(M5433/(M5433+N5433))*(Q5433/(Q5433+R5433)),(MAX(-30,(C5433-D5433)))*(N5433/(M5433+N5433))*(R5433/(R5433+Q5433)))</f>
        <v>0.528301886792453</v>
      </c>
      <c r="T5433" s="0" t="n">
        <f aca="false">IF(J5433=1,(MIN(30,(D5433-C5433)))*(K5433/(K5433+L5433))*(O5433/(O5433+P5433)),(MAX(-30,(D5433-C5433)))*(L5433/(K5433+L5433))*(P5433/(P5433+O5433)))</f>
        <v>-2.73780523683436</v>
      </c>
      <c r="U5433" s="7" t="n">
        <v>43161</v>
      </c>
    </row>
    <row r="5434" customFormat="false" ht="15" hidden="false" customHeight="false" outlineLevel="0" collapsed="false">
      <c r="A5434" s="0" t="s">
        <v>91</v>
      </c>
      <c r="B5434" s="0" t="s">
        <v>51</v>
      </c>
      <c r="C5434" s="0" t="n">
        <v>89</v>
      </c>
      <c r="D5434" s="0" t="n">
        <v>83</v>
      </c>
      <c r="E5434" s="0" t="n">
        <v>41</v>
      </c>
      <c r="F5434" s="0" t="n">
        <v>32</v>
      </c>
      <c r="G5434" s="0" t="n">
        <v>16</v>
      </c>
      <c r="H5434" s="0" t="n">
        <v>13</v>
      </c>
      <c r="I5434" s="0" t="n">
        <v>1</v>
      </c>
      <c r="J5434" s="0" t="n">
        <v>0</v>
      </c>
      <c r="K5434" s="0" t="n">
        <f aca="false">VLOOKUP(A5434,'Team Data'!$A$1:$E$659,2,FALSE())</f>
        <v>14</v>
      </c>
      <c r="L5434" s="0" t="n">
        <f aca="false">VLOOKUP(A5434,'Team Data'!$A$1:$E$659,3,FALSE())</f>
        <v>18</v>
      </c>
      <c r="M5434" s="0" t="n">
        <f aca="false">VLOOKUP(B5434,'Team Data'!$A$1:$E$659,2,FALSE())</f>
        <v>6</v>
      </c>
      <c r="N5434" s="0" t="n">
        <f aca="false">VLOOKUP(B5434,'Team Data'!$A$1:$E$659,3,FALSE())</f>
        <v>23</v>
      </c>
      <c r="O5434" s="0" t="n">
        <f aca="false">VLOOKUP(A5434,'Team Data'!$A$1:$E$659,4,FALSE())</f>
        <v>467</v>
      </c>
      <c r="P5434" s="0" t="n">
        <f aca="false">VLOOKUP(A5434,'Team Data'!$A$1:$E$659,5,FALSE())</f>
        <v>496</v>
      </c>
      <c r="Q5434" s="0" t="n">
        <f aca="false">VLOOKUP(B5434,'Team Data'!$A$1:$E$659,4,FALSE())</f>
        <v>485</v>
      </c>
      <c r="R5434" s="0" t="n">
        <f aca="false">VLOOKUP(B5434,'Team Data'!$A$1:$E$659,5,FALSE())</f>
        <v>443</v>
      </c>
      <c r="S5434" s="0" t="n">
        <f aca="false">IF(I5434=1,(MIN(30,(C5434-D5434)))*(M5434/(M5434+N5434))*(Q5434/(Q5434+R5434)),(MAX(-30,(C5434-D5434)))*(N5434/(M5434+N5434))*(R5434/(R5434+Q5434)))</f>
        <v>0.648781212841855</v>
      </c>
      <c r="T5434" s="0" t="n">
        <f aca="false">IF(J5434=1,(MIN(30,(D5434-C5434)))*(K5434/(K5434+L5434))*(O5434/(O5434+P5434)),(MAX(-30,(D5434-C5434)))*(L5434/(K5434+L5434))*(P5434/(P5434+O5434)))</f>
        <v>-1.73831775700935</v>
      </c>
      <c r="U5434" s="7" t="n">
        <v>43161</v>
      </c>
    </row>
    <row r="5435" customFormat="false" ht="15" hidden="false" customHeight="false" outlineLevel="0" collapsed="false">
      <c r="A5435" s="0" t="s">
        <v>290</v>
      </c>
      <c r="B5435" s="0" t="s">
        <v>131</v>
      </c>
      <c r="C5435" s="0" t="n">
        <v>70</v>
      </c>
      <c r="D5435" s="0" t="n">
        <v>73</v>
      </c>
      <c r="E5435" s="0" t="n">
        <v>27</v>
      </c>
      <c r="F5435" s="0" t="n">
        <v>34</v>
      </c>
      <c r="G5435" s="0" t="n">
        <v>14</v>
      </c>
      <c r="H5435" s="0" t="n">
        <v>14</v>
      </c>
      <c r="I5435" s="0" t="n">
        <v>0</v>
      </c>
      <c r="J5435" s="0" t="n">
        <v>1</v>
      </c>
      <c r="K5435" s="0" t="n">
        <f aca="false">VLOOKUP(A5435,'Team Data'!$A$1:$E$659,2,FALSE())</f>
        <v>19</v>
      </c>
      <c r="L5435" s="0" t="n">
        <f aca="false">VLOOKUP(A5435,'Team Data'!$A$1:$E$659,3,FALSE())</f>
        <v>14</v>
      </c>
      <c r="M5435" s="0" t="n">
        <f aca="false">VLOOKUP(B5435,'Team Data'!$A$1:$E$659,2,FALSE())</f>
        <v>23</v>
      </c>
      <c r="N5435" s="0" t="n">
        <f aca="false">VLOOKUP(B5435,'Team Data'!$A$1:$E$659,3,FALSE())</f>
        <v>13</v>
      </c>
      <c r="O5435" s="0" t="n">
        <f aca="false">VLOOKUP(A5435,'Team Data'!$A$1:$E$659,4,FALSE())</f>
        <v>502</v>
      </c>
      <c r="P5435" s="0" t="n">
        <f aca="false">VLOOKUP(A5435,'Team Data'!$A$1:$E$659,5,FALSE())</f>
        <v>497</v>
      </c>
      <c r="Q5435" s="0" t="n">
        <f aca="false">VLOOKUP(B5435,'Team Data'!$A$1:$E$659,4,FALSE())</f>
        <v>559</v>
      </c>
      <c r="R5435" s="0" t="n">
        <f aca="false">VLOOKUP(B5435,'Team Data'!$A$1:$E$659,5,FALSE())</f>
        <v>576</v>
      </c>
      <c r="S5435" s="0" t="n">
        <f aca="false">IF(I5435=1,(MIN(30,(C5435-D5435)))*(M5435/(M5435+N5435))*(Q5435/(Q5435+R5435)),(MAX(-30,(C5435-D5435)))*(N5435/(M5435+N5435))*(R5435/(R5435+Q5435)))</f>
        <v>-0.549779735682819</v>
      </c>
      <c r="T5435" s="0" t="n">
        <f aca="false">IF(J5435=1,(MIN(30,(D5435-C5435)))*(K5435/(K5435+L5435))*(O5435/(O5435+P5435)),(MAX(-30,(D5435-C5435)))*(L5435/(K5435+L5435))*(P5435/(P5435+O5435)))</f>
        <v>0.867958867958868</v>
      </c>
      <c r="U5435" s="7" t="n">
        <v>43161</v>
      </c>
    </row>
    <row r="5436" customFormat="false" ht="15" hidden="false" customHeight="false" outlineLevel="0" collapsed="false">
      <c r="A5436" s="0" t="s">
        <v>261</v>
      </c>
      <c r="B5436" s="0" t="s">
        <v>267</v>
      </c>
      <c r="C5436" s="0" t="n">
        <v>94</v>
      </c>
      <c r="D5436" s="0" t="n">
        <v>81</v>
      </c>
      <c r="E5436" s="0" t="n">
        <v>36</v>
      </c>
      <c r="F5436" s="0" t="n">
        <v>32</v>
      </c>
      <c r="G5436" s="0" t="n">
        <v>16</v>
      </c>
      <c r="H5436" s="0" t="n">
        <v>17</v>
      </c>
      <c r="I5436" s="0" t="n">
        <v>1</v>
      </c>
      <c r="J5436" s="0" t="n">
        <v>0</v>
      </c>
      <c r="K5436" s="0" t="n">
        <f aca="false">VLOOKUP(A5436,'Team Data'!$A$1:$E$659,2,FALSE())</f>
        <v>15</v>
      </c>
      <c r="L5436" s="0" t="n">
        <f aca="false">VLOOKUP(A5436,'Team Data'!$A$1:$E$659,3,FALSE())</f>
        <v>16</v>
      </c>
      <c r="M5436" s="0" t="n">
        <f aca="false">VLOOKUP(B5436,'Team Data'!$A$1:$E$659,2,FALSE())</f>
        <v>10</v>
      </c>
      <c r="N5436" s="0" t="n">
        <f aca="false">VLOOKUP(B5436,'Team Data'!$A$1:$E$659,3,FALSE())</f>
        <v>22</v>
      </c>
      <c r="O5436" s="0" t="n">
        <f aca="false">VLOOKUP(A5436,'Team Data'!$A$1:$E$659,4,FALSE())</f>
        <v>492</v>
      </c>
      <c r="P5436" s="0" t="n">
        <f aca="false">VLOOKUP(A5436,'Team Data'!$A$1:$E$659,5,FALSE())</f>
        <v>475</v>
      </c>
      <c r="Q5436" s="0" t="n">
        <f aca="false">VLOOKUP(B5436,'Team Data'!$A$1:$E$659,4,FALSE())</f>
        <v>457</v>
      </c>
      <c r="R5436" s="0" t="n">
        <f aca="false">VLOOKUP(B5436,'Team Data'!$A$1:$E$659,5,FALSE())</f>
        <v>529</v>
      </c>
      <c r="S5436" s="0" t="n">
        <f aca="false">IF(I5436=1,(MIN(30,(C5436-D5436)))*(M5436/(M5436+N5436))*(Q5436/(Q5436+R5436)),(MAX(-30,(C5436-D5436)))*(N5436/(M5436+N5436))*(R5436/(R5436+Q5436)))</f>
        <v>1.88292342799189</v>
      </c>
      <c r="T5436" s="0" t="n">
        <f aca="false">IF(J5436=1,(MIN(30,(D5436-C5436)))*(K5436/(K5436+L5436))*(O5436/(O5436+P5436)),(MAX(-30,(D5436-C5436)))*(L5436/(K5436+L5436))*(P5436/(P5436+O5436)))</f>
        <v>-3.29586015945558</v>
      </c>
      <c r="U5436" s="7" t="n">
        <v>43161</v>
      </c>
    </row>
    <row r="5437" customFormat="false" ht="15" hidden="false" customHeight="false" outlineLevel="0" collapsed="false">
      <c r="A5437" s="0" t="s">
        <v>198</v>
      </c>
      <c r="B5437" s="0" t="s">
        <v>199</v>
      </c>
      <c r="C5437" s="0" t="n">
        <v>59</v>
      </c>
      <c r="D5437" s="0" t="n">
        <v>70</v>
      </c>
      <c r="E5437" s="0" t="n">
        <v>35</v>
      </c>
      <c r="F5437" s="0" t="n">
        <v>42</v>
      </c>
      <c r="G5437" s="0" t="n">
        <v>11</v>
      </c>
      <c r="H5437" s="0" t="n">
        <v>12</v>
      </c>
      <c r="I5437" s="0" t="n">
        <v>0</v>
      </c>
      <c r="J5437" s="0" t="n">
        <v>1</v>
      </c>
      <c r="K5437" s="0" t="n">
        <f aca="false">VLOOKUP(A5437,'Team Data'!$A$1:$E$659,2,FALSE())</f>
        <v>20</v>
      </c>
      <c r="L5437" s="0" t="n">
        <f aca="false">VLOOKUP(A5437,'Team Data'!$A$1:$E$659,3,FALSE())</f>
        <v>15</v>
      </c>
      <c r="M5437" s="0" t="n">
        <f aca="false">VLOOKUP(B5437,'Team Data'!$A$1:$E$659,2,FALSE())</f>
        <v>19</v>
      </c>
      <c r="N5437" s="0" t="n">
        <f aca="false">VLOOKUP(B5437,'Team Data'!$A$1:$E$659,3,FALSE())</f>
        <v>16</v>
      </c>
      <c r="O5437" s="0" t="n">
        <f aca="false">VLOOKUP(A5437,'Team Data'!$A$1:$E$659,4,FALSE())</f>
        <v>455</v>
      </c>
      <c r="P5437" s="0" t="n">
        <f aca="false">VLOOKUP(A5437,'Team Data'!$A$1:$E$659,5,FALSE())</f>
        <v>629</v>
      </c>
      <c r="Q5437" s="0" t="n">
        <f aca="false">VLOOKUP(B5437,'Team Data'!$A$1:$E$659,4,FALSE())</f>
        <v>431</v>
      </c>
      <c r="R5437" s="0" t="n">
        <f aca="false">VLOOKUP(B5437,'Team Data'!$A$1:$E$659,5,FALSE())</f>
        <v>621</v>
      </c>
      <c r="S5437" s="0" t="n">
        <f aca="false">IF(I5437=1,(MIN(30,(C5437-D5437)))*(M5437/(M5437+N5437))*(Q5437/(Q5437+R5437)),(MAX(-30,(C5437-D5437)))*(N5437/(M5437+N5437))*(R5437/(R5437+Q5437)))</f>
        <v>-2.96838674633351</v>
      </c>
      <c r="T5437" s="0" t="n">
        <f aca="false">IF(J5437=1,(MIN(30,(D5437-C5437)))*(K5437/(K5437+L5437))*(O5437/(O5437+P5437)),(MAX(-30,(D5437-C5437)))*(L5437/(K5437+L5437))*(P5437/(P5437+O5437)))</f>
        <v>2.63837638376384</v>
      </c>
      <c r="U5437" s="7" t="n">
        <v>43161</v>
      </c>
    </row>
    <row r="5438" customFormat="false" ht="15" hidden="false" customHeight="false" outlineLevel="0" collapsed="false">
      <c r="A5438" s="0" t="s">
        <v>265</v>
      </c>
      <c r="B5438" s="0" t="s">
        <v>101</v>
      </c>
      <c r="C5438" s="0" t="n">
        <v>74</v>
      </c>
      <c r="D5438" s="0" t="n">
        <v>81</v>
      </c>
      <c r="E5438" s="0" t="n">
        <v>39</v>
      </c>
      <c r="F5438" s="0" t="n">
        <v>43</v>
      </c>
      <c r="G5438" s="0" t="n">
        <v>15</v>
      </c>
      <c r="H5438" s="0" t="n">
        <v>11</v>
      </c>
      <c r="I5438" s="0" t="n">
        <v>0</v>
      </c>
      <c r="J5438" s="0" t="n">
        <v>1</v>
      </c>
      <c r="K5438" s="0" t="n">
        <f aca="false">VLOOKUP(A5438,'Team Data'!$A$1:$E$659,2,FALSE())</f>
        <v>14</v>
      </c>
      <c r="L5438" s="0" t="n">
        <f aca="false">VLOOKUP(A5438,'Team Data'!$A$1:$E$659,3,FALSE())</f>
        <v>18</v>
      </c>
      <c r="M5438" s="0" t="n">
        <f aca="false">VLOOKUP(B5438,'Team Data'!$A$1:$E$659,2,FALSE())</f>
        <v>21</v>
      </c>
      <c r="N5438" s="0" t="n">
        <f aca="false">VLOOKUP(B5438,'Team Data'!$A$1:$E$659,3,FALSE())</f>
        <v>12</v>
      </c>
      <c r="O5438" s="0" t="n">
        <f aca="false">VLOOKUP(A5438,'Team Data'!$A$1:$E$659,4,FALSE())</f>
        <v>488</v>
      </c>
      <c r="P5438" s="0" t="n">
        <f aca="false">VLOOKUP(A5438,'Team Data'!$A$1:$E$659,5,FALSE())</f>
        <v>498</v>
      </c>
      <c r="Q5438" s="0" t="n">
        <f aca="false">VLOOKUP(B5438,'Team Data'!$A$1:$E$659,4,FALSE())</f>
        <v>495</v>
      </c>
      <c r="R5438" s="0" t="n">
        <f aca="false">VLOOKUP(B5438,'Team Data'!$A$1:$E$659,5,FALSE())</f>
        <v>516</v>
      </c>
      <c r="S5438" s="0" t="n">
        <f aca="false">IF(I5438=1,(MIN(30,(C5438-D5438)))*(M5438/(M5438+N5438))*(Q5438/(Q5438+R5438)),(MAX(-30,(C5438-D5438)))*(N5438/(M5438+N5438))*(R5438/(R5438+Q5438)))</f>
        <v>-1.2991637442676</v>
      </c>
      <c r="T5438" s="0" t="n">
        <f aca="false">IF(J5438=1,(MIN(30,(D5438-C5438)))*(K5438/(K5438+L5438))*(O5438/(O5438+P5438)),(MAX(-30,(D5438-C5438)))*(L5438/(K5438+L5438))*(P5438/(P5438+O5438)))</f>
        <v>1.5157200811359</v>
      </c>
      <c r="U5438" s="7" t="n">
        <v>43161</v>
      </c>
    </row>
    <row r="5439" customFormat="false" ht="15" hidden="false" customHeight="false" outlineLevel="0" collapsed="false">
      <c r="A5439" s="0" t="s">
        <v>182</v>
      </c>
      <c r="B5439" s="0" t="s">
        <v>70</v>
      </c>
      <c r="C5439" s="0" t="n">
        <v>80</v>
      </c>
      <c r="D5439" s="0" t="n">
        <v>87</v>
      </c>
      <c r="E5439" s="0" t="n">
        <v>28</v>
      </c>
      <c r="F5439" s="0" t="n">
        <v>30</v>
      </c>
      <c r="G5439" s="0" t="n">
        <v>16</v>
      </c>
      <c r="H5439" s="0" t="n">
        <v>14</v>
      </c>
      <c r="I5439" s="0" t="n">
        <v>0</v>
      </c>
      <c r="J5439" s="0" t="n">
        <v>1</v>
      </c>
      <c r="K5439" s="0" t="n">
        <f aca="false">VLOOKUP(A5439,'Team Data'!$A$1:$E$659,2,FALSE())</f>
        <v>13</v>
      </c>
      <c r="L5439" s="0" t="n">
        <f aca="false">VLOOKUP(A5439,'Team Data'!$A$1:$E$659,3,FALSE())</f>
        <v>19</v>
      </c>
      <c r="M5439" s="0" t="n">
        <f aca="false">VLOOKUP(B5439,'Team Data'!$A$1:$E$659,2,FALSE())</f>
        <v>4</v>
      </c>
      <c r="N5439" s="0" t="n">
        <f aca="false">VLOOKUP(B5439,'Team Data'!$A$1:$E$659,3,FALSE())</f>
        <v>28</v>
      </c>
      <c r="O5439" s="0" t="n">
        <f aca="false">VLOOKUP(A5439,'Team Data'!$A$1:$E$659,4,FALSE())</f>
        <v>406</v>
      </c>
      <c r="P5439" s="0" t="n">
        <f aca="false">VLOOKUP(A5439,'Team Data'!$A$1:$E$659,5,FALSE())</f>
        <v>575</v>
      </c>
      <c r="Q5439" s="0" t="n">
        <f aca="false">VLOOKUP(B5439,'Team Data'!$A$1:$E$659,4,FALSE())</f>
        <v>460</v>
      </c>
      <c r="R5439" s="0" t="n">
        <f aca="false">VLOOKUP(B5439,'Team Data'!$A$1:$E$659,5,FALSE())</f>
        <v>532</v>
      </c>
      <c r="S5439" s="0" t="n">
        <f aca="false">IF(I5439=1,(MIN(30,(C5439-D5439)))*(M5439/(M5439+N5439))*(Q5439/(Q5439+R5439)),(MAX(-30,(C5439-D5439)))*(N5439/(M5439+N5439))*(R5439/(R5439+Q5439)))</f>
        <v>-3.28477822580645</v>
      </c>
      <c r="T5439" s="0" t="n">
        <f aca="false">IF(J5439=1,(MIN(30,(D5439-C5439)))*(K5439/(K5439+L5439))*(O5439/(O5439+P5439)),(MAX(-30,(D5439-C5439)))*(L5439/(K5439+L5439))*(P5439/(P5439+O5439)))</f>
        <v>1.17692405708461</v>
      </c>
      <c r="U5439" s="7" t="n">
        <v>43161</v>
      </c>
    </row>
    <row r="5440" customFormat="false" ht="15" hidden="false" customHeight="false" outlineLevel="0" collapsed="false">
      <c r="A5440" s="0" t="s">
        <v>185</v>
      </c>
      <c r="B5440" s="0" t="s">
        <v>103</v>
      </c>
      <c r="C5440" s="0" t="n">
        <v>75</v>
      </c>
      <c r="D5440" s="0" t="n">
        <v>78</v>
      </c>
      <c r="E5440" s="0" t="n">
        <v>35</v>
      </c>
      <c r="F5440" s="0" t="n">
        <v>34</v>
      </c>
      <c r="G5440" s="0" t="n">
        <v>11</v>
      </c>
      <c r="H5440" s="0" t="n">
        <v>14</v>
      </c>
      <c r="I5440" s="0" t="n">
        <v>0</v>
      </c>
      <c r="J5440" s="0" t="n">
        <v>1</v>
      </c>
      <c r="K5440" s="0" t="n">
        <f aca="false">VLOOKUP(A5440,'Team Data'!$A$1:$E$659,2,FALSE())</f>
        <v>21</v>
      </c>
      <c r="L5440" s="0" t="n">
        <f aca="false">VLOOKUP(A5440,'Team Data'!$A$1:$E$659,3,FALSE())</f>
        <v>12</v>
      </c>
      <c r="M5440" s="0" t="n">
        <f aca="false">VLOOKUP(B5440,'Team Data'!$A$1:$E$659,2,FALSE())</f>
        <v>13</v>
      </c>
      <c r="N5440" s="0" t="n">
        <f aca="false">VLOOKUP(B5440,'Team Data'!$A$1:$E$659,3,FALSE())</f>
        <v>19</v>
      </c>
      <c r="O5440" s="0" t="n">
        <f aca="false">VLOOKUP(A5440,'Team Data'!$A$1:$E$659,4,FALSE())</f>
        <v>618</v>
      </c>
      <c r="P5440" s="0" t="n">
        <f aca="false">VLOOKUP(A5440,'Team Data'!$A$1:$E$659,5,FALSE())</f>
        <v>486</v>
      </c>
      <c r="Q5440" s="0" t="n">
        <f aca="false">VLOOKUP(B5440,'Team Data'!$A$1:$E$659,4,FALSE())</f>
        <v>625</v>
      </c>
      <c r="R5440" s="0" t="n">
        <f aca="false">VLOOKUP(B5440,'Team Data'!$A$1:$E$659,5,FALSE())</f>
        <v>447</v>
      </c>
      <c r="S5440" s="0" t="n">
        <f aca="false">IF(I5440=1,(MIN(30,(C5440-D5440)))*(M5440/(M5440+N5440))*(Q5440/(Q5440+R5440)),(MAX(-30,(C5440-D5440)))*(N5440/(M5440+N5440))*(R5440/(R5440+Q5440)))</f>
        <v>-0.742741371268657</v>
      </c>
      <c r="T5440" s="0" t="n">
        <f aca="false">IF(J5440=1,(MIN(30,(D5440-C5440)))*(K5440/(K5440+L5440))*(O5440/(O5440+P5440)),(MAX(-30,(D5440-C5440)))*(L5440/(K5440+L5440))*(P5440/(P5440+O5440)))</f>
        <v>1.06867588932806</v>
      </c>
      <c r="U5440" s="7" t="n">
        <v>43161</v>
      </c>
    </row>
    <row r="5441" customFormat="false" ht="15" hidden="false" customHeight="false" outlineLevel="0" collapsed="false">
      <c r="A5441" s="0" t="s">
        <v>325</v>
      </c>
      <c r="B5441" s="0" t="s">
        <v>203</v>
      </c>
      <c r="C5441" s="0" t="n">
        <v>62</v>
      </c>
      <c r="D5441" s="0" t="n">
        <v>80</v>
      </c>
      <c r="E5441" s="0" t="n">
        <v>32</v>
      </c>
      <c r="F5441" s="0" t="n">
        <v>33</v>
      </c>
      <c r="G5441" s="0" t="n">
        <v>15</v>
      </c>
      <c r="H5441" s="0" t="n">
        <v>14</v>
      </c>
      <c r="I5441" s="0" t="n">
        <v>0</v>
      </c>
      <c r="J5441" s="0" t="n">
        <v>1</v>
      </c>
      <c r="K5441" s="0" t="n">
        <f aca="false">VLOOKUP(A5441,'Team Data'!$A$1:$E$659,2,FALSE())</f>
        <v>20</v>
      </c>
      <c r="L5441" s="0" t="n">
        <f aca="false">VLOOKUP(A5441,'Team Data'!$A$1:$E$659,3,FALSE())</f>
        <v>15</v>
      </c>
      <c r="M5441" s="0" t="n">
        <f aca="false">VLOOKUP(B5441,'Team Data'!$A$1:$E$659,2,FALSE())</f>
        <v>20</v>
      </c>
      <c r="N5441" s="0" t="n">
        <f aca="false">VLOOKUP(B5441,'Team Data'!$A$1:$E$659,3,FALSE())</f>
        <v>18</v>
      </c>
      <c r="O5441" s="0" t="n">
        <f aca="false">VLOOKUP(A5441,'Team Data'!$A$1:$E$659,4,FALSE())</f>
        <v>530</v>
      </c>
      <c r="P5441" s="0" t="n">
        <f aca="false">VLOOKUP(A5441,'Team Data'!$A$1:$E$659,5,FALSE())</f>
        <v>524</v>
      </c>
      <c r="Q5441" s="0" t="n">
        <f aca="false">VLOOKUP(B5441,'Team Data'!$A$1:$E$659,4,FALSE())</f>
        <v>623</v>
      </c>
      <c r="R5441" s="0" t="n">
        <f aca="false">VLOOKUP(B5441,'Team Data'!$A$1:$E$659,5,FALSE())</f>
        <v>572</v>
      </c>
      <c r="S5441" s="0" t="n">
        <f aca="false">IF(I5441=1,(MIN(30,(C5441-D5441)))*(M5441/(M5441+N5441))*(Q5441/(Q5441+R5441)),(MAX(-30,(C5441-D5441)))*(N5441/(M5441+N5441))*(R5441/(R5441+Q5441)))</f>
        <v>-4.08121559127945</v>
      </c>
      <c r="T5441" s="0" t="n">
        <f aca="false">IF(J5441=1,(MIN(30,(D5441-C5441)))*(K5441/(K5441+L5441))*(O5441/(O5441+P5441)),(MAX(-30,(D5441-C5441)))*(L5441/(K5441+L5441))*(P5441/(P5441+O5441)))</f>
        <v>5.17213336947682</v>
      </c>
      <c r="U5441" s="7" t="n">
        <v>43161</v>
      </c>
    </row>
    <row r="5442" customFormat="false" ht="15" hidden="false" customHeight="false" outlineLevel="0" collapsed="false">
      <c r="A5442" s="0" t="s">
        <v>335</v>
      </c>
      <c r="B5442" s="0" t="s">
        <v>152</v>
      </c>
      <c r="C5442" s="0" t="n">
        <v>67</v>
      </c>
      <c r="D5442" s="0" t="n">
        <v>66</v>
      </c>
      <c r="E5442" s="0" t="n">
        <v>34</v>
      </c>
      <c r="F5442" s="0" t="n">
        <v>27</v>
      </c>
      <c r="G5442" s="0" t="n">
        <v>12</v>
      </c>
      <c r="H5442" s="0" t="n">
        <v>8</v>
      </c>
      <c r="I5442" s="0" t="n">
        <v>1</v>
      </c>
      <c r="J5442" s="0" t="n">
        <v>0</v>
      </c>
      <c r="K5442" s="0" t="n">
        <f aca="false">VLOOKUP(A5442,'Team Data'!$A$1:$E$659,2,FALSE())</f>
        <v>31</v>
      </c>
      <c r="L5442" s="0" t="n">
        <f aca="false">VLOOKUP(A5442,'Team Data'!$A$1:$E$659,3,FALSE())</f>
        <v>3</v>
      </c>
      <c r="M5442" s="0" t="n">
        <f aca="false">VLOOKUP(B5442,'Team Data'!$A$1:$E$659,2,FALSE())</f>
        <v>22</v>
      </c>
      <c r="N5442" s="0" t="n">
        <f aca="false">VLOOKUP(B5442,'Team Data'!$A$1:$E$659,3,FALSE())</f>
        <v>14</v>
      </c>
      <c r="O5442" s="0" t="n">
        <f aca="false">VLOOKUP(A5442,'Team Data'!$A$1:$E$659,4,FALSE())</f>
        <v>678</v>
      </c>
      <c r="P5442" s="0" t="n">
        <f aca="false">VLOOKUP(A5442,'Team Data'!$A$1:$E$659,5,FALSE())</f>
        <v>466</v>
      </c>
      <c r="Q5442" s="0" t="n">
        <f aca="false">VLOOKUP(B5442,'Team Data'!$A$1:$E$659,4,FALSE())</f>
        <v>725</v>
      </c>
      <c r="R5442" s="0" t="n">
        <f aca="false">VLOOKUP(B5442,'Team Data'!$A$1:$E$659,5,FALSE())</f>
        <v>474</v>
      </c>
      <c r="S5442" s="0" t="n">
        <f aca="false">IF(I5442=1,(MIN(30,(C5442-D5442)))*(M5442/(M5442+N5442))*(Q5442/(Q5442+R5442)),(MAX(-30,(C5442-D5442)))*(N5442/(M5442+N5442))*(R5442/(R5442+Q5442)))</f>
        <v>0.369520897043833</v>
      </c>
      <c r="T5442" s="0" t="n">
        <f aca="false">IF(J5442=1,(MIN(30,(D5442-C5442)))*(K5442/(K5442+L5442))*(O5442/(O5442+P5442)),(MAX(-30,(D5442-C5442)))*(L5442/(K5442+L5442))*(P5442/(P5442+O5442)))</f>
        <v>-0.0359419991772933</v>
      </c>
      <c r="U5442" s="7" t="n">
        <v>43161</v>
      </c>
    </row>
    <row r="5443" customFormat="false" ht="15" hidden="false" customHeight="false" outlineLevel="0" collapsed="false">
      <c r="A5443" s="0" t="s">
        <v>345</v>
      </c>
      <c r="B5443" s="0" t="s">
        <v>171</v>
      </c>
      <c r="C5443" s="0" t="n">
        <v>64</v>
      </c>
      <c r="D5443" s="0" t="n">
        <v>82</v>
      </c>
      <c r="E5443" s="0" t="n">
        <v>28</v>
      </c>
      <c r="F5443" s="0" t="n">
        <v>34</v>
      </c>
      <c r="G5443" s="0" t="n">
        <v>10</v>
      </c>
      <c r="H5443" s="0" t="n">
        <v>10</v>
      </c>
      <c r="I5443" s="0" t="n">
        <v>0</v>
      </c>
      <c r="J5443" s="0" t="n">
        <v>1</v>
      </c>
      <c r="K5443" s="0" t="n">
        <f aca="false">VLOOKUP(A5443,'Team Data'!$A$1:$E$659,2,FALSE())</f>
        <v>27</v>
      </c>
      <c r="L5443" s="0" t="n">
        <f aca="false">VLOOKUP(A5443,'Team Data'!$A$1:$E$659,3,FALSE())</f>
        <v>11</v>
      </c>
      <c r="M5443" s="0" t="n">
        <f aca="false">VLOOKUP(B5443,'Team Data'!$A$1:$E$659,2,FALSE())</f>
        <v>25</v>
      </c>
      <c r="N5443" s="0" t="n">
        <f aca="false">VLOOKUP(B5443,'Team Data'!$A$1:$E$659,3,FALSE())</f>
        <v>8</v>
      </c>
      <c r="O5443" s="0" t="n">
        <f aca="false">VLOOKUP(A5443,'Team Data'!$A$1:$E$659,4,FALSE())</f>
        <v>718</v>
      </c>
      <c r="P5443" s="0" t="n">
        <f aca="false">VLOOKUP(A5443,'Team Data'!$A$1:$E$659,5,FALSE())</f>
        <v>515</v>
      </c>
      <c r="Q5443" s="0" t="n">
        <f aca="false">VLOOKUP(B5443,'Team Data'!$A$1:$E$659,4,FALSE())</f>
        <v>610</v>
      </c>
      <c r="R5443" s="0" t="n">
        <f aca="false">VLOOKUP(B5443,'Team Data'!$A$1:$E$659,5,FALSE())</f>
        <v>461</v>
      </c>
      <c r="S5443" s="0" t="n">
        <f aca="false">IF(I5443=1,(MIN(30,(C5443-D5443)))*(M5443/(M5443+N5443))*(Q5443/(Q5443+R5443)),(MAX(-30,(C5443-D5443)))*(N5443/(M5443+N5443))*(R5443/(R5443+Q5443)))</f>
        <v>-1.87827858416094</v>
      </c>
      <c r="T5443" s="0" t="n">
        <f aca="false">IF(J5443=1,(MIN(30,(D5443-C5443)))*(K5443/(K5443+L5443))*(O5443/(O5443+P5443)),(MAX(-30,(D5443-C5443)))*(L5443/(K5443+L5443))*(P5443/(P5443+O5443)))</f>
        <v>7.44756050710718</v>
      </c>
      <c r="U5443" s="7" t="n">
        <v>43161</v>
      </c>
    </row>
    <row r="5444" customFormat="false" ht="15" hidden="false" customHeight="false" outlineLevel="0" collapsed="false">
      <c r="A5444" s="0" t="s">
        <v>130</v>
      </c>
      <c r="B5444" s="0" t="s">
        <v>145</v>
      </c>
      <c r="C5444" s="0" t="n">
        <v>62</v>
      </c>
      <c r="D5444" s="0" t="n">
        <v>77</v>
      </c>
      <c r="E5444" s="0" t="n">
        <v>31</v>
      </c>
      <c r="F5444" s="0" t="n">
        <v>30</v>
      </c>
      <c r="G5444" s="0" t="n">
        <v>19</v>
      </c>
      <c r="H5444" s="0" t="n">
        <v>11</v>
      </c>
      <c r="I5444" s="0" t="n">
        <v>0</v>
      </c>
      <c r="J5444" s="0" t="n">
        <v>1</v>
      </c>
      <c r="K5444" s="0" t="n">
        <f aca="false">VLOOKUP(A5444,'Team Data'!$A$1:$E$659,2,FALSE())</f>
        <v>15</v>
      </c>
      <c r="L5444" s="0" t="n">
        <f aca="false">VLOOKUP(A5444,'Team Data'!$A$1:$E$659,3,FALSE())</f>
        <v>18</v>
      </c>
      <c r="M5444" s="0" t="n">
        <f aca="false">VLOOKUP(B5444,'Team Data'!$A$1:$E$659,2,FALSE())</f>
        <v>23</v>
      </c>
      <c r="N5444" s="0" t="n">
        <f aca="false">VLOOKUP(B5444,'Team Data'!$A$1:$E$659,3,FALSE())</f>
        <v>10</v>
      </c>
      <c r="O5444" s="0" t="n">
        <f aca="false">VLOOKUP(A5444,'Team Data'!$A$1:$E$659,4,FALSE())</f>
        <v>463</v>
      </c>
      <c r="P5444" s="0" t="n">
        <f aca="false">VLOOKUP(A5444,'Team Data'!$A$1:$E$659,5,FALSE())</f>
        <v>494</v>
      </c>
      <c r="Q5444" s="0" t="n">
        <f aca="false">VLOOKUP(B5444,'Team Data'!$A$1:$E$659,4,FALSE())</f>
        <v>503</v>
      </c>
      <c r="R5444" s="0" t="n">
        <f aca="false">VLOOKUP(B5444,'Team Data'!$A$1:$E$659,5,FALSE())</f>
        <v>487</v>
      </c>
      <c r="S5444" s="0" t="n">
        <f aca="false">IF(I5444=1,(MIN(30,(C5444-D5444)))*(M5444/(M5444+N5444))*(Q5444/(Q5444+R5444)),(MAX(-30,(C5444-D5444)))*(N5444/(M5444+N5444))*(R5444/(R5444+Q5444)))</f>
        <v>-2.23599632690542</v>
      </c>
      <c r="T5444" s="0" t="n">
        <f aca="false">IF(J5444=1,(MIN(30,(D5444-C5444)))*(K5444/(K5444+L5444))*(O5444/(O5444+P5444)),(MAX(-30,(D5444-C5444)))*(L5444/(K5444+L5444))*(P5444/(P5444+O5444)))</f>
        <v>3.29866058706184</v>
      </c>
      <c r="U5444" s="7" t="n">
        <v>43161</v>
      </c>
    </row>
    <row r="5445" customFormat="false" ht="15" hidden="false" customHeight="false" outlineLevel="0" collapsed="false">
      <c r="A5445" s="0" t="s">
        <v>231</v>
      </c>
      <c r="B5445" s="0" t="s">
        <v>12</v>
      </c>
      <c r="C5445" s="0" t="n">
        <v>79</v>
      </c>
      <c r="D5445" s="0" t="n">
        <v>69</v>
      </c>
      <c r="E5445" s="0" t="n">
        <v>30</v>
      </c>
      <c r="F5445" s="0" t="n">
        <v>34</v>
      </c>
      <c r="G5445" s="0" t="n">
        <v>12</v>
      </c>
      <c r="H5445" s="0" t="n">
        <v>16</v>
      </c>
      <c r="I5445" s="0" t="n">
        <v>1</v>
      </c>
      <c r="J5445" s="0" t="n">
        <v>0</v>
      </c>
      <c r="K5445" s="0" t="n">
        <f aca="false">VLOOKUP(A5445,'Team Data'!$A$1:$E$659,2,FALSE())</f>
        <v>16</v>
      </c>
      <c r="L5445" s="0" t="n">
        <f aca="false">VLOOKUP(A5445,'Team Data'!$A$1:$E$659,3,FALSE())</f>
        <v>18</v>
      </c>
      <c r="M5445" s="0" t="n">
        <f aca="false">VLOOKUP(B5445,'Team Data'!$A$1:$E$659,2,FALSE())</f>
        <v>11</v>
      </c>
      <c r="N5445" s="0" t="n">
        <f aca="false">VLOOKUP(B5445,'Team Data'!$A$1:$E$659,3,FALSE())</f>
        <v>21</v>
      </c>
      <c r="O5445" s="0" t="n">
        <f aca="false">VLOOKUP(A5445,'Team Data'!$A$1:$E$659,4,FALSE())</f>
        <v>494</v>
      </c>
      <c r="P5445" s="0" t="n">
        <f aca="false">VLOOKUP(A5445,'Team Data'!$A$1:$E$659,5,FALSE())</f>
        <v>587</v>
      </c>
      <c r="Q5445" s="0" t="n">
        <f aca="false">VLOOKUP(B5445,'Team Data'!$A$1:$E$659,4,FALSE())</f>
        <v>370</v>
      </c>
      <c r="R5445" s="0" t="n">
        <f aca="false">VLOOKUP(B5445,'Team Data'!$A$1:$E$659,5,FALSE())</f>
        <v>552</v>
      </c>
      <c r="S5445" s="0" t="n">
        <f aca="false">IF(I5445=1,(MIN(30,(C5445-D5445)))*(M5445/(M5445+N5445))*(Q5445/(Q5445+R5445)),(MAX(-30,(C5445-D5445)))*(N5445/(M5445+N5445))*(R5445/(R5445+Q5445)))</f>
        <v>1.37947396963124</v>
      </c>
      <c r="T5445" s="0" t="n">
        <f aca="false">IF(J5445=1,(MIN(30,(D5445-C5445)))*(K5445/(K5445+L5445))*(O5445/(O5445+P5445)),(MAX(-30,(D5445-C5445)))*(L5445/(K5445+L5445))*(P5445/(P5445+O5445)))</f>
        <v>-2.87478913859716</v>
      </c>
      <c r="U5445" s="7" t="n">
        <v>43161</v>
      </c>
    </row>
    <row r="5446" customFormat="false" ht="15" hidden="false" customHeight="false" outlineLevel="0" collapsed="false">
      <c r="A5446" s="0" t="s">
        <v>108</v>
      </c>
      <c r="B5446" s="0" t="s">
        <v>196</v>
      </c>
      <c r="C5446" s="0" t="n">
        <v>74</v>
      </c>
      <c r="D5446" s="0" t="n">
        <v>71</v>
      </c>
      <c r="E5446" s="0" t="n">
        <v>37</v>
      </c>
      <c r="F5446" s="0" t="n">
        <v>41</v>
      </c>
      <c r="G5446" s="0" t="n">
        <v>13</v>
      </c>
      <c r="H5446" s="0" t="n">
        <v>9</v>
      </c>
      <c r="I5446" s="0" t="n">
        <v>1</v>
      </c>
      <c r="J5446" s="0" t="n">
        <v>0</v>
      </c>
      <c r="K5446" s="0" t="n">
        <f aca="false">VLOOKUP(A5446,'Team Data'!$A$1:$E$659,2,FALSE())</f>
        <v>19</v>
      </c>
      <c r="L5446" s="0" t="n">
        <f aca="false">VLOOKUP(A5446,'Team Data'!$A$1:$E$659,3,FALSE())</f>
        <v>16</v>
      </c>
      <c r="M5446" s="0" t="n">
        <f aca="false">VLOOKUP(B5446,'Team Data'!$A$1:$E$659,2,FALSE())</f>
        <v>14</v>
      </c>
      <c r="N5446" s="0" t="n">
        <f aca="false">VLOOKUP(B5446,'Team Data'!$A$1:$E$659,3,FALSE())</f>
        <v>19</v>
      </c>
      <c r="O5446" s="0" t="n">
        <f aca="false">VLOOKUP(A5446,'Team Data'!$A$1:$E$659,4,FALSE())</f>
        <v>472</v>
      </c>
      <c r="P5446" s="0" t="n">
        <f aca="false">VLOOKUP(A5446,'Team Data'!$A$1:$E$659,5,FALSE())</f>
        <v>580</v>
      </c>
      <c r="Q5446" s="0" t="n">
        <f aca="false">VLOOKUP(B5446,'Team Data'!$A$1:$E$659,4,FALSE())</f>
        <v>464</v>
      </c>
      <c r="R5446" s="0" t="n">
        <f aca="false">VLOOKUP(B5446,'Team Data'!$A$1:$E$659,5,FALSE())</f>
        <v>530</v>
      </c>
      <c r="S5446" s="0" t="n">
        <f aca="false">IF(I5446=1,(MIN(30,(C5446-D5446)))*(M5446/(M5446+N5446))*(Q5446/(Q5446+R5446)),(MAX(-30,(C5446-D5446)))*(N5446/(M5446+N5446))*(R5446/(R5446+Q5446)))</f>
        <v>0.594110115236876</v>
      </c>
      <c r="T5446" s="0" t="n">
        <f aca="false">IF(J5446=1,(MIN(30,(D5446-C5446)))*(K5446/(K5446+L5446))*(O5446/(O5446+P5446)),(MAX(-30,(D5446-C5446)))*(L5446/(K5446+L5446))*(P5446/(P5446+O5446)))</f>
        <v>-0.756110809342749</v>
      </c>
      <c r="U5446" s="7" t="n">
        <v>43161</v>
      </c>
    </row>
    <row r="5447" customFormat="false" ht="15" hidden="false" customHeight="false" outlineLevel="0" collapsed="false">
      <c r="A5447" s="0" t="s">
        <v>27</v>
      </c>
      <c r="B5447" s="0" t="s">
        <v>88</v>
      </c>
      <c r="C5447" s="0" t="n">
        <v>89</v>
      </c>
      <c r="D5447" s="0" t="n">
        <v>77</v>
      </c>
      <c r="E5447" s="0" t="n">
        <v>40</v>
      </c>
      <c r="F5447" s="0" t="n">
        <v>36</v>
      </c>
      <c r="G5447" s="0" t="n">
        <v>16</v>
      </c>
      <c r="H5447" s="0" t="n">
        <v>9</v>
      </c>
      <c r="I5447" s="0" t="n">
        <v>1</v>
      </c>
      <c r="J5447" s="0" t="n">
        <v>0</v>
      </c>
      <c r="K5447" s="0" t="n">
        <f aca="false">VLOOKUP(A5447,'Team Data'!$A$1:$E$659,2,FALSE())</f>
        <v>18</v>
      </c>
      <c r="L5447" s="0" t="n">
        <f aca="false">VLOOKUP(A5447,'Team Data'!$A$1:$E$659,3,FALSE())</f>
        <v>14</v>
      </c>
      <c r="M5447" s="0" t="n">
        <f aca="false">VLOOKUP(B5447,'Team Data'!$A$1:$E$659,2,FALSE())</f>
        <v>9</v>
      </c>
      <c r="N5447" s="0" t="n">
        <f aca="false">VLOOKUP(B5447,'Team Data'!$A$1:$E$659,3,FALSE())</f>
        <v>25</v>
      </c>
      <c r="O5447" s="0" t="n">
        <f aca="false">VLOOKUP(A5447,'Team Data'!$A$1:$E$659,4,FALSE())</f>
        <v>374</v>
      </c>
      <c r="P5447" s="0" t="n">
        <f aca="false">VLOOKUP(A5447,'Team Data'!$A$1:$E$659,5,FALSE())</f>
        <v>605</v>
      </c>
      <c r="Q5447" s="0" t="n">
        <f aca="false">VLOOKUP(B5447,'Team Data'!$A$1:$E$659,4,FALSE())</f>
        <v>507</v>
      </c>
      <c r="R5447" s="0" t="n">
        <f aca="false">VLOOKUP(B5447,'Team Data'!$A$1:$E$659,5,FALSE())</f>
        <v>582</v>
      </c>
      <c r="S5447" s="0" t="n">
        <f aca="false">IF(I5447=1,(MIN(30,(C5447-D5447)))*(M5447/(M5447+N5447))*(Q5447/(Q5447+R5447)),(MAX(-30,(C5447-D5447)))*(N5447/(M5447+N5447))*(R5447/(R5447+Q5447)))</f>
        <v>1.47885269810404</v>
      </c>
      <c r="T5447" s="0" t="n">
        <f aca="false">IF(J5447=1,(MIN(30,(D5447-C5447)))*(K5447/(K5447+L5447))*(O5447/(O5447+P5447)),(MAX(-30,(D5447-C5447)))*(L5447/(K5447+L5447))*(P5447/(P5447+O5447)))</f>
        <v>-3.24438202247191</v>
      </c>
      <c r="U5447" s="7" t="n">
        <v>43161</v>
      </c>
    </row>
    <row r="5448" customFormat="false" ht="15" hidden="false" customHeight="false" outlineLevel="0" collapsed="false">
      <c r="A5448" s="0" t="s">
        <v>160</v>
      </c>
      <c r="B5448" s="0" t="s">
        <v>303</v>
      </c>
      <c r="C5448" s="0" t="n">
        <v>77</v>
      </c>
      <c r="D5448" s="0" t="n">
        <v>91</v>
      </c>
      <c r="E5448" s="0" t="n">
        <v>31</v>
      </c>
      <c r="F5448" s="0" t="n">
        <v>49</v>
      </c>
      <c r="G5448" s="0" t="n">
        <v>14</v>
      </c>
      <c r="H5448" s="0" t="n">
        <v>12</v>
      </c>
      <c r="I5448" s="0" t="n">
        <v>0</v>
      </c>
      <c r="J5448" s="0" t="n">
        <v>1</v>
      </c>
      <c r="K5448" s="0" t="n">
        <f aca="false">VLOOKUP(A5448,'Team Data'!$A$1:$E$659,2,FALSE())</f>
        <v>25</v>
      </c>
      <c r="L5448" s="0" t="n">
        <f aca="false">VLOOKUP(A5448,'Team Data'!$A$1:$E$659,3,FALSE())</f>
        <v>11</v>
      </c>
      <c r="M5448" s="0" t="n">
        <f aca="false">VLOOKUP(B5448,'Team Data'!$A$1:$E$659,2,FALSE())</f>
        <v>20</v>
      </c>
      <c r="N5448" s="0" t="n">
        <f aca="false">VLOOKUP(B5448,'Team Data'!$A$1:$E$659,3,FALSE())</f>
        <v>13</v>
      </c>
      <c r="O5448" s="0" t="n">
        <f aca="false">VLOOKUP(A5448,'Team Data'!$A$1:$E$659,4,FALSE())</f>
        <v>620</v>
      </c>
      <c r="P5448" s="0" t="n">
        <f aca="false">VLOOKUP(A5448,'Team Data'!$A$1:$E$659,5,FALSE())</f>
        <v>535</v>
      </c>
      <c r="Q5448" s="0" t="n">
        <f aca="false">VLOOKUP(B5448,'Team Data'!$A$1:$E$659,4,FALSE())</f>
        <v>538</v>
      </c>
      <c r="R5448" s="0" t="n">
        <f aca="false">VLOOKUP(B5448,'Team Data'!$A$1:$E$659,5,FALSE())</f>
        <v>501</v>
      </c>
      <c r="S5448" s="0" t="n">
        <f aca="false">IF(I5448=1,(MIN(30,(C5448-D5448)))*(M5448/(M5448+N5448))*(Q5448/(Q5448+R5448)),(MAX(-30,(C5448-D5448)))*(N5448/(M5448+N5448))*(R5448/(R5448+Q5448)))</f>
        <v>-2.65937527342725</v>
      </c>
      <c r="T5448" s="0" t="n">
        <f aca="false">IF(J5448=1,(MIN(30,(D5448-C5448)))*(K5448/(K5448+L5448))*(O5448/(O5448+P5448)),(MAX(-30,(D5448-C5448)))*(L5448/(K5448+L5448))*(P5448/(P5448+O5448)))</f>
        <v>5.21885521885522</v>
      </c>
      <c r="U5448" s="7" t="n">
        <v>43161</v>
      </c>
    </row>
    <row r="5449" customFormat="false" ht="15" hidden="false" customHeight="false" outlineLevel="0" collapsed="false">
      <c r="A5449" s="0" t="s">
        <v>324</v>
      </c>
      <c r="B5449" s="0" t="s">
        <v>240</v>
      </c>
      <c r="C5449" s="0" t="n">
        <v>70</v>
      </c>
      <c r="D5449" s="0" t="n">
        <v>76</v>
      </c>
      <c r="E5449" s="0" t="n">
        <v>33</v>
      </c>
      <c r="F5449" s="0" t="n">
        <v>42</v>
      </c>
      <c r="G5449" s="0" t="n">
        <v>11</v>
      </c>
      <c r="H5449" s="0" t="n">
        <v>13</v>
      </c>
      <c r="I5449" s="0" t="n">
        <v>0</v>
      </c>
      <c r="J5449" s="0" t="n">
        <v>1</v>
      </c>
      <c r="K5449" s="0" t="n">
        <f aca="false">VLOOKUP(A5449,'Team Data'!$A$1:$E$659,2,FALSE())</f>
        <v>11</v>
      </c>
      <c r="L5449" s="0" t="n">
        <f aca="false">VLOOKUP(A5449,'Team Data'!$A$1:$E$659,3,FALSE())</f>
        <v>19</v>
      </c>
      <c r="M5449" s="0" t="n">
        <f aca="false">VLOOKUP(B5449,'Team Data'!$A$1:$E$659,2,FALSE())</f>
        <v>7</v>
      </c>
      <c r="N5449" s="0" t="n">
        <f aca="false">VLOOKUP(B5449,'Team Data'!$A$1:$E$659,3,FALSE())</f>
        <v>24</v>
      </c>
      <c r="O5449" s="0" t="n">
        <f aca="false">VLOOKUP(A5449,'Team Data'!$A$1:$E$659,4,FALSE())</f>
        <v>504</v>
      </c>
      <c r="P5449" s="0" t="n">
        <f aca="false">VLOOKUP(A5449,'Team Data'!$A$1:$E$659,5,FALSE())</f>
        <v>464</v>
      </c>
      <c r="Q5449" s="0" t="n">
        <f aca="false">VLOOKUP(B5449,'Team Data'!$A$1:$E$659,4,FALSE())</f>
        <v>510</v>
      </c>
      <c r="R5449" s="0" t="n">
        <f aca="false">VLOOKUP(B5449,'Team Data'!$A$1:$E$659,5,FALSE())</f>
        <v>460</v>
      </c>
      <c r="S5449" s="0" t="n">
        <f aca="false">IF(I5449=1,(MIN(30,(C5449-D5449)))*(M5449/(M5449+N5449))*(Q5449/(Q5449+R5449)),(MAX(-30,(C5449-D5449)))*(N5449/(M5449+N5449))*(R5449/(R5449+Q5449)))</f>
        <v>-2.20285999334885</v>
      </c>
      <c r="T5449" s="0" t="n">
        <f aca="false">IF(J5449=1,(MIN(30,(D5449-C5449)))*(K5449/(K5449+L5449))*(O5449/(O5449+P5449)),(MAX(-30,(D5449-C5449)))*(L5449/(K5449+L5449))*(P5449/(P5449+O5449)))</f>
        <v>1.14545454545455</v>
      </c>
      <c r="U5449" s="7" t="n">
        <v>43161</v>
      </c>
    </row>
    <row r="5450" customFormat="false" ht="15" hidden="false" customHeight="false" outlineLevel="0" collapsed="false">
      <c r="A5450" s="0" t="s">
        <v>146</v>
      </c>
      <c r="B5450" s="0" t="s">
        <v>313</v>
      </c>
      <c r="C5450" s="0" t="n">
        <v>44</v>
      </c>
      <c r="D5450" s="0" t="n">
        <v>48</v>
      </c>
      <c r="E5450" s="0" t="n">
        <v>43</v>
      </c>
      <c r="F5450" s="0" t="n">
        <v>34</v>
      </c>
      <c r="G5450" s="0" t="n">
        <v>15</v>
      </c>
      <c r="H5450" s="0" t="n">
        <v>11</v>
      </c>
      <c r="I5450" s="0" t="n">
        <v>0</v>
      </c>
      <c r="J5450" s="0" t="n">
        <v>1</v>
      </c>
      <c r="K5450" s="0" t="n">
        <f aca="false">VLOOKUP(A5450,'Team Data'!$A$1:$E$659,2,FALSE())</f>
        <v>7</v>
      </c>
      <c r="L5450" s="0" t="n">
        <f aca="false">VLOOKUP(A5450,'Team Data'!$A$1:$E$659,3,FALSE())</f>
        <v>25</v>
      </c>
      <c r="M5450" s="0" t="n">
        <f aca="false">VLOOKUP(B5450,'Team Data'!$A$1:$E$659,2,FALSE())</f>
        <v>16</v>
      </c>
      <c r="N5450" s="0" t="n">
        <f aca="false">VLOOKUP(B5450,'Team Data'!$A$1:$E$659,3,FALSE())</f>
        <v>16</v>
      </c>
      <c r="O5450" s="0" t="n">
        <f aca="false">VLOOKUP(A5450,'Team Data'!$A$1:$E$659,4,FALSE())</f>
        <v>544</v>
      </c>
      <c r="P5450" s="0" t="n">
        <f aca="false">VLOOKUP(A5450,'Team Data'!$A$1:$E$659,5,FALSE())</f>
        <v>461</v>
      </c>
      <c r="Q5450" s="0" t="n">
        <f aca="false">VLOOKUP(B5450,'Team Data'!$A$1:$E$659,4,FALSE())</f>
        <v>491</v>
      </c>
      <c r="R5450" s="0" t="n">
        <f aca="false">VLOOKUP(B5450,'Team Data'!$A$1:$E$659,5,FALSE())</f>
        <v>469</v>
      </c>
      <c r="S5450" s="0" t="n">
        <f aca="false">IF(I5450=1,(MIN(30,(C5450-D5450)))*(M5450/(M5450+N5450))*(Q5450/(Q5450+R5450)),(MAX(-30,(C5450-D5450)))*(N5450/(M5450+N5450))*(R5450/(R5450+Q5450)))</f>
        <v>-0.977083333333333</v>
      </c>
      <c r="T5450" s="0" t="n">
        <f aca="false">IF(J5450=1,(MIN(30,(D5450-C5450)))*(K5450/(K5450+L5450))*(O5450/(O5450+P5450)),(MAX(-30,(D5450-C5450)))*(L5450/(K5450+L5450))*(P5450/(P5450+O5450)))</f>
        <v>0.47363184079602</v>
      </c>
      <c r="U5450" s="7" t="n">
        <v>43161</v>
      </c>
    </row>
    <row r="5451" customFormat="false" ht="15" hidden="false" customHeight="false" outlineLevel="0" collapsed="false">
      <c r="A5451" s="0" t="s">
        <v>18</v>
      </c>
      <c r="B5451" s="0" t="s">
        <v>150</v>
      </c>
      <c r="C5451" s="0" t="n">
        <v>74</v>
      </c>
      <c r="D5451" s="0" t="n">
        <v>85</v>
      </c>
      <c r="E5451" s="0" t="n">
        <v>31</v>
      </c>
      <c r="F5451" s="0" t="n">
        <v>27</v>
      </c>
      <c r="G5451" s="0" t="n">
        <v>16</v>
      </c>
      <c r="H5451" s="0" t="n">
        <v>12</v>
      </c>
      <c r="I5451" s="0" t="n">
        <v>0</v>
      </c>
      <c r="J5451" s="0" t="n">
        <v>1</v>
      </c>
      <c r="K5451" s="0" t="n">
        <f aca="false">VLOOKUP(A5451,'Team Data'!$A$1:$E$659,2,FALSE())</f>
        <v>11</v>
      </c>
      <c r="L5451" s="0" t="n">
        <f aca="false">VLOOKUP(A5451,'Team Data'!$A$1:$E$659,3,FALSE())</f>
        <v>21</v>
      </c>
      <c r="M5451" s="0" t="n">
        <f aca="false">VLOOKUP(B5451,'Team Data'!$A$1:$E$659,2,FALSE())</f>
        <v>27</v>
      </c>
      <c r="N5451" s="0" t="n">
        <f aca="false">VLOOKUP(B5451,'Team Data'!$A$1:$E$659,3,FALSE())</f>
        <v>7</v>
      </c>
      <c r="O5451" s="0" t="n">
        <f aca="false">VLOOKUP(A5451,'Team Data'!$A$1:$E$659,4,FALSE())</f>
        <v>487</v>
      </c>
      <c r="P5451" s="0" t="n">
        <f aca="false">VLOOKUP(A5451,'Team Data'!$A$1:$E$659,5,FALSE())</f>
        <v>495</v>
      </c>
      <c r="Q5451" s="0" t="n">
        <f aca="false">VLOOKUP(B5451,'Team Data'!$A$1:$E$659,4,FALSE())</f>
        <v>511</v>
      </c>
      <c r="R5451" s="0" t="n">
        <f aca="false">VLOOKUP(B5451,'Team Data'!$A$1:$E$659,5,FALSE())</f>
        <v>533</v>
      </c>
      <c r="S5451" s="0" t="n">
        <f aca="false">IF(I5451=1,(MIN(30,(C5451-D5451)))*(M5451/(M5451+N5451))*(Q5451/(Q5451+R5451)),(MAX(-30,(C5451-D5451)))*(N5451/(M5451+N5451))*(R5451/(R5451+Q5451)))</f>
        <v>-1.15621478476448</v>
      </c>
      <c r="T5451" s="0" t="n">
        <f aca="false">IF(J5451=1,(MIN(30,(D5451-C5451)))*(K5451/(K5451+L5451))*(O5451/(O5451+P5451)),(MAX(-30,(D5451-C5451)))*(L5451/(K5451+L5451))*(P5451/(P5451+O5451)))</f>
        <v>1.87522275967413</v>
      </c>
      <c r="U5451" s="7" t="n">
        <v>43161</v>
      </c>
    </row>
    <row r="5452" customFormat="false" ht="15" hidden="false" customHeight="false" outlineLevel="0" collapsed="false">
      <c r="A5452" s="0" t="s">
        <v>105</v>
      </c>
      <c r="B5452" s="0" t="s">
        <v>10</v>
      </c>
      <c r="C5452" s="0" t="n">
        <v>84</v>
      </c>
      <c r="D5452" s="0" t="n">
        <v>74</v>
      </c>
      <c r="E5452" s="0" t="n">
        <v>41</v>
      </c>
      <c r="F5452" s="0" t="n">
        <v>36</v>
      </c>
      <c r="G5452" s="0" t="n">
        <v>14</v>
      </c>
      <c r="H5452" s="0" t="n">
        <v>15</v>
      </c>
      <c r="I5452" s="0" t="n">
        <v>1</v>
      </c>
      <c r="J5452" s="0" t="n">
        <v>0</v>
      </c>
      <c r="K5452" s="0" t="n">
        <f aca="false">VLOOKUP(A5452,'Team Data'!$A$1:$E$659,2,FALSE())</f>
        <v>17</v>
      </c>
      <c r="L5452" s="0" t="n">
        <f aca="false">VLOOKUP(A5452,'Team Data'!$A$1:$E$659,3,FALSE())</f>
        <v>14</v>
      </c>
      <c r="M5452" s="0" t="n">
        <f aca="false">VLOOKUP(B5452,'Team Data'!$A$1:$E$659,2,FALSE())</f>
        <v>3</v>
      </c>
      <c r="N5452" s="0" t="n">
        <f aca="false">VLOOKUP(B5452,'Team Data'!$A$1:$E$659,3,FALSE())</f>
        <v>28</v>
      </c>
      <c r="O5452" s="0" t="n">
        <f aca="false">VLOOKUP(A5452,'Team Data'!$A$1:$E$659,4,FALSE())</f>
        <v>412</v>
      </c>
      <c r="P5452" s="0" t="n">
        <f aca="false">VLOOKUP(A5452,'Team Data'!$A$1:$E$659,5,FALSE())</f>
        <v>578</v>
      </c>
      <c r="Q5452" s="0" t="n">
        <f aca="false">VLOOKUP(B5452,'Team Data'!$A$1:$E$659,4,FALSE())</f>
        <v>453</v>
      </c>
      <c r="R5452" s="0" t="n">
        <f aca="false">VLOOKUP(B5452,'Team Data'!$A$1:$E$659,5,FALSE())</f>
        <v>567</v>
      </c>
      <c r="S5452" s="0" t="n">
        <f aca="false">IF(I5452=1,(MIN(30,(C5452-D5452)))*(M5452/(M5452+N5452))*(Q5452/(Q5452+R5452)),(MAX(-30,(C5452-D5452)))*(N5452/(M5452+N5452))*(R5452/(R5452+Q5452)))</f>
        <v>0.429791271347249</v>
      </c>
      <c r="T5452" s="0" t="n">
        <f aca="false">IF(J5452=1,(MIN(30,(D5452-C5452)))*(K5452/(K5452+L5452))*(O5452/(O5452+P5452)),(MAX(-30,(D5452-C5452)))*(L5452/(K5452+L5452))*(P5452/(P5452+O5452)))</f>
        <v>-2.63668947539915</v>
      </c>
      <c r="U5452" s="7" t="n">
        <v>43161</v>
      </c>
    </row>
    <row r="5453" customFormat="false" ht="15" hidden="false" customHeight="false" outlineLevel="0" collapsed="false">
      <c r="A5453" s="0" t="s">
        <v>294</v>
      </c>
      <c r="B5453" s="0" t="s">
        <v>273</v>
      </c>
      <c r="C5453" s="0" t="n">
        <v>90</v>
      </c>
      <c r="D5453" s="0" t="n">
        <v>88</v>
      </c>
      <c r="E5453" s="0" t="n">
        <v>37</v>
      </c>
      <c r="F5453" s="0" t="n">
        <v>51</v>
      </c>
      <c r="G5453" s="0" t="n">
        <v>11</v>
      </c>
      <c r="H5453" s="0" t="n">
        <v>14</v>
      </c>
      <c r="I5453" s="0" t="n">
        <v>1</v>
      </c>
      <c r="J5453" s="0" t="n">
        <v>0</v>
      </c>
      <c r="K5453" s="0" t="n">
        <f aca="false">VLOOKUP(A5453,'Team Data'!$A$1:$E$659,2,FALSE())</f>
        <v>16</v>
      </c>
      <c r="L5453" s="0" t="n">
        <f aca="false">VLOOKUP(A5453,'Team Data'!$A$1:$E$659,3,FALSE())</f>
        <v>19</v>
      </c>
      <c r="M5453" s="0" t="n">
        <f aca="false">VLOOKUP(B5453,'Team Data'!$A$1:$E$659,2,FALSE())</f>
        <v>15</v>
      </c>
      <c r="N5453" s="0" t="n">
        <f aca="false">VLOOKUP(B5453,'Team Data'!$A$1:$E$659,3,FALSE())</f>
        <v>18</v>
      </c>
      <c r="O5453" s="0" t="n">
        <f aca="false">VLOOKUP(A5453,'Team Data'!$A$1:$E$659,4,FALSE())</f>
        <v>549</v>
      </c>
      <c r="P5453" s="0" t="n">
        <f aca="false">VLOOKUP(A5453,'Team Data'!$A$1:$E$659,5,FALSE())</f>
        <v>611</v>
      </c>
      <c r="Q5453" s="0" t="n">
        <f aca="false">VLOOKUP(B5453,'Team Data'!$A$1:$E$659,4,FALSE())</f>
        <v>416</v>
      </c>
      <c r="R5453" s="0" t="n">
        <f aca="false">VLOOKUP(B5453,'Team Data'!$A$1:$E$659,5,FALSE())</f>
        <v>607</v>
      </c>
      <c r="S5453" s="0" t="n">
        <f aca="false">IF(I5453=1,(MIN(30,(C5453-D5453)))*(M5453/(M5453+N5453))*(Q5453/(Q5453+R5453)),(MAX(-30,(C5453-D5453)))*(N5453/(M5453+N5453))*(R5453/(R5453+Q5453)))</f>
        <v>0.369679196658669</v>
      </c>
      <c r="T5453" s="0" t="n">
        <f aca="false">IF(J5453=1,(MIN(30,(D5453-C5453)))*(K5453/(K5453+L5453))*(O5453/(O5453+P5453)),(MAX(-30,(D5453-C5453)))*(L5453/(K5453+L5453))*(P5453/(P5453+O5453)))</f>
        <v>-0.571871921182266</v>
      </c>
      <c r="U5453" s="7" t="n">
        <v>43161</v>
      </c>
    </row>
    <row r="5454" customFormat="false" ht="15" hidden="false" customHeight="false" outlineLevel="0" collapsed="false">
      <c r="A5454" s="0" t="s">
        <v>129</v>
      </c>
      <c r="B5454" s="0" t="s">
        <v>11</v>
      </c>
      <c r="C5454" s="0" t="n">
        <v>60</v>
      </c>
      <c r="D5454" s="0" t="n">
        <v>62</v>
      </c>
      <c r="E5454" s="0" t="n">
        <v>38</v>
      </c>
      <c r="F5454" s="0" t="n">
        <v>41</v>
      </c>
      <c r="G5454" s="0" t="n">
        <v>13</v>
      </c>
      <c r="H5454" s="0" t="n">
        <v>19</v>
      </c>
      <c r="I5454" s="0" t="n">
        <v>0</v>
      </c>
      <c r="J5454" s="0" t="n">
        <v>1</v>
      </c>
      <c r="K5454" s="0" t="n">
        <f aca="false">VLOOKUP(A5454,'Team Data'!$A$1:$E$659,2,FALSE())</f>
        <v>12</v>
      </c>
      <c r="L5454" s="0" t="n">
        <f aca="false">VLOOKUP(A5454,'Team Data'!$A$1:$E$659,3,FALSE())</f>
        <v>20</v>
      </c>
      <c r="M5454" s="0" t="n">
        <f aca="false">VLOOKUP(B5454,'Team Data'!$A$1:$E$659,2,FALSE())</f>
        <v>8</v>
      </c>
      <c r="N5454" s="0" t="n">
        <f aca="false">VLOOKUP(B5454,'Team Data'!$A$1:$E$659,3,FALSE())</f>
        <v>23</v>
      </c>
      <c r="O5454" s="0" t="n">
        <f aca="false">VLOOKUP(A5454,'Team Data'!$A$1:$E$659,4,FALSE())</f>
        <v>419</v>
      </c>
      <c r="P5454" s="0" t="n">
        <f aca="false">VLOOKUP(A5454,'Team Data'!$A$1:$E$659,5,FALSE())</f>
        <v>571</v>
      </c>
      <c r="Q5454" s="0" t="n">
        <f aca="false">VLOOKUP(B5454,'Team Data'!$A$1:$E$659,4,FALSE())</f>
        <v>473</v>
      </c>
      <c r="R5454" s="0" t="n">
        <f aca="false">VLOOKUP(B5454,'Team Data'!$A$1:$E$659,5,FALSE())</f>
        <v>559</v>
      </c>
      <c r="S5454" s="0" t="n">
        <f aca="false">IF(I5454=1,(MIN(30,(C5454-D5454)))*(M5454/(M5454+N5454))*(Q5454/(Q5454+R5454)),(MAX(-30,(C5454-D5454)))*(N5454/(M5454+N5454))*(R5454/(R5454+Q5454)))</f>
        <v>-0.803763440860215</v>
      </c>
      <c r="T5454" s="0" t="n">
        <f aca="false">IF(J5454=1,(MIN(30,(D5454-C5454)))*(K5454/(K5454+L5454))*(O5454/(O5454+P5454)),(MAX(-30,(D5454-C5454)))*(L5454/(K5454+L5454))*(P5454/(P5454+O5454)))</f>
        <v>0.317424242424242</v>
      </c>
      <c r="U5454" s="7" t="n">
        <v>43161</v>
      </c>
    </row>
    <row r="5455" customFormat="false" ht="15" hidden="false" customHeight="false" outlineLevel="0" collapsed="false">
      <c r="A5455" s="0" t="s">
        <v>244</v>
      </c>
      <c r="B5455" s="0" t="s">
        <v>124</v>
      </c>
      <c r="C5455" s="0" t="n">
        <v>76</v>
      </c>
      <c r="D5455" s="0" t="n">
        <v>69</v>
      </c>
      <c r="E5455" s="0" t="n">
        <v>29</v>
      </c>
      <c r="F5455" s="0" t="n">
        <v>31</v>
      </c>
      <c r="G5455" s="0" t="n">
        <v>11</v>
      </c>
      <c r="H5455" s="0" t="n">
        <v>11</v>
      </c>
      <c r="I5455" s="0" t="n">
        <v>1</v>
      </c>
      <c r="J5455" s="0" t="n">
        <v>0</v>
      </c>
      <c r="K5455" s="0" t="n">
        <f aca="false">VLOOKUP(A5455,'Team Data'!$A$1:$E$659,2,FALSE())</f>
        <v>15</v>
      </c>
      <c r="L5455" s="0" t="n">
        <f aca="false">VLOOKUP(A5455,'Team Data'!$A$1:$E$659,3,FALSE())</f>
        <v>19</v>
      </c>
      <c r="M5455" s="0" t="n">
        <f aca="false">VLOOKUP(B5455,'Team Data'!$A$1:$E$659,2,FALSE())</f>
        <v>16</v>
      </c>
      <c r="N5455" s="0" t="n">
        <f aca="false">VLOOKUP(B5455,'Team Data'!$A$1:$E$659,3,FALSE())</f>
        <v>15</v>
      </c>
      <c r="O5455" s="0" t="n">
        <f aca="false">VLOOKUP(A5455,'Team Data'!$A$1:$E$659,4,FALSE())</f>
        <v>608</v>
      </c>
      <c r="P5455" s="0" t="n">
        <f aca="false">VLOOKUP(A5455,'Team Data'!$A$1:$E$659,5,FALSE())</f>
        <v>484</v>
      </c>
      <c r="Q5455" s="0" t="n">
        <f aca="false">VLOOKUP(B5455,'Team Data'!$A$1:$E$659,4,FALSE())</f>
        <v>582</v>
      </c>
      <c r="R5455" s="0" t="n">
        <f aca="false">VLOOKUP(B5455,'Team Data'!$A$1:$E$659,5,FALSE())</f>
        <v>456</v>
      </c>
      <c r="S5455" s="0" t="n">
        <f aca="false">IF(I5455=1,(MIN(30,(C5455-D5455)))*(M5455/(M5455+N5455))*(Q5455/(Q5455+R5455)),(MAX(-30,(C5455-D5455)))*(N5455/(M5455+N5455))*(R5455/(R5455+Q5455)))</f>
        <v>2.02573186649263</v>
      </c>
      <c r="T5455" s="0" t="n">
        <f aca="false">IF(J5455=1,(MIN(30,(D5455-C5455)))*(K5455/(K5455+L5455))*(O5455/(O5455+P5455)),(MAX(-30,(D5455-C5455)))*(L5455/(K5455+L5455))*(P5455/(P5455+O5455)))</f>
        <v>-1.73378582202112</v>
      </c>
      <c r="U5455" s="7" t="n">
        <v>43161</v>
      </c>
    </row>
    <row r="5456" customFormat="false" ht="15" hidden="false" customHeight="false" outlineLevel="0" collapsed="false">
      <c r="A5456" s="0" t="s">
        <v>271</v>
      </c>
      <c r="B5456" s="0" t="s">
        <v>165</v>
      </c>
      <c r="C5456" s="0" t="n">
        <v>75</v>
      </c>
      <c r="D5456" s="0" t="n">
        <v>51</v>
      </c>
      <c r="E5456" s="0" t="n">
        <v>38</v>
      </c>
      <c r="F5456" s="0" t="n">
        <v>27</v>
      </c>
      <c r="G5456" s="0" t="n">
        <v>13</v>
      </c>
      <c r="H5456" s="0" t="n">
        <v>11</v>
      </c>
      <c r="I5456" s="0" t="n">
        <v>1</v>
      </c>
      <c r="J5456" s="0" t="n">
        <v>0</v>
      </c>
      <c r="K5456" s="0" t="n">
        <f aca="false">VLOOKUP(A5456,'Team Data'!$A$1:$E$659,2,FALSE())</f>
        <v>10</v>
      </c>
      <c r="L5456" s="0" t="n">
        <f aca="false">VLOOKUP(A5456,'Team Data'!$A$1:$E$659,3,FALSE())</f>
        <v>22</v>
      </c>
      <c r="M5456" s="0" t="n">
        <f aca="false">VLOOKUP(B5456,'Team Data'!$A$1:$E$659,2,FALSE())</f>
        <v>21</v>
      </c>
      <c r="N5456" s="0" t="n">
        <f aca="false">VLOOKUP(B5456,'Team Data'!$A$1:$E$659,3,FALSE())</f>
        <v>13</v>
      </c>
      <c r="O5456" s="0" t="n">
        <f aca="false">VLOOKUP(A5456,'Team Data'!$A$1:$E$659,4,FALSE())</f>
        <v>525</v>
      </c>
      <c r="P5456" s="0" t="n">
        <f aca="false">VLOOKUP(A5456,'Team Data'!$A$1:$E$659,5,FALSE())</f>
        <v>506</v>
      </c>
      <c r="Q5456" s="0" t="n">
        <f aca="false">VLOOKUP(B5456,'Team Data'!$A$1:$E$659,4,FALSE())</f>
        <v>568</v>
      </c>
      <c r="R5456" s="0" t="n">
        <f aca="false">VLOOKUP(B5456,'Team Data'!$A$1:$E$659,5,FALSE())</f>
        <v>531</v>
      </c>
      <c r="S5456" s="0" t="n">
        <f aca="false">IF(I5456=1,(MIN(30,(C5456-D5456)))*(M5456/(M5456+N5456))*(Q5456/(Q5456+R5456)),(MAX(-30,(C5456-D5456)))*(N5456/(M5456+N5456))*(R5456/(R5456+Q5456)))</f>
        <v>7.66129636568003</v>
      </c>
      <c r="T5456" s="0" t="n">
        <f aca="false">IF(J5456=1,(MIN(30,(D5456-C5456)))*(K5456/(K5456+L5456))*(O5456/(O5456+P5456)),(MAX(-30,(D5456-C5456)))*(L5456/(K5456+L5456))*(P5456/(P5456+O5456)))</f>
        <v>-8.09796314258002</v>
      </c>
      <c r="U5456" s="7" t="n">
        <v>43161</v>
      </c>
    </row>
    <row r="5457" customFormat="false" ht="15" hidden="false" customHeight="false" outlineLevel="0" collapsed="false">
      <c r="A5457" s="0" t="s">
        <v>54</v>
      </c>
      <c r="B5457" s="0" t="s">
        <v>301</v>
      </c>
      <c r="C5457" s="0" t="n">
        <v>78</v>
      </c>
      <c r="D5457" s="0" t="n">
        <v>49</v>
      </c>
      <c r="E5457" s="0" t="n">
        <v>41</v>
      </c>
      <c r="F5457" s="0" t="n">
        <v>26</v>
      </c>
      <c r="G5457" s="0" t="n">
        <v>13</v>
      </c>
      <c r="H5457" s="0" t="n">
        <v>17</v>
      </c>
      <c r="I5457" s="0" t="n">
        <v>1</v>
      </c>
      <c r="J5457" s="0" t="n">
        <v>0</v>
      </c>
      <c r="K5457" s="0" t="n">
        <f aca="false">VLOOKUP(A5457,'Team Data'!$A$1:$E$659,2,FALSE())</f>
        <v>30</v>
      </c>
      <c r="L5457" s="0" t="n">
        <f aca="false">VLOOKUP(A5457,'Team Data'!$A$1:$E$659,3,FALSE())</f>
        <v>5</v>
      </c>
      <c r="M5457" s="0" t="n">
        <f aca="false">VLOOKUP(B5457,'Team Data'!$A$1:$E$659,2,FALSE())</f>
        <v>14</v>
      </c>
      <c r="N5457" s="0" t="n">
        <f aca="false">VLOOKUP(B5457,'Team Data'!$A$1:$E$659,3,FALSE())</f>
        <v>17</v>
      </c>
      <c r="O5457" s="0" t="n">
        <f aca="false">VLOOKUP(A5457,'Team Data'!$A$1:$E$659,4,FALSE())</f>
        <v>649</v>
      </c>
      <c r="P5457" s="0" t="n">
        <f aca="false">VLOOKUP(A5457,'Team Data'!$A$1:$E$659,5,FALSE())</f>
        <v>509</v>
      </c>
      <c r="Q5457" s="0" t="n">
        <f aca="false">VLOOKUP(B5457,'Team Data'!$A$1:$E$659,4,FALSE())</f>
        <v>549</v>
      </c>
      <c r="R5457" s="0" t="n">
        <f aca="false">VLOOKUP(B5457,'Team Data'!$A$1:$E$659,5,FALSE())</f>
        <v>466</v>
      </c>
      <c r="S5457" s="0" t="n">
        <f aca="false">IF(I5457=1,(MIN(30,(C5457-D5457)))*(M5457/(M5457+N5457))*(Q5457/(Q5457+R5457)),(MAX(-30,(C5457-D5457)))*(N5457/(M5457+N5457))*(R5457/(R5457+Q5457)))</f>
        <v>7.08387096774194</v>
      </c>
      <c r="T5457" s="0" t="n">
        <f aca="false">IF(J5457=1,(MIN(30,(D5457-C5457)))*(K5457/(K5457+L5457))*(O5457/(O5457+P5457)),(MAX(-30,(D5457-C5457)))*(L5457/(K5457+L5457))*(P5457/(P5457+O5457)))</f>
        <v>-1.82099679249938</v>
      </c>
      <c r="U5457" s="7" t="n">
        <v>43161</v>
      </c>
    </row>
    <row r="5458" customFormat="false" ht="15" hidden="false" customHeight="false" outlineLevel="0" collapsed="false">
      <c r="A5458" s="0" t="s">
        <v>158</v>
      </c>
      <c r="B5458" s="0" t="s">
        <v>85</v>
      </c>
      <c r="C5458" s="0" t="n">
        <v>57</v>
      </c>
      <c r="D5458" s="0" t="n">
        <v>71</v>
      </c>
      <c r="E5458" s="0" t="n">
        <v>31</v>
      </c>
      <c r="F5458" s="0" t="n">
        <v>45</v>
      </c>
      <c r="G5458" s="0" t="n">
        <v>16</v>
      </c>
      <c r="H5458" s="0" t="n">
        <v>12</v>
      </c>
      <c r="I5458" s="0" t="n">
        <v>0</v>
      </c>
      <c r="J5458" s="0" t="n">
        <v>1</v>
      </c>
      <c r="K5458" s="0" t="n">
        <f aca="false">VLOOKUP(A5458,'Team Data'!$A$1:$E$659,2,FALSE())</f>
        <v>6</v>
      </c>
      <c r="L5458" s="0" t="n">
        <f aca="false">VLOOKUP(A5458,'Team Data'!$A$1:$E$659,3,FALSE())</f>
        <v>25</v>
      </c>
      <c r="M5458" s="0" t="n">
        <f aca="false">VLOOKUP(B5458,'Team Data'!$A$1:$E$659,2,FALSE())</f>
        <v>17</v>
      </c>
      <c r="N5458" s="0" t="n">
        <f aca="false">VLOOKUP(B5458,'Team Data'!$A$1:$E$659,3,FALSE())</f>
        <v>16</v>
      </c>
      <c r="O5458" s="0" t="n">
        <f aca="false">VLOOKUP(A5458,'Team Data'!$A$1:$E$659,4,FALSE())</f>
        <v>499</v>
      </c>
      <c r="P5458" s="0" t="n">
        <f aca="false">VLOOKUP(A5458,'Team Data'!$A$1:$E$659,5,FALSE())</f>
        <v>492</v>
      </c>
      <c r="Q5458" s="0" t="n">
        <f aca="false">VLOOKUP(B5458,'Team Data'!$A$1:$E$659,4,FALSE())</f>
        <v>536</v>
      </c>
      <c r="R5458" s="0" t="n">
        <f aca="false">VLOOKUP(B5458,'Team Data'!$A$1:$E$659,5,FALSE())</f>
        <v>539</v>
      </c>
      <c r="S5458" s="0" t="n">
        <f aca="false">IF(I5458=1,(MIN(30,(C5458-D5458)))*(M5458/(M5458+N5458))*(Q5458/(Q5458+R5458)),(MAX(-30,(C5458-D5458)))*(N5458/(M5458+N5458))*(R5458/(R5458+Q5458)))</f>
        <v>-3.40341085271318</v>
      </c>
      <c r="T5458" s="0" t="n">
        <f aca="false">IF(J5458=1,(MIN(30,(D5458-C5458)))*(K5458/(K5458+L5458))*(O5458/(O5458+P5458)),(MAX(-30,(D5458-C5458)))*(L5458/(K5458+L5458))*(P5458/(P5458+O5458)))</f>
        <v>1.36440871065395</v>
      </c>
      <c r="U5458" s="7" t="n">
        <v>43161</v>
      </c>
    </row>
    <row r="5459" customFormat="false" ht="15" hidden="false" customHeight="false" outlineLevel="0" collapsed="false">
      <c r="A5459" s="0" t="s">
        <v>144</v>
      </c>
      <c r="B5459" s="0" t="s">
        <v>44</v>
      </c>
      <c r="C5459" s="0" t="n">
        <v>73</v>
      </c>
      <c r="D5459" s="0" t="n">
        <v>59</v>
      </c>
      <c r="E5459" s="0" t="n">
        <v>34</v>
      </c>
      <c r="F5459" s="0" t="n">
        <v>28</v>
      </c>
      <c r="G5459" s="0" t="n">
        <v>9</v>
      </c>
      <c r="H5459" s="0" t="n">
        <v>7</v>
      </c>
      <c r="I5459" s="0" t="n">
        <v>1</v>
      </c>
      <c r="J5459" s="0" t="n">
        <v>0</v>
      </c>
      <c r="K5459" s="0" t="n">
        <f aca="false">VLOOKUP(A5459,'Team Data'!$A$1:$E$659,2,FALSE())</f>
        <v>22</v>
      </c>
      <c r="L5459" s="0" t="n">
        <f aca="false">VLOOKUP(A5459,'Team Data'!$A$1:$E$659,3,FALSE())</f>
        <v>15</v>
      </c>
      <c r="M5459" s="0" t="n">
        <f aca="false">VLOOKUP(B5459,'Team Data'!$A$1:$E$659,2,FALSE())</f>
        <v>18</v>
      </c>
      <c r="N5459" s="0" t="n">
        <f aca="false">VLOOKUP(B5459,'Team Data'!$A$1:$E$659,3,FALSE())</f>
        <v>16</v>
      </c>
      <c r="O5459" s="0" t="n">
        <f aca="false">VLOOKUP(A5459,'Team Data'!$A$1:$E$659,4,FALSE())</f>
        <v>570</v>
      </c>
      <c r="P5459" s="0" t="n">
        <f aca="false">VLOOKUP(A5459,'Team Data'!$A$1:$E$659,5,FALSE())</f>
        <v>569</v>
      </c>
      <c r="Q5459" s="0" t="n">
        <f aca="false">VLOOKUP(B5459,'Team Data'!$A$1:$E$659,4,FALSE())</f>
        <v>493</v>
      </c>
      <c r="R5459" s="0" t="n">
        <f aca="false">VLOOKUP(B5459,'Team Data'!$A$1:$E$659,5,FALSE())</f>
        <v>541</v>
      </c>
      <c r="S5459" s="0" t="n">
        <f aca="false">IF(I5459=1,(MIN(30,(C5459-D5459)))*(M5459/(M5459+N5459))*(Q5459/(Q5459+R5459)),(MAX(-30,(C5459-D5459)))*(N5459/(M5459+N5459))*(R5459/(R5459+Q5459)))</f>
        <v>3.53384912959381</v>
      </c>
      <c r="T5459" s="0" t="n">
        <f aca="false">IF(J5459=1,(MIN(30,(D5459-C5459)))*(K5459/(K5459+L5459))*(O5459/(O5459+P5459)),(MAX(-30,(D5459-C5459)))*(L5459/(K5459+L5459))*(P5459/(P5459+O5459)))</f>
        <v>-2.83534632085993</v>
      </c>
      <c r="U5459" s="7" t="n">
        <v>43161</v>
      </c>
    </row>
    <row r="5460" customFormat="false" ht="15" hidden="false" customHeight="false" outlineLevel="0" collapsed="false">
      <c r="A5460" s="0" t="s">
        <v>341</v>
      </c>
      <c r="B5460" s="0" t="s">
        <v>179</v>
      </c>
      <c r="C5460" s="0" t="n">
        <v>57</v>
      </c>
      <c r="D5460" s="0" t="n">
        <v>75</v>
      </c>
      <c r="E5460" s="0" t="n">
        <v>25</v>
      </c>
      <c r="F5460" s="0" t="n">
        <v>42</v>
      </c>
      <c r="G5460" s="0" t="n">
        <v>10</v>
      </c>
      <c r="H5460" s="0" t="n">
        <v>15</v>
      </c>
      <c r="I5460" s="0" t="n">
        <v>0</v>
      </c>
      <c r="J5460" s="0" t="n">
        <v>1</v>
      </c>
      <c r="K5460" s="0" t="n">
        <f aca="false">VLOOKUP(A5460,'Team Data'!$A$1:$E$659,2,FALSE())</f>
        <v>20</v>
      </c>
      <c r="L5460" s="0" t="n">
        <f aca="false">VLOOKUP(A5460,'Team Data'!$A$1:$E$659,3,FALSE())</f>
        <v>11</v>
      </c>
      <c r="M5460" s="0" t="n">
        <f aca="false">VLOOKUP(B5460,'Team Data'!$A$1:$E$659,2,FALSE())</f>
        <v>26</v>
      </c>
      <c r="N5460" s="0" t="n">
        <f aca="false">VLOOKUP(B5460,'Team Data'!$A$1:$E$659,3,FALSE())</f>
        <v>8</v>
      </c>
      <c r="O5460" s="0" t="n">
        <f aca="false">VLOOKUP(A5460,'Team Data'!$A$1:$E$659,4,FALSE())</f>
        <v>456</v>
      </c>
      <c r="P5460" s="0" t="n">
        <f aca="false">VLOOKUP(A5460,'Team Data'!$A$1:$E$659,5,FALSE())</f>
        <v>479</v>
      </c>
      <c r="Q5460" s="0" t="n">
        <f aca="false">VLOOKUP(B5460,'Team Data'!$A$1:$E$659,4,FALSE())</f>
        <v>523</v>
      </c>
      <c r="R5460" s="0" t="n">
        <f aca="false">VLOOKUP(B5460,'Team Data'!$A$1:$E$659,5,FALSE())</f>
        <v>545</v>
      </c>
      <c r="S5460" s="0" t="n">
        <f aca="false">IF(I5460=1,(MIN(30,(C5460-D5460)))*(M5460/(M5460+N5460))*(Q5460/(Q5460+R5460)),(MAX(-30,(C5460-D5460)))*(N5460/(M5460+N5460))*(R5460/(R5460+Q5460)))</f>
        <v>-2.16126900198282</v>
      </c>
      <c r="T5460" s="0" t="n">
        <f aca="false">IF(J5460=1,(MIN(30,(D5460-C5460)))*(K5460/(K5460+L5460))*(O5460/(O5460+P5460)),(MAX(-30,(D5460-C5460)))*(L5460/(K5460+L5460))*(P5460/(P5460+O5460)))</f>
        <v>5.66361911333448</v>
      </c>
      <c r="U5460" s="7" t="n">
        <v>43161</v>
      </c>
    </row>
    <row r="5461" customFormat="false" ht="15" hidden="false" customHeight="false" outlineLevel="0" collapsed="false">
      <c r="A5461" s="0" t="s">
        <v>43</v>
      </c>
      <c r="B5461" s="0" t="s">
        <v>16</v>
      </c>
      <c r="C5461" s="0" t="n">
        <v>53</v>
      </c>
      <c r="D5461" s="0" t="n">
        <v>84</v>
      </c>
      <c r="E5461" s="0" t="n">
        <v>35</v>
      </c>
      <c r="F5461" s="0" t="n">
        <v>37</v>
      </c>
      <c r="G5461" s="0" t="n">
        <v>17</v>
      </c>
      <c r="H5461" s="0" t="n">
        <v>11</v>
      </c>
      <c r="I5461" s="0" t="n">
        <v>0</v>
      </c>
      <c r="J5461" s="0" t="n">
        <v>1</v>
      </c>
      <c r="K5461" s="0" t="n">
        <f aca="false">VLOOKUP(A5461,'Team Data'!$A$1:$E$659,2,FALSE())</f>
        <v>8</v>
      </c>
      <c r="L5461" s="0" t="n">
        <f aca="false">VLOOKUP(A5461,'Team Data'!$A$1:$E$659,3,FALSE())</f>
        <v>23</v>
      </c>
      <c r="M5461" s="0" t="n">
        <f aca="false">VLOOKUP(B5461,'Team Data'!$A$1:$E$659,2,FALSE())</f>
        <v>20</v>
      </c>
      <c r="N5461" s="0" t="n">
        <f aca="false">VLOOKUP(B5461,'Team Data'!$A$1:$E$659,3,FALSE())</f>
        <v>12</v>
      </c>
      <c r="O5461" s="0" t="n">
        <f aca="false">VLOOKUP(A5461,'Team Data'!$A$1:$E$659,4,FALSE())</f>
        <v>578</v>
      </c>
      <c r="P5461" s="0" t="n">
        <f aca="false">VLOOKUP(A5461,'Team Data'!$A$1:$E$659,5,FALSE())</f>
        <v>421</v>
      </c>
      <c r="Q5461" s="0" t="n">
        <f aca="false">VLOOKUP(B5461,'Team Data'!$A$1:$E$659,4,FALSE())</f>
        <v>595</v>
      </c>
      <c r="R5461" s="0" t="n">
        <f aca="false">VLOOKUP(B5461,'Team Data'!$A$1:$E$659,5,FALSE())</f>
        <v>484</v>
      </c>
      <c r="S5461" s="0" t="n">
        <f aca="false">IF(I5461=1,(MIN(30,(C5461-D5461)))*(M5461/(M5461+N5461))*(Q5461/(Q5461+R5461)),(MAX(-30,(C5461-D5461)))*(N5461/(M5461+N5461))*(R5461/(R5461+Q5461)))</f>
        <v>-5.04633920296571</v>
      </c>
      <c r="T5461" s="0" t="n">
        <f aca="false">IF(J5461=1,(MIN(30,(D5461-C5461)))*(K5461/(K5461+L5461))*(O5461/(O5461+P5461)),(MAX(-30,(D5461-C5461)))*(L5461/(K5461+L5461))*(P5461/(P5461+O5461)))</f>
        <v>4.47931802770512</v>
      </c>
      <c r="U5461" s="7" t="n">
        <v>43161</v>
      </c>
    </row>
    <row r="5462" customFormat="false" ht="15" hidden="false" customHeight="false" outlineLevel="0" collapsed="false">
      <c r="A5462" s="0" t="s">
        <v>222</v>
      </c>
      <c r="B5462" s="0" t="s">
        <v>340</v>
      </c>
      <c r="C5462" s="0" t="n">
        <v>76</v>
      </c>
      <c r="D5462" s="0" t="n">
        <v>78</v>
      </c>
      <c r="E5462" s="0" t="n">
        <v>34</v>
      </c>
      <c r="F5462" s="0" t="n">
        <v>30</v>
      </c>
      <c r="G5462" s="0" t="n">
        <v>13</v>
      </c>
      <c r="H5462" s="0" t="n">
        <v>12</v>
      </c>
      <c r="I5462" s="0" t="n">
        <v>0</v>
      </c>
      <c r="J5462" s="0" t="n">
        <v>1</v>
      </c>
      <c r="K5462" s="0" t="n">
        <f aca="false">VLOOKUP(A5462,'Team Data'!$A$1:$E$659,2,FALSE())</f>
        <v>23</v>
      </c>
      <c r="L5462" s="0" t="n">
        <f aca="false">VLOOKUP(A5462,'Team Data'!$A$1:$E$659,3,FALSE())</f>
        <v>13</v>
      </c>
      <c r="M5462" s="0" t="n">
        <f aca="false">VLOOKUP(B5462,'Team Data'!$A$1:$E$659,2,FALSE())</f>
        <v>12</v>
      </c>
      <c r="N5462" s="0" t="n">
        <f aca="false">VLOOKUP(B5462,'Team Data'!$A$1:$E$659,3,FALSE())</f>
        <v>19</v>
      </c>
      <c r="O5462" s="0" t="n">
        <f aca="false">VLOOKUP(A5462,'Team Data'!$A$1:$E$659,4,FALSE())</f>
        <v>646</v>
      </c>
      <c r="P5462" s="0" t="n">
        <f aca="false">VLOOKUP(A5462,'Team Data'!$A$1:$E$659,5,FALSE())</f>
        <v>534</v>
      </c>
      <c r="Q5462" s="0" t="n">
        <f aca="false">VLOOKUP(B5462,'Team Data'!$A$1:$E$659,4,FALSE())</f>
        <v>595</v>
      </c>
      <c r="R5462" s="0" t="n">
        <f aca="false">VLOOKUP(B5462,'Team Data'!$A$1:$E$659,5,FALSE())</f>
        <v>435</v>
      </c>
      <c r="S5462" s="0" t="n">
        <f aca="false">IF(I5462=1,(MIN(30,(C5462-D5462)))*(M5462/(M5462+N5462))*(Q5462/(Q5462+R5462)),(MAX(-30,(C5462-D5462)))*(N5462/(M5462+N5462))*(R5462/(R5462+Q5462)))</f>
        <v>-0.517694957720013</v>
      </c>
      <c r="T5462" s="0" t="n">
        <f aca="false">IF(J5462=1,(MIN(30,(D5462-C5462)))*(K5462/(K5462+L5462))*(O5462/(O5462+P5462)),(MAX(-30,(D5462-C5462)))*(L5462/(K5462+L5462))*(P5462/(P5462+O5462)))</f>
        <v>0.699529190207156</v>
      </c>
      <c r="U5462" s="7" t="n">
        <v>43161</v>
      </c>
    </row>
    <row r="5463" customFormat="false" ht="15" hidden="false" customHeight="false" outlineLevel="0" collapsed="false">
      <c r="A5463" s="0" t="s">
        <v>276</v>
      </c>
      <c r="B5463" s="0" t="s">
        <v>82</v>
      </c>
      <c r="C5463" s="0" t="n">
        <v>51</v>
      </c>
      <c r="D5463" s="0" t="n">
        <v>74</v>
      </c>
      <c r="E5463" s="0" t="n">
        <v>35</v>
      </c>
      <c r="F5463" s="0" t="n">
        <v>41</v>
      </c>
      <c r="G5463" s="0" t="n">
        <v>12</v>
      </c>
      <c r="H5463" s="0" t="n">
        <v>13</v>
      </c>
      <c r="I5463" s="0" t="n">
        <v>0</v>
      </c>
      <c r="J5463" s="0" t="n">
        <v>1</v>
      </c>
      <c r="K5463" s="0" t="n">
        <f aca="false">VLOOKUP(A5463,'Team Data'!$A$1:$E$659,2,FALSE())</f>
        <v>13</v>
      </c>
      <c r="L5463" s="0" t="n">
        <f aca="false">VLOOKUP(A5463,'Team Data'!$A$1:$E$659,3,FALSE())</f>
        <v>19</v>
      </c>
      <c r="M5463" s="0" t="n">
        <f aca="false">VLOOKUP(B5463,'Team Data'!$A$1:$E$659,2,FALSE())</f>
        <v>20</v>
      </c>
      <c r="N5463" s="0" t="n">
        <f aca="false">VLOOKUP(B5463,'Team Data'!$A$1:$E$659,3,FALSE())</f>
        <v>15</v>
      </c>
      <c r="O5463" s="0" t="n">
        <f aca="false">VLOOKUP(A5463,'Team Data'!$A$1:$E$659,4,FALSE())</f>
        <v>507</v>
      </c>
      <c r="P5463" s="0" t="n">
        <f aca="false">VLOOKUP(A5463,'Team Data'!$A$1:$E$659,5,FALSE())</f>
        <v>473</v>
      </c>
      <c r="Q5463" s="0" t="n">
        <f aca="false">VLOOKUP(B5463,'Team Data'!$A$1:$E$659,4,FALSE())</f>
        <v>577</v>
      </c>
      <c r="R5463" s="0" t="n">
        <f aca="false">VLOOKUP(B5463,'Team Data'!$A$1:$E$659,5,FALSE())</f>
        <v>520</v>
      </c>
      <c r="S5463" s="0" t="n">
        <f aca="false">IF(I5463=1,(MIN(30,(C5463-D5463)))*(M5463/(M5463+N5463))*(Q5463/(Q5463+R5463)),(MAX(-30,(C5463-D5463)))*(N5463/(M5463+N5463))*(R5463/(R5463+Q5463)))</f>
        <v>-4.67248339627556</v>
      </c>
      <c r="T5463" s="0" t="n">
        <f aca="false">IF(J5463=1,(MIN(30,(D5463-C5463)))*(K5463/(K5463+L5463))*(O5463/(O5463+P5463)),(MAX(-30,(D5463-C5463)))*(L5463/(K5463+L5463))*(P5463/(P5463+O5463)))</f>
        <v>4.83396045918367</v>
      </c>
      <c r="U5463" s="7" t="n">
        <v>43161</v>
      </c>
    </row>
    <row r="5464" customFormat="false" ht="15" hidden="false" customHeight="false" outlineLevel="0" collapsed="false">
      <c r="A5464" s="0" t="s">
        <v>120</v>
      </c>
      <c r="B5464" s="0" t="s">
        <v>180</v>
      </c>
      <c r="C5464" s="0" t="n">
        <v>101</v>
      </c>
      <c r="D5464" s="0" t="n">
        <v>78</v>
      </c>
      <c r="E5464" s="0" t="n">
        <v>37</v>
      </c>
      <c r="F5464" s="0" t="n">
        <v>31</v>
      </c>
      <c r="G5464" s="0" t="n">
        <v>7</v>
      </c>
      <c r="H5464" s="0" t="n">
        <v>9</v>
      </c>
      <c r="I5464" s="0" t="n">
        <v>1</v>
      </c>
      <c r="J5464" s="0" t="n">
        <v>0</v>
      </c>
      <c r="K5464" s="0" t="n">
        <f aca="false">VLOOKUP(A5464,'Team Data'!$A$1:$E$659,2,FALSE())</f>
        <v>14</v>
      </c>
      <c r="L5464" s="0" t="n">
        <f aca="false">VLOOKUP(A5464,'Team Data'!$A$1:$E$659,3,FALSE())</f>
        <v>16</v>
      </c>
      <c r="M5464" s="0" t="n">
        <f aca="false">VLOOKUP(B5464,'Team Data'!$A$1:$E$659,2,FALSE())</f>
        <v>13</v>
      </c>
      <c r="N5464" s="0" t="n">
        <f aca="false">VLOOKUP(B5464,'Team Data'!$A$1:$E$659,3,FALSE())</f>
        <v>19</v>
      </c>
      <c r="O5464" s="0" t="n">
        <f aca="false">VLOOKUP(A5464,'Team Data'!$A$1:$E$659,4,FALSE())</f>
        <v>423</v>
      </c>
      <c r="P5464" s="0" t="n">
        <f aca="false">VLOOKUP(A5464,'Team Data'!$A$1:$E$659,5,FALSE())</f>
        <v>495</v>
      </c>
      <c r="Q5464" s="0" t="n">
        <f aca="false">VLOOKUP(B5464,'Team Data'!$A$1:$E$659,4,FALSE())</f>
        <v>479</v>
      </c>
      <c r="R5464" s="0" t="n">
        <f aca="false">VLOOKUP(B5464,'Team Data'!$A$1:$E$659,5,FALSE())</f>
        <v>507</v>
      </c>
      <c r="S5464" s="0" t="n">
        <f aca="false">IF(I5464=1,(MIN(30,(C5464-D5464)))*(M5464/(M5464+N5464))*(Q5464/(Q5464+R5464)),(MAX(-30,(C5464-D5464)))*(N5464/(M5464+N5464))*(R5464/(R5464+Q5464)))</f>
        <v>4.53920512170385</v>
      </c>
      <c r="T5464" s="0" t="n">
        <f aca="false">IF(J5464=1,(MIN(30,(D5464-C5464)))*(K5464/(K5464+L5464))*(O5464/(O5464+P5464)),(MAX(-30,(D5464-C5464)))*(L5464/(K5464+L5464))*(P5464/(P5464+O5464)))</f>
        <v>-6.61437908496732</v>
      </c>
      <c r="U5464" s="7" t="n">
        <v>43161</v>
      </c>
    </row>
    <row r="5465" customFormat="false" ht="15" hidden="false" customHeight="false" outlineLevel="0" collapsed="false">
      <c r="A5465" s="0" t="s">
        <v>79</v>
      </c>
      <c r="B5465" s="0" t="s">
        <v>22</v>
      </c>
      <c r="C5465" s="0" t="n">
        <v>66</v>
      </c>
      <c r="D5465" s="0" t="n">
        <v>73</v>
      </c>
      <c r="E5465" s="0" t="n">
        <v>34</v>
      </c>
      <c r="F5465" s="0" t="n">
        <v>41</v>
      </c>
      <c r="G5465" s="0" t="n">
        <v>14</v>
      </c>
      <c r="H5465" s="0" t="n">
        <v>15</v>
      </c>
      <c r="I5465" s="0" t="n">
        <v>0</v>
      </c>
      <c r="J5465" s="0" t="n">
        <v>1</v>
      </c>
      <c r="K5465" s="0" t="n">
        <f aca="false">VLOOKUP(A5465,'Team Data'!$A$1:$E$659,2,FALSE())</f>
        <v>12</v>
      </c>
      <c r="L5465" s="0" t="n">
        <f aca="false">VLOOKUP(A5465,'Team Data'!$A$1:$E$659,3,FALSE())</f>
        <v>19</v>
      </c>
      <c r="M5465" s="0" t="n">
        <f aca="false">VLOOKUP(B5465,'Team Data'!$A$1:$E$659,2,FALSE())</f>
        <v>19</v>
      </c>
      <c r="N5465" s="0" t="n">
        <f aca="false">VLOOKUP(B5465,'Team Data'!$A$1:$E$659,3,FALSE())</f>
        <v>15</v>
      </c>
      <c r="O5465" s="0" t="n">
        <f aca="false">VLOOKUP(A5465,'Team Data'!$A$1:$E$659,4,FALSE())</f>
        <v>475</v>
      </c>
      <c r="P5465" s="0" t="n">
        <f aca="false">VLOOKUP(A5465,'Team Data'!$A$1:$E$659,5,FALSE())</f>
        <v>446</v>
      </c>
      <c r="Q5465" s="0" t="n">
        <f aca="false">VLOOKUP(B5465,'Team Data'!$A$1:$E$659,4,FALSE())</f>
        <v>533</v>
      </c>
      <c r="R5465" s="0" t="n">
        <f aca="false">VLOOKUP(B5465,'Team Data'!$A$1:$E$659,5,FALSE())</f>
        <v>507</v>
      </c>
      <c r="S5465" s="0" t="n">
        <f aca="false">IF(I5465=1,(MIN(30,(C5465-D5465)))*(M5465/(M5465+N5465))*(Q5465/(Q5465+R5465)),(MAX(-30,(C5465-D5465)))*(N5465/(M5465+N5465))*(R5465/(R5465+Q5465)))</f>
        <v>-1.50551470588235</v>
      </c>
      <c r="T5465" s="0" t="n">
        <f aca="false">IF(J5465=1,(MIN(30,(D5465-C5465)))*(K5465/(K5465+L5465))*(O5465/(O5465+P5465)),(MAX(-30,(D5465-C5465)))*(L5465/(K5465+L5465))*(P5465/(P5465+O5465)))</f>
        <v>1.39749921193653</v>
      </c>
      <c r="U5465" s="7" t="n">
        <v>43161</v>
      </c>
    </row>
    <row r="5466" customFormat="false" ht="15" hidden="false" customHeight="false" outlineLevel="0" collapsed="false">
      <c r="A5466" s="0" t="s">
        <v>331</v>
      </c>
      <c r="B5466" s="0" t="s">
        <v>177</v>
      </c>
      <c r="C5466" s="0" t="n">
        <v>79</v>
      </c>
      <c r="D5466" s="0" t="n">
        <v>83</v>
      </c>
      <c r="E5466" s="0" t="n">
        <v>29</v>
      </c>
      <c r="F5466" s="0" t="n">
        <v>45</v>
      </c>
      <c r="G5466" s="0" t="n">
        <v>6</v>
      </c>
      <c r="H5466" s="0" t="n">
        <v>8</v>
      </c>
      <c r="I5466" s="0" t="n">
        <v>0</v>
      </c>
      <c r="J5466" s="0" t="n">
        <v>1</v>
      </c>
      <c r="K5466" s="0" t="n">
        <f aca="false">VLOOKUP(A5466,'Team Data'!$A$1:$E$659,2,FALSE())</f>
        <v>15</v>
      </c>
      <c r="L5466" s="0" t="n">
        <f aca="false">VLOOKUP(A5466,'Team Data'!$A$1:$E$659,3,FALSE())</f>
        <v>17</v>
      </c>
      <c r="M5466" s="0" t="n">
        <f aca="false">VLOOKUP(B5466,'Team Data'!$A$1:$E$659,2,FALSE())</f>
        <v>18</v>
      </c>
      <c r="N5466" s="0" t="n">
        <f aca="false">VLOOKUP(B5466,'Team Data'!$A$1:$E$659,3,FALSE())</f>
        <v>15</v>
      </c>
      <c r="O5466" s="0" t="n">
        <f aca="false">VLOOKUP(A5466,'Team Data'!$A$1:$E$659,4,FALSE())</f>
        <v>528</v>
      </c>
      <c r="P5466" s="0" t="n">
        <f aca="false">VLOOKUP(A5466,'Team Data'!$A$1:$E$659,5,FALSE())</f>
        <v>460</v>
      </c>
      <c r="Q5466" s="0" t="n">
        <f aca="false">VLOOKUP(B5466,'Team Data'!$A$1:$E$659,4,FALSE())</f>
        <v>582</v>
      </c>
      <c r="R5466" s="0" t="n">
        <f aca="false">VLOOKUP(B5466,'Team Data'!$A$1:$E$659,5,FALSE())</f>
        <v>475</v>
      </c>
      <c r="S5466" s="0" t="n">
        <f aca="false">IF(I5466=1,(MIN(30,(C5466-D5466)))*(M5466/(M5466+N5466))*(Q5466/(Q5466+R5466)),(MAX(-30,(C5466-D5466)))*(N5466/(M5466+N5466))*(R5466/(R5466+Q5466)))</f>
        <v>-0.817063730971016</v>
      </c>
      <c r="T5466" s="0" t="n">
        <f aca="false">IF(J5466=1,(MIN(30,(D5466-C5466)))*(K5466/(K5466+L5466))*(O5466/(O5466+P5466)),(MAX(-30,(D5466-C5466)))*(L5466/(K5466+L5466))*(P5466/(P5466+O5466)))</f>
        <v>1.00202429149798</v>
      </c>
      <c r="U5466" s="7" t="n">
        <v>43161</v>
      </c>
    </row>
    <row r="5467" customFormat="false" ht="15" hidden="false" customHeight="false" outlineLevel="0" collapsed="false">
      <c r="A5467" s="0" t="s">
        <v>39</v>
      </c>
      <c r="B5467" s="0" t="s">
        <v>307</v>
      </c>
      <c r="C5467" s="0" t="n">
        <v>63</v>
      </c>
      <c r="D5467" s="0" t="n">
        <v>72</v>
      </c>
      <c r="E5467" s="0" t="n">
        <v>39</v>
      </c>
      <c r="F5467" s="0" t="n">
        <v>39</v>
      </c>
      <c r="G5467" s="0" t="n">
        <v>13</v>
      </c>
      <c r="H5467" s="0" t="n">
        <v>5</v>
      </c>
      <c r="I5467" s="0" t="n">
        <v>0</v>
      </c>
      <c r="J5467" s="0" t="n">
        <v>1</v>
      </c>
      <c r="K5467" s="0" t="n">
        <f aca="false">VLOOKUP(A5467,'Team Data'!$A$1:$E$659,2,FALSE())</f>
        <v>9</v>
      </c>
      <c r="L5467" s="0" t="n">
        <f aca="false">VLOOKUP(A5467,'Team Data'!$A$1:$E$659,3,FALSE())</f>
        <v>22</v>
      </c>
      <c r="M5467" s="0" t="n">
        <f aca="false">VLOOKUP(B5467,'Team Data'!$A$1:$E$659,2,FALSE())</f>
        <v>9</v>
      </c>
      <c r="N5467" s="0" t="n">
        <f aca="false">VLOOKUP(B5467,'Team Data'!$A$1:$E$659,3,FALSE())</f>
        <v>22</v>
      </c>
      <c r="O5467" s="0" t="n">
        <f aca="false">VLOOKUP(A5467,'Team Data'!$A$1:$E$659,4,FALSE())</f>
        <v>486</v>
      </c>
      <c r="P5467" s="0" t="n">
        <f aca="false">VLOOKUP(A5467,'Team Data'!$A$1:$E$659,5,FALSE())</f>
        <v>452</v>
      </c>
      <c r="Q5467" s="0" t="n">
        <f aca="false">VLOOKUP(B5467,'Team Data'!$A$1:$E$659,4,FALSE())</f>
        <v>491</v>
      </c>
      <c r="R5467" s="0" t="n">
        <f aca="false">VLOOKUP(B5467,'Team Data'!$A$1:$E$659,5,FALSE())</f>
        <v>453</v>
      </c>
      <c r="S5467" s="0" t="n">
        <f aca="false">IF(I5467=1,(MIN(30,(C5467-D5467)))*(M5467/(M5467+N5467))*(Q5467/(Q5467+R5467)),(MAX(-30,(C5467-D5467)))*(N5467/(M5467+N5467))*(R5467/(R5467+Q5467)))</f>
        <v>-3.06499453253144</v>
      </c>
      <c r="T5467" s="0" t="n">
        <f aca="false">IF(J5467=1,(MIN(30,(D5467-C5467)))*(K5467/(K5467+L5467))*(O5467/(O5467+P5467)),(MAX(-30,(D5467-C5467)))*(L5467/(K5467+L5467))*(P5467/(P5467+O5467)))</f>
        <v>1.35380700185707</v>
      </c>
      <c r="U5467" s="7" t="n">
        <v>43161</v>
      </c>
    </row>
    <row r="5468" customFormat="false" ht="15" hidden="false" customHeight="false" outlineLevel="0" collapsed="false">
      <c r="A5468" s="0" t="s">
        <v>281</v>
      </c>
      <c r="B5468" s="0" t="s">
        <v>15</v>
      </c>
      <c r="C5468" s="0" t="n">
        <v>67</v>
      </c>
      <c r="D5468" s="0" t="n">
        <v>75</v>
      </c>
      <c r="E5468" s="0" t="n">
        <v>29</v>
      </c>
      <c r="F5468" s="0" t="n">
        <v>38</v>
      </c>
      <c r="G5468" s="0" t="n">
        <v>8</v>
      </c>
      <c r="H5468" s="0" t="n">
        <v>15</v>
      </c>
      <c r="I5468" s="0" t="n">
        <v>0</v>
      </c>
      <c r="J5468" s="0" t="n">
        <v>1</v>
      </c>
      <c r="K5468" s="0" t="n">
        <f aca="false">VLOOKUP(A5468,'Team Data'!$A$1:$E$659,2,FALSE())</f>
        <v>19</v>
      </c>
      <c r="L5468" s="0" t="n">
        <f aca="false">VLOOKUP(A5468,'Team Data'!$A$1:$E$659,3,FALSE())</f>
        <v>16</v>
      </c>
      <c r="M5468" s="0" t="n">
        <f aca="false">VLOOKUP(B5468,'Team Data'!$A$1:$E$659,2,FALSE())</f>
        <v>26</v>
      </c>
      <c r="N5468" s="0" t="n">
        <f aca="false">VLOOKUP(B5468,'Team Data'!$A$1:$E$659,3,FALSE())</f>
        <v>8</v>
      </c>
      <c r="O5468" s="0" t="n">
        <f aca="false">VLOOKUP(A5468,'Team Data'!$A$1:$E$659,4,FALSE())</f>
        <v>682</v>
      </c>
      <c r="P5468" s="0" t="n">
        <f aca="false">VLOOKUP(A5468,'Team Data'!$A$1:$E$659,5,FALSE())</f>
        <v>488</v>
      </c>
      <c r="Q5468" s="0" t="n">
        <f aca="false">VLOOKUP(B5468,'Team Data'!$A$1:$E$659,4,FALSE())</f>
        <v>626</v>
      </c>
      <c r="R5468" s="0" t="n">
        <f aca="false">VLOOKUP(B5468,'Team Data'!$A$1:$E$659,5,FALSE())</f>
        <v>506</v>
      </c>
      <c r="S5468" s="0" t="n">
        <f aca="false">IF(I5468=1,(MIN(30,(C5468-D5468)))*(M5468/(M5468+N5468))*(Q5468/(Q5468+R5468)),(MAX(-30,(C5468-D5468)))*(N5468/(M5468+N5468))*(R5468/(R5468+Q5468)))</f>
        <v>-0.841405113282062</v>
      </c>
      <c r="T5468" s="0" t="n">
        <f aca="false">IF(J5468=1,(MIN(30,(D5468-C5468)))*(K5468/(K5468+L5468))*(O5468/(O5468+P5468)),(MAX(-30,(D5468-C5468)))*(L5468/(K5468+L5468))*(P5468/(P5468+O5468)))</f>
        <v>2.53147741147741</v>
      </c>
      <c r="U5468" s="7" t="n">
        <v>43161</v>
      </c>
    </row>
    <row r="5469" customFormat="false" ht="15" hidden="false" customHeight="false" outlineLevel="0" collapsed="false">
      <c r="A5469" s="0" t="s">
        <v>205</v>
      </c>
      <c r="B5469" s="0" t="s">
        <v>119</v>
      </c>
      <c r="C5469" s="0" t="n">
        <v>52</v>
      </c>
      <c r="D5469" s="0" t="n">
        <v>66</v>
      </c>
      <c r="E5469" s="0" t="n">
        <v>31</v>
      </c>
      <c r="F5469" s="0" t="n">
        <v>44</v>
      </c>
      <c r="G5469" s="0" t="n">
        <v>12</v>
      </c>
      <c r="H5469" s="0" t="n">
        <v>16</v>
      </c>
      <c r="I5469" s="0" t="n">
        <v>0</v>
      </c>
      <c r="J5469" s="0" t="n">
        <v>1</v>
      </c>
      <c r="K5469" s="0" t="n">
        <f aca="false">VLOOKUP(A5469,'Team Data'!$A$1:$E$659,2,FALSE())</f>
        <v>5</v>
      </c>
      <c r="L5469" s="0" t="n">
        <f aca="false">VLOOKUP(A5469,'Team Data'!$A$1:$E$659,3,FALSE())</f>
        <v>27</v>
      </c>
      <c r="M5469" s="0" t="n">
        <f aca="false">VLOOKUP(B5469,'Team Data'!$A$1:$E$659,2,FALSE())</f>
        <v>22</v>
      </c>
      <c r="N5469" s="0" t="n">
        <f aca="false">VLOOKUP(B5469,'Team Data'!$A$1:$E$659,3,FALSE())</f>
        <v>9</v>
      </c>
      <c r="O5469" s="0" t="n">
        <f aca="false">VLOOKUP(A5469,'Team Data'!$A$1:$E$659,4,FALSE())</f>
        <v>550</v>
      </c>
      <c r="P5469" s="0" t="n">
        <f aca="false">VLOOKUP(A5469,'Team Data'!$A$1:$E$659,5,FALSE())</f>
        <v>448</v>
      </c>
      <c r="Q5469" s="0" t="n">
        <f aca="false">VLOOKUP(B5469,'Team Data'!$A$1:$E$659,4,FALSE())</f>
        <v>454</v>
      </c>
      <c r="R5469" s="0" t="n">
        <f aca="false">VLOOKUP(B5469,'Team Data'!$A$1:$E$659,5,FALSE())</f>
        <v>502</v>
      </c>
      <c r="S5469" s="0" t="n">
        <f aca="false">IF(I5469=1,(MIN(30,(C5469-D5469)))*(M5469/(M5469+N5469))*(Q5469/(Q5469+R5469)),(MAX(-30,(C5469-D5469)))*(N5469/(M5469+N5469))*(R5469/(R5469+Q5469)))</f>
        <v>-2.13429612633284</v>
      </c>
      <c r="T5469" s="0" t="n">
        <f aca="false">IF(J5469=1,(MIN(30,(D5469-C5469)))*(K5469/(K5469+L5469))*(O5469/(O5469+P5469)),(MAX(-30,(D5469-C5469)))*(L5469/(K5469+L5469))*(P5469/(P5469+O5469)))</f>
        <v>1.20553607214429</v>
      </c>
      <c r="U5469" s="7" t="n">
        <v>43161</v>
      </c>
    </row>
    <row r="5470" customFormat="false" ht="15" hidden="false" customHeight="false" outlineLevel="0" collapsed="false">
      <c r="A5470" s="0" t="s">
        <v>111</v>
      </c>
      <c r="B5470" s="0" t="s">
        <v>305</v>
      </c>
      <c r="C5470" s="0" t="n">
        <v>59</v>
      </c>
      <c r="D5470" s="0" t="n">
        <v>70</v>
      </c>
      <c r="E5470" s="0" t="n">
        <v>25</v>
      </c>
      <c r="F5470" s="0" t="n">
        <v>28</v>
      </c>
      <c r="G5470" s="0" t="n">
        <v>16</v>
      </c>
      <c r="H5470" s="0" t="n">
        <v>19</v>
      </c>
      <c r="I5470" s="0" t="n">
        <v>0</v>
      </c>
      <c r="J5470" s="0" t="n">
        <v>1</v>
      </c>
      <c r="K5470" s="0" t="n">
        <f aca="false">VLOOKUP(A5470,'Team Data'!$A$1:$E$659,2,FALSE())</f>
        <v>17</v>
      </c>
      <c r="L5470" s="0" t="n">
        <f aca="false">VLOOKUP(A5470,'Team Data'!$A$1:$E$659,3,FALSE())</f>
        <v>13</v>
      </c>
      <c r="M5470" s="0" t="n">
        <f aca="false">VLOOKUP(B5470,'Team Data'!$A$1:$E$659,2,FALSE())</f>
        <v>22</v>
      </c>
      <c r="N5470" s="0" t="n">
        <f aca="false">VLOOKUP(B5470,'Team Data'!$A$1:$E$659,3,FALSE())</f>
        <v>11</v>
      </c>
      <c r="O5470" s="0" t="n">
        <f aca="false">VLOOKUP(A5470,'Team Data'!$A$1:$E$659,4,FALSE())</f>
        <v>461</v>
      </c>
      <c r="P5470" s="0" t="n">
        <f aca="false">VLOOKUP(A5470,'Team Data'!$A$1:$E$659,5,FALSE())</f>
        <v>455</v>
      </c>
      <c r="Q5470" s="0" t="n">
        <f aca="false">VLOOKUP(B5470,'Team Data'!$A$1:$E$659,4,FALSE())</f>
        <v>522</v>
      </c>
      <c r="R5470" s="0" t="n">
        <f aca="false">VLOOKUP(B5470,'Team Data'!$A$1:$E$659,5,FALSE())</f>
        <v>501</v>
      </c>
      <c r="S5470" s="0" t="n">
        <f aca="false">IF(I5470=1,(MIN(30,(C5470-D5470)))*(M5470/(M5470+N5470))*(Q5470/(Q5470+R5470)),(MAX(-30,(C5470-D5470)))*(N5470/(M5470+N5470))*(R5470/(R5470+Q5470)))</f>
        <v>-1.79569892473118</v>
      </c>
      <c r="T5470" s="0" t="n">
        <f aca="false">IF(J5470=1,(MIN(30,(D5470-C5470)))*(K5470/(K5470+L5470))*(O5470/(O5470+P5470)),(MAX(-30,(D5470-C5470)))*(L5470/(K5470+L5470))*(P5470/(P5470+O5470)))</f>
        <v>3.13708151382824</v>
      </c>
      <c r="U5470" s="7" t="n">
        <v>43161</v>
      </c>
    </row>
    <row r="5471" customFormat="false" ht="15" hidden="false" customHeight="false" outlineLevel="0" collapsed="false">
      <c r="A5471" s="0" t="s">
        <v>200</v>
      </c>
      <c r="B5471" s="0" t="s">
        <v>248</v>
      </c>
      <c r="C5471" s="0" t="n">
        <v>90</v>
      </c>
      <c r="D5471" s="0" t="n">
        <v>73</v>
      </c>
      <c r="E5471" s="0" t="n">
        <v>30</v>
      </c>
      <c r="F5471" s="0" t="n">
        <v>27</v>
      </c>
      <c r="G5471" s="0" t="n">
        <v>9</v>
      </c>
      <c r="H5471" s="0" t="n">
        <v>12</v>
      </c>
      <c r="I5471" s="0" t="n">
        <v>1</v>
      </c>
      <c r="J5471" s="0" t="n">
        <v>0</v>
      </c>
      <c r="K5471" s="0" t="n">
        <f aca="false">VLOOKUP(A5471,'Team Data'!$A$1:$E$659,2,FALSE())</f>
        <v>12</v>
      </c>
      <c r="L5471" s="0" t="n">
        <f aca="false">VLOOKUP(A5471,'Team Data'!$A$1:$E$659,3,FALSE())</f>
        <v>20</v>
      </c>
      <c r="M5471" s="0" t="n">
        <f aca="false">VLOOKUP(B5471,'Team Data'!$A$1:$E$659,2,FALSE())</f>
        <v>7</v>
      </c>
      <c r="N5471" s="0" t="n">
        <f aca="false">VLOOKUP(B5471,'Team Data'!$A$1:$E$659,3,FALSE())</f>
        <v>25</v>
      </c>
      <c r="O5471" s="0" t="n">
        <f aca="false">VLOOKUP(A5471,'Team Data'!$A$1:$E$659,4,FALSE())</f>
        <v>569</v>
      </c>
      <c r="P5471" s="0" t="n">
        <f aca="false">VLOOKUP(A5471,'Team Data'!$A$1:$E$659,5,FALSE())</f>
        <v>426</v>
      </c>
      <c r="Q5471" s="0" t="n">
        <f aca="false">VLOOKUP(B5471,'Team Data'!$A$1:$E$659,4,FALSE())</f>
        <v>549</v>
      </c>
      <c r="R5471" s="0" t="n">
        <f aca="false">VLOOKUP(B5471,'Team Data'!$A$1:$E$659,5,FALSE())</f>
        <v>437</v>
      </c>
      <c r="S5471" s="0" t="n">
        <f aca="false">IF(I5471=1,(MIN(30,(C5471-D5471)))*(M5471/(M5471+N5471))*(Q5471/(Q5471+R5471)),(MAX(-30,(C5471-D5471)))*(N5471/(M5471+N5471))*(R5471/(R5471+Q5471)))</f>
        <v>2.07058189655172</v>
      </c>
      <c r="T5471" s="0" t="n">
        <f aca="false">IF(J5471=1,(MIN(30,(D5471-C5471)))*(K5471/(K5471+L5471))*(O5471/(O5471+P5471)),(MAX(-30,(D5471-C5471)))*(L5471/(K5471+L5471))*(P5471/(P5471+O5471)))</f>
        <v>-4.54899497487437</v>
      </c>
      <c r="U5471" s="7" t="n">
        <v>43161</v>
      </c>
    </row>
    <row r="5472" customFormat="false" ht="15" hidden="false" customHeight="false" outlineLevel="0" collapsed="false">
      <c r="A5472" s="0" t="s">
        <v>206</v>
      </c>
      <c r="B5472" s="0" t="s">
        <v>230</v>
      </c>
      <c r="C5472" s="0" t="n">
        <v>85</v>
      </c>
      <c r="D5472" s="0" t="n">
        <v>78</v>
      </c>
      <c r="E5472" s="0" t="n">
        <v>38</v>
      </c>
      <c r="F5472" s="0" t="n">
        <v>37</v>
      </c>
      <c r="G5472" s="0" t="n">
        <v>11</v>
      </c>
      <c r="H5472" s="0" t="n">
        <v>11</v>
      </c>
      <c r="I5472" s="0" t="n">
        <v>1</v>
      </c>
      <c r="J5472" s="0" t="n">
        <v>0</v>
      </c>
      <c r="K5472" s="0" t="n">
        <f aca="false">VLOOKUP(A5472,'Team Data'!$A$1:$E$659,2,FALSE())</f>
        <v>26</v>
      </c>
      <c r="L5472" s="0" t="n">
        <f aca="false">VLOOKUP(A5472,'Team Data'!$A$1:$E$659,3,FALSE())</f>
        <v>12</v>
      </c>
      <c r="M5472" s="0" t="n">
        <f aca="false">VLOOKUP(B5472,'Team Data'!$A$1:$E$659,2,FALSE())</f>
        <v>20</v>
      </c>
      <c r="N5472" s="0" t="n">
        <f aca="false">VLOOKUP(B5472,'Team Data'!$A$1:$E$659,3,FALSE())</f>
        <v>14</v>
      </c>
      <c r="O5472" s="0" t="n">
        <f aca="false">VLOOKUP(A5472,'Team Data'!$A$1:$E$659,4,FALSE())</f>
        <v>600</v>
      </c>
      <c r="P5472" s="0" t="n">
        <f aca="false">VLOOKUP(A5472,'Team Data'!$A$1:$E$659,5,FALSE())</f>
        <v>551</v>
      </c>
      <c r="Q5472" s="0" t="n">
        <f aca="false">VLOOKUP(B5472,'Team Data'!$A$1:$E$659,4,FALSE())</f>
        <v>504</v>
      </c>
      <c r="R5472" s="0" t="n">
        <f aca="false">VLOOKUP(B5472,'Team Data'!$A$1:$E$659,5,FALSE())</f>
        <v>516</v>
      </c>
      <c r="S5472" s="0" t="n">
        <f aca="false">IF(I5472=1,(MIN(30,(C5472-D5472)))*(M5472/(M5472+N5472))*(Q5472/(Q5472+R5472)),(MAX(-30,(C5472-D5472)))*(N5472/(M5472+N5472))*(R5472/(R5472+Q5472)))</f>
        <v>2.03460207612457</v>
      </c>
      <c r="T5472" s="0" t="n">
        <f aca="false">IF(J5472=1,(MIN(30,(D5472-C5472)))*(K5472/(K5472+L5472))*(O5472/(O5472+P5472)),(MAX(-30,(D5472-C5472)))*(L5472/(K5472+L5472))*(P5472/(P5472+O5472)))</f>
        <v>-1.05821025195482</v>
      </c>
      <c r="U5472" s="7" t="n">
        <v>43161</v>
      </c>
    </row>
    <row r="5473" customFormat="false" ht="15" hidden="false" customHeight="false" outlineLevel="0" collapsed="false">
      <c r="A5473" s="0" t="s">
        <v>147</v>
      </c>
      <c r="B5473" s="0" t="s">
        <v>308</v>
      </c>
      <c r="C5473" s="0" t="n">
        <v>70</v>
      </c>
      <c r="D5473" s="0" t="n">
        <v>69</v>
      </c>
      <c r="E5473" s="0" t="n">
        <v>34</v>
      </c>
      <c r="F5473" s="0" t="n">
        <v>29</v>
      </c>
      <c r="G5473" s="0" t="n">
        <v>15</v>
      </c>
      <c r="H5473" s="0" t="n">
        <v>13</v>
      </c>
      <c r="I5473" s="0" t="n">
        <v>1</v>
      </c>
      <c r="J5473" s="0" t="n">
        <v>0</v>
      </c>
      <c r="K5473" s="0" t="n">
        <f aca="false">VLOOKUP(A5473,'Team Data'!$A$1:$E$659,2,FALSE())</f>
        <v>15</v>
      </c>
      <c r="L5473" s="0" t="n">
        <f aca="false">VLOOKUP(A5473,'Team Data'!$A$1:$E$659,3,FALSE())</f>
        <v>18</v>
      </c>
      <c r="M5473" s="0" t="n">
        <f aca="false">VLOOKUP(B5473,'Team Data'!$A$1:$E$659,2,FALSE())</f>
        <v>23</v>
      </c>
      <c r="N5473" s="0" t="n">
        <f aca="false">VLOOKUP(B5473,'Team Data'!$A$1:$E$659,3,FALSE())</f>
        <v>9</v>
      </c>
      <c r="O5473" s="0" t="n">
        <f aca="false">VLOOKUP(A5473,'Team Data'!$A$1:$E$659,4,FALSE())</f>
        <v>537</v>
      </c>
      <c r="P5473" s="0" t="n">
        <f aca="false">VLOOKUP(A5473,'Team Data'!$A$1:$E$659,5,FALSE())</f>
        <v>476</v>
      </c>
      <c r="Q5473" s="0" t="n">
        <f aca="false">VLOOKUP(B5473,'Team Data'!$A$1:$E$659,4,FALSE())</f>
        <v>444</v>
      </c>
      <c r="R5473" s="0" t="n">
        <f aca="false">VLOOKUP(B5473,'Team Data'!$A$1:$E$659,5,FALSE())</f>
        <v>537</v>
      </c>
      <c r="S5473" s="0" t="n">
        <f aca="false">IF(I5473=1,(MIN(30,(C5473-D5473)))*(M5473/(M5473+N5473))*(Q5473/(Q5473+R5473)),(MAX(-30,(C5473-D5473)))*(N5473/(M5473+N5473))*(R5473/(R5473+Q5473)))</f>
        <v>0.325305810397554</v>
      </c>
      <c r="T5473" s="0" t="n">
        <f aca="false">IF(J5473=1,(MIN(30,(D5473-C5473)))*(K5473/(K5473+L5473))*(O5473/(O5473+P5473)),(MAX(-30,(D5473-C5473)))*(L5473/(K5473+L5473))*(P5473/(P5473+O5473)))</f>
        <v>-0.256304406353765</v>
      </c>
      <c r="U5473" s="7" t="n">
        <v>43161</v>
      </c>
    </row>
    <row r="5474" customFormat="false" ht="15" hidden="false" customHeight="false" outlineLevel="0" collapsed="false">
      <c r="A5474" s="0" t="s">
        <v>223</v>
      </c>
      <c r="B5474" s="0" t="s">
        <v>339</v>
      </c>
      <c r="C5474" s="0" t="n">
        <v>77</v>
      </c>
      <c r="D5474" s="0" t="n">
        <v>79</v>
      </c>
      <c r="E5474" s="0" t="n">
        <v>26</v>
      </c>
      <c r="F5474" s="0" t="n">
        <v>17</v>
      </c>
      <c r="G5474" s="0" t="n">
        <v>14</v>
      </c>
      <c r="H5474" s="0" t="n">
        <v>8</v>
      </c>
      <c r="I5474" s="0" t="n">
        <v>0</v>
      </c>
      <c r="J5474" s="0" t="n">
        <v>1</v>
      </c>
      <c r="K5474" s="0" t="n">
        <f aca="false">VLOOKUP(A5474,'Team Data'!$A$1:$E$659,2,FALSE())</f>
        <v>16</v>
      </c>
      <c r="L5474" s="0" t="n">
        <f aca="false">VLOOKUP(A5474,'Team Data'!$A$1:$E$659,3,FALSE())</f>
        <v>16</v>
      </c>
      <c r="M5474" s="0" t="n">
        <f aca="false">VLOOKUP(B5474,'Team Data'!$A$1:$E$659,2,FALSE())</f>
        <v>21</v>
      </c>
      <c r="N5474" s="0" t="n">
        <f aca="false">VLOOKUP(B5474,'Team Data'!$A$1:$E$659,3,FALSE())</f>
        <v>11</v>
      </c>
      <c r="O5474" s="0" t="n">
        <f aca="false">VLOOKUP(A5474,'Team Data'!$A$1:$E$659,4,FALSE())</f>
        <v>583</v>
      </c>
      <c r="P5474" s="0" t="n">
        <f aca="false">VLOOKUP(A5474,'Team Data'!$A$1:$E$659,5,FALSE())</f>
        <v>479</v>
      </c>
      <c r="Q5474" s="0" t="n">
        <f aca="false">VLOOKUP(B5474,'Team Data'!$A$1:$E$659,4,FALSE())</f>
        <v>616</v>
      </c>
      <c r="R5474" s="0" t="n">
        <f aca="false">VLOOKUP(B5474,'Team Data'!$A$1:$E$659,5,FALSE())</f>
        <v>448</v>
      </c>
      <c r="S5474" s="0" t="n">
        <f aca="false">IF(I5474=1,(MIN(30,(C5474-D5474)))*(M5474/(M5474+N5474))*(Q5474/(Q5474+R5474)),(MAX(-30,(C5474-D5474)))*(N5474/(M5474+N5474))*(R5474/(R5474+Q5474)))</f>
        <v>-0.289473684210526</v>
      </c>
      <c r="T5474" s="0" t="n">
        <f aca="false">IF(J5474=1,(MIN(30,(D5474-C5474)))*(K5474/(K5474+L5474))*(O5474/(O5474+P5474)),(MAX(-30,(D5474-C5474)))*(L5474/(K5474+L5474))*(P5474/(P5474+O5474)))</f>
        <v>0.548964218455744</v>
      </c>
      <c r="U5474" s="7" t="n">
        <v>43161</v>
      </c>
    </row>
    <row r="5475" customFormat="false" ht="15" hidden="false" customHeight="false" outlineLevel="0" collapsed="false">
      <c r="A5475" s="0" t="s">
        <v>350</v>
      </c>
      <c r="B5475" s="0" t="s">
        <v>170</v>
      </c>
      <c r="C5475" s="0" t="n">
        <v>60</v>
      </c>
      <c r="D5475" s="0" t="n">
        <v>63</v>
      </c>
      <c r="E5475" s="0" t="n">
        <v>27</v>
      </c>
      <c r="F5475" s="0" t="n">
        <v>41</v>
      </c>
      <c r="G5475" s="0" t="n">
        <v>6</v>
      </c>
      <c r="H5475" s="0" t="n">
        <v>11</v>
      </c>
      <c r="I5475" s="0" t="n">
        <v>0</v>
      </c>
      <c r="J5475" s="0" t="n">
        <v>1</v>
      </c>
      <c r="K5475" s="0" t="n">
        <f aca="false">VLOOKUP(A5475,'Team Data'!$A$1:$E$659,2,FALSE())</f>
        <v>15</v>
      </c>
      <c r="L5475" s="0" t="n">
        <f aca="false">VLOOKUP(A5475,'Team Data'!$A$1:$E$659,3,FALSE())</f>
        <v>17</v>
      </c>
      <c r="M5475" s="0" t="n">
        <f aca="false">VLOOKUP(B5475,'Team Data'!$A$1:$E$659,2,FALSE())</f>
        <v>29</v>
      </c>
      <c r="N5475" s="0" t="n">
        <f aca="false">VLOOKUP(B5475,'Team Data'!$A$1:$E$659,3,FALSE())</f>
        <v>5</v>
      </c>
      <c r="O5475" s="0" t="n">
        <f aca="false">VLOOKUP(A5475,'Team Data'!$A$1:$E$659,4,FALSE())</f>
        <v>641</v>
      </c>
      <c r="P5475" s="0" t="n">
        <f aca="false">VLOOKUP(A5475,'Team Data'!$A$1:$E$659,5,FALSE())</f>
        <v>425</v>
      </c>
      <c r="Q5475" s="0" t="n">
        <f aca="false">VLOOKUP(B5475,'Team Data'!$A$1:$E$659,4,FALSE())</f>
        <v>622</v>
      </c>
      <c r="R5475" s="0" t="n">
        <f aca="false">VLOOKUP(B5475,'Team Data'!$A$1:$E$659,5,FALSE())</f>
        <v>516</v>
      </c>
      <c r="S5475" s="0" t="n">
        <f aca="false">IF(I5475=1,(MIN(30,(C5475-D5475)))*(M5475/(M5475+N5475))*(Q5475/(Q5475+R5475)),(MAX(-30,(C5475-D5475)))*(N5475/(M5475+N5475))*(R5475/(R5475+Q5475)))</f>
        <v>-0.200041352217513</v>
      </c>
      <c r="T5475" s="0" t="n">
        <f aca="false">IF(J5475=1,(MIN(30,(D5475-C5475)))*(K5475/(K5475+L5475))*(O5475/(O5475+P5475)),(MAX(-30,(D5475-C5475)))*(L5475/(K5475+L5475))*(P5475/(P5475+O5475)))</f>
        <v>0.845596857410882</v>
      </c>
      <c r="U5475" s="7" t="n">
        <v>43161</v>
      </c>
    </row>
    <row r="5476" customFormat="false" ht="15" hidden="false" customHeight="false" outlineLevel="0" collapsed="false">
      <c r="A5476" s="0" t="s">
        <v>208</v>
      </c>
      <c r="B5476" s="0" t="s">
        <v>153</v>
      </c>
      <c r="C5476" s="0" t="n">
        <v>50</v>
      </c>
      <c r="D5476" s="0" t="n">
        <v>54</v>
      </c>
      <c r="E5476" s="0" t="n">
        <v>33</v>
      </c>
      <c r="F5476" s="0" t="n">
        <v>30</v>
      </c>
      <c r="G5476" s="0" t="n">
        <v>10</v>
      </c>
      <c r="H5476" s="0" t="n">
        <v>7</v>
      </c>
      <c r="I5476" s="0" t="n">
        <v>0</v>
      </c>
      <c r="J5476" s="0" t="n">
        <v>1</v>
      </c>
      <c r="K5476" s="0" t="n">
        <f aca="false">VLOOKUP(A5476,'Team Data'!$A$1:$E$659,2,FALSE())</f>
        <v>16</v>
      </c>
      <c r="L5476" s="0" t="n">
        <f aca="false">VLOOKUP(A5476,'Team Data'!$A$1:$E$659,3,FALSE())</f>
        <v>16</v>
      </c>
      <c r="M5476" s="0" t="n">
        <f aca="false">VLOOKUP(B5476,'Team Data'!$A$1:$E$659,2,FALSE())</f>
        <v>32</v>
      </c>
      <c r="N5476" s="0" t="n">
        <f aca="false">VLOOKUP(B5476,'Team Data'!$A$1:$E$659,3,FALSE())</f>
        <v>6</v>
      </c>
      <c r="O5476" s="0" t="n">
        <f aca="false">VLOOKUP(A5476,'Team Data'!$A$1:$E$659,4,FALSE())</f>
        <v>582</v>
      </c>
      <c r="P5476" s="0" t="n">
        <f aca="false">VLOOKUP(A5476,'Team Data'!$A$1:$E$659,5,FALSE())</f>
        <v>422</v>
      </c>
      <c r="Q5476" s="0" t="n">
        <f aca="false">VLOOKUP(B5476,'Team Data'!$A$1:$E$659,4,FALSE())</f>
        <v>662</v>
      </c>
      <c r="R5476" s="0" t="n">
        <f aca="false">VLOOKUP(B5476,'Team Data'!$A$1:$E$659,5,FALSE())</f>
        <v>561</v>
      </c>
      <c r="S5476" s="0" t="n">
        <f aca="false">IF(I5476=1,(MIN(30,(C5476-D5476)))*(M5476/(M5476+N5476))*(Q5476/(Q5476+R5476)),(MAX(-30,(C5476-D5476)))*(N5476/(M5476+N5476))*(R5476/(R5476+Q5476)))</f>
        <v>-0.289710375693936</v>
      </c>
      <c r="T5476" s="0" t="n">
        <f aca="false">IF(J5476=1,(MIN(30,(D5476-C5476)))*(K5476/(K5476+L5476))*(O5476/(O5476+P5476)),(MAX(-30,(D5476-C5476)))*(L5476/(K5476+L5476))*(P5476/(P5476+O5476)))</f>
        <v>1.1593625498008</v>
      </c>
      <c r="U5476" s="7" t="n">
        <v>43161</v>
      </c>
    </row>
    <row r="5477" customFormat="false" ht="15" hidden="false" customHeight="false" outlineLevel="0" collapsed="false">
      <c r="A5477" s="0" t="s">
        <v>169</v>
      </c>
      <c r="B5477" s="0" t="s">
        <v>188</v>
      </c>
      <c r="C5477" s="0" t="n">
        <v>77</v>
      </c>
      <c r="D5477" s="0" t="n">
        <v>58</v>
      </c>
      <c r="E5477" s="0" t="n">
        <v>41</v>
      </c>
      <c r="F5477" s="0" t="n">
        <v>34</v>
      </c>
      <c r="G5477" s="0" t="n">
        <v>9</v>
      </c>
      <c r="H5477" s="0" t="n">
        <v>10</v>
      </c>
      <c r="I5477" s="0" t="n">
        <v>1</v>
      </c>
      <c r="J5477" s="0" t="n">
        <v>0</v>
      </c>
      <c r="K5477" s="0" t="n">
        <f aca="false">VLOOKUP(A5477,'Team Data'!$A$1:$E$659,2,FALSE())</f>
        <v>32</v>
      </c>
      <c r="L5477" s="0" t="n">
        <f aca="false">VLOOKUP(A5477,'Team Data'!$A$1:$E$659,3,FALSE())</f>
        <v>7</v>
      </c>
      <c r="M5477" s="0" t="n">
        <f aca="false">VLOOKUP(B5477,'Team Data'!$A$1:$E$659,2,FALSE())</f>
        <v>22</v>
      </c>
      <c r="N5477" s="0" t="n">
        <f aca="false">VLOOKUP(B5477,'Team Data'!$A$1:$E$659,3,FALSE())</f>
        <v>11</v>
      </c>
      <c r="O5477" s="0" t="n">
        <f aca="false">VLOOKUP(A5477,'Team Data'!$A$1:$E$659,4,FALSE())</f>
        <v>785</v>
      </c>
      <c r="P5477" s="0" t="n">
        <f aca="false">VLOOKUP(A5477,'Team Data'!$A$1:$E$659,5,FALSE())</f>
        <v>531</v>
      </c>
      <c r="Q5477" s="0" t="n">
        <f aca="false">VLOOKUP(B5477,'Team Data'!$A$1:$E$659,4,FALSE())</f>
        <v>611</v>
      </c>
      <c r="R5477" s="0" t="n">
        <f aca="false">VLOOKUP(B5477,'Team Data'!$A$1:$E$659,5,FALSE())</f>
        <v>505</v>
      </c>
      <c r="S5477" s="0" t="n">
        <f aca="false">IF(I5477=1,(MIN(30,(C5477-D5477)))*(M5477/(M5477+N5477))*(Q5477/(Q5477+R5477)),(MAX(-30,(C5477-D5477)))*(N5477/(M5477+N5477))*(R5477/(R5477+Q5477)))</f>
        <v>6.93488649940263</v>
      </c>
      <c r="T5477" s="0" t="n">
        <f aca="false">IF(J5477=1,(MIN(30,(D5477-C5477)))*(K5477/(K5477+L5477))*(O5477/(O5477+P5477)),(MAX(-30,(D5477-C5477)))*(L5477/(K5477+L5477))*(P5477/(P5477+O5477)))</f>
        <v>-1.37602291325696</v>
      </c>
      <c r="U5477" s="7" t="n">
        <v>43161</v>
      </c>
    </row>
    <row r="5478" customFormat="false" ht="15" hidden="false" customHeight="false" outlineLevel="0" collapsed="false">
      <c r="A5478" s="0" t="s">
        <v>33</v>
      </c>
      <c r="B5478" s="0" t="s">
        <v>73</v>
      </c>
      <c r="C5478" s="0" t="n">
        <v>63</v>
      </c>
      <c r="D5478" s="0" t="n">
        <v>61</v>
      </c>
      <c r="E5478" s="0" t="n">
        <v>39</v>
      </c>
      <c r="F5478" s="0" t="n">
        <v>28</v>
      </c>
      <c r="G5478" s="0" t="n">
        <v>9</v>
      </c>
      <c r="H5478" s="0" t="n">
        <v>5</v>
      </c>
      <c r="I5478" s="0" t="n">
        <v>1</v>
      </c>
      <c r="J5478" s="0" t="n">
        <v>0</v>
      </c>
      <c r="K5478" s="0" t="n">
        <f aca="false">VLOOKUP(A5478,'Team Data'!$A$1:$E$659,2,FALSE())</f>
        <v>20</v>
      </c>
      <c r="L5478" s="0" t="n">
        <f aca="false">VLOOKUP(A5478,'Team Data'!$A$1:$E$659,3,FALSE())</f>
        <v>13</v>
      </c>
      <c r="M5478" s="0" t="n">
        <f aca="false">VLOOKUP(B5478,'Team Data'!$A$1:$E$659,2,FALSE())</f>
        <v>17</v>
      </c>
      <c r="N5478" s="0" t="n">
        <f aca="false">VLOOKUP(B5478,'Team Data'!$A$1:$E$659,3,FALSE())</f>
        <v>17</v>
      </c>
      <c r="O5478" s="0" t="n">
        <f aca="false">VLOOKUP(A5478,'Team Data'!$A$1:$E$659,4,FALSE())</f>
        <v>562</v>
      </c>
      <c r="P5478" s="0" t="n">
        <f aca="false">VLOOKUP(A5478,'Team Data'!$A$1:$E$659,5,FALSE())</f>
        <v>491</v>
      </c>
      <c r="Q5478" s="0" t="n">
        <f aca="false">VLOOKUP(B5478,'Team Data'!$A$1:$E$659,4,FALSE())</f>
        <v>569</v>
      </c>
      <c r="R5478" s="0" t="n">
        <f aca="false">VLOOKUP(B5478,'Team Data'!$A$1:$E$659,5,FALSE())</f>
        <v>514</v>
      </c>
      <c r="S5478" s="0" t="n">
        <f aca="false">IF(I5478=1,(MIN(30,(C5478-D5478)))*(M5478/(M5478+N5478))*(Q5478/(Q5478+R5478)),(MAX(-30,(C5478-D5478)))*(N5478/(M5478+N5478))*(R5478/(R5478+Q5478)))</f>
        <v>0.52539242843952</v>
      </c>
      <c r="T5478" s="0" t="n">
        <f aca="false">IF(J5478=1,(MIN(30,(D5478-C5478)))*(K5478/(K5478+L5478))*(O5478/(O5478+P5478)),(MAX(-30,(D5478-C5478)))*(L5478/(K5478+L5478))*(P5478/(P5478+O5478)))</f>
        <v>-0.36737747848859</v>
      </c>
      <c r="U5478" s="7" t="n">
        <v>43161</v>
      </c>
    </row>
    <row r="5479" customFormat="false" ht="15" hidden="false" customHeight="false" outlineLevel="0" collapsed="false">
      <c r="A5479" s="0" t="s">
        <v>330</v>
      </c>
      <c r="B5479" s="0" t="s">
        <v>297</v>
      </c>
      <c r="C5479" s="0" t="n">
        <v>70</v>
      </c>
      <c r="D5479" s="0" t="n">
        <v>78</v>
      </c>
      <c r="E5479" s="0" t="n">
        <v>45</v>
      </c>
      <c r="F5479" s="0" t="n">
        <v>39</v>
      </c>
      <c r="G5479" s="0" t="n">
        <v>15</v>
      </c>
      <c r="H5479" s="0" t="n">
        <v>11</v>
      </c>
      <c r="I5479" s="0" t="n">
        <v>0</v>
      </c>
      <c r="J5479" s="0" t="n">
        <v>1</v>
      </c>
      <c r="K5479" s="0" t="n">
        <f aca="false">VLOOKUP(A5479,'Team Data'!$A$1:$E$659,2,FALSE())</f>
        <v>9</v>
      </c>
      <c r="L5479" s="0" t="n">
        <f aca="false">VLOOKUP(A5479,'Team Data'!$A$1:$E$659,3,FALSE())</f>
        <v>21</v>
      </c>
      <c r="M5479" s="0" t="n">
        <f aca="false">VLOOKUP(B5479,'Team Data'!$A$1:$E$659,2,FALSE())</f>
        <v>11</v>
      </c>
      <c r="N5479" s="0" t="n">
        <f aca="false">VLOOKUP(B5479,'Team Data'!$A$1:$E$659,3,FALSE())</f>
        <v>21</v>
      </c>
      <c r="O5479" s="0" t="n">
        <f aca="false">VLOOKUP(A5479,'Team Data'!$A$1:$E$659,4,FALSE())</f>
        <v>467</v>
      </c>
      <c r="P5479" s="0" t="n">
        <f aca="false">VLOOKUP(A5479,'Team Data'!$A$1:$E$659,5,FALSE())</f>
        <v>455</v>
      </c>
      <c r="Q5479" s="0" t="n">
        <f aca="false">VLOOKUP(B5479,'Team Data'!$A$1:$E$659,4,FALSE())</f>
        <v>511</v>
      </c>
      <c r="R5479" s="0" t="n">
        <f aca="false">VLOOKUP(B5479,'Team Data'!$A$1:$E$659,5,FALSE())</f>
        <v>448</v>
      </c>
      <c r="S5479" s="0" t="n">
        <f aca="false">IF(I5479=1,(MIN(30,(C5479-D5479)))*(M5479/(M5479+N5479))*(Q5479/(Q5479+R5479)),(MAX(-30,(C5479-D5479)))*(N5479/(M5479+N5479))*(R5479/(R5479+Q5479)))</f>
        <v>-2.45255474452555</v>
      </c>
      <c r="T5479" s="0" t="n">
        <f aca="false">IF(J5479=1,(MIN(30,(D5479-C5479)))*(K5479/(K5479+L5479))*(O5479/(O5479+P5479)),(MAX(-30,(D5479-C5479)))*(L5479/(K5479+L5479))*(P5479/(P5479+O5479)))</f>
        <v>1.21561822125813</v>
      </c>
      <c r="U5479" s="7" t="n">
        <v>43161</v>
      </c>
    </row>
    <row r="5480" customFormat="false" ht="15" hidden="false" customHeight="false" outlineLevel="0" collapsed="false">
      <c r="A5480" s="0" t="s">
        <v>72</v>
      </c>
      <c r="B5480" s="0" t="s">
        <v>107</v>
      </c>
      <c r="C5480" s="0" t="n">
        <v>81</v>
      </c>
      <c r="D5480" s="0" t="n">
        <v>93</v>
      </c>
      <c r="E5480" s="0" t="n">
        <v>25</v>
      </c>
      <c r="F5480" s="0" t="n">
        <v>39</v>
      </c>
      <c r="G5480" s="0" t="n">
        <v>10</v>
      </c>
      <c r="H5480" s="0" t="n">
        <v>14</v>
      </c>
      <c r="I5480" s="0" t="n">
        <v>0</v>
      </c>
      <c r="J5480" s="0" t="n">
        <v>1</v>
      </c>
      <c r="K5480" s="0" t="n">
        <f aca="false">VLOOKUP(A5480,'Team Data'!$A$1:$E$659,2,FALSE())</f>
        <v>8</v>
      </c>
      <c r="L5480" s="0" t="n">
        <f aca="false">VLOOKUP(A5480,'Team Data'!$A$1:$E$659,3,FALSE())</f>
        <v>24</v>
      </c>
      <c r="M5480" s="0" t="n">
        <f aca="false">VLOOKUP(B5480,'Team Data'!$A$1:$E$659,2,FALSE())</f>
        <v>13</v>
      </c>
      <c r="N5480" s="0" t="n">
        <f aca="false">VLOOKUP(B5480,'Team Data'!$A$1:$E$659,3,FALSE())</f>
        <v>20</v>
      </c>
      <c r="O5480" s="0" t="n">
        <f aca="false">VLOOKUP(A5480,'Team Data'!$A$1:$E$659,4,FALSE())</f>
        <v>529</v>
      </c>
      <c r="P5480" s="0" t="n">
        <f aca="false">VLOOKUP(A5480,'Team Data'!$A$1:$E$659,5,FALSE())</f>
        <v>470</v>
      </c>
      <c r="Q5480" s="0" t="n">
        <f aca="false">VLOOKUP(B5480,'Team Data'!$A$1:$E$659,4,FALSE())</f>
        <v>474</v>
      </c>
      <c r="R5480" s="0" t="n">
        <f aca="false">VLOOKUP(B5480,'Team Data'!$A$1:$E$659,5,FALSE())</f>
        <v>521</v>
      </c>
      <c r="S5480" s="0" t="n">
        <f aca="false">IF(I5480=1,(MIN(30,(C5480-D5480)))*(M5480/(M5480+N5480))*(Q5480/(Q5480+R5480)),(MAX(-30,(C5480-D5480)))*(N5480/(M5480+N5480))*(R5480/(R5480+Q5480)))</f>
        <v>-3.80813156692554</v>
      </c>
      <c r="T5480" s="0" t="n">
        <f aca="false">IF(J5480=1,(MIN(30,(D5480-C5480)))*(K5480/(K5480+L5480))*(O5480/(O5480+P5480)),(MAX(-30,(D5480-C5480)))*(L5480/(K5480+L5480))*(P5480/(P5480+O5480)))</f>
        <v>1.58858858858859</v>
      </c>
      <c r="U5480" s="7" t="n">
        <v>43161</v>
      </c>
    </row>
    <row r="5481" customFormat="false" ht="15" hidden="false" customHeight="false" outlineLevel="0" collapsed="false">
      <c r="A5481" s="0" t="s">
        <v>349</v>
      </c>
      <c r="B5481" s="0" t="s">
        <v>238</v>
      </c>
      <c r="C5481" s="0" t="n">
        <v>52</v>
      </c>
      <c r="D5481" s="0" t="n">
        <v>61</v>
      </c>
      <c r="E5481" s="0" t="n">
        <v>35</v>
      </c>
      <c r="F5481" s="0" t="n">
        <v>32</v>
      </c>
      <c r="G5481" s="0" t="n">
        <v>15</v>
      </c>
      <c r="H5481" s="0" t="n">
        <v>5</v>
      </c>
      <c r="I5481" s="0" t="n">
        <v>0</v>
      </c>
      <c r="J5481" s="0" t="n">
        <v>1</v>
      </c>
      <c r="K5481" s="0" t="n">
        <f aca="false">VLOOKUP(A5481,'Team Data'!$A$1:$E$659,2,FALSE())</f>
        <v>19</v>
      </c>
      <c r="L5481" s="0" t="n">
        <f aca="false">VLOOKUP(A5481,'Team Data'!$A$1:$E$659,3,FALSE())</f>
        <v>12</v>
      </c>
      <c r="M5481" s="0" t="n">
        <f aca="false">VLOOKUP(B5481,'Team Data'!$A$1:$E$659,2,FALSE())</f>
        <v>23</v>
      </c>
      <c r="N5481" s="0" t="n">
        <f aca="false">VLOOKUP(B5481,'Team Data'!$A$1:$E$659,3,FALSE())</f>
        <v>13</v>
      </c>
      <c r="O5481" s="0" t="n">
        <f aca="false">VLOOKUP(A5481,'Team Data'!$A$1:$E$659,4,FALSE())</f>
        <v>461</v>
      </c>
      <c r="P5481" s="0" t="n">
        <f aca="false">VLOOKUP(A5481,'Team Data'!$A$1:$E$659,5,FALSE())</f>
        <v>472</v>
      </c>
      <c r="Q5481" s="0" t="n">
        <f aca="false">VLOOKUP(B5481,'Team Data'!$A$1:$E$659,4,FALSE())</f>
        <v>577</v>
      </c>
      <c r="R5481" s="0" t="n">
        <f aca="false">VLOOKUP(B5481,'Team Data'!$A$1:$E$659,5,FALSE())</f>
        <v>554</v>
      </c>
      <c r="S5481" s="0" t="n">
        <f aca="false">IF(I5481=1,(MIN(30,(C5481-D5481)))*(M5481/(M5481+N5481))*(Q5481/(Q5481+R5481)),(MAX(-30,(C5481-D5481)))*(N5481/(M5481+N5481))*(R5481/(R5481+Q5481)))</f>
        <v>-1.59195402298851</v>
      </c>
      <c r="T5481" s="0" t="n">
        <f aca="false">IF(J5481=1,(MIN(30,(D5481-C5481)))*(K5481/(K5481+L5481))*(O5481/(O5481+P5481)),(MAX(-30,(D5481-C5481)))*(L5481/(K5481+L5481))*(P5481/(P5481+O5481)))</f>
        <v>2.72554714241261</v>
      </c>
      <c r="U5481" s="7" t="n">
        <v>43161</v>
      </c>
    </row>
    <row r="5482" customFormat="false" ht="15" hidden="false" customHeight="false" outlineLevel="0" collapsed="false">
      <c r="A5482" s="0" t="s">
        <v>37</v>
      </c>
      <c r="B5482" s="0" t="s">
        <v>32</v>
      </c>
      <c r="C5482" s="0" t="n">
        <v>100</v>
      </c>
      <c r="D5482" s="0" t="n">
        <v>70</v>
      </c>
      <c r="E5482" s="0" t="n">
        <v>38</v>
      </c>
      <c r="F5482" s="0" t="n">
        <v>37</v>
      </c>
      <c r="G5482" s="0" t="n">
        <v>7</v>
      </c>
      <c r="H5482" s="0" t="n">
        <v>12</v>
      </c>
      <c r="I5482" s="0" t="n">
        <v>1</v>
      </c>
      <c r="J5482" s="0" t="n">
        <v>0</v>
      </c>
      <c r="K5482" s="0" t="n">
        <f aca="false">VLOOKUP(A5482,'Team Data'!$A$1:$E$659,2,FALSE())</f>
        <v>27</v>
      </c>
      <c r="L5482" s="0" t="n">
        <f aca="false">VLOOKUP(A5482,'Team Data'!$A$1:$E$659,3,FALSE())</f>
        <v>9</v>
      </c>
      <c r="M5482" s="0" t="n">
        <f aca="false">VLOOKUP(B5482,'Team Data'!$A$1:$E$659,2,FALSE())</f>
        <v>16</v>
      </c>
      <c r="N5482" s="0" t="n">
        <f aca="false">VLOOKUP(B5482,'Team Data'!$A$1:$E$659,3,FALSE())</f>
        <v>16</v>
      </c>
      <c r="O5482" s="0" t="n">
        <f aca="false">VLOOKUP(A5482,'Team Data'!$A$1:$E$659,4,FALSE())</f>
        <v>662</v>
      </c>
      <c r="P5482" s="0" t="n">
        <f aca="false">VLOOKUP(A5482,'Team Data'!$A$1:$E$659,5,FALSE())</f>
        <v>509</v>
      </c>
      <c r="Q5482" s="0" t="n">
        <f aca="false">VLOOKUP(B5482,'Team Data'!$A$1:$E$659,4,FALSE())</f>
        <v>523</v>
      </c>
      <c r="R5482" s="0" t="n">
        <f aca="false">VLOOKUP(B5482,'Team Data'!$A$1:$E$659,5,FALSE())</f>
        <v>476</v>
      </c>
      <c r="S5482" s="0" t="n">
        <f aca="false">IF(I5482=1,(MIN(30,(C5482-D5482)))*(M5482/(M5482+N5482))*(Q5482/(Q5482+R5482)),(MAX(-30,(C5482-D5482)))*(N5482/(M5482+N5482))*(R5482/(R5482+Q5482)))</f>
        <v>7.85285285285285</v>
      </c>
      <c r="T5482" s="0" t="n">
        <f aca="false">IF(J5482=1,(MIN(30,(D5482-C5482)))*(K5482/(K5482+L5482))*(O5482/(O5482+P5482)),(MAX(-30,(D5482-C5482)))*(L5482/(K5482+L5482))*(P5482/(P5482+O5482)))</f>
        <v>-3.2600341588386</v>
      </c>
      <c r="U5482" s="7" t="n">
        <v>43161</v>
      </c>
    </row>
    <row r="5483" customFormat="false" ht="15" hidden="false" customHeight="false" outlineLevel="0" collapsed="false">
      <c r="A5483" s="0" t="s">
        <v>81</v>
      </c>
      <c r="B5483" s="0" t="s">
        <v>298</v>
      </c>
      <c r="C5483" s="0" t="n">
        <v>71</v>
      </c>
      <c r="D5483" s="0" t="n">
        <v>69</v>
      </c>
      <c r="E5483" s="0" t="n">
        <v>25</v>
      </c>
      <c r="F5483" s="0" t="n">
        <v>33</v>
      </c>
      <c r="G5483" s="0" t="n">
        <v>11</v>
      </c>
      <c r="H5483" s="0" t="n">
        <v>14</v>
      </c>
      <c r="I5483" s="0" t="n">
        <v>1</v>
      </c>
      <c r="J5483" s="0" t="n">
        <v>0</v>
      </c>
      <c r="K5483" s="0" t="n">
        <f aca="false">VLOOKUP(A5483,'Team Data'!$A$1:$E$659,2,FALSE())</f>
        <v>22</v>
      </c>
      <c r="L5483" s="0" t="n">
        <f aca="false">VLOOKUP(A5483,'Team Data'!$A$1:$E$659,3,FALSE())</f>
        <v>13</v>
      </c>
      <c r="M5483" s="0" t="n">
        <f aca="false">VLOOKUP(B5483,'Team Data'!$A$1:$E$659,2,FALSE())</f>
        <v>23</v>
      </c>
      <c r="N5483" s="0" t="n">
        <f aca="false">VLOOKUP(B5483,'Team Data'!$A$1:$E$659,3,FALSE())</f>
        <v>11</v>
      </c>
      <c r="O5483" s="0" t="n">
        <f aca="false">VLOOKUP(A5483,'Team Data'!$A$1:$E$659,4,FALSE())</f>
        <v>536</v>
      </c>
      <c r="P5483" s="0" t="n">
        <f aca="false">VLOOKUP(A5483,'Team Data'!$A$1:$E$659,5,FALSE())</f>
        <v>497</v>
      </c>
      <c r="Q5483" s="0" t="n">
        <f aca="false">VLOOKUP(B5483,'Team Data'!$A$1:$E$659,4,FALSE())</f>
        <v>603</v>
      </c>
      <c r="R5483" s="0" t="n">
        <f aca="false">VLOOKUP(B5483,'Team Data'!$A$1:$E$659,5,FALSE())</f>
        <v>503</v>
      </c>
      <c r="S5483" s="0" t="n">
        <f aca="false">IF(I5483=1,(MIN(30,(C5483-D5483)))*(M5483/(M5483+N5483))*(Q5483/(Q5483+R5483)),(MAX(-30,(C5483-D5483)))*(N5483/(M5483+N5483))*(R5483/(R5483+Q5483)))</f>
        <v>0.737634294224019</v>
      </c>
      <c r="T5483" s="0" t="n">
        <f aca="false">IF(J5483=1,(MIN(30,(D5483-C5483)))*(K5483/(K5483+L5483))*(O5483/(O5483+P5483)),(MAX(-30,(D5483-C5483)))*(L5483/(K5483+L5483))*(P5483/(P5483+O5483)))</f>
        <v>-0.357405614714424</v>
      </c>
      <c r="U5483" s="7" t="n">
        <v>43161</v>
      </c>
    </row>
    <row r="5484" customFormat="false" ht="15" hidden="false" customHeight="false" outlineLevel="0" collapsed="false">
      <c r="A5484" s="0" t="s">
        <v>225</v>
      </c>
      <c r="B5484" s="0" t="s">
        <v>215</v>
      </c>
      <c r="C5484" s="0" t="n">
        <v>69</v>
      </c>
      <c r="D5484" s="0" t="n">
        <v>68</v>
      </c>
      <c r="E5484" s="0" t="n">
        <v>39</v>
      </c>
      <c r="F5484" s="0" t="n">
        <v>33</v>
      </c>
      <c r="G5484" s="0" t="n">
        <v>9</v>
      </c>
      <c r="H5484" s="0" t="n">
        <v>8</v>
      </c>
      <c r="I5484" s="0" t="n">
        <v>1</v>
      </c>
      <c r="J5484" s="0" t="n">
        <v>0</v>
      </c>
      <c r="K5484" s="0" t="n">
        <f aca="false">VLOOKUP(A5484,'Team Data'!$A$1:$E$659,2,FALSE())</f>
        <v>26</v>
      </c>
      <c r="L5484" s="0" t="n">
        <f aca="false">VLOOKUP(A5484,'Team Data'!$A$1:$E$659,3,FALSE())</f>
        <v>12</v>
      </c>
      <c r="M5484" s="0" t="n">
        <f aca="false">VLOOKUP(B5484,'Team Data'!$A$1:$E$659,2,FALSE())</f>
        <v>25</v>
      </c>
      <c r="N5484" s="0" t="n">
        <f aca="false">VLOOKUP(B5484,'Team Data'!$A$1:$E$659,3,FALSE())</f>
        <v>9</v>
      </c>
      <c r="O5484" s="0" t="n">
        <f aca="false">VLOOKUP(A5484,'Team Data'!$A$1:$E$659,4,FALSE())</f>
        <v>700</v>
      </c>
      <c r="P5484" s="0" t="n">
        <f aca="false">VLOOKUP(A5484,'Team Data'!$A$1:$E$659,5,FALSE())</f>
        <v>549</v>
      </c>
      <c r="Q5484" s="0" t="n">
        <f aca="false">VLOOKUP(B5484,'Team Data'!$A$1:$E$659,4,FALSE())</f>
        <v>711</v>
      </c>
      <c r="R5484" s="0" t="n">
        <f aca="false">VLOOKUP(B5484,'Team Data'!$A$1:$E$659,5,FALSE())</f>
        <v>455</v>
      </c>
      <c r="S5484" s="0" t="n">
        <f aca="false">IF(I5484=1,(MIN(30,(C5484-D5484)))*(M5484/(M5484+N5484))*(Q5484/(Q5484+R5484)),(MAX(-30,(C5484-D5484)))*(N5484/(M5484+N5484))*(R5484/(R5484+Q5484)))</f>
        <v>0.448365452527495</v>
      </c>
      <c r="T5484" s="0" t="n">
        <f aca="false">IF(J5484=1,(MIN(30,(D5484-C5484)))*(K5484/(K5484+L5484))*(O5484/(O5484+P5484)),(MAX(-30,(D5484-C5484)))*(L5484/(K5484+L5484))*(P5484/(P5484+O5484)))</f>
        <v>-0.138805781467279</v>
      </c>
      <c r="U5484" s="7" t="n">
        <v>43161</v>
      </c>
    </row>
    <row r="5485" customFormat="false" ht="15" hidden="false" customHeight="false" outlineLevel="0" collapsed="false">
      <c r="A5485" s="0" t="s">
        <v>177</v>
      </c>
      <c r="B5485" s="0" t="s">
        <v>274</v>
      </c>
      <c r="C5485" s="0" t="n">
        <v>63</v>
      </c>
      <c r="D5485" s="0" t="n">
        <v>67</v>
      </c>
      <c r="E5485" s="0" t="n">
        <v>30</v>
      </c>
      <c r="F5485" s="0" t="n">
        <v>31</v>
      </c>
      <c r="G5485" s="0" t="n">
        <v>10</v>
      </c>
      <c r="H5485" s="0" t="n">
        <v>7</v>
      </c>
      <c r="I5485" s="0" t="n">
        <v>0</v>
      </c>
      <c r="J5485" s="0" t="n">
        <v>1</v>
      </c>
      <c r="K5485" s="0" t="n">
        <f aca="false">VLOOKUP(A5485,'Team Data'!$A$1:$E$659,2,FALSE())</f>
        <v>18</v>
      </c>
      <c r="L5485" s="0" t="n">
        <f aca="false">VLOOKUP(A5485,'Team Data'!$A$1:$E$659,3,FALSE())</f>
        <v>15</v>
      </c>
      <c r="M5485" s="0" t="n">
        <f aca="false">VLOOKUP(B5485,'Team Data'!$A$1:$E$659,2,FALSE())</f>
        <v>20</v>
      </c>
      <c r="N5485" s="0" t="n">
        <f aca="false">VLOOKUP(B5485,'Team Data'!$A$1:$E$659,3,FALSE())</f>
        <v>13</v>
      </c>
      <c r="O5485" s="0" t="n">
        <f aca="false">VLOOKUP(A5485,'Team Data'!$A$1:$E$659,4,FALSE())</f>
        <v>582</v>
      </c>
      <c r="P5485" s="0" t="n">
        <f aca="false">VLOOKUP(A5485,'Team Data'!$A$1:$E$659,5,FALSE())</f>
        <v>475</v>
      </c>
      <c r="Q5485" s="0" t="n">
        <f aca="false">VLOOKUP(B5485,'Team Data'!$A$1:$E$659,4,FALSE())</f>
        <v>571</v>
      </c>
      <c r="R5485" s="0" t="n">
        <f aca="false">VLOOKUP(B5485,'Team Data'!$A$1:$E$659,5,FALSE())</f>
        <v>476</v>
      </c>
      <c r="S5485" s="0" t="n">
        <f aca="false">IF(I5485=1,(MIN(30,(C5485-D5485)))*(M5485/(M5485+N5485))*(Q5485/(Q5485+R5485)),(MAX(-30,(C5485-D5485)))*(N5485/(M5485+N5485))*(R5485/(R5485+Q5485)))</f>
        <v>-0.716390263668201</v>
      </c>
      <c r="T5485" s="0" t="n">
        <f aca="false">IF(J5485=1,(MIN(30,(D5485-C5485)))*(K5485/(K5485+L5485))*(O5485/(O5485+P5485)),(MAX(-30,(D5485-C5485)))*(L5485/(K5485+L5485))*(P5485/(P5485+O5485)))</f>
        <v>1.20134170465296</v>
      </c>
      <c r="U5485" s="7" t="n">
        <v>43162</v>
      </c>
    </row>
    <row r="5486" customFormat="false" ht="15" hidden="false" customHeight="false" outlineLevel="0" collapsed="false">
      <c r="A5486" s="0" t="s">
        <v>253</v>
      </c>
      <c r="B5486" s="0" t="s">
        <v>242</v>
      </c>
      <c r="C5486" s="0" t="n">
        <v>66</v>
      </c>
      <c r="D5486" s="0" t="n">
        <v>55</v>
      </c>
      <c r="E5486" s="0" t="n">
        <v>41</v>
      </c>
      <c r="F5486" s="0" t="n">
        <v>35</v>
      </c>
      <c r="G5486" s="0" t="n">
        <v>16</v>
      </c>
      <c r="H5486" s="0" t="n">
        <v>15</v>
      </c>
      <c r="I5486" s="0" t="n">
        <v>1</v>
      </c>
      <c r="J5486" s="0" t="n">
        <v>0</v>
      </c>
      <c r="K5486" s="0" t="n">
        <f aca="false">VLOOKUP(A5486,'Team Data'!$A$1:$E$659,2,FALSE())</f>
        <v>14</v>
      </c>
      <c r="L5486" s="0" t="n">
        <f aca="false">VLOOKUP(A5486,'Team Data'!$A$1:$E$659,3,FALSE())</f>
        <v>18</v>
      </c>
      <c r="M5486" s="0" t="n">
        <f aca="false">VLOOKUP(B5486,'Team Data'!$A$1:$E$659,2,FALSE())</f>
        <v>22</v>
      </c>
      <c r="N5486" s="0" t="n">
        <f aca="false">VLOOKUP(B5486,'Team Data'!$A$1:$E$659,3,FALSE())</f>
        <v>9</v>
      </c>
      <c r="O5486" s="0" t="n">
        <f aca="false">VLOOKUP(A5486,'Team Data'!$A$1:$E$659,4,FALSE())</f>
        <v>470</v>
      </c>
      <c r="P5486" s="0" t="n">
        <f aca="false">VLOOKUP(A5486,'Team Data'!$A$1:$E$659,5,FALSE())</f>
        <v>557</v>
      </c>
      <c r="Q5486" s="0" t="n">
        <f aca="false">VLOOKUP(B5486,'Team Data'!$A$1:$E$659,4,FALSE())</f>
        <v>500</v>
      </c>
      <c r="R5486" s="0" t="n">
        <f aca="false">VLOOKUP(B5486,'Team Data'!$A$1:$E$659,5,FALSE())</f>
        <v>520</v>
      </c>
      <c r="S5486" s="0" t="n">
        <f aca="false">IF(I5486=1,(MIN(30,(C5486-D5486)))*(M5486/(M5486+N5486))*(Q5486/(Q5486+R5486)),(MAX(-30,(C5486-D5486)))*(N5486/(M5486+N5486))*(R5486/(R5486+Q5486)))</f>
        <v>3.82669196710942</v>
      </c>
      <c r="T5486" s="0" t="n">
        <f aca="false">IF(J5486=1,(MIN(30,(D5486-C5486)))*(K5486/(K5486+L5486))*(O5486/(O5486+P5486)),(MAX(-30,(D5486-C5486)))*(L5486/(K5486+L5486))*(P5486/(P5486+O5486)))</f>
        <v>-3.35583008763389</v>
      </c>
      <c r="U5486" s="7" t="n">
        <v>43162</v>
      </c>
    </row>
    <row r="5487" customFormat="false" ht="15" hidden="false" customHeight="false" outlineLevel="0" collapsed="false">
      <c r="A5487" s="0" t="s">
        <v>226</v>
      </c>
      <c r="B5487" s="0" t="s">
        <v>355</v>
      </c>
      <c r="C5487" s="0" t="n">
        <v>79</v>
      </c>
      <c r="D5487" s="0" t="n">
        <v>80</v>
      </c>
      <c r="E5487" s="0" t="n">
        <v>27</v>
      </c>
      <c r="F5487" s="0" t="n">
        <v>41</v>
      </c>
      <c r="G5487" s="0" t="n">
        <v>7</v>
      </c>
      <c r="H5487" s="0" t="n">
        <v>13</v>
      </c>
      <c r="I5487" s="0" t="n">
        <v>0</v>
      </c>
      <c r="J5487" s="0" t="n">
        <v>1</v>
      </c>
      <c r="K5487" s="0" t="n">
        <f aca="false">VLOOKUP(A5487,'Team Data'!$A$1:$E$659,2,FALSE())</f>
        <v>24</v>
      </c>
      <c r="L5487" s="0" t="n">
        <f aca="false">VLOOKUP(A5487,'Team Data'!$A$1:$E$659,3,FALSE())</f>
        <v>9</v>
      </c>
      <c r="M5487" s="0" t="n">
        <f aca="false">VLOOKUP(B5487,'Team Data'!$A$1:$E$659,2,FALSE())</f>
        <v>16</v>
      </c>
      <c r="N5487" s="0" t="n">
        <f aca="false">VLOOKUP(B5487,'Team Data'!$A$1:$E$659,3,FALSE())</f>
        <v>15</v>
      </c>
      <c r="O5487" s="0" t="n">
        <f aca="false">VLOOKUP(A5487,'Team Data'!$A$1:$E$659,4,FALSE())</f>
        <v>464</v>
      </c>
      <c r="P5487" s="0" t="n">
        <f aca="false">VLOOKUP(A5487,'Team Data'!$A$1:$E$659,5,FALSE())</f>
        <v>528</v>
      </c>
      <c r="Q5487" s="0" t="n">
        <f aca="false">VLOOKUP(B5487,'Team Data'!$A$1:$E$659,4,FALSE())</f>
        <v>450</v>
      </c>
      <c r="R5487" s="0" t="n">
        <f aca="false">VLOOKUP(B5487,'Team Data'!$A$1:$E$659,5,FALSE())</f>
        <v>474</v>
      </c>
      <c r="S5487" s="0" t="n">
        <f aca="false">IF(I5487=1,(MIN(30,(C5487-D5487)))*(M5487/(M5487+N5487))*(Q5487/(Q5487+R5487)),(MAX(-30,(C5487-D5487)))*(N5487/(M5487+N5487))*(R5487/(R5487+Q5487)))</f>
        <v>-0.248219522413071</v>
      </c>
      <c r="T5487" s="0" t="n">
        <f aca="false">IF(J5487=1,(MIN(30,(D5487-C5487)))*(K5487/(K5487+L5487))*(O5487/(O5487+P5487)),(MAX(-30,(D5487-C5487)))*(L5487/(K5487+L5487))*(P5487/(P5487+O5487)))</f>
        <v>0.340175953079179</v>
      </c>
      <c r="U5487" s="7" t="n">
        <v>43162</v>
      </c>
    </row>
    <row r="5488" customFormat="false" ht="15" hidden="false" customHeight="false" outlineLevel="0" collapsed="false">
      <c r="A5488" s="0" t="s">
        <v>63</v>
      </c>
      <c r="B5488" s="0" t="s">
        <v>110</v>
      </c>
      <c r="C5488" s="0" t="n">
        <v>88</v>
      </c>
      <c r="D5488" s="0" t="n">
        <v>98</v>
      </c>
      <c r="E5488" s="0" t="n">
        <v>32</v>
      </c>
      <c r="F5488" s="0" t="n">
        <v>41</v>
      </c>
      <c r="G5488" s="0" t="n">
        <v>10</v>
      </c>
      <c r="H5488" s="0" t="n">
        <v>19</v>
      </c>
      <c r="I5488" s="0" t="n">
        <v>0</v>
      </c>
      <c r="J5488" s="0" t="n">
        <v>1</v>
      </c>
      <c r="K5488" s="0" t="n">
        <f aca="false">VLOOKUP(A5488,'Team Data'!$A$1:$E$659,2,FALSE())</f>
        <v>12</v>
      </c>
      <c r="L5488" s="0" t="n">
        <f aca="false">VLOOKUP(A5488,'Team Data'!$A$1:$E$659,3,FALSE())</f>
        <v>16</v>
      </c>
      <c r="M5488" s="0" t="n">
        <f aca="false">VLOOKUP(B5488,'Team Data'!$A$1:$E$659,2,FALSE())</f>
        <v>18</v>
      </c>
      <c r="N5488" s="0" t="n">
        <f aca="false">VLOOKUP(B5488,'Team Data'!$A$1:$E$659,3,FALSE())</f>
        <v>14</v>
      </c>
      <c r="O5488" s="0" t="n">
        <f aca="false">VLOOKUP(A5488,'Team Data'!$A$1:$E$659,4,FALSE())</f>
        <v>415</v>
      </c>
      <c r="P5488" s="0" t="n">
        <f aca="false">VLOOKUP(A5488,'Team Data'!$A$1:$E$659,5,FALSE())</f>
        <v>428</v>
      </c>
      <c r="Q5488" s="0" t="n">
        <f aca="false">VLOOKUP(B5488,'Team Data'!$A$1:$E$659,4,FALSE())</f>
        <v>490</v>
      </c>
      <c r="R5488" s="0" t="n">
        <f aca="false">VLOOKUP(B5488,'Team Data'!$A$1:$E$659,5,FALSE())</f>
        <v>466</v>
      </c>
      <c r="S5488" s="0" t="n">
        <f aca="false">IF(I5488=1,(MIN(30,(C5488-D5488)))*(M5488/(M5488+N5488))*(Q5488/(Q5488+R5488)),(MAX(-30,(C5488-D5488)))*(N5488/(M5488+N5488))*(R5488/(R5488+Q5488)))</f>
        <v>-2.13258368200837</v>
      </c>
      <c r="T5488" s="0" t="n">
        <f aca="false">IF(J5488=1,(MIN(30,(D5488-C5488)))*(K5488/(K5488+L5488))*(O5488/(O5488+P5488)),(MAX(-30,(D5488-C5488)))*(L5488/(K5488+L5488))*(P5488/(P5488+O5488)))</f>
        <v>2.10981189628876</v>
      </c>
      <c r="U5488" s="7" t="n">
        <v>43162</v>
      </c>
    </row>
    <row r="5489" customFormat="false" ht="15" hidden="false" customHeight="false" outlineLevel="0" collapsed="false">
      <c r="A5489" s="0" t="s">
        <v>61</v>
      </c>
      <c r="B5489" s="0" t="s">
        <v>65</v>
      </c>
      <c r="C5489" s="0" t="n">
        <v>78</v>
      </c>
      <c r="D5489" s="0" t="n">
        <v>80</v>
      </c>
      <c r="E5489" s="0" t="n">
        <v>34</v>
      </c>
      <c r="F5489" s="0" t="n">
        <v>31</v>
      </c>
      <c r="G5489" s="0" t="n">
        <v>11</v>
      </c>
      <c r="H5489" s="0" t="n">
        <v>15</v>
      </c>
      <c r="I5489" s="0" t="n">
        <v>0</v>
      </c>
      <c r="J5489" s="0" t="n">
        <v>1</v>
      </c>
      <c r="K5489" s="0" t="n">
        <f aca="false">VLOOKUP(A5489,'Team Data'!$A$1:$E$659,2,FALSE())</f>
        <v>8</v>
      </c>
      <c r="L5489" s="0" t="n">
        <f aca="false">VLOOKUP(A5489,'Team Data'!$A$1:$E$659,3,FALSE())</f>
        <v>19</v>
      </c>
      <c r="M5489" s="0" t="n">
        <f aca="false">VLOOKUP(B5489,'Team Data'!$A$1:$E$659,2,FALSE())</f>
        <v>7</v>
      </c>
      <c r="N5489" s="0" t="n">
        <f aca="false">VLOOKUP(B5489,'Team Data'!$A$1:$E$659,3,FALSE())</f>
        <v>20</v>
      </c>
      <c r="O5489" s="0" t="n">
        <f aca="false">VLOOKUP(A5489,'Team Data'!$A$1:$E$659,4,FALSE())</f>
        <v>409</v>
      </c>
      <c r="P5489" s="0" t="n">
        <f aca="false">VLOOKUP(A5489,'Team Data'!$A$1:$E$659,5,FALSE())</f>
        <v>407</v>
      </c>
      <c r="Q5489" s="0" t="n">
        <f aca="false">VLOOKUP(B5489,'Team Data'!$A$1:$E$659,4,FALSE())</f>
        <v>381</v>
      </c>
      <c r="R5489" s="0" t="n">
        <f aca="false">VLOOKUP(B5489,'Team Data'!$A$1:$E$659,5,FALSE())</f>
        <v>427</v>
      </c>
      <c r="S5489" s="0" t="n">
        <f aca="false">IF(I5489=1,(MIN(30,(C5489-D5489)))*(M5489/(M5489+N5489))*(Q5489/(Q5489+R5489)),(MAX(-30,(C5489-D5489)))*(N5489/(M5489+N5489))*(R5489/(R5489+Q5489)))</f>
        <v>-0.782911624495783</v>
      </c>
      <c r="T5489" s="0" t="n">
        <f aca="false">IF(J5489=1,(MIN(30,(D5489-C5489)))*(K5489/(K5489+L5489))*(O5489/(O5489+P5489)),(MAX(-30,(D5489-C5489)))*(L5489/(K5489+L5489))*(P5489/(P5489+O5489)))</f>
        <v>0.297022512708787</v>
      </c>
      <c r="U5489" s="7" t="n">
        <v>43162</v>
      </c>
    </row>
    <row r="5490" customFormat="false" ht="15" hidden="false" customHeight="false" outlineLevel="0" collapsed="false">
      <c r="A5490" s="0" t="s">
        <v>233</v>
      </c>
      <c r="B5490" s="0" t="s">
        <v>34</v>
      </c>
      <c r="C5490" s="0" t="n">
        <v>78</v>
      </c>
      <c r="D5490" s="0" t="n">
        <v>63</v>
      </c>
      <c r="E5490" s="0" t="n">
        <v>35</v>
      </c>
      <c r="F5490" s="0" t="n">
        <v>44</v>
      </c>
      <c r="G5490" s="0" t="n">
        <v>9</v>
      </c>
      <c r="H5490" s="0" t="n">
        <v>11</v>
      </c>
      <c r="I5490" s="0" t="n">
        <v>1</v>
      </c>
      <c r="J5490" s="0" t="n">
        <v>0</v>
      </c>
      <c r="K5490" s="0" t="n">
        <f aca="false">VLOOKUP(A5490,'Team Data'!$A$1:$E$659,2,FALSE())</f>
        <v>13</v>
      </c>
      <c r="L5490" s="0" t="n">
        <f aca="false">VLOOKUP(A5490,'Team Data'!$A$1:$E$659,3,FALSE())</f>
        <v>16</v>
      </c>
      <c r="M5490" s="0" t="n">
        <f aca="false">VLOOKUP(B5490,'Team Data'!$A$1:$E$659,2,FALSE())</f>
        <v>11</v>
      </c>
      <c r="N5490" s="0" t="n">
        <f aca="false">VLOOKUP(B5490,'Team Data'!$A$1:$E$659,3,FALSE())</f>
        <v>16</v>
      </c>
      <c r="O5490" s="0" t="n">
        <f aca="false">VLOOKUP(A5490,'Team Data'!$A$1:$E$659,4,FALSE())</f>
        <v>429</v>
      </c>
      <c r="P5490" s="0" t="n">
        <f aca="false">VLOOKUP(A5490,'Team Data'!$A$1:$E$659,5,FALSE())</f>
        <v>434</v>
      </c>
      <c r="Q5490" s="0" t="n">
        <f aca="false">VLOOKUP(B5490,'Team Data'!$A$1:$E$659,4,FALSE())</f>
        <v>361</v>
      </c>
      <c r="R5490" s="0" t="n">
        <f aca="false">VLOOKUP(B5490,'Team Data'!$A$1:$E$659,5,FALSE())</f>
        <v>435</v>
      </c>
      <c r="S5490" s="0" t="n">
        <f aca="false">IF(I5490=1,(MIN(30,(C5490-D5490)))*(M5490/(M5490+N5490))*(Q5490/(Q5490+R5490)),(MAX(-30,(C5490-D5490)))*(N5490/(M5490+N5490))*(R5490/(R5490+Q5490)))</f>
        <v>2.7714963707426</v>
      </c>
      <c r="T5490" s="0" t="n">
        <f aca="false">IF(J5490=1,(MIN(30,(D5490-C5490)))*(K5490/(K5490+L5490))*(O5490/(O5490+P5490)),(MAX(-30,(D5490-C5490)))*(L5490/(K5490+L5490))*(P5490/(P5490+O5490)))</f>
        <v>-4.16190514244616</v>
      </c>
      <c r="U5490" s="7" t="n">
        <v>43162</v>
      </c>
    </row>
    <row r="5491" customFormat="false" ht="15" hidden="false" customHeight="false" outlineLevel="0" collapsed="false">
      <c r="A5491" s="0" t="s">
        <v>321</v>
      </c>
      <c r="B5491" s="0" t="s">
        <v>295</v>
      </c>
      <c r="C5491" s="0" t="n">
        <v>85</v>
      </c>
      <c r="D5491" s="0" t="n">
        <v>82</v>
      </c>
      <c r="E5491" s="0" t="n">
        <v>35</v>
      </c>
      <c r="F5491" s="0" t="n">
        <v>31</v>
      </c>
      <c r="G5491" s="0" t="n">
        <v>12</v>
      </c>
      <c r="H5491" s="0" t="n">
        <v>18</v>
      </c>
      <c r="I5491" s="0" t="n">
        <v>1</v>
      </c>
      <c r="J5491" s="0" t="n">
        <v>0</v>
      </c>
      <c r="K5491" s="0" t="n">
        <f aca="false">VLOOKUP(A5491,'Team Data'!$A$1:$E$659,2,FALSE())</f>
        <v>21</v>
      </c>
      <c r="L5491" s="0" t="n">
        <f aca="false">VLOOKUP(A5491,'Team Data'!$A$1:$E$659,3,FALSE())</f>
        <v>13</v>
      </c>
      <c r="M5491" s="0" t="n">
        <f aca="false">VLOOKUP(B5491,'Team Data'!$A$1:$E$659,2,FALSE())</f>
        <v>15</v>
      </c>
      <c r="N5491" s="0" t="n">
        <f aca="false">VLOOKUP(B5491,'Team Data'!$A$1:$E$659,3,FALSE())</f>
        <v>18</v>
      </c>
      <c r="O5491" s="0" t="n">
        <f aca="false">VLOOKUP(A5491,'Team Data'!$A$1:$E$659,4,FALSE())</f>
        <v>576</v>
      </c>
      <c r="P5491" s="0" t="n">
        <f aca="false">VLOOKUP(A5491,'Team Data'!$A$1:$E$659,5,FALSE())</f>
        <v>519</v>
      </c>
      <c r="Q5491" s="0" t="n">
        <f aca="false">VLOOKUP(B5491,'Team Data'!$A$1:$E$659,4,FALSE())</f>
        <v>512</v>
      </c>
      <c r="R5491" s="0" t="n">
        <f aca="false">VLOOKUP(B5491,'Team Data'!$A$1:$E$659,5,FALSE())</f>
        <v>507</v>
      </c>
      <c r="S5491" s="0" t="n">
        <f aca="false">IF(I5491=1,(MIN(30,(C5491-D5491)))*(M5491/(M5491+N5491))*(Q5491/(Q5491+R5491)),(MAX(-30,(C5491-D5491)))*(N5491/(M5491+N5491))*(R5491/(R5491+Q5491)))</f>
        <v>0.685163707734856</v>
      </c>
      <c r="T5491" s="0" t="n">
        <f aca="false">IF(J5491=1,(MIN(30,(D5491-C5491)))*(K5491/(K5491+L5491))*(O5491/(O5491+P5491)),(MAX(-30,(D5491-C5491)))*(L5491/(K5491+L5491))*(P5491/(P5491+O5491)))</f>
        <v>-0.543674456083803</v>
      </c>
      <c r="U5491" s="7" t="n">
        <v>43162</v>
      </c>
    </row>
    <row r="5492" customFormat="false" ht="15" hidden="false" customHeight="false" outlineLevel="0" collapsed="false">
      <c r="A5492" s="0" t="s">
        <v>137</v>
      </c>
      <c r="B5492" s="0" t="s">
        <v>8</v>
      </c>
      <c r="C5492" s="0" t="n">
        <v>65</v>
      </c>
      <c r="D5492" s="0" t="n">
        <v>67</v>
      </c>
      <c r="E5492" s="0" t="n">
        <v>33</v>
      </c>
      <c r="F5492" s="0" t="n">
        <v>32</v>
      </c>
      <c r="G5492" s="0" t="n">
        <v>13</v>
      </c>
      <c r="H5492" s="0" t="n">
        <v>11</v>
      </c>
      <c r="I5492" s="0" t="n">
        <v>0</v>
      </c>
      <c r="J5492" s="0" t="n">
        <v>1</v>
      </c>
      <c r="K5492" s="0" t="n">
        <f aca="false">VLOOKUP(A5492,'Team Data'!$A$1:$E$659,2,FALSE())</f>
        <v>17</v>
      </c>
      <c r="L5492" s="0" t="n">
        <f aca="false">VLOOKUP(A5492,'Team Data'!$A$1:$E$659,3,FALSE())</f>
        <v>17</v>
      </c>
      <c r="M5492" s="0" t="n">
        <f aca="false">VLOOKUP(B5492,'Team Data'!$A$1:$E$659,2,FALSE())</f>
        <v>14</v>
      </c>
      <c r="N5492" s="0" t="n">
        <f aca="false">VLOOKUP(B5492,'Team Data'!$A$1:$E$659,3,FALSE())</f>
        <v>18</v>
      </c>
      <c r="O5492" s="0" t="n">
        <f aca="false">VLOOKUP(A5492,'Team Data'!$A$1:$E$659,4,FALSE())</f>
        <v>609</v>
      </c>
      <c r="P5492" s="0" t="n">
        <f aca="false">VLOOKUP(A5492,'Team Data'!$A$1:$E$659,5,FALSE())</f>
        <v>491</v>
      </c>
      <c r="Q5492" s="0" t="n">
        <f aca="false">VLOOKUP(B5492,'Team Data'!$A$1:$E$659,4,FALSE())</f>
        <v>542</v>
      </c>
      <c r="R5492" s="0" t="n">
        <f aca="false">VLOOKUP(B5492,'Team Data'!$A$1:$E$659,5,FALSE())</f>
        <v>488</v>
      </c>
      <c r="S5492" s="0" t="n">
        <f aca="false">IF(I5492=1,(MIN(30,(C5492-D5492)))*(M5492/(M5492+N5492))*(Q5492/(Q5492+R5492)),(MAX(-30,(C5492-D5492)))*(N5492/(M5492+N5492))*(R5492/(R5492+Q5492)))</f>
        <v>-0.533009708737864</v>
      </c>
      <c r="T5492" s="0" t="n">
        <f aca="false">IF(J5492=1,(MIN(30,(D5492-C5492)))*(K5492/(K5492+L5492))*(O5492/(O5492+P5492)),(MAX(-30,(D5492-C5492)))*(L5492/(K5492+L5492))*(P5492/(P5492+O5492)))</f>
        <v>0.553636363636364</v>
      </c>
      <c r="U5492" s="7" t="n">
        <v>43162</v>
      </c>
    </row>
    <row r="5493" customFormat="false" ht="15" hidden="false" customHeight="false" outlineLevel="0" collapsed="false">
      <c r="A5493" s="0" t="s">
        <v>214</v>
      </c>
      <c r="B5493" s="0" t="s">
        <v>168</v>
      </c>
      <c r="C5493" s="0" t="n">
        <v>75</v>
      </c>
      <c r="D5493" s="0" t="n">
        <v>66</v>
      </c>
      <c r="E5493" s="0" t="n">
        <v>38</v>
      </c>
      <c r="F5493" s="0" t="n">
        <v>26</v>
      </c>
      <c r="G5493" s="0" t="n">
        <v>17</v>
      </c>
      <c r="H5493" s="0" t="n">
        <v>11</v>
      </c>
      <c r="I5493" s="0" t="n">
        <v>1</v>
      </c>
      <c r="J5493" s="0" t="n">
        <v>0</v>
      </c>
      <c r="K5493" s="0" t="n">
        <f aca="false">VLOOKUP(A5493,'Team Data'!$A$1:$E$659,2,FALSE())</f>
        <v>14</v>
      </c>
      <c r="L5493" s="0" t="n">
        <f aca="false">VLOOKUP(A5493,'Team Data'!$A$1:$E$659,3,FALSE())</f>
        <v>16</v>
      </c>
      <c r="M5493" s="0" t="n">
        <f aca="false">VLOOKUP(B5493,'Team Data'!$A$1:$E$659,2,FALSE())</f>
        <v>16</v>
      </c>
      <c r="N5493" s="0" t="n">
        <f aca="false">VLOOKUP(B5493,'Team Data'!$A$1:$E$659,3,FALSE())</f>
        <v>18</v>
      </c>
      <c r="O5493" s="0" t="n">
        <f aca="false">VLOOKUP(A5493,'Team Data'!$A$1:$E$659,4,FALSE())</f>
        <v>515</v>
      </c>
      <c r="P5493" s="0" t="n">
        <f aca="false">VLOOKUP(A5493,'Team Data'!$A$1:$E$659,5,FALSE())</f>
        <v>457</v>
      </c>
      <c r="Q5493" s="0" t="n">
        <f aca="false">VLOOKUP(B5493,'Team Data'!$A$1:$E$659,4,FALSE())</f>
        <v>575</v>
      </c>
      <c r="R5493" s="0" t="n">
        <f aca="false">VLOOKUP(B5493,'Team Data'!$A$1:$E$659,5,FALSE())</f>
        <v>481</v>
      </c>
      <c r="S5493" s="0" t="n">
        <f aca="false">IF(I5493=1,(MIN(30,(C5493-D5493)))*(M5493/(M5493+N5493))*(Q5493/(Q5493+R5493)),(MAX(-30,(C5493-D5493)))*(N5493/(M5493+N5493))*(R5493/(R5493+Q5493)))</f>
        <v>2.30614973262032</v>
      </c>
      <c r="T5493" s="0" t="n">
        <f aca="false">IF(J5493=1,(MIN(30,(D5493-C5493)))*(K5493/(K5493+L5493))*(O5493/(O5493+P5493)),(MAX(-30,(D5493-C5493)))*(L5493/(K5493+L5493))*(P5493/(P5493+O5493)))</f>
        <v>-2.25679012345679</v>
      </c>
      <c r="U5493" s="7" t="n">
        <v>43162</v>
      </c>
    </row>
    <row r="5494" customFormat="false" ht="15" hidden="false" customHeight="false" outlineLevel="0" collapsed="false">
      <c r="A5494" s="0" t="s">
        <v>52</v>
      </c>
      <c r="B5494" s="0" t="s">
        <v>255</v>
      </c>
      <c r="C5494" s="0" t="n">
        <v>89</v>
      </c>
      <c r="D5494" s="0" t="n">
        <v>79</v>
      </c>
      <c r="E5494" s="0" t="n">
        <v>36</v>
      </c>
      <c r="F5494" s="0" t="n">
        <v>29</v>
      </c>
      <c r="G5494" s="0" t="n">
        <v>11</v>
      </c>
      <c r="H5494" s="0" t="n">
        <v>15</v>
      </c>
      <c r="I5494" s="0" t="n">
        <v>1</v>
      </c>
      <c r="J5494" s="0" t="n">
        <v>0</v>
      </c>
      <c r="K5494" s="0" t="n">
        <f aca="false">VLOOKUP(A5494,'Team Data'!$A$1:$E$659,2,FALSE())</f>
        <v>10</v>
      </c>
      <c r="L5494" s="0" t="n">
        <f aca="false">VLOOKUP(A5494,'Team Data'!$A$1:$E$659,3,FALSE())</f>
        <v>23</v>
      </c>
      <c r="M5494" s="0" t="n">
        <f aca="false">VLOOKUP(B5494,'Team Data'!$A$1:$E$659,2,FALSE())</f>
        <v>10</v>
      </c>
      <c r="N5494" s="0" t="n">
        <f aca="false">VLOOKUP(B5494,'Team Data'!$A$1:$E$659,3,FALSE())</f>
        <v>22</v>
      </c>
      <c r="O5494" s="0" t="n">
        <f aca="false">VLOOKUP(A5494,'Team Data'!$A$1:$E$659,4,FALSE())</f>
        <v>543</v>
      </c>
      <c r="P5494" s="0" t="n">
        <f aca="false">VLOOKUP(A5494,'Team Data'!$A$1:$E$659,5,FALSE())</f>
        <v>482</v>
      </c>
      <c r="Q5494" s="0" t="n">
        <f aca="false">VLOOKUP(B5494,'Team Data'!$A$1:$E$659,4,FALSE())</f>
        <v>520</v>
      </c>
      <c r="R5494" s="0" t="n">
        <f aca="false">VLOOKUP(B5494,'Team Data'!$A$1:$E$659,5,FALSE())</f>
        <v>472</v>
      </c>
      <c r="S5494" s="0" t="n">
        <f aca="false">IF(I5494=1,(MIN(30,(C5494-D5494)))*(M5494/(M5494+N5494))*(Q5494/(Q5494+R5494)),(MAX(-30,(C5494-D5494)))*(N5494/(M5494+N5494))*(R5494/(R5494+Q5494)))</f>
        <v>1.63810483870968</v>
      </c>
      <c r="T5494" s="0" t="n">
        <f aca="false">IF(J5494=1,(MIN(30,(D5494-C5494)))*(K5494/(K5494+L5494))*(O5494/(O5494+P5494)),(MAX(-30,(D5494-C5494)))*(L5494/(K5494+L5494))*(P5494/(P5494+O5494)))</f>
        <v>-3.27745750184775</v>
      </c>
      <c r="U5494" s="7" t="n">
        <v>43162</v>
      </c>
    </row>
    <row r="5495" customFormat="false" ht="15" hidden="false" customHeight="false" outlineLevel="0" collapsed="false">
      <c r="A5495" s="0" t="s">
        <v>239</v>
      </c>
      <c r="B5495" s="0" t="s">
        <v>66</v>
      </c>
      <c r="C5495" s="0" t="n">
        <v>61</v>
      </c>
      <c r="D5495" s="0" t="n">
        <v>63</v>
      </c>
      <c r="E5495" s="0" t="n">
        <v>40</v>
      </c>
      <c r="F5495" s="0" t="n">
        <v>38</v>
      </c>
      <c r="G5495" s="0" t="n">
        <v>7</v>
      </c>
      <c r="H5495" s="0" t="n">
        <v>8</v>
      </c>
      <c r="I5495" s="0" t="n">
        <v>0</v>
      </c>
      <c r="J5495" s="0" t="n">
        <v>1</v>
      </c>
      <c r="K5495" s="0" t="n">
        <f aca="false">VLOOKUP(A5495,'Team Data'!$A$1:$E$659,2,FALSE())</f>
        <v>26</v>
      </c>
      <c r="L5495" s="0" t="n">
        <f aca="false">VLOOKUP(A5495,'Team Data'!$A$1:$E$659,3,FALSE())</f>
        <v>8</v>
      </c>
      <c r="M5495" s="0" t="n">
        <f aca="false">VLOOKUP(B5495,'Team Data'!$A$1:$E$659,2,FALSE())</f>
        <v>21</v>
      </c>
      <c r="N5495" s="0" t="n">
        <f aca="false">VLOOKUP(B5495,'Team Data'!$A$1:$E$659,3,FALSE())</f>
        <v>12</v>
      </c>
      <c r="O5495" s="0" t="n">
        <f aca="false">VLOOKUP(A5495,'Team Data'!$A$1:$E$659,4,FALSE())</f>
        <v>627</v>
      </c>
      <c r="P5495" s="0" t="n">
        <f aca="false">VLOOKUP(A5495,'Team Data'!$A$1:$E$659,5,FALSE())</f>
        <v>488</v>
      </c>
      <c r="Q5495" s="0" t="n">
        <f aca="false">VLOOKUP(B5495,'Team Data'!$A$1:$E$659,4,FALSE())</f>
        <v>590</v>
      </c>
      <c r="R5495" s="0" t="n">
        <f aca="false">VLOOKUP(B5495,'Team Data'!$A$1:$E$659,5,FALSE())</f>
        <v>486</v>
      </c>
      <c r="S5495" s="0" t="n">
        <f aca="false">IF(I5495=1,(MIN(30,(C5495-D5495)))*(M5495/(M5495+N5495))*(Q5495/(Q5495+R5495)),(MAX(-30,(C5495-D5495)))*(N5495/(M5495+N5495))*(R5495/(R5495+Q5495)))</f>
        <v>-0.328489354511659</v>
      </c>
      <c r="T5495" s="0" t="n">
        <f aca="false">IF(J5495=1,(MIN(30,(D5495-C5495)))*(K5495/(K5495+L5495))*(O5495/(O5495+P5495)),(MAX(-30,(D5495-C5495)))*(L5495/(K5495+L5495))*(P5495/(P5495+O5495)))</f>
        <v>0.860036929570034</v>
      </c>
      <c r="U5495" s="7" t="n">
        <v>43162</v>
      </c>
    </row>
    <row r="5496" customFormat="false" ht="15" hidden="false" customHeight="false" outlineLevel="0" collapsed="false">
      <c r="A5496" s="0" t="s">
        <v>131</v>
      </c>
      <c r="B5496" s="0" t="s">
        <v>184</v>
      </c>
      <c r="C5496" s="0" t="n">
        <v>63</v>
      </c>
      <c r="D5496" s="0" t="n">
        <v>70</v>
      </c>
      <c r="E5496" s="0" t="n">
        <v>34</v>
      </c>
      <c r="F5496" s="0" t="n">
        <v>35</v>
      </c>
      <c r="G5496" s="0" t="n">
        <v>12</v>
      </c>
      <c r="H5496" s="0" t="n">
        <v>13</v>
      </c>
      <c r="I5496" s="0" t="n">
        <v>0</v>
      </c>
      <c r="J5496" s="0" t="n">
        <v>1</v>
      </c>
      <c r="K5496" s="0" t="n">
        <f aca="false">VLOOKUP(A5496,'Team Data'!$A$1:$E$659,2,FALSE())</f>
        <v>23</v>
      </c>
      <c r="L5496" s="0" t="n">
        <f aca="false">VLOOKUP(A5496,'Team Data'!$A$1:$E$659,3,FALSE())</f>
        <v>13</v>
      </c>
      <c r="M5496" s="0" t="n">
        <f aca="false">VLOOKUP(B5496,'Team Data'!$A$1:$E$659,2,FALSE())</f>
        <v>26</v>
      </c>
      <c r="N5496" s="0" t="n">
        <f aca="false">VLOOKUP(B5496,'Team Data'!$A$1:$E$659,3,FALSE())</f>
        <v>6</v>
      </c>
      <c r="O5496" s="0" t="n">
        <f aca="false">VLOOKUP(A5496,'Team Data'!$A$1:$E$659,4,FALSE())</f>
        <v>559</v>
      </c>
      <c r="P5496" s="0" t="n">
        <f aca="false">VLOOKUP(A5496,'Team Data'!$A$1:$E$659,5,FALSE())</f>
        <v>576</v>
      </c>
      <c r="Q5496" s="0" t="n">
        <f aca="false">VLOOKUP(B5496,'Team Data'!$A$1:$E$659,4,FALSE())</f>
        <v>495</v>
      </c>
      <c r="R5496" s="0" t="n">
        <f aca="false">VLOOKUP(B5496,'Team Data'!$A$1:$E$659,5,FALSE())</f>
        <v>480</v>
      </c>
      <c r="S5496" s="0" t="n">
        <f aca="false">IF(I5496=1,(MIN(30,(C5496-D5496)))*(M5496/(M5496+N5496))*(Q5496/(Q5496+R5496)),(MAX(-30,(C5496-D5496)))*(N5496/(M5496+N5496))*(R5496/(R5496+Q5496)))</f>
        <v>-0.646153846153846</v>
      </c>
      <c r="T5496" s="0" t="n">
        <f aca="false">IF(J5496=1,(MIN(30,(D5496-C5496)))*(K5496/(K5496+L5496))*(O5496/(O5496+P5496)),(MAX(-30,(D5496-C5496)))*(L5496/(K5496+L5496))*(P5496/(P5496+O5496)))</f>
        <v>2.20261869799315</v>
      </c>
      <c r="U5496" s="7" t="n">
        <v>43162</v>
      </c>
    </row>
    <row r="5497" customFormat="false" ht="15" hidden="false" customHeight="false" outlineLevel="0" collapsed="false">
      <c r="A5497" s="0" t="s">
        <v>356</v>
      </c>
      <c r="B5497" s="0" t="s">
        <v>56</v>
      </c>
      <c r="C5497" s="0" t="n">
        <v>71</v>
      </c>
      <c r="D5497" s="0" t="n">
        <v>72</v>
      </c>
      <c r="E5497" s="0" t="n">
        <v>39</v>
      </c>
      <c r="F5497" s="0" t="n">
        <v>36</v>
      </c>
      <c r="G5497" s="0" t="n">
        <v>15</v>
      </c>
      <c r="H5497" s="0" t="n">
        <v>14</v>
      </c>
      <c r="I5497" s="0" t="n">
        <v>0</v>
      </c>
      <c r="J5497" s="0" t="n">
        <v>1</v>
      </c>
      <c r="K5497" s="0" t="n">
        <f aca="false">VLOOKUP(A5497,'Team Data'!$A$1:$E$659,2,FALSE())</f>
        <v>8</v>
      </c>
      <c r="L5497" s="0" t="n">
        <f aca="false">VLOOKUP(A5497,'Team Data'!$A$1:$E$659,3,FALSE())</f>
        <v>24</v>
      </c>
      <c r="M5497" s="0" t="n">
        <f aca="false">VLOOKUP(B5497,'Team Data'!$A$1:$E$659,2,FALSE())</f>
        <v>12</v>
      </c>
      <c r="N5497" s="0" t="n">
        <f aca="false">VLOOKUP(B5497,'Team Data'!$A$1:$E$659,3,FALSE())</f>
        <v>23</v>
      </c>
      <c r="O5497" s="0" t="n">
        <f aca="false">VLOOKUP(A5497,'Team Data'!$A$1:$E$659,4,FALSE())</f>
        <v>505</v>
      </c>
      <c r="P5497" s="0" t="n">
        <f aca="false">VLOOKUP(A5497,'Team Data'!$A$1:$E$659,5,FALSE())</f>
        <v>499</v>
      </c>
      <c r="Q5497" s="0" t="n">
        <f aca="false">VLOOKUP(B5497,'Team Data'!$A$1:$E$659,4,FALSE())</f>
        <v>562</v>
      </c>
      <c r="R5497" s="0" t="n">
        <f aca="false">VLOOKUP(B5497,'Team Data'!$A$1:$E$659,5,FALSE())</f>
        <v>557</v>
      </c>
      <c r="S5497" s="0" t="n">
        <f aca="false">IF(I5497=1,(MIN(30,(C5497-D5497)))*(M5497/(M5497+N5497))*(Q5497/(Q5497+R5497)),(MAX(-30,(C5497-D5497)))*(N5497/(M5497+N5497))*(R5497/(R5497+Q5497)))</f>
        <v>-0.327103280990681</v>
      </c>
      <c r="T5497" s="0" t="n">
        <f aca="false">IF(J5497=1,(MIN(30,(D5497-C5497)))*(K5497/(K5497+L5497))*(O5497/(O5497+P5497)),(MAX(-30,(D5497-C5497)))*(L5497/(K5497+L5497))*(P5497/(P5497+O5497)))</f>
        <v>0.125747011952191</v>
      </c>
      <c r="U5497" s="7" t="n">
        <v>43162</v>
      </c>
    </row>
    <row r="5498" customFormat="false" ht="15" hidden="false" customHeight="false" outlineLevel="0" collapsed="false">
      <c r="A5498" s="0" t="s">
        <v>24</v>
      </c>
      <c r="B5498" s="0" t="s">
        <v>207</v>
      </c>
      <c r="C5498" s="0" t="n">
        <v>65</v>
      </c>
      <c r="D5498" s="0" t="n">
        <v>66</v>
      </c>
      <c r="E5498" s="0" t="n">
        <v>35</v>
      </c>
      <c r="F5498" s="0" t="n">
        <v>49</v>
      </c>
      <c r="G5498" s="0" t="n">
        <v>12</v>
      </c>
      <c r="H5498" s="0" t="n">
        <v>10</v>
      </c>
      <c r="I5498" s="0" t="n">
        <v>0</v>
      </c>
      <c r="J5498" s="0" t="n">
        <v>1</v>
      </c>
      <c r="K5498" s="0" t="n">
        <f aca="false">VLOOKUP(A5498,'Team Data'!$A$1:$E$659,2,FALSE())</f>
        <v>19</v>
      </c>
      <c r="L5498" s="0" t="n">
        <f aca="false">VLOOKUP(A5498,'Team Data'!$A$1:$E$659,3,FALSE())</f>
        <v>13</v>
      </c>
      <c r="M5498" s="0" t="n">
        <f aca="false">VLOOKUP(B5498,'Team Data'!$A$1:$E$659,2,FALSE())</f>
        <v>13</v>
      </c>
      <c r="N5498" s="0" t="n">
        <f aca="false">VLOOKUP(B5498,'Team Data'!$A$1:$E$659,3,FALSE())</f>
        <v>19</v>
      </c>
      <c r="O5498" s="0" t="n">
        <f aca="false">VLOOKUP(A5498,'Team Data'!$A$1:$E$659,4,FALSE())</f>
        <v>529</v>
      </c>
      <c r="P5498" s="0" t="n">
        <f aca="false">VLOOKUP(A5498,'Team Data'!$A$1:$E$659,5,FALSE())</f>
        <v>500</v>
      </c>
      <c r="Q5498" s="0" t="n">
        <f aca="false">VLOOKUP(B5498,'Team Data'!$A$1:$E$659,4,FALSE())</f>
        <v>530</v>
      </c>
      <c r="R5498" s="0" t="n">
        <f aca="false">VLOOKUP(B5498,'Team Data'!$A$1:$E$659,5,FALSE())</f>
        <v>469</v>
      </c>
      <c r="S5498" s="0" t="n">
        <f aca="false">IF(I5498=1,(MIN(30,(C5498-D5498)))*(M5498/(M5498+N5498))*(Q5498/(Q5498+R5498)),(MAX(-30,(C5498-D5498)))*(N5498/(M5498+N5498))*(R5498/(R5498+Q5498)))</f>
        <v>-0.278747497497498</v>
      </c>
      <c r="T5498" s="0" t="n">
        <f aca="false">IF(J5498=1,(MIN(30,(D5498-C5498)))*(K5498/(K5498+L5498))*(O5498/(O5498+P5498)),(MAX(-30,(D5498-C5498)))*(L5498/(K5498+L5498))*(P5498/(P5498+O5498)))</f>
        <v>0.305241739552964</v>
      </c>
      <c r="U5498" s="7" t="n">
        <v>43162</v>
      </c>
    </row>
    <row r="5499" customFormat="false" ht="15" hidden="false" customHeight="false" outlineLevel="0" collapsed="false">
      <c r="A5499" s="0" t="s">
        <v>144</v>
      </c>
      <c r="B5499" s="0" t="s">
        <v>316</v>
      </c>
      <c r="C5499" s="0" t="n">
        <v>69</v>
      </c>
      <c r="D5499" s="0" t="n">
        <v>64</v>
      </c>
      <c r="E5499" s="0" t="n">
        <v>37</v>
      </c>
      <c r="F5499" s="0" t="n">
        <v>26</v>
      </c>
      <c r="G5499" s="0" t="n">
        <v>13</v>
      </c>
      <c r="H5499" s="0" t="n">
        <v>4</v>
      </c>
      <c r="I5499" s="0" t="n">
        <v>1</v>
      </c>
      <c r="J5499" s="0" t="n">
        <v>0</v>
      </c>
      <c r="K5499" s="0" t="n">
        <f aca="false">VLOOKUP(A5499,'Team Data'!$A$1:$E$659,2,FALSE())</f>
        <v>22</v>
      </c>
      <c r="L5499" s="0" t="n">
        <f aca="false">VLOOKUP(A5499,'Team Data'!$A$1:$E$659,3,FALSE())</f>
        <v>15</v>
      </c>
      <c r="M5499" s="0" t="n">
        <f aca="false">VLOOKUP(B5499,'Team Data'!$A$1:$E$659,2,FALSE())</f>
        <v>21</v>
      </c>
      <c r="N5499" s="0" t="n">
        <f aca="false">VLOOKUP(B5499,'Team Data'!$A$1:$E$659,3,FALSE())</f>
        <v>13</v>
      </c>
      <c r="O5499" s="0" t="n">
        <f aca="false">VLOOKUP(A5499,'Team Data'!$A$1:$E$659,4,FALSE())</f>
        <v>570</v>
      </c>
      <c r="P5499" s="0" t="n">
        <f aca="false">VLOOKUP(A5499,'Team Data'!$A$1:$E$659,5,FALSE())</f>
        <v>569</v>
      </c>
      <c r="Q5499" s="0" t="n">
        <f aca="false">VLOOKUP(B5499,'Team Data'!$A$1:$E$659,4,FALSE())</f>
        <v>560</v>
      </c>
      <c r="R5499" s="0" t="n">
        <f aca="false">VLOOKUP(B5499,'Team Data'!$A$1:$E$659,5,FALSE())</f>
        <v>505</v>
      </c>
      <c r="S5499" s="0" t="n">
        <f aca="false">IF(I5499=1,(MIN(30,(C5499-D5499)))*(M5499/(M5499+N5499))*(Q5499/(Q5499+R5499)),(MAX(-30,(C5499-D5499)))*(N5499/(M5499+N5499))*(R5499/(R5499+Q5499)))</f>
        <v>1.62386081193041</v>
      </c>
      <c r="T5499" s="0" t="n">
        <f aca="false">IF(J5499=1,(MIN(30,(D5499-C5499)))*(K5499/(K5499+L5499))*(O5499/(O5499+P5499)),(MAX(-30,(D5499-C5499)))*(L5499/(K5499+L5499))*(P5499/(P5499+O5499)))</f>
        <v>-1.0126236860214</v>
      </c>
      <c r="U5499" s="7" t="n">
        <v>43162</v>
      </c>
    </row>
    <row r="5500" customFormat="false" ht="15" hidden="false" customHeight="false" outlineLevel="0" collapsed="false">
      <c r="A5500" s="0" t="s">
        <v>244</v>
      </c>
      <c r="B5500" s="0" t="s">
        <v>235</v>
      </c>
      <c r="C5500" s="0" t="n">
        <v>75</v>
      </c>
      <c r="D5500" s="0" t="n">
        <v>82</v>
      </c>
      <c r="E5500" s="0" t="n">
        <v>36</v>
      </c>
      <c r="F5500" s="0" t="n">
        <v>28</v>
      </c>
      <c r="G5500" s="0" t="n">
        <v>9</v>
      </c>
      <c r="H5500" s="0" t="n">
        <v>9</v>
      </c>
      <c r="I5500" s="0" t="n">
        <v>0</v>
      </c>
      <c r="J5500" s="0" t="n">
        <v>1</v>
      </c>
      <c r="K5500" s="0" t="n">
        <f aca="false">VLOOKUP(A5500,'Team Data'!$A$1:$E$659,2,FALSE())</f>
        <v>15</v>
      </c>
      <c r="L5500" s="0" t="n">
        <f aca="false">VLOOKUP(A5500,'Team Data'!$A$1:$E$659,3,FALSE())</f>
        <v>19</v>
      </c>
      <c r="M5500" s="0" t="n">
        <f aca="false">VLOOKUP(B5500,'Team Data'!$A$1:$E$659,2,FALSE())</f>
        <v>30</v>
      </c>
      <c r="N5500" s="0" t="n">
        <f aca="false">VLOOKUP(B5500,'Team Data'!$A$1:$E$659,3,FALSE())</f>
        <v>7</v>
      </c>
      <c r="O5500" s="0" t="n">
        <f aca="false">VLOOKUP(A5500,'Team Data'!$A$1:$E$659,4,FALSE())</f>
        <v>608</v>
      </c>
      <c r="P5500" s="0" t="n">
        <f aca="false">VLOOKUP(A5500,'Team Data'!$A$1:$E$659,5,FALSE())</f>
        <v>484</v>
      </c>
      <c r="Q5500" s="0" t="n">
        <f aca="false">VLOOKUP(B5500,'Team Data'!$A$1:$E$659,4,FALSE())</f>
        <v>726</v>
      </c>
      <c r="R5500" s="0" t="n">
        <f aca="false">VLOOKUP(B5500,'Team Data'!$A$1:$E$659,5,FALSE())</f>
        <v>521</v>
      </c>
      <c r="S5500" s="0" t="n">
        <f aca="false">IF(I5500=1,(MIN(30,(C5500-D5500)))*(M5500/(M5500+N5500))*(Q5500/(Q5500+R5500)),(MAX(-30,(C5500-D5500)))*(N5500/(M5500+N5500))*(R5500/(R5500+Q5500)))</f>
        <v>-0.553306313530852</v>
      </c>
      <c r="T5500" s="0" t="n">
        <f aca="false">IF(J5500=1,(MIN(30,(D5500-C5500)))*(K5500/(K5500+L5500))*(O5500/(O5500+P5500)),(MAX(-30,(D5500-C5500)))*(L5500/(K5500+L5500))*(P5500/(P5500+O5500)))</f>
        <v>1.71945701357466</v>
      </c>
      <c r="U5500" s="7" t="n">
        <v>43162</v>
      </c>
    </row>
    <row r="5501" customFormat="false" ht="15" hidden="false" customHeight="false" outlineLevel="0" collapsed="false">
      <c r="A5501" s="0" t="s">
        <v>128</v>
      </c>
      <c r="B5501" s="0" t="s">
        <v>216</v>
      </c>
      <c r="C5501" s="0" t="n">
        <v>60</v>
      </c>
      <c r="D5501" s="0" t="n">
        <v>81</v>
      </c>
      <c r="E5501" s="0" t="n">
        <v>50</v>
      </c>
      <c r="F5501" s="0" t="n">
        <v>44</v>
      </c>
      <c r="G5501" s="0" t="n">
        <v>14</v>
      </c>
      <c r="H5501" s="0" t="n">
        <v>6</v>
      </c>
      <c r="I5501" s="0" t="n">
        <v>0</v>
      </c>
      <c r="J5501" s="0" t="n">
        <v>1</v>
      </c>
      <c r="K5501" s="0" t="n">
        <f aca="false">VLOOKUP(A5501,'Team Data'!$A$1:$E$659,2,FALSE())</f>
        <v>12</v>
      </c>
      <c r="L5501" s="0" t="n">
        <f aca="false">VLOOKUP(A5501,'Team Data'!$A$1:$E$659,3,FALSE())</f>
        <v>18</v>
      </c>
      <c r="M5501" s="0" t="n">
        <f aca="false">VLOOKUP(B5501,'Team Data'!$A$1:$E$659,2,FALSE())</f>
        <v>18</v>
      </c>
      <c r="N5501" s="0" t="n">
        <f aca="false">VLOOKUP(B5501,'Team Data'!$A$1:$E$659,3,FALSE())</f>
        <v>14</v>
      </c>
      <c r="O5501" s="0" t="n">
        <f aca="false">VLOOKUP(A5501,'Team Data'!$A$1:$E$659,4,FALSE())</f>
        <v>594</v>
      </c>
      <c r="P5501" s="0" t="n">
        <f aca="false">VLOOKUP(A5501,'Team Data'!$A$1:$E$659,5,FALSE())</f>
        <v>420</v>
      </c>
      <c r="Q5501" s="0" t="n">
        <f aca="false">VLOOKUP(B5501,'Team Data'!$A$1:$E$659,4,FALSE())</f>
        <v>650</v>
      </c>
      <c r="R5501" s="0" t="n">
        <f aca="false">VLOOKUP(B5501,'Team Data'!$A$1:$E$659,5,FALSE())</f>
        <v>442</v>
      </c>
      <c r="S5501" s="0" t="n">
        <f aca="false">IF(I5501=1,(MIN(30,(C5501-D5501)))*(M5501/(M5501+N5501))*(Q5501/(Q5501+R5501)),(MAX(-30,(C5501-D5501)))*(N5501/(M5501+N5501))*(R5501/(R5501+Q5501)))</f>
        <v>-3.71875</v>
      </c>
      <c r="T5501" s="0" t="n">
        <f aca="false">IF(J5501=1,(MIN(30,(D5501-C5501)))*(K5501/(K5501+L5501))*(O5501/(O5501+P5501)),(MAX(-30,(D5501-C5501)))*(L5501/(K5501+L5501))*(P5501/(P5501+O5501)))</f>
        <v>4.9207100591716</v>
      </c>
      <c r="U5501" s="7" t="n">
        <v>43162</v>
      </c>
    </row>
    <row r="5502" customFormat="false" ht="15" hidden="false" customHeight="false" outlineLevel="0" collapsed="false">
      <c r="A5502" s="0" t="s">
        <v>229</v>
      </c>
      <c r="B5502" s="0" t="s">
        <v>155</v>
      </c>
      <c r="C5502" s="0" t="n">
        <v>72</v>
      </c>
      <c r="D5502" s="0" t="n">
        <v>78</v>
      </c>
      <c r="E5502" s="0" t="n">
        <v>27</v>
      </c>
      <c r="F5502" s="0" t="n">
        <v>30</v>
      </c>
      <c r="G5502" s="0" t="n">
        <v>11</v>
      </c>
      <c r="H5502" s="0" t="n">
        <v>6</v>
      </c>
      <c r="I5502" s="0" t="n">
        <v>0</v>
      </c>
      <c r="J5502" s="0" t="n">
        <v>1</v>
      </c>
      <c r="K5502" s="0" t="n">
        <f aca="false">VLOOKUP(A5502,'Team Data'!$A$1:$E$659,2,FALSE())</f>
        <v>10</v>
      </c>
      <c r="L5502" s="0" t="n">
        <f aca="false">VLOOKUP(A5502,'Team Data'!$A$1:$E$659,3,FALSE())</f>
        <v>22</v>
      </c>
      <c r="M5502" s="0" t="n">
        <f aca="false">VLOOKUP(B5502,'Team Data'!$A$1:$E$659,2,FALSE())</f>
        <v>11</v>
      </c>
      <c r="N5502" s="0" t="n">
        <f aca="false">VLOOKUP(B5502,'Team Data'!$A$1:$E$659,3,FALSE())</f>
        <v>20</v>
      </c>
      <c r="O5502" s="0" t="n">
        <f aca="false">VLOOKUP(A5502,'Team Data'!$A$1:$E$659,4,FALSE())</f>
        <v>517</v>
      </c>
      <c r="P5502" s="0" t="n">
        <f aca="false">VLOOKUP(A5502,'Team Data'!$A$1:$E$659,5,FALSE())</f>
        <v>456</v>
      </c>
      <c r="Q5502" s="0" t="n">
        <f aca="false">VLOOKUP(B5502,'Team Data'!$A$1:$E$659,4,FALSE())</f>
        <v>532</v>
      </c>
      <c r="R5502" s="0" t="n">
        <f aca="false">VLOOKUP(B5502,'Team Data'!$A$1:$E$659,5,FALSE())</f>
        <v>464</v>
      </c>
      <c r="S5502" s="0" t="n">
        <f aca="false">IF(I5502=1,(MIN(30,(C5502-D5502)))*(M5502/(M5502+N5502))*(Q5502/(Q5502+R5502)),(MAX(-30,(C5502-D5502)))*(N5502/(M5502+N5502))*(R5502/(R5502+Q5502)))</f>
        <v>-1.80334240186553</v>
      </c>
      <c r="T5502" s="0" t="n">
        <f aca="false">IF(J5502=1,(MIN(30,(D5502-C5502)))*(K5502/(K5502+L5502))*(O5502/(O5502+P5502)),(MAX(-30,(D5502-C5502)))*(L5502/(K5502+L5502))*(P5502/(P5502+O5502)))</f>
        <v>0.996274409044193</v>
      </c>
      <c r="U5502" s="7" t="n">
        <v>43162</v>
      </c>
    </row>
    <row r="5503" customFormat="false" ht="15" hidden="false" customHeight="false" outlineLevel="0" collapsed="false">
      <c r="A5503" s="0" t="s">
        <v>237</v>
      </c>
      <c r="B5503" s="0" t="s">
        <v>45</v>
      </c>
      <c r="C5503" s="0" t="n">
        <v>72</v>
      </c>
      <c r="D5503" s="0" t="n">
        <v>69</v>
      </c>
      <c r="E5503" s="0" t="n">
        <v>28</v>
      </c>
      <c r="F5503" s="0" t="n">
        <v>39</v>
      </c>
      <c r="G5503" s="0" t="n">
        <v>14</v>
      </c>
      <c r="H5503" s="0" t="n">
        <v>16</v>
      </c>
      <c r="I5503" s="0" t="n">
        <v>1</v>
      </c>
      <c r="J5503" s="0" t="n">
        <v>0</v>
      </c>
      <c r="K5503" s="0" t="n">
        <f aca="false">VLOOKUP(A5503,'Team Data'!$A$1:$E$659,2,FALSE())</f>
        <v>12</v>
      </c>
      <c r="L5503" s="0" t="n">
        <f aca="false">VLOOKUP(A5503,'Team Data'!$A$1:$E$659,3,FALSE())</f>
        <v>21</v>
      </c>
      <c r="M5503" s="0" t="n">
        <f aca="false">VLOOKUP(B5503,'Team Data'!$A$1:$E$659,2,FALSE())</f>
        <v>21</v>
      </c>
      <c r="N5503" s="0" t="n">
        <f aca="false">VLOOKUP(B5503,'Team Data'!$A$1:$E$659,3,FALSE())</f>
        <v>12</v>
      </c>
      <c r="O5503" s="0" t="n">
        <f aca="false">VLOOKUP(A5503,'Team Data'!$A$1:$E$659,4,FALSE())</f>
        <v>483</v>
      </c>
      <c r="P5503" s="0" t="n">
        <f aca="false">VLOOKUP(A5503,'Team Data'!$A$1:$E$659,5,FALSE())</f>
        <v>570</v>
      </c>
      <c r="Q5503" s="0" t="n">
        <f aca="false">VLOOKUP(B5503,'Team Data'!$A$1:$E$659,4,FALSE())</f>
        <v>497</v>
      </c>
      <c r="R5503" s="0" t="n">
        <f aca="false">VLOOKUP(B5503,'Team Data'!$A$1:$E$659,5,FALSE())</f>
        <v>569</v>
      </c>
      <c r="S5503" s="0" t="n">
        <f aca="false">IF(I5503=1,(MIN(30,(C5503-D5503)))*(M5503/(M5503+N5503))*(Q5503/(Q5503+R5503)),(MAX(-30,(C5503-D5503)))*(N5503/(M5503+N5503))*(R5503/(R5503+Q5503)))</f>
        <v>0.890073341292854</v>
      </c>
      <c r="T5503" s="0" t="n">
        <f aca="false">IF(J5503=1,(MIN(30,(D5503-C5503)))*(K5503/(K5503+L5503))*(O5503/(O5503+P5503)),(MAX(-30,(D5503-C5503)))*(L5503/(K5503+L5503))*(P5503/(P5503+O5503)))</f>
        <v>-1.03341103341103</v>
      </c>
      <c r="U5503" s="7" t="n">
        <v>43162</v>
      </c>
    </row>
    <row r="5504" customFormat="false" ht="15" hidden="false" customHeight="false" outlineLevel="0" collapsed="false">
      <c r="A5504" s="0" t="s">
        <v>125</v>
      </c>
      <c r="B5504" s="0" t="s">
        <v>122</v>
      </c>
      <c r="C5504" s="0" t="n">
        <v>70</v>
      </c>
      <c r="D5504" s="0" t="n">
        <v>77</v>
      </c>
      <c r="E5504" s="0" t="n">
        <v>40</v>
      </c>
      <c r="F5504" s="0" t="n">
        <v>40</v>
      </c>
      <c r="G5504" s="0" t="n">
        <v>7</v>
      </c>
      <c r="H5504" s="0" t="n">
        <v>10</v>
      </c>
      <c r="I5504" s="0" t="n">
        <v>0</v>
      </c>
      <c r="J5504" s="0" t="n">
        <v>1</v>
      </c>
      <c r="K5504" s="0" t="n">
        <f aca="false">VLOOKUP(A5504,'Team Data'!$A$1:$E$659,2,FALSE())</f>
        <v>13</v>
      </c>
      <c r="L5504" s="0" t="n">
        <f aca="false">VLOOKUP(A5504,'Team Data'!$A$1:$E$659,3,FALSE())</f>
        <v>18</v>
      </c>
      <c r="M5504" s="0" t="n">
        <f aca="false">VLOOKUP(B5504,'Team Data'!$A$1:$E$659,2,FALSE())</f>
        <v>17</v>
      </c>
      <c r="N5504" s="0" t="n">
        <f aca="false">VLOOKUP(B5504,'Team Data'!$A$1:$E$659,3,FALSE())</f>
        <v>14</v>
      </c>
      <c r="O5504" s="0" t="n">
        <f aca="false">VLOOKUP(A5504,'Team Data'!$A$1:$E$659,4,FALSE())</f>
        <v>547</v>
      </c>
      <c r="P5504" s="0" t="n">
        <f aca="false">VLOOKUP(A5504,'Team Data'!$A$1:$E$659,5,FALSE())</f>
        <v>412</v>
      </c>
      <c r="Q5504" s="0" t="n">
        <f aca="false">VLOOKUP(B5504,'Team Data'!$A$1:$E$659,4,FALSE())</f>
        <v>588</v>
      </c>
      <c r="R5504" s="0" t="n">
        <f aca="false">VLOOKUP(B5504,'Team Data'!$A$1:$E$659,5,FALSE())</f>
        <v>411</v>
      </c>
      <c r="S5504" s="0" t="n">
        <f aca="false">IF(I5504=1,(MIN(30,(C5504-D5504)))*(M5504/(M5504+N5504))*(Q5504/(Q5504+R5504)),(MAX(-30,(C5504-D5504)))*(N5504/(M5504+N5504))*(R5504/(R5504+Q5504)))</f>
        <v>-1.30059091349414</v>
      </c>
      <c r="T5504" s="0" t="n">
        <f aca="false">IF(J5504=1,(MIN(30,(D5504-C5504)))*(K5504/(K5504+L5504))*(O5504/(O5504+P5504)),(MAX(-30,(D5504-C5504)))*(L5504/(K5504+L5504))*(P5504/(P5504+O5504)))</f>
        <v>1.67435837061455</v>
      </c>
      <c r="U5504" s="7" t="n">
        <v>43162</v>
      </c>
    </row>
    <row r="5505" customFormat="false" ht="15" hidden="false" customHeight="false" outlineLevel="0" collapsed="false">
      <c r="A5505" s="0" t="s">
        <v>22</v>
      </c>
      <c r="B5505" s="0" t="s">
        <v>26</v>
      </c>
      <c r="C5505" s="0" t="n">
        <v>79</v>
      </c>
      <c r="D5505" s="0" t="n">
        <v>94</v>
      </c>
      <c r="E5505" s="0" t="n">
        <v>27</v>
      </c>
      <c r="F5505" s="0" t="n">
        <v>37</v>
      </c>
      <c r="G5505" s="0" t="n">
        <v>8</v>
      </c>
      <c r="H5505" s="0" t="n">
        <v>13</v>
      </c>
      <c r="I5505" s="0" t="n">
        <v>0</v>
      </c>
      <c r="J5505" s="0" t="n">
        <v>1</v>
      </c>
      <c r="K5505" s="0" t="n">
        <f aca="false">VLOOKUP(A5505,'Team Data'!$A$1:$E$659,2,FALSE())</f>
        <v>19</v>
      </c>
      <c r="L5505" s="0" t="n">
        <f aca="false">VLOOKUP(A5505,'Team Data'!$A$1:$E$659,3,FALSE())</f>
        <v>15</v>
      </c>
      <c r="M5505" s="0" t="n">
        <f aca="false">VLOOKUP(B5505,'Team Data'!$A$1:$E$659,2,FALSE())</f>
        <v>24</v>
      </c>
      <c r="N5505" s="0" t="n">
        <f aca="false">VLOOKUP(B5505,'Team Data'!$A$1:$E$659,3,FALSE())</f>
        <v>9</v>
      </c>
      <c r="O5505" s="0" t="n">
        <f aca="false">VLOOKUP(A5505,'Team Data'!$A$1:$E$659,4,FALSE())</f>
        <v>533</v>
      </c>
      <c r="P5505" s="0" t="n">
        <f aca="false">VLOOKUP(A5505,'Team Data'!$A$1:$E$659,5,FALSE())</f>
        <v>507</v>
      </c>
      <c r="Q5505" s="0" t="n">
        <f aca="false">VLOOKUP(B5505,'Team Data'!$A$1:$E$659,4,FALSE())</f>
        <v>540</v>
      </c>
      <c r="R5505" s="0" t="n">
        <f aca="false">VLOOKUP(B5505,'Team Data'!$A$1:$E$659,5,FALSE())</f>
        <v>523</v>
      </c>
      <c r="S5505" s="0" t="n">
        <f aca="false">IF(I5505=1,(MIN(30,(C5505-D5505)))*(M5505/(M5505+N5505))*(Q5505/(Q5505+R5505)),(MAX(-30,(C5505-D5505)))*(N5505/(M5505+N5505))*(R5505/(R5505+Q5505)))</f>
        <v>-2.01274266655264</v>
      </c>
      <c r="T5505" s="0" t="n">
        <f aca="false">IF(J5505=1,(MIN(30,(D5505-C5505)))*(K5505/(K5505+L5505))*(O5505/(O5505+P5505)),(MAX(-30,(D5505-C5505)))*(L5505/(K5505+L5505))*(P5505/(P5505+O5505)))</f>
        <v>4.29595588235294</v>
      </c>
      <c r="U5505" s="7" t="n">
        <v>43162</v>
      </c>
    </row>
    <row r="5506" customFormat="false" ht="15" hidden="false" customHeight="false" outlineLevel="0" collapsed="false">
      <c r="A5506" s="0" t="s">
        <v>227</v>
      </c>
      <c r="B5506" s="0" t="s">
        <v>260</v>
      </c>
      <c r="C5506" s="0" t="n">
        <v>85</v>
      </c>
      <c r="D5506" s="0" t="n">
        <v>69</v>
      </c>
      <c r="E5506" s="0" t="n">
        <v>26</v>
      </c>
      <c r="F5506" s="0" t="n">
        <v>28</v>
      </c>
      <c r="G5506" s="0" t="n">
        <v>14</v>
      </c>
      <c r="H5506" s="0" t="n">
        <v>12</v>
      </c>
      <c r="I5506" s="0" t="n">
        <v>1</v>
      </c>
      <c r="J5506" s="0" t="n">
        <v>0</v>
      </c>
      <c r="K5506" s="0" t="n">
        <f aca="false">VLOOKUP(A5506,'Team Data'!$A$1:$E$659,2,FALSE())</f>
        <v>6</v>
      </c>
      <c r="L5506" s="0" t="n">
        <f aca="false">VLOOKUP(A5506,'Team Data'!$A$1:$E$659,3,FALSE())</f>
        <v>26</v>
      </c>
      <c r="M5506" s="0" t="n">
        <f aca="false">VLOOKUP(B5506,'Team Data'!$A$1:$E$659,2,FALSE())</f>
        <v>11</v>
      </c>
      <c r="N5506" s="0" t="n">
        <f aca="false">VLOOKUP(B5506,'Team Data'!$A$1:$E$659,3,FALSE())</f>
        <v>20</v>
      </c>
      <c r="O5506" s="0" t="n">
        <f aca="false">VLOOKUP(A5506,'Team Data'!$A$1:$E$659,4,FALSE())</f>
        <v>578</v>
      </c>
      <c r="P5506" s="0" t="n">
        <f aca="false">VLOOKUP(A5506,'Team Data'!$A$1:$E$659,5,FALSE())</f>
        <v>464</v>
      </c>
      <c r="Q5506" s="0" t="n">
        <f aca="false">VLOOKUP(B5506,'Team Data'!$A$1:$E$659,4,FALSE())</f>
        <v>508</v>
      </c>
      <c r="R5506" s="0" t="n">
        <f aca="false">VLOOKUP(B5506,'Team Data'!$A$1:$E$659,5,FALSE())</f>
        <v>478</v>
      </c>
      <c r="S5506" s="0" t="n">
        <f aca="false">IF(I5506=1,(MIN(30,(C5506-D5506)))*(M5506/(M5506+N5506))*(Q5506/(Q5506+R5506)),(MAX(-30,(C5506-D5506)))*(N5506/(M5506+N5506))*(R5506/(R5506+Q5506)))</f>
        <v>2.92508015441994</v>
      </c>
      <c r="T5506" s="0" t="n">
        <f aca="false">IF(J5506=1,(MIN(30,(D5506-C5506)))*(K5506/(K5506+L5506))*(O5506/(O5506+P5506)),(MAX(-30,(D5506-C5506)))*(L5506/(K5506+L5506))*(P5506/(P5506+O5506)))</f>
        <v>-5.78886756238004</v>
      </c>
      <c r="U5506" s="7" t="n">
        <v>43162</v>
      </c>
    </row>
    <row r="5507" customFormat="false" ht="15" hidden="false" customHeight="false" outlineLevel="0" collapsed="false">
      <c r="A5507" s="0" t="s">
        <v>346</v>
      </c>
      <c r="B5507" s="0" t="s">
        <v>48</v>
      </c>
      <c r="C5507" s="0" t="n">
        <v>71</v>
      </c>
      <c r="D5507" s="0" t="n">
        <v>84</v>
      </c>
      <c r="E5507" s="0" t="n">
        <v>29</v>
      </c>
      <c r="F5507" s="0" t="n">
        <v>37</v>
      </c>
      <c r="G5507" s="0" t="n">
        <v>9</v>
      </c>
      <c r="H5507" s="0" t="n">
        <v>15</v>
      </c>
      <c r="I5507" s="0" t="n">
        <v>0</v>
      </c>
      <c r="J5507" s="0" t="n">
        <v>1</v>
      </c>
      <c r="K5507" s="0" t="n">
        <f aca="false">VLOOKUP(A5507,'Team Data'!$A$1:$E$659,2,FALSE())</f>
        <v>17</v>
      </c>
      <c r="L5507" s="0" t="n">
        <f aca="false">VLOOKUP(A5507,'Team Data'!$A$1:$E$659,3,FALSE())</f>
        <v>15</v>
      </c>
      <c r="M5507" s="0" t="n">
        <f aca="false">VLOOKUP(B5507,'Team Data'!$A$1:$E$659,2,FALSE())</f>
        <v>21</v>
      </c>
      <c r="N5507" s="0" t="n">
        <f aca="false">VLOOKUP(B5507,'Team Data'!$A$1:$E$659,3,FALSE())</f>
        <v>15</v>
      </c>
      <c r="O5507" s="0" t="n">
        <f aca="false">VLOOKUP(A5507,'Team Data'!$A$1:$E$659,4,FALSE())</f>
        <v>521</v>
      </c>
      <c r="P5507" s="0" t="n">
        <f aca="false">VLOOKUP(A5507,'Team Data'!$A$1:$E$659,5,FALSE())</f>
        <v>476</v>
      </c>
      <c r="Q5507" s="0" t="n">
        <f aca="false">VLOOKUP(B5507,'Team Data'!$A$1:$E$659,4,FALSE())</f>
        <v>577</v>
      </c>
      <c r="R5507" s="0" t="n">
        <f aca="false">VLOOKUP(B5507,'Team Data'!$A$1:$E$659,5,FALSE())</f>
        <v>521</v>
      </c>
      <c r="S5507" s="0" t="n">
        <f aca="false">IF(I5507=1,(MIN(30,(C5507-D5507)))*(M5507/(M5507+N5507))*(Q5507/(Q5507+R5507)),(MAX(-30,(C5507-D5507)))*(N5507/(M5507+N5507))*(R5507/(R5507+Q5507)))</f>
        <v>-2.57020340012143</v>
      </c>
      <c r="T5507" s="0" t="n">
        <f aca="false">IF(J5507=1,(MIN(30,(D5507-C5507)))*(K5507/(K5507+L5507))*(O5507/(O5507+P5507)),(MAX(-30,(D5507-C5507)))*(L5507/(K5507+L5507))*(P5507/(P5507+O5507)))</f>
        <v>3.6089831995988</v>
      </c>
      <c r="U5507" s="7" t="n">
        <v>43162</v>
      </c>
    </row>
    <row r="5508" customFormat="false" ht="15" hidden="false" customHeight="false" outlineLevel="0" collapsed="false">
      <c r="A5508" s="0" t="s">
        <v>342</v>
      </c>
      <c r="B5508" s="0" t="s">
        <v>291</v>
      </c>
      <c r="C5508" s="0" t="n">
        <v>79</v>
      </c>
      <c r="D5508" s="0" t="n">
        <v>87</v>
      </c>
      <c r="E5508" s="0" t="n">
        <v>32</v>
      </c>
      <c r="F5508" s="0" t="n">
        <v>37</v>
      </c>
      <c r="G5508" s="0" t="n">
        <v>6</v>
      </c>
      <c r="H5508" s="0" t="n">
        <v>14</v>
      </c>
      <c r="I5508" s="0" t="n">
        <v>0</v>
      </c>
      <c r="J5508" s="0" t="n">
        <v>1</v>
      </c>
      <c r="K5508" s="0" t="n">
        <f aca="false">VLOOKUP(A5508,'Team Data'!$A$1:$E$659,2,FALSE())</f>
        <v>26</v>
      </c>
      <c r="L5508" s="0" t="n">
        <f aca="false">VLOOKUP(A5508,'Team Data'!$A$1:$E$659,3,FALSE())</f>
        <v>10</v>
      </c>
      <c r="M5508" s="0" t="n">
        <f aca="false">VLOOKUP(B5508,'Team Data'!$A$1:$E$659,2,FALSE())</f>
        <v>19</v>
      </c>
      <c r="N5508" s="0" t="n">
        <f aca="false">VLOOKUP(B5508,'Team Data'!$A$1:$E$659,3,FALSE())</f>
        <v>15</v>
      </c>
      <c r="O5508" s="0" t="n">
        <f aca="false">VLOOKUP(A5508,'Team Data'!$A$1:$E$659,4,FALSE())</f>
        <v>708</v>
      </c>
      <c r="P5508" s="0" t="n">
        <f aca="false">VLOOKUP(A5508,'Team Data'!$A$1:$E$659,5,FALSE())</f>
        <v>504</v>
      </c>
      <c r="Q5508" s="0" t="n">
        <f aca="false">VLOOKUP(B5508,'Team Data'!$A$1:$E$659,4,FALSE())</f>
        <v>700</v>
      </c>
      <c r="R5508" s="0" t="n">
        <f aca="false">VLOOKUP(B5508,'Team Data'!$A$1:$E$659,5,FALSE())</f>
        <v>458</v>
      </c>
      <c r="S5508" s="0" t="n">
        <f aca="false">IF(I5508=1,(MIN(30,(C5508-D5508)))*(M5508/(M5508+N5508))*(Q5508/(Q5508+R5508)),(MAX(-30,(C5508-D5508)))*(N5508/(M5508+N5508))*(R5508/(R5508+Q5508)))</f>
        <v>-1.39591587930509</v>
      </c>
      <c r="T5508" s="0" t="n">
        <f aca="false">IF(J5508=1,(MIN(30,(D5508-C5508)))*(K5508/(K5508+L5508))*(O5508/(O5508+P5508)),(MAX(-30,(D5508-C5508)))*(L5508/(K5508+L5508))*(P5508/(P5508+O5508)))</f>
        <v>3.37513751375138</v>
      </c>
      <c r="U5508" s="7" t="n">
        <v>43162</v>
      </c>
    </row>
    <row r="5509" customFormat="false" ht="15" hidden="false" customHeight="false" outlineLevel="0" collapsed="false">
      <c r="A5509" s="0" t="s">
        <v>354</v>
      </c>
      <c r="B5509" s="0" t="s">
        <v>68</v>
      </c>
      <c r="C5509" s="0" t="n">
        <v>65</v>
      </c>
      <c r="D5509" s="0" t="n">
        <v>62</v>
      </c>
      <c r="E5509" s="0" t="n">
        <v>39</v>
      </c>
      <c r="F5509" s="0" t="n">
        <v>27</v>
      </c>
      <c r="G5509" s="0" t="n">
        <v>20</v>
      </c>
      <c r="H5509" s="0" t="n">
        <v>11</v>
      </c>
      <c r="I5509" s="0" t="n">
        <v>1</v>
      </c>
      <c r="J5509" s="0" t="n">
        <v>0</v>
      </c>
      <c r="K5509" s="0" t="n">
        <f aca="false">VLOOKUP(A5509,'Team Data'!$A$1:$E$659,2,FALSE())</f>
        <v>28</v>
      </c>
      <c r="L5509" s="0" t="n">
        <f aca="false">VLOOKUP(A5509,'Team Data'!$A$1:$E$659,3,FALSE())</f>
        <v>6</v>
      </c>
      <c r="M5509" s="0" t="n">
        <f aca="false">VLOOKUP(B5509,'Team Data'!$A$1:$E$659,2,FALSE())</f>
        <v>11</v>
      </c>
      <c r="N5509" s="0" t="n">
        <f aca="false">VLOOKUP(B5509,'Team Data'!$A$1:$E$659,3,FALSE())</f>
        <v>20</v>
      </c>
      <c r="O5509" s="0" t="n">
        <f aca="false">VLOOKUP(A5509,'Team Data'!$A$1:$E$659,4,FALSE())</f>
        <v>661</v>
      </c>
      <c r="P5509" s="0" t="n">
        <f aca="false">VLOOKUP(A5509,'Team Data'!$A$1:$E$659,5,FALSE())</f>
        <v>472</v>
      </c>
      <c r="Q5509" s="0" t="n">
        <f aca="false">VLOOKUP(B5509,'Team Data'!$A$1:$E$659,4,FALSE())</f>
        <v>590</v>
      </c>
      <c r="R5509" s="0" t="n">
        <f aca="false">VLOOKUP(B5509,'Team Data'!$A$1:$E$659,5,FALSE())</f>
        <v>446</v>
      </c>
      <c r="S5509" s="0" t="n">
        <f aca="false">IF(I5509=1,(MIN(30,(C5509-D5509)))*(M5509/(M5509+N5509))*(Q5509/(Q5509+R5509)),(MAX(-30,(C5509-D5509)))*(N5509/(M5509+N5509))*(R5509/(R5509+Q5509)))</f>
        <v>0.606239880433429</v>
      </c>
      <c r="T5509" s="0" t="n">
        <f aca="false">IF(J5509=1,(MIN(30,(D5509-C5509)))*(K5509/(K5509+L5509))*(O5509/(O5509+P5509)),(MAX(-30,(D5509-C5509)))*(L5509/(K5509+L5509))*(P5509/(P5509+O5509)))</f>
        <v>-0.220549296505893</v>
      </c>
      <c r="U5509" s="7" t="n">
        <v>43162</v>
      </c>
    </row>
    <row r="5510" customFormat="false" ht="15" hidden="false" customHeight="false" outlineLevel="0" collapsed="false">
      <c r="A5510" s="0" t="s">
        <v>297</v>
      </c>
      <c r="B5510" s="0" t="s">
        <v>317</v>
      </c>
      <c r="C5510" s="0" t="n">
        <v>58</v>
      </c>
      <c r="D5510" s="0" t="n">
        <v>72</v>
      </c>
      <c r="E5510" s="0" t="n">
        <v>33</v>
      </c>
      <c r="F5510" s="0" t="n">
        <v>41</v>
      </c>
      <c r="G5510" s="0" t="n">
        <v>14</v>
      </c>
      <c r="H5510" s="0" t="n">
        <v>10</v>
      </c>
      <c r="I5510" s="0" t="n">
        <v>0</v>
      </c>
      <c r="J5510" s="0" t="n">
        <v>1</v>
      </c>
      <c r="K5510" s="0" t="n">
        <f aca="false">VLOOKUP(A5510,'Team Data'!$A$1:$E$659,2,FALSE())</f>
        <v>11</v>
      </c>
      <c r="L5510" s="0" t="n">
        <f aca="false">VLOOKUP(A5510,'Team Data'!$A$1:$E$659,3,FALSE())</f>
        <v>21</v>
      </c>
      <c r="M5510" s="0" t="n">
        <f aca="false">VLOOKUP(B5510,'Team Data'!$A$1:$E$659,2,FALSE())</f>
        <v>27</v>
      </c>
      <c r="N5510" s="0" t="n">
        <f aca="false">VLOOKUP(B5510,'Team Data'!$A$1:$E$659,3,FALSE())</f>
        <v>8</v>
      </c>
      <c r="O5510" s="0" t="n">
        <f aca="false">VLOOKUP(A5510,'Team Data'!$A$1:$E$659,4,FALSE())</f>
        <v>511</v>
      </c>
      <c r="P5510" s="0" t="n">
        <f aca="false">VLOOKUP(A5510,'Team Data'!$A$1:$E$659,5,FALSE())</f>
        <v>448</v>
      </c>
      <c r="Q5510" s="0" t="n">
        <f aca="false">VLOOKUP(B5510,'Team Data'!$A$1:$E$659,4,FALSE())</f>
        <v>534</v>
      </c>
      <c r="R5510" s="0" t="n">
        <f aca="false">VLOOKUP(B5510,'Team Data'!$A$1:$E$659,5,FALSE())</f>
        <v>523</v>
      </c>
      <c r="S5510" s="0" t="n">
        <f aca="false">IF(I5510=1,(MIN(30,(C5510-D5510)))*(M5510/(M5510+N5510))*(Q5510/(Q5510+R5510)),(MAX(-30,(C5510-D5510)))*(N5510/(M5510+N5510))*(R5510/(R5510+Q5510)))</f>
        <v>-1.5833491012299</v>
      </c>
      <c r="T5510" s="0" t="n">
        <f aca="false">IF(J5510=1,(MIN(30,(D5510-C5510)))*(K5510/(K5510+L5510))*(O5510/(O5510+P5510)),(MAX(-30,(D5510-C5510)))*(L5510/(K5510+L5510))*(P5510/(P5510+O5510)))</f>
        <v>2.56432481751825</v>
      </c>
      <c r="U5510" s="7" t="n">
        <v>43162</v>
      </c>
    </row>
    <row r="5511" customFormat="false" ht="15" hidden="false" customHeight="false" outlineLevel="0" collapsed="false">
      <c r="A5511" s="0" t="s">
        <v>138</v>
      </c>
      <c r="B5511" s="0" t="s">
        <v>87</v>
      </c>
      <c r="C5511" s="0" t="n">
        <v>67</v>
      </c>
      <c r="D5511" s="0" t="n">
        <v>80</v>
      </c>
      <c r="E5511" s="0" t="n">
        <v>36</v>
      </c>
      <c r="F5511" s="0" t="n">
        <v>34</v>
      </c>
      <c r="G5511" s="0" t="n">
        <v>13</v>
      </c>
      <c r="H5511" s="0" t="n">
        <v>10</v>
      </c>
      <c r="I5511" s="0" t="n">
        <v>0</v>
      </c>
      <c r="J5511" s="0" t="n">
        <v>1</v>
      </c>
      <c r="K5511" s="0" t="n">
        <f aca="false">VLOOKUP(A5511,'Team Data'!$A$1:$E$659,2,FALSE())</f>
        <v>23</v>
      </c>
      <c r="L5511" s="0" t="n">
        <f aca="false">VLOOKUP(A5511,'Team Data'!$A$1:$E$659,3,FALSE())</f>
        <v>11</v>
      </c>
      <c r="M5511" s="0" t="n">
        <f aca="false">VLOOKUP(B5511,'Team Data'!$A$1:$E$659,2,FALSE())</f>
        <v>21</v>
      </c>
      <c r="N5511" s="0" t="n">
        <f aca="false">VLOOKUP(B5511,'Team Data'!$A$1:$E$659,3,FALSE())</f>
        <v>13</v>
      </c>
      <c r="O5511" s="0" t="n">
        <f aca="false">VLOOKUP(A5511,'Team Data'!$A$1:$E$659,4,FALSE())</f>
        <v>704</v>
      </c>
      <c r="P5511" s="0" t="n">
        <f aca="false">VLOOKUP(A5511,'Team Data'!$A$1:$E$659,5,FALSE())</f>
        <v>448</v>
      </c>
      <c r="Q5511" s="0" t="n">
        <f aca="false">VLOOKUP(B5511,'Team Data'!$A$1:$E$659,4,FALSE())</f>
        <v>684</v>
      </c>
      <c r="R5511" s="0" t="n">
        <f aca="false">VLOOKUP(B5511,'Team Data'!$A$1:$E$659,5,FALSE())</f>
        <v>461</v>
      </c>
      <c r="S5511" s="0" t="n">
        <f aca="false">IF(I5511=1,(MIN(30,(C5511-D5511)))*(M5511/(M5511+N5511))*(Q5511/(Q5511+R5511)),(MAX(-30,(C5511-D5511)))*(N5511/(M5511+N5511))*(R5511/(R5511+Q5511)))</f>
        <v>-2.00125866940663</v>
      </c>
      <c r="T5511" s="0" t="n">
        <f aca="false">IF(J5511=1,(MIN(30,(D5511-C5511)))*(K5511/(K5511+L5511))*(O5511/(O5511+P5511)),(MAX(-30,(D5511-C5511)))*(L5511/(K5511+L5511))*(P5511/(P5511+O5511)))</f>
        <v>5.37418300653595</v>
      </c>
      <c r="U5511" s="7" t="n">
        <v>43162</v>
      </c>
    </row>
    <row r="5512" customFormat="false" ht="15" hidden="false" customHeight="false" outlineLevel="0" collapsed="false">
      <c r="A5512" s="0" t="s">
        <v>86</v>
      </c>
      <c r="B5512" s="0" t="s">
        <v>148</v>
      </c>
      <c r="C5512" s="0" t="n">
        <v>77</v>
      </c>
      <c r="D5512" s="0" t="n">
        <v>78</v>
      </c>
      <c r="I5512" s="0" t="n">
        <v>0</v>
      </c>
      <c r="J5512" s="0" t="n">
        <v>1</v>
      </c>
      <c r="K5512" s="0" t="n">
        <f aca="false">VLOOKUP(A5512,'Team Data'!$A$1:$E$659,2,FALSE())</f>
        <v>13</v>
      </c>
      <c r="L5512" s="0" t="n">
        <f aca="false">VLOOKUP(A5512,'Team Data'!$A$1:$E$659,3,FALSE())</f>
        <v>18</v>
      </c>
      <c r="M5512" s="0" t="n">
        <f aca="false">VLOOKUP(B5512,'Team Data'!$A$1:$E$659,2,FALSE())</f>
        <v>18</v>
      </c>
      <c r="N5512" s="0" t="n">
        <f aca="false">VLOOKUP(B5512,'Team Data'!$A$1:$E$659,3,FALSE())</f>
        <v>17</v>
      </c>
      <c r="O5512" s="0" t="n">
        <f aca="false">VLOOKUP(A5512,'Team Data'!$A$1:$E$659,4,FALSE())</f>
        <v>457</v>
      </c>
      <c r="P5512" s="0" t="n">
        <f aca="false">VLOOKUP(A5512,'Team Data'!$A$1:$E$659,5,FALSE())</f>
        <v>482</v>
      </c>
      <c r="Q5512" s="0" t="n">
        <f aca="false">VLOOKUP(B5512,'Team Data'!$A$1:$E$659,4,FALSE())</f>
        <v>497</v>
      </c>
      <c r="R5512" s="0" t="n">
        <f aca="false">VLOOKUP(B5512,'Team Data'!$A$1:$E$659,5,FALSE())</f>
        <v>580</v>
      </c>
      <c r="S5512" s="0" t="n">
        <f aca="false">IF(I5512=1,(MIN(30,(C5512-D5512)))*(M5512/(M5512+N5512))*(Q5512/(Q5512+R5512)),(MAX(-30,(C5512-D5512)))*(N5512/(M5512+N5512))*(R5512/(R5512+Q5512)))</f>
        <v>-0.261573152938055</v>
      </c>
      <c r="T5512" s="0" t="n">
        <f aca="false">IF(J5512=1,(MIN(30,(D5512-C5512)))*(K5512/(K5512+L5512))*(O5512/(O5512+P5512)),(MAX(-30,(D5512-C5512)))*(L5512/(K5512+L5512))*(P5512/(P5512+O5512)))</f>
        <v>0.204094953450823</v>
      </c>
      <c r="U5512" s="7" t="n">
        <v>43162</v>
      </c>
    </row>
    <row r="5513" customFormat="false" ht="15" hidden="false" customHeight="false" outlineLevel="0" collapsed="false">
      <c r="A5513" s="0" t="s">
        <v>280</v>
      </c>
      <c r="B5513" s="0" t="s">
        <v>234</v>
      </c>
      <c r="C5513" s="0" t="n">
        <v>57</v>
      </c>
      <c r="D5513" s="0" t="n">
        <v>61</v>
      </c>
      <c r="E5513" s="0" t="n">
        <v>30</v>
      </c>
      <c r="F5513" s="0" t="n">
        <v>36</v>
      </c>
      <c r="G5513" s="0" t="n">
        <v>18</v>
      </c>
      <c r="H5513" s="0" t="n">
        <v>17</v>
      </c>
      <c r="I5513" s="0" t="n">
        <v>0</v>
      </c>
      <c r="J5513" s="0" t="n">
        <v>1</v>
      </c>
      <c r="K5513" s="0" t="n">
        <f aca="false">VLOOKUP(A5513,'Team Data'!$A$1:$E$659,2,FALSE())</f>
        <v>16</v>
      </c>
      <c r="L5513" s="0" t="n">
        <f aca="false">VLOOKUP(A5513,'Team Data'!$A$1:$E$659,3,FALSE())</f>
        <v>17</v>
      </c>
      <c r="M5513" s="0" t="n">
        <f aca="false">VLOOKUP(B5513,'Team Data'!$A$1:$E$659,2,FALSE())</f>
        <v>19</v>
      </c>
      <c r="N5513" s="0" t="n">
        <f aca="false">VLOOKUP(B5513,'Team Data'!$A$1:$E$659,3,FALSE())</f>
        <v>13</v>
      </c>
      <c r="O5513" s="0" t="n">
        <f aca="false">VLOOKUP(A5513,'Team Data'!$A$1:$E$659,4,FALSE())</f>
        <v>652</v>
      </c>
      <c r="P5513" s="0" t="n">
        <f aca="false">VLOOKUP(A5513,'Team Data'!$A$1:$E$659,5,FALSE())</f>
        <v>412</v>
      </c>
      <c r="Q5513" s="0" t="n">
        <f aca="false">VLOOKUP(B5513,'Team Data'!$A$1:$E$659,4,FALSE())</f>
        <v>655</v>
      </c>
      <c r="R5513" s="0" t="n">
        <f aca="false">VLOOKUP(B5513,'Team Data'!$A$1:$E$659,5,FALSE())</f>
        <v>411</v>
      </c>
      <c r="S5513" s="0" t="n">
        <f aca="false">IF(I5513=1,(MIN(30,(C5513-D5513)))*(M5513/(M5513+N5513))*(Q5513/(Q5513+R5513)),(MAX(-30,(C5513-D5513)))*(N5513/(M5513+N5513))*(R5513/(R5513+Q5513)))</f>
        <v>-0.626524390243902</v>
      </c>
      <c r="T5513" s="0" t="n">
        <f aca="false">IF(J5513=1,(MIN(30,(D5513-C5513)))*(K5513/(K5513+L5513))*(O5513/(O5513+P5513)),(MAX(-30,(D5513-C5513)))*(L5513/(K5513+L5513))*(P5513/(P5513+O5513)))</f>
        <v>1.18842560947824</v>
      </c>
      <c r="U5513" s="7" t="n">
        <v>43162</v>
      </c>
    </row>
    <row r="5514" customFormat="false" ht="15" hidden="false" customHeight="false" outlineLevel="0" collapsed="false">
      <c r="A5514" s="0" t="s">
        <v>336</v>
      </c>
      <c r="B5514" s="0" t="s">
        <v>167</v>
      </c>
      <c r="C5514" s="0" t="n">
        <v>68</v>
      </c>
      <c r="D5514" s="0" t="n">
        <v>69</v>
      </c>
      <c r="E5514" s="0" t="n">
        <v>33</v>
      </c>
      <c r="F5514" s="0" t="n">
        <v>26</v>
      </c>
      <c r="G5514" s="0" t="n">
        <v>15</v>
      </c>
      <c r="H5514" s="0" t="n">
        <v>13</v>
      </c>
      <c r="I5514" s="0" t="n">
        <v>0</v>
      </c>
      <c r="J5514" s="0" t="n">
        <v>1</v>
      </c>
      <c r="K5514" s="0" t="n">
        <f aca="false">VLOOKUP(A5514,'Team Data'!$A$1:$E$659,2,FALSE())</f>
        <v>20</v>
      </c>
      <c r="L5514" s="0" t="n">
        <f aca="false">VLOOKUP(A5514,'Team Data'!$A$1:$E$659,3,FALSE())</f>
        <v>11</v>
      </c>
      <c r="M5514" s="0" t="n">
        <f aca="false">VLOOKUP(B5514,'Team Data'!$A$1:$E$659,2,FALSE())</f>
        <v>22</v>
      </c>
      <c r="N5514" s="0" t="n">
        <f aca="false">VLOOKUP(B5514,'Team Data'!$A$1:$E$659,3,FALSE())</f>
        <v>10</v>
      </c>
      <c r="O5514" s="0" t="n">
        <f aca="false">VLOOKUP(A5514,'Team Data'!$A$1:$E$659,4,FALSE())</f>
        <v>573</v>
      </c>
      <c r="P5514" s="0" t="n">
        <f aca="false">VLOOKUP(A5514,'Team Data'!$A$1:$E$659,5,FALSE())</f>
        <v>467</v>
      </c>
      <c r="Q5514" s="0" t="n">
        <f aca="false">VLOOKUP(B5514,'Team Data'!$A$1:$E$659,4,FALSE())</f>
        <v>612</v>
      </c>
      <c r="R5514" s="0" t="n">
        <f aca="false">VLOOKUP(B5514,'Team Data'!$A$1:$E$659,5,FALSE())</f>
        <v>453</v>
      </c>
      <c r="S5514" s="0" t="n">
        <f aca="false">IF(I5514=1,(MIN(30,(C5514-D5514)))*(M5514/(M5514+N5514))*(Q5514/(Q5514+R5514)),(MAX(-30,(C5514-D5514)))*(N5514/(M5514+N5514))*(R5514/(R5514+Q5514)))</f>
        <v>-0.132922535211268</v>
      </c>
      <c r="T5514" s="0" t="n">
        <f aca="false">IF(J5514=1,(MIN(30,(D5514-C5514)))*(K5514/(K5514+L5514))*(O5514/(O5514+P5514)),(MAX(-30,(D5514-C5514)))*(L5514/(K5514+L5514))*(P5514/(P5514+O5514)))</f>
        <v>0.35545905707196</v>
      </c>
      <c r="U5514" s="7" t="n">
        <v>43162</v>
      </c>
    </row>
    <row r="5515" customFormat="false" ht="15" hidden="false" customHeight="false" outlineLevel="0" collapsed="false">
      <c r="A5515" s="0" t="s">
        <v>338</v>
      </c>
      <c r="B5515" s="0" t="s">
        <v>103</v>
      </c>
      <c r="C5515" s="0" t="n">
        <v>56</v>
      </c>
      <c r="D5515" s="0" t="n">
        <v>64</v>
      </c>
      <c r="E5515" s="0" t="n">
        <v>39</v>
      </c>
      <c r="F5515" s="0" t="n">
        <v>39</v>
      </c>
      <c r="G5515" s="0" t="n">
        <v>22</v>
      </c>
      <c r="H5515" s="0" t="n">
        <v>17</v>
      </c>
      <c r="I5515" s="0" t="n">
        <v>0</v>
      </c>
      <c r="J5515" s="0" t="n">
        <v>1</v>
      </c>
      <c r="K5515" s="0" t="n">
        <f aca="false">VLOOKUP(A5515,'Team Data'!$A$1:$E$659,2,FALSE())</f>
        <v>11</v>
      </c>
      <c r="L5515" s="0" t="n">
        <f aca="false">VLOOKUP(A5515,'Team Data'!$A$1:$E$659,3,FALSE())</f>
        <v>20</v>
      </c>
      <c r="M5515" s="0" t="n">
        <f aca="false">VLOOKUP(B5515,'Team Data'!$A$1:$E$659,2,FALSE())</f>
        <v>13</v>
      </c>
      <c r="N5515" s="0" t="n">
        <f aca="false">VLOOKUP(B5515,'Team Data'!$A$1:$E$659,3,FALSE())</f>
        <v>19</v>
      </c>
      <c r="O5515" s="0" t="n">
        <f aca="false">VLOOKUP(A5515,'Team Data'!$A$1:$E$659,4,FALSE())</f>
        <v>617</v>
      </c>
      <c r="P5515" s="0" t="n">
        <f aca="false">VLOOKUP(A5515,'Team Data'!$A$1:$E$659,5,FALSE())</f>
        <v>430</v>
      </c>
      <c r="Q5515" s="0" t="n">
        <f aca="false">VLOOKUP(B5515,'Team Data'!$A$1:$E$659,4,FALSE())</f>
        <v>625</v>
      </c>
      <c r="R5515" s="0" t="n">
        <f aca="false">VLOOKUP(B5515,'Team Data'!$A$1:$E$659,5,FALSE())</f>
        <v>447</v>
      </c>
      <c r="S5515" s="0" t="n">
        <f aca="false">IF(I5515=1,(MIN(30,(C5515-D5515)))*(M5515/(M5515+N5515))*(Q5515/(Q5515+R5515)),(MAX(-30,(C5515-D5515)))*(N5515/(M5515+N5515))*(R5515/(R5515+Q5515)))</f>
        <v>-1.98064365671642</v>
      </c>
      <c r="T5515" s="0" t="n">
        <f aca="false">IF(J5515=1,(MIN(30,(D5515-C5515)))*(K5515/(K5515+L5515))*(O5515/(O5515+P5515)),(MAX(-30,(D5515-C5515)))*(L5515/(K5515+L5515))*(P5515/(P5515+O5515)))</f>
        <v>1.67285947561389</v>
      </c>
      <c r="U5515" s="7" t="n">
        <v>43162</v>
      </c>
    </row>
    <row r="5516" customFormat="false" ht="15" hidden="false" customHeight="false" outlineLevel="0" collapsed="false">
      <c r="A5516" s="0" t="s">
        <v>174</v>
      </c>
      <c r="B5516" s="0" t="s">
        <v>139</v>
      </c>
      <c r="C5516" s="0" t="n">
        <v>57</v>
      </c>
      <c r="D5516" s="0" t="n">
        <v>78</v>
      </c>
      <c r="E5516" s="0" t="n">
        <v>28</v>
      </c>
      <c r="F5516" s="0" t="n">
        <v>33</v>
      </c>
      <c r="G5516" s="0" t="n">
        <v>13</v>
      </c>
      <c r="H5516" s="0" t="n">
        <v>11</v>
      </c>
      <c r="I5516" s="0" t="n">
        <v>0</v>
      </c>
      <c r="J5516" s="0" t="n">
        <v>1</v>
      </c>
      <c r="K5516" s="0" t="n">
        <f aca="false">VLOOKUP(A5516,'Team Data'!$A$1:$E$659,2,FALSE())</f>
        <v>25</v>
      </c>
      <c r="L5516" s="0" t="n">
        <f aca="false">VLOOKUP(A5516,'Team Data'!$A$1:$E$659,3,FALSE())</f>
        <v>12</v>
      </c>
      <c r="M5516" s="0" t="n">
        <f aca="false">VLOOKUP(B5516,'Team Data'!$A$1:$E$659,2,FALSE())</f>
        <v>17</v>
      </c>
      <c r="N5516" s="0" t="n">
        <f aca="false">VLOOKUP(B5516,'Team Data'!$A$1:$E$659,3,FALSE())</f>
        <v>14</v>
      </c>
      <c r="O5516" s="0" t="n">
        <f aca="false">VLOOKUP(A5516,'Team Data'!$A$1:$E$659,4,FALSE())</f>
        <v>653</v>
      </c>
      <c r="P5516" s="0" t="n">
        <f aca="false">VLOOKUP(A5516,'Team Data'!$A$1:$E$659,5,FALSE())</f>
        <v>548</v>
      </c>
      <c r="Q5516" s="0" t="n">
        <f aca="false">VLOOKUP(B5516,'Team Data'!$A$1:$E$659,4,FALSE())</f>
        <v>602</v>
      </c>
      <c r="R5516" s="0" t="n">
        <f aca="false">VLOOKUP(B5516,'Team Data'!$A$1:$E$659,5,FALSE())</f>
        <v>443</v>
      </c>
      <c r="S5516" s="0" t="n">
        <f aca="false">IF(I5516=1,(MIN(30,(C5516-D5516)))*(M5516/(M5516+N5516))*(Q5516/(Q5516+R5516)),(MAX(-30,(C5516-D5516)))*(N5516/(M5516+N5516))*(R5516/(R5516+Q5516)))</f>
        <v>-4.02043525235376</v>
      </c>
      <c r="T5516" s="0" t="n">
        <f aca="false">IF(J5516=1,(MIN(30,(D5516-C5516)))*(K5516/(K5516+L5516))*(O5516/(O5516+P5516)),(MAX(-30,(D5516-C5516)))*(L5516/(K5516+L5516))*(P5516/(P5516+O5516)))</f>
        <v>7.71485473816864</v>
      </c>
      <c r="U5516" s="7" t="n">
        <v>43162</v>
      </c>
    </row>
    <row r="5517" customFormat="false" ht="15" hidden="false" customHeight="false" outlineLevel="0" collapsed="false">
      <c r="A5517" s="0" t="s">
        <v>315</v>
      </c>
      <c r="B5517" s="0" t="s">
        <v>314</v>
      </c>
      <c r="C5517" s="0" t="n">
        <v>77</v>
      </c>
      <c r="D5517" s="0" t="n">
        <v>89</v>
      </c>
      <c r="E5517" s="0" t="n">
        <v>37</v>
      </c>
      <c r="F5517" s="0" t="n">
        <v>40</v>
      </c>
      <c r="G5517" s="0" t="n">
        <v>13</v>
      </c>
      <c r="H5517" s="0" t="n">
        <v>10</v>
      </c>
      <c r="I5517" s="0" t="n">
        <v>0</v>
      </c>
      <c r="J5517" s="0" t="n">
        <v>1</v>
      </c>
      <c r="K5517" s="0" t="n">
        <f aca="false">VLOOKUP(A5517,'Team Data'!$A$1:$E$659,2,FALSE())</f>
        <v>12</v>
      </c>
      <c r="L5517" s="0" t="n">
        <f aca="false">VLOOKUP(A5517,'Team Data'!$A$1:$E$659,3,FALSE())</f>
        <v>18</v>
      </c>
      <c r="M5517" s="0" t="n">
        <f aca="false">VLOOKUP(B5517,'Team Data'!$A$1:$E$659,2,FALSE())</f>
        <v>25</v>
      </c>
      <c r="N5517" s="0" t="n">
        <f aca="false">VLOOKUP(B5517,'Team Data'!$A$1:$E$659,3,FALSE())</f>
        <v>10</v>
      </c>
      <c r="O5517" s="0" t="n">
        <f aca="false">VLOOKUP(A5517,'Team Data'!$A$1:$E$659,4,FALSE())</f>
        <v>451</v>
      </c>
      <c r="P5517" s="0" t="n">
        <f aca="false">VLOOKUP(A5517,'Team Data'!$A$1:$E$659,5,FALSE())</f>
        <v>479</v>
      </c>
      <c r="Q5517" s="0" t="n">
        <f aca="false">VLOOKUP(B5517,'Team Data'!$A$1:$E$659,4,FALSE())</f>
        <v>506</v>
      </c>
      <c r="R5517" s="0" t="n">
        <f aca="false">VLOOKUP(B5517,'Team Data'!$A$1:$E$659,5,FALSE())</f>
        <v>534</v>
      </c>
      <c r="S5517" s="0" t="n">
        <f aca="false">IF(I5517=1,(MIN(30,(C5517-D5517)))*(M5517/(M5517+N5517))*(Q5517/(Q5517+R5517)),(MAX(-30,(C5517-D5517)))*(N5517/(M5517+N5517))*(R5517/(R5517+Q5517)))</f>
        <v>-1.76043956043956</v>
      </c>
      <c r="T5517" s="0" t="n">
        <f aca="false">IF(J5517=1,(MIN(30,(D5517-C5517)))*(K5517/(K5517+L5517))*(O5517/(O5517+P5517)),(MAX(-30,(D5517-C5517)))*(L5517/(K5517+L5517))*(P5517/(P5517+O5517)))</f>
        <v>2.32774193548387</v>
      </c>
      <c r="U5517" s="7" t="n">
        <v>43162</v>
      </c>
    </row>
    <row r="5518" customFormat="false" ht="15" hidden="false" customHeight="false" outlineLevel="0" collapsed="false">
      <c r="A5518" s="0" t="s">
        <v>9</v>
      </c>
      <c r="B5518" s="0" t="s">
        <v>292</v>
      </c>
      <c r="C5518" s="0" t="n">
        <v>66</v>
      </c>
      <c r="D5518" s="0" t="n">
        <v>68</v>
      </c>
      <c r="E5518" s="0" t="n">
        <v>40</v>
      </c>
      <c r="F5518" s="0" t="n">
        <v>46</v>
      </c>
      <c r="G5518" s="0" t="n">
        <v>13</v>
      </c>
      <c r="H5518" s="0" t="n">
        <v>12</v>
      </c>
      <c r="I5518" s="0" t="n">
        <v>0</v>
      </c>
      <c r="J5518" s="0" t="n">
        <v>1</v>
      </c>
      <c r="K5518" s="0" t="n">
        <f aca="false">VLOOKUP(A5518,'Team Data'!$A$1:$E$659,2,FALSE())</f>
        <v>20</v>
      </c>
      <c r="L5518" s="0" t="n">
        <f aca="false">VLOOKUP(A5518,'Team Data'!$A$1:$E$659,3,FALSE())</f>
        <v>16</v>
      </c>
      <c r="M5518" s="0" t="n">
        <f aca="false">VLOOKUP(B5518,'Team Data'!$A$1:$E$659,2,FALSE())</f>
        <v>19</v>
      </c>
      <c r="N5518" s="0" t="n">
        <f aca="false">VLOOKUP(B5518,'Team Data'!$A$1:$E$659,3,FALSE())</f>
        <v>13</v>
      </c>
      <c r="O5518" s="0" t="n">
        <f aca="false">VLOOKUP(A5518,'Team Data'!$A$1:$E$659,4,FALSE())</f>
        <v>741</v>
      </c>
      <c r="P5518" s="0" t="n">
        <f aca="false">VLOOKUP(A5518,'Team Data'!$A$1:$E$659,5,FALSE())</f>
        <v>460</v>
      </c>
      <c r="Q5518" s="0" t="n">
        <f aca="false">VLOOKUP(B5518,'Team Data'!$A$1:$E$659,4,FALSE())</f>
        <v>664</v>
      </c>
      <c r="R5518" s="0" t="n">
        <f aca="false">VLOOKUP(B5518,'Team Data'!$A$1:$E$659,5,FALSE())</f>
        <v>424</v>
      </c>
      <c r="S5518" s="0" t="n">
        <f aca="false">IF(I5518=1,(MIN(30,(C5518-D5518)))*(M5518/(M5518+N5518))*(Q5518/(Q5518+R5518)),(MAX(-30,(C5518-D5518)))*(N5518/(M5518+N5518))*(R5518/(R5518+Q5518)))</f>
        <v>-0.316636029411765</v>
      </c>
      <c r="T5518" s="0" t="n">
        <f aca="false">IF(J5518=1,(MIN(30,(D5518-C5518)))*(K5518/(K5518+L5518))*(O5518/(O5518+P5518)),(MAX(-30,(D5518-C5518)))*(L5518/(K5518+L5518))*(P5518/(P5518+O5518)))</f>
        <v>0.685539827921177</v>
      </c>
      <c r="U5518" s="7" t="n">
        <v>43162</v>
      </c>
    </row>
    <row r="5519" customFormat="false" ht="15" hidden="false" customHeight="false" outlineLevel="0" collapsed="false">
      <c r="A5519" s="0" t="s">
        <v>169</v>
      </c>
      <c r="B5519" s="0" t="s">
        <v>170</v>
      </c>
      <c r="C5519" s="0" t="n">
        <v>75</v>
      </c>
      <c r="D5519" s="0" t="n">
        <v>64</v>
      </c>
      <c r="E5519" s="0" t="n">
        <v>36</v>
      </c>
      <c r="F5519" s="0" t="n">
        <v>33</v>
      </c>
      <c r="G5519" s="0" t="n">
        <v>9</v>
      </c>
      <c r="H5519" s="0" t="n">
        <v>8</v>
      </c>
      <c r="I5519" s="0" t="n">
        <v>1</v>
      </c>
      <c r="J5519" s="0" t="n">
        <v>0</v>
      </c>
      <c r="K5519" s="0" t="n">
        <f aca="false">VLOOKUP(A5519,'Team Data'!$A$1:$E$659,2,FALSE())</f>
        <v>32</v>
      </c>
      <c r="L5519" s="0" t="n">
        <f aca="false">VLOOKUP(A5519,'Team Data'!$A$1:$E$659,3,FALSE())</f>
        <v>7</v>
      </c>
      <c r="M5519" s="0" t="n">
        <f aca="false">VLOOKUP(B5519,'Team Data'!$A$1:$E$659,2,FALSE())</f>
        <v>29</v>
      </c>
      <c r="N5519" s="0" t="n">
        <f aca="false">VLOOKUP(B5519,'Team Data'!$A$1:$E$659,3,FALSE())</f>
        <v>5</v>
      </c>
      <c r="O5519" s="0" t="n">
        <f aca="false">VLOOKUP(A5519,'Team Data'!$A$1:$E$659,4,FALSE())</f>
        <v>785</v>
      </c>
      <c r="P5519" s="0" t="n">
        <f aca="false">VLOOKUP(A5519,'Team Data'!$A$1:$E$659,5,FALSE())</f>
        <v>531</v>
      </c>
      <c r="Q5519" s="0" t="n">
        <f aca="false">VLOOKUP(B5519,'Team Data'!$A$1:$E$659,4,FALSE())</f>
        <v>622</v>
      </c>
      <c r="R5519" s="0" t="n">
        <f aca="false">VLOOKUP(B5519,'Team Data'!$A$1:$E$659,5,FALSE())</f>
        <v>516</v>
      </c>
      <c r="S5519" s="0" t="n">
        <f aca="false">IF(I5519=1,(MIN(30,(C5519-D5519)))*(M5519/(M5519+N5519))*(Q5519/(Q5519+R5519)),(MAX(-30,(C5519-D5519)))*(N5519/(M5519+N5519))*(R5519/(R5519+Q5519)))</f>
        <v>5.12814018401737</v>
      </c>
      <c r="T5519" s="0" t="n">
        <f aca="false">IF(J5519=1,(MIN(30,(D5519-C5519)))*(K5519/(K5519+L5519))*(O5519/(O5519+P5519)),(MAX(-30,(D5519-C5519)))*(L5519/(K5519+L5519))*(P5519/(P5519+O5519)))</f>
        <v>-0.796644844517185</v>
      </c>
      <c r="U5519" s="7" t="n">
        <v>43162</v>
      </c>
    </row>
    <row r="5520" customFormat="false" ht="15" hidden="false" customHeight="false" outlineLevel="0" collapsed="false">
      <c r="A5520" s="0" t="s">
        <v>243</v>
      </c>
      <c r="B5520" s="0" t="s">
        <v>337</v>
      </c>
      <c r="C5520" s="0" t="n">
        <v>64</v>
      </c>
      <c r="D5520" s="0" t="n">
        <v>75</v>
      </c>
      <c r="E5520" s="0" t="n">
        <v>26</v>
      </c>
      <c r="F5520" s="0" t="n">
        <v>36</v>
      </c>
      <c r="G5520" s="0" t="n">
        <v>17</v>
      </c>
      <c r="H5520" s="0" t="n">
        <v>13</v>
      </c>
      <c r="I5520" s="0" t="n">
        <v>0</v>
      </c>
      <c r="J5520" s="0" t="n">
        <v>1</v>
      </c>
      <c r="K5520" s="0" t="n">
        <f aca="false">VLOOKUP(A5520,'Team Data'!$A$1:$E$659,2,FALSE())</f>
        <v>16</v>
      </c>
      <c r="L5520" s="0" t="n">
        <f aca="false">VLOOKUP(A5520,'Team Data'!$A$1:$E$659,3,FALSE())</f>
        <v>17</v>
      </c>
      <c r="M5520" s="0" t="n">
        <f aca="false">VLOOKUP(B5520,'Team Data'!$A$1:$E$659,2,FALSE())</f>
        <v>23</v>
      </c>
      <c r="N5520" s="0" t="n">
        <f aca="false">VLOOKUP(B5520,'Team Data'!$A$1:$E$659,3,FALSE())</f>
        <v>10</v>
      </c>
      <c r="O5520" s="0" t="n">
        <f aca="false">VLOOKUP(A5520,'Team Data'!$A$1:$E$659,4,FALSE())</f>
        <v>525</v>
      </c>
      <c r="P5520" s="0" t="n">
        <f aca="false">VLOOKUP(A5520,'Team Data'!$A$1:$E$659,5,FALSE())</f>
        <v>540</v>
      </c>
      <c r="Q5520" s="0" t="n">
        <f aca="false">VLOOKUP(B5520,'Team Data'!$A$1:$E$659,4,FALSE())</f>
        <v>458</v>
      </c>
      <c r="R5520" s="0" t="n">
        <f aca="false">VLOOKUP(B5520,'Team Data'!$A$1:$E$659,5,FALSE())</f>
        <v>534</v>
      </c>
      <c r="S5520" s="0" t="n">
        <f aca="false">IF(I5520=1,(MIN(30,(C5520-D5520)))*(M5520/(M5520+N5520))*(Q5520/(Q5520+R5520)),(MAX(-30,(C5520-D5520)))*(N5520/(M5520+N5520))*(R5520/(R5520+Q5520)))</f>
        <v>-1.79435483870968</v>
      </c>
      <c r="T5520" s="0" t="n">
        <f aca="false">IF(J5520=1,(MIN(30,(D5520-C5520)))*(K5520/(K5520+L5520))*(O5520/(O5520+P5520)),(MAX(-30,(D5520-C5520)))*(L5520/(K5520+L5520))*(P5520/(P5520+O5520)))</f>
        <v>2.62910798122066</v>
      </c>
      <c r="U5520" s="7" t="n">
        <v>43162</v>
      </c>
    </row>
    <row r="5521" customFormat="false" ht="15" hidden="false" customHeight="false" outlineLevel="0" collapsed="false">
      <c r="A5521" s="0" t="s">
        <v>55</v>
      </c>
      <c r="B5521" s="0" t="s">
        <v>285</v>
      </c>
      <c r="C5521" s="0" t="n">
        <v>52</v>
      </c>
      <c r="D5521" s="0" t="n">
        <v>55</v>
      </c>
      <c r="E5521" s="0" t="n">
        <v>33</v>
      </c>
      <c r="F5521" s="0" t="n">
        <v>36</v>
      </c>
      <c r="G5521" s="0" t="n">
        <v>12</v>
      </c>
      <c r="H5521" s="0" t="n">
        <v>7</v>
      </c>
      <c r="I5521" s="0" t="n">
        <v>0</v>
      </c>
      <c r="J5521" s="0" t="n">
        <v>1</v>
      </c>
      <c r="K5521" s="0" t="n">
        <f aca="false">VLOOKUP(A5521,'Team Data'!$A$1:$E$659,2,FALSE())</f>
        <v>24</v>
      </c>
      <c r="L5521" s="0" t="n">
        <f aca="false">VLOOKUP(A5521,'Team Data'!$A$1:$E$659,3,FALSE())</f>
        <v>9</v>
      </c>
      <c r="M5521" s="0" t="n">
        <f aca="false">VLOOKUP(B5521,'Team Data'!$A$1:$E$659,2,FALSE())</f>
        <v>23</v>
      </c>
      <c r="N5521" s="0" t="n">
        <f aca="false">VLOOKUP(B5521,'Team Data'!$A$1:$E$659,3,FALSE())</f>
        <v>14</v>
      </c>
      <c r="O5521" s="0" t="n">
        <f aca="false">VLOOKUP(A5521,'Team Data'!$A$1:$E$659,4,FALSE())</f>
        <v>691</v>
      </c>
      <c r="P5521" s="0" t="n">
        <f aca="false">VLOOKUP(A5521,'Team Data'!$A$1:$E$659,5,FALSE())</f>
        <v>426</v>
      </c>
      <c r="Q5521" s="0" t="n">
        <f aca="false">VLOOKUP(B5521,'Team Data'!$A$1:$E$659,4,FALSE())</f>
        <v>752</v>
      </c>
      <c r="R5521" s="0" t="n">
        <f aca="false">VLOOKUP(B5521,'Team Data'!$A$1:$E$659,5,FALSE())</f>
        <v>485</v>
      </c>
      <c r="S5521" s="0" t="n">
        <f aca="false">IF(I5521=1,(MIN(30,(C5521-D5521)))*(M5521/(M5521+N5521))*(Q5521/(Q5521+R5521)),(MAX(-30,(C5521-D5521)))*(N5521/(M5521+N5521))*(R5521/(R5521+Q5521)))</f>
        <v>-0.445061067534794</v>
      </c>
      <c r="T5521" s="0" t="n">
        <f aca="false">IF(J5521=1,(MIN(30,(D5521-C5521)))*(K5521/(K5521+L5521))*(O5521/(O5521+P5521)),(MAX(-30,(D5521-C5521)))*(L5521/(K5521+L5521))*(P5521/(P5521+O5521)))</f>
        <v>1.34971921543094</v>
      </c>
      <c r="U5521" s="7" t="n">
        <v>43162</v>
      </c>
    </row>
    <row r="5522" customFormat="false" ht="15" hidden="false" customHeight="false" outlineLevel="0" collapsed="false">
      <c r="A5522" s="0" t="s">
        <v>140</v>
      </c>
      <c r="B5522" s="0" t="s">
        <v>250</v>
      </c>
      <c r="C5522" s="0" t="n">
        <v>70</v>
      </c>
      <c r="D5522" s="0" t="n">
        <v>78</v>
      </c>
      <c r="E5522" s="0" t="n">
        <v>31</v>
      </c>
      <c r="F5522" s="0" t="n">
        <v>39</v>
      </c>
      <c r="G5522" s="0" t="n">
        <v>8</v>
      </c>
      <c r="H5522" s="0" t="n">
        <v>9</v>
      </c>
      <c r="I5522" s="0" t="n">
        <v>0</v>
      </c>
      <c r="J5522" s="0" t="n">
        <v>1</v>
      </c>
      <c r="K5522" s="0" t="n">
        <f aca="false">VLOOKUP(A5522,'Team Data'!$A$1:$E$659,2,FALSE())</f>
        <v>13</v>
      </c>
      <c r="L5522" s="0" t="n">
        <f aca="false">VLOOKUP(A5522,'Team Data'!$A$1:$E$659,3,FALSE())</f>
        <v>19</v>
      </c>
      <c r="M5522" s="0" t="n">
        <f aca="false">VLOOKUP(B5522,'Team Data'!$A$1:$E$659,2,FALSE())</f>
        <v>16</v>
      </c>
      <c r="N5522" s="0" t="n">
        <f aca="false">VLOOKUP(B5522,'Team Data'!$A$1:$E$659,3,FALSE())</f>
        <v>16</v>
      </c>
      <c r="O5522" s="0" t="n">
        <f aca="false">VLOOKUP(A5522,'Team Data'!$A$1:$E$659,4,FALSE())</f>
        <v>557</v>
      </c>
      <c r="P5522" s="0" t="n">
        <f aca="false">VLOOKUP(A5522,'Team Data'!$A$1:$E$659,5,FALSE())</f>
        <v>489</v>
      </c>
      <c r="Q5522" s="0" t="n">
        <f aca="false">VLOOKUP(B5522,'Team Data'!$A$1:$E$659,4,FALSE())</f>
        <v>549</v>
      </c>
      <c r="R5522" s="0" t="n">
        <f aca="false">VLOOKUP(B5522,'Team Data'!$A$1:$E$659,5,FALSE())</f>
        <v>500</v>
      </c>
      <c r="S5522" s="0" t="n">
        <f aca="false">IF(I5522=1,(MIN(30,(C5522-D5522)))*(M5522/(M5522+N5522))*(Q5522/(Q5522+R5522)),(MAX(-30,(C5522-D5522)))*(N5522/(M5522+N5522))*(R5522/(R5522+Q5522)))</f>
        <v>-1.90657769304099</v>
      </c>
      <c r="T5522" s="0" t="n">
        <f aca="false">IF(J5522=1,(MIN(30,(D5522-C5522)))*(K5522/(K5522+L5522))*(O5522/(O5522+P5522)),(MAX(-30,(D5522-C5522)))*(L5522/(K5522+L5522))*(P5522/(P5522+O5522)))</f>
        <v>1.73064053537285</v>
      </c>
      <c r="U5522" s="7" t="n">
        <v>43162</v>
      </c>
    </row>
    <row r="5523" customFormat="false" ht="15" hidden="false" customHeight="false" outlineLevel="0" collapsed="false">
      <c r="A5523" s="0" t="s">
        <v>329</v>
      </c>
      <c r="B5523" s="0" t="s">
        <v>93</v>
      </c>
      <c r="C5523" s="0" t="n">
        <v>83</v>
      </c>
      <c r="D5523" s="0" t="n">
        <v>58</v>
      </c>
      <c r="E5523" s="0" t="n">
        <v>33</v>
      </c>
      <c r="F5523" s="0" t="n">
        <v>25</v>
      </c>
      <c r="G5523" s="0" t="n">
        <v>10</v>
      </c>
      <c r="H5523" s="0" t="n">
        <v>10</v>
      </c>
      <c r="I5523" s="0" t="n">
        <v>1</v>
      </c>
      <c r="J5523" s="0" t="n">
        <v>0</v>
      </c>
      <c r="K5523" s="0" t="n">
        <f aca="false">VLOOKUP(A5523,'Team Data'!$A$1:$E$659,2,FALSE())</f>
        <v>18</v>
      </c>
      <c r="L5523" s="0" t="n">
        <f aca="false">VLOOKUP(A5523,'Team Data'!$A$1:$E$659,3,FALSE())</f>
        <v>14</v>
      </c>
      <c r="M5523" s="0" t="n">
        <f aca="false">VLOOKUP(B5523,'Team Data'!$A$1:$E$659,2,FALSE())</f>
        <v>9</v>
      </c>
      <c r="N5523" s="0" t="n">
        <f aca="false">VLOOKUP(B5523,'Team Data'!$A$1:$E$659,3,FALSE())</f>
        <v>22</v>
      </c>
      <c r="O5523" s="0" t="n">
        <f aca="false">VLOOKUP(A5523,'Team Data'!$A$1:$E$659,4,FALSE())</f>
        <v>555</v>
      </c>
      <c r="P5523" s="0" t="n">
        <f aca="false">VLOOKUP(A5523,'Team Data'!$A$1:$E$659,5,FALSE())</f>
        <v>488</v>
      </c>
      <c r="Q5523" s="0" t="n">
        <f aca="false">VLOOKUP(B5523,'Team Data'!$A$1:$E$659,4,FALSE())</f>
        <v>518</v>
      </c>
      <c r="R5523" s="0" t="n">
        <f aca="false">VLOOKUP(B5523,'Team Data'!$A$1:$E$659,5,FALSE())</f>
        <v>496</v>
      </c>
      <c r="S5523" s="0" t="n">
        <f aca="false">IF(I5523=1,(MIN(30,(C5523-D5523)))*(M5523/(M5523+N5523))*(Q5523/(Q5523+R5523)),(MAX(-30,(C5523-D5523)))*(N5523/(M5523+N5523))*(R5523/(R5523+Q5523)))</f>
        <v>3.70776865814087</v>
      </c>
      <c r="T5523" s="0" t="n">
        <f aca="false">IF(J5523=1,(MIN(30,(D5523-C5523)))*(K5523/(K5523+L5523))*(O5523/(O5523+P5523)),(MAX(-30,(D5523-C5523)))*(L5523/(K5523+L5523))*(P5523/(P5523+O5523)))</f>
        <v>-5.11744966442953</v>
      </c>
      <c r="U5523" s="7" t="n">
        <v>43162</v>
      </c>
    </row>
    <row r="5524" customFormat="false" ht="15" hidden="false" customHeight="false" outlineLevel="0" collapsed="false">
      <c r="A5524" s="0" t="s">
        <v>25</v>
      </c>
      <c r="B5524" s="0" t="s">
        <v>135</v>
      </c>
      <c r="C5524" s="0" t="n">
        <v>67</v>
      </c>
      <c r="D5524" s="0" t="n">
        <v>77</v>
      </c>
      <c r="E5524" s="0" t="n">
        <v>29</v>
      </c>
      <c r="F5524" s="0" t="n">
        <v>27</v>
      </c>
      <c r="G5524" s="0" t="n">
        <v>14</v>
      </c>
      <c r="H5524" s="0" t="n">
        <v>10</v>
      </c>
      <c r="I5524" s="0" t="n">
        <v>0</v>
      </c>
      <c r="J5524" s="0" t="n">
        <v>1</v>
      </c>
      <c r="K5524" s="0" t="n">
        <f aca="false">VLOOKUP(A5524,'Team Data'!$A$1:$E$659,2,FALSE())</f>
        <v>18</v>
      </c>
      <c r="L5524" s="0" t="n">
        <f aca="false">VLOOKUP(A5524,'Team Data'!$A$1:$E$659,3,FALSE())</f>
        <v>15</v>
      </c>
      <c r="M5524" s="0" t="n">
        <f aca="false">VLOOKUP(B5524,'Team Data'!$A$1:$E$659,2,FALSE())</f>
        <v>25</v>
      </c>
      <c r="N5524" s="0" t="n">
        <f aca="false">VLOOKUP(B5524,'Team Data'!$A$1:$E$659,3,FALSE())</f>
        <v>12</v>
      </c>
      <c r="O5524" s="0" t="n">
        <f aca="false">VLOOKUP(A5524,'Team Data'!$A$1:$E$659,4,FALSE())</f>
        <v>668</v>
      </c>
      <c r="P5524" s="0" t="n">
        <f aca="false">VLOOKUP(A5524,'Team Data'!$A$1:$E$659,5,FALSE())</f>
        <v>423</v>
      </c>
      <c r="Q5524" s="0" t="n">
        <f aca="false">VLOOKUP(B5524,'Team Data'!$A$1:$E$659,4,FALSE())</f>
        <v>699</v>
      </c>
      <c r="R5524" s="0" t="n">
        <f aca="false">VLOOKUP(B5524,'Team Data'!$A$1:$E$659,5,FALSE())</f>
        <v>540</v>
      </c>
      <c r="S5524" s="0" t="n">
        <f aca="false">IF(I5524=1,(MIN(30,(C5524-D5524)))*(M5524/(M5524+N5524))*(Q5524/(Q5524+R5524)),(MAX(-30,(C5524-D5524)))*(N5524/(M5524+N5524))*(R5524/(R5524+Q5524)))</f>
        <v>-1.41352005758785</v>
      </c>
      <c r="T5524" s="0" t="n">
        <f aca="false">IF(J5524=1,(MIN(30,(D5524-C5524)))*(K5524/(K5524+L5524))*(O5524/(O5524+P5524)),(MAX(-30,(D5524-C5524)))*(L5524/(K5524+L5524))*(P5524/(P5524+O5524)))</f>
        <v>3.33972168985918</v>
      </c>
      <c r="U5524" s="7" t="n">
        <v>43162</v>
      </c>
    </row>
    <row r="5525" customFormat="false" ht="15" hidden="false" customHeight="false" outlineLevel="0" collapsed="false">
      <c r="A5525" s="0" t="s">
        <v>30</v>
      </c>
      <c r="B5525" s="0" t="s">
        <v>92</v>
      </c>
      <c r="C5525" s="0" t="n">
        <v>76</v>
      </c>
      <c r="D5525" s="0" t="n">
        <v>85</v>
      </c>
      <c r="E5525" s="0" t="n">
        <v>36</v>
      </c>
      <c r="F5525" s="0" t="n">
        <v>38</v>
      </c>
      <c r="G5525" s="0" t="n">
        <v>18</v>
      </c>
      <c r="H5525" s="0" t="n">
        <v>16</v>
      </c>
      <c r="I5525" s="0" t="n">
        <v>0</v>
      </c>
      <c r="J5525" s="0" t="n">
        <v>1</v>
      </c>
      <c r="K5525" s="0" t="n">
        <f aca="false">VLOOKUP(A5525,'Team Data'!$A$1:$E$659,2,FALSE())</f>
        <v>19</v>
      </c>
      <c r="L5525" s="0" t="n">
        <f aca="false">VLOOKUP(A5525,'Team Data'!$A$1:$E$659,3,FALSE())</f>
        <v>16</v>
      </c>
      <c r="M5525" s="0" t="n">
        <f aca="false">VLOOKUP(B5525,'Team Data'!$A$1:$E$659,2,FALSE())</f>
        <v>23</v>
      </c>
      <c r="N5525" s="0" t="n">
        <f aca="false">VLOOKUP(B5525,'Team Data'!$A$1:$E$659,3,FALSE())</f>
        <v>12</v>
      </c>
      <c r="O5525" s="0" t="n">
        <f aca="false">VLOOKUP(A5525,'Team Data'!$A$1:$E$659,4,FALSE())</f>
        <v>646</v>
      </c>
      <c r="P5525" s="0" t="n">
        <f aca="false">VLOOKUP(A5525,'Team Data'!$A$1:$E$659,5,FALSE())</f>
        <v>510</v>
      </c>
      <c r="Q5525" s="0" t="n">
        <f aca="false">VLOOKUP(B5525,'Team Data'!$A$1:$E$659,4,FALSE())</f>
        <v>673</v>
      </c>
      <c r="R5525" s="0" t="n">
        <f aca="false">VLOOKUP(B5525,'Team Data'!$A$1:$E$659,5,FALSE())</f>
        <v>500</v>
      </c>
      <c r="S5525" s="0" t="n">
        <f aca="false">IF(I5525=1,(MIN(30,(C5525-D5525)))*(M5525/(M5525+N5525))*(Q5525/(Q5525+R5525)),(MAX(-30,(C5525-D5525)))*(N5525/(M5525+N5525))*(R5525/(R5525+Q5525)))</f>
        <v>-1.31530873218853</v>
      </c>
      <c r="T5525" s="0" t="n">
        <f aca="false">IF(J5525=1,(MIN(30,(D5525-C5525)))*(K5525/(K5525+L5525))*(O5525/(O5525+P5525)),(MAX(-30,(D5525-C5525)))*(L5525/(K5525+L5525))*(P5525/(P5525+O5525)))</f>
        <v>2.73025210084034</v>
      </c>
      <c r="U5525" s="7" t="n">
        <v>43162</v>
      </c>
    </row>
    <row r="5526" customFormat="false" ht="15" hidden="false" customHeight="false" outlineLevel="0" collapsed="false">
      <c r="A5526" s="0" t="s">
        <v>265</v>
      </c>
      <c r="B5526" s="0" t="s">
        <v>102</v>
      </c>
      <c r="C5526" s="0" t="n">
        <v>75</v>
      </c>
      <c r="D5526" s="0" t="n">
        <v>90</v>
      </c>
      <c r="E5526" s="0" t="n">
        <v>36</v>
      </c>
      <c r="F5526" s="0" t="n">
        <v>39</v>
      </c>
      <c r="G5526" s="0" t="n">
        <v>8</v>
      </c>
      <c r="H5526" s="0" t="n">
        <v>6</v>
      </c>
      <c r="I5526" s="0" t="n">
        <v>0</v>
      </c>
      <c r="J5526" s="0" t="n">
        <v>1</v>
      </c>
      <c r="K5526" s="0" t="n">
        <f aca="false">VLOOKUP(A5526,'Team Data'!$A$1:$E$659,2,FALSE())</f>
        <v>14</v>
      </c>
      <c r="L5526" s="0" t="n">
        <f aca="false">VLOOKUP(A5526,'Team Data'!$A$1:$E$659,3,FALSE())</f>
        <v>18</v>
      </c>
      <c r="M5526" s="0" t="n">
        <f aca="false">VLOOKUP(B5526,'Team Data'!$A$1:$E$659,2,FALSE())</f>
        <v>24</v>
      </c>
      <c r="N5526" s="0" t="n">
        <f aca="false">VLOOKUP(B5526,'Team Data'!$A$1:$E$659,3,FALSE())</f>
        <v>11</v>
      </c>
      <c r="O5526" s="0" t="n">
        <f aca="false">VLOOKUP(A5526,'Team Data'!$A$1:$E$659,4,FALSE())</f>
        <v>488</v>
      </c>
      <c r="P5526" s="0" t="n">
        <f aca="false">VLOOKUP(A5526,'Team Data'!$A$1:$E$659,5,FALSE())</f>
        <v>498</v>
      </c>
      <c r="Q5526" s="0" t="n">
        <f aca="false">VLOOKUP(B5526,'Team Data'!$A$1:$E$659,4,FALSE())</f>
        <v>527</v>
      </c>
      <c r="R5526" s="0" t="n">
        <f aca="false">VLOOKUP(B5526,'Team Data'!$A$1:$E$659,5,FALSE())</f>
        <v>561</v>
      </c>
      <c r="S5526" s="0" t="n">
        <f aca="false">IF(I5526=1,(MIN(30,(C5526-D5526)))*(M5526/(M5526+N5526))*(Q5526/(Q5526+R5526)),(MAX(-30,(C5526-D5526)))*(N5526/(M5526+N5526))*(R5526/(R5526+Q5526)))</f>
        <v>-2.43080357142857</v>
      </c>
      <c r="T5526" s="0" t="n">
        <f aca="false">IF(J5526=1,(MIN(30,(D5526-C5526)))*(K5526/(K5526+L5526))*(O5526/(O5526+P5526)),(MAX(-30,(D5526-C5526)))*(L5526/(K5526+L5526))*(P5526/(P5526+O5526)))</f>
        <v>3.24797160243408</v>
      </c>
      <c r="U5526" s="7" t="n">
        <v>43162</v>
      </c>
    </row>
    <row r="5527" customFormat="false" ht="15" hidden="false" customHeight="false" outlineLevel="0" collapsed="false">
      <c r="A5527" s="0" t="s">
        <v>351</v>
      </c>
      <c r="B5527" s="0" t="s">
        <v>166</v>
      </c>
      <c r="C5527" s="0" t="n">
        <v>73</v>
      </c>
      <c r="D5527" s="0" t="n">
        <v>53</v>
      </c>
      <c r="E5527" s="0" t="n">
        <v>26</v>
      </c>
      <c r="F5527" s="0" t="n">
        <v>32</v>
      </c>
      <c r="G5527" s="0" t="n">
        <v>5</v>
      </c>
      <c r="H5527" s="0" t="n">
        <v>18</v>
      </c>
      <c r="I5527" s="0" t="n">
        <v>1</v>
      </c>
      <c r="J5527" s="0" t="n">
        <v>0</v>
      </c>
      <c r="K5527" s="0" t="n">
        <f aca="false">VLOOKUP(A5527,'Team Data'!$A$1:$E$659,2,FALSE())</f>
        <v>21</v>
      </c>
      <c r="L5527" s="0" t="n">
        <f aca="false">VLOOKUP(A5527,'Team Data'!$A$1:$E$659,3,FALSE())</f>
        <v>13</v>
      </c>
      <c r="M5527" s="0" t="n">
        <f aca="false">VLOOKUP(B5527,'Team Data'!$A$1:$E$659,2,FALSE())</f>
        <v>19</v>
      </c>
      <c r="N5527" s="0" t="n">
        <f aca="false">VLOOKUP(B5527,'Team Data'!$A$1:$E$659,3,FALSE())</f>
        <v>15</v>
      </c>
      <c r="O5527" s="0" t="n">
        <f aca="false">VLOOKUP(A5527,'Team Data'!$A$1:$E$659,4,FALSE())</f>
        <v>532</v>
      </c>
      <c r="P5527" s="0" t="n">
        <f aca="false">VLOOKUP(A5527,'Team Data'!$A$1:$E$659,5,FALSE())</f>
        <v>495</v>
      </c>
      <c r="Q5527" s="0" t="n">
        <f aca="false">VLOOKUP(B5527,'Team Data'!$A$1:$E$659,4,FALSE())</f>
        <v>543</v>
      </c>
      <c r="R5527" s="0" t="n">
        <f aca="false">VLOOKUP(B5527,'Team Data'!$A$1:$E$659,5,FALSE())</f>
        <v>527</v>
      </c>
      <c r="S5527" s="0" t="n">
        <f aca="false">IF(I5527=1,(MIN(30,(C5527-D5527)))*(M5527/(M5527+N5527))*(Q5527/(Q5527+R5527)),(MAX(-30,(C5527-D5527)))*(N5527/(M5527+N5527))*(R5527/(R5527+Q5527)))</f>
        <v>5.67179769103903</v>
      </c>
      <c r="T5527" s="0" t="n">
        <f aca="false">IF(J5527=1,(MIN(30,(D5527-C5527)))*(K5527/(K5527+L5527))*(O5527/(O5527+P5527)),(MAX(-30,(D5527-C5527)))*(L5527/(K5527+L5527))*(P5527/(P5527+O5527)))</f>
        <v>-3.68577810871184</v>
      </c>
      <c r="U5527" s="7" t="n">
        <v>43162</v>
      </c>
    </row>
    <row r="5528" customFormat="false" ht="15" hidden="false" customHeight="false" outlineLevel="0" collapsed="false">
      <c r="A5528" s="0" t="s">
        <v>281</v>
      </c>
      <c r="B5528" s="0" t="s">
        <v>16</v>
      </c>
      <c r="C5528" s="0" t="n">
        <v>84</v>
      </c>
      <c r="D5528" s="0" t="n">
        <v>83</v>
      </c>
      <c r="E5528" s="0" t="n">
        <v>45</v>
      </c>
      <c r="F5528" s="0" t="n">
        <v>23</v>
      </c>
      <c r="G5528" s="0" t="n">
        <v>21</v>
      </c>
      <c r="H5528" s="0" t="n">
        <v>6</v>
      </c>
      <c r="I5528" s="0" t="n">
        <v>1</v>
      </c>
      <c r="J5528" s="0" t="n">
        <v>0</v>
      </c>
      <c r="K5528" s="0" t="n">
        <f aca="false">VLOOKUP(A5528,'Team Data'!$A$1:$E$659,2,FALSE())</f>
        <v>19</v>
      </c>
      <c r="L5528" s="0" t="n">
        <f aca="false">VLOOKUP(A5528,'Team Data'!$A$1:$E$659,3,FALSE())</f>
        <v>16</v>
      </c>
      <c r="M5528" s="0" t="n">
        <f aca="false">VLOOKUP(B5528,'Team Data'!$A$1:$E$659,2,FALSE())</f>
        <v>20</v>
      </c>
      <c r="N5528" s="0" t="n">
        <f aca="false">VLOOKUP(B5528,'Team Data'!$A$1:$E$659,3,FALSE())</f>
        <v>12</v>
      </c>
      <c r="O5528" s="0" t="n">
        <f aca="false">VLOOKUP(A5528,'Team Data'!$A$1:$E$659,4,FALSE())</f>
        <v>682</v>
      </c>
      <c r="P5528" s="0" t="n">
        <f aca="false">VLOOKUP(A5528,'Team Data'!$A$1:$E$659,5,FALSE())</f>
        <v>488</v>
      </c>
      <c r="Q5528" s="0" t="n">
        <f aca="false">VLOOKUP(B5528,'Team Data'!$A$1:$E$659,4,FALSE())</f>
        <v>595</v>
      </c>
      <c r="R5528" s="0" t="n">
        <f aca="false">VLOOKUP(B5528,'Team Data'!$A$1:$E$659,5,FALSE())</f>
        <v>484</v>
      </c>
      <c r="S5528" s="0" t="n">
        <f aca="false">IF(I5528=1,(MIN(30,(C5528-D5528)))*(M5528/(M5528+N5528))*(Q5528/(Q5528+R5528)),(MAX(-30,(C5528-D5528)))*(N5528/(M5528+N5528))*(R5528/(R5528+Q5528)))</f>
        <v>0.344647822057461</v>
      </c>
      <c r="T5528" s="0" t="n">
        <f aca="false">IF(J5528=1,(MIN(30,(D5528-C5528)))*(K5528/(K5528+L5528))*(O5528/(O5528+P5528)),(MAX(-30,(D5528-C5528)))*(L5528/(K5528+L5528))*(P5528/(P5528+O5528)))</f>
        <v>-0.190671550671551</v>
      </c>
      <c r="U5528" s="7" t="n">
        <v>43162</v>
      </c>
    </row>
    <row r="5529" customFormat="false" ht="15" hidden="false" customHeight="false" outlineLevel="0" collapsed="false">
      <c r="A5529" s="0" t="s">
        <v>64</v>
      </c>
      <c r="B5529" s="0" t="s">
        <v>159</v>
      </c>
      <c r="C5529" s="0" t="n">
        <v>81</v>
      </c>
      <c r="D5529" s="0" t="n">
        <v>85</v>
      </c>
      <c r="E5529" s="0" t="n">
        <v>35</v>
      </c>
      <c r="F5529" s="0" t="n">
        <v>36</v>
      </c>
      <c r="G5529" s="0" t="n">
        <v>4</v>
      </c>
      <c r="H5529" s="0" t="n">
        <v>13</v>
      </c>
      <c r="I5529" s="0" t="n">
        <v>0</v>
      </c>
      <c r="J5529" s="0" t="n">
        <v>1</v>
      </c>
      <c r="K5529" s="0" t="n">
        <f aca="false">VLOOKUP(A5529,'Team Data'!$A$1:$E$659,2,FALSE())</f>
        <v>21</v>
      </c>
      <c r="L5529" s="0" t="n">
        <f aca="false">VLOOKUP(A5529,'Team Data'!$A$1:$E$659,3,FALSE())</f>
        <v>12</v>
      </c>
      <c r="M5529" s="0" t="n">
        <f aca="false">VLOOKUP(B5529,'Team Data'!$A$1:$E$659,2,FALSE())</f>
        <v>20</v>
      </c>
      <c r="N5529" s="0" t="n">
        <f aca="false">VLOOKUP(B5529,'Team Data'!$A$1:$E$659,3,FALSE())</f>
        <v>13</v>
      </c>
      <c r="O5529" s="0" t="n">
        <f aca="false">VLOOKUP(A5529,'Team Data'!$A$1:$E$659,4,FALSE())</f>
        <v>611</v>
      </c>
      <c r="P5529" s="0" t="n">
        <f aca="false">VLOOKUP(A5529,'Team Data'!$A$1:$E$659,5,FALSE())</f>
        <v>453</v>
      </c>
      <c r="Q5529" s="0" t="n">
        <f aca="false">VLOOKUP(B5529,'Team Data'!$A$1:$E$659,4,FALSE())</f>
        <v>651</v>
      </c>
      <c r="R5529" s="0" t="n">
        <f aca="false">VLOOKUP(B5529,'Team Data'!$A$1:$E$659,5,FALSE())</f>
        <v>454</v>
      </c>
      <c r="S5529" s="0" t="n">
        <f aca="false">IF(I5529=1,(MIN(30,(C5529-D5529)))*(M5529/(M5529+N5529))*(Q5529/(Q5529+R5529)),(MAX(-30,(C5529-D5529)))*(N5529/(M5529+N5529))*(R5529/(R5529+Q5529)))</f>
        <v>-0.647415329768271</v>
      </c>
      <c r="T5529" s="0" t="n">
        <f aca="false">IF(J5529=1,(MIN(30,(D5529-C5529)))*(K5529/(K5529+L5529))*(O5529/(O5529+P5529)),(MAX(-30,(D5529-C5529)))*(L5529/(K5529+L5529))*(P5529/(P5529+O5529)))</f>
        <v>1.46172248803828</v>
      </c>
      <c r="U5529" s="7" t="n">
        <v>43162</v>
      </c>
    </row>
    <row r="5530" customFormat="false" ht="15" hidden="false" customHeight="false" outlineLevel="0" collapsed="false">
      <c r="A5530" s="0" t="s">
        <v>98</v>
      </c>
      <c r="B5530" s="0" t="s">
        <v>67</v>
      </c>
      <c r="C5530" s="0" t="n">
        <v>78</v>
      </c>
      <c r="D5530" s="0" t="n">
        <v>88</v>
      </c>
      <c r="E5530" s="0" t="n">
        <v>35</v>
      </c>
      <c r="F5530" s="0" t="n">
        <v>26</v>
      </c>
      <c r="G5530" s="0" t="n">
        <v>15</v>
      </c>
      <c r="H5530" s="0" t="n">
        <v>9</v>
      </c>
      <c r="I5530" s="0" t="n">
        <v>0</v>
      </c>
      <c r="J5530" s="0" t="n">
        <v>1</v>
      </c>
      <c r="K5530" s="0" t="n">
        <f aca="false">VLOOKUP(A5530,'Team Data'!$A$1:$E$659,2,FALSE())</f>
        <v>15</v>
      </c>
      <c r="L5530" s="0" t="n">
        <f aca="false">VLOOKUP(A5530,'Team Data'!$A$1:$E$659,3,FALSE())</f>
        <v>18</v>
      </c>
      <c r="M5530" s="0" t="n">
        <f aca="false">VLOOKUP(B5530,'Team Data'!$A$1:$E$659,2,FALSE())</f>
        <v>14</v>
      </c>
      <c r="N5530" s="0" t="n">
        <f aca="false">VLOOKUP(B5530,'Team Data'!$A$1:$E$659,3,FALSE())</f>
        <v>17</v>
      </c>
      <c r="O5530" s="0" t="n">
        <f aca="false">VLOOKUP(A5530,'Team Data'!$A$1:$E$659,4,FALSE())</f>
        <v>568</v>
      </c>
      <c r="P5530" s="0" t="n">
        <f aca="false">VLOOKUP(A5530,'Team Data'!$A$1:$E$659,5,FALSE())</f>
        <v>506</v>
      </c>
      <c r="Q5530" s="0" t="n">
        <f aca="false">VLOOKUP(B5530,'Team Data'!$A$1:$E$659,4,FALSE())</f>
        <v>586</v>
      </c>
      <c r="R5530" s="0" t="n">
        <f aca="false">VLOOKUP(B5530,'Team Data'!$A$1:$E$659,5,FALSE())</f>
        <v>427</v>
      </c>
      <c r="S5530" s="0" t="n">
        <f aca="false">IF(I5530=1,(MIN(30,(C5530-D5530)))*(M5530/(M5530+N5530))*(Q5530/(Q5530+R5530)),(MAX(-30,(C5530-D5530)))*(N5530/(M5530+N5530))*(R5530/(R5530+Q5530)))</f>
        <v>-2.31156258956151</v>
      </c>
      <c r="T5530" s="0" t="n">
        <f aca="false">IF(J5530=1,(MIN(30,(D5530-C5530)))*(K5530/(K5530+L5530))*(O5530/(O5530+P5530)),(MAX(-30,(D5530-C5530)))*(L5530/(K5530+L5530))*(P5530/(P5530+O5530)))</f>
        <v>2.40392754359235</v>
      </c>
      <c r="U5530" s="7" t="n">
        <v>43162</v>
      </c>
    </row>
    <row r="5531" customFormat="false" ht="15" hidden="false" customHeight="false" outlineLevel="0" collapsed="false">
      <c r="A5531" s="0" t="s">
        <v>18</v>
      </c>
      <c r="B5531" s="0" t="s">
        <v>313</v>
      </c>
      <c r="C5531" s="0" t="n">
        <v>83</v>
      </c>
      <c r="D5531" s="0" t="n">
        <v>79</v>
      </c>
      <c r="E5531" s="0" t="n">
        <v>28</v>
      </c>
      <c r="F5531" s="0" t="n">
        <v>27</v>
      </c>
      <c r="G5531" s="0" t="n">
        <v>11</v>
      </c>
      <c r="H5531" s="0" t="n">
        <v>9</v>
      </c>
      <c r="I5531" s="0" t="n">
        <v>1</v>
      </c>
      <c r="J5531" s="0" t="n">
        <v>0</v>
      </c>
      <c r="K5531" s="0" t="n">
        <f aca="false">VLOOKUP(A5531,'Team Data'!$A$1:$E$659,2,FALSE())</f>
        <v>11</v>
      </c>
      <c r="L5531" s="0" t="n">
        <f aca="false">VLOOKUP(A5531,'Team Data'!$A$1:$E$659,3,FALSE())</f>
        <v>21</v>
      </c>
      <c r="M5531" s="0" t="n">
        <f aca="false">VLOOKUP(B5531,'Team Data'!$A$1:$E$659,2,FALSE())</f>
        <v>16</v>
      </c>
      <c r="N5531" s="0" t="n">
        <f aca="false">VLOOKUP(B5531,'Team Data'!$A$1:$E$659,3,FALSE())</f>
        <v>16</v>
      </c>
      <c r="O5531" s="0" t="n">
        <f aca="false">VLOOKUP(A5531,'Team Data'!$A$1:$E$659,4,FALSE())</f>
        <v>487</v>
      </c>
      <c r="P5531" s="0" t="n">
        <f aca="false">VLOOKUP(A5531,'Team Data'!$A$1:$E$659,5,FALSE())</f>
        <v>495</v>
      </c>
      <c r="Q5531" s="0" t="n">
        <f aca="false">VLOOKUP(B5531,'Team Data'!$A$1:$E$659,4,FALSE())</f>
        <v>491</v>
      </c>
      <c r="R5531" s="0" t="n">
        <f aca="false">VLOOKUP(B5531,'Team Data'!$A$1:$E$659,5,FALSE())</f>
        <v>469</v>
      </c>
      <c r="S5531" s="0" t="n">
        <f aca="false">IF(I5531=1,(MIN(30,(C5531-D5531)))*(M5531/(M5531+N5531))*(Q5531/(Q5531+R5531)),(MAX(-30,(C5531-D5531)))*(N5531/(M5531+N5531))*(R5531/(R5531+Q5531)))</f>
        <v>1.02291666666667</v>
      </c>
      <c r="T5531" s="0" t="n">
        <f aca="false">IF(J5531=1,(MIN(30,(D5531-C5531)))*(K5531/(K5531+L5531))*(O5531/(O5531+P5531)),(MAX(-30,(D5531-C5531)))*(L5531/(K5531+L5531))*(P5531/(P5531+O5531)))</f>
        <v>-1.32319246435845</v>
      </c>
      <c r="U5531" s="7" t="n">
        <v>43162</v>
      </c>
    </row>
    <row r="5532" customFormat="false" ht="15" hidden="false" customHeight="false" outlineLevel="0" collapsed="false">
      <c r="A5532" s="0" t="s">
        <v>57</v>
      </c>
      <c r="B5532" s="0" t="s">
        <v>14</v>
      </c>
      <c r="C5532" s="0" t="n">
        <v>67</v>
      </c>
      <c r="D5532" s="0" t="n">
        <v>76</v>
      </c>
      <c r="E5532" s="0" t="n">
        <v>38</v>
      </c>
      <c r="F5532" s="0" t="n">
        <v>36</v>
      </c>
      <c r="G5532" s="0" t="n">
        <v>16</v>
      </c>
      <c r="H5532" s="0" t="n">
        <v>10</v>
      </c>
      <c r="I5532" s="0" t="n">
        <v>0</v>
      </c>
      <c r="J5532" s="0" t="n">
        <v>1</v>
      </c>
      <c r="K5532" s="0" t="n">
        <f aca="false">VLOOKUP(A5532,'Team Data'!$A$1:$E$659,2,FALSE())</f>
        <v>14</v>
      </c>
      <c r="L5532" s="0" t="n">
        <f aca="false">VLOOKUP(A5532,'Team Data'!$A$1:$E$659,3,FALSE())</f>
        <v>18</v>
      </c>
      <c r="M5532" s="0" t="n">
        <f aca="false">VLOOKUP(B5532,'Team Data'!$A$1:$E$659,2,FALSE())</f>
        <v>15</v>
      </c>
      <c r="N5532" s="0" t="n">
        <f aca="false">VLOOKUP(B5532,'Team Data'!$A$1:$E$659,3,FALSE())</f>
        <v>18</v>
      </c>
      <c r="O5532" s="0" t="n">
        <f aca="false">VLOOKUP(A5532,'Team Data'!$A$1:$E$659,4,FALSE())</f>
        <v>500</v>
      </c>
      <c r="P5532" s="0" t="n">
        <f aca="false">VLOOKUP(A5532,'Team Data'!$A$1:$E$659,5,FALSE())</f>
        <v>464</v>
      </c>
      <c r="Q5532" s="0" t="n">
        <f aca="false">VLOOKUP(B5532,'Team Data'!$A$1:$E$659,4,FALSE())</f>
        <v>482</v>
      </c>
      <c r="R5532" s="0" t="n">
        <f aca="false">VLOOKUP(B5532,'Team Data'!$A$1:$E$659,5,FALSE())</f>
        <v>535</v>
      </c>
      <c r="S5532" s="0" t="n">
        <f aca="false">IF(I5532=1,(MIN(30,(C5532-D5532)))*(M5532/(M5532+N5532))*(Q5532/(Q5532+R5532)),(MAX(-30,(C5532-D5532)))*(N5532/(M5532+N5532))*(R5532/(R5532+Q5532)))</f>
        <v>-2.58246178600161</v>
      </c>
      <c r="T5532" s="0" t="n">
        <f aca="false">IF(J5532=1,(MIN(30,(D5532-C5532)))*(K5532/(K5532+L5532))*(O5532/(O5532+P5532)),(MAX(-30,(D5532-C5532)))*(L5532/(K5532+L5532))*(P5532/(P5532+O5532)))</f>
        <v>2.04227178423237</v>
      </c>
      <c r="U5532" s="7" t="n">
        <v>43162</v>
      </c>
    </row>
    <row r="5533" customFormat="false" ht="15" hidden="false" customHeight="false" outlineLevel="0" collapsed="false">
      <c r="A5533" s="0" t="s">
        <v>266</v>
      </c>
      <c r="B5533" s="0" t="s">
        <v>21</v>
      </c>
      <c r="C5533" s="0" t="n">
        <v>70</v>
      </c>
      <c r="D5533" s="0" t="n">
        <v>79</v>
      </c>
      <c r="E5533" s="0" t="n">
        <v>41</v>
      </c>
      <c r="F5533" s="0" t="n">
        <v>36</v>
      </c>
      <c r="G5533" s="0" t="n">
        <v>20</v>
      </c>
      <c r="H5533" s="0" t="n">
        <v>12</v>
      </c>
      <c r="I5533" s="0" t="n">
        <v>0</v>
      </c>
      <c r="J5533" s="0" t="n">
        <v>1</v>
      </c>
      <c r="K5533" s="0" t="n">
        <f aca="false">VLOOKUP(A5533,'Team Data'!$A$1:$E$659,2,FALSE())</f>
        <v>17</v>
      </c>
      <c r="L5533" s="0" t="n">
        <f aca="false">VLOOKUP(A5533,'Team Data'!$A$1:$E$659,3,FALSE())</f>
        <v>15</v>
      </c>
      <c r="M5533" s="0" t="n">
        <f aca="false">VLOOKUP(B5533,'Team Data'!$A$1:$E$659,2,FALSE())</f>
        <v>26</v>
      </c>
      <c r="N5533" s="0" t="n">
        <f aca="false">VLOOKUP(B5533,'Team Data'!$A$1:$E$659,3,FALSE())</f>
        <v>7</v>
      </c>
      <c r="O5533" s="0" t="n">
        <f aca="false">VLOOKUP(A5533,'Team Data'!$A$1:$E$659,4,FALSE())</f>
        <v>605</v>
      </c>
      <c r="P5533" s="0" t="n">
        <f aca="false">VLOOKUP(A5533,'Team Data'!$A$1:$E$659,5,FALSE())</f>
        <v>430</v>
      </c>
      <c r="Q5533" s="0" t="n">
        <f aca="false">VLOOKUP(B5533,'Team Data'!$A$1:$E$659,4,FALSE())</f>
        <v>619</v>
      </c>
      <c r="R5533" s="0" t="n">
        <f aca="false">VLOOKUP(B5533,'Team Data'!$A$1:$E$659,5,FALSE())</f>
        <v>468</v>
      </c>
      <c r="S5533" s="0" t="n">
        <f aca="false">IF(I5533=1,(MIN(30,(C5533-D5533)))*(M5533/(M5533+N5533))*(Q5533/(Q5533+R5533)),(MAX(-30,(C5533-D5533)))*(N5533/(M5533+N5533))*(R5533/(R5533+Q5533)))</f>
        <v>-0.821945304006022</v>
      </c>
      <c r="T5533" s="0" t="n">
        <f aca="false">IF(J5533=1,(MIN(30,(D5533-C5533)))*(K5533/(K5533+L5533))*(O5533/(O5533+P5533)),(MAX(-30,(D5533-C5533)))*(L5533/(K5533+L5533))*(P5533/(P5533+O5533)))</f>
        <v>2.79483695652174</v>
      </c>
      <c r="U5533" s="7" t="n">
        <v>43162</v>
      </c>
    </row>
    <row r="5534" customFormat="false" ht="15" hidden="false" customHeight="false" outlineLevel="0" collapsed="false">
      <c r="A5534" s="0" t="s">
        <v>33</v>
      </c>
      <c r="B5534" s="0" t="s">
        <v>153</v>
      </c>
      <c r="C5534" s="0" t="n">
        <v>54</v>
      </c>
      <c r="D5534" s="0" t="n">
        <v>62</v>
      </c>
      <c r="E5534" s="0" t="n">
        <v>33</v>
      </c>
      <c r="F5534" s="0" t="n">
        <v>28</v>
      </c>
      <c r="G5534" s="0" t="n">
        <v>15</v>
      </c>
      <c r="H5534" s="0" t="n">
        <v>9</v>
      </c>
      <c r="I5534" s="0" t="n">
        <v>0</v>
      </c>
      <c r="J5534" s="0" t="n">
        <v>1</v>
      </c>
      <c r="K5534" s="0" t="n">
        <f aca="false">VLOOKUP(A5534,'Team Data'!$A$1:$E$659,2,FALSE())</f>
        <v>20</v>
      </c>
      <c r="L5534" s="0" t="n">
        <f aca="false">VLOOKUP(A5534,'Team Data'!$A$1:$E$659,3,FALSE())</f>
        <v>13</v>
      </c>
      <c r="M5534" s="0" t="n">
        <f aca="false">VLOOKUP(B5534,'Team Data'!$A$1:$E$659,2,FALSE())</f>
        <v>32</v>
      </c>
      <c r="N5534" s="0" t="n">
        <f aca="false">VLOOKUP(B5534,'Team Data'!$A$1:$E$659,3,FALSE())</f>
        <v>6</v>
      </c>
      <c r="O5534" s="0" t="n">
        <f aca="false">VLOOKUP(A5534,'Team Data'!$A$1:$E$659,4,FALSE())</f>
        <v>562</v>
      </c>
      <c r="P5534" s="0" t="n">
        <f aca="false">VLOOKUP(A5534,'Team Data'!$A$1:$E$659,5,FALSE())</f>
        <v>491</v>
      </c>
      <c r="Q5534" s="0" t="n">
        <f aca="false">VLOOKUP(B5534,'Team Data'!$A$1:$E$659,4,FALSE())</f>
        <v>662</v>
      </c>
      <c r="R5534" s="0" t="n">
        <f aca="false">VLOOKUP(B5534,'Team Data'!$A$1:$E$659,5,FALSE())</f>
        <v>561</v>
      </c>
      <c r="S5534" s="0" t="n">
        <f aca="false">IF(I5534=1,(MIN(30,(C5534-D5534)))*(M5534/(M5534+N5534))*(Q5534/(Q5534+R5534)),(MAX(-30,(C5534-D5534)))*(N5534/(M5534+N5534))*(R5534/(R5534+Q5534)))</f>
        <v>-0.579420751387873</v>
      </c>
      <c r="T5534" s="0" t="n">
        <f aca="false">IF(J5534=1,(MIN(30,(D5534-C5534)))*(K5534/(K5534+L5534))*(O5534/(O5534+P5534)),(MAX(-30,(D5534-C5534)))*(L5534/(K5534+L5534))*(P5534/(P5534+O5534)))</f>
        <v>2.58770036547814</v>
      </c>
      <c r="U5534" s="7" t="n">
        <v>43162</v>
      </c>
    </row>
    <row r="5535" customFormat="false" ht="15" hidden="false" customHeight="false" outlineLevel="0" collapsed="false">
      <c r="A5535" s="0" t="s">
        <v>286</v>
      </c>
      <c r="B5535" s="0" t="s">
        <v>296</v>
      </c>
      <c r="C5535" s="0" t="n">
        <v>75</v>
      </c>
      <c r="D5535" s="0" t="n">
        <v>79</v>
      </c>
      <c r="E5535" s="0" t="n">
        <v>39</v>
      </c>
      <c r="F5535" s="0" t="n">
        <v>27</v>
      </c>
      <c r="G5535" s="0" t="n">
        <v>11</v>
      </c>
      <c r="H5535" s="0" t="n">
        <v>11</v>
      </c>
      <c r="I5535" s="0" t="n">
        <v>0</v>
      </c>
      <c r="J5535" s="0" t="n">
        <v>1</v>
      </c>
      <c r="K5535" s="0" t="n">
        <f aca="false">VLOOKUP(A5535,'Team Data'!$A$1:$E$659,2,FALSE())</f>
        <v>21</v>
      </c>
      <c r="L5535" s="0" t="n">
        <f aca="false">VLOOKUP(A5535,'Team Data'!$A$1:$E$659,3,FALSE())</f>
        <v>12</v>
      </c>
      <c r="M5535" s="0" t="n">
        <f aca="false">VLOOKUP(B5535,'Team Data'!$A$1:$E$659,2,FALSE())</f>
        <v>26</v>
      </c>
      <c r="N5535" s="0" t="n">
        <f aca="false">VLOOKUP(B5535,'Team Data'!$A$1:$E$659,3,FALSE())</f>
        <v>10</v>
      </c>
      <c r="O5535" s="0" t="n">
        <f aca="false">VLOOKUP(A5535,'Team Data'!$A$1:$E$659,4,FALSE())</f>
        <v>684</v>
      </c>
      <c r="P5535" s="0" t="n">
        <f aca="false">VLOOKUP(A5535,'Team Data'!$A$1:$E$659,5,FALSE())</f>
        <v>441</v>
      </c>
      <c r="Q5535" s="0" t="n">
        <f aca="false">VLOOKUP(B5535,'Team Data'!$A$1:$E$659,4,FALSE())</f>
        <v>726</v>
      </c>
      <c r="R5535" s="0" t="n">
        <f aca="false">VLOOKUP(B5535,'Team Data'!$A$1:$E$659,5,FALSE())</f>
        <v>495</v>
      </c>
      <c r="S5535" s="0" t="n">
        <f aca="false">IF(I5535=1,(MIN(30,(C5535-D5535)))*(M5535/(M5535+N5535))*(Q5535/(Q5535+R5535)),(MAX(-30,(C5535-D5535)))*(N5535/(M5535+N5535))*(R5535/(R5535+Q5535)))</f>
        <v>-0.450450450450451</v>
      </c>
      <c r="T5535" s="0" t="n">
        <f aca="false">IF(J5535=1,(MIN(30,(D5535-C5535)))*(K5535/(K5535+L5535))*(O5535/(O5535+P5535)),(MAX(-30,(D5535-C5535)))*(L5535/(K5535+L5535))*(P5535/(P5535+O5535)))</f>
        <v>1.54763636363636</v>
      </c>
      <c r="U5535" s="7" t="n">
        <v>43162</v>
      </c>
    </row>
    <row r="5536" customFormat="false" ht="15" hidden="false" customHeight="false" outlineLevel="0" collapsed="false">
      <c r="A5536" s="0" t="s">
        <v>133</v>
      </c>
      <c r="B5536" s="0" t="s">
        <v>217</v>
      </c>
      <c r="C5536" s="0" t="n">
        <v>64</v>
      </c>
      <c r="D5536" s="0" t="n">
        <v>82</v>
      </c>
      <c r="E5536" s="0" t="n">
        <v>37</v>
      </c>
      <c r="F5536" s="0" t="n">
        <v>30</v>
      </c>
      <c r="G5536" s="0" t="n">
        <v>17</v>
      </c>
      <c r="H5536" s="0" t="n">
        <v>10</v>
      </c>
      <c r="I5536" s="0" t="n">
        <v>0</v>
      </c>
      <c r="J5536" s="0" t="n">
        <v>1</v>
      </c>
      <c r="K5536" s="0" t="n">
        <f aca="false">VLOOKUP(A5536,'Team Data'!$A$1:$E$659,2,FALSE())</f>
        <v>30</v>
      </c>
      <c r="L5536" s="0" t="n">
        <f aca="false">VLOOKUP(A5536,'Team Data'!$A$1:$E$659,3,FALSE())</f>
        <v>8</v>
      </c>
      <c r="M5536" s="0" t="n">
        <f aca="false">VLOOKUP(B5536,'Team Data'!$A$1:$E$659,2,FALSE())</f>
        <v>20</v>
      </c>
      <c r="N5536" s="0" t="n">
        <f aca="false">VLOOKUP(B5536,'Team Data'!$A$1:$E$659,3,FALSE())</f>
        <v>14</v>
      </c>
      <c r="O5536" s="0" t="n">
        <f aca="false">VLOOKUP(A5536,'Team Data'!$A$1:$E$659,4,FALSE())</f>
        <v>816</v>
      </c>
      <c r="P5536" s="0" t="n">
        <f aca="false">VLOOKUP(A5536,'Team Data'!$A$1:$E$659,5,FALSE())</f>
        <v>475</v>
      </c>
      <c r="Q5536" s="0" t="n">
        <f aca="false">VLOOKUP(B5536,'Team Data'!$A$1:$E$659,4,FALSE())</f>
        <v>662</v>
      </c>
      <c r="R5536" s="0" t="n">
        <f aca="false">VLOOKUP(B5536,'Team Data'!$A$1:$E$659,5,FALSE())</f>
        <v>489</v>
      </c>
      <c r="S5536" s="0" t="n">
        <f aca="false">IF(I5536=1,(MIN(30,(C5536-D5536)))*(M5536/(M5536+N5536))*(Q5536/(Q5536+R5536)),(MAX(-30,(C5536-D5536)))*(N5536/(M5536+N5536))*(R5536/(R5536+Q5536)))</f>
        <v>-3.14887310267287</v>
      </c>
      <c r="T5536" s="0" t="n">
        <f aca="false">IF(J5536=1,(MIN(30,(D5536-C5536)))*(K5536/(K5536+L5536))*(O5536/(O5536+P5536)),(MAX(-30,(D5536-C5536)))*(L5536/(K5536+L5536))*(P5536/(P5536+O5536)))</f>
        <v>8.98202128093277</v>
      </c>
      <c r="U5536" s="7" t="n">
        <v>43162</v>
      </c>
    </row>
    <row r="5537" customFormat="false" ht="15" hidden="false" customHeight="false" outlineLevel="0" collapsed="false">
      <c r="A5537" s="0" t="s">
        <v>200</v>
      </c>
      <c r="B5537" s="0" t="s">
        <v>230</v>
      </c>
      <c r="C5537" s="0" t="n">
        <v>90</v>
      </c>
      <c r="D5537" s="0" t="n">
        <v>97</v>
      </c>
      <c r="E5537" s="0" t="n">
        <v>39</v>
      </c>
      <c r="F5537" s="0" t="n">
        <v>38</v>
      </c>
      <c r="G5537" s="0" t="n">
        <v>20</v>
      </c>
      <c r="H5537" s="0" t="n">
        <v>18</v>
      </c>
      <c r="I5537" s="0" t="n">
        <v>0</v>
      </c>
      <c r="J5537" s="0" t="n">
        <v>1</v>
      </c>
      <c r="K5537" s="0" t="n">
        <f aca="false">VLOOKUP(A5537,'Team Data'!$A$1:$E$659,2,FALSE())</f>
        <v>12</v>
      </c>
      <c r="L5537" s="0" t="n">
        <f aca="false">VLOOKUP(A5537,'Team Data'!$A$1:$E$659,3,FALSE())</f>
        <v>20</v>
      </c>
      <c r="M5537" s="0" t="n">
        <f aca="false">VLOOKUP(B5537,'Team Data'!$A$1:$E$659,2,FALSE())</f>
        <v>20</v>
      </c>
      <c r="N5537" s="0" t="n">
        <f aca="false">VLOOKUP(B5537,'Team Data'!$A$1:$E$659,3,FALSE())</f>
        <v>14</v>
      </c>
      <c r="O5537" s="0" t="n">
        <f aca="false">VLOOKUP(A5537,'Team Data'!$A$1:$E$659,4,FALSE())</f>
        <v>569</v>
      </c>
      <c r="P5537" s="0" t="n">
        <f aca="false">VLOOKUP(A5537,'Team Data'!$A$1:$E$659,5,FALSE())</f>
        <v>426</v>
      </c>
      <c r="Q5537" s="0" t="n">
        <f aca="false">VLOOKUP(B5537,'Team Data'!$A$1:$E$659,4,FALSE())</f>
        <v>504</v>
      </c>
      <c r="R5537" s="0" t="n">
        <f aca="false">VLOOKUP(B5537,'Team Data'!$A$1:$E$659,5,FALSE())</f>
        <v>516</v>
      </c>
      <c r="S5537" s="0" t="n">
        <f aca="false">IF(I5537=1,(MIN(30,(C5537-D5537)))*(M5537/(M5537+N5537))*(Q5537/(Q5537+R5537)),(MAX(-30,(C5537-D5537)))*(N5537/(M5537+N5537))*(R5537/(R5537+Q5537)))</f>
        <v>-1.45813148788927</v>
      </c>
      <c r="T5537" s="0" t="n">
        <f aca="false">IF(J5537=1,(MIN(30,(D5537-C5537)))*(K5537/(K5537+L5537))*(O5537/(O5537+P5537)),(MAX(-30,(D5537-C5537)))*(L5537/(K5537+L5537))*(P5537/(P5537+O5537)))</f>
        <v>1.50113065326633</v>
      </c>
      <c r="U5537" s="7" t="n">
        <v>43162</v>
      </c>
    </row>
    <row r="5538" customFormat="false" ht="15" hidden="false" customHeight="false" outlineLevel="0" collapsed="false">
      <c r="A5538" s="0" t="s">
        <v>341</v>
      </c>
      <c r="B5538" s="0" t="s">
        <v>180</v>
      </c>
      <c r="C5538" s="0" t="n">
        <v>95</v>
      </c>
      <c r="D5538" s="0" t="n">
        <v>92</v>
      </c>
      <c r="E5538" s="0" t="n">
        <v>41</v>
      </c>
      <c r="F5538" s="0" t="n">
        <v>46</v>
      </c>
      <c r="G5538" s="0" t="n">
        <v>9</v>
      </c>
      <c r="H5538" s="0" t="n">
        <v>12</v>
      </c>
      <c r="I5538" s="0" t="n">
        <v>1</v>
      </c>
      <c r="J5538" s="0" t="n">
        <v>0</v>
      </c>
      <c r="K5538" s="0" t="n">
        <f aca="false">VLOOKUP(A5538,'Team Data'!$A$1:$E$659,2,FALSE())</f>
        <v>20</v>
      </c>
      <c r="L5538" s="0" t="n">
        <f aca="false">VLOOKUP(A5538,'Team Data'!$A$1:$E$659,3,FALSE())</f>
        <v>11</v>
      </c>
      <c r="M5538" s="0" t="n">
        <f aca="false">VLOOKUP(B5538,'Team Data'!$A$1:$E$659,2,FALSE())</f>
        <v>13</v>
      </c>
      <c r="N5538" s="0" t="n">
        <f aca="false">VLOOKUP(B5538,'Team Data'!$A$1:$E$659,3,FALSE())</f>
        <v>19</v>
      </c>
      <c r="O5538" s="0" t="n">
        <f aca="false">VLOOKUP(A5538,'Team Data'!$A$1:$E$659,4,FALSE())</f>
        <v>456</v>
      </c>
      <c r="P5538" s="0" t="n">
        <f aca="false">VLOOKUP(A5538,'Team Data'!$A$1:$E$659,5,FALSE())</f>
        <v>479</v>
      </c>
      <c r="Q5538" s="0" t="n">
        <f aca="false">VLOOKUP(B5538,'Team Data'!$A$1:$E$659,4,FALSE())</f>
        <v>479</v>
      </c>
      <c r="R5538" s="0" t="n">
        <f aca="false">VLOOKUP(B5538,'Team Data'!$A$1:$E$659,5,FALSE())</f>
        <v>507</v>
      </c>
      <c r="S5538" s="0" t="n">
        <f aca="false">IF(I5538=1,(MIN(30,(C5538-D5538)))*(M5538/(M5538+N5538))*(Q5538/(Q5538+R5538)),(MAX(-30,(C5538-D5538)))*(N5538/(M5538+N5538))*(R5538/(R5538+Q5538)))</f>
        <v>0.59207023326572</v>
      </c>
      <c r="T5538" s="0" t="n">
        <f aca="false">IF(J5538=1,(MIN(30,(D5538-C5538)))*(K5538/(K5538+L5538))*(O5538/(O5538+P5538)),(MAX(-30,(D5538-C5538)))*(L5538/(K5538+L5538))*(P5538/(P5538+O5538)))</f>
        <v>-0.545351043643264</v>
      </c>
      <c r="U5538" s="7" t="n">
        <v>43162</v>
      </c>
    </row>
    <row r="5539" customFormat="false" ht="15" hidden="false" customHeight="false" outlineLevel="0" collapsed="false">
      <c r="A5539" s="0" t="s">
        <v>6</v>
      </c>
      <c r="B5539" s="0" t="s">
        <v>123</v>
      </c>
      <c r="C5539" s="0" t="n">
        <v>69</v>
      </c>
      <c r="D5539" s="0" t="n">
        <v>59</v>
      </c>
      <c r="E5539" s="0" t="n">
        <v>37</v>
      </c>
      <c r="F5539" s="0" t="n">
        <v>33</v>
      </c>
      <c r="G5539" s="0" t="n">
        <v>9</v>
      </c>
      <c r="H5539" s="0" t="n">
        <v>13</v>
      </c>
      <c r="I5539" s="0" t="n">
        <v>1</v>
      </c>
      <c r="J5539" s="0" t="n">
        <v>0</v>
      </c>
      <c r="K5539" s="0" t="n">
        <f aca="false">VLOOKUP(A5539,'Team Data'!$A$1:$E$659,2,FALSE())</f>
        <v>16</v>
      </c>
      <c r="L5539" s="0" t="n">
        <f aca="false">VLOOKUP(A5539,'Team Data'!$A$1:$E$659,3,FALSE())</f>
        <v>16</v>
      </c>
      <c r="M5539" s="0" t="n">
        <f aca="false">VLOOKUP(B5539,'Team Data'!$A$1:$E$659,2,FALSE())</f>
        <v>7</v>
      </c>
      <c r="N5539" s="0" t="n">
        <f aca="false">VLOOKUP(B5539,'Team Data'!$A$1:$E$659,3,FALSE())</f>
        <v>21</v>
      </c>
      <c r="O5539" s="0" t="n">
        <f aca="false">VLOOKUP(A5539,'Team Data'!$A$1:$E$659,4,FALSE())</f>
        <v>459</v>
      </c>
      <c r="P5539" s="0" t="n">
        <f aca="false">VLOOKUP(A5539,'Team Data'!$A$1:$E$659,5,FALSE())</f>
        <v>461</v>
      </c>
      <c r="Q5539" s="0" t="n">
        <f aca="false">VLOOKUP(B5539,'Team Data'!$A$1:$E$659,4,FALSE())</f>
        <v>401</v>
      </c>
      <c r="R5539" s="0" t="n">
        <f aca="false">VLOOKUP(B5539,'Team Data'!$A$1:$E$659,5,FALSE())</f>
        <v>384</v>
      </c>
      <c r="S5539" s="0" t="n">
        <f aca="false">IF(I5539=1,(MIN(30,(C5539-D5539)))*(M5539/(M5539+N5539))*(Q5539/(Q5539+R5539)),(MAX(-30,(C5539-D5539)))*(N5539/(M5539+N5539))*(R5539/(R5539+Q5539)))</f>
        <v>1.27707006369427</v>
      </c>
      <c r="T5539" s="0" t="n">
        <f aca="false">IF(J5539=1,(MIN(30,(D5539-C5539)))*(K5539/(K5539+L5539))*(O5539/(O5539+P5539)),(MAX(-30,(D5539-C5539)))*(L5539/(K5539+L5539))*(P5539/(P5539+O5539)))</f>
        <v>-2.5054347826087</v>
      </c>
      <c r="U5539" s="7" t="n">
        <v>43162</v>
      </c>
    </row>
    <row r="5540" customFormat="false" ht="15" hidden="false" customHeight="false" outlineLevel="0" collapsed="false">
      <c r="A5540" s="0" t="s">
        <v>212</v>
      </c>
      <c r="B5540" s="0" t="s">
        <v>335</v>
      </c>
      <c r="C5540" s="0" t="n">
        <v>57</v>
      </c>
      <c r="D5540" s="0" t="n">
        <v>62</v>
      </c>
      <c r="E5540" s="0" t="n">
        <v>37</v>
      </c>
      <c r="F5540" s="0" t="n">
        <v>30</v>
      </c>
      <c r="G5540" s="0" t="n">
        <v>8</v>
      </c>
      <c r="H5540" s="0" t="n">
        <v>5</v>
      </c>
      <c r="I5540" s="0" t="n">
        <v>0</v>
      </c>
      <c r="J5540" s="0" t="n">
        <v>1</v>
      </c>
      <c r="K5540" s="0" t="n">
        <f aca="false">VLOOKUP(A5540,'Team Data'!$A$1:$E$659,2,FALSE())</f>
        <v>18</v>
      </c>
      <c r="L5540" s="0" t="n">
        <f aca="false">VLOOKUP(A5540,'Team Data'!$A$1:$E$659,3,FALSE())</f>
        <v>15</v>
      </c>
      <c r="M5540" s="0" t="n">
        <f aca="false">VLOOKUP(B5540,'Team Data'!$A$1:$E$659,2,FALSE())</f>
        <v>31</v>
      </c>
      <c r="N5540" s="0" t="n">
        <f aca="false">VLOOKUP(B5540,'Team Data'!$A$1:$E$659,3,FALSE())</f>
        <v>3</v>
      </c>
      <c r="O5540" s="0" t="n">
        <f aca="false">VLOOKUP(A5540,'Team Data'!$A$1:$E$659,4,FALSE())</f>
        <v>628</v>
      </c>
      <c r="P5540" s="0" t="n">
        <f aca="false">VLOOKUP(A5540,'Team Data'!$A$1:$E$659,5,FALSE())</f>
        <v>469</v>
      </c>
      <c r="Q5540" s="0" t="n">
        <f aca="false">VLOOKUP(B5540,'Team Data'!$A$1:$E$659,4,FALSE())</f>
        <v>678</v>
      </c>
      <c r="R5540" s="0" t="n">
        <f aca="false">VLOOKUP(B5540,'Team Data'!$A$1:$E$659,5,FALSE())</f>
        <v>466</v>
      </c>
      <c r="S5540" s="0" t="n">
        <f aca="false">IF(I5540=1,(MIN(30,(C5540-D5540)))*(M5540/(M5540+N5540))*(Q5540/(Q5540+R5540)),(MAX(-30,(C5540-D5540)))*(N5540/(M5540+N5540))*(R5540/(R5540+Q5540)))</f>
        <v>-0.179709995886467</v>
      </c>
      <c r="T5540" s="0" t="n">
        <f aca="false">IF(J5540=1,(MIN(30,(D5540-C5540)))*(K5540/(K5540+L5540))*(O5540/(O5540+P5540)),(MAX(-30,(D5540-C5540)))*(L5540/(K5540+L5540))*(P5540/(P5540+O5540)))</f>
        <v>1.56128283749068</v>
      </c>
      <c r="U5540" s="7" t="n">
        <v>43162</v>
      </c>
    </row>
    <row r="5541" customFormat="false" ht="15" hidden="false" customHeight="false" outlineLevel="0" collapsed="false">
      <c r="A5541" s="0" t="s">
        <v>259</v>
      </c>
      <c r="B5541" s="0" t="s">
        <v>7</v>
      </c>
      <c r="C5541" s="0" t="n">
        <v>61</v>
      </c>
      <c r="D5541" s="0" t="n">
        <v>83</v>
      </c>
      <c r="E5541" s="0" t="n">
        <v>36</v>
      </c>
      <c r="F5541" s="0" t="n">
        <v>44</v>
      </c>
      <c r="G5541" s="0" t="n">
        <v>11</v>
      </c>
      <c r="H5541" s="0" t="n">
        <v>7</v>
      </c>
      <c r="I5541" s="0" t="n">
        <v>0</v>
      </c>
      <c r="J5541" s="0" t="n">
        <v>1</v>
      </c>
      <c r="K5541" s="0" t="n">
        <f aca="false">VLOOKUP(A5541,'Team Data'!$A$1:$E$659,2,FALSE())</f>
        <v>4</v>
      </c>
      <c r="L5541" s="0" t="n">
        <f aca="false">VLOOKUP(A5541,'Team Data'!$A$1:$E$659,3,FALSE())</f>
        <v>26</v>
      </c>
      <c r="M5541" s="0" t="n">
        <f aca="false">VLOOKUP(B5541,'Team Data'!$A$1:$E$659,2,FALSE())</f>
        <v>12</v>
      </c>
      <c r="N5541" s="0" t="n">
        <f aca="false">VLOOKUP(B5541,'Team Data'!$A$1:$E$659,3,FALSE())</f>
        <v>19</v>
      </c>
      <c r="O5541" s="0" t="n">
        <f aca="false">VLOOKUP(A5541,'Team Data'!$A$1:$E$659,4,FALSE())</f>
        <v>537</v>
      </c>
      <c r="P5541" s="0" t="n">
        <f aca="false">VLOOKUP(A5541,'Team Data'!$A$1:$E$659,5,FALSE())</f>
        <v>418</v>
      </c>
      <c r="Q5541" s="0" t="n">
        <f aca="false">VLOOKUP(B5541,'Team Data'!$A$1:$E$659,4,FALSE())</f>
        <v>486</v>
      </c>
      <c r="R5541" s="0" t="n">
        <f aca="false">VLOOKUP(B5541,'Team Data'!$A$1:$E$659,5,FALSE())</f>
        <v>454</v>
      </c>
      <c r="S5541" s="0" t="n">
        <f aca="false">IF(I5541=1,(MIN(30,(C5541-D5541)))*(M5541/(M5541+N5541))*(Q5541/(Q5541+R5541)),(MAX(-30,(C5541-D5541)))*(N5541/(M5541+N5541))*(R5541/(R5541+Q5541)))</f>
        <v>-6.5124227865477</v>
      </c>
      <c r="T5541" s="0" t="n">
        <f aca="false">IF(J5541=1,(MIN(30,(D5541-C5541)))*(K5541/(K5541+L5541))*(O5541/(O5541+P5541)),(MAX(-30,(D5541-C5541)))*(L5541/(K5541+L5541))*(P5541/(P5541+O5541)))</f>
        <v>1.64942408376963</v>
      </c>
      <c r="U5541" s="7" t="n">
        <v>43162</v>
      </c>
    </row>
    <row r="5542" customFormat="false" ht="15" hidden="false" customHeight="false" outlineLevel="0" collapsed="false">
      <c r="A5542" s="0" t="s">
        <v>256</v>
      </c>
      <c r="B5542" s="0" t="s">
        <v>23</v>
      </c>
      <c r="C5542" s="0" t="n">
        <v>79</v>
      </c>
      <c r="D5542" s="0" t="n">
        <v>85</v>
      </c>
      <c r="E5542" s="0" t="n">
        <v>31</v>
      </c>
      <c r="F5542" s="0" t="n">
        <v>27</v>
      </c>
      <c r="G5542" s="0" t="n">
        <v>14</v>
      </c>
      <c r="H5542" s="0" t="n">
        <v>5</v>
      </c>
      <c r="I5542" s="0" t="n">
        <v>0</v>
      </c>
      <c r="J5542" s="0" t="n">
        <v>1</v>
      </c>
      <c r="K5542" s="0" t="n">
        <f aca="false">VLOOKUP(A5542,'Team Data'!$A$1:$E$659,2,FALSE())</f>
        <v>20</v>
      </c>
      <c r="L5542" s="0" t="n">
        <f aca="false">VLOOKUP(A5542,'Team Data'!$A$1:$E$659,3,FALSE())</f>
        <v>14</v>
      </c>
      <c r="M5542" s="0" t="n">
        <f aca="false">VLOOKUP(B5542,'Team Data'!$A$1:$E$659,2,FALSE())</f>
        <v>24</v>
      </c>
      <c r="N5542" s="0" t="n">
        <f aca="false">VLOOKUP(B5542,'Team Data'!$A$1:$E$659,3,FALSE())</f>
        <v>11</v>
      </c>
      <c r="O5542" s="0" t="n">
        <f aca="false">VLOOKUP(A5542,'Team Data'!$A$1:$E$659,4,FALSE())</f>
        <v>587</v>
      </c>
      <c r="P5542" s="0" t="n">
        <f aca="false">VLOOKUP(A5542,'Team Data'!$A$1:$E$659,5,FALSE())</f>
        <v>530</v>
      </c>
      <c r="Q5542" s="0" t="n">
        <f aca="false">VLOOKUP(B5542,'Team Data'!$A$1:$E$659,4,FALSE())</f>
        <v>633</v>
      </c>
      <c r="R5542" s="0" t="n">
        <f aca="false">VLOOKUP(B5542,'Team Data'!$A$1:$E$659,5,FALSE())</f>
        <v>543</v>
      </c>
      <c r="S5542" s="0" t="n">
        <f aca="false">IF(I5542=1,(MIN(30,(C5542-D5542)))*(M5542/(M5542+N5542))*(Q5542/(Q5542+R5542)),(MAX(-30,(C5542-D5542)))*(N5542/(M5542+N5542))*(R5542/(R5542+Q5542)))</f>
        <v>-0.870699708454811</v>
      </c>
      <c r="T5542" s="0" t="n">
        <f aca="false">IF(J5542=1,(MIN(30,(D5542-C5542)))*(K5542/(K5542+L5542))*(O5542/(O5542+P5542)),(MAX(-30,(D5542-C5542)))*(L5542/(K5542+L5542))*(P5542/(P5542+O5542)))</f>
        <v>1.85475801779978</v>
      </c>
      <c r="U5542" s="7" t="n">
        <v>43162</v>
      </c>
    </row>
    <row r="5543" customFormat="false" ht="15" hidden="false" customHeight="false" outlineLevel="0" collapsed="false">
      <c r="A5543" s="0" t="s">
        <v>190</v>
      </c>
      <c r="B5543" s="0" t="s">
        <v>109</v>
      </c>
      <c r="C5543" s="0" t="n">
        <v>60</v>
      </c>
      <c r="D5543" s="0" t="n">
        <v>71</v>
      </c>
      <c r="E5543" s="0" t="n">
        <v>34</v>
      </c>
      <c r="F5543" s="0" t="n">
        <v>33</v>
      </c>
      <c r="G5543" s="0" t="n">
        <v>12</v>
      </c>
      <c r="H5543" s="0" t="n">
        <v>10</v>
      </c>
      <c r="I5543" s="0" t="n">
        <v>0</v>
      </c>
      <c r="J5543" s="0" t="n">
        <v>1</v>
      </c>
      <c r="K5543" s="0" t="n">
        <f aca="false">VLOOKUP(A5543,'Team Data'!$A$1:$E$659,2,FALSE())</f>
        <v>10</v>
      </c>
      <c r="L5543" s="0" t="n">
        <f aca="false">VLOOKUP(A5543,'Team Data'!$A$1:$E$659,3,FALSE())</f>
        <v>21</v>
      </c>
      <c r="M5543" s="0" t="n">
        <f aca="false">VLOOKUP(B5543,'Team Data'!$A$1:$E$659,2,FALSE())</f>
        <v>19</v>
      </c>
      <c r="N5543" s="0" t="n">
        <f aca="false">VLOOKUP(B5543,'Team Data'!$A$1:$E$659,3,FALSE())</f>
        <v>14</v>
      </c>
      <c r="O5543" s="0" t="n">
        <f aca="false">VLOOKUP(A5543,'Team Data'!$A$1:$E$659,4,FALSE())</f>
        <v>463</v>
      </c>
      <c r="P5543" s="0" t="n">
        <f aca="false">VLOOKUP(A5543,'Team Data'!$A$1:$E$659,5,FALSE())</f>
        <v>473</v>
      </c>
      <c r="Q5543" s="0" t="n">
        <f aca="false">VLOOKUP(B5543,'Team Data'!$A$1:$E$659,4,FALSE())</f>
        <v>501</v>
      </c>
      <c r="R5543" s="0" t="n">
        <f aca="false">VLOOKUP(B5543,'Team Data'!$A$1:$E$659,5,FALSE())</f>
        <v>542</v>
      </c>
      <c r="S5543" s="0" t="n">
        <f aca="false">IF(I5543=1,(MIN(30,(C5543-D5543)))*(M5543/(M5543+N5543))*(Q5543/(Q5543+R5543)),(MAX(-30,(C5543-D5543)))*(N5543/(M5543+N5543))*(R5543/(R5543+Q5543)))</f>
        <v>-2.42505592841163</v>
      </c>
      <c r="T5543" s="0" t="n">
        <f aca="false">IF(J5543=1,(MIN(30,(D5543-C5543)))*(K5543/(K5543+L5543))*(O5543/(O5543+P5543)),(MAX(-30,(D5543-C5543)))*(L5543/(K5543+L5543))*(P5543/(P5543+O5543)))</f>
        <v>1.75523848910946</v>
      </c>
      <c r="U5543" s="7" t="n">
        <v>43162</v>
      </c>
    </row>
    <row r="5544" customFormat="false" ht="15" hidden="false" customHeight="false" outlineLevel="0" collapsed="false">
      <c r="A5544" s="0" t="s">
        <v>132</v>
      </c>
      <c r="B5544" s="0" t="s">
        <v>74</v>
      </c>
      <c r="C5544" s="0" t="n">
        <v>62</v>
      </c>
      <c r="D5544" s="0" t="n">
        <v>70</v>
      </c>
      <c r="E5544" s="0" t="n">
        <v>44</v>
      </c>
      <c r="F5544" s="0" t="n">
        <v>47</v>
      </c>
      <c r="G5544" s="0" t="n">
        <v>11</v>
      </c>
      <c r="H5544" s="0" t="n">
        <v>13</v>
      </c>
      <c r="I5544" s="0" t="n">
        <v>0</v>
      </c>
      <c r="J5544" s="0" t="n">
        <v>1</v>
      </c>
      <c r="K5544" s="0" t="n">
        <f aca="false">VLOOKUP(A5544,'Team Data'!$A$1:$E$659,2,FALSE())</f>
        <v>10</v>
      </c>
      <c r="L5544" s="0" t="n">
        <f aca="false">VLOOKUP(A5544,'Team Data'!$A$1:$E$659,3,FALSE())</f>
        <v>22</v>
      </c>
      <c r="M5544" s="0" t="n">
        <f aca="false">VLOOKUP(B5544,'Team Data'!$A$1:$E$659,2,FALSE())</f>
        <v>13</v>
      </c>
      <c r="N5544" s="0" t="n">
        <f aca="false">VLOOKUP(B5544,'Team Data'!$A$1:$E$659,3,FALSE())</f>
        <v>20</v>
      </c>
      <c r="O5544" s="0" t="n">
        <f aca="false">VLOOKUP(A5544,'Team Data'!$A$1:$E$659,4,FALSE())</f>
        <v>532</v>
      </c>
      <c r="P5544" s="0" t="n">
        <f aca="false">VLOOKUP(A5544,'Team Data'!$A$1:$E$659,5,FALSE())</f>
        <v>476</v>
      </c>
      <c r="Q5544" s="0" t="n">
        <f aca="false">VLOOKUP(B5544,'Team Data'!$A$1:$E$659,4,FALSE())</f>
        <v>534</v>
      </c>
      <c r="R5544" s="0" t="n">
        <f aca="false">VLOOKUP(B5544,'Team Data'!$A$1:$E$659,5,FALSE())</f>
        <v>500</v>
      </c>
      <c r="S5544" s="0" t="n">
        <f aca="false">IF(I5544=1,(MIN(30,(C5544-D5544)))*(M5544/(M5544+N5544))*(Q5544/(Q5544+R5544)),(MAX(-30,(C5544-D5544)))*(N5544/(M5544+N5544))*(R5544/(R5544+Q5544)))</f>
        <v>-2.34452845671414</v>
      </c>
      <c r="T5544" s="0" t="n">
        <f aca="false">IF(J5544=1,(MIN(30,(D5544-C5544)))*(K5544/(K5544+L5544))*(O5544/(O5544+P5544)),(MAX(-30,(D5544-C5544)))*(L5544/(K5544+L5544))*(P5544/(P5544+O5544)))</f>
        <v>1.31944444444444</v>
      </c>
      <c r="U5544" s="7" t="n">
        <v>43162</v>
      </c>
    </row>
    <row r="5545" customFormat="false" ht="15" hidden="false" customHeight="false" outlineLevel="0" collapsed="false">
      <c r="A5545" s="0" t="s">
        <v>142</v>
      </c>
      <c r="B5545" s="0" t="s">
        <v>164</v>
      </c>
      <c r="C5545" s="0" t="n">
        <v>60</v>
      </c>
      <c r="D5545" s="0" t="n">
        <v>69</v>
      </c>
      <c r="E5545" s="0" t="n">
        <v>36</v>
      </c>
      <c r="F5545" s="0" t="n">
        <v>43</v>
      </c>
      <c r="G5545" s="0" t="n">
        <v>13</v>
      </c>
      <c r="H5545" s="0" t="n">
        <v>22</v>
      </c>
      <c r="I5545" s="0" t="n">
        <v>0</v>
      </c>
      <c r="J5545" s="0" t="n">
        <v>1</v>
      </c>
      <c r="K5545" s="0" t="n">
        <f aca="false">VLOOKUP(A5545,'Team Data'!$A$1:$E$659,2,FALSE())</f>
        <v>19</v>
      </c>
      <c r="L5545" s="0" t="n">
        <f aca="false">VLOOKUP(A5545,'Team Data'!$A$1:$E$659,3,FALSE())</f>
        <v>14</v>
      </c>
      <c r="M5545" s="0" t="n">
        <f aca="false">VLOOKUP(B5545,'Team Data'!$A$1:$E$659,2,FALSE())</f>
        <v>11</v>
      </c>
      <c r="N5545" s="0" t="n">
        <f aca="false">VLOOKUP(B5545,'Team Data'!$A$1:$E$659,3,FALSE())</f>
        <v>17</v>
      </c>
      <c r="O5545" s="0" t="n">
        <f aca="false">VLOOKUP(A5545,'Team Data'!$A$1:$E$659,4,FALSE())</f>
        <v>451</v>
      </c>
      <c r="P5545" s="0" t="n">
        <f aca="false">VLOOKUP(A5545,'Team Data'!$A$1:$E$659,5,FALSE())</f>
        <v>488</v>
      </c>
      <c r="Q5545" s="0" t="n">
        <f aca="false">VLOOKUP(B5545,'Team Data'!$A$1:$E$659,4,FALSE())</f>
        <v>411</v>
      </c>
      <c r="R5545" s="0" t="n">
        <f aca="false">VLOOKUP(B5545,'Team Data'!$A$1:$E$659,5,FALSE())</f>
        <v>413</v>
      </c>
      <c r="S5545" s="0" t="n">
        <f aca="false">IF(I5545=1,(MIN(30,(C5545-D5545)))*(M5545/(M5545+N5545))*(Q5545/(Q5545+R5545)),(MAX(-30,(C5545-D5545)))*(N5545/(M5545+N5545))*(R5545/(R5545+Q5545)))</f>
        <v>-2.73877427184466</v>
      </c>
      <c r="T5545" s="0" t="n">
        <f aca="false">IF(J5545=1,(MIN(30,(D5545-C5545)))*(K5545/(K5545+L5545))*(O5545/(O5545+P5545)),(MAX(-30,(D5545-C5545)))*(L5545/(K5545+L5545))*(P5545/(P5545+O5545)))</f>
        <v>2.4888178913738</v>
      </c>
      <c r="U5545" s="7" t="n">
        <v>43162</v>
      </c>
    </row>
    <row r="5546" customFormat="false" ht="15" hidden="false" customHeight="false" outlineLevel="0" collapsed="false">
      <c r="A5546" s="0" t="s">
        <v>225</v>
      </c>
      <c r="B5546" s="0" t="s">
        <v>235</v>
      </c>
      <c r="C5546" s="0" t="n">
        <v>70</v>
      </c>
      <c r="D5546" s="0" t="n">
        <v>78</v>
      </c>
      <c r="E5546" s="0" t="n">
        <v>36</v>
      </c>
      <c r="F5546" s="0" t="n">
        <v>32</v>
      </c>
      <c r="G5546" s="0" t="n">
        <v>8</v>
      </c>
      <c r="H5546" s="0" t="n">
        <v>11</v>
      </c>
      <c r="I5546" s="0" t="n">
        <v>0</v>
      </c>
      <c r="J5546" s="0" t="n">
        <v>1</v>
      </c>
      <c r="K5546" s="0" t="n">
        <f aca="false">VLOOKUP(A5546,'Team Data'!$A$1:$E$659,2,FALSE())</f>
        <v>26</v>
      </c>
      <c r="L5546" s="0" t="n">
        <f aca="false">VLOOKUP(A5546,'Team Data'!$A$1:$E$659,3,FALSE())</f>
        <v>12</v>
      </c>
      <c r="M5546" s="0" t="n">
        <f aca="false">VLOOKUP(B5546,'Team Data'!$A$1:$E$659,2,FALSE())</f>
        <v>30</v>
      </c>
      <c r="N5546" s="0" t="n">
        <f aca="false">VLOOKUP(B5546,'Team Data'!$A$1:$E$659,3,FALSE())</f>
        <v>7</v>
      </c>
      <c r="O5546" s="0" t="n">
        <f aca="false">VLOOKUP(A5546,'Team Data'!$A$1:$E$659,4,FALSE())</f>
        <v>700</v>
      </c>
      <c r="P5546" s="0" t="n">
        <f aca="false">VLOOKUP(A5546,'Team Data'!$A$1:$E$659,5,FALSE())</f>
        <v>549</v>
      </c>
      <c r="Q5546" s="0" t="n">
        <f aca="false">VLOOKUP(B5546,'Team Data'!$A$1:$E$659,4,FALSE())</f>
        <v>726</v>
      </c>
      <c r="R5546" s="0" t="n">
        <f aca="false">VLOOKUP(B5546,'Team Data'!$A$1:$E$659,5,FALSE())</f>
        <v>521</v>
      </c>
      <c r="S5546" s="0" t="n">
        <f aca="false">IF(I5546=1,(MIN(30,(C5546-D5546)))*(M5546/(M5546+N5546))*(Q5546/(Q5546+R5546)),(MAX(-30,(C5546-D5546)))*(N5546/(M5546+N5546))*(R5546/(R5546+Q5546)))</f>
        <v>-0.632350072606689</v>
      </c>
      <c r="T5546" s="0" t="n">
        <f aca="false">IF(J5546=1,(MIN(30,(D5546-C5546)))*(K5546/(K5546+L5546))*(O5546/(O5546+P5546)),(MAX(-30,(D5546-C5546)))*(L5546/(K5546+L5546))*(P5546/(P5546+O5546)))</f>
        <v>3.06771733176014</v>
      </c>
      <c r="U5546" s="7" t="n">
        <v>43162</v>
      </c>
    </row>
    <row r="5547" customFormat="false" ht="15" hidden="false" customHeight="false" outlineLevel="0" collapsed="false">
      <c r="A5547" s="0" t="s">
        <v>222</v>
      </c>
      <c r="B5547" s="0" t="s">
        <v>339</v>
      </c>
      <c r="C5547" s="0" t="n">
        <v>72</v>
      </c>
      <c r="D5547" s="0" t="n">
        <v>64</v>
      </c>
      <c r="E5547" s="0" t="n">
        <v>37</v>
      </c>
      <c r="F5547" s="0" t="n">
        <v>29</v>
      </c>
      <c r="G5547" s="0" t="n">
        <v>13</v>
      </c>
      <c r="H5547" s="0" t="n">
        <v>11</v>
      </c>
      <c r="I5547" s="0" t="n">
        <v>1</v>
      </c>
      <c r="J5547" s="0" t="n">
        <v>0</v>
      </c>
      <c r="K5547" s="0" t="n">
        <f aca="false">VLOOKUP(A5547,'Team Data'!$A$1:$E$659,2,FALSE())</f>
        <v>23</v>
      </c>
      <c r="L5547" s="0" t="n">
        <f aca="false">VLOOKUP(A5547,'Team Data'!$A$1:$E$659,3,FALSE())</f>
        <v>13</v>
      </c>
      <c r="M5547" s="0" t="n">
        <f aca="false">VLOOKUP(B5547,'Team Data'!$A$1:$E$659,2,FALSE())</f>
        <v>21</v>
      </c>
      <c r="N5547" s="0" t="n">
        <f aca="false">VLOOKUP(B5547,'Team Data'!$A$1:$E$659,3,FALSE())</f>
        <v>11</v>
      </c>
      <c r="O5547" s="0" t="n">
        <f aca="false">VLOOKUP(A5547,'Team Data'!$A$1:$E$659,4,FALSE())</f>
        <v>646</v>
      </c>
      <c r="P5547" s="0" t="n">
        <f aca="false">VLOOKUP(A5547,'Team Data'!$A$1:$E$659,5,FALSE())</f>
        <v>534</v>
      </c>
      <c r="Q5547" s="0" t="n">
        <f aca="false">VLOOKUP(B5547,'Team Data'!$A$1:$E$659,4,FALSE())</f>
        <v>616</v>
      </c>
      <c r="R5547" s="0" t="n">
        <f aca="false">VLOOKUP(B5547,'Team Data'!$A$1:$E$659,5,FALSE())</f>
        <v>448</v>
      </c>
      <c r="S5547" s="0" t="n">
        <f aca="false">IF(I5547=1,(MIN(30,(C5547-D5547)))*(M5547/(M5547+N5547))*(Q5547/(Q5547+R5547)),(MAX(-30,(C5547-D5547)))*(N5547/(M5547+N5547))*(R5547/(R5547+Q5547)))</f>
        <v>3.03947368421053</v>
      </c>
      <c r="T5547" s="0" t="n">
        <f aca="false">IF(J5547=1,(MIN(30,(D5547-C5547)))*(K5547/(K5547+L5547))*(O5547/(O5547+P5547)),(MAX(-30,(D5547-C5547)))*(L5547/(K5547+L5547))*(P5547/(P5547+O5547)))</f>
        <v>-1.30734463276836</v>
      </c>
      <c r="U5547" s="7" t="n">
        <v>43162</v>
      </c>
    </row>
    <row r="5548" customFormat="false" ht="15" hidden="false" customHeight="false" outlineLevel="0" collapsed="false">
      <c r="A5548" s="0" t="s">
        <v>99</v>
      </c>
      <c r="B5548" s="0" t="s">
        <v>334</v>
      </c>
      <c r="C5548" s="0" t="n">
        <v>73</v>
      </c>
      <c r="D5548" s="0" t="n">
        <v>97</v>
      </c>
      <c r="E5548" s="0" t="n">
        <v>28</v>
      </c>
      <c r="F5548" s="0" t="n">
        <v>34</v>
      </c>
      <c r="G5548" s="0" t="n">
        <v>10</v>
      </c>
      <c r="H5548" s="0" t="n">
        <v>11</v>
      </c>
      <c r="I5548" s="0" t="n">
        <v>0</v>
      </c>
      <c r="J5548" s="0" t="n">
        <v>1</v>
      </c>
      <c r="K5548" s="0" t="n">
        <f aca="false">VLOOKUP(A5548,'Team Data'!$A$1:$E$659,2,FALSE())</f>
        <v>15</v>
      </c>
      <c r="L5548" s="0" t="n">
        <f aca="false">VLOOKUP(A5548,'Team Data'!$A$1:$E$659,3,FALSE())</f>
        <v>15</v>
      </c>
      <c r="M5548" s="0" t="n">
        <f aca="false">VLOOKUP(B5548,'Team Data'!$A$1:$E$659,2,FALSE())</f>
        <v>36</v>
      </c>
      <c r="N5548" s="0" t="n">
        <f aca="false">VLOOKUP(B5548,'Team Data'!$A$1:$E$659,3,FALSE())</f>
        <v>4</v>
      </c>
      <c r="O5548" s="0" t="n">
        <f aca="false">VLOOKUP(A5548,'Team Data'!$A$1:$E$659,4,FALSE())</f>
        <v>543</v>
      </c>
      <c r="P5548" s="0" t="n">
        <f aca="false">VLOOKUP(A5548,'Team Data'!$A$1:$E$659,5,FALSE())</f>
        <v>466</v>
      </c>
      <c r="Q5548" s="0" t="n">
        <f aca="false">VLOOKUP(B5548,'Team Data'!$A$1:$E$659,4,FALSE())</f>
        <v>804</v>
      </c>
      <c r="R5548" s="0" t="n">
        <f aca="false">VLOOKUP(B5548,'Team Data'!$A$1:$E$659,5,FALSE())</f>
        <v>530</v>
      </c>
      <c r="S5548" s="0" t="n">
        <f aca="false">IF(I5548=1,(MIN(30,(C5548-D5548)))*(M5548/(M5548+N5548))*(Q5548/(Q5548+R5548)),(MAX(-30,(C5548-D5548)))*(N5548/(M5548+N5548))*(R5548/(R5548+Q5548)))</f>
        <v>-0.95352323838081</v>
      </c>
      <c r="T5548" s="0" t="n">
        <f aca="false">IF(J5548=1,(MIN(30,(D5548-C5548)))*(K5548/(K5548+L5548))*(O5548/(O5548+P5548)),(MAX(-30,(D5548-C5548)))*(L5548/(K5548+L5548))*(P5548/(P5548+O5548)))</f>
        <v>6.45787908820615</v>
      </c>
      <c r="U5548" s="7" t="n">
        <v>43162</v>
      </c>
    </row>
    <row r="5549" customFormat="false" ht="15" hidden="false" customHeight="false" outlineLevel="0" collapsed="false">
      <c r="A5549" s="0" t="s">
        <v>300</v>
      </c>
      <c r="B5549" s="0" t="s">
        <v>101</v>
      </c>
      <c r="C5549" s="0" t="n">
        <v>83</v>
      </c>
      <c r="D5549" s="0" t="n">
        <v>89</v>
      </c>
      <c r="E5549" s="0" t="n">
        <v>35</v>
      </c>
      <c r="F5549" s="0" t="n">
        <v>31</v>
      </c>
      <c r="G5549" s="0" t="n">
        <v>10</v>
      </c>
      <c r="H5549" s="0" t="n">
        <v>10</v>
      </c>
      <c r="I5549" s="0" t="n">
        <v>0</v>
      </c>
      <c r="J5549" s="0" t="n">
        <v>1</v>
      </c>
      <c r="K5549" s="0" t="n">
        <f aca="false">VLOOKUP(A5549,'Team Data'!$A$1:$E$659,2,FALSE())</f>
        <v>16</v>
      </c>
      <c r="L5549" s="0" t="n">
        <f aca="false">VLOOKUP(A5549,'Team Data'!$A$1:$E$659,3,FALSE())</f>
        <v>16</v>
      </c>
      <c r="M5549" s="0" t="n">
        <f aca="false">VLOOKUP(B5549,'Team Data'!$A$1:$E$659,2,FALSE())</f>
        <v>21</v>
      </c>
      <c r="N5549" s="0" t="n">
        <f aca="false">VLOOKUP(B5549,'Team Data'!$A$1:$E$659,3,FALSE())</f>
        <v>12</v>
      </c>
      <c r="O5549" s="0" t="n">
        <f aca="false">VLOOKUP(A5549,'Team Data'!$A$1:$E$659,4,FALSE())</f>
        <v>524</v>
      </c>
      <c r="P5549" s="0" t="n">
        <f aca="false">VLOOKUP(A5549,'Team Data'!$A$1:$E$659,5,FALSE())</f>
        <v>474</v>
      </c>
      <c r="Q5549" s="0" t="n">
        <f aca="false">VLOOKUP(B5549,'Team Data'!$A$1:$E$659,4,FALSE())</f>
        <v>495</v>
      </c>
      <c r="R5549" s="0" t="n">
        <f aca="false">VLOOKUP(B5549,'Team Data'!$A$1:$E$659,5,FALSE())</f>
        <v>516</v>
      </c>
      <c r="S5549" s="0" t="n">
        <f aca="false">IF(I5549=1,(MIN(30,(C5549-D5549)))*(M5549/(M5549+N5549))*(Q5549/(Q5549+R5549)),(MAX(-30,(C5549-D5549)))*(N5549/(M5549+N5549))*(R5549/(R5549+Q5549)))</f>
        <v>-1.11356892365794</v>
      </c>
      <c r="T5549" s="0" t="n">
        <f aca="false">IF(J5549=1,(MIN(30,(D5549-C5549)))*(K5549/(K5549+L5549))*(O5549/(O5549+P5549)),(MAX(-30,(D5549-C5549)))*(L5549/(K5549+L5549))*(P5549/(P5549+O5549)))</f>
        <v>1.5751503006012</v>
      </c>
      <c r="U5549" s="7" t="n">
        <v>43162</v>
      </c>
    </row>
    <row r="5550" customFormat="false" ht="15" hidden="false" customHeight="false" outlineLevel="0" collapsed="false">
      <c r="A5550" s="0" t="s">
        <v>205</v>
      </c>
      <c r="B5550" s="0" t="s">
        <v>82</v>
      </c>
      <c r="C5550" s="0" t="n">
        <v>68</v>
      </c>
      <c r="D5550" s="0" t="n">
        <v>85</v>
      </c>
      <c r="E5550" s="0" t="n">
        <v>31</v>
      </c>
      <c r="F5550" s="0" t="n">
        <v>26</v>
      </c>
      <c r="G5550" s="0" t="n">
        <v>13</v>
      </c>
      <c r="H5550" s="0" t="n">
        <v>9</v>
      </c>
      <c r="I5550" s="0" t="n">
        <v>0</v>
      </c>
      <c r="J5550" s="0" t="n">
        <v>1</v>
      </c>
      <c r="K5550" s="0" t="n">
        <f aca="false">VLOOKUP(A5550,'Team Data'!$A$1:$E$659,2,FALSE())</f>
        <v>5</v>
      </c>
      <c r="L5550" s="0" t="n">
        <f aca="false">VLOOKUP(A5550,'Team Data'!$A$1:$E$659,3,FALSE())</f>
        <v>27</v>
      </c>
      <c r="M5550" s="0" t="n">
        <f aca="false">VLOOKUP(B5550,'Team Data'!$A$1:$E$659,2,FALSE())</f>
        <v>20</v>
      </c>
      <c r="N5550" s="0" t="n">
        <f aca="false">VLOOKUP(B5550,'Team Data'!$A$1:$E$659,3,FALSE())</f>
        <v>15</v>
      </c>
      <c r="O5550" s="0" t="n">
        <f aca="false">VLOOKUP(A5550,'Team Data'!$A$1:$E$659,4,FALSE())</f>
        <v>550</v>
      </c>
      <c r="P5550" s="0" t="n">
        <f aca="false">VLOOKUP(A5550,'Team Data'!$A$1:$E$659,5,FALSE())</f>
        <v>448</v>
      </c>
      <c r="Q5550" s="0" t="n">
        <f aca="false">VLOOKUP(B5550,'Team Data'!$A$1:$E$659,4,FALSE())</f>
        <v>577</v>
      </c>
      <c r="R5550" s="0" t="n">
        <f aca="false">VLOOKUP(B5550,'Team Data'!$A$1:$E$659,5,FALSE())</f>
        <v>520</v>
      </c>
      <c r="S5550" s="0" t="n">
        <f aca="false">IF(I5550=1,(MIN(30,(C5550-D5550)))*(M5550/(M5550+N5550))*(Q5550/(Q5550+R5550)),(MAX(-30,(C5550-D5550)))*(N5550/(M5550+N5550))*(R5550/(R5550+Q5550)))</f>
        <v>-3.45357468420367</v>
      </c>
      <c r="T5550" s="0" t="n">
        <f aca="false">IF(J5550=1,(MIN(30,(D5550-C5550)))*(K5550/(K5550+L5550))*(O5550/(O5550+P5550)),(MAX(-30,(D5550-C5550)))*(L5550/(K5550+L5550))*(P5550/(P5550+O5550)))</f>
        <v>1.46386523046092</v>
      </c>
      <c r="U5550" s="7" t="n">
        <v>43162</v>
      </c>
    </row>
    <row r="5551" customFormat="false" ht="15" hidden="false" customHeight="false" outlineLevel="0" collapsed="false">
      <c r="A5551" s="0" t="s">
        <v>151</v>
      </c>
      <c r="B5551" s="0" t="s">
        <v>275</v>
      </c>
      <c r="C5551" s="0" t="n">
        <v>64</v>
      </c>
      <c r="D5551" s="0" t="n">
        <v>72</v>
      </c>
      <c r="E5551" s="0" t="n">
        <v>34</v>
      </c>
      <c r="F5551" s="0" t="n">
        <v>30</v>
      </c>
      <c r="G5551" s="0" t="n">
        <v>13</v>
      </c>
      <c r="H5551" s="0" t="n">
        <v>12</v>
      </c>
      <c r="I5551" s="0" t="n">
        <v>0</v>
      </c>
      <c r="J5551" s="0" t="n">
        <v>1</v>
      </c>
      <c r="K5551" s="0" t="n">
        <f aca="false">VLOOKUP(A5551,'Team Data'!$A$1:$E$659,2,FALSE())</f>
        <v>17</v>
      </c>
      <c r="L5551" s="0" t="n">
        <f aca="false">VLOOKUP(A5551,'Team Data'!$A$1:$E$659,3,FALSE())</f>
        <v>16</v>
      </c>
      <c r="M5551" s="0" t="n">
        <f aca="false">VLOOKUP(B5551,'Team Data'!$A$1:$E$659,2,FALSE())</f>
        <v>16</v>
      </c>
      <c r="N5551" s="0" t="n">
        <f aca="false">VLOOKUP(B5551,'Team Data'!$A$1:$E$659,3,FALSE())</f>
        <v>18</v>
      </c>
      <c r="O5551" s="0" t="n">
        <f aca="false">VLOOKUP(A5551,'Team Data'!$A$1:$E$659,4,FALSE())</f>
        <v>557</v>
      </c>
      <c r="P5551" s="0" t="n">
        <f aca="false">VLOOKUP(A5551,'Team Data'!$A$1:$E$659,5,FALSE())</f>
        <v>476</v>
      </c>
      <c r="Q5551" s="0" t="n">
        <f aca="false">VLOOKUP(B5551,'Team Data'!$A$1:$E$659,4,FALSE())</f>
        <v>559</v>
      </c>
      <c r="R5551" s="0" t="n">
        <f aca="false">VLOOKUP(B5551,'Team Data'!$A$1:$E$659,5,FALSE())</f>
        <v>460</v>
      </c>
      <c r="S5551" s="0" t="n">
        <f aca="false">IF(I5551=1,(MIN(30,(C5551-D5551)))*(M5551/(M5551+N5551))*(Q5551/(Q5551+R5551)),(MAX(-30,(C5551-D5551)))*(N5551/(M5551+N5551))*(R5551/(R5551+Q5551)))</f>
        <v>-1.9119090226866</v>
      </c>
      <c r="T5551" s="0" t="n">
        <f aca="false">IF(J5551=1,(MIN(30,(D5551-C5551)))*(K5551/(K5551+L5551))*(O5551/(O5551+P5551)),(MAX(-30,(D5551-C5551)))*(L5551/(K5551+L5551))*(P5551/(P5551+O5551)))</f>
        <v>2.22218310892077</v>
      </c>
      <c r="U5551" s="7" t="n">
        <v>43162</v>
      </c>
    </row>
    <row r="5552" customFormat="false" ht="15" hidden="false" customHeight="false" outlineLevel="0" collapsed="false">
      <c r="A5552" s="0" t="s">
        <v>107</v>
      </c>
      <c r="B5552" s="0" t="s">
        <v>352</v>
      </c>
      <c r="C5552" s="0" t="n">
        <v>72</v>
      </c>
      <c r="D5552" s="0" t="n">
        <v>87</v>
      </c>
      <c r="E5552" s="0" t="n">
        <v>32</v>
      </c>
      <c r="F5552" s="0" t="n">
        <v>36</v>
      </c>
      <c r="G5552" s="0" t="n">
        <v>11</v>
      </c>
      <c r="H5552" s="0" t="n">
        <v>8</v>
      </c>
      <c r="I5552" s="0" t="n">
        <v>0</v>
      </c>
      <c r="J5552" s="0" t="n">
        <v>1</v>
      </c>
      <c r="K5552" s="0" t="n">
        <f aca="false">VLOOKUP(A5552,'Team Data'!$A$1:$E$659,2,FALSE())</f>
        <v>13</v>
      </c>
      <c r="L5552" s="0" t="n">
        <f aca="false">VLOOKUP(A5552,'Team Data'!$A$1:$E$659,3,FALSE())</f>
        <v>20</v>
      </c>
      <c r="M5552" s="0" t="n">
        <f aca="false">VLOOKUP(B5552,'Team Data'!$A$1:$E$659,2,FALSE())</f>
        <v>25</v>
      </c>
      <c r="N5552" s="0" t="n">
        <f aca="false">VLOOKUP(B5552,'Team Data'!$A$1:$E$659,3,FALSE())</f>
        <v>10</v>
      </c>
      <c r="O5552" s="0" t="n">
        <f aca="false">VLOOKUP(A5552,'Team Data'!$A$1:$E$659,4,FALSE())</f>
        <v>474</v>
      </c>
      <c r="P5552" s="0" t="n">
        <f aca="false">VLOOKUP(A5552,'Team Data'!$A$1:$E$659,5,FALSE())</f>
        <v>521</v>
      </c>
      <c r="Q5552" s="0" t="n">
        <f aca="false">VLOOKUP(B5552,'Team Data'!$A$1:$E$659,4,FALSE())</f>
        <v>543</v>
      </c>
      <c r="R5552" s="0" t="n">
        <f aca="false">VLOOKUP(B5552,'Team Data'!$A$1:$E$659,5,FALSE())</f>
        <v>561</v>
      </c>
      <c r="S5552" s="0" t="n">
        <f aca="false">IF(I5552=1,(MIN(30,(C5552-D5552)))*(M5552/(M5552+N5552))*(Q5552/(Q5552+R5552)),(MAX(-30,(C5552-D5552)))*(N5552/(M5552+N5552))*(R5552/(R5552+Q5552)))</f>
        <v>-2.1777950310559</v>
      </c>
      <c r="T5552" s="0" t="n">
        <f aca="false">IF(J5552=1,(MIN(30,(D5552-C5552)))*(K5552/(K5552+L5552))*(O5552/(O5552+P5552)),(MAX(-30,(D5552-C5552)))*(L5552/(K5552+L5552))*(P5552/(P5552+O5552)))</f>
        <v>2.81498401096391</v>
      </c>
      <c r="U5552" s="7" t="n">
        <v>43162</v>
      </c>
    </row>
    <row r="5553" customFormat="false" ht="15" hidden="false" customHeight="false" outlineLevel="0" collapsed="false">
      <c r="A5553" s="0" t="s">
        <v>134</v>
      </c>
      <c r="B5553" s="0" t="s">
        <v>53</v>
      </c>
      <c r="C5553" s="0" t="n">
        <v>82</v>
      </c>
      <c r="D5553" s="0" t="n">
        <v>96</v>
      </c>
      <c r="E5553" s="0" t="n">
        <v>39</v>
      </c>
      <c r="F5553" s="0" t="n">
        <v>38</v>
      </c>
      <c r="G5553" s="0" t="n">
        <v>15</v>
      </c>
      <c r="H5553" s="0" t="n">
        <v>13</v>
      </c>
      <c r="I5553" s="0" t="n">
        <v>0</v>
      </c>
      <c r="J5553" s="0" t="n">
        <v>1</v>
      </c>
      <c r="K5553" s="0" t="n">
        <f aca="false">VLOOKUP(A5553,'Team Data'!$A$1:$E$659,2,FALSE())</f>
        <v>10</v>
      </c>
      <c r="L5553" s="0" t="n">
        <f aca="false">VLOOKUP(A5553,'Team Data'!$A$1:$E$659,3,FALSE())</f>
        <v>22</v>
      </c>
      <c r="M5553" s="0" t="n">
        <f aca="false">VLOOKUP(B5553,'Team Data'!$A$1:$E$659,2,FALSE())</f>
        <v>3</v>
      </c>
      <c r="N5553" s="0" t="n">
        <f aca="false">VLOOKUP(B5553,'Team Data'!$A$1:$E$659,3,FALSE())</f>
        <v>29</v>
      </c>
      <c r="O5553" s="0" t="n">
        <f aca="false">VLOOKUP(A5553,'Team Data'!$A$1:$E$659,4,FALSE())</f>
        <v>542</v>
      </c>
      <c r="P5553" s="0" t="n">
        <f aca="false">VLOOKUP(A5553,'Team Data'!$A$1:$E$659,5,FALSE())</f>
        <v>420</v>
      </c>
      <c r="Q5553" s="0" t="n">
        <f aca="false">VLOOKUP(B5553,'Team Data'!$A$1:$E$659,4,FALSE())</f>
        <v>547</v>
      </c>
      <c r="R5553" s="0" t="n">
        <f aca="false">VLOOKUP(B5553,'Team Data'!$A$1:$E$659,5,FALSE())</f>
        <v>441</v>
      </c>
      <c r="S5553" s="0" t="n">
        <f aca="false">IF(I5553=1,(MIN(30,(C5553-D5553)))*(M5553/(M5553+N5553))*(Q5553/(Q5553+R5553)),(MAX(-30,(C5553-D5553)))*(N5553/(M5553+N5553))*(R5553/(R5553+Q5553)))</f>
        <v>-5.66314524291498</v>
      </c>
      <c r="T5553" s="0" t="n">
        <f aca="false">IF(J5553=1,(MIN(30,(D5553-C5553)))*(K5553/(K5553+L5553))*(O5553/(O5553+P5553)),(MAX(-30,(D5553-C5553)))*(L5553/(K5553+L5553))*(P5553/(P5553+O5553)))</f>
        <v>2.46491683991684</v>
      </c>
      <c r="U5553" s="7" t="n">
        <v>43162</v>
      </c>
    </row>
    <row r="5554" customFormat="false" ht="15" hidden="false" customHeight="false" outlineLevel="0" collapsed="false">
      <c r="A5554" s="0" t="s">
        <v>324</v>
      </c>
      <c r="B5554" s="0" t="s">
        <v>203</v>
      </c>
      <c r="C5554" s="0" t="n">
        <v>68</v>
      </c>
      <c r="D5554" s="0" t="n">
        <v>66</v>
      </c>
      <c r="E5554" s="0" t="n">
        <v>33</v>
      </c>
      <c r="F5554" s="0" t="n">
        <v>36</v>
      </c>
      <c r="G5554" s="0" t="n">
        <v>11</v>
      </c>
      <c r="H5554" s="0" t="n">
        <v>8</v>
      </c>
      <c r="I5554" s="0" t="n">
        <v>1</v>
      </c>
      <c r="J5554" s="0" t="n">
        <v>0</v>
      </c>
      <c r="K5554" s="0" t="n">
        <f aca="false">VLOOKUP(A5554,'Team Data'!$A$1:$E$659,2,FALSE())</f>
        <v>11</v>
      </c>
      <c r="L5554" s="0" t="n">
        <f aca="false">VLOOKUP(A5554,'Team Data'!$A$1:$E$659,3,FALSE())</f>
        <v>19</v>
      </c>
      <c r="M5554" s="0" t="n">
        <f aca="false">VLOOKUP(B5554,'Team Data'!$A$1:$E$659,2,FALSE())</f>
        <v>20</v>
      </c>
      <c r="N5554" s="0" t="n">
        <f aca="false">VLOOKUP(B5554,'Team Data'!$A$1:$E$659,3,FALSE())</f>
        <v>18</v>
      </c>
      <c r="O5554" s="0" t="n">
        <f aca="false">VLOOKUP(A5554,'Team Data'!$A$1:$E$659,4,FALSE())</f>
        <v>504</v>
      </c>
      <c r="P5554" s="0" t="n">
        <f aca="false">VLOOKUP(A5554,'Team Data'!$A$1:$E$659,5,FALSE())</f>
        <v>464</v>
      </c>
      <c r="Q5554" s="0" t="n">
        <f aca="false">VLOOKUP(B5554,'Team Data'!$A$1:$E$659,4,FALSE())</f>
        <v>623</v>
      </c>
      <c r="R5554" s="0" t="n">
        <f aca="false">VLOOKUP(B5554,'Team Data'!$A$1:$E$659,5,FALSE())</f>
        <v>572</v>
      </c>
      <c r="S5554" s="0" t="n">
        <f aca="false">IF(I5554=1,(MIN(30,(C5554-D5554)))*(M5554/(M5554+N5554))*(Q5554/(Q5554+R5554)),(MAX(-30,(C5554-D5554)))*(N5554/(M5554+N5554))*(R5554/(R5554+Q5554)))</f>
        <v>0.548777802246201</v>
      </c>
      <c r="T5554" s="0" t="n">
        <f aca="false">IF(J5554=1,(MIN(30,(D5554-C5554)))*(K5554/(K5554+L5554))*(O5554/(O5554+P5554)),(MAX(-30,(D5554-C5554)))*(L5554/(K5554+L5554))*(P5554/(P5554+O5554)))</f>
        <v>-0.607162534435262</v>
      </c>
      <c r="U5554" s="7" t="n">
        <v>43162</v>
      </c>
    </row>
    <row r="5555" customFormat="false" ht="15" hidden="false" customHeight="false" outlineLevel="0" collapsed="false">
      <c r="A5555" s="0" t="s">
        <v>226</v>
      </c>
      <c r="B5555" s="0" t="s">
        <v>34</v>
      </c>
      <c r="C5555" s="0" t="n">
        <v>99</v>
      </c>
      <c r="D5555" s="0" t="n">
        <v>93</v>
      </c>
      <c r="E5555" s="0" t="n">
        <v>32</v>
      </c>
      <c r="F5555" s="0" t="n">
        <v>34</v>
      </c>
      <c r="G5555" s="0" t="n">
        <v>12</v>
      </c>
      <c r="H5555" s="0" t="n">
        <v>10</v>
      </c>
      <c r="I5555" s="0" t="n">
        <v>1</v>
      </c>
      <c r="J5555" s="0" t="n">
        <v>0</v>
      </c>
      <c r="K5555" s="0" t="n">
        <f aca="false">VLOOKUP(A5555,'Team Data'!$A$1:$E$659,2,FALSE())</f>
        <v>24</v>
      </c>
      <c r="L5555" s="0" t="n">
        <f aca="false">VLOOKUP(A5555,'Team Data'!$A$1:$E$659,3,FALSE())</f>
        <v>9</v>
      </c>
      <c r="M5555" s="0" t="n">
        <f aca="false">VLOOKUP(B5555,'Team Data'!$A$1:$E$659,2,FALSE())</f>
        <v>11</v>
      </c>
      <c r="N5555" s="0" t="n">
        <f aca="false">VLOOKUP(B5555,'Team Data'!$A$1:$E$659,3,FALSE())</f>
        <v>16</v>
      </c>
      <c r="O5555" s="0" t="n">
        <f aca="false">VLOOKUP(A5555,'Team Data'!$A$1:$E$659,4,FALSE())</f>
        <v>464</v>
      </c>
      <c r="P5555" s="0" t="n">
        <f aca="false">VLOOKUP(A5555,'Team Data'!$A$1:$E$659,5,FALSE())</f>
        <v>528</v>
      </c>
      <c r="Q5555" s="0" t="n">
        <f aca="false">VLOOKUP(B5555,'Team Data'!$A$1:$E$659,4,FALSE())</f>
        <v>361</v>
      </c>
      <c r="R5555" s="0" t="n">
        <f aca="false">VLOOKUP(B5555,'Team Data'!$A$1:$E$659,5,FALSE())</f>
        <v>435</v>
      </c>
      <c r="S5555" s="0" t="n">
        <f aca="false">IF(I5555=1,(MIN(30,(C5555-D5555)))*(M5555/(M5555+N5555))*(Q5555/(Q5555+R5555)),(MAX(-30,(C5555-D5555)))*(N5555/(M5555+N5555))*(R5555/(R5555+Q5555)))</f>
        <v>1.10859854829704</v>
      </c>
      <c r="T5555" s="0" t="n">
        <f aca="false">IF(J5555=1,(MIN(30,(D5555-C5555)))*(K5555/(K5555+L5555))*(O5555/(O5555+P5555)),(MAX(-30,(D5555-C5555)))*(L5555/(K5555+L5555))*(P5555/(P5555+O5555)))</f>
        <v>-0.870967741935484</v>
      </c>
      <c r="U5555" s="7" t="n">
        <v>43162</v>
      </c>
    </row>
    <row r="5556" customFormat="false" ht="15" hidden="false" customHeight="false" outlineLevel="0" collapsed="false">
      <c r="A5556" s="0" t="s">
        <v>100</v>
      </c>
      <c r="B5556" s="0" t="s">
        <v>288</v>
      </c>
      <c r="C5556" s="0" t="n">
        <v>61</v>
      </c>
      <c r="D5556" s="0" t="n">
        <v>66</v>
      </c>
      <c r="E5556" s="0" t="n">
        <v>38</v>
      </c>
      <c r="F5556" s="0" t="n">
        <v>28</v>
      </c>
      <c r="G5556" s="0" t="n">
        <v>11</v>
      </c>
      <c r="H5556" s="0" t="n">
        <v>4</v>
      </c>
      <c r="I5556" s="0" t="n">
        <v>0</v>
      </c>
      <c r="J5556" s="0" t="n">
        <v>1</v>
      </c>
      <c r="K5556" s="0" t="n">
        <f aca="false">VLOOKUP(A5556,'Team Data'!$A$1:$E$659,2,FALSE())</f>
        <v>18</v>
      </c>
      <c r="L5556" s="0" t="n">
        <f aca="false">VLOOKUP(A5556,'Team Data'!$A$1:$E$659,3,FALSE())</f>
        <v>15</v>
      </c>
      <c r="M5556" s="0" t="n">
        <f aca="false">VLOOKUP(B5556,'Team Data'!$A$1:$E$659,2,FALSE())</f>
        <v>26</v>
      </c>
      <c r="N5556" s="0" t="n">
        <f aca="false">VLOOKUP(B5556,'Team Data'!$A$1:$E$659,3,FALSE())</f>
        <v>9</v>
      </c>
      <c r="O5556" s="0" t="n">
        <f aca="false">VLOOKUP(A5556,'Team Data'!$A$1:$E$659,4,FALSE())</f>
        <v>621</v>
      </c>
      <c r="P5556" s="0" t="n">
        <f aca="false">VLOOKUP(A5556,'Team Data'!$A$1:$E$659,5,FALSE())</f>
        <v>469</v>
      </c>
      <c r="Q5556" s="0" t="n">
        <f aca="false">VLOOKUP(B5556,'Team Data'!$A$1:$E$659,4,FALSE())</f>
        <v>702</v>
      </c>
      <c r="R5556" s="0" t="n">
        <f aca="false">VLOOKUP(B5556,'Team Data'!$A$1:$E$659,5,FALSE())</f>
        <v>475</v>
      </c>
      <c r="S5556" s="0" t="n">
        <f aca="false">IF(I5556=1,(MIN(30,(C5556-D5556)))*(M5556/(M5556+N5556))*(Q5556/(Q5556+R5556)),(MAX(-30,(C5556-D5556)))*(N5556/(M5556+N5556))*(R5556/(R5556+Q5556)))</f>
        <v>-0.518873649714771</v>
      </c>
      <c r="T5556" s="0" t="n">
        <f aca="false">IF(J5556=1,(MIN(30,(D5556-C5556)))*(K5556/(K5556+L5556))*(O5556/(O5556+P5556)),(MAX(-30,(D5556-C5556)))*(L5556/(K5556+L5556))*(P5556/(P5556+O5556)))</f>
        <v>1.55379482902419</v>
      </c>
      <c r="U5556" s="7" t="n">
        <v>43162</v>
      </c>
    </row>
    <row r="5557" customFormat="false" ht="15" hidden="false" customHeight="false" outlineLevel="0" collapsed="false">
      <c r="A5557" s="0" t="s">
        <v>52</v>
      </c>
      <c r="B5557" s="0" t="s">
        <v>78</v>
      </c>
      <c r="C5557" s="0" t="n">
        <v>59</v>
      </c>
      <c r="D5557" s="0" t="n">
        <v>77</v>
      </c>
      <c r="E5557" s="0" t="n">
        <v>30</v>
      </c>
      <c r="F5557" s="0" t="n">
        <v>31</v>
      </c>
      <c r="G5557" s="0" t="n">
        <v>14</v>
      </c>
      <c r="H5557" s="0" t="n">
        <v>8</v>
      </c>
      <c r="I5557" s="0" t="n">
        <v>0</v>
      </c>
      <c r="J5557" s="0" t="n">
        <v>1</v>
      </c>
      <c r="K5557" s="0" t="n">
        <f aca="false">VLOOKUP(A5557,'Team Data'!$A$1:$E$659,2,FALSE())</f>
        <v>10</v>
      </c>
      <c r="L5557" s="0" t="n">
        <f aca="false">VLOOKUP(A5557,'Team Data'!$A$1:$E$659,3,FALSE())</f>
        <v>23</v>
      </c>
      <c r="M5557" s="0" t="n">
        <f aca="false">VLOOKUP(B5557,'Team Data'!$A$1:$E$659,2,FALSE())</f>
        <v>25</v>
      </c>
      <c r="N5557" s="0" t="n">
        <f aca="false">VLOOKUP(B5557,'Team Data'!$A$1:$E$659,3,FALSE())</f>
        <v>8</v>
      </c>
      <c r="O5557" s="0" t="n">
        <f aca="false">VLOOKUP(A5557,'Team Data'!$A$1:$E$659,4,FALSE())</f>
        <v>543</v>
      </c>
      <c r="P5557" s="0" t="n">
        <f aca="false">VLOOKUP(A5557,'Team Data'!$A$1:$E$659,5,FALSE())</f>
        <v>482</v>
      </c>
      <c r="Q5557" s="0" t="n">
        <f aca="false">VLOOKUP(B5557,'Team Data'!$A$1:$E$659,4,FALSE())</f>
        <v>509</v>
      </c>
      <c r="R5557" s="0" t="n">
        <f aca="false">VLOOKUP(B5557,'Team Data'!$A$1:$E$659,5,FALSE())</f>
        <v>506</v>
      </c>
      <c r="S5557" s="0" t="n">
        <f aca="false">IF(I5557=1,(MIN(30,(C5557-D5557)))*(M5557/(M5557+N5557))*(Q5557/(Q5557+R5557)),(MAX(-30,(C5557-D5557)))*(N5557/(M5557+N5557))*(R5557/(R5557+Q5557)))</f>
        <v>-2.17536945812808</v>
      </c>
      <c r="T5557" s="0" t="n">
        <f aca="false">IF(J5557=1,(MIN(30,(D5557-C5557)))*(K5557/(K5557+L5557))*(O5557/(O5557+P5557)),(MAX(-30,(D5557-C5557)))*(L5557/(K5557+L5557))*(P5557/(P5557+O5557)))</f>
        <v>2.88957871396896</v>
      </c>
      <c r="U5557" s="7" t="n">
        <v>43162</v>
      </c>
    </row>
    <row r="5558" customFormat="false" ht="15" hidden="false" customHeight="false" outlineLevel="0" collapsed="false">
      <c r="A5558" s="0" t="s">
        <v>195</v>
      </c>
      <c r="B5558" s="0" t="s">
        <v>245</v>
      </c>
      <c r="C5558" s="0" t="n">
        <v>57</v>
      </c>
      <c r="D5558" s="0" t="n">
        <v>69</v>
      </c>
      <c r="E5558" s="0" t="n">
        <v>40</v>
      </c>
      <c r="F5558" s="0" t="n">
        <v>40</v>
      </c>
      <c r="G5558" s="0" t="n">
        <v>12</v>
      </c>
      <c r="H5558" s="0" t="n">
        <v>8</v>
      </c>
      <c r="I5558" s="0" t="n">
        <v>0</v>
      </c>
      <c r="J5558" s="0" t="n">
        <v>1</v>
      </c>
      <c r="K5558" s="0" t="n">
        <f aca="false">VLOOKUP(A5558,'Team Data'!$A$1:$E$659,2,FALSE())</f>
        <v>21</v>
      </c>
      <c r="L5558" s="0" t="n">
        <f aca="false">VLOOKUP(A5558,'Team Data'!$A$1:$E$659,3,FALSE())</f>
        <v>11</v>
      </c>
      <c r="M5558" s="0" t="n">
        <f aca="false">VLOOKUP(B5558,'Team Data'!$A$1:$E$659,2,FALSE())</f>
        <v>22</v>
      </c>
      <c r="N5558" s="0" t="n">
        <f aca="false">VLOOKUP(B5558,'Team Data'!$A$1:$E$659,3,FALSE())</f>
        <v>12</v>
      </c>
      <c r="O5558" s="0" t="n">
        <f aca="false">VLOOKUP(A5558,'Team Data'!$A$1:$E$659,4,FALSE())</f>
        <v>481</v>
      </c>
      <c r="P5558" s="0" t="n">
        <f aca="false">VLOOKUP(A5558,'Team Data'!$A$1:$E$659,5,FALSE())</f>
        <v>445</v>
      </c>
      <c r="Q5558" s="0" t="n">
        <f aca="false">VLOOKUP(B5558,'Team Data'!$A$1:$E$659,4,FALSE())</f>
        <v>500</v>
      </c>
      <c r="R5558" s="0" t="n">
        <f aca="false">VLOOKUP(B5558,'Team Data'!$A$1:$E$659,5,FALSE())</f>
        <v>508</v>
      </c>
      <c r="S5558" s="0" t="n">
        <f aca="false">IF(I5558=1,(MIN(30,(C5558-D5558)))*(M5558/(M5558+N5558))*(Q5558/(Q5558+R5558)),(MAX(-30,(C5558-D5558)))*(N5558/(M5558+N5558))*(R5558/(R5558+Q5558)))</f>
        <v>-2.13445378151261</v>
      </c>
      <c r="T5558" s="0" t="n">
        <f aca="false">IF(J5558=1,(MIN(30,(D5558-C5558)))*(K5558/(K5558+L5558))*(O5558/(O5558+P5558)),(MAX(-30,(D5558-C5558)))*(L5558/(K5558+L5558))*(P5558/(P5558+O5558)))</f>
        <v>4.0905777537797</v>
      </c>
      <c r="U5558" s="7" t="n">
        <v>43162</v>
      </c>
    </row>
    <row r="5559" customFormat="false" ht="15" hidden="false" customHeight="false" outlineLevel="0" collapsed="false">
      <c r="A5559" s="0" t="s">
        <v>111</v>
      </c>
      <c r="B5559" s="0" t="s">
        <v>41</v>
      </c>
      <c r="C5559" s="0" t="n">
        <v>68</v>
      </c>
      <c r="D5559" s="0" t="n">
        <v>60</v>
      </c>
      <c r="E5559" s="0" t="n">
        <v>37</v>
      </c>
      <c r="F5559" s="0" t="n">
        <v>33</v>
      </c>
      <c r="G5559" s="0" t="n">
        <v>11</v>
      </c>
      <c r="H5559" s="0" t="n">
        <v>13</v>
      </c>
      <c r="I5559" s="0" t="n">
        <v>1</v>
      </c>
      <c r="J5559" s="0" t="n">
        <v>0</v>
      </c>
      <c r="K5559" s="0" t="n">
        <f aca="false">VLOOKUP(A5559,'Team Data'!$A$1:$E$659,2,FALSE())</f>
        <v>17</v>
      </c>
      <c r="L5559" s="0" t="n">
        <f aca="false">VLOOKUP(A5559,'Team Data'!$A$1:$E$659,3,FALSE())</f>
        <v>13</v>
      </c>
      <c r="M5559" s="0" t="n">
        <f aca="false">VLOOKUP(B5559,'Team Data'!$A$1:$E$659,2,FALSE())</f>
        <v>20</v>
      </c>
      <c r="N5559" s="0" t="n">
        <f aca="false">VLOOKUP(B5559,'Team Data'!$A$1:$E$659,3,FALSE())</f>
        <v>12</v>
      </c>
      <c r="O5559" s="0" t="n">
        <f aca="false">VLOOKUP(A5559,'Team Data'!$A$1:$E$659,4,FALSE())</f>
        <v>461</v>
      </c>
      <c r="P5559" s="0" t="n">
        <f aca="false">VLOOKUP(A5559,'Team Data'!$A$1:$E$659,5,FALSE())</f>
        <v>455</v>
      </c>
      <c r="Q5559" s="0" t="n">
        <f aca="false">VLOOKUP(B5559,'Team Data'!$A$1:$E$659,4,FALSE())</f>
        <v>495</v>
      </c>
      <c r="R5559" s="0" t="n">
        <f aca="false">VLOOKUP(B5559,'Team Data'!$A$1:$E$659,5,FALSE())</f>
        <v>488</v>
      </c>
      <c r="S5559" s="0" t="n">
        <f aca="false">IF(I5559=1,(MIN(30,(C5559-D5559)))*(M5559/(M5559+N5559))*(Q5559/(Q5559+R5559)),(MAX(-30,(C5559-D5559)))*(N5559/(M5559+N5559))*(R5559/(R5559+Q5559)))</f>
        <v>2.5178026449644</v>
      </c>
      <c r="T5559" s="0" t="n">
        <f aca="false">IF(J5559=1,(MIN(30,(D5559-C5559)))*(K5559/(K5559+L5559))*(O5559/(O5559+P5559)),(MAX(-30,(D5559-C5559)))*(L5559/(K5559+L5559))*(P5559/(P5559+O5559)))</f>
        <v>-1.72197962154294</v>
      </c>
      <c r="U5559" s="7" t="n">
        <v>43162</v>
      </c>
    </row>
    <row r="5560" customFormat="false" ht="15" hidden="false" customHeight="false" outlineLevel="0" collapsed="false">
      <c r="A5560" s="0" t="s">
        <v>105</v>
      </c>
      <c r="B5560" s="0" t="s">
        <v>11</v>
      </c>
      <c r="C5560" s="0" t="n">
        <v>66</v>
      </c>
      <c r="D5560" s="0" t="n">
        <v>64</v>
      </c>
      <c r="E5560" s="0" t="n">
        <v>41</v>
      </c>
      <c r="F5560" s="0" t="n">
        <v>41</v>
      </c>
      <c r="G5560" s="0" t="n">
        <v>14</v>
      </c>
      <c r="H5560" s="0" t="n">
        <v>11</v>
      </c>
      <c r="I5560" s="0" t="n">
        <v>1</v>
      </c>
      <c r="J5560" s="0" t="n">
        <v>0</v>
      </c>
      <c r="K5560" s="0" t="n">
        <f aca="false">VLOOKUP(A5560,'Team Data'!$A$1:$E$659,2,FALSE())</f>
        <v>17</v>
      </c>
      <c r="L5560" s="0" t="n">
        <f aca="false">VLOOKUP(A5560,'Team Data'!$A$1:$E$659,3,FALSE())</f>
        <v>14</v>
      </c>
      <c r="M5560" s="0" t="n">
        <f aca="false">VLOOKUP(B5560,'Team Data'!$A$1:$E$659,2,FALSE())</f>
        <v>8</v>
      </c>
      <c r="N5560" s="0" t="n">
        <f aca="false">VLOOKUP(B5560,'Team Data'!$A$1:$E$659,3,FALSE())</f>
        <v>23</v>
      </c>
      <c r="O5560" s="0" t="n">
        <f aca="false">VLOOKUP(A5560,'Team Data'!$A$1:$E$659,4,FALSE())</f>
        <v>412</v>
      </c>
      <c r="P5560" s="0" t="n">
        <f aca="false">VLOOKUP(A5560,'Team Data'!$A$1:$E$659,5,FALSE())</f>
        <v>578</v>
      </c>
      <c r="Q5560" s="0" t="n">
        <f aca="false">VLOOKUP(B5560,'Team Data'!$A$1:$E$659,4,FALSE())</f>
        <v>473</v>
      </c>
      <c r="R5560" s="0" t="n">
        <f aca="false">VLOOKUP(B5560,'Team Data'!$A$1:$E$659,5,FALSE())</f>
        <v>559</v>
      </c>
      <c r="S5560" s="0" t="n">
        <f aca="false">IF(I5560=1,(MIN(30,(C5560-D5560)))*(M5560/(M5560+N5560))*(Q5560/(Q5560+R5560)),(MAX(-30,(C5560-D5560)))*(N5560/(M5560+N5560))*(R5560/(R5560+Q5560)))</f>
        <v>0.236559139784946</v>
      </c>
      <c r="T5560" s="0" t="n">
        <f aca="false">IF(J5560=1,(MIN(30,(D5560-C5560)))*(K5560/(K5560+L5560))*(O5560/(O5560+P5560)),(MAX(-30,(D5560-C5560)))*(L5560/(K5560+L5560))*(P5560/(P5560+O5560)))</f>
        <v>-0.527337895079831</v>
      </c>
      <c r="U5560" s="7" t="n">
        <v>43162</v>
      </c>
    </row>
    <row r="5561" customFormat="false" ht="15" hidden="false" customHeight="false" outlineLevel="0" collapsed="false">
      <c r="A5561" s="0" t="s">
        <v>152</v>
      </c>
      <c r="B5561" s="0" t="s">
        <v>185</v>
      </c>
      <c r="C5561" s="0" t="n">
        <v>69</v>
      </c>
      <c r="D5561" s="0" t="n">
        <v>76</v>
      </c>
      <c r="E5561" s="0" t="n">
        <v>38</v>
      </c>
      <c r="F5561" s="0" t="n">
        <v>30</v>
      </c>
      <c r="G5561" s="0" t="n">
        <v>15</v>
      </c>
      <c r="H5561" s="0" t="n">
        <v>4</v>
      </c>
      <c r="I5561" s="0" t="n">
        <v>0</v>
      </c>
      <c r="J5561" s="0" t="n">
        <v>1</v>
      </c>
      <c r="K5561" s="0" t="n">
        <f aca="false">VLOOKUP(A5561,'Team Data'!$A$1:$E$659,2,FALSE())</f>
        <v>22</v>
      </c>
      <c r="L5561" s="0" t="n">
        <f aca="false">VLOOKUP(A5561,'Team Data'!$A$1:$E$659,3,FALSE())</f>
        <v>14</v>
      </c>
      <c r="M5561" s="0" t="n">
        <f aca="false">VLOOKUP(B5561,'Team Data'!$A$1:$E$659,2,FALSE())</f>
        <v>21</v>
      </c>
      <c r="N5561" s="0" t="n">
        <f aca="false">VLOOKUP(B5561,'Team Data'!$A$1:$E$659,3,FALSE())</f>
        <v>12</v>
      </c>
      <c r="O5561" s="0" t="n">
        <f aca="false">VLOOKUP(A5561,'Team Data'!$A$1:$E$659,4,FALSE())</f>
        <v>725</v>
      </c>
      <c r="P5561" s="0" t="n">
        <f aca="false">VLOOKUP(A5561,'Team Data'!$A$1:$E$659,5,FALSE())</f>
        <v>474</v>
      </c>
      <c r="Q5561" s="0" t="n">
        <f aca="false">VLOOKUP(B5561,'Team Data'!$A$1:$E$659,4,FALSE())</f>
        <v>618</v>
      </c>
      <c r="R5561" s="0" t="n">
        <f aca="false">VLOOKUP(B5561,'Team Data'!$A$1:$E$659,5,FALSE())</f>
        <v>486</v>
      </c>
      <c r="S5561" s="0" t="n">
        <f aca="false">IF(I5561=1,(MIN(30,(C5561-D5561)))*(M5561/(M5561+N5561))*(Q5561/(Q5561+R5561)),(MAX(-30,(C5561-D5561)))*(N5561/(M5561+N5561))*(R5561/(R5561+Q5561)))</f>
        <v>-1.12055335968379</v>
      </c>
      <c r="T5561" s="0" t="n">
        <f aca="false">IF(J5561=1,(MIN(30,(D5561-C5561)))*(K5561/(K5561+L5561))*(O5561/(O5561+P5561)),(MAX(-30,(D5561-C5561)))*(L5561/(K5561+L5561))*(P5561/(P5561+O5561)))</f>
        <v>2.58664627930683</v>
      </c>
      <c r="U5561" s="7" t="n">
        <v>43162</v>
      </c>
    </row>
    <row r="5562" customFormat="false" ht="15" hidden="false" customHeight="false" outlineLevel="0" collapsed="false">
      <c r="A5562" s="0" t="s">
        <v>17</v>
      </c>
      <c r="B5562" s="0" t="s">
        <v>176</v>
      </c>
      <c r="C5562" s="0" t="n">
        <v>67</v>
      </c>
      <c r="D5562" s="0" t="n">
        <v>77</v>
      </c>
      <c r="E5562" s="0" t="n">
        <v>25</v>
      </c>
      <c r="F5562" s="0" t="n">
        <v>37</v>
      </c>
      <c r="G5562" s="0" t="n">
        <v>8</v>
      </c>
      <c r="H5562" s="0" t="n">
        <v>12</v>
      </c>
      <c r="I5562" s="0" t="n">
        <v>0</v>
      </c>
      <c r="J5562" s="0" t="n">
        <v>1</v>
      </c>
      <c r="K5562" s="0" t="n">
        <f aca="false">VLOOKUP(A5562,'Team Data'!$A$1:$E$659,2,FALSE())</f>
        <v>23</v>
      </c>
      <c r="L5562" s="0" t="n">
        <f aca="false">VLOOKUP(A5562,'Team Data'!$A$1:$E$659,3,FALSE())</f>
        <v>12</v>
      </c>
      <c r="M5562" s="0" t="n">
        <f aca="false">VLOOKUP(B5562,'Team Data'!$A$1:$E$659,2,FALSE())</f>
        <v>20</v>
      </c>
      <c r="N5562" s="0" t="n">
        <f aca="false">VLOOKUP(B5562,'Team Data'!$A$1:$E$659,3,FALSE())</f>
        <v>13</v>
      </c>
      <c r="O5562" s="0" t="n">
        <f aca="false">VLOOKUP(A5562,'Team Data'!$A$1:$E$659,4,FALSE())</f>
        <v>660</v>
      </c>
      <c r="P5562" s="0" t="n">
        <f aca="false">VLOOKUP(A5562,'Team Data'!$A$1:$E$659,5,FALSE())</f>
        <v>497</v>
      </c>
      <c r="Q5562" s="0" t="n">
        <f aca="false">VLOOKUP(B5562,'Team Data'!$A$1:$E$659,4,FALSE())</f>
        <v>621</v>
      </c>
      <c r="R5562" s="0" t="n">
        <f aca="false">VLOOKUP(B5562,'Team Data'!$A$1:$E$659,5,FALSE())</f>
        <v>453</v>
      </c>
      <c r="S5562" s="0" t="n">
        <f aca="false">IF(I5562=1,(MIN(30,(C5562-D5562)))*(M5562/(M5562+N5562))*(Q5562/(Q5562+R5562)),(MAX(-30,(C5562-D5562)))*(N5562/(M5562+N5562))*(R5562/(R5562+Q5562)))</f>
        <v>-1.66158794650415</v>
      </c>
      <c r="T5562" s="0" t="n">
        <f aca="false">IF(J5562=1,(MIN(30,(D5562-C5562)))*(K5562/(K5562+L5562))*(O5562/(O5562+P5562)),(MAX(-30,(D5562-C5562)))*(L5562/(K5562+L5562))*(P5562/(P5562+O5562)))</f>
        <v>3.74861093962218</v>
      </c>
      <c r="U5562" s="7" t="n">
        <v>43162</v>
      </c>
    </row>
    <row r="5563" customFormat="false" ht="15" hidden="false" customHeight="false" outlineLevel="0" collapsed="false">
      <c r="A5563" s="0" t="s">
        <v>211</v>
      </c>
      <c r="B5563" s="0" t="s">
        <v>46</v>
      </c>
      <c r="C5563" s="0" t="n">
        <v>58</v>
      </c>
      <c r="D5563" s="0" t="n">
        <v>61</v>
      </c>
      <c r="E5563" s="0" t="n">
        <v>35</v>
      </c>
      <c r="F5563" s="0" t="n">
        <v>29</v>
      </c>
      <c r="G5563" s="0" t="n">
        <v>13</v>
      </c>
      <c r="H5563" s="0" t="n">
        <v>14</v>
      </c>
      <c r="I5563" s="0" t="n">
        <v>0</v>
      </c>
      <c r="J5563" s="0" t="n">
        <v>1</v>
      </c>
      <c r="K5563" s="0" t="n">
        <f aca="false">VLOOKUP(A5563,'Team Data'!$A$1:$E$659,2,FALSE())</f>
        <v>4</v>
      </c>
      <c r="L5563" s="0" t="n">
        <f aca="false">VLOOKUP(A5563,'Team Data'!$A$1:$E$659,3,FALSE())</f>
        <v>25</v>
      </c>
      <c r="M5563" s="0" t="n">
        <f aca="false">VLOOKUP(B5563,'Team Data'!$A$1:$E$659,2,FALSE())</f>
        <v>18</v>
      </c>
      <c r="N5563" s="0" t="n">
        <f aca="false">VLOOKUP(B5563,'Team Data'!$A$1:$E$659,3,FALSE())</f>
        <v>17</v>
      </c>
      <c r="O5563" s="0" t="n">
        <f aca="false">VLOOKUP(A5563,'Team Data'!$A$1:$E$659,4,FALSE())</f>
        <v>425</v>
      </c>
      <c r="P5563" s="0" t="n">
        <f aca="false">VLOOKUP(A5563,'Team Data'!$A$1:$E$659,5,FALSE())</f>
        <v>394</v>
      </c>
      <c r="Q5563" s="0" t="n">
        <f aca="false">VLOOKUP(B5563,'Team Data'!$A$1:$E$659,4,FALSE())</f>
        <v>546</v>
      </c>
      <c r="R5563" s="0" t="n">
        <f aca="false">VLOOKUP(B5563,'Team Data'!$A$1:$E$659,5,FALSE())</f>
        <v>561</v>
      </c>
      <c r="S5563" s="0" t="n">
        <f aca="false">IF(I5563=1,(MIN(30,(C5563-D5563)))*(M5563/(M5563+N5563))*(Q5563/(Q5563+R5563)),(MAX(-30,(C5563-D5563)))*(N5563/(M5563+N5563))*(R5563/(R5563+Q5563)))</f>
        <v>-0.738443670150987</v>
      </c>
      <c r="T5563" s="0" t="n">
        <f aca="false">IF(J5563=1,(MIN(30,(D5563-C5563)))*(K5563/(K5563+L5563))*(O5563/(O5563+P5563)),(MAX(-30,(D5563-C5563)))*(L5563/(K5563+L5563))*(P5563/(P5563+O5563)))</f>
        <v>0.214727800934698</v>
      </c>
      <c r="U5563" s="7" t="n">
        <v>43162</v>
      </c>
    </row>
    <row r="5564" customFormat="false" ht="15" hidden="false" customHeight="false" outlineLevel="0" collapsed="false">
      <c r="A5564" s="0" t="s">
        <v>224</v>
      </c>
      <c r="B5564" s="0" t="s">
        <v>258</v>
      </c>
      <c r="C5564" s="0" t="n">
        <v>70</v>
      </c>
      <c r="D5564" s="0" t="n">
        <v>71</v>
      </c>
      <c r="E5564" s="0" t="n">
        <v>32</v>
      </c>
      <c r="F5564" s="0" t="n">
        <v>33</v>
      </c>
      <c r="G5564" s="0" t="n">
        <v>9</v>
      </c>
      <c r="H5564" s="0" t="n">
        <v>9</v>
      </c>
      <c r="I5564" s="0" t="n">
        <v>0</v>
      </c>
      <c r="J5564" s="0" t="n">
        <v>1</v>
      </c>
      <c r="K5564" s="0" t="n">
        <f aca="false">VLOOKUP(A5564,'Team Data'!$A$1:$E$659,2,FALSE())</f>
        <v>14</v>
      </c>
      <c r="L5564" s="0" t="n">
        <f aca="false">VLOOKUP(A5564,'Team Data'!$A$1:$E$659,3,FALSE())</f>
        <v>18</v>
      </c>
      <c r="M5564" s="0" t="n">
        <f aca="false">VLOOKUP(B5564,'Team Data'!$A$1:$E$659,2,FALSE())</f>
        <v>22</v>
      </c>
      <c r="N5564" s="0" t="n">
        <f aca="false">VLOOKUP(B5564,'Team Data'!$A$1:$E$659,3,FALSE())</f>
        <v>17</v>
      </c>
      <c r="O5564" s="0" t="n">
        <f aca="false">VLOOKUP(A5564,'Team Data'!$A$1:$E$659,4,FALSE())</f>
        <v>577</v>
      </c>
      <c r="P5564" s="0" t="n">
        <f aca="false">VLOOKUP(A5564,'Team Data'!$A$1:$E$659,5,FALSE())</f>
        <v>477</v>
      </c>
      <c r="Q5564" s="0" t="n">
        <f aca="false">VLOOKUP(B5564,'Team Data'!$A$1:$E$659,4,FALSE())</f>
        <v>712</v>
      </c>
      <c r="R5564" s="0" t="n">
        <f aca="false">VLOOKUP(B5564,'Team Data'!$A$1:$E$659,5,FALSE())</f>
        <v>575</v>
      </c>
      <c r="S5564" s="0" t="n">
        <f aca="false">IF(I5564=1,(MIN(30,(C5564-D5564)))*(M5564/(M5564+N5564))*(Q5564/(Q5564+R5564)),(MAX(-30,(C5564-D5564)))*(N5564/(M5564+N5564))*(R5564/(R5564+Q5564)))</f>
        <v>-0.194748271671349</v>
      </c>
      <c r="T5564" s="0" t="n">
        <f aca="false">IF(J5564=1,(MIN(30,(D5564-C5564)))*(K5564/(K5564+L5564))*(O5564/(O5564+P5564)),(MAX(-30,(D5564-C5564)))*(L5564/(K5564+L5564))*(P5564/(P5564+O5564)))</f>
        <v>0.239504269449715</v>
      </c>
      <c r="U5564" s="7" t="n">
        <v>43162</v>
      </c>
    </row>
    <row r="5565" customFormat="false" ht="15" hidden="false" customHeight="false" outlineLevel="0" collapsed="false">
      <c r="A5565" s="0" t="s">
        <v>122</v>
      </c>
      <c r="B5565" s="0" t="s">
        <v>274</v>
      </c>
      <c r="C5565" s="0" t="n">
        <v>76</v>
      </c>
      <c r="D5565" s="0" t="n">
        <v>68</v>
      </c>
      <c r="E5565" s="0" t="n">
        <v>47</v>
      </c>
      <c r="F5565" s="0" t="n">
        <v>35</v>
      </c>
      <c r="G5565" s="0" t="n">
        <v>12</v>
      </c>
      <c r="H5565" s="0" t="n">
        <v>11</v>
      </c>
      <c r="I5565" s="0" t="n">
        <v>1</v>
      </c>
      <c r="J5565" s="0" t="n">
        <v>0</v>
      </c>
      <c r="K5565" s="0" t="n">
        <f aca="false">VLOOKUP(A5565,'Team Data'!$A$1:$E$659,2,FALSE())</f>
        <v>17</v>
      </c>
      <c r="L5565" s="0" t="n">
        <f aca="false">VLOOKUP(A5565,'Team Data'!$A$1:$E$659,3,FALSE())</f>
        <v>14</v>
      </c>
      <c r="M5565" s="0" t="n">
        <f aca="false">VLOOKUP(B5565,'Team Data'!$A$1:$E$659,2,FALSE())</f>
        <v>20</v>
      </c>
      <c r="N5565" s="0" t="n">
        <f aca="false">VLOOKUP(B5565,'Team Data'!$A$1:$E$659,3,FALSE())</f>
        <v>13</v>
      </c>
      <c r="O5565" s="0" t="n">
        <f aca="false">VLOOKUP(A5565,'Team Data'!$A$1:$E$659,4,FALSE())</f>
        <v>588</v>
      </c>
      <c r="P5565" s="0" t="n">
        <f aca="false">VLOOKUP(A5565,'Team Data'!$A$1:$E$659,5,FALSE())</f>
        <v>411</v>
      </c>
      <c r="Q5565" s="0" t="n">
        <f aca="false">VLOOKUP(B5565,'Team Data'!$A$1:$E$659,4,FALSE())</f>
        <v>571</v>
      </c>
      <c r="R5565" s="0" t="n">
        <f aca="false">VLOOKUP(B5565,'Team Data'!$A$1:$E$659,5,FALSE())</f>
        <v>476</v>
      </c>
      <c r="S5565" s="0" t="n">
        <f aca="false">IF(I5565=1,(MIN(30,(C5565-D5565)))*(M5565/(M5565+N5565))*(Q5565/(Q5565+R5565)),(MAX(-30,(C5565-D5565)))*(N5565/(M5565+N5565))*(R5565/(R5565+Q5565)))</f>
        <v>2.64420711412115</v>
      </c>
      <c r="T5565" s="0" t="n">
        <f aca="false">IF(J5565=1,(MIN(30,(D5565-C5565)))*(K5565/(K5565+L5565))*(O5565/(O5565+P5565)),(MAX(-30,(D5565-C5565)))*(L5565/(K5565+L5565))*(P5565/(P5565+O5565)))</f>
        <v>-1.48638961542187</v>
      </c>
      <c r="U5565" s="7" t="n">
        <v>43162</v>
      </c>
    </row>
    <row r="5566" customFormat="false" ht="15" hidden="false" customHeight="false" outlineLevel="0" collapsed="false">
      <c r="A5566" s="0" t="s">
        <v>83</v>
      </c>
      <c r="B5566" s="0" t="s">
        <v>69</v>
      </c>
      <c r="C5566" s="0" t="n">
        <v>79</v>
      </c>
      <c r="D5566" s="0" t="n">
        <v>86</v>
      </c>
      <c r="E5566" s="0" t="n">
        <v>38</v>
      </c>
      <c r="F5566" s="0" t="n">
        <v>32</v>
      </c>
      <c r="G5566" s="0" t="n">
        <v>9</v>
      </c>
      <c r="H5566" s="0" t="n">
        <v>6</v>
      </c>
      <c r="I5566" s="0" t="n">
        <v>0</v>
      </c>
      <c r="J5566" s="0" t="n">
        <v>1</v>
      </c>
      <c r="K5566" s="0" t="n">
        <f aca="false">VLOOKUP(A5566,'Team Data'!$A$1:$E$659,2,FALSE())</f>
        <v>14</v>
      </c>
      <c r="L5566" s="0" t="n">
        <f aca="false">VLOOKUP(A5566,'Team Data'!$A$1:$E$659,3,FALSE())</f>
        <v>18</v>
      </c>
      <c r="M5566" s="0" t="n">
        <f aca="false">VLOOKUP(B5566,'Team Data'!$A$1:$E$659,2,FALSE())</f>
        <v>14</v>
      </c>
      <c r="N5566" s="0" t="n">
        <f aca="false">VLOOKUP(B5566,'Team Data'!$A$1:$E$659,3,FALSE())</f>
        <v>19</v>
      </c>
      <c r="O5566" s="0" t="n">
        <f aca="false">VLOOKUP(A5566,'Team Data'!$A$1:$E$659,4,FALSE())</f>
        <v>525</v>
      </c>
      <c r="P5566" s="0" t="n">
        <f aca="false">VLOOKUP(A5566,'Team Data'!$A$1:$E$659,5,FALSE())</f>
        <v>457</v>
      </c>
      <c r="Q5566" s="0" t="n">
        <f aca="false">VLOOKUP(B5566,'Team Data'!$A$1:$E$659,4,FALSE())</f>
        <v>518</v>
      </c>
      <c r="R5566" s="0" t="n">
        <f aca="false">VLOOKUP(B5566,'Team Data'!$A$1:$E$659,5,FALSE())</f>
        <v>487</v>
      </c>
      <c r="S5566" s="0" t="n">
        <f aca="false">IF(I5566=1,(MIN(30,(C5566-D5566)))*(M5566/(M5566+N5566))*(Q5566/(Q5566+R5566)),(MAX(-30,(C5566-D5566)))*(N5566/(M5566+N5566))*(R5566/(R5566+Q5566)))</f>
        <v>-1.95299261269411</v>
      </c>
      <c r="T5566" s="0" t="n">
        <f aca="false">IF(J5566=1,(MIN(30,(D5566-C5566)))*(K5566/(K5566+L5566))*(O5566/(O5566+P5566)),(MAX(-30,(D5566-C5566)))*(L5566/(K5566+L5566))*(P5566/(P5566+O5566)))</f>
        <v>1.63728360488798</v>
      </c>
      <c r="U5566" s="7" t="n">
        <v>43162</v>
      </c>
    </row>
    <row r="5567" customFormat="false" ht="15" hidden="false" customHeight="false" outlineLevel="0" collapsed="false">
      <c r="A5567" s="0" t="s">
        <v>231</v>
      </c>
      <c r="B5567" s="0" t="s">
        <v>273</v>
      </c>
      <c r="C5567" s="0" t="n">
        <v>77</v>
      </c>
      <c r="D5567" s="0" t="n">
        <v>69</v>
      </c>
      <c r="E5567" s="0" t="n">
        <v>47</v>
      </c>
      <c r="F5567" s="0" t="n">
        <v>46</v>
      </c>
      <c r="G5567" s="0" t="n">
        <v>17</v>
      </c>
      <c r="H5567" s="0" t="n">
        <v>14</v>
      </c>
      <c r="I5567" s="0" t="n">
        <v>1</v>
      </c>
      <c r="J5567" s="0" t="n">
        <v>0</v>
      </c>
      <c r="K5567" s="0" t="n">
        <f aca="false">VLOOKUP(A5567,'Team Data'!$A$1:$E$659,2,FALSE())</f>
        <v>16</v>
      </c>
      <c r="L5567" s="0" t="n">
        <f aca="false">VLOOKUP(A5567,'Team Data'!$A$1:$E$659,3,FALSE())</f>
        <v>18</v>
      </c>
      <c r="M5567" s="0" t="n">
        <f aca="false">VLOOKUP(B5567,'Team Data'!$A$1:$E$659,2,FALSE())</f>
        <v>15</v>
      </c>
      <c r="N5567" s="0" t="n">
        <f aca="false">VLOOKUP(B5567,'Team Data'!$A$1:$E$659,3,FALSE())</f>
        <v>18</v>
      </c>
      <c r="O5567" s="0" t="n">
        <f aca="false">VLOOKUP(A5567,'Team Data'!$A$1:$E$659,4,FALSE())</f>
        <v>494</v>
      </c>
      <c r="P5567" s="0" t="n">
        <f aca="false">VLOOKUP(A5567,'Team Data'!$A$1:$E$659,5,FALSE())</f>
        <v>587</v>
      </c>
      <c r="Q5567" s="0" t="n">
        <f aca="false">VLOOKUP(B5567,'Team Data'!$A$1:$E$659,4,FALSE())</f>
        <v>416</v>
      </c>
      <c r="R5567" s="0" t="n">
        <f aca="false">VLOOKUP(B5567,'Team Data'!$A$1:$E$659,5,FALSE())</f>
        <v>607</v>
      </c>
      <c r="S5567" s="0" t="n">
        <f aca="false">IF(I5567=1,(MIN(30,(C5567-D5567)))*(M5567/(M5567+N5567))*(Q5567/(Q5567+R5567)),(MAX(-30,(C5567-D5567)))*(N5567/(M5567+N5567))*(R5567/(R5567+Q5567)))</f>
        <v>1.47871678663468</v>
      </c>
      <c r="T5567" s="0" t="n">
        <f aca="false">IF(J5567=1,(MIN(30,(D5567-C5567)))*(K5567/(K5567+L5567))*(O5567/(O5567+P5567)),(MAX(-30,(D5567-C5567)))*(L5567/(K5567+L5567))*(P5567/(P5567+O5567)))</f>
        <v>-2.29983131087773</v>
      </c>
      <c r="U5567" s="7" t="n">
        <v>43162</v>
      </c>
    </row>
    <row r="5568" customFormat="false" ht="15" hidden="false" customHeight="false" outlineLevel="0" collapsed="false">
      <c r="A5568" s="0" t="s">
        <v>294</v>
      </c>
      <c r="B5568" s="0" t="s">
        <v>12</v>
      </c>
      <c r="C5568" s="0" t="n">
        <v>78</v>
      </c>
      <c r="D5568" s="0" t="n">
        <v>71</v>
      </c>
      <c r="E5568" s="0" t="n">
        <v>44</v>
      </c>
      <c r="F5568" s="0" t="n">
        <v>36</v>
      </c>
      <c r="G5568" s="0" t="n">
        <v>5</v>
      </c>
      <c r="H5568" s="0" t="n">
        <v>13</v>
      </c>
      <c r="I5568" s="0" t="n">
        <v>1</v>
      </c>
      <c r="J5568" s="0" t="n">
        <v>0</v>
      </c>
      <c r="K5568" s="0" t="n">
        <f aca="false">VLOOKUP(A5568,'Team Data'!$A$1:$E$659,2,FALSE())</f>
        <v>16</v>
      </c>
      <c r="L5568" s="0" t="n">
        <f aca="false">VLOOKUP(A5568,'Team Data'!$A$1:$E$659,3,FALSE())</f>
        <v>19</v>
      </c>
      <c r="M5568" s="0" t="n">
        <f aca="false">VLOOKUP(B5568,'Team Data'!$A$1:$E$659,2,FALSE())</f>
        <v>11</v>
      </c>
      <c r="N5568" s="0" t="n">
        <f aca="false">VLOOKUP(B5568,'Team Data'!$A$1:$E$659,3,FALSE())</f>
        <v>21</v>
      </c>
      <c r="O5568" s="0" t="n">
        <f aca="false">VLOOKUP(A5568,'Team Data'!$A$1:$E$659,4,FALSE())</f>
        <v>549</v>
      </c>
      <c r="P5568" s="0" t="n">
        <f aca="false">VLOOKUP(A5568,'Team Data'!$A$1:$E$659,5,FALSE())</f>
        <v>611</v>
      </c>
      <c r="Q5568" s="0" t="n">
        <f aca="false">VLOOKUP(B5568,'Team Data'!$A$1:$E$659,4,FALSE())</f>
        <v>370</v>
      </c>
      <c r="R5568" s="0" t="n">
        <f aca="false">VLOOKUP(B5568,'Team Data'!$A$1:$E$659,5,FALSE())</f>
        <v>552</v>
      </c>
      <c r="S5568" s="0" t="n">
        <f aca="false">IF(I5568=1,(MIN(30,(C5568-D5568)))*(M5568/(M5568+N5568))*(Q5568/(Q5568+R5568)),(MAX(-30,(C5568-D5568)))*(N5568/(M5568+N5568))*(R5568/(R5568+Q5568)))</f>
        <v>0.965631778741866</v>
      </c>
      <c r="T5568" s="0" t="n">
        <f aca="false">IF(J5568=1,(MIN(30,(D5568-C5568)))*(K5568/(K5568+L5568))*(O5568/(O5568+P5568)),(MAX(-30,(D5568-C5568)))*(L5568/(K5568+L5568))*(P5568/(P5568+O5568)))</f>
        <v>-2.00155172413793</v>
      </c>
      <c r="U5568" s="7" t="n">
        <v>43162</v>
      </c>
    </row>
    <row r="5569" customFormat="false" ht="15" hidden="false" customHeight="false" outlineLevel="0" collapsed="false">
      <c r="A5569" s="0" t="s">
        <v>223</v>
      </c>
      <c r="B5569" s="0" t="s">
        <v>340</v>
      </c>
      <c r="C5569" s="0" t="n">
        <v>92</v>
      </c>
      <c r="D5569" s="0" t="n">
        <v>67</v>
      </c>
      <c r="E5569" s="0" t="n">
        <v>40</v>
      </c>
      <c r="F5569" s="0" t="n">
        <v>25</v>
      </c>
      <c r="G5569" s="0" t="n">
        <v>7</v>
      </c>
      <c r="H5569" s="0" t="n">
        <v>13</v>
      </c>
      <c r="I5569" s="0" t="n">
        <v>1</v>
      </c>
      <c r="J5569" s="0" t="n">
        <v>0</v>
      </c>
      <c r="K5569" s="0" t="n">
        <f aca="false">VLOOKUP(A5569,'Team Data'!$A$1:$E$659,2,FALSE())</f>
        <v>16</v>
      </c>
      <c r="L5569" s="0" t="n">
        <f aca="false">VLOOKUP(A5569,'Team Data'!$A$1:$E$659,3,FALSE())</f>
        <v>16</v>
      </c>
      <c r="M5569" s="0" t="n">
        <f aca="false">VLOOKUP(B5569,'Team Data'!$A$1:$E$659,2,FALSE())</f>
        <v>12</v>
      </c>
      <c r="N5569" s="0" t="n">
        <f aca="false">VLOOKUP(B5569,'Team Data'!$A$1:$E$659,3,FALSE())</f>
        <v>19</v>
      </c>
      <c r="O5569" s="0" t="n">
        <f aca="false">VLOOKUP(A5569,'Team Data'!$A$1:$E$659,4,FALSE())</f>
        <v>583</v>
      </c>
      <c r="P5569" s="0" t="n">
        <f aca="false">VLOOKUP(A5569,'Team Data'!$A$1:$E$659,5,FALSE())</f>
        <v>479</v>
      </c>
      <c r="Q5569" s="0" t="n">
        <f aca="false">VLOOKUP(B5569,'Team Data'!$A$1:$E$659,4,FALSE())</f>
        <v>595</v>
      </c>
      <c r="R5569" s="0" t="n">
        <f aca="false">VLOOKUP(B5569,'Team Data'!$A$1:$E$659,5,FALSE())</f>
        <v>435</v>
      </c>
      <c r="S5569" s="0" t="n">
        <f aca="false">IF(I5569=1,(MIN(30,(C5569-D5569)))*(M5569/(M5569+N5569))*(Q5569/(Q5569+R5569)),(MAX(-30,(C5569-D5569)))*(N5569/(M5569+N5569))*(R5569/(R5569+Q5569)))</f>
        <v>5.5903538991544</v>
      </c>
      <c r="T5569" s="0" t="n">
        <f aca="false">IF(J5569=1,(MIN(30,(D5569-C5569)))*(K5569/(K5569+L5569))*(O5569/(O5569+P5569)),(MAX(-30,(D5569-C5569)))*(L5569/(K5569+L5569))*(P5569/(P5569+O5569)))</f>
        <v>-5.6379472693032</v>
      </c>
      <c r="U5569" s="7" t="n">
        <v>43162</v>
      </c>
    </row>
    <row r="5570" customFormat="false" ht="15" hidden="false" customHeight="false" outlineLevel="0" collapsed="false">
      <c r="A5570" s="0" t="s">
        <v>43</v>
      </c>
      <c r="B5570" s="0" t="s">
        <v>15</v>
      </c>
      <c r="C5570" s="0" t="n">
        <v>54</v>
      </c>
      <c r="D5570" s="0" t="n">
        <v>66</v>
      </c>
      <c r="E5570" s="0" t="n">
        <v>29</v>
      </c>
      <c r="F5570" s="0" t="n">
        <v>39</v>
      </c>
      <c r="G5570" s="0" t="n">
        <v>12</v>
      </c>
      <c r="H5570" s="0" t="n">
        <v>12</v>
      </c>
      <c r="I5570" s="0" t="n">
        <v>0</v>
      </c>
      <c r="J5570" s="0" t="n">
        <v>1</v>
      </c>
      <c r="K5570" s="0" t="n">
        <f aca="false">VLOOKUP(A5570,'Team Data'!$A$1:$E$659,2,FALSE())</f>
        <v>8</v>
      </c>
      <c r="L5570" s="0" t="n">
        <f aca="false">VLOOKUP(A5570,'Team Data'!$A$1:$E$659,3,FALSE())</f>
        <v>23</v>
      </c>
      <c r="M5570" s="0" t="n">
        <f aca="false">VLOOKUP(B5570,'Team Data'!$A$1:$E$659,2,FALSE())</f>
        <v>26</v>
      </c>
      <c r="N5570" s="0" t="n">
        <f aca="false">VLOOKUP(B5570,'Team Data'!$A$1:$E$659,3,FALSE())</f>
        <v>8</v>
      </c>
      <c r="O5570" s="0" t="n">
        <f aca="false">VLOOKUP(A5570,'Team Data'!$A$1:$E$659,4,FALSE())</f>
        <v>578</v>
      </c>
      <c r="P5570" s="0" t="n">
        <f aca="false">VLOOKUP(A5570,'Team Data'!$A$1:$E$659,5,FALSE())</f>
        <v>421</v>
      </c>
      <c r="Q5570" s="0" t="n">
        <f aca="false">VLOOKUP(B5570,'Team Data'!$A$1:$E$659,4,FALSE())</f>
        <v>626</v>
      </c>
      <c r="R5570" s="0" t="n">
        <f aca="false">VLOOKUP(B5570,'Team Data'!$A$1:$E$659,5,FALSE())</f>
        <v>506</v>
      </c>
      <c r="S5570" s="0" t="n">
        <f aca="false">IF(I5570=1,(MIN(30,(C5570-D5570)))*(M5570/(M5570+N5570))*(Q5570/(Q5570+R5570)),(MAX(-30,(C5570-D5570)))*(N5570/(M5570+N5570))*(R5570/(R5570+Q5570)))</f>
        <v>-1.26210766992309</v>
      </c>
      <c r="T5570" s="0" t="n">
        <f aca="false">IF(J5570=1,(MIN(30,(D5570-C5570)))*(K5570/(K5570+L5570))*(O5570/(O5570+P5570)),(MAX(-30,(D5570-C5570)))*(L5570/(K5570+L5570))*(P5570/(P5570+O5570)))</f>
        <v>1.79172721108205</v>
      </c>
      <c r="U5570" s="7" t="n">
        <v>43162</v>
      </c>
    </row>
    <row r="5571" customFormat="false" ht="15" hidden="false" customHeight="false" outlineLevel="0" collapsed="false">
      <c r="A5571" s="0" t="s">
        <v>241</v>
      </c>
      <c r="B5571" s="0" t="s">
        <v>97</v>
      </c>
      <c r="C5571" s="0" t="n">
        <v>93</v>
      </c>
      <c r="D5571" s="0" t="n">
        <v>79</v>
      </c>
      <c r="E5571" s="0" t="n">
        <v>27</v>
      </c>
      <c r="F5571" s="0" t="n">
        <v>25</v>
      </c>
      <c r="G5571" s="0" t="n">
        <v>10</v>
      </c>
      <c r="H5571" s="0" t="n">
        <v>10</v>
      </c>
      <c r="I5571" s="0" t="n">
        <v>1</v>
      </c>
      <c r="J5571" s="0" t="n">
        <v>0</v>
      </c>
      <c r="K5571" s="0" t="n">
        <f aca="false">VLOOKUP(A5571,'Team Data'!$A$1:$E$659,2,FALSE())</f>
        <v>12</v>
      </c>
      <c r="L5571" s="0" t="n">
        <f aca="false">VLOOKUP(A5571,'Team Data'!$A$1:$E$659,3,FALSE())</f>
        <v>20</v>
      </c>
      <c r="M5571" s="0" t="n">
        <f aca="false">VLOOKUP(B5571,'Team Data'!$A$1:$E$659,2,FALSE())</f>
        <v>16</v>
      </c>
      <c r="N5571" s="0" t="n">
        <f aca="false">VLOOKUP(B5571,'Team Data'!$A$1:$E$659,3,FALSE())</f>
        <v>17</v>
      </c>
      <c r="O5571" s="0" t="n">
        <f aca="false">VLOOKUP(A5571,'Team Data'!$A$1:$E$659,4,FALSE())</f>
        <v>593</v>
      </c>
      <c r="P5571" s="0" t="n">
        <f aca="false">VLOOKUP(A5571,'Team Data'!$A$1:$E$659,5,FALSE())</f>
        <v>457</v>
      </c>
      <c r="Q5571" s="0" t="n">
        <f aca="false">VLOOKUP(B5571,'Team Data'!$A$1:$E$659,4,FALSE())</f>
        <v>539</v>
      </c>
      <c r="R5571" s="0" t="n">
        <f aca="false">VLOOKUP(B5571,'Team Data'!$A$1:$E$659,5,FALSE())</f>
        <v>535</v>
      </c>
      <c r="S5571" s="0" t="n">
        <f aca="false">IF(I5571=1,(MIN(30,(C5571-D5571)))*(M5571/(M5571+N5571))*(Q5571/(Q5571+R5571)),(MAX(-30,(C5571-D5571)))*(N5571/(M5571+N5571))*(R5571/(R5571+Q5571)))</f>
        <v>3.40657976412166</v>
      </c>
      <c r="T5571" s="0" t="n">
        <f aca="false">IF(J5571=1,(MIN(30,(D5571-C5571)))*(K5571/(K5571+L5571))*(O5571/(O5571+P5571)),(MAX(-30,(D5571-C5571)))*(L5571/(K5571+L5571))*(P5571/(P5571+O5571)))</f>
        <v>-3.80833333333333</v>
      </c>
      <c r="U5571" s="7" t="n">
        <v>43163</v>
      </c>
    </row>
    <row r="5572" customFormat="false" ht="15" hidden="false" customHeight="false" outlineLevel="0" collapsed="false">
      <c r="A5572" s="0" t="s">
        <v>156</v>
      </c>
      <c r="B5572" s="0" t="s">
        <v>333</v>
      </c>
      <c r="C5572" s="0" t="n">
        <v>60</v>
      </c>
      <c r="D5572" s="0" t="n">
        <v>75</v>
      </c>
      <c r="E5572" s="0" t="n">
        <v>29</v>
      </c>
      <c r="F5572" s="0" t="n">
        <v>39</v>
      </c>
      <c r="G5572" s="0" t="n">
        <v>15</v>
      </c>
      <c r="H5572" s="0" t="n">
        <v>12</v>
      </c>
      <c r="I5572" s="0" t="n">
        <v>0</v>
      </c>
      <c r="J5572" s="0" t="n">
        <v>1</v>
      </c>
      <c r="K5572" s="0" t="n">
        <f aca="false">VLOOKUP(A5572,'Team Data'!$A$1:$E$659,2,FALSE())</f>
        <v>6</v>
      </c>
      <c r="L5572" s="0" t="n">
        <f aca="false">VLOOKUP(A5572,'Team Data'!$A$1:$E$659,3,FALSE())</f>
        <v>26</v>
      </c>
      <c r="M5572" s="0" t="n">
        <f aca="false">VLOOKUP(B5572,'Team Data'!$A$1:$E$659,2,FALSE())</f>
        <v>27</v>
      </c>
      <c r="N5572" s="0" t="n">
        <f aca="false">VLOOKUP(B5572,'Team Data'!$A$1:$E$659,3,FALSE())</f>
        <v>8</v>
      </c>
      <c r="O5572" s="0" t="n">
        <f aca="false">VLOOKUP(A5572,'Team Data'!$A$1:$E$659,4,FALSE())</f>
        <v>483</v>
      </c>
      <c r="P5572" s="0" t="n">
        <f aca="false">VLOOKUP(A5572,'Team Data'!$A$1:$E$659,5,FALSE())</f>
        <v>480</v>
      </c>
      <c r="Q5572" s="0" t="n">
        <f aca="false">VLOOKUP(B5572,'Team Data'!$A$1:$E$659,4,FALSE())</f>
        <v>551</v>
      </c>
      <c r="R5572" s="0" t="n">
        <f aca="false">VLOOKUP(B5572,'Team Data'!$A$1:$E$659,5,FALSE())</f>
        <v>544</v>
      </c>
      <c r="S5572" s="0" t="n">
        <f aca="false">IF(I5572=1,(MIN(30,(C5572-D5572)))*(M5572/(M5572+N5572))*(Q5572/(Q5572+R5572)),(MAX(-30,(C5572-D5572)))*(N5572/(M5572+N5572))*(R5572/(R5572+Q5572)))</f>
        <v>-1.70332681017613</v>
      </c>
      <c r="T5572" s="0" t="n">
        <f aca="false">IF(J5572=1,(MIN(30,(D5572-C5572)))*(K5572/(K5572+L5572))*(O5572/(O5572+P5572)),(MAX(-30,(D5572-C5572)))*(L5572/(K5572+L5572))*(P5572/(P5572+O5572)))</f>
        <v>1.4106308411215</v>
      </c>
      <c r="U5572" s="7" t="n">
        <v>43163</v>
      </c>
    </row>
    <row r="5573" customFormat="false" ht="15" hidden="false" customHeight="false" outlineLevel="0" collapsed="false">
      <c r="A5573" s="0" t="s">
        <v>344</v>
      </c>
      <c r="B5573" s="0" t="s">
        <v>270</v>
      </c>
      <c r="C5573" s="0" t="n">
        <v>60</v>
      </c>
      <c r="D5573" s="0" t="n">
        <v>66</v>
      </c>
      <c r="E5573" s="0" t="n">
        <v>39</v>
      </c>
      <c r="F5573" s="0" t="n">
        <v>43</v>
      </c>
      <c r="G5573" s="0" t="n">
        <v>10</v>
      </c>
      <c r="H5573" s="0" t="n">
        <v>6</v>
      </c>
      <c r="I5573" s="0" t="n">
        <v>0</v>
      </c>
      <c r="J5573" s="0" t="n">
        <v>1</v>
      </c>
      <c r="K5573" s="0" t="n">
        <f aca="false">VLOOKUP(A5573,'Team Data'!$A$1:$E$659,2,FALSE())</f>
        <v>12</v>
      </c>
      <c r="L5573" s="0" t="n">
        <f aca="false">VLOOKUP(A5573,'Team Data'!$A$1:$E$659,3,FALSE())</f>
        <v>16</v>
      </c>
      <c r="M5573" s="0" t="n">
        <f aca="false">VLOOKUP(B5573,'Team Data'!$A$1:$E$659,2,FALSE())</f>
        <v>28</v>
      </c>
      <c r="N5573" s="0" t="n">
        <f aca="false">VLOOKUP(B5573,'Team Data'!$A$1:$E$659,3,FALSE())</f>
        <v>7</v>
      </c>
      <c r="O5573" s="0" t="n">
        <f aca="false">VLOOKUP(A5573,'Team Data'!$A$1:$E$659,4,FALSE())</f>
        <v>387</v>
      </c>
      <c r="P5573" s="0" t="n">
        <f aca="false">VLOOKUP(A5573,'Team Data'!$A$1:$E$659,5,FALSE())</f>
        <v>392</v>
      </c>
      <c r="Q5573" s="0" t="n">
        <f aca="false">VLOOKUP(B5573,'Team Data'!$A$1:$E$659,4,FALSE())</f>
        <v>516</v>
      </c>
      <c r="R5573" s="0" t="n">
        <f aca="false">VLOOKUP(B5573,'Team Data'!$A$1:$E$659,5,FALSE())</f>
        <v>493</v>
      </c>
      <c r="S5573" s="0" t="n">
        <f aca="false">IF(I5573=1,(MIN(30,(C5573-D5573)))*(M5573/(M5573+N5573))*(Q5573/(Q5573+R5573)),(MAX(-30,(C5573-D5573)))*(N5573/(M5573+N5573))*(R5573/(R5573+Q5573)))</f>
        <v>-0.586323092170466</v>
      </c>
      <c r="T5573" s="0" t="n">
        <f aca="false">IF(J5573=1,(MIN(30,(D5573-C5573)))*(K5573/(K5573+L5573))*(O5573/(O5573+P5573)),(MAX(-30,(D5573-C5573)))*(L5573/(K5573+L5573))*(P5573/(P5573+O5573)))</f>
        <v>1.27746194755181</v>
      </c>
      <c r="U5573" s="7" t="n">
        <v>43163</v>
      </c>
    </row>
    <row r="5574" customFormat="false" ht="15" hidden="false" customHeight="false" outlineLevel="0" collapsed="false">
      <c r="A5574" s="0" t="s">
        <v>284</v>
      </c>
      <c r="B5574" s="0" t="s">
        <v>304</v>
      </c>
      <c r="C5574" s="0" t="n">
        <v>69</v>
      </c>
      <c r="D5574" s="0" t="n">
        <v>60</v>
      </c>
      <c r="E5574" s="0" t="n">
        <v>40</v>
      </c>
      <c r="F5574" s="0" t="n">
        <v>41</v>
      </c>
      <c r="G5574" s="0" t="n">
        <v>10</v>
      </c>
      <c r="H5574" s="0" t="n">
        <v>14</v>
      </c>
      <c r="I5574" s="0" t="n">
        <v>1</v>
      </c>
      <c r="J5574" s="0" t="n">
        <v>0</v>
      </c>
      <c r="K5574" s="0" t="n">
        <f aca="false">VLOOKUP(A5574,'Team Data'!$A$1:$E$659,2,FALSE())</f>
        <v>13</v>
      </c>
      <c r="L5574" s="0" t="n">
        <f aca="false">VLOOKUP(A5574,'Team Data'!$A$1:$E$659,3,FALSE())</f>
        <v>18</v>
      </c>
      <c r="M5574" s="0" t="n">
        <f aca="false">VLOOKUP(B5574,'Team Data'!$A$1:$E$659,2,FALSE())</f>
        <v>22</v>
      </c>
      <c r="N5574" s="0" t="n">
        <f aca="false">VLOOKUP(B5574,'Team Data'!$A$1:$E$659,3,FALSE())</f>
        <v>10</v>
      </c>
      <c r="O5574" s="0" t="n">
        <f aca="false">VLOOKUP(A5574,'Team Data'!$A$1:$E$659,4,FALSE())</f>
        <v>512</v>
      </c>
      <c r="P5574" s="0" t="n">
        <f aca="false">VLOOKUP(A5574,'Team Data'!$A$1:$E$659,5,FALSE())</f>
        <v>455</v>
      </c>
      <c r="Q5574" s="0" t="n">
        <f aca="false">VLOOKUP(B5574,'Team Data'!$A$1:$E$659,4,FALSE())</f>
        <v>459</v>
      </c>
      <c r="R5574" s="0" t="n">
        <f aca="false">VLOOKUP(B5574,'Team Data'!$A$1:$E$659,5,FALSE())</f>
        <v>534</v>
      </c>
      <c r="S5574" s="0" t="n">
        <f aca="false">IF(I5574=1,(MIN(30,(C5574-D5574)))*(M5574/(M5574+N5574))*(Q5574/(Q5574+R5574)),(MAX(-30,(C5574-D5574)))*(N5574/(M5574+N5574))*(R5574/(R5574+Q5574)))</f>
        <v>2.860083081571</v>
      </c>
      <c r="T5574" s="0" t="n">
        <f aca="false">IF(J5574=1,(MIN(30,(D5574-C5574)))*(K5574/(K5574+L5574))*(O5574/(O5574+P5574)),(MAX(-30,(D5574-C5574)))*(L5574/(K5574+L5574))*(P5574/(P5574+O5574)))</f>
        <v>-2.45888514527805</v>
      </c>
      <c r="U5574" s="7" t="n">
        <v>43163</v>
      </c>
    </row>
    <row r="5575" customFormat="false" ht="15" hidden="false" customHeight="false" outlineLevel="0" collapsed="false">
      <c r="A5575" s="0" t="s">
        <v>85</v>
      </c>
      <c r="B5575" s="0" t="s">
        <v>194</v>
      </c>
      <c r="C5575" s="0" t="n">
        <v>90</v>
      </c>
      <c r="D5575" s="0" t="n">
        <v>77</v>
      </c>
      <c r="E5575" s="0" t="n">
        <v>33</v>
      </c>
      <c r="F5575" s="0" t="n">
        <v>36</v>
      </c>
      <c r="G5575" s="0" t="n">
        <v>7</v>
      </c>
      <c r="H5575" s="0" t="n">
        <v>8</v>
      </c>
      <c r="I5575" s="0" t="n">
        <v>1</v>
      </c>
      <c r="J5575" s="0" t="n">
        <v>0</v>
      </c>
      <c r="K5575" s="0" t="n">
        <f aca="false">VLOOKUP(A5575,'Team Data'!$A$1:$E$659,2,FALSE())</f>
        <v>17</v>
      </c>
      <c r="L5575" s="0" t="n">
        <f aca="false">VLOOKUP(A5575,'Team Data'!$A$1:$E$659,3,FALSE())</f>
        <v>16</v>
      </c>
      <c r="M5575" s="0" t="n">
        <f aca="false">VLOOKUP(B5575,'Team Data'!$A$1:$E$659,2,FALSE())</f>
        <v>19</v>
      </c>
      <c r="N5575" s="0" t="n">
        <f aca="false">VLOOKUP(B5575,'Team Data'!$A$1:$E$659,3,FALSE())</f>
        <v>14</v>
      </c>
      <c r="O5575" s="0" t="n">
        <f aca="false">VLOOKUP(A5575,'Team Data'!$A$1:$E$659,4,FALSE())</f>
        <v>536</v>
      </c>
      <c r="P5575" s="0" t="n">
        <f aca="false">VLOOKUP(A5575,'Team Data'!$A$1:$E$659,5,FALSE())</f>
        <v>539</v>
      </c>
      <c r="Q5575" s="0" t="n">
        <f aca="false">VLOOKUP(B5575,'Team Data'!$A$1:$E$659,4,FALSE())</f>
        <v>506</v>
      </c>
      <c r="R5575" s="0" t="n">
        <f aca="false">VLOOKUP(B5575,'Team Data'!$A$1:$E$659,5,FALSE())</f>
        <v>563</v>
      </c>
      <c r="S5575" s="0" t="n">
        <f aca="false">IF(I5575=1,(MIN(30,(C5575-D5575)))*(M5575/(M5575+N5575))*(Q5575/(Q5575+R5575)),(MAX(-30,(C5575-D5575)))*(N5575/(M5575+N5575))*(R5575/(R5575+Q5575)))</f>
        <v>3.54287496102276</v>
      </c>
      <c r="T5575" s="0" t="n">
        <f aca="false">IF(J5575=1,(MIN(30,(D5575-C5575)))*(K5575/(K5575+L5575))*(O5575/(O5575+P5575)),(MAX(-30,(D5575-C5575)))*(L5575/(K5575+L5575))*(P5575/(P5575+O5575)))</f>
        <v>-3.16031007751938</v>
      </c>
      <c r="U5575" s="7" t="n">
        <v>43163</v>
      </c>
    </row>
    <row r="5576" customFormat="false" ht="15" hidden="false" customHeight="false" outlineLevel="0" collapsed="false">
      <c r="A5576" s="0" t="s">
        <v>129</v>
      </c>
      <c r="B5576" s="0" t="s">
        <v>10</v>
      </c>
      <c r="C5576" s="0" t="n">
        <v>59</v>
      </c>
      <c r="D5576" s="0" t="n">
        <v>66</v>
      </c>
      <c r="E5576" s="0" t="n">
        <v>40</v>
      </c>
      <c r="F5576" s="0" t="n">
        <v>36</v>
      </c>
      <c r="G5576" s="0" t="n">
        <v>12</v>
      </c>
      <c r="H5576" s="0" t="n">
        <v>19</v>
      </c>
      <c r="I5576" s="0" t="n">
        <v>0</v>
      </c>
      <c r="J5576" s="0" t="n">
        <v>1</v>
      </c>
      <c r="K5576" s="0" t="n">
        <f aca="false">VLOOKUP(A5576,'Team Data'!$A$1:$E$659,2,FALSE())</f>
        <v>12</v>
      </c>
      <c r="L5576" s="0" t="n">
        <f aca="false">VLOOKUP(A5576,'Team Data'!$A$1:$E$659,3,FALSE())</f>
        <v>20</v>
      </c>
      <c r="M5576" s="0" t="n">
        <f aca="false">VLOOKUP(B5576,'Team Data'!$A$1:$E$659,2,FALSE())</f>
        <v>3</v>
      </c>
      <c r="N5576" s="0" t="n">
        <f aca="false">VLOOKUP(B5576,'Team Data'!$A$1:$E$659,3,FALSE())</f>
        <v>28</v>
      </c>
      <c r="O5576" s="0" t="n">
        <f aca="false">VLOOKUP(A5576,'Team Data'!$A$1:$E$659,4,FALSE())</f>
        <v>419</v>
      </c>
      <c r="P5576" s="0" t="n">
        <f aca="false">VLOOKUP(A5576,'Team Data'!$A$1:$E$659,5,FALSE())</f>
        <v>571</v>
      </c>
      <c r="Q5576" s="0" t="n">
        <f aca="false">VLOOKUP(B5576,'Team Data'!$A$1:$E$659,4,FALSE())</f>
        <v>453</v>
      </c>
      <c r="R5576" s="0" t="n">
        <f aca="false">VLOOKUP(B5576,'Team Data'!$A$1:$E$659,5,FALSE())</f>
        <v>567</v>
      </c>
      <c r="S5576" s="0" t="n">
        <f aca="false">IF(I5576=1,(MIN(30,(C5576-D5576)))*(M5576/(M5576+N5576))*(Q5576/(Q5576+R5576)),(MAX(-30,(C5576-D5576)))*(N5576/(M5576+N5576))*(R5576/(R5576+Q5576)))</f>
        <v>-3.5146110056926</v>
      </c>
      <c r="T5576" s="0" t="n">
        <f aca="false">IF(J5576=1,(MIN(30,(D5576-C5576)))*(K5576/(K5576+L5576))*(O5576/(O5576+P5576)),(MAX(-30,(D5576-C5576)))*(L5576/(K5576+L5576))*(P5576/(P5576+O5576)))</f>
        <v>1.11098484848485</v>
      </c>
      <c r="U5576" s="7" t="n">
        <v>43163</v>
      </c>
    </row>
    <row r="5577" customFormat="false" ht="15" hidden="false" customHeight="false" outlineLevel="0" collapsed="false">
      <c r="A5577" s="0" t="s">
        <v>91</v>
      </c>
      <c r="B5577" s="0" t="s">
        <v>218</v>
      </c>
      <c r="C5577" s="0" t="n">
        <v>53</v>
      </c>
      <c r="D5577" s="0" t="n">
        <v>79</v>
      </c>
      <c r="E5577" s="0" t="n">
        <v>36</v>
      </c>
      <c r="F5577" s="0" t="n">
        <v>39</v>
      </c>
      <c r="G5577" s="0" t="n">
        <v>14</v>
      </c>
      <c r="H5577" s="0" t="n">
        <v>18</v>
      </c>
      <c r="I5577" s="0" t="n">
        <v>0</v>
      </c>
      <c r="J5577" s="0" t="n">
        <v>1</v>
      </c>
      <c r="K5577" s="0" t="n">
        <f aca="false">VLOOKUP(A5577,'Team Data'!$A$1:$E$659,2,FALSE())</f>
        <v>14</v>
      </c>
      <c r="L5577" s="0" t="n">
        <f aca="false">VLOOKUP(A5577,'Team Data'!$A$1:$E$659,3,FALSE())</f>
        <v>18</v>
      </c>
      <c r="M5577" s="0" t="n">
        <f aca="false">VLOOKUP(B5577,'Team Data'!$A$1:$E$659,2,FALSE())</f>
        <v>25</v>
      </c>
      <c r="N5577" s="0" t="n">
        <f aca="false">VLOOKUP(B5577,'Team Data'!$A$1:$E$659,3,FALSE())</f>
        <v>7</v>
      </c>
      <c r="O5577" s="0" t="n">
        <f aca="false">VLOOKUP(A5577,'Team Data'!$A$1:$E$659,4,FALSE())</f>
        <v>467</v>
      </c>
      <c r="P5577" s="0" t="n">
        <f aca="false">VLOOKUP(A5577,'Team Data'!$A$1:$E$659,5,FALSE())</f>
        <v>496</v>
      </c>
      <c r="Q5577" s="0" t="n">
        <f aca="false">VLOOKUP(B5577,'Team Data'!$A$1:$E$659,4,FALSE())</f>
        <v>521</v>
      </c>
      <c r="R5577" s="0" t="n">
        <f aca="false">VLOOKUP(B5577,'Team Data'!$A$1:$E$659,5,FALSE())</f>
        <v>531</v>
      </c>
      <c r="S5577" s="0" t="n">
        <f aca="false">IF(I5577=1,(MIN(30,(C5577-D5577)))*(M5577/(M5577+N5577))*(Q5577/(Q5577+R5577)),(MAX(-30,(C5577-D5577)))*(N5577/(M5577+N5577))*(R5577/(R5577+Q5577)))</f>
        <v>-2.87078184410646</v>
      </c>
      <c r="T5577" s="0" t="n">
        <f aca="false">IF(J5577=1,(MIN(30,(D5577-C5577)))*(K5577/(K5577+L5577))*(O5577/(O5577+P5577)),(MAX(-30,(D5577-C5577)))*(L5577/(K5577+L5577))*(P5577/(P5577+O5577)))</f>
        <v>5.51622533748702</v>
      </c>
      <c r="U5577" s="7" t="n">
        <v>43163</v>
      </c>
    </row>
    <row r="5578" customFormat="false" ht="15" hidden="false" customHeight="false" outlineLevel="0" collapsed="false">
      <c r="A5578" s="0" t="s">
        <v>353</v>
      </c>
      <c r="B5578" s="0" t="s">
        <v>29</v>
      </c>
      <c r="C5578" s="0" t="n">
        <v>87</v>
      </c>
      <c r="D5578" s="0" t="n">
        <v>95</v>
      </c>
      <c r="E5578" s="0" t="n">
        <v>27</v>
      </c>
      <c r="F5578" s="0" t="n">
        <v>40</v>
      </c>
      <c r="G5578" s="0" t="n">
        <v>12</v>
      </c>
      <c r="H5578" s="0" t="n">
        <v>12</v>
      </c>
      <c r="I5578" s="0" t="n">
        <v>0</v>
      </c>
      <c r="J5578" s="0" t="n">
        <v>1</v>
      </c>
      <c r="K5578" s="0" t="n">
        <f aca="false">VLOOKUP(A5578,'Team Data'!$A$1:$E$659,2,FALSE())</f>
        <v>20</v>
      </c>
      <c r="L5578" s="0" t="n">
        <f aca="false">VLOOKUP(A5578,'Team Data'!$A$1:$E$659,3,FALSE())</f>
        <v>13</v>
      </c>
      <c r="M5578" s="0" t="n">
        <f aca="false">VLOOKUP(B5578,'Team Data'!$A$1:$E$659,2,FALSE())</f>
        <v>21</v>
      </c>
      <c r="N5578" s="0" t="n">
        <f aca="false">VLOOKUP(B5578,'Team Data'!$A$1:$E$659,3,FALSE())</f>
        <v>8</v>
      </c>
      <c r="O5578" s="0" t="n">
        <f aca="false">VLOOKUP(A5578,'Team Data'!$A$1:$E$659,4,FALSE())</f>
        <v>579</v>
      </c>
      <c r="P5578" s="0" t="n">
        <f aca="false">VLOOKUP(A5578,'Team Data'!$A$1:$E$659,5,FALSE())</f>
        <v>477</v>
      </c>
      <c r="Q5578" s="0" t="n">
        <f aca="false">VLOOKUP(B5578,'Team Data'!$A$1:$E$659,4,FALSE())</f>
        <v>498</v>
      </c>
      <c r="R5578" s="0" t="n">
        <f aca="false">VLOOKUP(B5578,'Team Data'!$A$1:$E$659,5,FALSE())</f>
        <v>434</v>
      </c>
      <c r="S5578" s="0" t="n">
        <f aca="false">IF(I5578=1,(MIN(30,(C5578-D5578)))*(M5578/(M5578+N5578))*(Q5578/(Q5578+R5578)),(MAX(-30,(C5578-D5578)))*(N5578/(M5578+N5578))*(R5578/(R5578+Q5578)))</f>
        <v>-1.02767500369987</v>
      </c>
      <c r="T5578" s="0" t="n">
        <f aca="false">IF(J5578=1,(MIN(30,(D5578-C5578)))*(K5578/(K5578+L5578))*(O5578/(O5578+P5578)),(MAX(-30,(D5578-C5578)))*(L5578/(K5578+L5578))*(P5578/(P5578+O5578)))</f>
        <v>2.65840220385675</v>
      </c>
      <c r="U5578" s="7" t="n">
        <v>43163</v>
      </c>
    </row>
    <row r="5579" customFormat="false" ht="15" hidden="false" customHeight="false" outlineLevel="0" collapsed="false">
      <c r="A5579" s="0" t="s">
        <v>233</v>
      </c>
      <c r="B5579" s="0" t="s">
        <v>355</v>
      </c>
      <c r="C5579" s="0" t="n">
        <v>90</v>
      </c>
      <c r="D5579" s="0" t="n">
        <v>94</v>
      </c>
      <c r="E5579" s="0" t="n">
        <v>34</v>
      </c>
      <c r="F5579" s="0" t="n">
        <v>40</v>
      </c>
      <c r="G5579" s="0" t="n">
        <v>6</v>
      </c>
      <c r="H5579" s="0" t="n">
        <v>10</v>
      </c>
      <c r="I5579" s="0" t="n">
        <v>0</v>
      </c>
      <c r="J5579" s="0" t="n">
        <v>1</v>
      </c>
      <c r="K5579" s="0" t="n">
        <f aca="false">VLOOKUP(A5579,'Team Data'!$A$1:$E$659,2,FALSE())</f>
        <v>13</v>
      </c>
      <c r="L5579" s="0" t="n">
        <f aca="false">VLOOKUP(A5579,'Team Data'!$A$1:$E$659,3,FALSE())</f>
        <v>16</v>
      </c>
      <c r="M5579" s="0" t="n">
        <f aca="false">VLOOKUP(B5579,'Team Data'!$A$1:$E$659,2,FALSE())</f>
        <v>16</v>
      </c>
      <c r="N5579" s="0" t="n">
        <f aca="false">VLOOKUP(B5579,'Team Data'!$A$1:$E$659,3,FALSE())</f>
        <v>15</v>
      </c>
      <c r="O5579" s="0" t="n">
        <f aca="false">VLOOKUP(A5579,'Team Data'!$A$1:$E$659,4,FALSE())</f>
        <v>429</v>
      </c>
      <c r="P5579" s="0" t="n">
        <f aca="false">VLOOKUP(A5579,'Team Data'!$A$1:$E$659,5,FALSE())</f>
        <v>434</v>
      </c>
      <c r="Q5579" s="0" t="n">
        <f aca="false">VLOOKUP(B5579,'Team Data'!$A$1:$E$659,4,FALSE())</f>
        <v>450</v>
      </c>
      <c r="R5579" s="0" t="n">
        <f aca="false">VLOOKUP(B5579,'Team Data'!$A$1:$E$659,5,FALSE())</f>
        <v>474</v>
      </c>
      <c r="S5579" s="0" t="n">
        <f aca="false">IF(I5579=1,(MIN(30,(C5579-D5579)))*(M5579/(M5579+N5579))*(Q5579/(Q5579+R5579)),(MAX(-30,(C5579-D5579)))*(N5579/(M5579+N5579))*(R5579/(R5579+Q5579)))</f>
        <v>-0.992878089652283</v>
      </c>
      <c r="T5579" s="0" t="n">
        <f aca="false">IF(J5579=1,(MIN(30,(D5579-C5579)))*(K5579/(K5579+L5579))*(O5579/(O5579+P5579)),(MAX(-30,(D5579-C5579)))*(L5579/(K5579+L5579))*(P5579/(P5579+O5579)))</f>
        <v>0.891357334079195</v>
      </c>
      <c r="U5579" s="7" t="n">
        <v>43163</v>
      </c>
    </row>
    <row r="5580" customFormat="false" ht="15" hidden="false" customHeight="false" outlineLevel="0" collapsed="false">
      <c r="A5580" s="0" t="s">
        <v>63</v>
      </c>
      <c r="B5580" s="0" t="s">
        <v>65</v>
      </c>
      <c r="C5580" s="0" t="n">
        <v>86</v>
      </c>
      <c r="D5580" s="0" t="n">
        <v>75</v>
      </c>
      <c r="E5580" s="0" t="n">
        <v>26</v>
      </c>
      <c r="F5580" s="0" t="n">
        <v>24</v>
      </c>
      <c r="G5580" s="0" t="n">
        <v>12</v>
      </c>
      <c r="H5580" s="0" t="n">
        <v>10</v>
      </c>
      <c r="I5580" s="0" t="n">
        <v>1</v>
      </c>
      <c r="J5580" s="0" t="n">
        <v>0</v>
      </c>
      <c r="K5580" s="0" t="n">
        <f aca="false">VLOOKUP(A5580,'Team Data'!$A$1:$E$659,2,FALSE())</f>
        <v>12</v>
      </c>
      <c r="L5580" s="0" t="n">
        <f aca="false">VLOOKUP(A5580,'Team Data'!$A$1:$E$659,3,FALSE())</f>
        <v>16</v>
      </c>
      <c r="M5580" s="0" t="n">
        <f aca="false">VLOOKUP(B5580,'Team Data'!$A$1:$E$659,2,FALSE())</f>
        <v>7</v>
      </c>
      <c r="N5580" s="0" t="n">
        <f aca="false">VLOOKUP(B5580,'Team Data'!$A$1:$E$659,3,FALSE())</f>
        <v>20</v>
      </c>
      <c r="O5580" s="0" t="n">
        <f aca="false">VLOOKUP(A5580,'Team Data'!$A$1:$E$659,4,FALSE())</f>
        <v>415</v>
      </c>
      <c r="P5580" s="0" t="n">
        <f aca="false">VLOOKUP(A5580,'Team Data'!$A$1:$E$659,5,FALSE())</f>
        <v>428</v>
      </c>
      <c r="Q5580" s="0" t="n">
        <f aca="false">VLOOKUP(B5580,'Team Data'!$A$1:$E$659,4,FALSE())</f>
        <v>381</v>
      </c>
      <c r="R5580" s="0" t="n">
        <f aca="false">VLOOKUP(B5580,'Team Data'!$A$1:$E$659,5,FALSE())</f>
        <v>427</v>
      </c>
      <c r="S5580" s="0" t="n">
        <f aca="false">IF(I5580=1,(MIN(30,(C5580-D5580)))*(M5580/(M5580+N5580))*(Q5580/(Q5580+R5580)),(MAX(-30,(C5580-D5580)))*(N5580/(M5580+N5580))*(R5580/(R5580+Q5580)))</f>
        <v>1.34474697469747</v>
      </c>
      <c r="T5580" s="0" t="n">
        <f aca="false">IF(J5580=1,(MIN(30,(D5580-C5580)))*(K5580/(K5580+L5580))*(O5580/(O5580+P5580)),(MAX(-30,(D5580-C5580)))*(L5580/(K5580+L5580))*(P5580/(P5580+O5580)))</f>
        <v>-3.19132350449076</v>
      </c>
      <c r="U5580" s="7" t="n">
        <v>43163</v>
      </c>
    </row>
    <row r="5581" customFormat="false" ht="15" hidden="false" customHeight="false" outlineLevel="0" collapsed="false">
      <c r="A5581" s="0" t="s">
        <v>61</v>
      </c>
      <c r="B5581" s="0" t="s">
        <v>110</v>
      </c>
      <c r="C5581" s="0" t="n">
        <v>74</v>
      </c>
      <c r="D5581" s="0" t="n">
        <v>93</v>
      </c>
      <c r="E5581" s="0" t="n">
        <v>17</v>
      </c>
      <c r="F5581" s="0" t="n">
        <v>39</v>
      </c>
      <c r="G5581" s="0" t="n">
        <v>5</v>
      </c>
      <c r="H5581" s="0" t="n">
        <v>14</v>
      </c>
      <c r="I5581" s="0" t="n">
        <v>0</v>
      </c>
      <c r="J5581" s="0" t="n">
        <v>1</v>
      </c>
      <c r="K5581" s="0" t="n">
        <f aca="false">VLOOKUP(A5581,'Team Data'!$A$1:$E$659,2,FALSE())</f>
        <v>8</v>
      </c>
      <c r="L5581" s="0" t="n">
        <f aca="false">VLOOKUP(A5581,'Team Data'!$A$1:$E$659,3,FALSE())</f>
        <v>19</v>
      </c>
      <c r="M5581" s="0" t="n">
        <f aca="false">VLOOKUP(B5581,'Team Data'!$A$1:$E$659,2,FALSE())</f>
        <v>18</v>
      </c>
      <c r="N5581" s="0" t="n">
        <f aca="false">VLOOKUP(B5581,'Team Data'!$A$1:$E$659,3,FALSE())</f>
        <v>14</v>
      </c>
      <c r="O5581" s="0" t="n">
        <f aca="false">VLOOKUP(A5581,'Team Data'!$A$1:$E$659,4,FALSE())</f>
        <v>409</v>
      </c>
      <c r="P5581" s="0" t="n">
        <f aca="false">VLOOKUP(A5581,'Team Data'!$A$1:$E$659,5,FALSE())</f>
        <v>407</v>
      </c>
      <c r="Q5581" s="0" t="n">
        <f aca="false">VLOOKUP(B5581,'Team Data'!$A$1:$E$659,4,FALSE())</f>
        <v>490</v>
      </c>
      <c r="R5581" s="0" t="n">
        <f aca="false">VLOOKUP(B5581,'Team Data'!$A$1:$E$659,5,FALSE())</f>
        <v>466</v>
      </c>
      <c r="S5581" s="0" t="n">
        <f aca="false">IF(I5581=1,(MIN(30,(C5581-D5581)))*(M5581/(M5581+N5581))*(Q5581/(Q5581+R5581)),(MAX(-30,(C5581-D5581)))*(N5581/(M5581+N5581))*(R5581/(R5581+Q5581)))</f>
        <v>-4.0519089958159</v>
      </c>
      <c r="T5581" s="0" t="n">
        <f aca="false">IF(J5581=1,(MIN(30,(D5581-C5581)))*(K5581/(K5581+L5581))*(O5581/(O5581+P5581)),(MAX(-30,(D5581-C5581)))*(L5581/(K5581+L5581))*(P5581/(P5581+O5581)))</f>
        <v>2.82171387073348</v>
      </c>
      <c r="U5581" s="7" t="n">
        <v>43163</v>
      </c>
    </row>
    <row r="5582" customFormat="false" ht="15" hidden="false" customHeight="false" outlineLevel="0" collapsed="false">
      <c r="A5582" s="0" t="s">
        <v>59</v>
      </c>
      <c r="B5582" s="0" t="s">
        <v>326</v>
      </c>
      <c r="C5582" s="0" t="n">
        <v>54</v>
      </c>
      <c r="D5582" s="0" t="n">
        <v>64</v>
      </c>
      <c r="E5582" s="0" t="n">
        <v>41</v>
      </c>
      <c r="F5582" s="0" t="n">
        <v>30</v>
      </c>
      <c r="G5582" s="0" t="n">
        <v>13</v>
      </c>
      <c r="H5582" s="0" t="n">
        <v>9</v>
      </c>
      <c r="I5582" s="0" t="n">
        <v>0</v>
      </c>
      <c r="J5582" s="0" t="n">
        <v>1</v>
      </c>
      <c r="K5582" s="0" t="n">
        <f aca="false">VLOOKUP(A5582,'Team Data'!$A$1:$E$659,2,FALSE())</f>
        <v>17</v>
      </c>
      <c r="L5582" s="0" t="n">
        <f aca="false">VLOOKUP(A5582,'Team Data'!$A$1:$E$659,3,FALSE())</f>
        <v>15</v>
      </c>
      <c r="M5582" s="0" t="n">
        <f aca="false">VLOOKUP(B5582,'Team Data'!$A$1:$E$659,2,FALSE())</f>
        <v>23</v>
      </c>
      <c r="N5582" s="0" t="n">
        <f aca="false">VLOOKUP(B5582,'Team Data'!$A$1:$E$659,3,FALSE())</f>
        <v>12</v>
      </c>
      <c r="O5582" s="0" t="n">
        <f aca="false">VLOOKUP(A5582,'Team Data'!$A$1:$E$659,4,FALSE())</f>
        <v>627</v>
      </c>
      <c r="P5582" s="0" t="n">
        <f aca="false">VLOOKUP(A5582,'Team Data'!$A$1:$E$659,5,FALSE())</f>
        <v>441</v>
      </c>
      <c r="Q5582" s="0" t="n">
        <f aca="false">VLOOKUP(B5582,'Team Data'!$A$1:$E$659,4,FALSE())</f>
        <v>668</v>
      </c>
      <c r="R5582" s="0" t="n">
        <f aca="false">VLOOKUP(B5582,'Team Data'!$A$1:$E$659,5,FALSE())</f>
        <v>500</v>
      </c>
      <c r="S5582" s="0" t="n">
        <f aca="false">IF(I5582=1,(MIN(30,(C5582-D5582)))*(M5582/(M5582+N5582))*(Q5582/(Q5582+R5582)),(MAX(-30,(C5582-D5582)))*(N5582/(M5582+N5582))*(R5582/(R5582+Q5582)))</f>
        <v>-1.46771037181996</v>
      </c>
      <c r="T5582" s="0" t="n">
        <f aca="false">IF(J5582=1,(MIN(30,(D5582-C5582)))*(K5582/(K5582+L5582))*(O5582/(O5582+P5582)),(MAX(-30,(D5582-C5582)))*(L5582/(K5582+L5582))*(P5582/(P5582+O5582)))</f>
        <v>3.11885533707865</v>
      </c>
      <c r="U5582" s="7" t="n">
        <v>43163</v>
      </c>
    </row>
    <row r="5583" customFormat="false" ht="15" hidden="false" customHeight="false" outlineLevel="0" collapsed="false">
      <c r="A5583" s="0" t="s">
        <v>160</v>
      </c>
      <c r="B5583" s="0" t="s">
        <v>171</v>
      </c>
      <c r="C5583" s="0" t="n">
        <v>76</v>
      </c>
      <c r="D5583" s="0" t="n">
        <v>67</v>
      </c>
      <c r="E5583" s="0" t="n">
        <v>39</v>
      </c>
      <c r="F5583" s="0" t="n">
        <v>34</v>
      </c>
      <c r="G5583" s="0" t="n">
        <v>13</v>
      </c>
      <c r="H5583" s="0" t="n">
        <v>11</v>
      </c>
      <c r="I5583" s="0" t="n">
        <v>1</v>
      </c>
      <c r="J5583" s="0" t="n">
        <v>0</v>
      </c>
      <c r="K5583" s="0" t="n">
        <f aca="false">VLOOKUP(A5583,'Team Data'!$A$1:$E$659,2,FALSE())</f>
        <v>25</v>
      </c>
      <c r="L5583" s="0" t="n">
        <f aca="false">VLOOKUP(A5583,'Team Data'!$A$1:$E$659,3,FALSE())</f>
        <v>11</v>
      </c>
      <c r="M5583" s="0" t="n">
        <f aca="false">VLOOKUP(B5583,'Team Data'!$A$1:$E$659,2,FALSE())</f>
        <v>25</v>
      </c>
      <c r="N5583" s="0" t="n">
        <f aca="false">VLOOKUP(B5583,'Team Data'!$A$1:$E$659,3,FALSE())</f>
        <v>8</v>
      </c>
      <c r="O5583" s="0" t="n">
        <f aca="false">VLOOKUP(A5583,'Team Data'!$A$1:$E$659,4,FALSE())</f>
        <v>620</v>
      </c>
      <c r="P5583" s="0" t="n">
        <f aca="false">VLOOKUP(A5583,'Team Data'!$A$1:$E$659,5,FALSE())</f>
        <v>535</v>
      </c>
      <c r="Q5583" s="0" t="n">
        <f aca="false">VLOOKUP(B5583,'Team Data'!$A$1:$E$659,4,FALSE())</f>
        <v>610</v>
      </c>
      <c r="R5583" s="0" t="n">
        <f aca="false">VLOOKUP(B5583,'Team Data'!$A$1:$E$659,5,FALSE())</f>
        <v>461</v>
      </c>
      <c r="S5583" s="0" t="n">
        <f aca="false">IF(I5583=1,(MIN(30,(C5583-D5583)))*(M5583/(M5583+N5583))*(Q5583/(Q5583+R5583)),(MAX(-30,(C5583-D5583)))*(N5583/(M5583+N5583))*(R5583/(R5583+Q5583)))</f>
        <v>3.88337153043035</v>
      </c>
      <c r="T5583" s="0" t="n">
        <f aca="false">IF(J5583=1,(MIN(30,(D5583-C5583)))*(K5583/(K5583+L5583))*(O5583/(O5583+P5583)),(MAX(-30,(D5583-C5583)))*(L5583/(K5583+L5583))*(P5583/(P5583+O5583)))</f>
        <v>-1.27380952380952</v>
      </c>
      <c r="U5583" s="7" t="n">
        <v>43163</v>
      </c>
    </row>
    <row r="5584" customFormat="false" ht="15" hidden="false" customHeight="false" outlineLevel="0" collapsed="false">
      <c r="A5584" s="0" t="s">
        <v>89</v>
      </c>
      <c r="B5584" s="0" t="s">
        <v>51</v>
      </c>
      <c r="C5584" s="0" t="n">
        <v>78</v>
      </c>
      <c r="D5584" s="0" t="n">
        <v>85</v>
      </c>
      <c r="E5584" s="0" t="n">
        <v>40</v>
      </c>
      <c r="F5584" s="0" t="n">
        <v>37</v>
      </c>
      <c r="G5584" s="0" t="n">
        <v>12</v>
      </c>
      <c r="H5584" s="0" t="n">
        <v>13</v>
      </c>
      <c r="I5584" s="0" t="n">
        <v>0</v>
      </c>
      <c r="J5584" s="0" t="n">
        <v>1</v>
      </c>
      <c r="K5584" s="0" t="n">
        <f aca="false">VLOOKUP(A5584,'Team Data'!$A$1:$E$659,2,FALSE())</f>
        <v>12</v>
      </c>
      <c r="L5584" s="0" t="n">
        <f aca="false">VLOOKUP(A5584,'Team Data'!$A$1:$E$659,3,FALSE())</f>
        <v>19</v>
      </c>
      <c r="M5584" s="0" t="n">
        <f aca="false">VLOOKUP(B5584,'Team Data'!$A$1:$E$659,2,FALSE())</f>
        <v>6</v>
      </c>
      <c r="N5584" s="0" t="n">
        <f aca="false">VLOOKUP(B5584,'Team Data'!$A$1:$E$659,3,FALSE())</f>
        <v>23</v>
      </c>
      <c r="O5584" s="0" t="n">
        <f aca="false">VLOOKUP(A5584,'Team Data'!$A$1:$E$659,4,FALSE())</f>
        <v>476</v>
      </c>
      <c r="P5584" s="0" t="n">
        <f aca="false">VLOOKUP(A5584,'Team Data'!$A$1:$E$659,5,FALSE())</f>
        <v>457</v>
      </c>
      <c r="Q5584" s="0" t="n">
        <f aca="false">VLOOKUP(B5584,'Team Data'!$A$1:$E$659,4,FALSE())</f>
        <v>485</v>
      </c>
      <c r="R5584" s="0" t="n">
        <f aca="false">VLOOKUP(B5584,'Team Data'!$A$1:$E$659,5,FALSE())</f>
        <v>443</v>
      </c>
      <c r="S5584" s="0" t="n">
        <f aca="false">IF(I5584=1,(MIN(30,(C5584-D5584)))*(M5584/(M5584+N5584))*(Q5584/(Q5584+R5584)),(MAX(-30,(C5584-D5584)))*(N5584/(M5584+N5584))*(R5584/(R5584+Q5584)))</f>
        <v>-2.65023038049941</v>
      </c>
      <c r="T5584" s="0" t="n">
        <f aca="false">IF(J5584=1,(MIN(30,(D5584-C5584)))*(K5584/(K5584+L5584))*(O5584/(O5584+P5584)),(MAX(-30,(D5584-C5584)))*(L5584/(K5584+L5584))*(P5584/(P5584+O5584)))</f>
        <v>1.38242920858832</v>
      </c>
      <c r="U5584" s="7" t="n">
        <v>43163</v>
      </c>
    </row>
    <row r="5585" customFormat="false" ht="15" hidden="false" customHeight="false" outlineLevel="0" collapsed="false">
      <c r="A5585" s="0" t="s">
        <v>56</v>
      </c>
      <c r="B5585" s="0" t="s">
        <v>209</v>
      </c>
      <c r="C5585" s="0" t="n">
        <v>89</v>
      </c>
      <c r="D5585" s="0" t="n">
        <v>80</v>
      </c>
      <c r="E5585" s="0" t="n">
        <v>31</v>
      </c>
      <c r="F5585" s="0" t="n">
        <v>40</v>
      </c>
      <c r="G5585" s="0" t="n">
        <v>8</v>
      </c>
      <c r="H5585" s="0" t="n">
        <v>13</v>
      </c>
      <c r="I5585" s="0" t="n">
        <v>1</v>
      </c>
      <c r="J5585" s="0" t="n">
        <v>0</v>
      </c>
      <c r="K5585" s="0" t="n">
        <f aca="false">VLOOKUP(A5585,'Team Data'!$A$1:$E$659,2,FALSE())</f>
        <v>12</v>
      </c>
      <c r="L5585" s="0" t="n">
        <f aca="false">VLOOKUP(A5585,'Team Data'!$A$1:$E$659,3,FALSE())</f>
        <v>23</v>
      </c>
      <c r="M5585" s="0" t="n">
        <f aca="false">VLOOKUP(B5585,'Team Data'!$A$1:$E$659,2,FALSE())</f>
        <v>22</v>
      </c>
      <c r="N5585" s="0" t="n">
        <f aca="false">VLOOKUP(B5585,'Team Data'!$A$1:$E$659,3,FALSE())</f>
        <v>10</v>
      </c>
      <c r="O5585" s="0" t="n">
        <f aca="false">VLOOKUP(A5585,'Team Data'!$A$1:$E$659,4,FALSE())</f>
        <v>562</v>
      </c>
      <c r="P5585" s="0" t="n">
        <f aca="false">VLOOKUP(A5585,'Team Data'!$A$1:$E$659,5,FALSE())</f>
        <v>557</v>
      </c>
      <c r="Q5585" s="0" t="n">
        <f aca="false">VLOOKUP(B5585,'Team Data'!$A$1:$E$659,4,FALSE())</f>
        <v>489</v>
      </c>
      <c r="R5585" s="0" t="n">
        <f aca="false">VLOOKUP(B5585,'Team Data'!$A$1:$E$659,5,FALSE())</f>
        <v>510</v>
      </c>
      <c r="S5585" s="0" t="n">
        <f aca="false">IF(I5585=1,(MIN(30,(C5585-D5585)))*(M5585/(M5585+N5585))*(Q5585/(Q5585+R5585)),(MAX(-30,(C5585-D5585)))*(N5585/(M5585+N5585))*(R5585/(R5585+Q5585)))</f>
        <v>3.02871621621622</v>
      </c>
      <c r="T5585" s="0" t="n">
        <f aca="false">IF(J5585=1,(MIN(30,(D5585-C5585)))*(K5585/(K5585+L5585))*(O5585/(O5585+P5585)),(MAX(-30,(D5585-C5585)))*(L5585/(K5585+L5585))*(P5585/(P5585+O5585)))</f>
        <v>-2.94392952891612</v>
      </c>
      <c r="U5585" s="7" t="n">
        <v>43163</v>
      </c>
    </row>
    <row r="5586" customFormat="false" ht="15" hidden="false" customHeight="false" outlineLevel="0" collapsed="false">
      <c r="A5586" s="0" t="s">
        <v>345</v>
      </c>
      <c r="B5586" s="0" t="s">
        <v>303</v>
      </c>
      <c r="C5586" s="0" t="n">
        <v>73</v>
      </c>
      <c r="D5586" s="0" t="n">
        <v>101</v>
      </c>
      <c r="E5586" s="0" t="n">
        <v>35</v>
      </c>
      <c r="F5586" s="0" t="n">
        <v>31</v>
      </c>
      <c r="G5586" s="0" t="n">
        <v>15</v>
      </c>
      <c r="H5586" s="0" t="n">
        <v>11</v>
      </c>
      <c r="I5586" s="0" t="n">
        <v>0</v>
      </c>
      <c r="J5586" s="0" t="n">
        <v>1</v>
      </c>
      <c r="K5586" s="0" t="n">
        <f aca="false">VLOOKUP(A5586,'Team Data'!$A$1:$E$659,2,FALSE())</f>
        <v>27</v>
      </c>
      <c r="L5586" s="0" t="n">
        <f aca="false">VLOOKUP(A5586,'Team Data'!$A$1:$E$659,3,FALSE())</f>
        <v>11</v>
      </c>
      <c r="M5586" s="0" t="n">
        <f aca="false">VLOOKUP(B5586,'Team Data'!$A$1:$E$659,2,FALSE())</f>
        <v>20</v>
      </c>
      <c r="N5586" s="0" t="n">
        <f aca="false">VLOOKUP(B5586,'Team Data'!$A$1:$E$659,3,FALSE())</f>
        <v>13</v>
      </c>
      <c r="O5586" s="0" t="n">
        <f aca="false">VLOOKUP(A5586,'Team Data'!$A$1:$E$659,4,FALSE())</f>
        <v>718</v>
      </c>
      <c r="P5586" s="0" t="n">
        <f aca="false">VLOOKUP(A5586,'Team Data'!$A$1:$E$659,5,FALSE())</f>
        <v>515</v>
      </c>
      <c r="Q5586" s="0" t="n">
        <f aca="false">VLOOKUP(B5586,'Team Data'!$A$1:$E$659,4,FALSE())</f>
        <v>538</v>
      </c>
      <c r="R5586" s="0" t="n">
        <f aca="false">VLOOKUP(B5586,'Team Data'!$A$1:$E$659,5,FALSE())</f>
        <v>501</v>
      </c>
      <c r="S5586" s="0" t="n">
        <f aca="false">IF(I5586=1,(MIN(30,(C5586-D5586)))*(M5586/(M5586+N5586))*(Q5586/(Q5586+R5586)),(MAX(-30,(C5586-D5586)))*(N5586/(M5586+N5586))*(R5586/(R5586+Q5586)))</f>
        <v>-5.31875054685449</v>
      </c>
      <c r="T5586" s="0" t="n">
        <f aca="false">IF(J5586=1,(MIN(30,(D5586-C5586)))*(K5586/(K5586+L5586))*(O5586/(O5586+P5586)),(MAX(-30,(D5586-C5586)))*(L5586/(K5586+L5586))*(P5586/(P5586+O5586)))</f>
        <v>11.5850941221667</v>
      </c>
      <c r="U5586" s="7" t="n">
        <v>43163</v>
      </c>
    </row>
    <row r="5587" customFormat="false" ht="15" hidden="false" customHeight="false" outlineLevel="0" collapsed="false">
      <c r="A5587" s="0" t="s">
        <v>325</v>
      </c>
      <c r="B5587" s="0" t="s">
        <v>240</v>
      </c>
      <c r="C5587" s="0" t="n">
        <v>79</v>
      </c>
      <c r="D5587" s="0" t="n">
        <v>60</v>
      </c>
      <c r="E5587" s="0" t="n">
        <v>34</v>
      </c>
      <c r="F5587" s="0" t="n">
        <v>40</v>
      </c>
      <c r="G5587" s="0" t="n">
        <v>10</v>
      </c>
      <c r="H5587" s="0" t="n">
        <v>11</v>
      </c>
      <c r="I5587" s="0" t="n">
        <v>1</v>
      </c>
      <c r="J5587" s="0" t="n">
        <v>0</v>
      </c>
      <c r="K5587" s="0" t="n">
        <f aca="false">VLOOKUP(A5587,'Team Data'!$A$1:$E$659,2,FALSE())</f>
        <v>20</v>
      </c>
      <c r="L5587" s="0" t="n">
        <f aca="false">VLOOKUP(A5587,'Team Data'!$A$1:$E$659,3,FALSE())</f>
        <v>15</v>
      </c>
      <c r="M5587" s="0" t="n">
        <f aca="false">VLOOKUP(B5587,'Team Data'!$A$1:$E$659,2,FALSE())</f>
        <v>7</v>
      </c>
      <c r="N5587" s="0" t="n">
        <f aca="false">VLOOKUP(B5587,'Team Data'!$A$1:$E$659,3,FALSE())</f>
        <v>24</v>
      </c>
      <c r="O5587" s="0" t="n">
        <f aca="false">VLOOKUP(A5587,'Team Data'!$A$1:$E$659,4,FALSE())</f>
        <v>530</v>
      </c>
      <c r="P5587" s="0" t="n">
        <f aca="false">VLOOKUP(A5587,'Team Data'!$A$1:$E$659,5,FALSE())</f>
        <v>524</v>
      </c>
      <c r="Q5587" s="0" t="n">
        <f aca="false">VLOOKUP(B5587,'Team Data'!$A$1:$E$659,4,FALSE())</f>
        <v>510</v>
      </c>
      <c r="R5587" s="0" t="n">
        <f aca="false">VLOOKUP(B5587,'Team Data'!$A$1:$E$659,5,FALSE())</f>
        <v>460</v>
      </c>
      <c r="S5587" s="0" t="n">
        <f aca="false">IF(I5587=1,(MIN(30,(C5587-D5587)))*(M5587/(M5587+N5587))*(Q5587/(Q5587+R5587)),(MAX(-30,(C5587-D5587)))*(N5587/(M5587+N5587))*(R5587/(R5587+Q5587)))</f>
        <v>2.25573661456601</v>
      </c>
      <c r="T5587" s="0" t="n">
        <f aca="false">IF(J5587=1,(MIN(30,(D5587-C5587)))*(K5587/(K5587+L5587))*(O5587/(O5587+P5587)),(MAX(-30,(D5587-C5587)))*(L5587/(K5587+L5587))*(P5587/(P5587+O5587)))</f>
        <v>-4.04825155868799</v>
      </c>
      <c r="U5587" s="7" t="n">
        <v>43163</v>
      </c>
    </row>
    <row r="5588" customFormat="false" ht="15" hidden="false" customHeight="false" outlineLevel="0" collapsed="false">
      <c r="A5588" s="0" t="s">
        <v>26</v>
      </c>
      <c r="B5588" s="0" t="s">
        <v>184</v>
      </c>
      <c r="C5588" s="0" t="n">
        <v>51</v>
      </c>
      <c r="D5588" s="0" t="n">
        <v>68</v>
      </c>
      <c r="E5588" s="0" t="n">
        <v>35</v>
      </c>
      <c r="F5588" s="0" t="n">
        <v>43</v>
      </c>
      <c r="G5588" s="0" t="n">
        <v>13</v>
      </c>
      <c r="H5588" s="0" t="n">
        <v>6</v>
      </c>
      <c r="I5588" s="0" t="n">
        <v>0</v>
      </c>
      <c r="J5588" s="0" t="n">
        <v>1</v>
      </c>
      <c r="K5588" s="0" t="n">
        <f aca="false">VLOOKUP(A5588,'Team Data'!$A$1:$E$659,2,FALSE())</f>
        <v>24</v>
      </c>
      <c r="L5588" s="0" t="n">
        <f aca="false">VLOOKUP(A5588,'Team Data'!$A$1:$E$659,3,FALSE())</f>
        <v>9</v>
      </c>
      <c r="M5588" s="0" t="n">
        <f aca="false">VLOOKUP(B5588,'Team Data'!$A$1:$E$659,2,FALSE())</f>
        <v>26</v>
      </c>
      <c r="N5588" s="0" t="n">
        <f aca="false">VLOOKUP(B5588,'Team Data'!$A$1:$E$659,3,FALSE())</f>
        <v>6</v>
      </c>
      <c r="O5588" s="0" t="n">
        <f aca="false">VLOOKUP(A5588,'Team Data'!$A$1:$E$659,4,FALSE())</f>
        <v>540</v>
      </c>
      <c r="P5588" s="0" t="n">
        <f aca="false">VLOOKUP(A5588,'Team Data'!$A$1:$E$659,5,FALSE())</f>
        <v>523</v>
      </c>
      <c r="Q5588" s="0" t="n">
        <f aca="false">VLOOKUP(B5588,'Team Data'!$A$1:$E$659,4,FALSE())</f>
        <v>495</v>
      </c>
      <c r="R5588" s="0" t="n">
        <f aca="false">VLOOKUP(B5588,'Team Data'!$A$1:$E$659,5,FALSE())</f>
        <v>480</v>
      </c>
      <c r="S5588" s="0" t="n">
        <f aca="false">IF(I5588=1,(MIN(30,(C5588-D5588)))*(M5588/(M5588+N5588))*(Q5588/(Q5588+R5588)),(MAX(-30,(C5588-D5588)))*(N5588/(M5588+N5588))*(R5588/(R5588+Q5588)))</f>
        <v>-1.56923076923077</v>
      </c>
      <c r="T5588" s="0" t="n">
        <f aca="false">IF(J5588=1,(MIN(30,(D5588-C5588)))*(K5588/(K5588+L5588))*(O5588/(O5588+P5588)),(MAX(-30,(D5588-C5588)))*(L5588/(K5588+L5588))*(P5588/(P5588+O5588)))</f>
        <v>6.28068074916617</v>
      </c>
      <c r="U5588" s="7" t="n">
        <v>43163</v>
      </c>
    </row>
    <row r="5589" customFormat="false" ht="15" hidden="false" customHeight="false" outlineLevel="0" collapsed="false">
      <c r="A5589" s="0" t="s">
        <v>192</v>
      </c>
      <c r="B5589" s="0" t="s">
        <v>323</v>
      </c>
      <c r="C5589" s="0" t="n">
        <v>86</v>
      </c>
      <c r="D5589" s="0" t="n">
        <v>71</v>
      </c>
      <c r="E5589" s="0" t="n">
        <v>48</v>
      </c>
      <c r="F5589" s="0" t="n">
        <v>35</v>
      </c>
      <c r="G5589" s="0" t="n">
        <v>17</v>
      </c>
      <c r="H5589" s="0" t="n">
        <v>15</v>
      </c>
      <c r="I5589" s="0" t="n">
        <v>1</v>
      </c>
      <c r="J5589" s="0" t="n">
        <v>0</v>
      </c>
      <c r="K5589" s="0" t="n">
        <f aca="false">VLOOKUP(A5589,'Team Data'!$A$1:$E$659,2,FALSE())</f>
        <v>28</v>
      </c>
      <c r="L5589" s="0" t="n">
        <f aca="false">VLOOKUP(A5589,'Team Data'!$A$1:$E$659,3,FALSE())</f>
        <v>6</v>
      </c>
      <c r="M5589" s="0" t="n">
        <f aca="false">VLOOKUP(B5589,'Team Data'!$A$1:$E$659,2,FALSE())</f>
        <v>15</v>
      </c>
      <c r="N5589" s="0" t="n">
        <f aca="false">VLOOKUP(B5589,'Team Data'!$A$1:$E$659,3,FALSE())</f>
        <v>18</v>
      </c>
      <c r="O5589" s="0" t="n">
        <f aca="false">VLOOKUP(A5589,'Team Data'!$A$1:$E$659,4,FALSE())</f>
        <v>515</v>
      </c>
      <c r="P5589" s="0" t="n">
        <f aca="false">VLOOKUP(A5589,'Team Data'!$A$1:$E$659,5,FALSE())</f>
        <v>512</v>
      </c>
      <c r="Q5589" s="0" t="n">
        <f aca="false">VLOOKUP(B5589,'Team Data'!$A$1:$E$659,4,FALSE())</f>
        <v>519</v>
      </c>
      <c r="R5589" s="0" t="n">
        <f aca="false">VLOOKUP(B5589,'Team Data'!$A$1:$E$659,5,FALSE())</f>
        <v>499</v>
      </c>
      <c r="S5589" s="0" t="n">
        <f aca="false">IF(I5589=1,(MIN(30,(C5589-D5589)))*(M5589/(M5589+N5589))*(Q5589/(Q5589+R5589)),(MAX(-30,(C5589-D5589)))*(N5589/(M5589+N5589))*(R5589/(R5589+Q5589)))</f>
        <v>3.47606715484908</v>
      </c>
      <c r="T5589" s="0" t="n">
        <f aca="false">IF(J5589=1,(MIN(30,(D5589-C5589)))*(K5589/(K5589+L5589))*(O5589/(O5589+P5589)),(MAX(-30,(D5589-C5589)))*(L5589/(K5589+L5589))*(P5589/(P5589+O5589)))</f>
        <v>-1.31966321095137</v>
      </c>
      <c r="U5589" s="7" t="n">
        <v>43163</v>
      </c>
    </row>
    <row r="5590" customFormat="false" ht="15" hidden="false" customHeight="false" outlineLevel="0" collapsed="false">
      <c r="A5590" s="0" t="s">
        <v>146</v>
      </c>
      <c r="B5590" s="0" t="s">
        <v>150</v>
      </c>
      <c r="C5590" s="0" t="n">
        <v>72</v>
      </c>
      <c r="D5590" s="0" t="n">
        <v>61</v>
      </c>
      <c r="E5590" s="0" t="n">
        <v>38</v>
      </c>
      <c r="F5590" s="0" t="n">
        <v>39</v>
      </c>
      <c r="G5590" s="0" t="n">
        <v>12</v>
      </c>
      <c r="H5590" s="0" t="n">
        <v>16</v>
      </c>
      <c r="I5590" s="0" t="n">
        <v>1</v>
      </c>
      <c r="J5590" s="0" t="n">
        <v>0</v>
      </c>
      <c r="K5590" s="0" t="n">
        <f aca="false">VLOOKUP(A5590,'Team Data'!$A$1:$E$659,2,FALSE())</f>
        <v>7</v>
      </c>
      <c r="L5590" s="0" t="n">
        <f aca="false">VLOOKUP(A5590,'Team Data'!$A$1:$E$659,3,FALSE())</f>
        <v>25</v>
      </c>
      <c r="M5590" s="0" t="n">
        <f aca="false">VLOOKUP(B5590,'Team Data'!$A$1:$E$659,2,FALSE())</f>
        <v>27</v>
      </c>
      <c r="N5590" s="0" t="n">
        <f aca="false">VLOOKUP(B5590,'Team Data'!$A$1:$E$659,3,FALSE())</f>
        <v>7</v>
      </c>
      <c r="O5590" s="0" t="n">
        <f aca="false">VLOOKUP(A5590,'Team Data'!$A$1:$E$659,4,FALSE())</f>
        <v>544</v>
      </c>
      <c r="P5590" s="0" t="n">
        <f aca="false">VLOOKUP(A5590,'Team Data'!$A$1:$E$659,5,FALSE())</f>
        <v>461</v>
      </c>
      <c r="Q5590" s="0" t="n">
        <f aca="false">VLOOKUP(B5590,'Team Data'!$A$1:$E$659,4,FALSE())</f>
        <v>511</v>
      </c>
      <c r="R5590" s="0" t="n">
        <f aca="false">VLOOKUP(B5590,'Team Data'!$A$1:$E$659,5,FALSE())</f>
        <v>533</v>
      </c>
      <c r="S5590" s="0" t="n">
        <f aca="false">IF(I5590=1,(MIN(30,(C5590-D5590)))*(M5590/(M5590+N5590))*(Q5590/(Q5590+R5590)),(MAX(-30,(C5590-D5590)))*(N5590/(M5590+N5590))*(R5590/(R5590+Q5590)))</f>
        <v>4.27560851926978</v>
      </c>
      <c r="T5590" s="0" t="n">
        <f aca="false">IF(J5590=1,(MIN(30,(D5590-C5590)))*(K5590/(K5590+L5590))*(O5590/(O5590+P5590)),(MAX(-30,(D5590-C5590)))*(L5590/(K5590+L5590))*(P5590/(P5590+O5590)))</f>
        <v>-3.94200870646766</v>
      </c>
      <c r="U5590" s="7" t="n">
        <v>43163</v>
      </c>
    </row>
    <row r="5591" customFormat="false" ht="15" hidden="false" customHeight="false" outlineLevel="0" collapsed="false">
      <c r="A5591" s="0" t="s">
        <v>277</v>
      </c>
      <c r="B5591" s="0" t="s">
        <v>251</v>
      </c>
      <c r="C5591" s="0" t="n">
        <v>64</v>
      </c>
      <c r="D5591" s="0" t="n">
        <v>56</v>
      </c>
      <c r="E5591" s="0" t="n">
        <v>35</v>
      </c>
      <c r="F5591" s="0" t="n">
        <v>38</v>
      </c>
      <c r="G5591" s="0" t="n">
        <v>12</v>
      </c>
      <c r="H5591" s="0" t="n">
        <v>12</v>
      </c>
      <c r="I5591" s="0" t="n">
        <v>1</v>
      </c>
      <c r="J5591" s="0" t="n">
        <v>0</v>
      </c>
      <c r="K5591" s="0" t="n">
        <f aca="false">VLOOKUP(A5591,'Team Data'!$A$1:$E$659,2,FALSE())</f>
        <v>26</v>
      </c>
      <c r="L5591" s="0" t="n">
        <f aca="false">VLOOKUP(A5591,'Team Data'!$A$1:$E$659,3,FALSE())</f>
        <v>8</v>
      </c>
      <c r="M5591" s="0" t="n">
        <f aca="false">VLOOKUP(B5591,'Team Data'!$A$1:$E$659,2,FALSE())</f>
        <v>16</v>
      </c>
      <c r="N5591" s="0" t="n">
        <f aca="false">VLOOKUP(B5591,'Team Data'!$A$1:$E$659,3,FALSE())</f>
        <v>15</v>
      </c>
      <c r="O5591" s="0" t="n">
        <f aca="false">VLOOKUP(A5591,'Team Data'!$A$1:$E$659,4,FALSE())</f>
        <v>598</v>
      </c>
      <c r="P5591" s="0" t="n">
        <f aca="false">VLOOKUP(A5591,'Team Data'!$A$1:$E$659,5,FALSE())</f>
        <v>514</v>
      </c>
      <c r="Q5591" s="0" t="n">
        <f aca="false">VLOOKUP(B5591,'Team Data'!$A$1:$E$659,4,FALSE())</f>
        <v>519</v>
      </c>
      <c r="R5591" s="0" t="n">
        <f aca="false">VLOOKUP(B5591,'Team Data'!$A$1:$E$659,5,FALSE())</f>
        <v>461</v>
      </c>
      <c r="S5591" s="0" t="n">
        <f aca="false">IF(I5591=1,(MIN(30,(C5591-D5591)))*(M5591/(M5591+N5591))*(Q5591/(Q5591+R5591)),(MAX(-30,(C5591-D5591)))*(N5591/(M5591+N5591))*(R5591/(R5591+Q5591)))</f>
        <v>2.18670177748519</v>
      </c>
      <c r="T5591" s="0" t="n">
        <f aca="false">IF(J5591=1,(MIN(30,(D5591-C5591)))*(K5591/(K5591+L5591))*(O5591/(O5591+P5591)),(MAX(-30,(D5591-C5591)))*(L5591/(K5591+L5591))*(P5591/(P5591+O5591)))</f>
        <v>-0.870080406263225</v>
      </c>
      <c r="U5591" s="7" t="n">
        <v>43163</v>
      </c>
    </row>
    <row r="5592" customFormat="false" ht="15" hidden="false" customHeight="false" outlineLevel="0" collapsed="false">
      <c r="A5592" s="0" t="s">
        <v>76</v>
      </c>
      <c r="B5592" s="0" t="s">
        <v>163</v>
      </c>
      <c r="C5592" s="0" t="n">
        <v>75</v>
      </c>
      <c r="D5592" s="0" t="n">
        <v>85</v>
      </c>
      <c r="E5592" s="0" t="n">
        <v>31</v>
      </c>
      <c r="F5592" s="0" t="n">
        <v>25</v>
      </c>
      <c r="G5592" s="0" t="n">
        <v>12</v>
      </c>
      <c r="H5592" s="0" t="n">
        <v>9</v>
      </c>
      <c r="I5592" s="0" t="n">
        <v>0</v>
      </c>
      <c r="J5592" s="0" t="n">
        <v>1</v>
      </c>
      <c r="K5592" s="0" t="n">
        <f aca="false">VLOOKUP(A5592,'Team Data'!$A$1:$E$659,2,FALSE())</f>
        <v>16</v>
      </c>
      <c r="L5592" s="0" t="n">
        <f aca="false">VLOOKUP(A5592,'Team Data'!$A$1:$E$659,3,FALSE())</f>
        <v>16</v>
      </c>
      <c r="M5592" s="0" t="n">
        <f aca="false">VLOOKUP(B5592,'Team Data'!$A$1:$E$659,2,FALSE())</f>
        <v>13</v>
      </c>
      <c r="N5592" s="0" t="n">
        <f aca="false">VLOOKUP(B5592,'Team Data'!$A$1:$E$659,3,FALSE())</f>
        <v>20</v>
      </c>
      <c r="O5592" s="0" t="n">
        <f aca="false">VLOOKUP(A5592,'Team Data'!$A$1:$E$659,4,FALSE())</f>
        <v>473</v>
      </c>
      <c r="P5592" s="0" t="n">
        <f aca="false">VLOOKUP(A5592,'Team Data'!$A$1:$E$659,5,FALSE())</f>
        <v>561</v>
      </c>
      <c r="Q5592" s="0" t="n">
        <f aca="false">VLOOKUP(B5592,'Team Data'!$A$1:$E$659,4,FALSE())</f>
        <v>540</v>
      </c>
      <c r="R5592" s="0" t="n">
        <f aca="false">VLOOKUP(B5592,'Team Data'!$A$1:$E$659,5,FALSE())</f>
        <v>528</v>
      </c>
      <c r="S5592" s="0" t="n">
        <f aca="false">IF(I5592=1,(MIN(30,(C5592-D5592)))*(M5592/(M5592+N5592))*(Q5592/(Q5592+R5592)),(MAX(-30,(C5592-D5592)))*(N5592/(M5592+N5592))*(R5592/(R5592+Q5592)))</f>
        <v>-2.99625468164794</v>
      </c>
      <c r="T5592" s="0" t="n">
        <f aca="false">IF(J5592=1,(MIN(30,(D5592-C5592)))*(K5592/(K5592+L5592))*(O5592/(O5592+P5592)),(MAX(-30,(D5592-C5592)))*(L5592/(K5592+L5592))*(P5592/(P5592+O5592)))</f>
        <v>2.28723404255319</v>
      </c>
      <c r="U5592" s="7" t="n">
        <v>43163</v>
      </c>
    </row>
    <row r="5593" customFormat="false" ht="15" hidden="false" customHeight="false" outlineLevel="0" collapsed="false">
      <c r="A5593" s="0" t="s">
        <v>282</v>
      </c>
      <c r="B5593" s="0" t="s">
        <v>254</v>
      </c>
      <c r="C5593" s="0" t="n">
        <v>65</v>
      </c>
      <c r="D5593" s="0" t="n">
        <v>53</v>
      </c>
      <c r="E5593" s="0" t="n">
        <v>41</v>
      </c>
      <c r="F5593" s="0" t="n">
        <v>37</v>
      </c>
      <c r="G5593" s="0" t="n">
        <v>17</v>
      </c>
      <c r="H5593" s="0" t="n">
        <v>13</v>
      </c>
      <c r="I5593" s="0" t="n">
        <v>1</v>
      </c>
      <c r="J5593" s="0" t="n">
        <v>0</v>
      </c>
      <c r="K5593" s="0" t="n">
        <f aca="false">VLOOKUP(A5593,'Team Data'!$A$1:$E$659,2,FALSE())</f>
        <v>28</v>
      </c>
      <c r="L5593" s="0" t="n">
        <f aca="false">VLOOKUP(A5593,'Team Data'!$A$1:$E$659,3,FALSE())</f>
        <v>7</v>
      </c>
      <c r="M5593" s="0" t="n">
        <f aca="false">VLOOKUP(B5593,'Team Data'!$A$1:$E$659,2,FALSE())</f>
        <v>21</v>
      </c>
      <c r="N5593" s="0" t="n">
        <f aca="false">VLOOKUP(B5593,'Team Data'!$A$1:$E$659,3,FALSE())</f>
        <v>15</v>
      </c>
      <c r="O5593" s="0" t="n">
        <f aca="false">VLOOKUP(A5593,'Team Data'!$A$1:$E$659,4,FALSE())</f>
        <v>478</v>
      </c>
      <c r="P5593" s="0" t="n">
        <f aca="false">VLOOKUP(A5593,'Team Data'!$A$1:$E$659,5,FALSE())</f>
        <v>538</v>
      </c>
      <c r="Q5593" s="0" t="n">
        <f aca="false">VLOOKUP(B5593,'Team Data'!$A$1:$E$659,4,FALSE())</f>
        <v>540</v>
      </c>
      <c r="R5593" s="0" t="n">
        <f aca="false">VLOOKUP(B5593,'Team Data'!$A$1:$E$659,5,FALSE())</f>
        <v>510</v>
      </c>
      <c r="S5593" s="0" t="n">
        <f aca="false">IF(I5593=1,(MIN(30,(C5593-D5593)))*(M5593/(M5593+N5593))*(Q5593/(Q5593+R5593)),(MAX(-30,(C5593-D5593)))*(N5593/(M5593+N5593))*(R5593/(R5593+Q5593)))</f>
        <v>3.6</v>
      </c>
      <c r="T5593" s="0" t="n">
        <f aca="false">IF(J5593=1,(MIN(30,(D5593-C5593)))*(K5593/(K5593+L5593))*(O5593/(O5593+P5593)),(MAX(-30,(D5593-C5593)))*(L5593/(K5593+L5593))*(P5593/(P5593+O5593)))</f>
        <v>-1.27086614173228</v>
      </c>
      <c r="U5593" s="7" t="n">
        <v>43163</v>
      </c>
    </row>
    <row r="5594" customFormat="false" ht="15" hidden="false" customHeight="false" outlineLevel="0" collapsed="false">
      <c r="A5594" s="0" t="s">
        <v>38</v>
      </c>
      <c r="B5594" s="0" t="s">
        <v>263</v>
      </c>
      <c r="C5594" s="0" t="n">
        <v>70</v>
      </c>
      <c r="D5594" s="0" t="n">
        <v>77</v>
      </c>
      <c r="E5594" s="0" t="n">
        <v>31</v>
      </c>
      <c r="F5594" s="0" t="n">
        <v>33</v>
      </c>
      <c r="G5594" s="0" t="n">
        <v>10</v>
      </c>
      <c r="H5594" s="0" t="n">
        <v>8</v>
      </c>
      <c r="I5594" s="0" t="n">
        <v>0</v>
      </c>
      <c r="J5594" s="0" t="n">
        <v>1</v>
      </c>
      <c r="K5594" s="0" t="n">
        <f aca="false">VLOOKUP(A5594,'Team Data'!$A$1:$E$659,2,FALSE())</f>
        <v>21</v>
      </c>
      <c r="L5594" s="0" t="n">
        <f aca="false">VLOOKUP(A5594,'Team Data'!$A$1:$E$659,3,FALSE())</f>
        <v>14</v>
      </c>
      <c r="M5594" s="0" t="n">
        <f aca="false">VLOOKUP(B5594,'Team Data'!$A$1:$E$659,2,FALSE())</f>
        <v>22</v>
      </c>
      <c r="N5594" s="0" t="n">
        <f aca="false">VLOOKUP(B5594,'Team Data'!$A$1:$E$659,3,FALSE())</f>
        <v>12</v>
      </c>
      <c r="O5594" s="0" t="n">
        <f aca="false">VLOOKUP(A5594,'Team Data'!$A$1:$E$659,4,FALSE())</f>
        <v>713</v>
      </c>
      <c r="P5594" s="0" t="n">
        <f aca="false">VLOOKUP(A5594,'Team Data'!$A$1:$E$659,5,FALSE())</f>
        <v>450</v>
      </c>
      <c r="Q5594" s="0" t="n">
        <f aca="false">VLOOKUP(B5594,'Team Data'!$A$1:$E$659,4,FALSE())</f>
        <v>670</v>
      </c>
      <c r="R5594" s="0" t="n">
        <f aca="false">VLOOKUP(B5594,'Team Data'!$A$1:$E$659,5,FALSE())</f>
        <v>461</v>
      </c>
      <c r="S5594" s="0" t="n">
        <f aca="false">IF(I5594=1,(MIN(30,(C5594-D5594)))*(M5594/(M5594+N5594))*(Q5594/(Q5594+R5594)),(MAX(-30,(C5594-D5594)))*(N5594/(M5594+N5594))*(R5594/(R5594+Q5594)))</f>
        <v>-1.00702137618973</v>
      </c>
      <c r="T5594" s="0" t="n">
        <f aca="false">IF(J5594=1,(MIN(30,(D5594-C5594)))*(K5594/(K5594+L5594))*(O5594/(O5594+P5594)),(MAX(-30,(D5594-C5594)))*(L5594/(K5594+L5594))*(P5594/(P5594+O5594)))</f>
        <v>2.57489251934652</v>
      </c>
      <c r="U5594" s="7" t="n">
        <v>43163</v>
      </c>
    </row>
    <row r="5595" customFormat="false" ht="15" hidden="false" customHeight="false" outlineLevel="0" collapsed="false">
      <c r="A5595" s="0" t="s">
        <v>293</v>
      </c>
      <c r="B5595" s="0" t="s">
        <v>116</v>
      </c>
      <c r="C5595" s="0" t="n">
        <v>92</v>
      </c>
      <c r="D5595" s="0" t="n">
        <v>87</v>
      </c>
      <c r="E5595" s="0" t="n">
        <v>39</v>
      </c>
      <c r="F5595" s="0" t="n">
        <v>42</v>
      </c>
      <c r="G5595" s="0" t="n">
        <v>13</v>
      </c>
      <c r="H5595" s="0" t="n">
        <v>14</v>
      </c>
      <c r="I5595" s="0" t="n">
        <v>1</v>
      </c>
      <c r="J5595" s="0" t="n">
        <v>0</v>
      </c>
      <c r="K5595" s="0" t="n">
        <f aca="false">VLOOKUP(A5595,'Team Data'!$A$1:$E$659,2,FALSE())</f>
        <v>11</v>
      </c>
      <c r="L5595" s="0" t="n">
        <f aca="false">VLOOKUP(A5595,'Team Data'!$A$1:$E$659,3,FALSE())</f>
        <v>18</v>
      </c>
      <c r="M5595" s="0" t="n">
        <f aca="false">VLOOKUP(B5595,'Team Data'!$A$1:$E$659,2,FALSE())</f>
        <v>6</v>
      </c>
      <c r="N5595" s="0" t="n">
        <f aca="false">VLOOKUP(B5595,'Team Data'!$A$1:$E$659,3,FALSE())</f>
        <v>25</v>
      </c>
      <c r="O5595" s="0" t="n">
        <f aca="false">VLOOKUP(A5595,'Team Data'!$A$1:$E$659,4,FALSE())</f>
        <v>403</v>
      </c>
      <c r="P5595" s="0" t="n">
        <f aca="false">VLOOKUP(A5595,'Team Data'!$A$1:$E$659,5,FALSE())</f>
        <v>446</v>
      </c>
      <c r="Q5595" s="0" t="n">
        <f aca="false">VLOOKUP(B5595,'Team Data'!$A$1:$E$659,4,FALSE())</f>
        <v>465</v>
      </c>
      <c r="R5595" s="0" t="n">
        <f aca="false">VLOOKUP(B5595,'Team Data'!$A$1:$E$659,5,FALSE())</f>
        <v>438</v>
      </c>
      <c r="S5595" s="0" t="n">
        <f aca="false">IF(I5595=1,(MIN(30,(C5595-D5595)))*(M5595/(M5595+N5595))*(Q5595/(Q5595+R5595)),(MAX(-30,(C5595-D5595)))*(N5595/(M5595+N5595))*(R5595/(R5595+Q5595)))</f>
        <v>0.498338870431894</v>
      </c>
      <c r="T5595" s="0" t="n">
        <f aca="false">IF(J5595=1,(MIN(30,(D5595-C5595)))*(K5595/(K5595+L5595))*(O5595/(O5595+P5595)),(MAX(-30,(D5595-C5595)))*(L5595/(K5595+L5595))*(P5595/(P5595+O5595)))</f>
        <v>-1.63031558425734</v>
      </c>
      <c r="U5595" s="7" t="n">
        <v>43163</v>
      </c>
    </row>
    <row r="5596" customFormat="false" ht="15" hidden="false" customHeight="false" outlineLevel="0" collapsed="false">
      <c r="A5596" s="0" t="s">
        <v>197</v>
      </c>
      <c r="B5596" s="0" t="s">
        <v>75</v>
      </c>
      <c r="C5596" s="0" t="n">
        <v>64</v>
      </c>
      <c r="D5596" s="0" t="n">
        <v>74</v>
      </c>
      <c r="E5596" s="0" t="n">
        <v>42</v>
      </c>
      <c r="F5596" s="0" t="n">
        <v>46</v>
      </c>
      <c r="G5596" s="0" t="n">
        <v>14</v>
      </c>
      <c r="H5596" s="0" t="n">
        <v>14</v>
      </c>
      <c r="I5596" s="0" t="n">
        <v>0</v>
      </c>
      <c r="J5596" s="0" t="n">
        <v>1</v>
      </c>
      <c r="K5596" s="0" t="n">
        <f aca="false">VLOOKUP(A5596,'Team Data'!$A$1:$E$659,2,FALSE())</f>
        <v>26</v>
      </c>
      <c r="L5596" s="0" t="n">
        <f aca="false">VLOOKUP(A5596,'Team Data'!$A$1:$E$659,3,FALSE())</f>
        <v>11</v>
      </c>
      <c r="M5596" s="0" t="n">
        <f aca="false">VLOOKUP(B5596,'Team Data'!$A$1:$E$659,2,FALSE())</f>
        <v>28</v>
      </c>
      <c r="N5596" s="0" t="n">
        <f aca="false">VLOOKUP(B5596,'Team Data'!$A$1:$E$659,3,FALSE())</f>
        <v>8</v>
      </c>
      <c r="O5596" s="0" t="n">
        <f aca="false">VLOOKUP(A5596,'Team Data'!$A$1:$E$659,4,FALSE())</f>
        <v>794</v>
      </c>
      <c r="P5596" s="0" t="n">
        <f aca="false">VLOOKUP(A5596,'Team Data'!$A$1:$E$659,5,FALSE())</f>
        <v>455</v>
      </c>
      <c r="Q5596" s="0" t="n">
        <f aca="false">VLOOKUP(B5596,'Team Data'!$A$1:$E$659,4,FALSE())</f>
        <v>723</v>
      </c>
      <c r="R5596" s="0" t="n">
        <f aca="false">VLOOKUP(B5596,'Team Data'!$A$1:$E$659,5,FALSE())</f>
        <v>486</v>
      </c>
      <c r="S5596" s="0" t="n">
        <f aca="false">IF(I5596=1,(MIN(30,(C5596-D5596)))*(M5596/(M5596+N5596))*(Q5596/(Q5596+R5596)),(MAX(-30,(C5596-D5596)))*(N5596/(M5596+N5596))*(R5596/(R5596+Q5596)))</f>
        <v>-0.893300248138958</v>
      </c>
      <c r="T5596" s="0" t="n">
        <f aca="false">IF(J5596=1,(MIN(30,(D5596-C5596)))*(K5596/(K5596+L5596))*(O5596/(O5596+P5596)),(MAX(-30,(D5596-C5596)))*(L5596/(K5596+L5596))*(P5596/(P5596+O5596)))</f>
        <v>4.46714128059204</v>
      </c>
      <c r="U5596" s="7" t="n">
        <v>43163</v>
      </c>
    </row>
    <row r="5597" customFormat="false" ht="15" hidden="false" customHeight="false" outlineLevel="0" collapsed="false">
      <c r="A5597" s="0" t="s">
        <v>343</v>
      </c>
      <c r="B5597" s="0" t="s">
        <v>95</v>
      </c>
      <c r="C5597" s="0" t="n">
        <v>73</v>
      </c>
      <c r="D5597" s="0" t="n">
        <v>97</v>
      </c>
      <c r="E5597" s="0" t="n">
        <v>31</v>
      </c>
      <c r="F5597" s="0" t="n">
        <v>32</v>
      </c>
      <c r="G5597" s="0" t="n">
        <v>14</v>
      </c>
      <c r="H5597" s="0" t="n">
        <v>8</v>
      </c>
      <c r="I5597" s="0" t="n">
        <v>0</v>
      </c>
      <c r="J5597" s="0" t="n">
        <v>1</v>
      </c>
      <c r="K5597" s="0" t="n">
        <f aca="false">VLOOKUP(A5597,'Team Data'!$A$1:$E$659,2,FALSE())</f>
        <v>13</v>
      </c>
      <c r="L5597" s="0" t="n">
        <f aca="false">VLOOKUP(A5597,'Team Data'!$A$1:$E$659,3,FALSE())</f>
        <v>19</v>
      </c>
      <c r="M5597" s="0" t="n">
        <f aca="false">VLOOKUP(B5597,'Team Data'!$A$1:$E$659,2,FALSE())</f>
        <v>23</v>
      </c>
      <c r="N5597" s="0" t="n">
        <f aca="false">VLOOKUP(B5597,'Team Data'!$A$1:$E$659,3,FALSE())</f>
        <v>9</v>
      </c>
      <c r="O5597" s="0" t="n">
        <f aca="false">VLOOKUP(A5597,'Team Data'!$A$1:$E$659,4,FALSE())</f>
        <v>540</v>
      </c>
      <c r="P5597" s="0" t="n">
        <f aca="false">VLOOKUP(A5597,'Team Data'!$A$1:$E$659,5,FALSE())</f>
        <v>453</v>
      </c>
      <c r="Q5597" s="0" t="n">
        <f aca="false">VLOOKUP(B5597,'Team Data'!$A$1:$E$659,4,FALSE())</f>
        <v>502</v>
      </c>
      <c r="R5597" s="0" t="n">
        <f aca="false">VLOOKUP(B5597,'Team Data'!$A$1:$E$659,5,FALSE())</f>
        <v>485</v>
      </c>
      <c r="S5597" s="0" t="n">
        <f aca="false">IF(I5597=1,(MIN(30,(C5597-D5597)))*(M5597/(M5597+N5597))*(Q5597/(Q5597+R5597)),(MAX(-30,(C5597-D5597)))*(N5597/(M5597+N5597))*(R5597/(R5597+Q5597)))</f>
        <v>-3.31686930091185</v>
      </c>
      <c r="T5597" s="0" t="n">
        <f aca="false">IF(J5597=1,(MIN(30,(D5597-C5597)))*(K5597/(K5597+L5597))*(O5597/(O5597+P5597)),(MAX(-30,(D5597-C5597)))*(L5597/(K5597+L5597))*(P5597/(P5597+O5597)))</f>
        <v>5.30211480362538</v>
      </c>
      <c r="U5597" s="7" t="n">
        <v>43163</v>
      </c>
    </row>
    <row r="5598" customFormat="false" ht="15" hidden="false" customHeight="false" outlineLevel="0" collapsed="false">
      <c r="A5598" s="0" t="s">
        <v>175</v>
      </c>
      <c r="B5598" s="0" t="s">
        <v>19</v>
      </c>
      <c r="C5598" s="0" t="n">
        <v>57</v>
      </c>
      <c r="D5598" s="0" t="n">
        <v>94</v>
      </c>
      <c r="E5598" s="0" t="n">
        <v>36</v>
      </c>
      <c r="F5598" s="0" t="n">
        <v>37</v>
      </c>
      <c r="G5598" s="0" t="n">
        <v>24</v>
      </c>
      <c r="H5598" s="0" t="n">
        <v>12</v>
      </c>
      <c r="I5598" s="0" t="n">
        <v>0</v>
      </c>
      <c r="J5598" s="0" t="n">
        <v>1</v>
      </c>
      <c r="K5598" s="0" t="n">
        <f aca="false">VLOOKUP(A5598,'Team Data'!$A$1:$E$659,2,FALSE())</f>
        <v>4</v>
      </c>
      <c r="L5598" s="0" t="n">
        <f aca="false">VLOOKUP(A5598,'Team Data'!$A$1:$E$659,3,FALSE())</f>
        <v>28</v>
      </c>
      <c r="M5598" s="0" t="n">
        <f aca="false">VLOOKUP(B5598,'Team Data'!$A$1:$E$659,2,FALSE())</f>
        <v>14</v>
      </c>
      <c r="N5598" s="0" t="n">
        <f aca="false">VLOOKUP(B5598,'Team Data'!$A$1:$E$659,3,FALSE())</f>
        <v>21</v>
      </c>
      <c r="O5598" s="0" t="n">
        <f aca="false">VLOOKUP(A5598,'Team Data'!$A$1:$E$659,4,FALSE())</f>
        <v>495</v>
      </c>
      <c r="P5598" s="0" t="n">
        <f aca="false">VLOOKUP(A5598,'Team Data'!$A$1:$E$659,5,FALSE())</f>
        <v>568</v>
      </c>
      <c r="Q5598" s="0" t="n">
        <f aca="false">VLOOKUP(B5598,'Team Data'!$A$1:$E$659,4,FALSE())</f>
        <v>471</v>
      </c>
      <c r="R5598" s="0" t="n">
        <f aca="false">VLOOKUP(B5598,'Team Data'!$A$1:$E$659,5,FALSE())</f>
        <v>659</v>
      </c>
      <c r="S5598" s="0" t="n">
        <f aca="false">IF(I5598=1,(MIN(30,(C5598-D5598)))*(M5598/(M5598+N5598))*(Q5598/(Q5598+R5598)),(MAX(-30,(C5598-D5598)))*(N5598/(M5598+N5598))*(R5598/(R5598+Q5598)))</f>
        <v>-10.4973451327434</v>
      </c>
      <c r="T5598" s="0" t="n">
        <f aca="false">IF(J5598=1,(MIN(30,(D5598-C5598)))*(K5598/(K5598+L5598))*(O5598/(O5598+P5598)),(MAX(-30,(D5598-C5598)))*(L5598/(K5598+L5598))*(P5598/(P5598+O5598)))</f>
        <v>1.74623706491063</v>
      </c>
      <c r="U5598" s="7" t="n">
        <v>43163</v>
      </c>
    </row>
    <row r="5599" customFormat="false" ht="15" hidden="false" customHeight="false" outlineLevel="0" collapsed="false">
      <c r="A5599" s="0" t="s">
        <v>332</v>
      </c>
      <c r="B5599" s="0" t="s">
        <v>219</v>
      </c>
      <c r="C5599" s="0" t="n">
        <v>82</v>
      </c>
      <c r="D5599" s="0" t="n">
        <v>69</v>
      </c>
      <c r="E5599" s="0" t="n">
        <v>33</v>
      </c>
      <c r="F5599" s="0" t="n">
        <v>32</v>
      </c>
      <c r="G5599" s="0" t="n">
        <v>13</v>
      </c>
      <c r="H5599" s="0" t="n">
        <v>9</v>
      </c>
      <c r="I5599" s="0" t="n">
        <v>1</v>
      </c>
      <c r="J5599" s="0" t="n">
        <v>0</v>
      </c>
      <c r="K5599" s="0" t="n">
        <f aca="false">VLOOKUP(A5599,'Team Data'!$A$1:$E$659,2,FALSE())</f>
        <v>12</v>
      </c>
      <c r="L5599" s="0" t="n">
        <f aca="false">VLOOKUP(A5599,'Team Data'!$A$1:$E$659,3,FALSE())</f>
        <v>20</v>
      </c>
      <c r="M5599" s="0" t="n">
        <f aca="false">VLOOKUP(B5599,'Team Data'!$A$1:$E$659,2,FALSE())</f>
        <v>12</v>
      </c>
      <c r="N5599" s="0" t="n">
        <f aca="false">VLOOKUP(B5599,'Team Data'!$A$1:$E$659,3,FALSE())</f>
        <v>20</v>
      </c>
      <c r="O5599" s="0" t="n">
        <f aca="false">VLOOKUP(A5599,'Team Data'!$A$1:$E$659,4,FALSE())</f>
        <v>669</v>
      </c>
      <c r="P5599" s="0" t="n">
        <f aca="false">VLOOKUP(A5599,'Team Data'!$A$1:$E$659,5,FALSE())</f>
        <v>411</v>
      </c>
      <c r="Q5599" s="0" t="n">
        <f aca="false">VLOOKUP(B5599,'Team Data'!$A$1:$E$659,4,FALSE())</f>
        <v>657</v>
      </c>
      <c r="R5599" s="0" t="n">
        <f aca="false">VLOOKUP(B5599,'Team Data'!$A$1:$E$659,5,FALSE())</f>
        <v>413</v>
      </c>
      <c r="S5599" s="0" t="n">
        <f aca="false">IF(I5599=1,(MIN(30,(C5599-D5599)))*(M5599/(M5599+N5599))*(Q5599/(Q5599+R5599)),(MAX(-30,(C5599-D5599)))*(N5599/(M5599+N5599))*(R5599/(R5599+Q5599)))</f>
        <v>2.99334112149533</v>
      </c>
      <c r="T5599" s="0" t="n">
        <f aca="false">IF(J5599=1,(MIN(30,(D5599-C5599)))*(K5599/(K5599+L5599))*(O5599/(O5599+P5599)),(MAX(-30,(D5599-C5599)))*(L5599/(K5599+L5599))*(P5599/(P5599+O5599)))</f>
        <v>-3.09201388888889</v>
      </c>
      <c r="U5599" s="7" t="n">
        <v>43163</v>
      </c>
    </row>
    <row r="5600" customFormat="false" ht="15" hidden="false" customHeight="false" outlineLevel="0" collapsed="false">
      <c r="A5600" s="0" t="s">
        <v>262</v>
      </c>
      <c r="B5600" s="0" t="s">
        <v>328</v>
      </c>
      <c r="C5600" s="0" t="n">
        <v>47</v>
      </c>
      <c r="D5600" s="0" t="n">
        <v>73</v>
      </c>
      <c r="E5600" s="0" t="n">
        <v>22</v>
      </c>
      <c r="F5600" s="0" t="n">
        <v>40</v>
      </c>
      <c r="G5600" s="0" t="n">
        <v>14</v>
      </c>
      <c r="H5600" s="0" t="n">
        <v>18</v>
      </c>
      <c r="I5600" s="0" t="n">
        <v>0</v>
      </c>
      <c r="J5600" s="0" t="n">
        <v>1</v>
      </c>
      <c r="K5600" s="0" t="n">
        <f aca="false">VLOOKUP(A5600,'Team Data'!$A$1:$E$659,2,FALSE())</f>
        <v>20</v>
      </c>
      <c r="L5600" s="0" t="n">
        <f aca="false">VLOOKUP(A5600,'Team Data'!$A$1:$E$659,3,FALSE())</f>
        <v>14</v>
      </c>
      <c r="M5600" s="0" t="n">
        <f aca="false">VLOOKUP(B5600,'Team Data'!$A$1:$E$659,2,FALSE())</f>
        <v>23</v>
      </c>
      <c r="N5600" s="0" t="n">
        <f aca="false">VLOOKUP(B5600,'Team Data'!$A$1:$E$659,3,FALSE())</f>
        <v>10</v>
      </c>
      <c r="O5600" s="0" t="n">
        <f aca="false">VLOOKUP(A5600,'Team Data'!$A$1:$E$659,4,FALSE())</f>
        <v>507</v>
      </c>
      <c r="P5600" s="0" t="n">
        <f aca="false">VLOOKUP(A5600,'Team Data'!$A$1:$E$659,5,FALSE())</f>
        <v>501</v>
      </c>
      <c r="Q5600" s="0" t="n">
        <f aca="false">VLOOKUP(B5600,'Team Data'!$A$1:$E$659,4,FALSE())</f>
        <v>523</v>
      </c>
      <c r="R5600" s="0" t="n">
        <f aca="false">VLOOKUP(B5600,'Team Data'!$A$1:$E$659,5,FALSE())</f>
        <v>473</v>
      </c>
      <c r="S5600" s="0" t="n">
        <f aca="false">IF(I5600=1,(MIN(30,(C5600-D5600)))*(M5600/(M5600+N5600))*(Q5600/(Q5600+R5600)),(MAX(-30,(C5600-D5600)))*(N5600/(M5600+N5600))*(R5600/(R5600+Q5600)))</f>
        <v>-3.74163319946453</v>
      </c>
      <c r="T5600" s="0" t="n">
        <f aca="false">IF(J5600=1,(MIN(30,(D5600-C5600)))*(K5600/(K5600+L5600))*(O5600/(O5600+P5600)),(MAX(-30,(D5600-C5600)))*(L5600/(K5600+L5600))*(P5600/(P5600+O5600)))</f>
        <v>7.69257703081233</v>
      </c>
      <c r="U5600" s="7" t="n">
        <v>43163</v>
      </c>
    </row>
    <row r="5601" customFormat="false" ht="15" hidden="false" customHeight="false" outlineLevel="0" collapsed="false">
      <c r="A5601" s="0" t="s">
        <v>40</v>
      </c>
      <c r="B5601" s="0" t="s">
        <v>106</v>
      </c>
      <c r="C5601" s="0" t="n">
        <v>68</v>
      </c>
      <c r="D5601" s="0" t="n">
        <v>81</v>
      </c>
      <c r="E5601" s="0" t="n">
        <v>39</v>
      </c>
      <c r="F5601" s="0" t="n">
        <v>32</v>
      </c>
      <c r="G5601" s="0" t="n">
        <v>15</v>
      </c>
      <c r="H5601" s="0" t="n">
        <v>11</v>
      </c>
      <c r="I5601" s="0" t="n">
        <v>0</v>
      </c>
      <c r="J5601" s="0" t="n">
        <v>1</v>
      </c>
      <c r="K5601" s="0" t="n">
        <f aca="false">VLOOKUP(A5601,'Team Data'!$A$1:$E$659,2,FALSE())</f>
        <v>12</v>
      </c>
      <c r="L5601" s="0" t="n">
        <f aca="false">VLOOKUP(A5601,'Team Data'!$A$1:$E$659,3,FALSE())</f>
        <v>18</v>
      </c>
      <c r="M5601" s="0" t="n">
        <f aca="false">VLOOKUP(B5601,'Team Data'!$A$1:$E$659,2,FALSE())</f>
        <v>22</v>
      </c>
      <c r="N5601" s="0" t="n">
        <f aca="false">VLOOKUP(B5601,'Team Data'!$A$1:$E$659,3,FALSE())</f>
        <v>12</v>
      </c>
      <c r="O5601" s="0" t="n">
        <f aca="false">VLOOKUP(A5601,'Team Data'!$A$1:$E$659,4,FALSE())</f>
        <v>502</v>
      </c>
      <c r="P5601" s="0" t="n">
        <f aca="false">VLOOKUP(A5601,'Team Data'!$A$1:$E$659,5,FALSE())</f>
        <v>400</v>
      </c>
      <c r="Q5601" s="0" t="n">
        <f aca="false">VLOOKUP(B5601,'Team Data'!$A$1:$E$659,4,FALSE())</f>
        <v>510</v>
      </c>
      <c r="R5601" s="0" t="n">
        <f aca="false">VLOOKUP(B5601,'Team Data'!$A$1:$E$659,5,FALSE())</f>
        <v>571</v>
      </c>
      <c r="S5601" s="0" t="n">
        <f aca="false">IF(I5601=1,(MIN(30,(C5601-D5601)))*(M5601/(M5601+N5601))*(Q5601/(Q5601+R5601)),(MAX(-30,(C5601-D5601)))*(N5601/(M5601+N5601))*(R5601/(R5601+Q5601)))</f>
        <v>-2.42357294444142</v>
      </c>
      <c r="T5601" s="0" t="n">
        <f aca="false">IF(J5601=1,(MIN(30,(D5601-C5601)))*(K5601/(K5601+L5601))*(O5601/(O5601+P5601)),(MAX(-30,(D5601-C5601)))*(L5601/(K5601+L5601))*(P5601/(P5601+O5601)))</f>
        <v>2.8940133037694</v>
      </c>
      <c r="U5601" s="7" t="n">
        <v>43163</v>
      </c>
    </row>
    <row r="5602" customFormat="false" ht="15" hidden="false" customHeight="false" outlineLevel="0" collapsed="false">
      <c r="A5602" s="0" t="s">
        <v>120</v>
      </c>
      <c r="B5602" s="0" t="s">
        <v>179</v>
      </c>
      <c r="C5602" s="0" t="n">
        <v>64</v>
      </c>
      <c r="D5602" s="0" t="n">
        <v>75</v>
      </c>
      <c r="E5602" s="0" t="n">
        <v>27</v>
      </c>
      <c r="F5602" s="0" t="n">
        <v>45</v>
      </c>
      <c r="G5602" s="0" t="n">
        <v>12</v>
      </c>
      <c r="H5602" s="0" t="n">
        <v>11</v>
      </c>
      <c r="I5602" s="0" t="n">
        <v>0</v>
      </c>
      <c r="J5602" s="0" t="n">
        <v>1</v>
      </c>
      <c r="K5602" s="0" t="n">
        <f aca="false">VLOOKUP(A5602,'Team Data'!$A$1:$E$659,2,FALSE())</f>
        <v>14</v>
      </c>
      <c r="L5602" s="0" t="n">
        <f aca="false">VLOOKUP(A5602,'Team Data'!$A$1:$E$659,3,FALSE())</f>
        <v>16</v>
      </c>
      <c r="M5602" s="0" t="n">
        <f aca="false">VLOOKUP(B5602,'Team Data'!$A$1:$E$659,2,FALSE())</f>
        <v>26</v>
      </c>
      <c r="N5602" s="0" t="n">
        <f aca="false">VLOOKUP(B5602,'Team Data'!$A$1:$E$659,3,FALSE())</f>
        <v>8</v>
      </c>
      <c r="O5602" s="0" t="n">
        <f aca="false">VLOOKUP(A5602,'Team Data'!$A$1:$E$659,4,FALSE())</f>
        <v>423</v>
      </c>
      <c r="P5602" s="0" t="n">
        <f aca="false">VLOOKUP(A5602,'Team Data'!$A$1:$E$659,5,FALSE())</f>
        <v>495</v>
      </c>
      <c r="Q5602" s="0" t="n">
        <f aca="false">VLOOKUP(B5602,'Team Data'!$A$1:$E$659,4,FALSE())</f>
        <v>523</v>
      </c>
      <c r="R5602" s="0" t="n">
        <f aca="false">VLOOKUP(B5602,'Team Data'!$A$1:$E$659,5,FALSE())</f>
        <v>545</v>
      </c>
      <c r="S5602" s="0" t="n">
        <f aca="false">IF(I5602=1,(MIN(30,(C5602-D5602)))*(M5602/(M5602+N5602))*(Q5602/(Q5602+R5602)),(MAX(-30,(C5602-D5602)))*(N5602/(M5602+N5602))*(R5602/(R5602+Q5602)))</f>
        <v>-1.32077550121172</v>
      </c>
      <c r="T5602" s="0" t="n">
        <f aca="false">IF(J5602=1,(MIN(30,(D5602-C5602)))*(K5602/(K5602+L5602))*(O5602/(O5602+P5602)),(MAX(-30,(D5602-C5602)))*(L5602/(K5602+L5602))*(P5602/(P5602+O5602)))</f>
        <v>2.36535947712418</v>
      </c>
      <c r="U5602" s="7" t="n">
        <v>43163</v>
      </c>
    </row>
    <row r="5603" customFormat="false" ht="15" hidden="false" customHeight="false" outlineLevel="0" collapsed="false">
      <c r="A5603" s="0" t="s">
        <v>94</v>
      </c>
      <c r="B5603" s="0" t="s">
        <v>191</v>
      </c>
      <c r="C5603" s="0" t="n">
        <v>86</v>
      </c>
      <c r="D5603" s="0" t="n">
        <v>95</v>
      </c>
      <c r="E5603" s="0" t="n">
        <v>26</v>
      </c>
      <c r="F5603" s="0" t="n">
        <v>31</v>
      </c>
      <c r="G5603" s="0" t="n">
        <v>15</v>
      </c>
      <c r="H5603" s="0" t="n">
        <v>18</v>
      </c>
      <c r="I5603" s="0" t="n">
        <v>0</v>
      </c>
      <c r="J5603" s="0" t="n">
        <v>1</v>
      </c>
      <c r="K5603" s="0" t="n">
        <f aca="false">VLOOKUP(A5603,'Team Data'!$A$1:$E$659,2,FALSE())</f>
        <v>21</v>
      </c>
      <c r="L5603" s="0" t="n">
        <f aca="false">VLOOKUP(A5603,'Team Data'!$A$1:$E$659,3,FALSE())</f>
        <v>11</v>
      </c>
      <c r="M5603" s="0" t="n">
        <f aca="false">VLOOKUP(B5603,'Team Data'!$A$1:$E$659,2,FALSE())</f>
        <v>19</v>
      </c>
      <c r="N5603" s="0" t="n">
        <f aca="false">VLOOKUP(B5603,'Team Data'!$A$1:$E$659,3,FALSE())</f>
        <v>15</v>
      </c>
      <c r="O5603" s="0" t="n">
        <f aca="false">VLOOKUP(A5603,'Team Data'!$A$1:$E$659,4,FALSE())</f>
        <v>515</v>
      </c>
      <c r="P5603" s="0" t="n">
        <f aca="false">VLOOKUP(A5603,'Team Data'!$A$1:$E$659,5,FALSE())</f>
        <v>471</v>
      </c>
      <c r="Q5603" s="0" t="n">
        <f aca="false">VLOOKUP(B5603,'Team Data'!$A$1:$E$659,4,FALSE())</f>
        <v>580</v>
      </c>
      <c r="R5603" s="0" t="n">
        <f aca="false">VLOOKUP(B5603,'Team Data'!$A$1:$E$659,5,FALSE())</f>
        <v>491</v>
      </c>
      <c r="S5603" s="0" t="n">
        <f aca="false">IF(I5603=1,(MIN(30,(C5603-D5603)))*(M5603/(M5603+N5603))*(Q5603/(Q5603+R5603)),(MAX(-30,(C5603-D5603)))*(N5603/(M5603+N5603))*(R5603/(R5603+Q5603)))</f>
        <v>-1.82031636183885</v>
      </c>
      <c r="T5603" s="0" t="n">
        <f aca="false">IF(J5603=1,(MIN(30,(D5603-C5603)))*(K5603/(K5603+L5603))*(O5603/(O5603+P5603)),(MAX(-30,(D5603-C5603)))*(L5603/(K5603+L5603))*(P5603/(P5603+O5603)))</f>
        <v>3.08490745436106</v>
      </c>
      <c r="U5603" s="7" t="n">
        <v>43163</v>
      </c>
    </row>
    <row r="5604" customFormat="false" ht="15" hidden="false" customHeight="false" outlineLevel="0" collapsed="false">
      <c r="A5604" s="0" t="s">
        <v>319</v>
      </c>
      <c r="B5604" s="0" t="s">
        <v>327</v>
      </c>
      <c r="C5604" s="0" t="n">
        <v>67</v>
      </c>
      <c r="D5604" s="0" t="n">
        <v>79</v>
      </c>
      <c r="E5604" s="0" t="n">
        <v>29</v>
      </c>
      <c r="F5604" s="0" t="n">
        <v>29</v>
      </c>
      <c r="G5604" s="0" t="n">
        <v>15</v>
      </c>
      <c r="H5604" s="0" t="n">
        <v>11</v>
      </c>
      <c r="I5604" s="0" t="n">
        <v>0</v>
      </c>
      <c r="J5604" s="0" t="n">
        <v>1</v>
      </c>
      <c r="K5604" s="0" t="n">
        <f aca="false">VLOOKUP(A5604,'Team Data'!$A$1:$E$659,2,FALSE())</f>
        <v>20</v>
      </c>
      <c r="L5604" s="0" t="n">
        <f aca="false">VLOOKUP(A5604,'Team Data'!$A$1:$E$659,3,FALSE())</f>
        <v>13</v>
      </c>
      <c r="M5604" s="0" t="n">
        <f aca="false">VLOOKUP(B5604,'Team Data'!$A$1:$E$659,2,FALSE())</f>
        <v>17</v>
      </c>
      <c r="N5604" s="0" t="n">
        <f aca="false">VLOOKUP(B5604,'Team Data'!$A$1:$E$659,3,FALSE())</f>
        <v>17</v>
      </c>
      <c r="O5604" s="0" t="n">
        <f aca="false">VLOOKUP(A5604,'Team Data'!$A$1:$E$659,4,FALSE())</f>
        <v>561</v>
      </c>
      <c r="P5604" s="0" t="n">
        <f aca="false">VLOOKUP(A5604,'Team Data'!$A$1:$E$659,5,FALSE())</f>
        <v>525</v>
      </c>
      <c r="Q5604" s="0" t="n">
        <f aca="false">VLOOKUP(B5604,'Team Data'!$A$1:$E$659,4,FALSE())</f>
        <v>586</v>
      </c>
      <c r="R5604" s="0" t="n">
        <f aca="false">VLOOKUP(B5604,'Team Data'!$A$1:$E$659,5,FALSE())</f>
        <v>495</v>
      </c>
      <c r="S5604" s="0" t="n">
        <f aca="false">IF(I5604=1,(MIN(30,(C5604-D5604)))*(M5604/(M5604+N5604))*(Q5604/(Q5604+R5604)),(MAX(-30,(C5604-D5604)))*(N5604/(M5604+N5604))*(R5604/(R5604+Q5604)))</f>
        <v>-2.74745605920444</v>
      </c>
      <c r="T5604" s="0" t="n">
        <f aca="false">IF(J5604=1,(MIN(30,(D5604-C5604)))*(K5604/(K5604+L5604))*(O5604/(O5604+P5604)),(MAX(-30,(D5604-C5604)))*(L5604/(K5604+L5604))*(P5604/(P5604+O5604)))</f>
        <v>3.75690607734807</v>
      </c>
      <c r="U5604" s="7" t="n">
        <v>43163</v>
      </c>
    </row>
    <row r="5605" customFormat="false" ht="15" hidden="false" customHeight="false" outlineLevel="0" collapsed="false">
      <c r="A5605" s="0" t="s">
        <v>157</v>
      </c>
      <c r="B5605" s="0" t="s">
        <v>126</v>
      </c>
      <c r="C5605" s="0" t="n">
        <v>60</v>
      </c>
      <c r="D5605" s="0" t="n">
        <v>72</v>
      </c>
      <c r="E5605" s="0" t="n">
        <v>39</v>
      </c>
      <c r="F5605" s="0" t="n">
        <v>33</v>
      </c>
      <c r="G5605" s="0" t="n">
        <v>15</v>
      </c>
      <c r="H5605" s="0" t="n">
        <v>7</v>
      </c>
      <c r="I5605" s="0" t="n">
        <v>0</v>
      </c>
      <c r="J5605" s="0" t="n">
        <v>1</v>
      </c>
      <c r="K5605" s="0" t="n">
        <f aca="false">VLOOKUP(A5605,'Team Data'!$A$1:$E$659,2,FALSE())</f>
        <v>14</v>
      </c>
      <c r="L5605" s="0" t="n">
        <f aca="false">VLOOKUP(A5605,'Team Data'!$A$1:$E$659,3,FALSE())</f>
        <v>17</v>
      </c>
      <c r="M5605" s="0" t="n">
        <f aca="false">VLOOKUP(B5605,'Team Data'!$A$1:$E$659,2,FALSE())</f>
        <v>20</v>
      </c>
      <c r="N5605" s="0" t="n">
        <f aca="false">VLOOKUP(B5605,'Team Data'!$A$1:$E$659,3,FALSE())</f>
        <v>14</v>
      </c>
      <c r="O5605" s="0" t="n">
        <f aca="false">VLOOKUP(A5605,'Team Data'!$A$1:$E$659,4,FALSE())</f>
        <v>469</v>
      </c>
      <c r="P5605" s="0" t="n">
        <f aca="false">VLOOKUP(A5605,'Team Data'!$A$1:$E$659,5,FALSE())</f>
        <v>528</v>
      </c>
      <c r="Q5605" s="0" t="n">
        <f aca="false">VLOOKUP(B5605,'Team Data'!$A$1:$E$659,4,FALSE())</f>
        <v>555</v>
      </c>
      <c r="R5605" s="0" t="n">
        <f aca="false">VLOOKUP(B5605,'Team Data'!$A$1:$E$659,5,FALSE())</f>
        <v>537</v>
      </c>
      <c r="S5605" s="0" t="n">
        <f aca="false">IF(I5605=1,(MIN(30,(C5605-D5605)))*(M5605/(M5605+N5605))*(Q5605/(Q5605+R5605)),(MAX(-30,(C5605-D5605)))*(N5605/(M5605+N5605))*(R5605/(R5605+Q5605)))</f>
        <v>-2.42986425339367</v>
      </c>
      <c r="T5605" s="0" t="n">
        <f aca="false">IF(J5605=1,(MIN(30,(D5605-C5605)))*(K5605/(K5605+L5605))*(O5605/(O5605+P5605)),(MAX(-30,(D5605-C5605)))*(L5605/(K5605+L5605))*(P5605/(P5605+O5605)))</f>
        <v>2.54932539554146</v>
      </c>
      <c r="U5605" s="7" t="n">
        <v>43163</v>
      </c>
    </row>
    <row r="5606" customFormat="false" ht="15" hidden="false" customHeight="false" outlineLevel="0" collapsed="false">
      <c r="A5606" s="0" t="s">
        <v>220</v>
      </c>
      <c r="B5606" s="0" t="s">
        <v>269</v>
      </c>
      <c r="C5606" s="0" t="n">
        <v>73</v>
      </c>
      <c r="D5606" s="0" t="n">
        <v>87</v>
      </c>
      <c r="E5606" s="0" t="n">
        <v>31</v>
      </c>
      <c r="F5606" s="0" t="n">
        <v>39</v>
      </c>
      <c r="G5606" s="0" t="n">
        <v>12</v>
      </c>
      <c r="H5606" s="0" t="n">
        <v>8</v>
      </c>
      <c r="I5606" s="0" t="n">
        <v>0</v>
      </c>
      <c r="J5606" s="0" t="n">
        <v>1</v>
      </c>
      <c r="K5606" s="0" t="n">
        <f aca="false">VLOOKUP(A5606,'Team Data'!$A$1:$E$659,2,FALSE())</f>
        <v>9</v>
      </c>
      <c r="L5606" s="0" t="n">
        <f aca="false">VLOOKUP(A5606,'Team Data'!$A$1:$E$659,3,FALSE())</f>
        <v>22</v>
      </c>
      <c r="M5606" s="0" t="n">
        <f aca="false">VLOOKUP(B5606,'Team Data'!$A$1:$E$659,2,FALSE())</f>
        <v>26</v>
      </c>
      <c r="N5606" s="0" t="n">
        <f aca="false">VLOOKUP(B5606,'Team Data'!$A$1:$E$659,3,FALSE())</f>
        <v>9</v>
      </c>
      <c r="O5606" s="0" t="n">
        <f aca="false">VLOOKUP(A5606,'Team Data'!$A$1:$E$659,4,FALSE())</f>
        <v>532</v>
      </c>
      <c r="P5606" s="0" t="n">
        <f aca="false">VLOOKUP(A5606,'Team Data'!$A$1:$E$659,5,FALSE())</f>
        <v>421</v>
      </c>
      <c r="Q5606" s="0" t="n">
        <f aca="false">VLOOKUP(B5606,'Team Data'!$A$1:$E$659,4,FALSE())</f>
        <v>497</v>
      </c>
      <c r="R5606" s="0" t="n">
        <f aca="false">VLOOKUP(B5606,'Team Data'!$A$1:$E$659,5,FALSE())</f>
        <v>517</v>
      </c>
      <c r="S5606" s="0" t="n">
        <f aca="false">IF(I5606=1,(MIN(30,(C5606-D5606)))*(M5606/(M5606+N5606))*(Q5606/(Q5606+R5606)),(MAX(-30,(C5606-D5606)))*(N5606/(M5606+N5606))*(R5606/(R5606+Q5606)))</f>
        <v>-1.83550295857988</v>
      </c>
      <c r="T5606" s="0" t="n">
        <f aca="false">IF(J5606=1,(MIN(30,(D5606-C5606)))*(K5606/(K5606+L5606))*(O5606/(O5606+P5606)),(MAX(-30,(D5606-C5606)))*(L5606/(K5606+L5606))*(P5606/(P5606+O5606)))</f>
        <v>2.26896388315337</v>
      </c>
      <c r="U5606" s="7" t="n">
        <v>43163</v>
      </c>
    </row>
    <row r="5607" customFormat="false" ht="15" hidden="false" customHeight="false" outlineLevel="0" collapsed="false">
      <c r="A5607" s="0" t="s">
        <v>39</v>
      </c>
      <c r="B5607" s="0" t="s">
        <v>308</v>
      </c>
      <c r="C5607" s="0" t="n">
        <v>61</v>
      </c>
      <c r="D5607" s="0" t="n">
        <v>86</v>
      </c>
      <c r="E5607" s="0" t="n">
        <v>31</v>
      </c>
      <c r="F5607" s="0" t="n">
        <v>33</v>
      </c>
      <c r="G5607" s="0" t="n">
        <v>13</v>
      </c>
      <c r="H5607" s="0" t="n">
        <v>5</v>
      </c>
      <c r="I5607" s="0" t="n">
        <v>0</v>
      </c>
      <c r="J5607" s="0" t="n">
        <v>1</v>
      </c>
      <c r="K5607" s="0" t="n">
        <f aca="false">VLOOKUP(A5607,'Team Data'!$A$1:$E$659,2,FALSE())</f>
        <v>9</v>
      </c>
      <c r="L5607" s="0" t="n">
        <f aca="false">VLOOKUP(A5607,'Team Data'!$A$1:$E$659,3,FALSE())</f>
        <v>22</v>
      </c>
      <c r="M5607" s="0" t="n">
        <f aca="false">VLOOKUP(B5607,'Team Data'!$A$1:$E$659,2,FALSE())</f>
        <v>23</v>
      </c>
      <c r="N5607" s="0" t="n">
        <f aca="false">VLOOKUP(B5607,'Team Data'!$A$1:$E$659,3,FALSE())</f>
        <v>9</v>
      </c>
      <c r="O5607" s="0" t="n">
        <f aca="false">VLOOKUP(A5607,'Team Data'!$A$1:$E$659,4,FALSE())</f>
        <v>486</v>
      </c>
      <c r="P5607" s="0" t="n">
        <f aca="false">VLOOKUP(A5607,'Team Data'!$A$1:$E$659,5,FALSE())</f>
        <v>452</v>
      </c>
      <c r="Q5607" s="0" t="n">
        <f aca="false">VLOOKUP(B5607,'Team Data'!$A$1:$E$659,4,FALSE())</f>
        <v>444</v>
      </c>
      <c r="R5607" s="0" t="n">
        <f aca="false">VLOOKUP(B5607,'Team Data'!$A$1:$E$659,5,FALSE())</f>
        <v>537</v>
      </c>
      <c r="S5607" s="0" t="n">
        <f aca="false">IF(I5607=1,(MIN(30,(C5607-D5607)))*(M5607/(M5607+N5607))*(Q5607/(Q5607+R5607)),(MAX(-30,(C5607-D5607)))*(N5607/(M5607+N5607))*(R5607/(R5607+Q5607)))</f>
        <v>-3.84891055045872</v>
      </c>
      <c r="T5607" s="0" t="n">
        <f aca="false">IF(J5607=1,(MIN(30,(D5607-C5607)))*(K5607/(K5607+L5607))*(O5607/(O5607+P5607)),(MAX(-30,(D5607-C5607)))*(L5607/(K5607+L5607))*(P5607/(P5607+O5607)))</f>
        <v>3.76057500515854</v>
      </c>
      <c r="U5607" s="7" t="n">
        <v>43163</v>
      </c>
    </row>
    <row r="5608" customFormat="false" ht="15" hidden="false" customHeight="false" outlineLevel="0" collapsed="false">
      <c r="A5608" s="0" t="s">
        <v>276</v>
      </c>
      <c r="B5608" s="0" t="s">
        <v>119</v>
      </c>
      <c r="C5608" s="0" t="n">
        <v>76</v>
      </c>
      <c r="D5608" s="0" t="n">
        <v>78</v>
      </c>
      <c r="E5608" s="0" t="n">
        <v>29</v>
      </c>
      <c r="F5608" s="0" t="n">
        <v>29</v>
      </c>
      <c r="G5608" s="0" t="n">
        <v>8</v>
      </c>
      <c r="H5608" s="0" t="n">
        <v>13</v>
      </c>
      <c r="I5608" s="0" t="n">
        <v>0</v>
      </c>
      <c r="J5608" s="0" t="n">
        <v>1</v>
      </c>
      <c r="K5608" s="0" t="n">
        <f aca="false">VLOOKUP(A5608,'Team Data'!$A$1:$E$659,2,FALSE())</f>
        <v>13</v>
      </c>
      <c r="L5608" s="0" t="n">
        <f aca="false">VLOOKUP(A5608,'Team Data'!$A$1:$E$659,3,FALSE())</f>
        <v>19</v>
      </c>
      <c r="M5608" s="0" t="n">
        <f aca="false">VLOOKUP(B5608,'Team Data'!$A$1:$E$659,2,FALSE())</f>
        <v>22</v>
      </c>
      <c r="N5608" s="0" t="n">
        <f aca="false">VLOOKUP(B5608,'Team Data'!$A$1:$E$659,3,FALSE())</f>
        <v>9</v>
      </c>
      <c r="O5608" s="0" t="n">
        <f aca="false">VLOOKUP(A5608,'Team Data'!$A$1:$E$659,4,FALSE())</f>
        <v>507</v>
      </c>
      <c r="P5608" s="0" t="n">
        <f aca="false">VLOOKUP(A5608,'Team Data'!$A$1:$E$659,5,FALSE())</f>
        <v>473</v>
      </c>
      <c r="Q5608" s="0" t="n">
        <f aca="false">VLOOKUP(B5608,'Team Data'!$A$1:$E$659,4,FALSE())</f>
        <v>454</v>
      </c>
      <c r="R5608" s="0" t="n">
        <f aca="false">VLOOKUP(B5608,'Team Data'!$A$1:$E$659,5,FALSE())</f>
        <v>502</v>
      </c>
      <c r="S5608" s="0" t="n">
        <f aca="false">IF(I5608=1,(MIN(30,(C5608-D5608)))*(M5608/(M5608+N5608))*(Q5608/(Q5608+R5608)),(MAX(-30,(C5608-D5608)))*(N5608/(M5608+N5608))*(R5608/(R5608+Q5608)))</f>
        <v>-0.304899446618977</v>
      </c>
      <c r="T5608" s="0" t="n">
        <f aca="false">IF(J5608=1,(MIN(30,(D5608-C5608)))*(K5608/(K5608+L5608))*(O5608/(O5608+P5608)),(MAX(-30,(D5608-C5608)))*(L5608/(K5608+L5608))*(P5608/(P5608+O5608)))</f>
        <v>0.420344387755102</v>
      </c>
      <c r="U5608" s="7" t="n">
        <v>43163</v>
      </c>
    </row>
    <row r="5609" customFormat="false" ht="15" hidden="false" customHeight="false" outlineLevel="0" collapsed="false">
      <c r="A5609" s="0" t="s">
        <v>189</v>
      </c>
      <c r="B5609" s="0" t="s">
        <v>257</v>
      </c>
      <c r="C5609" s="0" t="n">
        <v>74</v>
      </c>
      <c r="D5609" s="0" t="n">
        <v>79</v>
      </c>
      <c r="E5609" s="0" t="n">
        <v>30</v>
      </c>
      <c r="F5609" s="0" t="n">
        <v>37</v>
      </c>
      <c r="G5609" s="0" t="n">
        <v>10</v>
      </c>
      <c r="H5609" s="0" t="n">
        <v>9</v>
      </c>
      <c r="I5609" s="0" t="n">
        <v>0</v>
      </c>
      <c r="J5609" s="0" t="n">
        <v>1</v>
      </c>
      <c r="K5609" s="0" t="n">
        <f aca="false">VLOOKUP(A5609,'Team Data'!$A$1:$E$659,2,FALSE())</f>
        <v>29</v>
      </c>
      <c r="L5609" s="0" t="n">
        <f aca="false">VLOOKUP(A5609,'Team Data'!$A$1:$E$659,3,FALSE())</f>
        <v>8</v>
      </c>
      <c r="M5609" s="0" t="n">
        <f aca="false">VLOOKUP(B5609,'Team Data'!$A$1:$E$659,2,FALSE())</f>
        <v>22</v>
      </c>
      <c r="N5609" s="0" t="n">
        <f aca="false">VLOOKUP(B5609,'Team Data'!$A$1:$E$659,3,FALSE())</f>
        <v>11</v>
      </c>
      <c r="O5609" s="0" t="n">
        <f aca="false">VLOOKUP(A5609,'Team Data'!$A$1:$E$659,4,FALSE())</f>
        <v>706</v>
      </c>
      <c r="P5609" s="0" t="n">
        <f aca="false">VLOOKUP(A5609,'Team Data'!$A$1:$E$659,5,FALSE())</f>
        <v>511</v>
      </c>
      <c r="Q5609" s="0" t="n">
        <f aca="false">VLOOKUP(B5609,'Team Data'!$A$1:$E$659,4,FALSE())</f>
        <v>568</v>
      </c>
      <c r="R5609" s="0" t="n">
        <f aca="false">VLOOKUP(B5609,'Team Data'!$A$1:$E$659,5,FALSE())</f>
        <v>479</v>
      </c>
      <c r="S5609" s="0" t="n">
        <f aca="false">IF(I5609=1,(MIN(30,(C5609-D5609)))*(M5609/(M5609+N5609))*(Q5609/(Q5609+R5609)),(MAX(-30,(C5609-D5609)))*(N5609/(M5609+N5609))*(R5609/(R5609+Q5609)))</f>
        <v>-0.762496020375676</v>
      </c>
      <c r="T5609" s="0" t="n">
        <f aca="false">IF(J5609=1,(MIN(30,(D5609-C5609)))*(K5609/(K5609+L5609))*(O5609/(O5609+P5609)),(MAX(-30,(D5609-C5609)))*(L5609/(K5609+L5609))*(P5609/(P5609+O5609)))</f>
        <v>2.27342379355526</v>
      </c>
      <c r="U5609" s="7" t="n">
        <v>43163</v>
      </c>
    </row>
    <row r="5610" customFormat="false" ht="15" hidden="false" customHeight="false" outlineLevel="0" collapsed="false">
      <c r="A5610" s="0" t="s">
        <v>155</v>
      </c>
      <c r="B5610" s="0" t="s">
        <v>104</v>
      </c>
      <c r="C5610" s="0" t="n">
        <v>69</v>
      </c>
      <c r="D5610" s="0" t="n">
        <v>83</v>
      </c>
      <c r="E5610" s="0" t="n">
        <v>26</v>
      </c>
      <c r="F5610" s="0" t="n">
        <v>41</v>
      </c>
      <c r="G5610" s="0" t="n">
        <v>7</v>
      </c>
      <c r="H5610" s="0" t="n">
        <v>14</v>
      </c>
      <c r="I5610" s="0" t="n">
        <v>0</v>
      </c>
      <c r="J5610" s="0" t="n">
        <v>1</v>
      </c>
      <c r="K5610" s="0" t="n">
        <f aca="false">VLOOKUP(A5610,'Team Data'!$A$1:$E$659,2,FALSE())</f>
        <v>11</v>
      </c>
      <c r="L5610" s="0" t="n">
        <f aca="false">VLOOKUP(A5610,'Team Data'!$A$1:$E$659,3,FALSE())</f>
        <v>20</v>
      </c>
      <c r="M5610" s="0" t="n">
        <f aca="false">VLOOKUP(B5610,'Team Data'!$A$1:$E$659,2,FALSE())</f>
        <v>32</v>
      </c>
      <c r="N5610" s="0" t="n">
        <f aca="false">VLOOKUP(B5610,'Team Data'!$A$1:$E$659,3,FALSE())</f>
        <v>5</v>
      </c>
      <c r="O5610" s="0" t="n">
        <f aca="false">VLOOKUP(A5610,'Team Data'!$A$1:$E$659,4,FALSE())</f>
        <v>532</v>
      </c>
      <c r="P5610" s="0" t="n">
        <f aca="false">VLOOKUP(A5610,'Team Data'!$A$1:$E$659,5,FALSE())</f>
        <v>464</v>
      </c>
      <c r="Q5610" s="0" t="n">
        <f aca="false">VLOOKUP(B5610,'Team Data'!$A$1:$E$659,4,FALSE())</f>
        <v>666</v>
      </c>
      <c r="R5610" s="0" t="n">
        <f aca="false">VLOOKUP(B5610,'Team Data'!$A$1:$E$659,5,FALSE())</f>
        <v>579</v>
      </c>
      <c r="S5610" s="0" t="n">
        <f aca="false">IF(I5610=1,(MIN(30,(C5610-D5610)))*(M5610/(M5610+N5610))*(Q5610/(Q5610+R5610)),(MAX(-30,(C5610-D5610)))*(N5610/(M5610+N5610))*(R5610/(R5610+Q5610)))</f>
        <v>-0.879843699120808</v>
      </c>
      <c r="T5610" s="0" t="n">
        <f aca="false">IF(J5610=1,(MIN(30,(D5610-C5610)))*(K5610/(K5610+L5610))*(O5610/(O5610+P5610)),(MAX(-30,(D5610-C5610)))*(L5610/(K5610+L5610))*(P5610/(P5610+O5610)))</f>
        <v>2.65345251975645</v>
      </c>
      <c r="U5610" s="7" t="n">
        <v>43163</v>
      </c>
    </row>
    <row r="5611" customFormat="false" ht="15" hidden="false" customHeight="false" outlineLevel="0" collapsed="false">
      <c r="A5611" s="0" t="s">
        <v>206</v>
      </c>
      <c r="B5611" s="0" t="s">
        <v>248</v>
      </c>
      <c r="C5611" s="0" t="n">
        <v>77</v>
      </c>
      <c r="D5611" s="0" t="n">
        <v>88</v>
      </c>
      <c r="E5611" s="0" t="n">
        <v>35</v>
      </c>
      <c r="F5611" s="0" t="n">
        <v>35</v>
      </c>
      <c r="G5611" s="0" t="n">
        <v>12</v>
      </c>
      <c r="H5611" s="0" t="n">
        <v>8</v>
      </c>
      <c r="I5611" s="0" t="n">
        <v>0</v>
      </c>
      <c r="J5611" s="0" t="n">
        <v>1</v>
      </c>
      <c r="K5611" s="0" t="n">
        <f aca="false">VLOOKUP(A5611,'Team Data'!$A$1:$E$659,2,FALSE())</f>
        <v>26</v>
      </c>
      <c r="L5611" s="0" t="n">
        <f aca="false">VLOOKUP(A5611,'Team Data'!$A$1:$E$659,3,FALSE())</f>
        <v>12</v>
      </c>
      <c r="M5611" s="0" t="n">
        <f aca="false">VLOOKUP(B5611,'Team Data'!$A$1:$E$659,2,FALSE())</f>
        <v>7</v>
      </c>
      <c r="N5611" s="0" t="n">
        <f aca="false">VLOOKUP(B5611,'Team Data'!$A$1:$E$659,3,FALSE())</f>
        <v>25</v>
      </c>
      <c r="O5611" s="0" t="n">
        <f aca="false">VLOOKUP(A5611,'Team Data'!$A$1:$E$659,4,FALSE())</f>
        <v>600</v>
      </c>
      <c r="P5611" s="0" t="n">
        <f aca="false">VLOOKUP(A5611,'Team Data'!$A$1:$E$659,5,FALSE())</f>
        <v>551</v>
      </c>
      <c r="Q5611" s="0" t="n">
        <f aca="false">VLOOKUP(B5611,'Team Data'!$A$1:$E$659,4,FALSE())</f>
        <v>549</v>
      </c>
      <c r="R5611" s="0" t="n">
        <f aca="false">VLOOKUP(B5611,'Team Data'!$A$1:$E$659,5,FALSE())</f>
        <v>437</v>
      </c>
      <c r="S5611" s="0" t="n">
        <f aca="false">IF(I5611=1,(MIN(30,(C5611-D5611)))*(M5611/(M5611+N5611))*(Q5611/(Q5611+R5611)),(MAX(-30,(C5611-D5611)))*(N5611/(M5611+N5611))*(R5611/(R5611+Q5611)))</f>
        <v>-3.8087918356998</v>
      </c>
      <c r="T5611" s="0" t="n">
        <f aca="false">IF(J5611=1,(MIN(30,(D5611-C5611)))*(K5611/(K5611+L5611))*(O5611/(O5611+P5611)),(MAX(-30,(D5611-C5611)))*(L5611/(K5611+L5611))*(P5611/(P5611+O5611)))</f>
        <v>3.92336183638941</v>
      </c>
      <c r="U5611" s="7" t="n">
        <v>43163</v>
      </c>
    </row>
    <row r="5612" customFormat="false" ht="15" hidden="false" customHeight="false" outlineLevel="0" collapsed="false">
      <c r="A5612" s="0" t="s">
        <v>310</v>
      </c>
      <c r="B5612" s="0" t="s">
        <v>320</v>
      </c>
      <c r="C5612" s="0" t="n">
        <v>83</v>
      </c>
      <c r="D5612" s="0" t="n">
        <v>72</v>
      </c>
      <c r="E5612" s="0" t="n">
        <v>39</v>
      </c>
      <c r="F5612" s="0" t="n">
        <v>35</v>
      </c>
      <c r="G5612" s="0" t="n">
        <v>10</v>
      </c>
      <c r="H5612" s="0" t="n">
        <v>5</v>
      </c>
      <c r="I5612" s="0" t="n">
        <v>1</v>
      </c>
      <c r="J5612" s="0" t="n">
        <v>0</v>
      </c>
      <c r="K5612" s="0" t="n">
        <f aca="false">VLOOKUP(A5612,'Team Data'!$A$1:$E$659,2,FALSE())</f>
        <v>21</v>
      </c>
      <c r="L5612" s="0" t="n">
        <f aca="false">VLOOKUP(A5612,'Team Data'!$A$1:$E$659,3,FALSE())</f>
        <v>12</v>
      </c>
      <c r="M5612" s="0" t="n">
        <f aca="false">VLOOKUP(B5612,'Team Data'!$A$1:$E$659,2,FALSE())</f>
        <v>24</v>
      </c>
      <c r="N5612" s="0" t="n">
        <f aca="false">VLOOKUP(B5612,'Team Data'!$A$1:$E$659,3,FALSE())</f>
        <v>12</v>
      </c>
      <c r="O5612" s="0" t="n">
        <f aca="false">VLOOKUP(A5612,'Team Data'!$A$1:$E$659,4,FALSE())</f>
        <v>636</v>
      </c>
      <c r="P5612" s="0" t="n">
        <f aca="false">VLOOKUP(A5612,'Team Data'!$A$1:$E$659,5,FALSE())</f>
        <v>474</v>
      </c>
      <c r="Q5612" s="0" t="n">
        <f aca="false">VLOOKUP(B5612,'Team Data'!$A$1:$E$659,4,FALSE())</f>
        <v>677</v>
      </c>
      <c r="R5612" s="0" t="n">
        <f aca="false">VLOOKUP(B5612,'Team Data'!$A$1:$E$659,5,FALSE())</f>
        <v>508</v>
      </c>
      <c r="S5612" s="0" t="n">
        <f aca="false">IF(I5612=1,(MIN(30,(C5612-D5612)))*(M5612/(M5612+N5612))*(Q5612/(Q5612+R5612)),(MAX(-30,(C5612-D5612)))*(N5612/(M5612+N5612))*(R5612/(R5612+Q5612)))</f>
        <v>4.18959212376934</v>
      </c>
      <c r="T5612" s="0" t="n">
        <f aca="false">IF(J5612=1,(MIN(30,(D5612-C5612)))*(K5612/(K5612+L5612))*(O5612/(O5612+P5612)),(MAX(-30,(D5612-C5612)))*(L5612/(K5612+L5612))*(P5612/(P5612+O5612)))</f>
        <v>-1.70810810810811</v>
      </c>
      <c r="U5612" s="7" t="n">
        <v>43163</v>
      </c>
    </row>
    <row r="5613" customFormat="false" ht="15" hidden="false" customHeight="false" outlineLevel="0" collapsed="false">
      <c r="A5613" s="0" t="s">
        <v>305</v>
      </c>
      <c r="B5613" s="0" t="s">
        <v>306</v>
      </c>
      <c r="C5613" s="0" t="n">
        <v>90</v>
      </c>
      <c r="D5613" s="0" t="n">
        <v>84</v>
      </c>
      <c r="E5613" s="0" t="n">
        <v>36</v>
      </c>
      <c r="F5613" s="0" t="n">
        <v>40</v>
      </c>
      <c r="G5613" s="0" t="n">
        <v>8</v>
      </c>
      <c r="H5613" s="0" t="n">
        <v>14</v>
      </c>
      <c r="I5613" s="0" t="n">
        <v>1</v>
      </c>
      <c r="J5613" s="0" t="n">
        <v>0</v>
      </c>
      <c r="K5613" s="0" t="n">
        <f aca="false">VLOOKUP(A5613,'Team Data'!$A$1:$E$659,2,FALSE())</f>
        <v>22</v>
      </c>
      <c r="L5613" s="0" t="n">
        <f aca="false">VLOOKUP(A5613,'Team Data'!$A$1:$E$659,3,FALSE())</f>
        <v>11</v>
      </c>
      <c r="M5613" s="0" t="n">
        <f aca="false">VLOOKUP(B5613,'Team Data'!$A$1:$E$659,2,FALSE())</f>
        <v>18</v>
      </c>
      <c r="N5613" s="0" t="n">
        <f aca="false">VLOOKUP(B5613,'Team Data'!$A$1:$E$659,3,FALSE())</f>
        <v>17</v>
      </c>
      <c r="O5613" s="0" t="n">
        <f aca="false">VLOOKUP(A5613,'Team Data'!$A$1:$E$659,4,FALSE())</f>
        <v>522</v>
      </c>
      <c r="P5613" s="0" t="n">
        <f aca="false">VLOOKUP(A5613,'Team Data'!$A$1:$E$659,5,FALSE())</f>
        <v>501</v>
      </c>
      <c r="Q5613" s="0" t="n">
        <f aca="false">VLOOKUP(B5613,'Team Data'!$A$1:$E$659,4,FALSE())</f>
        <v>605</v>
      </c>
      <c r="R5613" s="0" t="n">
        <f aca="false">VLOOKUP(B5613,'Team Data'!$A$1:$E$659,5,FALSE())</f>
        <v>465</v>
      </c>
      <c r="S5613" s="0" t="n">
        <f aca="false">IF(I5613=1,(MIN(30,(C5613-D5613)))*(M5613/(M5613+N5613))*(Q5613/(Q5613+R5613)),(MAX(-30,(C5613-D5613)))*(N5613/(M5613+N5613))*(R5613/(R5613+Q5613)))</f>
        <v>1.74472630173565</v>
      </c>
      <c r="T5613" s="0" t="n">
        <f aca="false">IF(J5613=1,(MIN(30,(D5613-C5613)))*(K5613/(K5613+L5613))*(O5613/(O5613+P5613)),(MAX(-30,(D5613-C5613)))*(L5613/(K5613+L5613))*(P5613/(P5613+O5613)))</f>
        <v>-0.979472140762463</v>
      </c>
      <c r="U5613" s="7" t="n">
        <v>43163</v>
      </c>
    </row>
    <row r="5614" customFormat="false" ht="15" hidden="false" customHeight="false" outlineLevel="0" collapsed="false">
      <c r="A5614" s="0" t="s">
        <v>307</v>
      </c>
      <c r="B5614" s="0" t="s">
        <v>147</v>
      </c>
      <c r="C5614" s="0" t="n">
        <v>59</v>
      </c>
      <c r="D5614" s="0" t="n">
        <v>77</v>
      </c>
      <c r="E5614" s="0" t="n">
        <v>27</v>
      </c>
      <c r="F5614" s="0" t="n">
        <v>41</v>
      </c>
      <c r="G5614" s="0" t="n">
        <v>18</v>
      </c>
      <c r="H5614" s="0" t="n">
        <v>13</v>
      </c>
      <c r="I5614" s="0" t="n">
        <v>0</v>
      </c>
      <c r="J5614" s="0" t="n">
        <v>1</v>
      </c>
      <c r="K5614" s="0" t="n">
        <f aca="false">VLOOKUP(A5614,'Team Data'!$A$1:$E$659,2,FALSE())</f>
        <v>9</v>
      </c>
      <c r="L5614" s="0" t="n">
        <f aca="false">VLOOKUP(A5614,'Team Data'!$A$1:$E$659,3,FALSE())</f>
        <v>22</v>
      </c>
      <c r="M5614" s="0" t="n">
        <f aca="false">VLOOKUP(B5614,'Team Data'!$A$1:$E$659,2,FALSE())</f>
        <v>15</v>
      </c>
      <c r="N5614" s="0" t="n">
        <f aca="false">VLOOKUP(B5614,'Team Data'!$A$1:$E$659,3,FALSE())</f>
        <v>18</v>
      </c>
      <c r="O5614" s="0" t="n">
        <f aca="false">VLOOKUP(A5614,'Team Data'!$A$1:$E$659,4,FALSE())</f>
        <v>491</v>
      </c>
      <c r="P5614" s="0" t="n">
        <f aca="false">VLOOKUP(A5614,'Team Data'!$A$1:$E$659,5,FALSE())</f>
        <v>453</v>
      </c>
      <c r="Q5614" s="0" t="n">
        <f aca="false">VLOOKUP(B5614,'Team Data'!$A$1:$E$659,4,FALSE())</f>
        <v>537</v>
      </c>
      <c r="R5614" s="0" t="n">
        <f aca="false">VLOOKUP(B5614,'Team Data'!$A$1:$E$659,5,FALSE())</f>
        <v>476</v>
      </c>
      <c r="S5614" s="0" t="n">
        <f aca="false">IF(I5614=1,(MIN(30,(C5614-D5614)))*(M5614/(M5614+N5614))*(Q5614/(Q5614+R5614)),(MAX(-30,(C5614-D5614)))*(N5614/(M5614+N5614))*(R5614/(R5614+Q5614)))</f>
        <v>-4.61347931436776</v>
      </c>
      <c r="T5614" s="0" t="n">
        <f aca="false">IF(J5614=1,(MIN(30,(D5614-C5614)))*(K5614/(K5614+L5614))*(O5614/(O5614+P5614)),(MAX(-30,(D5614-C5614)))*(L5614/(K5614+L5614))*(P5614/(P5614+O5614)))</f>
        <v>2.718083652269</v>
      </c>
      <c r="U5614" s="7" t="n">
        <v>43163</v>
      </c>
    </row>
    <row r="5615" customFormat="false" ht="15" hidden="false" customHeight="false" outlineLevel="0" collapsed="false">
      <c r="A5615" s="0" t="s">
        <v>227</v>
      </c>
      <c r="B5615" s="0" t="s">
        <v>252</v>
      </c>
      <c r="C5615" s="0" t="n">
        <v>66</v>
      </c>
      <c r="D5615" s="0" t="n">
        <v>69</v>
      </c>
      <c r="E5615" s="0" t="n">
        <v>29</v>
      </c>
      <c r="F5615" s="0" t="n">
        <v>38</v>
      </c>
      <c r="G5615" s="0" t="n">
        <v>6</v>
      </c>
      <c r="H5615" s="0" t="n">
        <v>15</v>
      </c>
      <c r="I5615" s="0" t="n">
        <v>0</v>
      </c>
      <c r="J5615" s="0" t="n">
        <v>1</v>
      </c>
      <c r="K5615" s="0" t="n">
        <f aca="false">VLOOKUP(A5615,'Team Data'!$A$1:$E$659,2,FALSE())</f>
        <v>6</v>
      </c>
      <c r="L5615" s="0" t="n">
        <f aca="false">VLOOKUP(A5615,'Team Data'!$A$1:$E$659,3,FALSE())</f>
        <v>26</v>
      </c>
      <c r="M5615" s="0" t="n">
        <f aca="false">VLOOKUP(B5615,'Team Data'!$A$1:$E$659,2,FALSE())</f>
        <v>30</v>
      </c>
      <c r="N5615" s="0" t="n">
        <f aca="false">VLOOKUP(B5615,'Team Data'!$A$1:$E$659,3,FALSE())</f>
        <v>6</v>
      </c>
      <c r="O5615" s="0" t="n">
        <f aca="false">VLOOKUP(A5615,'Team Data'!$A$1:$E$659,4,FALSE())</f>
        <v>578</v>
      </c>
      <c r="P5615" s="0" t="n">
        <f aca="false">VLOOKUP(A5615,'Team Data'!$A$1:$E$659,5,FALSE())</f>
        <v>464</v>
      </c>
      <c r="Q5615" s="0" t="n">
        <f aca="false">VLOOKUP(B5615,'Team Data'!$A$1:$E$659,4,FALSE())</f>
        <v>602</v>
      </c>
      <c r="R5615" s="0" t="n">
        <f aca="false">VLOOKUP(B5615,'Team Data'!$A$1:$E$659,5,FALSE())</f>
        <v>592</v>
      </c>
      <c r="S5615" s="0" t="n">
        <f aca="false">IF(I5615=1,(MIN(30,(C5615-D5615)))*(M5615/(M5615+N5615))*(Q5615/(Q5615+R5615)),(MAX(-30,(C5615-D5615)))*(N5615/(M5615+N5615))*(R5615/(R5615+Q5615)))</f>
        <v>-0.247906197654941</v>
      </c>
      <c r="T5615" s="0" t="n">
        <f aca="false">IF(J5615=1,(MIN(30,(D5615-C5615)))*(K5615/(K5615+L5615))*(O5615/(O5615+P5615)),(MAX(-30,(D5615-C5615)))*(L5615/(K5615+L5615))*(P5615/(P5615+O5615)))</f>
        <v>0.312020153550864</v>
      </c>
      <c r="U5615" s="7" t="n">
        <v>43163</v>
      </c>
    </row>
    <row r="5616" customFormat="false" ht="15" hidden="false" customHeight="false" outlineLevel="0" collapsed="false">
      <c r="A5616" s="0" t="s">
        <v>74</v>
      </c>
      <c r="B5616" s="0" t="s">
        <v>49</v>
      </c>
      <c r="C5616" s="0" t="n">
        <v>59</v>
      </c>
      <c r="D5616" s="0" t="n">
        <v>66</v>
      </c>
      <c r="E5616" s="0" t="n">
        <v>35</v>
      </c>
      <c r="F5616" s="0" t="n">
        <v>40</v>
      </c>
      <c r="G5616" s="0" t="n">
        <v>9</v>
      </c>
      <c r="H5616" s="0" t="n">
        <v>11</v>
      </c>
      <c r="I5616" s="0" t="n">
        <v>0</v>
      </c>
      <c r="J5616" s="0" t="n">
        <v>1</v>
      </c>
      <c r="K5616" s="0" t="n">
        <f aca="false">VLOOKUP(A5616,'Team Data'!$A$1:$E$659,2,FALSE())</f>
        <v>13</v>
      </c>
      <c r="L5616" s="0" t="n">
        <f aca="false">VLOOKUP(A5616,'Team Data'!$A$1:$E$659,3,FALSE())</f>
        <v>20</v>
      </c>
      <c r="M5616" s="0" t="n">
        <f aca="false">VLOOKUP(B5616,'Team Data'!$A$1:$E$659,2,FALSE())</f>
        <v>26</v>
      </c>
      <c r="N5616" s="0" t="n">
        <f aca="false">VLOOKUP(B5616,'Team Data'!$A$1:$E$659,3,FALSE())</f>
        <v>8</v>
      </c>
      <c r="O5616" s="0" t="n">
        <f aca="false">VLOOKUP(A5616,'Team Data'!$A$1:$E$659,4,FALSE())</f>
        <v>534</v>
      </c>
      <c r="P5616" s="0" t="n">
        <f aca="false">VLOOKUP(A5616,'Team Data'!$A$1:$E$659,5,FALSE())</f>
        <v>500</v>
      </c>
      <c r="Q5616" s="0" t="n">
        <f aca="false">VLOOKUP(B5616,'Team Data'!$A$1:$E$659,4,FALSE())</f>
        <v>508</v>
      </c>
      <c r="R5616" s="0" t="n">
        <f aca="false">VLOOKUP(B5616,'Team Data'!$A$1:$E$659,5,FALSE())</f>
        <v>524</v>
      </c>
      <c r="S5616" s="0" t="n">
        <f aca="false">IF(I5616=1,(MIN(30,(C5616-D5616)))*(M5616/(M5616+N5616))*(Q5616/(Q5616+R5616)),(MAX(-30,(C5616-D5616)))*(N5616/(M5616+N5616))*(R5616/(R5616+Q5616)))</f>
        <v>-0.836297309621523</v>
      </c>
      <c r="T5616" s="0" t="n">
        <f aca="false">IF(J5616=1,(MIN(30,(D5616-C5616)))*(K5616/(K5616+L5616))*(O5616/(O5616+P5616)),(MAX(-30,(D5616-C5616)))*(L5616/(K5616+L5616))*(P5616/(P5616+O5616)))</f>
        <v>1.42412519781959</v>
      </c>
      <c r="U5616" s="7" t="n">
        <v>43163</v>
      </c>
    </row>
    <row r="5617" customFormat="false" ht="15" hidden="false" customHeight="false" outlineLevel="0" collapsed="false">
      <c r="A5617" s="0" t="s">
        <v>54</v>
      </c>
      <c r="B5617" s="0" t="s">
        <v>347</v>
      </c>
      <c r="C5617" s="0" t="n">
        <v>62</v>
      </c>
      <c r="D5617" s="0" t="n">
        <v>61</v>
      </c>
      <c r="E5617" s="0" t="n">
        <v>35</v>
      </c>
      <c r="F5617" s="0" t="n">
        <v>37</v>
      </c>
      <c r="G5617" s="0" t="n">
        <v>5</v>
      </c>
      <c r="H5617" s="0" t="n">
        <v>9</v>
      </c>
      <c r="I5617" s="0" t="n">
        <v>1</v>
      </c>
      <c r="J5617" s="0" t="n">
        <v>0</v>
      </c>
      <c r="K5617" s="0" t="n">
        <f aca="false">VLOOKUP(A5617,'Team Data'!$A$1:$E$659,2,FALSE())</f>
        <v>30</v>
      </c>
      <c r="L5617" s="0" t="n">
        <f aca="false">VLOOKUP(A5617,'Team Data'!$A$1:$E$659,3,FALSE())</f>
        <v>5</v>
      </c>
      <c r="M5617" s="0" t="n">
        <f aca="false">VLOOKUP(B5617,'Team Data'!$A$1:$E$659,2,FALSE())</f>
        <v>23</v>
      </c>
      <c r="N5617" s="0" t="n">
        <f aca="false">VLOOKUP(B5617,'Team Data'!$A$1:$E$659,3,FALSE())</f>
        <v>8</v>
      </c>
      <c r="O5617" s="0" t="n">
        <f aca="false">VLOOKUP(A5617,'Team Data'!$A$1:$E$659,4,FALSE())</f>
        <v>649</v>
      </c>
      <c r="P5617" s="0" t="n">
        <f aca="false">VLOOKUP(A5617,'Team Data'!$A$1:$E$659,5,FALSE())</f>
        <v>509</v>
      </c>
      <c r="Q5617" s="0" t="n">
        <f aca="false">VLOOKUP(B5617,'Team Data'!$A$1:$E$659,4,FALSE())</f>
        <v>591</v>
      </c>
      <c r="R5617" s="0" t="n">
        <f aca="false">VLOOKUP(B5617,'Team Data'!$A$1:$E$659,5,FALSE())</f>
        <v>427</v>
      </c>
      <c r="S5617" s="0" t="n">
        <f aca="false">IF(I5617=1,(MIN(30,(C5617-D5617)))*(M5617/(M5617+N5617))*(Q5617/(Q5617+R5617)),(MAX(-30,(C5617-D5617)))*(N5617/(M5617+N5617))*(R5617/(R5617+Q5617)))</f>
        <v>0.430730718042969</v>
      </c>
      <c r="T5617" s="0" t="n">
        <f aca="false">IF(J5617=1,(MIN(30,(D5617-C5617)))*(K5617/(K5617+L5617))*(O5617/(O5617+P5617)),(MAX(-30,(D5617-C5617)))*(L5617/(K5617+L5617))*(P5617/(P5617+O5617)))</f>
        <v>-0.0627929928448063</v>
      </c>
      <c r="U5617" s="7" t="n">
        <v>43163</v>
      </c>
    </row>
    <row r="5618" customFormat="false" ht="15" hidden="false" customHeight="false" outlineLevel="0" collapsed="false">
      <c r="A5618" s="0" t="s">
        <v>114</v>
      </c>
      <c r="B5618" s="0" t="s">
        <v>58</v>
      </c>
      <c r="C5618" s="0" t="n">
        <v>55</v>
      </c>
      <c r="D5618" s="0" t="n">
        <v>62</v>
      </c>
      <c r="E5618" s="0" t="n">
        <v>27</v>
      </c>
      <c r="F5618" s="0" t="n">
        <v>35</v>
      </c>
      <c r="G5618" s="0" t="n">
        <v>13</v>
      </c>
      <c r="H5618" s="0" t="n">
        <v>6</v>
      </c>
      <c r="I5618" s="0" t="n">
        <v>0</v>
      </c>
      <c r="J5618" s="0" t="n">
        <v>1</v>
      </c>
      <c r="K5618" s="0" t="n">
        <f aca="false">VLOOKUP(A5618,'Team Data'!$A$1:$E$659,2,FALSE())</f>
        <v>12</v>
      </c>
      <c r="L5618" s="0" t="n">
        <f aca="false">VLOOKUP(A5618,'Team Data'!$A$1:$E$659,3,FALSE())</f>
        <v>19</v>
      </c>
      <c r="M5618" s="0" t="n">
        <f aca="false">VLOOKUP(B5618,'Team Data'!$A$1:$E$659,2,FALSE())</f>
        <v>19</v>
      </c>
      <c r="N5618" s="0" t="n">
        <f aca="false">VLOOKUP(B5618,'Team Data'!$A$1:$E$659,3,FALSE())</f>
        <v>14</v>
      </c>
      <c r="O5618" s="0" t="n">
        <f aca="false">VLOOKUP(A5618,'Team Data'!$A$1:$E$659,4,FALSE())</f>
        <v>472</v>
      </c>
      <c r="P5618" s="0" t="n">
        <f aca="false">VLOOKUP(A5618,'Team Data'!$A$1:$E$659,5,FALSE())</f>
        <v>512</v>
      </c>
      <c r="Q5618" s="0" t="n">
        <f aca="false">VLOOKUP(B5618,'Team Data'!$A$1:$E$659,4,FALSE())</f>
        <v>475</v>
      </c>
      <c r="R5618" s="0" t="n">
        <f aca="false">VLOOKUP(B5618,'Team Data'!$A$1:$E$659,5,FALSE())</f>
        <v>542</v>
      </c>
      <c r="S5618" s="0" t="n">
        <f aca="false">IF(I5618=1,(MIN(30,(C5618-D5618)))*(M5618/(M5618+N5618))*(Q5618/(Q5618+R5618)),(MAX(-30,(C5618-D5618)))*(N5618/(M5618+N5618))*(R5618/(R5618+Q5618)))</f>
        <v>-1.58267036143142</v>
      </c>
      <c r="T5618" s="0" t="n">
        <f aca="false">IF(J5618=1,(MIN(30,(D5618-C5618)))*(K5618/(K5618+L5618))*(O5618/(O5618+P5618)),(MAX(-30,(D5618-C5618)))*(L5618/(K5618+L5618))*(P5618/(P5618+O5618)))</f>
        <v>1.29976396538159</v>
      </c>
      <c r="U5618" s="7" t="n">
        <v>43163</v>
      </c>
    </row>
    <row r="5619" customFormat="false" ht="15" hidden="false" customHeight="false" outlineLevel="0" collapsed="false">
      <c r="A5619" s="0" t="s">
        <v>144</v>
      </c>
      <c r="B5619" s="0" t="s">
        <v>238</v>
      </c>
      <c r="C5619" s="0" t="n">
        <v>52</v>
      </c>
      <c r="D5619" s="0" t="n">
        <v>55</v>
      </c>
      <c r="E5619" s="0" t="n">
        <v>28</v>
      </c>
      <c r="F5619" s="0" t="n">
        <v>27</v>
      </c>
      <c r="G5619" s="0" t="n">
        <v>15</v>
      </c>
      <c r="H5619" s="0" t="n">
        <v>7</v>
      </c>
      <c r="I5619" s="0" t="n">
        <v>0</v>
      </c>
      <c r="J5619" s="0" t="n">
        <v>1</v>
      </c>
      <c r="K5619" s="0" t="n">
        <f aca="false">VLOOKUP(A5619,'Team Data'!$A$1:$E$659,2,FALSE())</f>
        <v>22</v>
      </c>
      <c r="L5619" s="0" t="n">
        <f aca="false">VLOOKUP(A5619,'Team Data'!$A$1:$E$659,3,FALSE())</f>
        <v>15</v>
      </c>
      <c r="M5619" s="0" t="n">
        <f aca="false">VLOOKUP(B5619,'Team Data'!$A$1:$E$659,2,FALSE())</f>
        <v>23</v>
      </c>
      <c r="N5619" s="0" t="n">
        <f aca="false">VLOOKUP(B5619,'Team Data'!$A$1:$E$659,3,FALSE())</f>
        <v>13</v>
      </c>
      <c r="O5619" s="0" t="n">
        <f aca="false">VLOOKUP(A5619,'Team Data'!$A$1:$E$659,4,FALSE())</f>
        <v>570</v>
      </c>
      <c r="P5619" s="0" t="n">
        <f aca="false">VLOOKUP(A5619,'Team Data'!$A$1:$E$659,5,FALSE())</f>
        <v>569</v>
      </c>
      <c r="Q5619" s="0" t="n">
        <f aca="false">VLOOKUP(B5619,'Team Data'!$A$1:$E$659,4,FALSE())</f>
        <v>577</v>
      </c>
      <c r="R5619" s="0" t="n">
        <f aca="false">VLOOKUP(B5619,'Team Data'!$A$1:$E$659,5,FALSE())</f>
        <v>554</v>
      </c>
      <c r="S5619" s="0" t="n">
        <f aca="false">IF(I5619=1,(MIN(30,(C5619-D5619)))*(M5619/(M5619+N5619))*(Q5619/(Q5619+R5619)),(MAX(-30,(C5619-D5619)))*(N5619/(M5619+N5619))*(R5619/(R5619+Q5619)))</f>
        <v>-0.530651340996169</v>
      </c>
      <c r="T5619" s="0" t="n">
        <f aca="false">IF(J5619=1,(MIN(30,(D5619-C5619)))*(K5619/(K5619+L5619))*(O5619/(O5619+P5619)),(MAX(-30,(D5619-C5619)))*(L5619/(K5619+L5619))*(P5619/(P5619+O5619)))</f>
        <v>0.892674940084949</v>
      </c>
      <c r="U5619" s="7" t="n">
        <v>43163</v>
      </c>
    </row>
    <row r="5620" customFormat="false" ht="15" hidden="false" customHeight="false" outlineLevel="0" collapsed="false">
      <c r="A5620" s="0" t="s">
        <v>247</v>
      </c>
      <c r="B5620" s="0" t="s">
        <v>271</v>
      </c>
      <c r="C5620" s="0" t="n">
        <v>54</v>
      </c>
      <c r="D5620" s="0" t="n">
        <v>65</v>
      </c>
      <c r="E5620" s="0" t="n">
        <v>34</v>
      </c>
      <c r="F5620" s="0" t="n">
        <v>40</v>
      </c>
      <c r="G5620" s="0" t="n">
        <v>8</v>
      </c>
      <c r="H5620" s="0" t="n">
        <v>13</v>
      </c>
      <c r="I5620" s="0" t="n">
        <v>0</v>
      </c>
      <c r="J5620" s="0" t="n">
        <v>1</v>
      </c>
      <c r="K5620" s="0" t="n">
        <f aca="false">VLOOKUP(A5620,'Team Data'!$A$1:$E$659,2,FALSE())</f>
        <v>17</v>
      </c>
      <c r="L5620" s="0" t="n">
        <f aca="false">VLOOKUP(A5620,'Team Data'!$A$1:$E$659,3,FALSE())</f>
        <v>16</v>
      </c>
      <c r="M5620" s="0" t="n">
        <f aca="false">VLOOKUP(B5620,'Team Data'!$A$1:$E$659,2,FALSE())</f>
        <v>10</v>
      </c>
      <c r="N5620" s="0" t="n">
        <f aca="false">VLOOKUP(B5620,'Team Data'!$A$1:$E$659,3,FALSE())</f>
        <v>22</v>
      </c>
      <c r="O5620" s="0" t="n">
        <f aca="false">VLOOKUP(A5620,'Team Data'!$A$1:$E$659,4,FALSE())</f>
        <v>613</v>
      </c>
      <c r="P5620" s="0" t="n">
        <f aca="false">VLOOKUP(A5620,'Team Data'!$A$1:$E$659,5,FALSE())</f>
        <v>464</v>
      </c>
      <c r="Q5620" s="0" t="n">
        <f aca="false">VLOOKUP(B5620,'Team Data'!$A$1:$E$659,4,FALSE())</f>
        <v>525</v>
      </c>
      <c r="R5620" s="0" t="n">
        <f aca="false">VLOOKUP(B5620,'Team Data'!$A$1:$E$659,5,FALSE())</f>
        <v>506</v>
      </c>
      <c r="S5620" s="0" t="n">
        <f aca="false">IF(I5620=1,(MIN(30,(C5620-D5620)))*(M5620/(M5620+N5620))*(Q5620/(Q5620+R5620)),(MAX(-30,(C5620-D5620)))*(N5620/(M5620+N5620))*(R5620/(R5620+Q5620)))</f>
        <v>-3.71156644034918</v>
      </c>
      <c r="T5620" s="0" t="n">
        <f aca="false">IF(J5620=1,(MIN(30,(D5620-C5620)))*(K5620/(K5620+L5620))*(O5620/(O5620+P5620)),(MAX(-30,(D5620-C5620)))*(L5620/(K5620+L5620))*(P5620/(P5620+O5620)))</f>
        <v>3.22531723924482</v>
      </c>
      <c r="U5620" s="7" t="n">
        <v>43163</v>
      </c>
    </row>
    <row r="5621" customFormat="false" ht="15" hidden="false" customHeight="false" outlineLevel="0" collapsed="false">
      <c r="A5621" s="0" t="s">
        <v>31</v>
      </c>
      <c r="B5621" s="0" t="s">
        <v>36</v>
      </c>
      <c r="C5621" s="0" t="n">
        <v>59</v>
      </c>
      <c r="D5621" s="0" t="n">
        <v>90</v>
      </c>
      <c r="E5621" s="0" t="n">
        <v>26</v>
      </c>
      <c r="F5621" s="0" t="n">
        <v>41</v>
      </c>
      <c r="G5621" s="0" t="n">
        <v>15</v>
      </c>
      <c r="H5621" s="0" t="n">
        <v>18</v>
      </c>
      <c r="I5621" s="0" t="n">
        <v>0</v>
      </c>
      <c r="J5621" s="0" t="n">
        <v>1</v>
      </c>
      <c r="K5621" s="0" t="n">
        <f aca="false">VLOOKUP(A5621,'Team Data'!$A$1:$E$659,2,FALSE())</f>
        <v>15</v>
      </c>
      <c r="L5621" s="0" t="n">
        <f aca="false">VLOOKUP(A5621,'Team Data'!$A$1:$E$659,3,FALSE())</f>
        <v>16</v>
      </c>
      <c r="M5621" s="0" t="n">
        <f aca="false">VLOOKUP(B5621,'Team Data'!$A$1:$E$659,2,FALSE())</f>
        <v>25</v>
      </c>
      <c r="N5621" s="0" t="n">
        <f aca="false">VLOOKUP(B5621,'Team Data'!$A$1:$E$659,3,FALSE())</f>
        <v>10</v>
      </c>
      <c r="O5621" s="0" t="n">
        <f aca="false">VLOOKUP(A5621,'Team Data'!$A$1:$E$659,4,FALSE())</f>
        <v>460</v>
      </c>
      <c r="P5621" s="0" t="n">
        <f aca="false">VLOOKUP(A5621,'Team Data'!$A$1:$E$659,5,FALSE())</f>
        <v>490</v>
      </c>
      <c r="Q5621" s="0" t="n">
        <f aca="false">VLOOKUP(B5621,'Team Data'!$A$1:$E$659,4,FALSE())</f>
        <v>540</v>
      </c>
      <c r="R5621" s="0" t="n">
        <f aca="false">VLOOKUP(B5621,'Team Data'!$A$1:$E$659,5,FALSE())</f>
        <v>573</v>
      </c>
      <c r="S5621" s="0" t="n">
        <f aca="false">IF(I5621=1,(MIN(30,(C5621-D5621)))*(M5621/(M5621+N5621))*(Q5621/(Q5621+R5621)),(MAX(-30,(C5621-D5621)))*(N5621/(M5621+N5621))*(R5621/(R5621+Q5621)))</f>
        <v>-4.41278398151714</v>
      </c>
      <c r="T5621" s="0" t="n">
        <f aca="false">IF(J5621=1,(MIN(30,(D5621-C5621)))*(K5621/(K5621+L5621))*(O5621/(O5621+P5621)),(MAX(-30,(D5621-C5621)))*(L5621/(K5621+L5621))*(P5621/(P5621+O5621)))</f>
        <v>7.02886247877759</v>
      </c>
      <c r="U5621" s="7" t="n">
        <v>43163</v>
      </c>
    </row>
    <row r="5622" customFormat="false" ht="15" hidden="false" customHeight="false" outlineLevel="0" collapsed="false">
      <c r="A5622" s="0" t="s">
        <v>122</v>
      </c>
      <c r="B5622" s="0" t="s">
        <v>153</v>
      </c>
      <c r="C5622" s="0" t="n">
        <v>49</v>
      </c>
      <c r="D5622" s="0" t="n">
        <v>65</v>
      </c>
      <c r="E5622" s="0" t="n">
        <v>38</v>
      </c>
      <c r="F5622" s="0" t="n">
        <v>43</v>
      </c>
      <c r="G5622" s="0" t="n">
        <v>6</v>
      </c>
      <c r="H5622" s="0" t="n">
        <v>8</v>
      </c>
      <c r="I5622" s="0" t="n">
        <v>0</v>
      </c>
      <c r="J5622" s="0" t="n">
        <v>1</v>
      </c>
      <c r="K5622" s="0" t="n">
        <f aca="false">VLOOKUP(A5622,'Team Data'!$A$1:$E$659,2,FALSE())</f>
        <v>17</v>
      </c>
      <c r="L5622" s="0" t="n">
        <f aca="false">VLOOKUP(A5622,'Team Data'!$A$1:$E$659,3,FALSE())</f>
        <v>14</v>
      </c>
      <c r="M5622" s="0" t="n">
        <f aca="false">VLOOKUP(B5622,'Team Data'!$A$1:$E$659,2,FALSE())</f>
        <v>32</v>
      </c>
      <c r="N5622" s="0" t="n">
        <f aca="false">VLOOKUP(B5622,'Team Data'!$A$1:$E$659,3,FALSE())</f>
        <v>6</v>
      </c>
      <c r="O5622" s="0" t="n">
        <f aca="false">VLOOKUP(A5622,'Team Data'!$A$1:$E$659,4,FALSE())</f>
        <v>588</v>
      </c>
      <c r="P5622" s="0" t="n">
        <f aca="false">VLOOKUP(A5622,'Team Data'!$A$1:$E$659,5,FALSE())</f>
        <v>411</v>
      </c>
      <c r="Q5622" s="0" t="n">
        <f aca="false">VLOOKUP(B5622,'Team Data'!$A$1:$E$659,4,FALSE())</f>
        <v>662</v>
      </c>
      <c r="R5622" s="0" t="n">
        <f aca="false">VLOOKUP(B5622,'Team Data'!$A$1:$E$659,5,FALSE())</f>
        <v>561</v>
      </c>
      <c r="S5622" s="0" t="n">
        <f aca="false">IF(I5622=1,(MIN(30,(C5622-D5622)))*(M5622/(M5622+N5622))*(Q5622/(Q5622+R5622)),(MAX(-30,(C5622-D5622)))*(N5622/(M5622+N5622))*(R5622/(R5622+Q5622)))</f>
        <v>-1.15884150277575</v>
      </c>
      <c r="T5622" s="0" t="n">
        <f aca="false">IF(J5622=1,(MIN(30,(D5622-C5622)))*(K5622/(K5622+L5622))*(O5622/(O5622+P5622)),(MAX(-30,(D5622-C5622)))*(L5622/(K5622+L5622))*(P5622/(P5622+O5622)))</f>
        <v>5.16439019664826</v>
      </c>
      <c r="U5622" s="7" t="n">
        <v>43163</v>
      </c>
    </row>
    <row r="5623" customFormat="false" ht="15" hidden="false" customHeight="false" outlineLevel="0" collapsed="false">
      <c r="A5623" s="0" t="s">
        <v>299</v>
      </c>
      <c r="B5623" s="0" t="s">
        <v>348</v>
      </c>
      <c r="C5623" s="0" t="n">
        <v>66</v>
      </c>
      <c r="D5623" s="0" t="n">
        <v>80</v>
      </c>
      <c r="E5623" s="0" t="n">
        <v>34</v>
      </c>
      <c r="F5623" s="0" t="n">
        <v>37</v>
      </c>
      <c r="G5623" s="0" t="n">
        <v>11</v>
      </c>
      <c r="H5623" s="0" t="n">
        <v>13</v>
      </c>
      <c r="I5623" s="0" t="n">
        <v>0</v>
      </c>
      <c r="J5623" s="0" t="n">
        <v>1</v>
      </c>
      <c r="K5623" s="0" t="n">
        <f aca="false">VLOOKUP(A5623,'Team Data'!$A$1:$E$659,2,FALSE())</f>
        <v>18</v>
      </c>
      <c r="L5623" s="0" t="n">
        <f aca="false">VLOOKUP(A5623,'Team Data'!$A$1:$E$659,3,FALSE())</f>
        <v>14</v>
      </c>
      <c r="M5623" s="0" t="n">
        <f aca="false">VLOOKUP(B5623,'Team Data'!$A$1:$E$659,2,FALSE())</f>
        <v>19</v>
      </c>
      <c r="N5623" s="0" t="n">
        <f aca="false">VLOOKUP(B5623,'Team Data'!$A$1:$E$659,3,FALSE())</f>
        <v>12</v>
      </c>
      <c r="O5623" s="0" t="n">
        <f aca="false">VLOOKUP(A5623,'Team Data'!$A$1:$E$659,4,FALSE())</f>
        <v>500</v>
      </c>
      <c r="P5623" s="0" t="n">
        <f aca="false">VLOOKUP(A5623,'Team Data'!$A$1:$E$659,5,FALSE())</f>
        <v>469</v>
      </c>
      <c r="Q5623" s="0" t="n">
        <f aca="false">VLOOKUP(B5623,'Team Data'!$A$1:$E$659,4,FALSE())</f>
        <v>519</v>
      </c>
      <c r="R5623" s="0" t="n">
        <f aca="false">VLOOKUP(B5623,'Team Data'!$A$1:$E$659,5,FALSE())</f>
        <v>432</v>
      </c>
      <c r="S5623" s="0" t="n">
        <f aca="false">IF(I5623=1,(MIN(30,(C5623-D5623)))*(M5623/(M5623+N5623))*(Q5623/(Q5623+R5623)),(MAX(-30,(C5623-D5623)))*(N5623/(M5623+N5623))*(R5623/(R5623+Q5623)))</f>
        <v>-2.46178894881449</v>
      </c>
      <c r="T5623" s="0" t="n">
        <f aca="false">IF(J5623=1,(MIN(30,(D5623-C5623)))*(K5623/(K5623+L5623))*(O5623/(O5623+P5623)),(MAX(-30,(D5623-C5623)))*(L5623/(K5623+L5623))*(P5623/(P5623+O5623)))</f>
        <v>4.06346749226006</v>
      </c>
      <c r="U5623" s="7" t="n">
        <v>43163</v>
      </c>
    </row>
    <row r="5624" customFormat="false" ht="15" hidden="false" customHeight="false" outlineLevel="0" collapsed="false">
      <c r="A5624" s="0" t="s">
        <v>145</v>
      </c>
      <c r="B5624" s="0" t="s">
        <v>90</v>
      </c>
      <c r="C5624" s="0" t="n">
        <v>108</v>
      </c>
      <c r="D5624" s="0" t="n">
        <v>96</v>
      </c>
      <c r="E5624" s="0" t="n">
        <v>34</v>
      </c>
      <c r="F5624" s="0" t="n">
        <v>36</v>
      </c>
      <c r="G5624" s="0" t="n">
        <v>19</v>
      </c>
      <c r="H5624" s="0" t="n">
        <v>18</v>
      </c>
      <c r="I5624" s="0" t="n">
        <v>1</v>
      </c>
      <c r="J5624" s="0" t="n">
        <v>0</v>
      </c>
      <c r="K5624" s="0" t="n">
        <f aca="false">VLOOKUP(A5624,'Team Data'!$A$1:$E$659,2,FALSE())</f>
        <v>23</v>
      </c>
      <c r="L5624" s="0" t="n">
        <f aca="false">VLOOKUP(A5624,'Team Data'!$A$1:$E$659,3,FALSE())</f>
        <v>10</v>
      </c>
      <c r="M5624" s="0" t="n">
        <f aca="false">VLOOKUP(B5624,'Team Data'!$A$1:$E$659,2,FALSE())</f>
        <v>23</v>
      </c>
      <c r="N5624" s="0" t="n">
        <f aca="false">VLOOKUP(B5624,'Team Data'!$A$1:$E$659,3,FALSE())</f>
        <v>12</v>
      </c>
      <c r="O5624" s="0" t="n">
        <f aca="false">VLOOKUP(A5624,'Team Data'!$A$1:$E$659,4,FALSE())</f>
        <v>503</v>
      </c>
      <c r="P5624" s="0" t="n">
        <f aca="false">VLOOKUP(A5624,'Team Data'!$A$1:$E$659,5,FALSE())</f>
        <v>487</v>
      </c>
      <c r="Q5624" s="0" t="n">
        <f aca="false">VLOOKUP(B5624,'Team Data'!$A$1:$E$659,4,FALSE())</f>
        <v>500</v>
      </c>
      <c r="R5624" s="0" t="n">
        <f aca="false">VLOOKUP(B5624,'Team Data'!$A$1:$E$659,5,FALSE())</f>
        <v>533</v>
      </c>
      <c r="S5624" s="0" t="n">
        <f aca="false">IF(I5624=1,(MIN(30,(C5624-D5624)))*(M5624/(M5624+N5624))*(Q5624/(Q5624+R5624)),(MAX(-30,(C5624-D5624)))*(N5624/(M5624+N5624))*(R5624/(R5624+Q5624)))</f>
        <v>3.81689946065551</v>
      </c>
      <c r="T5624" s="0" t="n">
        <f aca="false">IF(J5624=1,(MIN(30,(D5624-C5624)))*(K5624/(K5624+L5624))*(O5624/(O5624+P5624)),(MAX(-30,(D5624-C5624)))*(L5624/(K5624+L5624))*(P5624/(P5624+O5624)))</f>
        <v>-1.78879706152433</v>
      </c>
      <c r="U5624" s="7" t="n">
        <v>43163</v>
      </c>
    </row>
    <row r="5625" customFormat="false" ht="15" hidden="false" customHeight="false" outlineLevel="0" collapsed="false">
      <c r="A5625" s="0" t="s">
        <v>77</v>
      </c>
      <c r="B5625" s="0" t="s">
        <v>165</v>
      </c>
      <c r="C5625" s="0" t="n">
        <v>70</v>
      </c>
      <c r="D5625" s="0" t="n">
        <v>90</v>
      </c>
      <c r="E5625" s="0" t="n">
        <v>24</v>
      </c>
      <c r="F5625" s="0" t="n">
        <v>43</v>
      </c>
      <c r="G5625" s="0" t="n">
        <v>10</v>
      </c>
      <c r="H5625" s="0" t="n">
        <v>10</v>
      </c>
      <c r="I5625" s="0" t="n">
        <v>0</v>
      </c>
      <c r="J5625" s="0" t="n">
        <v>1</v>
      </c>
      <c r="K5625" s="0" t="n">
        <f aca="false">VLOOKUP(A5625,'Team Data'!$A$1:$E$659,2,FALSE())</f>
        <v>10</v>
      </c>
      <c r="L5625" s="0" t="n">
        <f aca="false">VLOOKUP(A5625,'Team Data'!$A$1:$E$659,3,FALSE())</f>
        <v>20</v>
      </c>
      <c r="M5625" s="0" t="n">
        <f aca="false">VLOOKUP(B5625,'Team Data'!$A$1:$E$659,2,FALSE())</f>
        <v>21</v>
      </c>
      <c r="N5625" s="0" t="n">
        <f aca="false">VLOOKUP(B5625,'Team Data'!$A$1:$E$659,3,FALSE())</f>
        <v>13</v>
      </c>
      <c r="O5625" s="0" t="n">
        <f aca="false">VLOOKUP(A5625,'Team Data'!$A$1:$E$659,4,FALSE())</f>
        <v>495</v>
      </c>
      <c r="P5625" s="0" t="n">
        <f aca="false">VLOOKUP(A5625,'Team Data'!$A$1:$E$659,5,FALSE())</f>
        <v>484</v>
      </c>
      <c r="Q5625" s="0" t="n">
        <f aca="false">VLOOKUP(B5625,'Team Data'!$A$1:$E$659,4,FALSE())</f>
        <v>568</v>
      </c>
      <c r="R5625" s="0" t="n">
        <f aca="false">VLOOKUP(B5625,'Team Data'!$A$1:$E$659,5,FALSE())</f>
        <v>531</v>
      </c>
      <c r="S5625" s="0" t="n">
        <f aca="false">IF(I5625=1,(MIN(30,(C5625-D5625)))*(M5625/(M5625+N5625))*(Q5625/(Q5625+R5625)),(MAX(-30,(C5625-D5625)))*(N5625/(M5625+N5625))*(R5625/(R5625+Q5625)))</f>
        <v>-3.69480276186908</v>
      </c>
      <c r="T5625" s="0" t="n">
        <f aca="false">IF(J5625=1,(MIN(30,(D5625-C5625)))*(K5625/(K5625+L5625))*(O5625/(O5625+P5625)),(MAX(-30,(D5625-C5625)))*(L5625/(K5625+L5625))*(P5625/(P5625+O5625)))</f>
        <v>3.37078651685393</v>
      </c>
      <c r="U5625" s="7" t="n">
        <v>43163</v>
      </c>
    </row>
    <row r="5626" customFormat="false" ht="15" hidden="false" customHeight="false" outlineLevel="0" collapsed="false">
      <c r="A5626" s="0" t="s">
        <v>287</v>
      </c>
      <c r="B5626" s="0" t="s">
        <v>302</v>
      </c>
      <c r="C5626" s="0" t="n">
        <v>58</v>
      </c>
      <c r="D5626" s="0" t="n">
        <v>76</v>
      </c>
      <c r="E5626" s="0" t="n">
        <v>29</v>
      </c>
      <c r="F5626" s="0" t="n">
        <v>40</v>
      </c>
      <c r="G5626" s="0" t="n">
        <v>13</v>
      </c>
      <c r="H5626" s="0" t="n">
        <v>19</v>
      </c>
      <c r="I5626" s="0" t="n">
        <v>0</v>
      </c>
      <c r="J5626" s="0" t="n">
        <v>1</v>
      </c>
      <c r="K5626" s="0" t="n">
        <f aca="false">VLOOKUP(A5626,'Team Data'!$A$1:$E$659,2,FALSE())</f>
        <v>15</v>
      </c>
      <c r="L5626" s="0" t="n">
        <f aca="false">VLOOKUP(A5626,'Team Data'!$A$1:$E$659,3,FALSE())</f>
        <v>16</v>
      </c>
      <c r="M5626" s="0" t="n">
        <f aca="false">VLOOKUP(B5626,'Team Data'!$A$1:$E$659,2,FALSE())</f>
        <v>19</v>
      </c>
      <c r="N5626" s="0" t="n">
        <f aca="false">VLOOKUP(B5626,'Team Data'!$A$1:$E$659,3,FALSE())</f>
        <v>12</v>
      </c>
      <c r="O5626" s="0" t="n">
        <f aca="false">VLOOKUP(A5626,'Team Data'!$A$1:$E$659,4,FALSE())</f>
        <v>605</v>
      </c>
      <c r="P5626" s="0" t="n">
        <f aca="false">VLOOKUP(A5626,'Team Data'!$A$1:$E$659,5,FALSE())</f>
        <v>410</v>
      </c>
      <c r="Q5626" s="0" t="n">
        <f aca="false">VLOOKUP(B5626,'Team Data'!$A$1:$E$659,4,FALSE())</f>
        <v>534</v>
      </c>
      <c r="R5626" s="0" t="n">
        <f aca="false">VLOOKUP(B5626,'Team Data'!$A$1:$E$659,5,FALSE())</f>
        <v>472</v>
      </c>
      <c r="S5626" s="0" t="n">
        <f aca="false">IF(I5626=1,(MIN(30,(C5626-D5626)))*(M5626/(M5626+N5626))*(Q5626/(Q5626+R5626)),(MAX(-30,(C5626-D5626)))*(N5626/(M5626+N5626))*(R5626/(R5626+Q5626)))</f>
        <v>-3.26915923811967</v>
      </c>
      <c r="T5626" s="0" t="n">
        <f aca="false">IF(J5626=1,(MIN(30,(D5626-C5626)))*(K5626/(K5626+L5626))*(O5626/(O5626+P5626)),(MAX(-30,(D5626-C5626)))*(L5626/(K5626+L5626))*(P5626/(P5626+O5626)))</f>
        <v>5.19148259971397</v>
      </c>
      <c r="U5626" s="7" t="n">
        <v>43163</v>
      </c>
    </row>
    <row r="5627" customFormat="false" ht="15" hidden="false" customHeight="false" outlineLevel="0" collapsed="false">
      <c r="A5627" s="0" t="s">
        <v>351</v>
      </c>
      <c r="B5627" s="0" t="s">
        <v>317</v>
      </c>
      <c r="C5627" s="0" t="n">
        <v>55</v>
      </c>
      <c r="D5627" s="0" t="n">
        <v>56</v>
      </c>
      <c r="E5627" s="0" t="n">
        <v>35</v>
      </c>
      <c r="F5627" s="0" t="n">
        <v>38</v>
      </c>
      <c r="G5627" s="0" t="n">
        <v>11</v>
      </c>
      <c r="H5627" s="0" t="n">
        <v>10</v>
      </c>
      <c r="I5627" s="0" t="n">
        <v>0</v>
      </c>
      <c r="J5627" s="0" t="n">
        <v>1</v>
      </c>
      <c r="K5627" s="0" t="n">
        <f aca="false">VLOOKUP(A5627,'Team Data'!$A$1:$E$659,2,FALSE())</f>
        <v>21</v>
      </c>
      <c r="L5627" s="0" t="n">
        <f aca="false">VLOOKUP(A5627,'Team Data'!$A$1:$E$659,3,FALSE())</f>
        <v>13</v>
      </c>
      <c r="M5627" s="0" t="n">
        <f aca="false">VLOOKUP(B5627,'Team Data'!$A$1:$E$659,2,FALSE())</f>
        <v>27</v>
      </c>
      <c r="N5627" s="0" t="n">
        <f aca="false">VLOOKUP(B5627,'Team Data'!$A$1:$E$659,3,FALSE())</f>
        <v>8</v>
      </c>
      <c r="O5627" s="0" t="n">
        <f aca="false">VLOOKUP(A5627,'Team Data'!$A$1:$E$659,4,FALSE())</f>
        <v>532</v>
      </c>
      <c r="P5627" s="0" t="n">
        <f aca="false">VLOOKUP(A5627,'Team Data'!$A$1:$E$659,5,FALSE())</f>
        <v>495</v>
      </c>
      <c r="Q5627" s="0" t="n">
        <f aca="false">VLOOKUP(B5627,'Team Data'!$A$1:$E$659,4,FALSE())</f>
        <v>534</v>
      </c>
      <c r="R5627" s="0" t="n">
        <f aca="false">VLOOKUP(B5627,'Team Data'!$A$1:$E$659,5,FALSE())</f>
        <v>523</v>
      </c>
      <c r="S5627" s="0" t="n">
        <f aca="false">IF(I5627=1,(MIN(30,(C5627-D5627)))*(M5627/(M5627+N5627))*(Q5627/(Q5627+R5627)),(MAX(-30,(C5627-D5627)))*(N5627/(M5627+N5627))*(R5627/(R5627+Q5627)))</f>
        <v>-0.113096364373564</v>
      </c>
      <c r="T5627" s="0" t="n">
        <f aca="false">IF(J5627=1,(MIN(30,(D5627-C5627)))*(K5627/(K5627+L5627))*(O5627/(O5627+P5627)),(MAX(-30,(D5627-C5627)))*(L5627/(K5627+L5627))*(P5627/(P5627+O5627)))</f>
        <v>0.319949596196804</v>
      </c>
      <c r="U5627" s="7" t="n">
        <v>43163</v>
      </c>
    </row>
    <row r="5628" customFormat="false" ht="15" hidden="false" customHeight="false" outlineLevel="0" collapsed="false">
      <c r="A5628" s="0" t="s">
        <v>311</v>
      </c>
      <c r="B5628" s="0" t="s">
        <v>115</v>
      </c>
      <c r="C5628" s="0" t="n">
        <v>71</v>
      </c>
      <c r="D5628" s="0" t="n">
        <v>81</v>
      </c>
      <c r="E5628" s="0" t="n">
        <v>27</v>
      </c>
      <c r="F5628" s="0" t="n">
        <v>35</v>
      </c>
      <c r="G5628" s="0" t="n">
        <v>14</v>
      </c>
      <c r="H5628" s="0" t="n">
        <v>13</v>
      </c>
      <c r="I5628" s="0" t="n">
        <v>0</v>
      </c>
      <c r="J5628" s="0" t="n">
        <v>1</v>
      </c>
      <c r="K5628" s="0" t="n">
        <f aca="false">VLOOKUP(A5628,'Team Data'!$A$1:$E$659,2,FALSE())</f>
        <v>14</v>
      </c>
      <c r="L5628" s="0" t="n">
        <f aca="false">VLOOKUP(A5628,'Team Data'!$A$1:$E$659,3,FALSE())</f>
        <v>18</v>
      </c>
      <c r="M5628" s="0" t="n">
        <f aca="false">VLOOKUP(B5628,'Team Data'!$A$1:$E$659,2,FALSE())</f>
        <v>27</v>
      </c>
      <c r="N5628" s="0" t="n">
        <f aca="false">VLOOKUP(B5628,'Team Data'!$A$1:$E$659,3,FALSE())</f>
        <v>8</v>
      </c>
      <c r="O5628" s="0" t="n">
        <f aca="false">VLOOKUP(A5628,'Team Data'!$A$1:$E$659,4,FALSE())</f>
        <v>616</v>
      </c>
      <c r="P5628" s="0" t="n">
        <f aca="false">VLOOKUP(A5628,'Team Data'!$A$1:$E$659,5,FALSE())</f>
        <v>430</v>
      </c>
      <c r="Q5628" s="0" t="n">
        <f aca="false">VLOOKUP(B5628,'Team Data'!$A$1:$E$659,4,FALSE())</f>
        <v>625</v>
      </c>
      <c r="R5628" s="0" t="n">
        <f aca="false">VLOOKUP(B5628,'Team Data'!$A$1:$E$659,5,FALSE())</f>
        <v>506</v>
      </c>
      <c r="S5628" s="0" t="n">
        <f aca="false">IF(I5628=1,(MIN(30,(C5628-D5628)))*(M5628/(M5628+N5628))*(Q5628/(Q5628+R5628)),(MAX(-30,(C5628-D5628)))*(N5628/(M5628+N5628))*(R5628/(R5628+Q5628)))</f>
        <v>-1.02260957433371</v>
      </c>
      <c r="T5628" s="0" t="n">
        <f aca="false">IF(J5628=1,(MIN(30,(D5628-C5628)))*(K5628/(K5628+L5628))*(O5628/(O5628+P5628)),(MAX(-30,(D5628-C5628)))*(L5628/(K5628+L5628))*(P5628/(P5628+O5628)))</f>
        <v>2.57648183556405</v>
      </c>
      <c r="U5628" s="7" t="n">
        <v>43163</v>
      </c>
    </row>
    <row r="5629" customFormat="false" ht="15" hidden="false" customHeight="false" outlineLevel="0" collapsed="false">
      <c r="A5629" s="0" t="s">
        <v>301</v>
      </c>
      <c r="B5629" s="0" t="s">
        <v>309</v>
      </c>
      <c r="C5629" s="0" t="n">
        <v>51</v>
      </c>
      <c r="D5629" s="0" t="n">
        <v>60</v>
      </c>
      <c r="E5629" s="0" t="n">
        <v>40</v>
      </c>
      <c r="F5629" s="0" t="n">
        <v>32</v>
      </c>
      <c r="G5629" s="0" t="n">
        <v>16</v>
      </c>
      <c r="H5629" s="0" t="n">
        <v>12</v>
      </c>
      <c r="I5629" s="0" t="n">
        <v>0</v>
      </c>
      <c r="J5629" s="0" t="n">
        <v>1</v>
      </c>
      <c r="K5629" s="0" t="n">
        <f aca="false">VLOOKUP(A5629,'Team Data'!$A$1:$E$659,2,FALSE())</f>
        <v>14</v>
      </c>
      <c r="L5629" s="0" t="n">
        <f aca="false">VLOOKUP(A5629,'Team Data'!$A$1:$E$659,3,FALSE())</f>
        <v>17</v>
      </c>
      <c r="M5629" s="0" t="n">
        <f aca="false">VLOOKUP(B5629,'Team Data'!$A$1:$E$659,2,FALSE())</f>
        <v>19</v>
      </c>
      <c r="N5629" s="0" t="n">
        <f aca="false">VLOOKUP(B5629,'Team Data'!$A$1:$E$659,3,FALSE())</f>
        <v>13</v>
      </c>
      <c r="O5629" s="0" t="n">
        <f aca="false">VLOOKUP(A5629,'Team Data'!$A$1:$E$659,4,FALSE())</f>
        <v>549</v>
      </c>
      <c r="P5629" s="0" t="n">
        <f aca="false">VLOOKUP(A5629,'Team Data'!$A$1:$E$659,5,FALSE())</f>
        <v>466</v>
      </c>
      <c r="Q5629" s="0" t="n">
        <f aca="false">VLOOKUP(B5629,'Team Data'!$A$1:$E$659,4,FALSE())</f>
        <v>582</v>
      </c>
      <c r="R5629" s="0" t="n">
        <f aca="false">VLOOKUP(B5629,'Team Data'!$A$1:$E$659,5,FALSE())</f>
        <v>465</v>
      </c>
      <c r="S5629" s="0" t="n">
        <f aca="false">IF(I5629=1,(MIN(30,(C5629-D5629)))*(M5629/(M5629+N5629))*(Q5629/(Q5629+R5629)),(MAX(-30,(C5629-D5629)))*(N5629/(M5629+N5629))*(R5629/(R5629+Q5629)))</f>
        <v>-1.62383595988539</v>
      </c>
      <c r="T5629" s="0" t="n">
        <f aca="false">IF(J5629=1,(MIN(30,(D5629-C5629)))*(K5629/(K5629+L5629))*(O5629/(O5629+P5629)),(MAX(-30,(D5629-C5629)))*(L5629/(K5629+L5629))*(P5629/(P5629+O5629)))</f>
        <v>2.19844271412681</v>
      </c>
      <c r="U5629" s="7" t="n">
        <v>43163</v>
      </c>
    </row>
    <row r="5630" customFormat="false" ht="15" hidden="false" customHeight="false" outlineLevel="0" collapsed="false">
      <c r="A5630" s="0" t="s">
        <v>169</v>
      </c>
      <c r="B5630" s="0" t="s">
        <v>235</v>
      </c>
      <c r="C5630" s="0" t="n">
        <v>75</v>
      </c>
      <c r="D5630" s="0" t="n">
        <v>66</v>
      </c>
      <c r="E5630" s="0" t="n">
        <v>26</v>
      </c>
      <c r="F5630" s="0" t="n">
        <v>38</v>
      </c>
      <c r="G5630" s="0" t="n">
        <v>5</v>
      </c>
      <c r="H5630" s="0" t="n">
        <v>11</v>
      </c>
      <c r="I5630" s="0" t="n">
        <v>1</v>
      </c>
      <c r="J5630" s="0" t="n">
        <v>0</v>
      </c>
      <c r="K5630" s="0" t="n">
        <f aca="false">VLOOKUP(A5630,'Team Data'!$A$1:$E$659,2,FALSE())</f>
        <v>32</v>
      </c>
      <c r="L5630" s="0" t="n">
        <f aca="false">VLOOKUP(A5630,'Team Data'!$A$1:$E$659,3,FALSE())</f>
        <v>7</v>
      </c>
      <c r="M5630" s="0" t="n">
        <f aca="false">VLOOKUP(B5630,'Team Data'!$A$1:$E$659,2,FALSE())</f>
        <v>30</v>
      </c>
      <c r="N5630" s="0" t="n">
        <f aca="false">VLOOKUP(B5630,'Team Data'!$A$1:$E$659,3,FALSE())</f>
        <v>7</v>
      </c>
      <c r="O5630" s="0" t="n">
        <f aca="false">VLOOKUP(A5630,'Team Data'!$A$1:$E$659,4,FALSE())</f>
        <v>785</v>
      </c>
      <c r="P5630" s="0" t="n">
        <f aca="false">VLOOKUP(A5630,'Team Data'!$A$1:$E$659,5,FALSE())</f>
        <v>531</v>
      </c>
      <c r="Q5630" s="0" t="n">
        <f aca="false">VLOOKUP(B5630,'Team Data'!$A$1:$E$659,4,FALSE())</f>
        <v>726</v>
      </c>
      <c r="R5630" s="0" t="n">
        <f aca="false">VLOOKUP(B5630,'Team Data'!$A$1:$E$659,5,FALSE())</f>
        <v>521</v>
      </c>
      <c r="S5630" s="0" t="n">
        <f aca="false">IF(I5630=1,(MIN(30,(C5630-D5630)))*(M5630/(M5630+N5630))*(Q5630/(Q5630+R5630)),(MAX(-30,(C5630-D5630)))*(N5630/(M5630+N5630))*(R5630/(R5630+Q5630)))</f>
        <v>4.24846659008648</v>
      </c>
      <c r="T5630" s="0" t="n">
        <f aca="false">IF(J5630=1,(MIN(30,(D5630-C5630)))*(K5630/(K5630+L5630))*(O5630/(O5630+P5630)),(MAX(-30,(D5630-C5630)))*(L5630/(K5630+L5630))*(P5630/(P5630+O5630)))</f>
        <v>-0.651800327332242</v>
      </c>
      <c r="U5630" s="7" t="n">
        <v>43163</v>
      </c>
    </row>
    <row r="5631" customFormat="false" ht="15" hidden="false" customHeight="false" outlineLevel="0" collapsed="false">
      <c r="A5631" s="0" t="s">
        <v>172</v>
      </c>
      <c r="B5631" s="0" t="s">
        <v>312</v>
      </c>
      <c r="C5631" s="0" t="n">
        <v>80</v>
      </c>
      <c r="D5631" s="0" t="n">
        <v>75</v>
      </c>
      <c r="E5631" s="0" t="n">
        <v>31</v>
      </c>
      <c r="F5631" s="0" t="n">
        <v>35</v>
      </c>
      <c r="G5631" s="0" t="n">
        <v>8</v>
      </c>
      <c r="H5631" s="0" t="n">
        <v>16</v>
      </c>
      <c r="I5631" s="0" t="n">
        <v>1</v>
      </c>
      <c r="J5631" s="0" t="n">
        <v>0</v>
      </c>
      <c r="K5631" s="0" t="n">
        <f aca="false">VLOOKUP(A5631,'Team Data'!$A$1:$E$659,2,FALSE())</f>
        <v>16</v>
      </c>
      <c r="L5631" s="0" t="n">
        <f aca="false">VLOOKUP(A5631,'Team Data'!$A$1:$E$659,3,FALSE())</f>
        <v>17</v>
      </c>
      <c r="M5631" s="0" t="n">
        <f aca="false">VLOOKUP(B5631,'Team Data'!$A$1:$E$659,2,FALSE())</f>
        <v>20</v>
      </c>
      <c r="N5631" s="0" t="n">
        <f aca="false">VLOOKUP(B5631,'Team Data'!$A$1:$E$659,3,FALSE())</f>
        <v>16</v>
      </c>
      <c r="O5631" s="0" t="n">
        <f aca="false">VLOOKUP(A5631,'Team Data'!$A$1:$E$659,4,FALSE())</f>
        <v>503</v>
      </c>
      <c r="P5631" s="0" t="n">
        <f aca="false">VLOOKUP(A5631,'Team Data'!$A$1:$E$659,5,FALSE())</f>
        <v>522</v>
      </c>
      <c r="Q5631" s="0" t="n">
        <f aca="false">VLOOKUP(B5631,'Team Data'!$A$1:$E$659,4,FALSE())</f>
        <v>545</v>
      </c>
      <c r="R5631" s="0" t="n">
        <f aca="false">VLOOKUP(B5631,'Team Data'!$A$1:$E$659,5,FALSE())</f>
        <v>579</v>
      </c>
      <c r="S5631" s="0" t="n">
        <f aca="false">IF(I5631=1,(MIN(30,(C5631-D5631)))*(M5631/(M5631+N5631))*(Q5631/(Q5631+R5631)),(MAX(-30,(C5631-D5631)))*(N5631/(M5631+N5631))*(R5631/(R5631+Q5631)))</f>
        <v>1.34687623566627</v>
      </c>
      <c r="T5631" s="0" t="n">
        <f aca="false">IF(J5631=1,(MIN(30,(D5631-C5631)))*(K5631/(K5631+L5631))*(O5631/(O5631+P5631)),(MAX(-30,(D5631-C5631)))*(L5631/(K5631+L5631))*(P5631/(P5631+O5631)))</f>
        <v>-1.31175166297118</v>
      </c>
      <c r="U5631" s="7" t="n">
        <v>43163</v>
      </c>
    </row>
    <row r="5632" customFormat="false" ht="15" hidden="false" customHeight="false" outlineLevel="0" collapsed="false">
      <c r="A5632" s="0" t="s">
        <v>69</v>
      </c>
      <c r="B5632" s="0" t="s">
        <v>204</v>
      </c>
      <c r="C5632" s="0" t="n">
        <v>50</v>
      </c>
      <c r="D5632" s="0" t="n">
        <v>74</v>
      </c>
      <c r="E5632" s="0" t="n">
        <v>24</v>
      </c>
      <c r="F5632" s="0" t="n">
        <v>39</v>
      </c>
      <c r="G5632" s="0" t="n">
        <v>13</v>
      </c>
      <c r="H5632" s="0" t="n">
        <v>13</v>
      </c>
      <c r="I5632" s="0" t="n">
        <v>0</v>
      </c>
      <c r="J5632" s="0" t="n">
        <v>1</v>
      </c>
      <c r="K5632" s="0" t="n">
        <f aca="false">VLOOKUP(A5632,'Team Data'!$A$1:$E$659,2,FALSE())</f>
        <v>14</v>
      </c>
      <c r="L5632" s="0" t="n">
        <f aca="false">VLOOKUP(A5632,'Team Data'!$A$1:$E$659,3,FALSE())</f>
        <v>19</v>
      </c>
      <c r="M5632" s="0" t="n">
        <f aca="false">VLOOKUP(B5632,'Team Data'!$A$1:$E$659,2,FALSE())</f>
        <v>23</v>
      </c>
      <c r="N5632" s="0" t="n">
        <f aca="false">VLOOKUP(B5632,'Team Data'!$A$1:$E$659,3,FALSE())</f>
        <v>10</v>
      </c>
      <c r="O5632" s="0" t="n">
        <f aca="false">VLOOKUP(A5632,'Team Data'!$A$1:$E$659,4,FALSE())</f>
        <v>518</v>
      </c>
      <c r="P5632" s="0" t="n">
        <f aca="false">VLOOKUP(A5632,'Team Data'!$A$1:$E$659,5,FALSE())</f>
        <v>487</v>
      </c>
      <c r="Q5632" s="0" t="n">
        <f aca="false">VLOOKUP(B5632,'Team Data'!$A$1:$E$659,4,FALSE())</f>
        <v>563</v>
      </c>
      <c r="R5632" s="0" t="n">
        <f aca="false">VLOOKUP(B5632,'Team Data'!$A$1:$E$659,5,FALSE())</f>
        <v>481</v>
      </c>
      <c r="S5632" s="0" t="n">
        <f aca="false">IF(I5632=1,(MIN(30,(C5632-D5632)))*(M5632/(M5632+N5632))*(Q5632/(Q5632+R5632)),(MAX(-30,(C5632-D5632)))*(N5632/(M5632+N5632))*(R5632/(R5632+Q5632)))</f>
        <v>-3.35074886799025</v>
      </c>
      <c r="T5632" s="0" t="n">
        <f aca="false">IF(J5632=1,(MIN(30,(D5632-C5632)))*(K5632/(K5632+L5632))*(O5632/(O5632+P5632)),(MAX(-30,(D5632-C5632)))*(L5632/(K5632+L5632))*(P5632/(P5632+O5632)))</f>
        <v>5.2479421076436</v>
      </c>
      <c r="U5632" s="7" t="n">
        <v>43163</v>
      </c>
    </row>
    <row r="5633" customFormat="false" ht="15" hidden="false" customHeight="false" outlineLevel="0" collapsed="false">
      <c r="A5633" s="0" t="s">
        <v>95</v>
      </c>
      <c r="B5633" s="0" t="s">
        <v>78</v>
      </c>
      <c r="C5633" s="0" t="n">
        <v>52</v>
      </c>
      <c r="D5633" s="0" t="n">
        <v>63</v>
      </c>
      <c r="E5633" s="0" t="n">
        <v>38</v>
      </c>
      <c r="F5633" s="0" t="n">
        <v>41</v>
      </c>
      <c r="G5633" s="0" t="n">
        <v>12</v>
      </c>
      <c r="H5633" s="0" t="n">
        <v>13</v>
      </c>
      <c r="I5633" s="0" t="n">
        <v>0</v>
      </c>
      <c r="J5633" s="0" t="n">
        <v>1</v>
      </c>
      <c r="K5633" s="0" t="n">
        <f aca="false">VLOOKUP(A5633,'Team Data'!$A$1:$E$659,2,FALSE())</f>
        <v>23</v>
      </c>
      <c r="L5633" s="0" t="n">
        <f aca="false">VLOOKUP(A5633,'Team Data'!$A$1:$E$659,3,FALSE())</f>
        <v>9</v>
      </c>
      <c r="M5633" s="0" t="n">
        <f aca="false">VLOOKUP(B5633,'Team Data'!$A$1:$E$659,2,FALSE())</f>
        <v>25</v>
      </c>
      <c r="N5633" s="0" t="n">
        <f aca="false">VLOOKUP(B5633,'Team Data'!$A$1:$E$659,3,FALSE())</f>
        <v>8</v>
      </c>
      <c r="O5633" s="0" t="n">
        <f aca="false">VLOOKUP(A5633,'Team Data'!$A$1:$E$659,4,FALSE())</f>
        <v>502</v>
      </c>
      <c r="P5633" s="0" t="n">
        <f aca="false">VLOOKUP(A5633,'Team Data'!$A$1:$E$659,5,FALSE())</f>
        <v>485</v>
      </c>
      <c r="Q5633" s="0" t="n">
        <f aca="false">VLOOKUP(B5633,'Team Data'!$A$1:$E$659,4,FALSE())</f>
        <v>509</v>
      </c>
      <c r="R5633" s="0" t="n">
        <f aca="false">VLOOKUP(B5633,'Team Data'!$A$1:$E$659,5,FALSE())</f>
        <v>506</v>
      </c>
      <c r="S5633" s="0" t="n">
        <f aca="false">IF(I5633=1,(MIN(30,(C5633-D5633)))*(M5633/(M5633+N5633))*(Q5633/(Q5633+R5633)),(MAX(-30,(C5633-D5633)))*(N5633/(M5633+N5633))*(R5633/(R5633+Q5633)))</f>
        <v>-1.32939244663383</v>
      </c>
      <c r="T5633" s="0" t="n">
        <f aca="false">IF(J5633=1,(MIN(30,(D5633-C5633)))*(K5633/(K5633+L5633))*(O5633/(O5633+P5633)),(MAX(-30,(D5633-C5633)))*(L5633/(K5633+L5633))*(P5633/(P5633+O5633)))</f>
        <v>4.02121327254306</v>
      </c>
      <c r="U5633" s="7" t="n">
        <v>43163</v>
      </c>
    </row>
    <row r="5634" customFormat="false" ht="15" hidden="false" customHeight="false" outlineLevel="0" collapsed="false">
      <c r="A5634" s="0" t="s">
        <v>201</v>
      </c>
      <c r="B5634" s="0" t="s">
        <v>236</v>
      </c>
      <c r="C5634" s="0" t="n">
        <v>86</v>
      </c>
      <c r="D5634" s="0" t="n">
        <v>82</v>
      </c>
      <c r="E5634" s="0" t="n">
        <v>35</v>
      </c>
      <c r="F5634" s="0" t="n">
        <v>31</v>
      </c>
      <c r="G5634" s="0" t="n">
        <v>11</v>
      </c>
      <c r="H5634" s="0" t="n">
        <v>7</v>
      </c>
      <c r="I5634" s="0" t="n">
        <v>1</v>
      </c>
      <c r="J5634" s="0" t="n">
        <v>0</v>
      </c>
      <c r="K5634" s="0" t="n">
        <f aca="false">VLOOKUP(A5634,'Team Data'!$A$1:$E$659,2,FALSE())</f>
        <v>15</v>
      </c>
      <c r="L5634" s="0" t="n">
        <f aca="false">VLOOKUP(A5634,'Team Data'!$A$1:$E$659,3,FALSE())</f>
        <v>17</v>
      </c>
      <c r="M5634" s="0" t="n">
        <f aca="false">VLOOKUP(B5634,'Team Data'!$A$1:$E$659,2,FALSE())</f>
        <v>18</v>
      </c>
      <c r="N5634" s="0" t="n">
        <f aca="false">VLOOKUP(B5634,'Team Data'!$A$1:$E$659,3,FALSE())</f>
        <v>15</v>
      </c>
      <c r="O5634" s="0" t="n">
        <f aca="false">VLOOKUP(A5634,'Team Data'!$A$1:$E$659,4,FALSE())</f>
        <v>513</v>
      </c>
      <c r="P5634" s="0" t="n">
        <f aca="false">VLOOKUP(A5634,'Team Data'!$A$1:$E$659,5,FALSE())</f>
        <v>439</v>
      </c>
      <c r="Q5634" s="0" t="n">
        <f aca="false">VLOOKUP(B5634,'Team Data'!$A$1:$E$659,4,FALSE())</f>
        <v>473</v>
      </c>
      <c r="R5634" s="0" t="n">
        <f aca="false">VLOOKUP(B5634,'Team Data'!$A$1:$E$659,5,FALSE())</f>
        <v>475</v>
      </c>
      <c r="S5634" s="0" t="n">
        <f aca="false">IF(I5634=1,(MIN(30,(C5634-D5634)))*(M5634/(M5634+N5634))*(Q5634/(Q5634+R5634)),(MAX(-30,(C5634-D5634)))*(N5634/(M5634+N5634))*(R5634/(R5634+Q5634)))</f>
        <v>1.08860759493671</v>
      </c>
      <c r="T5634" s="0" t="n">
        <f aca="false">IF(J5634=1,(MIN(30,(D5634-C5634)))*(K5634/(K5634+L5634))*(O5634/(O5634+P5634)),(MAX(-30,(D5634-C5634)))*(L5634/(K5634+L5634))*(P5634/(P5634+O5634)))</f>
        <v>-0.979910714285714</v>
      </c>
      <c r="U5634" s="7" t="n">
        <v>43164</v>
      </c>
    </row>
    <row r="5635" customFormat="false" ht="15" hidden="false" customHeight="false" outlineLevel="0" collapsed="false">
      <c r="A5635" s="0" t="s">
        <v>253</v>
      </c>
      <c r="B5635" s="0" t="s">
        <v>126</v>
      </c>
      <c r="C5635" s="0" t="n">
        <v>62</v>
      </c>
      <c r="D5635" s="0" t="n">
        <v>65</v>
      </c>
      <c r="E5635" s="0" t="n">
        <v>42</v>
      </c>
      <c r="F5635" s="0" t="n">
        <v>24</v>
      </c>
      <c r="G5635" s="0" t="n">
        <v>15</v>
      </c>
      <c r="H5635" s="0" t="n">
        <v>5</v>
      </c>
      <c r="I5635" s="0" t="n">
        <v>0</v>
      </c>
      <c r="J5635" s="0" t="n">
        <v>1</v>
      </c>
      <c r="K5635" s="0" t="n">
        <f aca="false">VLOOKUP(A5635,'Team Data'!$A$1:$E$659,2,FALSE())</f>
        <v>14</v>
      </c>
      <c r="L5635" s="0" t="n">
        <f aca="false">VLOOKUP(A5635,'Team Data'!$A$1:$E$659,3,FALSE())</f>
        <v>18</v>
      </c>
      <c r="M5635" s="0" t="n">
        <f aca="false">VLOOKUP(B5635,'Team Data'!$A$1:$E$659,2,FALSE())</f>
        <v>20</v>
      </c>
      <c r="N5635" s="0" t="n">
        <f aca="false">VLOOKUP(B5635,'Team Data'!$A$1:$E$659,3,FALSE())</f>
        <v>14</v>
      </c>
      <c r="O5635" s="0" t="n">
        <f aca="false">VLOOKUP(A5635,'Team Data'!$A$1:$E$659,4,FALSE())</f>
        <v>470</v>
      </c>
      <c r="P5635" s="0" t="n">
        <f aca="false">VLOOKUP(A5635,'Team Data'!$A$1:$E$659,5,FALSE())</f>
        <v>557</v>
      </c>
      <c r="Q5635" s="0" t="n">
        <f aca="false">VLOOKUP(B5635,'Team Data'!$A$1:$E$659,4,FALSE())</f>
        <v>555</v>
      </c>
      <c r="R5635" s="0" t="n">
        <f aca="false">VLOOKUP(B5635,'Team Data'!$A$1:$E$659,5,FALSE())</f>
        <v>537</v>
      </c>
      <c r="S5635" s="0" t="n">
        <f aca="false">IF(I5635=1,(MIN(30,(C5635-D5635)))*(M5635/(M5635+N5635))*(Q5635/(Q5635+R5635)),(MAX(-30,(C5635-D5635)))*(N5635/(M5635+N5635))*(R5635/(R5635+Q5635)))</f>
        <v>-0.607466063348416</v>
      </c>
      <c r="T5635" s="0" t="n">
        <f aca="false">IF(J5635=1,(MIN(30,(D5635-C5635)))*(K5635/(K5635+L5635))*(O5635/(O5635+P5635)),(MAX(-30,(D5635-C5635)))*(L5635/(K5635+L5635))*(P5635/(P5635+O5635)))</f>
        <v>0.600657254138267</v>
      </c>
      <c r="U5635" s="7" t="n">
        <v>43164</v>
      </c>
    </row>
    <row r="5636" customFormat="false" ht="15" hidden="false" customHeight="false" outlineLevel="0" collapsed="false">
      <c r="A5636" s="0" t="s">
        <v>118</v>
      </c>
      <c r="B5636" s="0" t="s">
        <v>213</v>
      </c>
      <c r="C5636" s="0" t="n">
        <v>55</v>
      </c>
      <c r="D5636" s="0" t="n">
        <v>62</v>
      </c>
      <c r="E5636" s="0" t="n">
        <v>34</v>
      </c>
      <c r="F5636" s="0" t="n">
        <v>30</v>
      </c>
      <c r="G5636" s="0" t="n">
        <v>14</v>
      </c>
      <c r="H5636" s="0" t="n">
        <v>11</v>
      </c>
      <c r="I5636" s="0" t="n">
        <v>0</v>
      </c>
      <c r="J5636" s="0" t="n">
        <v>1</v>
      </c>
      <c r="K5636" s="0" t="n">
        <f aca="false">VLOOKUP(A5636,'Team Data'!$A$1:$E$659,2,FALSE())</f>
        <v>11</v>
      </c>
      <c r="L5636" s="0" t="n">
        <f aca="false">VLOOKUP(A5636,'Team Data'!$A$1:$E$659,3,FALSE())</f>
        <v>19</v>
      </c>
      <c r="M5636" s="0" t="n">
        <f aca="false">VLOOKUP(B5636,'Team Data'!$A$1:$E$659,2,FALSE())</f>
        <v>19</v>
      </c>
      <c r="N5636" s="0" t="n">
        <f aca="false">VLOOKUP(B5636,'Team Data'!$A$1:$E$659,3,FALSE())</f>
        <v>14</v>
      </c>
      <c r="O5636" s="0" t="n">
        <f aca="false">VLOOKUP(A5636,'Team Data'!$A$1:$E$659,4,FALSE())</f>
        <v>459</v>
      </c>
      <c r="P5636" s="0" t="n">
        <f aca="false">VLOOKUP(A5636,'Team Data'!$A$1:$E$659,5,FALSE())</f>
        <v>467</v>
      </c>
      <c r="Q5636" s="0" t="n">
        <f aca="false">VLOOKUP(B5636,'Team Data'!$A$1:$E$659,4,FALSE())</f>
        <v>541</v>
      </c>
      <c r="R5636" s="0" t="n">
        <f aca="false">VLOOKUP(B5636,'Team Data'!$A$1:$E$659,5,FALSE())</f>
        <v>562</v>
      </c>
      <c r="S5636" s="0" t="n">
        <f aca="false">IF(I5636=1,(MIN(30,(C5636-D5636)))*(M5636/(M5636+N5636))*(Q5636/(Q5636+R5636)),(MAX(-30,(C5636-D5636)))*(N5636/(M5636+N5636))*(R5636/(R5636+Q5636)))</f>
        <v>-1.51311849226627</v>
      </c>
      <c r="T5636" s="0" t="n">
        <f aca="false">IF(J5636=1,(MIN(30,(D5636-C5636)))*(K5636/(K5636+L5636))*(O5636/(O5636+P5636)),(MAX(-30,(D5636-C5636)))*(L5636/(K5636+L5636))*(P5636/(P5636+O5636)))</f>
        <v>1.27224622030238</v>
      </c>
      <c r="U5636" s="7" t="n">
        <v>43164</v>
      </c>
    </row>
    <row r="5637" customFormat="false" ht="15" hidden="false" customHeight="false" outlineLevel="0" collapsed="false">
      <c r="A5637" s="0" t="s">
        <v>318</v>
      </c>
      <c r="B5637" s="0" t="s">
        <v>113</v>
      </c>
      <c r="C5637" s="0" t="n">
        <v>93</v>
      </c>
      <c r="D5637" s="0" t="n">
        <v>88</v>
      </c>
      <c r="E5637" s="0" t="n">
        <v>43</v>
      </c>
      <c r="F5637" s="0" t="n">
        <v>34</v>
      </c>
      <c r="G5637" s="0" t="n">
        <v>7</v>
      </c>
      <c r="H5637" s="0" t="n">
        <v>7</v>
      </c>
      <c r="I5637" s="0" t="n">
        <v>1</v>
      </c>
      <c r="J5637" s="0" t="n">
        <v>0</v>
      </c>
      <c r="K5637" s="0" t="n">
        <f aca="false">VLOOKUP(A5637,'Team Data'!$A$1:$E$659,2,FALSE())</f>
        <v>11</v>
      </c>
      <c r="L5637" s="0" t="n">
        <f aca="false">VLOOKUP(A5637,'Team Data'!$A$1:$E$659,3,FALSE())</f>
        <v>21</v>
      </c>
      <c r="M5637" s="0" t="n">
        <f aca="false">VLOOKUP(B5637,'Team Data'!$A$1:$E$659,2,FALSE())</f>
        <v>19</v>
      </c>
      <c r="N5637" s="0" t="n">
        <f aca="false">VLOOKUP(B5637,'Team Data'!$A$1:$E$659,3,FALSE())</f>
        <v>12</v>
      </c>
      <c r="O5637" s="0" t="n">
        <f aca="false">VLOOKUP(A5637,'Team Data'!$A$1:$E$659,4,FALSE())</f>
        <v>542</v>
      </c>
      <c r="P5637" s="0" t="n">
        <f aca="false">VLOOKUP(A5637,'Team Data'!$A$1:$E$659,5,FALSE())</f>
        <v>440</v>
      </c>
      <c r="Q5637" s="0" t="n">
        <f aca="false">VLOOKUP(B5637,'Team Data'!$A$1:$E$659,4,FALSE())</f>
        <v>498</v>
      </c>
      <c r="R5637" s="0" t="n">
        <f aca="false">VLOOKUP(B5637,'Team Data'!$A$1:$E$659,5,FALSE())</f>
        <v>473</v>
      </c>
      <c r="S5637" s="0" t="n">
        <f aca="false">IF(I5637=1,(MIN(30,(C5637-D5637)))*(M5637/(M5637+N5637))*(Q5637/(Q5637+R5637)),(MAX(-30,(C5637-D5637)))*(N5637/(M5637+N5637))*(R5637/(R5637+Q5637)))</f>
        <v>1.57170858111026</v>
      </c>
      <c r="T5637" s="0" t="n">
        <f aca="false">IF(J5637=1,(MIN(30,(D5637-C5637)))*(K5637/(K5637+L5637))*(O5637/(O5637+P5637)),(MAX(-30,(D5637-C5637)))*(L5637/(K5637+L5637))*(P5637/(P5637+O5637)))</f>
        <v>-1.47021384928717</v>
      </c>
      <c r="U5637" s="7" t="n">
        <v>43164</v>
      </c>
    </row>
    <row r="5638" customFormat="false" ht="15" hidden="false" customHeight="false" outlineLevel="0" collapsed="false">
      <c r="A5638" s="0" t="s">
        <v>237</v>
      </c>
      <c r="B5638" s="0" t="s">
        <v>85</v>
      </c>
      <c r="C5638" s="0" t="n">
        <v>64</v>
      </c>
      <c r="D5638" s="0" t="n">
        <v>74</v>
      </c>
      <c r="E5638" s="0" t="n">
        <v>36</v>
      </c>
      <c r="F5638" s="0" t="n">
        <v>32</v>
      </c>
      <c r="G5638" s="0" t="n">
        <v>13</v>
      </c>
      <c r="H5638" s="0" t="n">
        <v>13</v>
      </c>
      <c r="I5638" s="0" t="n">
        <v>0</v>
      </c>
      <c r="J5638" s="0" t="n">
        <v>1</v>
      </c>
      <c r="K5638" s="0" t="n">
        <f aca="false">VLOOKUP(A5638,'Team Data'!$A$1:$E$659,2,FALSE())</f>
        <v>12</v>
      </c>
      <c r="L5638" s="0" t="n">
        <f aca="false">VLOOKUP(A5638,'Team Data'!$A$1:$E$659,3,FALSE())</f>
        <v>21</v>
      </c>
      <c r="M5638" s="0" t="n">
        <f aca="false">VLOOKUP(B5638,'Team Data'!$A$1:$E$659,2,FALSE())</f>
        <v>17</v>
      </c>
      <c r="N5638" s="0" t="n">
        <f aca="false">VLOOKUP(B5638,'Team Data'!$A$1:$E$659,3,FALSE())</f>
        <v>16</v>
      </c>
      <c r="O5638" s="0" t="n">
        <f aca="false">VLOOKUP(A5638,'Team Data'!$A$1:$E$659,4,FALSE())</f>
        <v>483</v>
      </c>
      <c r="P5638" s="0" t="n">
        <f aca="false">VLOOKUP(A5638,'Team Data'!$A$1:$E$659,5,FALSE())</f>
        <v>570</v>
      </c>
      <c r="Q5638" s="0" t="n">
        <f aca="false">VLOOKUP(B5638,'Team Data'!$A$1:$E$659,4,FALSE())</f>
        <v>536</v>
      </c>
      <c r="R5638" s="0" t="n">
        <f aca="false">VLOOKUP(B5638,'Team Data'!$A$1:$E$659,5,FALSE())</f>
        <v>539</v>
      </c>
      <c r="S5638" s="0" t="n">
        <f aca="false">IF(I5638=1,(MIN(30,(C5638-D5638)))*(M5638/(M5638+N5638))*(Q5638/(Q5638+R5638)),(MAX(-30,(C5638-D5638)))*(N5638/(M5638+N5638))*(R5638/(R5638+Q5638)))</f>
        <v>-2.43100775193798</v>
      </c>
      <c r="T5638" s="0" t="n">
        <f aca="false">IF(J5638=1,(MIN(30,(D5638-C5638)))*(K5638/(K5638+L5638))*(O5638/(O5638+P5638)),(MAX(-30,(D5638-C5638)))*(L5638/(K5638+L5638))*(P5638/(P5638+O5638)))</f>
        <v>1.66796166796167</v>
      </c>
      <c r="U5638" s="7" t="n">
        <v>43164</v>
      </c>
    </row>
    <row r="5639" customFormat="false" ht="15" hidden="false" customHeight="false" outlineLevel="0" collapsed="false">
      <c r="A5639" s="0" t="s">
        <v>221</v>
      </c>
      <c r="B5639" s="0" t="s">
        <v>71</v>
      </c>
      <c r="C5639" s="0" t="n">
        <v>88</v>
      </c>
      <c r="D5639" s="0" t="n">
        <v>90</v>
      </c>
      <c r="E5639" s="0" t="n">
        <v>42</v>
      </c>
      <c r="F5639" s="0" t="n">
        <v>44</v>
      </c>
      <c r="G5639" s="0" t="n">
        <v>12</v>
      </c>
      <c r="H5639" s="0" t="n">
        <v>10</v>
      </c>
      <c r="I5639" s="0" t="n">
        <v>0</v>
      </c>
      <c r="J5639" s="0" t="n">
        <v>1</v>
      </c>
      <c r="K5639" s="0" t="n">
        <f aca="false">VLOOKUP(A5639,'Team Data'!$A$1:$E$659,2,FALSE())</f>
        <v>11</v>
      </c>
      <c r="L5639" s="0" t="n">
        <f aca="false">VLOOKUP(A5639,'Team Data'!$A$1:$E$659,3,FALSE())</f>
        <v>21</v>
      </c>
      <c r="M5639" s="0" t="n">
        <f aca="false">VLOOKUP(B5639,'Team Data'!$A$1:$E$659,2,FALSE())</f>
        <v>15</v>
      </c>
      <c r="N5639" s="0" t="n">
        <f aca="false">VLOOKUP(B5639,'Team Data'!$A$1:$E$659,3,FALSE())</f>
        <v>15</v>
      </c>
      <c r="O5639" s="0" t="n">
        <f aca="false">VLOOKUP(A5639,'Team Data'!$A$1:$E$659,4,FALSE())</f>
        <v>508</v>
      </c>
      <c r="P5639" s="0" t="n">
        <f aca="false">VLOOKUP(A5639,'Team Data'!$A$1:$E$659,5,FALSE())</f>
        <v>413</v>
      </c>
      <c r="Q5639" s="0" t="n">
        <f aca="false">VLOOKUP(B5639,'Team Data'!$A$1:$E$659,4,FALSE())</f>
        <v>467</v>
      </c>
      <c r="R5639" s="0" t="n">
        <f aca="false">VLOOKUP(B5639,'Team Data'!$A$1:$E$659,5,FALSE())</f>
        <v>451</v>
      </c>
      <c r="S5639" s="0" t="n">
        <f aca="false">IF(I5639=1,(MIN(30,(C5639-D5639)))*(M5639/(M5639+N5639))*(Q5639/(Q5639+R5639)),(MAX(-30,(C5639-D5639)))*(N5639/(M5639+N5639))*(R5639/(R5639+Q5639)))</f>
        <v>-0.491285403050109</v>
      </c>
      <c r="T5639" s="0" t="n">
        <f aca="false">IF(J5639=1,(MIN(30,(D5639-C5639)))*(K5639/(K5639+L5639))*(O5639/(O5639+P5639)),(MAX(-30,(D5639-C5639)))*(L5639/(K5639+L5639))*(P5639/(P5639+O5639)))</f>
        <v>0.379207383279045</v>
      </c>
      <c r="U5639" s="7" t="n">
        <v>43164</v>
      </c>
    </row>
    <row r="5640" customFormat="false" ht="15" hidden="false" customHeight="false" outlineLevel="0" collapsed="false">
      <c r="A5640" s="0" t="s">
        <v>348</v>
      </c>
      <c r="B5640" s="0" t="s">
        <v>49</v>
      </c>
      <c r="C5640" s="0" t="n">
        <v>73</v>
      </c>
      <c r="D5640" s="0" t="n">
        <v>83</v>
      </c>
      <c r="E5640" s="0" t="n">
        <v>29</v>
      </c>
      <c r="F5640" s="0" t="n">
        <v>29</v>
      </c>
      <c r="G5640" s="0" t="n">
        <v>11</v>
      </c>
      <c r="H5640" s="0" t="n">
        <v>4</v>
      </c>
      <c r="I5640" s="0" t="n">
        <v>0</v>
      </c>
      <c r="J5640" s="0" t="n">
        <v>1</v>
      </c>
      <c r="K5640" s="0" t="n">
        <f aca="false">VLOOKUP(A5640,'Team Data'!$A$1:$E$659,2,FALSE())</f>
        <v>19</v>
      </c>
      <c r="L5640" s="0" t="n">
        <f aca="false">VLOOKUP(A5640,'Team Data'!$A$1:$E$659,3,FALSE())</f>
        <v>12</v>
      </c>
      <c r="M5640" s="0" t="n">
        <f aca="false">VLOOKUP(B5640,'Team Data'!$A$1:$E$659,2,FALSE())</f>
        <v>26</v>
      </c>
      <c r="N5640" s="0" t="n">
        <f aca="false">VLOOKUP(B5640,'Team Data'!$A$1:$E$659,3,FALSE())</f>
        <v>8</v>
      </c>
      <c r="O5640" s="0" t="n">
        <f aca="false">VLOOKUP(A5640,'Team Data'!$A$1:$E$659,4,FALSE())</f>
        <v>519</v>
      </c>
      <c r="P5640" s="0" t="n">
        <f aca="false">VLOOKUP(A5640,'Team Data'!$A$1:$E$659,5,FALSE())</f>
        <v>432</v>
      </c>
      <c r="Q5640" s="0" t="n">
        <f aca="false">VLOOKUP(B5640,'Team Data'!$A$1:$E$659,4,FALSE())</f>
        <v>508</v>
      </c>
      <c r="R5640" s="0" t="n">
        <f aca="false">VLOOKUP(B5640,'Team Data'!$A$1:$E$659,5,FALSE())</f>
        <v>524</v>
      </c>
      <c r="S5640" s="0" t="n">
        <f aca="false">IF(I5640=1,(MIN(30,(C5640-D5640)))*(M5640/(M5640+N5640))*(Q5640/(Q5640+R5640)),(MAX(-30,(C5640-D5640)))*(N5640/(M5640+N5640))*(R5640/(R5640+Q5640)))</f>
        <v>-1.19471044231646</v>
      </c>
      <c r="T5640" s="0" t="n">
        <f aca="false">IF(J5640=1,(MIN(30,(D5640-C5640)))*(K5640/(K5640+L5640))*(O5640/(O5640+P5640)),(MAX(-30,(D5640-C5640)))*(L5640/(K5640+L5640))*(P5640/(P5640+O5640)))</f>
        <v>3.34486618500051</v>
      </c>
      <c r="U5640" s="7" t="n">
        <v>43164</v>
      </c>
    </row>
    <row r="5641" customFormat="false" ht="15" hidden="false" customHeight="false" outlineLevel="0" collapsed="false">
      <c r="A5641" s="0" t="s">
        <v>70</v>
      </c>
      <c r="B5641" s="0" t="s">
        <v>198</v>
      </c>
      <c r="C5641" s="0" t="n">
        <v>61</v>
      </c>
      <c r="D5641" s="0" t="n">
        <v>62</v>
      </c>
      <c r="E5641" s="0" t="n">
        <v>33</v>
      </c>
      <c r="F5641" s="0" t="n">
        <v>38</v>
      </c>
      <c r="G5641" s="0" t="n">
        <v>12</v>
      </c>
      <c r="H5641" s="0" t="n">
        <v>10</v>
      </c>
      <c r="I5641" s="0" t="n">
        <v>0</v>
      </c>
      <c r="J5641" s="0" t="n">
        <v>1</v>
      </c>
      <c r="K5641" s="0" t="n">
        <f aca="false">VLOOKUP(A5641,'Team Data'!$A$1:$E$659,2,FALSE())</f>
        <v>4</v>
      </c>
      <c r="L5641" s="0" t="n">
        <f aca="false">VLOOKUP(A5641,'Team Data'!$A$1:$E$659,3,FALSE())</f>
        <v>28</v>
      </c>
      <c r="M5641" s="0" t="n">
        <f aca="false">VLOOKUP(B5641,'Team Data'!$A$1:$E$659,2,FALSE())</f>
        <v>20</v>
      </c>
      <c r="N5641" s="0" t="n">
        <f aca="false">VLOOKUP(B5641,'Team Data'!$A$1:$E$659,3,FALSE())</f>
        <v>15</v>
      </c>
      <c r="O5641" s="0" t="n">
        <f aca="false">VLOOKUP(A5641,'Team Data'!$A$1:$E$659,4,FALSE())</f>
        <v>460</v>
      </c>
      <c r="P5641" s="0" t="n">
        <f aca="false">VLOOKUP(A5641,'Team Data'!$A$1:$E$659,5,FALSE())</f>
        <v>532</v>
      </c>
      <c r="Q5641" s="0" t="n">
        <f aca="false">VLOOKUP(B5641,'Team Data'!$A$1:$E$659,4,FALSE())</f>
        <v>455</v>
      </c>
      <c r="R5641" s="0" t="n">
        <f aca="false">VLOOKUP(B5641,'Team Data'!$A$1:$E$659,5,FALSE())</f>
        <v>629</v>
      </c>
      <c r="S5641" s="0" t="n">
        <f aca="false">IF(I5641=1,(MIN(30,(C5641-D5641)))*(M5641/(M5641+N5641))*(Q5641/(Q5641+R5641)),(MAX(-30,(C5641-D5641)))*(N5641/(M5641+N5641))*(R5641/(R5641+Q5641)))</f>
        <v>-0.24868212967844</v>
      </c>
      <c r="T5641" s="0" t="n">
        <f aca="false">IF(J5641=1,(MIN(30,(D5641-C5641)))*(K5641/(K5641+L5641))*(O5641/(O5641+P5641)),(MAX(-30,(D5641-C5641)))*(L5641/(K5641+L5641))*(P5641/(P5641+O5641)))</f>
        <v>0.0579637096774194</v>
      </c>
      <c r="U5641" s="7" t="n">
        <v>43164</v>
      </c>
    </row>
    <row r="5642" customFormat="false" ht="15" hidden="false" customHeight="false" outlineLevel="0" collapsed="false">
      <c r="A5642" s="0" t="s">
        <v>214</v>
      </c>
      <c r="B5642" s="0" t="s">
        <v>168</v>
      </c>
      <c r="C5642" s="0" t="n">
        <v>55</v>
      </c>
      <c r="D5642" s="0" t="n">
        <v>68</v>
      </c>
      <c r="E5642" s="0" t="n">
        <v>34</v>
      </c>
      <c r="F5642" s="0" t="n">
        <v>36</v>
      </c>
      <c r="G5642" s="0" t="n">
        <v>13</v>
      </c>
      <c r="H5642" s="0" t="n">
        <v>11</v>
      </c>
      <c r="I5642" s="0" t="n">
        <v>0</v>
      </c>
      <c r="J5642" s="0" t="n">
        <v>1</v>
      </c>
      <c r="K5642" s="0" t="n">
        <f aca="false">VLOOKUP(A5642,'Team Data'!$A$1:$E$659,2,FALSE())</f>
        <v>14</v>
      </c>
      <c r="L5642" s="0" t="n">
        <f aca="false">VLOOKUP(A5642,'Team Data'!$A$1:$E$659,3,FALSE())</f>
        <v>16</v>
      </c>
      <c r="M5642" s="0" t="n">
        <f aca="false">VLOOKUP(B5642,'Team Data'!$A$1:$E$659,2,FALSE())</f>
        <v>16</v>
      </c>
      <c r="N5642" s="0" t="n">
        <f aca="false">VLOOKUP(B5642,'Team Data'!$A$1:$E$659,3,FALSE())</f>
        <v>18</v>
      </c>
      <c r="O5642" s="0" t="n">
        <f aca="false">VLOOKUP(A5642,'Team Data'!$A$1:$E$659,4,FALSE())</f>
        <v>515</v>
      </c>
      <c r="P5642" s="0" t="n">
        <f aca="false">VLOOKUP(A5642,'Team Data'!$A$1:$E$659,5,FALSE())</f>
        <v>457</v>
      </c>
      <c r="Q5642" s="0" t="n">
        <f aca="false">VLOOKUP(B5642,'Team Data'!$A$1:$E$659,4,FALSE())</f>
        <v>575</v>
      </c>
      <c r="R5642" s="0" t="n">
        <f aca="false">VLOOKUP(B5642,'Team Data'!$A$1:$E$659,5,FALSE())</f>
        <v>481</v>
      </c>
      <c r="S5642" s="0" t="n">
        <f aca="false">IF(I5642=1,(MIN(30,(C5642-D5642)))*(M5642/(M5642+N5642))*(Q5642/(Q5642+R5642)),(MAX(-30,(C5642-D5642)))*(N5642/(M5642+N5642))*(R5642/(R5642+Q5642)))</f>
        <v>-3.13485962566845</v>
      </c>
      <c r="T5642" s="0" t="n">
        <f aca="false">IF(J5642=1,(MIN(30,(D5642-C5642)))*(K5642/(K5642+L5642))*(O5642/(O5642+P5642)),(MAX(-30,(D5642-C5642)))*(L5642/(K5642+L5642))*(P5642/(P5642+O5642)))</f>
        <v>3.21433470507545</v>
      </c>
      <c r="U5642" s="7" t="n">
        <v>43165</v>
      </c>
    </row>
    <row r="5643" customFormat="false" ht="15" hidden="false" customHeight="false" outlineLevel="0" collapsed="false">
      <c r="A5643" s="0" t="s">
        <v>32</v>
      </c>
      <c r="B5643" s="0" t="s">
        <v>48</v>
      </c>
      <c r="C5643" s="0" t="n">
        <v>77</v>
      </c>
      <c r="D5643" s="0" t="n">
        <v>81</v>
      </c>
      <c r="E5643" s="0" t="n">
        <v>44</v>
      </c>
      <c r="F5643" s="0" t="n">
        <v>35</v>
      </c>
      <c r="G5643" s="0" t="n">
        <v>11</v>
      </c>
      <c r="H5643" s="0" t="n">
        <v>11</v>
      </c>
      <c r="I5643" s="0" t="n">
        <v>0</v>
      </c>
      <c r="J5643" s="0" t="n">
        <v>1</v>
      </c>
      <c r="K5643" s="0" t="n">
        <f aca="false">VLOOKUP(A5643,'Team Data'!$A$1:$E$659,2,FALSE())</f>
        <v>16</v>
      </c>
      <c r="L5643" s="0" t="n">
        <f aca="false">VLOOKUP(A5643,'Team Data'!$A$1:$E$659,3,FALSE())</f>
        <v>16</v>
      </c>
      <c r="M5643" s="0" t="n">
        <f aca="false">VLOOKUP(B5643,'Team Data'!$A$1:$E$659,2,FALSE())</f>
        <v>21</v>
      </c>
      <c r="N5643" s="0" t="n">
        <f aca="false">VLOOKUP(B5643,'Team Data'!$A$1:$E$659,3,FALSE())</f>
        <v>15</v>
      </c>
      <c r="O5643" s="0" t="n">
        <f aca="false">VLOOKUP(A5643,'Team Data'!$A$1:$E$659,4,FALSE())</f>
        <v>523</v>
      </c>
      <c r="P5643" s="0" t="n">
        <f aca="false">VLOOKUP(A5643,'Team Data'!$A$1:$E$659,5,FALSE())</f>
        <v>476</v>
      </c>
      <c r="Q5643" s="0" t="n">
        <f aca="false">VLOOKUP(B5643,'Team Data'!$A$1:$E$659,4,FALSE())</f>
        <v>577</v>
      </c>
      <c r="R5643" s="0" t="n">
        <f aca="false">VLOOKUP(B5643,'Team Data'!$A$1:$E$659,5,FALSE())</f>
        <v>521</v>
      </c>
      <c r="S5643" s="0" t="n">
        <f aca="false">IF(I5643=1,(MIN(30,(C5643-D5643)))*(M5643/(M5643+N5643))*(Q5643/(Q5643+R5643)),(MAX(-30,(C5643-D5643)))*(N5643/(M5643+N5643))*(R5643/(R5643+Q5643)))</f>
        <v>-0.790831815421979</v>
      </c>
      <c r="T5643" s="0" t="n">
        <f aca="false">IF(J5643=1,(MIN(30,(D5643-C5643)))*(K5643/(K5643+L5643))*(O5643/(O5643+P5643)),(MAX(-30,(D5643-C5643)))*(L5643/(K5643+L5643))*(P5643/(P5643+O5643)))</f>
        <v>1.04704704704705</v>
      </c>
      <c r="U5643" s="7" t="n">
        <v>43165</v>
      </c>
    </row>
    <row r="5644" customFormat="false" ht="15" hidden="false" customHeight="false" outlineLevel="0" collapsed="false">
      <c r="A5644" s="0" t="s">
        <v>207</v>
      </c>
      <c r="B5644" s="0" t="s">
        <v>137</v>
      </c>
      <c r="C5644" s="0" t="n">
        <v>59</v>
      </c>
      <c r="D5644" s="0" t="n">
        <v>61</v>
      </c>
      <c r="E5644" s="0" t="n">
        <v>39</v>
      </c>
      <c r="F5644" s="0" t="n">
        <v>36</v>
      </c>
      <c r="G5644" s="0" t="n">
        <v>9</v>
      </c>
      <c r="H5644" s="0" t="n">
        <v>7</v>
      </c>
      <c r="I5644" s="0" t="n">
        <v>0</v>
      </c>
      <c r="J5644" s="0" t="n">
        <v>1</v>
      </c>
      <c r="K5644" s="0" t="n">
        <f aca="false">VLOOKUP(A5644,'Team Data'!$A$1:$E$659,2,FALSE())</f>
        <v>13</v>
      </c>
      <c r="L5644" s="0" t="n">
        <f aca="false">VLOOKUP(A5644,'Team Data'!$A$1:$E$659,3,FALSE())</f>
        <v>19</v>
      </c>
      <c r="M5644" s="0" t="n">
        <f aca="false">VLOOKUP(B5644,'Team Data'!$A$1:$E$659,2,FALSE())</f>
        <v>17</v>
      </c>
      <c r="N5644" s="0" t="n">
        <f aca="false">VLOOKUP(B5644,'Team Data'!$A$1:$E$659,3,FALSE())</f>
        <v>17</v>
      </c>
      <c r="O5644" s="0" t="n">
        <f aca="false">VLOOKUP(A5644,'Team Data'!$A$1:$E$659,4,FALSE())</f>
        <v>530</v>
      </c>
      <c r="P5644" s="0" t="n">
        <f aca="false">VLOOKUP(A5644,'Team Data'!$A$1:$E$659,5,FALSE())</f>
        <v>469</v>
      </c>
      <c r="Q5644" s="0" t="n">
        <f aca="false">VLOOKUP(B5644,'Team Data'!$A$1:$E$659,4,FALSE())</f>
        <v>609</v>
      </c>
      <c r="R5644" s="0" t="n">
        <f aca="false">VLOOKUP(B5644,'Team Data'!$A$1:$E$659,5,FALSE())</f>
        <v>491</v>
      </c>
      <c r="S5644" s="0" t="n">
        <f aca="false">IF(I5644=1,(MIN(30,(C5644-D5644)))*(M5644/(M5644+N5644))*(Q5644/(Q5644+R5644)),(MAX(-30,(C5644-D5644)))*(N5644/(M5644+N5644))*(R5644/(R5644+Q5644)))</f>
        <v>-0.446363636363636</v>
      </c>
      <c r="T5644" s="0" t="n">
        <f aca="false">IF(J5644=1,(MIN(30,(D5644-C5644)))*(K5644/(K5644+L5644))*(O5644/(O5644+P5644)),(MAX(-30,(D5644-C5644)))*(L5644/(K5644+L5644))*(P5644/(P5644+O5644)))</f>
        <v>0.431056056056056</v>
      </c>
      <c r="U5644" s="7" t="n">
        <v>43165</v>
      </c>
    </row>
    <row r="5645" customFormat="false" ht="15" hidden="false" customHeight="false" outlineLevel="0" collapsed="false">
      <c r="A5645" s="0" t="s">
        <v>85</v>
      </c>
      <c r="B5645" s="0" t="s">
        <v>126</v>
      </c>
      <c r="C5645" s="0" t="n">
        <v>71</v>
      </c>
      <c r="D5645" s="0" t="n">
        <v>83</v>
      </c>
      <c r="E5645" s="0" t="n">
        <v>37</v>
      </c>
      <c r="F5645" s="0" t="n">
        <v>40</v>
      </c>
      <c r="G5645" s="0" t="n">
        <v>13</v>
      </c>
      <c r="H5645" s="0" t="n">
        <v>12</v>
      </c>
      <c r="I5645" s="0" t="n">
        <v>0</v>
      </c>
      <c r="J5645" s="0" t="n">
        <v>1</v>
      </c>
      <c r="K5645" s="0" t="n">
        <f aca="false">VLOOKUP(A5645,'Team Data'!$A$1:$E$659,2,FALSE())</f>
        <v>17</v>
      </c>
      <c r="L5645" s="0" t="n">
        <f aca="false">VLOOKUP(A5645,'Team Data'!$A$1:$E$659,3,FALSE())</f>
        <v>16</v>
      </c>
      <c r="M5645" s="0" t="n">
        <f aca="false">VLOOKUP(B5645,'Team Data'!$A$1:$E$659,2,FALSE())</f>
        <v>20</v>
      </c>
      <c r="N5645" s="0" t="n">
        <f aca="false">VLOOKUP(B5645,'Team Data'!$A$1:$E$659,3,FALSE())</f>
        <v>14</v>
      </c>
      <c r="O5645" s="0" t="n">
        <f aca="false">VLOOKUP(A5645,'Team Data'!$A$1:$E$659,4,FALSE())</f>
        <v>536</v>
      </c>
      <c r="P5645" s="0" t="n">
        <f aca="false">VLOOKUP(A5645,'Team Data'!$A$1:$E$659,5,FALSE())</f>
        <v>539</v>
      </c>
      <c r="Q5645" s="0" t="n">
        <f aca="false">VLOOKUP(B5645,'Team Data'!$A$1:$E$659,4,FALSE())</f>
        <v>555</v>
      </c>
      <c r="R5645" s="0" t="n">
        <f aca="false">VLOOKUP(B5645,'Team Data'!$A$1:$E$659,5,FALSE())</f>
        <v>537</v>
      </c>
      <c r="S5645" s="0" t="n">
        <f aca="false">IF(I5645=1,(MIN(30,(C5645-D5645)))*(M5645/(M5645+N5645))*(Q5645/(Q5645+R5645)),(MAX(-30,(C5645-D5645)))*(N5645/(M5645+N5645))*(R5645/(R5645+Q5645)))</f>
        <v>-2.42986425339367</v>
      </c>
      <c r="T5645" s="0" t="n">
        <f aca="false">IF(J5645=1,(MIN(30,(D5645-C5645)))*(K5645/(K5645+L5645))*(O5645/(O5645+P5645)),(MAX(-30,(D5645-C5645)))*(L5645/(K5645+L5645))*(P5645/(P5645+O5645)))</f>
        <v>3.08228329809725</v>
      </c>
      <c r="U5645" s="7" t="n">
        <v>43165</v>
      </c>
    </row>
    <row r="5646" customFormat="false" ht="15" hidden="false" customHeight="false" outlineLevel="0" collapsed="false">
      <c r="A5646" s="0" t="s">
        <v>56</v>
      </c>
      <c r="B5646" s="0" t="s">
        <v>213</v>
      </c>
      <c r="C5646" s="0" t="n">
        <v>44</v>
      </c>
      <c r="D5646" s="0" t="n">
        <v>43</v>
      </c>
      <c r="E5646" s="0" t="n">
        <v>35</v>
      </c>
      <c r="F5646" s="0" t="n">
        <v>45</v>
      </c>
      <c r="G5646" s="0" t="n">
        <v>11</v>
      </c>
      <c r="H5646" s="0" t="n">
        <v>14</v>
      </c>
      <c r="I5646" s="0" t="n">
        <v>1</v>
      </c>
      <c r="J5646" s="0" t="n">
        <v>0</v>
      </c>
      <c r="K5646" s="0" t="n">
        <f aca="false">VLOOKUP(A5646,'Team Data'!$A$1:$E$659,2,FALSE())</f>
        <v>12</v>
      </c>
      <c r="L5646" s="0" t="n">
        <f aca="false">VLOOKUP(A5646,'Team Data'!$A$1:$E$659,3,FALSE())</f>
        <v>23</v>
      </c>
      <c r="M5646" s="0" t="n">
        <f aca="false">VLOOKUP(B5646,'Team Data'!$A$1:$E$659,2,FALSE())</f>
        <v>19</v>
      </c>
      <c r="N5646" s="0" t="n">
        <f aca="false">VLOOKUP(B5646,'Team Data'!$A$1:$E$659,3,FALSE())</f>
        <v>14</v>
      </c>
      <c r="O5646" s="0" t="n">
        <f aca="false">VLOOKUP(A5646,'Team Data'!$A$1:$E$659,4,FALSE())</f>
        <v>562</v>
      </c>
      <c r="P5646" s="0" t="n">
        <f aca="false">VLOOKUP(A5646,'Team Data'!$A$1:$E$659,5,FALSE())</f>
        <v>557</v>
      </c>
      <c r="Q5646" s="0" t="n">
        <f aca="false">VLOOKUP(B5646,'Team Data'!$A$1:$E$659,4,FALSE())</f>
        <v>541</v>
      </c>
      <c r="R5646" s="0" t="n">
        <f aca="false">VLOOKUP(B5646,'Team Data'!$A$1:$E$659,5,FALSE())</f>
        <v>562</v>
      </c>
      <c r="S5646" s="0" t="n">
        <f aca="false">IF(I5646=1,(MIN(30,(C5646-D5646)))*(M5646/(M5646+N5646))*(Q5646/(Q5646+R5646)),(MAX(-30,(C5646-D5646)))*(N5646/(M5646+N5646))*(R5646/(R5646+Q5646)))</f>
        <v>0.282397868073299</v>
      </c>
      <c r="T5646" s="0" t="n">
        <f aca="false">IF(J5646=1,(MIN(30,(D5646-C5646)))*(K5646/(K5646+L5646))*(O5646/(O5646+P5646)),(MAX(-30,(D5646-C5646)))*(L5646/(K5646+L5646))*(P5646/(P5646+O5646)))</f>
        <v>-0.327103280990681</v>
      </c>
      <c r="U5646" s="7" t="n">
        <v>43165</v>
      </c>
    </row>
    <row r="5647" customFormat="false" ht="15" hidden="false" customHeight="false" outlineLevel="0" collapsed="false">
      <c r="A5647" s="0" t="s">
        <v>201</v>
      </c>
      <c r="B5647" s="0" t="s">
        <v>270</v>
      </c>
      <c r="C5647" s="0" t="n">
        <v>57</v>
      </c>
      <c r="D5647" s="0" t="n">
        <v>78</v>
      </c>
      <c r="E5647" s="0" t="n">
        <v>33</v>
      </c>
      <c r="F5647" s="0" t="n">
        <v>39</v>
      </c>
      <c r="G5647" s="0" t="n">
        <v>12</v>
      </c>
      <c r="H5647" s="0" t="n">
        <v>8</v>
      </c>
      <c r="I5647" s="0" t="n">
        <v>0</v>
      </c>
      <c r="J5647" s="0" t="n">
        <v>1</v>
      </c>
      <c r="K5647" s="0" t="n">
        <f aca="false">VLOOKUP(A5647,'Team Data'!$A$1:$E$659,2,FALSE())</f>
        <v>15</v>
      </c>
      <c r="L5647" s="0" t="n">
        <f aca="false">VLOOKUP(A5647,'Team Data'!$A$1:$E$659,3,FALSE())</f>
        <v>17</v>
      </c>
      <c r="M5647" s="0" t="n">
        <f aca="false">VLOOKUP(B5647,'Team Data'!$A$1:$E$659,2,FALSE())</f>
        <v>28</v>
      </c>
      <c r="N5647" s="0" t="n">
        <f aca="false">VLOOKUP(B5647,'Team Data'!$A$1:$E$659,3,FALSE())</f>
        <v>7</v>
      </c>
      <c r="O5647" s="0" t="n">
        <f aca="false">VLOOKUP(A5647,'Team Data'!$A$1:$E$659,4,FALSE())</f>
        <v>513</v>
      </c>
      <c r="P5647" s="0" t="n">
        <f aca="false">VLOOKUP(A5647,'Team Data'!$A$1:$E$659,5,FALSE())</f>
        <v>439</v>
      </c>
      <c r="Q5647" s="0" t="n">
        <f aca="false">VLOOKUP(B5647,'Team Data'!$A$1:$E$659,4,FALSE())</f>
        <v>516</v>
      </c>
      <c r="R5647" s="0" t="n">
        <f aca="false">VLOOKUP(B5647,'Team Data'!$A$1:$E$659,5,FALSE())</f>
        <v>493</v>
      </c>
      <c r="S5647" s="0" t="n">
        <f aca="false">IF(I5647=1,(MIN(30,(C5647-D5647)))*(M5647/(M5647+N5647))*(Q5647/(Q5647+R5647)),(MAX(-30,(C5647-D5647)))*(N5647/(M5647+N5647))*(R5647/(R5647+Q5647)))</f>
        <v>-2.05213082259663</v>
      </c>
      <c r="T5647" s="0" t="n">
        <f aca="false">IF(J5647=1,(MIN(30,(D5647-C5647)))*(K5647/(K5647+L5647))*(O5647/(O5647+P5647)),(MAX(-30,(D5647-C5647)))*(L5647/(K5647+L5647))*(P5647/(P5647+O5647)))</f>
        <v>5.30445772058824</v>
      </c>
      <c r="U5647" s="7" t="n">
        <v>43165</v>
      </c>
    </row>
    <row r="5648" customFormat="false" ht="15" hidden="false" customHeight="false" outlineLevel="0" collapsed="false">
      <c r="A5648" s="0" t="s">
        <v>8</v>
      </c>
      <c r="B5648" s="0" t="s">
        <v>346</v>
      </c>
      <c r="C5648" s="0" t="n">
        <v>79</v>
      </c>
      <c r="D5648" s="0" t="n">
        <v>78</v>
      </c>
      <c r="E5648" s="0" t="n">
        <v>29</v>
      </c>
      <c r="F5648" s="0" t="n">
        <v>27</v>
      </c>
      <c r="G5648" s="0" t="n">
        <v>16</v>
      </c>
      <c r="H5648" s="0" t="n">
        <v>10</v>
      </c>
      <c r="I5648" s="0" t="n">
        <v>1</v>
      </c>
      <c r="J5648" s="0" t="n">
        <v>0</v>
      </c>
      <c r="K5648" s="0" t="n">
        <f aca="false">VLOOKUP(A5648,'Team Data'!$A$1:$E$659,2,FALSE())</f>
        <v>14</v>
      </c>
      <c r="L5648" s="0" t="n">
        <f aca="false">VLOOKUP(A5648,'Team Data'!$A$1:$E$659,3,FALSE())</f>
        <v>18</v>
      </c>
      <c r="M5648" s="0" t="n">
        <f aca="false">VLOOKUP(B5648,'Team Data'!$A$1:$E$659,2,FALSE())</f>
        <v>17</v>
      </c>
      <c r="N5648" s="0" t="n">
        <f aca="false">VLOOKUP(B5648,'Team Data'!$A$1:$E$659,3,FALSE())</f>
        <v>15</v>
      </c>
      <c r="O5648" s="0" t="n">
        <f aca="false">VLOOKUP(A5648,'Team Data'!$A$1:$E$659,4,FALSE())</f>
        <v>542</v>
      </c>
      <c r="P5648" s="0" t="n">
        <f aca="false">VLOOKUP(A5648,'Team Data'!$A$1:$E$659,5,FALSE())</f>
        <v>488</v>
      </c>
      <c r="Q5648" s="0" t="n">
        <f aca="false">VLOOKUP(B5648,'Team Data'!$A$1:$E$659,4,FALSE())</f>
        <v>521</v>
      </c>
      <c r="R5648" s="0" t="n">
        <f aca="false">VLOOKUP(B5648,'Team Data'!$A$1:$E$659,5,FALSE())</f>
        <v>476</v>
      </c>
      <c r="S5648" s="0" t="n">
        <f aca="false">IF(I5648=1,(MIN(30,(C5648-D5648)))*(M5648/(M5648+N5648))*(Q5648/(Q5648+R5648)),(MAX(-30,(C5648-D5648)))*(N5648/(M5648+N5648))*(R5648/(R5648+Q5648)))</f>
        <v>0.277614092276831</v>
      </c>
      <c r="T5648" s="0" t="n">
        <f aca="false">IF(J5648=1,(MIN(30,(D5648-C5648)))*(K5648/(K5648+L5648))*(O5648/(O5648+P5648)),(MAX(-30,(D5648-C5648)))*(L5648/(K5648+L5648))*(P5648/(P5648+O5648)))</f>
        <v>-0.266504854368932</v>
      </c>
      <c r="U5648" s="7" t="n">
        <v>43165</v>
      </c>
    </row>
    <row r="5649" customFormat="false" ht="15" hidden="false" customHeight="false" outlineLevel="0" collapsed="false">
      <c r="A5649" s="0" t="s">
        <v>318</v>
      </c>
      <c r="B5649" s="0" t="s">
        <v>204</v>
      </c>
      <c r="C5649" s="0" t="n">
        <v>52</v>
      </c>
      <c r="D5649" s="0" t="n">
        <v>79</v>
      </c>
      <c r="E5649" s="0" t="n">
        <v>41</v>
      </c>
      <c r="F5649" s="0" t="n">
        <v>44</v>
      </c>
      <c r="G5649" s="0" t="n">
        <v>8</v>
      </c>
      <c r="H5649" s="0" t="n">
        <v>7</v>
      </c>
      <c r="I5649" s="0" t="n">
        <v>0</v>
      </c>
      <c r="J5649" s="0" t="n">
        <v>1</v>
      </c>
      <c r="K5649" s="0" t="n">
        <f aca="false">VLOOKUP(A5649,'Team Data'!$A$1:$E$659,2,FALSE())</f>
        <v>11</v>
      </c>
      <c r="L5649" s="0" t="n">
        <f aca="false">VLOOKUP(A5649,'Team Data'!$A$1:$E$659,3,FALSE())</f>
        <v>21</v>
      </c>
      <c r="M5649" s="0" t="n">
        <f aca="false">VLOOKUP(B5649,'Team Data'!$A$1:$E$659,2,FALSE())</f>
        <v>23</v>
      </c>
      <c r="N5649" s="0" t="n">
        <f aca="false">VLOOKUP(B5649,'Team Data'!$A$1:$E$659,3,FALSE())</f>
        <v>10</v>
      </c>
      <c r="O5649" s="0" t="n">
        <f aca="false">VLOOKUP(A5649,'Team Data'!$A$1:$E$659,4,FALSE())</f>
        <v>542</v>
      </c>
      <c r="P5649" s="0" t="n">
        <f aca="false">VLOOKUP(A5649,'Team Data'!$A$1:$E$659,5,FALSE())</f>
        <v>440</v>
      </c>
      <c r="Q5649" s="0" t="n">
        <f aca="false">VLOOKUP(B5649,'Team Data'!$A$1:$E$659,4,FALSE())</f>
        <v>563</v>
      </c>
      <c r="R5649" s="0" t="n">
        <f aca="false">VLOOKUP(B5649,'Team Data'!$A$1:$E$659,5,FALSE())</f>
        <v>481</v>
      </c>
      <c r="S5649" s="0" t="n">
        <f aca="false">IF(I5649=1,(MIN(30,(C5649-D5649)))*(M5649/(M5649+N5649))*(Q5649/(Q5649+R5649)),(MAX(-30,(C5649-D5649)))*(N5649/(M5649+N5649))*(R5649/(R5649+Q5649)))</f>
        <v>-3.76959247648903</v>
      </c>
      <c r="T5649" s="0" t="n">
        <f aca="false">IF(J5649=1,(MIN(30,(D5649-C5649)))*(K5649/(K5649+L5649))*(O5649/(O5649+P5649)),(MAX(-30,(D5649-C5649)))*(L5649/(K5649+L5649))*(P5649/(P5649+O5649)))</f>
        <v>5.12264511201629</v>
      </c>
      <c r="U5649" s="7" t="n">
        <v>43165</v>
      </c>
    </row>
    <row r="5650" customFormat="false" ht="15" hidden="false" customHeight="false" outlineLevel="0" collapsed="false">
      <c r="A5650" s="0" t="s">
        <v>78</v>
      </c>
      <c r="B5650" s="0" t="s">
        <v>317</v>
      </c>
      <c r="C5650" s="0" t="n">
        <v>47</v>
      </c>
      <c r="D5650" s="0" t="n">
        <v>62</v>
      </c>
      <c r="E5650" s="0" t="n">
        <v>31</v>
      </c>
      <c r="F5650" s="0" t="n">
        <v>39</v>
      </c>
      <c r="G5650" s="0" t="n">
        <v>14</v>
      </c>
      <c r="H5650" s="0" t="n">
        <v>14</v>
      </c>
      <c r="I5650" s="0" t="n">
        <v>0</v>
      </c>
      <c r="J5650" s="0" t="n">
        <v>1</v>
      </c>
      <c r="K5650" s="0" t="n">
        <f aca="false">VLOOKUP(A5650,'Team Data'!$A$1:$E$659,2,FALSE())</f>
        <v>25</v>
      </c>
      <c r="L5650" s="0" t="n">
        <f aca="false">VLOOKUP(A5650,'Team Data'!$A$1:$E$659,3,FALSE())</f>
        <v>8</v>
      </c>
      <c r="M5650" s="0" t="n">
        <f aca="false">VLOOKUP(B5650,'Team Data'!$A$1:$E$659,2,FALSE())</f>
        <v>27</v>
      </c>
      <c r="N5650" s="0" t="n">
        <f aca="false">VLOOKUP(B5650,'Team Data'!$A$1:$E$659,3,FALSE())</f>
        <v>8</v>
      </c>
      <c r="O5650" s="0" t="n">
        <f aca="false">VLOOKUP(A5650,'Team Data'!$A$1:$E$659,4,FALSE())</f>
        <v>509</v>
      </c>
      <c r="P5650" s="0" t="n">
        <f aca="false">VLOOKUP(A5650,'Team Data'!$A$1:$E$659,5,FALSE())</f>
        <v>506</v>
      </c>
      <c r="Q5650" s="0" t="n">
        <f aca="false">VLOOKUP(B5650,'Team Data'!$A$1:$E$659,4,FALSE())</f>
        <v>534</v>
      </c>
      <c r="R5650" s="0" t="n">
        <f aca="false">VLOOKUP(B5650,'Team Data'!$A$1:$E$659,5,FALSE())</f>
        <v>523</v>
      </c>
      <c r="S5650" s="0" t="n">
        <f aca="false">IF(I5650=1,(MIN(30,(C5650-D5650)))*(M5650/(M5650+N5650))*(Q5650/(Q5650+R5650)),(MAX(-30,(C5650-D5650)))*(N5650/(M5650+N5650))*(R5650/(R5650+Q5650)))</f>
        <v>-1.69644546560346</v>
      </c>
      <c r="T5650" s="0" t="n">
        <f aca="false">IF(J5650=1,(MIN(30,(D5650-C5650)))*(K5650/(K5650+L5650))*(O5650/(O5650+P5650)),(MAX(-30,(D5650-C5650)))*(L5650/(K5650+L5650))*(P5650/(P5650+O5650)))</f>
        <v>5.69861173309449</v>
      </c>
      <c r="U5650" s="7" t="n">
        <v>43165</v>
      </c>
    </row>
    <row r="5651" customFormat="false" ht="15" hidden="false" customHeight="false" outlineLevel="0" collapsed="false">
      <c r="A5651" s="0" t="s">
        <v>172</v>
      </c>
      <c r="B5651" s="0" t="s">
        <v>352</v>
      </c>
      <c r="C5651" s="0" t="n">
        <v>53</v>
      </c>
      <c r="D5651" s="0" t="n">
        <v>59</v>
      </c>
      <c r="E5651" s="0" t="n">
        <v>38</v>
      </c>
      <c r="F5651" s="0" t="n">
        <v>43</v>
      </c>
      <c r="G5651" s="0" t="n">
        <v>8</v>
      </c>
      <c r="H5651" s="0" t="n">
        <v>10</v>
      </c>
      <c r="I5651" s="0" t="n">
        <v>0</v>
      </c>
      <c r="J5651" s="0" t="n">
        <v>1</v>
      </c>
      <c r="K5651" s="0" t="n">
        <f aca="false">VLOOKUP(A5651,'Team Data'!$A$1:$E$659,2,FALSE())</f>
        <v>16</v>
      </c>
      <c r="L5651" s="0" t="n">
        <f aca="false">VLOOKUP(A5651,'Team Data'!$A$1:$E$659,3,FALSE())</f>
        <v>17</v>
      </c>
      <c r="M5651" s="0" t="n">
        <f aca="false">VLOOKUP(B5651,'Team Data'!$A$1:$E$659,2,FALSE())</f>
        <v>25</v>
      </c>
      <c r="N5651" s="0" t="n">
        <f aca="false">VLOOKUP(B5651,'Team Data'!$A$1:$E$659,3,FALSE())</f>
        <v>10</v>
      </c>
      <c r="O5651" s="0" t="n">
        <f aca="false">VLOOKUP(A5651,'Team Data'!$A$1:$E$659,4,FALSE())</f>
        <v>503</v>
      </c>
      <c r="P5651" s="0" t="n">
        <f aca="false">VLOOKUP(A5651,'Team Data'!$A$1:$E$659,5,FALSE())</f>
        <v>522</v>
      </c>
      <c r="Q5651" s="0" t="n">
        <f aca="false">VLOOKUP(B5651,'Team Data'!$A$1:$E$659,4,FALSE())</f>
        <v>543</v>
      </c>
      <c r="R5651" s="0" t="n">
        <f aca="false">VLOOKUP(B5651,'Team Data'!$A$1:$E$659,5,FALSE())</f>
        <v>561</v>
      </c>
      <c r="S5651" s="0" t="n">
        <f aca="false">IF(I5651=1,(MIN(30,(C5651-D5651)))*(M5651/(M5651+N5651))*(Q5651/(Q5651+R5651)),(MAX(-30,(C5651-D5651)))*(N5651/(M5651+N5651))*(R5651/(R5651+Q5651)))</f>
        <v>-0.87111801242236</v>
      </c>
      <c r="T5651" s="0" t="n">
        <f aca="false">IF(J5651=1,(MIN(30,(D5651-C5651)))*(K5651/(K5651+L5651))*(O5651/(O5651+P5651)),(MAX(-30,(D5651-C5651)))*(L5651/(K5651+L5651))*(P5651/(P5651+O5651)))</f>
        <v>1.42758314855876</v>
      </c>
      <c r="U5651" s="7" t="n">
        <v>43165</v>
      </c>
    </row>
    <row r="5652" customFormat="false" ht="15" hidden="false" customHeight="false" outlineLevel="0" collapsed="false">
      <c r="A5652" s="0" t="s">
        <v>162</v>
      </c>
      <c r="B5652" s="0" t="s">
        <v>196</v>
      </c>
      <c r="C5652" s="0" t="n">
        <v>68</v>
      </c>
      <c r="D5652" s="0" t="n">
        <v>78</v>
      </c>
      <c r="E5652" s="0" t="n">
        <v>31</v>
      </c>
      <c r="F5652" s="0" t="n">
        <v>34</v>
      </c>
      <c r="G5652" s="0" t="n">
        <v>12</v>
      </c>
      <c r="H5652" s="0" t="n">
        <v>11</v>
      </c>
      <c r="I5652" s="0" t="n">
        <v>0</v>
      </c>
      <c r="J5652" s="0" t="n">
        <v>1</v>
      </c>
      <c r="K5652" s="0" t="n">
        <f aca="false">VLOOKUP(A5652,'Team Data'!$A$1:$E$659,2,FALSE())</f>
        <v>7</v>
      </c>
      <c r="L5652" s="0" t="n">
        <f aca="false">VLOOKUP(A5652,'Team Data'!$A$1:$E$659,3,FALSE())</f>
        <v>25</v>
      </c>
      <c r="M5652" s="0" t="n">
        <f aca="false">VLOOKUP(B5652,'Team Data'!$A$1:$E$659,2,FALSE())</f>
        <v>14</v>
      </c>
      <c r="N5652" s="0" t="n">
        <f aca="false">VLOOKUP(B5652,'Team Data'!$A$1:$E$659,3,FALSE())</f>
        <v>19</v>
      </c>
      <c r="O5652" s="0" t="n">
        <f aca="false">VLOOKUP(A5652,'Team Data'!$A$1:$E$659,4,FALSE())</f>
        <v>467</v>
      </c>
      <c r="P5652" s="0" t="n">
        <f aca="false">VLOOKUP(A5652,'Team Data'!$A$1:$E$659,5,FALSE())</f>
        <v>524</v>
      </c>
      <c r="Q5652" s="0" t="n">
        <f aca="false">VLOOKUP(B5652,'Team Data'!$A$1:$E$659,4,FALSE())</f>
        <v>464</v>
      </c>
      <c r="R5652" s="0" t="n">
        <f aca="false">VLOOKUP(B5652,'Team Data'!$A$1:$E$659,5,FALSE())</f>
        <v>530</v>
      </c>
      <c r="S5652" s="0" t="n">
        <f aca="false">IF(I5652=1,(MIN(30,(C5652-D5652)))*(M5652/(M5652+N5652))*(Q5652/(Q5652+R5652)),(MAX(-30,(C5652-D5652)))*(N5652/(M5652+N5652))*(R5652/(R5652+Q5652)))</f>
        <v>-3.06993476007561</v>
      </c>
      <c r="T5652" s="0" t="n">
        <f aca="false">IF(J5652=1,(MIN(30,(D5652-C5652)))*(K5652/(K5652+L5652))*(O5652/(O5652+P5652)),(MAX(-30,(D5652-C5652)))*(L5652/(K5652+L5652))*(P5652/(P5652+O5652)))</f>
        <v>1.0308400605449</v>
      </c>
      <c r="U5652" s="7" t="n">
        <v>43165</v>
      </c>
    </row>
    <row r="5653" customFormat="false" ht="15" hidden="false" customHeight="false" outlineLevel="0" collapsed="false">
      <c r="A5653" s="0" t="s">
        <v>258</v>
      </c>
      <c r="B5653" s="0" t="s">
        <v>104</v>
      </c>
      <c r="C5653" s="0" t="n">
        <v>60</v>
      </c>
      <c r="D5653" s="0" t="n">
        <v>88</v>
      </c>
      <c r="E5653" s="0" t="n">
        <v>34</v>
      </c>
      <c r="F5653" s="0" t="n">
        <v>39</v>
      </c>
      <c r="G5653" s="0" t="n">
        <v>13</v>
      </c>
      <c r="H5653" s="0" t="n">
        <v>9</v>
      </c>
      <c r="I5653" s="0" t="n">
        <v>0</v>
      </c>
      <c r="J5653" s="0" t="n">
        <v>1</v>
      </c>
      <c r="K5653" s="0" t="n">
        <f aca="false">VLOOKUP(A5653,'Team Data'!$A$1:$E$659,2,FALSE())</f>
        <v>22</v>
      </c>
      <c r="L5653" s="0" t="n">
        <f aca="false">VLOOKUP(A5653,'Team Data'!$A$1:$E$659,3,FALSE())</f>
        <v>17</v>
      </c>
      <c r="M5653" s="0" t="n">
        <f aca="false">VLOOKUP(B5653,'Team Data'!$A$1:$E$659,2,FALSE())</f>
        <v>32</v>
      </c>
      <c r="N5653" s="0" t="n">
        <f aca="false">VLOOKUP(B5653,'Team Data'!$A$1:$E$659,3,FALSE())</f>
        <v>5</v>
      </c>
      <c r="O5653" s="0" t="n">
        <f aca="false">VLOOKUP(A5653,'Team Data'!$A$1:$E$659,4,FALSE())</f>
        <v>712</v>
      </c>
      <c r="P5653" s="0" t="n">
        <f aca="false">VLOOKUP(A5653,'Team Data'!$A$1:$E$659,5,FALSE())</f>
        <v>575</v>
      </c>
      <c r="Q5653" s="0" t="n">
        <f aca="false">VLOOKUP(B5653,'Team Data'!$A$1:$E$659,4,FALSE())</f>
        <v>666</v>
      </c>
      <c r="R5653" s="0" t="n">
        <f aca="false">VLOOKUP(B5653,'Team Data'!$A$1:$E$659,5,FALSE())</f>
        <v>579</v>
      </c>
      <c r="S5653" s="0" t="n">
        <f aca="false">IF(I5653=1,(MIN(30,(C5653-D5653)))*(M5653/(M5653+N5653))*(Q5653/(Q5653+R5653)),(MAX(-30,(C5653-D5653)))*(N5653/(M5653+N5653))*(R5653/(R5653+Q5653)))</f>
        <v>-1.75968739824162</v>
      </c>
      <c r="T5653" s="0" t="n">
        <f aca="false">IF(J5653=1,(MIN(30,(D5653-C5653)))*(K5653/(K5653+L5653))*(O5653/(O5653+P5653)),(MAX(-30,(D5653-C5653)))*(L5653/(K5653+L5653))*(P5653/(P5653+O5653)))</f>
        <v>8.73811089195705</v>
      </c>
      <c r="U5653" s="7" t="n">
        <v>43165</v>
      </c>
    </row>
    <row r="5654" customFormat="false" ht="15" hidden="false" customHeight="false" outlineLevel="0" collapsed="false">
      <c r="A5654" s="0" t="s">
        <v>71</v>
      </c>
      <c r="B5654" s="0" t="s">
        <v>269</v>
      </c>
      <c r="C5654" s="0" t="n">
        <v>58</v>
      </c>
      <c r="D5654" s="0" t="n">
        <v>76</v>
      </c>
      <c r="E5654" s="0" t="n">
        <v>41</v>
      </c>
      <c r="F5654" s="0" t="n">
        <v>34</v>
      </c>
      <c r="G5654" s="0" t="n">
        <v>12</v>
      </c>
      <c r="H5654" s="0" t="n">
        <v>10</v>
      </c>
      <c r="I5654" s="0" t="n">
        <v>0</v>
      </c>
      <c r="J5654" s="0" t="n">
        <v>1</v>
      </c>
      <c r="K5654" s="0" t="n">
        <f aca="false">VLOOKUP(A5654,'Team Data'!$A$1:$E$659,2,FALSE())</f>
        <v>15</v>
      </c>
      <c r="L5654" s="0" t="n">
        <f aca="false">VLOOKUP(A5654,'Team Data'!$A$1:$E$659,3,FALSE())</f>
        <v>15</v>
      </c>
      <c r="M5654" s="0" t="n">
        <f aca="false">VLOOKUP(B5654,'Team Data'!$A$1:$E$659,2,FALSE())</f>
        <v>26</v>
      </c>
      <c r="N5654" s="0" t="n">
        <f aca="false">VLOOKUP(B5654,'Team Data'!$A$1:$E$659,3,FALSE())</f>
        <v>9</v>
      </c>
      <c r="O5654" s="0" t="n">
        <f aca="false">VLOOKUP(A5654,'Team Data'!$A$1:$E$659,4,FALSE())</f>
        <v>467</v>
      </c>
      <c r="P5654" s="0" t="n">
        <f aca="false">VLOOKUP(A5654,'Team Data'!$A$1:$E$659,5,FALSE())</f>
        <v>451</v>
      </c>
      <c r="Q5654" s="0" t="n">
        <f aca="false">VLOOKUP(B5654,'Team Data'!$A$1:$E$659,4,FALSE())</f>
        <v>497</v>
      </c>
      <c r="R5654" s="0" t="n">
        <f aca="false">VLOOKUP(B5654,'Team Data'!$A$1:$E$659,5,FALSE())</f>
        <v>517</v>
      </c>
      <c r="S5654" s="0" t="n">
        <f aca="false">IF(I5654=1,(MIN(30,(C5654-D5654)))*(M5654/(M5654+N5654))*(Q5654/(Q5654+R5654)),(MAX(-30,(C5654-D5654)))*(N5654/(M5654+N5654))*(R5654/(R5654+Q5654)))</f>
        <v>-2.35993237531699</v>
      </c>
      <c r="T5654" s="0" t="n">
        <f aca="false">IF(J5654=1,(MIN(30,(D5654-C5654)))*(K5654/(K5654+L5654))*(O5654/(O5654+P5654)),(MAX(-30,(D5654-C5654)))*(L5654/(K5654+L5654))*(P5654/(P5654+O5654)))</f>
        <v>4.57843137254902</v>
      </c>
      <c r="U5654" s="7" t="n">
        <v>43165</v>
      </c>
    </row>
    <row r="5655" customFormat="false" ht="15" hidden="false" customHeight="false" outlineLevel="0" collapsed="false">
      <c r="A5655" s="0" t="s">
        <v>23</v>
      </c>
      <c r="B5655" s="0" t="s">
        <v>252</v>
      </c>
      <c r="C5655" s="0" t="n">
        <v>85</v>
      </c>
      <c r="D5655" s="0" t="n">
        <v>72</v>
      </c>
      <c r="E5655" s="0" t="n">
        <v>24</v>
      </c>
      <c r="F5655" s="0" t="n">
        <v>27</v>
      </c>
      <c r="G5655" s="0" t="n">
        <v>6</v>
      </c>
      <c r="H5655" s="0" t="n">
        <v>10</v>
      </c>
      <c r="I5655" s="0" t="n">
        <v>1</v>
      </c>
      <c r="J5655" s="0" t="n">
        <v>0</v>
      </c>
      <c r="K5655" s="0" t="n">
        <f aca="false">VLOOKUP(A5655,'Team Data'!$A$1:$E$659,2,FALSE())</f>
        <v>24</v>
      </c>
      <c r="L5655" s="0" t="n">
        <f aca="false">VLOOKUP(A5655,'Team Data'!$A$1:$E$659,3,FALSE())</f>
        <v>11</v>
      </c>
      <c r="M5655" s="0" t="n">
        <f aca="false">VLOOKUP(B5655,'Team Data'!$A$1:$E$659,2,FALSE())</f>
        <v>30</v>
      </c>
      <c r="N5655" s="0" t="n">
        <f aca="false">VLOOKUP(B5655,'Team Data'!$A$1:$E$659,3,FALSE())</f>
        <v>6</v>
      </c>
      <c r="O5655" s="0" t="n">
        <f aca="false">VLOOKUP(A5655,'Team Data'!$A$1:$E$659,4,FALSE())</f>
        <v>633</v>
      </c>
      <c r="P5655" s="0" t="n">
        <f aca="false">VLOOKUP(A5655,'Team Data'!$A$1:$E$659,5,FALSE())</f>
        <v>543</v>
      </c>
      <c r="Q5655" s="0" t="n">
        <f aca="false">VLOOKUP(B5655,'Team Data'!$A$1:$E$659,4,FALSE())</f>
        <v>602</v>
      </c>
      <c r="R5655" s="0" t="n">
        <f aca="false">VLOOKUP(B5655,'Team Data'!$A$1:$E$659,5,FALSE())</f>
        <v>592</v>
      </c>
      <c r="S5655" s="0" t="n">
        <f aca="false">IF(I5655=1,(MIN(30,(C5655-D5655)))*(M5655/(M5655+N5655))*(Q5655/(Q5655+R5655)),(MAX(-30,(C5655-D5655)))*(N5655/(M5655+N5655))*(R5655/(R5655+Q5655)))</f>
        <v>5.46203238414294</v>
      </c>
      <c r="T5655" s="0" t="n">
        <f aca="false">IF(J5655=1,(MIN(30,(D5655-C5655)))*(K5655/(K5655+L5655))*(O5655/(O5655+P5655)),(MAX(-30,(D5655-C5655)))*(L5655/(K5655+L5655))*(P5655/(P5655+O5655)))</f>
        <v>-1.88651603498542</v>
      </c>
      <c r="U5655" s="7" t="n">
        <v>43165</v>
      </c>
    </row>
    <row r="5656" customFormat="false" ht="15" hidden="false" customHeight="false" outlineLevel="0" collapsed="false">
      <c r="A5656" s="0" t="s">
        <v>103</v>
      </c>
      <c r="B5656" s="0" t="s">
        <v>30</v>
      </c>
      <c r="C5656" s="0" t="n">
        <v>77</v>
      </c>
      <c r="D5656" s="0" t="n">
        <v>87</v>
      </c>
      <c r="E5656" s="0" t="n">
        <v>37</v>
      </c>
      <c r="F5656" s="0" t="n">
        <v>47</v>
      </c>
      <c r="G5656" s="0" t="n">
        <v>13</v>
      </c>
      <c r="H5656" s="0" t="n">
        <v>17</v>
      </c>
      <c r="I5656" s="0" t="n">
        <v>0</v>
      </c>
      <c r="J5656" s="0" t="n">
        <v>1</v>
      </c>
      <c r="K5656" s="0" t="n">
        <f aca="false">VLOOKUP(A5656,'Team Data'!$A$1:$E$659,2,FALSE())</f>
        <v>13</v>
      </c>
      <c r="L5656" s="0" t="n">
        <f aca="false">VLOOKUP(A5656,'Team Data'!$A$1:$E$659,3,FALSE())</f>
        <v>19</v>
      </c>
      <c r="M5656" s="0" t="n">
        <f aca="false">VLOOKUP(B5656,'Team Data'!$A$1:$E$659,2,FALSE())</f>
        <v>19</v>
      </c>
      <c r="N5656" s="0" t="n">
        <f aca="false">VLOOKUP(B5656,'Team Data'!$A$1:$E$659,3,FALSE())</f>
        <v>16</v>
      </c>
      <c r="O5656" s="0" t="n">
        <f aca="false">VLOOKUP(A5656,'Team Data'!$A$1:$E$659,4,FALSE())</f>
        <v>625</v>
      </c>
      <c r="P5656" s="0" t="n">
        <f aca="false">VLOOKUP(A5656,'Team Data'!$A$1:$E$659,5,FALSE())</f>
        <v>447</v>
      </c>
      <c r="Q5656" s="0" t="n">
        <f aca="false">VLOOKUP(B5656,'Team Data'!$A$1:$E$659,4,FALSE())</f>
        <v>646</v>
      </c>
      <c r="R5656" s="0" t="n">
        <f aca="false">VLOOKUP(B5656,'Team Data'!$A$1:$E$659,5,FALSE())</f>
        <v>510</v>
      </c>
      <c r="S5656" s="0" t="n">
        <f aca="false">IF(I5656=1,(MIN(30,(C5656-D5656)))*(M5656/(M5656+N5656))*(Q5656/(Q5656+R5656)),(MAX(-30,(C5656-D5656)))*(N5656/(M5656+N5656))*(R5656/(R5656+Q5656)))</f>
        <v>-2.01680672268908</v>
      </c>
      <c r="T5656" s="0" t="n">
        <f aca="false">IF(J5656=1,(MIN(30,(D5656-C5656)))*(K5656/(K5656+L5656))*(O5656/(O5656+P5656)),(MAX(-30,(D5656-C5656)))*(L5656/(K5656+L5656))*(P5656/(P5656+O5656)))</f>
        <v>2.36852845149254</v>
      </c>
      <c r="U5656" s="7" t="n">
        <v>43165</v>
      </c>
    </row>
    <row r="5657" customFormat="false" ht="15" hidden="false" customHeight="false" outlineLevel="0" collapsed="false">
      <c r="A5657" s="0" t="s">
        <v>228</v>
      </c>
      <c r="B5657" s="0" t="s">
        <v>212</v>
      </c>
      <c r="C5657" s="0" t="n">
        <v>64</v>
      </c>
      <c r="D5657" s="0" t="n">
        <v>67</v>
      </c>
      <c r="E5657" s="0" t="n">
        <v>34</v>
      </c>
      <c r="F5657" s="0" t="n">
        <v>41</v>
      </c>
      <c r="G5657" s="0" t="n">
        <v>8</v>
      </c>
      <c r="H5657" s="0" t="n">
        <v>6</v>
      </c>
      <c r="I5657" s="0" t="n">
        <v>0</v>
      </c>
      <c r="J5657" s="0" t="n">
        <v>1</v>
      </c>
      <c r="K5657" s="0" t="n">
        <f aca="false">VLOOKUP(A5657,'Team Data'!$A$1:$E$659,2,FALSE())</f>
        <v>8</v>
      </c>
      <c r="L5657" s="0" t="n">
        <f aca="false">VLOOKUP(A5657,'Team Data'!$A$1:$E$659,3,FALSE())</f>
        <v>23</v>
      </c>
      <c r="M5657" s="0" t="n">
        <f aca="false">VLOOKUP(B5657,'Team Data'!$A$1:$E$659,2,FALSE())</f>
        <v>18</v>
      </c>
      <c r="N5657" s="0" t="n">
        <f aca="false">VLOOKUP(B5657,'Team Data'!$A$1:$E$659,3,FALSE())</f>
        <v>15</v>
      </c>
      <c r="O5657" s="0" t="n">
        <f aca="false">VLOOKUP(A5657,'Team Data'!$A$1:$E$659,4,FALSE())</f>
        <v>632</v>
      </c>
      <c r="P5657" s="0" t="n">
        <f aca="false">VLOOKUP(A5657,'Team Data'!$A$1:$E$659,5,FALSE())</f>
        <v>404</v>
      </c>
      <c r="Q5657" s="0" t="n">
        <f aca="false">VLOOKUP(B5657,'Team Data'!$A$1:$E$659,4,FALSE())</f>
        <v>628</v>
      </c>
      <c r="R5657" s="0" t="n">
        <f aca="false">VLOOKUP(B5657,'Team Data'!$A$1:$E$659,5,FALSE())</f>
        <v>469</v>
      </c>
      <c r="S5657" s="0" t="n">
        <f aca="false">IF(I5657=1,(MIN(30,(C5657-D5657)))*(M5657/(M5657+N5657))*(Q5657/(Q5657+R5657)),(MAX(-30,(C5657-D5657)))*(N5657/(M5657+N5657))*(R5657/(R5657+Q5657)))</f>
        <v>-0.582994944891025</v>
      </c>
      <c r="T5657" s="0" t="n">
        <f aca="false">IF(J5657=1,(MIN(30,(D5657-C5657)))*(K5657/(K5657+L5657))*(O5657/(O5657+P5657)),(MAX(-30,(D5657-C5657)))*(L5657/(K5657+L5657))*(P5657/(P5657+O5657)))</f>
        <v>0.472287956158924</v>
      </c>
      <c r="U5657" s="7" t="n">
        <v>43165</v>
      </c>
    </row>
    <row r="5658" customFormat="false" ht="15" hidden="false" customHeight="false" outlineLevel="0" collapsed="false">
      <c r="A5658" s="0" t="s">
        <v>180</v>
      </c>
      <c r="B5658" s="0" t="s">
        <v>200</v>
      </c>
      <c r="C5658" s="0" t="n">
        <v>74</v>
      </c>
      <c r="D5658" s="0" t="n">
        <v>76</v>
      </c>
      <c r="E5658" s="0" t="n">
        <v>43</v>
      </c>
      <c r="F5658" s="0" t="n">
        <v>33</v>
      </c>
      <c r="G5658" s="0" t="n">
        <v>13</v>
      </c>
      <c r="H5658" s="0" t="n">
        <v>11</v>
      </c>
      <c r="I5658" s="0" t="n">
        <v>0</v>
      </c>
      <c r="J5658" s="0" t="n">
        <v>1</v>
      </c>
      <c r="K5658" s="0" t="n">
        <f aca="false">VLOOKUP(A5658,'Team Data'!$A$1:$E$659,2,FALSE())</f>
        <v>13</v>
      </c>
      <c r="L5658" s="0" t="n">
        <f aca="false">VLOOKUP(A5658,'Team Data'!$A$1:$E$659,3,FALSE())</f>
        <v>19</v>
      </c>
      <c r="M5658" s="0" t="n">
        <f aca="false">VLOOKUP(B5658,'Team Data'!$A$1:$E$659,2,FALSE())</f>
        <v>12</v>
      </c>
      <c r="N5658" s="0" t="n">
        <f aca="false">VLOOKUP(B5658,'Team Data'!$A$1:$E$659,3,FALSE())</f>
        <v>20</v>
      </c>
      <c r="O5658" s="0" t="n">
        <f aca="false">VLOOKUP(A5658,'Team Data'!$A$1:$E$659,4,FALSE())</f>
        <v>479</v>
      </c>
      <c r="P5658" s="0" t="n">
        <f aca="false">VLOOKUP(A5658,'Team Data'!$A$1:$E$659,5,FALSE())</f>
        <v>507</v>
      </c>
      <c r="Q5658" s="0" t="n">
        <f aca="false">VLOOKUP(B5658,'Team Data'!$A$1:$E$659,4,FALSE())</f>
        <v>569</v>
      </c>
      <c r="R5658" s="0" t="n">
        <f aca="false">VLOOKUP(B5658,'Team Data'!$A$1:$E$659,5,FALSE())</f>
        <v>426</v>
      </c>
      <c r="S5658" s="0" t="n">
        <f aca="false">IF(I5658=1,(MIN(30,(C5658-D5658)))*(M5658/(M5658+N5658))*(Q5658/(Q5658+R5658)),(MAX(-30,(C5658-D5658)))*(N5658/(M5658+N5658))*(R5658/(R5658+Q5658)))</f>
        <v>-0.535175879396985</v>
      </c>
      <c r="T5658" s="0" t="n">
        <f aca="false">IF(J5658=1,(MIN(30,(D5658-C5658)))*(K5658/(K5658+L5658))*(O5658/(O5658+P5658)),(MAX(-30,(D5658-C5658)))*(L5658/(K5658+L5658))*(P5658/(P5658+O5658)))</f>
        <v>0.394713488843813</v>
      </c>
      <c r="U5658" s="7" t="n">
        <v>43165</v>
      </c>
    </row>
    <row r="5659" customFormat="false" ht="15" hidden="false" customHeight="false" outlineLevel="0" collapsed="false">
      <c r="A5659" s="0" t="s">
        <v>88</v>
      </c>
      <c r="B5659" s="0" t="s">
        <v>117</v>
      </c>
      <c r="C5659" s="0" t="n">
        <v>88</v>
      </c>
      <c r="D5659" s="0" t="n">
        <v>78</v>
      </c>
      <c r="E5659" s="0" t="n">
        <v>30</v>
      </c>
      <c r="F5659" s="0" t="n">
        <v>38</v>
      </c>
      <c r="G5659" s="0" t="n">
        <v>10</v>
      </c>
      <c r="H5659" s="0" t="n">
        <v>13</v>
      </c>
      <c r="I5659" s="0" t="n">
        <v>1</v>
      </c>
      <c r="J5659" s="0" t="n">
        <v>0</v>
      </c>
      <c r="K5659" s="0" t="n">
        <f aca="false">VLOOKUP(A5659,'Team Data'!$A$1:$E$659,2,FALSE())</f>
        <v>9</v>
      </c>
      <c r="L5659" s="0" t="n">
        <f aca="false">VLOOKUP(A5659,'Team Data'!$A$1:$E$659,3,FALSE())</f>
        <v>25</v>
      </c>
      <c r="M5659" s="0" t="n">
        <f aca="false">VLOOKUP(B5659,'Team Data'!$A$1:$E$659,2,FALSE())</f>
        <v>10</v>
      </c>
      <c r="N5659" s="0" t="n">
        <f aca="false">VLOOKUP(B5659,'Team Data'!$A$1:$E$659,3,FALSE())</f>
        <v>23</v>
      </c>
      <c r="O5659" s="0" t="n">
        <f aca="false">VLOOKUP(A5659,'Team Data'!$A$1:$E$659,4,FALSE())</f>
        <v>507</v>
      </c>
      <c r="P5659" s="0" t="n">
        <f aca="false">VLOOKUP(A5659,'Team Data'!$A$1:$E$659,5,FALSE())</f>
        <v>582</v>
      </c>
      <c r="Q5659" s="0" t="n">
        <f aca="false">VLOOKUP(B5659,'Team Data'!$A$1:$E$659,4,FALSE())</f>
        <v>452</v>
      </c>
      <c r="R5659" s="0" t="n">
        <f aca="false">VLOOKUP(B5659,'Team Data'!$A$1:$E$659,5,FALSE())</f>
        <v>578</v>
      </c>
      <c r="S5659" s="0" t="n">
        <f aca="false">IF(I5659=1,(MIN(30,(C5659-D5659)))*(M5659/(M5659+N5659))*(Q5659/(Q5659+R5659)),(MAX(-30,(C5659-D5659)))*(N5659/(M5659+N5659))*(R5659/(R5659+Q5659)))</f>
        <v>1.32980288320094</v>
      </c>
      <c r="T5659" s="0" t="n">
        <f aca="false">IF(J5659=1,(MIN(30,(D5659-C5659)))*(K5659/(K5659+L5659))*(O5659/(O5659+P5659)),(MAX(-30,(D5659-C5659)))*(L5659/(K5659+L5659))*(P5659/(P5659+O5659)))</f>
        <v>-3.92967104197051</v>
      </c>
      <c r="U5659" s="7" t="n">
        <v>43165</v>
      </c>
    </row>
    <row r="5660" customFormat="false" ht="15" hidden="false" customHeight="false" outlineLevel="0" collapsed="false">
      <c r="A5660" s="0" t="s">
        <v>205</v>
      </c>
      <c r="B5660" s="0" t="s">
        <v>206</v>
      </c>
      <c r="C5660" s="0" t="n">
        <v>59</v>
      </c>
      <c r="D5660" s="0" t="n">
        <v>82</v>
      </c>
      <c r="E5660" s="0" t="n">
        <v>30</v>
      </c>
      <c r="F5660" s="0" t="n">
        <v>41</v>
      </c>
      <c r="G5660" s="0" t="n">
        <v>18</v>
      </c>
      <c r="H5660" s="0" t="n">
        <v>15</v>
      </c>
      <c r="I5660" s="0" t="n">
        <v>0</v>
      </c>
      <c r="J5660" s="0" t="n">
        <v>1</v>
      </c>
      <c r="K5660" s="0" t="n">
        <f aca="false">VLOOKUP(A5660,'Team Data'!$A$1:$E$659,2,FALSE())</f>
        <v>5</v>
      </c>
      <c r="L5660" s="0" t="n">
        <f aca="false">VLOOKUP(A5660,'Team Data'!$A$1:$E$659,3,FALSE())</f>
        <v>27</v>
      </c>
      <c r="M5660" s="0" t="n">
        <f aca="false">VLOOKUP(B5660,'Team Data'!$A$1:$E$659,2,FALSE())</f>
        <v>26</v>
      </c>
      <c r="N5660" s="0" t="n">
        <f aca="false">VLOOKUP(B5660,'Team Data'!$A$1:$E$659,3,FALSE())</f>
        <v>12</v>
      </c>
      <c r="O5660" s="0" t="n">
        <f aca="false">VLOOKUP(A5660,'Team Data'!$A$1:$E$659,4,FALSE())</f>
        <v>550</v>
      </c>
      <c r="P5660" s="0" t="n">
        <f aca="false">VLOOKUP(A5660,'Team Data'!$A$1:$E$659,5,FALSE())</f>
        <v>448</v>
      </c>
      <c r="Q5660" s="0" t="n">
        <f aca="false">VLOOKUP(B5660,'Team Data'!$A$1:$E$659,4,FALSE())</f>
        <v>600</v>
      </c>
      <c r="R5660" s="0" t="n">
        <f aca="false">VLOOKUP(B5660,'Team Data'!$A$1:$E$659,5,FALSE())</f>
        <v>551</v>
      </c>
      <c r="S5660" s="0" t="n">
        <f aca="false">IF(I5660=1,(MIN(30,(C5660-D5660)))*(M5660/(M5660+N5660))*(Q5660/(Q5660+R5660)),(MAX(-30,(C5660-D5660)))*(N5660/(M5660+N5660))*(R5660/(R5660+Q5660)))</f>
        <v>-3.47697654213727</v>
      </c>
      <c r="T5660" s="0" t="n">
        <f aca="false">IF(J5660=1,(MIN(30,(D5660-C5660)))*(K5660/(K5660+L5660))*(O5660/(O5660+P5660)),(MAX(-30,(D5660-C5660)))*(L5660/(K5660+L5660))*(P5660/(P5660+O5660)))</f>
        <v>1.98052354709419</v>
      </c>
      <c r="U5660" s="7" t="n">
        <v>43165</v>
      </c>
    </row>
    <row r="5661" customFormat="false" ht="15" hidden="false" customHeight="false" outlineLevel="0" collapsed="false">
      <c r="A5661" s="0" t="s">
        <v>62</v>
      </c>
      <c r="B5661" s="0" t="s">
        <v>199</v>
      </c>
      <c r="C5661" s="0" t="n">
        <v>48</v>
      </c>
      <c r="D5661" s="0" t="n">
        <v>60</v>
      </c>
      <c r="E5661" s="0" t="n">
        <v>36</v>
      </c>
      <c r="F5661" s="0" t="n">
        <v>40</v>
      </c>
      <c r="G5661" s="0" t="n">
        <v>16</v>
      </c>
      <c r="H5661" s="0" t="n">
        <v>16</v>
      </c>
      <c r="I5661" s="0" t="n">
        <v>0</v>
      </c>
      <c r="J5661" s="0" t="n">
        <v>1</v>
      </c>
      <c r="K5661" s="0" t="n">
        <f aca="false">VLOOKUP(A5661,'Team Data'!$A$1:$E$659,2,FALSE())</f>
        <v>5</v>
      </c>
      <c r="L5661" s="0" t="n">
        <f aca="false">VLOOKUP(A5661,'Team Data'!$A$1:$E$659,3,FALSE())</f>
        <v>27</v>
      </c>
      <c r="M5661" s="0" t="n">
        <f aca="false">VLOOKUP(B5661,'Team Data'!$A$1:$E$659,2,FALSE())</f>
        <v>19</v>
      </c>
      <c r="N5661" s="0" t="n">
        <f aca="false">VLOOKUP(B5661,'Team Data'!$A$1:$E$659,3,FALSE())</f>
        <v>16</v>
      </c>
      <c r="O5661" s="0" t="n">
        <f aca="false">VLOOKUP(A5661,'Team Data'!$A$1:$E$659,4,FALSE())</f>
        <v>512</v>
      </c>
      <c r="P5661" s="0" t="n">
        <f aca="false">VLOOKUP(A5661,'Team Data'!$A$1:$E$659,5,FALSE())</f>
        <v>548</v>
      </c>
      <c r="Q5661" s="0" t="n">
        <f aca="false">VLOOKUP(B5661,'Team Data'!$A$1:$E$659,4,FALSE())</f>
        <v>431</v>
      </c>
      <c r="R5661" s="0" t="n">
        <f aca="false">VLOOKUP(B5661,'Team Data'!$A$1:$E$659,5,FALSE())</f>
        <v>621</v>
      </c>
      <c r="S5661" s="0" t="n">
        <f aca="false">IF(I5661=1,(MIN(30,(C5661-D5661)))*(M5661/(M5661+N5661))*(Q5661/(Q5661+R5661)),(MAX(-30,(C5661-D5661)))*(N5661/(M5661+N5661))*(R5661/(R5661+Q5661)))</f>
        <v>-3.23824008690929</v>
      </c>
      <c r="T5661" s="0" t="n">
        <f aca="false">IF(J5661=1,(MIN(30,(D5661-C5661)))*(K5661/(K5661+L5661))*(O5661/(O5661+P5661)),(MAX(-30,(D5661-C5661)))*(L5661/(K5661+L5661))*(P5661/(P5661+O5661)))</f>
        <v>0.905660377358491</v>
      </c>
      <c r="U5661" s="7" t="n">
        <v>43165</v>
      </c>
    </row>
    <row r="5662" customFormat="false" ht="15" hidden="false" customHeight="false" outlineLevel="0" collapsed="false">
      <c r="A5662" s="0" t="s">
        <v>148</v>
      </c>
      <c r="B5662" s="0" t="s">
        <v>337</v>
      </c>
      <c r="C5662" s="0" t="n">
        <v>71</v>
      </c>
      <c r="D5662" s="0" t="n">
        <v>61</v>
      </c>
      <c r="I5662" s="0" t="n">
        <v>1</v>
      </c>
      <c r="J5662" s="0" t="n">
        <v>0</v>
      </c>
      <c r="K5662" s="0" t="n">
        <f aca="false">VLOOKUP(A5662,'Team Data'!$A$1:$E$659,2,FALSE())</f>
        <v>18</v>
      </c>
      <c r="L5662" s="0" t="n">
        <f aca="false">VLOOKUP(A5662,'Team Data'!$A$1:$E$659,3,FALSE())</f>
        <v>17</v>
      </c>
      <c r="M5662" s="0" t="n">
        <f aca="false">VLOOKUP(B5662,'Team Data'!$A$1:$E$659,2,FALSE())</f>
        <v>23</v>
      </c>
      <c r="N5662" s="0" t="n">
        <f aca="false">VLOOKUP(B5662,'Team Data'!$A$1:$E$659,3,FALSE())</f>
        <v>10</v>
      </c>
      <c r="O5662" s="0" t="n">
        <f aca="false">VLOOKUP(A5662,'Team Data'!$A$1:$E$659,4,FALSE())</f>
        <v>497</v>
      </c>
      <c r="P5662" s="0" t="n">
        <f aca="false">VLOOKUP(A5662,'Team Data'!$A$1:$E$659,5,FALSE())</f>
        <v>580</v>
      </c>
      <c r="Q5662" s="0" t="n">
        <f aca="false">VLOOKUP(B5662,'Team Data'!$A$1:$E$659,4,FALSE())</f>
        <v>458</v>
      </c>
      <c r="R5662" s="0" t="n">
        <f aca="false">VLOOKUP(B5662,'Team Data'!$A$1:$E$659,5,FALSE())</f>
        <v>534</v>
      </c>
      <c r="S5662" s="0" t="n">
        <f aca="false">IF(I5662=1,(MIN(30,(C5662-D5662)))*(M5662/(M5662+N5662))*(Q5662/(Q5662+R5662)),(MAX(-30,(C5662-D5662)))*(N5662/(M5662+N5662))*(R5662/(R5662+Q5662)))</f>
        <v>3.21786412512219</v>
      </c>
      <c r="T5662" s="0" t="n">
        <f aca="false">IF(J5662=1,(MIN(30,(D5662-C5662)))*(K5662/(K5662+L5662))*(O5662/(O5662+P5662)),(MAX(-30,(D5662-C5662)))*(L5662/(K5662+L5662))*(P5662/(P5662+O5662)))</f>
        <v>-2.61573152938055</v>
      </c>
      <c r="U5662" s="7" t="n">
        <v>43166</v>
      </c>
    </row>
    <row r="5663" customFormat="false" ht="15" hidden="false" customHeight="false" outlineLevel="0" collapsed="false">
      <c r="A5663" s="0" t="s">
        <v>204</v>
      </c>
      <c r="B5663" s="0" t="s">
        <v>49</v>
      </c>
      <c r="C5663" s="0" t="n">
        <v>76</v>
      </c>
      <c r="D5663" s="0" t="n">
        <v>83</v>
      </c>
      <c r="E5663" s="0" t="n">
        <v>31</v>
      </c>
      <c r="F5663" s="0" t="n">
        <v>29</v>
      </c>
      <c r="G5663" s="0" t="n">
        <v>20</v>
      </c>
      <c r="H5663" s="0" t="n">
        <v>11</v>
      </c>
      <c r="I5663" s="0" t="n">
        <v>0</v>
      </c>
      <c r="J5663" s="0" t="n">
        <v>1</v>
      </c>
      <c r="K5663" s="0" t="n">
        <f aca="false">VLOOKUP(A5663,'Team Data'!$A$1:$E$659,2,FALSE())</f>
        <v>23</v>
      </c>
      <c r="L5663" s="0" t="n">
        <f aca="false">VLOOKUP(A5663,'Team Data'!$A$1:$E$659,3,FALSE())</f>
        <v>10</v>
      </c>
      <c r="M5663" s="0" t="n">
        <f aca="false">VLOOKUP(B5663,'Team Data'!$A$1:$E$659,2,FALSE())</f>
        <v>26</v>
      </c>
      <c r="N5663" s="0" t="n">
        <f aca="false">VLOOKUP(B5663,'Team Data'!$A$1:$E$659,3,FALSE())</f>
        <v>8</v>
      </c>
      <c r="O5663" s="0" t="n">
        <f aca="false">VLOOKUP(A5663,'Team Data'!$A$1:$E$659,4,FALSE())</f>
        <v>563</v>
      </c>
      <c r="P5663" s="0" t="n">
        <f aca="false">VLOOKUP(A5663,'Team Data'!$A$1:$E$659,5,FALSE())</f>
        <v>481</v>
      </c>
      <c r="Q5663" s="0" t="n">
        <f aca="false">VLOOKUP(B5663,'Team Data'!$A$1:$E$659,4,FALSE())</f>
        <v>508</v>
      </c>
      <c r="R5663" s="0" t="n">
        <f aca="false">VLOOKUP(B5663,'Team Data'!$A$1:$E$659,5,FALSE())</f>
        <v>524</v>
      </c>
      <c r="S5663" s="0" t="n">
        <f aca="false">IF(I5663=1,(MIN(30,(C5663-D5663)))*(M5663/(M5663+N5663))*(Q5663/(Q5663+R5663)),(MAX(-30,(C5663-D5663)))*(N5663/(M5663+N5663))*(R5663/(R5663+Q5663)))</f>
        <v>-0.836297309621523</v>
      </c>
      <c r="T5663" s="0" t="n">
        <f aca="false">IF(J5663=1,(MIN(30,(D5663-C5663)))*(K5663/(K5663+L5663))*(O5663/(O5663+P5663)),(MAX(-30,(D5663-C5663)))*(L5663/(K5663+L5663))*(P5663/(P5663+O5663)))</f>
        <v>2.63099384651109</v>
      </c>
      <c r="U5663" s="7" t="n">
        <v>43166</v>
      </c>
    </row>
    <row r="5664" customFormat="false" ht="15" hidden="false" customHeight="false" outlineLevel="0" collapsed="false">
      <c r="A5664" s="0" t="s">
        <v>56</v>
      </c>
      <c r="B5664" s="0" t="s">
        <v>352</v>
      </c>
      <c r="C5664" s="0" t="n">
        <v>57</v>
      </c>
      <c r="D5664" s="0" t="n">
        <v>74</v>
      </c>
      <c r="E5664" s="0" t="n">
        <v>30</v>
      </c>
      <c r="F5664" s="0" t="n">
        <v>40</v>
      </c>
      <c r="G5664" s="0" t="n">
        <v>12</v>
      </c>
      <c r="H5664" s="0" t="n">
        <v>6</v>
      </c>
      <c r="I5664" s="0" t="n">
        <v>0</v>
      </c>
      <c r="J5664" s="0" t="n">
        <v>1</v>
      </c>
      <c r="K5664" s="0" t="n">
        <f aca="false">VLOOKUP(A5664,'Team Data'!$A$1:$E$659,2,FALSE())</f>
        <v>12</v>
      </c>
      <c r="L5664" s="0" t="n">
        <f aca="false">VLOOKUP(A5664,'Team Data'!$A$1:$E$659,3,FALSE())</f>
        <v>23</v>
      </c>
      <c r="M5664" s="0" t="n">
        <f aca="false">VLOOKUP(B5664,'Team Data'!$A$1:$E$659,2,FALSE())</f>
        <v>25</v>
      </c>
      <c r="N5664" s="0" t="n">
        <f aca="false">VLOOKUP(B5664,'Team Data'!$A$1:$E$659,3,FALSE())</f>
        <v>10</v>
      </c>
      <c r="O5664" s="0" t="n">
        <f aca="false">VLOOKUP(A5664,'Team Data'!$A$1:$E$659,4,FALSE())</f>
        <v>562</v>
      </c>
      <c r="P5664" s="0" t="n">
        <f aca="false">VLOOKUP(A5664,'Team Data'!$A$1:$E$659,5,FALSE())</f>
        <v>557</v>
      </c>
      <c r="Q5664" s="0" t="n">
        <f aca="false">VLOOKUP(B5664,'Team Data'!$A$1:$E$659,4,FALSE())</f>
        <v>543</v>
      </c>
      <c r="R5664" s="0" t="n">
        <f aca="false">VLOOKUP(B5664,'Team Data'!$A$1:$E$659,5,FALSE())</f>
        <v>561</v>
      </c>
      <c r="S5664" s="0" t="n">
        <f aca="false">IF(I5664=1,(MIN(30,(C5664-D5664)))*(M5664/(M5664+N5664))*(Q5664/(Q5664+R5664)),(MAX(-30,(C5664-D5664)))*(N5664/(M5664+N5664))*(R5664/(R5664+Q5664)))</f>
        <v>-2.46816770186335</v>
      </c>
      <c r="T5664" s="0" t="n">
        <f aca="false">IF(J5664=1,(MIN(30,(D5664-C5664)))*(K5664/(K5664+L5664))*(O5664/(O5664+P5664)),(MAX(-30,(D5664-C5664)))*(L5664/(K5664+L5664))*(P5664/(P5664+O5664)))</f>
        <v>2.92730754500192</v>
      </c>
      <c r="U5664" s="7" t="n">
        <v>43166</v>
      </c>
    </row>
    <row r="5665" customFormat="false" ht="15" hidden="false" customHeight="false" outlineLevel="0" collapsed="false">
      <c r="A5665" s="0" t="s">
        <v>338</v>
      </c>
      <c r="B5665" s="0" t="s">
        <v>285</v>
      </c>
      <c r="C5665" s="0" t="n">
        <v>64</v>
      </c>
      <c r="D5665" s="0" t="n">
        <v>73</v>
      </c>
      <c r="E5665" s="0" t="n">
        <v>30</v>
      </c>
      <c r="F5665" s="0" t="n">
        <v>34</v>
      </c>
      <c r="G5665" s="0" t="n">
        <v>12</v>
      </c>
      <c r="H5665" s="0" t="n">
        <v>18</v>
      </c>
      <c r="I5665" s="0" t="n">
        <v>0</v>
      </c>
      <c r="J5665" s="0" t="n">
        <v>1</v>
      </c>
      <c r="K5665" s="0" t="n">
        <f aca="false">VLOOKUP(A5665,'Team Data'!$A$1:$E$659,2,FALSE())</f>
        <v>11</v>
      </c>
      <c r="L5665" s="0" t="n">
        <f aca="false">VLOOKUP(A5665,'Team Data'!$A$1:$E$659,3,FALSE())</f>
        <v>20</v>
      </c>
      <c r="M5665" s="0" t="n">
        <f aca="false">VLOOKUP(B5665,'Team Data'!$A$1:$E$659,2,FALSE())</f>
        <v>23</v>
      </c>
      <c r="N5665" s="0" t="n">
        <f aca="false">VLOOKUP(B5665,'Team Data'!$A$1:$E$659,3,FALSE())</f>
        <v>14</v>
      </c>
      <c r="O5665" s="0" t="n">
        <f aca="false">VLOOKUP(A5665,'Team Data'!$A$1:$E$659,4,FALSE())</f>
        <v>617</v>
      </c>
      <c r="P5665" s="0" t="n">
        <f aca="false">VLOOKUP(A5665,'Team Data'!$A$1:$E$659,5,FALSE())</f>
        <v>430</v>
      </c>
      <c r="Q5665" s="0" t="n">
        <f aca="false">VLOOKUP(B5665,'Team Data'!$A$1:$E$659,4,FALSE())</f>
        <v>752</v>
      </c>
      <c r="R5665" s="0" t="n">
        <f aca="false">VLOOKUP(B5665,'Team Data'!$A$1:$E$659,5,FALSE())</f>
        <v>485</v>
      </c>
      <c r="S5665" s="0" t="n">
        <f aca="false">IF(I5665=1,(MIN(30,(C5665-D5665)))*(M5665/(M5665+N5665))*(Q5665/(Q5665+R5665)),(MAX(-30,(C5665-D5665)))*(N5665/(M5665+N5665))*(R5665/(R5665+Q5665)))</f>
        <v>-1.33518320260438</v>
      </c>
      <c r="T5665" s="0" t="n">
        <f aca="false">IF(J5665=1,(MIN(30,(D5665-C5665)))*(K5665/(K5665+L5665))*(O5665/(O5665+P5665)),(MAX(-30,(D5665-C5665)))*(L5665/(K5665+L5665))*(P5665/(P5665+O5665)))</f>
        <v>1.88196691006563</v>
      </c>
      <c r="U5665" s="7" t="n">
        <v>43166</v>
      </c>
    </row>
    <row r="5666" customFormat="false" ht="15" hidden="false" customHeight="false" outlineLevel="0" collapsed="false">
      <c r="A5666" s="0" t="s">
        <v>284</v>
      </c>
      <c r="B5666" s="0" t="s">
        <v>333</v>
      </c>
      <c r="C5666" s="0" t="n">
        <v>51</v>
      </c>
      <c r="D5666" s="0" t="n">
        <v>70</v>
      </c>
      <c r="E5666" s="0" t="n">
        <v>39</v>
      </c>
      <c r="F5666" s="0" t="n">
        <v>35</v>
      </c>
      <c r="G5666" s="0" t="n">
        <v>14</v>
      </c>
      <c r="H5666" s="0" t="n">
        <v>7</v>
      </c>
      <c r="I5666" s="0" t="n">
        <v>0</v>
      </c>
      <c r="J5666" s="0" t="n">
        <v>1</v>
      </c>
      <c r="K5666" s="0" t="n">
        <f aca="false">VLOOKUP(A5666,'Team Data'!$A$1:$E$659,2,FALSE())</f>
        <v>13</v>
      </c>
      <c r="L5666" s="0" t="n">
        <f aca="false">VLOOKUP(A5666,'Team Data'!$A$1:$E$659,3,FALSE())</f>
        <v>18</v>
      </c>
      <c r="M5666" s="0" t="n">
        <f aca="false">VLOOKUP(B5666,'Team Data'!$A$1:$E$659,2,FALSE())</f>
        <v>27</v>
      </c>
      <c r="N5666" s="0" t="n">
        <f aca="false">VLOOKUP(B5666,'Team Data'!$A$1:$E$659,3,FALSE())</f>
        <v>8</v>
      </c>
      <c r="O5666" s="0" t="n">
        <f aca="false">VLOOKUP(A5666,'Team Data'!$A$1:$E$659,4,FALSE())</f>
        <v>512</v>
      </c>
      <c r="P5666" s="0" t="n">
        <f aca="false">VLOOKUP(A5666,'Team Data'!$A$1:$E$659,5,FALSE())</f>
        <v>455</v>
      </c>
      <c r="Q5666" s="0" t="n">
        <f aca="false">VLOOKUP(B5666,'Team Data'!$A$1:$E$659,4,FALSE())</f>
        <v>551</v>
      </c>
      <c r="R5666" s="0" t="n">
        <f aca="false">VLOOKUP(B5666,'Team Data'!$A$1:$E$659,5,FALSE())</f>
        <v>544</v>
      </c>
      <c r="S5666" s="0" t="n">
        <f aca="false">IF(I5666=1,(MIN(30,(C5666-D5666)))*(M5666/(M5666+N5666))*(Q5666/(Q5666+R5666)),(MAX(-30,(C5666-D5666)))*(N5666/(M5666+N5666))*(R5666/(R5666+Q5666)))</f>
        <v>-2.15754729288976</v>
      </c>
      <c r="T5666" s="0" t="n">
        <f aca="false">IF(J5666=1,(MIN(30,(D5666-C5666)))*(K5666/(K5666+L5666))*(O5666/(O5666+P5666)),(MAX(-30,(D5666-C5666)))*(L5666/(K5666+L5666))*(P5666/(P5666+O5666)))</f>
        <v>4.21870100410315</v>
      </c>
      <c r="U5666" s="7" t="n">
        <v>43166</v>
      </c>
    </row>
    <row r="5667" customFormat="false" ht="15" hidden="false" customHeight="false" outlineLevel="0" collapsed="false">
      <c r="A5667" s="0" t="s">
        <v>109</v>
      </c>
      <c r="B5667" s="0" t="s">
        <v>314</v>
      </c>
      <c r="C5667" s="0" t="n">
        <v>60</v>
      </c>
      <c r="D5667" s="0" t="n">
        <v>75</v>
      </c>
      <c r="E5667" s="0" t="n">
        <v>32</v>
      </c>
      <c r="F5667" s="0" t="n">
        <v>41</v>
      </c>
      <c r="G5667" s="0" t="n">
        <v>15</v>
      </c>
      <c r="H5667" s="0" t="n">
        <v>16</v>
      </c>
      <c r="I5667" s="0" t="n">
        <v>0</v>
      </c>
      <c r="J5667" s="0" t="n">
        <v>1</v>
      </c>
      <c r="K5667" s="0" t="n">
        <f aca="false">VLOOKUP(A5667,'Team Data'!$A$1:$E$659,2,FALSE())</f>
        <v>19</v>
      </c>
      <c r="L5667" s="0" t="n">
        <f aca="false">VLOOKUP(A5667,'Team Data'!$A$1:$E$659,3,FALSE())</f>
        <v>14</v>
      </c>
      <c r="M5667" s="0" t="n">
        <f aca="false">VLOOKUP(B5667,'Team Data'!$A$1:$E$659,2,FALSE())</f>
        <v>25</v>
      </c>
      <c r="N5667" s="0" t="n">
        <f aca="false">VLOOKUP(B5667,'Team Data'!$A$1:$E$659,3,FALSE())</f>
        <v>10</v>
      </c>
      <c r="O5667" s="0" t="n">
        <f aca="false">VLOOKUP(A5667,'Team Data'!$A$1:$E$659,4,FALSE())</f>
        <v>501</v>
      </c>
      <c r="P5667" s="0" t="n">
        <f aca="false">VLOOKUP(A5667,'Team Data'!$A$1:$E$659,5,FALSE())</f>
        <v>542</v>
      </c>
      <c r="Q5667" s="0" t="n">
        <f aca="false">VLOOKUP(B5667,'Team Data'!$A$1:$E$659,4,FALSE())</f>
        <v>506</v>
      </c>
      <c r="R5667" s="0" t="n">
        <f aca="false">VLOOKUP(B5667,'Team Data'!$A$1:$E$659,5,FALSE())</f>
        <v>534</v>
      </c>
      <c r="S5667" s="0" t="n">
        <f aca="false">IF(I5667=1,(MIN(30,(C5667-D5667)))*(M5667/(M5667+N5667))*(Q5667/(Q5667+R5667)),(MAX(-30,(C5667-D5667)))*(N5667/(M5667+N5667))*(R5667/(R5667+Q5667)))</f>
        <v>-2.20054945054945</v>
      </c>
      <c r="T5667" s="0" t="n">
        <f aca="false">IF(J5667=1,(MIN(30,(D5667-C5667)))*(K5667/(K5667+L5667))*(O5667/(O5667+P5667)),(MAX(-30,(D5667-C5667)))*(L5667/(K5667+L5667))*(P5667/(P5667+O5667)))</f>
        <v>4.14843545716029</v>
      </c>
      <c r="U5667" s="7" t="n">
        <v>43166</v>
      </c>
    </row>
    <row r="5668" customFormat="false" ht="15" hidden="false" customHeight="false" outlineLevel="0" collapsed="false">
      <c r="A5668" s="0" t="s">
        <v>175</v>
      </c>
      <c r="B5668" s="0" t="s">
        <v>19</v>
      </c>
      <c r="C5668" s="0" t="n">
        <v>73</v>
      </c>
      <c r="D5668" s="0" t="n">
        <v>77</v>
      </c>
      <c r="E5668" s="0" t="n">
        <v>41</v>
      </c>
      <c r="F5668" s="0" t="n">
        <v>28</v>
      </c>
      <c r="G5668" s="0" t="n">
        <v>14</v>
      </c>
      <c r="H5668" s="0" t="n">
        <v>11</v>
      </c>
      <c r="I5668" s="0" t="n">
        <v>0</v>
      </c>
      <c r="J5668" s="0" t="n">
        <v>1</v>
      </c>
      <c r="K5668" s="0" t="n">
        <f aca="false">VLOOKUP(A5668,'Team Data'!$A$1:$E$659,2,FALSE())</f>
        <v>4</v>
      </c>
      <c r="L5668" s="0" t="n">
        <f aca="false">VLOOKUP(A5668,'Team Data'!$A$1:$E$659,3,FALSE())</f>
        <v>28</v>
      </c>
      <c r="M5668" s="0" t="n">
        <f aca="false">VLOOKUP(B5668,'Team Data'!$A$1:$E$659,2,FALSE())</f>
        <v>14</v>
      </c>
      <c r="N5668" s="0" t="n">
        <f aca="false">VLOOKUP(B5668,'Team Data'!$A$1:$E$659,3,FALSE())</f>
        <v>21</v>
      </c>
      <c r="O5668" s="0" t="n">
        <f aca="false">VLOOKUP(A5668,'Team Data'!$A$1:$E$659,4,FALSE())</f>
        <v>495</v>
      </c>
      <c r="P5668" s="0" t="n">
        <f aca="false">VLOOKUP(A5668,'Team Data'!$A$1:$E$659,5,FALSE())</f>
        <v>568</v>
      </c>
      <c r="Q5668" s="0" t="n">
        <f aca="false">VLOOKUP(B5668,'Team Data'!$A$1:$E$659,4,FALSE())</f>
        <v>471</v>
      </c>
      <c r="R5668" s="0" t="n">
        <f aca="false">VLOOKUP(B5668,'Team Data'!$A$1:$E$659,5,FALSE())</f>
        <v>659</v>
      </c>
      <c r="S5668" s="0" t="n">
        <f aca="false">IF(I5668=1,(MIN(30,(C5668-D5668)))*(M5668/(M5668+N5668))*(Q5668/(Q5668+R5668)),(MAX(-30,(C5668-D5668)))*(N5668/(M5668+N5668))*(R5668/(R5668+Q5668)))</f>
        <v>-1.39964601769912</v>
      </c>
      <c r="T5668" s="0" t="n">
        <f aca="false">IF(J5668=1,(MIN(30,(D5668-C5668)))*(K5668/(K5668+L5668))*(O5668/(O5668+P5668)),(MAX(-30,(D5668-C5668)))*(L5668/(K5668+L5668))*(P5668/(P5668+O5668)))</f>
        <v>0.232831608654751</v>
      </c>
      <c r="U5668" s="7" t="n">
        <v>43166</v>
      </c>
    </row>
    <row r="5669" customFormat="false" ht="15" hidden="false" customHeight="false" outlineLevel="0" collapsed="false">
      <c r="A5669" s="0" t="s">
        <v>129</v>
      </c>
      <c r="B5669" s="0" t="s">
        <v>273</v>
      </c>
      <c r="C5669" s="0" t="n">
        <v>60</v>
      </c>
      <c r="D5669" s="0" t="n">
        <v>62</v>
      </c>
      <c r="E5669" s="0" t="n">
        <v>35</v>
      </c>
      <c r="F5669" s="0" t="n">
        <v>34</v>
      </c>
      <c r="G5669" s="0" t="n">
        <v>10</v>
      </c>
      <c r="H5669" s="0" t="n">
        <v>16</v>
      </c>
      <c r="I5669" s="0" t="n">
        <v>0</v>
      </c>
      <c r="J5669" s="0" t="n">
        <v>1</v>
      </c>
      <c r="K5669" s="0" t="n">
        <f aca="false">VLOOKUP(A5669,'Team Data'!$A$1:$E$659,2,FALSE())</f>
        <v>12</v>
      </c>
      <c r="L5669" s="0" t="n">
        <f aca="false">VLOOKUP(A5669,'Team Data'!$A$1:$E$659,3,FALSE())</f>
        <v>20</v>
      </c>
      <c r="M5669" s="0" t="n">
        <f aca="false">VLOOKUP(B5669,'Team Data'!$A$1:$E$659,2,FALSE())</f>
        <v>15</v>
      </c>
      <c r="N5669" s="0" t="n">
        <f aca="false">VLOOKUP(B5669,'Team Data'!$A$1:$E$659,3,FALSE())</f>
        <v>18</v>
      </c>
      <c r="O5669" s="0" t="n">
        <f aca="false">VLOOKUP(A5669,'Team Data'!$A$1:$E$659,4,FALSE())</f>
        <v>419</v>
      </c>
      <c r="P5669" s="0" t="n">
        <f aca="false">VLOOKUP(A5669,'Team Data'!$A$1:$E$659,5,FALSE())</f>
        <v>571</v>
      </c>
      <c r="Q5669" s="0" t="n">
        <f aca="false">VLOOKUP(B5669,'Team Data'!$A$1:$E$659,4,FALSE())</f>
        <v>416</v>
      </c>
      <c r="R5669" s="0" t="n">
        <f aca="false">VLOOKUP(B5669,'Team Data'!$A$1:$E$659,5,FALSE())</f>
        <v>607</v>
      </c>
      <c r="S5669" s="0" t="n">
        <f aca="false">IF(I5669=1,(MIN(30,(C5669-D5669)))*(M5669/(M5669+N5669))*(Q5669/(Q5669+R5669)),(MAX(-30,(C5669-D5669)))*(N5669/(M5669+N5669))*(R5669/(R5669+Q5669)))</f>
        <v>-0.647294054918688</v>
      </c>
      <c r="T5669" s="0" t="n">
        <f aca="false">IF(J5669=1,(MIN(30,(D5669-C5669)))*(K5669/(K5669+L5669))*(O5669/(O5669+P5669)),(MAX(-30,(D5669-C5669)))*(L5669/(K5669+L5669))*(P5669/(P5669+O5669)))</f>
        <v>0.317424242424242</v>
      </c>
      <c r="U5669" s="7" t="n">
        <v>43166</v>
      </c>
    </row>
    <row r="5670" customFormat="false" ht="15" hidden="false" customHeight="false" outlineLevel="0" collapsed="false">
      <c r="A5670" s="0" t="s">
        <v>276</v>
      </c>
      <c r="B5670" s="0" t="s">
        <v>120</v>
      </c>
      <c r="C5670" s="0" t="n">
        <v>76</v>
      </c>
      <c r="D5670" s="0" t="n">
        <v>68</v>
      </c>
      <c r="E5670" s="0" t="n">
        <v>39</v>
      </c>
      <c r="F5670" s="0" t="n">
        <v>34</v>
      </c>
      <c r="G5670" s="0" t="n">
        <v>13</v>
      </c>
      <c r="H5670" s="0" t="n">
        <v>13</v>
      </c>
      <c r="I5670" s="0" t="n">
        <v>1</v>
      </c>
      <c r="J5670" s="0" t="n">
        <v>0</v>
      </c>
      <c r="K5670" s="0" t="n">
        <f aca="false">VLOOKUP(A5670,'Team Data'!$A$1:$E$659,2,FALSE())</f>
        <v>13</v>
      </c>
      <c r="L5670" s="0" t="n">
        <f aca="false">VLOOKUP(A5670,'Team Data'!$A$1:$E$659,3,FALSE())</f>
        <v>19</v>
      </c>
      <c r="M5670" s="0" t="n">
        <f aca="false">VLOOKUP(B5670,'Team Data'!$A$1:$E$659,2,FALSE())</f>
        <v>14</v>
      </c>
      <c r="N5670" s="0" t="n">
        <f aca="false">VLOOKUP(B5670,'Team Data'!$A$1:$E$659,3,FALSE())</f>
        <v>16</v>
      </c>
      <c r="O5670" s="0" t="n">
        <f aca="false">VLOOKUP(A5670,'Team Data'!$A$1:$E$659,4,FALSE())</f>
        <v>507</v>
      </c>
      <c r="P5670" s="0" t="n">
        <f aca="false">VLOOKUP(A5670,'Team Data'!$A$1:$E$659,5,FALSE())</f>
        <v>473</v>
      </c>
      <c r="Q5670" s="0" t="n">
        <f aca="false">VLOOKUP(B5670,'Team Data'!$A$1:$E$659,4,FALSE())</f>
        <v>423</v>
      </c>
      <c r="R5670" s="0" t="n">
        <f aca="false">VLOOKUP(B5670,'Team Data'!$A$1:$E$659,5,FALSE())</f>
        <v>495</v>
      </c>
      <c r="S5670" s="0" t="n">
        <f aca="false">IF(I5670=1,(MIN(30,(C5670-D5670)))*(M5670/(M5670+N5670))*(Q5670/(Q5670+R5670)),(MAX(-30,(C5670-D5670)))*(N5670/(M5670+N5670))*(R5670/(R5670+Q5670)))</f>
        <v>1.7202614379085</v>
      </c>
      <c r="T5670" s="0" t="n">
        <f aca="false">IF(J5670=1,(MIN(30,(D5670-C5670)))*(K5670/(K5670+L5670))*(O5670/(O5670+P5670)),(MAX(-30,(D5670-C5670)))*(L5670/(K5670+L5670))*(P5670/(P5670+O5670)))</f>
        <v>-2.29260204081633</v>
      </c>
      <c r="U5670" s="7" t="n">
        <v>43166</v>
      </c>
    </row>
    <row r="5671" customFormat="false" ht="15" hidden="false" customHeight="false" outlineLevel="0" collapsed="false">
      <c r="A5671" s="0" t="s">
        <v>11</v>
      </c>
      <c r="B5671" s="0" t="s">
        <v>294</v>
      </c>
      <c r="C5671" s="0" t="n">
        <v>76</v>
      </c>
      <c r="D5671" s="0" t="n">
        <v>90</v>
      </c>
      <c r="E5671" s="0" t="n">
        <v>35</v>
      </c>
      <c r="F5671" s="0" t="n">
        <v>45</v>
      </c>
      <c r="G5671" s="0" t="n">
        <v>12</v>
      </c>
      <c r="H5671" s="0" t="n">
        <v>13</v>
      </c>
      <c r="I5671" s="0" t="n">
        <v>0</v>
      </c>
      <c r="J5671" s="0" t="n">
        <v>1</v>
      </c>
      <c r="K5671" s="0" t="n">
        <f aca="false">VLOOKUP(A5671,'Team Data'!$A$1:$E$659,2,FALSE())</f>
        <v>8</v>
      </c>
      <c r="L5671" s="0" t="n">
        <f aca="false">VLOOKUP(A5671,'Team Data'!$A$1:$E$659,3,FALSE())</f>
        <v>23</v>
      </c>
      <c r="M5671" s="0" t="n">
        <f aca="false">VLOOKUP(B5671,'Team Data'!$A$1:$E$659,2,FALSE())</f>
        <v>16</v>
      </c>
      <c r="N5671" s="0" t="n">
        <f aca="false">VLOOKUP(B5671,'Team Data'!$A$1:$E$659,3,FALSE())</f>
        <v>19</v>
      </c>
      <c r="O5671" s="0" t="n">
        <f aca="false">VLOOKUP(A5671,'Team Data'!$A$1:$E$659,4,FALSE())</f>
        <v>473</v>
      </c>
      <c r="P5671" s="0" t="n">
        <f aca="false">VLOOKUP(A5671,'Team Data'!$A$1:$E$659,5,FALSE())</f>
        <v>559</v>
      </c>
      <c r="Q5671" s="0" t="n">
        <f aca="false">VLOOKUP(B5671,'Team Data'!$A$1:$E$659,4,FALSE())</f>
        <v>549</v>
      </c>
      <c r="R5671" s="0" t="n">
        <f aca="false">VLOOKUP(B5671,'Team Data'!$A$1:$E$659,5,FALSE())</f>
        <v>611</v>
      </c>
      <c r="S5671" s="0" t="n">
        <f aca="false">IF(I5671=1,(MIN(30,(C5671-D5671)))*(M5671/(M5671+N5671))*(Q5671/(Q5671+R5671)),(MAX(-30,(C5671-D5671)))*(N5671/(M5671+N5671))*(R5671/(R5671+Q5671)))</f>
        <v>-4.00310344827586</v>
      </c>
      <c r="T5671" s="0" t="n">
        <f aca="false">IF(J5671=1,(MIN(30,(D5671-C5671)))*(K5671/(K5671+L5671))*(O5671/(O5671+P5671)),(MAX(-30,(D5671-C5671)))*(L5671/(K5671+L5671))*(P5671/(P5671+O5671)))</f>
        <v>1.65591397849462</v>
      </c>
      <c r="U5671" s="7" t="n">
        <v>43166</v>
      </c>
    </row>
    <row r="5672" customFormat="false" ht="15" hidden="false" customHeight="false" outlineLevel="0" collapsed="false">
      <c r="A5672" s="0" t="s">
        <v>267</v>
      </c>
      <c r="B5672" s="0" t="s">
        <v>182</v>
      </c>
      <c r="C5672" s="0" t="n">
        <v>80</v>
      </c>
      <c r="D5672" s="0" t="n">
        <v>83</v>
      </c>
      <c r="E5672" s="0" t="n">
        <v>21</v>
      </c>
      <c r="F5672" s="0" t="n">
        <v>30</v>
      </c>
      <c r="G5672" s="0" t="n">
        <v>16</v>
      </c>
      <c r="H5672" s="0" t="n">
        <v>15</v>
      </c>
      <c r="I5672" s="0" t="n">
        <v>0</v>
      </c>
      <c r="J5672" s="0" t="n">
        <v>1</v>
      </c>
      <c r="K5672" s="0" t="n">
        <f aca="false">VLOOKUP(A5672,'Team Data'!$A$1:$E$659,2,FALSE())</f>
        <v>10</v>
      </c>
      <c r="L5672" s="0" t="n">
        <f aca="false">VLOOKUP(A5672,'Team Data'!$A$1:$E$659,3,FALSE())</f>
        <v>22</v>
      </c>
      <c r="M5672" s="0" t="n">
        <f aca="false">VLOOKUP(B5672,'Team Data'!$A$1:$E$659,2,FALSE())</f>
        <v>13</v>
      </c>
      <c r="N5672" s="0" t="n">
        <f aca="false">VLOOKUP(B5672,'Team Data'!$A$1:$E$659,3,FALSE())</f>
        <v>19</v>
      </c>
      <c r="O5672" s="0" t="n">
        <f aca="false">VLOOKUP(A5672,'Team Data'!$A$1:$E$659,4,FALSE())</f>
        <v>457</v>
      </c>
      <c r="P5672" s="0" t="n">
        <f aca="false">VLOOKUP(A5672,'Team Data'!$A$1:$E$659,5,FALSE())</f>
        <v>529</v>
      </c>
      <c r="Q5672" s="0" t="n">
        <f aca="false">VLOOKUP(B5672,'Team Data'!$A$1:$E$659,4,FALSE())</f>
        <v>406</v>
      </c>
      <c r="R5672" s="0" t="n">
        <f aca="false">VLOOKUP(B5672,'Team Data'!$A$1:$E$659,5,FALSE())</f>
        <v>575</v>
      </c>
      <c r="S5672" s="0" t="n">
        <f aca="false">IF(I5672=1,(MIN(30,(C5672-D5672)))*(M5672/(M5672+N5672))*(Q5672/(Q5672+R5672)),(MAX(-30,(C5672-D5672)))*(N5672/(M5672+N5672))*(R5672/(R5672+Q5672)))</f>
        <v>-1.04405581039755</v>
      </c>
      <c r="T5672" s="0" t="n">
        <f aca="false">IF(J5672=1,(MIN(30,(D5672-C5672)))*(K5672/(K5672+L5672))*(O5672/(O5672+P5672)),(MAX(-30,(D5672-C5672)))*(L5672/(K5672+L5672))*(P5672/(P5672+O5672)))</f>
        <v>0.434520791075051</v>
      </c>
      <c r="U5672" s="7" t="n">
        <v>43166</v>
      </c>
    </row>
    <row r="5673" customFormat="false" ht="15" hidden="false" customHeight="false" outlineLevel="0" collapsed="false">
      <c r="A5673" s="0" t="s">
        <v>269</v>
      </c>
      <c r="B5673" s="0" t="s">
        <v>270</v>
      </c>
      <c r="C5673" s="0" t="n">
        <v>87</v>
      </c>
      <c r="D5673" s="0" t="n">
        <v>97</v>
      </c>
      <c r="E5673" s="0" t="n">
        <v>42</v>
      </c>
      <c r="F5673" s="0" t="n">
        <v>42</v>
      </c>
      <c r="G5673" s="0" t="n">
        <v>7</v>
      </c>
      <c r="H5673" s="0" t="n">
        <v>8</v>
      </c>
      <c r="I5673" s="0" t="n">
        <v>0</v>
      </c>
      <c r="J5673" s="0" t="n">
        <v>1</v>
      </c>
      <c r="K5673" s="0" t="n">
        <f aca="false">VLOOKUP(A5673,'Team Data'!$A$1:$E$659,2,FALSE())</f>
        <v>26</v>
      </c>
      <c r="L5673" s="0" t="n">
        <f aca="false">VLOOKUP(A5673,'Team Data'!$A$1:$E$659,3,FALSE())</f>
        <v>9</v>
      </c>
      <c r="M5673" s="0" t="n">
        <f aca="false">VLOOKUP(B5673,'Team Data'!$A$1:$E$659,2,FALSE())</f>
        <v>28</v>
      </c>
      <c r="N5673" s="0" t="n">
        <f aca="false">VLOOKUP(B5673,'Team Data'!$A$1:$E$659,3,FALSE())</f>
        <v>7</v>
      </c>
      <c r="O5673" s="0" t="n">
        <f aca="false">VLOOKUP(A5673,'Team Data'!$A$1:$E$659,4,FALSE())</f>
        <v>497</v>
      </c>
      <c r="P5673" s="0" t="n">
        <f aca="false">VLOOKUP(A5673,'Team Data'!$A$1:$E$659,5,FALSE())</f>
        <v>517</v>
      </c>
      <c r="Q5673" s="0" t="n">
        <f aca="false">VLOOKUP(B5673,'Team Data'!$A$1:$E$659,4,FALSE())</f>
        <v>516</v>
      </c>
      <c r="R5673" s="0" t="n">
        <f aca="false">VLOOKUP(B5673,'Team Data'!$A$1:$E$659,5,FALSE())</f>
        <v>493</v>
      </c>
      <c r="S5673" s="0" t="n">
        <f aca="false">IF(I5673=1,(MIN(30,(C5673-D5673)))*(M5673/(M5673+N5673))*(Q5673/(Q5673+R5673)),(MAX(-30,(C5673-D5673)))*(N5673/(M5673+N5673))*(R5673/(R5673+Q5673)))</f>
        <v>-0.977205153617443</v>
      </c>
      <c r="T5673" s="0" t="n">
        <f aca="false">IF(J5673=1,(MIN(30,(D5673-C5673)))*(K5673/(K5673+L5673))*(O5673/(O5673+P5673)),(MAX(-30,(D5673-C5673)))*(L5673/(K5673+L5673))*(P5673/(P5673+O5673)))</f>
        <v>3.64102564102564</v>
      </c>
      <c r="U5673" s="7" t="n">
        <v>43166</v>
      </c>
    </row>
    <row r="5674" customFormat="false" ht="15" hidden="false" customHeight="false" outlineLevel="0" collapsed="false">
      <c r="A5674" s="0" t="s">
        <v>23</v>
      </c>
      <c r="B5674" s="0" t="s">
        <v>104</v>
      </c>
      <c r="C5674" s="0" t="n">
        <v>54</v>
      </c>
      <c r="D5674" s="0" t="n">
        <v>74</v>
      </c>
      <c r="E5674" s="0" t="n">
        <v>33</v>
      </c>
      <c r="F5674" s="0" t="n">
        <v>41</v>
      </c>
      <c r="G5674" s="0" t="n">
        <v>10</v>
      </c>
      <c r="H5674" s="0" t="n">
        <v>11</v>
      </c>
      <c r="I5674" s="0" t="n">
        <v>0</v>
      </c>
      <c r="J5674" s="0" t="n">
        <v>1</v>
      </c>
      <c r="K5674" s="0" t="n">
        <f aca="false">VLOOKUP(A5674,'Team Data'!$A$1:$E$659,2,FALSE())</f>
        <v>24</v>
      </c>
      <c r="L5674" s="0" t="n">
        <f aca="false">VLOOKUP(A5674,'Team Data'!$A$1:$E$659,3,FALSE())</f>
        <v>11</v>
      </c>
      <c r="M5674" s="0" t="n">
        <f aca="false">VLOOKUP(B5674,'Team Data'!$A$1:$E$659,2,FALSE())</f>
        <v>32</v>
      </c>
      <c r="N5674" s="0" t="n">
        <f aca="false">VLOOKUP(B5674,'Team Data'!$A$1:$E$659,3,FALSE())</f>
        <v>5</v>
      </c>
      <c r="O5674" s="0" t="n">
        <f aca="false">VLOOKUP(A5674,'Team Data'!$A$1:$E$659,4,FALSE())</f>
        <v>633</v>
      </c>
      <c r="P5674" s="0" t="n">
        <f aca="false">VLOOKUP(A5674,'Team Data'!$A$1:$E$659,5,FALSE())</f>
        <v>543</v>
      </c>
      <c r="Q5674" s="0" t="n">
        <f aca="false">VLOOKUP(B5674,'Team Data'!$A$1:$E$659,4,FALSE())</f>
        <v>666</v>
      </c>
      <c r="R5674" s="0" t="n">
        <f aca="false">VLOOKUP(B5674,'Team Data'!$A$1:$E$659,5,FALSE())</f>
        <v>579</v>
      </c>
      <c r="S5674" s="0" t="n">
        <f aca="false">IF(I5674=1,(MIN(30,(C5674-D5674)))*(M5674/(M5674+N5674))*(Q5674/(Q5674+R5674)),(MAX(-30,(C5674-D5674)))*(N5674/(M5674+N5674))*(R5674/(R5674+Q5674)))</f>
        <v>-1.25691957017258</v>
      </c>
      <c r="T5674" s="0" t="n">
        <f aca="false">IF(J5674=1,(MIN(30,(D5674-C5674)))*(K5674/(K5674+L5674))*(O5674/(O5674+P5674)),(MAX(-30,(D5674-C5674)))*(L5674/(K5674+L5674))*(P5674/(P5674+O5674)))</f>
        <v>7.38192419825073</v>
      </c>
      <c r="U5674" s="7" t="n">
        <v>43166</v>
      </c>
    </row>
    <row r="5675" customFormat="false" ht="15" hidden="false" customHeight="false" outlineLevel="0" collapsed="false">
      <c r="A5675" s="0" t="s">
        <v>12</v>
      </c>
      <c r="B5675" s="0" t="s">
        <v>231</v>
      </c>
      <c r="C5675" s="0" t="n">
        <v>71</v>
      </c>
      <c r="D5675" s="0" t="n">
        <v>87</v>
      </c>
      <c r="E5675" s="0" t="n">
        <v>36</v>
      </c>
      <c r="F5675" s="0" t="n">
        <v>31</v>
      </c>
      <c r="G5675" s="0" t="n">
        <v>17</v>
      </c>
      <c r="H5675" s="0" t="n">
        <v>9</v>
      </c>
      <c r="I5675" s="0" t="n">
        <v>0</v>
      </c>
      <c r="J5675" s="0" t="n">
        <v>1</v>
      </c>
      <c r="K5675" s="0" t="n">
        <f aca="false">VLOOKUP(A5675,'Team Data'!$A$1:$E$659,2,FALSE())</f>
        <v>11</v>
      </c>
      <c r="L5675" s="0" t="n">
        <f aca="false">VLOOKUP(A5675,'Team Data'!$A$1:$E$659,3,FALSE())</f>
        <v>21</v>
      </c>
      <c r="M5675" s="0" t="n">
        <f aca="false">VLOOKUP(B5675,'Team Data'!$A$1:$E$659,2,FALSE())</f>
        <v>16</v>
      </c>
      <c r="N5675" s="0" t="n">
        <f aca="false">VLOOKUP(B5675,'Team Data'!$A$1:$E$659,3,FALSE())</f>
        <v>18</v>
      </c>
      <c r="O5675" s="0" t="n">
        <f aca="false">VLOOKUP(A5675,'Team Data'!$A$1:$E$659,4,FALSE())</f>
        <v>370</v>
      </c>
      <c r="P5675" s="0" t="n">
        <f aca="false">VLOOKUP(A5675,'Team Data'!$A$1:$E$659,5,FALSE())</f>
        <v>552</v>
      </c>
      <c r="Q5675" s="0" t="n">
        <f aca="false">VLOOKUP(B5675,'Team Data'!$A$1:$E$659,4,FALSE())</f>
        <v>494</v>
      </c>
      <c r="R5675" s="0" t="n">
        <f aca="false">VLOOKUP(B5675,'Team Data'!$A$1:$E$659,5,FALSE())</f>
        <v>587</v>
      </c>
      <c r="S5675" s="0" t="n">
        <f aca="false">IF(I5675=1,(MIN(30,(C5675-D5675)))*(M5675/(M5675+N5675))*(Q5675/(Q5675+R5675)),(MAX(-30,(C5675-D5675)))*(N5675/(M5675+N5675))*(R5675/(R5675+Q5675)))</f>
        <v>-4.59966262175546</v>
      </c>
      <c r="T5675" s="0" t="n">
        <f aca="false">IF(J5675=1,(MIN(30,(D5675-C5675)))*(K5675/(K5675+L5675))*(O5675/(O5675+P5675)),(MAX(-30,(D5675-C5675)))*(L5675/(K5675+L5675))*(P5675/(P5675+O5675)))</f>
        <v>2.20715835140998</v>
      </c>
      <c r="U5675" s="7" t="n">
        <v>43166</v>
      </c>
    </row>
    <row r="5676" customFormat="false" ht="15" hidden="false" customHeight="false" outlineLevel="0" collapsed="false">
      <c r="A5676" s="0" t="s">
        <v>248</v>
      </c>
      <c r="B5676" s="0" t="s">
        <v>230</v>
      </c>
      <c r="C5676" s="0" t="n">
        <v>67</v>
      </c>
      <c r="D5676" s="0" t="n">
        <v>71</v>
      </c>
      <c r="E5676" s="0" t="n">
        <v>33</v>
      </c>
      <c r="F5676" s="0" t="n">
        <v>40</v>
      </c>
      <c r="G5676" s="0" t="n">
        <v>14</v>
      </c>
      <c r="H5676" s="0" t="n">
        <v>12</v>
      </c>
      <c r="I5676" s="0" t="n">
        <v>0</v>
      </c>
      <c r="J5676" s="0" t="n">
        <v>1</v>
      </c>
      <c r="K5676" s="0" t="n">
        <f aca="false">VLOOKUP(A5676,'Team Data'!$A$1:$E$659,2,FALSE())</f>
        <v>7</v>
      </c>
      <c r="L5676" s="0" t="n">
        <f aca="false">VLOOKUP(A5676,'Team Data'!$A$1:$E$659,3,FALSE())</f>
        <v>25</v>
      </c>
      <c r="M5676" s="0" t="n">
        <f aca="false">VLOOKUP(B5676,'Team Data'!$A$1:$E$659,2,FALSE())</f>
        <v>20</v>
      </c>
      <c r="N5676" s="0" t="n">
        <f aca="false">VLOOKUP(B5676,'Team Data'!$A$1:$E$659,3,FALSE())</f>
        <v>14</v>
      </c>
      <c r="O5676" s="0" t="n">
        <f aca="false">VLOOKUP(A5676,'Team Data'!$A$1:$E$659,4,FALSE())</f>
        <v>549</v>
      </c>
      <c r="P5676" s="0" t="n">
        <f aca="false">VLOOKUP(A5676,'Team Data'!$A$1:$E$659,5,FALSE())</f>
        <v>437</v>
      </c>
      <c r="Q5676" s="0" t="n">
        <f aca="false">VLOOKUP(B5676,'Team Data'!$A$1:$E$659,4,FALSE())</f>
        <v>504</v>
      </c>
      <c r="R5676" s="0" t="n">
        <f aca="false">VLOOKUP(B5676,'Team Data'!$A$1:$E$659,5,FALSE())</f>
        <v>516</v>
      </c>
      <c r="S5676" s="0" t="n">
        <f aca="false">IF(I5676=1,(MIN(30,(C5676-D5676)))*(M5676/(M5676+N5676))*(Q5676/(Q5676+R5676)),(MAX(-30,(C5676-D5676)))*(N5676/(M5676+N5676))*(R5676/(R5676+Q5676)))</f>
        <v>-0.833217993079585</v>
      </c>
      <c r="T5676" s="0" t="n">
        <f aca="false">IF(J5676=1,(MIN(30,(D5676-C5676)))*(K5676/(K5676+L5676))*(O5676/(O5676+P5676)),(MAX(-30,(D5676-C5676)))*(L5676/(K5676+L5676))*(P5676/(P5676+O5676)))</f>
        <v>0.487195740365112</v>
      </c>
      <c r="U5676" s="7" t="n">
        <v>43166</v>
      </c>
    </row>
    <row r="5677" customFormat="false" ht="15" hidden="false" customHeight="false" outlineLevel="0" collapsed="false">
      <c r="A5677" s="0" t="s">
        <v>152</v>
      </c>
      <c r="B5677" s="0" t="s">
        <v>92</v>
      </c>
      <c r="C5677" s="0" t="n">
        <v>82</v>
      </c>
      <c r="D5677" s="0" t="n">
        <v>74</v>
      </c>
      <c r="E5677" s="0" t="n">
        <v>38</v>
      </c>
      <c r="F5677" s="0" t="n">
        <v>35</v>
      </c>
      <c r="G5677" s="0" t="n">
        <v>9</v>
      </c>
      <c r="H5677" s="0" t="n">
        <v>13</v>
      </c>
      <c r="I5677" s="0" t="n">
        <v>1</v>
      </c>
      <c r="J5677" s="0" t="n">
        <v>0</v>
      </c>
      <c r="K5677" s="0" t="n">
        <f aca="false">VLOOKUP(A5677,'Team Data'!$A$1:$E$659,2,FALSE())</f>
        <v>22</v>
      </c>
      <c r="L5677" s="0" t="n">
        <f aca="false">VLOOKUP(A5677,'Team Data'!$A$1:$E$659,3,FALSE())</f>
        <v>14</v>
      </c>
      <c r="M5677" s="0" t="n">
        <f aca="false">VLOOKUP(B5677,'Team Data'!$A$1:$E$659,2,FALSE())</f>
        <v>23</v>
      </c>
      <c r="N5677" s="0" t="n">
        <f aca="false">VLOOKUP(B5677,'Team Data'!$A$1:$E$659,3,FALSE())</f>
        <v>12</v>
      </c>
      <c r="O5677" s="0" t="n">
        <f aca="false">VLOOKUP(A5677,'Team Data'!$A$1:$E$659,4,FALSE())</f>
        <v>725</v>
      </c>
      <c r="P5677" s="0" t="n">
        <f aca="false">VLOOKUP(A5677,'Team Data'!$A$1:$E$659,5,FALSE())</f>
        <v>474</v>
      </c>
      <c r="Q5677" s="0" t="n">
        <f aca="false">VLOOKUP(B5677,'Team Data'!$A$1:$E$659,4,FALSE())</f>
        <v>673</v>
      </c>
      <c r="R5677" s="0" t="n">
        <f aca="false">VLOOKUP(B5677,'Team Data'!$A$1:$E$659,5,FALSE())</f>
        <v>500</v>
      </c>
      <c r="S5677" s="0" t="n">
        <f aca="false">IF(I5677=1,(MIN(30,(C5677-D5677)))*(M5677/(M5677+N5677))*(Q5677/(Q5677+R5677)),(MAX(-30,(C5677-D5677)))*(N5677/(M5677+N5677))*(R5677/(R5677+Q5677)))</f>
        <v>3.01624649859944</v>
      </c>
      <c r="T5677" s="0" t="n">
        <f aca="false">IF(J5677=1,(MIN(30,(D5677-C5677)))*(K5677/(K5677+L5677))*(O5677/(O5677+P5677)),(MAX(-30,(D5677-C5677)))*(L5677/(K5677+L5677))*(P5677/(P5677+O5677)))</f>
        <v>-1.22991381706978</v>
      </c>
      <c r="U5677" s="7" t="n">
        <v>43166</v>
      </c>
    </row>
    <row r="5678" customFormat="false" ht="15" hidden="false" customHeight="false" outlineLevel="0" collapsed="false">
      <c r="A5678" s="0" t="s">
        <v>295</v>
      </c>
      <c r="B5678" s="0" t="s">
        <v>57</v>
      </c>
      <c r="C5678" s="0" t="n">
        <v>73</v>
      </c>
      <c r="D5678" s="0" t="n">
        <v>66</v>
      </c>
      <c r="E5678" s="0" t="n">
        <v>38</v>
      </c>
      <c r="F5678" s="0" t="n">
        <v>34</v>
      </c>
      <c r="G5678" s="0" t="n">
        <v>10</v>
      </c>
      <c r="H5678" s="0" t="n">
        <v>10</v>
      </c>
      <c r="I5678" s="0" t="n">
        <v>1</v>
      </c>
      <c r="J5678" s="0" t="n">
        <v>0</v>
      </c>
      <c r="K5678" s="0" t="n">
        <f aca="false">VLOOKUP(A5678,'Team Data'!$A$1:$E$659,2,FALSE())</f>
        <v>15</v>
      </c>
      <c r="L5678" s="0" t="n">
        <f aca="false">VLOOKUP(A5678,'Team Data'!$A$1:$E$659,3,FALSE())</f>
        <v>18</v>
      </c>
      <c r="M5678" s="0" t="n">
        <f aca="false">VLOOKUP(B5678,'Team Data'!$A$1:$E$659,2,FALSE())</f>
        <v>14</v>
      </c>
      <c r="N5678" s="0" t="n">
        <f aca="false">VLOOKUP(B5678,'Team Data'!$A$1:$E$659,3,FALSE())</f>
        <v>18</v>
      </c>
      <c r="O5678" s="0" t="n">
        <f aca="false">VLOOKUP(A5678,'Team Data'!$A$1:$E$659,4,FALSE())</f>
        <v>512</v>
      </c>
      <c r="P5678" s="0" t="n">
        <f aca="false">VLOOKUP(A5678,'Team Data'!$A$1:$E$659,5,FALSE())</f>
        <v>507</v>
      </c>
      <c r="Q5678" s="0" t="n">
        <f aca="false">VLOOKUP(B5678,'Team Data'!$A$1:$E$659,4,FALSE())</f>
        <v>500</v>
      </c>
      <c r="R5678" s="0" t="n">
        <f aca="false">VLOOKUP(B5678,'Team Data'!$A$1:$E$659,5,FALSE())</f>
        <v>464</v>
      </c>
      <c r="S5678" s="0" t="n">
        <f aca="false">IF(I5678=1,(MIN(30,(C5678-D5678)))*(M5678/(M5678+N5678))*(Q5678/(Q5678+R5678)),(MAX(-30,(C5678-D5678)))*(N5678/(M5678+N5678))*(R5678/(R5678+Q5678)))</f>
        <v>1.58843360995851</v>
      </c>
      <c r="T5678" s="0" t="n">
        <f aca="false">IF(J5678=1,(MIN(30,(D5678-C5678)))*(K5678/(K5678+L5678))*(O5678/(O5678+P5678)),(MAX(-30,(D5678-C5678)))*(L5678/(K5678+L5678))*(P5678/(P5678+O5678)))</f>
        <v>-1.89972343652422</v>
      </c>
      <c r="U5678" s="7" t="n">
        <v>43166</v>
      </c>
    </row>
    <row r="5679" customFormat="false" ht="15" hidden="false" customHeight="false" outlineLevel="0" collapsed="false">
      <c r="A5679" s="0" t="s">
        <v>7</v>
      </c>
      <c r="B5679" s="0" t="s">
        <v>319</v>
      </c>
      <c r="C5679" s="0" t="n">
        <v>90</v>
      </c>
      <c r="D5679" s="0" t="n">
        <v>97</v>
      </c>
      <c r="E5679" s="0" t="n">
        <v>31</v>
      </c>
      <c r="F5679" s="0" t="n">
        <v>41</v>
      </c>
      <c r="G5679" s="0" t="n">
        <v>13</v>
      </c>
      <c r="H5679" s="0" t="n">
        <v>13</v>
      </c>
      <c r="I5679" s="0" t="n">
        <v>0</v>
      </c>
      <c r="J5679" s="0" t="n">
        <v>1</v>
      </c>
      <c r="K5679" s="0" t="n">
        <f aca="false">VLOOKUP(A5679,'Team Data'!$A$1:$E$659,2,FALSE())</f>
        <v>12</v>
      </c>
      <c r="L5679" s="0" t="n">
        <f aca="false">VLOOKUP(A5679,'Team Data'!$A$1:$E$659,3,FALSE())</f>
        <v>19</v>
      </c>
      <c r="M5679" s="0" t="n">
        <f aca="false">VLOOKUP(B5679,'Team Data'!$A$1:$E$659,2,FALSE())</f>
        <v>20</v>
      </c>
      <c r="N5679" s="0" t="n">
        <f aca="false">VLOOKUP(B5679,'Team Data'!$A$1:$E$659,3,FALSE())</f>
        <v>13</v>
      </c>
      <c r="O5679" s="0" t="n">
        <f aca="false">VLOOKUP(A5679,'Team Data'!$A$1:$E$659,4,FALSE())</f>
        <v>486</v>
      </c>
      <c r="P5679" s="0" t="n">
        <f aca="false">VLOOKUP(A5679,'Team Data'!$A$1:$E$659,5,FALSE())</f>
        <v>454</v>
      </c>
      <c r="Q5679" s="0" t="n">
        <f aca="false">VLOOKUP(B5679,'Team Data'!$A$1:$E$659,4,FALSE())</f>
        <v>561</v>
      </c>
      <c r="R5679" s="0" t="n">
        <f aca="false">VLOOKUP(B5679,'Team Data'!$A$1:$E$659,5,FALSE())</f>
        <v>525</v>
      </c>
      <c r="S5679" s="0" t="n">
        <f aca="false">IF(I5679=1,(MIN(30,(C5679-D5679)))*(M5679/(M5679+N5679))*(Q5679/(Q5679+R5679)),(MAX(-30,(C5679-D5679)))*(N5679/(M5679+N5679))*(R5679/(R5679+Q5679)))</f>
        <v>-1.33308220324795</v>
      </c>
      <c r="T5679" s="0" t="n">
        <f aca="false">IF(J5679=1,(MIN(30,(D5679-C5679)))*(K5679/(K5679+L5679))*(O5679/(O5679+P5679)),(MAX(-30,(D5679-C5679)))*(L5679/(K5679+L5679))*(P5679/(P5679+O5679)))</f>
        <v>1.4009608785175</v>
      </c>
      <c r="U5679" s="7" t="n">
        <v>43166</v>
      </c>
    </row>
    <row r="5680" customFormat="false" ht="15" hidden="false" customHeight="false" outlineLevel="0" collapsed="false">
      <c r="A5680" s="0" t="s">
        <v>30</v>
      </c>
      <c r="B5680" s="0" t="s">
        <v>185</v>
      </c>
      <c r="C5680" s="0" t="n">
        <v>91</v>
      </c>
      <c r="D5680" s="0" t="n">
        <v>87</v>
      </c>
      <c r="E5680" s="0" t="n">
        <v>39</v>
      </c>
      <c r="F5680" s="0" t="n">
        <v>31</v>
      </c>
      <c r="G5680" s="0" t="n">
        <v>10</v>
      </c>
      <c r="H5680" s="0" t="n">
        <v>12</v>
      </c>
      <c r="I5680" s="0" t="n">
        <v>1</v>
      </c>
      <c r="J5680" s="0" t="n">
        <v>0</v>
      </c>
      <c r="K5680" s="0" t="n">
        <f aca="false">VLOOKUP(A5680,'Team Data'!$A$1:$E$659,2,FALSE())</f>
        <v>19</v>
      </c>
      <c r="L5680" s="0" t="n">
        <f aca="false">VLOOKUP(A5680,'Team Data'!$A$1:$E$659,3,FALSE())</f>
        <v>16</v>
      </c>
      <c r="M5680" s="0" t="n">
        <f aca="false">VLOOKUP(B5680,'Team Data'!$A$1:$E$659,2,FALSE())</f>
        <v>21</v>
      </c>
      <c r="N5680" s="0" t="n">
        <f aca="false">VLOOKUP(B5680,'Team Data'!$A$1:$E$659,3,FALSE())</f>
        <v>12</v>
      </c>
      <c r="O5680" s="0" t="n">
        <f aca="false">VLOOKUP(A5680,'Team Data'!$A$1:$E$659,4,FALSE())</f>
        <v>646</v>
      </c>
      <c r="P5680" s="0" t="n">
        <f aca="false">VLOOKUP(A5680,'Team Data'!$A$1:$E$659,5,FALSE())</f>
        <v>510</v>
      </c>
      <c r="Q5680" s="0" t="n">
        <f aca="false">VLOOKUP(B5680,'Team Data'!$A$1:$E$659,4,FALSE())</f>
        <v>618</v>
      </c>
      <c r="R5680" s="0" t="n">
        <f aca="false">VLOOKUP(B5680,'Team Data'!$A$1:$E$659,5,FALSE())</f>
        <v>486</v>
      </c>
      <c r="S5680" s="0" t="n">
        <f aca="false">IF(I5680=1,(MIN(30,(C5680-D5680)))*(M5680/(M5680+N5680))*(Q5680/(Q5680+R5680)),(MAX(-30,(C5680-D5680)))*(N5680/(M5680+N5680))*(R5680/(R5680+Q5680)))</f>
        <v>1.42490118577075</v>
      </c>
      <c r="T5680" s="0" t="n">
        <f aca="false">IF(J5680=1,(MIN(30,(D5680-C5680)))*(K5680/(K5680+L5680))*(O5680/(O5680+P5680)),(MAX(-30,(D5680-C5680)))*(L5680/(K5680+L5680))*(P5680/(P5680+O5680)))</f>
        <v>-0.80672268907563</v>
      </c>
      <c r="U5680" s="7" t="n">
        <v>43166</v>
      </c>
    </row>
    <row r="5681" customFormat="false" ht="15" hidden="false" customHeight="false" outlineLevel="0" collapsed="false">
      <c r="A5681" s="0" t="s">
        <v>146</v>
      </c>
      <c r="B5681" s="0" t="s">
        <v>14</v>
      </c>
      <c r="C5681" s="0" t="n">
        <v>64</v>
      </c>
      <c r="D5681" s="0" t="n">
        <v>93</v>
      </c>
      <c r="E5681" s="0" t="n">
        <v>33</v>
      </c>
      <c r="F5681" s="0" t="n">
        <v>35</v>
      </c>
      <c r="G5681" s="0" t="n">
        <v>13</v>
      </c>
      <c r="H5681" s="0" t="n">
        <v>14</v>
      </c>
      <c r="I5681" s="0" t="n">
        <v>0</v>
      </c>
      <c r="J5681" s="0" t="n">
        <v>1</v>
      </c>
      <c r="K5681" s="0" t="n">
        <f aca="false">VLOOKUP(A5681,'Team Data'!$A$1:$E$659,2,FALSE())</f>
        <v>7</v>
      </c>
      <c r="L5681" s="0" t="n">
        <f aca="false">VLOOKUP(A5681,'Team Data'!$A$1:$E$659,3,FALSE())</f>
        <v>25</v>
      </c>
      <c r="M5681" s="0" t="n">
        <f aca="false">VLOOKUP(B5681,'Team Data'!$A$1:$E$659,2,FALSE())</f>
        <v>15</v>
      </c>
      <c r="N5681" s="0" t="n">
        <f aca="false">VLOOKUP(B5681,'Team Data'!$A$1:$E$659,3,FALSE())</f>
        <v>18</v>
      </c>
      <c r="O5681" s="0" t="n">
        <f aca="false">VLOOKUP(A5681,'Team Data'!$A$1:$E$659,4,FALSE())</f>
        <v>544</v>
      </c>
      <c r="P5681" s="0" t="n">
        <f aca="false">VLOOKUP(A5681,'Team Data'!$A$1:$E$659,5,FALSE())</f>
        <v>461</v>
      </c>
      <c r="Q5681" s="0" t="n">
        <f aca="false">VLOOKUP(B5681,'Team Data'!$A$1:$E$659,4,FALSE())</f>
        <v>482</v>
      </c>
      <c r="R5681" s="0" t="n">
        <f aca="false">VLOOKUP(B5681,'Team Data'!$A$1:$E$659,5,FALSE())</f>
        <v>535</v>
      </c>
      <c r="S5681" s="0" t="n">
        <f aca="false">IF(I5681=1,(MIN(30,(C5681-D5681)))*(M5681/(M5681+N5681))*(Q5681/(Q5681+R5681)),(MAX(-30,(C5681-D5681)))*(N5681/(M5681+N5681))*(R5681/(R5681+Q5681)))</f>
        <v>-8.32126575489407</v>
      </c>
      <c r="T5681" s="0" t="n">
        <f aca="false">IF(J5681=1,(MIN(30,(D5681-C5681)))*(K5681/(K5681+L5681))*(O5681/(O5681+P5681)),(MAX(-30,(D5681-C5681)))*(L5681/(K5681+L5681))*(P5681/(P5681+O5681)))</f>
        <v>3.43383084577114</v>
      </c>
      <c r="U5681" s="7" t="n">
        <v>43166</v>
      </c>
    </row>
    <row r="5682" customFormat="false" ht="15" hidden="false" customHeight="false" outlineLevel="0" collapsed="false">
      <c r="A5682" s="0" t="s">
        <v>16</v>
      </c>
      <c r="B5682" s="0" t="s">
        <v>59</v>
      </c>
      <c r="C5682" s="0" t="n">
        <v>85</v>
      </c>
      <c r="D5682" s="0" t="n">
        <v>97</v>
      </c>
      <c r="E5682" s="0" t="n">
        <v>26</v>
      </c>
      <c r="F5682" s="0" t="n">
        <v>39</v>
      </c>
      <c r="G5682" s="0" t="n">
        <v>3</v>
      </c>
      <c r="H5682" s="0" t="n">
        <v>7</v>
      </c>
      <c r="I5682" s="0" t="n">
        <v>0</v>
      </c>
      <c r="J5682" s="0" t="n">
        <v>1</v>
      </c>
      <c r="K5682" s="0" t="n">
        <f aca="false">VLOOKUP(A5682,'Team Data'!$A$1:$E$659,2,FALSE())</f>
        <v>20</v>
      </c>
      <c r="L5682" s="0" t="n">
        <f aca="false">VLOOKUP(A5682,'Team Data'!$A$1:$E$659,3,FALSE())</f>
        <v>12</v>
      </c>
      <c r="M5682" s="0" t="n">
        <f aca="false">VLOOKUP(B5682,'Team Data'!$A$1:$E$659,2,FALSE())</f>
        <v>17</v>
      </c>
      <c r="N5682" s="0" t="n">
        <f aca="false">VLOOKUP(B5682,'Team Data'!$A$1:$E$659,3,FALSE())</f>
        <v>15</v>
      </c>
      <c r="O5682" s="0" t="n">
        <f aca="false">VLOOKUP(A5682,'Team Data'!$A$1:$E$659,4,FALSE())</f>
        <v>595</v>
      </c>
      <c r="P5682" s="0" t="n">
        <f aca="false">VLOOKUP(A5682,'Team Data'!$A$1:$E$659,5,FALSE())</f>
        <v>484</v>
      </c>
      <c r="Q5682" s="0" t="n">
        <f aca="false">VLOOKUP(B5682,'Team Data'!$A$1:$E$659,4,FALSE())</f>
        <v>627</v>
      </c>
      <c r="R5682" s="0" t="n">
        <f aca="false">VLOOKUP(B5682,'Team Data'!$A$1:$E$659,5,FALSE())</f>
        <v>441</v>
      </c>
      <c r="S5682" s="0" t="n">
        <f aca="false">IF(I5682=1,(MIN(30,(C5682-D5682)))*(M5682/(M5682+N5682))*(Q5682/(Q5682+R5682)),(MAX(-30,(C5682-D5682)))*(N5682/(M5682+N5682))*(R5682/(R5682+Q5682)))</f>
        <v>-2.32268258426966</v>
      </c>
      <c r="T5682" s="0" t="n">
        <f aca="false">IF(J5682=1,(MIN(30,(D5682-C5682)))*(K5682/(K5682+L5682))*(O5682/(O5682+P5682)),(MAX(-30,(D5682-C5682)))*(L5682/(K5682+L5682))*(P5682/(P5682+O5682)))</f>
        <v>4.13577386468953</v>
      </c>
      <c r="U5682" s="7" t="n">
        <v>43166</v>
      </c>
    </row>
    <row r="5683" customFormat="false" ht="15" hidden="false" customHeight="false" outlineLevel="0" collapsed="false">
      <c r="A5683" s="0" t="s">
        <v>60</v>
      </c>
      <c r="B5683" s="0" t="s">
        <v>327</v>
      </c>
      <c r="C5683" s="0" t="n">
        <v>65</v>
      </c>
      <c r="D5683" s="0" t="n">
        <v>76</v>
      </c>
      <c r="E5683" s="0" t="n">
        <v>31</v>
      </c>
      <c r="F5683" s="0" t="n">
        <v>40</v>
      </c>
      <c r="G5683" s="0" t="n">
        <v>8</v>
      </c>
      <c r="H5683" s="0" t="n">
        <v>15</v>
      </c>
      <c r="I5683" s="0" t="n">
        <v>0</v>
      </c>
      <c r="J5683" s="0" t="n">
        <v>1</v>
      </c>
      <c r="K5683" s="0" t="n">
        <f aca="false">VLOOKUP(A5683,'Team Data'!$A$1:$E$659,2,FALSE())</f>
        <v>11</v>
      </c>
      <c r="L5683" s="0" t="n">
        <f aca="false">VLOOKUP(A5683,'Team Data'!$A$1:$E$659,3,FALSE())</f>
        <v>21</v>
      </c>
      <c r="M5683" s="0" t="n">
        <f aca="false">VLOOKUP(B5683,'Team Data'!$A$1:$E$659,2,FALSE())</f>
        <v>17</v>
      </c>
      <c r="N5683" s="0" t="n">
        <f aca="false">VLOOKUP(B5683,'Team Data'!$A$1:$E$659,3,FALSE())</f>
        <v>17</v>
      </c>
      <c r="O5683" s="0" t="n">
        <f aca="false">VLOOKUP(A5683,'Team Data'!$A$1:$E$659,4,FALSE())</f>
        <v>556</v>
      </c>
      <c r="P5683" s="0" t="n">
        <f aca="false">VLOOKUP(A5683,'Team Data'!$A$1:$E$659,5,FALSE())</f>
        <v>459</v>
      </c>
      <c r="Q5683" s="0" t="n">
        <f aca="false">VLOOKUP(B5683,'Team Data'!$A$1:$E$659,4,FALSE())</f>
        <v>586</v>
      </c>
      <c r="R5683" s="0" t="n">
        <f aca="false">VLOOKUP(B5683,'Team Data'!$A$1:$E$659,5,FALSE())</f>
        <v>495</v>
      </c>
      <c r="S5683" s="0" t="n">
        <f aca="false">IF(I5683=1,(MIN(30,(C5683-D5683)))*(M5683/(M5683+N5683))*(Q5683/(Q5683+R5683)),(MAX(-30,(C5683-D5683)))*(N5683/(M5683+N5683))*(R5683/(R5683+Q5683)))</f>
        <v>-2.51850138760407</v>
      </c>
      <c r="T5683" s="0" t="n">
        <f aca="false">IF(J5683=1,(MIN(30,(D5683-C5683)))*(K5683/(K5683+L5683))*(O5683/(O5683+P5683)),(MAX(-30,(D5683-C5683)))*(L5683/(K5683+L5683))*(P5683/(P5683+O5683)))</f>
        <v>2.07130541871921</v>
      </c>
      <c r="U5683" s="7" t="n">
        <v>43166</v>
      </c>
    </row>
    <row r="5684" customFormat="false" ht="15" hidden="false" customHeight="false" outlineLevel="0" collapsed="false">
      <c r="A5684" s="0" t="s">
        <v>43</v>
      </c>
      <c r="B5684" s="0" t="s">
        <v>281</v>
      </c>
      <c r="C5684" s="0" t="n">
        <v>58</v>
      </c>
      <c r="D5684" s="0" t="n">
        <v>76</v>
      </c>
      <c r="E5684" s="0" t="n">
        <v>41</v>
      </c>
      <c r="F5684" s="0" t="n">
        <v>51</v>
      </c>
      <c r="G5684" s="0" t="n">
        <v>11</v>
      </c>
      <c r="H5684" s="0" t="n">
        <v>16</v>
      </c>
      <c r="I5684" s="0" t="n">
        <v>0</v>
      </c>
      <c r="J5684" s="0" t="n">
        <v>1</v>
      </c>
      <c r="K5684" s="0" t="n">
        <f aca="false">VLOOKUP(A5684,'Team Data'!$A$1:$E$659,2,FALSE())</f>
        <v>8</v>
      </c>
      <c r="L5684" s="0" t="n">
        <f aca="false">VLOOKUP(A5684,'Team Data'!$A$1:$E$659,3,FALSE())</f>
        <v>23</v>
      </c>
      <c r="M5684" s="0" t="n">
        <f aca="false">VLOOKUP(B5684,'Team Data'!$A$1:$E$659,2,FALSE())</f>
        <v>19</v>
      </c>
      <c r="N5684" s="0" t="n">
        <f aca="false">VLOOKUP(B5684,'Team Data'!$A$1:$E$659,3,FALSE())</f>
        <v>16</v>
      </c>
      <c r="O5684" s="0" t="n">
        <f aca="false">VLOOKUP(A5684,'Team Data'!$A$1:$E$659,4,FALSE())</f>
        <v>578</v>
      </c>
      <c r="P5684" s="0" t="n">
        <f aca="false">VLOOKUP(A5684,'Team Data'!$A$1:$E$659,5,FALSE())</f>
        <v>421</v>
      </c>
      <c r="Q5684" s="0" t="n">
        <f aca="false">VLOOKUP(B5684,'Team Data'!$A$1:$E$659,4,FALSE())</f>
        <v>682</v>
      </c>
      <c r="R5684" s="0" t="n">
        <f aca="false">VLOOKUP(B5684,'Team Data'!$A$1:$E$659,5,FALSE())</f>
        <v>488</v>
      </c>
      <c r="S5684" s="0" t="n">
        <f aca="false">IF(I5684=1,(MIN(30,(C5684-D5684)))*(M5684/(M5684+N5684))*(Q5684/(Q5684+R5684)),(MAX(-30,(C5684-D5684)))*(N5684/(M5684+N5684))*(R5684/(R5684+Q5684)))</f>
        <v>-3.43208791208791</v>
      </c>
      <c r="T5684" s="0" t="n">
        <f aca="false">IF(J5684=1,(MIN(30,(D5684-C5684)))*(K5684/(K5684+L5684))*(O5684/(O5684+P5684)),(MAX(-30,(D5684-C5684)))*(L5684/(K5684+L5684))*(P5684/(P5684+O5684)))</f>
        <v>2.68759081662307</v>
      </c>
      <c r="U5684" s="7" t="n">
        <v>43166</v>
      </c>
    </row>
    <row r="5685" customFormat="false" ht="15" hidden="false" customHeight="false" outlineLevel="0" collapsed="false">
      <c r="A5685" s="0" t="s">
        <v>88</v>
      </c>
      <c r="B5685" s="0" t="s">
        <v>108</v>
      </c>
      <c r="C5685" s="0" t="n">
        <v>71</v>
      </c>
      <c r="D5685" s="0" t="n">
        <v>75</v>
      </c>
      <c r="E5685" s="0" t="n">
        <v>36</v>
      </c>
      <c r="F5685" s="0" t="n">
        <v>45</v>
      </c>
      <c r="G5685" s="0" t="n">
        <v>7</v>
      </c>
      <c r="H5685" s="0" t="n">
        <v>10</v>
      </c>
      <c r="I5685" s="0" t="n">
        <v>0</v>
      </c>
      <c r="J5685" s="0" t="n">
        <v>1</v>
      </c>
      <c r="K5685" s="0" t="n">
        <f aca="false">VLOOKUP(A5685,'Team Data'!$A$1:$E$659,2,FALSE())</f>
        <v>9</v>
      </c>
      <c r="L5685" s="0" t="n">
        <f aca="false">VLOOKUP(A5685,'Team Data'!$A$1:$E$659,3,FALSE())</f>
        <v>25</v>
      </c>
      <c r="M5685" s="0" t="n">
        <f aca="false">VLOOKUP(B5685,'Team Data'!$A$1:$E$659,2,FALSE())</f>
        <v>19</v>
      </c>
      <c r="N5685" s="0" t="n">
        <f aca="false">VLOOKUP(B5685,'Team Data'!$A$1:$E$659,3,FALSE())</f>
        <v>16</v>
      </c>
      <c r="O5685" s="0" t="n">
        <f aca="false">VLOOKUP(A5685,'Team Data'!$A$1:$E$659,4,FALSE())</f>
        <v>507</v>
      </c>
      <c r="P5685" s="0" t="n">
        <f aca="false">VLOOKUP(A5685,'Team Data'!$A$1:$E$659,5,FALSE())</f>
        <v>582</v>
      </c>
      <c r="Q5685" s="0" t="n">
        <f aca="false">VLOOKUP(B5685,'Team Data'!$A$1:$E$659,4,FALSE())</f>
        <v>472</v>
      </c>
      <c r="R5685" s="0" t="n">
        <f aca="false">VLOOKUP(B5685,'Team Data'!$A$1:$E$659,5,FALSE())</f>
        <v>580</v>
      </c>
      <c r="S5685" s="0" t="n">
        <f aca="false">IF(I5685=1,(MIN(30,(C5685-D5685)))*(M5685/(M5685+N5685))*(Q5685/(Q5685+R5685)),(MAX(-30,(C5685-D5685)))*(N5685/(M5685+N5685))*(R5685/(R5685+Q5685)))</f>
        <v>-1.00814774579033</v>
      </c>
      <c r="T5685" s="0" t="n">
        <f aca="false">IF(J5685=1,(MIN(30,(D5685-C5685)))*(K5685/(K5685+L5685))*(O5685/(O5685+P5685)),(MAX(-30,(D5685-C5685)))*(L5685/(K5685+L5685))*(P5685/(P5685+O5685)))</f>
        <v>0.492950899368012</v>
      </c>
      <c r="U5685" s="7" t="n">
        <v>43166</v>
      </c>
    </row>
    <row r="5686" customFormat="false" ht="15" hidden="false" customHeight="false" outlineLevel="0" collapsed="false">
      <c r="A5686" s="0" t="s">
        <v>293</v>
      </c>
      <c r="B5686" s="0" t="s">
        <v>193</v>
      </c>
      <c r="C5686" s="0" t="n">
        <v>76</v>
      </c>
      <c r="D5686" s="0" t="n">
        <v>83</v>
      </c>
      <c r="E5686" s="0" t="n">
        <v>26</v>
      </c>
      <c r="F5686" s="0" t="n">
        <v>38</v>
      </c>
      <c r="G5686" s="0" t="n">
        <v>14</v>
      </c>
      <c r="H5686" s="0" t="n">
        <v>21</v>
      </c>
      <c r="I5686" s="0" t="n">
        <v>0</v>
      </c>
      <c r="J5686" s="0" t="n">
        <v>1</v>
      </c>
      <c r="K5686" s="0" t="n">
        <f aca="false">VLOOKUP(A5686,'Team Data'!$A$1:$E$659,2,FALSE())</f>
        <v>11</v>
      </c>
      <c r="L5686" s="0" t="n">
        <f aca="false">VLOOKUP(A5686,'Team Data'!$A$1:$E$659,3,FALSE())</f>
        <v>18</v>
      </c>
      <c r="M5686" s="0" t="n">
        <f aca="false">VLOOKUP(B5686,'Team Data'!$A$1:$E$659,2,FALSE())</f>
        <v>16</v>
      </c>
      <c r="N5686" s="0" t="n">
        <f aca="false">VLOOKUP(B5686,'Team Data'!$A$1:$E$659,3,FALSE())</f>
        <v>17</v>
      </c>
      <c r="O5686" s="0" t="n">
        <f aca="false">VLOOKUP(A5686,'Team Data'!$A$1:$E$659,4,FALSE())</f>
        <v>403</v>
      </c>
      <c r="P5686" s="0" t="n">
        <f aca="false">VLOOKUP(A5686,'Team Data'!$A$1:$E$659,5,FALSE())</f>
        <v>446</v>
      </c>
      <c r="Q5686" s="0" t="n">
        <f aca="false">VLOOKUP(B5686,'Team Data'!$A$1:$E$659,4,FALSE())</f>
        <v>486</v>
      </c>
      <c r="R5686" s="0" t="n">
        <f aca="false">VLOOKUP(B5686,'Team Data'!$A$1:$E$659,5,FALSE())</f>
        <v>480</v>
      </c>
      <c r="S5686" s="0" t="n">
        <f aca="false">IF(I5686=1,(MIN(30,(C5686-D5686)))*(M5686/(M5686+N5686))*(Q5686/(Q5686+R5686)),(MAX(-30,(C5686-D5686)))*(N5686/(M5686+N5686))*(R5686/(R5686+Q5686)))</f>
        <v>-1.79183135704875</v>
      </c>
      <c r="T5686" s="0" t="n">
        <f aca="false">IF(J5686=1,(MIN(30,(D5686-C5686)))*(K5686/(K5686+L5686))*(O5686/(O5686+P5686)),(MAX(-30,(D5686-C5686)))*(L5686/(K5686+L5686))*(P5686/(P5686+O5686)))</f>
        <v>1.26034685837293</v>
      </c>
      <c r="U5686" s="7" t="n">
        <v>43166</v>
      </c>
    </row>
    <row r="5687" customFormat="false" ht="15" hidden="false" customHeight="false" outlineLevel="0" collapsed="false">
      <c r="A5687" s="0" t="s">
        <v>265</v>
      </c>
      <c r="B5687" s="0" t="s">
        <v>300</v>
      </c>
      <c r="C5687" s="0" t="n">
        <v>62</v>
      </c>
      <c r="D5687" s="0" t="n">
        <v>69</v>
      </c>
      <c r="E5687" s="0" t="n">
        <v>39</v>
      </c>
      <c r="F5687" s="0" t="n">
        <v>47</v>
      </c>
      <c r="G5687" s="0" t="n">
        <v>16</v>
      </c>
      <c r="H5687" s="0" t="n">
        <v>13</v>
      </c>
      <c r="I5687" s="0" t="n">
        <v>0</v>
      </c>
      <c r="J5687" s="0" t="n">
        <v>1</v>
      </c>
      <c r="K5687" s="0" t="n">
        <f aca="false">VLOOKUP(A5687,'Team Data'!$A$1:$E$659,2,FALSE())</f>
        <v>14</v>
      </c>
      <c r="L5687" s="0" t="n">
        <f aca="false">VLOOKUP(A5687,'Team Data'!$A$1:$E$659,3,FALSE())</f>
        <v>18</v>
      </c>
      <c r="M5687" s="0" t="n">
        <f aca="false">VLOOKUP(B5687,'Team Data'!$A$1:$E$659,2,FALSE())</f>
        <v>16</v>
      </c>
      <c r="N5687" s="0" t="n">
        <f aca="false">VLOOKUP(B5687,'Team Data'!$A$1:$E$659,3,FALSE())</f>
        <v>16</v>
      </c>
      <c r="O5687" s="0" t="n">
        <f aca="false">VLOOKUP(A5687,'Team Data'!$A$1:$E$659,4,FALSE())</f>
        <v>488</v>
      </c>
      <c r="P5687" s="0" t="n">
        <f aca="false">VLOOKUP(A5687,'Team Data'!$A$1:$E$659,5,FALSE())</f>
        <v>498</v>
      </c>
      <c r="Q5687" s="0" t="n">
        <f aca="false">VLOOKUP(B5687,'Team Data'!$A$1:$E$659,4,FALSE())</f>
        <v>524</v>
      </c>
      <c r="R5687" s="0" t="n">
        <f aca="false">VLOOKUP(B5687,'Team Data'!$A$1:$E$659,5,FALSE())</f>
        <v>474</v>
      </c>
      <c r="S5687" s="0" t="n">
        <f aca="false">IF(I5687=1,(MIN(30,(C5687-D5687)))*(M5687/(M5687+N5687))*(Q5687/(Q5687+R5687)),(MAX(-30,(C5687-D5687)))*(N5687/(M5687+N5687))*(R5687/(R5687+Q5687)))</f>
        <v>-1.6623246492986</v>
      </c>
      <c r="T5687" s="0" t="n">
        <f aca="false">IF(J5687=1,(MIN(30,(D5687-C5687)))*(K5687/(K5687+L5687))*(O5687/(O5687+P5687)),(MAX(-30,(D5687-C5687)))*(L5687/(K5687+L5687))*(P5687/(P5687+O5687)))</f>
        <v>1.5157200811359</v>
      </c>
      <c r="U5687" s="7" t="n">
        <v>43166</v>
      </c>
    </row>
    <row r="5688" customFormat="false" ht="15" hidden="false" customHeight="false" outlineLevel="0" collapsed="false">
      <c r="A5688" s="0" t="s">
        <v>163</v>
      </c>
      <c r="B5688" s="0" t="s">
        <v>140</v>
      </c>
      <c r="C5688" s="0" t="n">
        <v>69</v>
      </c>
      <c r="D5688" s="0" t="n">
        <v>67</v>
      </c>
      <c r="E5688" s="0" t="n">
        <v>37</v>
      </c>
      <c r="F5688" s="0" t="n">
        <v>29</v>
      </c>
      <c r="G5688" s="0" t="n">
        <v>15</v>
      </c>
      <c r="H5688" s="0" t="n">
        <v>5</v>
      </c>
      <c r="I5688" s="0" t="n">
        <v>1</v>
      </c>
      <c r="J5688" s="0" t="n">
        <v>0</v>
      </c>
      <c r="K5688" s="0" t="n">
        <f aca="false">VLOOKUP(A5688,'Team Data'!$A$1:$E$659,2,FALSE())</f>
        <v>13</v>
      </c>
      <c r="L5688" s="0" t="n">
        <f aca="false">VLOOKUP(A5688,'Team Data'!$A$1:$E$659,3,FALSE())</f>
        <v>20</v>
      </c>
      <c r="M5688" s="0" t="n">
        <f aca="false">VLOOKUP(B5688,'Team Data'!$A$1:$E$659,2,FALSE())</f>
        <v>13</v>
      </c>
      <c r="N5688" s="0" t="n">
        <f aca="false">VLOOKUP(B5688,'Team Data'!$A$1:$E$659,3,FALSE())</f>
        <v>19</v>
      </c>
      <c r="O5688" s="0" t="n">
        <f aca="false">VLOOKUP(A5688,'Team Data'!$A$1:$E$659,4,FALSE())</f>
        <v>540</v>
      </c>
      <c r="P5688" s="0" t="n">
        <f aca="false">VLOOKUP(A5688,'Team Data'!$A$1:$E$659,5,FALSE())</f>
        <v>528</v>
      </c>
      <c r="Q5688" s="0" t="n">
        <f aca="false">VLOOKUP(B5688,'Team Data'!$A$1:$E$659,4,FALSE())</f>
        <v>557</v>
      </c>
      <c r="R5688" s="0" t="n">
        <f aca="false">VLOOKUP(B5688,'Team Data'!$A$1:$E$659,5,FALSE())</f>
        <v>489</v>
      </c>
      <c r="S5688" s="0" t="n">
        <f aca="false">IF(I5688=1,(MIN(30,(C5688-D5688)))*(M5688/(M5688+N5688))*(Q5688/(Q5688+R5688)),(MAX(-30,(C5688-D5688)))*(N5688/(M5688+N5688))*(R5688/(R5688+Q5688)))</f>
        <v>0.432660133843212</v>
      </c>
      <c r="T5688" s="0" t="n">
        <f aca="false">IF(J5688=1,(MIN(30,(D5688-C5688)))*(K5688/(K5688+L5688))*(O5688/(O5688+P5688)),(MAX(-30,(D5688-C5688)))*(L5688/(K5688+L5688))*(P5688/(P5688+O5688)))</f>
        <v>-0.599250936329588</v>
      </c>
      <c r="U5688" s="7" t="n">
        <v>43166</v>
      </c>
    </row>
    <row r="5689" customFormat="false" ht="15" hidden="false" customHeight="false" outlineLevel="0" collapsed="false">
      <c r="A5689" s="0" t="s">
        <v>332</v>
      </c>
      <c r="B5689" s="0" t="s">
        <v>100</v>
      </c>
      <c r="C5689" s="0" t="n">
        <v>62</v>
      </c>
      <c r="D5689" s="0" t="n">
        <v>78</v>
      </c>
      <c r="E5689" s="0" t="n">
        <v>32</v>
      </c>
      <c r="F5689" s="0" t="n">
        <v>41</v>
      </c>
      <c r="G5689" s="0" t="n">
        <v>11</v>
      </c>
      <c r="H5689" s="0" t="n">
        <v>5</v>
      </c>
      <c r="I5689" s="0" t="n">
        <v>0</v>
      </c>
      <c r="J5689" s="0" t="n">
        <v>1</v>
      </c>
      <c r="K5689" s="0" t="n">
        <f aca="false">VLOOKUP(A5689,'Team Data'!$A$1:$E$659,2,FALSE())</f>
        <v>12</v>
      </c>
      <c r="L5689" s="0" t="n">
        <f aca="false">VLOOKUP(A5689,'Team Data'!$A$1:$E$659,3,FALSE())</f>
        <v>20</v>
      </c>
      <c r="M5689" s="0" t="n">
        <f aca="false">VLOOKUP(B5689,'Team Data'!$A$1:$E$659,2,FALSE())</f>
        <v>18</v>
      </c>
      <c r="N5689" s="0" t="n">
        <f aca="false">VLOOKUP(B5689,'Team Data'!$A$1:$E$659,3,FALSE())</f>
        <v>15</v>
      </c>
      <c r="O5689" s="0" t="n">
        <f aca="false">VLOOKUP(A5689,'Team Data'!$A$1:$E$659,4,FALSE())</f>
        <v>669</v>
      </c>
      <c r="P5689" s="0" t="n">
        <f aca="false">VLOOKUP(A5689,'Team Data'!$A$1:$E$659,5,FALSE())</f>
        <v>411</v>
      </c>
      <c r="Q5689" s="0" t="n">
        <f aca="false">VLOOKUP(B5689,'Team Data'!$A$1:$E$659,4,FALSE())</f>
        <v>621</v>
      </c>
      <c r="R5689" s="0" t="n">
        <f aca="false">VLOOKUP(B5689,'Team Data'!$A$1:$E$659,5,FALSE())</f>
        <v>469</v>
      </c>
      <c r="S5689" s="0" t="n">
        <f aca="false">IF(I5689=1,(MIN(30,(C5689-D5689)))*(M5689/(M5689+N5689))*(Q5689/(Q5689+R5689)),(MAX(-30,(C5689-D5689)))*(N5689/(M5689+N5689))*(R5689/(R5689+Q5689)))</f>
        <v>-3.12927439532944</v>
      </c>
      <c r="T5689" s="0" t="n">
        <f aca="false">IF(J5689=1,(MIN(30,(D5689-C5689)))*(K5689/(K5689+L5689))*(O5689/(O5689+P5689)),(MAX(-30,(D5689-C5689)))*(L5689/(K5689+L5689))*(P5689/(P5689+O5689)))</f>
        <v>3.71666666666667</v>
      </c>
      <c r="U5689" s="7" t="n">
        <v>43167</v>
      </c>
    </row>
    <row r="5690" customFormat="false" ht="15" hidden="false" customHeight="false" outlineLevel="0" collapsed="false">
      <c r="A5690" s="0" t="s">
        <v>275</v>
      </c>
      <c r="B5690" s="0" t="s">
        <v>91</v>
      </c>
      <c r="C5690" s="0" t="n">
        <v>69</v>
      </c>
      <c r="D5690" s="0" t="n">
        <v>68</v>
      </c>
      <c r="E5690" s="0" t="n">
        <v>35</v>
      </c>
      <c r="F5690" s="0" t="n">
        <v>35</v>
      </c>
      <c r="G5690" s="0" t="n">
        <v>10</v>
      </c>
      <c r="H5690" s="0" t="n">
        <v>10</v>
      </c>
      <c r="I5690" s="0" t="n">
        <v>1</v>
      </c>
      <c r="J5690" s="0" t="n">
        <v>0</v>
      </c>
      <c r="K5690" s="0" t="n">
        <f aca="false">VLOOKUP(A5690,'Team Data'!$A$1:$E$659,2,FALSE())</f>
        <v>16</v>
      </c>
      <c r="L5690" s="0" t="n">
        <f aca="false">VLOOKUP(A5690,'Team Data'!$A$1:$E$659,3,FALSE())</f>
        <v>18</v>
      </c>
      <c r="M5690" s="0" t="n">
        <f aca="false">VLOOKUP(B5690,'Team Data'!$A$1:$E$659,2,FALSE())</f>
        <v>14</v>
      </c>
      <c r="N5690" s="0" t="n">
        <f aca="false">VLOOKUP(B5690,'Team Data'!$A$1:$E$659,3,FALSE())</f>
        <v>18</v>
      </c>
      <c r="O5690" s="0" t="n">
        <f aca="false">VLOOKUP(A5690,'Team Data'!$A$1:$E$659,4,FALSE())</f>
        <v>559</v>
      </c>
      <c r="P5690" s="0" t="n">
        <f aca="false">VLOOKUP(A5690,'Team Data'!$A$1:$E$659,5,FALSE())</f>
        <v>460</v>
      </c>
      <c r="Q5690" s="0" t="n">
        <f aca="false">VLOOKUP(B5690,'Team Data'!$A$1:$E$659,4,FALSE())</f>
        <v>467</v>
      </c>
      <c r="R5690" s="0" t="n">
        <f aca="false">VLOOKUP(B5690,'Team Data'!$A$1:$E$659,5,FALSE())</f>
        <v>496</v>
      </c>
      <c r="S5690" s="0" t="n">
        <f aca="false">IF(I5690=1,(MIN(30,(C5690-D5690)))*(M5690/(M5690+N5690))*(Q5690/(Q5690+R5690)),(MAX(-30,(C5690-D5690)))*(N5690/(M5690+N5690))*(R5690/(R5690+Q5690)))</f>
        <v>0.21216251298027</v>
      </c>
      <c r="T5690" s="0" t="n">
        <f aca="false">IF(J5690=1,(MIN(30,(D5690-C5690)))*(K5690/(K5690+L5690))*(O5690/(O5690+P5690)),(MAX(-30,(D5690-C5690)))*(L5690/(K5690+L5690))*(P5690/(P5690+O5690)))</f>
        <v>-0.238988627835825</v>
      </c>
      <c r="U5690" s="7" t="n">
        <v>43167</v>
      </c>
    </row>
    <row r="5691" customFormat="false" ht="15" hidden="false" customHeight="false" outlineLevel="0" collapsed="false">
      <c r="A5691" s="0" t="s">
        <v>259</v>
      </c>
      <c r="B5691" s="0" t="s">
        <v>353</v>
      </c>
      <c r="C5691" s="0" t="n">
        <v>61</v>
      </c>
      <c r="D5691" s="0" t="n">
        <v>74</v>
      </c>
      <c r="E5691" s="0" t="n">
        <v>30</v>
      </c>
      <c r="F5691" s="0" t="n">
        <v>28</v>
      </c>
      <c r="G5691" s="0" t="n">
        <v>14</v>
      </c>
      <c r="H5691" s="0" t="n">
        <v>9</v>
      </c>
      <c r="I5691" s="0" t="n">
        <v>0</v>
      </c>
      <c r="J5691" s="0" t="n">
        <v>1</v>
      </c>
      <c r="K5691" s="0" t="n">
        <f aca="false">VLOOKUP(A5691,'Team Data'!$A$1:$E$659,2,FALSE())</f>
        <v>4</v>
      </c>
      <c r="L5691" s="0" t="n">
        <f aca="false">VLOOKUP(A5691,'Team Data'!$A$1:$E$659,3,FALSE())</f>
        <v>26</v>
      </c>
      <c r="M5691" s="0" t="n">
        <f aca="false">VLOOKUP(B5691,'Team Data'!$A$1:$E$659,2,FALSE())</f>
        <v>20</v>
      </c>
      <c r="N5691" s="0" t="n">
        <f aca="false">VLOOKUP(B5691,'Team Data'!$A$1:$E$659,3,FALSE())</f>
        <v>13</v>
      </c>
      <c r="O5691" s="0" t="n">
        <f aca="false">VLOOKUP(A5691,'Team Data'!$A$1:$E$659,4,FALSE())</f>
        <v>537</v>
      </c>
      <c r="P5691" s="0" t="n">
        <f aca="false">VLOOKUP(A5691,'Team Data'!$A$1:$E$659,5,FALSE())</f>
        <v>418</v>
      </c>
      <c r="Q5691" s="0" t="n">
        <f aca="false">VLOOKUP(B5691,'Team Data'!$A$1:$E$659,4,FALSE())</f>
        <v>579</v>
      </c>
      <c r="R5691" s="0" t="n">
        <f aca="false">VLOOKUP(B5691,'Team Data'!$A$1:$E$659,5,FALSE())</f>
        <v>477</v>
      </c>
      <c r="S5691" s="0" t="n">
        <f aca="false">IF(I5691=1,(MIN(30,(C5691-D5691)))*(M5691/(M5691+N5691))*(Q5691/(Q5691+R5691)),(MAX(-30,(C5691-D5691)))*(N5691/(M5691+N5691))*(R5691/(R5691+Q5691)))</f>
        <v>-2.31327479338843</v>
      </c>
      <c r="T5691" s="0" t="n">
        <f aca="false">IF(J5691=1,(MIN(30,(D5691-C5691)))*(K5691/(K5691+L5691))*(O5691/(O5691+P5691)),(MAX(-30,(D5691-C5691)))*(L5691/(K5691+L5691))*(P5691/(P5691+O5691)))</f>
        <v>0.974659685863874</v>
      </c>
      <c r="U5691" s="7" t="n">
        <v>43167</v>
      </c>
    </row>
    <row r="5692" customFormat="false" ht="15" hidden="false" customHeight="false" outlineLevel="0" collapsed="false">
      <c r="A5692" s="0" t="s">
        <v>280</v>
      </c>
      <c r="B5692" s="0" t="s">
        <v>99</v>
      </c>
      <c r="C5692" s="0" t="n">
        <v>88</v>
      </c>
      <c r="D5692" s="0" t="n">
        <v>77</v>
      </c>
      <c r="E5692" s="0" t="n">
        <v>33</v>
      </c>
      <c r="F5692" s="0" t="n">
        <v>39</v>
      </c>
      <c r="G5692" s="0" t="n">
        <v>10</v>
      </c>
      <c r="H5692" s="0" t="n">
        <v>14</v>
      </c>
      <c r="I5692" s="0" t="n">
        <v>1</v>
      </c>
      <c r="J5692" s="0" t="n">
        <v>0</v>
      </c>
      <c r="K5692" s="0" t="n">
        <f aca="false">VLOOKUP(A5692,'Team Data'!$A$1:$E$659,2,FALSE())</f>
        <v>16</v>
      </c>
      <c r="L5692" s="0" t="n">
        <f aca="false">VLOOKUP(A5692,'Team Data'!$A$1:$E$659,3,FALSE())</f>
        <v>17</v>
      </c>
      <c r="M5692" s="0" t="n">
        <f aca="false">VLOOKUP(B5692,'Team Data'!$A$1:$E$659,2,FALSE())</f>
        <v>15</v>
      </c>
      <c r="N5692" s="0" t="n">
        <f aca="false">VLOOKUP(B5692,'Team Data'!$A$1:$E$659,3,FALSE())</f>
        <v>15</v>
      </c>
      <c r="O5692" s="0" t="n">
        <f aca="false">VLOOKUP(A5692,'Team Data'!$A$1:$E$659,4,FALSE())</f>
        <v>652</v>
      </c>
      <c r="P5692" s="0" t="n">
        <f aca="false">VLOOKUP(A5692,'Team Data'!$A$1:$E$659,5,FALSE())</f>
        <v>412</v>
      </c>
      <c r="Q5692" s="0" t="n">
        <f aca="false">VLOOKUP(B5692,'Team Data'!$A$1:$E$659,4,FALSE())</f>
        <v>543</v>
      </c>
      <c r="R5692" s="0" t="n">
        <f aca="false">VLOOKUP(B5692,'Team Data'!$A$1:$E$659,5,FALSE())</f>
        <v>466</v>
      </c>
      <c r="S5692" s="0" t="n">
        <f aca="false">IF(I5692=1,(MIN(30,(C5692-D5692)))*(M5692/(M5692+N5692))*(Q5692/(Q5692+R5692)),(MAX(-30,(C5692-D5692)))*(N5692/(M5692+N5692))*(R5692/(R5692+Q5692)))</f>
        <v>2.95986124876115</v>
      </c>
      <c r="T5692" s="0" t="n">
        <f aca="false">IF(J5692=1,(MIN(30,(D5692-C5692)))*(K5692/(K5692+L5692))*(O5692/(O5692+P5692)),(MAX(-30,(D5692-C5692)))*(L5692/(K5692+L5692))*(P5692/(P5692+O5692)))</f>
        <v>-2.19423558897243</v>
      </c>
      <c r="U5692" s="7" t="n">
        <v>43167</v>
      </c>
    </row>
    <row r="5693" customFormat="false" ht="15" hidden="false" customHeight="false" outlineLevel="0" collapsed="false">
      <c r="A5693" s="0" t="s">
        <v>216</v>
      </c>
      <c r="B5693" s="0" t="s">
        <v>217</v>
      </c>
      <c r="C5693" s="0" t="n">
        <v>60</v>
      </c>
      <c r="D5693" s="0" t="n">
        <v>71</v>
      </c>
      <c r="E5693" s="0" t="n">
        <v>27</v>
      </c>
      <c r="F5693" s="0" t="n">
        <v>53</v>
      </c>
      <c r="G5693" s="0" t="n">
        <v>12</v>
      </c>
      <c r="H5693" s="0" t="n">
        <v>17</v>
      </c>
      <c r="I5693" s="0" t="n">
        <v>0</v>
      </c>
      <c r="J5693" s="0" t="n">
        <v>1</v>
      </c>
      <c r="K5693" s="0" t="n">
        <f aca="false">VLOOKUP(A5693,'Team Data'!$A$1:$E$659,2,FALSE())</f>
        <v>18</v>
      </c>
      <c r="L5693" s="0" t="n">
        <f aca="false">VLOOKUP(A5693,'Team Data'!$A$1:$E$659,3,FALSE())</f>
        <v>14</v>
      </c>
      <c r="M5693" s="0" t="n">
        <f aca="false">VLOOKUP(B5693,'Team Data'!$A$1:$E$659,2,FALSE())</f>
        <v>20</v>
      </c>
      <c r="N5693" s="0" t="n">
        <f aca="false">VLOOKUP(B5693,'Team Data'!$A$1:$E$659,3,FALSE())</f>
        <v>14</v>
      </c>
      <c r="O5693" s="0" t="n">
        <f aca="false">VLOOKUP(A5693,'Team Data'!$A$1:$E$659,4,FALSE())</f>
        <v>650</v>
      </c>
      <c r="P5693" s="0" t="n">
        <f aca="false">VLOOKUP(A5693,'Team Data'!$A$1:$E$659,5,FALSE())</f>
        <v>442</v>
      </c>
      <c r="Q5693" s="0" t="n">
        <f aca="false">VLOOKUP(B5693,'Team Data'!$A$1:$E$659,4,FALSE())</f>
        <v>662</v>
      </c>
      <c r="R5693" s="0" t="n">
        <f aca="false">VLOOKUP(B5693,'Team Data'!$A$1:$E$659,5,FALSE())</f>
        <v>489</v>
      </c>
      <c r="S5693" s="0" t="n">
        <f aca="false">IF(I5693=1,(MIN(30,(C5693-D5693)))*(M5693/(M5693+N5693))*(Q5693/(Q5693+R5693)),(MAX(-30,(C5693-D5693)))*(N5693/(M5693+N5693))*(R5693/(R5693+Q5693)))</f>
        <v>-1.92431134052231</v>
      </c>
      <c r="T5693" s="0" t="n">
        <f aca="false">IF(J5693=1,(MIN(30,(D5693-C5693)))*(K5693/(K5693+L5693))*(O5693/(O5693+P5693)),(MAX(-30,(D5693-C5693)))*(L5693/(K5693+L5693))*(P5693/(P5693+O5693)))</f>
        <v>3.68303571428571</v>
      </c>
      <c r="U5693" s="7" t="n">
        <v>43167</v>
      </c>
    </row>
    <row r="5694" customFormat="false" ht="15" hidden="false" customHeight="false" outlineLevel="0" collapsed="false">
      <c r="A5694" s="0" t="s">
        <v>212</v>
      </c>
      <c r="B5694" s="0" t="s">
        <v>336</v>
      </c>
      <c r="C5694" s="0" t="n">
        <v>71</v>
      </c>
      <c r="D5694" s="0" t="n">
        <v>65</v>
      </c>
      <c r="E5694" s="0" t="n">
        <v>38</v>
      </c>
      <c r="F5694" s="0" t="n">
        <v>32</v>
      </c>
      <c r="G5694" s="0" t="n">
        <v>11</v>
      </c>
      <c r="H5694" s="0" t="n">
        <v>10</v>
      </c>
      <c r="I5694" s="0" t="n">
        <v>1</v>
      </c>
      <c r="J5694" s="0" t="n">
        <v>0</v>
      </c>
      <c r="K5694" s="0" t="n">
        <f aca="false">VLOOKUP(A5694,'Team Data'!$A$1:$E$659,2,FALSE())</f>
        <v>18</v>
      </c>
      <c r="L5694" s="0" t="n">
        <f aca="false">VLOOKUP(A5694,'Team Data'!$A$1:$E$659,3,FALSE())</f>
        <v>15</v>
      </c>
      <c r="M5694" s="0" t="n">
        <f aca="false">VLOOKUP(B5694,'Team Data'!$A$1:$E$659,2,FALSE())</f>
        <v>20</v>
      </c>
      <c r="N5694" s="0" t="n">
        <f aca="false">VLOOKUP(B5694,'Team Data'!$A$1:$E$659,3,FALSE())</f>
        <v>11</v>
      </c>
      <c r="O5694" s="0" t="n">
        <f aca="false">VLOOKUP(A5694,'Team Data'!$A$1:$E$659,4,FALSE())</f>
        <v>628</v>
      </c>
      <c r="P5694" s="0" t="n">
        <f aca="false">VLOOKUP(A5694,'Team Data'!$A$1:$E$659,5,FALSE())</f>
        <v>469</v>
      </c>
      <c r="Q5694" s="0" t="n">
        <f aca="false">VLOOKUP(B5694,'Team Data'!$A$1:$E$659,4,FALSE())</f>
        <v>573</v>
      </c>
      <c r="R5694" s="0" t="n">
        <f aca="false">VLOOKUP(B5694,'Team Data'!$A$1:$E$659,5,FALSE())</f>
        <v>467</v>
      </c>
      <c r="S5694" s="0" t="n">
        <f aca="false">IF(I5694=1,(MIN(30,(C5694-D5694)))*(M5694/(M5694+N5694))*(Q5694/(Q5694+R5694)),(MAX(-30,(C5694-D5694)))*(N5694/(M5694+N5694))*(R5694/(R5694+Q5694)))</f>
        <v>2.13275434243176</v>
      </c>
      <c r="T5694" s="0" t="n">
        <f aca="false">IF(J5694=1,(MIN(30,(D5694-C5694)))*(K5694/(K5694+L5694))*(O5694/(O5694+P5694)),(MAX(-30,(D5694-C5694)))*(L5694/(K5694+L5694))*(P5694/(P5694+O5694)))</f>
        <v>-1.16598988978205</v>
      </c>
      <c r="U5694" s="7" t="n">
        <v>43167</v>
      </c>
    </row>
    <row r="5695" customFormat="false" ht="15" hidden="false" customHeight="false" outlineLevel="0" collapsed="false">
      <c r="A5695" s="0" t="s">
        <v>324</v>
      </c>
      <c r="B5695" s="0" t="s">
        <v>325</v>
      </c>
      <c r="C5695" s="0" t="n">
        <v>58</v>
      </c>
      <c r="D5695" s="0" t="n">
        <v>71</v>
      </c>
      <c r="E5695" s="0" t="n">
        <v>34</v>
      </c>
      <c r="F5695" s="0" t="n">
        <v>45</v>
      </c>
      <c r="G5695" s="0" t="n">
        <v>8</v>
      </c>
      <c r="H5695" s="0" t="n">
        <v>10</v>
      </c>
      <c r="I5695" s="0" t="n">
        <v>0</v>
      </c>
      <c r="J5695" s="0" t="n">
        <v>1</v>
      </c>
      <c r="K5695" s="0" t="n">
        <f aca="false">VLOOKUP(A5695,'Team Data'!$A$1:$E$659,2,FALSE())</f>
        <v>11</v>
      </c>
      <c r="L5695" s="0" t="n">
        <f aca="false">VLOOKUP(A5695,'Team Data'!$A$1:$E$659,3,FALSE())</f>
        <v>19</v>
      </c>
      <c r="M5695" s="0" t="n">
        <f aca="false">VLOOKUP(B5695,'Team Data'!$A$1:$E$659,2,FALSE())</f>
        <v>20</v>
      </c>
      <c r="N5695" s="0" t="n">
        <f aca="false">VLOOKUP(B5695,'Team Data'!$A$1:$E$659,3,FALSE())</f>
        <v>15</v>
      </c>
      <c r="O5695" s="0" t="n">
        <f aca="false">VLOOKUP(A5695,'Team Data'!$A$1:$E$659,4,FALSE())</f>
        <v>504</v>
      </c>
      <c r="P5695" s="0" t="n">
        <f aca="false">VLOOKUP(A5695,'Team Data'!$A$1:$E$659,5,FALSE())</f>
        <v>464</v>
      </c>
      <c r="Q5695" s="0" t="n">
        <f aca="false">VLOOKUP(B5695,'Team Data'!$A$1:$E$659,4,FALSE())</f>
        <v>530</v>
      </c>
      <c r="R5695" s="0" t="n">
        <f aca="false">VLOOKUP(B5695,'Team Data'!$A$1:$E$659,5,FALSE())</f>
        <v>524</v>
      </c>
      <c r="S5695" s="0" t="n">
        <f aca="false">IF(I5695=1,(MIN(30,(C5695-D5695)))*(M5695/(M5695+N5695))*(Q5695/(Q5695+R5695)),(MAX(-30,(C5695-D5695)))*(N5695/(M5695+N5695))*(R5695/(R5695+Q5695)))</f>
        <v>-2.76985632962863</v>
      </c>
      <c r="T5695" s="0" t="n">
        <f aca="false">IF(J5695=1,(MIN(30,(D5695-C5695)))*(K5695/(K5695+L5695))*(O5695/(O5695+P5695)),(MAX(-30,(D5695-C5695)))*(L5695/(K5695+L5695))*(P5695/(P5695+O5695)))</f>
        <v>2.48181818181818</v>
      </c>
      <c r="U5695" s="7" t="n">
        <v>43167</v>
      </c>
    </row>
    <row r="5696" customFormat="false" ht="15" hidden="false" customHeight="false" outlineLevel="0" collapsed="false">
      <c r="A5696" s="0" t="s">
        <v>58</v>
      </c>
      <c r="B5696" s="0" t="s">
        <v>36</v>
      </c>
      <c r="C5696" s="0" t="n">
        <v>54</v>
      </c>
      <c r="D5696" s="0" t="n">
        <v>83</v>
      </c>
      <c r="E5696" s="0" t="n">
        <v>33</v>
      </c>
      <c r="F5696" s="0" t="n">
        <v>34</v>
      </c>
      <c r="G5696" s="0" t="n">
        <v>10</v>
      </c>
      <c r="H5696" s="0" t="n">
        <v>7</v>
      </c>
      <c r="I5696" s="0" t="n">
        <v>0</v>
      </c>
      <c r="J5696" s="0" t="n">
        <v>1</v>
      </c>
      <c r="K5696" s="0" t="n">
        <f aca="false">VLOOKUP(A5696,'Team Data'!$A$1:$E$659,2,FALSE())</f>
        <v>19</v>
      </c>
      <c r="L5696" s="0" t="n">
        <f aca="false">VLOOKUP(A5696,'Team Data'!$A$1:$E$659,3,FALSE())</f>
        <v>14</v>
      </c>
      <c r="M5696" s="0" t="n">
        <f aca="false">VLOOKUP(B5696,'Team Data'!$A$1:$E$659,2,FALSE())</f>
        <v>25</v>
      </c>
      <c r="N5696" s="0" t="n">
        <f aca="false">VLOOKUP(B5696,'Team Data'!$A$1:$E$659,3,FALSE())</f>
        <v>10</v>
      </c>
      <c r="O5696" s="0" t="n">
        <f aca="false">VLOOKUP(A5696,'Team Data'!$A$1:$E$659,4,FALSE())</f>
        <v>475</v>
      </c>
      <c r="P5696" s="0" t="n">
        <f aca="false">VLOOKUP(A5696,'Team Data'!$A$1:$E$659,5,FALSE())</f>
        <v>542</v>
      </c>
      <c r="Q5696" s="0" t="n">
        <f aca="false">VLOOKUP(B5696,'Team Data'!$A$1:$E$659,4,FALSE())</f>
        <v>540</v>
      </c>
      <c r="R5696" s="0" t="n">
        <f aca="false">VLOOKUP(B5696,'Team Data'!$A$1:$E$659,5,FALSE())</f>
        <v>573</v>
      </c>
      <c r="S5696" s="0" t="n">
        <f aca="false">IF(I5696=1,(MIN(30,(C5696-D5696)))*(M5696/(M5696+N5696))*(Q5696/(Q5696+R5696)),(MAX(-30,(C5696-D5696)))*(N5696/(M5696+N5696))*(R5696/(R5696+Q5696)))</f>
        <v>-4.26569118213323</v>
      </c>
      <c r="T5696" s="0" t="n">
        <f aca="false">IF(J5696=1,(MIN(30,(D5696-C5696)))*(K5696/(K5696+L5696))*(O5696/(O5696+P5696)),(MAX(-30,(D5696-C5696)))*(L5696/(K5696+L5696))*(P5696/(P5696+O5696)))</f>
        <v>7.79848633830935</v>
      </c>
      <c r="U5696" s="7" t="n">
        <v>43167</v>
      </c>
    </row>
    <row r="5697" customFormat="false" ht="15" hidden="false" customHeight="false" outlineLevel="0" collapsed="false">
      <c r="A5697" s="0" t="s">
        <v>46</v>
      </c>
      <c r="B5697" s="0" t="s">
        <v>142</v>
      </c>
      <c r="C5697" s="0" t="n">
        <v>67</v>
      </c>
      <c r="D5697" s="0" t="n">
        <v>57</v>
      </c>
      <c r="E5697" s="0" t="n">
        <v>38</v>
      </c>
      <c r="F5697" s="0" t="n">
        <v>32</v>
      </c>
      <c r="G5697" s="0" t="n">
        <v>14</v>
      </c>
      <c r="H5697" s="0" t="n">
        <v>10</v>
      </c>
      <c r="I5697" s="0" t="n">
        <v>1</v>
      </c>
      <c r="J5697" s="0" t="n">
        <v>0</v>
      </c>
      <c r="K5697" s="0" t="n">
        <f aca="false">VLOOKUP(A5697,'Team Data'!$A$1:$E$659,2,FALSE())</f>
        <v>18</v>
      </c>
      <c r="L5697" s="0" t="n">
        <f aca="false">VLOOKUP(A5697,'Team Data'!$A$1:$E$659,3,FALSE())</f>
        <v>17</v>
      </c>
      <c r="M5697" s="0" t="n">
        <f aca="false">VLOOKUP(B5697,'Team Data'!$A$1:$E$659,2,FALSE())</f>
        <v>19</v>
      </c>
      <c r="N5697" s="0" t="n">
        <f aca="false">VLOOKUP(B5697,'Team Data'!$A$1:$E$659,3,FALSE())</f>
        <v>14</v>
      </c>
      <c r="O5697" s="0" t="n">
        <f aca="false">VLOOKUP(A5697,'Team Data'!$A$1:$E$659,4,FALSE())</f>
        <v>546</v>
      </c>
      <c r="P5697" s="0" t="n">
        <f aca="false">VLOOKUP(A5697,'Team Data'!$A$1:$E$659,5,FALSE())</f>
        <v>561</v>
      </c>
      <c r="Q5697" s="0" t="n">
        <f aca="false">VLOOKUP(B5697,'Team Data'!$A$1:$E$659,4,FALSE())</f>
        <v>451</v>
      </c>
      <c r="R5697" s="0" t="n">
        <f aca="false">VLOOKUP(B5697,'Team Data'!$A$1:$E$659,5,FALSE())</f>
        <v>488</v>
      </c>
      <c r="S5697" s="0" t="n">
        <f aca="false">IF(I5697=1,(MIN(30,(C5697-D5697)))*(M5697/(M5697+N5697))*(Q5697/(Q5697+R5697)),(MAX(-30,(C5697-D5697)))*(N5697/(M5697+N5697))*(R5697/(R5697+Q5697)))</f>
        <v>2.76535321263756</v>
      </c>
      <c r="T5697" s="0" t="n">
        <f aca="false">IF(J5697=1,(MIN(30,(D5697-C5697)))*(K5697/(K5697+L5697))*(O5697/(O5697+P5697)),(MAX(-30,(D5697-C5697)))*(L5697/(K5697+L5697))*(P5697/(P5697+O5697)))</f>
        <v>-2.46147890050329</v>
      </c>
      <c r="U5697" s="7" t="n">
        <v>43167</v>
      </c>
    </row>
    <row r="5698" customFormat="false" ht="15" hidden="false" customHeight="false" outlineLevel="0" collapsed="false">
      <c r="A5698" s="0" t="s">
        <v>93</v>
      </c>
      <c r="B5698" s="0" t="s">
        <v>98</v>
      </c>
      <c r="C5698" s="0" t="n">
        <v>72</v>
      </c>
      <c r="D5698" s="0" t="n">
        <v>78</v>
      </c>
      <c r="E5698" s="0" t="n">
        <v>22</v>
      </c>
      <c r="F5698" s="0" t="n">
        <v>39</v>
      </c>
      <c r="G5698" s="0" t="n">
        <v>10</v>
      </c>
      <c r="H5698" s="0" t="n">
        <v>13</v>
      </c>
      <c r="I5698" s="0" t="n">
        <v>0</v>
      </c>
      <c r="J5698" s="0" t="n">
        <v>1</v>
      </c>
      <c r="K5698" s="0" t="n">
        <f aca="false">VLOOKUP(A5698,'Team Data'!$A$1:$E$659,2,FALSE())</f>
        <v>9</v>
      </c>
      <c r="L5698" s="0" t="n">
        <f aca="false">VLOOKUP(A5698,'Team Data'!$A$1:$E$659,3,FALSE())</f>
        <v>22</v>
      </c>
      <c r="M5698" s="0" t="n">
        <f aca="false">VLOOKUP(B5698,'Team Data'!$A$1:$E$659,2,FALSE())</f>
        <v>15</v>
      </c>
      <c r="N5698" s="0" t="n">
        <f aca="false">VLOOKUP(B5698,'Team Data'!$A$1:$E$659,3,FALSE())</f>
        <v>18</v>
      </c>
      <c r="O5698" s="0" t="n">
        <f aca="false">VLOOKUP(A5698,'Team Data'!$A$1:$E$659,4,FALSE())</f>
        <v>518</v>
      </c>
      <c r="P5698" s="0" t="n">
        <f aca="false">VLOOKUP(A5698,'Team Data'!$A$1:$E$659,5,FALSE())</f>
        <v>496</v>
      </c>
      <c r="Q5698" s="0" t="n">
        <f aca="false">VLOOKUP(B5698,'Team Data'!$A$1:$E$659,4,FALSE())</f>
        <v>568</v>
      </c>
      <c r="R5698" s="0" t="n">
        <f aca="false">VLOOKUP(B5698,'Team Data'!$A$1:$E$659,5,FALSE())</f>
        <v>506</v>
      </c>
      <c r="S5698" s="0" t="n">
        <f aca="false">IF(I5698=1,(MIN(30,(C5698-D5698)))*(M5698/(M5698+N5698))*(Q5698/(Q5698+R5698)),(MAX(-30,(C5698-D5698)))*(N5698/(M5698+N5698))*(R5698/(R5698+Q5698)))</f>
        <v>-1.54189944134078</v>
      </c>
      <c r="T5698" s="0" t="n">
        <f aca="false">IF(J5698=1,(MIN(30,(D5698-C5698)))*(K5698/(K5698+L5698))*(O5698/(O5698+P5698)),(MAX(-30,(D5698-C5698)))*(L5698/(K5698+L5698))*(P5698/(P5698+O5698)))</f>
        <v>0.889864477953808</v>
      </c>
      <c r="U5698" s="7" t="n">
        <v>43167</v>
      </c>
    </row>
    <row r="5699" customFormat="false" ht="15" hidden="false" customHeight="false" outlineLevel="0" collapsed="false">
      <c r="A5699" s="0" t="s">
        <v>182</v>
      </c>
      <c r="B5699" s="0" t="s">
        <v>27</v>
      </c>
      <c r="C5699" s="0" t="n">
        <v>78</v>
      </c>
      <c r="D5699" s="0" t="n">
        <v>77</v>
      </c>
      <c r="E5699" s="0" t="n">
        <v>43</v>
      </c>
      <c r="F5699" s="0" t="n">
        <v>52</v>
      </c>
      <c r="G5699" s="0" t="n">
        <v>9</v>
      </c>
      <c r="H5699" s="0" t="n">
        <v>16</v>
      </c>
      <c r="I5699" s="0" t="n">
        <v>1</v>
      </c>
      <c r="J5699" s="0" t="n">
        <v>0</v>
      </c>
      <c r="K5699" s="0" t="n">
        <f aca="false">VLOOKUP(A5699,'Team Data'!$A$1:$E$659,2,FALSE())</f>
        <v>13</v>
      </c>
      <c r="L5699" s="0" t="n">
        <f aca="false">VLOOKUP(A5699,'Team Data'!$A$1:$E$659,3,FALSE())</f>
        <v>19</v>
      </c>
      <c r="M5699" s="0" t="n">
        <f aca="false">VLOOKUP(B5699,'Team Data'!$A$1:$E$659,2,FALSE())</f>
        <v>18</v>
      </c>
      <c r="N5699" s="0" t="n">
        <f aca="false">VLOOKUP(B5699,'Team Data'!$A$1:$E$659,3,FALSE())</f>
        <v>14</v>
      </c>
      <c r="O5699" s="0" t="n">
        <f aca="false">VLOOKUP(A5699,'Team Data'!$A$1:$E$659,4,FALSE())</f>
        <v>406</v>
      </c>
      <c r="P5699" s="0" t="n">
        <f aca="false">VLOOKUP(A5699,'Team Data'!$A$1:$E$659,5,FALSE())</f>
        <v>575</v>
      </c>
      <c r="Q5699" s="0" t="n">
        <f aca="false">VLOOKUP(B5699,'Team Data'!$A$1:$E$659,4,FALSE())</f>
        <v>374</v>
      </c>
      <c r="R5699" s="0" t="n">
        <f aca="false">VLOOKUP(B5699,'Team Data'!$A$1:$E$659,5,FALSE())</f>
        <v>605</v>
      </c>
      <c r="S5699" s="0" t="n">
        <f aca="false">IF(I5699=1,(MIN(30,(C5699-D5699)))*(M5699/(M5699+N5699))*(Q5699/(Q5699+R5699)),(MAX(-30,(C5699-D5699)))*(N5699/(M5699+N5699))*(R5699/(R5699+Q5699)))</f>
        <v>0.214887640449438</v>
      </c>
      <c r="T5699" s="0" t="n">
        <f aca="false">IF(J5699=1,(MIN(30,(D5699-C5699)))*(K5699/(K5699+L5699))*(O5699/(O5699+P5699)),(MAX(-30,(D5699-C5699)))*(L5699/(K5699+L5699))*(P5699/(P5699+O5699)))</f>
        <v>-0.348018603465851</v>
      </c>
      <c r="U5699" s="7" t="n">
        <v>43167</v>
      </c>
    </row>
    <row r="5700" customFormat="false" ht="15" hidden="false" customHeight="false" outlineLevel="0" collapsed="false">
      <c r="A5700" s="0" t="s">
        <v>18</v>
      </c>
      <c r="B5700" s="0" t="s">
        <v>313</v>
      </c>
      <c r="C5700" s="0" t="n">
        <v>54</v>
      </c>
      <c r="D5700" s="0" t="n">
        <v>76</v>
      </c>
      <c r="E5700" s="0" t="n">
        <v>36</v>
      </c>
      <c r="F5700" s="0" t="n">
        <v>35</v>
      </c>
      <c r="G5700" s="0" t="n">
        <v>15</v>
      </c>
      <c r="H5700" s="0" t="n">
        <v>8</v>
      </c>
      <c r="I5700" s="0" t="n">
        <v>0</v>
      </c>
      <c r="J5700" s="0" t="n">
        <v>1</v>
      </c>
      <c r="K5700" s="0" t="n">
        <f aca="false">VLOOKUP(A5700,'Team Data'!$A$1:$E$659,2,FALSE())</f>
        <v>11</v>
      </c>
      <c r="L5700" s="0" t="n">
        <f aca="false">VLOOKUP(A5700,'Team Data'!$A$1:$E$659,3,FALSE())</f>
        <v>21</v>
      </c>
      <c r="M5700" s="0" t="n">
        <f aca="false">VLOOKUP(B5700,'Team Data'!$A$1:$E$659,2,FALSE())</f>
        <v>16</v>
      </c>
      <c r="N5700" s="0" t="n">
        <f aca="false">VLOOKUP(B5700,'Team Data'!$A$1:$E$659,3,FALSE())</f>
        <v>16</v>
      </c>
      <c r="O5700" s="0" t="n">
        <f aca="false">VLOOKUP(A5700,'Team Data'!$A$1:$E$659,4,FALSE())</f>
        <v>487</v>
      </c>
      <c r="P5700" s="0" t="n">
        <f aca="false">VLOOKUP(A5700,'Team Data'!$A$1:$E$659,5,FALSE())</f>
        <v>495</v>
      </c>
      <c r="Q5700" s="0" t="n">
        <f aca="false">VLOOKUP(B5700,'Team Data'!$A$1:$E$659,4,FALSE())</f>
        <v>491</v>
      </c>
      <c r="R5700" s="0" t="n">
        <f aca="false">VLOOKUP(B5700,'Team Data'!$A$1:$E$659,5,FALSE())</f>
        <v>469</v>
      </c>
      <c r="S5700" s="0" t="n">
        <f aca="false">IF(I5700=1,(MIN(30,(C5700-D5700)))*(M5700/(M5700+N5700))*(Q5700/(Q5700+R5700)),(MAX(-30,(C5700-D5700)))*(N5700/(M5700+N5700))*(R5700/(R5700+Q5700)))</f>
        <v>-5.37395833333333</v>
      </c>
      <c r="T5700" s="0" t="n">
        <f aca="false">IF(J5700=1,(MIN(30,(D5700-C5700)))*(K5700/(K5700+L5700))*(O5700/(O5700+P5700)),(MAX(-30,(D5700-C5700)))*(L5700/(K5700+L5700))*(P5700/(P5700+O5700)))</f>
        <v>3.75044551934827</v>
      </c>
      <c r="U5700" s="7" t="n">
        <v>43167</v>
      </c>
    </row>
    <row r="5701" customFormat="false" ht="15" hidden="false" customHeight="false" outlineLevel="0" collapsed="false">
      <c r="A5701" s="0" t="s">
        <v>223</v>
      </c>
      <c r="B5701" s="0" t="s">
        <v>339</v>
      </c>
      <c r="C5701" s="0" t="n">
        <v>69</v>
      </c>
      <c r="D5701" s="0" t="n">
        <v>66</v>
      </c>
      <c r="E5701" s="0" t="n">
        <v>44</v>
      </c>
      <c r="F5701" s="0" t="n">
        <v>36</v>
      </c>
      <c r="G5701" s="0" t="n">
        <v>10</v>
      </c>
      <c r="H5701" s="0" t="n">
        <v>11</v>
      </c>
      <c r="I5701" s="0" t="n">
        <v>1</v>
      </c>
      <c r="J5701" s="0" t="n">
        <v>0</v>
      </c>
      <c r="K5701" s="0" t="n">
        <f aca="false">VLOOKUP(A5701,'Team Data'!$A$1:$E$659,2,FALSE())</f>
        <v>16</v>
      </c>
      <c r="L5701" s="0" t="n">
        <f aca="false">VLOOKUP(A5701,'Team Data'!$A$1:$E$659,3,FALSE())</f>
        <v>16</v>
      </c>
      <c r="M5701" s="0" t="n">
        <f aca="false">VLOOKUP(B5701,'Team Data'!$A$1:$E$659,2,FALSE())</f>
        <v>21</v>
      </c>
      <c r="N5701" s="0" t="n">
        <f aca="false">VLOOKUP(B5701,'Team Data'!$A$1:$E$659,3,FALSE())</f>
        <v>11</v>
      </c>
      <c r="O5701" s="0" t="n">
        <f aca="false">VLOOKUP(A5701,'Team Data'!$A$1:$E$659,4,FALSE())</f>
        <v>583</v>
      </c>
      <c r="P5701" s="0" t="n">
        <f aca="false">VLOOKUP(A5701,'Team Data'!$A$1:$E$659,5,FALSE())</f>
        <v>479</v>
      </c>
      <c r="Q5701" s="0" t="n">
        <f aca="false">VLOOKUP(B5701,'Team Data'!$A$1:$E$659,4,FALSE())</f>
        <v>616</v>
      </c>
      <c r="R5701" s="0" t="n">
        <f aca="false">VLOOKUP(B5701,'Team Data'!$A$1:$E$659,5,FALSE())</f>
        <v>448</v>
      </c>
      <c r="S5701" s="0" t="n">
        <f aca="false">IF(I5701=1,(MIN(30,(C5701-D5701)))*(M5701/(M5701+N5701))*(Q5701/(Q5701+R5701)),(MAX(-30,(C5701-D5701)))*(N5701/(M5701+N5701))*(R5701/(R5701+Q5701)))</f>
        <v>1.13980263157895</v>
      </c>
      <c r="T5701" s="0" t="n">
        <f aca="false">IF(J5701=1,(MIN(30,(D5701-C5701)))*(K5701/(K5701+L5701))*(O5701/(O5701+P5701)),(MAX(-30,(D5701-C5701)))*(L5701/(K5701+L5701))*(P5701/(P5701+O5701)))</f>
        <v>-0.676553672316384</v>
      </c>
      <c r="U5701" s="7" t="n">
        <v>43167</v>
      </c>
    </row>
    <row r="5702" customFormat="false" ht="15" hidden="false" customHeight="false" outlineLevel="0" collapsed="false">
      <c r="A5702" s="0" t="s">
        <v>219</v>
      </c>
      <c r="B5702" s="0" t="s">
        <v>266</v>
      </c>
      <c r="C5702" s="0" t="n">
        <v>84</v>
      </c>
      <c r="D5702" s="0" t="n">
        <v>85</v>
      </c>
      <c r="E5702" s="0" t="n">
        <v>45</v>
      </c>
      <c r="F5702" s="0" t="n">
        <v>41</v>
      </c>
      <c r="G5702" s="0" t="n">
        <v>13</v>
      </c>
      <c r="H5702" s="0" t="n">
        <v>13</v>
      </c>
      <c r="I5702" s="0" t="n">
        <v>0</v>
      </c>
      <c r="J5702" s="0" t="n">
        <v>1</v>
      </c>
      <c r="K5702" s="0" t="n">
        <f aca="false">VLOOKUP(A5702,'Team Data'!$A$1:$E$659,2,FALSE())</f>
        <v>12</v>
      </c>
      <c r="L5702" s="0" t="n">
        <f aca="false">VLOOKUP(A5702,'Team Data'!$A$1:$E$659,3,FALSE())</f>
        <v>20</v>
      </c>
      <c r="M5702" s="0" t="n">
        <f aca="false">VLOOKUP(B5702,'Team Data'!$A$1:$E$659,2,FALSE())</f>
        <v>17</v>
      </c>
      <c r="N5702" s="0" t="n">
        <f aca="false">VLOOKUP(B5702,'Team Data'!$A$1:$E$659,3,FALSE())</f>
        <v>15</v>
      </c>
      <c r="O5702" s="0" t="n">
        <f aca="false">VLOOKUP(A5702,'Team Data'!$A$1:$E$659,4,FALSE())</f>
        <v>657</v>
      </c>
      <c r="P5702" s="0" t="n">
        <f aca="false">VLOOKUP(A5702,'Team Data'!$A$1:$E$659,5,FALSE())</f>
        <v>413</v>
      </c>
      <c r="Q5702" s="0" t="n">
        <f aca="false">VLOOKUP(B5702,'Team Data'!$A$1:$E$659,4,FALSE())</f>
        <v>605</v>
      </c>
      <c r="R5702" s="0" t="n">
        <f aca="false">VLOOKUP(B5702,'Team Data'!$A$1:$E$659,5,FALSE())</f>
        <v>430</v>
      </c>
      <c r="S5702" s="0" t="n">
        <f aca="false">IF(I5702=1,(MIN(30,(C5702-D5702)))*(M5702/(M5702+N5702))*(Q5702/(Q5702+R5702)),(MAX(-30,(C5702-D5702)))*(N5702/(M5702+N5702))*(R5702/(R5702+Q5702)))</f>
        <v>-0.194746376811594</v>
      </c>
      <c r="T5702" s="0" t="n">
        <f aca="false">IF(J5702=1,(MIN(30,(D5702-C5702)))*(K5702/(K5702+L5702))*(O5702/(O5702+P5702)),(MAX(-30,(D5702-C5702)))*(L5702/(K5702+L5702))*(P5702/(P5702+O5702)))</f>
        <v>0.230257009345794</v>
      </c>
      <c r="U5702" s="7" t="n">
        <v>43167</v>
      </c>
    </row>
    <row r="5703" customFormat="false" ht="15" hidden="false" customHeight="false" outlineLevel="0" collapsed="false">
      <c r="A5703" s="0" t="s">
        <v>68</v>
      </c>
      <c r="B5703" s="0" t="s">
        <v>159</v>
      </c>
      <c r="C5703" s="0" t="n">
        <v>69</v>
      </c>
      <c r="D5703" s="0" t="n">
        <v>72</v>
      </c>
      <c r="E5703" s="0" t="n">
        <v>36</v>
      </c>
      <c r="F5703" s="0" t="n">
        <v>29</v>
      </c>
      <c r="G5703" s="0" t="n">
        <v>14</v>
      </c>
      <c r="H5703" s="0" t="n">
        <v>13</v>
      </c>
      <c r="I5703" s="0" t="n">
        <v>0</v>
      </c>
      <c r="J5703" s="0" t="n">
        <v>1</v>
      </c>
      <c r="K5703" s="0" t="n">
        <f aca="false">VLOOKUP(A5703,'Team Data'!$A$1:$E$659,2,FALSE())</f>
        <v>11</v>
      </c>
      <c r="L5703" s="0" t="n">
        <f aca="false">VLOOKUP(A5703,'Team Data'!$A$1:$E$659,3,FALSE())</f>
        <v>20</v>
      </c>
      <c r="M5703" s="0" t="n">
        <f aca="false">VLOOKUP(B5703,'Team Data'!$A$1:$E$659,2,FALSE())</f>
        <v>20</v>
      </c>
      <c r="N5703" s="0" t="n">
        <f aca="false">VLOOKUP(B5703,'Team Data'!$A$1:$E$659,3,FALSE())</f>
        <v>13</v>
      </c>
      <c r="O5703" s="0" t="n">
        <f aca="false">VLOOKUP(A5703,'Team Data'!$A$1:$E$659,4,FALSE())</f>
        <v>590</v>
      </c>
      <c r="P5703" s="0" t="n">
        <f aca="false">VLOOKUP(A5703,'Team Data'!$A$1:$E$659,5,FALSE())</f>
        <v>446</v>
      </c>
      <c r="Q5703" s="0" t="n">
        <f aca="false">VLOOKUP(B5703,'Team Data'!$A$1:$E$659,4,FALSE())</f>
        <v>651</v>
      </c>
      <c r="R5703" s="0" t="n">
        <f aca="false">VLOOKUP(B5703,'Team Data'!$A$1:$E$659,5,FALSE())</f>
        <v>454</v>
      </c>
      <c r="S5703" s="0" t="n">
        <f aca="false">IF(I5703=1,(MIN(30,(C5703-D5703)))*(M5703/(M5703+N5703))*(Q5703/(Q5703+R5703)),(MAX(-30,(C5703-D5703)))*(N5703/(M5703+N5703))*(R5703/(R5703+Q5703)))</f>
        <v>-0.485561497326203</v>
      </c>
      <c r="T5703" s="0" t="n">
        <f aca="false">IF(J5703=1,(MIN(30,(D5703-C5703)))*(K5703/(K5703+L5703))*(O5703/(O5703+P5703)),(MAX(-30,(D5703-C5703)))*(L5703/(K5703+L5703))*(P5703/(P5703+O5703)))</f>
        <v>0.606239880433429</v>
      </c>
      <c r="U5703" s="7" t="n">
        <v>43167</v>
      </c>
    </row>
    <row r="5704" customFormat="false" ht="15" hidden="false" customHeight="false" outlineLevel="0" collapsed="false">
      <c r="A5704" s="0" t="s">
        <v>151</v>
      </c>
      <c r="B5704" s="0" t="s">
        <v>203</v>
      </c>
      <c r="C5704" s="0" t="n">
        <v>68</v>
      </c>
      <c r="D5704" s="0" t="n">
        <v>62</v>
      </c>
      <c r="E5704" s="0" t="n">
        <v>31</v>
      </c>
      <c r="F5704" s="0" t="n">
        <v>33</v>
      </c>
      <c r="G5704" s="0" t="n">
        <v>11</v>
      </c>
      <c r="H5704" s="0" t="n">
        <v>11</v>
      </c>
      <c r="I5704" s="0" t="n">
        <v>1</v>
      </c>
      <c r="J5704" s="0" t="n">
        <v>0</v>
      </c>
      <c r="K5704" s="0" t="n">
        <f aca="false">VLOOKUP(A5704,'Team Data'!$A$1:$E$659,2,FALSE())</f>
        <v>17</v>
      </c>
      <c r="L5704" s="0" t="n">
        <f aca="false">VLOOKUP(A5704,'Team Data'!$A$1:$E$659,3,FALSE())</f>
        <v>16</v>
      </c>
      <c r="M5704" s="0" t="n">
        <f aca="false">VLOOKUP(B5704,'Team Data'!$A$1:$E$659,2,FALSE())</f>
        <v>20</v>
      </c>
      <c r="N5704" s="0" t="n">
        <f aca="false">VLOOKUP(B5704,'Team Data'!$A$1:$E$659,3,FALSE())</f>
        <v>18</v>
      </c>
      <c r="O5704" s="0" t="n">
        <f aca="false">VLOOKUP(A5704,'Team Data'!$A$1:$E$659,4,FALSE())</f>
        <v>557</v>
      </c>
      <c r="P5704" s="0" t="n">
        <f aca="false">VLOOKUP(A5704,'Team Data'!$A$1:$E$659,5,FALSE())</f>
        <v>476</v>
      </c>
      <c r="Q5704" s="0" t="n">
        <f aca="false">VLOOKUP(B5704,'Team Data'!$A$1:$E$659,4,FALSE())</f>
        <v>623</v>
      </c>
      <c r="R5704" s="0" t="n">
        <f aca="false">VLOOKUP(B5704,'Team Data'!$A$1:$E$659,5,FALSE())</f>
        <v>572</v>
      </c>
      <c r="S5704" s="0" t="n">
        <f aca="false">IF(I5704=1,(MIN(30,(C5704-D5704)))*(M5704/(M5704+N5704))*(Q5704/(Q5704+R5704)),(MAX(-30,(C5704-D5704)))*(N5704/(M5704+N5704))*(R5704/(R5704+Q5704)))</f>
        <v>1.6463334067386</v>
      </c>
      <c r="T5704" s="0" t="n">
        <f aca="false">IF(J5704=1,(MIN(30,(D5704-C5704)))*(K5704/(K5704+L5704))*(O5704/(O5704+P5704)),(MAX(-30,(D5704-C5704)))*(L5704/(K5704+L5704))*(P5704/(P5704+O5704)))</f>
        <v>-1.34049106749978</v>
      </c>
      <c r="U5704" s="7" t="n">
        <v>43167</v>
      </c>
    </row>
    <row r="5705" customFormat="false" ht="15" hidden="false" customHeight="false" outlineLevel="0" collapsed="false">
      <c r="A5705" s="0" t="s">
        <v>128</v>
      </c>
      <c r="B5705" s="0" t="s">
        <v>291</v>
      </c>
      <c r="C5705" s="0" t="n">
        <v>64</v>
      </c>
      <c r="D5705" s="0" t="n">
        <v>68</v>
      </c>
      <c r="E5705" s="0" t="n">
        <v>32</v>
      </c>
      <c r="F5705" s="0" t="n">
        <v>37</v>
      </c>
      <c r="G5705" s="0" t="n">
        <v>17</v>
      </c>
      <c r="H5705" s="0" t="n">
        <v>10</v>
      </c>
      <c r="I5705" s="0" t="n">
        <v>0</v>
      </c>
      <c r="J5705" s="0" t="n">
        <v>1</v>
      </c>
      <c r="K5705" s="0" t="n">
        <f aca="false">VLOOKUP(A5705,'Team Data'!$A$1:$E$659,2,FALSE())</f>
        <v>12</v>
      </c>
      <c r="L5705" s="0" t="n">
        <f aca="false">VLOOKUP(A5705,'Team Data'!$A$1:$E$659,3,FALSE())</f>
        <v>18</v>
      </c>
      <c r="M5705" s="0" t="n">
        <f aca="false">VLOOKUP(B5705,'Team Data'!$A$1:$E$659,2,FALSE())</f>
        <v>19</v>
      </c>
      <c r="N5705" s="0" t="n">
        <f aca="false">VLOOKUP(B5705,'Team Data'!$A$1:$E$659,3,FALSE())</f>
        <v>15</v>
      </c>
      <c r="O5705" s="0" t="n">
        <f aca="false">VLOOKUP(A5705,'Team Data'!$A$1:$E$659,4,FALSE())</f>
        <v>594</v>
      </c>
      <c r="P5705" s="0" t="n">
        <f aca="false">VLOOKUP(A5705,'Team Data'!$A$1:$E$659,5,FALSE())</f>
        <v>420</v>
      </c>
      <c r="Q5705" s="0" t="n">
        <f aca="false">VLOOKUP(B5705,'Team Data'!$A$1:$E$659,4,FALSE())</f>
        <v>700</v>
      </c>
      <c r="R5705" s="0" t="n">
        <f aca="false">VLOOKUP(B5705,'Team Data'!$A$1:$E$659,5,FALSE())</f>
        <v>458</v>
      </c>
      <c r="S5705" s="0" t="n">
        <f aca="false">IF(I5705=1,(MIN(30,(C5705-D5705)))*(M5705/(M5705+N5705))*(Q5705/(Q5705+R5705)),(MAX(-30,(C5705-D5705)))*(N5705/(M5705+N5705))*(R5705/(R5705+Q5705)))</f>
        <v>-0.697957939652545</v>
      </c>
      <c r="T5705" s="0" t="n">
        <f aca="false">IF(J5705=1,(MIN(30,(D5705-C5705)))*(K5705/(K5705+L5705))*(O5705/(O5705+P5705)),(MAX(-30,(D5705-C5705)))*(L5705/(K5705+L5705))*(P5705/(P5705+O5705)))</f>
        <v>0.937278106508876</v>
      </c>
      <c r="U5705" s="7" t="n">
        <v>43167</v>
      </c>
    </row>
    <row r="5706" customFormat="false" ht="15" hidden="false" customHeight="false" outlineLevel="0" collapsed="false">
      <c r="A5706" s="0" t="s">
        <v>285</v>
      </c>
      <c r="B5706" s="0" t="s">
        <v>197</v>
      </c>
      <c r="C5706" s="0" t="n">
        <v>59</v>
      </c>
      <c r="D5706" s="0" t="n">
        <v>78</v>
      </c>
      <c r="E5706" s="0" t="n">
        <v>37</v>
      </c>
      <c r="F5706" s="0" t="n">
        <v>42</v>
      </c>
      <c r="G5706" s="0" t="n">
        <v>12</v>
      </c>
      <c r="H5706" s="0" t="n">
        <v>11</v>
      </c>
      <c r="I5706" s="0" t="n">
        <v>0</v>
      </c>
      <c r="J5706" s="0" t="n">
        <v>1</v>
      </c>
      <c r="K5706" s="0" t="n">
        <f aca="false">VLOOKUP(A5706,'Team Data'!$A$1:$E$659,2,FALSE())</f>
        <v>23</v>
      </c>
      <c r="L5706" s="0" t="n">
        <f aca="false">VLOOKUP(A5706,'Team Data'!$A$1:$E$659,3,FALSE())</f>
        <v>14</v>
      </c>
      <c r="M5706" s="0" t="n">
        <f aca="false">VLOOKUP(B5706,'Team Data'!$A$1:$E$659,2,FALSE())</f>
        <v>26</v>
      </c>
      <c r="N5706" s="0" t="n">
        <f aca="false">VLOOKUP(B5706,'Team Data'!$A$1:$E$659,3,FALSE())</f>
        <v>11</v>
      </c>
      <c r="O5706" s="0" t="n">
        <f aca="false">VLOOKUP(A5706,'Team Data'!$A$1:$E$659,4,FALSE())</f>
        <v>752</v>
      </c>
      <c r="P5706" s="0" t="n">
        <f aca="false">VLOOKUP(A5706,'Team Data'!$A$1:$E$659,5,FALSE())</f>
        <v>485</v>
      </c>
      <c r="Q5706" s="0" t="n">
        <f aca="false">VLOOKUP(B5706,'Team Data'!$A$1:$E$659,4,FALSE())</f>
        <v>794</v>
      </c>
      <c r="R5706" s="0" t="n">
        <f aca="false">VLOOKUP(B5706,'Team Data'!$A$1:$E$659,5,FALSE())</f>
        <v>455</v>
      </c>
      <c r="S5706" s="0" t="n">
        <f aca="false">IF(I5706=1,(MIN(30,(C5706-D5706)))*(M5706/(M5706+N5706))*(Q5706/(Q5706+R5706)),(MAX(-30,(C5706-D5706)))*(N5706/(M5706+N5706))*(R5706/(R5706+Q5706)))</f>
        <v>-2.05775431155735</v>
      </c>
      <c r="T5706" s="0" t="n">
        <f aca="false">IF(J5706=1,(MIN(30,(D5706-C5706)))*(K5706/(K5706+L5706))*(O5706/(O5706+P5706)),(MAX(-30,(D5706-C5706)))*(L5706/(K5706+L5706))*(P5706/(P5706+O5706)))</f>
        <v>7.18005637003212</v>
      </c>
      <c r="U5706" s="7" t="n">
        <v>43167</v>
      </c>
    </row>
    <row r="5707" customFormat="false" ht="15" hidden="false" customHeight="false" outlineLevel="0" collapsed="false">
      <c r="A5707" s="0" t="s">
        <v>89</v>
      </c>
      <c r="B5707" s="0" t="s">
        <v>303</v>
      </c>
      <c r="C5707" s="0" t="n">
        <v>72</v>
      </c>
      <c r="D5707" s="0" t="n">
        <v>83</v>
      </c>
      <c r="E5707" s="0" t="n">
        <v>29</v>
      </c>
      <c r="F5707" s="0" t="n">
        <v>39</v>
      </c>
      <c r="G5707" s="0" t="n">
        <v>10</v>
      </c>
      <c r="H5707" s="0" t="n">
        <v>15</v>
      </c>
      <c r="I5707" s="0" t="n">
        <v>0</v>
      </c>
      <c r="J5707" s="0" t="n">
        <v>1</v>
      </c>
      <c r="K5707" s="0" t="n">
        <f aca="false">VLOOKUP(A5707,'Team Data'!$A$1:$E$659,2,FALSE())</f>
        <v>12</v>
      </c>
      <c r="L5707" s="0" t="n">
        <f aca="false">VLOOKUP(A5707,'Team Data'!$A$1:$E$659,3,FALSE())</f>
        <v>19</v>
      </c>
      <c r="M5707" s="0" t="n">
        <f aca="false">VLOOKUP(B5707,'Team Data'!$A$1:$E$659,2,FALSE())</f>
        <v>20</v>
      </c>
      <c r="N5707" s="0" t="n">
        <f aca="false">VLOOKUP(B5707,'Team Data'!$A$1:$E$659,3,FALSE())</f>
        <v>13</v>
      </c>
      <c r="O5707" s="0" t="n">
        <f aca="false">VLOOKUP(A5707,'Team Data'!$A$1:$E$659,4,FALSE())</f>
        <v>476</v>
      </c>
      <c r="P5707" s="0" t="n">
        <f aca="false">VLOOKUP(A5707,'Team Data'!$A$1:$E$659,5,FALSE())</f>
        <v>457</v>
      </c>
      <c r="Q5707" s="0" t="n">
        <f aca="false">VLOOKUP(B5707,'Team Data'!$A$1:$E$659,4,FALSE())</f>
        <v>538</v>
      </c>
      <c r="R5707" s="0" t="n">
        <f aca="false">VLOOKUP(B5707,'Team Data'!$A$1:$E$659,5,FALSE())</f>
        <v>501</v>
      </c>
      <c r="S5707" s="0" t="n">
        <f aca="false">IF(I5707=1,(MIN(30,(C5707-D5707)))*(M5707/(M5707+N5707))*(Q5707/(Q5707+R5707)),(MAX(-30,(C5707-D5707)))*(N5707/(M5707+N5707))*(R5707/(R5707+Q5707)))</f>
        <v>-2.08950914340712</v>
      </c>
      <c r="T5707" s="0" t="n">
        <f aca="false">IF(J5707=1,(MIN(30,(D5707-C5707)))*(K5707/(K5707+L5707))*(O5707/(O5707+P5707)),(MAX(-30,(D5707-C5707)))*(L5707/(K5707+L5707))*(P5707/(P5707+O5707)))</f>
        <v>2.17238875635308</v>
      </c>
      <c r="U5707" s="7" t="n">
        <v>43167</v>
      </c>
    </row>
    <row r="5708" customFormat="false" ht="15" hidden="false" customHeight="false" outlineLevel="0" collapsed="false">
      <c r="A5708" s="0" t="s">
        <v>340</v>
      </c>
      <c r="B5708" s="0" t="s">
        <v>222</v>
      </c>
      <c r="C5708" s="0" t="n">
        <v>62</v>
      </c>
      <c r="D5708" s="0" t="n">
        <v>64</v>
      </c>
      <c r="E5708" s="0" t="n">
        <v>31</v>
      </c>
      <c r="F5708" s="0" t="n">
        <v>41</v>
      </c>
      <c r="G5708" s="0" t="n">
        <v>16</v>
      </c>
      <c r="H5708" s="0" t="n">
        <v>12</v>
      </c>
      <c r="I5708" s="0" t="n">
        <v>0</v>
      </c>
      <c r="J5708" s="0" t="n">
        <v>1</v>
      </c>
      <c r="K5708" s="0" t="n">
        <f aca="false">VLOOKUP(A5708,'Team Data'!$A$1:$E$659,2,FALSE())</f>
        <v>12</v>
      </c>
      <c r="L5708" s="0" t="n">
        <f aca="false">VLOOKUP(A5708,'Team Data'!$A$1:$E$659,3,FALSE())</f>
        <v>19</v>
      </c>
      <c r="M5708" s="0" t="n">
        <f aca="false">VLOOKUP(B5708,'Team Data'!$A$1:$E$659,2,FALSE())</f>
        <v>23</v>
      </c>
      <c r="N5708" s="0" t="n">
        <f aca="false">VLOOKUP(B5708,'Team Data'!$A$1:$E$659,3,FALSE())</f>
        <v>13</v>
      </c>
      <c r="O5708" s="0" t="n">
        <f aca="false">VLOOKUP(A5708,'Team Data'!$A$1:$E$659,4,FALSE())</f>
        <v>595</v>
      </c>
      <c r="P5708" s="0" t="n">
        <f aca="false">VLOOKUP(A5708,'Team Data'!$A$1:$E$659,5,FALSE())</f>
        <v>435</v>
      </c>
      <c r="Q5708" s="0" t="n">
        <f aca="false">VLOOKUP(B5708,'Team Data'!$A$1:$E$659,4,FALSE())</f>
        <v>646</v>
      </c>
      <c r="R5708" s="0" t="n">
        <f aca="false">VLOOKUP(B5708,'Team Data'!$A$1:$E$659,5,FALSE())</f>
        <v>534</v>
      </c>
      <c r="S5708" s="0" t="n">
        <f aca="false">IF(I5708=1,(MIN(30,(C5708-D5708)))*(M5708/(M5708+N5708))*(Q5708/(Q5708+R5708)),(MAX(-30,(C5708-D5708)))*(N5708/(M5708+N5708))*(R5708/(R5708+Q5708)))</f>
        <v>-0.32683615819209</v>
      </c>
      <c r="T5708" s="0" t="n">
        <f aca="false">IF(J5708=1,(MIN(30,(D5708-C5708)))*(K5708/(K5708+L5708))*(O5708/(O5708+P5708)),(MAX(-30,(D5708-C5708)))*(L5708/(K5708+L5708))*(P5708/(P5708+O5708)))</f>
        <v>0.447228311932352</v>
      </c>
      <c r="U5708" s="7" t="n">
        <v>43167</v>
      </c>
    </row>
    <row r="5709" customFormat="false" ht="15" hidden="false" customHeight="false" outlineLevel="0" collapsed="false">
      <c r="A5709" s="0" t="s">
        <v>280</v>
      </c>
      <c r="B5709" s="0" t="s">
        <v>354</v>
      </c>
      <c r="C5709" s="0" t="n">
        <v>60</v>
      </c>
      <c r="D5709" s="0" t="n">
        <v>88</v>
      </c>
      <c r="E5709" s="0" t="n">
        <v>30</v>
      </c>
      <c r="F5709" s="0" t="n">
        <v>42</v>
      </c>
      <c r="G5709" s="0" t="n">
        <v>11</v>
      </c>
      <c r="H5709" s="0" t="n">
        <v>7</v>
      </c>
      <c r="I5709" s="0" t="n">
        <v>0</v>
      </c>
      <c r="J5709" s="0" t="n">
        <v>1</v>
      </c>
      <c r="K5709" s="0" t="n">
        <f aca="false">VLOOKUP(A5709,'Team Data'!$A$1:$E$659,2,FALSE())</f>
        <v>16</v>
      </c>
      <c r="L5709" s="0" t="n">
        <f aca="false">VLOOKUP(A5709,'Team Data'!$A$1:$E$659,3,FALSE())</f>
        <v>17</v>
      </c>
      <c r="M5709" s="0" t="n">
        <f aca="false">VLOOKUP(B5709,'Team Data'!$A$1:$E$659,2,FALSE())</f>
        <v>28</v>
      </c>
      <c r="N5709" s="0" t="n">
        <f aca="false">VLOOKUP(B5709,'Team Data'!$A$1:$E$659,3,FALSE())</f>
        <v>6</v>
      </c>
      <c r="O5709" s="0" t="n">
        <f aca="false">VLOOKUP(A5709,'Team Data'!$A$1:$E$659,4,FALSE())</f>
        <v>652</v>
      </c>
      <c r="P5709" s="0" t="n">
        <f aca="false">VLOOKUP(A5709,'Team Data'!$A$1:$E$659,5,FALSE())</f>
        <v>412</v>
      </c>
      <c r="Q5709" s="0" t="n">
        <f aca="false">VLOOKUP(B5709,'Team Data'!$A$1:$E$659,4,FALSE())</f>
        <v>661</v>
      </c>
      <c r="R5709" s="0" t="n">
        <f aca="false">VLOOKUP(B5709,'Team Data'!$A$1:$E$659,5,FALSE())</f>
        <v>472</v>
      </c>
      <c r="S5709" s="0" t="n">
        <f aca="false">IF(I5709=1,(MIN(30,(C5709-D5709)))*(M5709/(M5709+N5709))*(Q5709/(Q5709+R5709)),(MAX(-30,(C5709-D5709)))*(N5709/(M5709+N5709))*(R5709/(R5709+Q5709)))</f>
        <v>-2.05846010072167</v>
      </c>
      <c r="T5709" s="0" t="n">
        <f aca="false">IF(J5709=1,(MIN(30,(D5709-C5709)))*(K5709/(K5709+L5709))*(O5709/(O5709+P5709)),(MAX(-30,(D5709-C5709)))*(L5709/(K5709+L5709))*(P5709/(P5709+O5709)))</f>
        <v>8.31897926634769</v>
      </c>
      <c r="U5709" s="7" t="n">
        <v>43167</v>
      </c>
    </row>
    <row r="5710" customFormat="false" ht="15" hidden="false" customHeight="false" outlineLevel="0" collapsed="false">
      <c r="A5710" s="0" t="s">
        <v>247</v>
      </c>
      <c r="B5710" s="0" t="s">
        <v>311</v>
      </c>
      <c r="C5710" s="0" t="n">
        <v>80</v>
      </c>
      <c r="D5710" s="0" t="n">
        <v>73</v>
      </c>
      <c r="E5710" s="0" t="n">
        <v>29</v>
      </c>
      <c r="F5710" s="0" t="n">
        <v>37</v>
      </c>
      <c r="G5710" s="0" t="n">
        <v>10</v>
      </c>
      <c r="H5710" s="0" t="n">
        <v>14</v>
      </c>
      <c r="I5710" s="0" t="n">
        <v>1</v>
      </c>
      <c r="J5710" s="0" t="n">
        <v>0</v>
      </c>
      <c r="K5710" s="0" t="n">
        <f aca="false">VLOOKUP(A5710,'Team Data'!$A$1:$E$659,2,FALSE())</f>
        <v>17</v>
      </c>
      <c r="L5710" s="0" t="n">
        <f aca="false">VLOOKUP(A5710,'Team Data'!$A$1:$E$659,3,FALSE())</f>
        <v>16</v>
      </c>
      <c r="M5710" s="0" t="n">
        <f aca="false">VLOOKUP(B5710,'Team Data'!$A$1:$E$659,2,FALSE())</f>
        <v>14</v>
      </c>
      <c r="N5710" s="0" t="n">
        <f aca="false">VLOOKUP(B5710,'Team Data'!$A$1:$E$659,3,FALSE())</f>
        <v>18</v>
      </c>
      <c r="O5710" s="0" t="n">
        <f aca="false">VLOOKUP(A5710,'Team Data'!$A$1:$E$659,4,FALSE())</f>
        <v>613</v>
      </c>
      <c r="P5710" s="0" t="n">
        <f aca="false">VLOOKUP(A5710,'Team Data'!$A$1:$E$659,5,FALSE())</f>
        <v>464</v>
      </c>
      <c r="Q5710" s="0" t="n">
        <f aca="false">VLOOKUP(B5710,'Team Data'!$A$1:$E$659,4,FALSE())</f>
        <v>616</v>
      </c>
      <c r="R5710" s="0" t="n">
        <f aca="false">VLOOKUP(B5710,'Team Data'!$A$1:$E$659,5,FALSE())</f>
        <v>430</v>
      </c>
      <c r="S5710" s="0" t="n">
        <f aca="false">IF(I5710=1,(MIN(30,(C5710-D5710)))*(M5710/(M5710+N5710))*(Q5710/(Q5710+R5710)),(MAX(-30,(C5710-D5710)))*(N5710/(M5710+N5710))*(R5710/(R5710+Q5710)))</f>
        <v>1.80353728489484</v>
      </c>
      <c r="T5710" s="0" t="n">
        <f aca="false">IF(J5710=1,(MIN(30,(D5710-C5710)))*(K5710/(K5710+L5710))*(O5710/(O5710+P5710)),(MAX(-30,(D5710-C5710)))*(L5710/(K5710+L5710))*(P5710/(P5710+O5710)))</f>
        <v>-1.46219858754678</v>
      </c>
      <c r="U5710" s="7" t="n">
        <v>43167</v>
      </c>
    </row>
    <row r="5711" customFormat="false" ht="15" hidden="false" customHeight="false" outlineLevel="0" collapsed="false">
      <c r="A5711" s="0" t="s">
        <v>152</v>
      </c>
      <c r="B5711" s="0" t="s">
        <v>335</v>
      </c>
      <c r="C5711" s="0" t="n">
        <v>58</v>
      </c>
      <c r="D5711" s="0" t="n">
        <v>75</v>
      </c>
      <c r="E5711" s="0" t="n">
        <v>25</v>
      </c>
      <c r="F5711" s="0" t="n">
        <v>34</v>
      </c>
      <c r="G5711" s="0" t="n">
        <v>8</v>
      </c>
      <c r="H5711" s="0" t="n">
        <v>7</v>
      </c>
      <c r="I5711" s="0" t="n">
        <v>0</v>
      </c>
      <c r="J5711" s="0" t="n">
        <v>1</v>
      </c>
      <c r="K5711" s="0" t="n">
        <f aca="false">VLOOKUP(A5711,'Team Data'!$A$1:$E$659,2,FALSE())</f>
        <v>22</v>
      </c>
      <c r="L5711" s="0" t="n">
        <f aca="false">VLOOKUP(A5711,'Team Data'!$A$1:$E$659,3,FALSE())</f>
        <v>14</v>
      </c>
      <c r="M5711" s="0" t="n">
        <f aca="false">VLOOKUP(B5711,'Team Data'!$A$1:$E$659,2,FALSE())</f>
        <v>31</v>
      </c>
      <c r="N5711" s="0" t="n">
        <f aca="false">VLOOKUP(B5711,'Team Data'!$A$1:$E$659,3,FALSE())</f>
        <v>3</v>
      </c>
      <c r="O5711" s="0" t="n">
        <f aca="false">VLOOKUP(A5711,'Team Data'!$A$1:$E$659,4,FALSE())</f>
        <v>725</v>
      </c>
      <c r="P5711" s="0" t="n">
        <f aca="false">VLOOKUP(A5711,'Team Data'!$A$1:$E$659,5,FALSE())</f>
        <v>474</v>
      </c>
      <c r="Q5711" s="0" t="n">
        <f aca="false">VLOOKUP(B5711,'Team Data'!$A$1:$E$659,4,FALSE())</f>
        <v>678</v>
      </c>
      <c r="R5711" s="0" t="n">
        <f aca="false">VLOOKUP(B5711,'Team Data'!$A$1:$E$659,5,FALSE())</f>
        <v>466</v>
      </c>
      <c r="S5711" s="0" t="n">
        <f aca="false">IF(I5711=1,(MIN(30,(C5711-D5711)))*(M5711/(M5711+N5711))*(Q5711/(Q5711+R5711)),(MAX(-30,(C5711-D5711)))*(N5711/(M5711+N5711))*(R5711/(R5711+Q5711)))</f>
        <v>-0.611013986013986</v>
      </c>
      <c r="T5711" s="0" t="n">
        <f aca="false">IF(J5711=1,(MIN(30,(D5711-C5711)))*(K5711/(K5711+L5711))*(O5711/(O5711+P5711)),(MAX(-30,(D5711-C5711)))*(L5711/(K5711+L5711))*(P5711/(P5711+O5711)))</f>
        <v>6.28185524974516</v>
      </c>
      <c r="U5711" s="7" t="n">
        <v>43167</v>
      </c>
    </row>
    <row r="5712" customFormat="false" ht="15" hidden="false" customHeight="false" outlineLevel="0" collapsed="false">
      <c r="A5712" s="0" t="s">
        <v>67</v>
      </c>
      <c r="B5712" s="0" t="s">
        <v>329</v>
      </c>
      <c r="C5712" s="0" t="n">
        <v>72</v>
      </c>
      <c r="D5712" s="0" t="n">
        <v>77</v>
      </c>
      <c r="E5712" s="0" t="n">
        <v>37</v>
      </c>
      <c r="F5712" s="0" t="n">
        <v>30</v>
      </c>
      <c r="G5712" s="0" t="n">
        <v>10</v>
      </c>
      <c r="H5712" s="0" t="n">
        <v>7</v>
      </c>
      <c r="I5712" s="0" t="n">
        <v>0</v>
      </c>
      <c r="J5712" s="0" t="n">
        <v>1</v>
      </c>
      <c r="K5712" s="0" t="n">
        <f aca="false">VLOOKUP(A5712,'Team Data'!$A$1:$E$659,2,FALSE())</f>
        <v>14</v>
      </c>
      <c r="L5712" s="0" t="n">
        <f aca="false">VLOOKUP(A5712,'Team Data'!$A$1:$E$659,3,FALSE())</f>
        <v>17</v>
      </c>
      <c r="M5712" s="0" t="n">
        <f aca="false">VLOOKUP(B5712,'Team Data'!$A$1:$E$659,2,FALSE())</f>
        <v>18</v>
      </c>
      <c r="N5712" s="0" t="n">
        <f aca="false">VLOOKUP(B5712,'Team Data'!$A$1:$E$659,3,FALSE())</f>
        <v>14</v>
      </c>
      <c r="O5712" s="0" t="n">
        <f aca="false">VLOOKUP(A5712,'Team Data'!$A$1:$E$659,4,FALSE())</f>
        <v>586</v>
      </c>
      <c r="P5712" s="0" t="n">
        <f aca="false">VLOOKUP(A5712,'Team Data'!$A$1:$E$659,5,FALSE())</f>
        <v>427</v>
      </c>
      <c r="Q5712" s="0" t="n">
        <f aca="false">VLOOKUP(B5712,'Team Data'!$A$1:$E$659,4,FALSE())</f>
        <v>555</v>
      </c>
      <c r="R5712" s="0" t="n">
        <f aca="false">VLOOKUP(B5712,'Team Data'!$A$1:$E$659,5,FALSE())</f>
        <v>488</v>
      </c>
      <c r="S5712" s="0" t="n">
        <f aca="false">IF(I5712=1,(MIN(30,(C5712-D5712)))*(M5712/(M5712+N5712))*(Q5712/(Q5712+R5712)),(MAX(-30,(C5712-D5712)))*(N5712/(M5712+N5712))*(R5712/(R5712+Q5712)))</f>
        <v>-1.02348993288591</v>
      </c>
      <c r="T5712" s="0" t="n">
        <f aca="false">IF(J5712=1,(MIN(30,(D5712-C5712)))*(K5712/(K5712+L5712))*(O5712/(O5712+P5712)),(MAX(-30,(D5712-C5712)))*(L5712/(K5712+L5712))*(P5712/(P5712+O5712)))</f>
        <v>1.30624462630959</v>
      </c>
      <c r="U5712" s="7" t="n">
        <v>43167</v>
      </c>
    </row>
    <row r="5713" customFormat="false" ht="15" hidden="false" customHeight="false" outlineLevel="0" collapsed="false">
      <c r="A5713" s="0" t="s">
        <v>48</v>
      </c>
      <c r="B5713" s="0" t="s">
        <v>37</v>
      </c>
      <c r="C5713" s="0" t="n">
        <v>74</v>
      </c>
      <c r="D5713" s="0" t="n">
        <v>89</v>
      </c>
      <c r="E5713" s="0" t="n">
        <v>36</v>
      </c>
      <c r="F5713" s="0" t="n">
        <v>51</v>
      </c>
      <c r="G5713" s="0" t="n">
        <v>9</v>
      </c>
      <c r="H5713" s="0" t="n">
        <v>8</v>
      </c>
      <c r="I5713" s="0" t="n">
        <v>0</v>
      </c>
      <c r="J5713" s="0" t="n">
        <v>1</v>
      </c>
      <c r="K5713" s="0" t="n">
        <f aca="false">VLOOKUP(A5713,'Team Data'!$A$1:$E$659,2,FALSE())</f>
        <v>21</v>
      </c>
      <c r="L5713" s="0" t="n">
        <f aca="false">VLOOKUP(A5713,'Team Data'!$A$1:$E$659,3,FALSE())</f>
        <v>15</v>
      </c>
      <c r="M5713" s="0" t="n">
        <f aca="false">VLOOKUP(B5713,'Team Data'!$A$1:$E$659,2,FALSE())</f>
        <v>27</v>
      </c>
      <c r="N5713" s="0" t="n">
        <f aca="false">VLOOKUP(B5713,'Team Data'!$A$1:$E$659,3,FALSE())</f>
        <v>9</v>
      </c>
      <c r="O5713" s="0" t="n">
        <f aca="false">VLOOKUP(A5713,'Team Data'!$A$1:$E$659,4,FALSE())</f>
        <v>577</v>
      </c>
      <c r="P5713" s="0" t="n">
        <f aca="false">VLOOKUP(A5713,'Team Data'!$A$1:$E$659,5,FALSE())</f>
        <v>521</v>
      </c>
      <c r="Q5713" s="0" t="n">
        <f aca="false">VLOOKUP(B5713,'Team Data'!$A$1:$E$659,4,FALSE())</f>
        <v>662</v>
      </c>
      <c r="R5713" s="0" t="n">
        <f aca="false">VLOOKUP(B5713,'Team Data'!$A$1:$E$659,5,FALSE())</f>
        <v>509</v>
      </c>
      <c r="S5713" s="0" t="n">
        <f aca="false">IF(I5713=1,(MIN(30,(C5713-D5713)))*(M5713/(M5713+N5713))*(Q5713/(Q5713+R5713)),(MAX(-30,(C5713-D5713)))*(N5713/(M5713+N5713))*(R5713/(R5713+Q5713)))</f>
        <v>-1.6300170794193</v>
      </c>
      <c r="T5713" s="0" t="n">
        <f aca="false">IF(J5713=1,(MIN(30,(D5713-C5713)))*(K5713/(K5713+L5713))*(O5713/(O5713+P5713)),(MAX(-30,(D5713-C5713)))*(L5713/(K5713+L5713))*(P5713/(P5713+O5713)))</f>
        <v>4.59813296903461</v>
      </c>
      <c r="U5713" s="7" t="n">
        <v>43167</v>
      </c>
    </row>
    <row r="5714" customFormat="false" ht="15" hidden="false" customHeight="false" outlineLevel="0" collapsed="false">
      <c r="A5714" s="0" t="s">
        <v>286</v>
      </c>
      <c r="B5714" s="0" t="s">
        <v>135</v>
      </c>
      <c r="C5714" s="0" t="n">
        <v>64</v>
      </c>
      <c r="D5714" s="0" t="n">
        <v>66</v>
      </c>
      <c r="E5714" s="0" t="n">
        <v>33</v>
      </c>
      <c r="F5714" s="0" t="n">
        <v>33</v>
      </c>
      <c r="G5714" s="0" t="n">
        <v>14</v>
      </c>
      <c r="H5714" s="0" t="n">
        <v>11</v>
      </c>
      <c r="I5714" s="0" t="n">
        <v>0</v>
      </c>
      <c r="J5714" s="0" t="n">
        <v>1</v>
      </c>
      <c r="K5714" s="0" t="n">
        <f aca="false">VLOOKUP(A5714,'Team Data'!$A$1:$E$659,2,FALSE())</f>
        <v>21</v>
      </c>
      <c r="L5714" s="0" t="n">
        <f aca="false">VLOOKUP(A5714,'Team Data'!$A$1:$E$659,3,FALSE())</f>
        <v>12</v>
      </c>
      <c r="M5714" s="0" t="n">
        <f aca="false">VLOOKUP(B5714,'Team Data'!$A$1:$E$659,2,FALSE())</f>
        <v>25</v>
      </c>
      <c r="N5714" s="0" t="n">
        <f aca="false">VLOOKUP(B5714,'Team Data'!$A$1:$E$659,3,FALSE())</f>
        <v>12</v>
      </c>
      <c r="O5714" s="0" t="n">
        <f aca="false">VLOOKUP(A5714,'Team Data'!$A$1:$E$659,4,FALSE())</f>
        <v>684</v>
      </c>
      <c r="P5714" s="0" t="n">
        <f aca="false">VLOOKUP(A5714,'Team Data'!$A$1:$E$659,5,FALSE())</f>
        <v>441</v>
      </c>
      <c r="Q5714" s="0" t="n">
        <f aca="false">VLOOKUP(B5714,'Team Data'!$A$1:$E$659,4,FALSE())</f>
        <v>699</v>
      </c>
      <c r="R5714" s="0" t="n">
        <f aca="false">VLOOKUP(B5714,'Team Data'!$A$1:$E$659,5,FALSE())</f>
        <v>540</v>
      </c>
      <c r="S5714" s="0" t="n">
        <f aca="false">IF(I5714=1,(MIN(30,(C5714-D5714)))*(M5714/(M5714+N5714))*(Q5714/(Q5714+R5714)),(MAX(-30,(C5714-D5714)))*(N5714/(M5714+N5714))*(R5714/(R5714+Q5714)))</f>
        <v>-0.282704011517571</v>
      </c>
      <c r="T5714" s="0" t="n">
        <f aca="false">IF(J5714=1,(MIN(30,(D5714-C5714)))*(K5714/(K5714+L5714))*(O5714/(O5714+P5714)),(MAX(-30,(D5714-C5714)))*(L5714/(K5714+L5714))*(P5714/(P5714+O5714)))</f>
        <v>0.773818181818182</v>
      </c>
      <c r="U5714" s="7" t="n">
        <v>43167</v>
      </c>
    </row>
    <row r="5715" customFormat="false" ht="15" hidden="false" customHeight="false" outlineLevel="0" collapsed="false">
      <c r="A5715" s="0" t="s">
        <v>9</v>
      </c>
      <c r="B5715" s="0" t="s">
        <v>292</v>
      </c>
      <c r="C5715" s="0" t="n">
        <v>71</v>
      </c>
      <c r="D5715" s="0" t="n">
        <v>70</v>
      </c>
      <c r="E5715" s="0" t="n">
        <v>33</v>
      </c>
      <c r="F5715" s="0" t="n">
        <v>44</v>
      </c>
      <c r="G5715" s="0" t="n">
        <v>14</v>
      </c>
      <c r="H5715" s="0" t="n">
        <v>17</v>
      </c>
      <c r="I5715" s="0" t="n">
        <v>1</v>
      </c>
      <c r="J5715" s="0" t="n">
        <v>0</v>
      </c>
      <c r="K5715" s="0" t="n">
        <f aca="false">VLOOKUP(A5715,'Team Data'!$A$1:$E$659,2,FALSE())</f>
        <v>20</v>
      </c>
      <c r="L5715" s="0" t="n">
        <f aca="false">VLOOKUP(A5715,'Team Data'!$A$1:$E$659,3,FALSE())</f>
        <v>16</v>
      </c>
      <c r="M5715" s="0" t="n">
        <f aca="false">VLOOKUP(B5715,'Team Data'!$A$1:$E$659,2,FALSE())</f>
        <v>19</v>
      </c>
      <c r="N5715" s="0" t="n">
        <f aca="false">VLOOKUP(B5715,'Team Data'!$A$1:$E$659,3,FALSE())</f>
        <v>13</v>
      </c>
      <c r="O5715" s="0" t="n">
        <f aca="false">VLOOKUP(A5715,'Team Data'!$A$1:$E$659,4,FALSE())</f>
        <v>741</v>
      </c>
      <c r="P5715" s="0" t="n">
        <f aca="false">VLOOKUP(A5715,'Team Data'!$A$1:$E$659,5,FALSE())</f>
        <v>460</v>
      </c>
      <c r="Q5715" s="0" t="n">
        <f aca="false">VLOOKUP(B5715,'Team Data'!$A$1:$E$659,4,FALSE())</f>
        <v>664</v>
      </c>
      <c r="R5715" s="0" t="n">
        <f aca="false">VLOOKUP(B5715,'Team Data'!$A$1:$E$659,5,FALSE())</f>
        <v>424</v>
      </c>
      <c r="S5715" s="0" t="n">
        <f aca="false">IF(I5715=1,(MIN(30,(C5715-D5715)))*(M5715/(M5715+N5715))*(Q5715/(Q5715+R5715)),(MAX(-30,(C5715-D5715)))*(N5715/(M5715+N5715))*(R5715/(R5715+Q5715)))</f>
        <v>0.362362132352941</v>
      </c>
      <c r="T5715" s="0" t="n">
        <f aca="false">IF(J5715=1,(MIN(30,(D5715-C5715)))*(K5715/(K5715+L5715))*(O5715/(O5715+P5715)),(MAX(-30,(D5715-C5715)))*(L5715/(K5715+L5715))*(P5715/(P5715+O5715)))</f>
        <v>-0.170228513275974</v>
      </c>
      <c r="U5715" s="7" t="n">
        <v>43167</v>
      </c>
    </row>
    <row r="5716" customFormat="false" ht="15" hidden="false" customHeight="false" outlineLevel="0" collapsed="false">
      <c r="A5716" s="0" t="s">
        <v>30</v>
      </c>
      <c r="B5716" s="0" t="s">
        <v>55</v>
      </c>
      <c r="C5716" s="0" t="n">
        <v>82</v>
      </c>
      <c r="D5716" s="0" t="n">
        <v>90</v>
      </c>
      <c r="E5716" s="0" t="n">
        <v>33</v>
      </c>
      <c r="F5716" s="0" t="n">
        <v>39</v>
      </c>
      <c r="G5716" s="0" t="n">
        <v>9</v>
      </c>
      <c r="H5716" s="0" t="n">
        <v>7</v>
      </c>
      <c r="I5716" s="0" t="n">
        <v>0</v>
      </c>
      <c r="J5716" s="0" t="n">
        <v>1</v>
      </c>
      <c r="K5716" s="0" t="n">
        <f aca="false">VLOOKUP(A5716,'Team Data'!$A$1:$E$659,2,FALSE())</f>
        <v>19</v>
      </c>
      <c r="L5716" s="0" t="n">
        <f aca="false">VLOOKUP(A5716,'Team Data'!$A$1:$E$659,3,FALSE())</f>
        <v>16</v>
      </c>
      <c r="M5716" s="0" t="n">
        <f aca="false">VLOOKUP(B5716,'Team Data'!$A$1:$E$659,2,FALSE())</f>
        <v>24</v>
      </c>
      <c r="N5716" s="0" t="n">
        <f aca="false">VLOOKUP(B5716,'Team Data'!$A$1:$E$659,3,FALSE())</f>
        <v>9</v>
      </c>
      <c r="O5716" s="0" t="n">
        <f aca="false">VLOOKUP(A5716,'Team Data'!$A$1:$E$659,4,FALSE())</f>
        <v>646</v>
      </c>
      <c r="P5716" s="0" t="n">
        <f aca="false">VLOOKUP(A5716,'Team Data'!$A$1:$E$659,5,FALSE())</f>
        <v>510</v>
      </c>
      <c r="Q5716" s="0" t="n">
        <f aca="false">VLOOKUP(B5716,'Team Data'!$A$1:$E$659,4,FALSE())</f>
        <v>691</v>
      </c>
      <c r="R5716" s="0" t="n">
        <f aca="false">VLOOKUP(B5716,'Team Data'!$A$1:$E$659,5,FALSE())</f>
        <v>426</v>
      </c>
      <c r="S5716" s="0" t="n">
        <f aca="false">IF(I5716=1,(MIN(30,(C5716-D5716)))*(M5716/(M5716+N5716))*(Q5716/(Q5716+R5716)),(MAX(-30,(C5716-D5716)))*(N5716/(M5716+N5716))*(R5716/(R5716+Q5716)))</f>
        <v>-0.832098966387239</v>
      </c>
      <c r="T5716" s="0" t="n">
        <f aca="false">IF(J5716=1,(MIN(30,(D5716-C5716)))*(K5716/(K5716+L5716))*(O5716/(O5716+P5716)),(MAX(-30,(D5716-C5716)))*(L5716/(K5716+L5716))*(P5716/(P5716+O5716)))</f>
        <v>2.42689075630252</v>
      </c>
      <c r="U5716" s="7" t="n">
        <v>43167</v>
      </c>
    </row>
    <row r="5717" customFormat="false" ht="15" hidden="false" customHeight="false" outlineLevel="0" collapsed="false">
      <c r="A5717" s="0" t="s">
        <v>234</v>
      </c>
      <c r="B5717" s="0" t="s">
        <v>64</v>
      </c>
      <c r="C5717" s="0" t="n">
        <v>72</v>
      </c>
      <c r="D5717" s="0" t="n">
        <v>68</v>
      </c>
      <c r="E5717" s="0" t="n">
        <v>45</v>
      </c>
      <c r="F5717" s="0" t="n">
        <v>39</v>
      </c>
      <c r="G5717" s="0" t="n">
        <v>11</v>
      </c>
      <c r="H5717" s="0" t="n">
        <v>13</v>
      </c>
      <c r="I5717" s="0" t="n">
        <v>1</v>
      </c>
      <c r="J5717" s="0" t="n">
        <v>0</v>
      </c>
      <c r="K5717" s="0" t="n">
        <f aca="false">VLOOKUP(A5717,'Team Data'!$A$1:$E$659,2,FALSE())</f>
        <v>19</v>
      </c>
      <c r="L5717" s="0" t="n">
        <f aca="false">VLOOKUP(A5717,'Team Data'!$A$1:$E$659,3,FALSE())</f>
        <v>13</v>
      </c>
      <c r="M5717" s="0" t="n">
        <f aca="false">VLOOKUP(B5717,'Team Data'!$A$1:$E$659,2,FALSE())</f>
        <v>21</v>
      </c>
      <c r="N5717" s="0" t="n">
        <f aca="false">VLOOKUP(B5717,'Team Data'!$A$1:$E$659,3,FALSE())</f>
        <v>12</v>
      </c>
      <c r="O5717" s="0" t="n">
        <f aca="false">VLOOKUP(A5717,'Team Data'!$A$1:$E$659,4,FALSE())</f>
        <v>655</v>
      </c>
      <c r="P5717" s="0" t="n">
        <f aca="false">VLOOKUP(A5717,'Team Data'!$A$1:$E$659,5,FALSE())</f>
        <v>411</v>
      </c>
      <c r="Q5717" s="0" t="n">
        <f aca="false">VLOOKUP(B5717,'Team Data'!$A$1:$E$659,4,FALSE())</f>
        <v>611</v>
      </c>
      <c r="R5717" s="0" t="n">
        <f aca="false">VLOOKUP(B5717,'Team Data'!$A$1:$E$659,5,FALSE())</f>
        <v>453</v>
      </c>
      <c r="S5717" s="0" t="n">
        <f aca="false">IF(I5717=1,(MIN(30,(C5717-D5717)))*(M5717/(M5717+N5717))*(Q5717/(Q5717+R5717)),(MAX(-30,(C5717-D5717)))*(N5717/(M5717+N5717))*(R5717/(R5717+Q5717)))</f>
        <v>1.46172248803828</v>
      </c>
      <c r="T5717" s="0" t="n">
        <f aca="false">IF(J5717=1,(MIN(30,(D5717-C5717)))*(K5717/(K5717+L5717))*(O5717/(O5717+P5717)),(MAX(-30,(D5717-C5717)))*(L5717/(K5717+L5717))*(P5717/(P5717+O5717)))</f>
        <v>-0.626524390243902</v>
      </c>
      <c r="U5717" s="7" t="n">
        <v>43167</v>
      </c>
    </row>
    <row r="5718" customFormat="false" ht="15" hidden="false" customHeight="false" outlineLevel="0" collapsed="false">
      <c r="A5718" s="0" t="s">
        <v>137</v>
      </c>
      <c r="B5718" s="0" t="s">
        <v>24</v>
      </c>
      <c r="C5718" s="0" t="n">
        <v>76</v>
      </c>
      <c r="D5718" s="0" t="n">
        <v>73</v>
      </c>
      <c r="E5718" s="0" t="n">
        <v>39</v>
      </c>
      <c r="F5718" s="0" t="n">
        <v>46</v>
      </c>
      <c r="G5718" s="0" t="n">
        <v>9</v>
      </c>
      <c r="H5718" s="0" t="n">
        <v>8</v>
      </c>
      <c r="I5718" s="0" t="n">
        <v>1</v>
      </c>
      <c r="J5718" s="0" t="n">
        <v>0</v>
      </c>
      <c r="K5718" s="0" t="n">
        <f aca="false">VLOOKUP(A5718,'Team Data'!$A$1:$E$659,2,FALSE())</f>
        <v>17</v>
      </c>
      <c r="L5718" s="0" t="n">
        <f aca="false">VLOOKUP(A5718,'Team Data'!$A$1:$E$659,3,FALSE())</f>
        <v>17</v>
      </c>
      <c r="M5718" s="0" t="n">
        <f aca="false">VLOOKUP(B5718,'Team Data'!$A$1:$E$659,2,FALSE())</f>
        <v>19</v>
      </c>
      <c r="N5718" s="0" t="n">
        <f aca="false">VLOOKUP(B5718,'Team Data'!$A$1:$E$659,3,FALSE())</f>
        <v>13</v>
      </c>
      <c r="O5718" s="0" t="n">
        <f aca="false">VLOOKUP(A5718,'Team Data'!$A$1:$E$659,4,FALSE())</f>
        <v>609</v>
      </c>
      <c r="P5718" s="0" t="n">
        <f aca="false">VLOOKUP(A5718,'Team Data'!$A$1:$E$659,5,FALSE())</f>
        <v>491</v>
      </c>
      <c r="Q5718" s="0" t="n">
        <f aca="false">VLOOKUP(B5718,'Team Data'!$A$1:$E$659,4,FALSE())</f>
        <v>529</v>
      </c>
      <c r="R5718" s="0" t="n">
        <f aca="false">VLOOKUP(B5718,'Team Data'!$A$1:$E$659,5,FALSE())</f>
        <v>500</v>
      </c>
      <c r="S5718" s="0" t="n">
        <f aca="false">IF(I5718=1,(MIN(30,(C5718-D5718)))*(M5718/(M5718+N5718))*(Q5718/(Q5718+R5718)),(MAX(-30,(C5718-D5718)))*(N5718/(M5718+N5718))*(R5718/(R5718+Q5718)))</f>
        <v>0.915725218658892</v>
      </c>
      <c r="T5718" s="0" t="n">
        <f aca="false">IF(J5718=1,(MIN(30,(D5718-C5718)))*(K5718/(K5718+L5718))*(O5718/(O5718+P5718)),(MAX(-30,(D5718-C5718)))*(L5718/(K5718+L5718))*(P5718/(P5718+O5718)))</f>
        <v>-0.669545454545455</v>
      </c>
      <c r="U5718" s="7" t="n">
        <v>43167</v>
      </c>
    </row>
    <row r="5719" customFormat="false" ht="15" hidden="false" customHeight="false" outlineLevel="0" collapsed="false">
      <c r="A5719" s="0" t="s">
        <v>163</v>
      </c>
      <c r="B5719" s="0" t="s">
        <v>97</v>
      </c>
      <c r="C5719" s="0" t="n">
        <v>75</v>
      </c>
      <c r="D5719" s="0" t="n">
        <v>80</v>
      </c>
      <c r="E5719" s="0" t="n">
        <v>29</v>
      </c>
      <c r="F5719" s="0" t="n">
        <v>37</v>
      </c>
      <c r="G5719" s="0" t="n">
        <v>18</v>
      </c>
      <c r="H5719" s="0" t="n">
        <v>10</v>
      </c>
      <c r="I5719" s="0" t="n">
        <v>0</v>
      </c>
      <c r="J5719" s="0" t="n">
        <v>1</v>
      </c>
      <c r="K5719" s="0" t="n">
        <f aca="false">VLOOKUP(A5719,'Team Data'!$A$1:$E$659,2,FALSE())</f>
        <v>13</v>
      </c>
      <c r="L5719" s="0" t="n">
        <f aca="false">VLOOKUP(A5719,'Team Data'!$A$1:$E$659,3,FALSE())</f>
        <v>20</v>
      </c>
      <c r="M5719" s="0" t="n">
        <f aca="false">VLOOKUP(B5719,'Team Data'!$A$1:$E$659,2,FALSE())</f>
        <v>16</v>
      </c>
      <c r="N5719" s="0" t="n">
        <f aca="false">VLOOKUP(B5719,'Team Data'!$A$1:$E$659,3,FALSE())</f>
        <v>17</v>
      </c>
      <c r="O5719" s="0" t="n">
        <f aca="false">VLOOKUP(A5719,'Team Data'!$A$1:$E$659,4,FALSE())</f>
        <v>540</v>
      </c>
      <c r="P5719" s="0" t="n">
        <f aca="false">VLOOKUP(A5719,'Team Data'!$A$1:$E$659,5,FALSE())</f>
        <v>528</v>
      </c>
      <c r="Q5719" s="0" t="n">
        <f aca="false">VLOOKUP(B5719,'Team Data'!$A$1:$E$659,4,FALSE())</f>
        <v>539</v>
      </c>
      <c r="R5719" s="0" t="n">
        <f aca="false">VLOOKUP(B5719,'Team Data'!$A$1:$E$659,5,FALSE())</f>
        <v>535</v>
      </c>
      <c r="S5719" s="0" t="n">
        <f aca="false">IF(I5719=1,(MIN(30,(C5719-D5719)))*(M5719/(M5719+N5719))*(Q5719/(Q5719+R5719)),(MAX(-30,(C5719-D5719)))*(N5719/(M5719+N5719))*(R5719/(R5719+Q5719)))</f>
        <v>-1.28308221883641</v>
      </c>
      <c r="T5719" s="0" t="n">
        <f aca="false">IF(J5719=1,(MIN(30,(D5719-C5719)))*(K5719/(K5719+L5719))*(O5719/(O5719+P5719)),(MAX(-30,(D5719-C5719)))*(L5719/(K5719+L5719))*(P5719/(P5719+O5719)))</f>
        <v>0.995914198161389</v>
      </c>
      <c r="U5719" s="7" t="n">
        <v>43167</v>
      </c>
    </row>
    <row r="5720" customFormat="false" ht="15" hidden="false" customHeight="false" outlineLevel="0" collapsed="false">
      <c r="A5720" s="0" t="s">
        <v>271</v>
      </c>
      <c r="B5720" s="0" t="s">
        <v>165</v>
      </c>
      <c r="C5720" s="0" t="n">
        <v>77</v>
      </c>
      <c r="D5720" s="0" t="n">
        <v>79</v>
      </c>
      <c r="E5720" s="0" t="n">
        <v>31</v>
      </c>
      <c r="F5720" s="0" t="n">
        <v>28</v>
      </c>
      <c r="G5720" s="0" t="n">
        <v>11</v>
      </c>
      <c r="H5720" s="0" t="n">
        <v>14</v>
      </c>
      <c r="I5720" s="0" t="n">
        <v>0</v>
      </c>
      <c r="J5720" s="0" t="n">
        <v>1</v>
      </c>
      <c r="K5720" s="0" t="n">
        <f aca="false">VLOOKUP(A5720,'Team Data'!$A$1:$E$659,2,FALSE())</f>
        <v>10</v>
      </c>
      <c r="L5720" s="0" t="n">
        <f aca="false">VLOOKUP(A5720,'Team Data'!$A$1:$E$659,3,FALSE())</f>
        <v>22</v>
      </c>
      <c r="M5720" s="0" t="n">
        <f aca="false">VLOOKUP(B5720,'Team Data'!$A$1:$E$659,2,FALSE())</f>
        <v>21</v>
      </c>
      <c r="N5720" s="0" t="n">
        <f aca="false">VLOOKUP(B5720,'Team Data'!$A$1:$E$659,3,FALSE())</f>
        <v>13</v>
      </c>
      <c r="O5720" s="0" t="n">
        <f aca="false">VLOOKUP(A5720,'Team Data'!$A$1:$E$659,4,FALSE())</f>
        <v>525</v>
      </c>
      <c r="P5720" s="0" t="n">
        <f aca="false">VLOOKUP(A5720,'Team Data'!$A$1:$E$659,5,FALSE())</f>
        <v>506</v>
      </c>
      <c r="Q5720" s="0" t="n">
        <f aca="false">VLOOKUP(B5720,'Team Data'!$A$1:$E$659,4,FALSE())</f>
        <v>568</v>
      </c>
      <c r="R5720" s="0" t="n">
        <f aca="false">VLOOKUP(B5720,'Team Data'!$A$1:$E$659,5,FALSE())</f>
        <v>531</v>
      </c>
      <c r="S5720" s="0" t="n">
        <f aca="false">IF(I5720=1,(MIN(30,(C5720-D5720)))*(M5720/(M5720+N5720))*(Q5720/(Q5720+R5720)),(MAX(-30,(C5720-D5720)))*(N5720/(M5720+N5720))*(R5720/(R5720+Q5720)))</f>
        <v>-0.369480276186908</v>
      </c>
      <c r="T5720" s="0" t="n">
        <f aca="false">IF(J5720=1,(MIN(30,(D5720-C5720)))*(K5720/(K5720+L5720))*(O5720/(O5720+P5720)),(MAX(-30,(D5720-C5720)))*(L5720/(K5720+L5720))*(P5720/(P5720+O5720)))</f>
        <v>0.318258971871969</v>
      </c>
      <c r="U5720" s="7" t="n">
        <v>43167</v>
      </c>
    </row>
    <row r="5721" customFormat="false" ht="15" hidden="false" customHeight="false" outlineLevel="0" collapsed="false">
      <c r="A5721" s="0" t="s">
        <v>59</v>
      </c>
      <c r="B5721" s="0" t="s">
        <v>15</v>
      </c>
      <c r="C5721" s="0" t="n">
        <v>67</v>
      </c>
      <c r="D5721" s="0" t="n">
        <v>83</v>
      </c>
      <c r="E5721" s="0" t="n">
        <v>27</v>
      </c>
      <c r="F5721" s="0" t="n">
        <v>36</v>
      </c>
      <c r="G5721" s="0" t="n">
        <v>15</v>
      </c>
      <c r="H5721" s="0" t="n">
        <v>8</v>
      </c>
      <c r="I5721" s="0" t="n">
        <v>0</v>
      </c>
      <c r="J5721" s="0" t="n">
        <v>1</v>
      </c>
      <c r="K5721" s="0" t="n">
        <f aca="false">VLOOKUP(A5721,'Team Data'!$A$1:$E$659,2,FALSE())</f>
        <v>17</v>
      </c>
      <c r="L5721" s="0" t="n">
        <f aca="false">VLOOKUP(A5721,'Team Data'!$A$1:$E$659,3,FALSE())</f>
        <v>15</v>
      </c>
      <c r="M5721" s="0" t="n">
        <f aca="false">VLOOKUP(B5721,'Team Data'!$A$1:$E$659,2,FALSE())</f>
        <v>26</v>
      </c>
      <c r="N5721" s="0" t="n">
        <f aca="false">VLOOKUP(B5721,'Team Data'!$A$1:$E$659,3,FALSE())</f>
        <v>8</v>
      </c>
      <c r="O5721" s="0" t="n">
        <f aca="false">VLOOKUP(A5721,'Team Data'!$A$1:$E$659,4,FALSE())</f>
        <v>627</v>
      </c>
      <c r="P5721" s="0" t="n">
        <f aca="false">VLOOKUP(A5721,'Team Data'!$A$1:$E$659,5,FALSE())</f>
        <v>441</v>
      </c>
      <c r="Q5721" s="0" t="n">
        <f aca="false">VLOOKUP(B5721,'Team Data'!$A$1:$E$659,4,FALSE())</f>
        <v>626</v>
      </c>
      <c r="R5721" s="0" t="n">
        <f aca="false">VLOOKUP(B5721,'Team Data'!$A$1:$E$659,5,FALSE())</f>
        <v>506</v>
      </c>
      <c r="S5721" s="0" t="n">
        <f aca="false">IF(I5721=1,(MIN(30,(C5721-D5721)))*(M5721/(M5721+N5721))*(Q5721/(Q5721+R5721)),(MAX(-30,(C5721-D5721)))*(N5721/(M5721+N5721))*(R5721/(R5721+Q5721)))</f>
        <v>-1.68281022656412</v>
      </c>
      <c r="T5721" s="0" t="n">
        <f aca="false">IF(J5721=1,(MIN(30,(D5721-C5721)))*(K5721/(K5721+L5721))*(O5721/(O5721+P5721)),(MAX(-30,(D5721-C5721)))*(L5721/(K5721+L5721))*(P5721/(P5721+O5721)))</f>
        <v>4.99016853932584</v>
      </c>
      <c r="U5721" s="7" t="n">
        <v>43167</v>
      </c>
    </row>
    <row r="5722" customFormat="false" ht="15" hidden="false" customHeight="false" outlineLevel="0" collapsed="false">
      <c r="A5722" s="0" t="s">
        <v>307</v>
      </c>
      <c r="B5722" s="0" t="s">
        <v>305</v>
      </c>
      <c r="C5722" s="0" t="n">
        <v>66</v>
      </c>
      <c r="D5722" s="0" t="n">
        <v>70</v>
      </c>
      <c r="E5722" s="0" t="n">
        <v>33</v>
      </c>
      <c r="F5722" s="0" t="n">
        <v>32</v>
      </c>
      <c r="G5722" s="0" t="n">
        <v>12</v>
      </c>
      <c r="H5722" s="0" t="n">
        <v>14</v>
      </c>
      <c r="I5722" s="0" t="n">
        <v>0</v>
      </c>
      <c r="J5722" s="0" t="n">
        <v>1</v>
      </c>
      <c r="K5722" s="0" t="n">
        <f aca="false">VLOOKUP(A5722,'Team Data'!$A$1:$E$659,2,FALSE())</f>
        <v>9</v>
      </c>
      <c r="L5722" s="0" t="n">
        <f aca="false">VLOOKUP(A5722,'Team Data'!$A$1:$E$659,3,FALSE())</f>
        <v>22</v>
      </c>
      <c r="M5722" s="0" t="n">
        <f aca="false">VLOOKUP(B5722,'Team Data'!$A$1:$E$659,2,FALSE())</f>
        <v>22</v>
      </c>
      <c r="N5722" s="0" t="n">
        <f aca="false">VLOOKUP(B5722,'Team Data'!$A$1:$E$659,3,FALSE())</f>
        <v>11</v>
      </c>
      <c r="O5722" s="0" t="n">
        <f aca="false">VLOOKUP(A5722,'Team Data'!$A$1:$E$659,4,FALSE())</f>
        <v>491</v>
      </c>
      <c r="P5722" s="0" t="n">
        <f aca="false">VLOOKUP(A5722,'Team Data'!$A$1:$E$659,5,FALSE())</f>
        <v>453</v>
      </c>
      <c r="Q5722" s="0" t="n">
        <f aca="false">VLOOKUP(B5722,'Team Data'!$A$1:$E$659,4,FALSE())</f>
        <v>522</v>
      </c>
      <c r="R5722" s="0" t="n">
        <f aca="false">VLOOKUP(B5722,'Team Data'!$A$1:$E$659,5,FALSE())</f>
        <v>501</v>
      </c>
      <c r="S5722" s="0" t="n">
        <f aca="false">IF(I5722=1,(MIN(30,(C5722-D5722)))*(M5722/(M5722+N5722))*(Q5722/(Q5722+R5722)),(MAX(-30,(C5722-D5722)))*(N5722/(M5722+N5722))*(R5722/(R5722+Q5722)))</f>
        <v>-0.652981427174976</v>
      </c>
      <c r="T5722" s="0" t="n">
        <f aca="false">IF(J5722=1,(MIN(30,(D5722-C5722)))*(K5722/(K5722+L5722))*(O5722/(O5722+P5722)),(MAX(-30,(D5722-C5722)))*(L5722/(K5722+L5722))*(P5722/(P5722+O5722)))</f>
        <v>0.604018589393111</v>
      </c>
      <c r="U5722" s="7" t="n">
        <v>43167</v>
      </c>
    </row>
    <row r="5723" customFormat="false" ht="15" hidden="false" customHeight="false" outlineLevel="0" collapsed="false">
      <c r="A5723" s="0" t="s">
        <v>319</v>
      </c>
      <c r="B5723" s="0" t="s">
        <v>189</v>
      </c>
      <c r="C5723" s="0" t="n">
        <v>74</v>
      </c>
      <c r="D5723" s="0" t="n">
        <v>79</v>
      </c>
      <c r="E5723" s="0" t="n">
        <v>46</v>
      </c>
      <c r="F5723" s="0" t="n">
        <v>31</v>
      </c>
      <c r="G5723" s="0" t="n">
        <v>14</v>
      </c>
      <c r="H5723" s="0" t="n">
        <v>6</v>
      </c>
      <c r="I5723" s="0" t="n">
        <v>0</v>
      </c>
      <c r="J5723" s="0" t="n">
        <v>1</v>
      </c>
      <c r="K5723" s="0" t="n">
        <f aca="false">VLOOKUP(A5723,'Team Data'!$A$1:$E$659,2,FALSE())</f>
        <v>20</v>
      </c>
      <c r="L5723" s="0" t="n">
        <f aca="false">VLOOKUP(A5723,'Team Data'!$A$1:$E$659,3,FALSE())</f>
        <v>13</v>
      </c>
      <c r="M5723" s="0" t="n">
        <f aca="false">VLOOKUP(B5723,'Team Data'!$A$1:$E$659,2,FALSE())</f>
        <v>29</v>
      </c>
      <c r="N5723" s="0" t="n">
        <f aca="false">VLOOKUP(B5723,'Team Data'!$A$1:$E$659,3,FALSE())</f>
        <v>8</v>
      </c>
      <c r="O5723" s="0" t="n">
        <f aca="false">VLOOKUP(A5723,'Team Data'!$A$1:$E$659,4,FALSE())</f>
        <v>561</v>
      </c>
      <c r="P5723" s="0" t="n">
        <f aca="false">VLOOKUP(A5723,'Team Data'!$A$1:$E$659,5,FALSE())</f>
        <v>525</v>
      </c>
      <c r="Q5723" s="0" t="n">
        <f aca="false">VLOOKUP(B5723,'Team Data'!$A$1:$E$659,4,FALSE())</f>
        <v>706</v>
      </c>
      <c r="R5723" s="0" t="n">
        <f aca="false">VLOOKUP(B5723,'Team Data'!$A$1:$E$659,5,FALSE())</f>
        <v>511</v>
      </c>
      <c r="S5723" s="0" t="n">
        <f aca="false">IF(I5723=1,(MIN(30,(C5723-D5723)))*(M5723/(M5723+N5723))*(Q5723/(Q5723+R5723)),(MAX(-30,(C5723-D5723)))*(N5723/(M5723+N5723))*(R5723/(R5723+Q5723)))</f>
        <v>-0.453929689755491</v>
      </c>
      <c r="T5723" s="0" t="n">
        <f aca="false">IF(J5723=1,(MIN(30,(D5723-C5723)))*(K5723/(K5723+L5723))*(O5723/(O5723+P5723)),(MAX(-30,(D5723-C5723)))*(L5723/(K5723+L5723))*(P5723/(P5723+O5723)))</f>
        <v>1.56537753222836</v>
      </c>
      <c r="U5723" s="7" t="n">
        <v>43167</v>
      </c>
    </row>
    <row r="5724" customFormat="false" ht="15" hidden="false" customHeight="false" outlineLevel="0" collapsed="false">
      <c r="A5724" s="0" t="s">
        <v>134</v>
      </c>
      <c r="B5724" s="0" t="s">
        <v>106</v>
      </c>
      <c r="C5724" s="0" t="n">
        <v>74</v>
      </c>
      <c r="D5724" s="0" t="n">
        <v>77</v>
      </c>
      <c r="E5724" s="0" t="n">
        <v>33</v>
      </c>
      <c r="F5724" s="0" t="n">
        <v>40</v>
      </c>
      <c r="G5724" s="0" t="n">
        <v>13</v>
      </c>
      <c r="H5724" s="0" t="n">
        <v>11</v>
      </c>
      <c r="I5724" s="0" t="n">
        <v>0</v>
      </c>
      <c r="J5724" s="0" t="n">
        <v>1</v>
      </c>
      <c r="K5724" s="0" t="n">
        <f aca="false">VLOOKUP(A5724,'Team Data'!$A$1:$E$659,2,FALSE())</f>
        <v>10</v>
      </c>
      <c r="L5724" s="0" t="n">
        <f aca="false">VLOOKUP(A5724,'Team Data'!$A$1:$E$659,3,FALSE())</f>
        <v>22</v>
      </c>
      <c r="M5724" s="0" t="n">
        <f aca="false">VLOOKUP(B5724,'Team Data'!$A$1:$E$659,2,FALSE())</f>
        <v>22</v>
      </c>
      <c r="N5724" s="0" t="n">
        <f aca="false">VLOOKUP(B5724,'Team Data'!$A$1:$E$659,3,FALSE())</f>
        <v>12</v>
      </c>
      <c r="O5724" s="0" t="n">
        <f aca="false">VLOOKUP(A5724,'Team Data'!$A$1:$E$659,4,FALSE())</f>
        <v>542</v>
      </c>
      <c r="P5724" s="0" t="n">
        <f aca="false">VLOOKUP(A5724,'Team Data'!$A$1:$E$659,5,FALSE())</f>
        <v>420</v>
      </c>
      <c r="Q5724" s="0" t="n">
        <f aca="false">VLOOKUP(B5724,'Team Data'!$A$1:$E$659,4,FALSE())</f>
        <v>510</v>
      </c>
      <c r="R5724" s="0" t="n">
        <f aca="false">VLOOKUP(B5724,'Team Data'!$A$1:$E$659,5,FALSE())</f>
        <v>571</v>
      </c>
      <c r="S5724" s="0" t="n">
        <f aca="false">IF(I5724=1,(MIN(30,(C5724-D5724)))*(M5724/(M5724+N5724))*(Q5724/(Q5724+R5724)),(MAX(-30,(C5724-D5724)))*(N5724/(M5724+N5724))*(R5724/(R5724+Q5724)))</f>
        <v>-0.559286064101867</v>
      </c>
      <c r="T5724" s="0" t="n">
        <f aca="false">IF(J5724=1,(MIN(30,(D5724-C5724)))*(K5724/(K5724+L5724))*(O5724/(O5724+P5724)),(MAX(-30,(D5724-C5724)))*(L5724/(K5724+L5724))*(P5724/(P5724+O5724)))</f>
        <v>0.528196465696466</v>
      </c>
      <c r="U5724" s="7" t="n">
        <v>43167</v>
      </c>
    </row>
    <row r="5725" customFormat="false" ht="15" hidden="false" customHeight="false" outlineLevel="0" collapsed="false">
      <c r="A5725" s="0" t="s">
        <v>200</v>
      </c>
      <c r="B5725" s="0" t="s">
        <v>179</v>
      </c>
      <c r="C5725" s="0" t="n">
        <v>76</v>
      </c>
      <c r="D5725" s="0" t="n">
        <v>84</v>
      </c>
      <c r="E5725" s="0" t="n">
        <v>28</v>
      </c>
      <c r="F5725" s="0" t="n">
        <v>43</v>
      </c>
      <c r="G5725" s="0" t="n">
        <v>10</v>
      </c>
      <c r="H5725" s="0" t="n">
        <v>13</v>
      </c>
      <c r="I5725" s="0" t="n">
        <v>0</v>
      </c>
      <c r="J5725" s="0" t="n">
        <v>1</v>
      </c>
      <c r="K5725" s="0" t="n">
        <f aca="false">VLOOKUP(A5725,'Team Data'!$A$1:$E$659,2,FALSE())</f>
        <v>12</v>
      </c>
      <c r="L5725" s="0" t="n">
        <f aca="false">VLOOKUP(A5725,'Team Data'!$A$1:$E$659,3,FALSE())</f>
        <v>20</v>
      </c>
      <c r="M5725" s="0" t="n">
        <f aca="false">VLOOKUP(B5725,'Team Data'!$A$1:$E$659,2,FALSE())</f>
        <v>26</v>
      </c>
      <c r="N5725" s="0" t="n">
        <f aca="false">VLOOKUP(B5725,'Team Data'!$A$1:$E$659,3,FALSE())</f>
        <v>8</v>
      </c>
      <c r="O5725" s="0" t="n">
        <f aca="false">VLOOKUP(A5725,'Team Data'!$A$1:$E$659,4,FALSE())</f>
        <v>569</v>
      </c>
      <c r="P5725" s="0" t="n">
        <f aca="false">VLOOKUP(A5725,'Team Data'!$A$1:$E$659,5,FALSE())</f>
        <v>426</v>
      </c>
      <c r="Q5725" s="0" t="n">
        <f aca="false">VLOOKUP(B5725,'Team Data'!$A$1:$E$659,4,FALSE())</f>
        <v>523</v>
      </c>
      <c r="R5725" s="0" t="n">
        <f aca="false">VLOOKUP(B5725,'Team Data'!$A$1:$E$659,5,FALSE())</f>
        <v>545</v>
      </c>
      <c r="S5725" s="0" t="n">
        <f aca="false">IF(I5725=1,(MIN(30,(C5725-D5725)))*(M5725/(M5725+N5725))*(Q5725/(Q5725+R5725)),(MAX(-30,(C5725-D5725)))*(N5725/(M5725+N5725))*(R5725/(R5725+Q5725)))</f>
        <v>-0.960564000881251</v>
      </c>
      <c r="T5725" s="0" t="n">
        <f aca="false">IF(J5725=1,(MIN(30,(D5725-C5725)))*(K5725/(K5725+L5725))*(O5725/(O5725+P5725)),(MAX(-30,(D5725-C5725)))*(L5725/(K5725+L5725))*(P5725/(P5725+O5725)))</f>
        <v>1.71557788944724</v>
      </c>
      <c r="U5725" s="7" t="n">
        <v>43167</v>
      </c>
    </row>
    <row r="5726" customFormat="false" ht="15" hidden="false" customHeight="false" outlineLevel="0" collapsed="false">
      <c r="A5726" s="0" t="s">
        <v>217</v>
      </c>
      <c r="B5726" s="0" t="s">
        <v>133</v>
      </c>
      <c r="C5726" s="0" t="n">
        <v>68</v>
      </c>
      <c r="D5726" s="0" t="n">
        <v>82</v>
      </c>
      <c r="E5726" s="0" t="n">
        <v>36</v>
      </c>
      <c r="F5726" s="0" t="n">
        <v>33</v>
      </c>
      <c r="G5726" s="0" t="n">
        <v>13</v>
      </c>
      <c r="H5726" s="0" t="n">
        <v>13</v>
      </c>
      <c r="I5726" s="0" t="n">
        <v>0</v>
      </c>
      <c r="J5726" s="0" t="n">
        <v>1</v>
      </c>
      <c r="K5726" s="0" t="n">
        <f aca="false">VLOOKUP(A5726,'Team Data'!$A$1:$E$659,2,FALSE())</f>
        <v>20</v>
      </c>
      <c r="L5726" s="0" t="n">
        <f aca="false">VLOOKUP(A5726,'Team Data'!$A$1:$E$659,3,FALSE())</f>
        <v>14</v>
      </c>
      <c r="M5726" s="0" t="n">
        <f aca="false">VLOOKUP(B5726,'Team Data'!$A$1:$E$659,2,FALSE())</f>
        <v>30</v>
      </c>
      <c r="N5726" s="0" t="n">
        <f aca="false">VLOOKUP(B5726,'Team Data'!$A$1:$E$659,3,FALSE())</f>
        <v>8</v>
      </c>
      <c r="O5726" s="0" t="n">
        <f aca="false">VLOOKUP(A5726,'Team Data'!$A$1:$E$659,4,FALSE())</f>
        <v>662</v>
      </c>
      <c r="P5726" s="0" t="n">
        <f aca="false">VLOOKUP(A5726,'Team Data'!$A$1:$E$659,5,FALSE())</f>
        <v>489</v>
      </c>
      <c r="Q5726" s="0" t="n">
        <f aca="false">VLOOKUP(B5726,'Team Data'!$A$1:$E$659,4,FALSE())</f>
        <v>816</v>
      </c>
      <c r="R5726" s="0" t="n">
        <f aca="false">VLOOKUP(B5726,'Team Data'!$A$1:$E$659,5,FALSE())</f>
        <v>475</v>
      </c>
      <c r="S5726" s="0" t="n">
        <f aca="false">IF(I5726=1,(MIN(30,(C5726-D5726)))*(M5726/(M5726+N5726))*(Q5726/(Q5726+R5726)),(MAX(-30,(C5726-D5726)))*(N5726/(M5726+N5726))*(R5726/(R5726+Q5726)))</f>
        <v>-1.0844306738962</v>
      </c>
      <c r="T5726" s="0" t="n">
        <f aca="false">IF(J5726=1,(MIN(30,(D5726-C5726)))*(K5726/(K5726+L5726))*(O5726/(O5726+P5726)),(MAX(-30,(D5726-C5726)))*(L5726/(K5726+L5726))*(P5726/(P5726+O5726)))</f>
        <v>4.73654622578832</v>
      </c>
      <c r="U5726" s="7" t="n">
        <v>43167</v>
      </c>
    </row>
    <row r="5727" customFormat="false" ht="15" hidden="false" customHeight="false" outlineLevel="0" collapsed="false">
      <c r="A5727" s="0" t="s">
        <v>100</v>
      </c>
      <c r="B5727" s="0" t="s">
        <v>176</v>
      </c>
      <c r="C5727" s="0" t="n">
        <v>62</v>
      </c>
      <c r="D5727" s="0" t="n">
        <v>60</v>
      </c>
      <c r="E5727" s="0" t="n">
        <v>41</v>
      </c>
      <c r="F5727" s="0" t="n">
        <v>40</v>
      </c>
      <c r="G5727" s="0" t="n">
        <v>8</v>
      </c>
      <c r="H5727" s="0" t="n">
        <v>7</v>
      </c>
      <c r="I5727" s="0" t="n">
        <v>1</v>
      </c>
      <c r="J5727" s="0" t="n">
        <v>0</v>
      </c>
      <c r="K5727" s="0" t="n">
        <f aca="false">VLOOKUP(A5727,'Team Data'!$A$1:$E$659,2,FALSE())</f>
        <v>18</v>
      </c>
      <c r="L5727" s="0" t="n">
        <f aca="false">VLOOKUP(A5727,'Team Data'!$A$1:$E$659,3,FALSE())</f>
        <v>15</v>
      </c>
      <c r="M5727" s="0" t="n">
        <f aca="false">VLOOKUP(B5727,'Team Data'!$A$1:$E$659,2,FALSE())</f>
        <v>20</v>
      </c>
      <c r="N5727" s="0" t="n">
        <f aca="false">VLOOKUP(B5727,'Team Data'!$A$1:$E$659,3,FALSE())</f>
        <v>13</v>
      </c>
      <c r="O5727" s="0" t="n">
        <f aca="false">VLOOKUP(A5727,'Team Data'!$A$1:$E$659,4,FALSE())</f>
        <v>621</v>
      </c>
      <c r="P5727" s="0" t="n">
        <f aca="false">VLOOKUP(A5727,'Team Data'!$A$1:$E$659,5,FALSE())</f>
        <v>469</v>
      </c>
      <c r="Q5727" s="0" t="n">
        <f aca="false">VLOOKUP(B5727,'Team Data'!$A$1:$E$659,4,FALSE())</f>
        <v>621</v>
      </c>
      <c r="R5727" s="0" t="n">
        <f aca="false">VLOOKUP(B5727,'Team Data'!$A$1:$E$659,5,FALSE())</f>
        <v>453</v>
      </c>
      <c r="S5727" s="0" t="n">
        <f aca="false">IF(I5727=1,(MIN(30,(C5727-D5727)))*(M5727/(M5727+N5727))*(Q5727/(Q5727+R5727)),(MAX(-30,(C5727-D5727)))*(N5727/(M5727+N5727))*(R5727/(R5727+Q5727)))</f>
        <v>0.700863382427628</v>
      </c>
      <c r="T5727" s="0" t="n">
        <f aca="false">IF(J5727=1,(MIN(30,(D5727-C5727)))*(K5727/(K5727+L5727))*(O5727/(O5727+P5727)),(MAX(-30,(D5727-C5727)))*(L5727/(K5727+L5727))*(P5727/(P5727+O5727)))</f>
        <v>-0.39115929941618</v>
      </c>
      <c r="U5727" s="7" t="n">
        <v>43167</v>
      </c>
    </row>
    <row r="5728" customFormat="false" ht="15" hidden="false" customHeight="false" outlineLevel="0" collapsed="false">
      <c r="A5728" s="0" t="s">
        <v>40</v>
      </c>
      <c r="B5728" s="0" t="s">
        <v>328</v>
      </c>
      <c r="C5728" s="0" t="n">
        <v>74</v>
      </c>
      <c r="D5728" s="0" t="n">
        <v>81</v>
      </c>
      <c r="E5728" s="0" t="n">
        <v>27</v>
      </c>
      <c r="F5728" s="0" t="n">
        <v>39</v>
      </c>
      <c r="G5728" s="0" t="n">
        <v>11</v>
      </c>
      <c r="H5728" s="0" t="n">
        <v>17</v>
      </c>
      <c r="I5728" s="0" t="n">
        <v>0</v>
      </c>
      <c r="J5728" s="0" t="n">
        <v>1</v>
      </c>
      <c r="K5728" s="0" t="n">
        <f aca="false">VLOOKUP(A5728,'Team Data'!$A$1:$E$659,2,FALSE())</f>
        <v>12</v>
      </c>
      <c r="L5728" s="0" t="n">
        <f aca="false">VLOOKUP(A5728,'Team Data'!$A$1:$E$659,3,FALSE())</f>
        <v>18</v>
      </c>
      <c r="M5728" s="0" t="n">
        <f aca="false">VLOOKUP(B5728,'Team Data'!$A$1:$E$659,2,FALSE())</f>
        <v>23</v>
      </c>
      <c r="N5728" s="0" t="n">
        <f aca="false">VLOOKUP(B5728,'Team Data'!$A$1:$E$659,3,FALSE())</f>
        <v>10</v>
      </c>
      <c r="O5728" s="0" t="n">
        <f aca="false">VLOOKUP(A5728,'Team Data'!$A$1:$E$659,4,FALSE())</f>
        <v>502</v>
      </c>
      <c r="P5728" s="0" t="n">
        <f aca="false">VLOOKUP(A5728,'Team Data'!$A$1:$E$659,5,FALSE())</f>
        <v>400</v>
      </c>
      <c r="Q5728" s="0" t="n">
        <f aca="false">VLOOKUP(B5728,'Team Data'!$A$1:$E$659,4,FALSE())</f>
        <v>523</v>
      </c>
      <c r="R5728" s="0" t="n">
        <f aca="false">VLOOKUP(B5728,'Team Data'!$A$1:$E$659,5,FALSE())</f>
        <v>473</v>
      </c>
      <c r="S5728" s="0" t="n">
        <f aca="false">IF(I5728=1,(MIN(30,(C5728-D5728)))*(M5728/(M5728+N5728))*(Q5728/(Q5728+R5728)),(MAX(-30,(C5728-D5728)))*(N5728/(M5728+N5728))*(R5728/(R5728+Q5728)))</f>
        <v>-1.00736278447122</v>
      </c>
      <c r="T5728" s="0" t="n">
        <f aca="false">IF(J5728=1,(MIN(30,(D5728-C5728)))*(K5728/(K5728+L5728))*(O5728/(O5728+P5728)),(MAX(-30,(D5728-C5728)))*(L5728/(K5728+L5728))*(P5728/(P5728+O5728)))</f>
        <v>1.55831485587583</v>
      </c>
      <c r="U5728" s="7" t="n">
        <v>43167</v>
      </c>
    </row>
    <row r="5729" customFormat="false" ht="15" hidden="false" customHeight="false" outlineLevel="0" collapsed="false">
      <c r="A5729" s="0" t="s">
        <v>147</v>
      </c>
      <c r="B5729" s="0" t="s">
        <v>41</v>
      </c>
      <c r="C5729" s="0" t="n">
        <v>74</v>
      </c>
      <c r="D5729" s="0" t="n">
        <v>76</v>
      </c>
      <c r="E5729" s="0" t="n">
        <v>39</v>
      </c>
      <c r="F5729" s="0" t="n">
        <v>32</v>
      </c>
      <c r="G5729" s="0" t="n">
        <v>13</v>
      </c>
      <c r="H5729" s="0" t="n">
        <v>15</v>
      </c>
      <c r="I5729" s="0" t="n">
        <v>0</v>
      </c>
      <c r="J5729" s="0" t="n">
        <v>1</v>
      </c>
      <c r="K5729" s="0" t="n">
        <f aca="false">VLOOKUP(A5729,'Team Data'!$A$1:$E$659,2,FALSE())</f>
        <v>15</v>
      </c>
      <c r="L5729" s="0" t="n">
        <f aca="false">VLOOKUP(A5729,'Team Data'!$A$1:$E$659,3,FALSE())</f>
        <v>18</v>
      </c>
      <c r="M5729" s="0" t="n">
        <f aca="false">VLOOKUP(B5729,'Team Data'!$A$1:$E$659,2,FALSE())</f>
        <v>20</v>
      </c>
      <c r="N5729" s="0" t="n">
        <f aca="false">VLOOKUP(B5729,'Team Data'!$A$1:$E$659,3,FALSE())</f>
        <v>12</v>
      </c>
      <c r="O5729" s="0" t="n">
        <f aca="false">VLOOKUP(A5729,'Team Data'!$A$1:$E$659,4,FALSE())</f>
        <v>537</v>
      </c>
      <c r="P5729" s="0" t="n">
        <f aca="false">VLOOKUP(A5729,'Team Data'!$A$1:$E$659,5,FALSE())</f>
        <v>476</v>
      </c>
      <c r="Q5729" s="0" t="n">
        <f aca="false">VLOOKUP(B5729,'Team Data'!$A$1:$E$659,4,FALSE())</f>
        <v>495</v>
      </c>
      <c r="R5729" s="0" t="n">
        <f aca="false">VLOOKUP(B5729,'Team Data'!$A$1:$E$659,5,FALSE())</f>
        <v>488</v>
      </c>
      <c r="S5729" s="0" t="n">
        <f aca="false">IF(I5729=1,(MIN(30,(C5729-D5729)))*(M5729/(M5729+N5729))*(Q5729/(Q5729+R5729)),(MAX(-30,(C5729-D5729)))*(N5729/(M5729+N5729))*(R5729/(R5729+Q5729)))</f>
        <v>-0.372329603255341</v>
      </c>
      <c r="T5729" s="0" t="n">
        <f aca="false">IF(J5729=1,(MIN(30,(D5729-C5729)))*(K5729/(K5729+L5729))*(O5729/(O5729+P5729)),(MAX(-30,(D5729-C5729)))*(L5729/(K5729+L5729))*(P5729/(P5729+O5729)))</f>
        <v>0.481916898501301</v>
      </c>
      <c r="U5729" s="7" t="n">
        <v>43167</v>
      </c>
    </row>
    <row r="5730" customFormat="false" ht="15" hidden="false" customHeight="false" outlineLevel="0" collapsed="false">
      <c r="A5730" s="0" t="s">
        <v>257</v>
      </c>
      <c r="B5730" s="0" t="s">
        <v>94</v>
      </c>
      <c r="C5730" s="0" t="n">
        <v>64</v>
      </c>
      <c r="D5730" s="0" t="n">
        <v>52</v>
      </c>
      <c r="E5730" s="0" t="n">
        <v>36</v>
      </c>
      <c r="F5730" s="0" t="n">
        <v>30</v>
      </c>
      <c r="G5730" s="0" t="n">
        <v>12</v>
      </c>
      <c r="H5730" s="0" t="n">
        <v>14</v>
      </c>
      <c r="I5730" s="0" t="n">
        <v>1</v>
      </c>
      <c r="J5730" s="0" t="n">
        <v>0</v>
      </c>
      <c r="K5730" s="0" t="n">
        <f aca="false">VLOOKUP(A5730,'Team Data'!$A$1:$E$659,2,FALSE())</f>
        <v>22</v>
      </c>
      <c r="L5730" s="0" t="n">
        <f aca="false">VLOOKUP(A5730,'Team Data'!$A$1:$E$659,3,FALSE())</f>
        <v>11</v>
      </c>
      <c r="M5730" s="0" t="n">
        <f aca="false">VLOOKUP(B5730,'Team Data'!$A$1:$E$659,2,FALSE())</f>
        <v>21</v>
      </c>
      <c r="N5730" s="0" t="n">
        <f aca="false">VLOOKUP(B5730,'Team Data'!$A$1:$E$659,3,FALSE())</f>
        <v>11</v>
      </c>
      <c r="O5730" s="0" t="n">
        <f aca="false">VLOOKUP(A5730,'Team Data'!$A$1:$E$659,4,FALSE())</f>
        <v>568</v>
      </c>
      <c r="P5730" s="0" t="n">
        <f aca="false">VLOOKUP(A5730,'Team Data'!$A$1:$E$659,5,FALSE())</f>
        <v>479</v>
      </c>
      <c r="Q5730" s="0" t="n">
        <f aca="false">VLOOKUP(B5730,'Team Data'!$A$1:$E$659,4,FALSE())</f>
        <v>515</v>
      </c>
      <c r="R5730" s="0" t="n">
        <f aca="false">VLOOKUP(B5730,'Team Data'!$A$1:$E$659,5,FALSE())</f>
        <v>471</v>
      </c>
      <c r="S5730" s="0" t="n">
        <f aca="false">IF(I5730=1,(MIN(30,(C5730-D5730)))*(M5730/(M5730+N5730))*(Q5730/(Q5730+R5730)),(MAX(-30,(C5730-D5730)))*(N5730/(M5730+N5730))*(R5730/(R5730+Q5730)))</f>
        <v>4.11320993914807</v>
      </c>
      <c r="T5730" s="0" t="n">
        <f aca="false">IF(J5730=1,(MIN(30,(D5730-C5730)))*(K5730/(K5730+L5730))*(O5730/(O5730+P5730)),(MAX(-30,(D5730-C5730)))*(L5730/(K5730+L5730))*(P5730/(P5730+O5730)))</f>
        <v>-1.82999044890162</v>
      </c>
      <c r="U5730" s="7" t="n">
        <v>43167</v>
      </c>
    </row>
    <row r="5731" customFormat="false" ht="15" hidden="false" customHeight="false" outlineLevel="0" collapsed="false">
      <c r="A5731" s="0" t="s">
        <v>206</v>
      </c>
      <c r="B5731" s="0" t="s">
        <v>341</v>
      </c>
      <c r="C5731" s="0" t="n">
        <v>80</v>
      </c>
      <c r="D5731" s="0" t="n">
        <v>55</v>
      </c>
      <c r="E5731" s="0" t="n">
        <v>42</v>
      </c>
      <c r="F5731" s="0" t="n">
        <v>29</v>
      </c>
      <c r="G5731" s="0" t="n">
        <v>10</v>
      </c>
      <c r="H5731" s="0" t="n">
        <v>12</v>
      </c>
      <c r="I5731" s="0" t="n">
        <v>1</v>
      </c>
      <c r="J5731" s="0" t="n">
        <v>0</v>
      </c>
      <c r="K5731" s="0" t="n">
        <f aca="false">VLOOKUP(A5731,'Team Data'!$A$1:$E$659,2,FALSE())</f>
        <v>26</v>
      </c>
      <c r="L5731" s="0" t="n">
        <f aca="false">VLOOKUP(A5731,'Team Data'!$A$1:$E$659,3,FALSE())</f>
        <v>12</v>
      </c>
      <c r="M5731" s="0" t="n">
        <f aca="false">VLOOKUP(B5731,'Team Data'!$A$1:$E$659,2,FALSE())</f>
        <v>20</v>
      </c>
      <c r="N5731" s="0" t="n">
        <f aca="false">VLOOKUP(B5731,'Team Data'!$A$1:$E$659,3,FALSE())</f>
        <v>11</v>
      </c>
      <c r="O5731" s="0" t="n">
        <f aca="false">VLOOKUP(A5731,'Team Data'!$A$1:$E$659,4,FALSE())</f>
        <v>600</v>
      </c>
      <c r="P5731" s="0" t="n">
        <f aca="false">VLOOKUP(A5731,'Team Data'!$A$1:$E$659,5,FALSE())</f>
        <v>551</v>
      </c>
      <c r="Q5731" s="0" t="n">
        <f aca="false">VLOOKUP(B5731,'Team Data'!$A$1:$E$659,4,FALSE())</f>
        <v>456</v>
      </c>
      <c r="R5731" s="0" t="n">
        <f aca="false">VLOOKUP(B5731,'Team Data'!$A$1:$E$659,5,FALSE())</f>
        <v>479</v>
      </c>
      <c r="S5731" s="0" t="n">
        <f aca="false">IF(I5731=1,(MIN(30,(C5731-D5731)))*(M5731/(M5731+N5731))*(Q5731/(Q5731+R5731)),(MAX(-30,(C5731-D5731)))*(N5731/(M5731+N5731))*(R5731/(R5731+Q5731)))</f>
        <v>7.866137657409</v>
      </c>
      <c r="T5731" s="0" t="n">
        <f aca="false">IF(J5731=1,(MIN(30,(D5731-C5731)))*(K5731/(K5731+L5731))*(O5731/(O5731+P5731)),(MAX(-30,(D5731-C5731)))*(L5731/(K5731+L5731))*(P5731/(P5731+O5731)))</f>
        <v>-3.77932232841008</v>
      </c>
      <c r="U5731" s="7" t="n">
        <v>43167</v>
      </c>
    </row>
    <row r="5732" customFormat="false" ht="15" hidden="false" customHeight="false" outlineLevel="0" collapsed="false">
      <c r="A5732" s="0" t="s">
        <v>281</v>
      </c>
      <c r="B5732" s="0" t="s">
        <v>310</v>
      </c>
      <c r="C5732" s="0" t="n">
        <v>77</v>
      </c>
      <c r="D5732" s="0" t="n">
        <v>88</v>
      </c>
      <c r="E5732" s="0" t="n">
        <v>37</v>
      </c>
      <c r="F5732" s="0" t="n">
        <v>36</v>
      </c>
      <c r="G5732" s="0" t="n">
        <v>14</v>
      </c>
      <c r="H5732" s="0" t="n">
        <v>7</v>
      </c>
      <c r="I5732" s="0" t="n">
        <v>0</v>
      </c>
      <c r="J5732" s="0" t="n">
        <v>1</v>
      </c>
      <c r="K5732" s="0" t="n">
        <f aca="false">VLOOKUP(A5732,'Team Data'!$A$1:$E$659,2,FALSE())</f>
        <v>19</v>
      </c>
      <c r="L5732" s="0" t="n">
        <f aca="false">VLOOKUP(A5732,'Team Data'!$A$1:$E$659,3,FALSE())</f>
        <v>16</v>
      </c>
      <c r="M5732" s="0" t="n">
        <f aca="false">VLOOKUP(B5732,'Team Data'!$A$1:$E$659,2,FALSE())</f>
        <v>21</v>
      </c>
      <c r="N5732" s="0" t="n">
        <f aca="false">VLOOKUP(B5732,'Team Data'!$A$1:$E$659,3,FALSE())</f>
        <v>12</v>
      </c>
      <c r="O5732" s="0" t="n">
        <f aca="false">VLOOKUP(A5732,'Team Data'!$A$1:$E$659,4,FALSE())</f>
        <v>682</v>
      </c>
      <c r="P5732" s="0" t="n">
        <f aca="false">VLOOKUP(A5732,'Team Data'!$A$1:$E$659,5,FALSE())</f>
        <v>488</v>
      </c>
      <c r="Q5732" s="0" t="n">
        <f aca="false">VLOOKUP(B5732,'Team Data'!$A$1:$E$659,4,FALSE())</f>
        <v>636</v>
      </c>
      <c r="R5732" s="0" t="n">
        <f aca="false">VLOOKUP(B5732,'Team Data'!$A$1:$E$659,5,FALSE())</f>
        <v>474</v>
      </c>
      <c r="S5732" s="0" t="n">
        <f aca="false">IF(I5732=1,(MIN(30,(C5732-D5732)))*(M5732/(M5732+N5732))*(Q5732/(Q5732+R5732)),(MAX(-30,(C5732-D5732)))*(N5732/(M5732+N5732))*(R5732/(R5732+Q5732)))</f>
        <v>-1.70810810810811</v>
      </c>
      <c r="T5732" s="0" t="n">
        <f aca="false">IF(J5732=1,(MIN(30,(D5732-C5732)))*(K5732/(K5732+L5732))*(O5732/(O5732+P5732)),(MAX(-30,(D5732-C5732)))*(L5732/(K5732+L5732))*(P5732/(P5732+O5732)))</f>
        <v>3.48078144078144</v>
      </c>
      <c r="U5732" s="7" t="n">
        <v>43167</v>
      </c>
    </row>
    <row r="5733" customFormat="false" ht="15" hidden="false" customHeight="false" outlineLevel="0" collapsed="false">
      <c r="A5733" s="0" t="s">
        <v>76</v>
      </c>
      <c r="B5733" s="0" t="s">
        <v>241</v>
      </c>
      <c r="C5733" s="0" t="n">
        <v>68</v>
      </c>
      <c r="D5733" s="0" t="n">
        <v>81</v>
      </c>
      <c r="E5733" s="0" t="n">
        <v>23</v>
      </c>
      <c r="F5733" s="0" t="n">
        <v>33</v>
      </c>
      <c r="G5733" s="0" t="n">
        <v>10</v>
      </c>
      <c r="H5733" s="0" t="n">
        <v>11</v>
      </c>
      <c r="I5733" s="0" t="n">
        <v>0</v>
      </c>
      <c r="J5733" s="0" t="n">
        <v>1</v>
      </c>
      <c r="K5733" s="0" t="n">
        <f aca="false">VLOOKUP(A5733,'Team Data'!$A$1:$E$659,2,FALSE())</f>
        <v>16</v>
      </c>
      <c r="L5733" s="0" t="n">
        <f aca="false">VLOOKUP(A5733,'Team Data'!$A$1:$E$659,3,FALSE())</f>
        <v>16</v>
      </c>
      <c r="M5733" s="0" t="n">
        <f aca="false">VLOOKUP(B5733,'Team Data'!$A$1:$E$659,2,FALSE())</f>
        <v>12</v>
      </c>
      <c r="N5733" s="0" t="n">
        <f aca="false">VLOOKUP(B5733,'Team Data'!$A$1:$E$659,3,FALSE())</f>
        <v>20</v>
      </c>
      <c r="O5733" s="0" t="n">
        <f aca="false">VLOOKUP(A5733,'Team Data'!$A$1:$E$659,4,FALSE())</f>
        <v>473</v>
      </c>
      <c r="P5733" s="0" t="n">
        <f aca="false">VLOOKUP(A5733,'Team Data'!$A$1:$E$659,5,FALSE())</f>
        <v>561</v>
      </c>
      <c r="Q5733" s="0" t="n">
        <f aca="false">VLOOKUP(B5733,'Team Data'!$A$1:$E$659,4,FALSE())</f>
        <v>593</v>
      </c>
      <c r="R5733" s="0" t="n">
        <f aca="false">VLOOKUP(B5733,'Team Data'!$A$1:$E$659,5,FALSE())</f>
        <v>457</v>
      </c>
      <c r="S5733" s="0" t="n">
        <f aca="false">IF(I5733=1,(MIN(30,(C5733-D5733)))*(M5733/(M5733+N5733))*(Q5733/(Q5733+R5733)),(MAX(-30,(C5733-D5733)))*(N5733/(M5733+N5733))*(R5733/(R5733+Q5733)))</f>
        <v>-3.53630952380952</v>
      </c>
      <c r="T5733" s="0" t="n">
        <f aca="false">IF(J5733=1,(MIN(30,(D5733-C5733)))*(K5733/(K5733+L5733))*(O5733/(O5733+P5733)),(MAX(-30,(D5733-C5733)))*(L5733/(K5733+L5733))*(P5733/(P5733+O5733)))</f>
        <v>2.97340425531915</v>
      </c>
      <c r="U5733" s="7" t="n">
        <v>43167</v>
      </c>
    </row>
    <row r="5734" customFormat="false" ht="15" hidden="false" customHeight="false" outlineLevel="0" collapsed="false">
      <c r="A5734" s="0" t="s">
        <v>199</v>
      </c>
      <c r="B5734" s="0" t="s">
        <v>261</v>
      </c>
      <c r="C5734" s="0" t="n">
        <v>58</v>
      </c>
      <c r="D5734" s="0" t="n">
        <v>56</v>
      </c>
      <c r="E5734" s="0" t="n">
        <v>54</v>
      </c>
      <c r="F5734" s="0" t="n">
        <v>42</v>
      </c>
      <c r="G5734" s="0" t="n">
        <v>14</v>
      </c>
      <c r="H5734" s="0" t="n">
        <v>11</v>
      </c>
      <c r="I5734" s="0" t="n">
        <v>1</v>
      </c>
      <c r="J5734" s="0" t="n">
        <v>0</v>
      </c>
      <c r="K5734" s="0" t="n">
        <f aca="false">VLOOKUP(A5734,'Team Data'!$A$1:$E$659,2,FALSE())</f>
        <v>19</v>
      </c>
      <c r="L5734" s="0" t="n">
        <f aca="false">VLOOKUP(A5734,'Team Data'!$A$1:$E$659,3,FALSE())</f>
        <v>16</v>
      </c>
      <c r="M5734" s="0" t="n">
        <f aca="false">VLOOKUP(B5734,'Team Data'!$A$1:$E$659,2,FALSE())</f>
        <v>15</v>
      </c>
      <c r="N5734" s="0" t="n">
        <f aca="false">VLOOKUP(B5734,'Team Data'!$A$1:$E$659,3,FALSE())</f>
        <v>16</v>
      </c>
      <c r="O5734" s="0" t="n">
        <f aca="false">VLOOKUP(A5734,'Team Data'!$A$1:$E$659,4,FALSE())</f>
        <v>431</v>
      </c>
      <c r="P5734" s="0" t="n">
        <f aca="false">VLOOKUP(A5734,'Team Data'!$A$1:$E$659,5,FALSE())</f>
        <v>621</v>
      </c>
      <c r="Q5734" s="0" t="n">
        <f aca="false">VLOOKUP(B5734,'Team Data'!$A$1:$E$659,4,FALSE())</f>
        <v>492</v>
      </c>
      <c r="R5734" s="0" t="n">
        <f aca="false">VLOOKUP(B5734,'Team Data'!$A$1:$E$659,5,FALSE())</f>
        <v>475</v>
      </c>
      <c r="S5734" s="0" t="n">
        <f aca="false">IF(I5734=1,(MIN(30,(C5734-D5734)))*(M5734/(M5734+N5734))*(Q5734/(Q5734+R5734)),(MAX(-30,(C5734-D5734)))*(N5734/(M5734+N5734))*(R5734/(R5734+Q5734)))</f>
        <v>0.492377489408547</v>
      </c>
      <c r="T5734" s="0" t="n">
        <f aca="false">IF(J5734=1,(MIN(30,(D5734-C5734)))*(K5734/(K5734+L5734))*(O5734/(O5734+P5734)),(MAX(-30,(D5734-C5734)))*(L5734/(K5734+L5734))*(P5734/(P5734+O5734)))</f>
        <v>-0.539706681151548</v>
      </c>
      <c r="U5734" s="7" t="n">
        <v>43167</v>
      </c>
    </row>
    <row r="5735" customFormat="false" ht="15" hidden="false" customHeight="false" outlineLevel="0" collapsed="false">
      <c r="A5735" s="0" t="s">
        <v>193</v>
      </c>
      <c r="B5735" s="0" t="s">
        <v>254</v>
      </c>
      <c r="C5735" s="0" t="n">
        <v>63</v>
      </c>
      <c r="D5735" s="0" t="n">
        <v>85</v>
      </c>
      <c r="E5735" s="0" t="n">
        <v>23</v>
      </c>
      <c r="F5735" s="0" t="n">
        <v>45</v>
      </c>
      <c r="G5735" s="0" t="n">
        <v>11</v>
      </c>
      <c r="H5735" s="0" t="n">
        <v>11</v>
      </c>
      <c r="I5735" s="0" t="n">
        <v>0</v>
      </c>
      <c r="J5735" s="0" t="n">
        <v>1</v>
      </c>
      <c r="K5735" s="0" t="n">
        <f aca="false">VLOOKUP(A5735,'Team Data'!$A$1:$E$659,2,FALSE())</f>
        <v>16</v>
      </c>
      <c r="L5735" s="0" t="n">
        <f aca="false">VLOOKUP(A5735,'Team Data'!$A$1:$E$659,3,FALSE())</f>
        <v>17</v>
      </c>
      <c r="M5735" s="0" t="n">
        <f aca="false">VLOOKUP(B5735,'Team Data'!$A$1:$E$659,2,FALSE())</f>
        <v>21</v>
      </c>
      <c r="N5735" s="0" t="n">
        <f aca="false">VLOOKUP(B5735,'Team Data'!$A$1:$E$659,3,FALSE())</f>
        <v>15</v>
      </c>
      <c r="O5735" s="0" t="n">
        <f aca="false">VLOOKUP(A5735,'Team Data'!$A$1:$E$659,4,FALSE())</f>
        <v>486</v>
      </c>
      <c r="P5735" s="0" t="n">
        <f aca="false">VLOOKUP(A5735,'Team Data'!$A$1:$E$659,5,FALSE())</f>
        <v>480</v>
      </c>
      <c r="Q5735" s="0" t="n">
        <f aca="false">VLOOKUP(B5735,'Team Data'!$A$1:$E$659,4,FALSE())</f>
        <v>540</v>
      </c>
      <c r="R5735" s="0" t="n">
        <f aca="false">VLOOKUP(B5735,'Team Data'!$A$1:$E$659,5,FALSE())</f>
        <v>510</v>
      </c>
      <c r="S5735" s="0" t="n">
        <f aca="false">IF(I5735=1,(MIN(30,(C5735-D5735)))*(M5735/(M5735+N5735))*(Q5735/(Q5735+R5735)),(MAX(-30,(C5735-D5735)))*(N5735/(M5735+N5735))*(R5735/(R5735+Q5735)))</f>
        <v>-4.45238095238095</v>
      </c>
      <c r="T5735" s="0" t="n">
        <f aca="false">IF(J5735=1,(MIN(30,(D5735-C5735)))*(K5735/(K5735+L5735))*(O5735/(O5735+P5735)),(MAX(-30,(D5735-C5735)))*(L5735/(K5735+L5735))*(P5735/(P5735+O5735)))</f>
        <v>5.36645962732919</v>
      </c>
      <c r="U5735" s="7" t="n">
        <v>43167</v>
      </c>
    </row>
    <row r="5736" customFormat="false" ht="15" hidden="false" customHeight="false" outlineLevel="0" collapsed="false">
      <c r="A5736" s="0" t="s">
        <v>168</v>
      </c>
      <c r="B5736" s="0" t="s">
        <v>298</v>
      </c>
      <c r="C5736" s="0" t="n">
        <v>69</v>
      </c>
      <c r="D5736" s="0" t="n">
        <v>71</v>
      </c>
      <c r="E5736" s="0" t="n">
        <v>42</v>
      </c>
      <c r="F5736" s="0" t="n">
        <v>35</v>
      </c>
      <c r="G5736" s="0" t="n">
        <v>7</v>
      </c>
      <c r="H5736" s="0" t="n">
        <v>6</v>
      </c>
      <c r="I5736" s="0" t="n">
        <v>0</v>
      </c>
      <c r="J5736" s="0" t="n">
        <v>1</v>
      </c>
      <c r="K5736" s="0" t="n">
        <f aca="false">VLOOKUP(A5736,'Team Data'!$A$1:$E$659,2,FALSE())</f>
        <v>16</v>
      </c>
      <c r="L5736" s="0" t="n">
        <f aca="false">VLOOKUP(A5736,'Team Data'!$A$1:$E$659,3,FALSE())</f>
        <v>18</v>
      </c>
      <c r="M5736" s="0" t="n">
        <f aca="false">VLOOKUP(B5736,'Team Data'!$A$1:$E$659,2,FALSE())</f>
        <v>23</v>
      </c>
      <c r="N5736" s="0" t="n">
        <f aca="false">VLOOKUP(B5736,'Team Data'!$A$1:$E$659,3,FALSE())</f>
        <v>11</v>
      </c>
      <c r="O5736" s="0" t="n">
        <f aca="false">VLOOKUP(A5736,'Team Data'!$A$1:$E$659,4,FALSE())</f>
        <v>575</v>
      </c>
      <c r="P5736" s="0" t="n">
        <f aca="false">VLOOKUP(A5736,'Team Data'!$A$1:$E$659,5,FALSE())</f>
        <v>481</v>
      </c>
      <c r="Q5736" s="0" t="n">
        <f aca="false">VLOOKUP(B5736,'Team Data'!$A$1:$E$659,4,FALSE())</f>
        <v>603</v>
      </c>
      <c r="R5736" s="0" t="n">
        <f aca="false">VLOOKUP(B5736,'Team Data'!$A$1:$E$659,5,FALSE())</f>
        <v>503</v>
      </c>
      <c r="S5736" s="0" t="n">
        <f aca="false">IF(I5736=1,(MIN(30,(C5736-D5736)))*(M5736/(M5736+N5736))*(Q5736/(Q5736+R5736)),(MAX(-30,(C5736-D5736)))*(N5736/(M5736+N5736))*(R5736/(R5736+Q5736)))</f>
        <v>-0.294277204552707</v>
      </c>
      <c r="T5736" s="0" t="n">
        <f aca="false">IF(J5736=1,(MIN(30,(D5736-C5736)))*(K5736/(K5736+L5736))*(O5736/(O5736+P5736)),(MAX(-30,(D5736-C5736)))*(L5736/(K5736+L5736))*(P5736/(P5736+O5736)))</f>
        <v>0.512477718360071</v>
      </c>
      <c r="U5736" s="7" t="n">
        <v>43167</v>
      </c>
    </row>
    <row r="5737" customFormat="false" ht="15" hidden="false" customHeight="false" outlineLevel="0" collapsed="false">
      <c r="A5737" s="0" t="s">
        <v>291</v>
      </c>
      <c r="B5737" s="0" t="s">
        <v>296</v>
      </c>
      <c r="C5737" s="0" t="n">
        <v>69</v>
      </c>
      <c r="D5737" s="0" t="n">
        <v>73</v>
      </c>
      <c r="E5737" s="0" t="n">
        <v>28</v>
      </c>
      <c r="F5737" s="0" t="n">
        <v>37</v>
      </c>
      <c r="G5737" s="0" t="n">
        <v>7</v>
      </c>
      <c r="H5737" s="0" t="n">
        <v>10</v>
      </c>
      <c r="I5737" s="0" t="n">
        <v>0</v>
      </c>
      <c r="J5737" s="0" t="n">
        <v>1</v>
      </c>
      <c r="K5737" s="0" t="n">
        <f aca="false">VLOOKUP(A5737,'Team Data'!$A$1:$E$659,2,FALSE())</f>
        <v>19</v>
      </c>
      <c r="L5737" s="0" t="n">
        <f aca="false">VLOOKUP(A5737,'Team Data'!$A$1:$E$659,3,FALSE())</f>
        <v>15</v>
      </c>
      <c r="M5737" s="0" t="n">
        <f aca="false">VLOOKUP(B5737,'Team Data'!$A$1:$E$659,2,FALSE())</f>
        <v>26</v>
      </c>
      <c r="N5737" s="0" t="n">
        <f aca="false">VLOOKUP(B5737,'Team Data'!$A$1:$E$659,3,FALSE())</f>
        <v>10</v>
      </c>
      <c r="O5737" s="0" t="n">
        <f aca="false">VLOOKUP(A5737,'Team Data'!$A$1:$E$659,4,FALSE())</f>
        <v>700</v>
      </c>
      <c r="P5737" s="0" t="n">
        <f aca="false">VLOOKUP(A5737,'Team Data'!$A$1:$E$659,5,FALSE())</f>
        <v>458</v>
      </c>
      <c r="Q5737" s="0" t="n">
        <f aca="false">VLOOKUP(B5737,'Team Data'!$A$1:$E$659,4,FALSE())</f>
        <v>726</v>
      </c>
      <c r="R5737" s="0" t="n">
        <f aca="false">VLOOKUP(B5737,'Team Data'!$A$1:$E$659,5,FALSE())</f>
        <v>495</v>
      </c>
      <c r="S5737" s="0" t="n">
        <f aca="false">IF(I5737=1,(MIN(30,(C5737-D5737)))*(M5737/(M5737+N5737))*(Q5737/(Q5737+R5737)),(MAX(-30,(C5737-D5737)))*(N5737/(M5737+N5737))*(R5737/(R5737+Q5737)))</f>
        <v>-0.450450450450451</v>
      </c>
      <c r="T5737" s="0" t="n">
        <f aca="false">IF(J5737=1,(MIN(30,(D5737-C5737)))*(K5737/(K5737+L5737))*(O5737/(O5737+P5737)),(MAX(-30,(D5737-C5737)))*(L5737/(K5737+L5737))*(P5737/(P5737+O5737)))</f>
        <v>1.35121406075384</v>
      </c>
      <c r="U5737" s="7" t="n">
        <v>43168</v>
      </c>
    </row>
    <row r="5738" customFormat="false" ht="15" hidden="false" customHeight="false" outlineLevel="0" collapsed="false">
      <c r="A5738" s="0" t="s">
        <v>301</v>
      </c>
      <c r="B5738" s="0" t="s">
        <v>287</v>
      </c>
      <c r="C5738" s="0" t="n">
        <v>77</v>
      </c>
      <c r="D5738" s="0" t="n">
        <v>82</v>
      </c>
      <c r="E5738" s="0" t="n">
        <v>37</v>
      </c>
      <c r="F5738" s="0" t="n">
        <v>28</v>
      </c>
      <c r="G5738" s="0" t="n">
        <v>11</v>
      </c>
      <c r="H5738" s="0" t="n">
        <v>6</v>
      </c>
      <c r="I5738" s="0" t="n">
        <v>0</v>
      </c>
      <c r="J5738" s="0" t="n">
        <v>1</v>
      </c>
      <c r="K5738" s="0" t="n">
        <f aca="false">VLOOKUP(A5738,'Team Data'!$A$1:$E$659,2,FALSE())</f>
        <v>14</v>
      </c>
      <c r="L5738" s="0" t="n">
        <f aca="false">VLOOKUP(A5738,'Team Data'!$A$1:$E$659,3,FALSE())</f>
        <v>17</v>
      </c>
      <c r="M5738" s="0" t="n">
        <f aca="false">VLOOKUP(B5738,'Team Data'!$A$1:$E$659,2,FALSE())</f>
        <v>15</v>
      </c>
      <c r="N5738" s="0" t="n">
        <f aca="false">VLOOKUP(B5738,'Team Data'!$A$1:$E$659,3,FALSE())</f>
        <v>16</v>
      </c>
      <c r="O5738" s="0" t="n">
        <f aca="false">VLOOKUP(A5738,'Team Data'!$A$1:$E$659,4,FALSE())</f>
        <v>549</v>
      </c>
      <c r="P5738" s="0" t="n">
        <f aca="false">VLOOKUP(A5738,'Team Data'!$A$1:$E$659,5,FALSE())</f>
        <v>466</v>
      </c>
      <c r="Q5738" s="0" t="n">
        <f aca="false">VLOOKUP(B5738,'Team Data'!$A$1:$E$659,4,FALSE())</f>
        <v>605</v>
      </c>
      <c r="R5738" s="0" t="n">
        <f aca="false">VLOOKUP(B5738,'Team Data'!$A$1:$E$659,5,FALSE())</f>
        <v>410</v>
      </c>
      <c r="S5738" s="0" t="n">
        <f aca="false">IF(I5738=1,(MIN(30,(C5738-D5738)))*(M5738/(M5738+N5738))*(Q5738/(Q5738+R5738)),(MAX(-30,(C5738-D5738)))*(N5738/(M5738+N5738))*(R5738/(R5738+Q5738)))</f>
        <v>-1.04242809470841</v>
      </c>
      <c r="T5738" s="0" t="n">
        <f aca="false">IF(J5738=1,(MIN(30,(D5738-C5738)))*(K5738/(K5738+L5738))*(O5738/(O5738+P5738)),(MAX(-30,(D5738-C5738)))*(L5738/(K5738+L5738))*(P5738/(P5738+O5738)))</f>
        <v>1.22135706340378</v>
      </c>
      <c r="U5738" s="7" t="n">
        <v>43168</v>
      </c>
    </row>
    <row r="5739" customFormat="false" ht="15" hidden="false" customHeight="false" outlineLevel="0" collapsed="false">
      <c r="A5739" s="0" t="s">
        <v>212</v>
      </c>
      <c r="B5739" s="0" t="s">
        <v>75</v>
      </c>
      <c r="C5739" s="0" t="n">
        <v>70</v>
      </c>
      <c r="D5739" s="0" t="n">
        <v>88</v>
      </c>
      <c r="E5739" s="0" t="n">
        <v>29</v>
      </c>
      <c r="F5739" s="0" t="n">
        <v>40</v>
      </c>
      <c r="G5739" s="0" t="n">
        <v>7</v>
      </c>
      <c r="H5739" s="0" t="n">
        <v>10</v>
      </c>
      <c r="I5739" s="0" t="n">
        <v>0</v>
      </c>
      <c r="J5739" s="0" t="n">
        <v>1</v>
      </c>
      <c r="K5739" s="0" t="n">
        <f aca="false">VLOOKUP(A5739,'Team Data'!$A$1:$E$659,2,FALSE())</f>
        <v>18</v>
      </c>
      <c r="L5739" s="0" t="n">
        <f aca="false">VLOOKUP(A5739,'Team Data'!$A$1:$E$659,3,FALSE())</f>
        <v>15</v>
      </c>
      <c r="M5739" s="0" t="n">
        <f aca="false">VLOOKUP(B5739,'Team Data'!$A$1:$E$659,2,FALSE())</f>
        <v>28</v>
      </c>
      <c r="N5739" s="0" t="n">
        <f aca="false">VLOOKUP(B5739,'Team Data'!$A$1:$E$659,3,FALSE())</f>
        <v>8</v>
      </c>
      <c r="O5739" s="0" t="n">
        <f aca="false">VLOOKUP(A5739,'Team Data'!$A$1:$E$659,4,FALSE())</f>
        <v>628</v>
      </c>
      <c r="P5739" s="0" t="n">
        <f aca="false">VLOOKUP(A5739,'Team Data'!$A$1:$E$659,5,FALSE())</f>
        <v>469</v>
      </c>
      <c r="Q5739" s="0" t="n">
        <f aca="false">VLOOKUP(B5739,'Team Data'!$A$1:$E$659,4,FALSE())</f>
        <v>723</v>
      </c>
      <c r="R5739" s="0" t="n">
        <f aca="false">VLOOKUP(B5739,'Team Data'!$A$1:$E$659,5,FALSE())</f>
        <v>486</v>
      </c>
      <c r="S5739" s="0" t="n">
        <f aca="false">IF(I5739=1,(MIN(30,(C5739-D5739)))*(M5739/(M5739+N5739))*(Q5739/(Q5739+R5739)),(MAX(-30,(C5739-D5739)))*(N5739/(M5739+N5739))*(R5739/(R5739+Q5739)))</f>
        <v>-1.60794044665012</v>
      </c>
      <c r="T5739" s="0" t="n">
        <f aca="false">IF(J5739=1,(MIN(30,(D5739-C5739)))*(K5739/(K5739+L5739))*(O5739/(O5739+P5739)),(MAX(-30,(D5739-C5739)))*(L5739/(K5739+L5739))*(P5739/(P5739+O5739)))</f>
        <v>5.62061821496644</v>
      </c>
      <c r="U5739" s="7" t="n">
        <v>43168</v>
      </c>
    </row>
    <row r="5740" customFormat="false" ht="15" hidden="false" customHeight="false" outlineLevel="0" collapsed="false">
      <c r="A5740" s="0" t="s">
        <v>139</v>
      </c>
      <c r="B5740" s="0" t="s">
        <v>174</v>
      </c>
      <c r="C5740" s="0" t="n">
        <v>77</v>
      </c>
      <c r="D5740" s="0" t="n">
        <v>80</v>
      </c>
      <c r="E5740" s="0" t="n">
        <v>31</v>
      </c>
      <c r="F5740" s="0" t="n">
        <v>28</v>
      </c>
      <c r="G5740" s="0" t="n">
        <v>11</v>
      </c>
      <c r="H5740" s="0" t="n">
        <v>16</v>
      </c>
      <c r="I5740" s="0" t="n">
        <v>0</v>
      </c>
      <c r="J5740" s="0" t="n">
        <v>1</v>
      </c>
      <c r="K5740" s="0" t="n">
        <f aca="false">VLOOKUP(A5740,'Team Data'!$A$1:$E$659,2,FALSE())</f>
        <v>17</v>
      </c>
      <c r="L5740" s="0" t="n">
        <f aca="false">VLOOKUP(A5740,'Team Data'!$A$1:$E$659,3,FALSE())</f>
        <v>14</v>
      </c>
      <c r="M5740" s="0" t="n">
        <f aca="false">VLOOKUP(B5740,'Team Data'!$A$1:$E$659,2,FALSE())</f>
        <v>25</v>
      </c>
      <c r="N5740" s="0" t="n">
        <f aca="false">VLOOKUP(B5740,'Team Data'!$A$1:$E$659,3,FALSE())</f>
        <v>12</v>
      </c>
      <c r="O5740" s="0" t="n">
        <f aca="false">VLOOKUP(A5740,'Team Data'!$A$1:$E$659,4,FALSE())</f>
        <v>602</v>
      </c>
      <c r="P5740" s="0" t="n">
        <f aca="false">VLOOKUP(A5740,'Team Data'!$A$1:$E$659,5,FALSE())</f>
        <v>443</v>
      </c>
      <c r="Q5740" s="0" t="n">
        <f aca="false">VLOOKUP(B5740,'Team Data'!$A$1:$E$659,4,FALSE())</f>
        <v>653</v>
      </c>
      <c r="R5740" s="0" t="n">
        <f aca="false">VLOOKUP(B5740,'Team Data'!$A$1:$E$659,5,FALSE())</f>
        <v>548</v>
      </c>
      <c r="S5740" s="0" t="n">
        <f aca="false">IF(I5740=1,(MIN(30,(C5740-D5740)))*(M5740/(M5740+N5740))*(Q5740/(Q5740+R5740)),(MAX(-30,(C5740-D5740)))*(N5740/(M5740+N5740))*(R5740/(R5740+Q5740)))</f>
        <v>-0.443954362355695</v>
      </c>
      <c r="T5740" s="0" t="n">
        <f aca="false">IF(J5740=1,(MIN(30,(D5740-C5740)))*(K5740/(K5740+L5740))*(O5740/(O5740+P5740)),(MAX(-30,(D5740-C5740)))*(L5740/(K5740+L5740))*(P5740/(P5740+O5740)))</f>
        <v>0.947738848587745</v>
      </c>
      <c r="U5740" s="7" t="n">
        <v>43168</v>
      </c>
    </row>
    <row r="5741" customFormat="false" ht="15" hidden="false" customHeight="false" outlineLevel="0" collapsed="false">
      <c r="A5741" s="0" t="s">
        <v>159</v>
      </c>
      <c r="B5741" s="0" t="s">
        <v>334</v>
      </c>
      <c r="C5741" s="0" t="n">
        <v>70</v>
      </c>
      <c r="D5741" s="0" t="n">
        <v>94</v>
      </c>
      <c r="E5741" s="0" t="n">
        <v>26</v>
      </c>
      <c r="F5741" s="0" t="n">
        <v>37</v>
      </c>
      <c r="G5741" s="0" t="n">
        <v>10</v>
      </c>
      <c r="H5741" s="0" t="n">
        <v>9</v>
      </c>
      <c r="I5741" s="0" t="n">
        <v>0</v>
      </c>
      <c r="J5741" s="0" t="n">
        <v>1</v>
      </c>
      <c r="K5741" s="0" t="n">
        <f aca="false">VLOOKUP(A5741,'Team Data'!$A$1:$E$659,2,FALSE())</f>
        <v>20</v>
      </c>
      <c r="L5741" s="0" t="n">
        <f aca="false">VLOOKUP(A5741,'Team Data'!$A$1:$E$659,3,FALSE())</f>
        <v>13</v>
      </c>
      <c r="M5741" s="0" t="n">
        <f aca="false">VLOOKUP(B5741,'Team Data'!$A$1:$E$659,2,FALSE())</f>
        <v>36</v>
      </c>
      <c r="N5741" s="0" t="n">
        <f aca="false">VLOOKUP(B5741,'Team Data'!$A$1:$E$659,3,FALSE())</f>
        <v>4</v>
      </c>
      <c r="O5741" s="0" t="n">
        <f aca="false">VLOOKUP(A5741,'Team Data'!$A$1:$E$659,4,FALSE())</f>
        <v>651</v>
      </c>
      <c r="P5741" s="0" t="n">
        <f aca="false">VLOOKUP(A5741,'Team Data'!$A$1:$E$659,5,FALSE())</f>
        <v>454</v>
      </c>
      <c r="Q5741" s="0" t="n">
        <f aca="false">VLOOKUP(B5741,'Team Data'!$A$1:$E$659,4,FALSE())</f>
        <v>804</v>
      </c>
      <c r="R5741" s="0" t="n">
        <f aca="false">VLOOKUP(B5741,'Team Data'!$A$1:$E$659,5,FALSE())</f>
        <v>530</v>
      </c>
      <c r="S5741" s="0" t="n">
        <f aca="false">IF(I5741=1,(MIN(30,(C5741-D5741)))*(M5741/(M5741+N5741))*(Q5741/(Q5741+R5741)),(MAX(-30,(C5741-D5741)))*(N5741/(M5741+N5741))*(R5741/(R5741+Q5741)))</f>
        <v>-0.95352323838081</v>
      </c>
      <c r="T5741" s="0" t="n">
        <f aca="false">IF(J5741=1,(MIN(30,(D5741-C5741)))*(K5741/(K5741+L5741))*(O5741/(O5741+P5741)),(MAX(-30,(D5741-C5741)))*(L5741/(K5741+L5741))*(P5741/(P5741+O5741)))</f>
        <v>8.56931303990128</v>
      </c>
      <c r="U5741" s="7" t="n">
        <v>43168</v>
      </c>
    </row>
    <row r="5742" customFormat="false" ht="15" hidden="false" customHeight="false" outlineLevel="0" collapsed="false">
      <c r="A5742" s="0" t="s">
        <v>275</v>
      </c>
      <c r="B5742" s="0" t="s">
        <v>171</v>
      </c>
      <c r="C5742" s="0" t="n">
        <v>71</v>
      </c>
      <c r="D5742" s="0" t="n">
        <v>68</v>
      </c>
      <c r="E5742" s="0" t="n">
        <v>30</v>
      </c>
      <c r="F5742" s="0" t="n">
        <v>32</v>
      </c>
      <c r="G5742" s="0" t="n">
        <v>14</v>
      </c>
      <c r="H5742" s="0" t="n">
        <v>17</v>
      </c>
      <c r="I5742" s="0" t="n">
        <v>1</v>
      </c>
      <c r="J5742" s="0" t="n">
        <v>0</v>
      </c>
      <c r="K5742" s="0" t="n">
        <f aca="false">VLOOKUP(A5742,'Team Data'!$A$1:$E$659,2,FALSE())</f>
        <v>16</v>
      </c>
      <c r="L5742" s="0" t="n">
        <f aca="false">VLOOKUP(A5742,'Team Data'!$A$1:$E$659,3,FALSE())</f>
        <v>18</v>
      </c>
      <c r="M5742" s="0" t="n">
        <f aca="false">VLOOKUP(B5742,'Team Data'!$A$1:$E$659,2,FALSE())</f>
        <v>25</v>
      </c>
      <c r="N5742" s="0" t="n">
        <f aca="false">VLOOKUP(B5742,'Team Data'!$A$1:$E$659,3,FALSE())</f>
        <v>8</v>
      </c>
      <c r="O5742" s="0" t="n">
        <f aca="false">VLOOKUP(A5742,'Team Data'!$A$1:$E$659,4,FALSE())</f>
        <v>559</v>
      </c>
      <c r="P5742" s="0" t="n">
        <f aca="false">VLOOKUP(A5742,'Team Data'!$A$1:$E$659,5,FALSE())</f>
        <v>460</v>
      </c>
      <c r="Q5742" s="0" t="n">
        <f aca="false">VLOOKUP(B5742,'Team Data'!$A$1:$E$659,4,FALSE())</f>
        <v>610</v>
      </c>
      <c r="R5742" s="0" t="n">
        <f aca="false">VLOOKUP(B5742,'Team Data'!$A$1:$E$659,5,FALSE())</f>
        <v>461</v>
      </c>
      <c r="S5742" s="0" t="n">
        <f aca="false">IF(I5742=1,(MIN(30,(C5742-D5742)))*(M5742/(M5742+N5742))*(Q5742/(Q5742+R5742)),(MAX(-30,(C5742-D5742)))*(N5742/(M5742+N5742))*(R5742/(R5742+Q5742)))</f>
        <v>1.29445717681012</v>
      </c>
      <c r="T5742" s="0" t="n">
        <f aca="false">IF(J5742=1,(MIN(30,(D5742-C5742)))*(K5742/(K5742+L5742))*(O5742/(O5742+P5742)),(MAX(-30,(D5742-C5742)))*(L5742/(K5742+L5742))*(P5742/(P5742+O5742)))</f>
        <v>-0.716965883507476</v>
      </c>
      <c r="U5742" s="7" t="n">
        <v>43168</v>
      </c>
    </row>
    <row r="5743" customFormat="false" ht="15" hidden="false" customHeight="false" outlineLevel="0" collapsed="false">
      <c r="A5743" s="0" t="s">
        <v>325</v>
      </c>
      <c r="B5743" s="0" t="s">
        <v>160</v>
      </c>
      <c r="C5743" s="0" t="n">
        <v>81</v>
      </c>
      <c r="D5743" s="0" t="n">
        <v>95</v>
      </c>
      <c r="E5743" s="0" t="n">
        <v>43</v>
      </c>
      <c r="F5743" s="0" t="n">
        <v>37</v>
      </c>
      <c r="G5743" s="0" t="n">
        <v>14</v>
      </c>
      <c r="H5743" s="0" t="n">
        <v>8</v>
      </c>
      <c r="I5743" s="0" t="n">
        <v>0</v>
      </c>
      <c r="J5743" s="0" t="n">
        <v>1</v>
      </c>
      <c r="K5743" s="0" t="n">
        <f aca="false">VLOOKUP(A5743,'Team Data'!$A$1:$E$659,2,FALSE())</f>
        <v>20</v>
      </c>
      <c r="L5743" s="0" t="n">
        <f aca="false">VLOOKUP(A5743,'Team Data'!$A$1:$E$659,3,FALSE())</f>
        <v>15</v>
      </c>
      <c r="M5743" s="0" t="n">
        <f aca="false">VLOOKUP(B5743,'Team Data'!$A$1:$E$659,2,FALSE())</f>
        <v>25</v>
      </c>
      <c r="N5743" s="0" t="n">
        <f aca="false">VLOOKUP(B5743,'Team Data'!$A$1:$E$659,3,FALSE())</f>
        <v>11</v>
      </c>
      <c r="O5743" s="0" t="n">
        <f aca="false">VLOOKUP(A5743,'Team Data'!$A$1:$E$659,4,FALSE())</f>
        <v>530</v>
      </c>
      <c r="P5743" s="0" t="n">
        <f aca="false">VLOOKUP(A5743,'Team Data'!$A$1:$E$659,5,FALSE())</f>
        <v>524</v>
      </c>
      <c r="Q5743" s="0" t="n">
        <f aca="false">VLOOKUP(B5743,'Team Data'!$A$1:$E$659,4,FALSE())</f>
        <v>620</v>
      </c>
      <c r="R5743" s="0" t="n">
        <f aca="false">VLOOKUP(B5743,'Team Data'!$A$1:$E$659,5,FALSE())</f>
        <v>535</v>
      </c>
      <c r="S5743" s="0" t="n">
        <f aca="false">IF(I5743=1,(MIN(30,(C5743-D5743)))*(M5743/(M5743+N5743))*(Q5743/(Q5743+R5743)),(MAX(-30,(C5743-D5743)))*(N5743/(M5743+N5743))*(R5743/(R5743+Q5743)))</f>
        <v>-1.98148148148148</v>
      </c>
      <c r="T5743" s="0" t="n">
        <f aca="false">IF(J5743=1,(MIN(30,(D5743-C5743)))*(K5743/(K5743+L5743))*(O5743/(O5743+P5743)),(MAX(-30,(D5743-C5743)))*(L5743/(K5743+L5743))*(P5743/(P5743+O5743)))</f>
        <v>4.02277039848197</v>
      </c>
      <c r="U5743" s="7" t="n">
        <v>43168</v>
      </c>
    </row>
    <row r="5744" customFormat="false" ht="15" hidden="false" customHeight="false" outlineLevel="0" collapsed="false">
      <c r="A5744" s="0" t="s">
        <v>196</v>
      </c>
      <c r="B5744" s="0" t="s">
        <v>198</v>
      </c>
      <c r="C5744" s="0" t="n">
        <v>64</v>
      </c>
      <c r="D5744" s="0" t="n">
        <v>70</v>
      </c>
      <c r="E5744" s="0" t="n">
        <v>32</v>
      </c>
      <c r="F5744" s="0" t="n">
        <v>37</v>
      </c>
      <c r="G5744" s="0" t="n">
        <v>11</v>
      </c>
      <c r="H5744" s="0" t="n">
        <v>19</v>
      </c>
      <c r="I5744" s="0" t="n">
        <v>0</v>
      </c>
      <c r="J5744" s="0" t="n">
        <v>1</v>
      </c>
      <c r="K5744" s="0" t="n">
        <f aca="false">VLOOKUP(A5744,'Team Data'!$A$1:$E$659,2,FALSE())</f>
        <v>14</v>
      </c>
      <c r="L5744" s="0" t="n">
        <f aca="false">VLOOKUP(A5744,'Team Data'!$A$1:$E$659,3,FALSE())</f>
        <v>19</v>
      </c>
      <c r="M5744" s="0" t="n">
        <f aca="false">VLOOKUP(B5744,'Team Data'!$A$1:$E$659,2,FALSE())</f>
        <v>20</v>
      </c>
      <c r="N5744" s="0" t="n">
        <f aca="false">VLOOKUP(B5744,'Team Data'!$A$1:$E$659,3,FALSE())</f>
        <v>15</v>
      </c>
      <c r="O5744" s="0" t="n">
        <f aca="false">VLOOKUP(A5744,'Team Data'!$A$1:$E$659,4,FALSE())</f>
        <v>464</v>
      </c>
      <c r="P5744" s="0" t="n">
        <f aca="false">VLOOKUP(A5744,'Team Data'!$A$1:$E$659,5,FALSE())</f>
        <v>530</v>
      </c>
      <c r="Q5744" s="0" t="n">
        <f aca="false">VLOOKUP(B5744,'Team Data'!$A$1:$E$659,4,FALSE())</f>
        <v>455</v>
      </c>
      <c r="R5744" s="0" t="n">
        <f aca="false">VLOOKUP(B5744,'Team Data'!$A$1:$E$659,5,FALSE())</f>
        <v>629</v>
      </c>
      <c r="S5744" s="0" t="n">
        <f aca="false">IF(I5744=1,(MIN(30,(C5744-D5744)))*(M5744/(M5744+N5744))*(Q5744/(Q5744+R5744)),(MAX(-30,(C5744-D5744)))*(N5744/(M5744+N5744))*(R5744/(R5744+Q5744)))</f>
        <v>-1.49209277807064</v>
      </c>
      <c r="T5744" s="0" t="n">
        <f aca="false">IF(J5744=1,(MIN(30,(D5744-C5744)))*(K5744/(K5744+L5744))*(O5744/(O5744+P5744)),(MAX(-30,(D5744-C5744)))*(L5744/(K5744+L5744))*(P5744/(P5744+O5744)))</f>
        <v>1.18822023047375</v>
      </c>
      <c r="U5744" s="7" t="n">
        <v>43168</v>
      </c>
    </row>
    <row r="5745" customFormat="false" ht="15" hidden="false" customHeight="false" outlineLevel="0" collapsed="false">
      <c r="A5745" s="0" t="s">
        <v>46</v>
      </c>
      <c r="B5745" s="0" t="s">
        <v>282</v>
      </c>
      <c r="C5745" s="0" t="n">
        <v>64</v>
      </c>
      <c r="D5745" s="0" t="n">
        <v>86</v>
      </c>
      <c r="E5745" s="0" t="n">
        <v>24</v>
      </c>
      <c r="F5745" s="0" t="n">
        <v>45</v>
      </c>
      <c r="G5745" s="0" t="n">
        <v>16</v>
      </c>
      <c r="H5745" s="0" t="n">
        <v>15</v>
      </c>
      <c r="I5745" s="0" t="n">
        <v>0</v>
      </c>
      <c r="J5745" s="0" t="n">
        <v>1</v>
      </c>
      <c r="K5745" s="0" t="n">
        <f aca="false">VLOOKUP(A5745,'Team Data'!$A$1:$E$659,2,FALSE())</f>
        <v>18</v>
      </c>
      <c r="L5745" s="0" t="n">
        <f aca="false">VLOOKUP(A5745,'Team Data'!$A$1:$E$659,3,FALSE())</f>
        <v>17</v>
      </c>
      <c r="M5745" s="0" t="n">
        <f aca="false">VLOOKUP(B5745,'Team Data'!$A$1:$E$659,2,FALSE())</f>
        <v>28</v>
      </c>
      <c r="N5745" s="0" t="n">
        <f aca="false">VLOOKUP(B5745,'Team Data'!$A$1:$E$659,3,FALSE())</f>
        <v>7</v>
      </c>
      <c r="O5745" s="0" t="n">
        <f aca="false">VLOOKUP(A5745,'Team Data'!$A$1:$E$659,4,FALSE())</f>
        <v>546</v>
      </c>
      <c r="P5745" s="0" t="n">
        <f aca="false">VLOOKUP(A5745,'Team Data'!$A$1:$E$659,5,FALSE())</f>
        <v>561</v>
      </c>
      <c r="Q5745" s="0" t="n">
        <f aca="false">VLOOKUP(B5745,'Team Data'!$A$1:$E$659,4,FALSE())</f>
        <v>478</v>
      </c>
      <c r="R5745" s="0" t="n">
        <f aca="false">VLOOKUP(B5745,'Team Data'!$A$1:$E$659,5,FALSE())</f>
        <v>538</v>
      </c>
      <c r="S5745" s="0" t="n">
        <f aca="false">IF(I5745=1,(MIN(30,(C5745-D5745)))*(M5745/(M5745+N5745))*(Q5745/(Q5745+R5745)),(MAX(-30,(C5745-D5745)))*(N5745/(M5745+N5745))*(R5745/(R5745+Q5745)))</f>
        <v>-2.32992125984252</v>
      </c>
      <c r="T5745" s="0" t="n">
        <f aca="false">IF(J5745=1,(MIN(30,(D5745-C5745)))*(K5745/(K5745+L5745))*(O5745/(O5745+P5745)),(MAX(-30,(D5745-C5745)))*(L5745/(K5745+L5745))*(P5745/(P5745+O5745)))</f>
        <v>5.58048780487805</v>
      </c>
      <c r="U5745" s="7" t="n">
        <v>43168</v>
      </c>
    </row>
    <row r="5746" customFormat="false" ht="15" hidden="false" customHeight="false" outlineLevel="0" collapsed="false">
      <c r="A5746" s="0" t="s">
        <v>98</v>
      </c>
      <c r="B5746" s="0" t="s">
        <v>251</v>
      </c>
      <c r="C5746" s="0" t="n">
        <v>63</v>
      </c>
      <c r="D5746" s="0" t="n">
        <v>70</v>
      </c>
      <c r="E5746" s="0" t="n">
        <v>34</v>
      </c>
      <c r="F5746" s="0" t="n">
        <v>31</v>
      </c>
      <c r="G5746" s="0" t="n">
        <v>11</v>
      </c>
      <c r="H5746" s="0" t="n">
        <v>10</v>
      </c>
      <c r="I5746" s="0" t="n">
        <v>0</v>
      </c>
      <c r="J5746" s="0" t="n">
        <v>1</v>
      </c>
      <c r="K5746" s="0" t="n">
        <f aca="false">VLOOKUP(A5746,'Team Data'!$A$1:$E$659,2,FALSE())</f>
        <v>15</v>
      </c>
      <c r="L5746" s="0" t="n">
        <f aca="false">VLOOKUP(A5746,'Team Data'!$A$1:$E$659,3,FALSE())</f>
        <v>18</v>
      </c>
      <c r="M5746" s="0" t="n">
        <f aca="false">VLOOKUP(B5746,'Team Data'!$A$1:$E$659,2,FALSE())</f>
        <v>16</v>
      </c>
      <c r="N5746" s="0" t="n">
        <f aca="false">VLOOKUP(B5746,'Team Data'!$A$1:$E$659,3,FALSE())</f>
        <v>15</v>
      </c>
      <c r="O5746" s="0" t="n">
        <f aca="false">VLOOKUP(A5746,'Team Data'!$A$1:$E$659,4,FALSE())</f>
        <v>568</v>
      </c>
      <c r="P5746" s="0" t="n">
        <f aca="false">VLOOKUP(A5746,'Team Data'!$A$1:$E$659,5,FALSE())</f>
        <v>506</v>
      </c>
      <c r="Q5746" s="0" t="n">
        <f aca="false">VLOOKUP(B5746,'Team Data'!$A$1:$E$659,4,FALSE())</f>
        <v>519</v>
      </c>
      <c r="R5746" s="0" t="n">
        <f aca="false">VLOOKUP(B5746,'Team Data'!$A$1:$E$659,5,FALSE())</f>
        <v>461</v>
      </c>
      <c r="S5746" s="0" t="n">
        <f aca="false">IF(I5746=1,(MIN(30,(C5746-D5746)))*(M5746/(M5746+N5746))*(Q5746/(Q5746+R5746)),(MAX(-30,(C5746-D5746)))*(N5746/(M5746+N5746))*(R5746/(R5746+Q5746)))</f>
        <v>-1.59331797235023</v>
      </c>
      <c r="T5746" s="0" t="n">
        <f aca="false">IF(J5746=1,(MIN(30,(D5746-C5746)))*(K5746/(K5746+L5746))*(O5746/(O5746+P5746)),(MAX(-30,(D5746-C5746)))*(L5746/(K5746+L5746))*(P5746/(P5746+O5746)))</f>
        <v>1.68274928051464</v>
      </c>
      <c r="U5746" s="7" t="n">
        <v>43168</v>
      </c>
    </row>
    <row r="5747" customFormat="false" ht="15" hidden="false" customHeight="false" outlineLevel="0" collapsed="false">
      <c r="A5747" s="0" t="s">
        <v>276</v>
      </c>
      <c r="B5747" s="0" t="s">
        <v>119</v>
      </c>
      <c r="C5747" s="0" t="n">
        <v>92</v>
      </c>
      <c r="D5747" s="0" t="n">
        <v>78</v>
      </c>
      <c r="E5747" s="0" t="n">
        <v>27</v>
      </c>
      <c r="F5747" s="0" t="n">
        <v>30</v>
      </c>
      <c r="G5747" s="0" t="n">
        <v>10</v>
      </c>
      <c r="H5747" s="0" t="n">
        <v>10</v>
      </c>
      <c r="I5747" s="0" t="n">
        <v>1</v>
      </c>
      <c r="J5747" s="0" t="n">
        <v>0</v>
      </c>
      <c r="K5747" s="0" t="n">
        <f aca="false">VLOOKUP(A5747,'Team Data'!$A$1:$E$659,2,FALSE())</f>
        <v>13</v>
      </c>
      <c r="L5747" s="0" t="n">
        <f aca="false">VLOOKUP(A5747,'Team Data'!$A$1:$E$659,3,FALSE())</f>
        <v>19</v>
      </c>
      <c r="M5747" s="0" t="n">
        <f aca="false">VLOOKUP(B5747,'Team Data'!$A$1:$E$659,2,FALSE())</f>
        <v>22</v>
      </c>
      <c r="N5747" s="0" t="n">
        <f aca="false">VLOOKUP(B5747,'Team Data'!$A$1:$E$659,3,FALSE())</f>
        <v>9</v>
      </c>
      <c r="O5747" s="0" t="n">
        <f aca="false">VLOOKUP(A5747,'Team Data'!$A$1:$E$659,4,FALSE())</f>
        <v>507</v>
      </c>
      <c r="P5747" s="0" t="n">
        <f aca="false">VLOOKUP(A5747,'Team Data'!$A$1:$E$659,5,FALSE())</f>
        <v>473</v>
      </c>
      <c r="Q5747" s="0" t="n">
        <f aca="false">VLOOKUP(B5747,'Team Data'!$A$1:$E$659,4,FALSE())</f>
        <v>454</v>
      </c>
      <c r="R5747" s="0" t="n">
        <f aca="false">VLOOKUP(B5747,'Team Data'!$A$1:$E$659,5,FALSE())</f>
        <v>502</v>
      </c>
      <c r="S5747" s="0" t="n">
        <f aca="false">IF(I5747=1,(MIN(30,(C5747-D5747)))*(M5747/(M5747+N5747))*(Q5747/(Q5747+R5747)),(MAX(-30,(C5747-D5747)))*(N5747/(M5747+N5747))*(R5747/(R5747+Q5747)))</f>
        <v>4.71831556215414</v>
      </c>
      <c r="T5747" s="0" t="n">
        <f aca="false">IF(J5747=1,(MIN(30,(D5747-C5747)))*(K5747/(K5747+L5747))*(O5747/(O5747+P5747)),(MAX(-30,(D5747-C5747)))*(L5747/(K5747+L5747))*(P5747/(P5747+O5747)))</f>
        <v>-4.01205357142857</v>
      </c>
      <c r="U5747" s="7" t="n">
        <v>43168</v>
      </c>
    </row>
    <row r="5748" customFormat="false" ht="15" hidden="false" customHeight="false" outlineLevel="0" collapsed="false">
      <c r="A5748" s="0" t="s">
        <v>8</v>
      </c>
      <c r="B5748" s="0" t="s">
        <v>81</v>
      </c>
      <c r="C5748" s="0" t="n">
        <v>58</v>
      </c>
      <c r="D5748" s="0" t="n">
        <v>67</v>
      </c>
      <c r="E5748" s="0" t="n">
        <v>32</v>
      </c>
      <c r="F5748" s="0" t="n">
        <v>31</v>
      </c>
      <c r="G5748" s="0" t="n">
        <v>15</v>
      </c>
      <c r="H5748" s="0" t="n">
        <v>14</v>
      </c>
      <c r="I5748" s="0" t="n">
        <v>0</v>
      </c>
      <c r="J5748" s="0" t="n">
        <v>1</v>
      </c>
      <c r="K5748" s="0" t="n">
        <f aca="false">VLOOKUP(A5748,'Team Data'!$A$1:$E$659,2,FALSE())</f>
        <v>14</v>
      </c>
      <c r="L5748" s="0" t="n">
        <f aca="false">VLOOKUP(A5748,'Team Data'!$A$1:$E$659,3,FALSE())</f>
        <v>18</v>
      </c>
      <c r="M5748" s="0" t="n">
        <f aca="false">VLOOKUP(B5748,'Team Data'!$A$1:$E$659,2,FALSE())</f>
        <v>22</v>
      </c>
      <c r="N5748" s="0" t="n">
        <f aca="false">VLOOKUP(B5748,'Team Data'!$A$1:$E$659,3,FALSE())</f>
        <v>13</v>
      </c>
      <c r="O5748" s="0" t="n">
        <f aca="false">VLOOKUP(A5748,'Team Data'!$A$1:$E$659,4,FALSE())</f>
        <v>542</v>
      </c>
      <c r="P5748" s="0" t="n">
        <f aca="false">VLOOKUP(A5748,'Team Data'!$A$1:$E$659,5,FALSE())</f>
        <v>488</v>
      </c>
      <c r="Q5748" s="0" t="n">
        <f aca="false">VLOOKUP(B5748,'Team Data'!$A$1:$E$659,4,FALSE())</f>
        <v>536</v>
      </c>
      <c r="R5748" s="0" t="n">
        <f aca="false">VLOOKUP(B5748,'Team Data'!$A$1:$E$659,5,FALSE())</f>
        <v>497</v>
      </c>
      <c r="S5748" s="0" t="n">
        <f aca="false">IF(I5748=1,(MIN(30,(C5748-D5748)))*(M5748/(M5748+N5748))*(Q5748/(Q5748+R5748)),(MAX(-30,(C5748-D5748)))*(N5748/(M5748+N5748))*(R5748/(R5748+Q5748)))</f>
        <v>-1.60832526621491</v>
      </c>
      <c r="T5748" s="0" t="n">
        <f aca="false">IF(J5748=1,(MIN(30,(D5748-C5748)))*(K5748/(K5748+L5748))*(O5748/(O5748+P5748)),(MAX(-30,(D5748-C5748)))*(L5748/(K5748+L5748))*(P5748/(P5748+O5748)))</f>
        <v>2.07196601941748</v>
      </c>
      <c r="U5748" s="7" t="n">
        <v>43168</v>
      </c>
    </row>
    <row r="5749" customFormat="false" ht="15" hidden="false" customHeight="false" outlineLevel="0" collapsed="false">
      <c r="A5749" s="0" t="s">
        <v>111</v>
      </c>
      <c r="B5749" s="0" t="s">
        <v>306</v>
      </c>
      <c r="C5749" s="0" t="n">
        <v>67</v>
      </c>
      <c r="D5749" s="0" t="n">
        <v>68</v>
      </c>
      <c r="E5749" s="0" t="n">
        <v>31</v>
      </c>
      <c r="F5749" s="0" t="n">
        <v>36</v>
      </c>
      <c r="G5749" s="0" t="n">
        <v>11</v>
      </c>
      <c r="H5749" s="0" t="n">
        <v>14</v>
      </c>
      <c r="I5749" s="0" t="n">
        <v>0</v>
      </c>
      <c r="J5749" s="0" t="n">
        <v>1</v>
      </c>
      <c r="K5749" s="0" t="n">
        <f aca="false">VLOOKUP(A5749,'Team Data'!$A$1:$E$659,2,FALSE())</f>
        <v>17</v>
      </c>
      <c r="L5749" s="0" t="n">
        <f aca="false">VLOOKUP(A5749,'Team Data'!$A$1:$E$659,3,FALSE())</f>
        <v>13</v>
      </c>
      <c r="M5749" s="0" t="n">
        <f aca="false">VLOOKUP(B5749,'Team Data'!$A$1:$E$659,2,FALSE())</f>
        <v>18</v>
      </c>
      <c r="N5749" s="0" t="n">
        <f aca="false">VLOOKUP(B5749,'Team Data'!$A$1:$E$659,3,FALSE())</f>
        <v>17</v>
      </c>
      <c r="O5749" s="0" t="n">
        <f aca="false">VLOOKUP(A5749,'Team Data'!$A$1:$E$659,4,FALSE())</f>
        <v>461</v>
      </c>
      <c r="P5749" s="0" t="n">
        <f aca="false">VLOOKUP(A5749,'Team Data'!$A$1:$E$659,5,FALSE())</f>
        <v>455</v>
      </c>
      <c r="Q5749" s="0" t="n">
        <f aca="false">VLOOKUP(B5749,'Team Data'!$A$1:$E$659,4,FALSE())</f>
        <v>605</v>
      </c>
      <c r="R5749" s="0" t="n">
        <f aca="false">VLOOKUP(B5749,'Team Data'!$A$1:$E$659,5,FALSE())</f>
        <v>465</v>
      </c>
      <c r="S5749" s="0" t="n">
        <f aca="false">IF(I5749=1,(MIN(30,(C5749-D5749)))*(M5749/(M5749+N5749))*(Q5749/(Q5749+R5749)),(MAX(-30,(C5749-D5749)))*(N5749/(M5749+N5749))*(R5749/(R5749+Q5749)))</f>
        <v>-0.211081441922563</v>
      </c>
      <c r="T5749" s="0" t="n">
        <f aca="false">IF(J5749=1,(MIN(30,(D5749-C5749)))*(K5749/(K5749+L5749))*(O5749/(O5749+P5749)),(MAX(-30,(D5749-C5749)))*(L5749/(K5749+L5749))*(P5749/(P5749+O5749)))</f>
        <v>0.28518922852984</v>
      </c>
      <c r="U5749" s="7" t="n">
        <v>43168</v>
      </c>
    </row>
    <row r="5750" customFormat="false" ht="15" hidden="false" customHeight="false" outlineLevel="0" collapsed="false">
      <c r="A5750" s="0" t="s">
        <v>223</v>
      </c>
      <c r="B5750" s="0" t="s">
        <v>320</v>
      </c>
      <c r="C5750" s="0" t="n">
        <v>48</v>
      </c>
      <c r="D5750" s="0" t="n">
        <v>61</v>
      </c>
      <c r="E5750" s="0" t="n">
        <v>37</v>
      </c>
      <c r="F5750" s="0" t="n">
        <v>38</v>
      </c>
      <c r="G5750" s="0" t="n">
        <v>10</v>
      </c>
      <c r="H5750" s="0" t="n">
        <v>7</v>
      </c>
      <c r="I5750" s="0" t="n">
        <v>0</v>
      </c>
      <c r="J5750" s="0" t="n">
        <v>1</v>
      </c>
      <c r="K5750" s="0" t="n">
        <f aca="false">VLOOKUP(A5750,'Team Data'!$A$1:$E$659,2,FALSE())</f>
        <v>16</v>
      </c>
      <c r="L5750" s="0" t="n">
        <f aca="false">VLOOKUP(A5750,'Team Data'!$A$1:$E$659,3,FALSE())</f>
        <v>16</v>
      </c>
      <c r="M5750" s="0" t="n">
        <f aca="false">VLOOKUP(B5750,'Team Data'!$A$1:$E$659,2,FALSE())</f>
        <v>24</v>
      </c>
      <c r="N5750" s="0" t="n">
        <f aca="false">VLOOKUP(B5750,'Team Data'!$A$1:$E$659,3,FALSE())</f>
        <v>12</v>
      </c>
      <c r="O5750" s="0" t="n">
        <f aca="false">VLOOKUP(A5750,'Team Data'!$A$1:$E$659,4,FALSE())</f>
        <v>583</v>
      </c>
      <c r="P5750" s="0" t="n">
        <f aca="false">VLOOKUP(A5750,'Team Data'!$A$1:$E$659,5,FALSE())</f>
        <v>479</v>
      </c>
      <c r="Q5750" s="0" t="n">
        <f aca="false">VLOOKUP(B5750,'Team Data'!$A$1:$E$659,4,FALSE())</f>
        <v>677</v>
      </c>
      <c r="R5750" s="0" t="n">
        <f aca="false">VLOOKUP(B5750,'Team Data'!$A$1:$E$659,5,FALSE())</f>
        <v>508</v>
      </c>
      <c r="S5750" s="0" t="n">
        <f aca="false">IF(I5750=1,(MIN(30,(C5750-D5750)))*(M5750/(M5750+N5750))*(Q5750/(Q5750+R5750)),(MAX(-30,(C5750-D5750)))*(N5750/(M5750+N5750))*(R5750/(R5750+Q5750)))</f>
        <v>-1.85766526019691</v>
      </c>
      <c r="T5750" s="0" t="n">
        <f aca="false">IF(J5750=1,(MIN(30,(D5750-C5750)))*(K5750/(K5750+L5750))*(O5750/(O5750+P5750)),(MAX(-30,(D5750-C5750)))*(L5750/(K5750+L5750))*(P5750/(P5750+O5750)))</f>
        <v>3.56826741996233</v>
      </c>
      <c r="U5750" s="7" t="n">
        <v>43168</v>
      </c>
    </row>
    <row r="5751" customFormat="false" ht="15" hidden="false" customHeight="false" outlineLevel="0" collapsed="false">
      <c r="A5751" s="0" t="s">
        <v>53</v>
      </c>
      <c r="B5751" s="0" t="s">
        <v>192</v>
      </c>
      <c r="C5751" s="0" t="n">
        <v>70</v>
      </c>
      <c r="D5751" s="0" t="n">
        <v>97</v>
      </c>
      <c r="E5751" s="0" t="n">
        <v>27</v>
      </c>
      <c r="F5751" s="0" t="n">
        <v>51</v>
      </c>
      <c r="G5751" s="0" t="n">
        <v>15</v>
      </c>
      <c r="H5751" s="0" t="n">
        <v>20</v>
      </c>
      <c r="I5751" s="0" t="n">
        <v>0</v>
      </c>
      <c r="J5751" s="0" t="n">
        <v>1</v>
      </c>
      <c r="K5751" s="0" t="n">
        <f aca="false">VLOOKUP(A5751,'Team Data'!$A$1:$E$659,2,FALSE())</f>
        <v>3</v>
      </c>
      <c r="L5751" s="0" t="n">
        <f aca="false">VLOOKUP(A5751,'Team Data'!$A$1:$E$659,3,FALSE())</f>
        <v>29</v>
      </c>
      <c r="M5751" s="0" t="n">
        <f aca="false">VLOOKUP(B5751,'Team Data'!$A$1:$E$659,2,FALSE())</f>
        <v>28</v>
      </c>
      <c r="N5751" s="0" t="n">
        <f aca="false">VLOOKUP(B5751,'Team Data'!$A$1:$E$659,3,FALSE())</f>
        <v>6</v>
      </c>
      <c r="O5751" s="0" t="n">
        <f aca="false">VLOOKUP(A5751,'Team Data'!$A$1:$E$659,4,FALSE())</f>
        <v>547</v>
      </c>
      <c r="P5751" s="0" t="n">
        <f aca="false">VLOOKUP(A5751,'Team Data'!$A$1:$E$659,5,FALSE())</f>
        <v>441</v>
      </c>
      <c r="Q5751" s="0" t="n">
        <f aca="false">VLOOKUP(B5751,'Team Data'!$A$1:$E$659,4,FALSE())</f>
        <v>515</v>
      </c>
      <c r="R5751" s="0" t="n">
        <f aca="false">VLOOKUP(B5751,'Team Data'!$A$1:$E$659,5,FALSE())</f>
        <v>512</v>
      </c>
      <c r="S5751" s="0" t="n">
        <f aca="false">IF(I5751=1,(MIN(30,(C5751-D5751)))*(M5751/(M5751+N5751))*(Q5751/(Q5751+R5751)),(MAX(-30,(C5751-D5751)))*(N5751/(M5751+N5751))*(R5751/(R5751+Q5751)))</f>
        <v>-2.37539377971247</v>
      </c>
      <c r="T5751" s="0" t="n">
        <f aca="false">IF(J5751=1,(MIN(30,(D5751-C5751)))*(K5751/(K5751+L5751))*(O5751/(O5751+P5751)),(MAX(-30,(D5751-C5751)))*(L5751/(K5751+L5751))*(P5751/(P5751+O5751)))</f>
        <v>1.40141067813765</v>
      </c>
      <c r="U5751" s="7" t="n">
        <v>43168</v>
      </c>
    </row>
    <row r="5752" customFormat="false" ht="15" hidden="false" customHeight="false" outlineLevel="0" collapsed="false">
      <c r="A5752" s="0" t="s">
        <v>327</v>
      </c>
      <c r="B5752" s="0" t="s">
        <v>29</v>
      </c>
      <c r="C5752" s="0" t="n">
        <v>78</v>
      </c>
      <c r="D5752" s="0" t="n">
        <v>75</v>
      </c>
      <c r="E5752" s="0" t="n">
        <v>26</v>
      </c>
      <c r="F5752" s="0" t="n">
        <v>34</v>
      </c>
      <c r="G5752" s="0" t="n">
        <v>14</v>
      </c>
      <c r="H5752" s="0" t="n">
        <v>12</v>
      </c>
      <c r="I5752" s="0" t="n">
        <v>1</v>
      </c>
      <c r="J5752" s="0" t="n">
        <v>0</v>
      </c>
      <c r="K5752" s="0" t="n">
        <f aca="false">VLOOKUP(A5752,'Team Data'!$A$1:$E$659,2,FALSE())</f>
        <v>17</v>
      </c>
      <c r="L5752" s="0" t="n">
        <f aca="false">VLOOKUP(A5752,'Team Data'!$A$1:$E$659,3,FALSE())</f>
        <v>17</v>
      </c>
      <c r="M5752" s="0" t="n">
        <f aca="false">VLOOKUP(B5752,'Team Data'!$A$1:$E$659,2,FALSE())</f>
        <v>21</v>
      </c>
      <c r="N5752" s="0" t="n">
        <f aca="false">VLOOKUP(B5752,'Team Data'!$A$1:$E$659,3,FALSE())</f>
        <v>8</v>
      </c>
      <c r="O5752" s="0" t="n">
        <f aca="false">VLOOKUP(A5752,'Team Data'!$A$1:$E$659,4,FALSE())</f>
        <v>586</v>
      </c>
      <c r="P5752" s="0" t="n">
        <f aca="false">VLOOKUP(A5752,'Team Data'!$A$1:$E$659,5,FALSE())</f>
        <v>495</v>
      </c>
      <c r="Q5752" s="0" t="n">
        <f aca="false">VLOOKUP(B5752,'Team Data'!$A$1:$E$659,4,FALSE())</f>
        <v>498</v>
      </c>
      <c r="R5752" s="0" t="n">
        <f aca="false">VLOOKUP(B5752,'Team Data'!$A$1:$E$659,5,FALSE())</f>
        <v>434</v>
      </c>
      <c r="S5752" s="0" t="n">
        <f aca="false">IF(I5752=1,(MIN(30,(C5752-D5752)))*(M5752/(M5752+N5752))*(Q5752/(Q5752+R5752)),(MAX(-30,(C5752-D5752)))*(N5752/(M5752+N5752))*(R5752/(R5752+Q5752)))</f>
        <v>1.16079621133639</v>
      </c>
      <c r="T5752" s="0" t="n">
        <f aca="false">IF(J5752=1,(MIN(30,(D5752-C5752)))*(K5752/(K5752+L5752))*(O5752/(O5752+P5752)),(MAX(-30,(D5752-C5752)))*(L5752/(K5752+L5752))*(P5752/(P5752+O5752)))</f>
        <v>-0.68686401480111</v>
      </c>
      <c r="U5752" s="7" t="n">
        <v>43168</v>
      </c>
    </row>
    <row r="5753" customFormat="false" ht="15" hidden="false" customHeight="false" outlineLevel="0" collapsed="false">
      <c r="A5753" s="0" t="s">
        <v>197</v>
      </c>
      <c r="B5753" s="0" t="s">
        <v>167</v>
      </c>
      <c r="C5753" s="0" t="n">
        <v>82</v>
      </c>
      <c r="D5753" s="0" t="n">
        <v>65</v>
      </c>
      <c r="E5753" s="0" t="n">
        <v>52</v>
      </c>
      <c r="F5753" s="0" t="n">
        <v>41</v>
      </c>
      <c r="G5753" s="0" t="n">
        <v>8</v>
      </c>
      <c r="H5753" s="0" t="n">
        <v>8</v>
      </c>
      <c r="I5753" s="0" t="n">
        <v>1</v>
      </c>
      <c r="J5753" s="0" t="n">
        <v>0</v>
      </c>
      <c r="K5753" s="0" t="n">
        <f aca="false">VLOOKUP(A5753,'Team Data'!$A$1:$E$659,2,FALSE())</f>
        <v>26</v>
      </c>
      <c r="L5753" s="0" t="n">
        <f aca="false">VLOOKUP(A5753,'Team Data'!$A$1:$E$659,3,FALSE())</f>
        <v>11</v>
      </c>
      <c r="M5753" s="0" t="n">
        <f aca="false">VLOOKUP(B5753,'Team Data'!$A$1:$E$659,2,FALSE())</f>
        <v>22</v>
      </c>
      <c r="N5753" s="0" t="n">
        <f aca="false">VLOOKUP(B5753,'Team Data'!$A$1:$E$659,3,FALSE())</f>
        <v>10</v>
      </c>
      <c r="O5753" s="0" t="n">
        <f aca="false">VLOOKUP(A5753,'Team Data'!$A$1:$E$659,4,FALSE())</f>
        <v>794</v>
      </c>
      <c r="P5753" s="0" t="n">
        <f aca="false">VLOOKUP(A5753,'Team Data'!$A$1:$E$659,5,FALSE())</f>
        <v>455</v>
      </c>
      <c r="Q5753" s="0" t="n">
        <f aca="false">VLOOKUP(B5753,'Team Data'!$A$1:$E$659,4,FALSE())</f>
        <v>612</v>
      </c>
      <c r="R5753" s="0" t="n">
        <f aca="false">VLOOKUP(B5753,'Team Data'!$A$1:$E$659,5,FALSE())</f>
        <v>453</v>
      </c>
      <c r="S5753" s="0" t="n">
        <f aca="false">IF(I5753=1,(MIN(30,(C5753-D5753)))*(M5753/(M5753+N5753))*(Q5753/(Q5753+R5753)),(MAX(-30,(C5753-D5753)))*(N5753/(M5753+N5753))*(R5753/(R5753+Q5753)))</f>
        <v>6.71619718309859</v>
      </c>
      <c r="T5753" s="0" t="n">
        <f aca="false">IF(J5753=1,(MIN(30,(D5753-C5753)))*(K5753/(K5753+L5753))*(O5753/(O5753+P5753)),(MAX(-30,(D5753-C5753)))*(L5753/(K5753+L5753))*(P5753/(P5753+O5753)))</f>
        <v>-1.84114859455132</v>
      </c>
      <c r="U5753" s="7" t="n">
        <v>43168</v>
      </c>
    </row>
    <row r="5754" customFormat="false" ht="15" hidden="false" customHeight="false" outlineLevel="0" collapsed="false">
      <c r="A5754" s="0" t="s">
        <v>77</v>
      </c>
      <c r="B5754" s="0" t="s">
        <v>309</v>
      </c>
      <c r="C5754" s="0" t="n">
        <v>52</v>
      </c>
      <c r="D5754" s="0" t="n">
        <v>66</v>
      </c>
      <c r="E5754" s="0" t="n">
        <v>34</v>
      </c>
      <c r="F5754" s="0" t="n">
        <v>28</v>
      </c>
      <c r="G5754" s="0" t="n">
        <v>20</v>
      </c>
      <c r="H5754" s="0" t="n">
        <v>9</v>
      </c>
      <c r="I5754" s="0" t="n">
        <v>0</v>
      </c>
      <c r="J5754" s="0" t="n">
        <v>1</v>
      </c>
      <c r="K5754" s="0" t="n">
        <f aca="false">VLOOKUP(A5754,'Team Data'!$A$1:$E$659,2,FALSE())</f>
        <v>10</v>
      </c>
      <c r="L5754" s="0" t="n">
        <f aca="false">VLOOKUP(A5754,'Team Data'!$A$1:$E$659,3,FALSE())</f>
        <v>20</v>
      </c>
      <c r="M5754" s="0" t="n">
        <f aca="false">VLOOKUP(B5754,'Team Data'!$A$1:$E$659,2,FALSE())</f>
        <v>19</v>
      </c>
      <c r="N5754" s="0" t="n">
        <f aca="false">VLOOKUP(B5754,'Team Data'!$A$1:$E$659,3,FALSE())</f>
        <v>13</v>
      </c>
      <c r="O5754" s="0" t="n">
        <f aca="false">VLOOKUP(A5754,'Team Data'!$A$1:$E$659,4,FALSE())</f>
        <v>495</v>
      </c>
      <c r="P5754" s="0" t="n">
        <f aca="false">VLOOKUP(A5754,'Team Data'!$A$1:$E$659,5,FALSE())</f>
        <v>484</v>
      </c>
      <c r="Q5754" s="0" t="n">
        <f aca="false">VLOOKUP(B5754,'Team Data'!$A$1:$E$659,4,FALSE())</f>
        <v>582</v>
      </c>
      <c r="R5754" s="0" t="n">
        <f aca="false">VLOOKUP(B5754,'Team Data'!$A$1:$E$659,5,FALSE())</f>
        <v>465</v>
      </c>
      <c r="S5754" s="0" t="n">
        <f aca="false">IF(I5754=1,(MIN(30,(C5754-D5754)))*(M5754/(M5754+N5754))*(Q5754/(Q5754+R5754)),(MAX(-30,(C5754-D5754)))*(N5754/(M5754+N5754))*(R5754/(R5754+Q5754)))</f>
        <v>-2.5259670487106</v>
      </c>
      <c r="T5754" s="0" t="n">
        <f aca="false">IF(J5754=1,(MIN(30,(D5754-C5754)))*(K5754/(K5754+L5754))*(O5754/(O5754+P5754)),(MAX(-30,(D5754-C5754)))*(L5754/(K5754+L5754))*(P5754/(P5754+O5754)))</f>
        <v>2.35955056179775</v>
      </c>
      <c r="U5754" s="7" t="n">
        <v>43168</v>
      </c>
    </row>
    <row r="5755" customFormat="false" ht="15" hidden="false" customHeight="false" outlineLevel="0" collapsed="false">
      <c r="A5755" s="0" t="s">
        <v>151</v>
      </c>
      <c r="B5755" s="0" t="s">
        <v>218</v>
      </c>
      <c r="C5755" s="0" t="n">
        <v>58</v>
      </c>
      <c r="D5755" s="0" t="n">
        <v>62</v>
      </c>
      <c r="E5755" s="0" t="n">
        <v>33</v>
      </c>
      <c r="F5755" s="0" t="n">
        <v>36</v>
      </c>
      <c r="G5755" s="0" t="n">
        <v>9</v>
      </c>
      <c r="H5755" s="0" t="n">
        <v>10</v>
      </c>
      <c r="I5755" s="0" t="n">
        <v>0</v>
      </c>
      <c r="J5755" s="0" t="n">
        <v>1</v>
      </c>
      <c r="K5755" s="0" t="n">
        <f aca="false">VLOOKUP(A5755,'Team Data'!$A$1:$E$659,2,FALSE())</f>
        <v>17</v>
      </c>
      <c r="L5755" s="0" t="n">
        <f aca="false">VLOOKUP(A5755,'Team Data'!$A$1:$E$659,3,FALSE())</f>
        <v>16</v>
      </c>
      <c r="M5755" s="0" t="n">
        <f aca="false">VLOOKUP(B5755,'Team Data'!$A$1:$E$659,2,FALSE())</f>
        <v>25</v>
      </c>
      <c r="N5755" s="0" t="n">
        <f aca="false">VLOOKUP(B5755,'Team Data'!$A$1:$E$659,3,FALSE())</f>
        <v>7</v>
      </c>
      <c r="O5755" s="0" t="n">
        <f aca="false">VLOOKUP(A5755,'Team Data'!$A$1:$E$659,4,FALSE())</f>
        <v>557</v>
      </c>
      <c r="P5755" s="0" t="n">
        <f aca="false">VLOOKUP(A5755,'Team Data'!$A$1:$E$659,5,FALSE())</f>
        <v>476</v>
      </c>
      <c r="Q5755" s="0" t="n">
        <f aca="false">VLOOKUP(B5755,'Team Data'!$A$1:$E$659,4,FALSE())</f>
        <v>521</v>
      </c>
      <c r="R5755" s="0" t="n">
        <f aca="false">VLOOKUP(B5755,'Team Data'!$A$1:$E$659,5,FALSE())</f>
        <v>531</v>
      </c>
      <c r="S5755" s="0" t="n">
        <f aca="false">IF(I5755=1,(MIN(30,(C5755-D5755)))*(M5755/(M5755+N5755))*(Q5755/(Q5755+R5755)),(MAX(-30,(C5755-D5755)))*(N5755/(M5755+N5755))*(R5755/(R5755+Q5755)))</f>
        <v>-0.441658745247148</v>
      </c>
      <c r="T5755" s="0" t="n">
        <f aca="false">IF(J5755=1,(MIN(30,(D5755-C5755)))*(K5755/(K5755+L5755))*(O5755/(O5755+P5755)),(MAX(-30,(D5755-C5755)))*(L5755/(K5755+L5755))*(P5755/(P5755+O5755)))</f>
        <v>1.11109155446038</v>
      </c>
      <c r="U5755" s="7" t="n">
        <v>43168</v>
      </c>
    </row>
    <row r="5756" customFormat="false" ht="15" hidden="false" customHeight="false" outlineLevel="0" collapsed="false">
      <c r="A5756" s="0" t="s">
        <v>38</v>
      </c>
      <c r="B5756" s="0" t="s">
        <v>263</v>
      </c>
      <c r="C5756" s="0" t="n">
        <v>75</v>
      </c>
      <c r="D5756" s="0" t="n">
        <v>74</v>
      </c>
      <c r="E5756" s="0" t="n">
        <v>29</v>
      </c>
      <c r="F5756" s="0" t="n">
        <v>38</v>
      </c>
      <c r="G5756" s="0" t="n">
        <v>6</v>
      </c>
      <c r="H5756" s="0" t="n">
        <v>13</v>
      </c>
      <c r="I5756" s="0" t="n">
        <v>1</v>
      </c>
      <c r="J5756" s="0" t="n">
        <v>0</v>
      </c>
      <c r="K5756" s="0" t="n">
        <f aca="false">VLOOKUP(A5756,'Team Data'!$A$1:$E$659,2,FALSE())</f>
        <v>21</v>
      </c>
      <c r="L5756" s="0" t="n">
        <f aca="false">VLOOKUP(A5756,'Team Data'!$A$1:$E$659,3,FALSE())</f>
        <v>14</v>
      </c>
      <c r="M5756" s="0" t="n">
        <f aca="false">VLOOKUP(B5756,'Team Data'!$A$1:$E$659,2,FALSE())</f>
        <v>22</v>
      </c>
      <c r="N5756" s="0" t="n">
        <f aca="false">VLOOKUP(B5756,'Team Data'!$A$1:$E$659,3,FALSE())</f>
        <v>12</v>
      </c>
      <c r="O5756" s="0" t="n">
        <f aca="false">VLOOKUP(A5756,'Team Data'!$A$1:$E$659,4,FALSE())</f>
        <v>713</v>
      </c>
      <c r="P5756" s="0" t="n">
        <f aca="false">VLOOKUP(A5756,'Team Data'!$A$1:$E$659,5,FALSE())</f>
        <v>450</v>
      </c>
      <c r="Q5756" s="0" t="n">
        <f aca="false">VLOOKUP(B5756,'Team Data'!$A$1:$E$659,4,FALSE())</f>
        <v>670</v>
      </c>
      <c r="R5756" s="0" t="n">
        <f aca="false">VLOOKUP(B5756,'Team Data'!$A$1:$E$659,5,FALSE())</f>
        <v>461</v>
      </c>
      <c r="S5756" s="0" t="n">
        <f aca="false">IF(I5756=1,(MIN(30,(C5756-D5756)))*(M5756/(M5756+N5756))*(Q5756/(Q5756+R5756)),(MAX(-30,(C5756-D5756)))*(N5756/(M5756+N5756))*(R5756/(R5756+Q5756)))</f>
        <v>0.383315129765434</v>
      </c>
      <c r="T5756" s="0" t="n">
        <f aca="false">IF(J5756=1,(MIN(30,(D5756-C5756)))*(K5756/(K5756+L5756))*(O5756/(O5756+P5756)),(MAX(-30,(D5756-C5756)))*(L5756/(K5756+L5756))*(P5756/(P5756+O5756)))</f>
        <v>-0.154772141014617</v>
      </c>
      <c r="U5756" s="7" t="n">
        <v>43168</v>
      </c>
    </row>
    <row r="5757" customFormat="false" ht="15" hidden="false" customHeight="false" outlineLevel="0" collapsed="false">
      <c r="A5757" s="0" t="s">
        <v>266</v>
      </c>
      <c r="B5757" s="0" t="s">
        <v>17</v>
      </c>
      <c r="C5757" s="0" t="n">
        <v>64</v>
      </c>
      <c r="D5757" s="0" t="n">
        <v>69</v>
      </c>
      <c r="E5757" s="0" t="n">
        <v>42</v>
      </c>
      <c r="F5757" s="0" t="n">
        <v>29</v>
      </c>
      <c r="G5757" s="0" t="n">
        <v>19</v>
      </c>
      <c r="H5757" s="0" t="n">
        <v>14</v>
      </c>
      <c r="I5757" s="0" t="n">
        <v>0</v>
      </c>
      <c r="J5757" s="0" t="n">
        <v>1</v>
      </c>
      <c r="K5757" s="0" t="n">
        <f aca="false">VLOOKUP(A5757,'Team Data'!$A$1:$E$659,2,FALSE())</f>
        <v>17</v>
      </c>
      <c r="L5757" s="0" t="n">
        <f aca="false">VLOOKUP(A5757,'Team Data'!$A$1:$E$659,3,FALSE())</f>
        <v>15</v>
      </c>
      <c r="M5757" s="0" t="n">
        <f aca="false">VLOOKUP(B5757,'Team Data'!$A$1:$E$659,2,FALSE())</f>
        <v>23</v>
      </c>
      <c r="N5757" s="0" t="n">
        <f aca="false">VLOOKUP(B5757,'Team Data'!$A$1:$E$659,3,FALSE())</f>
        <v>12</v>
      </c>
      <c r="O5757" s="0" t="n">
        <f aca="false">VLOOKUP(A5757,'Team Data'!$A$1:$E$659,4,FALSE())</f>
        <v>605</v>
      </c>
      <c r="P5757" s="0" t="n">
        <f aca="false">VLOOKUP(A5757,'Team Data'!$A$1:$E$659,5,FALSE())</f>
        <v>430</v>
      </c>
      <c r="Q5757" s="0" t="n">
        <f aca="false">VLOOKUP(B5757,'Team Data'!$A$1:$E$659,4,FALSE())</f>
        <v>660</v>
      </c>
      <c r="R5757" s="0" t="n">
        <f aca="false">VLOOKUP(B5757,'Team Data'!$A$1:$E$659,5,FALSE())</f>
        <v>497</v>
      </c>
      <c r="S5757" s="0" t="n">
        <f aca="false">IF(I5757=1,(MIN(30,(C5757-D5757)))*(M5757/(M5757+N5757))*(Q5757/(Q5757+R5757)),(MAX(-30,(C5757-D5757)))*(N5757/(M5757+N5757))*(R5757/(R5757+Q5757)))</f>
        <v>-0.736387208297321</v>
      </c>
      <c r="T5757" s="0" t="n">
        <f aca="false">IF(J5757=1,(MIN(30,(D5757-C5757)))*(K5757/(K5757+L5757))*(O5757/(O5757+P5757)),(MAX(-30,(D5757-C5757)))*(L5757/(K5757+L5757))*(P5757/(P5757+O5757)))</f>
        <v>1.55268719806763</v>
      </c>
      <c r="U5757" s="7" t="n">
        <v>43168</v>
      </c>
    </row>
    <row r="5758" customFormat="false" ht="15" hidden="false" customHeight="false" outlineLevel="0" collapsed="false">
      <c r="A5758" s="0" t="s">
        <v>25</v>
      </c>
      <c r="B5758" s="0" t="s">
        <v>342</v>
      </c>
      <c r="C5758" s="0" t="n">
        <v>65</v>
      </c>
      <c r="D5758" s="0" t="n">
        <v>78</v>
      </c>
      <c r="E5758" s="0" t="n">
        <v>31</v>
      </c>
      <c r="F5758" s="0" t="n">
        <v>37</v>
      </c>
      <c r="G5758" s="0" t="n">
        <v>22</v>
      </c>
      <c r="H5758" s="0" t="n">
        <v>16</v>
      </c>
      <c r="I5758" s="0" t="n">
        <v>0</v>
      </c>
      <c r="J5758" s="0" t="n">
        <v>1</v>
      </c>
      <c r="K5758" s="0" t="n">
        <f aca="false">VLOOKUP(A5758,'Team Data'!$A$1:$E$659,2,FALSE())</f>
        <v>18</v>
      </c>
      <c r="L5758" s="0" t="n">
        <f aca="false">VLOOKUP(A5758,'Team Data'!$A$1:$E$659,3,FALSE())</f>
        <v>15</v>
      </c>
      <c r="M5758" s="0" t="n">
        <f aca="false">VLOOKUP(B5758,'Team Data'!$A$1:$E$659,2,FALSE())</f>
        <v>26</v>
      </c>
      <c r="N5758" s="0" t="n">
        <f aca="false">VLOOKUP(B5758,'Team Data'!$A$1:$E$659,3,FALSE())</f>
        <v>10</v>
      </c>
      <c r="O5758" s="0" t="n">
        <f aca="false">VLOOKUP(A5758,'Team Data'!$A$1:$E$659,4,FALSE())</f>
        <v>668</v>
      </c>
      <c r="P5758" s="0" t="n">
        <f aca="false">VLOOKUP(A5758,'Team Data'!$A$1:$E$659,5,FALSE())</f>
        <v>423</v>
      </c>
      <c r="Q5758" s="0" t="n">
        <f aca="false">VLOOKUP(B5758,'Team Data'!$A$1:$E$659,4,FALSE())</f>
        <v>708</v>
      </c>
      <c r="R5758" s="0" t="n">
        <f aca="false">VLOOKUP(B5758,'Team Data'!$A$1:$E$659,5,FALSE())</f>
        <v>504</v>
      </c>
      <c r="S5758" s="0" t="n">
        <f aca="false">IF(I5758=1,(MIN(30,(C5758-D5758)))*(M5758/(M5758+N5758))*(Q5758/(Q5758+R5758)),(MAX(-30,(C5758-D5758)))*(N5758/(M5758+N5758))*(R5758/(R5758+Q5758)))</f>
        <v>-1.5016501650165</v>
      </c>
      <c r="T5758" s="0" t="n">
        <f aca="false">IF(J5758=1,(MIN(30,(D5758-C5758)))*(K5758/(K5758+L5758))*(O5758/(O5758+P5758)),(MAX(-30,(D5758-C5758)))*(L5758/(K5758+L5758))*(P5758/(P5758+O5758)))</f>
        <v>4.34163819681693</v>
      </c>
      <c r="U5758" s="7" t="n">
        <v>43168</v>
      </c>
    </row>
    <row r="5759" customFormat="false" ht="15" hidden="false" customHeight="false" outlineLevel="0" collapsed="false">
      <c r="A5759" s="0" t="s">
        <v>303</v>
      </c>
      <c r="B5759" s="0" t="s">
        <v>345</v>
      </c>
      <c r="C5759" s="0" t="n">
        <v>70</v>
      </c>
      <c r="D5759" s="0" t="n">
        <v>98</v>
      </c>
      <c r="E5759" s="0" t="n">
        <v>27</v>
      </c>
      <c r="F5759" s="0" t="n">
        <v>34</v>
      </c>
      <c r="G5759" s="0" t="n">
        <v>12</v>
      </c>
      <c r="H5759" s="0" t="n">
        <v>6</v>
      </c>
      <c r="I5759" s="0" t="n">
        <v>0</v>
      </c>
      <c r="J5759" s="0" t="n">
        <v>1</v>
      </c>
      <c r="K5759" s="0" t="n">
        <f aca="false">VLOOKUP(A5759,'Team Data'!$A$1:$E$659,2,FALSE())</f>
        <v>20</v>
      </c>
      <c r="L5759" s="0" t="n">
        <f aca="false">VLOOKUP(A5759,'Team Data'!$A$1:$E$659,3,FALSE())</f>
        <v>13</v>
      </c>
      <c r="M5759" s="0" t="n">
        <f aca="false">VLOOKUP(B5759,'Team Data'!$A$1:$E$659,2,FALSE())</f>
        <v>27</v>
      </c>
      <c r="N5759" s="0" t="n">
        <f aca="false">VLOOKUP(B5759,'Team Data'!$A$1:$E$659,3,FALSE())</f>
        <v>11</v>
      </c>
      <c r="O5759" s="0" t="n">
        <f aca="false">VLOOKUP(A5759,'Team Data'!$A$1:$E$659,4,FALSE())</f>
        <v>538</v>
      </c>
      <c r="P5759" s="0" t="n">
        <f aca="false">VLOOKUP(A5759,'Team Data'!$A$1:$E$659,5,FALSE())</f>
        <v>501</v>
      </c>
      <c r="Q5759" s="0" t="n">
        <f aca="false">VLOOKUP(B5759,'Team Data'!$A$1:$E$659,4,FALSE())</f>
        <v>718</v>
      </c>
      <c r="R5759" s="0" t="n">
        <f aca="false">VLOOKUP(B5759,'Team Data'!$A$1:$E$659,5,FALSE())</f>
        <v>515</v>
      </c>
      <c r="S5759" s="0" t="n">
        <f aca="false">IF(I5759=1,(MIN(30,(C5759-D5759)))*(M5759/(M5759+N5759))*(Q5759/(Q5759+R5759)),(MAX(-30,(C5759-D5759)))*(N5759/(M5759+N5759))*(R5759/(R5759+Q5759)))</f>
        <v>-3.38540999701199</v>
      </c>
      <c r="T5759" s="0" t="n">
        <f aca="false">IF(J5759=1,(MIN(30,(D5759-C5759)))*(K5759/(K5759+L5759))*(O5759/(O5759+P5759)),(MAX(-30,(D5759-C5759)))*(L5759/(K5759+L5759))*(P5759/(P5759+O5759)))</f>
        <v>8.78700382069006</v>
      </c>
      <c r="U5759" s="7" t="n">
        <v>43168</v>
      </c>
    </row>
    <row r="5760" customFormat="false" ht="15" hidden="false" customHeight="false" outlineLevel="0" collapsed="false">
      <c r="A5760" s="0" t="s">
        <v>230</v>
      </c>
      <c r="B5760" s="0" t="s">
        <v>82</v>
      </c>
      <c r="C5760" s="0" t="n">
        <v>72</v>
      </c>
      <c r="D5760" s="0" t="n">
        <v>78</v>
      </c>
      <c r="E5760" s="0" t="n">
        <v>35</v>
      </c>
      <c r="F5760" s="0" t="n">
        <v>31</v>
      </c>
      <c r="G5760" s="0" t="n">
        <v>14</v>
      </c>
      <c r="H5760" s="0" t="n">
        <v>18</v>
      </c>
      <c r="I5760" s="0" t="n">
        <v>0</v>
      </c>
      <c r="J5760" s="0" t="n">
        <v>1</v>
      </c>
      <c r="K5760" s="0" t="n">
        <f aca="false">VLOOKUP(A5760,'Team Data'!$A$1:$E$659,2,FALSE())</f>
        <v>20</v>
      </c>
      <c r="L5760" s="0" t="n">
        <f aca="false">VLOOKUP(A5760,'Team Data'!$A$1:$E$659,3,FALSE())</f>
        <v>14</v>
      </c>
      <c r="M5760" s="0" t="n">
        <f aca="false">VLOOKUP(B5760,'Team Data'!$A$1:$E$659,2,FALSE())</f>
        <v>20</v>
      </c>
      <c r="N5760" s="0" t="n">
        <f aca="false">VLOOKUP(B5760,'Team Data'!$A$1:$E$659,3,FALSE())</f>
        <v>15</v>
      </c>
      <c r="O5760" s="0" t="n">
        <f aca="false">VLOOKUP(A5760,'Team Data'!$A$1:$E$659,4,FALSE())</f>
        <v>504</v>
      </c>
      <c r="P5760" s="0" t="n">
        <f aca="false">VLOOKUP(A5760,'Team Data'!$A$1:$E$659,5,FALSE())</f>
        <v>516</v>
      </c>
      <c r="Q5760" s="0" t="n">
        <f aca="false">VLOOKUP(B5760,'Team Data'!$A$1:$E$659,4,FALSE())</f>
        <v>577</v>
      </c>
      <c r="R5760" s="0" t="n">
        <f aca="false">VLOOKUP(B5760,'Team Data'!$A$1:$E$659,5,FALSE())</f>
        <v>520</v>
      </c>
      <c r="S5760" s="0" t="n">
        <f aca="false">IF(I5760=1,(MIN(30,(C5760-D5760)))*(M5760/(M5760+N5760))*(Q5760/(Q5760+R5760)),(MAX(-30,(C5760-D5760)))*(N5760/(M5760+N5760))*(R5760/(R5760+Q5760)))</f>
        <v>-1.21890871207188</v>
      </c>
      <c r="T5760" s="0" t="n">
        <f aca="false">IF(J5760=1,(MIN(30,(D5760-C5760)))*(K5760/(K5760+L5760))*(O5760/(O5760+P5760)),(MAX(-30,(D5760-C5760)))*(L5760/(K5760+L5760))*(P5760/(P5760+O5760)))</f>
        <v>1.7439446366782</v>
      </c>
      <c r="U5760" s="7" t="n">
        <v>43168</v>
      </c>
    </row>
    <row r="5761" customFormat="false" ht="15" hidden="false" customHeight="false" outlineLevel="0" collapsed="false">
      <c r="A5761" s="0" t="s">
        <v>353</v>
      </c>
      <c r="B5761" s="0" t="s">
        <v>191</v>
      </c>
      <c r="C5761" s="0" t="n">
        <v>75</v>
      </c>
      <c r="D5761" s="0" t="n">
        <v>85</v>
      </c>
      <c r="E5761" s="0" t="n">
        <v>27</v>
      </c>
      <c r="F5761" s="0" t="n">
        <v>38</v>
      </c>
      <c r="G5761" s="0" t="n">
        <v>12</v>
      </c>
      <c r="H5761" s="0" t="n">
        <v>7</v>
      </c>
      <c r="I5761" s="0" t="n">
        <v>0</v>
      </c>
      <c r="J5761" s="0" t="n">
        <v>1</v>
      </c>
      <c r="K5761" s="0" t="n">
        <f aca="false">VLOOKUP(A5761,'Team Data'!$A$1:$E$659,2,FALSE())</f>
        <v>20</v>
      </c>
      <c r="L5761" s="0" t="n">
        <f aca="false">VLOOKUP(A5761,'Team Data'!$A$1:$E$659,3,FALSE())</f>
        <v>13</v>
      </c>
      <c r="M5761" s="0" t="n">
        <f aca="false">VLOOKUP(B5761,'Team Data'!$A$1:$E$659,2,FALSE())</f>
        <v>19</v>
      </c>
      <c r="N5761" s="0" t="n">
        <f aca="false">VLOOKUP(B5761,'Team Data'!$A$1:$E$659,3,FALSE())</f>
        <v>15</v>
      </c>
      <c r="O5761" s="0" t="n">
        <f aca="false">VLOOKUP(A5761,'Team Data'!$A$1:$E$659,4,FALSE())</f>
        <v>579</v>
      </c>
      <c r="P5761" s="0" t="n">
        <f aca="false">VLOOKUP(A5761,'Team Data'!$A$1:$E$659,5,FALSE())</f>
        <v>477</v>
      </c>
      <c r="Q5761" s="0" t="n">
        <f aca="false">VLOOKUP(B5761,'Team Data'!$A$1:$E$659,4,FALSE())</f>
        <v>580</v>
      </c>
      <c r="R5761" s="0" t="n">
        <f aca="false">VLOOKUP(B5761,'Team Data'!$A$1:$E$659,5,FALSE())</f>
        <v>491</v>
      </c>
      <c r="S5761" s="0" t="n">
        <f aca="false">IF(I5761=1,(MIN(30,(C5761-D5761)))*(M5761/(M5761+N5761))*(Q5761/(Q5761+R5761)),(MAX(-30,(C5761-D5761)))*(N5761/(M5761+N5761))*(R5761/(R5761+Q5761)))</f>
        <v>-2.0225737353765</v>
      </c>
      <c r="T5761" s="0" t="n">
        <f aca="false">IF(J5761=1,(MIN(30,(D5761-C5761)))*(K5761/(K5761+L5761))*(O5761/(O5761+P5761)),(MAX(-30,(D5761-C5761)))*(L5761/(K5761+L5761))*(P5761/(P5761+O5761)))</f>
        <v>3.32300275482094</v>
      </c>
      <c r="U5761" s="7" t="n">
        <v>43168</v>
      </c>
    </row>
    <row r="5762" customFormat="false" ht="15" hidden="false" customHeight="false" outlineLevel="0" collapsed="false">
      <c r="A5762" s="0" t="s">
        <v>323</v>
      </c>
      <c r="B5762" s="0" t="s">
        <v>262</v>
      </c>
      <c r="C5762" s="0" t="n">
        <v>60</v>
      </c>
      <c r="D5762" s="0" t="n">
        <v>77</v>
      </c>
      <c r="E5762" s="0" t="n">
        <v>32</v>
      </c>
      <c r="F5762" s="0" t="n">
        <v>47</v>
      </c>
      <c r="G5762" s="0" t="n">
        <v>7</v>
      </c>
      <c r="H5762" s="0" t="n">
        <v>15</v>
      </c>
      <c r="I5762" s="0" t="n">
        <v>0</v>
      </c>
      <c r="J5762" s="0" t="n">
        <v>1</v>
      </c>
      <c r="K5762" s="0" t="n">
        <f aca="false">VLOOKUP(A5762,'Team Data'!$A$1:$E$659,2,FALSE())</f>
        <v>15</v>
      </c>
      <c r="L5762" s="0" t="n">
        <f aca="false">VLOOKUP(A5762,'Team Data'!$A$1:$E$659,3,FALSE())</f>
        <v>18</v>
      </c>
      <c r="M5762" s="0" t="n">
        <f aca="false">VLOOKUP(B5762,'Team Data'!$A$1:$E$659,2,FALSE())</f>
        <v>20</v>
      </c>
      <c r="N5762" s="0" t="n">
        <f aca="false">VLOOKUP(B5762,'Team Data'!$A$1:$E$659,3,FALSE())</f>
        <v>14</v>
      </c>
      <c r="O5762" s="0" t="n">
        <f aca="false">VLOOKUP(A5762,'Team Data'!$A$1:$E$659,4,FALSE())</f>
        <v>519</v>
      </c>
      <c r="P5762" s="0" t="n">
        <f aca="false">VLOOKUP(A5762,'Team Data'!$A$1:$E$659,5,FALSE())</f>
        <v>499</v>
      </c>
      <c r="Q5762" s="0" t="n">
        <f aca="false">VLOOKUP(B5762,'Team Data'!$A$1:$E$659,4,FALSE())</f>
        <v>507</v>
      </c>
      <c r="R5762" s="0" t="n">
        <f aca="false">VLOOKUP(B5762,'Team Data'!$A$1:$E$659,5,FALSE())</f>
        <v>501</v>
      </c>
      <c r="S5762" s="0" t="n">
        <f aca="false">IF(I5762=1,(MIN(30,(C5762-D5762)))*(M5762/(M5762+N5762))*(Q5762/(Q5762+R5762)),(MAX(-30,(C5762-D5762)))*(N5762/(M5762+N5762))*(R5762/(R5762+Q5762)))</f>
        <v>-3.47916666666667</v>
      </c>
      <c r="T5762" s="0" t="n">
        <f aca="false">IF(J5762=1,(MIN(30,(D5762-C5762)))*(K5762/(K5762+L5762))*(O5762/(O5762+P5762)),(MAX(-30,(D5762-C5762)))*(L5762/(K5762+L5762))*(P5762/(P5762+O5762)))</f>
        <v>3.93954277549562</v>
      </c>
      <c r="U5762" s="7" t="n">
        <v>43168</v>
      </c>
    </row>
    <row r="5763" customFormat="false" ht="15" hidden="false" customHeight="false" outlineLevel="0" collapsed="false">
      <c r="A5763" s="0" t="s">
        <v>222</v>
      </c>
      <c r="B5763" s="0" t="s">
        <v>326</v>
      </c>
      <c r="C5763" s="0" t="n">
        <v>68</v>
      </c>
      <c r="D5763" s="0" t="n">
        <v>66</v>
      </c>
      <c r="E5763" s="0" t="n">
        <v>34</v>
      </c>
      <c r="F5763" s="0" t="n">
        <v>25</v>
      </c>
      <c r="G5763" s="0" t="n">
        <v>6</v>
      </c>
      <c r="H5763" s="0" t="n">
        <v>9</v>
      </c>
      <c r="I5763" s="0" t="n">
        <v>1</v>
      </c>
      <c r="J5763" s="0" t="n">
        <v>0</v>
      </c>
      <c r="K5763" s="0" t="n">
        <f aca="false">VLOOKUP(A5763,'Team Data'!$A$1:$E$659,2,FALSE())</f>
        <v>23</v>
      </c>
      <c r="L5763" s="0" t="n">
        <f aca="false">VLOOKUP(A5763,'Team Data'!$A$1:$E$659,3,FALSE())</f>
        <v>13</v>
      </c>
      <c r="M5763" s="0" t="n">
        <f aca="false">VLOOKUP(B5763,'Team Data'!$A$1:$E$659,2,FALSE())</f>
        <v>23</v>
      </c>
      <c r="N5763" s="0" t="n">
        <f aca="false">VLOOKUP(B5763,'Team Data'!$A$1:$E$659,3,FALSE())</f>
        <v>12</v>
      </c>
      <c r="O5763" s="0" t="n">
        <f aca="false">VLOOKUP(A5763,'Team Data'!$A$1:$E$659,4,FALSE())</f>
        <v>646</v>
      </c>
      <c r="P5763" s="0" t="n">
        <f aca="false">VLOOKUP(A5763,'Team Data'!$A$1:$E$659,5,FALSE())</f>
        <v>534</v>
      </c>
      <c r="Q5763" s="0" t="n">
        <f aca="false">VLOOKUP(B5763,'Team Data'!$A$1:$E$659,4,FALSE())</f>
        <v>668</v>
      </c>
      <c r="R5763" s="0" t="n">
        <f aca="false">VLOOKUP(B5763,'Team Data'!$A$1:$E$659,5,FALSE())</f>
        <v>500</v>
      </c>
      <c r="S5763" s="0" t="n">
        <f aca="false">IF(I5763=1,(MIN(30,(C5763-D5763)))*(M5763/(M5763+N5763))*(Q5763/(Q5763+R5763)),(MAX(-30,(C5763-D5763)))*(N5763/(M5763+N5763))*(R5763/(R5763+Q5763)))</f>
        <v>0.751663405088063</v>
      </c>
      <c r="T5763" s="0" t="n">
        <f aca="false">IF(J5763=1,(MIN(30,(D5763-C5763)))*(K5763/(K5763+L5763))*(O5763/(O5763+P5763)),(MAX(-30,(D5763-C5763)))*(L5763/(K5763+L5763))*(P5763/(P5763+O5763)))</f>
        <v>-0.32683615819209</v>
      </c>
      <c r="U5763" s="7" t="n">
        <v>43168</v>
      </c>
    </row>
    <row r="5764" customFormat="false" ht="15" hidden="false" customHeight="false" outlineLevel="0" collapsed="false">
      <c r="A5764" s="0" t="s">
        <v>39</v>
      </c>
      <c r="B5764" s="0" t="s">
        <v>308</v>
      </c>
      <c r="C5764" s="0" t="n">
        <v>53</v>
      </c>
      <c r="D5764" s="0" t="n">
        <v>75</v>
      </c>
      <c r="E5764" s="0" t="n">
        <v>27</v>
      </c>
      <c r="F5764" s="0" t="n">
        <v>43</v>
      </c>
      <c r="G5764" s="0" t="n">
        <v>7</v>
      </c>
      <c r="H5764" s="0" t="n">
        <v>14</v>
      </c>
      <c r="I5764" s="0" t="n">
        <v>0</v>
      </c>
      <c r="J5764" s="0" t="n">
        <v>1</v>
      </c>
      <c r="K5764" s="0" t="n">
        <f aca="false">VLOOKUP(A5764,'Team Data'!$A$1:$E$659,2,FALSE())</f>
        <v>9</v>
      </c>
      <c r="L5764" s="0" t="n">
        <f aca="false">VLOOKUP(A5764,'Team Data'!$A$1:$E$659,3,FALSE())</f>
        <v>22</v>
      </c>
      <c r="M5764" s="0" t="n">
        <f aca="false">VLOOKUP(B5764,'Team Data'!$A$1:$E$659,2,FALSE())</f>
        <v>23</v>
      </c>
      <c r="N5764" s="0" t="n">
        <f aca="false">VLOOKUP(B5764,'Team Data'!$A$1:$E$659,3,FALSE())</f>
        <v>9</v>
      </c>
      <c r="O5764" s="0" t="n">
        <f aca="false">VLOOKUP(A5764,'Team Data'!$A$1:$E$659,4,FALSE())</f>
        <v>486</v>
      </c>
      <c r="P5764" s="0" t="n">
        <f aca="false">VLOOKUP(A5764,'Team Data'!$A$1:$E$659,5,FALSE())</f>
        <v>452</v>
      </c>
      <c r="Q5764" s="0" t="n">
        <f aca="false">VLOOKUP(B5764,'Team Data'!$A$1:$E$659,4,FALSE())</f>
        <v>444</v>
      </c>
      <c r="R5764" s="0" t="n">
        <f aca="false">VLOOKUP(B5764,'Team Data'!$A$1:$E$659,5,FALSE())</f>
        <v>537</v>
      </c>
      <c r="S5764" s="0" t="n">
        <f aca="false">IF(I5764=1,(MIN(30,(C5764-D5764)))*(M5764/(M5764+N5764))*(Q5764/(Q5764+R5764)),(MAX(-30,(C5764-D5764)))*(N5764/(M5764+N5764))*(R5764/(R5764+Q5764)))</f>
        <v>-3.38704128440367</v>
      </c>
      <c r="T5764" s="0" t="n">
        <f aca="false">IF(J5764=1,(MIN(30,(D5764-C5764)))*(K5764/(K5764+L5764))*(O5764/(O5764+P5764)),(MAX(-30,(D5764-C5764)))*(L5764/(K5764+L5764))*(P5764/(P5764+O5764)))</f>
        <v>3.30930600453951</v>
      </c>
      <c r="U5764" s="7" t="n">
        <v>43168</v>
      </c>
    </row>
    <row r="5765" customFormat="false" ht="15" hidden="false" customHeight="false" outlineLevel="0" collapsed="false">
      <c r="A5765" s="0" t="s">
        <v>329</v>
      </c>
      <c r="B5765" s="0" t="s">
        <v>239</v>
      </c>
      <c r="C5765" s="0" t="n">
        <v>67</v>
      </c>
      <c r="D5765" s="0" t="n">
        <v>76</v>
      </c>
      <c r="E5765" s="0" t="n">
        <v>41</v>
      </c>
      <c r="F5765" s="0" t="n">
        <v>41</v>
      </c>
      <c r="G5765" s="0" t="n">
        <v>14</v>
      </c>
      <c r="H5765" s="0" t="n">
        <v>11</v>
      </c>
      <c r="I5765" s="0" t="n">
        <v>0</v>
      </c>
      <c r="J5765" s="0" t="n">
        <v>1</v>
      </c>
      <c r="K5765" s="0" t="n">
        <f aca="false">VLOOKUP(A5765,'Team Data'!$A$1:$E$659,2,FALSE())</f>
        <v>18</v>
      </c>
      <c r="L5765" s="0" t="n">
        <f aca="false">VLOOKUP(A5765,'Team Data'!$A$1:$E$659,3,FALSE())</f>
        <v>14</v>
      </c>
      <c r="M5765" s="0" t="n">
        <f aca="false">VLOOKUP(B5765,'Team Data'!$A$1:$E$659,2,FALSE())</f>
        <v>26</v>
      </c>
      <c r="N5765" s="0" t="n">
        <f aca="false">VLOOKUP(B5765,'Team Data'!$A$1:$E$659,3,FALSE())</f>
        <v>8</v>
      </c>
      <c r="O5765" s="0" t="n">
        <f aca="false">VLOOKUP(A5765,'Team Data'!$A$1:$E$659,4,FALSE())</f>
        <v>555</v>
      </c>
      <c r="P5765" s="0" t="n">
        <f aca="false">VLOOKUP(A5765,'Team Data'!$A$1:$E$659,5,FALSE())</f>
        <v>488</v>
      </c>
      <c r="Q5765" s="0" t="n">
        <f aca="false">VLOOKUP(B5765,'Team Data'!$A$1:$E$659,4,FALSE())</f>
        <v>627</v>
      </c>
      <c r="R5765" s="0" t="n">
        <f aca="false">VLOOKUP(B5765,'Team Data'!$A$1:$E$659,5,FALSE())</f>
        <v>488</v>
      </c>
      <c r="S5765" s="0" t="n">
        <f aca="false">IF(I5765=1,(MIN(30,(C5765-D5765)))*(M5765/(M5765+N5765))*(Q5765/(Q5765+R5765)),(MAX(-30,(C5765-D5765)))*(N5765/(M5765+N5765))*(R5765/(R5765+Q5765)))</f>
        <v>-0.926826694803482</v>
      </c>
      <c r="T5765" s="0" t="n">
        <f aca="false">IF(J5765=1,(MIN(30,(D5765-C5765)))*(K5765/(K5765+L5765))*(O5765/(O5765+P5765)),(MAX(-30,(D5765-C5765)))*(L5765/(K5765+L5765))*(P5765/(P5765+O5765)))</f>
        <v>2.6938518696069</v>
      </c>
      <c r="U5765" s="7" t="n">
        <v>43168</v>
      </c>
    </row>
    <row r="5766" customFormat="false" ht="15" hidden="false" customHeight="false" outlineLevel="0" collapsed="false">
      <c r="A5766" s="0" t="s">
        <v>247</v>
      </c>
      <c r="B5766" s="0" t="s">
        <v>54</v>
      </c>
      <c r="C5766" s="0" t="n">
        <v>51</v>
      </c>
      <c r="D5766" s="0" t="n">
        <v>61</v>
      </c>
      <c r="E5766" s="0" t="n">
        <v>32</v>
      </c>
      <c r="F5766" s="0" t="n">
        <v>39</v>
      </c>
      <c r="G5766" s="0" t="n">
        <v>12</v>
      </c>
      <c r="H5766" s="0" t="n">
        <v>11</v>
      </c>
      <c r="I5766" s="0" t="n">
        <v>0</v>
      </c>
      <c r="J5766" s="0" t="n">
        <v>1</v>
      </c>
      <c r="K5766" s="0" t="n">
        <f aca="false">VLOOKUP(A5766,'Team Data'!$A$1:$E$659,2,FALSE())</f>
        <v>17</v>
      </c>
      <c r="L5766" s="0" t="n">
        <f aca="false">VLOOKUP(A5766,'Team Data'!$A$1:$E$659,3,FALSE())</f>
        <v>16</v>
      </c>
      <c r="M5766" s="0" t="n">
        <f aca="false">VLOOKUP(B5766,'Team Data'!$A$1:$E$659,2,FALSE())</f>
        <v>30</v>
      </c>
      <c r="N5766" s="0" t="n">
        <f aca="false">VLOOKUP(B5766,'Team Data'!$A$1:$E$659,3,FALSE())</f>
        <v>5</v>
      </c>
      <c r="O5766" s="0" t="n">
        <f aca="false">VLOOKUP(A5766,'Team Data'!$A$1:$E$659,4,FALSE())</f>
        <v>613</v>
      </c>
      <c r="P5766" s="0" t="n">
        <f aca="false">VLOOKUP(A5766,'Team Data'!$A$1:$E$659,5,FALSE())</f>
        <v>464</v>
      </c>
      <c r="Q5766" s="0" t="n">
        <f aca="false">VLOOKUP(B5766,'Team Data'!$A$1:$E$659,4,FALSE())</f>
        <v>649</v>
      </c>
      <c r="R5766" s="0" t="n">
        <f aca="false">VLOOKUP(B5766,'Team Data'!$A$1:$E$659,5,FALSE())</f>
        <v>509</v>
      </c>
      <c r="S5766" s="0" t="n">
        <f aca="false">IF(I5766=1,(MIN(30,(C5766-D5766)))*(M5766/(M5766+N5766))*(Q5766/(Q5766+R5766)),(MAX(-30,(C5766-D5766)))*(N5766/(M5766+N5766))*(R5766/(R5766+Q5766)))</f>
        <v>-0.627929928448063</v>
      </c>
      <c r="T5766" s="0" t="n">
        <f aca="false">IF(J5766=1,(MIN(30,(D5766-C5766)))*(K5766/(K5766+L5766))*(O5766/(O5766+P5766)),(MAX(-30,(D5766-C5766)))*(L5766/(K5766+L5766))*(P5766/(P5766+O5766)))</f>
        <v>2.93210658113165</v>
      </c>
      <c r="U5766" s="7" t="n">
        <v>43168</v>
      </c>
    </row>
    <row r="5767" customFormat="false" ht="15" hidden="false" customHeight="false" outlineLevel="0" collapsed="false">
      <c r="A5767" s="0" t="s">
        <v>295</v>
      </c>
      <c r="B5767" s="0" t="s">
        <v>150</v>
      </c>
      <c r="C5767" s="0" t="n">
        <v>54</v>
      </c>
      <c r="D5767" s="0" t="n">
        <v>80</v>
      </c>
      <c r="E5767" s="0" t="n">
        <v>28</v>
      </c>
      <c r="F5767" s="0" t="n">
        <v>36</v>
      </c>
      <c r="G5767" s="0" t="n">
        <v>14</v>
      </c>
      <c r="H5767" s="0" t="n">
        <v>13</v>
      </c>
      <c r="I5767" s="0" t="n">
        <v>0</v>
      </c>
      <c r="J5767" s="0" t="n">
        <v>1</v>
      </c>
      <c r="K5767" s="0" t="n">
        <f aca="false">VLOOKUP(A5767,'Team Data'!$A$1:$E$659,2,FALSE())</f>
        <v>15</v>
      </c>
      <c r="L5767" s="0" t="n">
        <f aca="false">VLOOKUP(A5767,'Team Data'!$A$1:$E$659,3,FALSE())</f>
        <v>18</v>
      </c>
      <c r="M5767" s="0" t="n">
        <f aca="false">VLOOKUP(B5767,'Team Data'!$A$1:$E$659,2,FALSE())</f>
        <v>27</v>
      </c>
      <c r="N5767" s="0" t="n">
        <f aca="false">VLOOKUP(B5767,'Team Data'!$A$1:$E$659,3,FALSE())</f>
        <v>7</v>
      </c>
      <c r="O5767" s="0" t="n">
        <f aca="false">VLOOKUP(A5767,'Team Data'!$A$1:$E$659,4,FALSE())</f>
        <v>512</v>
      </c>
      <c r="P5767" s="0" t="n">
        <f aca="false">VLOOKUP(A5767,'Team Data'!$A$1:$E$659,5,FALSE())</f>
        <v>507</v>
      </c>
      <c r="Q5767" s="0" t="n">
        <f aca="false">VLOOKUP(B5767,'Team Data'!$A$1:$E$659,4,FALSE())</f>
        <v>511</v>
      </c>
      <c r="R5767" s="0" t="n">
        <f aca="false">VLOOKUP(B5767,'Team Data'!$A$1:$E$659,5,FALSE())</f>
        <v>533</v>
      </c>
      <c r="S5767" s="0" t="n">
        <f aca="false">IF(I5767=1,(MIN(30,(C5767-D5767)))*(M5767/(M5767+N5767))*(Q5767/(Q5767+R5767)),(MAX(-30,(C5767-D5767)))*(N5767/(M5767+N5767))*(R5767/(R5767+Q5767)))</f>
        <v>-2.73287130944332</v>
      </c>
      <c r="T5767" s="0" t="n">
        <f aca="false">IF(J5767=1,(MIN(30,(D5767-C5767)))*(K5767/(K5767+L5767))*(O5767/(O5767+P5767)),(MAX(-30,(D5767-C5767)))*(L5767/(K5767+L5767))*(P5767/(P5767+O5767)))</f>
        <v>5.93808546703542</v>
      </c>
      <c r="U5767" s="7" t="n">
        <v>43168</v>
      </c>
    </row>
    <row r="5768" customFormat="false" ht="15" hidden="false" customHeight="false" outlineLevel="0" collapsed="false">
      <c r="A5768" s="0" t="s">
        <v>9</v>
      </c>
      <c r="B5768" s="0" t="s">
        <v>21</v>
      </c>
      <c r="C5768" s="0" t="n">
        <v>81</v>
      </c>
      <c r="D5768" s="0" t="n">
        <v>63</v>
      </c>
      <c r="E5768" s="0" t="n">
        <v>44</v>
      </c>
      <c r="F5768" s="0" t="n">
        <v>33</v>
      </c>
      <c r="G5768" s="0" t="n">
        <v>15</v>
      </c>
      <c r="H5768" s="0" t="n">
        <v>10</v>
      </c>
      <c r="I5768" s="0" t="n">
        <v>1</v>
      </c>
      <c r="J5768" s="0" t="n">
        <v>0</v>
      </c>
      <c r="K5768" s="0" t="n">
        <f aca="false">VLOOKUP(A5768,'Team Data'!$A$1:$E$659,2,FALSE())</f>
        <v>20</v>
      </c>
      <c r="L5768" s="0" t="n">
        <f aca="false">VLOOKUP(A5768,'Team Data'!$A$1:$E$659,3,FALSE())</f>
        <v>16</v>
      </c>
      <c r="M5768" s="0" t="n">
        <f aca="false">VLOOKUP(B5768,'Team Data'!$A$1:$E$659,2,FALSE())</f>
        <v>26</v>
      </c>
      <c r="N5768" s="0" t="n">
        <f aca="false">VLOOKUP(B5768,'Team Data'!$A$1:$E$659,3,FALSE())</f>
        <v>7</v>
      </c>
      <c r="O5768" s="0" t="n">
        <f aca="false">VLOOKUP(A5768,'Team Data'!$A$1:$E$659,4,FALSE())</f>
        <v>741</v>
      </c>
      <c r="P5768" s="0" t="n">
        <f aca="false">VLOOKUP(A5768,'Team Data'!$A$1:$E$659,5,FALSE())</f>
        <v>460</v>
      </c>
      <c r="Q5768" s="0" t="n">
        <f aca="false">VLOOKUP(B5768,'Team Data'!$A$1:$E$659,4,FALSE())</f>
        <v>619</v>
      </c>
      <c r="R5768" s="0" t="n">
        <f aca="false">VLOOKUP(B5768,'Team Data'!$A$1:$E$659,5,FALSE())</f>
        <v>468</v>
      </c>
      <c r="S5768" s="0" t="n">
        <f aca="false">IF(I5768=1,(MIN(30,(C5768-D5768)))*(M5768/(M5768+N5768))*(Q5768/(Q5768+R5768)),(MAX(-30,(C5768-D5768)))*(N5768/(M5768+N5768))*(R5768/(R5768+Q5768)))</f>
        <v>8.07593878063059</v>
      </c>
      <c r="T5768" s="0" t="n">
        <f aca="false">IF(J5768=1,(MIN(30,(D5768-C5768)))*(K5768/(K5768+L5768))*(O5768/(O5768+P5768)),(MAX(-30,(D5768-C5768)))*(L5768/(K5768+L5768))*(P5768/(P5768+O5768)))</f>
        <v>-3.06411323896753</v>
      </c>
      <c r="U5768" s="7" t="n">
        <v>43168</v>
      </c>
    </row>
    <row r="5769" customFormat="false" ht="15" hidden="false" customHeight="false" outlineLevel="0" collapsed="false">
      <c r="A5769" s="0" t="s">
        <v>275</v>
      </c>
      <c r="B5769" s="0" t="s">
        <v>160</v>
      </c>
      <c r="C5769" s="0" t="n">
        <v>75</v>
      </c>
      <c r="D5769" s="0" t="n">
        <v>85</v>
      </c>
      <c r="E5769" s="0" t="n">
        <v>27</v>
      </c>
      <c r="F5769" s="0" t="n">
        <v>36</v>
      </c>
      <c r="G5769" s="0" t="n">
        <v>7</v>
      </c>
      <c r="H5769" s="0" t="n">
        <v>11</v>
      </c>
      <c r="I5769" s="0" t="n">
        <v>0</v>
      </c>
      <c r="J5769" s="0" t="n">
        <v>1</v>
      </c>
      <c r="K5769" s="0" t="n">
        <f aca="false">VLOOKUP(A5769,'Team Data'!$A$1:$E$659,2,FALSE())</f>
        <v>16</v>
      </c>
      <c r="L5769" s="0" t="n">
        <f aca="false">VLOOKUP(A5769,'Team Data'!$A$1:$E$659,3,FALSE())</f>
        <v>18</v>
      </c>
      <c r="M5769" s="0" t="n">
        <f aca="false">VLOOKUP(B5769,'Team Data'!$A$1:$E$659,2,FALSE())</f>
        <v>25</v>
      </c>
      <c r="N5769" s="0" t="n">
        <f aca="false">VLOOKUP(B5769,'Team Data'!$A$1:$E$659,3,FALSE())</f>
        <v>11</v>
      </c>
      <c r="O5769" s="0" t="n">
        <f aca="false">VLOOKUP(A5769,'Team Data'!$A$1:$E$659,4,FALSE())</f>
        <v>559</v>
      </c>
      <c r="P5769" s="0" t="n">
        <f aca="false">VLOOKUP(A5769,'Team Data'!$A$1:$E$659,5,FALSE())</f>
        <v>460</v>
      </c>
      <c r="Q5769" s="0" t="n">
        <f aca="false">VLOOKUP(B5769,'Team Data'!$A$1:$E$659,4,FALSE())</f>
        <v>620</v>
      </c>
      <c r="R5769" s="0" t="n">
        <f aca="false">VLOOKUP(B5769,'Team Data'!$A$1:$E$659,5,FALSE())</f>
        <v>535</v>
      </c>
      <c r="S5769" s="0" t="n">
        <f aca="false">IF(I5769=1,(MIN(30,(C5769-D5769)))*(M5769/(M5769+N5769))*(Q5769/(Q5769+R5769)),(MAX(-30,(C5769-D5769)))*(N5769/(M5769+N5769))*(R5769/(R5769+Q5769)))</f>
        <v>-1.41534391534392</v>
      </c>
      <c r="T5769" s="0" t="n">
        <f aca="false">IF(J5769=1,(MIN(30,(D5769-C5769)))*(K5769/(K5769+L5769))*(O5769/(O5769+P5769)),(MAX(-30,(D5769-C5769)))*(L5769/(K5769+L5769))*(P5769/(P5769+O5769)))</f>
        <v>2.58153899440051</v>
      </c>
      <c r="U5769" s="7" t="n">
        <v>43168</v>
      </c>
    </row>
    <row r="5770" customFormat="false" ht="15" hidden="false" customHeight="false" outlineLevel="0" collapsed="false">
      <c r="A5770" s="0" t="s">
        <v>165</v>
      </c>
      <c r="B5770" s="0" t="s">
        <v>302</v>
      </c>
      <c r="C5770" s="0" t="n">
        <v>67</v>
      </c>
      <c r="D5770" s="0" t="n">
        <v>64</v>
      </c>
      <c r="E5770" s="0" t="n">
        <v>32</v>
      </c>
      <c r="F5770" s="0" t="n">
        <v>34</v>
      </c>
      <c r="G5770" s="0" t="n">
        <v>18</v>
      </c>
      <c r="H5770" s="0" t="n">
        <v>10</v>
      </c>
      <c r="I5770" s="0" t="n">
        <v>1</v>
      </c>
      <c r="J5770" s="0" t="n">
        <v>0</v>
      </c>
      <c r="K5770" s="0" t="n">
        <f aca="false">VLOOKUP(A5770,'Team Data'!$A$1:$E$659,2,FALSE())</f>
        <v>21</v>
      </c>
      <c r="L5770" s="0" t="n">
        <f aca="false">VLOOKUP(A5770,'Team Data'!$A$1:$E$659,3,FALSE())</f>
        <v>13</v>
      </c>
      <c r="M5770" s="0" t="n">
        <f aca="false">VLOOKUP(B5770,'Team Data'!$A$1:$E$659,2,FALSE())</f>
        <v>19</v>
      </c>
      <c r="N5770" s="0" t="n">
        <f aca="false">VLOOKUP(B5770,'Team Data'!$A$1:$E$659,3,FALSE())</f>
        <v>12</v>
      </c>
      <c r="O5770" s="0" t="n">
        <f aca="false">VLOOKUP(A5770,'Team Data'!$A$1:$E$659,4,FALSE())</f>
        <v>568</v>
      </c>
      <c r="P5770" s="0" t="n">
        <f aca="false">VLOOKUP(A5770,'Team Data'!$A$1:$E$659,5,FALSE())</f>
        <v>531</v>
      </c>
      <c r="Q5770" s="0" t="n">
        <f aca="false">VLOOKUP(B5770,'Team Data'!$A$1:$E$659,4,FALSE())</f>
        <v>534</v>
      </c>
      <c r="R5770" s="0" t="n">
        <f aca="false">VLOOKUP(B5770,'Team Data'!$A$1:$E$659,5,FALSE())</f>
        <v>472</v>
      </c>
      <c r="S5770" s="0" t="n">
        <f aca="false">IF(I5770=1,(MIN(30,(C5770-D5770)))*(M5770/(M5770+N5770))*(Q5770/(Q5770+R5770)),(MAX(-30,(C5770-D5770)))*(N5770/(M5770+N5770))*(R5770/(R5770+Q5770)))</f>
        <v>0.976014878471109</v>
      </c>
      <c r="T5770" s="0" t="n">
        <f aca="false">IF(J5770=1,(MIN(30,(D5770-C5770)))*(K5770/(K5770+L5770))*(O5770/(O5770+P5770)),(MAX(-30,(D5770-C5770)))*(L5770/(K5770+L5770))*(P5770/(P5770+O5770)))</f>
        <v>-0.554220414280362</v>
      </c>
      <c r="U5770" s="7" t="n">
        <v>43168</v>
      </c>
    </row>
    <row r="5771" customFormat="false" ht="15" hidden="false" customHeight="false" outlineLevel="0" collapsed="false">
      <c r="A5771" s="0" t="s">
        <v>97</v>
      </c>
      <c r="B5771" s="0" t="s">
        <v>250</v>
      </c>
      <c r="C5771" s="0" t="n">
        <v>49</v>
      </c>
      <c r="D5771" s="0" t="n">
        <v>68</v>
      </c>
      <c r="E5771" s="0" t="n">
        <v>38</v>
      </c>
      <c r="F5771" s="0" t="n">
        <v>42</v>
      </c>
      <c r="G5771" s="0" t="n">
        <v>8</v>
      </c>
      <c r="H5771" s="0" t="n">
        <v>11</v>
      </c>
      <c r="I5771" s="0" t="n">
        <v>0</v>
      </c>
      <c r="J5771" s="0" t="n">
        <v>1</v>
      </c>
      <c r="K5771" s="0" t="n">
        <f aca="false">VLOOKUP(A5771,'Team Data'!$A$1:$E$659,2,FALSE())</f>
        <v>16</v>
      </c>
      <c r="L5771" s="0" t="n">
        <f aca="false">VLOOKUP(A5771,'Team Data'!$A$1:$E$659,3,FALSE())</f>
        <v>17</v>
      </c>
      <c r="M5771" s="0" t="n">
        <f aca="false">VLOOKUP(B5771,'Team Data'!$A$1:$E$659,2,FALSE())</f>
        <v>16</v>
      </c>
      <c r="N5771" s="0" t="n">
        <f aca="false">VLOOKUP(B5771,'Team Data'!$A$1:$E$659,3,FALSE())</f>
        <v>16</v>
      </c>
      <c r="O5771" s="0" t="n">
        <f aca="false">VLOOKUP(A5771,'Team Data'!$A$1:$E$659,4,FALSE())</f>
        <v>539</v>
      </c>
      <c r="P5771" s="0" t="n">
        <f aca="false">VLOOKUP(A5771,'Team Data'!$A$1:$E$659,5,FALSE())</f>
        <v>535</v>
      </c>
      <c r="Q5771" s="0" t="n">
        <f aca="false">VLOOKUP(B5771,'Team Data'!$A$1:$E$659,4,FALSE())</f>
        <v>549</v>
      </c>
      <c r="R5771" s="0" t="n">
        <f aca="false">VLOOKUP(B5771,'Team Data'!$A$1:$E$659,5,FALSE())</f>
        <v>500</v>
      </c>
      <c r="S5771" s="0" t="n">
        <f aca="false">IF(I5771=1,(MIN(30,(C5771-D5771)))*(M5771/(M5771+N5771))*(Q5771/(Q5771+R5771)),(MAX(-30,(C5771-D5771)))*(N5771/(M5771+N5771))*(R5771/(R5771+Q5771)))</f>
        <v>-4.52812202097235</v>
      </c>
      <c r="T5771" s="0" t="n">
        <f aca="false">IF(J5771=1,(MIN(30,(D5771-C5771)))*(K5771/(K5771+L5771))*(O5771/(O5771+P5771)),(MAX(-30,(D5771-C5771)))*(L5771/(K5771+L5771))*(P5771/(P5771+O5771)))</f>
        <v>4.62321539416512</v>
      </c>
      <c r="U5771" s="7" t="n">
        <v>43168</v>
      </c>
    </row>
    <row r="5772" customFormat="false" ht="15" hidden="false" customHeight="false" outlineLevel="0" collapsed="false">
      <c r="A5772" s="0" t="s">
        <v>14</v>
      </c>
      <c r="B5772" s="0" t="s">
        <v>321</v>
      </c>
      <c r="C5772" s="0" t="n">
        <v>68</v>
      </c>
      <c r="D5772" s="0" t="n">
        <v>84</v>
      </c>
      <c r="E5772" s="0" t="n">
        <v>42</v>
      </c>
      <c r="F5772" s="0" t="n">
        <v>33</v>
      </c>
      <c r="G5772" s="0" t="n">
        <v>12</v>
      </c>
      <c r="H5772" s="0" t="n">
        <v>10</v>
      </c>
      <c r="I5772" s="0" t="n">
        <v>0</v>
      </c>
      <c r="J5772" s="0" t="n">
        <v>1</v>
      </c>
      <c r="K5772" s="0" t="n">
        <f aca="false">VLOOKUP(A5772,'Team Data'!$A$1:$E$659,2,FALSE())</f>
        <v>15</v>
      </c>
      <c r="L5772" s="0" t="n">
        <f aca="false">VLOOKUP(A5772,'Team Data'!$A$1:$E$659,3,FALSE())</f>
        <v>18</v>
      </c>
      <c r="M5772" s="0" t="n">
        <f aca="false">VLOOKUP(B5772,'Team Data'!$A$1:$E$659,2,FALSE())</f>
        <v>21</v>
      </c>
      <c r="N5772" s="0" t="n">
        <f aca="false">VLOOKUP(B5772,'Team Data'!$A$1:$E$659,3,FALSE())</f>
        <v>13</v>
      </c>
      <c r="O5772" s="0" t="n">
        <f aca="false">VLOOKUP(A5772,'Team Data'!$A$1:$E$659,4,FALSE())</f>
        <v>482</v>
      </c>
      <c r="P5772" s="0" t="n">
        <f aca="false">VLOOKUP(A5772,'Team Data'!$A$1:$E$659,5,FALSE())</f>
        <v>535</v>
      </c>
      <c r="Q5772" s="0" t="n">
        <f aca="false">VLOOKUP(B5772,'Team Data'!$A$1:$E$659,4,FALSE())</f>
        <v>576</v>
      </c>
      <c r="R5772" s="0" t="n">
        <f aca="false">VLOOKUP(B5772,'Team Data'!$A$1:$E$659,5,FALSE())</f>
        <v>519</v>
      </c>
      <c r="S5772" s="0" t="n">
        <f aca="false">IF(I5772=1,(MIN(30,(C5772-D5772)))*(M5772/(M5772+N5772))*(Q5772/(Q5772+R5772)),(MAX(-30,(C5772-D5772)))*(N5772/(M5772+N5772))*(R5772/(R5772+Q5772)))</f>
        <v>-2.89959709911362</v>
      </c>
      <c r="T5772" s="0" t="n">
        <f aca="false">IF(J5772=1,(MIN(30,(D5772-C5772)))*(K5772/(K5772+L5772))*(O5772/(O5772+P5772)),(MAX(-30,(D5772-C5772)))*(L5772/(K5772+L5772))*(P5772/(P5772+O5772)))</f>
        <v>3.4468579601323</v>
      </c>
      <c r="U5772" s="7" t="n">
        <v>43168</v>
      </c>
    </row>
    <row r="5773" customFormat="false" ht="15" hidden="false" customHeight="false" outlineLevel="0" collapsed="false">
      <c r="A5773" s="0" t="s">
        <v>100</v>
      </c>
      <c r="B5773" s="0" t="s">
        <v>138</v>
      </c>
      <c r="C5773" s="0" t="n">
        <v>49</v>
      </c>
      <c r="D5773" s="0" t="n">
        <v>62</v>
      </c>
      <c r="E5773" s="0" t="n">
        <v>42</v>
      </c>
      <c r="F5773" s="0" t="n">
        <v>39</v>
      </c>
      <c r="G5773" s="0" t="n">
        <v>11</v>
      </c>
      <c r="H5773" s="0" t="n">
        <v>5</v>
      </c>
      <c r="I5773" s="0" t="n">
        <v>0</v>
      </c>
      <c r="J5773" s="0" t="n">
        <v>1</v>
      </c>
      <c r="K5773" s="0" t="n">
        <f aca="false">VLOOKUP(A5773,'Team Data'!$A$1:$E$659,2,FALSE())</f>
        <v>18</v>
      </c>
      <c r="L5773" s="0" t="n">
        <f aca="false">VLOOKUP(A5773,'Team Data'!$A$1:$E$659,3,FALSE())</f>
        <v>15</v>
      </c>
      <c r="M5773" s="0" t="n">
        <f aca="false">VLOOKUP(B5773,'Team Data'!$A$1:$E$659,2,FALSE())</f>
        <v>23</v>
      </c>
      <c r="N5773" s="0" t="n">
        <f aca="false">VLOOKUP(B5773,'Team Data'!$A$1:$E$659,3,FALSE())</f>
        <v>11</v>
      </c>
      <c r="O5773" s="0" t="n">
        <f aca="false">VLOOKUP(A5773,'Team Data'!$A$1:$E$659,4,FALSE())</f>
        <v>621</v>
      </c>
      <c r="P5773" s="0" t="n">
        <f aca="false">VLOOKUP(A5773,'Team Data'!$A$1:$E$659,5,FALSE())</f>
        <v>469</v>
      </c>
      <c r="Q5773" s="0" t="n">
        <f aca="false">VLOOKUP(B5773,'Team Data'!$A$1:$E$659,4,FALSE())</f>
        <v>704</v>
      </c>
      <c r="R5773" s="0" t="n">
        <f aca="false">VLOOKUP(B5773,'Team Data'!$A$1:$E$659,5,FALSE())</f>
        <v>448</v>
      </c>
      <c r="S5773" s="0" t="n">
        <f aca="false">IF(I5773=1,(MIN(30,(C5773-D5773)))*(M5773/(M5773+N5773))*(Q5773/(Q5773+R5773)),(MAX(-30,(C5773-D5773)))*(N5773/(M5773+N5773))*(R5773/(R5773+Q5773)))</f>
        <v>-1.63562091503268</v>
      </c>
      <c r="T5773" s="0" t="n">
        <f aca="false">IF(J5773=1,(MIN(30,(D5773-C5773)))*(K5773/(K5773+L5773))*(O5773/(O5773+P5773)),(MAX(-30,(D5773-C5773)))*(L5773/(K5773+L5773))*(P5773/(P5773+O5773)))</f>
        <v>4.03986655546289</v>
      </c>
      <c r="U5773" s="7" t="n">
        <v>43168</v>
      </c>
    </row>
    <row r="5774" customFormat="false" ht="15" hidden="false" customHeight="false" outlineLevel="0" collapsed="false">
      <c r="A5774" s="0" t="s">
        <v>273</v>
      </c>
      <c r="B5774" s="0" t="s">
        <v>19</v>
      </c>
      <c r="C5774" s="0" t="n">
        <v>65</v>
      </c>
      <c r="D5774" s="0" t="n">
        <v>71</v>
      </c>
      <c r="E5774" s="0" t="n">
        <v>31</v>
      </c>
      <c r="F5774" s="0" t="n">
        <v>27</v>
      </c>
      <c r="G5774" s="0" t="n">
        <v>11</v>
      </c>
      <c r="H5774" s="0" t="n">
        <v>13</v>
      </c>
      <c r="I5774" s="0" t="n">
        <v>0</v>
      </c>
      <c r="J5774" s="0" t="n">
        <v>1</v>
      </c>
      <c r="K5774" s="0" t="n">
        <f aca="false">VLOOKUP(A5774,'Team Data'!$A$1:$E$659,2,FALSE())</f>
        <v>15</v>
      </c>
      <c r="L5774" s="0" t="n">
        <f aca="false">VLOOKUP(A5774,'Team Data'!$A$1:$E$659,3,FALSE())</f>
        <v>18</v>
      </c>
      <c r="M5774" s="0" t="n">
        <f aca="false">VLOOKUP(B5774,'Team Data'!$A$1:$E$659,2,FALSE())</f>
        <v>14</v>
      </c>
      <c r="N5774" s="0" t="n">
        <f aca="false">VLOOKUP(B5774,'Team Data'!$A$1:$E$659,3,FALSE())</f>
        <v>21</v>
      </c>
      <c r="O5774" s="0" t="n">
        <f aca="false">VLOOKUP(A5774,'Team Data'!$A$1:$E$659,4,FALSE())</f>
        <v>416</v>
      </c>
      <c r="P5774" s="0" t="n">
        <f aca="false">VLOOKUP(A5774,'Team Data'!$A$1:$E$659,5,FALSE())</f>
        <v>607</v>
      </c>
      <c r="Q5774" s="0" t="n">
        <f aca="false">VLOOKUP(B5774,'Team Data'!$A$1:$E$659,4,FALSE())</f>
        <v>471</v>
      </c>
      <c r="R5774" s="0" t="n">
        <f aca="false">VLOOKUP(B5774,'Team Data'!$A$1:$E$659,5,FALSE())</f>
        <v>659</v>
      </c>
      <c r="S5774" s="0" t="n">
        <f aca="false">IF(I5774=1,(MIN(30,(C5774-D5774)))*(M5774/(M5774+N5774))*(Q5774/(Q5774+R5774)),(MAX(-30,(C5774-D5774)))*(N5774/(M5774+N5774))*(R5774/(R5774+Q5774)))</f>
        <v>-2.09946902654867</v>
      </c>
      <c r="T5774" s="0" t="n">
        <f aca="false">IF(J5774=1,(MIN(30,(D5774-C5774)))*(K5774/(K5774+L5774))*(O5774/(O5774+P5774)),(MAX(-30,(D5774-C5774)))*(L5774/(K5774+L5774))*(P5774/(P5774+O5774)))</f>
        <v>1.10903758997601</v>
      </c>
      <c r="U5774" s="7" t="n">
        <v>43168</v>
      </c>
    </row>
    <row r="5775" customFormat="false" ht="15" hidden="false" customHeight="false" outlineLevel="0" collapsed="false">
      <c r="A5775" s="0" t="s">
        <v>345</v>
      </c>
      <c r="B5775" s="0" t="s">
        <v>218</v>
      </c>
      <c r="C5775" s="0" t="n">
        <v>57</v>
      </c>
      <c r="D5775" s="0" t="n">
        <v>49</v>
      </c>
      <c r="E5775" s="0" t="n">
        <v>37</v>
      </c>
      <c r="F5775" s="0" t="n">
        <v>35</v>
      </c>
      <c r="G5775" s="0" t="n">
        <v>11</v>
      </c>
      <c r="H5775" s="0" t="n">
        <v>10</v>
      </c>
      <c r="I5775" s="0" t="n">
        <v>1</v>
      </c>
      <c r="J5775" s="0" t="n">
        <v>0</v>
      </c>
      <c r="K5775" s="0" t="n">
        <f aca="false">VLOOKUP(A5775,'Team Data'!$A$1:$E$659,2,FALSE())</f>
        <v>27</v>
      </c>
      <c r="L5775" s="0" t="n">
        <f aca="false">VLOOKUP(A5775,'Team Data'!$A$1:$E$659,3,FALSE())</f>
        <v>11</v>
      </c>
      <c r="M5775" s="0" t="n">
        <f aca="false">VLOOKUP(B5775,'Team Data'!$A$1:$E$659,2,FALSE())</f>
        <v>25</v>
      </c>
      <c r="N5775" s="0" t="n">
        <f aca="false">VLOOKUP(B5775,'Team Data'!$A$1:$E$659,3,FALSE())</f>
        <v>7</v>
      </c>
      <c r="O5775" s="0" t="n">
        <f aca="false">VLOOKUP(A5775,'Team Data'!$A$1:$E$659,4,FALSE())</f>
        <v>718</v>
      </c>
      <c r="P5775" s="0" t="n">
        <f aca="false">VLOOKUP(A5775,'Team Data'!$A$1:$E$659,5,FALSE())</f>
        <v>515</v>
      </c>
      <c r="Q5775" s="0" t="n">
        <f aca="false">VLOOKUP(B5775,'Team Data'!$A$1:$E$659,4,FALSE())</f>
        <v>521</v>
      </c>
      <c r="R5775" s="0" t="n">
        <f aca="false">VLOOKUP(B5775,'Team Data'!$A$1:$E$659,5,FALSE())</f>
        <v>531</v>
      </c>
      <c r="S5775" s="0" t="n">
        <f aca="false">IF(I5775=1,(MIN(30,(C5775-D5775)))*(M5775/(M5775+N5775))*(Q5775/(Q5775+R5775)),(MAX(-30,(C5775-D5775)))*(N5775/(M5775+N5775))*(R5775/(R5775+Q5775)))</f>
        <v>3.09529467680608</v>
      </c>
      <c r="T5775" s="0" t="n">
        <f aca="false">IF(J5775=1,(MIN(30,(D5775-C5775)))*(K5775/(K5775+L5775))*(O5775/(O5775+P5775)),(MAX(-30,(D5775-C5775)))*(L5775/(K5775+L5775))*(P5775/(P5775+O5775)))</f>
        <v>-0.967259999146284</v>
      </c>
      <c r="U5775" s="7" t="n">
        <v>43168</v>
      </c>
    </row>
    <row r="5776" customFormat="false" ht="15" hidden="false" customHeight="false" outlineLevel="0" collapsed="false">
      <c r="A5776" s="0" t="s">
        <v>241</v>
      </c>
      <c r="B5776" s="0" t="s">
        <v>277</v>
      </c>
      <c r="C5776" s="0" t="n">
        <v>77</v>
      </c>
      <c r="D5776" s="0" t="n">
        <v>83</v>
      </c>
      <c r="E5776" s="0" t="n">
        <v>31</v>
      </c>
      <c r="F5776" s="0" t="n">
        <v>28</v>
      </c>
      <c r="G5776" s="0" t="n">
        <v>15</v>
      </c>
      <c r="H5776" s="0" t="n">
        <v>11</v>
      </c>
      <c r="I5776" s="0" t="n">
        <v>0</v>
      </c>
      <c r="J5776" s="0" t="n">
        <v>1</v>
      </c>
      <c r="K5776" s="0" t="n">
        <f aca="false">VLOOKUP(A5776,'Team Data'!$A$1:$E$659,2,FALSE())</f>
        <v>12</v>
      </c>
      <c r="L5776" s="0" t="n">
        <f aca="false">VLOOKUP(A5776,'Team Data'!$A$1:$E$659,3,FALSE())</f>
        <v>20</v>
      </c>
      <c r="M5776" s="0" t="n">
        <f aca="false">VLOOKUP(B5776,'Team Data'!$A$1:$E$659,2,FALSE())</f>
        <v>26</v>
      </c>
      <c r="N5776" s="0" t="n">
        <f aca="false">VLOOKUP(B5776,'Team Data'!$A$1:$E$659,3,FALSE())</f>
        <v>8</v>
      </c>
      <c r="O5776" s="0" t="n">
        <f aca="false">VLOOKUP(A5776,'Team Data'!$A$1:$E$659,4,FALSE())</f>
        <v>593</v>
      </c>
      <c r="P5776" s="0" t="n">
        <f aca="false">VLOOKUP(A5776,'Team Data'!$A$1:$E$659,5,FALSE())</f>
        <v>457</v>
      </c>
      <c r="Q5776" s="0" t="n">
        <f aca="false">VLOOKUP(B5776,'Team Data'!$A$1:$E$659,4,FALSE())</f>
        <v>598</v>
      </c>
      <c r="R5776" s="0" t="n">
        <f aca="false">VLOOKUP(B5776,'Team Data'!$A$1:$E$659,5,FALSE())</f>
        <v>514</v>
      </c>
      <c r="S5776" s="0" t="n">
        <f aca="false">IF(I5776=1,(MIN(30,(C5776-D5776)))*(M5776/(M5776+N5776))*(Q5776/(Q5776+R5776)),(MAX(-30,(C5776-D5776)))*(N5776/(M5776+N5776))*(R5776/(R5776+Q5776)))</f>
        <v>-0.652560304697419</v>
      </c>
      <c r="T5776" s="0" t="n">
        <f aca="false">IF(J5776=1,(MIN(30,(D5776-C5776)))*(K5776/(K5776+L5776))*(O5776/(O5776+P5776)),(MAX(-30,(D5776-C5776)))*(L5776/(K5776+L5776))*(P5776/(P5776+O5776)))</f>
        <v>1.27071428571429</v>
      </c>
      <c r="U5776" s="7" t="n">
        <v>43168</v>
      </c>
    </row>
    <row r="5777" customFormat="false" ht="15" hidden="false" customHeight="false" outlineLevel="0" collapsed="false">
      <c r="A5777" s="0" t="s">
        <v>300</v>
      </c>
      <c r="B5777" s="0" t="s">
        <v>102</v>
      </c>
      <c r="C5777" s="0" t="n">
        <v>51</v>
      </c>
      <c r="D5777" s="0" t="n">
        <v>73</v>
      </c>
      <c r="E5777" s="0" t="n">
        <v>32</v>
      </c>
      <c r="F5777" s="0" t="n">
        <v>33</v>
      </c>
      <c r="G5777" s="0" t="n">
        <v>15</v>
      </c>
      <c r="H5777" s="0" t="n">
        <v>10</v>
      </c>
      <c r="I5777" s="0" t="n">
        <v>0</v>
      </c>
      <c r="J5777" s="0" t="n">
        <v>1</v>
      </c>
      <c r="K5777" s="0" t="n">
        <f aca="false">VLOOKUP(A5777,'Team Data'!$A$1:$E$659,2,FALSE())</f>
        <v>16</v>
      </c>
      <c r="L5777" s="0" t="n">
        <f aca="false">VLOOKUP(A5777,'Team Data'!$A$1:$E$659,3,FALSE())</f>
        <v>16</v>
      </c>
      <c r="M5777" s="0" t="n">
        <f aca="false">VLOOKUP(B5777,'Team Data'!$A$1:$E$659,2,FALSE())</f>
        <v>24</v>
      </c>
      <c r="N5777" s="0" t="n">
        <f aca="false">VLOOKUP(B5777,'Team Data'!$A$1:$E$659,3,FALSE())</f>
        <v>11</v>
      </c>
      <c r="O5777" s="0" t="n">
        <f aca="false">VLOOKUP(A5777,'Team Data'!$A$1:$E$659,4,FALSE())</f>
        <v>524</v>
      </c>
      <c r="P5777" s="0" t="n">
        <f aca="false">VLOOKUP(A5777,'Team Data'!$A$1:$E$659,5,FALSE())</f>
        <v>474</v>
      </c>
      <c r="Q5777" s="0" t="n">
        <f aca="false">VLOOKUP(B5777,'Team Data'!$A$1:$E$659,4,FALSE())</f>
        <v>527</v>
      </c>
      <c r="R5777" s="0" t="n">
        <f aca="false">VLOOKUP(B5777,'Team Data'!$A$1:$E$659,5,FALSE())</f>
        <v>561</v>
      </c>
      <c r="S5777" s="0" t="n">
        <f aca="false">IF(I5777=1,(MIN(30,(C5777-D5777)))*(M5777/(M5777+N5777))*(Q5777/(Q5777+R5777)),(MAX(-30,(C5777-D5777)))*(N5777/(M5777+N5777))*(R5777/(R5777+Q5777)))</f>
        <v>-3.56517857142857</v>
      </c>
      <c r="T5777" s="0" t="n">
        <f aca="false">IF(J5777=1,(MIN(30,(D5777-C5777)))*(K5777/(K5777+L5777))*(O5777/(O5777+P5777)),(MAX(-30,(D5777-C5777)))*(L5777/(K5777+L5777))*(P5777/(P5777+O5777)))</f>
        <v>5.77555110220441</v>
      </c>
      <c r="U5777" s="7" t="n">
        <v>43168</v>
      </c>
    </row>
    <row r="5778" customFormat="false" ht="15" hidden="false" customHeight="false" outlineLevel="0" collapsed="false">
      <c r="A5778" s="0" t="s">
        <v>254</v>
      </c>
      <c r="B5778" s="0" t="s">
        <v>245</v>
      </c>
      <c r="C5778" s="0" t="n">
        <v>79</v>
      </c>
      <c r="D5778" s="0" t="n">
        <v>89</v>
      </c>
      <c r="E5778" s="0" t="n">
        <v>32</v>
      </c>
      <c r="F5778" s="0" t="n">
        <v>29</v>
      </c>
      <c r="G5778" s="0" t="n">
        <v>9</v>
      </c>
      <c r="H5778" s="0" t="n">
        <v>11</v>
      </c>
      <c r="I5778" s="0" t="n">
        <v>0</v>
      </c>
      <c r="J5778" s="0" t="n">
        <v>1</v>
      </c>
      <c r="K5778" s="0" t="n">
        <f aca="false">VLOOKUP(A5778,'Team Data'!$A$1:$E$659,2,FALSE())</f>
        <v>21</v>
      </c>
      <c r="L5778" s="0" t="n">
        <f aca="false">VLOOKUP(A5778,'Team Data'!$A$1:$E$659,3,FALSE())</f>
        <v>15</v>
      </c>
      <c r="M5778" s="0" t="n">
        <f aca="false">VLOOKUP(B5778,'Team Data'!$A$1:$E$659,2,FALSE())</f>
        <v>22</v>
      </c>
      <c r="N5778" s="0" t="n">
        <f aca="false">VLOOKUP(B5778,'Team Data'!$A$1:$E$659,3,FALSE())</f>
        <v>12</v>
      </c>
      <c r="O5778" s="0" t="n">
        <f aca="false">VLOOKUP(A5778,'Team Data'!$A$1:$E$659,4,FALSE())</f>
        <v>540</v>
      </c>
      <c r="P5778" s="0" t="n">
        <f aca="false">VLOOKUP(A5778,'Team Data'!$A$1:$E$659,5,FALSE())</f>
        <v>510</v>
      </c>
      <c r="Q5778" s="0" t="n">
        <f aca="false">VLOOKUP(B5778,'Team Data'!$A$1:$E$659,4,FALSE())</f>
        <v>500</v>
      </c>
      <c r="R5778" s="0" t="n">
        <f aca="false">VLOOKUP(B5778,'Team Data'!$A$1:$E$659,5,FALSE())</f>
        <v>508</v>
      </c>
      <c r="S5778" s="0" t="n">
        <f aca="false">IF(I5778=1,(MIN(30,(C5778-D5778)))*(M5778/(M5778+N5778))*(Q5778/(Q5778+R5778)),(MAX(-30,(C5778-D5778)))*(N5778/(M5778+N5778))*(R5778/(R5778+Q5778)))</f>
        <v>-1.77871148459384</v>
      </c>
      <c r="T5778" s="0" t="n">
        <f aca="false">IF(J5778=1,(MIN(30,(D5778-C5778)))*(K5778/(K5778+L5778))*(O5778/(O5778+P5778)),(MAX(-30,(D5778-C5778)))*(L5778/(K5778+L5778))*(P5778/(P5778+O5778)))</f>
        <v>3</v>
      </c>
      <c r="U5778" s="7" t="n">
        <v>43168</v>
      </c>
    </row>
    <row r="5779" customFormat="false" ht="15" hidden="false" customHeight="false" outlineLevel="0" collapsed="false">
      <c r="A5779" s="0" t="s">
        <v>198</v>
      </c>
      <c r="B5779" s="0" t="s">
        <v>108</v>
      </c>
      <c r="C5779" s="0" t="n">
        <v>86</v>
      </c>
      <c r="D5779" s="0" t="n">
        <v>96</v>
      </c>
      <c r="E5779" s="0" t="n">
        <v>40</v>
      </c>
      <c r="F5779" s="0" t="n">
        <v>37</v>
      </c>
      <c r="G5779" s="0" t="n">
        <v>17</v>
      </c>
      <c r="H5779" s="0" t="n">
        <v>10</v>
      </c>
      <c r="I5779" s="0" t="n">
        <v>0</v>
      </c>
      <c r="J5779" s="0" t="n">
        <v>1</v>
      </c>
      <c r="K5779" s="0" t="n">
        <f aca="false">VLOOKUP(A5779,'Team Data'!$A$1:$E$659,2,FALSE())</f>
        <v>20</v>
      </c>
      <c r="L5779" s="0" t="n">
        <f aca="false">VLOOKUP(A5779,'Team Data'!$A$1:$E$659,3,FALSE())</f>
        <v>15</v>
      </c>
      <c r="M5779" s="0" t="n">
        <f aca="false">VLOOKUP(B5779,'Team Data'!$A$1:$E$659,2,FALSE())</f>
        <v>19</v>
      </c>
      <c r="N5779" s="0" t="n">
        <f aca="false">VLOOKUP(B5779,'Team Data'!$A$1:$E$659,3,FALSE())</f>
        <v>16</v>
      </c>
      <c r="O5779" s="0" t="n">
        <f aca="false">VLOOKUP(A5779,'Team Data'!$A$1:$E$659,4,FALSE())</f>
        <v>455</v>
      </c>
      <c r="P5779" s="0" t="n">
        <f aca="false">VLOOKUP(A5779,'Team Data'!$A$1:$E$659,5,FALSE())</f>
        <v>629</v>
      </c>
      <c r="Q5779" s="0" t="n">
        <f aca="false">VLOOKUP(B5779,'Team Data'!$A$1:$E$659,4,FALSE())</f>
        <v>472</v>
      </c>
      <c r="R5779" s="0" t="n">
        <f aca="false">VLOOKUP(B5779,'Team Data'!$A$1:$E$659,5,FALSE())</f>
        <v>580</v>
      </c>
      <c r="S5779" s="0" t="n">
        <f aca="false">IF(I5779=1,(MIN(30,(C5779-D5779)))*(M5779/(M5779+N5779))*(Q5779/(Q5779+R5779)),(MAX(-30,(C5779-D5779)))*(N5779/(M5779+N5779))*(R5779/(R5779+Q5779)))</f>
        <v>-2.52036936447583</v>
      </c>
      <c r="T5779" s="0" t="n">
        <f aca="false">IF(J5779=1,(MIN(30,(D5779-C5779)))*(K5779/(K5779+L5779))*(O5779/(O5779+P5779)),(MAX(-30,(D5779-C5779)))*(L5779/(K5779+L5779))*(P5779/(P5779+O5779)))</f>
        <v>2.39852398523985</v>
      </c>
      <c r="U5779" s="7" t="n">
        <v>43168</v>
      </c>
    </row>
    <row r="5780" customFormat="false" ht="15" hidden="false" customHeight="false" outlineLevel="0" collapsed="false">
      <c r="A5780" s="0" t="s">
        <v>137</v>
      </c>
      <c r="B5780" s="0" t="s">
        <v>37</v>
      </c>
      <c r="C5780" s="0" t="n">
        <v>61</v>
      </c>
      <c r="D5780" s="0" t="n">
        <v>78</v>
      </c>
      <c r="E5780" s="0" t="n">
        <v>43</v>
      </c>
      <c r="F5780" s="0" t="n">
        <v>41</v>
      </c>
      <c r="G5780" s="0" t="n">
        <v>14</v>
      </c>
      <c r="H5780" s="0" t="n">
        <v>8</v>
      </c>
      <c r="I5780" s="0" t="n">
        <v>0</v>
      </c>
      <c r="J5780" s="0" t="n">
        <v>1</v>
      </c>
      <c r="K5780" s="0" t="n">
        <f aca="false">VLOOKUP(A5780,'Team Data'!$A$1:$E$659,2,FALSE())</f>
        <v>17</v>
      </c>
      <c r="L5780" s="0" t="n">
        <f aca="false">VLOOKUP(A5780,'Team Data'!$A$1:$E$659,3,FALSE())</f>
        <v>17</v>
      </c>
      <c r="M5780" s="0" t="n">
        <f aca="false">VLOOKUP(B5780,'Team Data'!$A$1:$E$659,2,FALSE())</f>
        <v>27</v>
      </c>
      <c r="N5780" s="0" t="n">
        <f aca="false">VLOOKUP(B5780,'Team Data'!$A$1:$E$659,3,FALSE())</f>
        <v>9</v>
      </c>
      <c r="O5780" s="0" t="n">
        <f aca="false">VLOOKUP(A5780,'Team Data'!$A$1:$E$659,4,FALSE())</f>
        <v>609</v>
      </c>
      <c r="P5780" s="0" t="n">
        <f aca="false">VLOOKUP(A5780,'Team Data'!$A$1:$E$659,5,FALSE())</f>
        <v>491</v>
      </c>
      <c r="Q5780" s="0" t="n">
        <f aca="false">VLOOKUP(B5780,'Team Data'!$A$1:$E$659,4,FALSE())</f>
        <v>662</v>
      </c>
      <c r="R5780" s="0" t="n">
        <f aca="false">VLOOKUP(B5780,'Team Data'!$A$1:$E$659,5,FALSE())</f>
        <v>509</v>
      </c>
      <c r="S5780" s="0" t="n">
        <f aca="false">IF(I5780=1,(MIN(30,(C5780-D5780)))*(M5780/(M5780+N5780))*(Q5780/(Q5780+R5780)),(MAX(-30,(C5780-D5780)))*(N5780/(M5780+N5780))*(R5780/(R5780+Q5780)))</f>
        <v>-1.84735269000854</v>
      </c>
      <c r="T5780" s="0" t="n">
        <f aca="false">IF(J5780=1,(MIN(30,(D5780-C5780)))*(K5780/(K5780+L5780))*(O5780/(O5780+P5780)),(MAX(-30,(D5780-C5780)))*(L5780/(K5780+L5780))*(P5780/(P5780+O5780)))</f>
        <v>4.70590909090909</v>
      </c>
      <c r="U5780" s="7" t="n">
        <v>43168</v>
      </c>
    </row>
    <row r="5781" customFormat="false" ht="15" hidden="false" customHeight="false" outlineLevel="0" collapsed="false">
      <c r="A5781" s="0" t="s">
        <v>234</v>
      </c>
      <c r="B5781" s="0" t="s">
        <v>354</v>
      </c>
      <c r="C5781" s="0" t="n">
        <v>75</v>
      </c>
      <c r="D5781" s="0" t="n">
        <v>72</v>
      </c>
      <c r="E5781" s="0" t="n">
        <v>38</v>
      </c>
      <c r="F5781" s="0" t="n">
        <v>45</v>
      </c>
      <c r="G5781" s="0" t="n">
        <v>7</v>
      </c>
      <c r="H5781" s="0" t="n">
        <v>10</v>
      </c>
      <c r="I5781" s="0" t="n">
        <v>1</v>
      </c>
      <c r="J5781" s="0" t="n">
        <v>0</v>
      </c>
      <c r="K5781" s="0" t="n">
        <f aca="false">VLOOKUP(A5781,'Team Data'!$A$1:$E$659,2,FALSE())</f>
        <v>19</v>
      </c>
      <c r="L5781" s="0" t="n">
        <f aca="false">VLOOKUP(A5781,'Team Data'!$A$1:$E$659,3,FALSE())</f>
        <v>13</v>
      </c>
      <c r="M5781" s="0" t="n">
        <f aca="false">VLOOKUP(B5781,'Team Data'!$A$1:$E$659,2,FALSE())</f>
        <v>28</v>
      </c>
      <c r="N5781" s="0" t="n">
        <f aca="false">VLOOKUP(B5781,'Team Data'!$A$1:$E$659,3,FALSE())</f>
        <v>6</v>
      </c>
      <c r="O5781" s="0" t="n">
        <f aca="false">VLOOKUP(A5781,'Team Data'!$A$1:$E$659,4,FALSE())</f>
        <v>655</v>
      </c>
      <c r="P5781" s="0" t="n">
        <f aca="false">VLOOKUP(A5781,'Team Data'!$A$1:$E$659,5,FALSE())</f>
        <v>411</v>
      </c>
      <c r="Q5781" s="0" t="n">
        <f aca="false">VLOOKUP(B5781,'Team Data'!$A$1:$E$659,4,FALSE())</f>
        <v>661</v>
      </c>
      <c r="R5781" s="0" t="n">
        <f aca="false">VLOOKUP(B5781,'Team Data'!$A$1:$E$659,5,FALSE())</f>
        <v>472</v>
      </c>
      <c r="S5781" s="0" t="n">
        <f aca="false">IF(I5781=1,(MIN(30,(C5781-D5781)))*(M5781/(M5781+N5781))*(Q5781/(Q5781+R5781)),(MAX(-30,(C5781-D5781)))*(N5781/(M5781+N5781))*(R5781/(R5781+Q5781)))</f>
        <v>1.44135818493328</v>
      </c>
      <c r="T5781" s="0" t="n">
        <f aca="false">IF(J5781=1,(MIN(30,(D5781-C5781)))*(K5781/(K5781+L5781))*(O5781/(O5781+P5781)),(MAX(-30,(D5781-C5781)))*(L5781/(K5781+L5781))*(P5781/(P5781+O5781)))</f>
        <v>-0.469893292682927</v>
      </c>
      <c r="U5781" s="7" t="n">
        <v>43168</v>
      </c>
    </row>
    <row r="5782" customFormat="false" ht="15" hidden="false" customHeight="false" outlineLevel="0" collapsed="false">
      <c r="A5782" s="0" t="s">
        <v>55</v>
      </c>
      <c r="B5782" s="0" t="s">
        <v>335</v>
      </c>
      <c r="C5782" s="0" t="n">
        <v>58</v>
      </c>
      <c r="D5782" s="0" t="n">
        <v>64</v>
      </c>
      <c r="E5782" s="0" t="n">
        <v>32</v>
      </c>
      <c r="F5782" s="0" t="n">
        <v>37</v>
      </c>
      <c r="G5782" s="0" t="n">
        <v>13</v>
      </c>
      <c r="H5782" s="0" t="n">
        <v>8</v>
      </c>
      <c r="I5782" s="0" t="n">
        <v>0</v>
      </c>
      <c r="J5782" s="0" t="n">
        <v>1</v>
      </c>
      <c r="K5782" s="0" t="n">
        <f aca="false">VLOOKUP(A5782,'Team Data'!$A$1:$E$659,2,FALSE())</f>
        <v>24</v>
      </c>
      <c r="L5782" s="0" t="n">
        <f aca="false">VLOOKUP(A5782,'Team Data'!$A$1:$E$659,3,FALSE())</f>
        <v>9</v>
      </c>
      <c r="M5782" s="0" t="n">
        <f aca="false">VLOOKUP(B5782,'Team Data'!$A$1:$E$659,2,FALSE())</f>
        <v>31</v>
      </c>
      <c r="N5782" s="0" t="n">
        <f aca="false">VLOOKUP(B5782,'Team Data'!$A$1:$E$659,3,FALSE())</f>
        <v>3</v>
      </c>
      <c r="O5782" s="0" t="n">
        <f aca="false">VLOOKUP(A5782,'Team Data'!$A$1:$E$659,4,FALSE())</f>
        <v>691</v>
      </c>
      <c r="P5782" s="0" t="n">
        <f aca="false">VLOOKUP(A5782,'Team Data'!$A$1:$E$659,5,FALSE())</f>
        <v>426</v>
      </c>
      <c r="Q5782" s="0" t="n">
        <f aca="false">VLOOKUP(B5782,'Team Data'!$A$1:$E$659,4,FALSE())</f>
        <v>678</v>
      </c>
      <c r="R5782" s="0" t="n">
        <f aca="false">VLOOKUP(B5782,'Team Data'!$A$1:$E$659,5,FALSE())</f>
        <v>466</v>
      </c>
      <c r="S5782" s="0" t="n">
        <f aca="false">IF(I5782=1,(MIN(30,(C5782-D5782)))*(M5782/(M5782+N5782))*(Q5782/(Q5782+R5782)),(MAX(-30,(C5782-D5782)))*(N5782/(M5782+N5782))*(R5782/(R5782+Q5782)))</f>
        <v>-0.21565199506376</v>
      </c>
      <c r="T5782" s="0" t="n">
        <f aca="false">IF(J5782=1,(MIN(30,(D5782-C5782)))*(K5782/(K5782+L5782))*(O5782/(O5782+P5782)),(MAX(-30,(D5782-C5782)))*(L5782/(K5782+L5782))*(P5782/(P5782+O5782)))</f>
        <v>2.69943843086189</v>
      </c>
      <c r="U5782" s="7" t="n">
        <v>43169</v>
      </c>
    </row>
    <row r="5783" customFormat="false" ht="15" hidden="false" customHeight="false" outlineLevel="0" collapsed="false">
      <c r="A5783" s="0" t="s">
        <v>287</v>
      </c>
      <c r="B5783" s="0" t="s">
        <v>347</v>
      </c>
      <c r="C5783" s="0" t="n">
        <v>81</v>
      </c>
      <c r="D5783" s="0" t="n">
        <v>89</v>
      </c>
      <c r="E5783" s="0" t="n">
        <v>24</v>
      </c>
      <c r="F5783" s="0" t="n">
        <v>35</v>
      </c>
      <c r="G5783" s="0" t="n">
        <v>12</v>
      </c>
      <c r="H5783" s="0" t="n">
        <v>12</v>
      </c>
      <c r="I5783" s="0" t="n">
        <v>0</v>
      </c>
      <c r="J5783" s="0" t="n">
        <v>1</v>
      </c>
      <c r="K5783" s="0" t="n">
        <f aca="false">VLOOKUP(A5783,'Team Data'!$A$1:$E$659,2,FALSE())</f>
        <v>15</v>
      </c>
      <c r="L5783" s="0" t="n">
        <f aca="false">VLOOKUP(A5783,'Team Data'!$A$1:$E$659,3,FALSE())</f>
        <v>16</v>
      </c>
      <c r="M5783" s="0" t="n">
        <f aca="false">VLOOKUP(B5783,'Team Data'!$A$1:$E$659,2,FALSE())</f>
        <v>23</v>
      </c>
      <c r="N5783" s="0" t="n">
        <f aca="false">VLOOKUP(B5783,'Team Data'!$A$1:$E$659,3,FALSE())</f>
        <v>8</v>
      </c>
      <c r="O5783" s="0" t="n">
        <f aca="false">VLOOKUP(A5783,'Team Data'!$A$1:$E$659,4,FALSE())</f>
        <v>605</v>
      </c>
      <c r="P5783" s="0" t="n">
        <f aca="false">VLOOKUP(A5783,'Team Data'!$A$1:$E$659,5,FALSE())</f>
        <v>410</v>
      </c>
      <c r="Q5783" s="0" t="n">
        <f aca="false">VLOOKUP(B5783,'Team Data'!$A$1:$E$659,4,FALSE())</f>
        <v>591</v>
      </c>
      <c r="R5783" s="0" t="n">
        <f aca="false">VLOOKUP(B5783,'Team Data'!$A$1:$E$659,5,FALSE())</f>
        <v>427</v>
      </c>
      <c r="S5783" s="0" t="n">
        <f aca="false">IF(I5783=1,(MIN(30,(C5783-D5783)))*(M5783/(M5783+N5783))*(Q5783/(Q5783+R5783)),(MAX(-30,(C5783-D5783)))*(N5783/(M5783+N5783))*(R5783/(R5783+Q5783)))</f>
        <v>-0.865961087521389</v>
      </c>
      <c r="T5783" s="0" t="n">
        <f aca="false">IF(J5783=1,(MIN(30,(D5783-C5783)))*(K5783/(K5783+L5783))*(O5783/(O5783+P5783)),(MAX(-30,(D5783-C5783)))*(L5783/(K5783+L5783))*(P5783/(P5783+O5783)))</f>
        <v>2.30732559987288</v>
      </c>
      <c r="U5783" s="7" t="n">
        <v>43169</v>
      </c>
    </row>
    <row r="5784" customFormat="false" ht="15" hidden="false" customHeight="false" outlineLevel="0" collapsed="false">
      <c r="A5784" s="0" t="s">
        <v>174</v>
      </c>
      <c r="B5784" s="0" t="s">
        <v>288</v>
      </c>
      <c r="C5784" s="0" t="n">
        <v>59</v>
      </c>
      <c r="D5784" s="0" t="n">
        <v>62</v>
      </c>
      <c r="E5784" s="0" t="n">
        <v>33</v>
      </c>
      <c r="F5784" s="0" t="n">
        <v>50</v>
      </c>
      <c r="G5784" s="0" t="n">
        <v>16</v>
      </c>
      <c r="H5784" s="0" t="n">
        <v>17</v>
      </c>
      <c r="I5784" s="0" t="n">
        <v>0</v>
      </c>
      <c r="J5784" s="0" t="n">
        <v>1</v>
      </c>
      <c r="K5784" s="0" t="n">
        <f aca="false">VLOOKUP(A5784,'Team Data'!$A$1:$E$659,2,FALSE())</f>
        <v>25</v>
      </c>
      <c r="L5784" s="0" t="n">
        <f aca="false">VLOOKUP(A5784,'Team Data'!$A$1:$E$659,3,FALSE())</f>
        <v>12</v>
      </c>
      <c r="M5784" s="0" t="n">
        <f aca="false">VLOOKUP(B5784,'Team Data'!$A$1:$E$659,2,FALSE())</f>
        <v>26</v>
      </c>
      <c r="N5784" s="0" t="n">
        <f aca="false">VLOOKUP(B5784,'Team Data'!$A$1:$E$659,3,FALSE())</f>
        <v>9</v>
      </c>
      <c r="O5784" s="0" t="n">
        <f aca="false">VLOOKUP(A5784,'Team Data'!$A$1:$E$659,4,FALSE())</f>
        <v>653</v>
      </c>
      <c r="P5784" s="0" t="n">
        <f aca="false">VLOOKUP(A5784,'Team Data'!$A$1:$E$659,5,FALSE())</f>
        <v>548</v>
      </c>
      <c r="Q5784" s="0" t="n">
        <f aca="false">VLOOKUP(B5784,'Team Data'!$A$1:$E$659,4,FALSE())</f>
        <v>702</v>
      </c>
      <c r="R5784" s="0" t="n">
        <f aca="false">VLOOKUP(B5784,'Team Data'!$A$1:$E$659,5,FALSE())</f>
        <v>475</v>
      </c>
      <c r="S5784" s="0" t="n">
        <f aca="false">IF(I5784=1,(MIN(30,(C5784-D5784)))*(M5784/(M5784+N5784))*(Q5784/(Q5784+R5784)),(MAX(-30,(C5784-D5784)))*(N5784/(M5784+N5784))*(R5784/(R5784+Q5784)))</f>
        <v>-0.311324189828863</v>
      </c>
      <c r="T5784" s="0" t="n">
        <f aca="false">IF(J5784=1,(MIN(30,(D5784-C5784)))*(K5784/(K5784+L5784))*(O5784/(O5784+P5784)),(MAX(-30,(D5784-C5784)))*(L5784/(K5784+L5784))*(P5784/(P5784+O5784)))</f>
        <v>1.10212210545266</v>
      </c>
      <c r="U5784" s="7" t="n">
        <v>43169</v>
      </c>
    </row>
    <row r="5785" customFormat="false" ht="15" hidden="false" customHeight="false" outlineLevel="0" collapsed="false">
      <c r="A5785" s="0" t="s">
        <v>135</v>
      </c>
      <c r="B5785" s="0" t="s">
        <v>133</v>
      </c>
      <c r="C5785" s="0" t="n">
        <v>67</v>
      </c>
      <c r="D5785" s="0" t="n">
        <v>83</v>
      </c>
      <c r="E5785" s="0" t="n">
        <v>30</v>
      </c>
      <c r="F5785" s="0" t="n">
        <v>37</v>
      </c>
      <c r="G5785" s="0" t="n">
        <v>13</v>
      </c>
      <c r="H5785" s="0" t="n">
        <v>13</v>
      </c>
      <c r="I5785" s="0" t="n">
        <v>0</v>
      </c>
      <c r="J5785" s="0" t="n">
        <v>1</v>
      </c>
      <c r="K5785" s="0" t="n">
        <f aca="false">VLOOKUP(A5785,'Team Data'!$A$1:$E$659,2,FALSE())</f>
        <v>25</v>
      </c>
      <c r="L5785" s="0" t="n">
        <f aca="false">VLOOKUP(A5785,'Team Data'!$A$1:$E$659,3,FALSE())</f>
        <v>12</v>
      </c>
      <c r="M5785" s="0" t="n">
        <f aca="false">VLOOKUP(B5785,'Team Data'!$A$1:$E$659,2,FALSE())</f>
        <v>30</v>
      </c>
      <c r="N5785" s="0" t="n">
        <f aca="false">VLOOKUP(B5785,'Team Data'!$A$1:$E$659,3,FALSE())</f>
        <v>8</v>
      </c>
      <c r="O5785" s="0" t="n">
        <f aca="false">VLOOKUP(A5785,'Team Data'!$A$1:$E$659,4,FALSE())</f>
        <v>699</v>
      </c>
      <c r="P5785" s="0" t="n">
        <f aca="false">VLOOKUP(A5785,'Team Data'!$A$1:$E$659,5,FALSE())</f>
        <v>540</v>
      </c>
      <c r="Q5785" s="0" t="n">
        <f aca="false">VLOOKUP(B5785,'Team Data'!$A$1:$E$659,4,FALSE())</f>
        <v>816</v>
      </c>
      <c r="R5785" s="0" t="n">
        <f aca="false">VLOOKUP(B5785,'Team Data'!$A$1:$E$659,5,FALSE())</f>
        <v>475</v>
      </c>
      <c r="S5785" s="0" t="n">
        <f aca="false">IF(I5785=1,(MIN(30,(C5785-D5785)))*(M5785/(M5785+N5785))*(Q5785/(Q5785+R5785)),(MAX(-30,(C5785-D5785)))*(N5785/(M5785+N5785))*(R5785/(R5785+Q5785)))</f>
        <v>-1.23934934159566</v>
      </c>
      <c r="T5785" s="0" t="n">
        <f aca="false">IF(J5785=1,(MIN(30,(D5785-C5785)))*(K5785/(K5785+L5785))*(O5785/(O5785+P5785)),(MAX(-30,(D5785-C5785)))*(L5785/(K5785+L5785))*(P5785/(P5785+O5785)))</f>
        <v>6.09907728551796</v>
      </c>
      <c r="U5785" s="7" t="n">
        <v>43169</v>
      </c>
    </row>
    <row r="5786" customFormat="false" ht="15" hidden="false" customHeight="false" outlineLevel="0" collapsed="false">
      <c r="A5786" s="0" t="s">
        <v>182</v>
      </c>
      <c r="B5786" s="0" t="s">
        <v>199</v>
      </c>
      <c r="C5786" s="0" t="n">
        <v>70</v>
      </c>
      <c r="D5786" s="0" t="n">
        <v>79</v>
      </c>
      <c r="E5786" s="0" t="n">
        <v>26</v>
      </c>
      <c r="F5786" s="0" t="n">
        <v>37</v>
      </c>
      <c r="G5786" s="0" t="n">
        <v>14</v>
      </c>
      <c r="H5786" s="0" t="n">
        <v>18</v>
      </c>
      <c r="I5786" s="0" t="n">
        <v>0</v>
      </c>
      <c r="J5786" s="0" t="n">
        <v>1</v>
      </c>
      <c r="K5786" s="0" t="n">
        <f aca="false">VLOOKUP(A5786,'Team Data'!$A$1:$E$659,2,FALSE())</f>
        <v>13</v>
      </c>
      <c r="L5786" s="0" t="n">
        <f aca="false">VLOOKUP(A5786,'Team Data'!$A$1:$E$659,3,FALSE())</f>
        <v>19</v>
      </c>
      <c r="M5786" s="0" t="n">
        <f aca="false">VLOOKUP(B5786,'Team Data'!$A$1:$E$659,2,FALSE())</f>
        <v>19</v>
      </c>
      <c r="N5786" s="0" t="n">
        <f aca="false">VLOOKUP(B5786,'Team Data'!$A$1:$E$659,3,FALSE())</f>
        <v>16</v>
      </c>
      <c r="O5786" s="0" t="n">
        <f aca="false">VLOOKUP(A5786,'Team Data'!$A$1:$E$659,4,FALSE())</f>
        <v>406</v>
      </c>
      <c r="P5786" s="0" t="n">
        <f aca="false">VLOOKUP(A5786,'Team Data'!$A$1:$E$659,5,FALSE())</f>
        <v>575</v>
      </c>
      <c r="Q5786" s="0" t="n">
        <f aca="false">VLOOKUP(B5786,'Team Data'!$A$1:$E$659,4,FALSE())</f>
        <v>431</v>
      </c>
      <c r="R5786" s="0" t="n">
        <f aca="false">VLOOKUP(B5786,'Team Data'!$A$1:$E$659,5,FALSE())</f>
        <v>621</v>
      </c>
      <c r="S5786" s="0" t="n">
        <f aca="false">IF(I5786=1,(MIN(30,(C5786-D5786)))*(M5786/(M5786+N5786))*(Q5786/(Q5786+R5786)),(MAX(-30,(C5786-D5786)))*(N5786/(M5786+N5786))*(R5786/(R5786+Q5786)))</f>
        <v>-2.42868006518197</v>
      </c>
      <c r="T5786" s="0" t="n">
        <f aca="false">IF(J5786=1,(MIN(30,(D5786-C5786)))*(K5786/(K5786+L5786))*(O5786/(O5786+P5786)),(MAX(-30,(D5786-C5786)))*(L5786/(K5786+L5786))*(P5786/(P5786+O5786)))</f>
        <v>1.5131880733945</v>
      </c>
      <c r="U5786" s="7" t="n">
        <v>43169</v>
      </c>
    </row>
    <row r="5787" customFormat="false" ht="15" hidden="false" customHeight="false" outlineLevel="0" collapsed="false">
      <c r="A5787" s="0" t="s">
        <v>282</v>
      </c>
      <c r="B5787" s="0" t="s">
        <v>195</v>
      </c>
      <c r="C5787" s="0" t="n">
        <v>78</v>
      </c>
      <c r="D5787" s="0" t="n">
        <v>66</v>
      </c>
      <c r="E5787" s="0" t="n">
        <v>43</v>
      </c>
      <c r="F5787" s="0" t="n">
        <v>34</v>
      </c>
      <c r="G5787" s="0" t="n">
        <v>16</v>
      </c>
      <c r="H5787" s="0" t="n">
        <v>16</v>
      </c>
      <c r="I5787" s="0" t="n">
        <v>1</v>
      </c>
      <c r="J5787" s="0" t="n">
        <v>0</v>
      </c>
      <c r="K5787" s="0" t="n">
        <f aca="false">VLOOKUP(A5787,'Team Data'!$A$1:$E$659,2,FALSE())</f>
        <v>28</v>
      </c>
      <c r="L5787" s="0" t="n">
        <f aca="false">VLOOKUP(A5787,'Team Data'!$A$1:$E$659,3,FALSE())</f>
        <v>7</v>
      </c>
      <c r="M5787" s="0" t="n">
        <f aca="false">VLOOKUP(B5787,'Team Data'!$A$1:$E$659,2,FALSE())</f>
        <v>21</v>
      </c>
      <c r="N5787" s="0" t="n">
        <f aca="false">VLOOKUP(B5787,'Team Data'!$A$1:$E$659,3,FALSE())</f>
        <v>11</v>
      </c>
      <c r="O5787" s="0" t="n">
        <f aca="false">VLOOKUP(A5787,'Team Data'!$A$1:$E$659,4,FALSE())</f>
        <v>478</v>
      </c>
      <c r="P5787" s="0" t="n">
        <f aca="false">VLOOKUP(A5787,'Team Data'!$A$1:$E$659,5,FALSE())</f>
        <v>538</v>
      </c>
      <c r="Q5787" s="0" t="n">
        <f aca="false">VLOOKUP(B5787,'Team Data'!$A$1:$E$659,4,FALSE())</f>
        <v>481</v>
      </c>
      <c r="R5787" s="0" t="n">
        <f aca="false">VLOOKUP(B5787,'Team Data'!$A$1:$E$659,5,FALSE())</f>
        <v>445</v>
      </c>
      <c r="S5787" s="0" t="n">
        <f aca="false">IF(I5787=1,(MIN(30,(C5787-D5787)))*(M5787/(M5787+N5787))*(Q5787/(Q5787+R5787)),(MAX(-30,(C5787-D5787)))*(N5787/(M5787+N5787))*(R5787/(R5787+Q5787)))</f>
        <v>4.0905777537797</v>
      </c>
      <c r="T5787" s="0" t="n">
        <f aca="false">IF(J5787=1,(MIN(30,(D5787-C5787)))*(K5787/(K5787+L5787))*(O5787/(O5787+P5787)),(MAX(-30,(D5787-C5787)))*(L5787/(K5787+L5787))*(P5787/(P5787+O5787)))</f>
        <v>-1.27086614173228</v>
      </c>
      <c r="U5787" s="7" t="n">
        <v>43169</v>
      </c>
    </row>
    <row r="5788" customFormat="false" ht="15" hidden="false" customHeight="false" outlineLevel="0" collapsed="false">
      <c r="A5788" s="0" t="s">
        <v>313</v>
      </c>
      <c r="B5788" s="0" t="s">
        <v>101</v>
      </c>
      <c r="C5788" s="0" t="n">
        <v>55</v>
      </c>
      <c r="D5788" s="0" t="n">
        <v>63</v>
      </c>
      <c r="E5788" s="0" t="n">
        <v>42</v>
      </c>
      <c r="F5788" s="0" t="n">
        <v>35</v>
      </c>
      <c r="G5788" s="0" t="n">
        <v>14</v>
      </c>
      <c r="H5788" s="0" t="n">
        <v>12</v>
      </c>
      <c r="I5788" s="0" t="n">
        <v>0</v>
      </c>
      <c r="J5788" s="0" t="n">
        <v>1</v>
      </c>
      <c r="K5788" s="0" t="n">
        <f aca="false">VLOOKUP(A5788,'Team Data'!$A$1:$E$659,2,FALSE())</f>
        <v>16</v>
      </c>
      <c r="L5788" s="0" t="n">
        <f aca="false">VLOOKUP(A5788,'Team Data'!$A$1:$E$659,3,FALSE())</f>
        <v>16</v>
      </c>
      <c r="M5788" s="0" t="n">
        <f aca="false">VLOOKUP(B5788,'Team Data'!$A$1:$E$659,2,FALSE())</f>
        <v>21</v>
      </c>
      <c r="N5788" s="0" t="n">
        <f aca="false">VLOOKUP(B5788,'Team Data'!$A$1:$E$659,3,FALSE())</f>
        <v>12</v>
      </c>
      <c r="O5788" s="0" t="n">
        <f aca="false">VLOOKUP(A5788,'Team Data'!$A$1:$E$659,4,FALSE())</f>
        <v>491</v>
      </c>
      <c r="P5788" s="0" t="n">
        <f aca="false">VLOOKUP(A5788,'Team Data'!$A$1:$E$659,5,FALSE())</f>
        <v>469</v>
      </c>
      <c r="Q5788" s="0" t="n">
        <f aca="false">VLOOKUP(B5788,'Team Data'!$A$1:$E$659,4,FALSE())</f>
        <v>495</v>
      </c>
      <c r="R5788" s="0" t="n">
        <f aca="false">VLOOKUP(B5788,'Team Data'!$A$1:$E$659,5,FALSE())</f>
        <v>516</v>
      </c>
      <c r="S5788" s="0" t="n">
        <f aca="false">IF(I5788=1,(MIN(30,(C5788-D5788)))*(M5788/(M5788+N5788))*(Q5788/(Q5788+R5788)),(MAX(-30,(C5788-D5788)))*(N5788/(M5788+N5788))*(R5788/(R5788+Q5788)))</f>
        <v>-1.48475856487726</v>
      </c>
      <c r="T5788" s="0" t="n">
        <f aca="false">IF(J5788=1,(MIN(30,(D5788-C5788)))*(K5788/(K5788+L5788))*(O5788/(O5788+P5788)),(MAX(-30,(D5788-C5788)))*(L5788/(K5788+L5788))*(P5788/(P5788+O5788)))</f>
        <v>2.04583333333333</v>
      </c>
      <c r="U5788" s="7" t="n">
        <v>43169</v>
      </c>
    </row>
    <row r="5789" customFormat="false" ht="15" hidden="false" customHeight="false" outlineLevel="0" collapsed="false">
      <c r="A5789" s="0" t="s">
        <v>251</v>
      </c>
      <c r="B5789" s="0" t="s">
        <v>66</v>
      </c>
      <c r="C5789" s="0" t="n">
        <v>60</v>
      </c>
      <c r="D5789" s="0" t="n">
        <v>78</v>
      </c>
      <c r="E5789" s="0" t="n">
        <v>23</v>
      </c>
      <c r="F5789" s="0" t="n">
        <v>26</v>
      </c>
      <c r="G5789" s="0" t="n">
        <v>11</v>
      </c>
      <c r="H5789" s="0" t="n">
        <v>5</v>
      </c>
      <c r="I5789" s="0" t="n">
        <v>0</v>
      </c>
      <c r="J5789" s="0" t="n">
        <v>1</v>
      </c>
      <c r="K5789" s="0" t="n">
        <f aca="false">VLOOKUP(A5789,'Team Data'!$A$1:$E$659,2,FALSE())</f>
        <v>16</v>
      </c>
      <c r="L5789" s="0" t="n">
        <f aca="false">VLOOKUP(A5789,'Team Data'!$A$1:$E$659,3,FALSE())</f>
        <v>15</v>
      </c>
      <c r="M5789" s="0" t="n">
        <f aca="false">VLOOKUP(B5789,'Team Data'!$A$1:$E$659,2,FALSE())</f>
        <v>21</v>
      </c>
      <c r="N5789" s="0" t="n">
        <f aca="false">VLOOKUP(B5789,'Team Data'!$A$1:$E$659,3,FALSE())</f>
        <v>12</v>
      </c>
      <c r="O5789" s="0" t="n">
        <f aca="false">VLOOKUP(A5789,'Team Data'!$A$1:$E$659,4,FALSE())</f>
        <v>519</v>
      </c>
      <c r="P5789" s="0" t="n">
        <f aca="false">VLOOKUP(A5789,'Team Data'!$A$1:$E$659,5,FALSE())</f>
        <v>461</v>
      </c>
      <c r="Q5789" s="0" t="n">
        <f aca="false">VLOOKUP(B5789,'Team Data'!$A$1:$E$659,4,FALSE())</f>
        <v>590</v>
      </c>
      <c r="R5789" s="0" t="n">
        <f aca="false">VLOOKUP(B5789,'Team Data'!$A$1:$E$659,5,FALSE())</f>
        <v>486</v>
      </c>
      <c r="S5789" s="0" t="n">
        <f aca="false">IF(I5789=1,(MIN(30,(C5789-D5789)))*(M5789/(M5789+N5789))*(Q5789/(Q5789+R5789)),(MAX(-30,(C5789-D5789)))*(N5789/(M5789+N5789))*(R5789/(R5789+Q5789)))</f>
        <v>-2.95640419060493</v>
      </c>
      <c r="T5789" s="0" t="n">
        <f aca="false">IF(J5789=1,(MIN(30,(D5789-C5789)))*(K5789/(K5789+L5789))*(O5789/(O5789+P5789)),(MAX(-30,(D5789-C5789)))*(L5789/(K5789+L5789))*(P5789/(P5789+O5789)))</f>
        <v>4.92007899934167</v>
      </c>
      <c r="U5789" s="7" t="n">
        <v>43169</v>
      </c>
    </row>
    <row r="5790" customFormat="false" ht="15" hidden="false" customHeight="false" outlineLevel="0" collapsed="false">
      <c r="A5790" s="0" t="s">
        <v>206</v>
      </c>
      <c r="B5790" s="0" t="s">
        <v>179</v>
      </c>
      <c r="C5790" s="0" t="n">
        <v>89</v>
      </c>
      <c r="D5790" s="0" t="n">
        <v>91</v>
      </c>
      <c r="E5790" s="0" t="n">
        <v>39</v>
      </c>
      <c r="F5790" s="0" t="n">
        <v>37</v>
      </c>
      <c r="G5790" s="0" t="n">
        <v>15</v>
      </c>
      <c r="H5790" s="0" t="n">
        <v>7</v>
      </c>
      <c r="I5790" s="0" t="n">
        <v>0</v>
      </c>
      <c r="J5790" s="0" t="n">
        <v>1</v>
      </c>
      <c r="K5790" s="0" t="n">
        <f aca="false">VLOOKUP(A5790,'Team Data'!$A$1:$E$659,2,FALSE())</f>
        <v>26</v>
      </c>
      <c r="L5790" s="0" t="n">
        <f aca="false">VLOOKUP(A5790,'Team Data'!$A$1:$E$659,3,FALSE())</f>
        <v>12</v>
      </c>
      <c r="M5790" s="0" t="n">
        <f aca="false">VLOOKUP(B5790,'Team Data'!$A$1:$E$659,2,FALSE())</f>
        <v>26</v>
      </c>
      <c r="N5790" s="0" t="n">
        <f aca="false">VLOOKUP(B5790,'Team Data'!$A$1:$E$659,3,FALSE())</f>
        <v>8</v>
      </c>
      <c r="O5790" s="0" t="n">
        <f aca="false">VLOOKUP(A5790,'Team Data'!$A$1:$E$659,4,FALSE())</f>
        <v>600</v>
      </c>
      <c r="P5790" s="0" t="n">
        <f aca="false">VLOOKUP(A5790,'Team Data'!$A$1:$E$659,5,FALSE())</f>
        <v>551</v>
      </c>
      <c r="Q5790" s="0" t="n">
        <f aca="false">VLOOKUP(B5790,'Team Data'!$A$1:$E$659,4,FALSE())</f>
        <v>523</v>
      </c>
      <c r="R5790" s="0" t="n">
        <f aca="false">VLOOKUP(B5790,'Team Data'!$A$1:$E$659,5,FALSE())</f>
        <v>545</v>
      </c>
      <c r="S5790" s="0" t="n">
        <f aca="false">IF(I5790=1,(MIN(30,(C5790-D5790)))*(M5790/(M5790+N5790))*(Q5790/(Q5790+R5790)),(MAX(-30,(C5790-D5790)))*(N5790/(M5790+N5790))*(R5790/(R5790+Q5790)))</f>
        <v>-0.240141000220313</v>
      </c>
      <c r="T5790" s="0" t="n">
        <f aca="false">IF(J5790=1,(MIN(30,(D5790-C5790)))*(K5790/(K5790+L5790))*(O5790/(O5790+P5790)),(MAX(-30,(D5790-C5790)))*(L5790/(K5790+L5790))*(P5790/(P5790+O5790)))</f>
        <v>0.713338515707165</v>
      </c>
      <c r="U5790" s="7" t="n">
        <v>43169</v>
      </c>
    </row>
    <row r="5791" customFormat="false" ht="15" hidden="false" customHeight="false" outlineLevel="0" collapsed="false">
      <c r="A5791" s="0" t="s">
        <v>310</v>
      </c>
      <c r="B5791" s="0" t="s">
        <v>15</v>
      </c>
      <c r="C5791" s="0" t="n">
        <v>67</v>
      </c>
      <c r="D5791" s="0" t="n">
        <v>78</v>
      </c>
      <c r="E5791" s="0" t="n">
        <v>33</v>
      </c>
      <c r="F5791" s="0" t="n">
        <v>42</v>
      </c>
      <c r="G5791" s="0" t="n">
        <v>9</v>
      </c>
      <c r="H5791" s="0" t="n">
        <v>6</v>
      </c>
      <c r="I5791" s="0" t="n">
        <v>0</v>
      </c>
      <c r="J5791" s="0" t="n">
        <v>1</v>
      </c>
      <c r="K5791" s="0" t="n">
        <f aca="false">VLOOKUP(A5791,'Team Data'!$A$1:$E$659,2,FALSE())</f>
        <v>21</v>
      </c>
      <c r="L5791" s="0" t="n">
        <f aca="false">VLOOKUP(A5791,'Team Data'!$A$1:$E$659,3,FALSE())</f>
        <v>12</v>
      </c>
      <c r="M5791" s="0" t="n">
        <f aca="false">VLOOKUP(B5791,'Team Data'!$A$1:$E$659,2,FALSE())</f>
        <v>26</v>
      </c>
      <c r="N5791" s="0" t="n">
        <f aca="false">VLOOKUP(B5791,'Team Data'!$A$1:$E$659,3,FALSE())</f>
        <v>8</v>
      </c>
      <c r="O5791" s="0" t="n">
        <f aca="false">VLOOKUP(A5791,'Team Data'!$A$1:$E$659,4,FALSE())</f>
        <v>636</v>
      </c>
      <c r="P5791" s="0" t="n">
        <f aca="false">VLOOKUP(A5791,'Team Data'!$A$1:$E$659,5,FALSE())</f>
        <v>474</v>
      </c>
      <c r="Q5791" s="0" t="n">
        <f aca="false">VLOOKUP(B5791,'Team Data'!$A$1:$E$659,4,FALSE())</f>
        <v>626</v>
      </c>
      <c r="R5791" s="0" t="n">
        <f aca="false">VLOOKUP(B5791,'Team Data'!$A$1:$E$659,5,FALSE())</f>
        <v>506</v>
      </c>
      <c r="S5791" s="0" t="n">
        <f aca="false">IF(I5791=1,(MIN(30,(C5791-D5791)))*(M5791/(M5791+N5791))*(Q5791/(Q5791+R5791)),(MAX(-30,(C5791-D5791)))*(N5791/(M5791+N5791))*(R5791/(R5791+Q5791)))</f>
        <v>-1.15693203076284</v>
      </c>
      <c r="T5791" s="0" t="n">
        <f aca="false">IF(J5791=1,(MIN(30,(D5791-C5791)))*(K5791/(K5791+L5791))*(O5791/(O5791+P5791)),(MAX(-30,(D5791-C5791)))*(L5791/(K5791+L5791))*(P5791/(P5791+O5791)))</f>
        <v>4.01081081081081</v>
      </c>
      <c r="U5791" s="7" t="n">
        <v>43169</v>
      </c>
    </row>
    <row r="5792" customFormat="false" ht="15" hidden="false" customHeight="false" outlineLevel="0" collapsed="false">
      <c r="A5792" s="0" t="s">
        <v>257</v>
      </c>
      <c r="B5792" s="0" t="s">
        <v>189</v>
      </c>
      <c r="C5792" s="0" t="n">
        <v>90</v>
      </c>
      <c r="D5792" s="0" t="n">
        <v>73</v>
      </c>
      <c r="E5792" s="0" t="n">
        <v>38</v>
      </c>
      <c r="F5792" s="0" t="n">
        <v>28</v>
      </c>
      <c r="G5792" s="0" t="n">
        <v>14</v>
      </c>
      <c r="H5792" s="0" t="n">
        <v>10</v>
      </c>
      <c r="I5792" s="0" t="n">
        <v>1</v>
      </c>
      <c r="J5792" s="0" t="n">
        <v>0</v>
      </c>
      <c r="K5792" s="0" t="n">
        <f aca="false">VLOOKUP(A5792,'Team Data'!$A$1:$E$659,2,FALSE())</f>
        <v>22</v>
      </c>
      <c r="L5792" s="0" t="n">
        <f aca="false">VLOOKUP(A5792,'Team Data'!$A$1:$E$659,3,FALSE())</f>
        <v>11</v>
      </c>
      <c r="M5792" s="0" t="n">
        <f aca="false">VLOOKUP(B5792,'Team Data'!$A$1:$E$659,2,FALSE())</f>
        <v>29</v>
      </c>
      <c r="N5792" s="0" t="n">
        <f aca="false">VLOOKUP(B5792,'Team Data'!$A$1:$E$659,3,FALSE())</f>
        <v>8</v>
      </c>
      <c r="O5792" s="0" t="n">
        <f aca="false">VLOOKUP(A5792,'Team Data'!$A$1:$E$659,4,FALSE())</f>
        <v>568</v>
      </c>
      <c r="P5792" s="0" t="n">
        <f aca="false">VLOOKUP(A5792,'Team Data'!$A$1:$E$659,5,FALSE())</f>
        <v>479</v>
      </c>
      <c r="Q5792" s="0" t="n">
        <f aca="false">VLOOKUP(B5792,'Team Data'!$A$1:$E$659,4,FALSE())</f>
        <v>706</v>
      </c>
      <c r="R5792" s="0" t="n">
        <f aca="false">VLOOKUP(B5792,'Team Data'!$A$1:$E$659,5,FALSE())</f>
        <v>511</v>
      </c>
      <c r="S5792" s="0" t="n">
        <f aca="false">IF(I5792=1,(MIN(30,(C5792-D5792)))*(M5792/(M5792+N5792))*(Q5792/(Q5792+R5792)),(MAX(-30,(C5792-D5792)))*(N5792/(M5792+N5792))*(R5792/(R5792+Q5792)))</f>
        <v>7.7296408980879</v>
      </c>
      <c r="T5792" s="0" t="n">
        <f aca="false">IF(J5792=1,(MIN(30,(D5792-C5792)))*(K5792/(K5792+L5792))*(O5792/(O5792+P5792)),(MAX(-30,(D5792-C5792)))*(L5792/(K5792+L5792))*(P5792/(P5792+O5792)))</f>
        <v>-2.5924864692773</v>
      </c>
      <c r="U5792" s="7" t="n">
        <v>43169</v>
      </c>
    </row>
    <row r="5793" customFormat="false" ht="15" hidden="false" customHeight="false" outlineLevel="0" collapsed="false">
      <c r="A5793" s="0" t="s">
        <v>81</v>
      </c>
      <c r="B5793" s="0" t="s">
        <v>298</v>
      </c>
      <c r="C5793" s="0" t="n">
        <v>63</v>
      </c>
      <c r="D5793" s="0" t="n">
        <v>64</v>
      </c>
      <c r="E5793" s="0" t="n">
        <v>39</v>
      </c>
      <c r="F5793" s="0" t="n">
        <v>43</v>
      </c>
      <c r="G5793" s="0" t="n">
        <v>8</v>
      </c>
      <c r="H5793" s="0" t="n">
        <v>12</v>
      </c>
      <c r="I5793" s="0" t="n">
        <v>0</v>
      </c>
      <c r="J5793" s="0" t="n">
        <v>1</v>
      </c>
      <c r="K5793" s="0" t="n">
        <f aca="false">VLOOKUP(A5793,'Team Data'!$A$1:$E$659,2,FALSE())</f>
        <v>22</v>
      </c>
      <c r="L5793" s="0" t="n">
        <f aca="false">VLOOKUP(A5793,'Team Data'!$A$1:$E$659,3,FALSE())</f>
        <v>13</v>
      </c>
      <c r="M5793" s="0" t="n">
        <f aca="false">VLOOKUP(B5793,'Team Data'!$A$1:$E$659,2,FALSE())</f>
        <v>23</v>
      </c>
      <c r="N5793" s="0" t="n">
        <f aca="false">VLOOKUP(B5793,'Team Data'!$A$1:$E$659,3,FALSE())</f>
        <v>11</v>
      </c>
      <c r="O5793" s="0" t="n">
        <f aca="false">VLOOKUP(A5793,'Team Data'!$A$1:$E$659,4,FALSE())</f>
        <v>536</v>
      </c>
      <c r="P5793" s="0" t="n">
        <f aca="false">VLOOKUP(A5793,'Team Data'!$A$1:$E$659,5,FALSE())</f>
        <v>497</v>
      </c>
      <c r="Q5793" s="0" t="n">
        <f aca="false">VLOOKUP(B5793,'Team Data'!$A$1:$E$659,4,FALSE())</f>
        <v>603</v>
      </c>
      <c r="R5793" s="0" t="n">
        <f aca="false">VLOOKUP(B5793,'Team Data'!$A$1:$E$659,5,FALSE())</f>
        <v>503</v>
      </c>
      <c r="S5793" s="0" t="n">
        <f aca="false">IF(I5793=1,(MIN(30,(C5793-D5793)))*(M5793/(M5793+N5793))*(Q5793/(Q5793+R5793)),(MAX(-30,(C5793-D5793)))*(N5793/(M5793+N5793))*(R5793/(R5793+Q5793)))</f>
        <v>-0.147138602276354</v>
      </c>
      <c r="T5793" s="0" t="n">
        <f aca="false">IF(J5793=1,(MIN(30,(D5793-C5793)))*(K5793/(K5793+L5793))*(O5793/(O5793+P5793)),(MAX(-30,(D5793-C5793)))*(L5793/(K5793+L5793))*(P5793/(P5793+O5793)))</f>
        <v>0.326151293043839</v>
      </c>
      <c r="U5793" s="7" t="n">
        <v>43169</v>
      </c>
    </row>
    <row r="5794" customFormat="false" ht="15" hidden="false" customHeight="false" outlineLevel="0" collapsed="false">
      <c r="A5794" s="0" t="s">
        <v>106</v>
      </c>
      <c r="B5794" s="0" t="s">
        <v>328</v>
      </c>
      <c r="C5794" s="0" t="n">
        <v>75</v>
      </c>
      <c r="D5794" s="0" t="n">
        <v>60</v>
      </c>
      <c r="E5794" s="0" t="n">
        <v>46</v>
      </c>
      <c r="F5794" s="0" t="n">
        <v>36</v>
      </c>
      <c r="G5794" s="0" t="n">
        <v>15</v>
      </c>
      <c r="H5794" s="0" t="n">
        <v>12</v>
      </c>
      <c r="I5794" s="0" t="n">
        <v>1</v>
      </c>
      <c r="J5794" s="0" t="n">
        <v>0</v>
      </c>
      <c r="K5794" s="0" t="n">
        <f aca="false">VLOOKUP(A5794,'Team Data'!$A$1:$E$659,2,FALSE())</f>
        <v>22</v>
      </c>
      <c r="L5794" s="0" t="n">
        <f aca="false">VLOOKUP(A5794,'Team Data'!$A$1:$E$659,3,FALSE())</f>
        <v>12</v>
      </c>
      <c r="M5794" s="0" t="n">
        <f aca="false">VLOOKUP(B5794,'Team Data'!$A$1:$E$659,2,FALSE())</f>
        <v>23</v>
      </c>
      <c r="N5794" s="0" t="n">
        <f aca="false">VLOOKUP(B5794,'Team Data'!$A$1:$E$659,3,FALSE())</f>
        <v>10</v>
      </c>
      <c r="O5794" s="0" t="n">
        <f aca="false">VLOOKUP(A5794,'Team Data'!$A$1:$E$659,4,FALSE())</f>
        <v>510</v>
      </c>
      <c r="P5794" s="0" t="n">
        <f aca="false">VLOOKUP(A5794,'Team Data'!$A$1:$E$659,5,FALSE())</f>
        <v>571</v>
      </c>
      <c r="Q5794" s="0" t="n">
        <f aca="false">VLOOKUP(B5794,'Team Data'!$A$1:$E$659,4,FALSE())</f>
        <v>523</v>
      </c>
      <c r="R5794" s="0" t="n">
        <f aca="false">VLOOKUP(B5794,'Team Data'!$A$1:$E$659,5,FALSE())</f>
        <v>473</v>
      </c>
      <c r="S5794" s="0" t="n">
        <f aca="false">IF(I5794=1,(MIN(30,(C5794-D5794)))*(M5794/(M5794+N5794))*(Q5794/(Q5794+R5794)),(MAX(-30,(C5794-D5794)))*(N5794/(M5794+N5794))*(R5794/(R5794+Q5794)))</f>
        <v>5.48968601679445</v>
      </c>
      <c r="T5794" s="0" t="n">
        <f aca="false">IF(J5794=1,(MIN(30,(D5794-C5794)))*(K5794/(K5794+L5794))*(O5794/(O5794+P5794)),(MAX(-30,(D5794-C5794)))*(L5794/(K5794+L5794))*(P5794/(P5794+O5794)))</f>
        <v>-2.79643032050933</v>
      </c>
      <c r="U5794" s="7" t="n">
        <v>43169</v>
      </c>
    </row>
    <row r="5795" customFormat="false" ht="15" hidden="false" customHeight="false" outlineLevel="0" collapsed="false">
      <c r="A5795" s="0" t="s">
        <v>38</v>
      </c>
      <c r="B5795" s="0" t="s">
        <v>334</v>
      </c>
      <c r="C5795" s="0" t="n">
        <v>68</v>
      </c>
      <c r="D5795" s="0" t="n">
        <v>87</v>
      </c>
      <c r="E5795" s="0" t="n">
        <v>25</v>
      </c>
      <c r="F5795" s="0" t="n">
        <v>37</v>
      </c>
      <c r="G5795" s="0" t="n">
        <v>12</v>
      </c>
      <c r="H5795" s="0" t="n">
        <v>11</v>
      </c>
      <c r="I5795" s="0" t="n">
        <v>0</v>
      </c>
      <c r="J5795" s="0" t="n">
        <v>1</v>
      </c>
      <c r="K5795" s="0" t="n">
        <f aca="false">VLOOKUP(A5795,'Team Data'!$A$1:$E$659,2,FALSE())</f>
        <v>21</v>
      </c>
      <c r="L5795" s="0" t="n">
        <f aca="false">VLOOKUP(A5795,'Team Data'!$A$1:$E$659,3,FALSE())</f>
        <v>14</v>
      </c>
      <c r="M5795" s="0" t="n">
        <f aca="false">VLOOKUP(B5795,'Team Data'!$A$1:$E$659,2,FALSE())</f>
        <v>36</v>
      </c>
      <c r="N5795" s="0" t="n">
        <f aca="false">VLOOKUP(B5795,'Team Data'!$A$1:$E$659,3,FALSE())</f>
        <v>4</v>
      </c>
      <c r="O5795" s="0" t="n">
        <f aca="false">VLOOKUP(A5795,'Team Data'!$A$1:$E$659,4,FALSE())</f>
        <v>713</v>
      </c>
      <c r="P5795" s="0" t="n">
        <f aca="false">VLOOKUP(A5795,'Team Data'!$A$1:$E$659,5,FALSE())</f>
        <v>450</v>
      </c>
      <c r="Q5795" s="0" t="n">
        <f aca="false">VLOOKUP(B5795,'Team Data'!$A$1:$E$659,4,FALSE())</f>
        <v>804</v>
      </c>
      <c r="R5795" s="0" t="n">
        <f aca="false">VLOOKUP(B5795,'Team Data'!$A$1:$E$659,5,FALSE())</f>
        <v>530</v>
      </c>
      <c r="S5795" s="0" t="n">
        <f aca="false">IF(I5795=1,(MIN(30,(C5795-D5795)))*(M5795/(M5795+N5795))*(Q5795/(Q5795+R5795)),(MAX(-30,(C5795-D5795)))*(N5795/(M5795+N5795))*(R5795/(R5795+Q5795)))</f>
        <v>-0.754872563718141</v>
      </c>
      <c r="T5795" s="0" t="n">
        <f aca="false">IF(J5795=1,(MIN(30,(D5795-C5795)))*(K5795/(K5795+L5795))*(O5795/(O5795+P5795)),(MAX(-30,(D5795-C5795)))*(L5795/(K5795+L5795))*(P5795/(P5795+O5795)))</f>
        <v>6.98899398108341</v>
      </c>
      <c r="U5795" s="7" t="n">
        <v>43169</v>
      </c>
    </row>
    <row r="5796" customFormat="false" ht="15" hidden="false" customHeight="false" outlineLevel="0" collapsed="false">
      <c r="A5796" s="0" t="s">
        <v>294</v>
      </c>
      <c r="B5796" s="0" t="s">
        <v>231</v>
      </c>
      <c r="C5796" s="0" t="n">
        <v>88</v>
      </c>
      <c r="D5796" s="0" t="n">
        <v>74</v>
      </c>
      <c r="E5796" s="0" t="n">
        <v>39</v>
      </c>
      <c r="F5796" s="0" t="n">
        <v>41</v>
      </c>
      <c r="G5796" s="0" t="n">
        <v>11</v>
      </c>
      <c r="H5796" s="0" t="n">
        <v>14</v>
      </c>
      <c r="I5796" s="0" t="n">
        <v>1</v>
      </c>
      <c r="J5796" s="0" t="n">
        <v>0</v>
      </c>
      <c r="K5796" s="0" t="n">
        <f aca="false">VLOOKUP(A5796,'Team Data'!$A$1:$E$659,2,FALSE())</f>
        <v>16</v>
      </c>
      <c r="L5796" s="0" t="n">
        <f aca="false">VLOOKUP(A5796,'Team Data'!$A$1:$E$659,3,FALSE())</f>
        <v>19</v>
      </c>
      <c r="M5796" s="0" t="n">
        <f aca="false">VLOOKUP(B5796,'Team Data'!$A$1:$E$659,2,FALSE())</f>
        <v>16</v>
      </c>
      <c r="N5796" s="0" t="n">
        <f aca="false">VLOOKUP(B5796,'Team Data'!$A$1:$E$659,3,FALSE())</f>
        <v>18</v>
      </c>
      <c r="O5796" s="0" t="n">
        <f aca="false">VLOOKUP(A5796,'Team Data'!$A$1:$E$659,4,FALSE())</f>
        <v>549</v>
      </c>
      <c r="P5796" s="0" t="n">
        <f aca="false">VLOOKUP(A5796,'Team Data'!$A$1:$E$659,5,FALSE())</f>
        <v>611</v>
      </c>
      <c r="Q5796" s="0" t="n">
        <f aca="false">VLOOKUP(B5796,'Team Data'!$A$1:$E$659,4,FALSE())</f>
        <v>494</v>
      </c>
      <c r="R5796" s="0" t="n">
        <f aca="false">VLOOKUP(B5796,'Team Data'!$A$1:$E$659,5,FALSE())</f>
        <v>587</v>
      </c>
      <c r="S5796" s="0" t="n">
        <f aca="false">IF(I5796=1,(MIN(30,(C5796-D5796)))*(M5796/(M5796+N5796))*(Q5796/(Q5796+R5796)),(MAX(-30,(C5796-D5796)))*(N5796/(M5796+N5796))*(R5796/(R5796+Q5796)))</f>
        <v>3.01071992164118</v>
      </c>
      <c r="T5796" s="0" t="n">
        <f aca="false">IF(J5796=1,(MIN(30,(D5796-C5796)))*(K5796/(K5796+L5796))*(O5796/(O5796+P5796)),(MAX(-30,(D5796-C5796)))*(L5796/(K5796+L5796))*(P5796/(P5796+O5796)))</f>
        <v>-4.00310344827586</v>
      </c>
      <c r="U5796" s="7" t="n">
        <v>43169</v>
      </c>
    </row>
    <row r="5797" customFormat="false" ht="15" hidden="false" customHeight="false" outlineLevel="0" collapsed="false">
      <c r="A5797" s="0" t="s">
        <v>41</v>
      </c>
      <c r="B5797" s="0" t="s">
        <v>305</v>
      </c>
      <c r="C5797" s="0" t="n">
        <v>55</v>
      </c>
      <c r="D5797" s="0" t="n">
        <v>52</v>
      </c>
      <c r="E5797" s="0" t="n">
        <v>36</v>
      </c>
      <c r="F5797" s="0" t="n">
        <v>32</v>
      </c>
      <c r="G5797" s="0" t="n">
        <v>15</v>
      </c>
      <c r="H5797" s="0" t="n">
        <v>12</v>
      </c>
      <c r="I5797" s="0" t="n">
        <v>1</v>
      </c>
      <c r="J5797" s="0" t="n">
        <v>0</v>
      </c>
      <c r="K5797" s="0" t="n">
        <f aca="false">VLOOKUP(A5797,'Team Data'!$A$1:$E$659,2,FALSE())</f>
        <v>20</v>
      </c>
      <c r="L5797" s="0" t="n">
        <f aca="false">VLOOKUP(A5797,'Team Data'!$A$1:$E$659,3,FALSE())</f>
        <v>12</v>
      </c>
      <c r="M5797" s="0" t="n">
        <f aca="false">VLOOKUP(B5797,'Team Data'!$A$1:$E$659,2,FALSE())</f>
        <v>22</v>
      </c>
      <c r="N5797" s="0" t="n">
        <f aca="false">VLOOKUP(B5797,'Team Data'!$A$1:$E$659,3,FALSE())</f>
        <v>11</v>
      </c>
      <c r="O5797" s="0" t="n">
        <f aca="false">VLOOKUP(A5797,'Team Data'!$A$1:$E$659,4,FALSE())</f>
        <v>495</v>
      </c>
      <c r="P5797" s="0" t="n">
        <f aca="false">VLOOKUP(A5797,'Team Data'!$A$1:$E$659,5,FALSE())</f>
        <v>488</v>
      </c>
      <c r="Q5797" s="0" t="n">
        <f aca="false">VLOOKUP(B5797,'Team Data'!$A$1:$E$659,4,FALSE())</f>
        <v>522</v>
      </c>
      <c r="R5797" s="0" t="n">
        <f aca="false">VLOOKUP(B5797,'Team Data'!$A$1:$E$659,5,FALSE())</f>
        <v>501</v>
      </c>
      <c r="S5797" s="0" t="n">
        <f aca="false">IF(I5797=1,(MIN(30,(C5797-D5797)))*(M5797/(M5797+N5797))*(Q5797/(Q5797+R5797)),(MAX(-30,(C5797-D5797)))*(N5797/(M5797+N5797))*(R5797/(R5797+Q5797)))</f>
        <v>1.02052785923754</v>
      </c>
      <c r="T5797" s="0" t="n">
        <f aca="false">IF(J5797=1,(MIN(30,(D5797-C5797)))*(K5797/(K5797+L5797))*(O5797/(O5797+P5797)),(MAX(-30,(D5797-C5797)))*(L5797/(K5797+L5797))*(P5797/(P5797+O5797)))</f>
        <v>-0.558494404883011</v>
      </c>
      <c r="U5797" s="7" t="n">
        <v>43169</v>
      </c>
    </row>
    <row r="5798" customFormat="false" ht="15" hidden="false" customHeight="false" outlineLevel="0" collapsed="false">
      <c r="A5798" s="0" t="s">
        <v>197</v>
      </c>
      <c r="B5798" s="0" t="s">
        <v>75</v>
      </c>
      <c r="C5798" s="0" t="n">
        <v>74</v>
      </c>
      <c r="D5798" s="0" t="n">
        <v>69</v>
      </c>
      <c r="E5798" s="0" t="n">
        <v>39</v>
      </c>
      <c r="F5798" s="0" t="n">
        <v>40</v>
      </c>
      <c r="G5798" s="0" t="n">
        <v>13</v>
      </c>
      <c r="H5798" s="0" t="n">
        <v>18</v>
      </c>
      <c r="I5798" s="0" t="n">
        <v>1</v>
      </c>
      <c r="J5798" s="0" t="n">
        <v>0</v>
      </c>
      <c r="K5798" s="0" t="n">
        <f aca="false">VLOOKUP(A5798,'Team Data'!$A$1:$E$659,2,FALSE())</f>
        <v>26</v>
      </c>
      <c r="L5798" s="0" t="n">
        <f aca="false">VLOOKUP(A5798,'Team Data'!$A$1:$E$659,3,FALSE())</f>
        <v>11</v>
      </c>
      <c r="M5798" s="0" t="n">
        <f aca="false">VLOOKUP(B5798,'Team Data'!$A$1:$E$659,2,FALSE())</f>
        <v>28</v>
      </c>
      <c r="N5798" s="0" t="n">
        <f aca="false">VLOOKUP(B5798,'Team Data'!$A$1:$E$659,3,FALSE())</f>
        <v>8</v>
      </c>
      <c r="O5798" s="0" t="n">
        <f aca="false">VLOOKUP(A5798,'Team Data'!$A$1:$E$659,4,FALSE())</f>
        <v>794</v>
      </c>
      <c r="P5798" s="0" t="n">
        <f aca="false">VLOOKUP(A5798,'Team Data'!$A$1:$E$659,5,FALSE())</f>
        <v>455</v>
      </c>
      <c r="Q5798" s="0" t="n">
        <f aca="false">VLOOKUP(B5798,'Team Data'!$A$1:$E$659,4,FALSE())</f>
        <v>723</v>
      </c>
      <c r="R5798" s="0" t="n">
        <f aca="false">VLOOKUP(B5798,'Team Data'!$A$1:$E$659,5,FALSE())</f>
        <v>486</v>
      </c>
      <c r="S5798" s="0" t="n">
        <f aca="false">IF(I5798=1,(MIN(30,(C5798-D5798)))*(M5798/(M5798+N5798))*(Q5798/(Q5798+R5798)),(MAX(-30,(C5798-D5798)))*(N5798/(M5798+N5798))*(R5798/(R5798+Q5798)))</f>
        <v>2.32561345464571</v>
      </c>
      <c r="T5798" s="0" t="n">
        <f aca="false">IF(J5798=1,(MIN(30,(D5798-C5798)))*(K5798/(K5798+L5798))*(O5798/(O5798+P5798)),(MAX(-30,(D5798-C5798)))*(L5798/(K5798+L5798))*(P5798/(P5798+O5798)))</f>
        <v>-0.541514292515093</v>
      </c>
      <c r="U5798" s="7" t="n">
        <v>43169</v>
      </c>
    </row>
    <row r="5799" customFormat="false" ht="15" hidden="false" customHeight="false" outlineLevel="0" collapsed="false">
      <c r="A5799" s="0" t="s">
        <v>309</v>
      </c>
      <c r="B5799" s="0" t="s">
        <v>115</v>
      </c>
      <c r="C5799" s="0" t="n">
        <v>56</v>
      </c>
      <c r="D5799" s="0" t="n">
        <v>84</v>
      </c>
      <c r="E5799" s="0" t="n">
        <v>28</v>
      </c>
      <c r="F5799" s="0" t="n">
        <v>37</v>
      </c>
      <c r="G5799" s="0" t="n">
        <v>11</v>
      </c>
      <c r="H5799" s="0" t="n">
        <v>8</v>
      </c>
      <c r="I5799" s="0" t="n">
        <v>0</v>
      </c>
      <c r="J5799" s="0" t="n">
        <v>1</v>
      </c>
      <c r="K5799" s="0" t="n">
        <f aca="false">VLOOKUP(A5799,'Team Data'!$A$1:$E$659,2,FALSE())</f>
        <v>19</v>
      </c>
      <c r="L5799" s="0" t="n">
        <f aca="false">VLOOKUP(A5799,'Team Data'!$A$1:$E$659,3,FALSE())</f>
        <v>13</v>
      </c>
      <c r="M5799" s="0" t="n">
        <f aca="false">VLOOKUP(B5799,'Team Data'!$A$1:$E$659,2,FALSE())</f>
        <v>27</v>
      </c>
      <c r="N5799" s="0" t="n">
        <f aca="false">VLOOKUP(B5799,'Team Data'!$A$1:$E$659,3,FALSE())</f>
        <v>8</v>
      </c>
      <c r="O5799" s="0" t="n">
        <f aca="false">VLOOKUP(A5799,'Team Data'!$A$1:$E$659,4,FALSE())</f>
        <v>582</v>
      </c>
      <c r="P5799" s="0" t="n">
        <f aca="false">VLOOKUP(A5799,'Team Data'!$A$1:$E$659,5,FALSE())</f>
        <v>465</v>
      </c>
      <c r="Q5799" s="0" t="n">
        <f aca="false">VLOOKUP(B5799,'Team Data'!$A$1:$E$659,4,FALSE())</f>
        <v>625</v>
      </c>
      <c r="R5799" s="0" t="n">
        <f aca="false">VLOOKUP(B5799,'Team Data'!$A$1:$E$659,5,FALSE())</f>
        <v>506</v>
      </c>
      <c r="S5799" s="0" t="n">
        <f aca="false">IF(I5799=1,(MIN(30,(C5799-D5799)))*(M5799/(M5799+N5799))*(Q5799/(Q5799+R5799)),(MAX(-30,(C5799-D5799)))*(N5799/(M5799+N5799))*(R5799/(R5799+Q5799)))</f>
        <v>-2.86330680813439</v>
      </c>
      <c r="T5799" s="0" t="n">
        <f aca="false">IF(J5799=1,(MIN(30,(D5799-C5799)))*(K5799/(K5799+L5799))*(O5799/(O5799+P5799)),(MAX(-30,(D5799-C5799)))*(L5799/(K5799+L5799))*(P5799/(P5799+O5799)))</f>
        <v>9.24140401146132</v>
      </c>
      <c r="U5799" s="7" t="n">
        <v>43169</v>
      </c>
    </row>
    <row r="5800" customFormat="false" ht="15" hidden="false" customHeight="false" outlineLevel="0" collapsed="false">
      <c r="A5800" s="0" t="s">
        <v>342</v>
      </c>
      <c r="B5800" s="0" t="s">
        <v>296</v>
      </c>
      <c r="C5800" s="0" t="n">
        <v>66</v>
      </c>
      <c r="D5800" s="0" t="n">
        <v>63</v>
      </c>
      <c r="E5800" s="0" t="n">
        <v>32</v>
      </c>
      <c r="F5800" s="0" t="n">
        <v>38</v>
      </c>
      <c r="G5800" s="0" t="n">
        <v>9</v>
      </c>
      <c r="H5800" s="0" t="n">
        <v>10</v>
      </c>
      <c r="I5800" s="0" t="n">
        <v>1</v>
      </c>
      <c r="J5800" s="0" t="n">
        <v>0</v>
      </c>
      <c r="K5800" s="0" t="n">
        <f aca="false">VLOOKUP(A5800,'Team Data'!$A$1:$E$659,2,FALSE())</f>
        <v>26</v>
      </c>
      <c r="L5800" s="0" t="n">
        <f aca="false">VLOOKUP(A5800,'Team Data'!$A$1:$E$659,3,FALSE())</f>
        <v>10</v>
      </c>
      <c r="M5800" s="0" t="n">
        <f aca="false">VLOOKUP(B5800,'Team Data'!$A$1:$E$659,2,FALSE())</f>
        <v>26</v>
      </c>
      <c r="N5800" s="0" t="n">
        <f aca="false">VLOOKUP(B5800,'Team Data'!$A$1:$E$659,3,FALSE())</f>
        <v>10</v>
      </c>
      <c r="O5800" s="0" t="n">
        <f aca="false">VLOOKUP(A5800,'Team Data'!$A$1:$E$659,4,FALSE())</f>
        <v>708</v>
      </c>
      <c r="P5800" s="0" t="n">
        <f aca="false">VLOOKUP(A5800,'Team Data'!$A$1:$E$659,5,FALSE())</f>
        <v>504</v>
      </c>
      <c r="Q5800" s="0" t="n">
        <f aca="false">VLOOKUP(B5800,'Team Data'!$A$1:$E$659,4,FALSE())</f>
        <v>726</v>
      </c>
      <c r="R5800" s="0" t="n">
        <f aca="false">VLOOKUP(B5800,'Team Data'!$A$1:$E$659,5,FALSE())</f>
        <v>495</v>
      </c>
      <c r="S5800" s="0" t="n">
        <f aca="false">IF(I5800=1,(MIN(30,(C5800-D5800)))*(M5800/(M5800+N5800))*(Q5800/(Q5800+R5800)),(MAX(-30,(C5800-D5800)))*(N5800/(M5800+N5800))*(R5800/(R5800+Q5800)))</f>
        <v>1.28828828828829</v>
      </c>
      <c r="T5800" s="0" t="n">
        <f aca="false">IF(J5800=1,(MIN(30,(D5800-C5800)))*(K5800/(K5800+L5800))*(O5800/(O5800+P5800)),(MAX(-30,(D5800-C5800)))*(L5800/(K5800+L5800))*(P5800/(P5800+O5800)))</f>
        <v>-0.346534653465347</v>
      </c>
      <c r="U5800" s="7" t="n">
        <v>43169</v>
      </c>
    </row>
    <row r="5801" customFormat="false" ht="15" hidden="false" customHeight="false" outlineLevel="0" collapsed="false">
      <c r="A5801" s="0" t="s">
        <v>17</v>
      </c>
      <c r="B5801" s="0" t="s">
        <v>87</v>
      </c>
      <c r="C5801" s="0" t="n">
        <v>80</v>
      </c>
      <c r="D5801" s="0" t="n">
        <v>72</v>
      </c>
      <c r="E5801" s="0" t="n">
        <v>43</v>
      </c>
      <c r="F5801" s="0" t="n">
        <v>28</v>
      </c>
      <c r="G5801" s="0" t="n">
        <v>6</v>
      </c>
      <c r="H5801" s="0" t="n">
        <v>9</v>
      </c>
      <c r="I5801" s="0" t="n">
        <v>1</v>
      </c>
      <c r="J5801" s="0" t="n">
        <v>0</v>
      </c>
      <c r="K5801" s="0" t="n">
        <f aca="false">VLOOKUP(A5801,'Team Data'!$A$1:$E$659,2,FALSE())</f>
        <v>23</v>
      </c>
      <c r="L5801" s="0" t="n">
        <f aca="false">VLOOKUP(A5801,'Team Data'!$A$1:$E$659,3,FALSE())</f>
        <v>12</v>
      </c>
      <c r="M5801" s="0" t="n">
        <f aca="false">VLOOKUP(B5801,'Team Data'!$A$1:$E$659,2,FALSE())</f>
        <v>21</v>
      </c>
      <c r="N5801" s="0" t="n">
        <f aca="false">VLOOKUP(B5801,'Team Data'!$A$1:$E$659,3,FALSE())</f>
        <v>13</v>
      </c>
      <c r="O5801" s="0" t="n">
        <f aca="false">VLOOKUP(A5801,'Team Data'!$A$1:$E$659,4,FALSE())</f>
        <v>660</v>
      </c>
      <c r="P5801" s="0" t="n">
        <f aca="false">VLOOKUP(A5801,'Team Data'!$A$1:$E$659,5,FALSE())</f>
        <v>497</v>
      </c>
      <c r="Q5801" s="0" t="n">
        <f aca="false">VLOOKUP(B5801,'Team Data'!$A$1:$E$659,4,FALSE())</f>
        <v>684</v>
      </c>
      <c r="R5801" s="0" t="n">
        <f aca="false">VLOOKUP(B5801,'Team Data'!$A$1:$E$659,5,FALSE())</f>
        <v>461</v>
      </c>
      <c r="S5801" s="0" t="n">
        <f aca="false">IF(I5801=1,(MIN(30,(C5801-D5801)))*(M5801/(M5801+N5801))*(Q5801/(Q5801+R5801)),(MAX(-30,(C5801-D5801)))*(N5801/(M5801+N5801))*(R5801/(R5801+Q5801)))</f>
        <v>2.9517595684562</v>
      </c>
      <c r="T5801" s="0" t="n">
        <f aca="false">IF(J5801=1,(MIN(30,(D5801-C5801)))*(K5801/(K5801+L5801))*(O5801/(O5801+P5801)),(MAX(-30,(D5801-C5801)))*(L5801/(K5801+L5801))*(P5801/(P5801+O5801)))</f>
        <v>-1.17821953327571</v>
      </c>
      <c r="U5801" s="7" t="n">
        <v>43169</v>
      </c>
    </row>
    <row r="5802" customFormat="false" ht="15" hidden="false" customHeight="false" outlineLevel="0" collapsed="false">
      <c r="A5802" s="0" t="s">
        <v>276</v>
      </c>
      <c r="B5802" s="0" t="s">
        <v>82</v>
      </c>
      <c r="C5802" s="0" t="n">
        <v>70</v>
      </c>
      <c r="D5802" s="0" t="n">
        <v>82</v>
      </c>
      <c r="E5802" s="0" t="n">
        <v>26</v>
      </c>
      <c r="F5802" s="0" t="n">
        <v>23</v>
      </c>
      <c r="G5802" s="0" t="n">
        <v>17</v>
      </c>
      <c r="H5802" s="0" t="n">
        <v>12</v>
      </c>
      <c r="I5802" s="0" t="n">
        <v>0</v>
      </c>
      <c r="J5802" s="0" t="n">
        <v>1</v>
      </c>
      <c r="K5802" s="0" t="n">
        <f aca="false">VLOOKUP(A5802,'Team Data'!$A$1:$E$659,2,FALSE())</f>
        <v>13</v>
      </c>
      <c r="L5802" s="0" t="n">
        <f aca="false">VLOOKUP(A5802,'Team Data'!$A$1:$E$659,3,FALSE())</f>
        <v>19</v>
      </c>
      <c r="M5802" s="0" t="n">
        <f aca="false">VLOOKUP(B5802,'Team Data'!$A$1:$E$659,2,FALSE())</f>
        <v>20</v>
      </c>
      <c r="N5802" s="0" t="n">
        <f aca="false">VLOOKUP(B5802,'Team Data'!$A$1:$E$659,3,FALSE())</f>
        <v>15</v>
      </c>
      <c r="O5802" s="0" t="n">
        <f aca="false">VLOOKUP(A5802,'Team Data'!$A$1:$E$659,4,FALSE())</f>
        <v>507</v>
      </c>
      <c r="P5802" s="0" t="n">
        <f aca="false">VLOOKUP(A5802,'Team Data'!$A$1:$E$659,5,FALSE())</f>
        <v>473</v>
      </c>
      <c r="Q5802" s="0" t="n">
        <f aca="false">VLOOKUP(B5802,'Team Data'!$A$1:$E$659,4,FALSE())</f>
        <v>577</v>
      </c>
      <c r="R5802" s="0" t="n">
        <f aca="false">VLOOKUP(B5802,'Team Data'!$A$1:$E$659,5,FALSE())</f>
        <v>520</v>
      </c>
      <c r="S5802" s="0" t="n">
        <f aca="false">IF(I5802=1,(MIN(30,(C5802-D5802)))*(M5802/(M5802+N5802))*(Q5802/(Q5802+R5802)),(MAX(-30,(C5802-D5802)))*(N5802/(M5802+N5802))*(R5802/(R5802+Q5802)))</f>
        <v>-2.43781742414377</v>
      </c>
      <c r="T5802" s="0" t="n">
        <f aca="false">IF(J5802=1,(MIN(30,(D5802-C5802)))*(K5802/(K5802+L5802))*(O5802/(O5802+P5802)),(MAX(-30,(D5802-C5802)))*(L5802/(K5802+L5802))*(P5802/(P5802+O5802)))</f>
        <v>2.52206632653061</v>
      </c>
      <c r="U5802" s="7" t="n">
        <v>43169</v>
      </c>
    </row>
    <row r="5803" customFormat="false" ht="15" hidden="false" customHeight="false" outlineLevel="0" collapsed="false">
      <c r="A5803" s="0" t="s">
        <v>262</v>
      </c>
      <c r="B5803" s="0" t="s">
        <v>192</v>
      </c>
      <c r="C5803" s="0" t="n">
        <v>79</v>
      </c>
      <c r="D5803" s="0" t="n">
        <v>84</v>
      </c>
      <c r="E5803" s="0" t="n">
        <v>38</v>
      </c>
      <c r="F5803" s="0" t="n">
        <v>46</v>
      </c>
      <c r="G5803" s="0" t="n">
        <v>8</v>
      </c>
      <c r="H5803" s="0" t="n">
        <v>9</v>
      </c>
      <c r="I5803" s="0" t="n">
        <v>0</v>
      </c>
      <c r="J5803" s="0" t="n">
        <v>1</v>
      </c>
      <c r="K5803" s="0" t="n">
        <f aca="false">VLOOKUP(A5803,'Team Data'!$A$1:$E$659,2,FALSE())</f>
        <v>20</v>
      </c>
      <c r="L5803" s="0" t="n">
        <f aca="false">VLOOKUP(A5803,'Team Data'!$A$1:$E$659,3,FALSE())</f>
        <v>14</v>
      </c>
      <c r="M5803" s="0" t="n">
        <f aca="false">VLOOKUP(B5803,'Team Data'!$A$1:$E$659,2,FALSE())</f>
        <v>28</v>
      </c>
      <c r="N5803" s="0" t="n">
        <f aca="false">VLOOKUP(B5803,'Team Data'!$A$1:$E$659,3,FALSE())</f>
        <v>6</v>
      </c>
      <c r="O5803" s="0" t="n">
        <f aca="false">VLOOKUP(A5803,'Team Data'!$A$1:$E$659,4,FALSE())</f>
        <v>507</v>
      </c>
      <c r="P5803" s="0" t="n">
        <f aca="false">VLOOKUP(A5803,'Team Data'!$A$1:$E$659,5,FALSE())</f>
        <v>501</v>
      </c>
      <c r="Q5803" s="0" t="n">
        <f aca="false">VLOOKUP(B5803,'Team Data'!$A$1:$E$659,4,FALSE())</f>
        <v>515</v>
      </c>
      <c r="R5803" s="0" t="n">
        <f aca="false">VLOOKUP(B5803,'Team Data'!$A$1:$E$659,5,FALSE())</f>
        <v>512</v>
      </c>
      <c r="S5803" s="0" t="n">
        <f aca="false">IF(I5803=1,(MIN(30,(C5803-D5803)))*(M5803/(M5803+N5803))*(Q5803/(Q5803+R5803)),(MAX(-30,(C5803-D5803)))*(N5803/(M5803+N5803))*(R5803/(R5803+Q5803)))</f>
        <v>-0.439887736983791</v>
      </c>
      <c r="T5803" s="0" t="n">
        <f aca="false">IF(J5803=1,(MIN(30,(D5803-C5803)))*(K5803/(K5803+L5803))*(O5803/(O5803+P5803)),(MAX(-30,(D5803-C5803)))*(L5803/(K5803+L5803))*(P5803/(P5803+O5803)))</f>
        <v>1.47934173669468</v>
      </c>
      <c r="U5803" s="7" t="n">
        <v>43169</v>
      </c>
    </row>
    <row r="5804" customFormat="false" ht="15" hidden="false" customHeight="false" outlineLevel="0" collapsed="false">
      <c r="A5804" s="0" t="s">
        <v>327</v>
      </c>
      <c r="B5804" s="0" t="s">
        <v>191</v>
      </c>
      <c r="C5804" s="0" t="n">
        <v>68</v>
      </c>
      <c r="D5804" s="0" t="n">
        <v>83</v>
      </c>
      <c r="E5804" s="0" t="n">
        <v>28</v>
      </c>
      <c r="F5804" s="0" t="n">
        <v>30</v>
      </c>
      <c r="G5804" s="0" t="n">
        <v>14</v>
      </c>
      <c r="H5804" s="0" t="n">
        <v>13</v>
      </c>
      <c r="I5804" s="0" t="n">
        <v>0</v>
      </c>
      <c r="J5804" s="0" t="n">
        <v>1</v>
      </c>
      <c r="K5804" s="0" t="n">
        <f aca="false">VLOOKUP(A5804,'Team Data'!$A$1:$E$659,2,FALSE())</f>
        <v>17</v>
      </c>
      <c r="L5804" s="0" t="n">
        <f aca="false">VLOOKUP(A5804,'Team Data'!$A$1:$E$659,3,FALSE())</f>
        <v>17</v>
      </c>
      <c r="M5804" s="0" t="n">
        <f aca="false">VLOOKUP(B5804,'Team Data'!$A$1:$E$659,2,FALSE())</f>
        <v>19</v>
      </c>
      <c r="N5804" s="0" t="n">
        <f aca="false">VLOOKUP(B5804,'Team Data'!$A$1:$E$659,3,FALSE())</f>
        <v>15</v>
      </c>
      <c r="O5804" s="0" t="n">
        <f aca="false">VLOOKUP(A5804,'Team Data'!$A$1:$E$659,4,FALSE())</f>
        <v>586</v>
      </c>
      <c r="P5804" s="0" t="n">
        <f aca="false">VLOOKUP(A5804,'Team Data'!$A$1:$E$659,5,FALSE())</f>
        <v>495</v>
      </c>
      <c r="Q5804" s="0" t="n">
        <f aca="false">VLOOKUP(B5804,'Team Data'!$A$1:$E$659,4,FALSE())</f>
        <v>580</v>
      </c>
      <c r="R5804" s="0" t="n">
        <f aca="false">VLOOKUP(B5804,'Team Data'!$A$1:$E$659,5,FALSE())</f>
        <v>491</v>
      </c>
      <c r="S5804" s="0" t="n">
        <f aca="false">IF(I5804=1,(MIN(30,(C5804-D5804)))*(M5804/(M5804+N5804))*(Q5804/(Q5804+R5804)),(MAX(-30,(C5804-D5804)))*(N5804/(M5804+N5804))*(R5804/(R5804+Q5804)))</f>
        <v>-3.03386060306476</v>
      </c>
      <c r="T5804" s="0" t="n">
        <f aca="false">IF(J5804=1,(MIN(30,(D5804-C5804)))*(K5804/(K5804+L5804))*(O5804/(O5804+P5804)),(MAX(-30,(D5804-C5804)))*(L5804/(K5804+L5804))*(P5804/(P5804+O5804)))</f>
        <v>4.06567992599445</v>
      </c>
      <c r="U5804" s="7" t="n">
        <v>43169</v>
      </c>
    </row>
    <row r="5805" customFormat="false" ht="15" hidden="false" customHeight="false" outlineLevel="0" collapsed="false">
      <c r="A5805" s="0" t="s">
        <v>222</v>
      </c>
      <c r="B5805" s="0" t="s">
        <v>320</v>
      </c>
      <c r="C5805" s="0" t="n">
        <v>54</v>
      </c>
      <c r="D5805" s="0" t="n">
        <v>74</v>
      </c>
      <c r="E5805" s="0" t="n">
        <v>25</v>
      </c>
      <c r="F5805" s="0" t="n">
        <v>41</v>
      </c>
      <c r="G5805" s="0" t="n">
        <v>14</v>
      </c>
      <c r="H5805" s="0" t="n">
        <v>20</v>
      </c>
      <c r="I5805" s="0" t="n">
        <v>0</v>
      </c>
      <c r="J5805" s="0" t="n">
        <v>1</v>
      </c>
      <c r="K5805" s="0" t="n">
        <f aca="false">VLOOKUP(A5805,'Team Data'!$A$1:$E$659,2,FALSE())</f>
        <v>23</v>
      </c>
      <c r="L5805" s="0" t="n">
        <f aca="false">VLOOKUP(A5805,'Team Data'!$A$1:$E$659,3,FALSE())</f>
        <v>13</v>
      </c>
      <c r="M5805" s="0" t="n">
        <f aca="false">VLOOKUP(B5805,'Team Data'!$A$1:$E$659,2,FALSE())</f>
        <v>24</v>
      </c>
      <c r="N5805" s="0" t="n">
        <f aca="false">VLOOKUP(B5805,'Team Data'!$A$1:$E$659,3,FALSE())</f>
        <v>12</v>
      </c>
      <c r="O5805" s="0" t="n">
        <f aca="false">VLOOKUP(A5805,'Team Data'!$A$1:$E$659,4,FALSE())</f>
        <v>646</v>
      </c>
      <c r="P5805" s="0" t="n">
        <f aca="false">VLOOKUP(A5805,'Team Data'!$A$1:$E$659,5,FALSE())</f>
        <v>534</v>
      </c>
      <c r="Q5805" s="0" t="n">
        <f aca="false">VLOOKUP(B5805,'Team Data'!$A$1:$E$659,4,FALSE())</f>
        <v>677</v>
      </c>
      <c r="R5805" s="0" t="n">
        <f aca="false">VLOOKUP(B5805,'Team Data'!$A$1:$E$659,5,FALSE())</f>
        <v>508</v>
      </c>
      <c r="S5805" s="0" t="n">
        <f aca="false">IF(I5805=1,(MIN(30,(C5805-D5805)))*(M5805/(M5805+N5805))*(Q5805/(Q5805+R5805)),(MAX(-30,(C5805-D5805)))*(N5805/(M5805+N5805))*(R5805/(R5805+Q5805)))</f>
        <v>-2.85794655414909</v>
      </c>
      <c r="T5805" s="0" t="n">
        <f aca="false">IF(J5805=1,(MIN(30,(D5805-C5805)))*(K5805/(K5805+L5805))*(O5805/(O5805+P5805)),(MAX(-30,(D5805-C5805)))*(L5805/(K5805+L5805))*(P5805/(P5805+O5805)))</f>
        <v>6.99529190207156</v>
      </c>
      <c r="U5805" s="7" t="n">
        <v>43169</v>
      </c>
    </row>
    <row r="5806" customFormat="false" ht="15" hidden="false" customHeight="false" outlineLevel="0" collapsed="false">
      <c r="A5806" s="0" t="s">
        <v>306</v>
      </c>
      <c r="B5806" s="0" t="s">
        <v>308</v>
      </c>
      <c r="C5806" s="0" t="n">
        <v>61</v>
      </c>
      <c r="D5806" s="0" t="n">
        <v>58</v>
      </c>
      <c r="E5806" s="0" t="n">
        <v>40</v>
      </c>
      <c r="F5806" s="0" t="n">
        <v>38</v>
      </c>
      <c r="G5806" s="0" t="n">
        <v>12</v>
      </c>
      <c r="H5806" s="0" t="n">
        <v>11</v>
      </c>
      <c r="I5806" s="0" t="n">
        <v>1</v>
      </c>
      <c r="J5806" s="0" t="n">
        <v>0</v>
      </c>
      <c r="K5806" s="0" t="n">
        <f aca="false">VLOOKUP(A5806,'Team Data'!$A$1:$E$659,2,FALSE())</f>
        <v>18</v>
      </c>
      <c r="L5806" s="0" t="n">
        <f aca="false">VLOOKUP(A5806,'Team Data'!$A$1:$E$659,3,FALSE())</f>
        <v>17</v>
      </c>
      <c r="M5806" s="0" t="n">
        <f aca="false">VLOOKUP(B5806,'Team Data'!$A$1:$E$659,2,FALSE())</f>
        <v>23</v>
      </c>
      <c r="N5806" s="0" t="n">
        <f aca="false">VLOOKUP(B5806,'Team Data'!$A$1:$E$659,3,FALSE())</f>
        <v>9</v>
      </c>
      <c r="O5806" s="0" t="n">
        <f aca="false">VLOOKUP(A5806,'Team Data'!$A$1:$E$659,4,FALSE())</f>
        <v>605</v>
      </c>
      <c r="P5806" s="0" t="n">
        <f aca="false">VLOOKUP(A5806,'Team Data'!$A$1:$E$659,5,FALSE())</f>
        <v>465</v>
      </c>
      <c r="Q5806" s="0" t="n">
        <f aca="false">VLOOKUP(B5806,'Team Data'!$A$1:$E$659,4,FALSE())</f>
        <v>444</v>
      </c>
      <c r="R5806" s="0" t="n">
        <f aca="false">VLOOKUP(B5806,'Team Data'!$A$1:$E$659,5,FALSE())</f>
        <v>537</v>
      </c>
      <c r="S5806" s="0" t="n">
        <f aca="false">IF(I5806=1,(MIN(30,(C5806-D5806)))*(M5806/(M5806+N5806))*(Q5806/(Q5806+R5806)),(MAX(-30,(C5806-D5806)))*(N5806/(M5806+N5806))*(R5806/(R5806+Q5806)))</f>
        <v>0.975917431192661</v>
      </c>
      <c r="T5806" s="0" t="n">
        <f aca="false">IF(J5806=1,(MIN(30,(D5806-C5806)))*(K5806/(K5806+L5806))*(O5806/(O5806+P5806)),(MAX(-30,(D5806-C5806)))*(L5806/(K5806+L5806))*(P5806/(P5806+O5806)))</f>
        <v>-0.63324432576769</v>
      </c>
      <c r="U5806" s="7" t="n">
        <v>43169</v>
      </c>
    </row>
    <row r="5807" customFormat="false" ht="15" hidden="false" customHeight="false" outlineLevel="0" collapsed="false">
      <c r="A5807" s="0" t="s">
        <v>314</v>
      </c>
      <c r="B5807" s="0" t="s">
        <v>333</v>
      </c>
      <c r="C5807" s="0" t="n">
        <v>65</v>
      </c>
      <c r="D5807" s="0" t="n">
        <v>62</v>
      </c>
      <c r="E5807" s="0" t="n">
        <v>26</v>
      </c>
      <c r="F5807" s="0" t="n">
        <v>32</v>
      </c>
      <c r="G5807" s="0" t="n">
        <v>4</v>
      </c>
      <c r="H5807" s="0" t="n">
        <v>13</v>
      </c>
      <c r="I5807" s="0" t="n">
        <v>1</v>
      </c>
      <c r="J5807" s="0" t="n">
        <v>0</v>
      </c>
      <c r="K5807" s="0" t="n">
        <f aca="false">VLOOKUP(A5807,'Team Data'!$A$1:$E$659,2,FALSE())</f>
        <v>25</v>
      </c>
      <c r="L5807" s="0" t="n">
        <f aca="false">VLOOKUP(A5807,'Team Data'!$A$1:$E$659,3,FALSE())</f>
        <v>10</v>
      </c>
      <c r="M5807" s="0" t="n">
        <f aca="false">VLOOKUP(B5807,'Team Data'!$A$1:$E$659,2,FALSE())</f>
        <v>27</v>
      </c>
      <c r="N5807" s="0" t="n">
        <f aca="false">VLOOKUP(B5807,'Team Data'!$A$1:$E$659,3,FALSE())</f>
        <v>8</v>
      </c>
      <c r="O5807" s="0" t="n">
        <f aca="false">VLOOKUP(A5807,'Team Data'!$A$1:$E$659,4,FALSE())</f>
        <v>506</v>
      </c>
      <c r="P5807" s="0" t="n">
        <f aca="false">VLOOKUP(A5807,'Team Data'!$A$1:$E$659,5,FALSE())</f>
        <v>534</v>
      </c>
      <c r="Q5807" s="0" t="n">
        <f aca="false">VLOOKUP(B5807,'Team Data'!$A$1:$E$659,4,FALSE())</f>
        <v>551</v>
      </c>
      <c r="R5807" s="0" t="n">
        <f aca="false">VLOOKUP(B5807,'Team Data'!$A$1:$E$659,5,FALSE())</f>
        <v>544</v>
      </c>
      <c r="S5807" s="0" t="n">
        <f aca="false">IF(I5807=1,(MIN(30,(C5807-D5807)))*(M5807/(M5807+N5807))*(Q5807/(Q5807+R5807)),(MAX(-30,(C5807-D5807)))*(N5807/(M5807+N5807))*(R5807/(R5807+Q5807)))</f>
        <v>1.16454011741683</v>
      </c>
      <c r="T5807" s="0" t="n">
        <f aca="false">IF(J5807=1,(MIN(30,(D5807-C5807)))*(K5807/(K5807+L5807))*(O5807/(O5807+P5807)),(MAX(-30,(D5807-C5807)))*(L5807/(K5807+L5807))*(P5807/(P5807+O5807)))</f>
        <v>-0.44010989010989</v>
      </c>
      <c r="U5807" s="7" t="n">
        <v>43169</v>
      </c>
    </row>
    <row r="5808" customFormat="false" ht="15" hidden="false" customHeight="false" outlineLevel="0" collapsed="false">
      <c r="A5808" s="0" t="s">
        <v>321</v>
      </c>
      <c r="B5808" s="0" t="s">
        <v>150</v>
      </c>
      <c r="C5808" s="0" t="n">
        <v>71</v>
      </c>
      <c r="D5808" s="0" t="n">
        <v>68</v>
      </c>
      <c r="E5808" s="0" t="n">
        <v>40</v>
      </c>
      <c r="F5808" s="0" t="n">
        <v>31</v>
      </c>
      <c r="G5808" s="0" t="n">
        <v>14</v>
      </c>
      <c r="H5808" s="0" t="n">
        <v>7</v>
      </c>
      <c r="I5808" s="0" t="n">
        <v>1</v>
      </c>
      <c r="J5808" s="0" t="n">
        <v>0</v>
      </c>
      <c r="K5808" s="0" t="n">
        <f aca="false">VLOOKUP(A5808,'Team Data'!$A$1:$E$659,2,FALSE())</f>
        <v>21</v>
      </c>
      <c r="L5808" s="0" t="n">
        <f aca="false">VLOOKUP(A5808,'Team Data'!$A$1:$E$659,3,FALSE())</f>
        <v>13</v>
      </c>
      <c r="M5808" s="0" t="n">
        <f aca="false">VLOOKUP(B5808,'Team Data'!$A$1:$E$659,2,FALSE())</f>
        <v>27</v>
      </c>
      <c r="N5808" s="0" t="n">
        <f aca="false">VLOOKUP(B5808,'Team Data'!$A$1:$E$659,3,FALSE())</f>
        <v>7</v>
      </c>
      <c r="O5808" s="0" t="n">
        <f aca="false">VLOOKUP(A5808,'Team Data'!$A$1:$E$659,4,FALSE())</f>
        <v>576</v>
      </c>
      <c r="P5808" s="0" t="n">
        <f aca="false">VLOOKUP(A5808,'Team Data'!$A$1:$E$659,5,FALSE())</f>
        <v>519</v>
      </c>
      <c r="Q5808" s="0" t="n">
        <f aca="false">VLOOKUP(B5808,'Team Data'!$A$1:$E$659,4,FALSE())</f>
        <v>511</v>
      </c>
      <c r="R5808" s="0" t="n">
        <f aca="false">VLOOKUP(B5808,'Team Data'!$A$1:$E$659,5,FALSE())</f>
        <v>533</v>
      </c>
      <c r="S5808" s="0" t="n">
        <f aca="false">IF(I5808=1,(MIN(30,(C5808-D5808)))*(M5808/(M5808+N5808))*(Q5808/(Q5808+R5808)),(MAX(-30,(C5808-D5808)))*(N5808/(M5808+N5808))*(R5808/(R5808+Q5808)))</f>
        <v>1.16607505070994</v>
      </c>
      <c r="T5808" s="0" t="n">
        <f aca="false">IF(J5808=1,(MIN(30,(D5808-C5808)))*(K5808/(K5808+L5808))*(O5808/(O5808+P5808)),(MAX(-30,(D5808-C5808)))*(L5808/(K5808+L5808))*(P5808/(P5808+O5808)))</f>
        <v>-0.543674456083803</v>
      </c>
      <c r="U5808" s="7" t="n">
        <v>43169</v>
      </c>
    </row>
    <row r="5809" customFormat="false" ht="15" hidden="false" customHeight="false" outlineLevel="0" collapsed="false">
      <c r="A5809" s="0" t="s">
        <v>63</v>
      </c>
      <c r="B5809" s="0" t="s">
        <v>110</v>
      </c>
      <c r="C5809" s="0" t="n">
        <v>55</v>
      </c>
      <c r="D5809" s="0" t="n">
        <v>74</v>
      </c>
      <c r="E5809" s="0" t="n">
        <v>25</v>
      </c>
      <c r="F5809" s="0" t="n">
        <v>37</v>
      </c>
      <c r="G5809" s="0" t="n">
        <v>12</v>
      </c>
      <c r="H5809" s="0" t="n">
        <v>8</v>
      </c>
      <c r="I5809" s="0" t="n">
        <v>0</v>
      </c>
      <c r="J5809" s="0" t="n">
        <v>1</v>
      </c>
      <c r="K5809" s="0" t="n">
        <f aca="false">VLOOKUP(A5809,'Team Data'!$A$1:$E$659,2,FALSE())</f>
        <v>12</v>
      </c>
      <c r="L5809" s="0" t="n">
        <f aca="false">VLOOKUP(A5809,'Team Data'!$A$1:$E$659,3,FALSE())</f>
        <v>16</v>
      </c>
      <c r="M5809" s="0" t="n">
        <f aca="false">VLOOKUP(B5809,'Team Data'!$A$1:$E$659,2,FALSE())</f>
        <v>18</v>
      </c>
      <c r="N5809" s="0" t="n">
        <f aca="false">VLOOKUP(B5809,'Team Data'!$A$1:$E$659,3,FALSE())</f>
        <v>14</v>
      </c>
      <c r="O5809" s="0" t="n">
        <f aca="false">VLOOKUP(A5809,'Team Data'!$A$1:$E$659,4,FALSE())</f>
        <v>415</v>
      </c>
      <c r="P5809" s="0" t="n">
        <f aca="false">VLOOKUP(A5809,'Team Data'!$A$1:$E$659,5,FALSE())</f>
        <v>428</v>
      </c>
      <c r="Q5809" s="0" t="n">
        <f aca="false">VLOOKUP(B5809,'Team Data'!$A$1:$E$659,4,FALSE())</f>
        <v>490</v>
      </c>
      <c r="R5809" s="0" t="n">
        <f aca="false">VLOOKUP(B5809,'Team Data'!$A$1:$E$659,5,FALSE())</f>
        <v>466</v>
      </c>
      <c r="S5809" s="0" t="n">
        <f aca="false">IF(I5809=1,(MIN(30,(C5809-D5809)))*(M5809/(M5809+N5809))*(Q5809/(Q5809+R5809)),(MAX(-30,(C5809-D5809)))*(N5809/(M5809+N5809))*(R5809/(R5809+Q5809)))</f>
        <v>-4.0519089958159</v>
      </c>
      <c r="T5809" s="0" t="n">
        <f aca="false">IF(J5809=1,(MIN(30,(D5809-C5809)))*(K5809/(K5809+L5809))*(O5809/(O5809+P5809)),(MAX(-30,(D5809-C5809)))*(L5809/(K5809+L5809))*(P5809/(P5809+O5809)))</f>
        <v>4.00864260294865</v>
      </c>
      <c r="U5809" s="7" t="n">
        <v>43169</v>
      </c>
    </row>
    <row r="5810" customFormat="false" ht="15" hidden="false" customHeight="false" outlineLevel="0" collapsed="false">
      <c r="A5810" s="0" t="s">
        <v>9</v>
      </c>
      <c r="B5810" s="0" t="s">
        <v>138</v>
      </c>
      <c r="C5810" s="0" t="n">
        <v>63</v>
      </c>
      <c r="D5810" s="0" t="n">
        <v>86</v>
      </c>
      <c r="E5810" s="0" t="n">
        <v>31</v>
      </c>
      <c r="F5810" s="0" t="n">
        <v>27</v>
      </c>
      <c r="G5810" s="0" t="n">
        <v>11</v>
      </c>
      <c r="H5810" s="0" t="n">
        <v>10</v>
      </c>
      <c r="I5810" s="0" t="n">
        <v>0</v>
      </c>
      <c r="J5810" s="0" t="n">
        <v>1</v>
      </c>
      <c r="K5810" s="0" t="n">
        <f aca="false">VLOOKUP(A5810,'Team Data'!$A$1:$E$659,2,FALSE())</f>
        <v>20</v>
      </c>
      <c r="L5810" s="0" t="n">
        <f aca="false">VLOOKUP(A5810,'Team Data'!$A$1:$E$659,3,FALSE())</f>
        <v>16</v>
      </c>
      <c r="M5810" s="0" t="n">
        <f aca="false">VLOOKUP(B5810,'Team Data'!$A$1:$E$659,2,FALSE())</f>
        <v>23</v>
      </c>
      <c r="N5810" s="0" t="n">
        <f aca="false">VLOOKUP(B5810,'Team Data'!$A$1:$E$659,3,FALSE())</f>
        <v>11</v>
      </c>
      <c r="O5810" s="0" t="n">
        <f aca="false">VLOOKUP(A5810,'Team Data'!$A$1:$E$659,4,FALSE())</f>
        <v>741</v>
      </c>
      <c r="P5810" s="0" t="n">
        <f aca="false">VLOOKUP(A5810,'Team Data'!$A$1:$E$659,5,FALSE())</f>
        <v>460</v>
      </c>
      <c r="Q5810" s="0" t="n">
        <f aca="false">VLOOKUP(B5810,'Team Data'!$A$1:$E$659,4,FALSE())</f>
        <v>704</v>
      </c>
      <c r="R5810" s="0" t="n">
        <f aca="false">VLOOKUP(B5810,'Team Data'!$A$1:$E$659,5,FALSE())</f>
        <v>448</v>
      </c>
      <c r="S5810" s="0" t="n">
        <f aca="false">IF(I5810=1,(MIN(30,(C5810-D5810)))*(M5810/(M5810+N5810))*(Q5810/(Q5810+R5810)),(MAX(-30,(C5810-D5810)))*(N5810/(M5810+N5810))*(R5810/(R5810+Q5810)))</f>
        <v>-2.8937908496732</v>
      </c>
      <c r="T5810" s="0" t="n">
        <f aca="false">IF(J5810=1,(MIN(30,(D5810-C5810)))*(K5810/(K5810+L5810))*(O5810/(O5810+P5810)),(MAX(-30,(D5810-C5810)))*(L5810/(K5810+L5810))*(P5810/(P5810+O5810)))</f>
        <v>7.88370802109353</v>
      </c>
      <c r="U5810" s="7" t="n">
        <v>43169</v>
      </c>
    </row>
    <row r="5811" customFormat="false" ht="15" hidden="false" customHeight="false" outlineLevel="0" collapsed="false">
      <c r="A5811" s="0" t="s">
        <v>165</v>
      </c>
      <c r="B5811" s="0" t="s">
        <v>54</v>
      </c>
      <c r="C5811" s="0" t="n">
        <v>60</v>
      </c>
      <c r="D5811" s="0" t="n">
        <v>70</v>
      </c>
      <c r="E5811" s="0" t="n">
        <v>37</v>
      </c>
      <c r="F5811" s="0" t="n">
        <v>37</v>
      </c>
      <c r="G5811" s="0" t="n">
        <v>9</v>
      </c>
      <c r="H5811" s="0" t="n">
        <v>3</v>
      </c>
      <c r="I5811" s="0" t="n">
        <v>0</v>
      </c>
      <c r="J5811" s="0" t="n">
        <v>1</v>
      </c>
      <c r="K5811" s="0" t="n">
        <f aca="false">VLOOKUP(A5811,'Team Data'!$A$1:$E$659,2,FALSE())</f>
        <v>21</v>
      </c>
      <c r="L5811" s="0" t="n">
        <f aca="false">VLOOKUP(A5811,'Team Data'!$A$1:$E$659,3,FALSE())</f>
        <v>13</v>
      </c>
      <c r="M5811" s="0" t="n">
        <f aca="false">VLOOKUP(B5811,'Team Data'!$A$1:$E$659,2,FALSE())</f>
        <v>30</v>
      </c>
      <c r="N5811" s="0" t="n">
        <f aca="false">VLOOKUP(B5811,'Team Data'!$A$1:$E$659,3,FALSE())</f>
        <v>5</v>
      </c>
      <c r="O5811" s="0" t="n">
        <f aca="false">VLOOKUP(A5811,'Team Data'!$A$1:$E$659,4,FALSE())</f>
        <v>568</v>
      </c>
      <c r="P5811" s="0" t="n">
        <f aca="false">VLOOKUP(A5811,'Team Data'!$A$1:$E$659,5,FALSE())</f>
        <v>531</v>
      </c>
      <c r="Q5811" s="0" t="n">
        <f aca="false">VLOOKUP(B5811,'Team Data'!$A$1:$E$659,4,FALSE())</f>
        <v>649</v>
      </c>
      <c r="R5811" s="0" t="n">
        <f aca="false">VLOOKUP(B5811,'Team Data'!$A$1:$E$659,5,FALSE())</f>
        <v>509</v>
      </c>
      <c r="S5811" s="0" t="n">
        <f aca="false">IF(I5811=1,(MIN(30,(C5811-D5811)))*(M5811/(M5811+N5811))*(Q5811/(Q5811+R5811)),(MAX(-30,(C5811-D5811)))*(N5811/(M5811+N5811))*(R5811/(R5811+Q5811)))</f>
        <v>-0.627929928448063</v>
      </c>
      <c r="T5811" s="0" t="n">
        <f aca="false">IF(J5811=1,(MIN(30,(D5811-C5811)))*(K5811/(K5811+L5811))*(O5811/(O5811+P5811)),(MAX(-30,(D5811-C5811)))*(L5811/(K5811+L5811))*(P5811/(P5811+O5811)))</f>
        <v>3.19220681903335</v>
      </c>
      <c r="U5811" s="7" t="n">
        <v>43169</v>
      </c>
    </row>
    <row r="5812" customFormat="false" ht="15" hidden="false" customHeight="false" outlineLevel="0" collapsed="false">
      <c r="A5812" s="0" t="s">
        <v>250</v>
      </c>
      <c r="B5812" s="0" t="s">
        <v>239</v>
      </c>
      <c r="C5812" s="0" t="n">
        <v>87</v>
      </c>
      <c r="D5812" s="0" t="n">
        <v>90</v>
      </c>
      <c r="E5812" s="0" t="n">
        <v>33</v>
      </c>
      <c r="F5812" s="0" t="n">
        <v>37</v>
      </c>
      <c r="G5812" s="0" t="n">
        <v>10</v>
      </c>
      <c r="H5812" s="0" t="n">
        <v>5</v>
      </c>
      <c r="I5812" s="0" t="n">
        <v>0</v>
      </c>
      <c r="J5812" s="0" t="n">
        <v>1</v>
      </c>
      <c r="K5812" s="0" t="n">
        <f aca="false">VLOOKUP(A5812,'Team Data'!$A$1:$E$659,2,FALSE())</f>
        <v>16</v>
      </c>
      <c r="L5812" s="0" t="n">
        <f aca="false">VLOOKUP(A5812,'Team Data'!$A$1:$E$659,3,FALSE())</f>
        <v>16</v>
      </c>
      <c r="M5812" s="0" t="n">
        <f aca="false">VLOOKUP(B5812,'Team Data'!$A$1:$E$659,2,FALSE())</f>
        <v>26</v>
      </c>
      <c r="N5812" s="0" t="n">
        <f aca="false">VLOOKUP(B5812,'Team Data'!$A$1:$E$659,3,FALSE())</f>
        <v>8</v>
      </c>
      <c r="O5812" s="0" t="n">
        <f aca="false">VLOOKUP(A5812,'Team Data'!$A$1:$E$659,4,FALSE())</f>
        <v>549</v>
      </c>
      <c r="P5812" s="0" t="n">
        <f aca="false">VLOOKUP(A5812,'Team Data'!$A$1:$E$659,5,FALSE())</f>
        <v>500</v>
      </c>
      <c r="Q5812" s="0" t="n">
        <f aca="false">VLOOKUP(B5812,'Team Data'!$A$1:$E$659,4,FALSE())</f>
        <v>627</v>
      </c>
      <c r="R5812" s="0" t="n">
        <f aca="false">VLOOKUP(B5812,'Team Data'!$A$1:$E$659,5,FALSE())</f>
        <v>488</v>
      </c>
      <c r="S5812" s="0" t="n">
        <f aca="false">IF(I5812=1,(MIN(30,(C5812-D5812)))*(M5812/(M5812+N5812))*(Q5812/(Q5812+R5812)),(MAX(-30,(C5812-D5812)))*(N5812/(M5812+N5812))*(R5812/(R5812+Q5812)))</f>
        <v>-0.308942231601161</v>
      </c>
      <c r="T5812" s="0" t="n">
        <f aca="false">IF(J5812=1,(MIN(30,(D5812-C5812)))*(K5812/(K5812+L5812))*(O5812/(O5812+P5812)),(MAX(-30,(D5812-C5812)))*(L5812/(K5812+L5812))*(P5812/(P5812+O5812)))</f>
        <v>0.785033365109628</v>
      </c>
      <c r="U5812" s="7" t="n">
        <v>43169</v>
      </c>
    </row>
    <row r="5813" customFormat="false" ht="15" hidden="false" customHeight="false" outlineLevel="0" collapsed="false">
      <c r="A5813" s="0" t="s">
        <v>199</v>
      </c>
      <c r="B5813" s="0" t="s">
        <v>108</v>
      </c>
      <c r="C5813" s="0" t="n">
        <v>71</v>
      </c>
      <c r="D5813" s="0" t="n">
        <v>63</v>
      </c>
      <c r="E5813" s="0" t="n">
        <v>33</v>
      </c>
      <c r="F5813" s="0" t="n">
        <v>29</v>
      </c>
      <c r="G5813" s="0" t="n">
        <v>10</v>
      </c>
      <c r="H5813" s="0" t="n">
        <v>11</v>
      </c>
      <c r="I5813" s="0" t="n">
        <v>1</v>
      </c>
      <c r="J5813" s="0" t="n">
        <v>0</v>
      </c>
      <c r="K5813" s="0" t="n">
        <f aca="false">VLOOKUP(A5813,'Team Data'!$A$1:$E$659,2,FALSE())</f>
        <v>19</v>
      </c>
      <c r="L5813" s="0" t="n">
        <f aca="false">VLOOKUP(A5813,'Team Data'!$A$1:$E$659,3,FALSE())</f>
        <v>16</v>
      </c>
      <c r="M5813" s="0" t="n">
        <f aca="false">VLOOKUP(B5813,'Team Data'!$A$1:$E$659,2,FALSE())</f>
        <v>19</v>
      </c>
      <c r="N5813" s="0" t="n">
        <f aca="false">VLOOKUP(B5813,'Team Data'!$A$1:$E$659,3,FALSE())</f>
        <v>16</v>
      </c>
      <c r="O5813" s="0" t="n">
        <f aca="false">VLOOKUP(A5813,'Team Data'!$A$1:$E$659,4,FALSE())</f>
        <v>431</v>
      </c>
      <c r="P5813" s="0" t="n">
        <f aca="false">VLOOKUP(A5813,'Team Data'!$A$1:$E$659,5,FALSE())</f>
        <v>621</v>
      </c>
      <c r="Q5813" s="0" t="n">
        <f aca="false">VLOOKUP(B5813,'Team Data'!$A$1:$E$659,4,FALSE())</f>
        <v>472</v>
      </c>
      <c r="R5813" s="0" t="n">
        <f aca="false">VLOOKUP(B5813,'Team Data'!$A$1:$E$659,5,FALSE())</f>
        <v>580</v>
      </c>
      <c r="S5813" s="0" t="n">
        <f aca="false">IF(I5813=1,(MIN(30,(C5813-D5813)))*(M5813/(M5813+N5813))*(Q5813/(Q5813+R5813)),(MAX(-30,(C5813-D5813)))*(N5813/(M5813+N5813))*(R5813/(R5813+Q5813)))</f>
        <v>1.94850624660511</v>
      </c>
      <c r="T5813" s="0" t="n">
        <f aca="false">IF(J5813=1,(MIN(30,(D5813-C5813)))*(K5813/(K5813+L5813))*(O5813/(O5813+P5813)),(MAX(-30,(D5813-C5813)))*(L5813/(K5813+L5813))*(P5813/(P5813+O5813)))</f>
        <v>-2.15882672460619</v>
      </c>
      <c r="U5813" s="7" t="n">
        <v>43169</v>
      </c>
    </row>
    <row r="5814" customFormat="false" ht="15" hidden="false" customHeight="false" outlineLevel="0" collapsed="false">
      <c r="A5814" s="0" t="s">
        <v>101</v>
      </c>
      <c r="B5814" s="0" t="s">
        <v>102</v>
      </c>
      <c r="C5814" s="0" t="n">
        <v>67</v>
      </c>
      <c r="D5814" s="0" t="n">
        <v>73</v>
      </c>
      <c r="E5814" s="0" t="n">
        <v>27</v>
      </c>
      <c r="F5814" s="0" t="n">
        <v>38</v>
      </c>
      <c r="G5814" s="0" t="n">
        <v>10</v>
      </c>
      <c r="H5814" s="0" t="n">
        <v>18</v>
      </c>
      <c r="I5814" s="0" t="n">
        <v>0</v>
      </c>
      <c r="J5814" s="0" t="n">
        <v>1</v>
      </c>
      <c r="K5814" s="0" t="n">
        <f aca="false">VLOOKUP(A5814,'Team Data'!$A$1:$E$659,2,FALSE())</f>
        <v>21</v>
      </c>
      <c r="L5814" s="0" t="n">
        <f aca="false">VLOOKUP(A5814,'Team Data'!$A$1:$E$659,3,FALSE())</f>
        <v>12</v>
      </c>
      <c r="M5814" s="0" t="n">
        <f aca="false">VLOOKUP(B5814,'Team Data'!$A$1:$E$659,2,FALSE())</f>
        <v>24</v>
      </c>
      <c r="N5814" s="0" t="n">
        <f aca="false">VLOOKUP(B5814,'Team Data'!$A$1:$E$659,3,FALSE())</f>
        <v>11</v>
      </c>
      <c r="O5814" s="0" t="n">
        <f aca="false">VLOOKUP(A5814,'Team Data'!$A$1:$E$659,4,FALSE())</f>
        <v>495</v>
      </c>
      <c r="P5814" s="0" t="n">
        <f aca="false">VLOOKUP(A5814,'Team Data'!$A$1:$E$659,5,FALSE())</f>
        <v>516</v>
      </c>
      <c r="Q5814" s="0" t="n">
        <f aca="false">VLOOKUP(B5814,'Team Data'!$A$1:$E$659,4,FALSE())</f>
        <v>527</v>
      </c>
      <c r="R5814" s="0" t="n">
        <f aca="false">VLOOKUP(B5814,'Team Data'!$A$1:$E$659,5,FALSE())</f>
        <v>561</v>
      </c>
      <c r="S5814" s="0" t="n">
        <f aca="false">IF(I5814=1,(MIN(30,(C5814-D5814)))*(M5814/(M5814+N5814))*(Q5814/(Q5814+R5814)),(MAX(-30,(C5814-D5814)))*(N5814/(M5814+N5814))*(R5814/(R5814+Q5814)))</f>
        <v>-0.972321428571429</v>
      </c>
      <c r="T5814" s="0" t="n">
        <f aca="false">IF(J5814=1,(MIN(30,(D5814-C5814)))*(K5814/(K5814+L5814))*(O5814/(O5814+P5814)),(MAX(-30,(D5814-C5814)))*(L5814/(K5814+L5814))*(P5814/(P5814+O5814)))</f>
        <v>1.86943620178042</v>
      </c>
      <c r="U5814" s="7" t="n">
        <v>43169</v>
      </c>
    </row>
    <row r="5815" customFormat="false" ht="15" hidden="false" customHeight="false" outlineLevel="0" collapsed="false">
      <c r="A5815" s="0" t="s">
        <v>355</v>
      </c>
      <c r="B5815" s="0" t="s">
        <v>226</v>
      </c>
      <c r="C5815" s="0" t="n">
        <v>57</v>
      </c>
      <c r="D5815" s="0" t="n">
        <v>80</v>
      </c>
      <c r="E5815" s="0" t="n">
        <v>27</v>
      </c>
      <c r="F5815" s="0" t="n">
        <v>46</v>
      </c>
      <c r="G5815" s="0" t="n">
        <v>9</v>
      </c>
      <c r="H5815" s="0" t="n">
        <v>17</v>
      </c>
      <c r="I5815" s="0" t="n">
        <v>0</v>
      </c>
      <c r="J5815" s="0" t="n">
        <v>1</v>
      </c>
      <c r="K5815" s="0" t="n">
        <f aca="false">VLOOKUP(A5815,'Team Data'!$A$1:$E$659,2,FALSE())</f>
        <v>16</v>
      </c>
      <c r="L5815" s="0" t="n">
        <f aca="false">VLOOKUP(A5815,'Team Data'!$A$1:$E$659,3,FALSE())</f>
        <v>15</v>
      </c>
      <c r="M5815" s="0" t="n">
        <f aca="false">VLOOKUP(B5815,'Team Data'!$A$1:$E$659,2,FALSE())</f>
        <v>24</v>
      </c>
      <c r="N5815" s="0" t="n">
        <f aca="false">VLOOKUP(B5815,'Team Data'!$A$1:$E$659,3,FALSE())</f>
        <v>9</v>
      </c>
      <c r="O5815" s="0" t="n">
        <f aca="false">VLOOKUP(A5815,'Team Data'!$A$1:$E$659,4,FALSE())</f>
        <v>450</v>
      </c>
      <c r="P5815" s="0" t="n">
        <f aca="false">VLOOKUP(A5815,'Team Data'!$A$1:$E$659,5,FALSE())</f>
        <v>474</v>
      </c>
      <c r="Q5815" s="0" t="n">
        <f aca="false">VLOOKUP(B5815,'Team Data'!$A$1:$E$659,4,FALSE())</f>
        <v>464</v>
      </c>
      <c r="R5815" s="0" t="n">
        <f aca="false">VLOOKUP(B5815,'Team Data'!$A$1:$E$659,5,FALSE())</f>
        <v>528</v>
      </c>
      <c r="S5815" s="0" t="n">
        <f aca="false">IF(I5815=1,(MIN(30,(C5815-D5815)))*(M5815/(M5815+N5815))*(Q5815/(Q5815+R5815)),(MAX(-30,(C5815-D5815)))*(N5815/(M5815+N5815))*(R5815/(R5815+Q5815)))</f>
        <v>-3.33870967741935</v>
      </c>
      <c r="T5815" s="0" t="n">
        <f aca="false">IF(J5815=1,(MIN(30,(D5815-C5815)))*(K5815/(K5815+L5815))*(O5815/(O5815+P5815)),(MAX(-30,(D5815-C5815)))*(L5815/(K5815+L5815))*(P5815/(P5815+O5815)))</f>
        <v>5.78131545873481</v>
      </c>
      <c r="U5815" s="7" t="n">
        <v>43169</v>
      </c>
    </row>
    <row r="5816" customFormat="false" ht="15" hidden="false" customHeight="false" outlineLevel="0" collapsed="false">
      <c r="A5816" s="0" t="s">
        <v>17</v>
      </c>
      <c r="B5816" s="0" t="s">
        <v>288</v>
      </c>
      <c r="C5816" s="0" t="n">
        <v>66</v>
      </c>
      <c r="D5816" s="0" t="n">
        <v>84</v>
      </c>
      <c r="E5816" s="0" t="n">
        <v>26</v>
      </c>
      <c r="F5816" s="0" t="n">
        <v>29</v>
      </c>
      <c r="G5816" s="0" t="n">
        <v>10</v>
      </c>
      <c r="H5816" s="0" t="n">
        <v>10</v>
      </c>
      <c r="I5816" s="0" t="n">
        <v>0</v>
      </c>
      <c r="J5816" s="0" t="n">
        <v>1</v>
      </c>
      <c r="K5816" s="0" t="n">
        <f aca="false">VLOOKUP(A5816,'Team Data'!$A$1:$E$659,2,FALSE())</f>
        <v>23</v>
      </c>
      <c r="L5816" s="0" t="n">
        <f aca="false">VLOOKUP(A5816,'Team Data'!$A$1:$E$659,3,FALSE())</f>
        <v>12</v>
      </c>
      <c r="M5816" s="0" t="n">
        <f aca="false">VLOOKUP(B5816,'Team Data'!$A$1:$E$659,2,FALSE())</f>
        <v>26</v>
      </c>
      <c r="N5816" s="0" t="n">
        <f aca="false">VLOOKUP(B5816,'Team Data'!$A$1:$E$659,3,FALSE())</f>
        <v>9</v>
      </c>
      <c r="O5816" s="0" t="n">
        <f aca="false">VLOOKUP(A5816,'Team Data'!$A$1:$E$659,4,FALSE())</f>
        <v>660</v>
      </c>
      <c r="P5816" s="0" t="n">
        <f aca="false">VLOOKUP(A5816,'Team Data'!$A$1:$E$659,5,FALSE())</f>
        <v>497</v>
      </c>
      <c r="Q5816" s="0" t="n">
        <f aca="false">VLOOKUP(B5816,'Team Data'!$A$1:$E$659,4,FALSE())</f>
        <v>702</v>
      </c>
      <c r="R5816" s="0" t="n">
        <f aca="false">VLOOKUP(B5816,'Team Data'!$A$1:$E$659,5,FALSE())</f>
        <v>475</v>
      </c>
      <c r="S5816" s="0" t="n">
        <f aca="false">IF(I5816=1,(MIN(30,(C5816-D5816)))*(M5816/(M5816+N5816))*(Q5816/(Q5816+R5816)),(MAX(-30,(C5816-D5816)))*(N5816/(M5816+N5816))*(R5816/(R5816+Q5816)))</f>
        <v>-1.86794513897318</v>
      </c>
      <c r="T5816" s="0" t="n">
        <f aca="false">IF(J5816=1,(MIN(30,(D5816-C5816)))*(K5816/(K5816+L5816))*(O5816/(O5816+P5816)),(MAX(-30,(D5816-C5816)))*(L5816/(K5816+L5816))*(P5816/(P5816+O5816)))</f>
        <v>6.74749969131992</v>
      </c>
      <c r="U5816" s="7" t="n">
        <v>43169</v>
      </c>
    </row>
    <row r="5817" customFormat="false" ht="15" hidden="false" customHeight="false" outlineLevel="0" collapsed="false">
      <c r="A5817" s="0" t="s">
        <v>66</v>
      </c>
      <c r="B5817" s="0" t="s">
        <v>277</v>
      </c>
      <c r="C5817" s="0" t="n">
        <v>82</v>
      </c>
      <c r="D5817" s="0" t="n">
        <v>70</v>
      </c>
      <c r="E5817" s="0" t="n">
        <v>25</v>
      </c>
      <c r="F5817" s="0" t="n">
        <v>34</v>
      </c>
      <c r="G5817" s="0" t="n">
        <v>5</v>
      </c>
      <c r="H5817" s="0" t="n">
        <v>6</v>
      </c>
      <c r="I5817" s="0" t="n">
        <v>1</v>
      </c>
      <c r="J5817" s="0" t="n">
        <v>0</v>
      </c>
      <c r="K5817" s="0" t="n">
        <f aca="false">VLOOKUP(A5817,'Team Data'!$A$1:$E$659,2,FALSE())</f>
        <v>21</v>
      </c>
      <c r="L5817" s="0" t="n">
        <f aca="false">VLOOKUP(A5817,'Team Data'!$A$1:$E$659,3,FALSE())</f>
        <v>12</v>
      </c>
      <c r="M5817" s="0" t="n">
        <f aca="false">VLOOKUP(B5817,'Team Data'!$A$1:$E$659,2,FALSE())</f>
        <v>26</v>
      </c>
      <c r="N5817" s="0" t="n">
        <f aca="false">VLOOKUP(B5817,'Team Data'!$A$1:$E$659,3,FALSE())</f>
        <v>8</v>
      </c>
      <c r="O5817" s="0" t="n">
        <f aca="false">VLOOKUP(A5817,'Team Data'!$A$1:$E$659,4,FALSE())</f>
        <v>590</v>
      </c>
      <c r="P5817" s="0" t="n">
        <f aca="false">VLOOKUP(A5817,'Team Data'!$A$1:$E$659,5,FALSE())</f>
        <v>486</v>
      </c>
      <c r="Q5817" s="0" t="n">
        <f aca="false">VLOOKUP(B5817,'Team Data'!$A$1:$E$659,4,FALSE())</f>
        <v>598</v>
      </c>
      <c r="R5817" s="0" t="n">
        <f aca="false">VLOOKUP(B5817,'Team Data'!$A$1:$E$659,5,FALSE())</f>
        <v>514</v>
      </c>
      <c r="S5817" s="0" t="n">
        <f aca="false">IF(I5817=1,(MIN(30,(C5817-D5817)))*(M5817/(M5817+N5817))*(Q5817/(Q5817+R5817)),(MAX(-30,(C5817-D5817)))*(N5817/(M5817+N5817))*(R5817/(R5817+Q5817)))</f>
        <v>4.93482860770207</v>
      </c>
      <c r="T5817" s="0" t="n">
        <f aca="false">IF(J5817=1,(MIN(30,(D5817-C5817)))*(K5817/(K5817+L5817))*(O5817/(O5817+P5817)),(MAX(-30,(D5817-C5817)))*(L5817/(K5817+L5817))*(P5817/(P5817+O5817)))</f>
        <v>-1.97093612706996</v>
      </c>
      <c r="U5817" s="7" t="n">
        <v>43169</v>
      </c>
    </row>
    <row r="5818" customFormat="false" ht="15" hidden="false" customHeight="false" outlineLevel="0" collapsed="false">
      <c r="A5818" s="0" t="s">
        <v>115</v>
      </c>
      <c r="B5818" s="0" t="s">
        <v>347</v>
      </c>
      <c r="C5818" s="0" t="n">
        <v>77</v>
      </c>
      <c r="D5818" s="0" t="n">
        <v>74</v>
      </c>
      <c r="E5818" s="0" t="n">
        <v>31</v>
      </c>
      <c r="F5818" s="0" t="n">
        <v>39</v>
      </c>
      <c r="G5818" s="0" t="n">
        <v>7</v>
      </c>
      <c r="H5818" s="0" t="n">
        <v>12</v>
      </c>
      <c r="I5818" s="0" t="n">
        <v>1</v>
      </c>
      <c r="J5818" s="0" t="n">
        <v>0</v>
      </c>
      <c r="K5818" s="0" t="n">
        <f aca="false">VLOOKUP(A5818,'Team Data'!$A$1:$E$659,2,FALSE())</f>
        <v>27</v>
      </c>
      <c r="L5818" s="0" t="n">
        <f aca="false">VLOOKUP(A5818,'Team Data'!$A$1:$E$659,3,FALSE())</f>
        <v>8</v>
      </c>
      <c r="M5818" s="0" t="n">
        <f aca="false">VLOOKUP(B5818,'Team Data'!$A$1:$E$659,2,FALSE())</f>
        <v>23</v>
      </c>
      <c r="N5818" s="0" t="n">
        <f aca="false">VLOOKUP(B5818,'Team Data'!$A$1:$E$659,3,FALSE())</f>
        <v>8</v>
      </c>
      <c r="O5818" s="0" t="n">
        <f aca="false">VLOOKUP(A5818,'Team Data'!$A$1:$E$659,4,FALSE())</f>
        <v>625</v>
      </c>
      <c r="P5818" s="0" t="n">
        <f aca="false">VLOOKUP(A5818,'Team Data'!$A$1:$E$659,5,FALSE())</f>
        <v>506</v>
      </c>
      <c r="Q5818" s="0" t="n">
        <f aca="false">VLOOKUP(B5818,'Team Data'!$A$1:$E$659,4,FALSE())</f>
        <v>591</v>
      </c>
      <c r="R5818" s="0" t="n">
        <f aca="false">VLOOKUP(B5818,'Team Data'!$A$1:$E$659,5,FALSE())</f>
        <v>427</v>
      </c>
      <c r="S5818" s="0" t="n">
        <f aca="false">IF(I5818=1,(MIN(30,(C5818-D5818)))*(M5818/(M5818+N5818))*(Q5818/(Q5818+R5818)),(MAX(-30,(C5818-D5818)))*(N5818/(M5818+N5818))*(R5818/(R5818+Q5818)))</f>
        <v>1.29219215412891</v>
      </c>
      <c r="T5818" s="0" t="n">
        <f aca="false">IF(J5818=1,(MIN(30,(D5818-C5818)))*(K5818/(K5818+L5818))*(O5818/(O5818+P5818)),(MAX(-30,(D5818-C5818)))*(L5818/(K5818+L5818))*(P5818/(P5818+O5818)))</f>
        <v>-0.306782872300114</v>
      </c>
      <c r="U5818" s="7" t="n">
        <v>43169</v>
      </c>
    </row>
    <row r="5819" customFormat="false" ht="15" hidden="false" customHeight="false" outlineLevel="0" collapsed="false">
      <c r="A5819" s="0" t="s">
        <v>294</v>
      </c>
      <c r="B5819" s="0" t="s">
        <v>19</v>
      </c>
      <c r="C5819" s="0" t="n">
        <v>84</v>
      </c>
      <c r="D5819" s="0" t="n">
        <v>69</v>
      </c>
      <c r="E5819" s="0" t="n">
        <v>33</v>
      </c>
      <c r="F5819" s="0" t="n">
        <v>29</v>
      </c>
      <c r="G5819" s="0" t="n">
        <v>15</v>
      </c>
      <c r="H5819" s="0" t="n">
        <v>8</v>
      </c>
      <c r="I5819" s="0" t="n">
        <v>1</v>
      </c>
      <c r="J5819" s="0" t="n">
        <v>0</v>
      </c>
      <c r="K5819" s="0" t="n">
        <f aca="false">VLOOKUP(A5819,'Team Data'!$A$1:$E$659,2,FALSE())</f>
        <v>16</v>
      </c>
      <c r="L5819" s="0" t="n">
        <f aca="false">VLOOKUP(A5819,'Team Data'!$A$1:$E$659,3,FALSE())</f>
        <v>19</v>
      </c>
      <c r="M5819" s="0" t="n">
        <f aca="false">VLOOKUP(B5819,'Team Data'!$A$1:$E$659,2,FALSE())</f>
        <v>14</v>
      </c>
      <c r="N5819" s="0" t="n">
        <f aca="false">VLOOKUP(B5819,'Team Data'!$A$1:$E$659,3,FALSE())</f>
        <v>21</v>
      </c>
      <c r="O5819" s="0" t="n">
        <f aca="false">VLOOKUP(A5819,'Team Data'!$A$1:$E$659,4,FALSE())</f>
        <v>549</v>
      </c>
      <c r="P5819" s="0" t="n">
        <f aca="false">VLOOKUP(A5819,'Team Data'!$A$1:$E$659,5,FALSE())</f>
        <v>611</v>
      </c>
      <c r="Q5819" s="0" t="n">
        <f aca="false">VLOOKUP(B5819,'Team Data'!$A$1:$E$659,4,FALSE())</f>
        <v>471</v>
      </c>
      <c r="R5819" s="0" t="n">
        <f aca="false">VLOOKUP(B5819,'Team Data'!$A$1:$E$659,5,FALSE())</f>
        <v>659</v>
      </c>
      <c r="S5819" s="0" t="n">
        <f aca="false">IF(I5819=1,(MIN(30,(C5819-D5819)))*(M5819/(M5819+N5819))*(Q5819/(Q5819+R5819)),(MAX(-30,(C5819-D5819)))*(N5819/(M5819+N5819))*(R5819/(R5819+Q5819)))</f>
        <v>2.50088495575221</v>
      </c>
      <c r="T5819" s="0" t="n">
        <f aca="false">IF(J5819=1,(MIN(30,(D5819-C5819)))*(K5819/(K5819+L5819))*(O5819/(O5819+P5819)),(MAX(-30,(D5819-C5819)))*(L5819/(K5819+L5819))*(P5819/(P5819+O5819)))</f>
        <v>-4.28903940886699</v>
      </c>
      <c r="U5819" s="7" t="n">
        <v>43169</v>
      </c>
    </row>
    <row r="5820" customFormat="false" ht="15" hidden="false" customHeight="false" outlineLevel="0" collapsed="false">
      <c r="A5820" s="0" t="s">
        <v>342</v>
      </c>
      <c r="B5820" s="0" t="s">
        <v>133</v>
      </c>
      <c r="C5820" s="0" t="n">
        <v>70</v>
      </c>
      <c r="D5820" s="0" t="n">
        <v>81</v>
      </c>
      <c r="E5820" s="0" t="n">
        <v>37</v>
      </c>
      <c r="F5820" s="0" t="n">
        <v>27</v>
      </c>
      <c r="G5820" s="0" t="n">
        <v>11</v>
      </c>
      <c r="H5820" s="0" t="n">
        <v>10</v>
      </c>
      <c r="I5820" s="0" t="n">
        <v>0</v>
      </c>
      <c r="J5820" s="0" t="n">
        <v>1</v>
      </c>
      <c r="K5820" s="0" t="n">
        <f aca="false">VLOOKUP(A5820,'Team Data'!$A$1:$E$659,2,FALSE())</f>
        <v>26</v>
      </c>
      <c r="L5820" s="0" t="n">
        <f aca="false">VLOOKUP(A5820,'Team Data'!$A$1:$E$659,3,FALSE())</f>
        <v>10</v>
      </c>
      <c r="M5820" s="0" t="n">
        <f aca="false">VLOOKUP(B5820,'Team Data'!$A$1:$E$659,2,FALSE())</f>
        <v>30</v>
      </c>
      <c r="N5820" s="0" t="n">
        <f aca="false">VLOOKUP(B5820,'Team Data'!$A$1:$E$659,3,FALSE())</f>
        <v>8</v>
      </c>
      <c r="O5820" s="0" t="n">
        <f aca="false">VLOOKUP(A5820,'Team Data'!$A$1:$E$659,4,FALSE())</f>
        <v>708</v>
      </c>
      <c r="P5820" s="0" t="n">
        <f aca="false">VLOOKUP(A5820,'Team Data'!$A$1:$E$659,5,FALSE())</f>
        <v>504</v>
      </c>
      <c r="Q5820" s="0" t="n">
        <f aca="false">VLOOKUP(B5820,'Team Data'!$A$1:$E$659,4,FALSE())</f>
        <v>816</v>
      </c>
      <c r="R5820" s="0" t="n">
        <f aca="false">VLOOKUP(B5820,'Team Data'!$A$1:$E$659,5,FALSE())</f>
        <v>475</v>
      </c>
      <c r="S5820" s="0" t="n">
        <f aca="false">IF(I5820=1,(MIN(30,(C5820-D5820)))*(M5820/(M5820+N5820))*(Q5820/(Q5820+R5820)),(MAX(-30,(C5820-D5820)))*(N5820/(M5820+N5820))*(R5820/(R5820+Q5820)))</f>
        <v>-0.852052672347018</v>
      </c>
      <c r="T5820" s="0" t="n">
        <f aca="false">IF(J5820=1,(MIN(30,(D5820-C5820)))*(K5820/(K5820+L5820))*(O5820/(O5820+P5820)),(MAX(-30,(D5820-C5820)))*(L5820/(K5820+L5820))*(P5820/(P5820+O5820)))</f>
        <v>4.64081408140814</v>
      </c>
      <c r="U5820" s="7" t="n">
        <v>43169</v>
      </c>
    </row>
    <row r="5821" customFormat="false" ht="15" hidden="false" customHeight="false" outlineLevel="0" collapsed="false">
      <c r="A5821" s="0" t="s">
        <v>257</v>
      </c>
      <c r="B5821" s="0" t="s">
        <v>191</v>
      </c>
      <c r="C5821" s="0" t="n">
        <v>82</v>
      </c>
      <c r="D5821" s="0" t="n">
        <v>75</v>
      </c>
      <c r="E5821" s="0" t="n">
        <v>36</v>
      </c>
      <c r="F5821" s="0" t="n">
        <v>30</v>
      </c>
      <c r="G5821" s="0" t="n">
        <v>12</v>
      </c>
      <c r="H5821" s="0" t="n">
        <v>12</v>
      </c>
      <c r="I5821" s="0" t="n">
        <v>1</v>
      </c>
      <c r="J5821" s="0" t="n">
        <v>0</v>
      </c>
      <c r="K5821" s="0" t="n">
        <f aca="false">VLOOKUP(A5821,'Team Data'!$A$1:$E$659,2,FALSE())</f>
        <v>22</v>
      </c>
      <c r="L5821" s="0" t="n">
        <f aca="false">VLOOKUP(A5821,'Team Data'!$A$1:$E$659,3,FALSE())</f>
        <v>11</v>
      </c>
      <c r="M5821" s="0" t="n">
        <f aca="false">VLOOKUP(B5821,'Team Data'!$A$1:$E$659,2,FALSE())</f>
        <v>19</v>
      </c>
      <c r="N5821" s="0" t="n">
        <f aca="false">VLOOKUP(B5821,'Team Data'!$A$1:$E$659,3,FALSE())</f>
        <v>15</v>
      </c>
      <c r="O5821" s="0" t="n">
        <f aca="false">VLOOKUP(A5821,'Team Data'!$A$1:$E$659,4,FALSE())</f>
        <v>568</v>
      </c>
      <c r="P5821" s="0" t="n">
        <f aca="false">VLOOKUP(A5821,'Team Data'!$A$1:$E$659,5,FALSE())</f>
        <v>479</v>
      </c>
      <c r="Q5821" s="0" t="n">
        <f aca="false">VLOOKUP(B5821,'Team Data'!$A$1:$E$659,4,FALSE())</f>
        <v>580</v>
      </c>
      <c r="R5821" s="0" t="n">
        <f aca="false">VLOOKUP(B5821,'Team Data'!$A$1:$E$659,5,FALSE())</f>
        <v>491</v>
      </c>
      <c r="S5821" s="0" t="n">
        <f aca="false">IF(I5821=1,(MIN(30,(C5821-D5821)))*(M5821/(M5821+N5821))*(Q5821/(Q5821+R5821)),(MAX(-30,(C5821-D5821)))*(N5821/(M5821+N5821))*(R5821/(R5821+Q5821)))</f>
        <v>2.11841599384852</v>
      </c>
      <c r="T5821" s="0" t="n">
        <f aca="false">IF(J5821=1,(MIN(30,(D5821-C5821)))*(K5821/(K5821+L5821))*(O5821/(O5821+P5821)),(MAX(-30,(D5821-C5821)))*(L5821/(K5821+L5821))*(P5821/(P5821+O5821)))</f>
        <v>-1.06749442852595</v>
      </c>
      <c r="U5821" s="7" t="n">
        <v>43169</v>
      </c>
    </row>
    <row r="5822" customFormat="false" ht="15" hidden="false" customHeight="false" outlineLevel="0" collapsed="false">
      <c r="A5822" s="0" t="s">
        <v>234</v>
      </c>
      <c r="B5822" s="0" t="s">
        <v>334</v>
      </c>
      <c r="C5822" s="0" t="n">
        <v>66</v>
      </c>
      <c r="D5822" s="0" t="n">
        <v>76</v>
      </c>
      <c r="E5822" s="0" t="n">
        <v>36</v>
      </c>
      <c r="F5822" s="0" t="n">
        <v>41</v>
      </c>
      <c r="G5822" s="0" t="n">
        <v>11</v>
      </c>
      <c r="H5822" s="0" t="n">
        <v>10</v>
      </c>
      <c r="I5822" s="0" t="n">
        <v>0</v>
      </c>
      <c r="J5822" s="0" t="n">
        <v>1</v>
      </c>
      <c r="K5822" s="0" t="n">
        <f aca="false">VLOOKUP(A5822,'Team Data'!$A$1:$E$659,2,FALSE())</f>
        <v>19</v>
      </c>
      <c r="L5822" s="0" t="n">
        <f aca="false">VLOOKUP(A5822,'Team Data'!$A$1:$E$659,3,FALSE())</f>
        <v>13</v>
      </c>
      <c r="M5822" s="0" t="n">
        <f aca="false">VLOOKUP(B5822,'Team Data'!$A$1:$E$659,2,FALSE())</f>
        <v>36</v>
      </c>
      <c r="N5822" s="0" t="n">
        <f aca="false">VLOOKUP(B5822,'Team Data'!$A$1:$E$659,3,FALSE())</f>
        <v>4</v>
      </c>
      <c r="O5822" s="0" t="n">
        <f aca="false">VLOOKUP(A5822,'Team Data'!$A$1:$E$659,4,FALSE())</f>
        <v>655</v>
      </c>
      <c r="P5822" s="0" t="n">
        <f aca="false">VLOOKUP(A5822,'Team Data'!$A$1:$E$659,5,FALSE())</f>
        <v>411</v>
      </c>
      <c r="Q5822" s="0" t="n">
        <f aca="false">VLOOKUP(B5822,'Team Data'!$A$1:$E$659,4,FALSE())</f>
        <v>804</v>
      </c>
      <c r="R5822" s="0" t="n">
        <f aca="false">VLOOKUP(B5822,'Team Data'!$A$1:$E$659,5,FALSE())</f>
        <v>530</v>
      </c>
      <c r="S5822" s="0" t="n">
        <f aca="false">IF(I5822=1,(MIN(30,(C5822-D5822)))*(M5822/(M5822+N5822))*(Q5822/(Q5822+R5822)),(MAX(-30,(C5822-D5822)))*(N5822/(M5822+N5822))*(R5822/(R5822+Q5822)))</f>
        <v>-0.397301349325337</v>
      </c>
      <c r="T5822" s="0" t="n">
        <f aca="false">IF(J5822=1,(MIN(30,(D5822-C5822)))*(K5822/(K5822+L5822))*(O5822/(O5822+P5822)),(MAX(-30,(D5822-C5822)))*(L5822/(K5822+L5822))*(P5822/(P5822+O5822)))</f>
        <v>3.64827626641651</v>
      </c>
      <c r="U5822" s="7" t="n">
        <v>43169</v>
      </c>
    </row>
    <row r="5823" customFormat="false" ht="15" hidden="false" customHeight="false" outlineLevel="0" collapsed="false">
      <c r="A5823" s="0" t="s">
        <v>298</v>
      </c>
      <c r="B5823" s="0" t="s">
        <v>37</v>
      </c>
      <c r="C5823" s="0" t="n">
        <v>66</v>
      </c>
      <c r="D5823" s="0" t="n">
        <v>76</v>
      </c>
      <c r="E5823" s="0" t="n">
        <v>34</v>
      </c>
      <c r="F5823" s="0" t="n">
        <v>38</v>
      </c>
      <c r="G5823" s="0" t="n">
        <v>13</v>
      </c>
      <c r="H5823" s="0" t="n">
        <v>10</v>
      </c>
      <c r="I5823" s="0" t="n">
        <v>0</v>
      </c>
      <c r="J5823" s="0" t="n">
        <v>1</v>
      </c>
      <c r="K5823" s="0" t="n">
        <f aca="false">VLOOKUP(A5823,'Team Data'!$A$1:$E$659,2,FALSE())</f>
        <v>23</v>
      </c>
      <c r="L5823" s="0" t="n">
        <f aca="false">VLOOKUP(A5823,'Team Data'!$A$1:$E$659,3,FALSE())</f>
        <v>11</v>
      </c>
      <c r="M5823" s="0" t="n">
        <f aca="false">VLOOKUP(B5823,'Team Data'!$A$1:$E$659,2,FALSE())</f>
        <v>27</v>
      </c>
      <c r="N5823" s="0" t="n">
        <f aca="false">VLOOKUP(B5823,'Team Data'!$A$1:$E$659,3,FALSE())</f>
        <v>9</v>
      </c>
      <c r="O5823" s="0" t="n">
        <f aca="false">VLOOKUP(A5823,'Team Data'!$A$1:$E$659,4,FALSE())</f>
        <v>603</v>
      </c>
      <c r="P5823" s="0" t="n">
        <f aca="false">VLOOKUP(A5823,'Team Data'!$A$1:$E$659,5,FALSE())</f>
        <v>503</v>
      </c>
      <c r="Q5823" s="0" t="n">
        <f aca="false">VLOOKUP(B5823,'Team Data'!$A$1:$E$659,4,FALSE())</f>
        <v>662</v>
      </c>
      <c r="R5823" s="0" t="n">
        <f aca="false">VLOOKUP(B5823,'Team Data'!$A$1:$E$659,5,FALSE())</f>
        <v>509</v>
      </c>
      <c r="S5823" s="0" t="n">
        <f aca="false">IF(I5823=1,(MIN(30,(C5823-D5823)))*(M5823/(M5823+N5823))*(Q5823/(Q5823+R5823)),(MAX(-30,(C5823-D5823)))*(N5823/(M5823+N5823))*(R5823/(R5823+Q5823)))</f>
        <v>-1.0866780529462</v>
      </c>
      <c r="T5823" s="0" t="n">
        <f aca="false">IF(J5823=1,(MIN(30,(D5823-C5823)))*(K5823/(K5823+L5823))*(O5823/(O5823+P5823)),(MAX(-30,(D5823-C5823)))*(L5823/(K5823+L5823))*(P5823/(P5823+O5823)))</f>
        <v>3.68817147112009</v>
      </c>
      <c r="U5823" s="7" t="n">
        <v>43170</v>
      </c>
    </row>
    <row r="5824" customFormat="false" ht="15" hidden="false" customHeight="false" outlineLevel="0" collapsed="false">
      <c r="A5824" s="0" t="s">
        <v>82</v>
      </c>
      <c r="B5824" s="0" t="s">
        <v>179</v>
      </c>
      <c r="C5824" s="0" t="n">
        <v>65</v>
      </c>
      <c r="D5824" s="0" t="n">
        <v>82</v>
      </c>
      <c r="E5824" s="0" t="n">
        <v>26</v>
      </c>
      <c r="F5824" s="0" t="n">
        <v>30</v>
      </c>
      <c r="G5824" s="0" t="n">
        <v>9</v>
      </c>
      <c r="H5824" s="0" t="n">
        <v>8</v>
      </c>
      <c r="I5824" s="0" t="n">
        <v>0</v>
      </c>
      <c r="J5824" s="0" t="n">
        <v>1</v>
      </c>
      <c r="K5824" s="0" t="n">
        <f aca="false">VLOOKUP(A5824,'Team Data'!$A$1:$E$659,2,FALSE())</f>
        <v>20</v>
      </c>
      <c r="L5824" s="0" t="n">
        <f aca="false">VLOOKUP(A5824,'Team Data'!$A$1:$E$659,3,FALSE())</f>
        <v>15</v>
      </c>
      <c r="M5824" s="0" t="n">
        <f aca="false">VLOOKUP(B5824,'Team Data'!$A$1:$E$659,2,FALSE())</f>
        <v>26</v>
      </c>
      <c r="N5824" s="0" t="n">
        <f aca="false">VLOOKUP(B5824,'Team Data'!$A$1:$E$659,3,FALSE())</f>
        <v>8</v>
      </c>
      <c r="O5824" s="0" t="n">
        <f aca="false">VLOOKUP(A5824,'Team Data'!$A$1:$E$659,4,FALSE())</f>
        <v>577</v>
      </c>
      <c r="P5824" s="0" t="n">
        <f aca="false">VLOOKUP(A5824,'Team Data'!$A$1:$E$659,5,FALSE())</f>
        <v>520</v>
      </c>
      <c r="Q5824" s="0" t="n">
        <f aca="false">VLOOKUP(B5824,'Team Data'!$A$1:$E$659,4,FALSE())</f>
        <v>523</v>
      </c>
      <c r="R5824" s="0" t="n">
        <f aca="false">VLOOKUP(B5824,'Team Data'!$A$1:$E$659,5,FALSE())</f>
        <v>545</v>
      </c>
      <c r="S5824" s="0" t="n">
        <f aca="false">IF(I5824=1,(MIN(30,(C5824-D5824)))*(M5824/(M5824+N5824))*(Q5824/(Q5824+R5824)),(MAX(-30,(C5824-D5824)))*(N5824/(M5824+N5824))*(R5824/(R5824+Q5824)))</f>
        <v>-2.04119850187266</v>
      </c>
      <c r="T5824" s="0" t="n">
        <f aca="false">IF(J5824=1,(MIN(30,(D5824-C5824)))*(K5824/(K5824+L5824))*(O5824/(O5824+P5824)),(MAX(-30,(D5824-C5824)))*(L5824/(K5824+L5824))*(P5824/(P5824+O5824)))</f>
        <v>5.10951946868082</v>
      </c>
      <c r="U5824" s="7" t="n">
        <v>43170</v>
      </c>
    </row>
    <row r="5825" customFormat="false" ht="15" hidden="false" customHeight="false" outlineLevel="0" collapsed="false">
      <c r="A5825" s="0" t="s">
        <v>197</v>
      </c>
      <c r="B5825" s="0" t="s">
        <v>335</v>
      </c>
      <c r="C5825" s="0" t="n">
        <v>63</v>
      </c>
      <c r="D5825" s="0" t="n">
        <v>71</v>
      </c>
      <c r="E5825" s="0" t="n">
        <v>31</v>
      </c>
      <c r="F5825" s="0" t="n">
        <v>29</v>
      </c>
      <c r="G5825" s="0" t="n">
        <v>9</v>
      </c>
      <c r="H5825" s="0" t="n">
        <v>4</v>
      </c>
      <c r="I5825" s="0" t="n">
        <v>0</v>
      </c>
      <c r="J5825" s="0" t="n">
        <v>1</v>
      </c>
      <c r="K5825" s="0" t="n">
        <f aca="false">VLOOKUP(A5825,'Team Data'!$A$1:$E$659,2,FALSE())</f>
        <v>26</v>
      </c>
      <c r="L5825" s="0" t="n">
        <f aca="false">VLOOKUP(A5825,'Team Data'!$A$1:$E$659,3,FALSE())</f>
        <v>11</v>
      </c>
      <c r="M5825" s="0" t="n">
        <f aca="false">VLOOKUP(B5825,'Team Data'!$A$1:$E$659,2,FALSE())</f>
        <v>31</v>
      </c>
      <c r="N5825" s="0" t="n">
        <f aca="false">VLOOKUP(B5825,'Team Data'!$A$1:$E$659,3,FALSE())</f>
        <v>3</v>
      </c>
      <c r="O5825" s="0" t="n">
        <f aca="false">VLOOKUP(A5825,'Team Data'!$A$1:$E$659,4,FALSE())</f>
        <v>794</v>
      </c>
      <c r="P5825" s="0" t="n">
        <f aca="false">VLOOKUP(A5825,'Team Data'!$A$1:$E$659,5,FALSE())</f>
        <v>455</v>
      </c>
      <c r="Q5825" s="0" t="n">
        <f aca="false">VLOOKUP(B5825,'Team Data'!$A$1:$E$659,4,FALSE())</f>
        <v>678</v>
      </c>
      <c r="R5825" s="0" t="n">
        <f aca="false">VLOOKUP(B5825,'Team Data'!$A$1:$E$659,5,FALSE())</f>
        <v>466</v>
      </c>
      <c r="S5825" s="0" t="n">
        <f aca="false">IF(I5825=1,(MIN(30,(C5825-D5825)))*(M5825/(M5825+N5825))*(Q5825/(Q5825+R5825)),(MAX(-30,(C5825-D5825)))*(N5825/(M5825+N5825))*(R5825/(R5825+Q5825)))</f>
        <v>-0.287535993418346</v>
      </c>
      <c r="T5825" s="0" t="n">
        <f aca="false">IF(J5825=1,(MIN(30,(D5825-C5825)))*(K5825/(K5825+L5825))*(O5825/(O5825+P5825)),(MAX(-30,(D5825-C5825)))*(L5825/(K5825+L5825))*(P5825/(P5825+O5825)))</f>
        <v>3.57371302447363</v>
      </c>
      <c r="U5825" s="7" t="n">
        <v>43170</v>
      </c>
    </row>
    <row r="5826" customFormat="false" ht="15" hidden="false" customHeight="false" outlineLevel="0" collapsed="false">
      <c r="A5826" s="0" t="s">
        <v>160</v>
      </c>
      <c r="B5826" s="0" t="s">
        <v>345</v>
      </c>
      <c r="C5826" s="0" t="n">
        <v>67</v>
      </c>
      <c r="D5826" s="0" t="n">
        <v>66</v>
      </c>
      <c r="E5826" s="0" t="n">
        <v>37</v>
      </c>
      <c r="F5826" s="0" t="n">
        <v>47</v>
      </c>
      <c r="G5826" s="0" t="n">
        <v>9</v>
      </c>
      <c r="H5826" s="0" t="n">
        <v>11</v>
      </c>
      <c r="I5826" s="0" t="n">
        <v>1</v>
      </c>
      <c r="J5826" s="0" t="n">
        <v>0</v>
      </c>
      <c r="K5826" s="0" t="n">
        <f aca="false">VLOOKUP(A5826,'Team Data'!$A$1:$E$659,2,FALSE())</f>
        <v>25</v>
      </c>
      <c r="L5826" s="0" t="n">
        <f aca="false">VLOOKUP(A5826,'Team Data'!$A$1:$E$659,3,FALSE())</f>
        <v>11</v>
      </c>
      <c r="M5826" s="0" t="n">
        <f aca="false">VLOOKUP(B5826,'Team Data'!$A$1:$E$659,2,FALSE())</f>
        <v>27</v>
      </c>
      <c r="N5826" s="0" t="n">
        <f aca="false">VLOOKUP(B5826,'Team Data'!$A$1:$E$659,3,FALSE())</f>
        <v>11</v>
      </c>
      <c r="O5826" s="0" t="n">
        <f aca="false">VLOOKUP(A5826,'Team Data'!$A$1:$E$659,4,FALSE())</f>
        <v>620</v>
      </c>
      <c r="P5826" s="0" t="n">
        <f aca="false">VLOOKUP(A5826,'Team Data'!$A$1:$E$659,5,FALSE())</f>
        <v>535</v>
      </c>
      <c r="Q5826" s="0" t="n">
        <f aca="false">VLOOKUP(B5826,'Team Data'!$A$1:$E$659,4,FALSE())</f>
        <v>718</v>
      </c>
      <c r="R5826" s="0" t="n">
        <f aca="false">VLOOKUP(B5826,'Team Data'!$A$1:$E$659,5,FALSE())</f>
        <v>515</v>
      </c>
      <c r="S5826" s="0" t="n">
        <f aca="false">IF(I5826=1,(MIN(30,(C5826-D5826)))*(M5826/(M5826+N5826))*(Q5826/(Q5826+R5826)),(MAX(-30,(C5826-D5826)))*(N5826/(M5826+N5826))*(R5826/(R5826+Q5826)))</f>
        <v>0.413753361505955</v>
      </c>
      <c r="T5826" s="0" t="n">
        <f aca="false">IF(J5826=1,(MIN(30,(D5826-C5826)))*(K5826/(K5826+L5826))*(O5826/(O5826+P5826)),(MAX(-30,(D5826-C5826)))*(L5826/(K5826+L5826))*(P5826/(P5826+O5826)))</f>
        <v>-0.141534391534392</v>
      </c>
      <c r="U5826" s="7" t="n">
        <v>43170</v>
      </c>
    </row>
    <row r="5827" customFormat="false" ht="15" hidden="false" customHeight="false" outlineLevel="0" collapsed="false">
      <c r="A5827" s="0" t="s">
        <v>282</v>
      </c>
      <c r="B5827" s="0" t="s">
        <v>245</v>
      </c>
      <c r="C5827" s="0" t="n">
        <v>59</v>
      </c>
      <c r="D5827" s="0" t="n">
        <v>55</v>
      </c>
      <c r="E5827" s="0" t="n">
        <v>34</v>
      </c>
      <c r="F5827" s="0" t="n">
        <v>27</v>
      </c>
      <c r="G5827" s="0" t="n">
        <v>11</v>
      </c>
      <c r="H5827" s="0" t="n">
        <v>15</v>
      </c>
      <c r="I5827" s="0" t="n">
        <v>1</v>
      </c>
      <c r="J5827" s="0" t="n">
        <v>0</v>
      </c>
      <c r="K5827" s="0" t="n">
        <f aca="false">VLOOKUP(A5827,'Team Data'!$A$1:$E$659,2,FALSE())</f>
        <v>28</v>
      </c>
      <c r="L5827" s="0" t="n">
        <f aca="false">VLOOKUP(A5827,'Team Data'!$A$1:$E$659,3,FALSE())</f>
        <v>7</v>
      </c>
      <c r="M5827" s="0" t="n">
        <f aca="false">VLOOKUP(B5827,'Team Data'!$A$1:$E$659,2,FALSE())</f>
        <v>22</v>
      </c>
      <c r="N5827" s="0" t="n">
        <f aca="false">VLOOKUP(B5827,'Team Data'!$A$1:$E$659,3,FALSE())</f>
        <v>12</v>
      </c>
      <c r="O5827" s="0" t="n">
        <f aca="false">VLOOKUP(A5827,'Team Data'!$A$1:$E$659,4,FALSE())</f>
        <v>478</v>
      </c>
      <c r="P5827" s="0" t="n">
        <f aca="false">VLOOKUP(A5827,'Team Data'!$A$1:$E$659,5,FALSE())</f>
        <v>538</v>
      </c>
      <c r="Q5827" s="0" t="n">
        <f aca="false">VLOOKUP(B5827,'Team Data'!$A$1:$E$659,4,FALSE())</f>
        <v>500</v>
      </c>
      <c r="R5827" s="0" t="n">
        <f aca="false">VLOOKUP(B5827,'Team Data'!$A$1:$E$659,5,FALSE())</f>
        <v>508</v>
      </c>
      <c r="S5827" s="0" t="n">
        <f aca="false">IF(I5827=1,(MIN(30,(C5827-D5827)))*(M5827/(M5827+N5827))*(Q5827/(Q5827+R5827)),(MAX(-30,(C5827-D5827)))*(N5827/(M5827+N5827))*(R5827/(R5827+Q5827)))</f>
        <v>1.28384687208217</v>
      </c>
      <c r="T5827" s="0" t="n">
        <f aca="false">IF(J5827=1,(MIN(30,(D5827-C5827)))*(K5827/(K5827+L5827))*(O5827/(O5827+P5827)),(MAX(-30,(D5827-C5827)))*(L5827/(K5827+L5827))*(P5827/(P5827+O5827)))</f>
        <v>-0.423622047244094</v>
      </c>
      <c r="U5827" s="7" t="n">
        <v>43170</v>
      </c>
    </row>
    <row r="5828" customFormat="false" ht="15" hidden="false" customHeight="false" outlineLevel="0" collapsed="false">
      <c r="A5828" s="0" t="s">
        <v>320</v>
      </c>
      <c r="B5828" s="0" t="s">
        <v>15</v>
      </c>
      <c r="C5828" s="0" t="n">
        <v>61</v>
      </c>
      <c r="D5828" s="0" t="n">
        <v>75</v>
      </c>
      <c r="E5828" s="0" t="n">
        <v>19</v>
      </c>
      <c r="F5828" s="0" t="n">
        <v>42</v>
      </c>
      <c r="G5828" s="0" t="n">
        <v>7</v>
      </c>
      <c r="H5828" s="0" t="n">
        <v>14</v>
      </c>
      <c r="I5828" s="0" t="n">
        <v>0</v>
      </c>
      <c r="J5828" s="0" t="n">
        <v>1</v>
      </c>
      <c r="K5828" s="0" t="n">
        <f aca="false">VLOOKUP(A5828,'Team Data'!$A$1:$E$659,2,FALSE())</f>
        <v>24</v>
      </c>
      <c r="L5828" s="0" t="n">
        <f aca="false">VLOOKUP(A5828,'Team Data'!$A$1:$E$659,3,FALSE())</f>
        <v>12</v>
      </c>
      <c r="M5828" s="0" t="n">
        <f aca="false">VLOOKUP(B5828,'Team Data'!$A$1:$E$659,2,FALSE())</f>
        <v>26</v>
      </c>
      <c r="N5828" s="0" t="n">
        <f aca="false">VLOOKUP(B5828,'Team Data'!$A$1:$E$659,3,FALSE())</f>
        <v>8</v>
      </c>
      <c r="O5828" s="0" t="n">
        <f aca="false">VLOOKUP(A5828,'Team Data'!$A$1:$E$659,4,FALSE())</f>
        <v>677</v>
      </c>
      <c r="P5828" s="0" t="n">
        <f aca="false">VLOOKUP(A5828,'Team Data'!$A$1:$E$659,5,FALSE())</f>
        <v>508</v>
      </c>
      <c r="Q5828" s="0" t="n">
        <f aca="false">VLOOKUP(B5828,'Team Data'!$A$1:$E$659,4,FALSE())</f>
        <v>626</v>
      </c>
      <c r="R5828" s="0" t="n">
        <f aca="false">VLOOKUP(B5828,'Team Data'!$A$1:$E$659,5,FALSE())</f>
        <v>506</v>
      </c>
      <c r="S5828" s="0" t="n">
        <f aca="false">IF(I5828=1,(MIN(30,(C5828-D5828)))*(M5828/(M5828+N5828))*(Q5828/(Q5828+R5828)),(MAX(-30,(C5828-D5828)))*(N5828/(M5828+N5828))*(R5828/(R5828+Q5828)))</f>
        <v>-1.47245894824361</v>
      </c>
      <c r="T5828" s="0" t="n">
        <f aca="false">IF(J5828=1,(MIN(30,(D5828-C5828)))*(K5828/(K5828+L5828))*(O5828/(O5828+P5828)),(MAX(-30,(D5828-C5828)))*(L5828/(K5828+L5828))*(P5828/(P5828+O5828)))</f>
        <v>5.33220815752461</v>
      </c>
      <c r="U5828" s="7" t="n">
        <v>43170</v>
      </c>
    </row>
    <row r="5829" customFormat="false" ht="15" hidden="false" customHeight="false" outlineLevel="0" collapsed="false">
      <c r="A5829" s="0" t="s">
        <v>106</v>
      </c>
      <c r="B5829" s="0" t="s">
        <v>192</v>
      </c>
      <c r="C5829" s="0" t="n">
        <v>58</v>
      </c>
      <c r="D5829" s="0" t="n">
        <v>72</v>
      </c>
      <c r="E5829" s="0" t="n">
        <v>33</v>
      </c>
      <c r="F5829" s="0" t="n">
        <v>39</v>
      </c>
      <c r="G5829" s="0" t="n">
        <v>13</v>
      </c>
      <c r="H5829" s="0" t="n">
        <v>8</v>
      </c>
      <c r="I5829" s="0" t="n">
        <v>0</v>
      </c>
      <c r="J5829" s="0" t="n">
        <v>1</v>
      </c>
      <c r="K5829" s="0" t="n">
        <f aca="false">VLOOKUP(A5829,'Team Data'!$A$1:$E$659,2,FALSE())</f>
        <v>22</v>
      </c>
      <c r="L5829" s="0" t="n">
        <f aca="false">VLOOKUP(A5829,'Team Data'!$A$1:$E$659,3,FALSE())</f>
        <v>12</v>
      </c>
      <c r="M5829" s="0" t="n">
        <f aca="false">VLOOKUP(B5829,'Team Data'!$A$1:$E$659,2,FALSE())</f>
        <v>28</v>
      </c>
      <c r="N5829" s="0" t="n">
        <f aca="false">VLOOKUP(B5829,'Team Data'!$A$1:$E$659,3,FALSE())</f>
        <v>6</v>
      </c>
      <c r="O5829" s="0" t="n">
        <f aca="false">VLOOKUP(A5829,'Team Data'!$A$1:$E$659,4,FALSE())</f>
        <v>510</v>
      </c>
      <c r="P5829" s="0" t="n">
        <f aca="false">VLOOKUP(A5829,'Team Data'!$A$1:$E$659,5,FALSE())</f>
        <v>571</v>
      </c>
      <c r="Q5829" s="0" t="n">
        <f aca="false">VLOOKUP(B5829,'Team Data'!$A$1:$E$659,4,FALSE())</f>
        <v>515</v>
      </c>
      <c r="R5829" s="0" t="n">
        <f aca="false">VLOOKUP(B5829,'Team Data'!$A$1:$E$659,5,FALSE())</f>
        <v>512</v>
      </c>
      <c r="S5829" s="0" t="n">
        <f aca="false">IF(I5829=1,(MIN(30,(C5829-D5829)))*(M5829/(M5829+N5829))*(Q5829/(Q5829+R5829)),(MAX(-30,(C5829-D5829)))*(N5829/(M5829+N5829))*(R5829/(R5829+Q5829)))</f>
        <v>-1.23168566355461</v>
      </c>
      <c r="T5829" s="0" t="n">
        <f aca="false">IF(J5829=1,(MIN(30,(D5829-C5829)))*(K5829/(K5829+L5829))*(O5829/(O5829+P5829)),(MAX(-30,(D5829-C5829)))*(L5829/(K5829+L5829))*(P5829/(P5829+O5829)))</f>
        <v>4.27382053654024</v>
      </c>
      <c r="U5829" s="7" t="n">
        <v>43170</v>
      </c>
    </row>
    <row r="5830" customFormat="false" ht="15" hidden="false" customHeight="false" outlineLevel="0" collapsed="false">
      <c r="A5830" s="0" t="s">
        <v>41</v>
      </c>
      <c r="B5830" s="0" t="s">
        <v>306</v>
      </c>
      <c r="C5830" s="0" t="n">
        <v>71</v>
      </c>
      <c r="D5830" s="0" t="n">
        <v>55</v>
      </c>
      <c r="E5830" s="0" t="n">
        <v>37</v>
      </c>
      <c r="F5830" s="0" t="n">
        <v>41</v>
      </c>
      <c r="G5830" s="0" t="n">
        <v>5</v>
      </c>
      <c r="H5830" s="0" t="n">
        <v>11</v>
      </c>
      <c r="I5830" s="0" t="n">
        <v>1</v>
      </c>
      <c r="J5830" s="0" t="n">
        <v>0</v>
      </c>
      <c r="K5830" s="0" t="n">
        <f aca="false">VLOOKUP(A5830,'Team Data'!$A$1:$E$659,2,FALSE())</f>
        <v>20</v>
      </c>
      <c r="L5830" s="0" t="n">
        <f aca="false">VLOOKUP(A5830,'Team Data'!$A$1:$E$659,3,FALSE())</f>
        <v>12</v>
      </c>
      <c r="M5830" s="0" t="n">
        <f aca="false">VLOOKUP(B5830,'Team Data'!$A$1:$E$659,2,FALSE())</f>
        <v>18</v>
      </c>
      <c r="N5830" s="0" t="n">
        <f aca="false">VLOOKUP(B5830,'Team Data'!$A$1:$E$659,3,FALSE())</f>
        <v>17</v>
      </c>
      <c r="O5830" s="0" t="n">
        <f aca="false">VLOOKUP(A5830,'Team Data'!$A$1:$E$659,4,FALSE())</f>
        <v>495</v>
      </c>
      <c r="P5830" s="0" t="n">
        <f aca="false">VLOOKUP(A5830,'Team Data'!$A$1:$E$659,5,FALSE())</f>
        <v>488</v>
      </c>
      <c r="Q5830" s="0" t="n">
        <f aca="false">VLOOKUP(B5830,'Team Data'!$A$1:$E$659,4,FALSE())</f>
        <v>605</v>
      </c>
      <c r="R5830" s="0" t="n">
        <f aca="false">VLOOKUP(B5830,'Team Data'!$A$1:$E$659,5,FALSE())</f>
        <v>465</v>
      </c>
      <c r="S5830" s="0" t="n">
        <f aca="false">IF(I5830=1,(MIN(30,(C5830-D5830)))*(M5830/(M5830+N5830))*(Q5830/(Q5830+R5830)),(MAX(-30,(C5830-D5830)))*(N5830/(M5830+N5830))*(R5830/(R5830+Q5830)))</f>
        <v>4.65260347129506</v>
      </c>
      <c r="T5830" s="0" t="n">
        <f aca="false">IF(J5830=1,(MIN(30,(D5830-C5830)))*(K5830/(K5830+L5830))*(O5830/(O5830+P5830)),(MAX(-30,(D5830-C5830)))*(L5830/(K5830+L5830))*(P5830/(P5830+O5830)))</f>
        <v>-2.97863682604273</v>
      </c>
      <c r="U5830" s="7" t="n">
        <v>43170</v>
      </c>
    </row>
    <row r="5831" customFormat="false" ht="15" hidden="false" customHeight="false" outlineLevel="0" collapsed="false">
      <c r="A5831" s="0" t="s">
        <v>226</v>
      </c>
      <c r="B5831" s="0" t="s">
        <v>110</v>
      </c>
      <c r="C5831" s="0" t="n">
        <v>68</v>
      </c>
      <c r="D5831" s="0" t="n">
        <v>65</v>
      </c>
      <c r="E5831" s="0" t="n">
        <v>30</v>
      </c>
      <c r="F5831" s="0" t="n">
        <v>34</v>
      </c>
      <c r="G5831" s="0" t="n">
        <v>7</v>
      </c>
      <c r="H5831" s="0" t="n">
        <v>8</v>
      </c>
      <c r="I5831" s="0" t="n">
        <v>1</v>
      </c>
      <c r="J5831" s="0" t="n">
        <v>0</v>
      </c>
      <c r="K5831" s="0" t="n">
        <f aca="false">VLOOKUP(A5831,'Team Data'!$A$1:$E$659,2,FALSE())</f>
        <v>24</v>
      </c>
      <c r="L5831" s="0" t="n">
        <f aca="false">VLOOKUP(A5831,'Team Data'!$A$1:$E$659,3,FALSE())</f>
        <v>9</v>
      </c>
      <c r="M5831" s="0" t="n">
        <f aca="false">VLOOKUP(B5831,'Team Data'!$A$1:$E$659,2,FALSE())</f>
        <v>18</v>
      </c>
      <c r="N5831" s="0" t="n">
        <f aca="false">VLOOKUP(B5831,'Team Data'!$A$1:$E$659,3,FALSE())</f>
        <v>14</v>
      </c>
      <c r="O5831" s="0" t="n">
        <f aca="false">VLOOKUP(A5831,'Team Data'!$A$1:$E$659,4,FALSE())</f>
        <v>464</v>
      </c>
      <c r="P5831" s="0" t="n">
        <f aca="false">VLOOKUP(A5831,'Team Data'!$A$1:$E$659,5,FALSE())</f>
        <v>528</v>
      </c>
      <c r="Q5831" s="0" t="n">
        <f aca="false">VLOOKUP(B5831,'Team Data'!$A$1:$E$659,4,FALSE())</f>
        <v>490</v>
      </c>
      <c r="R5831" s="0" t="n">
        <f aca="false">VLOOKUP(B5831,'Team Data'!$A$1:$E$659,5,FALSE())</f>
        <v>466</v>
      </c>
      <c r="S5831" s="0" t="n">
        <f aca="false">IF(I5831=1,(MIN(30,(C5831-D5831)))*(M5831/(M5831+N5831))*(Q5831/(Q5831+R5831)),(MAX(-30,(C5831-D5831)))*(N5831/(M5831+N5831))*(R5831/(R5831+Q5831)))</f>
        <v>0.864932008368201</v>
      </c>
      <c r="T5831" s="0" t="n">
        <f aca="false">IF(J5831=1,(MIN(30,(D5831-C5831)))*(K5831/(K5831+L5831))*(O5831/(O5831+P5831)),(MAX(-30,(D5831-C5831)))*(L5831/(K5831+L5831))*(P5831/(P5831+O5831)))</f>
        <v>-0.435483870967742</v>
      </c>
      <c r="U5831" s="7" t="n">
        <v>43170</v>
      </c>
    </row>
    <row r="5832" customFormat="false" ht="15" hidden="false" customHeight="false" outlineLevel="0" collapsed="false">
      <c r="A5832" s="0" t="s">
        <v>138</v>
      </c>
      <c r="B5832" s="0" t="s">
        <v>288</v>
      </c>
      <c r="C5832" s="0" t="n">
        <v>77</v>
      </c>
      <c r="D5832" s="0" t="n">
        <v>72</v>
      </c>
      <c r="E5832" s="0" t="n">
        <v>32</v>
      </c>
      <c r="F5832" s="0" t="n">
        <v>34</v>
      </c>
      <c r="G5832" s="0" t="n">
        <v>10</v>
      </c>
      <c r="H5832" s="0" t="n">
        <v>10</v>
      </c>
      <c r="I5832" s="0" t="n">
        <v>1</v>
      </c>
      <c r="J5832" s="0" t="n">
        <v>0</v>
      </c>
      <c r="K5832" s="0" t="n">
        <f aca="false">VLOOKUP(A5832,'Team Data'!$A$1:$E$659,2,FALSE())</f>
        <v>23</v>
      </c>
      <c r="L5832" s="0" t="n">
        <f aca="false">VLOOKUP(A5832,'Team Data'!$A$1:$E$659,3,FALSE())</f>
        <v>11</v>
      </c>
      <c r="M5832" s="0" t="n">
        <f aca="false">VLOOKUP(B5832,'Team Data'!$A$1:$E$659,2,FALSE())</f>
        <v>26</v>
      </c>
      <c r="N5832" s="0" t="n">
        <f aca="false">VLOOKUP(B5832,'Team Data'!$A$1:$E$659,3,FALSE())</f>
        <v>9</v>
      </c>
      <c r="O5832" s="0" t="n">
        <f aca="false">VLOOKUP(A5832,'Team Data'!$A$1:$E$659,4,FALSE())</f>
        <v>704</v>
      </c>
      <c r="P5832" s="0" t="n">
        <f aca="false">VLOOKUP(A5832,'Team Data'!$A$1:$E$659,5,FALSE())</f>
        <v>448</v>
      </c>
      <c r="Q5832" s="0" t="n">
        <f aca="false">VLOOKUP(B5832,'Team Data'!$A$1:$E$659,4,FALSE())</f>
        <v>702</v>
      </c>
      <c r="R5832" s="0" t="n">
        <f aca="false">VLOOKUP(B5832,'Team Data'!$A$1:$E$659,5,FALSE())</f>
        <v>475</v>
      </c>
      <c r="S5832" s="0" t="n">
        <f aca="false">IF(I5832=1,(MIN(30,(C5832-D5832)))*(M5832/(M5832+N5832))*(Q5832/(Q5832+R5832)),(MAX(-30,(C5832-D5832)))*(N5832/(M5832+N5832))*(R5832/(R5832+Q5832)))</f>
        <v>2.21531739288749</v>
      </c>
      <c r="T5832" s="0" t="n">
        <f aca="false">IF(J5832=1,(MIN(30,(D5832-C5832)))*(K5832/(K5832+L5832))*(O5832/(O5832+P5832)),(MAX(-30,(D5832-C5832)))*(L5832/(K5832+L5832))*(P5832/(P5832+O5832)))</f>
        <v>-0.629084967320261</v>
      </c>
      <c r="U5832" s="7" t="n">
        <v>43170</v>
      </c>
    </row>
    <row r="5833" customFormat="false" ht="15" hidden="false" customHeight="false" outlineLevel="0" collapsed="false">
      <c r="A5833" s="0" t="s">
        <v>66</v>
      </c>
      <c r="B5833" s="0" t="s">
        <v>239</v>
      </c>
      <c r="C5833" s="0" t="n">
        <v>58</v>
      </c>
      <c r="D5833" s="0" t="n">
        <v>57</v>
      </c>
      <c r="E5833" s="0" t="n">
        <v>32</v>
      </c>
      <c r="F5833" s="0" t="n">
        <v>37</v>
      </c>
      <c r="G5833" s="0" t="n">
        <v>12</v>
      </c>
      <c r="H5833" s="0" t="n">
        <v>14</v>
      </c>
      <c r="I5833" s="0" t="n">
        <v>1</v>
      </c>
      <c r="J5833" s="0" t="n">
        <v>0</v>
      </c>
      <c r="K5833" s="0" t="n">
        <f aca="false">VLOOKUP(A5833,'Team Data'!$A$1:$E$659,2,FALSE())</f>
        <v>21</v>
      </c>
      <c r="L5833" s="0" t="n">
        <f aca="false">VLOOKUP(A5833,'Team Data'!$A$1:$E$659,3,FALSE())</f>
        <v>12</v>
      </c>
      <c r="M5833" s="0" t="n">
        <f aca="false">VLOOKUP(B5833,'Team Data'!$A$1:$E$659,2,FALSE())</f>
        <v>26</v>
      </c>
      <c r="N5833" s="0" t="n">
        <f aca="false">VLOOKUP(B5833,'Team Data'!$A$1:$E$659,3,FALSE())</f>
        <v>8</v>
      </c>
      <c r="O5833" s="0" t="n">
        <f aca="false">VLOOKUP(A5833,'Team Data'!$A$1:$E$659,4,FALSE())</f>
        <v>590</v>
      </c>
      <c r="P5833" s="0" t="n">
        <f aca="false">VLOOKUP(A5833,'Team Data'!$A$1:$E$659,5,FALSE())</f>
        <v>486</v>
      </c>
      <c r="Q5833" s="0" t="n">
        <f aca="false">VLOOKUP(B5833,'Team Data'!$A$1:$E$659,4,FALSE())</f>
        <v>627</v>
      </c>
      <c r="R5833" s="0" t="n">
        <f aca="false">VLOOKUP(B5833,'Team Data'!$A$1:$E$659,5,FALSE())</f>
        <v>488</v>
      </c>
      <c r="S5833" s="0" t="n">
        <f aca="false">IF(I5833=1,(MIN(30,(C5833-D5833)))*(M5833/(M5833+N5833))*(Q5833/(Q5833+R5833)),(MAX(-30,(C5833-D5833)))*(N5833/(M5833+N5833))*(R5833/(R5833+Q5833)))</f>
        <v>0.430018464785017</v>
      </c>
      <c r="T5833" s="0" t="n">
        <f aca="false">IF(J5833=1,(MIN(30,(D5833-C5833)))*(K5833/(K5833+L5833))*(O5833/(O5833+P5833)),(MAX(-30,(D5833-C5833)))*(L5833/(K5833+L5833))*(P5833/(P5833+O5833)))</f>
        <v>-0.16424467725583</v>
      </c>
      <c r="U5833" s="7" t="n">
        <v>43170</v>
      </c>
    </row>
    <row r="5834" customFormat="false" ht="15" hidden="false" customHeight="false" outlineLevel="0" collapsed="false">
      <c r="A5834" s="0" t="s">
        <v>321</v>
      </c>
      <c r="B5834" s="0" t="s">
        <v>102</v>
      </c>
      <c r="C5834" s="0" t="n">
        <v>61</v>
      </c>
      <c r="D5834" s="0" t="n">
        <v>74</v>
      </c>
      <c r="E5834" s="0" t="n">
        <v>43</v>
      </c>
      <c r="F5834" s="0" t="n">
        <v>31</v>
      </c>
      <c r="G5834" s="0" t="n">
        <v>13</v>
      </c>
      <c r="H5834" s="0" t="n">
        <v>8</v>
      </c>
      <c r="I5834" s="0" t="n">
        <v>0</v>
      </c>
      <c r="J5834" s="0" t="n">
        <v>1</v>
      </c>
      <c r="K5834" s="0" t="n">
        <f aca="false">VLOOKUP(A5834,'Team Data'!$A$1:$E$659,2,FALSE())</f>
        <v>21</v>
      </c>
      <c r="L5834" s="0" t="n">
        <f aca="false">VLOOKUP(A5834,'Team Data'!$A$1:$E$659,3,FALSE())</f>
        <v>13</v>
      </c>
      <c r="M5834" s="0" t="n">
        <f aca="false">VLOOKUP(B5834,'Team Data'!$A$1:$E$659,2,FALSE())</f>
        <v>24</v>
      </c>
      <c r="N5834" s="0" t="n">
        <f aca="false">VLOOKUP(B5834,'Team Data'!$A$1:$E$659,3,FALSE())</f>
        <v>11</v>
      </c>
      <c r="O5834" s="0" t="n">
        <f aca="false">VLOOKUP(A5834,'Team Data'!$A$1:$E$659,4,FALSE())</f>
        <v>576</v>
      </c>
      <c r="P5834" s="0" t="n">
        <f aca="false">VLOOKUP(A5834,'Team Data'!$A$1:$E$659,5,FALSE())</f>
        <v>519</v>
      </c>
      <c r="Q5834" s="0" t="n">
        <f aca="false">VLOOKUP(B5834,'Team Data'!$A$1:$E$659,4,FALSE())</f>
        <v>527</v>
      </c>
      <c r="R5834" s="0" t="n">
        <f aca="false">VLOOKUP(B5834,'Team Data'!$A$1:$E$659,5,FALSE())</f>
        <v>561</v>
      </c>
      <c r="S5834" s="0" t="n">
        <f aca="false">IF(I5834=1,(MIN(30,(C5834-D5834)))*(M5834/(M5834+N5834))*(Q5834/(Q5834+R5834)),(MAX(-30,(C5834-D5834)))*(N5834/(M5834+N5834))*(R5834/(R5834+Q5834)))</f>
        <v>-2.10669642857143</v>
      </c>
      <c r="T5834" s="0" t="n">
        <f aca="false">IF(J5834=1,(MIN(30,(D5834-C5834)))*(K5834/(K5834+L5834))*(O5834/(O5834+P5834)),(MAX(-30,(D5834-C5834)))*(L5834/(K5834+L5834))*(P5834/(P5834+O5834)))</f>
        <v>4.22369057211926</v>
      </c>
      <c r="U5834" s="7" t="n">
        <v>43170</v>
      </c>
    </row>
    <row r="5835" customFormat="false" ht="15" hidden="false" customHeight="false" outlineLevel="0" collapsed="false">
      <c r="A5835" s="0" t="s">
        <v>115</v>
      </c>
      <c r="B5835" s="0" t="s">
        <v>54</v>
      </c>
      <c r="C5835" s="0" t="n">
        <v>55</v>
      </c>
      <c r="D5835" s="0" t="n">
        <v>56</v>
      </c>
      <c r="E5835" s="0" t="n">
        <v>29</v>
      </c>
      <c r="F5835" s="0" t="n">
        <v>33</v>
      </c>
      <c r="G5835" s="0" t="n">
        <v>12</v>
      </c>
      <c r="H5835" s="0" t="n">
        <v>13</v>
      </c>
      <c r="I5835" s="0" t="n">
        <v>0</v>
      </c>
      <c r="J5835" s="0" t="n">
        <v>1</v>
      </c>
      <c r="K5835" s="0" t="n">
        <f aca="false">VLOOKUP(A5835,'Team Data'!$A$1:$E$659,2,FALSE())</f>
        <v>27</v>
      </c>
      <c r="L5835" s="0" t="n">
        <f aca="false">VLOOKUP(A5835,'Team Data'!$A$1:$E$659,3,FALSE())</f>
        <v>8</v>
      </c>
      <c r="M5835" s="0" t="n">
        <f aca="false">VLOOKUP(B5835,'Team Data'!$A$1:$E$659,2,FALSE())</f>
        <v>30</v>
      </c>
      <c r="N5835" s="0" t="n">
        <f aca="false">VLOOKUP(B5835,'Team Data'!$A$1:$E$659,3,FALSE())</f>
        <v>5</v>
      </c>
      <c r="O5835" s="0" t="n">
        <f aca="false">VLOOKUP(A5835,'Team Data'!$A$1:$E$659,4,FALSE())</f>
        <v>625</v>
      </c>
      <c r="P5835" s="0" t="n">
        <f aca="false">VLOOKUP(A5835,'Team Data'!$A$1:$E$659,5,FALSE())</f>
        <v>506</v>
      </c>
      <c r="Q5835" s="0" t="n">
        <f aca="false">VLOOKUP(B5835,'Team Data'!$A$1:$E$659,4,FALSE())</f>
        <v>649</v>
      </c>
      <c r="R5835" s="0" t="n">
        <f aca="false">VLOOKUP(B5835,'Team Data'!$A$1:$E$659,5,FALSE())</f>
        <v>509</v>
      </c>
      <c r="S5835" s="0" t="n">
        <f aca="false">IF(I5835=1,(MIN(30,(C5835-D5835)))*(M5835/(M5835+N5835))*(Q5835/(Q5835+R5835)),(MAX(-30,(C5835-D5835)))*(N5835/(M5835+N5835))*(R5835/(R5835+Q5835)))</f>
        <v>-0.0627929928448063</v>
      </c>
      <c r="T5835" s="0" t="n">
        <f aca="false">IF(J5835=1,(MIN(30,(D5835-C5835)))*(K5835/(K5835+L5835))*(O5835/(O5835+P5835)),(MAX(-30,(D5835-C5835)))*(L5835/(K5835+L5835))*(P5835/(P5835+O5835)))</f>
        <v>0.426297840090944</v>
      </c>
      <c r="U5835" s="7" t="n">
        <v>43170</v>
      </c>
    </row>
    <row r="5836" customFormat="false" ht="15" hidden="false" customHeight="false" outlineLevel="0" collapsed="false">
      <c r="A5836" s="0" t="s">
        <v>48</v>
      </c>
      <c r="B5836" s="0" t="s">
        <v>236</v>
      </c>
      <c r="C5836" s="0" t="n">
        <v>94</v>
      </c>
      <c r="D5836" s="0" t="n">
        <v>89</v>
      </c>
      <c r="E5836" s="0" t="n">
        <v>35</v>
      </c>
      <c r="F5836" s="0" t="n">
        <v>27</v>
      </c>
      <c r="G5836" s="0" t="n">
        <v>10</v>
      </c>
      <c r="H5836" s="0" t="n">
        <v>7</v>
      </c>
      <c r="I5836" s="0" t="n">
        <v>1</v>
      </c>
      <c r="J5836" s="0" t="n">
        <v>0</v>
      </c>
      <c r="K5836" s="0" t="n">
        <f aca="false">VLOOKUP(A5836,'Team Data'!$A$1:$E$659,2,FALSE())</f>
        <v>21</v>
      </c>
      <c r="L5836" s="0" t="n">
        <f aca="false">VLOOKUP(A5836,'Team Data'!$A$1:$E$659,3,FALSE())</f>
        <v>15</v>
      </c>
      <c r="M5836" s="0" t="n">
        <f aca="false">VLOOKUP(B5836,'Team Data'!$A$1:$E$659,2,FALSE())</f>
        <v>18</v>
      </c>
      <c r="N5836" s="0" t="n">
        <f aca="false">VLOOKUP(B5836,'Team Data'!$A$1:$E$659,3,FALSE())</f>
        <v>15</v>
      </c>
      <c r="O5836" s="0" t="n">
        <f aca="false">VLOOKUP(A5836,'Team Data'!$A$1:$E$659,4,FALSE())</f>
        <v>577</v>
      </c>
      <c r="P5836" s="0" t="n">
        <f aca="false">VLOOKUP(A5836,'Team Data'!$A$1:$E$659,5,FALSE())</f>
        <v>521</v>
      </c>
      <c r="Q5836" s="0" t="n">
        <f aca="false">VLOOKUP(B5836,'Team Data'!$A$1:$E$659,4,FALSE())</f>
        <v>473</v>
      </c>
      <c r="R5836" s="0" t="n">
        <f aca="false">VLOOKUP(B5836,'Team Data'!$A$1:$E$659,5,FALSE())</f>
        <v>475</v>
      </c>
      <c r="S5836" s="0" t="n">
        <f aca="false">IF(I5836=1,(MIN(30,(C5836-D5836)))*(M5836/(M5836+N5836))*(Q5836/(Q5836+R5836)),(MAX(-30,(C5836-D5836)))*(N5836/(M5836+N5836))*(R5836/(R5836+Q5836)))</f>
        <v>1.36075949367089</v>
      </c>
      <c r="T5836" s="0" t="n">
        <f aca="false">IF(J5836=1,(MIN(30,(D5836-C5836)))*(K5836/(K5836+L5836))*(O5836/(O5836+P5836)),(MAX(-30,(D5836-C5836)))*(L5836/(K5836+L5836))*(P5836/(P5836+O5836)))</f>
        <v>-0.988539769277474</v>
      </c>
      <c r="U5836" s="7" t="n">
        <v>43171</v>
      </c>
    </row>
    <row r="5837" customFormat="false" ht="15" hidden="false" customHeight="false" outlineLevel="0" collapsed="false">
      <c r="A5837" s="0" t="s">
        <v>6</v>
      </c>
      <c r="B5837" s="0" t="s">
        <v>73</v>
      </c>
      <c r="C5837" s="0" t="n">
        <v>73</v>
      </c>
      <c r="D5837" s="0" t="n">
        <v>80</v>
      </c>
      <c r="E5837" s="0" t="n">
        <v>54</v>
      </c>
      <c r="F5837" s="0" t="n">
        <v>40</v>
      </c>
      <c r="G5837" s="0" t="n">
        <v>16</v>
      </c>
      <c r="H5837" s="0" t="n">
        <v>13</v>
      </c>
      <c r="I5837" s="0" t="n">
        <v>0</v>
      </c>
      <c r="J5837" s="0" t="n">
        <v>1</v>
      </c>
      <c r="K5837" s="0" t="n">
        <f aca="false">VLOOKUP(A5837,'Team Data'!$A$1:$E$659,2,FALSE())</f>
        <v>16</v>
      </c>
      <c r="L5837" s="0" t="n">
        <f aca="false">VLOOKUP(A5837,'Team Data'!$A$1:$E$659,3,FALSE())</f>
        <v>16</v>
      </c>
      <c r="M5837" s="0" t="n">
        <f aca="false">VLOOKUP(B5837,'Team Data'!$A$1:$E$659,2,FALSE())</f>
        <v>17</v>
      </c>
      <c r="N5837" s="0" t="n">
        <f aca="false">VLOOKUP(B5837,'Team Data'!$A$1:$E$659,3,FALSE())</f>
        <v>17</v>
      </c>
      <c r="O5837" s="0" t="n">
        <f aca="false">VLOOKUP(A5837,'Team Data'!$A$1:$E$659,4,FALSE())</f>
        <v>459</v>
      </c>
      <c r="P5837" s="0" t="n">
        <f aca="false">VLOOKUP(A5837,'Team Data'!$A$1:$E$659,5,FALSE())</f>
        <v>461</v>
      </c>
      <c r="Q5837" s="0" t="n">
        <f aca="false">VLOOKUP(B5837,'Team Data'!$A$1:$E$659,4,FALSE())</f>
        <v>569</v>
      </c>
      <c r="R5837" s="0" t="n">
        <f aca="false">VLOOKUP(B5837,'Team Data'!$A$1:$E$659,5,FALSE())</f>
        <v>514</v>
      </c>
      <c r="S5837" s="0" t="n">
        <f aca="false">IF(I5837=1,(MIN(30,(C5837-D5837)))*(M5837/(M5837+N5837))*(Q5837/(Q5837+R5837)),(MAX(-30,(C5837-D5837)))*(N5837/(M5837+N5837))*(R5837/(R5837+Q5837)))</f>
        <v>-1.66112650046168</v>
      </c>
      <c r="T5837" s="0" t="n">
        <f aca="false">IF(J5837=1,(MIN(30,(D5837-C5837)))*(K5837/(K5837+L5837))*(O5837/(O5837+P5837)),(MAX(-30,(D5837-C5837)))*(L5837/(K5837+L5837))*(P5837/(P5837+O5837)))</f>
        <v>1.74619565217391</v>
      </c>
      <c r="U5837" s="7" t="n">
        <v>43171</v>
      </c>
    </row>
    <row r="5838" customFormat="false" ht="15" hidden="false" customHeight="false" outlineLevel="0" collapsed="false">
      <c r="A5838" s="0" t="s">
        <v>198</v>
      </c>
      <c r="B5838" s="0" t="s">
        <v>144</v>
      </c>
      <c r="C5838" s="0" t="n">
        <v>52</v>
      </c>
      <c r="D5838" s="0" t="n">
        <v>65</v>
      </c>
      <c r="E5838" s="0" t="n">
        <v>34</v>
      </c>
      <c r="F5838" s="0" t="n">
        <v>33</v>
      </c>
      <c r="G5838" s="0" t="n">
        <v>11</v>
      </c>
      <c r="H5838" s="0" t="n">
        <v>7</v>
      </c>
      <c r="I5838" s="0" t="n">
        <v>0</v>
      </c>
      <c r="J5838" s="0" t="n">
        <v>1</v>
      </c>
      <c r="K5838" s="0" t="n">
        <f aca="false">VLOOKUP(A5838,'Team Data'!$A$1:$E$659,2,FALSE())</f>
        <v>20</v>
      </c>
      <c r="L5838" s="0" t="n">
        <f aca="false">VLOOKUP(A5838,'Team Data'!$A$1:$E$659,3,FALSE())</f>
        <v>15</v>
      </c>
      <c r="M5838" s="0" t="n">
        <f aca="false">VLOOKUP(B5838,'Team Data'!$A$1:$E$659,2,FALSE())</f>
        <v>22</v>
      </c>
      <c r="N5838" s="0" t="n">
        <f aca="false">VLOOKUP(B5838,'Team Data'!$A$1:$E$659,3,FALSE())</f>
        <v>15</v>
      </c>
      <c r="O5838" s="0" t="n">
        <f aca="false">VLOOKUP(A5838,'Team Data'!$A$1:$E$659,4,FALSE())</f>
        <v>455</v>
      </c>
      <c r="P5838" s="0" t="n">
        <f aca="false">VLOOKUP(A5838,'Team Data'!$A$1:$E$659,5,FALSE())</f>
        <v>629</v>
      </c>
      <c r="Q5838" s="0" t="n">
        <f aca="false">VLOOKUP(B5838,'Team Data'!$A$1:$E$659,4,FALSE())</f>
        <v>570</v>
      </c>
      <c r="R5838" s="0" t="n">
        <f aca="false">VLOOKUP(B5838,'Team Data'!$A$1:$E$659,5,FALSE())</f>
        <v>569</v>
      </c>
      <c r="S5838" s="0" t="n">
        <f aca="false">IF(I5838=1,(MIN(30,(C5838-D5838)))*(M5838/(M5838+N5838))*(Q5838/(Q5838+R5838)),(MAX(-30,(C5838-D5838)))*(N5838/(M5838+N5838))*(R5838/(R5838+Q5838)))</f>
        <v>-2.63282158365565</v>
      </c>
      <c r="T5838" s="0" t="n">
        <f aca="false">IF(J5838=1,(MIN(30,(D5838-C5838)))*(K5838/(K5838+L5838))*(O5838/(O5838+P5838)),(MAX(-30,(D5838-C5838)))*(L5838/(K5838+L5838))*(P5838/(P5838+O5838)))</f>
        <v>3.11808118081181</v>
      </c>
      <c r="U5838" s="7" t="n">
        <v>43171</v>
      </c>
    </row>
    <row r="5839" customFormat="false" ht="15" hidden="false" customHeight="false" outlineLevel="0" collapsed="false">
      <c r="A5839" s="0" t="s">
        <v>109</v>
      </c>
      <c r="B5839" s="0" t="s">
        <v>256</v>
      </c>
      <c r="C5839" s="0" t="n">
        <v>72</v>
      </c>
      <c r="D5839" s="0" t="n">
        <v>88</v>
      </c>
      <c r="E5839" s="0" t="n">
        <v>24</v>
      </c>
      <c r="F5839" s="0" t="n">
        <v>32</v>
      </c>
      <c r="G5839" s="0" t="n">
        <v>12</v>
      </c>
      <c r="H5839" s="0" t="n">
        <v>13</v>
      </c>
      <c r="I5839" s="0" t="n">
        <v>0</v>
      </c>
      <c r="J5839" s="0" t="n">
        <v>1</v>
      </c>
      <c r="K5839" s="0" t="n">
        <f aca="false">VLOOKUP(A5839,'Team Data'!$A$1:$E$659,2,FALSE())</f>
        <v>19</v>
      </c>
      <c r="L5839" s="0" t="n">
        <f aca="false">VLOOKUP(A5839,'Team Data'!$A$1:$E$659,3,FALSE())</f>
        <v>14</v>
      </c>
      <c r="M5839" s="0" t="n">
        <f aca="false">VLOOKUP(B5839,'Team Data'!$A$1:$E$659,2,FALSE())</f>
        <v>20</v>
      </c>
      <c r="N5839" s="0" t="n">
        <f aca="false">VLOOKUP(B5839,'Team Data'!$A$1:$E$659,3,FALSE())</f>
        <v>14</v>
      </c>
      <c r="O5839" s="0" t="n">
        <f aca="false">VLOOKUP(A5839,'Team Data'!$A$1:$E$659,4,FALSE())</f>
        <v>501</v>
      </c>
      <c r="P5839" s="0" t="n">
        <f aca="false">VLOOKUP(A5839,'Team Data'!$A$1:$E$659,5,FALSE())</f>
        <v>542</v>
      </c>
      <c r="Q5839" s="0" t="n">
        <f aca="false">VLOOKUP(B5839,'Team Data'!$A$1:$E$659,4,FALSE())</f>
        <v>587</v>
      </c>
      <c r="R5839" s="0" t="n">
        <f aca="false">VLOOKUP(B5839,'Team Data'!$A$1:$E$659,5,FALSE())</f>
        <v>530</v>
      </c>
      <c r="S5839" s="0" t="n">
        <f aca="false">IF(I5839=1,(MIN(30,(C5839-D5839)))*(M5839/(M5839+N5839))*(Q5839/(Q5839+R5839)),(MAX(-30,(C5839-D5839)))*(N5839/(M5839+N5839))*(R5839/(R5839+Q5839)))</f>
        <v>-3.12602032755806</v>
      </c>
      <c r="T5839" s="0" t="n">
        <f aca="false">IF(J5839=1,(MIN(30,(D5839-C5839)))*(K5839/(K5839+L5839))*(O5839/(O5839+P5839)),(MAX(-30,(D5839-C5839)))*(L5839/(K5839+L5839))*(P5839/(P5839+O5839)))</f>
        <v>4.42499782097098</v>
      </c>
      <c r="U5839" s="7" t="n">
        <v>43172</v>
      </c>
    </row>
    <row r="5840" customFormat="false" ht="15" hidden="false" customHeight="false" outlineLevel="0" collapsed="false">
      <c r="A5840" s="0" t="s">
        <v>148</v>
      </c>
      <c r="B5840" s="0" t="s">
        <v>238</v>
      </c>
      <c r="C5840" s="0" t="n">
        <v>61</v>
      </c>
      <c r="D5840" s="0" t="n">
        <v>71</v>
      </c>
      <c r="I5840" s="0" t="n">
        <v>0</v>
      </c>
      <c r="J5840" s="0" t="n">
        <v>1</v>
      </c>
      <c r="K5840" s="0" t="n">
        <f aca="false">VLOOKUP(A5840,'Team Data'!$A$1:$E$659,2,FALSE())</f>
        <v>18</v>
      </c>
      <c r="L5840" s="0" t="n">
        <f aca="false">VLOOKUP(A5840,'Team Data'!$A$1:$E$659,3,FALSE())</f>
        <v>17</v>
      </c>
      <c r="M5840" s="0" t="n">
        <f aca="false">VLOOKUP(B5840,'Team Data'!$A$1:$E$659,2,FALSE())</f>
        <v>23</v>
      </c>
      <c r="N5840" s="0" t="n">
        <f aca="false">VLOOKUP(B5840,'Team Data'!$A$1:$E$659,3,FALSE())</f>
        <v>13</v>
      </c>
      <c r="O5840" s="0" t="n">
        <f aca="false">VLOOKUP(A5840,'Team Data'!$A$1:$E$659,4,FALSE())</f>
        <v>497</v>
      </c>
      <c r="P5840" s="0" t="n">
        <f aca="false">VLOOKUP(A5840,'Team Data'!$A$1:$E$659,5,FALSE())</f>
        <v>580</v>
      </c>
      <c r="Q5840" s="0" t="n">
        <f aca="false">VLOOKUP(B5840,'Team Data'!$A$1:$E$659,4,FALSE())</f>
        <v>577</v>
      </c>
      <c r="R5840" s="0" t="n">
        <f aca="false">VLOOKUP(B5840,'Team Data'!$A$1:$E$659,5,FALSE())</f>
        <v>554</v>
      </c>
      <c r="S5840" s="0" t="n">
        <f aca="false">IF(I5840=1,(MIN(30,(C5840-D5840)))*(M5840/(M5840+N5840))*(Q5840/(Q5840+R5840)),(MAX(-30,(C5840-D5840)))*(N5840/(M5840+N5840))*(R5840/(R5840+Q5840)))</f>
        <v>-1.76883780332056</v>
      </c>
      <c r="T5840" s="0" t="n">
        <f aca="false">IF(J5840=1,(MIN(30,(D5840-C5840)))*(K5840/(K5840+L5840))*(O5840/(O5840+P5840)),(MAX(-30,(D5840-C5840)))*(L5840/(K5840+L5840))*(P5840/(P5840+O5840)))</f>
        <v>2.37325905292479</v>
      </c>
      <c r="U5840" s="7" t="n">
        <v>43172</v>
      </c>
    </row>
    <row r="5841" customFormat="false" ht="15" hidden="false" customHeight="false" outlineLevel="0" collapsed="false">
      <c r="A5841" s="0" t="s">
        <v>337</v>
      </c>
      <c r="B5841" s="0" t="s">
        <v>25</v>
      </c>
      <c r="C5841" s="0" t="n">
        <v>59</v>
      </c>
      <c r="D5841" s="0" t="n">
        <v>80</v>
      </c>
      <c r="E5841" s="0" t="n">
        <v>39</v>
      </c>
      <c r="F5841" s="0" t="n">
        <v>37</v>
      </c>
      <c r="G5841" s="0" t="n">
        <v>13</v>
      </c>
      <c r="H5841" s="0" t="n">
        <v>19</v>
      </c>
      <c r="I5841" s="0" t="n">
        <v>0</v>
      </c>
      <c r="J5841" s="0" t="n">
        <v>1</v>
      </c>
      <c r="K5841" s="0" t="n">
        <f aca="false">VLOOKUP(A5841,'Team Data'!$A$1:$E$659,2,FALSE())</f>
        <v>23</v>
      </c>
      <c r="L5841" s="0" t="n">
        <f aca="false">VLOOKUP(A5841,'Team Data'!$A$1:$E$659,3,FALSE())</f>
        <v>10</v>
      </c>
      <c r="M5841" s="0" t="n">
        <f aca="false">VLOOKUP(B5841,'Team Data'!$A$1:$E$659,2,FALSE())</f>
        <v>18</v>
      </c>
      <c r="N5841" s="0" t="n">
        <f aca="false">VLOOKUP(B5841,'Team Data'!$A$1:$E$659,3,FALSE())</f>
        <v>15</v>
      </c>
      <c r="O5841" s="0" t="n">
        <f aca="false">VLOOKUP(A5841,'Team Data'!$A$1:$E$659,4,FALSE())</f>
        <v>458</v>
      </c>
      <c r="P5841" s="0" t="n">
        <f aca="false">VLOOKUP(A5841,'Team Data'!$A$1:$E$659,5,FALSE())</f>
        <v>534</v>
      </c>
      <c r="Q5841" s="0" t="n">
        <f aca="false">VLOOKUP(B5841,'Team Data'!$A$1:$E$659,4,FALSE())</f>
        <v>668</v>
      </c>
      <c r="R5841" s="0" t="n">
        <f aca="false">VLOOKUP(B5841,'Team Data'!$A$1:$E$659,5,FALSE())</f>
        <v>423</v>
      </c>
      <c r="S5841" s="0" t="n">
        <f aca="false">IF(I5841=1,(MIN(30,(C5841-D5841)))*(M5841/(M5841+N5841))*(Q5841/(Q5841+R5841)),(MAX(-30,(C5841-D5841)))*(N5841/(M5841+N5841))*(R5841/(R5841+Q5841)))</f>
        <v>-3.70094158820098</v>
      </c>
      <c r="T5841" s="0" t="n">
        <f aca="false">IF(J5841=1,(MIN(30,(D5841-C5841)))*(K5841/(K5841+L5841))*(O5841/(O5841+P5841)),(MAX(-30,(D5841-C5841)))*(L5841/(K5841+L5841))*(P5841/(P5841+O5841)))</f>
        <v>6.7575146627566</v>
      </c>
      <c r="U5841" s="7" t="n">
        <v>43172</v>
      </c>
    </row>
    <row r="5842" customFormat="false" ht="15" hidden="false" customHeight="false" outlineLevel="0" collapsed="false">
      <c r="A5842" s="0" t="s">
        <v>209</v>
      </c>
      <c r="B5842" s="0" t="s">
        <v>152</v>
      </c>
      <c r="C5842" s="0" t="n">
        <v>58</v>
      </c>
      <c r="D5842" s="0" t="n">
        <v>66</v>
      </c>
      <c r="E5842" s="0" t="n">
        <v>42</v>
      </c>
      <c r="F5842" s="0" t="n">
        <v>38</v>
      </c>
      <c r="G5842" s="0" t="n">
        <v>14</v>
      </c>
      <c r="H5842" s="0" t="n">
        <v>10</v>
      </c>
      <c r="I5842" s="0" t="n">
        <v>0</v>
      </c>
      <c r="J5842" s="0" t="n">
        <v>1</v>
      </c>
      <c r="K5842" s="0" t="n">
        <f aca="false">VLOOKUP(A5842,'Team Data'!$A$1:$E$659,2,FALSE())</f>
        <v>22</v>
      </c>
      <c r="L5842" s="0" t="n">
        <f aca="false">VLOOKUP(A5842,'Team Data'!$A$1:$E$659,3,FALSE())</f>
        <v>10</v>
      </c>
      <c r="M5842" s="0" t="n">
        <f aca="false">VLOOKUP(B5842,'Team Data'!$A$1:$E$659,2,FALSE())</f>
        <v>22</v>
      </c>
      <c r="N5842" s="0" t="n">
        <f aca="false">VLOOKUP(B5842,'Team Data'!$A$1:$E$659,3,FALSE())</f>
        <v>14</v>
      </c>
      <c r="O5842" s="0" t="n">
        <f aca="false">VLOOKUP(A5842,'Team Data'!$A$1:$E$659,4,FALSE())</f>
        <v>489</v>
      </c>
      <c r="P5842" s="0" t="n">
        <f aca="false">VLOOKUP(A5842,'Team Data'!$A$1:$E$659,5,FALSE())</f>
        <v>510</v>
      </c>
      <c r="Q5842" s="0" t="n">
        <f aca="false">VLOOKUP(B5842,'Team Data'!$A$1:$E$659,4,FALSE())</f>
        <v>725</v>
      </c>
      <c r="R5842" s="0" t="n">
        <f aca="false">VLOOKUP(B5842,'Team Data'!$A$1:$E$659,5,FALSE())</f>
        <v>474</v>
      </c>
      <c r="S5842" s="0" t="n">
        <f aca="false">IF(I5842=1,(MIN(30,(C5842-D5842)))*(M5842/(M5842+N5842))*(Q5842/(Q5842+R5842)),(MAX(-30,(C5842-D5842)))*(N5842/(M5842+N5842))*(R5842/(R5842+Q5842)))</f>
        <v>-1.22991381706978</v>
      </c>
      <c r="T5842" s="0" t="n">
        <f aca="false">IF(J5842=1,(MIN(30,(D5842-C5842)))*(K5842/(K5842+L5842))*(O5842/(O5842+P5842)),(MAX(-30,(D5842-C5842)))*(L5842/(K5842+L5842))*(P5842/(P5842+O5842)))</f>
        <v>2.69219219219219</v>
      </c>
      <c r="U5842" s="7" t="n">
        <v>43172</v>
      </c>
    </row>
    <row r="5843" customFormat="false" ht="15" hidden="false" customHeight="false" outlineLevel="0" collapsed="false">
      <c r="A5843" s="0" t="s">
        <v>333</v>
      </c>
      <c r="B5843" s="0" t="s">
        <v>171</v>
      </c>
      <c r="C5843" s="0" t="n">
        <v>64</v>
      </c>
      <c r="D5843" s="0" t="n">
        <v>91</v>
      </c>
      <c r="E5843" s="0" t="n">
        <v>22</v>
      </c>
      <c r="F5843" s="0" t="n">
        <v>34</v>
      </c>
      <c r="G5843" s="0" t="n">
        <v>10</v>
      </c>
      <c r="H5843" s="0" t="n">
        <v>13</v>
      </c>
      <c r="I5843" s="0" t="n">
        <v>0</v>
      </c>
      <c r="J5843" s="0" t="n">
        <v>1</v>
      </c>
      <c r="K5843" s="0" t="n">
        <f aca="false">VLOOKUP(A5843,'Team Data'!$A$1:$E$659,2,FALSE())</f>
        <v>27</v>
      </c>
      <c r="L5843" s="0" t="n">
        <f aca="false">VLOOKUP(A5843,'Team Data'!$A$1:$E$659,3,FALSE())</f>
        <v>8</v>
      </c>
      <c r="M5843" s="0" t="n">
        <f aca="false">VLOOKUP(B5843,'Team Data'!$A$1:$E$659,2,FALSE())</f>
        <v>25</v>
      </c>
      <c r="N5843" s="0" t="n">
        <f aca="false">VLOOKUP(B5843,'Team Data'!$A$1:$E$659,3,FALSE())</f>
        <v>8</v>
      </c>
      <c r="O5843" s="0" t="n">
        <f aca="false">VLOOKUP(A5843,'Team Data'!$A$1:$E$659,4,FALSE())</f>
        <v>551</v>
      </c>
      <c r="P5843" s="0" t="n">
        <f aca="false">VLOOKUP(A5843,'Team Data'!$A$1:$E$659,5,FALSE())</f>
        <v>544</v>
      </c>
      <c r="Q5843" s="0" t="n">
        <f aca="false">VLOOKUP(B5843,'Team Data'!$A$1:$E$659,4,FALSE())</f>
        <v>610</v>
      </c>
      <c r="R5843" s="0" t="n">
        <f aca="false">VLOOKUP(B5843,'Team Data'!$A$1:$E$659,5,FALSE())</f>
        <v>461</v>
      </c>
      <c r="S5843" s="0" t="n">
        <f aca="false">IF(I5843=1,(MIN(30,(C5843-D5843)))*(M5843/(M5843+N5843))*(Q5843/(Q5843+R5843)),(MAX(-30,(C5843-D5843)))*(N5843/(M5843+N5843))*(R5843/(R5843+Q5843)))</f>
        <v>-2.81741787624141</v>
      </c>
      <c r="T5843" s="0" t="n">
        <f aca="false">IF(J5843=1,(MIN(30,(D5843-C5843)))*(K5843/(K5843+L5843))*(O5843/(O5843+P5843)),(MAX(-30,(D5843-C5843)))*(L5843/(K5843+L5843))*(P5843/(P5843+O5843)))</f>
        <v>10.4808610567515</v>
      </c>
      <c r="U5843" s="7" t="n">
        <v>43173</v>
      </c>
    </row>
    <row r="5844" customFormat="false" ht="15" hidden="false" customHeight="false" outlineLevel="0" collapsed="false">
      <c r="A5844" s="0" t="s">
        <v>30</v>
      </c>
      <c r="B5844" s="0" t="s">
        <v>345</v>
      </c>
      <c r="C5844" s="0" t="n">
        <v>62</v>
      </c>
      <c r="D5844" s="0" t="n">
        <v>79</v>
      </c>
      <c r="E5844" s="0" t="n">
        <v>31</v>
      </c>
      <c r="F5844" s="0" t="n">
        <v>36</v>
      </c>
      <c r="G5844" s="0" t="n">
        <v>9</v>
      </c>
      <c r="H5844" s="0" t="n">
        <v>11</v>
      </c>
      <c r="I5844" s="0" t="n">
        <v>0</v>
      </c>
      <c r="J5844" s="0" t="n">
        <v>1</v>
      </c>
      <c r="K5844" s="0" t="n">
        <f aca="false">VLOOKUP(A5844,'Team Data'!$A$1:$E$659,2,FALSE())</f>
        <v>19</v>
      </c>
      <c r="L5844" s="0" t="n">
        <f aca="false">VLOOKUP(A5844,'Team Data'!$A$1:$E$659,3,FALSE())</f>
        <v>16</v>
      </c>
      <c r="M5844" s="0" t="n">
        <f aca="false">VLOOKUP(B5844,'Team Data'!$A$1:$E$659,2,FALSE())</f>
        <v>27</v>
      </c>
      <c r="N5844" s="0" t="n">
        <f aca="false">VLOOKUP(B5844,'Team Data'!$A$1:$E$659,3,FALSE())</f>
        <v>11</v>
      </c>
      <c r="O5844" s="0" t="n">
        <f aca="false">VLOOKUP(A5844,'Team Data'!$A$1:$E$659,4,FALSE())</f>
        <v>646</v>
      </c>
      <c r="P5844" s="0" t="n">
        <f aca="false">VLOOKUP(A5844,'Team Data'!$A$1:$E$659,5,FALSE())</f>
        <v>510</v>
      </c>
      <c r="Q5844" s="0" t="n">
        <f aca="false">VLOOKUP(B5844,'Team Data'!$A$1:$E$659,4,FALSE())</f>
        <v>718</v>
      </c>
      <c r="R5844" s="0" t="n">
        <f aca="false">VLOOKUP(B5844,'Team Data'!$A$1:$E$659,5,FALSE())</f>
        <v>515</v>
      </c>
      <c r="S5844" s="0" t="n">
        <f aca="false">IF(I5844=1,(MIN(30,(C5844-D5844)))*(M5844/(M5844+N5844))*(Q5844/(Q5844+R5844)),(MAX(-30,(C5844-D5844)))*(N5844/(M5844+N5844))*(R5844/(R5844+Q5844)))</f>
        <v>-2.05542749818585</v>
      </c>
      <c r="T5844" s="0" t="n">
        <f aca="false">IF(J5844=1,(MIN(30,(D5844-C5844)))*(K5844/(K5844+L5844))*(O5844/(O5844+P5844)),(MAX(-30,(D5844-C5844)))*(L5844/(K5844+L5844))*(P5844/(P5844+O5844)))</f>
        <v>5.15714285714286</v>
      </c>
      <c r="U5844" s="7" t="n">
        <v>43173</v>
      </c>
    </row>
    <row r="5845" customFormat="false" ht="15" hidden="false" customHeight="false" outlineLevel="0" collapsed="false">
      <c r="A5845" s="0" t="s">
        <v>108</v>
      </c>
      <c r="B5845" s="0" t="s">
        <v>212</v>
      </c>
      <c r="C5845" s="0" t="n">
        <v>63</v>
      </c>
      <c r="D5845" s="0" t="n">
        <v>84</v>
      </c>
      <c r="E5845" s="0" t="n">
        <v>49</v>
      </c>
      <c r="F5845" s="0" t="n">
        <v>55</v>
      </c>
      <c r="G5845" s="0" t="n">
        <v>10</v>
      </c>
      <c r="H5845" s="0" t="n">
        <v>7</v>
      </c>
      <c r="I5845" s="0" t="n">
        <v>0</v>
      </c>
      <c r="J5845" s="0" t="n">
        <v>1</v>
      </c>
      <c r="K5845" s="0" t="n">
        <f aca="false">VLOOKUP(A5845,'Team Data'!$A$1:$E$659,2,FALSE())</f>
        <v>19</v>
      </c>
      <c r="L5845" s="0" t="n">
        <f aca="false">VLOOKUP(A5845,'Team Data'!$A$1:$E$659,3,FALSE())</f>
        <v>16</v>
      </c>
      <c r="M5845" s="0" t="n">
        <f aca="false">VLOOKUP(B5845,'Team Data'!$A$1:$E$659,2,FALSE())</f>
        <v>18</v>
      </c>
      <c r="N5845" s="0" t="n">
        <f aca="false">VLOOKUP(B5845,'Team Data'!$A$1:$E$659,3,FALSE())</f>
        <v>15</v>
      </c>
      <c r="O5845" s="0" t="n">
        <f aca="false">VLOOKUP(A5845,'Team Data'!$A$1:$E$659,4,FALSE())</f>
        <v>472</v>
      </c>
      <c r="P5845" s="0" t="n">
        <f aca="false">VLOOKUP(A5845,'Team Data'!$A$1:$E$659,5,FALSE())</f>
        <v>580</v>
      </c>
      <c r="Q5845" s="0" t="n">
        <f aca="false">VLOOKUP(B5845,'Team Data'!$A$1:$E$659,4,FALSE())</f>
        <v>628</v>
      </c>
      <c r="R5845" s="0" t="n">
        <f aca="false">VLOOKUP(B5845,'Team Data'!$A$1:$E$659,5,FALSE())</f>
        <v>469</v>
      </c>
      <c r="S5845" s="0" t="n">
        <f aca="false">IF(I5845=1,(MIN(30,(C5845-D5845)))*(M5845/(M5845+N5845))*(Q5845/(Q5845+R5845)),(MAX(-30,(C5845-D5845)))*(N5845/(M5845+N5845))*(R5845/(R5845+Q5845)))</f>
        <v>-4.08096461423718</v>
      </c>
      <c r="T5845" s="0" t="n">
        <f aca="false">IF(J5845=1,(MIN(30,(D5845-C5845)))*(K5845/(K5845+L5845))*(O5845/(O5845+P5845)),(MAX(-30,(D5845-C5845)))*(L5845/(K5845+L5845))*(P5845/(P5845+O5845)))</f>
        <v>5.1148288973384</v>
      </c>
      <c r="U5845" s="7" t="n">
        <v>43173</v>
      </c>
    </row>
    <row r="5846" customFormat="false" ht="15" hidden="false" customHeight="false" outlineLevel="0" collapsed="false">
      <c r="A5846" s="0" t="s">
        <v>90</v>
      </c>
      <c r="B5846" s="0" t="s">
        <v>217</v>
      </c>
      <c r="C5846" s="0" t="n">
        <v>68</v>
      </c>
      <c r="D5846" s="0" t="n">
        <v>80</v>
      </c>
      <c r="E5846" s="0" t="n">
        <v>38</v>
      </c>
      <c r="F5846" s="0" t="n">
        <v>48</v>
      </c>
      <c r="G5846" s="0" t="n">
        <v>18</v>
      </c>
      <c r="H5846" s="0" t="n">
        <v>14</v>
      </c>
      <c r="I5846" s="0" t="n">
        <v>0</v>
      </c>
      <c r="J5846" s="0" t="n">
        <v>1</v>
      </c>
      <c r="K5846" s="0" t="n">
        <f aca="false">VLOOKUP(A5846,'Team Data'!$A$1:$E$659,2,FALSE())</f>
        <v>23</v>
      </c>
      <c r="L5846" s="0" t="n">
        <f aca="false">VLOOKUP(A5846,'Team Data'!$A$1:$E$659,3,FALSE())</f>
        <v>12</v>
      </c>
      <c r="M5846" s="0" t="n">
        <f aca="false">VLOOKUP(B5846,'Team Data'!$A$1:$E$659,2,FALSE())</f>
        <v>20</v>
      </c>
      <c r="N5846" s="0" t="n">
        <f aca="false">VLOOKUP(B5846,'Team Data'!$A$1:$E$659,3,FALSE())</f>
        <v>14</v>
      </c>
      <c r="O5846" s="0" t="n">
        <f aca="false">VLOOKUP(A5846,'Team Data'!$A$1:$E$659,4,FALSE())</f>
        <v>500</v>
      </c>
      <c r="P5846" s="0" t="n">
        <f aca="false">VLOOKUP(A5846,'Team Data'!$A$1:$E$659,5,FALSE())</f>
        <v>533</v>
      </c>
      <c r="Q5846" s="0" t="n">
        <f aca="false">VLOOKUP(B5846,'Team Data'!$A$1:$E$659,4,FALSE())</f>
        <v>662</v>
      </c>
      <c r="R5846" s="0" t="n">
        <f aca="false">VLOOKUP(B5846,'Team Data'!$A$1:$E$659,5,FALSE())</f>
        <v>489</v>
      </c>
      <c r="S5846" s="0" t="n">
        <f aca="false">IF(I5846=1,(MIN(30,(C5846-D5846)))*(M5846/(M5846+N5846))*(Q5846/(Q5846+R5846)),(MAX(-30,(C5846-D5846)))*(N5846/(M5846+N5846))*(R5846/(R5846+Q5846)))</f>
        <v>-2.09924873511525</v>
      </c>
      <c r="T5846" s="0" t="n">
        <f aca="false">IF(J5846=1,(MIN(30,(D5846-C5846)))*(K5846/(K5846+L5846))*(O5846/(O5846+P5846)),(MAX(-30,(D5846-C5846)))*(L5846/(K5846+L5846))*(P5846/(P5846+O5846)))</f>
        <v>3.81689946065551</v>
      </c>
      <c r="U5846" s="7" t="n">
        <v>43173</v>
      </c>
    </row>
    <row r="5847" customFormat="false" ht="15" hidden="false" customHeight="false" outlineLevel="0" collapsed="false">
      <c r="A5847" s="0" t="s">
        <v>82</v>
      </c>
      <c r="B5847" s="0" t="s">
        <v>328</v>
      </c>
      <c r="C5847" s="0" t="n">
        <v>65</v>
      </c>
      <c r="D5847" s="0" t="n">
        <v>87</v>
      </c>
      <c r="E5847" s="0" t="n">
        <v>27</v>
      </c>
      <c r="F5847" s="0" t="n">
        <v>46</v>
      </c>
      <c r="G5847" s="0" t="n">
        <v>11</v>
      </c>
      <c r="H5847" s="0" t="n">
        <v>19</v>
      </c>
      <c r="I5847" s="0" t="n">
        <v>0</v>
      </c>
      <c r="J5847" s="0" t="n">
        <v>1</v>
      </c>
      <c r="K5847" s="0" t="n">
        <f aca="false">VLOOKUP(A5847,'Team Data'!$A$1:$E$659,2,FALSE())</f>
        <v>20</v>
      </c>
      <c r="L5847" s="0" t="n">
        <f aca="false">VLOOKUP(A5847,'Team Data'!$A$1:$E$659,3,FALSE())</f>
        <v>15</v>
      </c>
      <c r="M5847" s="0" t="n">
        <f aca="false">VLOOKUP(B5847,'Team Data'!$A$1:$E$659,2,FALSE())</f>
        <v>23</v>
      </c>
      <c r="N5847" s="0" t="n">
        <f aca="false">VLOOKUP(B5847,'Team Data'!$A$1:$E$659,3,FALSE())</f>
        <v>10</v>
      </c>
      <c r="O5847" s="0" t="n">
        <f aca="false">VLOOKUP(A5847,'Team Data'!$A$1:$E$659,4,FALSE())</f>
        <v>577</v>
      </c>
      <c r="P5847" s="0" t="n">
        <f aca="false">VLOOKUP(A5847,'Team Data'!$A$1:$E$659,5,FALSE())</f>
        <v>520</v>
      </c>
      <c r="Q5847" s="0" t="n">
        <f aca="false">VLOOKUP(B5847,'Team Data'!$A$1:$E$659,4,FALSE())</f>
        <v>523</v>
      </c>
      <c r="R5847" s="0" t="n">
        <f aca="false">VLOOKUP(B5847,'Team Data'!$A$1:$E$659,5,FALSE())</f>
        <v>473</v>
      </c>
      <c r="S5847" s="0" t="n">
        <f aca="false">IF(I5847=1,(MIN(30,(C5847-D5847)))*(M5847/(M5847+N5847))*(Q5847/(Q5847+R5847)),(MAX(-30,(C5847-D5847)))*(N5847/(M5847+N5847))*(R5847/(R5847+Q5847)))</f>
        <v>-3.16599732262383</v>
      </c>
      <c r="T5847" s="0" t="n">
        <f aca="false">IF(J5847=1,(MIN(30,(D5847-C5847)))*(K5847/(K5847+L5847))*(O5847/(O5847+P5847)),(MAX(-30,(D5847-C5847)))*(L5847/(K5847+L5847))*(P5847/(P5847+O5847)))</f>
        <v>6.61231931241047</v>
      </c>
      <c r="U5847" s="7" t="n">
        <v>43173</v>
      </c>
    </row>
    <row r="5848" customFormat="false" ht="15" hidden="false" customHeight="false" outlineLevel="0" collapsed="false">
      <c r="A5848" s="0" t="s">
        <v>277</v>
      </c>
      <c r="B5848" s="0" t="s">
        <v>310</v>
      </c>
      <c r="C5848" s="0" t="n">
        <v>65</v>
      </c>
      <c r="D5848" s="0" t="n">
        <v>58</v>
      </c>
      <c r="E5848" s="0" t="n">
        <v>31</v>
      </c>
      <c r="F5848" s="0" t="n">
        <v>41</v>
      </c>
      <c r="G5848" s="0" t="n">
        <v>6</v>
      </c>
      <c r="H5848" s="0" t="n">
        <v>20</v>
      </c>
      <c r="I5848" s="0" t="n">
        <v>1</v>
      </c>
      <c r="J5848" s="0" t="n">
        <v>0</v>
      </c>
      <c r="K5848" s="0" t="n">
        <f aca="false">VLOOKUP(A5848,'Team Data'!$A$1:$E$659,2,FALSE())</f>
        <v>26</v>
      </c>
      <c r="L5848" s="0" t="n">
        <f aca="false">VLOOKUP(A5848,'Team Data'!$A$1:$E$659,3,FALSE())</f>
        <v>8</v>
      </c>
      <c r="M5848" s="0" t="n">
        <f aca="false">VLOOKUP(B5848,'Team Data'!$A$1:$E$659,2,FALSE())</f>
        <v>21</v>
      </c>
      <c r="N5848" s="0" t="n">
        <f aca="false">VLOOKUP(B5848,'Team Data'!$A$1:$E$659,3,FALSE())</f>
        <v>12</v>
      </c>
      <c r="O5848" s="0" t="n">
        <f aca="false">VLOOKUP(A5848,'Team Data'!$A$1:$E$659,4,FALSE())</f>
        <v>598</v>
      </c>
      <c r="P5848" s="0" t="n">
        <f aca="false">VLOOKUP(A5848,'Team Data'!$A$1:$E$659,5,FALSE())</f>
        <v>514</v>
      </c>
      <c r="Q5848" s="0" t="n">
        <f aca="false">VLOOKUP(B5848,'Team Data'!$A$1:$E$659,4,FALSE())</f>
        <v>636</v>
      </c>
      <c r="R5848" s="0" t="n">
        <f aca="false">VLOOKUP(B5848,'Team Data'!$A$1:$E$659,5,FALSE())</f>
        <v>474</v>
      </c>
      <c r="S5848" s="0" t="n">
        <f aca="false">IF(I5848=1,(MIN(30,(C5848-D5848)))*(M5848/(M5848+N5848))*(Q5848/(Q5848+R5848)),(MAX(-30,(C5848-D5848)))*(N5848/(M5848+N5848))*(R5848/(R5848+Q5848)))</f>
        <v>2.55233415233415</v>
      </c>
      <c r="T5848" s="0" t="n">
        <f aca="false">IF(J5848=1,(MIN(30,(D5848-C5848)))*(K5848/(K5848+L5848))*(O5848/(O5848+P5848)),(MAX(-30,(D5848-C5848)))*(L5848/(K5848+L5848))*(P5848/(P5848+O5848)))</f>
        <v>-0.761320355480322</v>
      </c>
      <c r="U5848" s="7" t="n">
        <v>43173</v>
      </c>
    </row>
    <row r="5849" customFormat="false" ht="15" hidden="false" customHeight="false" outlineLevel="0" collapsed="false">
      <c r="A5849" s="0" t="s">
        <v>245</v>
      </c>
      <c r="B5849" s="0" t="s">
        <v>252</v>
      </c>
      <c r="C5849" s="0" t="n">
        <v>45</v>
      </c>
      <c r="D5849" s="0" t="n">
        <v>89</v>
      </c>
      <c r="E5849" s="0" t="n">
        <v>22</v>
      </c>
      <c r="F5849" s="0" t="n">
        <v>38</v>
      </c>
      <c r="G5849" s="0" t="n">
        <v>10</v>
      </c>
      <c r="H5849" s="0" t="n">
        <v>9</v>
      </c>
      <c r="I5849" s="0" t="n">
        <v>0</v>
      </c>
      <c r="J5849" s="0" t="n">
        <v>1</v>
      </c>
      <c r="K5849" s="0" t="n">
        <f aca="false">VLOOKUP(A5849,'Team Data'!$A$1:$E$659,2,FALSE())</f>
        <v>22</v>
      </c>
      <c r="L5849" s="0" t="n">
        <f aca="false">VLOOKUP(A5849,'Team Data'!$A$1:$E$659,3,FALSE())</f>
        <v>12</v>
      </c>
      <c r="M5849" s="0" t="n">
        <f aca="false">VLOOKUP(B5849,'Team Data'!$A$1:$E$659,2,FALSE())</f>
        <v>30</v>
      </c>
      <c r="N5849" s="0" t="n">
        <f aca="false">VLOOKUP(B5849,'Team Data'!$A$1:$E$659,3,FALSE())</f>
        <v>6</v>
      </c>
      <c r="O5849" s="0" t="n">
        <f aca="false">VLOOKUP(A5849,'Team Data'!$A$1:$E$659,4,FALSE())</f>
        <v>500</v>
      </c>
      <c r="P5849" s="0" t="n">
        <f aca="false">VLOOKUP(A5849,'Team Data'!$A$1:$E$659,5,FALSE())</f>
        <v>508</v>
      </c>
      <c r="Q5849" s="0" t="n">
        <f aca="false">VLOOKUP(B5849,'Team Data'!$A$1:$E$659,4,FALSE())</f>
        <v>602</v>
      </c>
      <c r="R5849" s="0" t="n">
        <f aca="false">VLOOKUP(B5849,'Team Data'!$A$1:$E$659,5,FALSE())</f>
        <v>592</v>
      </c>
      <c r="S5849" s="0" t="n">
        <f aca="false">IF(I5849=1,(MIN(30,(C5849-D5849)))*(M5849/(M5849+N5849))*(Q5849/(Q5849+R5849)),(MAX(-30,(C5849-D5849)))*(N5849/(M5849+N5849))*(R5849/(R5849+Q5849)))</f>
        <v>-2.47906197654941</v>
      </c>
      <c r="T5849" s="0" t="n">
        <f aca="false">IF(J5849=1,(MIN(30,(D5849-C5849)))*(K5849/(K5849+L5849))*(O5849/(O5849+P5849)),(MAX(-30,(D5849-C5849)))*(L5849/(K5849+L5849))*(P5849/(P5849+O5849)))</f>
        <v>9.62885154061625</v>
      </c>
      <c r="U5849" s="7" t="n">
        <v>43173</v>
      </c>
    </row>
    <row r="5850" customFormat="false" ht="15" hidden="false" customHeight="false" outlineLevel="0" collapsed="false">
      <c r="A5850" s="0" t="s">
        <v>242</v>
      </c>
      <c r="B5850" s="0" t="s">
        <v>222</v>
      </c>
      <c r="C5850" s="0" t="n">
        <v>86</v>
      </c>
      <c r="D5850" s="0" t="n">
        <v>99</v>
      </c>
      <c r="E5850" s="0" t="n">
        <v>31</v>
      </c>
      <c r="F5850" s="0" t="n">
        <v>38</v>
      </c>
      <c r="G5850" s="0" t="n">
        <v>12</v>
      </c>
      <c r="H5850" s="0" t="n">
        <v>17</v>
      </c>
      <c r="I5850" s="0" t="n">
        <v>0</v>
      </c>
      <c r="J5850" s="0" t="n">
        <v>1</v>
      </c>
      <c r="K5850" s="0" t="n">
        <f aca="false">VLOOKUP(A5850,'Team Data'!$A$1:$E$659,2,FALSE())</f>
        <v>22</v>
      </c>
      <c r="L5850" s="0" t="n">
        <f aca="false">VLOOKUP(A5850,'Team Data'!$A$1:$E$659,3,FALSE())</f>
        <v>9</v>
      </c>
      <c r="M5850" s="0" t="n">
        <f aca="false">VLOOKUP(B5850,'Team Data'!$A$1:$E$659,2,FALSE())</f>
        <v>23</v>
      </c>
      <c r="N5850" s="0" t="n">
        <f aca="false">VLOOKUP(B5850,'Team Data'!$A$1:$E$659,3,FALSE())</f>
        <v>13</v>
      </c>
      <c r="O5850" s="0" t="n">
        <f aca="false">VLOOKUP(A5850,'Team Data'!$A$1:$E$659,4,FALSE())</f>
        <v>500</v>
      </c>
      <c r="P5850" s="0" t="n">
        <f aca="false">VLOOKUP(A5850,'Team Data'!$A$1:$E$659,5,FALSE())</f>
        <v>520</v>
      </c>
      <c r="Q5850" s="0" t="n">
        <f aca="false">VLOOKUP(B5850,'Team Data'!$A$1:$E$659,4,FALSE())</f>
        <v>646</v>
      </c>
      <c r="R5850" s="0" t="n">
        <f aca="false">VLOOKUP(B5850,'Team Data'!$A$1:$E$659,5,FALSE())</f>
        <v>534</v>
      </c>
      <c r="S5850" s="0" t="n">
        <f aca="false">IF(I5850=1,(MIN(30,(C5850-D5850)))*(M5850/(M5850+N5850))*(Q5850/(Q5850+R5850)),(MAX(-30,(C5850-D5850)))*(N5850/(M5850+N5850))*(R5850/(R5850+Q5850)))</f>
        <v>-2.12443502824859</v>
      </c>
      <c r="T5850" s="0" t="n">
        <f aca="false">IF(J5850=1,(MIN(30,(D5850-C5850)))*(K5850/(K5850+L5850))*(O5850/(O5850+P5850)),(MAX(-30,(D5850-C5850)))*(L5850/(K5850+L5850))*(P5850/(P5850+O5850)))</f>
        <v>4.5224541429475</v>
      </c>
      <c r="U5850" s="7" t="n">
        <v>43173</v>
      </c>
    </row>
    <row r="5851" customFormat="false" ht="15" hidden="false" customHeight="false" outlineLevel="0" collapsed="false">
      <c r="A5851" s="0" t="s">
        <v>316</v>
      </c>
      <c r="B5851" s="0" t="s">
        <v>320</v>
      </c>
      <c r="C5851" s="0" t="n">
        <v>98</v>
      </c>
      <c r="D5851" s="0" t="n">
        <v>103</v>
      </c>
      <c r="E5851" s="0" t="n">
        <v>39</v>
      </c>
      <c r="F5851" s="0" t="n">
        <v>45</v>
      </c>
      <c r="G5851" s="0" t="n">
        <v>17</v>
      </c>
      <c r="H5851" s="0" t="n">
        <v>16</v>
      </c>
      <c r="I5851" s="0" t="n">
        <v>0</v>
      </c>
      <c r="J5851" s="0" t="n">
        <v>1</v>
      </c>
      <c r="K5851" s="0" t="n">
        <f aca="false">VLOOKUP(A5851,'Team Data'!$A$1:$E$659,2,FALSE())</f>
        <v>21</v>
      </c>
      <c r="L5851" s="0" t="n">
        <f aca="false">VLOOKUP(A5851,'Team Data'!$A$1:$E$659,3,FALSE())</f>
        <v>13</v>
      </c>
      <c r="M5851" s="0" t="n">
        <f aca="false">VLOOKUP(B5851,'Team Data'!$A$1:$E$659,2,FALSE())</f>
        <v>24</v>
      </c>
      <c r="N5851" s="0" t="n">
        <f aca="false">VLOOKUP(B5851,'Team Data'!$A$1:$E$659,3,FALSE())</f>
        <v>12</v>
      </c>
      <c r="O5851" s="0" t="n">
        <f aca="false">VLOOKUP(A5851,'Team Data'!$A$1:$E$659,4,FALSE())</f>
        <v>560</v>
      </c>
      <c r="P5851" s="0" t="n">
        <f aca="false">VLOOKUP(A5851,'Team Data'!$A$1:$E$659,5,FALSE())</f>
        <v>505</v>
      </c>
      <c r="Q5851" s="0" t="n">
        <f aca="false">VLOOKUP(B5851,'Team Data'!$A$1:$E$659,4,FALSE())</f>
        <v>677</v>
      </c>
      <c r="R5851" s="0" t="n">
        <f aca="false">VLOOKUP(B5851,'Team Data'!$A$1:$E$659,5,FALSE())</f>
        <v>508</v>
      </c>
      <c r="S5851" s="0" t="n">
        <f aca="false">IF(I5851=1,(MIN(30,(C5851-D5851)))*(M5851/(M5851+N5851))*(Q5851/(Q5851+R5851)),(MAX(-30,(C5851-D5851)))*(N5851/(M5851+N5851))*(R5851/(R5851+Q5851)))</f>
        <v>-0.714486638537272</v>
      </c>
      <c r="T5851" s="0" t="n">
        <f aca="false">IF(J5851=1,(MIN(30,(D5851-C5851)))*(K5851/(K5851+L5851))*(O5851/(O5851+P5851)),(MAX(-30,(D5851-C5851)))*(L5851/(K5851+L5851))*(P5851/(P5851+O5851)))</f>
        <v>1.62386081193041</v>
      </c>
      <c r="U5851" s="7" t="n">
        <v>43173</v>
      </c>
    </row>
    <row r="5852" customFormat="false" ht="15" hidden="false" customHeight="false" outlineLevel="0" collapsed="false">
      <c r="A5852" s="0" t="s">
        <v>294</v>
      </c>
      <c r="B5852" s="0" t="s">
        <v>199</v>
      </c>
      <c r="C5852" s="0" t="n">
        <v>64</v>
      </c>
      <c r="D5852" s="0" t="n">
        <v>46</v>
      </c>
      <c r="E5852" s="0" t="n">
        <v>41</v>
      </c>
      <c r="F5852" s="0" t="n">
        <v>43</v>
      </c>
      <c r="G5852" s="0" t="n">
        <v>14</v>
      </c>
      <c r="H5852" s="0" t="n">
        <v>15</v>
      </c>
      <c r="I5852" s="0" t="n">
        <v>1</v>
      </c>
      <c r="J5852" s="0" t="n">
        <v>0</v>
      </c>
      <c r="K5852" s="0" t="n">
        <f aca="false">VLOOKUP(A5852,'Team Data'!$A$1:$E$659,2,FALSE())</f>
        <v>16</v>
      </c>
      <c r="L5852" s="0" t="n">
        <f aca="false">VLOOKUP(A5852,'Team Data'!$A$1:$E$659,3,FALSE())</f>
        <v>19</v>
      </c>
      <c r="M5852" s="0" t="n">
        <f aca="false">VLOOKUP(B5852,'Team Data'!$A$1:$E$659,2,FALSE())</f>
        <v>19</v>
      </c>
      <c r="N5852" s="0" t="n">
        <f aca="false">VLOOKUP(B5852,'Team Data'!$A$1:$E$659,3,FALSE())</f>
        <v>16</v>
      </c>
      <c r="O5852" s="0" t="n">
        <f aca="false">VLOOKUP(A5852,'Team Data'!$A$1:$E$659,4,FALSE())</f>
        <v>549</v>
      </c>
      <c r="P5852" s="0" t="n">
        <f aca="false">VLOOKUP(A5852,'Team Data'!$A$1:$E$659,5,FALSE())</f>
        <v>611</v>
      </c>
      <c r="Q5852" s="0" t="n">
        <f aca="false">VLOOKUP(B5852,'Team Data'!$A$1:$E$659,4,FALSE())</f>
        <v>431</v>
      </c>
      <c r="R5852" s="0" t="n">
        <f aca="false">VLOOKUP(B5852,'Team Data'!$A$1:$E$659,5,FALSE())</f>
        <v>621</v>
      </c>
      <c r="S5852" s="0" t="n">
        <f aca="false">IF(I5852=1,(MIN(30,(C5852-D5852)))*(M5852/(M5852+N5852))*(Q5852/(Q5852+R5852)),(MAX(-30,(C5852-D5852)))*(N5852/(M5852+N5852))*(R5852/(R5852+Q5852)))</f>
        <v>4.0033134166214</v>
      </c>
      <c r="T5852" s="0" t="n">
        <f aca="false">IF(J5852=1,(MIN(30,(D5852-C5852)))*(K5852/(K5852+L5852))*(O5852/(O5852+P5852)),(MAX(-30,(D5852-C5852)))*(L5852/(K5852+L5852))*(P5852/(P5852+O5852)))</f>
        <v>-5.14684729064039</v>
      </c>
      <c r="U5852" s="7" t="n">
        <v>43173</v>
      </c>
    </row>
    <row r="5853" customFormat="false" ht="15" hidden="false" customHeight="false" outlineLevel="0" collapsed="false">
      <c r="A5853" s="0" t="s">
        <v>150</v>
      </c>
      <c r="B5853" s="0" t="s">
        <v>139</v>
      </c>
      <c r="C5853" s="0" t="n">
        <v>76</v>
      </c>
      <c r="D5853" s="0" t="n">
        <v>84</v>
      </c>
      <c r="E5853" s="0" t="n">
        <v>40</v>
      </c>
      <c r="F5853" s="0" t="n">
        <v>35</v>
      </c>
      <c r="G5853" s="0" t="n">
        <v>16</v>
      </c>
      <c r="H5853" s="0" t="n">
        <v>16</v>
      </c>
      <c r="I5853" s="0" t="n">
        <v>0</v>
      </c>
      <c r="J5853" s="0" t="n">
        <v>1</v>
      </c>
      <c r="K5853" s="0" t="n">
        <f aca="false">VLOOKUP(A5853,'Team Data'!$A$1:$E$659,2,FALSE())</f>
        <v>27</v>
      </c>
      <c r="L5853" s="0" t="n">
        <f aca="false">VLOOKUP(A5853,'Team Data'!$A$1:$E$659,3,FALSE())</f>
        <v>7</v>
      </c>
      <c r="M5853" s="0" t="n">
        <f aca="false">VLOOKUP(B5853,'Team Data'!$A$1:$E$659,2,FALSE())</f>
        <v>17</v>
      </c>
      <c r="N5853" s="0" t="n">
        <f aca="false">VLOOKUP(B5853,'Team Data'!$A$1:$E$659,3,FALSE())</f>
        <v>14</v>
      </c>
      <c r="O5853" s="0" t="n">
        <f aca="false">VLOOKUP(A5853,'Team Data'!$A$1:$E$659,4,FALSE())</f>
        <v>511</v>
      </c>
      <c r="P5853" s="0" t="n">
        <f aca="false">VLOOKUP(A5853,'Team Data'!$A$1:$E$659,5,FALSE())</f>
        <v>533</v>
      </c>
      <c r="Q5853" s="0" t="n">
        <f aca="false">VLOOKUP(B5853,'Team Data'!$A$1:$E$659,4,FALSE())</f>
        <v>602</v>
      </c>
      <c r="R5853" s="0" t="n">
        <f aca="false">VLOOKUP(B5853,'Team Data'!$A$1:$E$659,5,FALSE())</f>
        <v>443</v>
      </c>
      <c r="S5853" s="0" t="n">
        <f aca="false">IF(I5853=1,(MIN(30,(C5853-D5853)))*(M5853/(M5853+N5853))*(Q5853/(Q5853+R5853)),(MAX(-30,(C5853-D5853)))*(N5853/(M5853+N5853))*(R5853/(R5853+Q5853)))</f>
        <v>-1.53159438184905</v>
      </c>
      <c r="T5853" s="0" t="n">
        <f aca="false">IF(J5853=1,(MIN(30,(D5853-C5853)))*(K5853/(K5853+L5853))*(O5853/(O5853+P5853)),(MAX(-30,(D5853-C5853)))*(L5853/(K5853+L5853))*(P5853/(P5853+O5853)))</f>
        <v>3.10953346855984</v>
      </c>
      <c r="U5853" s="7" t="n">
        <v>43173</v>
      </c>
    </row>
    <row r="5854" customFormat="false" ht="15" hidden="false" customHeight="false" outlineLevel="0" collapsed="false">
      <c r="A5854" s="0" t="s">
        <v>131</v>
      </c>
      <c r="B5854" s="0" t="s">
        <v>45</v>
      </c>
      <c r="C5854" s="0" t="n">
        <v>80</v>
      </c>
      <c r="D5854" s="0" t="n">
        <v>78</v>
      </c>
      <c r="E5854" s="0" t="n">
        <v>53</v>
      </c>
      <c r="F5854" s="0" t="n">
        <v>28</v>
      </c>
      <c r="G5854" s="0" t="n">
        <v>24</v>
      </c>
      <c r="H5854" s="0" t="n">
        <v>10</v>
      </c>
      <c r="I5854" s="0" t="n">
        <v>1</v>
      </c>
      <c r="J5854" s="0" t="n">
        <v>0</v>
      </c>
      <c r="K5854" s="0" t="n">
        <f aca="false">VLOOKUP(A5854,'Team Data'!$A$1:$E$659,2,FALSE())</f>
        <v>23</v>
      </c>
      <c r="L5854" s="0" t="n">
        <f aca="false">VLOOKUP(A5854,'Team Data'!$A$1:$E$659,3,FALSE())</f>
        <v>13</v>
      </c>
      <c r="M5854" s="0" t="n">
        <f aca="false">VLOOKUP(B5854,'Team Data'!$A$1:$E$659,2,FALSE())</f>
        <v>21</v>
      </c>
      <c r="N5854" s="0" t="n">
        <f aca="false">VLOOKUP(B5854,'Team Data'!$A$1:$E$659,3,FALSE())</f>
        <v>12</v>
      </c>
      <c r="O5854" s="0" t="n">
        <f aca="false">VLOOKUP(A5854,'Team Data'!$A$1:$E$659,4,FALSE())</f>
        <v>559</v>
      </c>
      <c r="P5854" s="0" t="n">
        <f aca="false">VLOOKUP(A5854,'Team Data'!$A$1:$E$659,5,FALSE())</f>
        <v>576</v>
      </c>
      <c r="Q5854" s="0" t="n">
        <f aca="false">VLOOKUP(B5854,'Team Data'!$A$1:$E$659,4,FALSE())</f>
        <v>497</v>
      </c>
      <c r="R5854" s="0" t="n">
        <f aca="false">VLOOKUP(B5854,'Team Data'!$A$1:$E$659,5,FALSE())</f>
        <v>569</v>
      </c>
      <c r="S5854" s="0" t="n">
        <f aca="false">IF(I5854=1,(MIN(30,(C5854-D5854)))*(M5854/(M5854+N5854))*(Q5854/(Q5854+R5854)),(MAX(-30,(C5854-D5854)))*(N5854/(M5854+N5854))*(R5854/(R5854+Q5854)))</f>
        <v>0.593382227528569</v>
      </c>
      <c r="T5854" s="0" t="n">
        <f aca="false">IF(J5854=1,(MIN(30,(D5854-C5854)))*(K5854/(K5854+L5854))*(O5854/(O5854+P5854)),(MAX(-30,(D5854-C5854)))*(L5854/(K5854+L5854))*(P5854/(P5854+O5854)))</f>
        <v>-0.366519823788546</v>
      </c>
      <c r="U5854" s="7" t="n">
        <v>43173</v>
      </c>
    </row>
    <row r="5855" customFormat="false" ht="15" hidden="false" customHeight="false" outlineLevel="0" collapsed="false">
      <c r="A5855" s="0" t="s">
        <v>168</v>
      </c>
      <c r="B5855" s="0" t="s">
        <v>44</v>
      </c>
      <c r="C5855" s="0" t="n">
        <v>87</v>
      </c>
      <c r="D5855" s="0" t="n">
        <v>97</v>
      </c>
      <c r="E5855" s="0" t="n">
        <v>23</v>
      </c>
      <c r="F5855" s="0" t="n">
        <v>25</v>
      </c>
      <c r="G5855" s="0" t="n">
        <v>11</v>
      </c>
      <c r="H5855" s="0" t="n">
        <v>10</v>
      </c>
      <c r="I5855" s="0" t="n">
        <v>0</v>
      </c>
      <c r="J5855" s="0" t="n">
        <v>1</v>
      </c>
      <c r="K5855" s="0" t="n">
        <f aca="false">VLOOKUP(A5855,'Team Data'!$A$1:$E$659,2,FALSE())</f>
        <v>16</v>
      </c>
      <c r="L5855" s="0" t="n">
        <f aca="false">VLOOKUP(A5855,'Team Data'!$A$1:$E$659,3,FALSE())</f>
        <v>18</v>
      </c>
      <c r="M5855" s="0" t="n">
        <f aca="false">VLOOKUP(B5855,'Team Data'!$A$1:$E$659,2,FALSE())</f>
        <v>18</v>
      </c>
      <c r="N5855" s="0" t="n">
        <f aca="false">VLOOKUP(B5855,'Team Data'!$A$1:$E$659,3,FALSE())</f>
        <v>16</v>
      </c>
      <c r="O5855" s="0" t="n">
        <f aca="false">VLOOKUP(A5855,'Team Data'!$A$1:$E$659,4,FALSE())</f>
        <v>575</v>
      </c>
      <c r="P5855" s="0" t="n">
        <f aca="false">VLOOKUP(A5855,'Team Data'!$A$1:$E$659,5,FALSE())</f>
        <v>481</v>
      </c>
      <c r="Q5855" s="0" t="n">
        <f aca="false">VLOOKUP(B5855,'Team Data'!$A$1:$E$659,4,FALSE())</f>
        <v>493</v>
      </c>
      <c r="R5855" s="0" t="n">
        <f aca="false">VLOOKUP(B5855,'Team Data'!$A$1:$E$659,5,FALSE())</f>
        <v>541</v>
      </c>
      <c r="S5855" s="0" t="n">
        <f aca="false">IF(I5855=1,(MIN(30,(C5855-D5855)))*(M5855/(M5855+N5855))*(Q5855/(Q5855+R5855)),(MAX(-30,(C5855-D5855)))*(N5855/(M5855+N5855))*(R5855/(R5855+Q5855)))</f>
        <v>-2.46216861986574</v>
      </c>
      <c r="T5855" s="0" t="n">
        <f aca="false">IF(J5855=1,(MIN(30,(D5855-C5855)))*(K5855/(K5855+L5855))*(O5855/(O5855+P5855)),(MAX(-30,(D5855-C5855)))*(L5855/(K5855+L5855))*(P5855/(P5855+O5855)))</f>
        <v>2.56238859180036</v>
      </c>
      <c r="U5855" s="7" t="n">
        <v>43173</v>
      </c>
    </row>
    <row r="5856" customFormat="false" ht="15" hidden="false" customHeight="false" outlineLevel="0" collapsed="false">
      <c r="A5856" s="0" t="s">
        <v>194</v>
      </c>
      <c r="B5856" s="0" t="s">
        <v>81</v>
      </c>
      <c r="C5856" s="0" t="n">
        <v>65</v>
      </c>
      <c r="D5856" s="0" t="n">
        <v>83</v>
      </c>
      <c r="E5856" s="0" t="n">
        <v>41</v>
      </c>
      <c r="F5856" s="0" t="n">
        <v>51</v>
      </c>
      <c r="G5856" s="0" t="n">
        <v>13</v>
      </c>
      <c r="H5856" s="0" t="n">
        <v>14</v>
      </c>
      <c r="I5856" s="0" t="n">
        <v>0</v>
      </c>
      <c r="J5856" s="0" t="n">
        <v>1</v>
      </c>
      <c r="K5856" s="0" t="n">
        <f aca="false">VLOOKUP(A5856,'Team Data'!$A$1:$E$659,2,FALSE())</f>
        <v>19</v>
      </c>
      <c r="L5856" s="0" t="n">
        <f aca="false">VLOOKUP(A5856,'Team Data'!$A$1:$E$659,3,FALSE())</f>
        <v>14</v>
      </c>
      <c r="M5856" s="0" t="n">
        <f aca="false">VLOOKUP(B5856,'Team Data'!$A$1:$E$659,2,FALSE())</f>
        <v>22</v>
      </c>
      <c r="N5856" s="0" t="n">
        <f aca="false">VLOOKUP(B5856,'Team Data'!$A$1:$E$659,3,FALSE())</f>
        <v>13</v>
      </c>
      <c r="O5856" s="0" t="n">
        <f aca="false">VLOOKUP(A5856,'Team Data'!$A$1:$E$659,4,FALSE())</f>
        <v>506</v>
      </c>
      <c r="P5856" s="0" t="n">
        <f aca="false">VLOOKUP(A5856,'Team Data'!$A$1:$E$659,5,FALSE())</f>
        <v>563</v>
      </c>
      <c r="Q5856" s="0" t="n">
        <f aca="false">VLOOKUP(B5856,'Team Data'!$A$1:$E$659,4,FALSE())</f>
        <v>536</v>
      </c>
      <c r="R5856" s="0" t="n">
        <f aca="false">VLOOKUP(B5856,'Team Data'!$A$1:$E$659,5,FALSE())</f>
        <v>497</v>
      </c>
      <c r="S5856" s="0" t="n">
        <f aca="false">IF(I5856=1,(MIN(30,(C5856-D5856)))*(M5856/(M5856+N5856))*(Q5856/(Q5856+R5856)),(MAX(-30,(C5856-D5856)))*(N5856/(M5856+N5856))*(R5856/(R5856+Q5856)))</f>
        <v>-3.21665053242982</v>
      </c>
      <c r="T5856" s="0" t="n">
        <f aca="false">IF(J5856=1,(MIN(30,(D5856-C5856)))*(K5856/(K5856+L5856))*(O5856/(O5856+P5856)),(MAX(-30,(D5856-C5856)))*(L5856/(K5856+L5856))*(P5856/(P5856+O5856)))</f>
        <v>4.90551917680075</v>
      </c>
      <c r="U5856" s="7" t="n">
        <v>43173</v>
      </c>
    </row>
    <row r="5857" customFormat="false" ht="15" hidden="false" customHeight="false" outlineLevel="0" collapsed="false">
      <c r="A5857" s="0" t="s">
        <v>110</v>
      </c>
      <c r="B5857" s="0" t="s">
        <v>159</v>
      </c>
      <c r="C5857" s="0" t="n">
        <v>60</v>
      </c>
      <c r="D5857" s="0" t="n">
        <v>67</v>
      </c>
      <c r="E5857" s="0" t="n">
        <v>35</v>
      </c>
      <c r="F5857" s="0" t="n">
        <v>28</v>
      </c>
      <c r="G5857" s="0" t="n">
        <v>22</v>
      </c>
      <c r="H5857" s="0" t="n">
        <v>17</v>
      </c>
      <c r="I5857" s="0" t="n">
        <v>0</v>
      </c>
      <c r="J5857" s="0" t="n">
        <v>1</v>
      </c>
      <c r="K5857" s="0" t="n">
        <f aca="false">VLOOKUP(A5857,'Team Data'!$A$1:$E$659,2,FALSE())</f>
        <v>18</v>
      </c>
      <c r="L5857" s="0" t="n">
        <f aca="false">VLOOKUP(A5857,'Team Data'!$A$1:$E$659,3,FALSE())</f>
        <v>14</v>
      </c>
      <c r="M5857" s="0" t="n">
        <f aca="false">VLOOKUP(B5857,'Team Data'!$A$1:$E$659,2,FALSE())</f>
        <v>20</v>
      </c>
      <c r="N5857" s="0" t="n">
        <f aca="false">VLOOKUP(B5857,'Team Data'!$A$1:$E$659,3,FALSE())</f>
        <v>13</v>
      </c>
      <c r="O5857" s="0" t="n">
        <f aca="false">VLOOKUP(A5857,'Team Data'!$A$1:$E$659,4,FALSE())</f>
        <v>490</v>
      </c>
      <c r="P5857" s="0" t="n">
        <f aca="false">VLOOKUP(A5857,'Team Data'!$A$1:$E$659,5,FALSE())</f>
        <v>466</v>
      </c>
      <c r="Q5857" s="0" t="n">
        <f aca="false">VLOOKUP(B5857,'Team Data'!$A$1:$E$659,4,FALSE())</f>
        <v>651</v>
      </c>
      <c r="R5857" s="0" t="n">
        <f aca="false">VLOOKUP(B5857,'Team Data'!$A$1:$E$659,5,FALSE())</f>
        <v>454</v>
      </c>
      <c r="S5857" s="0" t="n">
        <f aca="false">IF(I5857=1,(MIN(30,(C5857-D5857)))*(M5857/(M5857+N5857))*(Q5857/(Q5857+R5857)),(MAX(-30,(C5857-D5857)))*(N5857/(M5857+N5857))*(R5857/(R5857+Q5857)))</f>
        <v>-1.13297682709447</v>
      </c>
      <c r="T5857" s="0" t="n">
        <f aca="false">IF(J5857=1,(MIN(30,(D5857-C5857)))*(K5857/(K5857+L5857))*(O5857/(O5857+P5857)),(MAX(-30,(D5857-C5857)))*(L5857/(K5857+L5857))*(P5857/(P5857+O5857)))</f>
        <v>2.01817468619247</v>
      </c>
      <c r="U5857" s="7" t="n">
        <v>43173</v>
      </c>
    </row>
    <row r="5858" customFormat="false" ht="15" hidden="false" customHeight="false" outlineLevel="0" collapsed="false">
      <c r="A5858" s="0" t="s">
        <v>287</v>
      </c>
      <c r="B5858" s="0" t="s">
        <v>225</v>
      </c>
      <c r="C5858" s="0" t="n">
        <v>57</v>
      </c>
      <c r="D5858" s="0" t="n">
        <v>63</v>
      </c>
      <c r="E5858" s="0" t="n">
        <v>34</v>
      </c>
      <c r="F5858" s="0" t="n">
        <v>38</v>
      </c>
      <c r="G5858" s="0" t="n">
        <v>11</v>
      </c>
      <c r="H5858" s="0" t="n">
        <v>11</v>
      </c>
      <c r="I5858" s="0" t="n">
        <v>0</v>
      </c>
      <c r="J5858" s="0" t="n">
        <v>1</v>
      </c>
      <c r="K5858" s="0" t="n">
        <f aca="false">VLOOKUP(A5858,'Team Data'!$A$1:$E$659,2,FALSE())</f>
        <v>15</v>
      </c>
      <c r="L5858" s="0" t="n">
        <f aca="false">VLOOKUP(A5858,'Team Data'!$A$1:$E$659,3,FALSE())</f>
        <v>16</v>
      </c>
      <c r="M5858" s="0" t="n">
        <f aca="false">VLOOKUP(B5858,'Team Data'!$A$1:$E$659,2,FALSE())</f>
        <v>26</v>
      </c>
      <c r="N5858" s="0" t="n">
        <f aca="false">VLOOKUP(B5858,'Team Data'!$A$1:$E$659,3,FALSE())</f>
        <v>12</v>
      </c>
      <c r="O5858" s="0" t="n">
        <f aca="false">VLOOKUP(A5858,'Team Data'!$A$1:$E$659,4,FALSE())</f>
        <v>605</v>
      </c>
      <c r="P5858" s="0" t="n">
        <f aca="false">VLOOKUP(A5858,'Team Data'!$A$1:$E$659,5,FALSE())</f>
        <v>410</v>
      </c>
      <c r="Q5858" s="0" t="n">
        <f aca="false">VLOOKUP(B5858,'Team Data'!$A$1:$E$659,4,FALSE())</f>
        <v>700</v>
      </c>
      <c r="R5858" s="0" t="n">
        <f aca="false">VLOOKUP(B5858,'Team Data'!$A$1:$E$659,5,FALSE())</f>
        <v>549</v>
      </c>
      <c r="S5858" s="0" t="n">
        <f aca="false">IF(I5858=1,(MIN(30,(C5858-D5858)))*(M5858/(M5858+N5858))*(Q5858/(Q5858+R5858)),(MAX(-30,(C5858-D5858)))*(N5858/(M5858+N5858))*(R5858/(R5858+Q5858)))</f>
        <v>-0.832834688803675</v>
      </c>
      <c r="T5858" s="0" t="n">
        <f aca="false">IF(J5858=1,(MIN(30,(D5858-C5858)))*(K5858/(K5858+L5858))*(O5858/(O5858+P5858)),(MAX(-30,(D5858-C5858)))*(L5858/(K5858+L5858))*(P5858/(P5858+O5858)))</f>
        <v>1.73049419990466</v>
      </c>
      <c r="U5858" s="7" t="n">
        <v>43174</v>
      </c>
    </row>
    <row r="5859" customFormat="false" ht="15" hidden="false" customHeight="false" outlineLevel="0" collapsed="false">
      <c r="A5859" s="0" t="s">
        <v>142</v>
      </c>
      <c r="B5859" s="0" t="s">
        <v>325</v>
      </c>
      <c r="C5859" s="0" t="n">
        <v>69</v>
      </c>
      <c r="D5859" s="0" t="n">
        <v>76</v>
      </c>
      <c r="E5859" s="0" t="n">
        <v>41</v>
      </c>
      <c r="F5859" s="0" t="n">
        <v>36</v>
      </c>
      <c r="G5859" s="0" t="n">
        <v>10</v>
      </c>
      <c r="H5859" s="0" t="n">
        <v>8</v>
      </c>
      <c r="I5859" s="0" t="n">
        <v>0</v>
      </c>
      <c r="J5859" s="0" t="n">
        <v>1</v>
      </c>
      <c r="K5859" s="0" t="n">
        <f aca="false">VLOOKUP(A5859,'Team Data'!$A$1:$E$659,2,FALSE())</f>
        <v>19</v>
      </c>
      <c r="L5859" s="0" t="n">
        <f aca="false">VLOOKUP(A5859,'Team Data'!$A$1:$E$659,3,FALSE())</f>
        <v>14</v>
      </c>
      <c r="M5859" s="0" t="n">
        <f aca="false">VLOOKUP(B5859,'Team Data'!$A$1:$E$659,2,FALSE())</f>
        <v>20</v>
      </c>
      <c r="N5859" s="0" t="n">
        <f aca="false">VLOOKUP(B5859,'Team Data'!$A$1:$E$659,3,FALSE())</f>
        <v>15</v>
      </c>
      <c r="O5859" s="0" t="n">
        <f aca="false">VLOOKUP(A5859,'Team Data'!$A$1:$E$659,4,FALSE())</f>
        <v>451</v>
      </c>
      <c r="P5859" s="0" t="n">
        <f aca="false">VLOOKUP(A5859,'Team Data'!$A$1:$E$659,5,FALSE())</f>
        <v>488</v>
      </c>
      <c r="Q5859" s="0" t="n">
        <f aca="false">VLOOKUP(B5859,'Team Data'!$A$1:$E$659,4,FALSE())</f>
        <v>530</v>
      </c>
      <c r="R5859" s="0" t="n">
        <f aca="false">VLOOKUP(B5859,'Team Data'!$A$1:$E$659,5,FALSE())</f>
        <v>524</v>
      </c>
      <c r="S5859" s="0" t="n">
        <f aca="false">IF(I5859=1,(MIN(30,(C5859-D5859)))*(M5859/(M5859+N5859))*(Q5859/(Q5859+R5859)),(MAX(-30,(C5859-D5859)))*(N5859/(M5859+N5859))*(R5859/(R5859+Q5859)))</f>
        <v>-1.49146110056926</v>
      </c>
      <c r="T5859" s="0" t="n">
        <f aca="false">IF(J5859=1,(MIN(30,(D5859-C5859)))*(K5859/(K5859+L5859))*(O5859/(O5859+P5859)),(MAX(-30,(D5859-C5859)))*(L5859/(K5859+L5859))*(P5859/(P5859+O5859)))</f>
        <v>1.93574724884629</v>
      </c>
      <c r="U5859" s="7" t="n">
        <v>43174</v>
      </c>
    </row>
    <row r="5860" customFormat="false" ht="15" hidden="false" customHeight="false" outlineLevel="0" collapsed="false">
      <c r="A5860" s="0" t="s">
        <v>278</v>
      </c>
      <c r="B5860" s="0" t="s">
        <v>312</v>
      </c>
      <c r="C5860" s="0" t="n">
        <v>61</v>
      </c>
      <c r="D5860" s="0" t="n">
        <v>84</v>
      </c>
      <c r="E5860" s="0" t="n">
        <v>30</v>
      </c>
      <c r="F5860" s="0" t="n">
        <v>40</v>
      </c>
      <c r="G5860" s="0" t="n">
        <v>12</v>
      </c>
      <c r="H5860" s="0" t="n">
        <v>15</v>
      </c>
      <c r="I5860" s="0" t="n">
        <v>0</v>
      </c>
      <c r="J5860" s="0" t="n">
        <v>1</v>
      </c>
      <c r="K5860" s="0" t="n">
        <f aca="false">VLOOKUP(A5860,'Team Data'!$A$1:$E$659,2,FALSE())</f>
        <v>18</v>
      </c>
      <c r="L5860" s="0" t="n">
        <f aca="false">VLOOKUP(A5860,'Team Data'!$A$1:$E$659,3,FALSE())</f>
        <v>13</v>
      </c>
      <c r="M5860" s="0" t="n">
        <f aca="false">VLOOKUP(B5860,'Team Data'!$A$1:$E$659,2,FALSE())</f>
        <v>20</v>
      </c>
      <c r="N5860" s="0" t="n">
        <f aca="false">VLOOKUP(B5860,'Team Data'!$A$1:$E$659,3,FALSE())</f>
        <v>16</v>
      </c>
      <c r="O5860" s="0" t="n">
        <f aca="false">VLOOKUP(A5860,'Team Data'!$A$1:$E$659,4,FALSE())</f>
        <v>452</v>
      </c>
      <c r="P5860" s="0" t="n">
        <f aca="false">VLOOKUP(A5860,'Team Data'!$A$1:$E$659,5,FALSE())</f>
        <v>498</v>
      </c>
      <c r="Q5860" s="0" t="n">
        <f aca="false">VLOOKUP(B5860,'Team Data'!$A$1:$E$659,4,FALSE())</f>
        <v>545</v>
      </c>
      <c r="R5860" s="0" t="n">
        <f aca="false">VLOOKUP(B5860,'Team Data'!$A$1:$E$659,5,FALSE())</f>
        <v>579</v>
      </c>
      <c r="S5860" s="0" t="n">
        <f aca="false">IF(I5860=1,(MIN(30,(C5860-D5860)))*(M5860/(M5860+N5860))*(Q5860/(Q5860+R5860)),(MAX(-30,(C5860-D5860)))*(N5860/(M5860+N5860))*(R5860/(R5860+Q5860)))</f>
        <v>-5.26571767497034</v>
      </c>
      <c r="T5860" s="0" t="n">
        <f aca="false">IF(J5860=1,(MIN(30,(D5860-C5860)))*(K5860/(K5860+L5860))*(O5860/(O5860+P5860)),(MAX(-30,(D5860-C5860)))*(L5860/(K5860+L5860))*(P5860/(P5860+O5860)))</f>
        <v>6.35409168081494</v>
      </c>
      <c r="U5860" s="7" t="n">
        <v>43174</v>
      </c>
    </row>
    <row r="5861" customFormat="false" ht="15" hidden="false" customHeight="false" outlineLevel="0" collapsed="false">
      <c r="A5861" s="0" t="s">
        <v>203</v>
      </c>
      <c r="B5861" s="0" t="s">
        <v>269</v>
      </c>
      <c r="C5861" s="0" t="n">
        <v>90</v>
      </c>
      <c r="D5861" s="0" t="n">
        <v>77</v>
      </c>
      <c r="E5861" s="0" t="n">
        <v>49</v>
      </c>
      <c r="F5861" s="0" t="n">
        <v>43</v>
      </c>
      <c r="G5861" s="0" t="n">
        <v>13</v>
      </c>
      <c r="H5861" s="0" t="n">
        <v>10</v>
      </c>
      <c r="I5861" s="0" t="n">
        <v>1</v>
      </c>
      <c r="J5861" s="0" t="n">
        <v>0</v>
      </c>
      <c r="K5861" s="0" t="n">
        <f aca="false">VLOOKUP(A5861,'Team Data'!$A$1:$E$659,2,FALSE())</f>
        <v>20</v>
      </c>
      <c r="L5861" s="0" t="n">
        <f aca="false">VLOOKUP(A5861,'Team Data'!$A$1:$E$659,3,FALSE())</f>
        <v>18</v>
      </c>
      <c r="M5861" s="0" t="n">
        <f aca="false">VLOOKUP(B5861,'Team Data'!$A$1:$E$659,2,FALSE())</f>
        <v>26</v>
      </c>
      <c r="N5861" s="0" t="n">
        <f aca="false">VLOOKUP(B5861,'Team Data'!$A$1:$E$659,3,FALSE())</f>
        <v>9</v>
      </c>
      <c r="O5861" s="0" t="n">
        <f aca="false">VLOOKUP(A5861,'Team Data'!$A$1:$E$659,4,FALSE())</f>
        <v>623</v>
      </c>
      <c r="P5861" s="0" t="n">
        <f aca="false">VLOOKUP(A5861,'Team Data'!$A$1:$E$659,5,FALSE())</f>
        <v>572</v>
      </c>
      <c r="Q5861" s="0" t="n">
        <f aca="false">VLOOKUP(B5861,'Team Data'!$A$1:$E$659,4,FALSE())</f>
        <v>497</v>
      </c>
      <c r="R5861" s="0" t="n">
        <f aca="false">VLOOKUP(B5861,'Team Data'!$A$1:$E$659,5,FALSE())</f>
        <v>517</v>
      </c>
      <c r="S5861" s="0" t="n">
        <f aca="false">IF(I5861=1,(MIN(30,(C5861-D5861)))*(M5861/(M5861+N5861))*(Q5861/(Q5861+R5861)),(MAX(-30,(C5861-D5861)))*(N5861/(M5861+N5861))*(R5861/(R5861+Q5861)))</f>
        <v>4.73333333333333</v>
      </c>
      <c r="T5861" s="0" t="n">
        <f aca="false">IF(J5861=1,(MIN(30,(D5861-C5861)))*(K5861/(K5861+L5861))*(O5861/(O5861+P5861)),(MAX(-30,(D5861-C5861)))*(L5861/(K5861+L5861))*(P5861/(P5861+O5861)))</f>
        <v>-2.94754459370183</v>
      </c>
      <c r="U5861" s="7" t="n">
        <v>43174</v>
      </c>
    </row>
    <row r="5862" customFormat="false" ht="15" hidden="false" customHeight="false" outlineLevel="0" collapsed="false">
      <c r="A5862" s="0" t="s">
        <v>323</v>
      </c>
      <c r="B5862" s="0" t="s">
        <v>193</v>
      </c>
      <c r="C5862" s="0" t="n">
        <v>74</v>
      </c>
      <c r="D5862" s="0" t="n">
        <v>77</v>
      </c>
      <c r="E5862" s="0" t="n">
        <v>40</v>
      </c>
      <c r="F5862" s="0" t="n">
        <v>32</v>
      </c>
      <c r="G5862" s="0" t="n">
        <v>16</v>
      </c>
      <c r="H5862" s="0" t="n">
        <v>11</v>
      </c>
      <c r="I5862" s="0" t="n">
        <v>0</v>
      </c>
      <c r="J5862" s="0" t="n">
        <v>1</v>
      </c>
      <c r="K5862" s="0" t="n">
        <f aca="false">VLOOKUP(A5862,'Team Data'!$A$1:$E$659,2,FALSE())</f>
        <v>15</v>
      </c>
      <c r="L5862" s="0" t="n">
        <f aca="false">VLOOKUP(A5862,'Team Data'!$A$1:$E$659,3,FALSE())</f>
        <v>18</v>
      </c>
      <c r="M5862" s="0" t="n">
        <f aca="false">VLOOKUP(B5862,'Team Data'!$A$1:$E$659,2,FALSE())</f>
        <v>16</v>
      </c>
      <c r="N5862" s="0" t="n">
        <f aca="false">VLOOKUP(B5862,'Team Data'!$A$1:$E$659,3,FALSE())</f>
        <v>17</v>
      </c>
      <c r="O5862" s="0" t="n">
        <f aca="false">VLOOKUP(A5862,'Team Data'!$A$1:$E$659,4,FALSE())</f>
        <v>519</v>
      </c>
      <c r="P5862" s="0" t="n">
        <f aca="false">VLOOKUP(A5862,'Team Data'!$A$1:$E$659,5,FALSE())</f>
        <v>499</v>
      </c>
      <c r="Q5862" s="0" t="n">
        <f aca="false">VLOOKUP(B5862,'Team Data'!$A$1:$E$659,4,FALSE())</f>
        <v>486</v>
      </c>
      <c r="R5862" s="0" t="n">
        <f aca="false">VLOOKUP(B5862,'Team Data'!$A$1:$E$659,5,FALSE())</f>
        <v>480</v>
      </c>
      <c r="S5862" s="0" t="n">
        <f aca="false">IF(I5862=1,(MIN(30,(C5862-D5862)))*(M5862/(M5862+N5862))*(Q5862/(Q5862+R5862)),(MAX(-30,(C5862-D5862)))*(N5862/(M5862+N5862))*(R5862/(R5862+Q5862)))</f>
        <v>-0.767927724449464</v>
      </c>
      <c r="T5862" s="0" t="n">
        <f aca="false">IF(J5862=1,(MIN(30,(D5862-C5862)))*(K5862/(K5862+L5862))*(O5862/(O5862+P5862)),(MAX(-30,(D5862-C5862)))*(L5862/(K5862+L5862))*(P5862/(P5862+O5862)))</f>
        <v>0.695213430969816</v>
      </c>
      <c r="U5862" s="7" t="n">
        <v>43174</v>
      </c>
    </row>
    <row r="5863" customFormat="false" ht="15" hidden="false" customHeight="false" outlineLevel="0" collapsed="false">
      <c r="A5863" s="0" t="s">
        <v>188</v>
      </c>
      <c r="B5863" s="0" t="s">
        <v>174</v>
      </c>
      <c r="C5863" s="0" t="n">
        <v>59</v>
      </c>
      <c r="D5863" s="0" t="n">
        <v>66</v>
      </c>
      <c r="E5863" s="0" t="n">
        <v>30</v>
      </c>
      <c r="F5863" s="0" t="n">
        <v>47</v>
      </c>
      <c r="G5863" s="0" t="n">
        <v>5</v>
      </c>
      <c r="H5863" s="0" t="n">
        <v>13</v>
      </c>
      <c r="I5863" s="0" t="n">
        <v>0</v>
      </c>
      <c r="J5863" s="0" t="n">
        <v>1</v>
      </c>
      <c r="K5863" s="0" t="n">
        <f aca="false">VLOOKUP(A5863,'Team Data'!$A$1:$E$659,2,FALSE())</f>
        <v>22</v>
      </c>
      <c r="L5863" s="0" t="n">
        <f aca="false">VLOOKUP(A5863,'Team Data'!$A$1:$E$659,3,FALSE())</f>
        <v>11</v>
      </c>
      <c r="M5863" s="0" t="n">
        <f aca="false">VLOOKUP(B5863,'Team Data'!$A$1:$E$659,2,FALSE())</f>
        <v>25</v>
      </c>
      <c r="N5863" s="0" t="n">
        <f aca="false">VLOOKUP(B5863,'Team Data'!$A$1:$E$659,3,FALSE())</f>
        <v>12</v>
      </c>
      <c r="O5863" s="0" t="n">
        <f aca="false">VLOOKUP(A5863,'Team Data'!$A$1:$E$659,4,FALSE())</f>
        <v>611</v>
      </c>
      <c r="P5863" s="0" t="n">
        <f aca="false">VLOOKUP(A5863,'Team Data'!$A$1:$E$659,5,FALSE())</f>
        <v>505</v>
      </c>
      <c r="Q5863" s="0" t="n">
        <f aca="false">VLOOKUP(B5863,'Team Data'!$A$1:$E$659,4,FALSE())</f>
        <v>653</v>
      </c>
      <c r="R5863" s="0" t="n">
        <f aca="false">VLOOKUP(B5863,'Team Data'!$A$1:$E$659,5,FALSE())</f>
        <v>548</v>
      </c>
      <c r="S5863" s="0" t="n">
        <f aca="false">IF(I5863=1,(MIN(30,(C5863-D5863)))*(M5863/(M5863+N5863))*(Q5863/(Q5863+R5863)),(MAX(-30,(C5863-D5863)))*(N5863/(M5863+N5863))*(R5863/(R5863+Q5863)))</f>
        <v>-1.03589351216329</v>
      </c>
      <c r="T5863" s="0" t="n">
        <f aca="false">IF(J5863=1,(MIN(30,(D5863-C5863)))*(K5863/(K5863+L5863))*(O5863/(O5863+P5863)),(MAX(-30,(D5863-C5863)))*(L5863/(K5863+L5863))*(P5863/(P5863+O5863)))</f>
        <v>2.55495818399044</v>
      </c>
      <c r="U5863" s="7" t="n">
        <v>43174</v>
      </c>
    </row>
    <row r="5864" customFormat="false" ht="15" hidden="false" customHeight="false" outlineLevel="0" collapsed="false">
      <c r="A5864" s="0" t="s">
        <v>305</v>
      </c>
      <c r="B5864" s="0" t="s">
        <v>326</v>
      </c>
      <c r="C5864" s="0" t="n">
        <v>59</v>
      </c>
      <c r="D5864" s="0" t="n">
        <v>69</v>
      </c>
      <c r="E5864" s="0" t="n">
        <v>29</v>
      </c>
      <c r="F5864" s="0" t="n">
        <v>35</v>
      </c>
      <c r="G5864" s="0" t="n">
        <v>11</v>
      </c>
      <c r="H5864" s="0" t="n">
        <v>11</v>
      </c>
      <c r="I5864" s="0" t="n">
        <v>0</v>
      </c>
      <c r="J5864" s="0" t="n">
        <v>1</v>
      </c>
      <c r="K5864" s="0" t="n">
        <f aca="false">VLOOKUP(A5864,'Team Data'!$A$1:$E$659,2,FALSE())</f>
        <v>22</v>
      </c>
      <c r="L5864" s="0" t="n">
        <f aca="false">VLOOKUP(A5864,'Team Data'!$A$1:$E$659,3,FALSE())</f>
        <v>11</v>
      </c>
      <c r="M5864" s="0" t="n">
        <f aca="false">VLOOKUP(B5864,'Team Data'!$A$1:$E$659,2,FALSE())</f>
        <v>23</v>
      </c>
      <c r="N5864" s="0" t="n">
        <f aca="false">VLOOKUP(B5864,'Team Data'!$A$1:$E$659,3,FALSE())</f>
        <v>12</v>
      </c>
      <c r="O5864" s="0" t="n">
        <f aca="false">VLOOKUP(A5864,'Team Data'!$A$1:$E$659,4,FALSE())</f>
        <v>522</v>
      </c>
      <c r="P5864" s="0" t="n">
        <f aca="false">VLOOKUP(A5864,'Team Data'!$A$1:$E$659,5,FALSE())</f>
        <v>501</v>
      </c>
      <c r="Q5864" s="0" t="n">
        <f aca="false">VLOOKUP(B5864,'Team Data'!$A$1:$E$659,4,FALSE())</f>
        <v>668</v>
      </c>
      <c r="R5864" s="0" t="n">
        <f aca="false">VLOOKUP(B5864,'Team Data'!$A$1:$E$659,5,FALSE())</f>
        <v>500</v>
      </c>
      <c r="S5864" s="0" t="n">
        <f aca="false">IF(I5864=1,(MIN(30,(C5864-D5864)))*(M5864/(M5864+N5864))*(Q5864/(Q5864+R5864)),(MAX(-30,(C5864-D5864)))*(N5864/(M5864+N5864))*(R5864/(R5864+Q5864)))</f>
        <v>-1.46771037181996</v>
      </c>
      <c r="T5864" s="0" t="n">
        <f aca="false">IF(J5864=1,(MIN(30,(D5864-C5864)))*(K5864/(K5864+L5864))*(O5864/(O5864+P5864)),(MAX(-30,(D5864-C5864)))*(L5864/(K5864+L5864))*(P5864/(P5864+O5864)))</f>
        <v>3.40175953079179</v>
      </c>
      <c r="U5864" s="7" t="n">
        <v>43174</v>
      </c>
    </row>
    <row r="5865" customFormat="false" ht="15" hidden="false" customHeight="false" outlineLevel="0" collapsed="false">
      <c r="A5865" s="0" t="s">
        <v>285</v>
      </c>
      <c r="B5865" s="0" t="s">
        <v>16</v>
      </c>
      <c r="C5865" s="0" t="n">
        <v>60</v>
      </c>
      <c r="D5865" s="0" t="n">
        <v>56</v>
      </c>
      <c r="E5865" s="0" t="n">
        <v>37</v>
      </c>
      <c r="F5865" s="0" t="n">
        <v>34</v>
      </c>
      <c r="G5865" s="0" t="n">
        <v>11</v>
      </c>
      <c r="H5865" s="0" t="n">
        <v>11</v>
      </c>
      <c r="I5865" s="0" t="n">
        <v>1</v>
      </c>
      <c r="J5865" s="0" t="n">
        <v>0</v>
      </c>
      <c r="K5865" s="0" t="n">
        <f aca="false">VLOOKUP(A5865,'Team Data'!$A$1:$E$659,2,FALSE())</f>
        <v>23</v>
      </c>
      <c r="L5865" s="0" t="n">
        <f aca="false">VLOOKUP(A5865,'Team Data'!$A$1:$E$659,3,FALSE())</f>
        <v>14</v>
      </c>
      <c r="M5865" s="0" t="n">
        <f aca="false">VLOOKUP(B5865,'Team Data'!$A$1:$E$659,2,FALSE())</f>
        <v>20</v>
      </c>
      <c r="N5865" s="0" t="n">
        <f aca="false">VLOOKUP(B5865,'Team Data'!$A$1:$E$659,3,FALSE())</f>
        <v>12</v>
      </c>
      <c r="O5865" s="0" t="n">
        <f aca="false">VLOOKUP(A5865,'Team Data'!$A$1:$E$659,4,FALSE())</f>
        <v>752</v>
      </c>
      <c r="P5865" s="0" t="n">
        <f aca="false">VLOOKUP(A5865,'Team Data'!$A$1:$E$659,5,FALSE())</f>
        <v>485</v>
      </c>
      <c r="Q5865" s="0" t="n">
        <f aca="false">VLOOKUP(B5865,'Team Data'!$A$1:$E$659,4,FALSE())</f>
        <v>595</v>
      </c>
      <c r="R5865" s="0" t="n">
        <f aca="false">VLOOKUP(B5865,'Team Data'!$A$1:$E$659,5,FALSE())</f>
        <v>484</v>
      </c>
      <c r="S5865" s="0" t="n">
        <f aca="false">IF(I5865=1,(MIN(30,(C5865-D5865)))*(M5865/(M5865+N5865))*(Q5865/(Q5865+R5865)),(MAX(-30,(C5865-D5865)))*(N5865/(M5865+N5865))*(R5865/(R5865+Q5865)))</f>
        <v>1.37859128822984</v>
      </c>
      <c r="T5865" s="0" t="n">
        <f aca="false">IF(J5865=1,(MIN(30,(D5865-C5865)))*(K5865/(K5865+L5865))*(O5865/(O5865+P5865)),(MAX(-30,(D5865-C5865)))*(L5865/(K5865+L5865))*(P5865/(P5865+O5865)))</f>
        <v>-0.593414756713059</v>
      </c>
      <c r="U5865" s="7" t="n">
        <v>43174</v>
      </c>
    </row>
    <row r="5866" customFormat="false" ht="15" hidden="false" customHeight="false" outlineLevel="0" collapsed="false">
      <c r="A5866" s="0" t="s">
        <v>166</v>
      </c>
      <c r="B5866" s="0" t="s">
        <v>106</v>
      </c>
      <c r="C5866" s="0" t="n">
        <v>78</v>
      </c>
      <c r="D5866" s="0" t="n">
        <v>73</v>
      </c>
      <c r="E5866" s="0" t="n">
        <v>36</v>
      </c>
      <c r="F5866" s="0" t="n">
        <v>30</v>
      </c>
      <c r="G5866" s="0" t="n">
        <v>14</v>
      </c>
      <c r="H5866" s="0" t="n">
        <v>8</v>
      </c>
      <c r="I5866" s="0" t="n">
        <v>1</v>
      </c>
      <c r="J5866" s="0" t="n">
        <v>0</v>
      </c>
      <c r="K5866" s="0" t="n">
        <f aca="false">VLOOKUP(A5866,'Team Data'!$A$1:$E$659,2,FALSE())</f>
        <v>19</v>
      </c>
      <c r="L5866" s="0" t="n">
        <f aca="false">VLOOKUP(A5866,'Team Data'!$A$1:$E$659,3,FALSE())</f>
        <v>15</v>
      </c>
      <c r="M5866" s="0" t="n">
        <f aca="false">VLOOKUP(B5866,'Team Data'!$A$1:$E$659,2,FALSE())</f>
        <v>22</v>
      </c>
      <c r="N5866" s="0" t="n">
        <f aca="false">VLOOKUP(B5866,'Team Data'!$A$1:$E$659,3,FALSE())</f>
        <v>12</v>
      </c>
      <c r="O5866" s="0" t="n">
        <f aca="false">VLOOKUP(A5866,'Team Data'!$A$1:$E$659,4,FALSE())</f>
        <v>543</v>
      </c>
      <c r="P5866" s="0" t="n">
        <f aca="false">VLOOKUP(A5866,'Team Data'!$A$1:$E$659,5,FALSE())</f>
        <v>527</v>
      </c>
      <c r="Q5866" s="0" t="n">
        <f aca="false">VLOOKUP(B5866,'Team Data'!$A$1:$E$659,4,FALSE())</f>
        <v>510</v>
      </c>
      <c r="R5866" s="0" t="n">
        <f aca="false">VLOOKUP(B5866,'Team Data'!$A$1:$E$659,5,FALSE())</f>
        <v>571</v>
      </c>
      <c r="S5866" s="0" t="n">
        <f aca="false">IF(I5866=1,(MIN(30,(C5866-D5866)))*(M5866/(M5866+N5866))*(Q5866/(Q5866+R5866)),(MAX(-30,(C5866-D5866)))*(N5866/(M5866+N5866))*(R5866/(R5866+Q5866)))</f>
        <v>1.5263644773358</v>
      </c>
      <c r="T5866" s="0" t="n">
        <f aca="false">IF(J5866=1,(MIN(30,(D5866-C5866)))*(K5866/(K5866+L5866))*(O5866/(O5866+P5866)),(MAX(-30,(D5866-C5866)))*(L5866/(K5866+L5866))*(P5866/(P5866+O5866)))</f>
        <v>-1.08644859813084</v>
      </c>
      <c r="U5866" s="7" t="n">
        <v>43174</v>
      </c>
    </row>
    <row r="5867" customFormat="false" ht="15" hidden="false" customHeight="false" outlineLevel="0" collapsed="false">
      <c r="A5867" s="0" t="s">
        <v>23</v>
      </c>
      <c r="B5867" s="0" t="s">
        <v>281</v>
      </c>
      <c r="C5867" s="0" t="n">
        <v>83</v>
      </c>
      <c r="D5867" s="0" t="n">
        <v>86</v>
      </c>
      <c r="E5867" s="0" t="n">
        <v>37</v>
      </c>
      <c r="F5867" s="0" t="n">
        <v>47</v>
      </c>
      <c r="G5867" s="0" t="n">
        <v>10</v>
      </c>
      <c r="H5867" s="0" t="n">
        <v>16</v>
      </c>
      <c r="I5867" s="0" t="n">
        <v>0</v>
      </c>
      <c r="J5867" s="0" t="n">
        <v>1</v>
      </c>
      <c r="K5867" s="0" t="n">
        <f aca="false">VLOOKUP(A5867,'Team Data'!$A$1:$E$659,2,FALSE())</f>
        <v>24</v>
      </c>
      <c r="L5867" s="0" t="n">
        <f aca="false">VLOOKUP(A5867,'Team Data'!$A$1:$E$659,3,FALSE())</f>
        <v>11</v>
      </c>
      <c r="M5867" s="0" t="n">
        <f aca="false">VLOOKUP(B5867,'Team Data'!$A$1:$E$659,2,FALSE())</f>
        <v>19</v>
      </c>
      <c r="N5867" s="0" t="n">
        <f aca="false">VLOOKUP(B5867,'Team Data'!$A$1:$E$659,3,FALSE())</f>
        <v>16</v>
      </c>
      <c r="O5867" s="0" t="n">
        <f aca="false">VLOOKUP(A5867,'Team Data'!$A$1:$E$659,4,FALSE())</f>
        <v>633</v>
      </c>
      <c r="P5867" s="0" t="n">
        <f aca="false">VLOOKUP(A5867,'Team Data'!$A$1:$E$659,5,FALSE())</f>
        <v>543</v>
      </c>
      <c r="Q5867" s="0" t="n">
        <f aca="false">VLOOKUP(B5867,'Team Data'!$A$1:$E$659,4,FALSE())</f>
        <v>682</v>
      </c>
      <c r="R5867" s="0" t="n">
        <f aca="false">VLOOKUP(B5867,'Team Data'!$A$1:$E$659,5,FALSE())</f>
        <v>488</v>
      </c>
      <c r="S5867" s="0" t="n">
        <f aca="false">IF(I5867=1,(MIN(30,(C5867-D5867)))*(M5867/(M5867+N5867))*(Q5867/(Q5867+R5867)),(MAX(-30,(C5867-D5867)))*(N5867/(M5867+N5867))*(R5867/(R5867+Q5867)))</f>
        <v>-0.572014652014652</v>
      </c>
      <c r="T5867" s="0" t="n">
        <f aca="false">IF(J5867=1,(MIN(30,(D5867-C5867)))*(K5867/(K5867+L5867))*(O5867/(O5867+P5867)),(MAX(-30,(D5867-C5867)))*(L5867/(K5867+L5867))*(P5867/(P5867+O5867)))</f>
        <v>1.10728862973761</v>
      </c>
      <c r="U5867" s="7" t="n">
        <v>43174</v>
      </c>
    </row>
    <row r="5868" customFormat="false" ht="15" hidden="false" customHeight="false" outlineLevel="0" collapsed="false">
      <c r="A5868" s="0" t="s">
        <v>29</v>
      </c>
      <c r="B5868" s="0" t="s">
        <v>339</v>
      </c>
      <c r="C5868" s="0" t="n">
        <v>74</v>
      </c>
      <c r="D5868" s="0" t="n">
        <v>77</v>
      </c>
      <c r="E5868" s="0" t="n">
        <v>43</v>
      </c>
      <c r="F5868" s="0" t="n">
        <v>34</v>
      </c>
      <c r="G5868" s="0" t="n">
        <v>18</v>
      </c>
      <c r="H5868" s="0" t="n">
        <v>16</v>
      </c>
      <c r="I5868" s="0" t="n">
        <v>0</v>
      </c>
      <c r="J5868" s="0" t="n">
        <v>1</v>
      </c>
      <c r="K5868" s="0" t="n">
        <f aca="false">VLOOKUP(A5868,'Team Data'!$A$1:$E$659,2,FALSE())</f>
        <v>21</v>
      </c>
      <c r="L5868" s="0" t="n">
        <f aca="false">VLOOKUP(A5868,'Team Data'!$A$1:$E$659,3,FALSE())</f>
        <v>8</v>
      </c>
      <c r="M5868" s="0" t="n">
        <f aca="false">VLOOKUP(B5868,'Team Data'!$A$1:$E$659,2,FALSE())</f>
        <v>21</v>
      </c>
      <c r="N5868" s="0" t="n">
        <f aca="false">VLOOKUP(B5868,'Team Data'!$A$1:$E$659,3,FALSE())</f>
        <v>11</v>
      </c>
      <c r="O5868" s="0" t="n">
        <f aca="false">VLOOKUP(A5868,'Team Data'!$A$1:$E$659,4,FALSE())</f>
        <v>498</v>
      </c>
      <c r="P5868" s="0" t="n">
        <f aca="false">VLOOKUP(A5868,'Team Data'!$A$1:$E$659,5,FALSE())</f>
        <v>434</v>
      </c>
      <c r="Q5868" s="0" t="n">
        <f aca="false">VLOOKUP(B5868,'Team Data'!$A$1:$E$659,4,FALSE())</f>
        <v>616</v>
      </c>
      <c r="R5868" s="0" t="n">
        <f aca="false">VLOOKUP(B5868,'Team Data'!$A$1:$E$659,5,FALSE())</f>
        <v>448</v>
      </c>
      <c r="S5868" s="0" t="n">
        <f aca="false">IF(I5868=1,(MIN(30,(C5868-D5868)))*(M5868/(M5868+N5868))*(Q5868/(Q5868+R5868)),(MAX(-30,(C5868-D5868)))*(N5868/(M5868+N5868))*(R5868/(R5868+Q5868)))</f>
        <v>-0.434210526315789</v>
      </c>
      <c r="T5868" s="0" t="n">
        <f aca="false">IF(J5868=1,(MIN(30,(D5868-C5868)))*(K5868/(K5868+L5868))*(O5868/(O5868+P5868)),(MAX(-30,(D5868-C5868)))*(L5868/(K5868+L5868))*(P5868/(P5868+O5868)))</f>
        <v>1.16079621133639</v>
      </c>
      <c r="U5868" s="7" t="n">
        <v>43174</v>
      </c>
    </row>
    <row r="5869" customFormat="false" ht="15" hidden="false" customHeight="false" outlineLevel="0" collapsed="false">
      <c r="A5869" s="0" t="s">
        <v>58</v>
      </c>
      <c r="B5869" s="0" t="s">
        <v>258</v>
      </c>
      <c r="C5869" s="0" t="n">
        <v>68</v>
      </c>
      <c r="D5869" s="0" t="n">
        <v>72</v>
      </c>
      <c r="E5869" s="0" t="n">
        <v>34</v>
      </c>
      <c r="F5869" s="0" t="n">
        <v>49</v>
      </c>
      <c r="G5869" s="0" t="n">
        <v>11</v>
      </c>
      <c r="H5869" s="0" t="n">
        <v>12</v>
      </c>
      <c r="I5869" s="0" t="n">
        <v>0</v>
      </c>
      <c r="J5869" s="0" t="n">
        <v>1</v>
      </c>
      <c r="K5869" s="0" t="n">
        <f aca="false">VLOOKUP(A5869,'Team Data'!$A$1:$E$659,2,FALSE())</f>
        <v>19</v>
      </c>
      <c r="L5869" s="0" t="n">
        <f aca="false">VLOOKUP(A5869,'Team Data'!$A$1:$E$659,3,FALSE())</f>
        <v>14</v>
      </c>
      <c r="M5869" s="0" t="n">
        <f aca="false">VLOOKUP(B5869,'Team Data'!$A$1:$E$659,2,FALSE())</f>
        <v>22</v>
      </c>
      <c r="N5869" s="0" t="n">
        <f aca="false">VLOOKUP(B5869,'Team Data'!$A$1:$E$659,3,FALSE())</f>
        <v>17</v>
      </c>
      <c r="O5869" s="0" t="n">
        <f aca="false">VLOOKUP(A5869,'Team Data'!$A$1:$E$659,4,FALSE())</f>
        <v>475</v>
      </c>
      <c r="P5869" s="0" t="n">
        <f aca="false">VLOOKUP(A5869,'Team Data'!$A$1:$E$659,5,FALSE())</f>
        <v>542</v>
      </c>
      <c r="Q5869" s="0" t="n">
        <f aca="false">VLOOKUP(B5869,'Team Data'!$A$1:$E$659,4,FALSE())</f>
        <v>712</v>
      </c>
      <c r="R5869" s="0" t="n">
        <f aca="false">VLOOKUP(B5869,'Team Data'!$A$1:$E$659,5,FALSE())</f>
        <v>575</v>
      </c>
      <c r="S5869" s="0" t="n">
        <f aca="false">IF(I5869=1,(MIN(30,(C5869-D5869)))*(M5869/(M5869+N5869))*(Q5869/(Q5869+R5869)),(MAX(-30,(C5869-D5869)))*(N5869/(M5869+N5869))*(R5869/(R5869+Q5869)))</f>
        <v>-0.778993086685394</v>
      </c>
      <c r="T5869" s="0" t="n">
        <f aca="false">IF(J5869=1,(MIN(30,(D5869-C5869)))*(K5869/(K5869+L5869))*(O5869/(O5869+P5869)),(MAX(-30,(D5869-C5869)))*(L5869/(K5869+L5869))*(P5869/(P5869+O5869)))</f>
        <v>1.07565328804267</v>
      </c>
      <c r="U5869" s="7" t="n">
        <v>43174</v>
      </c>
    </row>
    <row r="5870" customFormat="false" ht="15" hidden="false" customHeight="false" outlineLevel="0" collapsed="false">
      <c r="A5870" s="0" t="s">
        <v>46</v>
      </c>
      <c r="B5870" s="0" t="s">
        <v>262</v>
      </c>
      <c r="C5870" s="0" t="n">
        <v>92</v>
      </c>
      <c r="D5870" s="0" t="n">
        <v>90</v>
      </c>
      <c r="E5870" s="0" t="n">
        <v>46</v>
      </c>
      <c r="F5870" s="0" t="n">
        <v>44</v>
      </c>
      <c r="G5870" s="0" t="n">
        <v>12</v>
      </c>
      <c r="H5870" s="0" t="n">
        <v>15</v>
      </c>
      <c r="I5870" s="0" t="n">
        <v>1</v>
      </c>
      <c r="J5870" s="0" t="n">
        <v>0</v>
      </c>
      <c r="K5870" s="0" t="n">
        <f aca="false">VLOOKUP(A5870,'Team Data'!$A$1:$E$659,2,FALSE())</f>
        <v>18</v>
      </c>
      <c r="L5870" s="0" t="n">
        <f aca="false">VLOOKUP(A5870,'Team Data'!$A$1:$E$659,3,FALSE())</f>
        <v>17</v>
      </c>
      <c r="M5870" s="0" t="n">
        <f aca="false">VLOOKUP(B5870,'Team Data'!$A$1:$E$659,2,FALSE())</f>
        <v>20</v>
      </c>
      <c r="N5870" s="0" t="n">
        <f aca="false">VLOOKUP(B5870,'Team Data'!$A$1:$E$659,3,FALSE())</f>
        <v>14</v>
      </c>
      <c r="O5870" s="0" t="n">
        <f aca="false">VLOOKUP(A5870,'Team Data'!$A$1:$E$659,4,FALSE())</f>
        <v>546</v>
      </c>
      <c r="P5870" s="0" t="n">
        <f aca="false">VLOOKUP(A5870,'Team Data'!$A$1:$E$659,5,FALSE())</f>
        <v>561</v>
      </c>
      <c r="Q5870" s="0" t="n">
        <f aca="false">VLOOKUP(B5870,'Team Data'!$A$1:$E$659,4,FALSE())</f>
        <v>507</v>
      </c>
      <c r="R5870" s="0" t="n">
        <f aca="false">VLOOKUP(B5870,'Team Data'!$A$1:$E$659,5,FALSE())</f>
        <v>501</v>
      </c>
      <c r="S5870" s="0" t="n">
        <f aca="false">IF(I5870=1,(MIN(30,(C5870-D5870)))*(M5870/(M5870+N5870))*(Q5870/(Q5870+R5870)),(MAX(-30,(C5870-D5870)))*(N5870/(M5870+N5870))*(R5870/(R5870+Q5870)))</f>
        <v>0.591736694677871</v>
      </c>
      <c r="T5870" s="0" t="n">
        <f aca="false">IF(J5870=1,(MIN(30,(D5870-C5870)))*(K5870/(K5870+L5870))*(O5870/(O5870+P5870)),(MAX(-30,(D5870-C5870)))*(L5870/(K5870+L5870))*(P5870/(P5870+O5870)))</f>
        <v>-0.492295780100658</v>
      </c>
      <c r="U5870" s="7" t="n">
        <v>43174</v>
      </c>
    </row>
    <row r="5871" customFormat="false" ht="15" hidden="false" customHeight="false" outlineLevel="0" collapsed="false">
      <c r="A5871" s="0" t="s">
        <v>216</v>
      </c>
      <c r="B5871" s="0" t="s">
        <v>239</v>
      </c>
      <c r="C5871" s="0" t="n">
        <v>78</v>
      </c>
      <c r="D5871" s="0" t="n">
        <v>83</v>
      </c>
      <c r="E5871" s="0" t="n">
        <v>54</v>
      </c>
      <c r="F5871" s="0" t="n">
        <v>41</v>
      </c>
      <c r="G5871" s="0" t="n">
        <v>14</v>
      </c>
      <c r="H5871" s="0" t="n">
        <v>6</v>
      </c>
      <c r="I5871" s="0" t="n">
        <v>0</v>
      </c>
      <c r="J5871" s="0" t="n">
        <v>1</v>
      </c>
      <c r="K5871" s="0" t="n">
        <f aca="false">VLOOKUP(A5871,'Team Data'!$A$1:$E$659,2,FALSE())</f>
        <v>18</v>
      </c>
      <c r="L5871" s="0" t="n">
        <f aca="false">VLOOKUP(A5871,'Team Data'!$A$1:$E$659,3,FALSE())</f>
        <v>14</v>
      </c>
      <c r="M5871" s="0" t="n">
        <f aca="false">VLOOKUP(B5871,'Team Data'!$A$1:$E$659,2,FALSE())</f>
        <v>26</v>
      </c>
      <c r="N5871" s="0" t="n">
        <f aca="false">VLOOKUP(B5871,'Team Data'!$A$1:$E$659,3,FALSE())</f>
        <v>8</v>
      </c>
      <c r="O5871" s="0" t="n">
        <f aca="false">VLOOKUP(A5871,'Team Data'!$A$1:$E$659,4,FALSE())</f>
        <v>650</v>
      </c>
      <c r="P5871" s="0" t="n">
        <f aca="false">VLOOKUP(A5871,'Team Data'!$A$1:$E$659,5,FALSE())</f>
        <v>442</v>
      </c>
      <c r="Q5871" s="0" t="n">
        <f aca="false">VLOOKUP(B5871,'Team Data'!$A$1:$E$659,4,FALSE())</f>
        <v>627</v>
      </c>
      <c r="R5871" s="0" t="n">
        <f aca="false">VLOOKUP(B5871,'Team Data'!$A$1:$E$659,5,FALSE())</f>
        <v>488</v>
      </c>
      <c r="S5871" s="0" t="n">
        <f aca="false">IF(I5871=1,(MIN(30,(C5871-D5871)))*(M5871/(M5871+N5871))*(Q5871/(Q5871+R5871)),(MAX(-30,(C5871-D5871)))*(N5871/(M5871+N5871))*(R5871/(R5871+Q5871)))</f>
        <v>-0.514903719335268</v>
      </c>
      <c r="T5871" s="0" t="n">
        <f aca="false">IF(J5871=1,(MIN(30,(D5871-C5871)))*(K5871/(K5871+L5871))*(O5871/(O5871+P5871)),(MAX(-30,(D5871-C5871)))*(L5871/(K5871+L5871))*(P5871/(P5871+O5871)))</f>
        <v>1.67410714285714</v>
      </c>
      <c r="U5871" s="7" t="n">
        <v>43174</v>
      </c>
    </row>
    <row r="5872" customFormat="false" ht="15" hidden="false" customHeight="false" outlineLevel="0" collapsed="false">
      <c r="A5872" s="0" t="s">
        <v>352</v>
      </c>
      <c r="B5872" s="0" t="s">
        <v>288</v>
      </c>
      <c r="C5872" s="0" t="n">
        <v>47</v>
      </c>
      <c r="D5872" s="0" t="n">
        <v>73</v>
      </c>
      <c r="E5872" s="0" t="n">
        <v>32</v>
      </c>
      <c r="F5872" s="0" t="n">
        <v>44</v>
      </c>
      <c r="G5872" s="0" t="n">
        <v>13</v>
      </c>
      <c r="H5872" s="0" t="n">
        <v>12</v>
      </c>
      <c r="I5872" s="0" t="n">
        <v>0</v>
      </c>
      <c r="J5872" s="0" t="n">
        <v>1</v>
      </c>
      <c r="K5872" s="0" t="n">
        <f aca="false">VLOOKUP(A5872,'Team Data'!$A$1:$E$659,2,FALSE())</f>
        <v>25</v>
      </c>
      <c r="L5872" s="0" t="n">
        <f aca="false">VLOOKUP(A5872,'Team Data'!$A$1:$E$659,3,FALSE())</f>
        <v>10</v>
      </c>
      <c r="M5872" s="0" t="n">
        <f aca="false">VLOOKUP(B5872,'Team Data'!$A$1:$E$659,2,FALSE())</f>
        <v>26</v>
      </c>
      <c r="N5872" s="0" t="n">
        <f aca="false">VLOOKUP(B5872,'Team Data'!$A$1:$E$659,3,FALSE())</f>
        <v>9</v>
      </c>
      <c r="O5872" s="0" t="n">
        <f aca="false">VLOOKUP(A5872,'Team Data'!$A$1:$E$659,4,FALSE())</f>
        <v>543</v>
      </c>
      <c r="P5872" s="0" t="n">
        <f aca="false">VLOOKUP(A5872,'Team Data'!$A$1:$E$659,5,FALSE())</f>
        <v>561</v>
      </c>
      <c r="Q5872" s="0" t="n">
        <f aca="false">VLOOKUP(B5872,'Team Data'!$A$1:$E$659,4,FALSE())</f>
        <v>702</v>
      </c>
      <c r="R5872" s="0" t="n">
        <f aca="false">VLOOKUP(B5872,'Team Data'!$A$1:$E$659,5,FALSE())</f>
        <v>475</v>
      </c>
      <c r="S5872" s="0" t="n">
        <f aca="false">IF(I5872=1,(MIN(30,(C5872-D5872)))*(M5872/(M5872+N5872))*(Q5872/(Q5872+R5872)),(MAX(-30,(C5872-D5872)))*(N5872/(M5872+N5872))*(R5872/(R5872+Q5872)))</f>
        <v>-2.69814297851681</v>
      </c>
      <c r="T5872" s="0" t="n">
        <f aca="false">IF(J5872=1,(MIN(30,(D5872-C5872)))*(K5872/(K5872+L5872))*(O5872/(O5872+P5872)),(MAX(-30,(D5872-C5872)))*(L5872/(K5872+L5872))*(P5872/(P5872+O5872)))</f>
        <v>9.13431677018634</v>
      </c>
      <c r="U5872" s="7" t="n">
        <v>43174</v>
      </c>
    </row>
    <row r="5873" customFormat="false" ht="15" hidden="false" customHeight="false" outlineLevel="0" collapsed="false">
      <c r="A5873" s="0" t="s">
        <v>317</v>
      </c>
      <c r="B5873" s="0" t="s">
        <v>104</v>
      </c>
      <c r="C5873" s="0" t="n">
        <v>64</v>
      </c>
      <c r="D5873" s="0" t="n">
        <v>68</v>
      </c>
      <c r="E5873" s="0" t="n">
        <v>41</v>
      </c>
      <c r="F5873" s="0" t="n">
        <v>37</v>
      </c>
      <c r="G5873" s="0" t="n">
        <v>13</v>
      </c>
      <c r="H5873" s="0" t="n">
        <v>10</v>
      </c>
      <c r="I5873" s="0" t="n">
        <v>0</v>
      </c>
      <c r="J5873" s="0" t="n">
        <v>1</v>
      </c>
      <c r="K5873" s="0" t="n">
        <f aca="false">VLOOKUP(A5873,'Team Data'!$A$1:$E$659,2,FALSE())</f>
        <v>27</v>
      </c>
      <c r="L5873" s="0" t="n">
        <f aca="false">VLOOKUP(A5873,'Team Data'!$A$1:$E$659,3,FALSE())</f>
        <v>8</v>
      </c>
      <c r="M5873" s="0" t="n">
        <f aca="false">VLOOKUP(B5873,'Team Data'!$A$1:$E$659,2,FALSE())</f>
        <v>32</v>
      </c>
      <c r="N5873" s="0" t="n">
        <f aca="false">VLOOKUP(B5873,'Team Data'!$A$1:$E$659,3,FALSE())</f>
        <v>5</v>
      </c>
      <c r="O5873" s="0" t="n">
        <f aca="false">VLOOKUP(A5873,'Team Data'!$A$1:$E$659,4,FALSE())</f>
        <v>534</v>
      </c>
      <c r="P5873" s="0" t="n">
        <f aca="false">VLOOKUP(A5873,'Team Data'!$A$1:$E$659,5,FALSE())</f>
        <v>523</v>
      </c>
      <c r="Q5873" s="0" t="n">
        <f aca="false">VLOOKUP(B5873,'Team Data'!$A$1:$E$659,4,FALSE())</f>
        <v>666</v>
      </c>
      <c r="R5873" s="0" t="n">
        <f aca="false">VLOOKUP(B5873,'Team Data'!$A$1:$E$659,5,FALSE())</f>
        <v>579</v>
      </c>
      <c r="S5873" s="0" t="n">
        <f aca="false">IF(I5873=1,(MIN(30,(C5873-D5873)))*(M5873/(M5873+N5873))*(Q5873/(Q5873+R5873)),(MAX(-30,(C5873-D5873)))*(N5873/(M5873+N5873))*(R5873/(R5873+Q5873)))</f>
        <v>-0.251383914034516</v>
      </c>
      <c r="T5873" s="0" t="n">
        <f aca="false">IF(J5873=1,(MIN(30,(D5873-C5873)))*(K5873/(K5873+L5873))*(O5873/(O5873+P5873)),(MAX(-30,(D5873-C5873)))*(L5873/(K5873+L5873))*(P5873/(P5873+O5873)))</f>
        <v>1.55891336667117</v>
      </c>
      <c r="U5873" s="7" t="n">
        <v>43174</v>
      </c>
    </row>
    <row r="5874" customFormat="false" ht="15" hidden="false" customHeight="false" outlineLevel="0" collapsed="false">
      <c r="A5874" s="0" t="s">
        <v>226</v>
      </c>
      <c r="B5874" s="0" t="s">
        <v>133</v>
      </c>
      <c r="C5874" s="0" t="n">
        <v>60</v>
      </c>
      <c r="D5874" s="0" t="n">
        <v>76</v>
      </c>
      <c r="E5874" s="0" t="n">
        <v>33</v>
      </c>
      <c r="F5874" s="0" t="n">
        <v>41</v>
      </c>
      <c r="G5874" s="0" t="n">
        <v>11</v>
      </c>
      <c r="H5874" s="0" t="n">
        <v>8</v>
      </c>
      <c r="I5874" s="0" t="n">
        <v>0</v>
      </c>
      <c r="J5874" s="0" t="n">
        <v>1</v>
      </c>
      <c r="K5874" s="0" t="n">
        <f aca="false">VLOOKUP(A5874,'Team Data'!$A$1:$E$659,2,FALSE())</f>
        <v>24</v>
      </c>
      <c r="L5874" s="0" t="n">
        <f aca="false">VLOOKUP(A5874,'Team Data'!$A$1:$E$659,3,FALSE())</f>
        <v>9</v>
      </c>
      <c r="M5874" s="0" t="n">
        <f aca="false">VLOOKUP(B5874,'Team Data'!$A$1:$E$659,2,FALSE())</f>
        <v>30</v>
      </c>
      <c r="N5874" s="0" t="n">
        <f aca="false">VLOOKUP(B5874,'Team Data'!$A$1:$E$659,3,FALSE())</f>
        <v>8</v>
      </c>
      <c r="O5874" s="0" t="n">
        <f aca="false">VLOOKUP(A5874,'Team Data'!$A$1:$E$659,4,FALSE())</f>
        <v>464</v>
      </c>
      <c r="P5874" s="0" t="n">
        <f aca="false">VLOOKUP(A5874,'Team Data'!$A$1:$E$659,5,FALSE())</f>
        <v>528</v>
      </c>
      <c r="Q5874" s="0" t="n">
        <f aca="false">VLOOKUP(B5874,'Team Data'!$A$1:$E$659,4,FALSE())</f>
        <v>816</v>
      </c>
      <c r="R5874" s="0" t="n">
        <f aca="false">VLOOKUP(B5874,'Team Data'!$A$1:$E$659,5,FALSE())</f>
        <v>475</v>
      </c>
      <c r="S5874" s="0" t="n">
        <f aca="false">IF(I5874=1,(MIN(30,(C5874-D5874)))*(M5874/(M5874+N5874))*(Q5874/(Q5874+R5874)),(MAX(-30,(C5874-D5874)))*(N5874/(M5874+N5874))*(R5874/(R5874+Q5874)))</f>
        <v>-1.23934934159566</v>
      </c>
      <c r="T5874" s="0" t="n">
        <f aca="false">IF(J5874=1,(MIN(30,(D5874-C5874)))*(K5874/(K5874+L5874))*(O5874/(O5874+P5874)),(MAX(-30,(D5874-C5874)))*(L5874/(K5874+L5874))*(P5874/(P5874+O5874)))</f>
        <v>5.44281524926686</v>
      </c>
      <c r="U5874" s="7" t="n">
        <v>43174</v>
      </c>
    </row>
    <row r="5875" customFormat="false" ht="15" hidden="false" customHeight="false" outlineLevel="0" collapsed="false">
      <c r="A5875" s="0" t="s">
        <v>126</v>
      </c>
      <c r="B5875" s="0" t="s">
        <v>75</v>
      </c>
      <c r="C5875" s="0" t="n">
        <v>67</v>
      </c>
      <c r="D5875" s="0" t="n">
        <v>89</v>
      </c>
      <c r="E5875" s="0" t="n">
        <v>29</v>
      </c>
      <c r="F5875" s="0" t="n">
        <v>39</v>
      </c>
      <c r="G5875" s="0" t="n">
        <v>10</v>
      </c>
      <c r="H5875" s="0" t="n">
        <v>12</v>
      </c>
      <c r="I5875" s="0" t="n">
        <v>0</v>
      </c>
      <c r="J5875" s="0" t="n">
        <v>1</v>
      </c>
      <c r="K5875" s="0" t="n">
        <f aca="false">VLOOKUP(A5875,'Team Data'!$A$1:$E$659,2,FALSE())</f>
        <v>20</v>
      </c>
      <c r="L5875" s="0" t="n">
        <f aca="false">VLOOKUP(A5875,'Team Data'!$A$1:$E$659,3,FALSE())</f>
        <v>14</v>
      </c>
      <c r="M5875" s="0" t="n">
        <f aca="false">VLOOKUP(B5875,'Team Data'!$A$1:$E$659,2,FALSE())</f>
        <v>28</v>
      </c>
      <c r="N5875" s="0" t="n">
        <f aca="false">VLOOKUP(B5875,'Team Data'!$A$1:$E$659,3,FALSE())</f>
        <v>8</v>
      </c>
      <c r="O5875" s="0" t="n">
        <f aca="false">VLOOKUP(A5875,'Team Data'!$A$1:$E$659,4,FALSE())</f>
        <v>555</v>
      </c>
      <c r="P5875" s="0" t="n">
        <f aca="false">VLOOKUP(A5875,'Team Data'!$A$1:$E$659,5,FALSE())</f>
        <v>537</v>
      </c>
      <c r="Q5875" s="0" t="n">
        <f aca="false">VLOOKUP(B5875,'Team Data'!$A$1:$E$659,4,FALSE())</f>
        <v>723</v>
      </c>
      <c r="R5875" s="0" t="n">
        <f aca="false">VLOOKUP(B5875,'Team Data'!$A$1:$E$659,5,FALSE())</f>
        <v>486</v>
      </c>
      <c r="S5875" s="0" t="n">
        <f aca="false">IF(I5875=1,(MIN(30,(C5875-D5875)))*(M5875/(M5875+N5875))*(Q5875/(Q5875+R5875)),(MAX(-30,(C5875-D5875)))*(N5875/(M5875+N5875))*(R5875/(R5875+Q5875)))</f>
        <v>-1.96526054590571</v>
      </c>
      <c r="T5875" s="0" t="n">
        <f aca="false">IF(J5875=1,(MIN(30,(D5875-C5875)))*(K5875/(K5875+L5875))*(O5875/(O5875+P5875)),(MAX(-30,(D5875-C5875)))*(L5875/(K5875+L5875))*(P5875/(P5875+O5875)))</f>
        <v>6.57724628312864</v>
      </c>
      <c r="U5875" s="7" t="n">
        <v>43174</v>
      </c>
    </row>
    <row r="5876" customFormat="false" ht="15" hidden="false" customHeight="false" outlineLevel="0" collapsed="false">
      <c r="A5876" s="0" t="s">
        <v>153</v>
      </c>
      <c r="B5876" s="0" t="s">
        <v>167</v>
      </c>
      <c r="C5876" s="0" t="n">
        <v>64</v>
      </c>
      <c r="D5876" s="0" t="n">
        <v>62</v>
      </c>
      <c r="E5876" s="0" t="n">
        <v>27</v>
      </c>
      <c r="F5876" s="0" t="n">
        <v>33</v>
      </c>
      <c r="G5876" s="0" t="n">
        <v>10</v>
      </c>
      <c r="H5876" s="0" t="n">
        <v>16</v>
      </c>
      <c r="I5876" s="0" t="n">
        <v>1</v>
      </c>
      <c r="J5876" s="0" t="n">
        <v>0</v>
      </c>
      <c r="K5876" s="0" t="n">
        <f aca="false">VLOOKUP(A5876,'Team Data'!$A$1:$E$659,2,FALSE())</f>
        <v>32</v>
      </c>
      <c r="L5876" s="0" t="n">
        <f aca="false">VLOOKUP(A5876,'Team Data'!$A$1:$E$659,3,FALSE())</f>
        <v>6</v>
      </c>
      <c r="M5876" s="0" t="n">
        <f aca="false">VLOOKUP(B5876,'Team Data'!$A$1:$E$659,2,FALSE())</f>
        <v>22</v>
      </c>
      <c r="N5876" s="0" t="n">
        <f aca="false">VLOOKUP(B5876,'Team Data'!$A$1:$E$659,3,FALSE())</f>
        <v>10</v>
      </c>
      <c r="O5876" s="0" t="n">
        <f aca="false">VLOOKUP(A5876,'Team Data'!$A$1:$E$659,4,FALSE())</f>
        <v>662</v>
      </c>
      <c r="P5876" s="0" t="n">
        <f aca="false">VLOOKUP(A5876,'Team Data'!$A$1:$E$659,5,FALSE())</f>
        <v>561</v>
      </c>
      <c r="Q5876" s="0" t="n">
        <f aca="false">VLOOKUP(B5876,'Team Data'!$A$1:$E$659,4,FALSE())</f>
        <v>612</v>
      </c>
      <c r="R5876" s="0" t="n">
        <f aca="false">VLOOKUP(B5876,'Team Data'!$A$1:$E$659,5,FALSE())</f>
        <v>453</v>
      </c>
      <c r="S5876" s="0" t="n">
        <f aca="false">IF(I5876=1,(MIN(30,(C5876-D5876)))*(M5876/(M5876+N5876))*(Q5876/(Q5876+R5876)),(MAX(-30,(C5876-D5876)))*(N5876/(M5876+N5876))*(R5876/(R5876+Q5876)))</f>
        <v>0.790140845070423</v>
      </c>
      <c r="T5876" s="0" t="n">
        <f aca="false">IF(J5876=1,(MIN(30,(D5876-C5876)))*(K5876/(K5876+L5876))*(O5876/(O5876+P5876)),(MAX(-30,(D5876-C5876)))*(L5876/(K5876+L5876))*(P5876/(P5876+O5876)))</f>
        <v>-0.144855187846968</v>
      </c>
      <c r="U5876" s="7" t="n">
        <v>43174</v>
      </c>
    </row>
    <row r="5877" customFormat="false" ht="15" hidden="false" customHeight="false" outlineLevel="0" collapsed="false">
      <c r="A5877" s="0" t="s">
        <v>270</v>
      </c>
      <c r="B5877" s="0" t="s">
        <v>215</v>
      </c>
      <c r="C5877" s="0" t="n">
        <v>73</v>
      </c>
      <c r="D5877" s="0" t="n">
        <v>81</v>
      </c>
      <c r="E5877" s="0" t="n">
        <v>39</v>
      </c>
      <c r="F5877" s="0" t="n">
        <v>47</v>
      </c>
      <c r="G5877" s="0" t="n">
        <v>13</v>
      </c>
      <c r="H5877" s="0" t="n">
        <v>9</v>
      </c>
      <c r="I5877" s="0" t="n">
        <v>0</v>
      </c>
      <c r="J5877" s="0" t="n">
        <v>1</v>
      </c>
      <c r="K5877" s="0" t="n">
        <f aca="false">VLOOKUP(A5877,'Team Data'!$A$1:$E$659,2,FALSE())</f>
        <v>28</v>
      </c>
      <c r="L5877" s="0" t="n">
        <f aca="false">VLOOKUP(A5877,'Team Data'!$A$1:$E$659,3,FALSE())</f>
        <v>7</v>
      </c>
      <c r="M5877" s="0" t="n">
        <f aca="false">VLOOKUP(B5877,'Team Data'!$A$1:$E$659,2,FALSE())</f>
        <v>25</v>
      </c>
      <c r="N5877" s="0" t="n">
        <f aca="false">VLOOKUP(B5877,'Team Data'!$A$1:$E$659,3,FALSE())</f>
        <v>9</v>
      </c>
      <c r="O5877" s="0" t="n">
        <f aca="false">VLOOKUP(A5877,'Team Data'!$A$1:$E$659,4,FALSE())</f>
        <v>516</v>
      </c>
      <c r="P5877" s="0" t="n">
        <f aca="false">VLOOKUP(A5877,'Team Data'!$A$1:$E$659,5,FALSE())</f>
        <v>493</v>
      </c>
      <c r="Q5877" s="0" t="n">
        <f aca="false">VLOOKUP(B5877,'Team Data'!$A$1:$E$659,4,FALSE())</f>
        <v>711</v>
      </c>
      <c r="R5877" s="0" t="n">
        <f aca="false">VLOOKUP(B5877,'Team Data'!$A$1:$E$659,5,FALSE())</f>
        <v>455</v>
      </c>
      <c r="S5877" s="0" t="n">
        <f aca="false">IF(I5877=1,(MIN(30,(C5877-D5877)))*(M5877/(M5877+N5877))*(Q5877/(Q5877+R5877)),(MAX(-30,(C5877-D5877)))*(N5877/(M5877+N5877))*(R5877/(R5877+Q5877)))</f>
        <v>-0.826354555544345</v>
      </c>
      <c r="T5877" s="0" t="n">
        <f aca="false">IF(J5877=1,(MIN(30,(D5877-C5877)))*(K5877/(K5877+L5877))*(O5877/(O5877+P5877)),(MAX(-30,(D5877-C5877)))*(L5877/(K5877+L5877))*(P5877/(P5877+O5877)))</f>
        <v>3.27294350842418</v>
      </c>
      <c r="U5877" s="7" t="n">
        <v>43174</v>
      </c>
    </row>
    <row r="5878" customFormat="false" ht="15" hidden="false" customHeight="false" outlineLevel="0" collapsed="false">
      <c r="A5878" s="0" t="s">
        <v>185</v>
      </c>
      <c r="B5878" s="0" t="s">
        <v>263</v>
      </c>
      <c r="C5878" s="0" t="n">
        <v>83</v>
      </c>
      <c r="D5878" s="0" t="n">
        <v>94</v>
      </c>
      <c r="E5878" s="0" t="n">
        <v>34</v>
      </c>
      <c r="F5878" s="0" t="n">
        <v>40</v>
      </c>
      <c r="G5878" s="0" t="n">
        <v>10</v>
      </c>
      <c r="H5878" s="0" t="n">
        <v>7</v>
      </c>
      <c r="I5878" s="0" t="n">
        <v>0</v>
      </c>
      <c r="J5878" s="0" t="n">
        <v>1</v>
      </c>
      <c r="K5878" s="0" t="n">
        <f aca="false">VLOOKUP(A5878,'Team Data'!$A$1:$E$659,2,FALSE())</f>
        <v>21</v>
      </c>
      <c r="L5878" s="0" t="n">
        <f aca="false">VLOOKUP(A5878,'Team Data'!$A$1:$E$659,3,FALSE())</f>
        <v>12</v>
      </c>
      <c r="M5878" s="0" t="n">
        <f aca="false">VLOOKUP(B5878,'Team Data'!$A$1:$E$659,2,FALSE())</f>
        <v>22</v>
      </c>
      <c r="N5878" s="0" t="n">
        <f aca="false">VLOOKUP(B5878,'Team Data'!$A$1:$E$659,3,FALSE())</f>
        <v>12</v>
      </c>
      <c r="O5878" s="0" t="n">
        <f aca="false">VLOOKUP(A5878,'Team Data'!$A$1:$E$659,4,FALSE())</f>
        <v>618</v>
      </c>
      <c r="P5878" s="0" t="n">
        <f aca="false">VLOOKUP(A5878,'Team Data'!$A$1:$E$659,5,FALSE())</f>
        <v>486</v>
      </c>
      <c r="Q5878" s="0" t="n">
        <f aca="false">VLOOKUP(B5878,'Team Data'!$A$1:$E$659,4,FALSE())</f>
        <v>670</v>
      </c>
      <c r="R5878" s="0" t="n">
        <f aca="false">VLOOKUP(B5878,'Team Data'!$A$1:$E$659,5,FALSE())</f>
        <v>461</v>
      </c>
      <c r="S5878" s="0" t="n">
        <f aca="false">IF(I5878=1,(MIN(30,(C5878-D5878)))*(M5878/(M5878+N5878))*(Q5878/(Q5878+R5878)),(MAX(-30,(C5878-D5878)))*(N5878/(M5878+N5878))*(R5878/(R5878+Q5878)))</f>
        <v>-1.58246216258387</v>
      </c>
      <c r="T5878" s="0" t="n">
        <f aca="false">IF(J5878=1,(MIN(30,(D5878-C5878)))*(K5878/(K5878+L5878))*(O5878/(O5878+P5878)),(MAX(-30,(D5878-C5878)))*(L5878/(K5878+L5878))*(P5878/(P5878+O5878)))</f>
        <v>3.91847826086957</v>
      </c>
      <c r="U5878" s="7" t="n">
        <v>43174</v>
      </c>
    </row>
    <row r="5879" customFormat="false" ht="15" hidden="false" customHeight="false" outlineLevel="0" collapsed="false">
      <c r="A5879" s="0" t="s">
        <v>238</v>
      </c>
      <c r="B5879" s="0" t="s">
        <v>334</v>
      </c>
      <c r="C5879" s="0" t="n">
        <v>61</v>
      </c>
      <c r="D5879" s="0" t="n">
        <v>87</v>
      </c>
      <c r="E5879" s="0" t="n">
        <v>31</v>
      </c>
      <c r="F5879" s="0" t="n">
        <v>34</v>
      </c>
      <c r="G5879" s="0" t="n">
        <v>13</v>
      </c>
      <c r="H5879" s="0" t="n">
        <v>13</v>
      </c>
      <c r="I5879" s="0" t="n">
        <v>0</v>
      </c>
      <c r="J5879" s="0" t="n">
        <v>1</v>
      </c>
      <c r="K5879" s="0" t="n">
        <f aca="false">VLOOKUP(A5879,'Team Data'!$A$1:$E$659,2,FALSE())</f>
        <v>23</v>
      </c>
      <c r="L5879" s="0" t="n">
        <f aca="false">VLOOKUP(A5879,'Team Data'!$A$1:$E$659,3,FALSE())</f>
        <v>13</v>
      </c>
      <c r="M5879" s="0" t="n">
        <f aca="false">VLOOKUP(B5879,'Team Data'!$A$1:$E$659,2,FALSE())</f>
        <v>36</v>
      </c>
      <c r="N5879" s="0" t="n">
        <f aca="false">VLOOKUP(B5879,'Team Data'!$A$1:$E$659,3,FALSE())</f>
        <v>4</v>
      </c>
      <c r="O5879" s="0" t="n">
        <f aca="false">VLOOKUP(A5879,'Team Data'!$A$1:$E$659,4,FALSE())</f>
        <v>577</v>
      </c>
      <c r="P5879" s="0" t="n">
        <f aca="false">VLOOKUP(A5879,'Team Data'!$A$1:$E$659,5,FALSE())</f>
        <v>554</v>
      </c>
      <c r="Q5879" s="0" t="n">
        <f aca="false">VLOOKUP(B5879,'Team Data'!$A$1:$E$659,4,FALSE())</f>
        <v>804</v>
      </c>
      <c r="R5879" s="0" t="n">
        <f aca="false">VLOOKUP(B5879,'Team Data'!$A$1:$E$659,5,FALSE())</f>
        <v>530</v>
      </c>
      <c r="S5879" s="0" t="n">
        <f aca="false">IF(I5879=1,(MIN(30,(C5879-D5879)))*(M5879/(M5879+N5879))*(Q5879/(Q5879+R5879)),(MAX(-30,(C5879-D5879)))*(N5879/(M5879+N5879))*(R5879/(R5879+Q5879)))</f>
        <v>-1.03298350824588</v>
      </c>
      <c r="T5879" s="0" t="n">
        <f aca="false">IF(J5879=1,(MIN(30,(D5879-C5879)))*(K5879/(K5879+L5879))*(O5879/(O5879+P5879)),(MAX(-30,(D5879-C5879)))*(L5879/(K5879+L5879))*(P5879/(P5879+O5879)))</f>
        <v>8.47445721583653</v>
      </c>
      <c r="U5879" s="7" t="n">
        <v>43174</v>
      </c>
    </row>
    <row r="5880" customFormat="false" ht="15" hidden="false" customHeight="false" outlineLevel="0" collapsed="false">
      <c r="A5880" s="0" t="s">
        <v>66</v>
      </c>
      <c r="B5880" s="0" t="s">
        <v>138</v>
      </c>
      <c r="C5880" s="0" t="n">
        <v>73</v>
      </c>
      <c r="D5880" s="0" t="n">
        <v>78</v>
      </c>
      <c r="E5880" s="0" t="n">
        <v>28</v>
      </c>
      <c r="F5880" s="0" t="n">
        <v>36</v>
      </c>
      <c r="G5880" s="0" t="n">
        <v>9</v>
      </c>
      <c r="H5880" s="0" t="n">
        <v>10</v>
      </c>
      <c r="I5880" s="0" t="n">
        <v>0</v>
      </c>
      <c r="J5880" s="0" t="n">
        <v>1</v>
      </c>
      <c r="K5880" s="0" t="n">
        <f aca="false">VLOOKUP(A5880,'Team Data'!$A$1:$E$659,2,FALSE())</f>
        <v>21</v>
      </c>
      <c r="L5880" s="0" t="n">
        <f aca="false">VLOOKUP(A5880,'Team Data'!$A$1:$E$659,3,FALSE())</f>
        <v>12</v>
      </c>
      <c r="M5880" s="0" t="n">
        <f aca="false">VLOOKUP(B5880,'Team Data'!$A$1:$E$659,2,FALSE())</f>
        <v>23</v>
      </c>
      <c r="N5880" s="0" t="n">
        <f aca="false">VLOOKUP(B5880,'Team Data'!$A$1:$E$659,3,FALSE())</f>
        <v>11</v>
      </c>
      <c r="O5880" s="0" t="n">
        <f aca="false">VLOOKUP(A5880,'Team Data'!$A$1:$E$659,4,FALSE())</f>
        <v>590</v>
      </c>
      <c r="P5880" s="0" t="n">
        <f aca="false">VLOOKUP(A5880,'Team Data'!$A$1:$E$659,5,FALSE())</f>
        <v>486</v>
      </c>
      <c r="Q5880" s="0" t="n">
        <f aca="false">VLOOKUP(B5880,'Team Data'!$A$1:$E$659,4,FALSE())</f>
        <v>704</v>
      </c>
      <c r="R5880" s="0" t="n">
        <f aca="false">VLOOKUP(B5880,'Team Data'!$A$1:$E$659,5,FALSE())</f>
        <v>448</v>
      </c>
      <c r="S5880" s="0" t="n">
        <f aca="false">IF(I5880=1,(MIN(30,(C5880-D5880)))*(M5880/(M5880+N5880))*(Q5880/(Q5880+R5880)),(MAX(-30,(C5880-D5880)))*(N5880/(M5880+N5880))*(R5880/(R5880+Q5880)))</f>
        <v>-0.629084967320261</v>
      </c>
      <c r="T5880" s="0" t="n">
        <f aca="false">IF(J5880=1,(MIN(30,(D5880-C5880)))*(K5880/(K5880+L5880))*(O5880/(O5880+P5880)),(MAX(-30,(D5880-C5880)))*(L5880/(K5880+L5880))*(P5880/(P5880+O5880)))</f>
        <v>1.74467725582967</v>
      </c>
      <c r="U5880" s="7" t="n">
        <v>43174</v>
      </c>
    </row>
    <row r="5881" customFormat="false" ht="15" hidden="false" customHeight="false" outlineLevel="0" collapsed="false">
      <c r="A5881" s="0" t="s">
        <v>282</v>
      </c>
      <c r="B5881" s="0" t="s">
        <v>296</v>
      </c>
      <c r="C5881" s="0" t="n">
        <v>60</v>
      </c>
      <c r="D5881" s="0" t="n">
        <v>70</v>
      </c>
      <c r="E5881" s="0" t="n">
        <v>31</v>
      </c>
      <c r="F5881" s="0" t="n">
        <v>41</v>
      </c>
      <c r="G5881" s="0" t="n">
        <v>13</v>
      </c>
      <c r="H5881" s="0" t="n">
        <v>13</v>
      </c>
      <c r="I5881" s="0" t="n">
        <v>0</v>
      </c>
      <c r="J5881" s="0" t="n">
        <v>1</v>
      </c>
      <c r="K5881" s="0" t="n">
        <f aca="false">VLOOKUP(A5881,'Team Data'!$A$1:$E$659,2,FALSE())</f>
        <v>28</v>
      </c>
      <c r="L5881" s="0" t="n">
        <f aca="false">VLOOKUP(A5881,'Team Data'!$A$1:$E$659,3,FALSE())</f>
        <v>7</v>
      </c>
      <c r="M5881" s="0" t="n">
        <f aca="false">VLOOKUP(B5881,'Team Data'!$A$1:$E$659,2,FALSE())</f>
        <v>26</v>
      </c>
      <c r="N5881" s="0" t="n">
        <f aca="false">VLOOKUP(B5881,'Team Data'!$A$1:$E$659,3,FALSE())</f>
        <v>10</v>
      </c>
      <c r="O5881" s="0" t="n">
        <f aca="false">VLOOKUP(A5881,'Team Data'!$A$1:$E$659,4,FALSE())</f>
        <v>478</v>
      </c>
      <c r="P5881" s="0" t="n">
        <f aca="false">VLOOKUP(A5881,'Team Data'!$A$1:$E$659,5,FALSE())</f>
        <v>538</v>
      </c>
      <c r="Q5881" s="0" t="n">
        <f aca="false">VLOOKUP(B5881,'Team Data'!$A$1:$E$659,4,FALSE())</f>
        <v>726</v>
      </c>
      <c r="R5881" s="0" t="n">
        <f aca="false">VLOOKUP(B5881,'Team Data'!$A$1:$E$659,5,FALSE())</f>
        <v>495</v>
      </c>
      <c r="S5881" s="0" t="n">
        <f aca="false">IF(I5881=1,(MIN(30,(C5881-D5881)))*(M5881/(M5881+N5881))*(Q5881/(Q5881+R5881)),(MAX(-30,(C5881-D5881)))*(N5881/(M5881+N5881))*(R5881/(R5881+Q5881)))</f>
        <v>-1.12612612612613</v>
      </c>
      <c r="T5881" s="0" t="n">
        <f aca="false">IF(J5881=1,(MIN(30,(D5881-C5881)))*(K5881/(K5881+L5881))*(O5881/(O5881+P5881)),(MAX(-30,(D5881-C5881)))*(L5881/(K5881+L5881))*(P5881/(P5881+O5881)))</f>
        <v>3.76377952755906</v>
      </c>
      <c r="U5881" s="7" t="n">
        <v>43174</v>
      </c>
    </row>
    <row r="5882" customFormat="false" ht="15" hidden="false" customHeight="false" outlineLevel="0" collapsed="false">
      <c r="A5882" s="0" t="s">
        <v>257</v>
      </c>
      <c r="B5882" s="0" t="s">
        <v>115</v>
      </c>
      <c r="C5882" s="0" t="n">
        <v>65</v>
      </c>
      <c r="D5882" s="0" t="n">
        <v>67</v>
      </c>
      <c r="E5882" s="0" t="n">
        <v>44</v>
      </c>
      <c r="F5882" s="0" t="n">
        <v>39</v>
      </c>
      <c r="G5882" s="0" t="n">
        <v>12</v>
      </c>
      <c r="H5882" s="0" t="n">
        <v>7</v>
      </c>
      <c r="I5882" s="0" t="n">
        <v>0</v>
      </c>
      <c r="J5882" s="0" t="n">
        <v>1</v>
      </c>
      <c r="K5882" s="0" t="n">
        <f aca="false">VLOOKUP(A5882,'Team Data'!$A$1:$E$659,2,FALSE())</f>
        <v>22</v>
      </c>
      <c r="L5882" s="0" t="n">
        <f aca="false">VLOOKUP(A5882,'Team Data'!$A$1:$E$659,3,FALSE())</f>
        <v>11</v>
      </c>
      <c r="M5882" s="0" t="n">
        <f aca="false">VLOOKUP(B5882,'Team Data'!$A$1:$E$659,2,FALSE())</f>
        <v>27</v>
      </c>
      <c r="N5882" s="0" t="n">
        <f aca="false">VLOOKUP(B5882,'Team Data'!$A$1:$E$659,3,FALSE())</f>
        <v>8</v>
      </c>
      <c r="O5882" s="0" t="n">
        <f aca="false">VLOOKUP(A5882,'Team Data'!$A$1:$E$659,4,FALSE())</f>
        <v>568</v>
      </c>
      <c r="P5882" s="0" t="n">
        <f aca="false">VLOOKUP(A5882,'Team Data'!$A$1:$E$659,5,FALSE())</f>
        <v>479</v>
      </c>
      <c r="Q5882" s="0" t="n">
        <f aca="false">VLOOKUP(B5882,'Team Data'!$A$1:$E$659,4,FALSE())</f>
        <v>625</v>
      </c>
      <c r="R5882" s="0" t="n">
        <f aca="false">VLOOKUP(B5882,'Team Data'!$A$1:$E$659,5,FALSE())</f>
        <v>506</v>
      </c>
      <c r="S5882" s="0" t="n">
        <f aca="false">IF(I5882=1,(MIN(30,(C5882-D5882)))*(M5882/(M5882+N5882))*(Q5882/(Q5882+R5882)),(MAX(-30,(C5882-D5882)))*(N5882/(M5882+N5882))*(R5882/(R5882+Q5882)))</f>
        <v>-0.204521914866742</v>
      </c>
      <c r="T5882" s="0" t="n">
        <f aca="false">IF(J5882=1,(MIN(30,(D5882-C5882)))*(K5882/(K5882+L5882))*(O5882/(O5882+P5882)),(MAX(-30,(D5882-C5882)))*(L5882/(K5882+L5882))*(P5882/(P5882+O5882)))</f>
        <v>0.723336517032792</v>
      </c>
      <c r="U5882" s="7" t="n">
        <v>43174</v>
      </c>
    </row>
    <row r="5883" customFormat="false" ht="15" hidden="false" customHeight="false" outlineLevel="0" collapsed="false">
      <c r="A5883" s="0" t="s">
        <v>313</v>
      </c>
      <c r="B5883" s="0" t="s">
        <v>22</v>
      </c>
      <c r="C5883" s="0" t="n">
        <v>66</v>
      </c>
      <c r="D5883" s="0" t="n">
        <v>80</v>
      </c>
      <c r="E5883" s="0" t="n">
        <v>31</v>
      </c>
      <c r="F5883" s="0" t="n">
        <v>38</v>
      </c>
      <c r="G5883" s="0" t="n">
        <v>17</v>
      </c>
      <c r="H5883" s="0" t="n">
        <v>11</v>
      </c>
      <c r="I5883" s="0" t="n">
        <v>0</v>
      </c>
      <c r="J5883" s="0" t="n">
        <v>1</v>
      </c>
      <c r="K5883" s="0" t="n">
        <f aca="false">VLOOKUP(A5883,'Team Data'!$A$1:$E$659,2,FALSE())</f>
        <v>16</v>
      </c>
      <c r="L5883" s="0" t="n">
        <f aca="false">VLOOKUP(A5883,'Team Data'!$A$1:$E$659,3,FALSE())</f>
        <v>16</v>
      </c>
      <c r="M5883" s="0" t="n">
        <f aca="false">VLOOKUP(B5883,'Team Data'!$A$1:$E$659,2,FALSE())</f>
        <v>19</v>
      </c>
      <c r="N5883" s="0" t="n">
        <f aca="false">VLOOKUP(B5883,'Team Data'!$A$1:$E$659,3,FALSE())</f>
        <v>15</v>
      </c>
      <c r="O5883" s="0" t="n">
        <f aca="false">VLOOKUP(A5883,'Team Data'!$A$1:$E$659,4,FALSE())</f>
        <v>491</v>
      </c>
      <c r="P5883" s="0" t="n">
        <f aca="false">VLOOKUP(A5883,'Team Data'!$A$1:$E$659,5,FALSE())</f>
        <v>469</v>
      </c>
      <c r="Q5883" s="0" t="n">
        <f aca="false">VLOOKUP(B5883,'Team Data'!$A$1:$E$659,4,FALSE())</f>
        <v>533</v>
      </c>
      <c r="R5883" s="0" t="n">
        <f aca="false">VLOOKUP(B5883,'Team Data'!$A$1:$E$659,5,FALSE())</f>
        <v>507</v>
      </c>
      <c r="S5883" s="0" t="n">
        <f aca="false">IF(I5883=1,(MIN(30,(C5883-D5883)))*(M5883/(M5883+N5883))*(Q5883/(Q5883+R5883)),(MAX(-30,(C5883-D5883)))*(N5883/(M5883+N5883))*(R5883/(R5883+Q5883)))</f>
        <v>-3.01102941176471</v>
      </c>
      <c r="T5883" s="0" t="n">
        <f aca="false">IF(J5883=1,(MIN(30,(D5883-C5883)))*(K5883/(K5883+L5883))*(O5883/(O5883+P5883)),(MAX(-30,(D5883-C5883)))*(L5883/(K5883+L5883))*(P5883/(P5883+O5883)))</f>
        <v>3.58020833333333</v>
      </c>
      <c r="U5883" s="7" t="n">
        <v>43175</v>
      </c>
    </row>
    <row r="5884" customFormat="false" ht="15" hidden="false" customHeight="false" outlineLevel="0" collapsed="false">
      <c r="A5884" s="0" t="s">
        <v>9</v>
      </c>
      <c r="B5884" s="0" t="s">
        <v>336</v>
      </c>
      <c r="C5884" s="0" t="n">
        <v>86</v>
      </c>
      <c r="D5884" s="0" t="n">
        <v>83</v>
      </c>
      <c r="E5884" s="0" t="n">
        <v>26</v>
      </c>
      <c r="F5884" s="0" t="n">
        <v>22</v>
      </c>
      <c r="G5884" s="0" t="n">
        <v>17</v>
      </c>
      <c r="H5884" s="0" t="n">
        <v>14</v>
      </c>
      <c r="I5884" s="0" t="n">
        <v>1</v>
      </c>
      <c r="J5884" s="0" t="n">
        <v>0</v>
      </c>
      <c r="K5884" s="0" t="n">
        <f aca="false">VLOOKUP(A5884,'Team Data'!$A$1:$E$659,2,FALSE())</f>
        <v>20</v>
      </c>
      <c r="L5884" s="0" t="n">
        <f aca="false">VLOOKUP(A5884,'Team Data'!$A$1:$E$659,3,FALSE())</f>
        <v>16</v>
      </c>
      <c r="M5884" s="0" t="n">
        <f aca="false">VLOOKUP(B5884,'Team Data'!$A$1:$E$659,2,FALSE())</f>
        <v>20</v>
      </c>
      <c r="N5884" s="0" t="n">
        <f aca="false">VLOOKUP(B5884,'Team Data'!$A$1:$E$659,3,FALSE())</f>
        <v>11</v>
      </c>
      <c r="O5884" s="0" t="n">
        <f aca="false">VLOOKUP(A5884,'Team Data'!$A$1:$E$659,4,FALSE())</f>
        <v>741</v>
      </c>
      <c r="P5884" s="0" t="n">
        <f aca="false">VLOOKUP(A5884,'Team Data'!$A$1:$E$659,5,FALSE())</f>
        <v>460</v>
      </c>
      <c r="Q5884" s="0" t="n">
        <f aca="false">VLOOKUP(B5884,'Team Data'!$A$1:$E$659,4,FALSE())</f>
        <v>573</v>
      </c>
      <c r="R5884" s="0" t="n">
        <f aca="false">VLOOKUP(B5884,'Team Data'!$A$1:$E$659,5,FALSE())</f>
        <v>467</v>
      </c>
      <c r="S5884" s="0" t="n">
        <f aca="false">IF(I5884=1,(MIN(30,(C5884-D5884)))*(M5884/(M5884+N5884))*(Q5884/(Q5884+R5884)),(MAX(-30,(C5884-D5884)))*(N5884/(M5884+N5884))*(R5884/(R5884+Q5884)))</f>
        <v>1.06637717121588</v>
      </c>
      <c r="T5884" s="0" t="n">
        <f aca="false">IF(J5884=1,(MIN(30,(D5884-C5884)))*(K5884/(K5884+L5884))*(O5884/(O5884+P5884)),(MAX(-30,(D5884-C5884)))*(L5884/(K5884+L5884))*(P5884/(P5884+O5884)))</f>
        <v>-0.510685539827921</v>
      </c>
      <c r="U5884" s="7" t="n">
        <v>43175</v>
      </c>
    </row>
    <row r="5885" customFormat="false" ht="15" hidden="false" customHeight="false" outlineLevel="0" collapsed="false">
      <c r="A5885" s="0" t="s">
        <v>37</v>
      </c>
      <c r="B5885" s="0" t="s">
        <v>15</v>
      </c>
      <c r="C5885" s="0" t="n">
        <v>89</v>
      </c>
      <c r="D5885" s="0" t="n">
        <v>68</v>
      </c>
      <c r="E5885" s="0" t="n">
        <v>32</v>
      </c>
      <c r="F5885" s="0" t="n">
        <v>31</v>
      </c>
      <c r="G5885" s="0" t="n">
        <v>10</v>
      </c>
      <c r="H5885" s="0" t="n">
        <v>9</v>
      </c>
      <c r="I5885" s="0" t="n">
        <v>1</v>
      </c>
      <c r="J5885" s="0" t="n">
        <v>0</v>
      </c>
      <c r="K5885" s="0" t="n">
        <f aca="false">VLOOKUP(A5885,'Team Data'!$A$1:$E$659,2,FALSE())</f>
        <v>27</v>
      </c>
      <c r="L5885" s="0" t="n">
        <f aca="false">VLOOKUP(A5885,'Team Data'!$A$1:$E$659,3,FALSE())</f>
        <v>9</v>
      </c>
      <c r="M5885" s="0" t="n">
        <f aca="false">VLOOKUP(B5885,'Team Data'!$A$1:$E$659,2,FALSE())</f>
        <v>26</v>
      </c>
      <c r="N5885" s="0" t="n">
        <f aca="false">VLOOKUP(B5885,'Team Data'!$A$1:$E$659,3,FALSE())</f>
        <v>8</v>
      </c>
      <c r="O5885" s="0" t="n">
        <f aca="false">VLOOKUP(A5885,'Team Data'!$A$1:$E$659,4,FALSE())</f>
        <v>662</v>
      </c>
      <c r="P5885" s="0" t="n">
        <f aca="false">VLOOKUP(A5885,'Team Data'!$A$1:$E$659,5,FALSE())</f>
        <v>509</v>
      </c>
      <c r="Q5885" s="0" t="n">
        <f aca="false">VLOOKUP(B5885,'Team Data'!$A$1:$E$659,4,FALSE())</f>
        <v>626</v>
      </c>
      <c r="R5885" s="0" t="n">
        <f aca="false">VLOOKUP(B5885,'Team Data'!$A$1:$E$659,5,FALSE())</f>
        <v>506</v>
      </c>
      <c r="S5885" s="0" t="n">
        <f aca="false">IF(I5885=1,(MIN(30,(C5885-D5885)))*(M5885/(M5885+N5885))*(Q5885/(Q5885+R5885)),(MAX(-30,(C5885-D5885)))*(N5885/(M5885+N5885))*(R5885/(R5885+Q5885)))</f>
        <v>8.88058615672417</v>
      </c>
      <c r="T5885" s="0" t="n">
        <f aca="false">IF(J5885=1,(MIN(30,(D5885-C5885)))*(K5885/(K5885+L5885))*(O5885/(O5885+P5885)),(MAX(-30,(D5885-C5885)))*(L5885/(K5885+L5885))*(P5885/(P5885+O5885)))</f>
        <v>-2.28202391118702</v>
      </c>
      <c r="U5885" s="7" t="n">
        <v>43175</v>
      </c>
    </row>
    <row r="5886" customFormat="false" ht="15" hidden="false" customHeight="false" outlineLevel="0" collapsed="false">
      <c r="A5886" s="0" t="s">
        <v>277</v>
      </c>
      <c r="B5886" s="0" t="s">
        <v>87</v>
      </c>
      <c r="C5886" s="0" t="n">
        <v>62</v>
      </c>
      <c r="D5886" s="0" t="n">
        <v>77</v>
      </c>
      <c r="E5886" s="0" t="n">
        <v>39</v>
      </c>
      <c r="F5886" s="0" t="n">
        <v>35</v>
      </c>
      <c r="G5886" s="0" t="n">
        <v>18</v>
      </c>
      <c r="H5886" s="0" t="n">
        <v>9</v>
      </c>
      <c r="I5886" s="0" t="n">
        <v>0</v>
      </c>
      <c r="J5886" s="0" t="n">
        <v>1</v>
      </c>
      <c r="K5886" s="0" t="n">
        <f aca="false">VLOOKUP(A5886,'Team Data'!$A$1:$E$659,2,FALSE())</f>
        <v>26</v>
      </c>
      <c r="L5886" s="0" t="n">
        <f aca="false">VLOOKUP(A5886,'Team Data'!$A$1:$E$659,3,FALSE())</f>
        <v>8</v>
      </c>
      <c r="M5886" s="0" t="n">
        <f aca="false">VLOOKUP(B5886,'Team Data'!$A$1:$E$659,2,FALSE())</f>
        <v>21</v>
      </c>
      <c r="N5886" s="0" t="n">
        <f aca="false">VLOOKUP(B5886,'Team Data'!$A$1:$E$659,3,FALSE())</f>
        <v>13</v>
      </c>
      <c r="O5886" s="0" t="n">
        <f aca="false">VLOOKUP(A5886,'Team Data'!$A$1:$E$659,4,FALSE())</f>
        <v>598</v>
      </c>
      <c r="P5886" s="0" t="n">
        <f aca="false">VLOOKUP(A5886,'Team Data'!$A$1:$E$659,5,FALSE())</f>
        <v>514</v>
      </c>
      <c r="Q5886" s="0" t="n">
        <f aca="false">VLOOKUP(B5886,'Team Data'!$A$1:$E$659,4,FALSE())</f>
        <v>684</v>
      </c>
      <c r="R5886" s="0" t="n">
        <f aca="false">VLOOKUP(B5886,'Team Data'!$A$1:$E$659,5,FALSE())</f>
        <v>461</v>
      </c>
      <c r="S5886" s="0" t="n">
        <f aca="false">IF(I5886=1,(MIN(30,(C5886-D5886)))*(M5886/(M5886+N5886))*(Q5886/(Q5886+R5886)),(MAX(-30,(C5886-D5886)))*(N5886/(M5886+N5886))*(R5886/(R5886+Q5886)))</f>
        <v>-2.30914461854611</v>
      </c>
      <c r="T5886" s="0" t="n">
        <f aca="false">IF(J5886=1,(MIN(30,(D5886-C5886)))*(K5886/(K5886+L5886))*(O5886/(O5886+P5886)),(MAX(-30,(D5886-C5886)))*(L5886/(K5886+L5886))*(P5886/(P5886+O5886)))</f>
        <v>6.16853575962759</v>
      </c>
      <c r="U5886" s="7" t="n">
        <v>43175</v>
      </c>
    </row>
    <row r="5887" customFormat="false" ht="15" hidden="false" customHeight="false" outlineLevel="0" collapsed="false">
      <c r="A5887" s="0" t="s">
        <v>179</v>
      </c>
      <c r="B5887" s="0" t="s">
        <v>169</v>
      </c>
      <c r="C5887" s="0" t="n">
        <v>47</v>
      </c>
      <c r="D5887" s="0" t="n">
        <v>61</v>
      </c>
      <c r="E5887" s="0" t="n">
        <v>33</v>
      </c>
      <c r="F5887" s="0" t="n">
        <v>36</v>
      </c>
      <c r="G5887" s="0" t="n">
        <v>12</v>
      </c>
      <c r="H5887" s="0" t="n">
        <v>14</v>
      </c>
      <c r="I5887" s="0" t="n">
        <v>0</v>
      </c>
      <c r="J5887" s="0" t="n">
        <v>1</v>
      </c>
      <c r="K5887" s="0" t="n">
        <f aca="false">VLOOKUP(A5887,'Team Data'!$A$1:$E$659,2,FALSE())</f>
        <v>26</v>
      </c>
      <c r="L5887" s="0" t="n">
        <f aca="false">VLOOKUP(A5887,'Team Data'!$A$1:$E$659,3,FALSE())</f>
        <v>8</v>
      </c>
      <c r="M5887" s="0" t="n">
        <f aca="false">VLOOKUP(B5887,'Team Data'!$A$1:$E$659,2,FALSE())</f>
        <v>32</v>
      </c>
      <c r="N5887" s="0" t="n">
        <f aca="false">VLOOKUP(B5887,'Team Data'!$A$1:$E$659,3,FALSE())</f>
        <v>7</v>
      </c>
      <c r="O5887" s="0" t="n">
        <f aca="false">VLOOKUP(A5887,'Team Data'!$A$1:$E$659,4,FALSE())</f>
        <v>523</v>
      </c>
      <c r="P5887" s="0" t="n">
        <f aca="false">VLOOKUP(A5887,'Team Data'!$A$1:$E$659,5,FALSE())</f>
        <v>545</v>
      </c>
      <c r="Q5887" s="0" t="n">
        <f aca="false">VLOOKUP(B5887,'Team Data'!$A$1:$E$659,4,FALSE())</f>
        <v>785</v>
      </c>
      <c r="R5887" s="0" t="n">
        <f aca="false">VLOOKUP(B5887,'Team Data'!$A$1:$E$659,5,FALSE())</f>
        <v>531</v>
      </c>
      <c r="S5887" s="0" t="n">
        <f aca="false">IF(I5887=1,(MIN(30,(C5887-D5887)))*(M5887/(M5887+N5887))*(Q5887/(Q5887+R5887)),(MAX(-30,(C5887-D5887)))*(N5887/(M5887+N5887))*(R5887/(R5887+Q5887)))</f>
        <v>-1.0139116202946</v>
      </c>
      <c r="T5887" s="0" t="n">
        <f aca="false">IF(J5887=1,(MIN(30,(D5887-C5887)))*(K5887/(K5887+L5887))*(O5887/(O5887+P5887)),(MAX(-30,(D5887-C5887)))*(L5887/(K5887+L5887))*(P5887/(P5887+O5887)))</f>
        <v>5.24267459792906</v>
      </c>
      <c r="U5887" s="7" t="n">
        <v>43175</v>
      </c>
    </row>
    <row r="5888" customFormat="false" ht="15" hidden="false" customHeight="false" outlineLevel="0" collapsed="false">
      <c r="A5888" s="0" t="s">
        <v>234</v>
      </c>
      <c r="B5888" s="0" t="s">
        <v>292</v>
      </c>
      <c r="C5888" s="0" t="n">
        <v>69</v>
      </c>
      <c r="D5888" s="0" t="n">
        <v>73</v>
      </c>
      <c r="E5888" s="0" t="n">
        <v>26</v>
      </c>
      <c r="F5888" s="0" t="n">
        <v>44</v>
      </c>
      <c r="G5888" s="0" t="n">
        <v>6</v>
      </c>
      <c r="H5888" s="0" t="n">
        <v>14</v>
      </c>
      <c r="I5888" s="0" t="n">
        <v>0</v>
      </c>
      <c r="J5888" s="0" t="n">
        <v>1</v>
      </c>
      <c r="K5888" s="0" t="n">
        <f aca="false">VLOOKUP(A5888,'Team Data'!$A$1:$E$659,2,FALSE())</f>
        <v>19</v>
      </c>
      <c r="L5888" s="0" t="n">
        <f aca="false">VLOOKUP(A5888,'Team Data'!$A$1:$E$659,3,FALSE())</f>
        <v>13</v>
      </c>
      <c r="M5888" s="0" t="n">
        <f aca="false">VLOOKUP(B5888,'Team Data'!$A$1:$E$659,2,FALSE())</f>
        <v>19</v>
      </c>
      <c r="N5888" s="0" t="n">
        <f aca="false">VLOOKUP(B5888,'Team Data'!$A$1:$E$659,3,FALSE())</f>
        <v>13</v>
      </c>
      <c r="O5888" s="0" t="n">
        <f aca="false">VLOOKUP(A5888,'Team Data'!$A$1:$E$659,4,FALSE())</f>
        <v>655</v>
      </c>
      <c r="P5888" s="0" t="n">
        <f aca="false">VLOOKUP(A5888,'Team Data'!$A$1:$E$659,5,FALSE())</f>
        <v>411</v>
      </c>
      <c r="Q5888" s="0" t="n">
        <f aca="false">VLOOKUP(B5888,'Team Data'!$A$1:$E$659,4,FALSE())</f>
        <v>664</v>
      </c>
      <c r="R5888" s="0" t="n">
        <f aca="false">VLOOKUP(B5888,'Team Data'!$A$1:$E$659,5,FALSE())</f>
        <v>424</v>
      </c>
      <c r="S5888" s="0" t="n">
        <f aca="false">IF(I5888=1,(MIN(30,(C5888-D5888)))*(M5888/(M5888+N5888))*(Q5888/(Q5888+R5888)),(MAX(-30,(C5888-D5888)))*(N5888/(M5888+N5888))*(R5888/(R5888+Q5888)))</f>
        <v>-0.633272058823529</v>
      </c>
      <c r="T5888" s="0" t="n">
        <f aca="false">IF(J5888=1,(MIN(30,(D5888-C5888)))*(K5888/(K5888+L5888))*(O5888/(O5888+P5888)),(MAX(-30,(D5888-C5888)))*(L5888/(K5888+L5888))*(P5888/(P5888+O5888)))</f>
        <v>1.4593105065666</v>
      </c>
      <c r="U5888" s="7" t="n">
        <v>43175</v>
      </c>
    </row>
    <row r="5889" customFormat="false" ht="15" hidden="false" customHeight="false" outlineLevel="0" collapsed="false">
      <c r="A5889" s="0" t="s">
        <v>41</v>
      </c>
      <c r="B5889" s="0" t="s">
        <v>235</v>
      </c>
      <c r="C5889" s="0" t="n">
        <v>48</v>
      </c>
      <c r="D5889" s="0" t="n">
        <v>74</v>
      </c>
      <c r="E5889" s="0" t="n">
        <v>34</v>
      </c>
      <c r="F5889" s="0" t="n">
        <v>44</v>
      </c>
      <c r="G5889" s="0" t="n">
        <v>17</v>
      </c>
      <c r="H5889" s="0" t="n">
        <v>9</v>
      </c>
      <c r="I5889" s="0" t="n">
        <v>0</v>
      </c>
      <c r="J5889" s="0" t="n">
        <v>1</v>
      </c>
      <c r="K5889" s="0" t="n">
        <f aca="false">VLOOKUP(A5889,'Team Data'!$A$1:$E$659,2,FALSE())</f>
        <v>20</v>
      </c>
      <c r="L5889" s="0" t="n">
        <f aca="false">VLOOKUP(A5889,'Team Data'!$A$1:$E$659,3,FALSE())</f>
        <v>12</v>
      </c>
      <c r="M5889" s="0" t="n">
        <f aca="false">VLOOKUP(B5889,'Team Data'!$A$1:$E$659,2,FALSE())</f>
        <v>30</v>
      </c>
      <c r="N5889" s="0" t="n">
        <f aca="false">VLOOKUP(B5889,'Team Data'!$A$1:$E$659,3,FALSE())</f>
        <v>7</v>
      </c>
      <c r="O5889" s="0" t="n">
        <f aca="false">VLOOKUP(A5889,'Team Data'!$A$1:$E$659,4,FALSE())</f>
        <v>495</v>
      </c>
      <c r="P5889" s="0" t="n">
        <f aca="false">VLOOKUP(A5889,'Team Data'!$A$1:$E$659,5,FALSE())</f>
        <v>488</v>
      </c>
      <c r="Q5889" s="0" t="n">
        <f aca="false">VLOOKUP(B5889,'Team Data'!$A$1:$E$659,4,FALSE())</f>
        <v>726</v>
      </c>
      <c r="R5889" s="0" t="n">
        <f aca="false">VLOOKUP(B5889,'Team Data'!$A$1:$E$659,5,FALSE())</f>
        <v>521</v>
      </c>
      <c r="S5889" s="0" t="n">
        <f aca="false">IF(I5889=1,(MIN(30,(C5889-D5889)))*(M5889/(M5889+N5889))*(Q5889/(Q5889+R5889)),(MAX(-30,(C5889-D5889)))*(N5889/(M5889+N5889))*(R5889/(R5889+Q5889)))</f>
        <v>-2.05513773597174</v>
      </c>
      <c r="T5889" s="0" t="n">
        <f aca="false">IF(J5889=1,(MIN(30,(D5889-C5889)))*(K5889/(K5889+L5889))*(O5889/(O5889+P5889)),(MAX(-30,(D5889-C5889)))*(L5889/(K5889+L5889))*(P5889/(P5889+O5889)))</f>
        <v>8.18285859613428</v>
      </c>
      <c r="U5889" s="7" t="n">
        <v>43175</v>
      </c>
    </row>
    <row r="5890" customFormat="false" ht="15" hidden="false" customHeight="false" outlineLevel="0" collapsed="false">
      <c r="A5890" s="0" t="s">
        <v>160</v>
      </c>
      <c r="B5890" s="0" t="s">
        <v>347</v>
      </c>
      <c r="C5890" s="0" t="n">
        <v>81</v>
      </c>
      <c r="D5890" s="0" t="n">
        <v>75</v>
      </c>
      <c r="E5890" s="0" t="n">
        <v>30</v>
      </c>
      <c r="F5890" s="0" t="n">
        <v>44</v>
      </c>
      <c r="G5890" s="0" t="n">
        <v>9</v>
      </c>
      <c r="H5890" s="0" t="n">
        <v>15</v>
      </c>
      <c r="I5890" s="0" t="n">
        <v>1</v>
      </c>
      <c r="J5890" s="0" t="n">
        <v>0</v>
      </c>
      <c r="K5890" s="0" t="n">
        <f aca="false">VLOOKUP(A5890,'Team Data'!$A$1:$E$659,2,FALSE())</f>
        <v>25</v>
      </c>
      <c r="L5890" s="0" t="n">
        <f aca="false">VLOOKUP(A5890,'Team Data'!$A$1:$E$659,3,FALSE())</f>
        <v>11</v>
      </c>
      <c r="M5890" s="0" t="n">
        <f aca="false">VLOOKUP(B5890,'Team Data'!$A$1:$E$659,2,FALSE())</f>
        <v>23</v>
      </c>
      <c r="N5890" s="0" t="n">
        <f aca="false">VLOOKUP(B5890,'Team Data'!$A$1:$E$659,3,FALSE())</f>
        <v>8</v>
      </c>
      <c r="O5890" s="0" t="n">
        <f aca="false">VLOOKUP(A5890,'Team Data'!$A$1:$E$659,4,FALSE())</f>
        <v>620</v>
      </c>
      <c r="P5890" s="0" t="n">
        <f aca="false">VLOOKUP(A5890,'Team Data'!$A$1:$E$659,5,FALSE())</f>
        <v>535</v>
      </c>
      <c r="Q5890" s="0" t="n">
        <f aca="false">VLOOKUP(B5890,'Team Data'!$A$1:$E$659,4,FALSE())</f>
        <v>591</v>
      </c>
      <c r="R5890" s="0" t="n">
        <f aca="false">VLOOKUP(B5890,'Team Data'!$A$1:$E$659,5,FALSE())</f>
        <v>427</v>
      </c>
      <c r="S5890" s="0" t="n">
        <f aca="false">IF(I5890=1,(MIN(30,(C5890-D5890)))*(M5890/(M5890+N5890))*(Q5890/(Q5890+R5890)),(MAX(-30,(C5890-D5890)))*(N5890/(M5890+N5890))*(R5890/(R5890+Q5890)))</f>
        <v>2.58438430825781</v>
      </c>
      <c r="T5890" s="0" t="n">
        <f aca="false">IF(J5890=1,(MIN(30,(D5890-C5890)))*(K5890/(K5890+L5890))*(O5890/(O5890+P5890)),(MAX(-30,(D5890-C5890)))*(L5890/(K5890+L5890))*(P5890/(P5890+O5890)))</f>
        <v>-0.849206349206349</v>
      </c>
      <c r="U5890" s="7" t="n">
        <v>43175</v>
      </c>
    </row>
    <row r="5891" customFormat="false" ht="15" hidden="false" customHeight="false" outlineLevel="0" collapsed="false">
      <c r="A5891" s="0" t="s">
        <v>102</v>
      </c>
      <c r="B5891" s="0" t="s">
        <v>54</v>
      </c>
      <c r="C5891" s="0" t="n">
        <v>53</v>
      </c>
      <c r="D5891" s="0" t="n">
        <v>68</v>
      </c>
      <c r="E5891" s="0" t="n">
        <v>26</v>
      </c>
      <c r="F5891" s="0" t="n">
        <v>46</v>
      </c>
      <c r="G5891" s="0" t="n">
        <v>9</v>
      </c>
      <c r="H5891" s="0" t="n">
        <v>8</v>
      </c>
      <c r="I5891" s="0" t="n">
        <v>0</v>
      </c>
      <c r="J5891" s="0" t="n">
        <v>1</v>
      </c>
      <c r="K5891" s="0" t="n">
        <f aca="false">VLOOKUP(A5891,'Team Data'!$A$1:$E$659,2,FALSE())</f>
        <v>24</v>
      </c>
      <c r="L5891" s="0" t="n">
        <f aca="false">VLOOKUP(A5891,'Team Data'!$A$1:$E$659,3,FALSE())</f>
        <v>11</v>
      </c>
      <c r="M5891" s="0" t="n">
        <f aca="false">VLOOKUP(B5891,'Team Data'!$A$1:$E$659,2,FALSE())</f>
        <v>30</v>
      </c>
      <c r="N5891" s="0" t="n">
        <f aca="false">VLOOKUP(B5891,'Team Data'!$A$1:$E$659,3,FALSE())</f>
        <v>5</v>
      </c>
      <c r="O5891" s="0" t="n">
        <f aca="false">VLOOKUP(A5891,'Team Data'!$A$1:$E$659,4,FALSE())</f>
        <v>527</v>
      </c>
      <c r="P5891" s="0" t="n">
        <f aca="false">VLOOKUP(A5891,'Team Data'!$A$1:$E$659,5,FALSE())</f>
        <v>561</v>
      </c>
      <c r="Q5891" s="0" t="n">
        <f aca="false">VLOOKUP(B5891,'Team Data'!$A$1:$E$659,4,FALSE())</f>
        <v>649</v>
      </c>
      <c r="R5891" s="0" t="n">
        <f aca="false">VLOOKUP(B5891,'Team Data'!$A$1:$E$659,5,FALSE())</f>
        <v>509</v>
      </c>
      <c r="S5891" s="0" t="n">
        <f aca="false">IF(I5891=1,(MIN(30,(C5891-D5891)))*(M5891/(M5891+N5891))*(Q5891/(Q5891+R5891)),(MAX(-30,(C5891-D5891)))*(N5891/(M5891+N5891))*(R5891/(R5891+Q5891)))</f>
        <v>-0.941894892672095</v>
      </c>
      <c r="T5891" s="0" t="n">
        <f aca="false">IF(J5891=1,(MIN(30,(D5891-C5891)))*(K5891/(K5891+L5891))*(O5891/(O5891+P5891)),(MAX(-30,(D5891-C5891)))*(L5891/(K5891+L5891))*(P5891/(P5891+O5891)))</f>
        <v>4.98214285714286</v>
      </c>
      <c r="U5891" s="7" t="n">
        <v>43175</v>
      </c>
    </row>
    <row r="5892" customFormat="false" ht="15" hidden="false" customHeight="false" outlineLevel="0" collapsed="false">
      <c r="A5892" s="0" t="s">
        <v>145</v>
      </c>
      <c r="B5892" s="0" t="s">
        <v>197</v>
      </c>
      <c r="C5892" s="0" t="n">
        <v>66</v>
      </c>
      <c r="D5892" s="0" t="n">
        <v>84</v>
      </c>
      <c r="E5892" s="0" t="n">
        <v>29</v>
      </c>
      <c r="F5892" s="0" t="n">
        <v>47</v>
      </c>
      <c r="G5892" s="0" t="n">
        <v>13</v>
      </c>
      <c r="H5892" s="0" t="n">
        <v>18</v>
      </c>
      <c r="I5892" s="0" t="n">
        <v>0</v>
      </c>
      <c r="J5892" s="0" t="n">
        <v>1</v>
      </c>
      <c r="K5892" s="0" t="n">
        <f aca="false">VLOOKUP(A5892,'Team Data'!$A$1:$E$659,2,FALSE())</f>
        <v>23</v>
      </c>
      <c r="L5892" s="0" t="n">
        <f aca="false">VLOOKUP(A5892,'Team Data'!$A$1:$E$659,3,FALSE())</f>
        <v>10</v>
      </c>
      <c r="M5892" s="0" t="n">
        <f aca="false">VLOOKUP(B5892,'Team Data'!$A$1:$E$659,2,FALSE())</f>
        <v>26</v>
      </c>
      <c r="N5892" s="0" t="n">
        <f aca="false">VLOOKUP(B5892,'Team Data'!$A$1:$E$659,3,FALSE())</f>
        <v>11</v>
      </c>
      <c r="O5892" s="0" t="n">
        <f aca="false">VLOOKUP(A5892,'Team Data'!$A$1:$E$659,4,FALSE())</f>
        <v>503</v>
      </c>
      <c r="P5892" s="0" t="n">
        <f aca="false">VLOOKUP(A5892,'Team Data'!$A$1:$E$659,5,FALSE())</f>
        <v>487</v>
      </c>
      <c r="Q5892" s="0" t="n">
        <f aca="false">VLOOKUP(B5892,'Team Data'!$A$1:$E$659,4,FALSE())</f>
        <v>794</v>
      </c>
      <c r="R5892" s="0" t="n">
        <f aca="false">VLOOKUP(B5892,'Team Data'!$A$1:$E$659,5,FALSE())</f>
        <v>455</v>
      </c>
      <c r="S5892" s="0" t="n">
        <f aca="false">IF(I5892=1,(MIN(30,(C5892-D5892)))*(M5892/(M5892+N5892))*(Q5892/(Q5892+R5892)),(MAX(-30,(C5892-D5892)))*(N5892/(M5892+N5892))*(R5892/(R5892+Q5892)))</f>
        <v>-1.94945145305434</v>
      </c>
      <c r="T5892" s="0" t="n">
        <f aca="false">IF(J5892=1,(MIN(30,(D5892-C5892)))*(K5892/(K5892+L5892))*(O5892/(O5892+P5892)),(MAX(-30,(D5892-C5892)))*(L5892/(K5892+L5892))*(P5892/(P5892+O5892)))</f>
        <v>6.37410468319559</v>
      </c>
      <c r="U5892" s="7" t="n">
        <v>43175</v>
      </c>
    </row>
    <row r="5893" customFormat="false" ht="15" hidden="false" customHeight="false" outlineLevel="0" collapsed="false">
      <c r="A5893" s="0" t="s">
        <v>38</v>
      </c>
      <c r="B5893" s="0" t="s">
        <v>17</v>
      </c>
      <c r="C5893" s="0" t="n">
        <v>79</v>
      </c>
      <c r="D5893" s="0" t="n">
        <v>62</v>
      </c>
      <c r="E5893" s="0" t="n">
        <v>45</v>
      </c>
      <c r="F5893" s="0" t="n">
        <v>25</v>
      </c>
      <c r="G5893" s="0" t="n">
        <v>14</v>
      </c>
      <c r="H5893" s="0" t="n">
        <v>7</v>
      </c>
      <c r="I5893" s="0" t="n">
        <v>1</v>
      </c>
      <c r="J5893" s="0" t="n">
        <v>0</v>
      </c>
      <c r="K5893" s="0" t="n">
        <f aca="false">VLOOKUP(A5893,'Team Data'!$A$1:$E$659,2,FALSE())</f>
        <v>21</v>
      </c>
      <c r="L5893" s="0" t="n">
        <f aca="false">VLOOKUP(A5893,'Team Data'!$A$1:$E$659,3,FALSE())</f>
        <v>14</v>
      </c>
      <c r="M5893" s="0" t="n">
        <f aca="false">VLOOKUP(B5893,'Team Data'!$A$1:$E$659,2,FALSE())</f>
        <v>23</v>
      </c>
      <c r="N5893" s="0" t="n">
        <f aca="false">VLOOKUP(B5893,'Team Data'!$A$1:$E$659,3,FALSE())</f>
        <v>12</v>
      </c>
      <c r="O5893" s="0" t="n">
        <f aca="false">VLOOKUP(A5893,'Team Data'!$A$1:$E$659,4,FALSE())</f>
        <v>713</v>
      </c>
      <c r="P5893" s="0" t="n">
        <f aca="false">VLOOKUP(A5893,'Team Data'!$A$1:$E$659,5,FALSE())</f>
        <v>450</v>
      </c>
      <c r="Q5893" s="0" t="n">
        <f aca="false">VLOOKUP(B5893,'Team Data'!$A$1:$E$659,4,FALSE())</f>
        <v>660</v>
      </c>
      <c r="R5893" s="0" t="n">
        <f aca="false">VLOOKUP(B5893,'Team Data'!$A$1:$E$659,5,FALSE())</f>
        <v>497</v>
      </c>
      <c r="S5893" s="0" t="n">
        <f aca="false">IF(I5893=1,(MIN(30,(C5893-D5893)))*(M5893/(M5893+N5893))*(Q5893/(Q5893+R5893)),(MAX(-30,(C5893-D5893)))*(N5893/(M5893+N5893))*(R5893/(R5893+Q5893)))</f>
        <v>6.3726385973577</v>
      </c>
      <c r="T5893" s="0" t="n">
        <f aca="false">IF(J5893=1,(MIN(30,(D5893-C5893)))*(K5893/(K5893+L5893))*(O5893/(O5893+P5893)),(MAX(-30,(D5893-C5893)))*(L5893/(K5893+L5893))*(P5893/(P5893+O5893)))</f>
        <v>-2.6311263972485</v>
      </c>
      <c r="U5893" s="7" t="n">
        <v>43175</v>
      </c>
    </row>
    <row r="5894" customFormat="false" ht="15" hidden="false" customHeight="false" outlineLevel="0" collapsed="false">
      <c r="A5894" s="0" t="s">
        <v>184</v>
      </c>
      <c r="B5894" s="0" t="s">
        <v>342</v>
      </c>
      <c r="C5894" s="0" t="n">
        <v>68</v>
      </c>
      <c r="D5894" s="0" t="n">
        <v>85</v>
      </c>
      <c r="E5894" s="0" t="n">
        <v>36</v>
      </c>
      <c r="F5894" s="0" t="n">
        <v>33</v>
      </c>
      <c r="G5894" s="0" t="n">
        <v>16</v>
      </c>
      <c r="H5894" s="0" t="n">
        <v>8</v>
      </c>
      <c r="I5894" s="0" t="n">
        <v>0</v>
      </c>
      <c r="J5894" s="0" t="n">
        <v>1</v>
      </c>
      <c r="K5894" s="0" t="n">
        <f aca="false">VLOOKUP(A5894,'Team Data'!$A$1:$E$659,2,FALSE())</f>
        <v>26</v>
      </c>
      <c r="L5894" s="0" t="n">
        <f aca="false">VLOOKUP(A5894,'Team Data'!$A$1:$E$659,3,FALSE())</f>
        <v>6</v>
      </c>
      <c r="M5894" s="0" t="n">
        <f aca="false">VLOOKUP(B5894,'Team Data'!$A$1:$E$659,2,FALSE())</f>
        <v>26</v>
      </c>
      <c r="N5894" s="0" t="n">
        <f aca="false">VLOOKUP(B5894,'Team Data'!$A$1:$E$659,3,FALSE())</f>
        <v>10</v>
      </c>
      <c r="O5894" s="0" t="n">
        <f aca="false">VLOOKUP(A5894,'Team Data'!$A$1:$E$659,4,FALSE())</f>
        <v>495</v>
      </c>
      <c r="P5894" s="0" t="n">
        <f aca="false">VLOOKUP(A5894,'Team Data'!$A$1:$E$659,5,FALSE())</f>
        <v>480</v>
      </c>
      <c r="Q5894" s="0" t="n">
        <f aca="false">VLOOKUP(B5894,'Team Data'!$A$1:$E$659,4,FALSE())</f>
        <v>708</v>
      </c>
      <c r="R5894" s="0" t="n">
        <f aca="false">VLOOKUP(B5894,'Team Data'!$A$1:$E$659,5,FALSE())</f>
        <v>504</v>
      </c>
      <c r="S5894" s="0" t="n">
        <f aca="false">IF(I5894=1,(MIN(30,(C5894-D5894)))*(M5894/(M5894+N5894))*(Q5894/(Q5894+R5894)),(MAX(-30,(C5894-D5894)))*(N5894/(M5894+N5894))*(R5894/(R5894+Q5894)))</f>
        <v>-1.96369636963696</v>
      </c>
      <c r="T5894" s="0" t="n">
        <f aca="false">IF(J5894=1,(MIN(30,(D5894-C5894)))*(K5894/(K5894+L5894))*(O5894/(O5894+P5894)),(MAX(-30,(D5894-C5894)))*(L5894/(K5894+L5894))*(P5894/(P5894+O5894)))</f>
        <v>7.0125</v>
      </c>
      <c r="U5894" s="7" t="n">
        <v>43175</v>
      </c>
    </row>
    <row r="5895" customFormat="false" ht="15" hidden="false" customHeight="false" outlineLevel="0" collapsed="false">
      <c r="A5895" s="0" t="s">
        <v>291</v>
      </c>
      <c r="B5895" s="0" t="s">
        <v>189</v>
      </c>
      <c r="C5895" s="0" t="n">
        <v>83</v>
      </c>
      <c r="D5895" s="0" t="n">
        <v>87</v>
      </c>
      <c r="E5895" s="0" t="n">
        <v>42</v>
      </c>
      <c r="F5895" s="0" t="n">
        <v>34</v>
      </c>
      <c r="G5895" s="0" t="n">
        <v>9</v>
      </c>
      <c r="H5895" s="0" t="n">
        <v>7</v>
      </c>
      <c r="I5895" s="0" t="n">
        <v>0</v>
      </c>
      <c r="J5895" s="0" t="n">
        <v>1</v>
      </c>
      <c r="K5895" s="0" t="n">
        <f aca="false">VLOOKUP(A5895,'Team Data'!$A$1:$E$659,2,FALSE())</f>
        <v>19</v>
      </c>
      <c r="L5895" s="0" t="n">
        <f aca="false">VLOOKUP(A5895,'Team Data'!$A$1:$E$659,3,FALSE())</f>
        <v>15</v>
      </c>
      <c r="M5895" s="0" t="n">
        <f aca="false">VLOOKUP(B5895,'Team Data'!$A$1:$E$659,2,FALSE())</f>
        <v>29</v>
      </c>
      <c r="N5895" s="0" t="n">
        <f aca="false">VLOOKUP(B5895,'Team Data'!$A$1:$E$659,3,FALSE())</f>
        <v>8</v>
      </c>
      <c r="O5895" s="0" t="n">
        <f aca="false">VLOOKUP(A5895,'Team Data'!$A$1:$E$659,4,FALSE())</f>
        <v>700</v>
      </c>
      <c r="P5895" s="0" t="n">
        <f aca="false">VLOOKUP(A5895,'Team Data'!$A$1:$E$659,5,FALSE())</f>
        <v>458</v>
      </c>
      <c r="Q5895" s="0" t="n">
        <f aca="false">VLOOKUP(B5895,'Team Data'!$A$1:$E$659,4,FALSE())</f>
        <v>706</v>
      </c>
      <c r="R5895" s="0" t="n">
        <f aca="false">VLOOKUP(B5895,'Team Data'!$A$1:$E$659,5,FALSE())</f>
        <v>511</v>
      </c>
      <c r="S5895" s="0" t="n">
        <f aca="false">IF(I5895=1,(MIN(30,(C5895-D5895)))*(M5895/(M5895+N5895))*(Q5895/(Q5895+R5895)),(MAX(-30,(C5895-D5895)))*(N5895/(M5895+N5895))*(R5895/(R5895+Q5895)))</f>
        <v>-0.363143751804393</v>
      </c>
      <c r="T5895" s="0" t="n">
        <f aca="false">IF(J5895=1,(MIN(30,(D5895-C5895)))*(K5895/(K5895+L5895))*(O5895/(O5895+P5895)),(MAX(-30,(D5895-C5895)))*(L5895/(K5895+L5895))*(P5895/(P5895+O5895)))</f>
        <v>1.35121406075384</v>
      </c>
      <c r="U5895" s="7" t="n">
        <v>43175</v>
      </c>
    </row>
    <row r="5896" customFormat="false" ht="15" hidden="false" customHeight="false" outlineLevel="0" collapsed="false">
      <c r="A5896" s="0" t="s">
        <v>135</v>
      </c>
      <c r="B5896" s="0" t="s">
        <v>64</v>
      </c>
      <c r="C5896" s="0" t="n">
        <v>69</v>
      </c>
      <c r="D5896" s="0" t="n">
        <v>59</v>
      </c>
      <c r="E5896" s="0" t="n">
        <v>35</v>
      </c>
      <c r="F5896" s="0" t="n">
        <v>45</v>
      </c>
      <c r="G5896" s="0" t="n">
        <v>11</v>
      </c>
      <c r="H5896" s="0" t="n">
        <v>13</v>
      </c>
      <c r="I5896" s="0" t="n">
        <v>1</v>
      </c>
      <c r="J5896" s="0" t="n">
        <v>0</v>
      </c>
      <c r="K5896" s="0" t="n">
        <f aca="false">VLOOKUP(A5896,'Team Data'!$A$1:$E$659,2,FALSE())</f>
        <v>25</v>
      </c>
      <c r="L5896" s="0" t="n">
        <f aca="false">VLOOKUP(A5896,'Team Data'!$A$1:$E$659,3,FALSE())</f>
        <v>12</v>
      </c>
      <c r="M5896" s="0" t="n">
        <f aca="false">VLOOKUP(B5896,'Team Data'!$A$1:$E$659,2,FALSE())</f>
        <v>21</v>
      </c>
      <c r="N5896" s="0" t="n">
        <f aca="false">VLOOKUP(B5896,'Team Data'!$A$1:$E$659,3,FALSE())</f>
        <v>12</v>
      </c>
      <c r="O5896" s="0" t="n">
        <f aca="false">VLOOKUP(A5896,'Team Data'!$A$1:$E$659,4,FALSE())</f>
        <v>699</v>
      </c>
      <c r="P5896" s="0" t="n">
        <f aca="false">VLOOKUP(A5896,'Team Data'!$A$1:$E$659,5,FALSE())</f>
        <v>540</v>
      </c>
      <c r="Q5896" s="0" t="n">
        <f aca="false">VLOOKUP(B5896,'Team Data'!$A$1:$E$659,4,FALSE())</f>
        <v>611</v>
      </c>
      <c r="R5896" s="0" t="n">
        <f aca="false">VLOOKUP(B5896,'Team Data'!$A$1:$E$659,5,FALSE())</f>
        <v>453</v>
      </c>
      <c r="S5896" s="0" t="n">
        <f aca="false">IF(I5896=1,(MIN(30,(C5896-D5896)))*(M5896/(M5896+N5896))*(Q5896/(Q5896+R5896)),(MAX(-30,(C5896-D5896)))*(N5896/(M5896+N5896))*(R5896/(R5896+Q5896)))</f>
        <v>3.65430622009569</v>
      </c>
      <c r="T5896" s="0" t="n">
        <f aca="false">IF(J5896=1,(MIN(30,(D5896-C5896)))*(K5896/(K5896+L5896))*(O5896/(O5896+P5896)),(MAX(-30,(D5896-C5896)))*(L5896/(K5896+L5896))*(P5896/(P5896+O5896)))</f>
        <v>-1.41352005758785</v>
      </c>
      <c r="U5896" s="7" t="n">
        <v>43175</v>
      </c>
    </row>
    <row r="5897" customFormat="false" ht="15" hidden="false" customHeight="false" outlineLevel="0" collapsed="false">
      <c r="A5897" s="0" t="s">
        <v>48</v>
      </c>
      <c r="B5897" s="0" t="s">
        <v>351</v>
      </c>
      <c r="C5897" s="0" t="n">
        <v>98</v>
      </c>
      <c r="D5897" s="0" t="n">
        <v>94</v>
      </c>
      <c r="E5897" s="0" t="n">
        <v>34</v>
      </c>
      <c r="F5897" s="0" t="n">
        <v>32</v>
      </c>
      <c r="G5897" s="0" t="n">
        <v>8</v>
      </c>
      <c r="H5897" s="0" t="n">
        <v>9</v>
      </c>
      <c r="I5897" s="0" t="n">
        <v>1</v>
      </c>
      <c r="J5897" s="0" t="n">
        <v>0</v>
      </c>
      <c r="K5897" s="0" t="n">
        <f aca="false">VLOOKUP(A5897,'Team Data'!$A$1:$E$659,2,FALSE())</f>
        <v>21</v>
      </c>
      <c r="L5897" s="0" t="n">
        <f aca="false">VLOOKUP(A5897,'Team Data'!$A$1:$E$659,3,FALSE())</f>
        <v>15</v>
      </c>
      <c r="M5897" s="0" t="n">
        <f aca="false">VLOOKUP(B5897,'Team Data'!$A$1:$E$659,2,FALSE())</f>
        <v>21</v>
      </c>
      <c r="N5897" s="0" t="n">
        <f aca="false">VLOOKUP(B5897,'Team Data'!$A$1:$E$659,3,FALSE())</f>
        <v>13</v>
      </c>
      <c r="O5897" s="0" t="n">
        <f aca="false">VLOOKUP(A5897,'Team Data'!$A$1:$E$659,4,FALSE())</f>
        <v>577</v>
      </c>
      <c r="P5897" s="0" t="n">
        <f aca="false">VLOOKUP(A5897,'Team Data'!$A$1:$E$659,5,FALSE())</f>
        <v>521</v>
      </c>
      <c r="Q5897" s="0" t="n">
        <f aca="false">VLOOKUP(B5897,'Team Data'!$A$1:$E$659,4,FALSE())</f>
        <v>532</v>
      </c>
      <c r="R5897" s="0" t="n">
        <f aca="false">VLOOKUP(B5897,'Team Data'!$A$1:$E$659,5,FALSE())</f>
        <v>495</v>
      </c>
      <c r="S5897" s="0" t="n">
        <f aca="false">IF(I5897=1,(MIN(30,(C5897-D5897)))*(M5897/(M5897+N5897))*(Q5897/(Q5897+R5897)),(MAX(-30,(C5897-D5897)))*(N5897/(M5897+N5897))*(R5897/(R5897+Q5897)))</f>
        <v>1.27979838478722</v>
      </c>
      <c r="T5897" s="0" t="n">
        <f aca="false">IF(J5897=1,(MIN(30,(D5897-C5897)))*(K5897/(K5897+L5897))*(O5897/(O5897+P5897)),(MAX(-30,(D5897-C5897)))*(L5897/(K5897+L5897))*(P5897/(P5897+O5897)))</f>
        <v>-0.790831815421979</v>
      </c>
      <c r="U5897" s="7" t="n">
        <v>43175</v>
      </c>
    </row>
    <row r="5898" customFormat="false" ht="15" hidden="false" customHeight="false" outlineLevel="0" collapsed="false">
      <c r="A5898" s="0" t="s">
        <v>36</v>
      </c>
      <c r="B5898" s="0" t="s">
        <v>170</v>
      </c>
      <c r="C5898" s="0" t="n">
        <v>78</v>
      </c>
      <c r="D5898" s="0" t="n">
        <v>82</v>
      </c>
      <c r="E5898" s="0" t="n">
        <v>28</v>
      </c>
      <c r="F5898" s="0" t="n">
        <v>40</v>
      </c>
      <c r="G5898" s="0" t="n">
        <v>8</v>
      </c>
      <c r="H5898" s="0" t="n">
        <v>10</v>
      </c>
      <c r="I5898" s="0" t="n">
        <v>0</v>
      </c>
      <c r="J5898" s="0" t="n">
        <v>1</v>
      </c>
      <c r="K5898" s="0" t="n">
        <f aca="false">VLOOKUP(A5898,'Team Data'!$A$1:$E$659,2,FALSE())</f>
        <v>25</v>
      </c>
      <c r="L5898" s="0" t="n">
        <f aca="false">VLOOKUP(A5898,'Team Data'!$A$1:$E$659,3,FALSE())</f>
        <v>10</v>
      </c>
      <c r="M5898" s="0" t="n">
        <f aca="false">VLOOKUP(B5898,'Team Data'!$A$1:$E$659,2,FALSE())</f>
        <v>29</v>
      </c>
      <c r="N5898" s="0" t="n">
        <f aca="false">VLOOKUP(B5898,'Team Data'!$A$1:$E$659,3,FALSE())</f>
        <v>5</v>
      </c>
      <c r="O5898" s="0" t="n">
        <f aca="false">VLOOKUP(A5898,'Team Data'!$A$1:$E$659,4,FALSE())</f>
        <v>540</v>
      </c>
      <c r="P5898" s="0" t="n">
        <f aca="false">VLOOKUP(A5898,'Team Data'!$A$1:$E$659,5,FALSE())</f>
        <v>573</v>
      </c>
      <c r="Q5898" s="0" t="n">
        <f aca="false">VLOOKUP(B5898,'Team Data'!$A$1:$E$659,4,FALSE())</f>
        <v>622</v>
      </c>
      <c r="R5898" s="0" t="n">
        <f aca="false">VLOOKUP(B5898,'Team Data'!$A$1:$E$659,5,FALSE())</f>
        <v>516</v>
      </c>
      <c r="S5898" s="0" t="n">
        <f aca="false">IF(I5898=1,(MIN(30,(C5898-D5898)))*(M5898/(M5898+N5898))*(Q5898/(Q5898+R5898)),(MAX(-30,(C5898-D5898)))*(N5898/(M5898+N5898))*(R5898/(R5898+Q5898)))</f>
        <v>-0.266721802956684</v>
      </c>
      <c r="T5898" s="0" t="n">
        <f aca="false">IF(J5898=1,(MIN(30,(D5898-C5898)))*(K5898/(K5898+L5898))*(O5898/(O5898+P5898)),(MAX(-30,(D5898-C5898)))*(L5898/(K5898+L5898))*(P5898/(P5898+O5898)))</f>
        <v>1.38621486330381</v>
      </c>
      <c r="U5898" s="7" t="n">
        <v>43175</v>
      </c>
    </row>
    <row r="5899" customFormat="false" ht="15" hidden="false" customHeight="false" outlineLevel="0" collapsed="false">
      <c r="A5899" s="0" t="s">
        <v>49</v>
      </c>
      <c r="B5899" s="0" t="s">
        <v>21</v>
      </c>
      <c r="C5899" s="0" t="n">
        <v>58</v>
      </c>
      <c r="D5899" s="0" t="n">
        <v>62</v>
      </c>
      <c r="E5899" s="0" t="n">
        <v>40</v>
      </c>
      <c r="F5899" s="0" t="n">
        <v>36</v>
      </c>
      <c r="G5899" s="0" t="n">
        <v>21</v>
      </c>
      <c r="H5899" s="0" t="n">
        <v>12</v>
      </c>
      <c r="I5899" s="0" t="n">
        <v>0</v>
      </c>
      <c r="J5899" s="0" t="n">
        <v>1</v>
      </c>
      <c r="K5899" s="0" t="n">
        <f aca="false">VLOOKUP(A5899,'Team Data'!$A$1:$E$659,2,FALSE())</f>
        <v>26</v>
      </c>
      <c r="L5899" s="0" t="n">
        <f aca="false">VLOOKUP(A5899,'Team Data'!$A$1:$E$659,3,FALSE())</f>
        <v>8</v>
      </c>
      <c r="M5899" s="0" t="n">
        <f aca="false">VLOOKUP(B5899,'Team Data'!$A$1:$E$659,2,FALSE())</f>
        <v>26</v>
      </c>
      <c r="N5899" s="0" t="n">
        <f aca="false">VLOOKUP(B5899,'Team Data'!$A$1:$E$659,3,FALSE())</f>
        <v>7</v>
      </c>
      <c r="O5899" s="0" t="n">
        <f aca="false">VLOOKUP(A5899,'Team Data'!$A$1:$E$659,4,FALSE())</f>
        <v>508</v>
      </c>
      <c r="P5899" s="0" t="n">
        <f aca="false">VLOOKUP(A5899,'Team Data'!$A$1:$E$659,5,FALSE())</f>
        <v>524</v>
      </c>
      <c r="Q5899" s="0" t="n">
        <f aca="false">VLOOKUP(B5899,'Team Data'!$A$1:$E$659,4,FALSE())</f>
        <v>619</v>
      </c>
      <c r="R5899" s="0" t="n">
        <f aca="false">VLOOKUP(B5899,'Team Data'!$A$1:$E$659,5,FALSE())</f>
        <v>468</v>
      </c>
      <c r="S5899" s="0" t="n">
        <f aca="false">IF(I5899=1,(MIN(30,(C5899-D5899)))*(M5899/(M5899+N5899))*(Q5899/(Q5899+R5899)),(MAX(-30,(C5899-D5899)))*(N5899/(M5899+N5899))*(R5899/(R5899+Q5899)))</f>
        <v>-0.365309024002676</v>
      </c>
      <c r="T5899" s="0" t="n">
        <f aca="false">IF(J5899=1,(MIN(30,(D5899-C5899)))*(K5899/(K5899+L5899))*(O5899/(O5899+P5899)),(MAX(-30,(D5899-C5899)))*(L5899/(K5899+L5899))*(P5899/(P5899+O5899)))</f>
        <v>1.50569995440036</v>
      </c>
      <c r="U5899" s="7" t="n">
        <v>43175</v>
      </c>
    </row>
    <row r="5900" customFormat="false" ht="15" hidden="false" customHeight="false" outlineLevel="0" collapsed="false">
      <c r="A5900" s="0" t="s">
        <v>294</v>
      </c>
      <c r="B5900" s="0" t="s">
        <v>354</v>
      </c>
      <c r="C5900" s="0" t="n">
        <v>83</v>
      </c>
      <c r="D5900" s="0" t="n">
        <v>102</v>
      </c>
      <c r="E5900" s="0" t="n">
        <v>31</v>
      </c>
      <c r="F5900" s="0" t="n">
        <v>42</v>
      </c>
      <c r="G5900" s="0" t="n">
        <v>11</v>
      </c>
      <c r="H5900" s="0" t="n">
        <v>13</v>
      </c>
      <c r="I5900" s="0" t="n">
        <v>0</v>
      </c>
      <c r="J5900" s="0" t="n">
        <v>1</v>
      </c>
      <c r="K5900" s="0" t="n">
        <f aca="false">VLOOKUP(A5900,'Team Data'!$A$1:$E$659,2,FALSE())</f>
        <v>16</v>
      </c>
      <c r="L5900" s="0" t="n">
        <f aca="false">VLOOKUP(A5900,'Team Data'!$A$1:$E$659,3,FALSE())</f>
        <v>19</v>
      </c>
      <c r="M5900" s="0" t="n">
        <f aca="false">VLOOKUP(B5900,'Team Data'!$A$1:$E$659,2,FALSE())</f>
        <v>28</v>
      </c>
      <c r="N5900" s="0" t="n">
        <f aca="false">VLOOKUP(B5900,'Team Data'!$A$1:$E$659,3,FALSE())</f>
        <v>6</v>
      </c>
      <c r="O5900" s="0" t="n">
        <f aca="false">VLOOKUP(A5900,'Team Data'!$A$1:$E$659,4,FALSE())</f>
        <v>549</v>
      </c>
      <c r="P5900" s="0" t="n">
        <f aca="false">VLOOKUP(A5900,'Team Data'!$A$1:$E$659,5,FALSE())</f>
        <v>611</v>
      </c>
      <c r="Q5900" s="0" t="n">
        <f aca="false">VLOOKUP(B5900,'Team Data'!$A$1:$E$659,4,FALSE())</f>
        <v>661</v>
      </c>
      <c r="R5900" s="0" t="n">
        <f aca="false">VLOOKUP(B5900,'Team Data'!$A$1:$E$659,5,FALSE())</f>
        <v>472</v>
      </c>
      <c r="S5900" s="0" t="n">
        <f aca="false">IF(I5900=1,(MIN(30,(C5900-D5900)))*(M5900/(M5900+N5900))*(Q5900/(Q5900+R5900)),(MAX(-30,(C5900-D5900)))*(N5900/(M5900+N5900))*(R5900/(R5900+Q5900)))</f>
        <v>-1.39681221120399</v>
      </c>
      <c r="T5900" s="0" t="n">
        <f aca="false">IF(J5900=1,(MIN(30,(D5900-C5900)))*(K5900/(K5900+L5900))*(O5900/(O5900+P5900)),(MAX(-30,(D5900-C5900)))*(L5900/(K5900+L5900))*(P5900/(P5900+O5900)))</f>
        <v>4.11073891625616</v>
      </c>
      <c r="U5900" s="7" t="n">
        <v>43175</v>
      </c>
    </row>
    <row r="5901" customFormat="false" ht="15" hidden="false" customHeight="false" outlineLevel="0" collapsed="false">
      <c r="A5901" s="0" t="s">
        <v>314</v>
      </c>
      <c r="B5901" s="0" t="s">
        <v>335</v>
      </c>
      <c r="C5901" s="0" t="n">
        <v>74</v>
      </c>
      <c r="D5901" s="0" t="n">
        <v>54</v>
      </c>
      <c r="E5901" s="0" t="n">
        <v>33</v>
      </c>
      <c r="F5901" s="0" t="n">
        <v>22</v>
      </c>
      <c r="G5901" s="0" t="n">
        <v>12</v>
      </c>
      <c r="H5901" s="0" t="n">
        <v>7</v>
      </c>
      <c r="I5901" s="0" t="n">
        <v>1</v>
      </c>
      <c r="J5901" s="0" t="n">
        <v>0</v>
      </c>
      <c r="K5901" s="0" t="n">
        <f aca="false">VLOOKUP(A5901,'Team Data'!$A$1:$E$659,2,FALSE())</f>
        <v>25</v>
      </c>
      <c r="L5901" s="0" t="n">
        <f aca="false">VLOOKUP(A5901,'Team Data'!$A$1:$E$659,3,FALSE())</f>
        <v>10</v>
      </c>
      <c r="M5901" s="0" t="n">
        <f aca="false">VLOOKUP(B5901,'Team Data'!$A$1:$E$659,2,FALSE())</f>
        <v>31</v>
      </c>
      <c r="N5901" s="0" t="n">
        <f aca="false">VLOOKUP(B5901,'Team Data'!$A$1:$E$659,3,FALSE())</f>
        <v>3</v>
      </c>
      <c r="O5901" s="0" t="n">
        <f aca="false">VLOOKUP(A5901,'Team Data'!$A$1:$E$659,4,FALSE())</f>
        <v>506</v>
      </c>
      <c r="P5901" s="0" t="n">
        <f aca="false">VLOOKUP(A5901,'Team Data'!$A$1:$E$659,5,FALSE())</f>
        <v>534</v>
      </c>
      <c r="Q5901" s="0" t="n">
        <f aca="false">VLOOKUP(B5901,'Team Data'!$A$1:$E$659,4,FALSE())</f>
        <v>678</v>
      </c>
      <c r="R5901" s="0" t="n">
        <f aca="false">VLOOKUP(B5901,'Team Data'!$A$1:$E$659,5,FALSE())</f>
        <v>466</v>
      </c>
      <c r="S5901" s="0" t="n">
        <f aca="false">IF(I5901=1,(MIN(30,(C5901-D5901)))*(M5901/(M5901+N5901))*(Q5901/(Q5901+R5901)),(MAX(-30,(C5901-D5901)))*(N5901/(M5901+N5901))*(R5901/(R5901+Q5901)))</f>
        <v>10.8072809543398</v>
      </c>
      <c r="T5901" s="0" t="n">
        <f aca="false">IF(J5901=1,(MIN(30,(D5901-C5901)))*(K5901/(K5901+L5901))*(O5901/(O5901+P5901)),(MAX(-30,(D5901-C5901)))*(L5901/(K5901+L5901))*(P5901/(P5901+O5901)))</f>
        <v>-2.93406593406593</v>
      </c>
      <c r="U5901" s="7" t="n">
        <v>43176</v>
      </c>
    </row>
    <row r="5902" customFormat="false" ht="15" hidden="false" customHeight="false" outlineLevel="0" collapsed="false">
      <c r="A5902" s="0" t="s">
        <v>285</v>
      </c>
      <c r="B5902" s="0" t="s">
        <v>286</v>
      </c>
      <c r="C5902" s="0" t="n">
        <v>57</v>
      </c>
      <c r="D5902" s="0" t="n">
        <v>52</v>
      </c>
      <c r="E5902" s="0" t="n">
        <v>37</v>
      </c>
      <c r="F5902" s="0" t="n">
        <v>34</v>
      </c>
      <c r="G5902" s="0" t="n">
        <v>7</v>
      </c>
      <c r="H5902" s="0" t="n">
        <v>13</v>
      </c>
      <c r="I5902" s="0" t="n">
        <v>1</v>
      </c>
      <c r="J5902" s="0" t="n">
        <v>0</v>
      </c>
      <c r="K5902" s="0" t="n">
        <f aca="false">VLOOKUP(A5902,'Team Data'!$A$1:$E$659,2,FALSE())</f>
        <v>23</v>
      </c>
      <c r="L5902" s="0" t="n">
        <f aca="false">VLOOKUP(A5902,'Team Data'!$A$1:$E$659,3,FALSE())</f>
        <v>14</v>
      </c>
      <c r="M5902" s="0" t="n">
        <f aca="false">VLOOKUP(B5902,'Team Data'!$A$1:$E$659,2,FALSE())</f>
        <v>21</v>
      </c>
      <c r="N5902" s="0" t="n">
        <f aca="false">VLOOKUP(B5902,'Team Data'!$A$1:$E$659,3,FALSE())</f>
        <v>12</v>
      </c>
      <c r="O5902" s="0" t="n">
        <f aca="false">VLOOKUP(A5902,'Team Data'!$A$1:$E$659,4,FALSE())</f>
        <v>752</v>
      </c>
      <c r="P5902" s="0" t="n">
        <f aca="false">VLOOKUP(A5902,'Team Data'!$A$1:$E$659,5,FALSE())</f>
        <v>485</v>
      </c>
      <c r="Q5902" s="0" t="n">
        <f aca="false">VLOOKUP(B5902,'Team Data'!$A$1:$E$659,4,FALSE())</f>
        <v>684</v>
      </c>
      <c r="R5902" s="0" t="n">
        <f aca="false">VLOOKUP(B5902,'Team Data'!$A$1:$E$659,5,FALSE())</f>
        <v>441</v>
      </c>
      <c r="S5902" s="0" t="n">
        <f aca="false">IF(I5902=1,(MIN(30,(C5902-D5902)))*(M5902/(M5902+N5902))*(Q5902/(Q5902+R5902)),(MAX(-30,(C5902-D5902)))*(N5902/(M5902+N5902))*(R5902/(R5902+Q5902)))</f>
        <v>1.93454545454545</v>
      </c>
      <c r="T5902" s="0" t="n">
        <f aca="false">IF(J5902=1,(MIN(30,(D5902-C5902)))*(K5902/(K5902+L5902))*(O5902/(O5902+P5902)),(MAX(-30,(D5902-C5902)))*(L5902/(K5902+L5902))*(P5902/(P5902+O5902)))</f>
        <v>-0.741768445891324</v>
      </c>
      <c r="U5902" s="7" t="n">
        <v>43176</v>
      </c>
    </row>
    <row r="5903" customFormat="false" ht="15" hidden="false" customHeight="false" outlineLevel="0" collapsed="false">
      <c r="A5903" s="0" t="s">
        <v>192</v>
      </c>
      <c r="B5903" s="0" t="s">
        <v>55</v>
      </c>
      <c r="C5903" s="0" t="n">
        <v>68</v>
      </c>
      <c r="D5903" s="0" t="n">
        <v>79</v>
      </c>
      <c r="E5903" s="0" t="n">
        <v>33</v>
      </c>
      <c r="F5903" s="0" t="n">
        <v>31</v>
      </c>
      <c r="G5903" s="0" t="n">
        <v>11</v>
      </c>
      <c r="H5903" s="0" t="n">
        <v>8</v>
      </c>
      <c r="I5903" s="0" t="n">
        <v>0</v>
      </c>
      <c r="J5903" s="0" t="n">
        <v>1</v>
      </c>
      <c r="K5903" s="0" t="n">
        <f aca="false">VLOOKUP(A5903,'Team Data'!$A$1:$E$659,2,FALSE())</f>
        <v>28</v>
      </c>
      <c r="L5903" s="0" t="n">
        <f aca="false">VLOOKUP(A5903,'Team Data'!$A$1:$E$659,3,FALSE())</f>
        <v>6</v>
      </c>
      <c r="M5903" s="0" t="n">
        <f aca="false">VLOOKUP(B5903,'Team Data'!$A$1:$E$659,2,FALSE())</f>
        <v>24</v>
      </c>
      <c r="N5903" s="0" t="n">
        <f aca="false">VLOOKUP(B5903,'Team Data'!$A$1:$E$659,3,FALSE())</f>
        <v>9</v>
      </c>
      <c r="O5903" s="0" t="n">
        <f aca="false">VLOOKUP(A5903,'Team Data'!$A$1:$E$659,4,FALSE())</f>
        <v>515</v>
      </c>
      <c r="P5903" s="0" t="n">
        <f aca="false">VLOOKUP(A5903,'Team Data'!$A$1:$E$659,5,FALSE())</f>
        <v>512</v>
      </c>
      <c r="Q5903" s="0" t="n">
        <f aca="false">VLOOKUP(B5903,'Team Data'!$A$1:$E$659,4,FALSE())</f>
        <v>691</v>
      </c>
      <c r="R5903" s="0" t="n">
        <f aca="false">VLOOKUP(B5903,'Team Data'!$A$1:$E$659,5,FALSE())</f>
        <v>426</v>
      </c>
      <c r="S5903" s="0" t="n">
        <f aca="false">IF(I5903=1,(MIN(30,(C5903-D5903)))*(M5903/(M5903+N5903))*(Q5903/(Q5903+R5903)),(MAX(-30,(C5903-D5903)))*(N5903/(M5903+N5903))*(R5903/(R5903+Q5903)))</f>
        <v>-1.14413607878245</v>
      </c>
      <c r="T5903" s="0" t="n">
        <f aca="false">IF(J5903=1,(MIN(30,(D5903-C5903)))*(K5903/(K5903+L5903))*(O5903/(O5903+P5903)),(MAX(-30,(D5903-C5903)))*(L5903/(K5903+L5903))*(P5903/(P5903+O5903)))</f>
        <v>4.54264276304485</v>
      </c>
      <c r="U5903" s="7" t="n">
        <v>43176</v>
      </c>
    </row>
    <row r="5904" customFormat="false" ht="15" hidden="false" customHeight="false" outlineLevel="0" collapsed="false">
      <c r="A5904" s="0" t="s">
        <v>92</v>
      </c>
      <c r="B5904" s="0" t="s">
        <v>176</v>
      </c>
      <c r="C5904" s="0" t="n">
        <v>67</v>
      </c>
      <c r="D5904" s="0" t="n">
        <v>54</v>
      </c>
      <c r="E5904" s="0" t="n">
        <v>35</v>
      </c>
      <c r="F5904" s="0" t="n">
        <v>36</v>
      </c>
      <c r="G5904" s="0" t="n">
        <v>11</v>
      </c>
      <c r="H5904" s="0" t="n">
        <v>16</v>
      </c>
      <c r="I5904" s="0" t="n">
        <v>1</v>
      </c>
      <c r="J5904" s="0" t="n">
        <v>0</v>
      </c>
      <c r="K5904" s="0" t="n">
        <f aca="false">VLOOKUP(A5904,'Team Data'!$A$1:$E$659,2,FALSE())</f>
        <v>23</v>
      </c>
      <c r="L5904" s="0" t="n">
        <f aca="false">VLOOKUP(A5904,'Team Data'!$A$1:$E$659,3,FALSE())</f>
        <v>12</v>
      </c>
      <c r="M5904" s="0" t="n">
        <f aca="false">VLOOKUP(B5904,'Team Data'!$A$1:$E$659,2,FALSE())</f>
        <v>20</v>
      </c>
      <c r="N5904" s="0" t="n">
        <f aca="false">VLOOKUP(B5904,'Team Data'!$A$1:$E$659,3,FALSE())</f>
        <v>13</v>
      </c>
      <c r="O5904" s="0" t="n">
        <f aca="false">VLOOKUP(A5904,'Team Data'!$A$1:$E$659,4,FALSE())</f>
        <v>673</v>
      </c>
      <c r="P5904" s="0" t="n">
        <f aca="false">VLOOKUP(A5904,'Team Data'!$A$1:$E$659,5,FALSE())</f>
        <v>500</v>
      </c>
      <c r="Q5904" s="0" t="n">
        <f aca="false">VLOOKUP(B5904,'Team Data'!$A$1:$E$659,4,FALSE())</f>
        <v>621</v>
      </c>
      <c r="R5904" s="0" t="n">
        <f aca="false">VLOOKUP(B5904,'Team Data'!$A$1:$E$659,5,FALSE())</f>
        <v>453</v>
      </c>
      <c r="S5904" s="0" t="n">
        <f aca="false">IF(I5904=1,(MIN(30,(C5904-D5904)))*(M5904/(M5904+N5904))*(Q5904/(Q5904+R5904)),(MAX(-30,(C5904-D5904)))*(N5904/(M5904+N5904))*(R5904/(R5904+Q5904)))</f>
        <v>4.55561198577958</v>
      </c>
      <c r="T5904" s="0" t="n">
        <f aca="false">IF(J5904=1,(MIN(30,(D5904-C5904)))*(K5904/(K5904+L5904))*(O5904/(O5904+P5904)),(MAX(-30,(D5904-C5904)))*(L5904/(K5904+L5904))*(P5904/(P5904+O5904)))</f>
        <v>-1.89989039093898</v>
      </c>
      <c r="U5904" s="7" t="n">
        <v>43176</v>
      </c>
    </row>
    <row r="5905" customFormat="false" ht="15" hidden="false" customHeight="false" outlineLevel="0" collapsed="false">
      <c r="A5905" s="0" t="s">
        <v>225</v>
      </c>
      <c r="B5905" s="0" t="s">
        <v>212</v>
      </c>
      <c r="C5905" s="0" t="n">
        <v>73</v>
      </c>
      <c r="D5905" s="0" t="n">
        <v>63</v>
      </c>
      <c r="E5905" s="0" t="n">
        <v>38</v>
      </c>
      <c r="F5905" s="0" t="n">
        <v>40</v>
      </c>
      <c r="G5905" s="0" t="n">
        <v>9</v>
      </c>
      <c r="H5905" s="0" t="n">
        <v>12</v>
      </c>
      <c r="I5905" s="0" t="n">
        <v>1</v>
      </c>
      <c r="J5905" s="0" t="n">
        <v>0</v>
      </c>
      <c r="K5905" s="0" t="n">
        <f aca="false">VLOOKUP(A5905,'Team Data'!$A$1:$E$659,2,FALSE())</f>
        <v>26</v>
      </c>
      <c r="L5905" s="0" t="n">
        <f aca="false">VLOOKUP(A5905,'Team Data'!$A$1:$E$659,3,FALSE())</f>
        <v>12</v>
      </c>
      <c r="M5905" s="0" t="n">
        <f aca="false">VLOOKUP(B5905,'Team Data'!$A$1:$E$659,2,FALSE())</f>
        <v>18</v>
      </c>
      <c r="N5905" s="0" t="n">
        <f aca="false">VLOOKUP(B5905,'Team Data'!$A$1:$E$659,3,FALSE())</f>
        <v>15</v>
      </c>
      <c r="O5905" s="0" t="n">
        <f aca="false">VLOOKUP(A5905,'Team Data'!$A$1:$E$659,4,FALSE())</f>
        <v>700</v>
      </c>
      <c r="P5905" s="0" t="n">
        <f aca="false">VLOOKUP(A5905,'Team Data'!$A$1:$E$659,5,FALSE())</f>
        <v>549</v>
      </c>
      <c r="Q5905" s="0" t="n">
        <f aca="false">VLOOKUP(B5905,'Team Data'!$A$1:$E$659,4,FALSE())</f>
        <v>628</v>
      </c>
      <c r="R5905" s="0" t="n">
        <f aca="false">VLOOKUP(B5905,'Team Data'!$A$1:$E$659,5,FALSE())</f>
        <v>469</v>
      </c>
      <c r="S5905" s="0" t="n">
        <f aca="false">IF(I5905=1,(MIN(30,(C5905-D5905)))*(M5905/(M5905+N5905))*(Q5905/(Q5905+R5905)),(MAX(-30,(C5905-D5905)))*(N5905/(M5905+N5905))*(R5905/(R5905+Q5905)))</f>
        <v>3.12256567498135</v>
      </c>
      <c r="T5905" s="0" t="n">
        <f aca="false">IF(J5905=1,(MIN(30,(D5905-C5905)))*(K5905/(K5905+L5905))*(O5905/(O5905+P5905)),(MAX(-30,(D5905-C5905)))*(L5905/(K5905+L5905))*(P5905/(P5905+O5905)))</f>
        <v>-1.38805781467279</v>
      </c>
      <c r="U5905" s="7" t="n">
        <v>43176</v>
      </c>
    </row>
    <row r="5906" customFormat="false" ht="15" hidden="false" customHeight="false" outlineLevel="0" collapsed="false">
      <c r="A5906" s="0" t="s">
        <v>9</v>
      </c>
      <c r="B5906" s="0" t="s">
        <v>334</v>
      </c>
      <c r="C5906" s="0" t="n">
        <v>58</v>
      </c>
      <c r="D5906" s="0" t="n">
        <v>81</v>
      </c>
      <c r="E5906" s="0" t="n">
        <v>33</v>
      </c>
      <c r="F5906" s="0" t="n">
        <v>35</v>
      </c>
      <c r="G5906" s="0" t="n">
        <v>15</v>
      </c>
      <c r="H5906" s="0" t="n">
        <v>10</v>
      </c>
      <c r="I5906" s="0" t="n">
        <v>0</v>
      </c>
      <c r="J5906" s="0" t="n">
        <v>1</v>
      </c>
      <c r="K5906" s="0" t="n">
        <f aca="false">VLOOKUP(A5906,'Team Data'!$A$1:$E$659,2,FALSE())</f>
        <v>20</v>
      </c>
      <c r="L5906" s="0" t="n">
        <f aca="false">VLOOKUP(A5906,'Team Data'!$A$1:$E$659,3,FALSE())</f>
        <v>16</v>
      </c>
      <c r="M5906" s="0" t="n">
        <f aca="false">VLOOKUP(B5906,'Team Data'!$A$1:$E$659,2,FALSE())</f>
        <v>36</v>
      </c>
      <c r="N5906" s="0" t="n">
        <f aca="false">VLOOKUP(B5906,'Team Data'!$A$1:$E$659,3,FALSE())</f>
        <v>4</v>
      </c>
      <c r="O5906" s="0" t="n">
        <f aca="false">VLOOKUP(A5906,'Team Data'!$A$1:$E$659,4,FALSE())</f>
        <v>741</v>
      </c>
      <c r="P5906" s="0" t="n">
        <f aca="false">VLOOKUP(A5906,'Team Data'!$A$1:$E$659,5,FALSE())</f>
        <v>460</v>
      </c>
      <c r="Q5906" s="0" t="n">
        <f aca="false">VLOOKUP(B5906,'Team Data'!$A$1:$E$659,4,FALSE())</f>
        <v>804</v>
      </c>
      <c r="R5906" s="0" t="n">
        <f aca="false">VLOOKUP(B5906,'Team Data'!$A$1:$E$659,5,FALSE())</f>
        <v>530</v>
      </c>
      <c r="S5906" s="0" t="n">
        <f aca="false">IF(I5906=1,(MIN(30,(C5906-D5906)))*(M5906/(M5906+N5906))*(Q5906/(Q5906+R5906)),(MAX(-30,(C5906-D5906)))*(N5906/(M5906+N5906))*(R5906/(R5906+Q5906)))</f>
        <v>-0.913793103448276</v>
      </c>
      <c r="T5906" s="0" t="n">
        <f aca="false">IF(J5906=1,(MIN(30,(D5906-C5906)))*(K5906/(K5906+L5906))*(O5906/(O5906+P5906)),(MAX(-30,(D5906-C5906)))*(L5906/(K5906+L5906))*(P5906/(P5906+O5906)))</f>
        <v>7.88370802109353</v>
      </c>
      <c r="U5906" s="7" t="n">
        <v>43176</v>
      </c>
    </row>
    <row r="5907" customFormat="false" ht="15" hidden="false" customHeight="false" outlineLevel="0" collapsed="false">
      <c r="A5907" s="0" t="s">
        <v>239</v>
      </c>
      <c r="B5907" s="0" t="s">
        <v>75</v>
      </c>
      <c r="C5907" s="0" t="n">
        <v>62</v>
      </c>
      <c r="D5907" s="0" t="n">
        <v>87</v>
      </c>
      <c r="E5907" s="0" t="n">
        <v>29</v>
      </c>
      <c r="F5907" s="0" t="n">
        <v>36</v>
      </c>
      <c r="G5907" s="0" t="n">
        <v>13</v>
      </c>
      <c r="H5907" s="0" t="n">
        <v>14</v>
      </c>
      <c r="I5907" s="0" t="n">
        <v>0</v>
      </c>
      <c r="J5907" s="0" t="n">
        <v>1</v>
      </c>
      <c r="K5907" s="0" t="n">
        <f aca="false">VLOOKUP(A5907,'Team Data'!$A$1:$E$659,2,FALSE())</f>
        <v>26</v>
      </c>
      <c r="L5907" s="0" t="n">
        <f aca="false">VLOOKUP(A5907,'Team Data'!$A$1:$E$659,3,FALSE())</f>
        <v>8</v>
      </c>
      <c r="M5907" s="0" t="n">
        <f aca="false">VLOOKUP(B5907,'Team Data'!$A$1:$E$659,2,FALSE())</f>
        <v>28</v>
      </c>
      <c r="N5907" s="0" t="n">
        <f aca="false">VLOOKUP(B5907,'Team Data'!$A$1:$E$659,3,FALSE())</f>
        <v>8</v>
      </c>
      <c r="O5907" s="0" t="n">
        <f aca="false">VLOOKUP(A5907,'Team Data'!$A$1:$E$659,4,FALSE())</f>
        <v>627</v>
      </c>
      <c r="P5907" s="0" t="n">
        <f aca="false">VLOOKUP(A5907,'Team Data'!$A$1:$E$659,5,FALSE())</f>
        <v>488</v>
      </c>
      <c r="Q5907" s="0" t="n">
        <f aca="false">VLOOKUP(B5907,'Team Data'!$A$1:$E$659,4,FALSE())</f>
        <v>723</v>
      </c>
      <c r="R5907" s="0" t="n">
        <f aca="false">VLOOKUP(B5907,'Team Data'!$A$1:$E$659,5,FALSE())</f>
        <v>486</v>
      </c>
      <c r="S5907" s="0" t="n">
        <f aca="false">IF(I5907=1,(MIN(30,(C5907-D5907)))*(M5907/(M5907+N5907))*(Q5907/(Q5907+R5907)),(MAX(-30,(C5907-D5907)))*(N5907/(M5907+N5907))*(R5907/(R5907+Q5907)))</f>
        <v>-2.23325062034739</v>
      </c>
      <c r="T5907" s="0" t="n">
        <f aca="false">IF(J5907=1,(MIN(30,(D5907-C5907)))*(K5907/(K5907+L5907))*(O5907/(O5907+P5907)),(MAX(-30,(D5907-C5907)))*(L5907/(K5907+L5907))*(P5907/(P5907+O5907)))</f>
        <v>10.7504616196254</v>
      </c>
      <c r="U5907" s="7" t="n">
        <v>43176</v>
      </c>
    </row>
    <row r="5908" customFormat="false" ht="15" hidden="false" customHeight="false" outlineLevel="0" collapsed="false">
      <c r="A5908" s="0" t="s">
        <v>37</v>
      </c>
      <c r="B5908" s="0" t="s">
        <v>138</v>
      </c>
      <c r="C5908" s="0" t="n">
        <v>75</v>
      </c>
      <c r="D5908" s="0" t="n">
        <v>95</v>
      </c>
      <c r="E5908" s="0" t="n">
        <v>30</v>
      </c>
      <c r="F5908" s="0" t="n">
        <v>42</v>
      </c>
      <c r="G5908" s="0" t="n">
        <v>10</v>
      </c>
      <c r="H5908" s="0" t="n">
        <v>13</v>
      </c>
      <c r="I5908" s="0" t="n">
        <v>0</v>
      </c>
      <c r="J5908" s="0" t="n">
        <v>1</v>
      </c>
      <c r="K5908" s="0" t="n">
        <f aca="false">VLOOKUP(A5908,'Team Data'!$A$1:$E$659,2,FALSE())</f>
        <v>27</v>
      </c>
      <c r="L5908" s="0" t="n">
        <f aca="false">VLOOKUP(A5908,'Team Data'!$A$1:$E$659,3,FALSE())</f>
        <v>9</v>
      </c>
      <c r="M5908" s="0" t="n">
        <f aca="false">VLOOKUP(B5908,'Team Data'!$A$1:$E$659,2,FALSE())</f>
        <v>23</v>
      </c>
      <c r="N5908" s="0" t="n">
        <f aca="false">VLOOKUP(B5908,'Team Data'!$A$1:$E$659,3,FALSE())</f>
        <v>11</v>
      </c>
      <c r="O5908" s="0" t="n">
        <f aca="false">VLOOKUP(A5908,'Team Data'!$A$1:$E$659,4,FALSE())</f>
        <v>662</v>
      </c>
      <c r="P5908" s="0" t="n">
        <f aca="false">VLOOKUP(A5908,'Team Data'!$A$1:$E$659,5,FALSE())</f>
        <v>509</v>
      </c>
      <c r="Q5908" s="0" t="n">
        <f aca="false">VLOOKUP(B5908,'Team Data'!$A$1:$E$659,4,FALSE())</f>
        <v>704</v>
      </c>
      <c r="R5908" s="0" t="n">
        <f aca="false">VLOOKUP(B5908,'Team Data'!$A$1:$E$659,5,FALSE())</f>
        <v>448</v>
      </c>
      <c r="S5908" s="0" t="n">
        <f aca="false">IF(I5908=1,(MIN(30,(C5908-D5908)))*(M5908/(M5908+N5908))*(Q5908/(Q5908+R5908)),(MAX(-30,(C5908-D5908)))*(N5908/(M5908+N5908))*(R5908/(R5908+Q5908)))</f>
        <v>-2.51633986928105</v>
      </c>
      <c r="T5908" s="0" t="n">
        <f aca="false">IF(J5908=1,(MIN(30,(D5908-C5908)))*(K5908/(K5908+L5908))*(O5908/(O5908+P5908)),(MAX(-30,(D5908-C5908)))*(L5908/(K5908+L5908))*(P5908/(P5908+O5908)))</f>
        <v>8.4799316823228</v>
      </c>
      <c r="U5908" s="7" t="n">
        <v>43176</v>
      </c>
    </row>
    <row r="5909" customFormat="false" ht="15" hidden="false" customHeight="false" outlineLevel="0" collapsed="false">
      <c r="A5909" s="0" t="s">
        <v>153</v>
      </c>
      <c r="B5909" s="0" t="s">
        <v>288</v>
      </c>
      <c r="C5909" s="0" t="n">
        <v>63</v>
      </c>
      <c r="D5909" s="0" t="n">
        <v>62</v>
      </c>
      <c r="E5909" s="0" t="n">
        <v>27</v>
      </c>
      <c r="F5909" s="0" t="n">
        <v>24</v>
      </c>
      <c r="G5909" s="0" t="n">
        <v>10</v>
      </c>
      <c r="H5909" s="0" t="n">
        <v>7</v>
      </c>
      <c r="I5909" s="0" t="n">
        <v>1</v>
      </c>
      <c r="J5909" s="0" t="n">
        <v>0</v>
      </c>
      <c r="K5909" s="0" t="n">
        <f aca="false">VLOOKUP(A5909,'Team Data'!$A$1:$E$659,2,FALSE())</f>
        <v>32</v>
      </c>
      <c r="L5909" s="0" t="n">
        <f aca="false">VLOOKUP(A5909,'Team Data'!$A$1:$E$659,3,FALSE())</f>
        <v>6</v>
      </c>
      <c r="M5909" s="0" t="n">
        <f aca="false">VLOOKUP(B5909,'Team Data'!$A$1:$E$659,2,FALSE())</f>
        <v>26</v>
      </c>
      <c r="N5909" s="0" t="n">
        <f aca="false">VLOOKUP(B5909,'Team Data'!$A$1:$E$659,3,FALSE())</f>
        <v>9</v>
      </c>
      <c r="O5909" s="0" t="n">
        <f aca="false">VLOOKUP(A5909,'Team Data'!$A$1:$E$659,4,FALSE())</f>
        <v>662</v>
      </c>
      <c r="P5909" s="0" t="n">
        <f aca="false">VLOOKUP(A5909,'Team Data'!$A$1:$E$659,5,FALSE())</f>
        <v>561</v>
      </c>
      <c r="Q5909" s="0" t="n">
        <f aca="false">VLOOKUP(B5909,'Team Data'!$A$1:$E$659,4,FALSE())</f>
        <v>702</v>
      </c>
      <c r="R5909" s="0" t="n">
        <f aca="false">VLOOKUP(B5909,'Team Data'!$A$1:$E$659,5,FALSE())</f>
        <v>475</v>
      </c>
      <c r="S5909" s="0" t="n">
        <f aca="false">IF(I5909=1,(MIN(30,(C5909-D5909)))*(M5909/(M5909+N5909))*(Q5909/(Q5909+R5909)),(MAX(-30,(C5909-D5909)))*(N5909/(M5909+N5909))*(R5909/(R5909+Q5909)))</f>
        <v>0.443063478577497</v>
      </c>
      <c r="T5909" s="0" t="n">
        <f aca="false">IF(J5909=1,(MIN(30,(D5909-C5909)))*(K5909/(K5909+L5909))*(O5909/(O5909+P5909)),(MAX(-30,(D5909-C5909)))*(L5909/(K5909+L5909))*(P5909/(P5909+O5909)))</f>
        <v>-0.0724275939234841</v>
      </c>
      <c r="U5909" s="7" t="n">
        <v>43176</v>
      </c>
    </row>
    <row r="5910" customFormat="false" ht="15" hidden="false" customHeight="false" outlineLevel="0" collapsed="false">
      <c r="A5910" s="0" t="s">
        <v>263</v>
      </c>
      <c r="B5910" s="0" t="s">
        <v>133</v>
      </c>
      <c r="C5910" s="0" t="n">
        <v>79</v>
      </c>
      <c r="D5910" s="0" t="n">
        <v>83</v>
      </c>
      <c r="E5910" s="0" t="n">
        <v>39</v>
      </c>
      <c r="F5910" s="0" t="n">
        <v>32</v>
      </c>
      <c r="G5910" s="0" t="n">
        <v>15</v>
      </c>
      <c r="H5910" s="0" t="n">
        <v>11</v>
      </c>
      <c r="I5910" s="0" t="n">
        <v>0</v>
      </c>
      <c r="J5910" s="0" t="n">
        <v>1</v>
      </c>
      <c r="K5910" s="0" t="n">
        <f aca="false">VLOOKUP(A5910,'Team Data'!$A$1:$E$659,2,FALSE())</f>
        <v>22</v>
      </c>
      <c r="L5910" s="0" t="n">
        <f aca="false">VLOOKUP(A5910,'Team Data'!$A$1:$E$659,3,FALSE())</f>
        <v>12</v>
      </c>
      <c r="M5910" s="0" t="n">
        <f aca="false">VLOOKUP(B5910,'Team Data'!$A$1:$E$659,2,FALSE())</f>
        <v>30</v>
      </c>
      <c r="N5910" s="0" t="n">
        <f aca="false">VLOOKUP(B5910,'Team Data'!$A$1:$E$659,3,FALSE())</f>
        <v>8</v>
      </c>
      <c r="O5910" s="0" t="n">
        <f aca="false">VLOOKUP(A5910,'Team Data'!$A$1:$E$659,4,FALSE())</f>
        <v>670</v>
      </c>
      <c r="P5910" s="0" t="n">
        <f aca="false">VLOOKUP(A5910,'Team Data'!$A$1:$E$659,5,FALSE())</f>
        <v>461</v>
      </c>
      <c r="Q5910" s="0" t="n">
        <f aca="false">VLOOKUP(B5910,'Team Data'!$A$1:$E$659,4,FALSE())</f>
        <v>816</v>
      </c>
      <c r="R5910" s="0" t="n">
        <f aca="false">VLOOKUP(B5910,'Team Data'!$A$1:$E$659,5,FALSE())</f>
        <v>475</v>
      </c>
      <c r="S5910" s="0" t="n">
        <f aca="false">IF(I5910=1,(MIN(30,(C5910-D5910)))*(M5910/(M5910+N5910))*(Q5910/(Q5910+R5910)),(MAX(-30,(C5910-D5910)))*(N5910/(M5910+N5910))*(R5910/(R5910+Q5910)))</f>
        <v>-0.309837335398916</v>
      </c>
      <c r="T5910" s="0" t="n">
        <f aca="false">IF(J5910=1,(MIN(30,(D5910-C5910)))*(K5910/(K5910+L5910))*(O5910/(O5910+P5910)),(MAX(-30,(D5910-C5910)))*(L5910/(K5910+L5910))*(P5910/(P5910+O5910)))</f>
        <v>1.53326051906174</v>
      </c>
      <c r="U5910" s="7" t="n">
        <v>43176</v>
      </c>
    </row>
    <row r="5911" customFormat="false" ht="15" hidden="false" customHeight="false" outlineLevel="0" collapsed="false">
      <c r="A5911" s="0" t="s">
        <v>215</v>
      </c>
      <c r="B5911" s="0" t="s">
        <v>104</v>
      </c>
      <c r="C5911" s="0" t="n">
        <v>84</v>
      </c>
      <c r="D5911" s="0" t="n">
        <v>90</v>
      </c>
      <c r="E5911" s="0" t="n">
        <v>25</v>
      </c>
      <c r="F5911" s="0" t="n">
        <v>39</v>
      </c>
      <c r="G5911" s="0" t="n">
        <v>12</v>
      </c>
      <c r="H5911" s="0" t="n">
        <v>13</v>
      </c>
      <c r="I5911" s="0" t="n">
        <v>0</v>
      </c>
      <c r="J5911" s="0" t="n">
        <v>1</v>
      </c>
      <c r="K5911" s="0" t="n">
        <f aca="false">VLOOKUP(A5911,'Team Data'!$A$1:$E$659,2,FALSE())</f>
        <v>25</v>
      </c>
      <c r="L5911" s="0" t="n">
        <f aca="false">VLOOKUP(A5911,'Team Data'!$A$1:$E$659,3,FALSE())</f>
        <v>9</v>
      </c>
      <c r="M5911" s="0" t="n">
        <f aca="false">VLOOKUP(B5911,'Team Data'!$A$1:$E$659,2,FALSE())</f>
        <v>32</v>
      </c>
      <c r="N5911" s="0" t="n">
        <f aca="false">VLOOKUP(B5911,'Team Data'!$A$1:$E$659,3,FALSE())</f>
        <v>5</v>
      </c>
      <c r="O5911" s="0" t="n">
        <f aca="false">VLOOKUP(A5911,'Team Data'!$A$1:$E$659,4,FALSE())</f>
        <v>711</v>
      </c>
      <c r="P5911" s="0" t="n">
        <f aca="false">VLOOKUP(A5911,'Team Data'!$A$1:$E$659,5,FALSE())</f>
        <v>455</v>
      </c>
      <c r="Q5911" s="0" t="n">
        <f aca="false">VLOOKUP(B5911,'Team Data'!$A$1:$E$659,4,FALSE())</f>
        <v>666</v>
      </c>
      <c r="R5911" s="0" t="n">
        <f aca="false">VLOOKUP(B5911,'Team Data'!$A$1:$E$659,5,FALSE())</f>
        <v>579</v>
      </c>
      <c r="S5911" s="0" t="n">
        <f aca="false">IF(I5911=1,(MIN(30,(C5911-D5911)))*(M5911/(M5911+N5911))*(Q5911/(Q5911+R5911)),(MAX(-30,(C5911-D5911)))*(N5911/(M5911+N5911))*(R5911/(R5911+Q5911)))</f>
        <v>-0.377075871051775</v>
      </c>
      <c r="T5911" s="0" t="n">
        <f aca="false">IF(J5911=1,(MIN(30,(D5911-C5911)))*(K5911/(K5911+L5911))*(O5911/(O5911+P5911)),(MAX(-30,(D5911-C5911)))*(L5911/(K5911+L5911))*(P5911/(P5911+O5911)))</f>
        <v>2.69019271516497</v>
      </c>
      <c r="U5911" s="7" t="n">
        <v>43176</v>
      </c>
    </row>
    <row r="5912" customFormat="false" ht="15" hidden="false" customHeight="false" outlineLevel="0" collapsed="false">
      <c r="A5912" s="0" t="s">
        <v>87</v>
      </c>
      <c r="B5912" s="0" t="s">
        <v>296</v>
      </c>
      <c r="C5912" s="0" t="n">
        <v>66</v>
      </c>
      <c r="D5912" s="0" t="n">
        <v>69</v>
      </c>
      <c r="E5912" s="0" t="n">
        <v>39</v>
      </c>
      <c r="F5912" s="0" t="n">
        <v>39</v>
      </c>
      <c r="G5912" s="0" t="n">
        <v>11</v>
      </c>
      <c r="H5912" s="0" t="n">
        <v>8</v>
      </c>
      <c r="I5912" s="0" t="n">
        <v>0</v>
      </c>
      <c r="J5912" s="0" t="n">
        <v>1</v>
      </c>
      <c r="K5912" s="0" t="n">
        <f aca="false">VLOOKUP(A5912,'Team Data'!$A$1:$E$659,2,FALSE())</f>
        <v>21</v>
      </c>
      <c r="L5912" s="0" t="n">
        <f aca="false">VLOOKUP(A5912,'Team Data'!$A$1:$E$659,3,FALSE())</f>
        <v>13</v>
      </c>
      <c r="M5912" s="0" t="n">
        <f aca="false">VLOOKUP(B5912,'Team Data'!$A$1:$E$659,2,FALSE())</f>
        <v>26</v>
      </c>
      <c r="N5912" s="0" t="n">
        <f aca="false">VLOOKUP(B5912,'Team Data'!$A$1:$E$659,3,FALSE())</f>
        <v>10</v>
      </c>
      <c r="O5912" s="0" t="n">
        <f aca="false">VLOOKUP(A5912,'Team Data'!$A$1:$E$659,4,FALSE())</f>
        <v>684</v>
      </c>
      <c r="P5912" s="0" t="n">
        <f aca="false">VLOOKUP(A5912,'Team Data'!$A$1:$E$659,5,FALSE())</f>
        <v>461</v>
      </c>
      <c r="Q5912" s="0" t="n">
        <f aca="false">VLOOKUP(B5912,'Team Data'!$A$1:$E$659,4,FALSE())</f>
        <v>726</v>
      </c>
      <c r="R5912" s="0" t="n">
        <f aca="false">VLOOKUP(B5912,'Team Data'!$A$1:$E$659,5,FALSE())</f>
        <v>495</v>
      </c>
      <c r="S5912" s="0" t="n">
        <f aca="false">IF(I5912=1,(MIN(30,(C5912-D5912)))*(M5912/(M5912+N5912))*(Q5912/(Q5912+R5912)),(MAX(-30,(C5912-D5912)))*(N5912/(M5912+N5912))*(R5912/(R5912+Q5912)))</f>
        <v>-0.337837837837838</v>
      </c>
      <c r="T5912" s="0" t="n">
        <f aca="false">IF(J5912=1,(MIN(30,(D5912-C5912)))*(K5912/(K5912+L5912))*(O5912/(O5912+P5912)),(MAX(-30,(D5912-C5912)))*(L5912/(K5912+L5912))*(P5912/(P5912+O5912)))</f>
        <v>1.10690983817108</v>
      </c>
      <c r="U5912" s="7" t="n">
        <v>43177</v>
      </c>
    </row>
    <row r="5913" customFormat="false" ht="15" hidden="false" customHeight="false" outlineLevel="0" collapsed="false">
      <c r="A5913" s="0" t="s">
        <v>230</v>
      </c>
      <c r="B5913" s="0" t="s">
        <v>256</v>
      </c>
      <c r="C5913" s="0" t="n">
        <v>64</v>
      </c>
      <c r="D5913" s="0" t="n">
        <v>67</v>
      </c>
      <c r="E5913" s="0" t="n">
        <v>36</v>
      </c>
      <c r="F5913" s="0" t="n">
        <v>34</v>
      </c>
      <c r="G5913" s="0" t="n">
        <v>13</v>
      </c>
      <c r="H5913" s="0" t="n">
        <v>19</v>
      </c>
      <c r="I5913" s="0" t="n">
        <v>0</v>
      </c>
      <c r="J5913" s="0" t="n">
        <v>1</v>
      </c>
      <c r="K5913" s="0" t="n">
        <f aca="false">VLOOKUP(A5913,'Team Data'!$A$1:$E$659,2,FALSE())</f>
        <v>20</v>
      </c>
      <c r="L5913" s="0" t="n">
        <f aca="false">VLOOKUP(A5913,'Team Data'!$A$1:$E$659,3,FALSE())</f>
        <v>14</v>
      </c>
      <c r="M5913" s="0" t="n">
        <f aca="false">VLOOKUP(B5913,'Team Data'!$A$1:$E$659,2,FALSE())</f>
        <v>20</v>
      </c>
      <c r="N5913" s="0" t="n">
        <f aca="false">VLOOKUP(B5913,'Team Data'!$A$1:$E$659,3,FALSE())</f>
        <v>14</v>
      </c>
      <c r="O5913" s="0" t="n">
        <f aca="false">VLOOKUP(A5913,'Team Data'!$A$1:$E$659,4,FALSE())</f>
        <v>504</v>
      </c>
      <c r="P5913" s="0" t="n">
        <f aca="false">VLOOKUP(A5913,'Team Data'!$A$1:$E$659,5,FALSE())</f>
        <v>516</v>
      </c>
      <c r="Q5913" s="0" t="n">
        <f aca="false">VLOOKUP(B5913,'Team Data'!$A$1:$E$659,4,FALSE())</f>
        <v>587</v>
      </c>
      <c r="R5913" s="0" t="n">
        <f aca="false">VLOOKUP(B5913,'Team Data'!$A$1:$E$659,5,FALSE())</f>
        <v>530</v>
      </c>
      <c r="S5913" s="0" t="n">
        <f aca="false">IF(I5913=1,(MIN(30,(C5913-D5913)))*(M5913/(M5913+N5913))*(Q5913/(Q5913+R5913)),(MAX(-30,(C5913-D5913)))*(N5913/(M5913+N5913))*(R5913/(R5913+Q5913)))</f>
        <v>-0.586128811417136</v>
      </c>
      <c r="T5913" s="0" t="n">
        <f aca="false">IF(J5913=1,(MIN(30,(D5913-C5913)))*(K5913/(K5913+L5913))*(O5913/(O5913+P5913)),(MAX(-30,(D5913-C5913)))*(L5913/(K5913+L5913))*(P5913/(P5913+O5913)))</f>
        <v>0.8719723183391</v>
      </c>
      <c r="U5913" s="7" t="n">
        <v>43177</v>
      </c>
    </row>
    <row r="5914" customFormat="false" ht="15" hidden="false" customHeight="false" outlineLevel="0" collapsed="false">
      <c r="A5914" s="0" t="s">
        <v>115</v>
      </c>
      <c r="B5914" s="0" t="s">
        <v>169</v>
      </c>
      <c r="C5914" s="0" t="n">
        <v>63</v>
      </c>
      <c r="D5914" s="0" t="n">
        <v>64</v>
      </c>
      <c r="E5914" s="0" t="n">
        <v>41</v>
      </c>
      <c r="F5914" s="0" t="n">
        <v>38</v>
      </c>
      <c r="G5914" s="0" t="n">
        <v>10</v>
      </c>
      <c r="H5914" s="0" t="n">
        <v>7</v>
      </c>
      <c r="I5914" s="0" t="n">
        <v>0</v>
      </c>
      <c r="J5914" s="0" t="n">
        <v>1</v>
      </c>
      <c r="K5914" s="0" t="n">
        <f aca="false">VLOOKUP(A5914,'Team Data'!$A$1:$E$659,2,FALSE())</f>
        <v>27</v>
      </c>
      <c r="L5914" s="0" t="n">
        <f aca="false">VLOOKUP(A5914,'Team Data'!$A$1:$E$659,3,FALSE())</f>
        <v>8</v>
      </c>
      <c r="M5914" s="0" t="n">
        <f aca="false">VLOOKUP(B5914,'Team Data'!$A$1:$E$659,2,FALSE())</f>
        <v>32</v>
      </c>
      <c r="N5914" s="0" t="n">
        <f aca="false">VLOOKUP(B5914,'Team Data'!$A$1:$E$659,3,FALSE())</f>
        <v>7</v>
      </c>
      <c r="O5914" s="0" t="n">
        <f aca="false">VLOOKUP(A5914,'Team Data'!$A$1:$E$659,4,FALSE())</f>
        <v>625</v>
      </c>
      <c r="P5914" s="0" t="n">
        <f aca="false">VLOOKUP(A5914,'Team Data'!$A$1:$E$659,5,FALSE())</f>
        <v>506</v>
      </c>
      <c r="Q5914" s="0" t="n">
        <f aca="false">VLOOKUP(B5914,'Team Data'!$A$1:$E$659,4,FALSE())</f>
        <v>785</v>
      </c>
      <c r="R5914" s="0" t="n">
        <f aca="false">VLOOKUP(B5914,'Team Data'!$A$1:$E$659,5,FALSE())</f>
        <v>531</v>
      </c>
      <c r="S5914" s="0" t="n">
        <f aca="false">IF(I5914=1,(MIN(30,(C5914-D5914)))*(M5914/(M5914+N5914))*(Q5914/(Q5914+R5914)),(MAX(-30,(C5914-D5914)))*(N5914/(M5914+N5914))*(R5914/(R5914+Q5914)))</f>
        <v>-0.0724222585924714</v>
      </c>
      <c r="T5914" s="0" t="n">
        <f aca="false">IF(J5914=1,(MIN(30,(D5914-C5914)))*(K5914/(K5914+L5914))*(O5914/(O5914+P5914)),(MAX(-30,(D5914-C5914)))*(L5914/(K5914+L5914))*(P5914/(P5914+O5914)))</f>
        <v>0.426297840090944</v>
      </c>
      <c r="U5914" s="7" t="n">
        <v>43177</v>
      </c>
    </row>
    <row r="5915" customFormat="false" ht="15" hidden="false" customHeight="false" outlineLevel="0" collapsed="false">
      <c r="A5915" s="0" t="s">
        <v>174</v>
      </c>
      <c r="B5915" s="0" t="s">
        <v>25</v>
      </c>
      <c r="C5915" s="0" t="n">
        <v>78</v>
      </c>
      <c r="D5915" s="0" t="n">
        <v>77</v>
      </c>
      <c r="E5915" s="0" t="n">
        <v>21</v>
      </c>
      <c r="F5915" s="0" t="n">
        <v>34</v>
      </c>
      <c r="G5915" s="0" t="n">
        <v>12</v>
      </c>
      <c r="H5915" s="0" t="n">
        <v>12</v>
      </c>
      <c r="I5915" s="0" t="n">
        <v>1</v>
      </c>
      <c r="J5915" s="0" t="n">
        <v>0</v>
      </c>
      <c r="K5915" s="0" t="n">
        <f aca="false">VLOOKUP(A5915,'Team Data'!$A$1:$E$659,2,FALSE())</f>
        <v>25</v>
      </c>
      <c r="L5915" s="0" t="n">
        <f aca="false">VLOOKUP(A5915,'Team Data'!$A$1:$E$659,3,FALSE())</f>
        <v>12</v>
      </c>
      <c r="M5915" s="0" t="n">
        <f aca="false">VLOOKUP(B5915,'Team Data'!$A$1:$E$659,2,FALSE())</f>
        <v>18</v>
      </c>
      <c r="N5915" s="0" t="n">
        <f aca="false">VLOOKUP(B5915,'Team Data'!$A$1:$E$659,3,FALSE())</f>
        <v>15</v>
      </c>
      <c r="O5915" s="0" t="n">
        <f aca="false">VLOOKUP(A5915,'Team Data'!$A$1:$E$659,4,FALSE())</f>
        <v>653</v>
      </c>
      <c r="P5915" s="0" t="n">
        <f aca="false">VLOOKUP(A5915,'Team Data'!$A$1:$E$659,5,FALSE())</f>
        <v>548</v>
      </c>
      <c r="Q5915" s="0" t="n">
        <f aca="false">VLOOKUP(B5915,'Team Data'!$A$1:$E$659,4,FALSE())</f>
        <v>668</v>
      </c>
      <c r="R5915" s="0" t="n">
        <f aca="false">VLOOKUP(B5915,'Team Data'!$A$1:$E$659,5,FALSE())</f>
        <v>423</v>
      </c>
      <c r="S5915" s="0" t="n">
        <f aca="false">IF(I5915=1,(MIN(30,(C5915-D5915)))*(M5915/(M5915+N5915))*(Q5915/(Q5915+R5915)),(MAX(-30,(C5915-D5915)))*(N5915/(M5915+N5915))*(R5915/(R5915+Q5915)))</f>
        <v>0.333972168985918</v>
      </c>
      <c r="T5915" s="0" t="n">
        <f aca="false">IF(J5915=1,(MIN(30,(D5915-C5915)))*(K5915/(K5915+L5915))*(O5915/(O5915+P5915)),(MAX(-30,(D5915-C5915)))*(L5915/(K5915+L5915))*(P5915/(P5915+O5915)))</f>
        <v>-0.147984787451898</v>
      </c>
      <c r="U5915" s="7" t="n">
        <v>43177</v>
      </c>
    </row>
    <row r="5916" customFormat="false" ht="15" hidden="false" customHeight="false" outlineLevel="0" collapsed="false">
      <c r="A5916" s="0" t="s">
        <v>38</v>
      </c>
      <c r="B5916" s="0" t="s">
        <v>235</v>
      </c>
      <c r="C5916" s="0" t="n">
        <v>73</v>
      </c>
      <c r="D5916" s="0" t="n">
        <v>76</v>
      </c>
      <c r="E5916" s="0" t="n">
        <v>28</v>
      </c>
      <c r="F5916" s="0" t="n">
        <v>30</v>
      </c>
      <c r="G5916" s="0" t="n">
        <v>8</v>
      </c>
      <c r="H5916" s="0" t="n">
        <v>10</v>
      </c>
      <c r="I5916" s="0" t="n">
        <v>0</v>
      </c>
      <c r="J5916" s="0" t="n">
        <v>1</v>
      </c>
      <c r="K5916" s="0" t="n">
        <f aca="false">VLOOKUP(A5916,'Team Data'!$A$1:$E$659,2,FALSE())</f>
        <v>21</v>
      </c>
      <c r="L5916" s="0" t="n">
        <f aca="false">VLOOKUP(A5916,'Team Data'!$A$1:$E$659,3,FALSE())</f>
        <v>14</v>
      </c>
      <c r="M5916" s="0" t="n">
        <f aca="false">VLOOKUP(B5916,'Team Data'!$A$1:$E$659,2,FALSE())</f>
        <v>30</v>
      </c>
      <c r="N5916" s="0" t="n">
        <f aca="false">VLOOKUP(B5916,'Team Data'!$A$1:$E$659,3,FALSE())</f>
        <v>7</v>
      </c>
      <c r="O5916" s="0" t="n">
        <f aca="false">VLOOKUP(A5916,'Team Data'!$A$1:$E$659,4,FALSE())</f>
        <v>713</v>
      </c>
      <c r="P5916" s="0" t="n">
        <f aca="false">VLOOKUP(A5916,'Team Data'!$A$1:$E$659,5,FALSE())</f>
        <v>450</v>
      </c>
      <c r="Q5916" s="0" t="n">
        <f aca="false">VLOOKUP(B5916,'Team Data'!$A$1:$E$659,4,FALSE())</f>
        <v>726</v>
      </c>
      <c r="R5916" s="0" t="n">
        <f aca="false">VLOOKUP(B5916,'Team Data'!$A$1:$E$659,5,FALSE())</f>
        <v>521</v>
      </c>
      <c r="S5916" s="0" t="n">
        <f aca="false">IF(I5916=1,(MIN(30,(C5916-D5916)))*(M5916/(M5916+N5916))*(Q5916/(Q5916+R5916)),(MAX(-30,(C5916-D5916)))*(N5916/(M5916+N5916))*(R5916/(R5916+Q5916)))</f>
        <v>-0.237131277227508</v>
      </c>
      <c r="T5916" s="0" t="n">
        <f aca="false">IF(J5916=1,(MIN(30,(D5916-C5916)))*(K5916/(K5916+L5916))*(O5916/(O5916+P5916)),(MAX(-30,(D5916-C5916)))*(L5916/(K5916+L5916))*(P5916/(P5916+O5916)))</f>
        <v>1.10352536543422</v>
      </c>
      <c r="U5916" s="7" t="n">
        <v>43177</v>
      </c>
    </row>
    <row r="5917" customFormat="false" ht="15" hidden="false" customHeight="false" outlineLevel="0" collapsed="false">
      <c r="A5917" s="0" t="s">
        <v>285</v>
      </c>
      <c r="B5917" s="0" t="s">
        <v>170</v>
      </c>
      <c r="C5917" s="0" t="n">
        <v>55</v>
      </c>
      <c r="D5917" s="0" t="n">
        <v>53</v>
      </c>
      <c r="E5917" s="0" t="n">
        <v>30</v>
      </c>
      <c r="F5917" s="0" t="n">
        <v>51</v>
      </c>
      <c r="G5917" s="0" t="n">
        <v>12</v>
      </c>
      <c r="H5917" s="0" t="n">
        <v>14</v>
      </c>
      <c r="I5917" s="0" t="n">
        <v>1</v>
      </c>
      <c r="J5917" s="0" t="n">
        <v>0</v>
      </c>
      <c r="K5917" s="0" t="n">
        <f aca="false">VLOOKUP(A5917,'Team Data'!$A$1:$E$659,2,FALSE())</f>
        <v>23</v>
      </c>
      <c r="L5917" s="0" t="n">
        <f aca="false">VLOOKUP(A5917,'Team Data'!$A$1:$E$659,3,FALSE())</f>
        <v>14</v>
      </c>
      <c r="M5917" s="0" t="n">
        <f aca="false">VLOOKUP(B5917,'Team Data'!$A$1:$E$659,2,FALSE())</f>
        <v>29</v>
      </c>
      <c r="N5917" s="0" t="n">
        <f aca="false">VLOOKUP(B5917,'Team Data'!$A$1:$E$659,3,FALSE())</f>
        <v>5</v>
      </c>
      <c r="O5917" s="0" t="n">
        <f aca="false">VLOOKUP(A5917,'Team Data'!$A$1:$E$659,4,FALSE())</f>
        <v>752</v>
      </c>
      <c r="P5917" s="0" t="n">
        <f aca="false">VLOOKUP(A5917,'Team Data'!$A$1:$E$659,5,FALSE())</f>
        <v>485</v>
      </c>
      <c r="Q5917" s="0" t="n">
        <f aca="false">VLOOKUP(B5917,'Team Data'!$A$1:$E$659,4,FALSE())</f>
        <v>622</v>
      </c>
      <c r="R5917" s="0" t="n">
        <f aca="false">VLOOKUP(B5917,'Team Data'!$A$1:$E$659,5,FALSE())</f>
        <v>516</v>
      </c>
      <c r="S5917" s="0" t="n">
        <f aca="false">IF(I5917=1,(MIN(30,(C5917-D5917)))*(M5917/(M5917+N5917))*(Q5917/(Q5917+R5917)),(MAX(-30,(C5917-D5917)))*(N5917/(M5917+N5917))*(R5917/(R5917+Q5917)))</f>
        <v>0.932389124366794</v>
      </c>
      <c r="T5917" s="0" t="n">
        <f aca="false">IF(J5917=1,(MIN(30,(D5917-C5917)))*(K5917/(K5917+L5917))*(O5917/(O5917+P5917)),(MAX(-30,(D5917-C5917)))*(L5917/(K5917+L5917))*(P5917/(P5917+O5917)))</f>
        <v>-0.29670737835653</v>
      </c>
      <c r="U5917" s="7" t="n">
        <v>43177</v>
      </c>
    </row>
    <row r="5918" customFormat="false" ht="15" hidden="false" customHeight="false" outlineLevel="0" collapsed="false">
      <c r="A5918" s="0" t="s">
        <v>222</v>
      </c>
      <c r="B5918" s="0" t="s">
        <v>159</v>
      </c>
      <c r="C5918" s="0" t="n">
        <v>92</v>
      </c>
      <c r="D5918" s="0" t="n">
        <v>101</v>
      </c>
      <c r="E5918" s="0" t="n">
        <v>26</v>
      </c>
      <c r="F5918" s="0" t="n">
        <v>27</v>
      </c>
      <c r="G5918" s="0" t="n">
        <v>13</v>
      </c>
      <c r="H5918" s="0" t="n">
        <v>16</v>
      </c>
      <c r="I5918" s="0" t="n">
        <v>0</v>
      </c>
      <c r="J5918" s="0" t="n">
        <v>1</v>
      </c>
      <c r="K5918" s="0" t="n">
        <f aca="false">VLOOKUP(A5918,'Team Data'!$A$1:$E$659,2,FALSE())</f>
        <v>23</v>
      </c>
      <c r="L5918" s="0" t="n">
        <f aca="false">VLOOKUP(A5918,'Team Data'!$A$1:$E$659,3,FALSE())</f>
        <v>13</v>
      </c>
      <c r="M5918" s="0" t="n">
        <f aca="false">VLOOKUP(B5918,'Team Data'!$A$1:$E$659,2,FALSE())</f>
        <v>20</v>
      </c>
      <c r="N5918" s="0" t="n">
        <f aca="false">VLOOKUP(B5918,'Team Data'!$A$1:$E$659,3,FALSE())</f>
        <v>13</v>
      </c>
      <c r="O5918" s="0" t="n">
        <f aca="false">VLOOKUP(A5918,'Team Data'!$A$1:$E$659,4,FALSE())</f>
        <v>646</v>
      </c>
      <c r="P5918" s="0" t="n">
        <f aca="false">VLOOKUP(A5918,'Team Data'!$A$1:$E$659,5,FALSE())</f>
        <v>534</v>
      </c>
      <c r="Q5918" s="0" t="n">
        <f aca="false">VLOOKUP(B5918,'Team Data'!$A$1:$E$659,4,FALSE())</f>
        <v>651</v>
      </c>
      <c r="R5918" s="0" t="n">
        <f aca="false">VLOOKUP(B5918,'Team Data'!$A$1:$E$659,5,FALSE())</f>
        <v>454</v>
      </c>
      <c r="S5918" s="0" t="n">
        <f aca="false">IF(I5918=1,(MIN(30,(C5918-D5918)))*(M5918/(M5918+N5918))*(Q5918/(Q5918+R5918)),(MAX(-30,(C5918-D5918)))*(N5918/(M5918+N5918))*(R5918/(R5918+Q5918)))</f>
        <v>-1.45668449197861</v>
      </c>
      <c r="T5918" s="0" t="n">
        <f aca="false">IF(J5918=1,(MIN(30,(D5918-C5918)))*(K5918/(K5918+L5918))*(O5918/(O5918+P5918)),(MAX(-30,(D5918-C5918)))*(L5918/(K5918+L5918))*(P5918/(P5918+O5918)))</f>
        <v>3.1478813559322</v>
      </c>
      <c r="U5918" s="7" t="n">
        <v>43177</v>
      </c>
    </row>
    <row r="5919" customFormat="false" ht="15" hidden="false" customHeight="false" outlineLevel="0" collapsed="false">
      <c r="A5919" s="0" t="s">
        <v>73</v>
      </c>
      <c r="B5919" s="0" t="s">
        <v>206</v>
      </c>
      <c r="C5919" s="0" t="n">
        <v>72</v>
      </c>
      <c r="D5919" s="0" t="n">
        <v>81</v>
      </c>
      <c r="E5919" s="0" t="n">
        <v>43</v>
      </c>
      <c r="F5919" s="0" t="n">
        <v>32</v>
      </c>
      <c r="G5919" s="0" t="n">
        <v>16</v>
      </c>
      <c r="H5919" s="0" t="n">
        <v>10</v>
      </c>
      <c r="I5919" s="0" t="n">
        <v>0</v>
      </c>
      <c r="J5919" s="0" t="n">
        <v>1</v>
      </c>
      <c r="K5919" s="0" t="n">
        <f aca="false">VLOOKUP(A5919,'Team Data'!$A$1:$E$659,2,FALSE())</f>
        <v>17</v>
      </c>
      <c r="L5919" s="0" t="n">
        <f aca="false">VLOOKUP(A5919,'Team Data'!$A$1:$E$659,3,FALSE())</f>
        <v>17</v>
      </c>
      <c r="M5919" s="0" t="n">
        <f aca="false">VLOOKUP(B5919,'Team Data'!$A$1:$E$659,2,FALSE())</f>
        <v>26</v>
      </c>
      <c r="N5919" s="0" t="n">
        <f aca="false">VLOOKUP(B5919,'Team Data'!$A$1:$E$659,3,FALSE())</f>
        <v>12</v>
      </c>
      <c r="O5919" s="0" t="n">
        <f aca="false">VLOOKUP(A5919,'Team Data'!$A$1:$E$659,4,FALSE())</f>
        <v>569</v>
      </c>
      <c r="P5919" s="0" t="n">
        <f aca="false">VLOOKUP(A5919,'Team Data'!$A$1:$E$659,5,FALSE())</f>
        <v>514</v>
      </c>
      <c r="Q5919" s="0" t="n">
        <f aca="false">VLOOKUP(B5919,'Team Data'!$A$1:$E$659,4,FALSE())</f>
        <v>600</v>
      </c>
      <c r="R5919" s="0" t="n">
        <f aca="false">VLOOKUP(B5919,'Team Data'!$A$1:$E$659,5,FALSE())</f>
        <v>551</v>
      </c>
      <c r="S5919" s="0" t="n">
        <f aca="false">IF(I5919=1,(MIN(30,(C5919-D5919)))*(M5919/(M5919+N5919))*(Q5919/(Q5919+R5919)),(MAX(-30,(C5919-D5919)))*(N5919/(M5919+N5919))*(R5919/(R5919+Q5919)))</f>
        <v>-1.36055603822763</v>
      </c>
      <c r="T5919" s="0" t="n">
        <f aca="false">IF(J5919=1,(MIN(30,(D5919-C5919)))*(K5919/(K5919+L5919))*(O5919/(O5919+P5919)),(MAX(-30,(D5919-C5919)))*(L5919/(K5919+L5919))*(P5919/(P5919+O5919)))</f>
        <v>2.36426592797784</v>
      </c>
      <c r="U5919" s="7" t="n">
        <v>43177</v>
      </c>
    </row>
    <row r="5920" customFormat="false" ht="15" hidden="false" customHeight="false" outlineLevel="0" collapsed="false">
      <c r="A5920" s="0" t="s">
        <v>292</v>
      </c>
      <c r="B5920" s="0" t="s">
        <v>197</v>
      </c>
      <c r="C5920" s="0" t="n">
        <v>86</v>
      </c>
      <c r="D5920" s="0" t="n">
        <v>65</v>
      </c>
      <c r="E5920" s="0" t="n">
        <v>50</v>
      </c>
      <c r="F5920" s="0" t="n">
        <v>36</v>
      </c>
      <c r="G5920" s="0" t="n">
        <v>14</v>
      </c>
      <c r="H5920" s="0" t="n">
        <v>6</v>
      </c>
      <c r="I5920" s="0" t="n">
        <v>1</v>
      </c>
      <c r="J5920" s="0" t="n">
        <v>0</v>
      </c>
      <c r="K5920" s="0" t="n">
        <f aca="false">VLOOKUP(A5920,'Team Data'!$A$1:$E$659,2,FALSE())</f>
        <v>19</v>
      </c>
      <c r="L5920" s="0" t="n">
        <f aca="false">VLOOKUP(A5920,'Team Data'!$A$1:$E$659,3,FALSE())</f>
        <v>13</v>
      </c>
      <c r="M5920" s="0" t="n">
        <f aca="false">VLOOKUP(B5920,'Team Data'!$A$1:$E$659,2,FALSE())</f>
        <v>26</v>
      </c>
      <c r="N5920" s="0" t="n">
        <f aca="false">VLOOKUP(B5920,'Team Data'!$A$1:$E$659,3,FALSE())</f>
        <v>11</v>
      </c>
      <c r="O5920" s="0" t="n">
        <f aca="false">VLOOKUP(A5920,'Team Data'!$A$1:$E$659,4,FALSE())</f>
        <v>664</v>
      </c>
      <c r="P5920" s="0" t="n">
        <f aca="false">VLOOKUP(A5920,'Team Data'!$A$1:$E$659,5,FALSE())</f>
        <v>424</v>
      </c>
      <c r="Q5920" s="0" t="n">
        <f aca="false">VLOOKUP(B5920,'Team Data'!$A$1:$E$659,4,FALSE())</f>
        <v>794</v>
      </c>
      <c r="R5920" s="0" t="n">
        <f aca="false">VLOOKUP(B5920,'Team Data'!$A$1:$E$659,5,FALSE())</f>
        <v>455</v>
      </c>
      <c r="S5920" s="0" t="n">
        <f aca="false">IF(I5920=1,(MIN(30,(C5920-D5920)))*(M5920/(M5920+N5920))*(Q5920/(Q5920+R5920)),(MAX(-30,(C5920-D5920)))*(N5920/(M5920+N5920))*(R5920/(R5920+Q5920)))</f>
        <v>9.38099668924329</v>
      </c>
      <c r="T5920" s="0" t="n">
        <f aca="false">IF(J5920=1,(MIN(30,(D5920-C5920)))*(K5920/(K5920+L5920))*(O5920/(O5920+P5920)),(MAX(-30,(D5920-C5920)))*(L5920/(K5920+L5920))*(P5920/(P5920+O5920)))</f>
        <v>-3.32467830882353</v>
      </c>
      <c r="U5920" s="7" t="n">
        <v>43177</v>
      </c>
    </row>
    <row r="5921" customFormat="false" ht="15" hidden="false" customHeight="false" outlineLevel="0" collapsed="false">
      <c r="A5921" s="0" t="s">
        <v>189</v>
      </c>
      <c r="B5921" s="0" t="s">
        <v>54</v>
      </c>
      <c r="C5921" s="0" t="n">
        <v>75</v>
      </c>
      <c r="D5921" s="0" t="n">
        <v>73</v>
      </c>
      <c r="E5921" s="0" t="n">
        <v>33</v>
      </c>
      <c r="F5921" s="0" t="n">
        <v>44</v>
      </c>
      <c r="G5921" s="0" t="n">
        <v>2</v>
      </c>
      <c r="H5921" s="0" t="n">
        <v>7</v>
      </c>
      <c r="I5921" s="0" t="n">
        <v>1</v>
      </c>
      <c r="J5921" s="0" t="n">
        <v>0</v>
      </c>
      <c r="K5921" s="0" t="n">
        <f aca="false">VLOOKUP(A5921,'Team Data'!$A$1:$E$659,2,FALSE())</f>
        <v>29</v>
      </c>
      <c r="L5921" s="0" t="n">
        <f aca="false">VLOOKUP(A5921,'Team Data'!$A$1:$E$659,3,FALSE())</f>
        <v>8</v>
      </c>
      <c r="M5921" s="0" t="n">
        <f aca="false">VLOOKUP(B5921,'Team Data'!$A$1:$E$659,2,FALSE())</f>
        <v>30</v>
      </c>
      <c r="N5921" s="0" t="n">
        <f aca="false">VLOOKUP(B5921,'Team Data'!$A$1:$E$659,3,FALSE())</f>
        <v>5</v>
      </c>
      <c r="O5921" s="0" t="n">
        <f aca="false">VLOOKUP(A5921,'Team Data'!$A$1:$E$659,4,FALSE())</f>
        <v>706</v>
      </c>
      <c r="P5921" s="0" t="n">
        <f aca="false">VLOOKUP(A5921,'Team Data'!$A$1:$E$659,5,FALSE())</f>
        <v>511</v>
      </c>
      <c r="Q5921" s="0" t="n">
        <f aca="false">VLOOKUP(B5921,'Team Data'!$A$1:$E$659,4,FALSE())</f>
        <v>649</v>
      </c>
      <c r="R5921" s="0" t="n">
        <f aca="false">VLOOKUP(B5921,'Team Data'!$A$1:$E$659,5,FALSE())</f>
        <v>509</v>
      </c>
      <c r="S5921" s="0" t="n">
        <f aca="false">IF(I5921=1,(MIN(30,(C5921-D5921)))*(M5921/(M5921+N5921))*(Q5921/(Q5921+R5921)),(MAX(-30,(C5921-D5921)))*(N5921/(M5921+N5921))*(R5921/(R5921+Q5921)))</f>
        <v>0.960769800148039</v>
      </c>
      <c r="T5921" s="0" t="n">
        <f aca="false">IF(J5921=1,(MIN(30,(D5921-C5921)))*(K5921/(K5921+L5921))*(O5921/(O5921+P5921)),(MAX(-30,(D5921-C5921)))*(L5921/(K5921+L5921))*(P5921/(P5921+O5921)))</f>
        <v>-0.181571875902196</v>
      </c>
      <c r="U5921" s="7" t="n">
        <v>43177</v>
      </c>
    </row>
    <row r="5922" customFormat="false" ht="15" hidden="false" customHeight="false" outlineLevel="0" collapsed="false">
      <c r="A5922" s="0" t="s">
        <v>171</v>
      </c>
      <c r="B5922" s="0" t="s">
        <v>152</v>
      </c>
      <c r="C5922" s="0" t="n">
        <v>68</v>
      </c>
      <c r="D5922" s="0" t="n">
        <v>84</v>
      </c>
      <c r="E5922" s="0" t="n">
        <v>27</v>
      </c>
      <c r="F5922" s="0" t="n">
        <v>28</v>
      </c>
      <c r="G5922" s="0" t="n">
        <v>15</v>
      </c>
      <c r="H5922" s="0" t="n">
        <v>7</v>
      </c>
      <c r="I5922" s="0" t="n">
        <v>0</v>
      </c>
      <c r="J5922" s="0" t="n">
        <v>1</v>
      </c>
      <c r="K5922" s="0" t="n">
        <f aca="false">VLOOKUP(A5922,'Team Data'!$A$1:$E$659,2,FALSE())</f>
        <v>25</v>
      </c>
      <c r="L5922" s="0" t="n">
        <f aca="false">VLOOKUP(A5922,'Team Data'!$A$1:$E$659,3,FALSE())</f>
        <v>8</v>
      </c>
      <c r="M5922" s="0" t="n">
        <f aca="false">VLOOKUP(B5922,'Team Data'!$A$1:$E$659,2,FALSE())</f>
        <v>22</v>
      </c>
      <c r="N5922" s="0" t="n">
        <f aca="false">VLOOKUP(B5922,'Team Data'!$A$1:$E$659,3,FALSE())</f>
        <v>14</v>
      </c>
      <c r="O5922" s="0" t="n">
        <f aca="false">VLOOKUP(A5922,'Team Data'!$A$1:$E$659,4,FALSE())</f>
        <v>610</v>
      </c>
      <c r="P5922" s="0" t="n">
        <f aca="false">VLOOKUP(A5922,'Team Data'!$A$1:$E$659,5,FALSE())</f>
        <v>461</v>
      </c>
      <c r="Q5922" s="0" t="n">
        <f aca="false">VLOOKUP(B5922,'Team Data'!$A$1:$E$659,4,FALSE())</f>
        <v>725</v>
      </c>
      <c r="R5922" s="0" t="n">
        <f aca="false">VLOOKUP(B5922,'Team Data'!$A$1:$E$659,5,FALSE())</f>
        <v>474</v>
      </c>
      <c r="S5922" s="0" t="n">
        <f aca="false">IF(I5922=1,(MIN(30,(C5922-D5922)))*(M5922/(M5922+N5922))*(Q5922/(Q5922+R5922)),(MAX(-30,(C5922-D5922)))*(N5922/(M5922+N5922))*(R5922/(R5922+Q5922)))</f>
        <v>-2.45982763413956</v>
      </c>
      <c r="T5922" s="0" t="n">
        <f aca="false">IF(J5922=1,(MIN(30,(D5922-C5922)))*(K5922/(K5922+L5922))*(O5922/(O5922+P5922)),(MAX(-30,(D5922-C5922)))*(L5922/(K5922+L5922))*(P5922/(P5922+O5922)))</f>
        <v>6.90377160965396</v>
      </c>
      <c r="U5922" s="7" t="n">
        <v>43177</v>
      </c>
    </row>
    <row r="5923" customFormat="false" ht="15" hidden="false" customHeight="false" outlineLevel="0" collapsed="false">
      <c r="A5923" s="0" t="s">
        <v>55</v>
      </c>
      <c r="B5923" s="0" t="s">
        <v>21</v>
      </c>
      <c r="C5923" s="0" t="n">
        <v>84</v>
      </c>
      <c r="D5923" s="0" t="n">
        <v>53</v>
      </c>
      <c r="E5923" s="0" t="n">
        <v>50</v>
      </c>
      <c r="F5923" s="0" t="n">
        <v>32</v>
      </c>
      <c r="G5923" s="0" t="n">
        <v>7</v>
      </c>
      <c r="H5923" s="0" t="n">
        <v>6</v>
      </c>
      <c r="I5923" s="0" t="n">
        <v>1</v>
      </c>
      <c r="J5923" s="0" t="n">
        <v>0</v>
      </c>
      <c r="K5923" s="0" t="n">
        <f aca="false">VLOOKUP(A5923,'Team Data'!$A$1:$E$659,2,FALSE())</f>
        <v>24</v>
      </c>
      <c r="L5923" s="0" t="n">
        <f aca="false">VLOOKUP(A5923,'Team Data'!$A$1:$E$659,3,FALSE())</f>
        <v>9</v>
      </c>
      <c r="M5923" s="0" t="n">
        <f aca="false">VLOOKUP(B5923,'Team Data'!$A$1:$E$659,2,FALSE())</f>
        <v>26</v>
      </c>
      <c r="N5923" s="0" t="n">
        <f aca="false">VLOOKUP(B5923,'Team Data'!$A$1:$E$659,3,FALSE())</f>
        <v>7</v>
      </c>
      <c r="O5923" s="0" t="n">
        <f aca="false">VLOOKUP(A5923,'Team Data'!$A$1:$E$659,4,FALSE())</f>
        <v>691</v>
      </c>
      <c r="P5923" s="0" t="n">
        <f aca="false">VLOOKUP(A5923,'Team Data'!$A$1:$E$659,5,FALSE())</f>
        <v>426</v>
      </c>
      <c r="Q5923" s="0" t="n">
        <f aca="false">VLOOKUP(B5923,'Team Data'!$A$1:$E$659,4,FALSE())</f>
        <v>619</v>
      </c>
      <c r="R5923" s="0" t="n">
        <f aca="false">VLOOKUP(B5923,'Team Data'!$A$1:$E$659,5,FALSE())</f>
        <v>468</v>
      </c>
      <c r="S5923" s="0" t="n">
        <f aca="false">IF(I5923=1,(MIN(30,(C5923-D5923)))*(M5923/(M5923+N5923))*(Q5923/(Q5923+R5923)),(MAX(-30,(C5923-D5923)))*(N5923/(M5923+N5923))*(R5923/(R5923+Q5923)))</f>
        <v>13.4598979677177</v>
      </c>
      <c r="T5923" s="0" t="n">
        <f aca="false">IF(J5923=1,(MIN(30,(D5923-C5923)))*(K5923/(K5923+L5923))*(O5923/(O5923+P5923)),(MAX(-30,(D5923-C5923)))*(L5923/(K5923+L5923))*(P5923/(P5923+O5923)))</f>
        <v>-3.12037112395214</v>
      </c>
      <c r="U5923" s="7" t="n">
        <v>43177</v>
      </c>
    </row>
    <row r="5924" customFormat="false" ht="15" hidden="false" customHeight="false" outlineLevel="0" collapsed="false">
      <c r="A5924" s="0" t="s">
        <v>314</v>
      </c>
      <c r="B5924" s="0" t="s">
        <v>135</v>
      </c>
      <c r="C5924" s="0" t="n">
        <v>43</v>
      </c>
      <c r="D5924" s="0" t="n">
        <v>50</v>
      </c>
      <c r="E5924" s="0" t="n">
        <v>28</v>
      </c>
      <c r="F5924" s="0" t="n">
        <v>35</v>
      </c>
      <c r="G5924" s="0" t="n">
        <v>17</v>
      </c>
      <c r="H5924" s="0" t="n">
        <v>18</v>
      </c>
      <c r="I5924" s="0" t="n">
        <v>0</v>
      </c>
      <c r="J5924" s="0" t="n">
        <v>1</v>
      </c>
      <c r="K5924" s="0" t="n">
        <f aca="false">VLOOKUP(A5924,'Team Data'!$A$1:$E$659,2,FALSE())</f>
        <v>25</v>
      </c>
      <c r="L5924" s="0" t="n">
        <f aca="false">VLOOKUP(A5924,'Team Data'!$A$1:$E$659,3,FALSE())</f>
        <v>10</v>
      </c>
      <c r="M5924" s="0" t="n">
        <f aca="false">VLOOKUP(B5924,'Team Data'!$A$1:$E$659,2,FALSE())</f>
        <v>25</v>
      </c>
      <c r="N5924" s="0" t="n">
        <f aca="false">VLOOKUP(B5924,'Team Data'!$A$1:$E$659,3,FALSE())</f>
        <v>12</v>
      </c>
      <c r="O5924" s="0" t="n">
        <f aca="false">VLOOKUP(A5924,'Team Data'!$A$1:$E$659,4,FALSE())</f>
        <v>506</v>
      </c>
      <c r="P5924" s="0" t="n">
        <f aca="false">VLOOKUP(A5924,'Team Data'!$A$1:$E$659,5,FALSE())</f>
        <v>534</v>
      </c>
      <c r="Q5924" s="0" t="n">
        <f aca="false">VLOOKUP(B5924,'Team Data'!$A$1:$E$659,4,FALSE())</f>
        <v>699</v>
      </c>
      <c r="R5924" s="0" t="n">
        <f aca="false">VLOOKUP(B5924,'Team Data'!$A$1:$E$659,5,FALSE())</f>
        <v>540</v>
      </c>
      <c r="S5924" s="0" t="n">
        <f aca="false">IF(I5924=1,(MIN(30,(C5924-D5924)))*(M5924/(M5924+N5924))*(Q5924/(Q5924+R5924)),(MAX(-30,(C5924-D5924)))*(N5924/(M5924+N5924))*(R5924/(R5924+Q5924)))</f>
        <v>-0.989464040311498</v>
      </c>
      <c r="T5924" s="0" t="n">
        <f aca="false">IF(J5924=1,(MIN(30,(D5924-C5924)))*(K5924/(K5924+L5924))*(O5924/(O5924+P5924)),(MAX(-30,(D5924-C5924)))*(L5924/(K5924+L5924))*(P5924/(P5924+O5924)))</f>
        <v>2.43269230769231</v>
      </c>
      <c r="U5924" s="7" t="n">
        <v>43177</v>
      </c>
    </row>
    <row r="5925" customFormat="false" ht="15" hidden="false" customHeight="false" outlineLevel="0" collapsed="false">
      <c r="A5925" s="0" t="s">
        <v>92</v>
      </c>
      <c r="B5925" s="0" t="s">
        <v>354</v>
      </c>
      <c r="C5925" s="0" t="n">
        <v>75</v>
      </c>
      <c r="D5925" s="0" t="n">
        <v>70</v>
      </c>
      <c r="E5925" s="0" t="n">
        <v>32</v>
      </c>
      <c r="F5925" s="0" t="n">
        <v>33</v>
      </c>
      <c r="G5925" s="0" t="n">
        <v>14</v>
      </c>
      <c r="H5925" s="0" t="n">
        <v>18</v>
      </c>
      <c r="I5925" s="0" t="n">
        <v>1</v>
      </c>
      <c r="J5925" s="0" t="n">
        <v>0</v>
      </c>
      <c r="K5925" s="0" t="n">
        <f aca="false">VLOOKUP(A5925,'Team Data'!$A$1:$E$659,2,FALSE())</f>
        <v>23</v>
      </c>
      <c r="L5925" s="0" t="n">
        <f aca="false">VLOOKUP(A5925,'Team Data'!$A$1:$E$659,3,FALSE())</f>
        <v>12</v>
      </c>
      <c r="M5925" s="0" t="n">
        <f aca="false">VLOOKUP(B5925,'Team Data'!$A$1:$E$659,2,FALSE())</f>
        <v>28</v>
      </c>
      <c r="N5925" s="0" t="n">
        <f aca="false">VLOOKUP(B5925,'Team Data'!$A$1:$E$659,3,FALSE())</f>
        <v>6</v>
      </c>
      <c r="O5925" s="0" t="n">
        <f aca="false">VLOOKUP(A5925,'Team Data'!$A$1:$E$659,4,FALSE())</f>
        <v>673</v>
      </c>
      <c r="P5925" s="0" t="n">
        <f aca="false">VLOOKUP(A5925,'Team Data'!$A$1:$E$659,5,FALSE())</f>
        <v>500</v>
      </c>
      <c r="Q5925" s="0" t="n">
        <f aca="false">VLOOKUP(B5925,'Team Data'!$A$1:$E$659,4,FALSE())</f>
        <v>661</v>
      </c>
      <c r="R5925" s="0" t="n">
        <f aca="false">VLOOKUP(B5925,'Team Data'!$A$1:$E$659,5,FALSE())</f>
        <v>472</v>
      </c>
      <c r="S5925" s="0" t="n">
        <f aca="false">IF(I5925=1,(MIN(30,(C5925-D5925)))*(M5925/(M5925+N5925))*(Q5925/(Q5925+R5925)),(MAX(-30,(C5925-D5925)))*(N5925/(M5925+N5925))*(R5925/(R5925+Q5925)))</f>
        <v>2.40226364155547</v>
      </c>
      <c r="T5925" s="0" t="n">
        <f aca="false">IF(J5925=1,(MIN(30,(D5925-C5925)))*(K5925/(K5925+L5925))*(O5925/(O5925+P5925)),(MAX(-30,(D5925-C5925)))*(L5925/(K5925+L5925))*(P5925/(P5925+O5925)))</f>
        <v>-0.730727073438071</v>
      </c>
      <c r="U5925" s="7" t="n">
        <v>43178</v>
      </c>
    </row>
    <row r="5926" customFormat="false" ht="15" hidden="false" customHeight="false" outlineLevel="0" collapsed="false">
      <c r="A5926" s="0" t="s">
        <v>160</v>
      </c>
      <c r="B5926" s="0" t="s">
        <v>342</v>
      </c>
      <c r="C5926" s="0" t="n">
        <v>71</v>
      </c>
      <c r="D5926" s="0" t="n">
        <v>94</v>
      </c>
      <c r="E5926" s="0" t="n">
        <v>24</v>
      </c>
      <c r="F5926" s="0" t="n">
        <v>40</v>
      </c>
      <c r="G5926" s="0" t="n">
        <v>18</v>
      </c>
      <c r="H5926" s="0" t="n">
        <v>16</v>
      </c>
      <c r="I5926" s="0" t="n">
        <v>0</v>
      </c>
      <c r="J5926" s="0" t="n">
        <v>1</v>
      </c>
      <c r="K5926" s="0" t="n">
        <f aca="false">VLOOKUP(A5926,'Team Data'!$A$1:$E$659,2,FALSE())</f>
        <v>25</v>
      </c>
      <c r="L5926" s="0" t="n">
        <f aca="false">VLOOKUP(A5926,'Team Data'!$A$1:$E$659,3,FALSE())</f>
        <v>11</v>
      </c>
      <c r="M5926" s="0" t="n">
        <f aca="false">VLOOKUP(B5926,'Team Data'!$A$1:$E$659,2,FALSE())</f>
        <v>26</v>
      </c>
      <c r="N5926" s="0" t="n">
        <f aca="false">VLOOKUP(B5926,'Team Data'!$A$1:$E$659,3,FALSE())</f>
        <v>10</v>
      </c>
      <c r="O5926" s="0" t="n">
        <f aca="false">VLOOKUP(A5926,'Team Data'!$A$1:$E$659,4,FALSE())</f>
        <v>620</v>
      </c>
      <c r="P5926" s="0" t="n">
        <f aca="false">VLOOKUP(A5926,'Team Data'!$A$1:$E$659,5,FALSE())</f>
        <v>535</v>
      </c>
      <c r="Q5926" s="0" t="n">
        <f aca="false">VLOOKUP(B5926,'Team Data'!$A$1:$E$659,4,FALSE())</f>
        <v>708</v>
      </c>
      <c r="R5926" s="0" t="n">
        <f aca="false">VLOOKUP(B5926,'Team Data'!$A$1:$E$659,5,FALSE())</f>
        <v>504</v>
      </c>
      <c r="S5926" s="0" t="n">
        <f aca="false">IF(I5926=1,(MIN(30,(C5926-D5926)))*(M5926/(M5926+N5926))*(Q5926/(Q5926+R5926)),(MAX(-30,(C5926-D5926)))*(N5926/(M5926+N5926))*(R5926/(R5926+Q5926)))</f>
        <v>-2.65676567656766</v>
      </c>
      <c r="T5926" s="0" t="n">
        <f aca="false">IF(J5926=1,(MIN(30,(D5926-C5926)))*(K5926/(K5926+L5926))*(O5926/(O5926+P5926)),(MAX(-30,(D5926-C5926)))*(L5926/(K5926+L5926))*(P5926/(P5926+O5926)))</f>
        <v>8.57383357383357</v>
      </c>
      <c r="U5926" s="7" t="n">
        <v>43178</v>
      </c>
    </row>
    <row r="5927" customFormat="false" ht="15" hidden="false" customHeight="false" outlineLevel="0" collapsed="false">
      <c r="A5927" s="0" t="s">
        <v>131</v>
      </c>
      <c r="B5927" s="0" t="s">
        <v>46</v>
      </c>
      <c r="C5927" s="0" t="n">
        <v>80</v>
      </c>
      <c r="D5927" s="0" t="n">
        <v>59</v>
      </c>
      <c r="E5927" s="0" t="n">
        <v>38</v>
      </c>
      <c r="F5927" s="0" t="n">
        <v>32</v>
      </c>
      <c r="G5927" s="0" t="n">
        <v>11</v>
      </c>
      <c r="H5927" s="0" t="n">
        <v>15</v>
      </c>
      <c r="I5927" s="0" t="n">
        <v>1</v>
      </c>
      <c r="J5927" s="0" t="n">
        <v>0</v>
      </c>
      <c r="K5927" s="0" t="n">
        <f aca="false">VLOOKUP(A5927,'Team Data'!$A$1:$E$659,2,FALSE())</f>
        <v>23</v>
      </c>
      <c r="L5927" s="0" t="n">
        <f aca="false">VLOOKUP(A5927,'Team Data'!$A$1:$E$659,3,FALSE())</f>
        <v>13</v>
      </c>
      <c r="M5927" s="0" t="n">
        <f aca="false">VLOOKUP(B5927,'Team Data'!$A$1:$E$659,2,FALSE())</f>
        <v>18</v>
      </c>
      <c r="N5927" s="0" t="n">
        <f aca="false">VLOOKUP(B5927,'Team Data'!$A$1:$E$659,3,FALSE())</f>
        <v>17</v>
      </c>
      <c r="O5927" s="0" t="n">
        <f aca="false">VLOOKUP(A5927,'Team Data'!$A$1:$E$659,4,FALSE())</f>
        <v>559</v>
      </c>
      <c r="P5927" s="0" t="n">
        <f aca="false">VLOOKUP(A5927,'Team Data'!$A$1:$E$659,5,FALSE())</f>
        <v>576</v>
      </c>
      <c r="Q5927" s="0" t="n">
        <f aca="false">VLOOKUP(B5927,'Team Data'!$A$1:$E$659,4,FALSE())</f>
        <v>546</v>
      </c>
      <c r="R5927" s="0" t="n">
        <f aca="false">VLOOKUP(B5927,'Team Data'!$A$1:$E$659,5,FALSE())</f>
        <v>561</v>
      </c>
      <c r="S5927" s="0" t="n">
        <f aca="false">IF(I5927=1,(MIN(30,(C5927-D5927)))*(M5927/(M5927+N5927))*(Q5927/(Q5927+R5927)),(MAX(-30,(C5927-D5927)))*(N5927/(M5927+N5927))*(R5927/(R5927+Q5927)))</f>
        <v>5.32682926829268</v>
      </c>
      <c r="T5927" s="0" t="n">
        <f aca="false">IF(J5927=1,(MIN(30,(D5927-C5927)))*(K5927/(K5927+L5927))*(O5927/(O5927+P5927)),(MAX(-30,(D5927-C5927)))*(L5927/(K5927+L5927))*(P5927/(P5927+O5927)))</f>
        <v>-3.84845814977974</v>
      </c>
      <c r="U5927" s="7" t="n">
        <v>43178</v>
      </c>
    </row>
    <row r="5928" customFormat="false" ht="15" hidden="false" customHeight="false" outlineLevel="0" collapsed="false">
      <c r="A5928" s="0" t="s">
        <v>281</v>
      </c>
      <c r="B5928" s="0" t="s">
        <v>217</v>
      </c>
      <c r="C5928" s="0" t="n">
        <v>65</v>
      </c>
      <c r="D5928" s="0" t="n">
        <v>71</v>
      </c>
      <c r="E5928" s="0" t="n">
        <v>55</v>
      </c>
      <c r="F5928" s="0" t="n">
        <v>40</v>
      </c>
      <c r="G5928" s="0" t="n">
        <v>19</v>
      </c>
      <c r="H5928" s="0" t="n">
        <v>6</v>
      </c>
      <c r="I5928" s="0" t="n">
        <v>0</v>
      </c>
      <c r="J5928" s="0" t="n">
        <v>1</v>
      </c>
      <c r="K5928" s="0" t="n">
        <f aca="false">VLOOKUP(A5928,'Team Data'!$A$1:$E$659,2,FALSE())</f>
        <v>19</v>
      </c>
      <c r="L5928" s="0" t="n">
        <f aca="false">VLOOKUP(A5928,'Team Data'!$A$1:$E$659,3,FALSE())</f>
        <v>16</v>
      </c>
      <c r="M5928" s="0" t="n">
        <f aca="false">VLOOKUP(B5928,'Team Data'!$A$1:$E$659,2,FALSE())</f>
        <v>20</v>
      </c>
      <c r="N5928" s="0" t="n">
        <f aca="false">VLOOKUP(B5928,'Team Data'!$A$1:$E$659,3,FALSE())</f>
        <v>14</v>
      </c>
      <c r="O5928" s="0" t="n">
        <f aca="false">VLOOKUP(A5928,'Team Data'!$A$1:$E$659,4,FALSE())</f>
        <v>682</v>
      </c>
      <c r="P5928" s="0" t="n">
        <f aca="false">VLOOKUP(A5928,'Team Data'!$A$1:$E$659,5,FALSE())</f>
        <v>488</v>
      </c>
      <c r="Q5928" s="0" t="n">
        <f aca="false">VLOOKUP(B5928,'Team Data'!$A$1:$E$659,4,FALSE())</f>
        <v>662</v>
      </c>
      <c r="R5928" s="0" t="n">
        <f aca="false">VLOOKUP(B5928,'Team Data'!$A$1:$E$659,5,FALSE())</f>
        <v>489</v>
      </c>
      <c r="S5928" s="0" t="n">
        <f aca="false">IF(I5928=1,(MIN(30,(C5928-D5928)))*(M5928/(M5928+N5928))*(Q5928/(Q5928+R5928)),(MAX(-30,(C5928-D5928)))*(N5928/(M5928+N5928))*(R5928/(R5928+Q5928)))</f>
        <v>-1.04962436755762</v>
      </c>
      <c r="T5928" s="0" t="n">
        <f aca="false">IF(J5928=1,(MIN(30,(D5928-C5928)))*(K5928/(K5928+L5928))*(O5928/(O5928+P5928)),(MAX(-30,(D5928-C5928)))*(L5928/(K5928+L5928))*(P5928/(P5928+O5928)))</f>
        <v>1.89860805860806</v>
      </c>
      <c r="U5928" s="7" t="n">
        <v>43178</v>
      </c>
    </row>
    <row r="5929" customFormat="false" ht="15" hidden="false" customHeight="false" outlineLevel="0" collapsed="false">
      <c r="A5929" s="0" t="s">
        <v>193</v>
      </c>
      <c r="B5929" s="0" t="s">
        <v>44</v>
      </c>
      <c r="C5929" s="0" t="n">
        <v>69</v>
      </c>
      <c r="D5929" s="0" t="n">
        <v>71</v>
      </c>
      <c r="E5929" s="0" t="n">
        <v>29</v>
      </c>
      <c r="F5929" s="0" t="n">
        <v>24</v>
      </c>
      <c r="G5929" s="0" t="n">
        <v>10</v>
      </c>
      <c r="H5929" s="0" t="n">
        <v>12</v>
      </c>
      <c r="I5929" s="0" t="n">
        <v>0</v>
      </c>
      <c r="J5929" s="0" t="n">
        <v>1</v>
      </c>
      <c r="K5929" s="0" t="n">
        <f aca="false">VLOOKUP(A5929,'Team Data'!$A$1:$E$659,2,FALSE())</f>
        <v>16</v>
      </c>
      <c r="L5929" s="0" t="n">
        <f aca="false">VLOOKUP(A5929,'Team Data'!$A$1:$E$659,3,FALSE())</f>
        <v>17</v>
      </c>
      <c r="M5929" s="0" t="n">
        <f aca="false">VLOOKUP(B5929,'Team Data'!$A$1:$E$659,2,FALSE())</f>
        <v>18</v>
      </c>
      <c r="N5929" s="0" t="n">
        <f aca="false">VLOOKUP(B5929,'Team Data'!$A$1:$E$659,3,FALSE())</f>
        <v>16</v>
      </c>
      <c r="O5929" s="0" t="n">
        <f aca="false">VLOOKUP(A5929,'Team Data'!$A$1:$E$659,4,FALSE())</f>
        <v>486</v>
      </c>
      <c r="P5929" s="0" t="n">
        <f aca="false">VLOOKUP(A5929,'Team Data'!$A$1:$E$659,5,FALSE())</f>
        <v>480</v>
      </c>
      <c r="Q5929" s="0" t="n">
        <f aca="false">VLOOKUP(B5929,'Team Data'!$A$1:$E$659,4,FALSE())</f>
        <v>493</v>
      </c>
      <c r="R5929" s="0" t="n">
        <f aca="false">VLOOKUP(B5929,'Team Data'!$A$1:$E$659,5,FALSE())</f>
        <v>541</v>
      </c>
      <c r="S5929" s="0" t="n">
        <f aca="false">IF(I5929=1,(MIN(30,(C5929-D5929)))*(M5929/(M5929+N5929))*(Q5929/(Q5929+R5929)),(MAX(-30,(C5929-D5929)))*(N5929/(M5929+N5929))*(R5929/(R5929+Q5929)))</f>
        <v>-0.492433723973148</v>
      </c>
      <c r="T5929" s="0" t="n">
        <f aca="false">IF(J5929=1,(MIN(30,(D5929-C5929)))*(K5929/(K5929+L5929))*(O5929/(O5929+P5929)),(MAX(-30,(D5929-C5929)))*(L5929/(K5929+L5929))*(P5929/(P5929+O5929)))</f>
        <v>0.487859966120836</v>
      </c>
      <c r="U5929" s="7" t="n">
        <v>43178</v>
      </c>
    </row>
    <row r="5930" customFormat="false" ht="15" hidden="false" customHeight="false" outlineLevel="0" collapsed="false">
      <c r="A5930" s="0" t="s">
        <v>81</v>
      </c>
      <c r="B5930" s="0" t="s">
        <v>254</v>
      </c>
      <c r="C5930" s="0" t="n">
        <v>62</v>
      </c>
      <c r="D5930" s="0" t="n">
        <v>69</v>
      </c>
      <c r="E5930" s="0" t="n">
        <v>36</v>
      </c>
      <c r="F5930" s="0" t="n">
        <v>45</v>
      </c>
      <c r="G5930" s="0" t="n">
        <v>11</v>
      </c>
      <c r="H5930" s="0" t="n">
        <v>10</v>
      </c>
      <c r="I5930" s="0" t="n">
        <v>0</v>
      </c>
      <c r="J5930" s="0" t="n">
        <v>1</v>
      </c>
      <c r="K5930" s="0" t="n">
        <f aca="false">VLOOKUP(A5930,'Team Data'!$A$1:$E$659,2,FALSE())</f>
        <v>22</v>
      </c>
      <c r="L5930" s="0" t="n">
        <f aca="false">VLOOKUP(A5930,'Team Data'!$A$1:$E$659,3,FALSE())</f>
        <v>13</v>
      </c>
      <c r="M5930" s="0" t="n">
        <f aca="false">VLOOKUP(B5930,'Team Data'!$A$1:$E$659,2,FALSE())</f>
        <v>21</v>
      </c>
      <c r="N5930" s="0" t="n">
        <f aca="false">VLOOKUP(B5930,'Team Data'!$A$1:$E$659,3,FALSE())</f>
        <v>15</v>
      </c>
      <c r="O5930" s="0" t="n">
        <f aca="false">VLOOKUP(A5930,'Team Data'!$A$1:$E$659,4,FALSE())</f>
        <v>536</v>
      </c>
      <c r="P5930" s="0" t="n">
        <f aca="false">VLOOKUP(A5930,'Team Data'!$A$1:$E$659,5,FALSE())</f>
        <v>497</v>
      </c>
      <c r="Q5930" s="0" t="n">
        <f aca="false">VLOOKUP(B5930,'Team Data'!$A$1:$E$659,4,FALSE())</f>
        <v>540</v>
      </c>
      <c r="R5930" s="0" t="n">
        <f aca="false">VLOOKUP(B5930,'Team Data'!$A$1:$E$659,5,FALSE())</f>
        <v>510</v>
      </c>
      <c r="S5930" s="0" t="n">
        <f aca="false">IF(I5930=1,(MIN(30,(C5930-D5930)))*(M5930/(M5930+N5930))*(Q5930/(Q5930+R5930)),(MAX(-30,(C5930-D5930)))*(N5930/(M5930+N5930))*(R5930/(R5930+Q5930)))</f>
        <v>-1.41666666666667</v>
      </c>
      <c r="T5930" s="0" t="n">
        <f aca="false">IF(J5930=1,(MIN(30,(D5930-C5930)))*(K5930/(K5930+L5930))*(O5930/(O5930+P5930)),(MAX(-30,(D5930-C5930)))*(L5930/(K5930+L5930))*(P5930/(P5930+O5930)))</f>
        <v>2.28305905130687</v>
      </c>
      <c r="U5930" s="7" t="n">
        <v>43178</v>
      </c>
    </row>
    <row r="5931" customFormat="false" ht="15" hidden="false" customHeight="false" outlineLevel="0" collapsed="false">
      <c r="A5931" s="0" t="s">
        <v>166</v>
      </c>
      <c r="B5931" s="0" t="s">
        <v>203</v>
      </c>
      <c r="C5931" s="0" t="n">
        <v>67</v>
      </c>
      <c r="D5931" s="0" t="n">
        <v>96</v>
      </c>
      <c r="E5931" s="0" t="n">
        <v>33</v>
      </c>
      <c r="F5931" s="0" t="n">
        <v>39</v>
      </c>
      <c r="G5931" s="0" t="n">
        <v>13</v>
      </c>
      <c r="H5931" s="0" t="n">
        <v>10</v>
      </c>
      <c r="I5931" s="0" t="n">
        <v>0</v>
      </c>
      <c r="J5931" s="0" t="n">
        <v>1</v>
      </c>
      <c r="K5931" s="0" t="n">
        <f aca="false">VLOOKUP(A5931,'Team Data'!$A$1:$E$659,2,FALSE())</f>
        <v>19</v>
      </c>
      <c r="L5931" s="0" t="n">
        <f aca="false">VLOOKUP(A5931,'Team Data'!$A$1:$E$659,3,FALSE())</f>
        <v>15</v>
      </c>
      <c r="M5931" s="0" t="n">
        <f aca="false">VLOOKUP(B5931,'Team Data'!$A$1:$E$659,2,FALSE())</f>
        <v>20</v>
      </c>
      <c r="N5931" s="0" t="n">
        <f aca="false">VLOOKUP(B5931,'Team Data'!$A$1:$E$659,3,FALSE())</f>
        <v>18</v>
      </c>
      <c r="O5931" s="0" t="n">
        <f aca="false">VLOOKUP(A5931,'Team Data'!$A$1:$E$659,4,FALSE())</f>
        <v>543</v>
      </c>
      <c r="P5931" s="0" t="n">
        <f aca="false">VLOOKUP(A5931,'Team Data'!$A$1:$E$659,5,FALSE())</f>
        <v>527</v>
      </c>
      <c r="Q5931" s="0" t="n">
        <f aca="false">VLOOKUP(B5931,'Team Data'!$A$1:$E$659,4,FALSE())</f>
        <v>623</v>
      </c>
      <c r="R5931" s="0" t="n">
        <f aca="false">VLOOKUP(B5931,'Team Data'!$A$1:$E$659,5,FALSE())</f>
        <v>572</v>
      </c>
      <c r="S5931" s="0" t="n">
        <f aca="false">IF(I5931=1,(MIN(30,(C5931-D5931)))*(M5931/(M5931+N5931))*(Q5931/(Q5931+R5931)),(MAX(-30,(C5931-D5931)))*(N5931/(M5931+N5931))*(R5931/(R5931+Q5931)))</f>
        <v>-6.57529178595023</v>
      </c>
      <c r="T5931" s="0" t="n">
        <f aca="false">IF(J5931=1,(MIN(30,(D5931-C5931)))*(K5931/(K5931+L5931))*(O5931/(O5931+P5931)),(MAX(-30,(D5931-C5931)))*(L5931/(K5931+L5931))*(P5931/(P5931+O5931)))</f>
        <v>8.2241066520066</v>
      </c>
      <c r="U5931" s="7" t="n">
        <v>43179</v>
      </c>
    </row>
    <row r="5932" customFormat="false" ht="15" hidden="false" customHeight="false" outlineLevel="0" collapsed="false">
      <c r="A5932" s="0" t="s">
        <v>139</v>
      </c>
      <c r="B5932" s="0" t="s">
        <v>326</v>
      </c>
      <c r="C5932" s="0" t="n">
        <v>71</v>
      </c>
      <c r="D5932" s="0" t="n">
        <v>95</v>
      </c>
      <c r="E5932" s="0" t="n">
        <v>26</v>
      </c>
      <c r="F5932" s="0" t="n">
        <v>37</v>
      </c>
      <c r="G5932" s="0" t="n">
        <v>9</v>
      </c>
      <c r="H5932" s="0" t="n">
        <v>13</v>
      </c>
      <c r="I5932" s="0" t="n">
        <v>0</v>
      </c>
      <c r="J5932" s="0" t="n">
        <v>1</v>
      </c>
      <c r="K5932" s="0" t="n">
        <f aca="false">VLOOKUP(A5932,'Team Data'!$A$1:$E$659,2,FALSE())</f>
        <v>17</v>
      </c>
      <c r="L5932" s="0" t="n">
        <f aca="false">VLOOKUP(A5932,'Team Data'!$A$1:$E$659,3,FALSE())</f>
        <v>14</v>
      </c>
      <c r="M5932" s="0" t="n">
        <f aca="false">VLOOKUP(B5932,'Team Data'!$A$1:$E$659,2,FALSE())</f>
        <v>23</v>
      </c>
      <c r="N5932" s="0" t="n">
        <f aca="false">VLOOKUP(B5932,'Team Data'!$A$1:$E$659,3,FALSE())</f>
        <v>12</v>
      </c>
      <c r="O5932" s="0" t="n">
        <f aca="false">VLOOKUP(A5932,'Team Data'!$A$1:$E$659,4,FALSE())</f>
        <v>602</v>
      </c>
      <c r="P5932" s="0" t="n">
        <f aca="false">VLOOKUP(A5932,'Team Data'!$A$1:$E$659,5,FALSE())</f>
        <v>443</v>
      </c>
      <c r="Q5932" s="0" t="n">
        <f aca="false">VLOOKUP(B5932,'Team Data'!$A$1:$E$659,4,FALSE())</f>
        <v>668</v>
      </c>
      <c r="R5932" s="0" t="n">
        <f aca="false">VLOOKUP(B5932,'Team Data'!$A$1:$E$659,5,FALSE())</f>
        <v>500</v>
      </c>
      <c r="S5932" s="0" t="n">
        <f aca="false">IF(I5932=1,(MIN(30,(C5932-D5932)))*(M5932/(M5932+N5932))*(Q5932/(Q5932+R5932)),(MAX(-30,(C5932-D5932)))*(N5932/(M5932+N5932))*(R5932/(R5932+Q5932)))</f>
        <v>-3.52250489236791</v>
      </c>
      <c r="T5932" s="0" t="n">
        <f aca="false">IF(J5932=1,(MIN(30,(D5932-C5932)))*(K5932/(K5932+L5932))*(O5932/(O5932+P5932)),(MAX(-30,(D5932-C5932)))*(L5932/(K5932+L5932))*(P5932/(P5932+O5932)))</f>
        <v>7.58191078870196</v>
      </c>
      <c r="U5932" s="7" t="n">
        <v>43179</v>
      </c>
    </row>
    <row r="5933" customFormat="false" ht="15" hidden="false" customHeight="false" outlineLevel="0" collapsed="false">
      <c r="A5933" s="0" t="s">
        <v>328</v>
      </c>
      <c r="B5933" s="0" t="s">
        <v>258</v>
      </c>
      <c r="C5933" s="0" t="n">
        <v>73</v>
      </c>
      <c r="D5933" s="0" t="n">
        <v>78</v>
      </c>
      <c r="E5933" s="0" t="n">
        <v>35</v>
      </c>
      <c r="F5933" s="0" t="n">
        <v>33</v>
      </c>
      <c r="G5933" s="0" t="n">
        <v>9</v>
      </c>
      <c r="H5933" s="0" t="n">
        <v>5</v>
      </c>
      <c r="I5933" s="0" t="n">
        <v>0</v>
      </c>
      <c r="J5933" s="0" t="n">
        <v>1</v>
      </c>
      <c r="K5933" s="0" t="n">
        <f aca="false">VLOOKUP(A5933,'Team Data'!$A$1:$E$659,2,FALSE())</f>
        <v>23</v>
      </c>
      <c r="L5933" s="0" t="n">
        <f aca="false">VLOOKUP(A5933,'Team Data'!$A$1:$E$659,3,FALSE())</f>
        <v>10</v>
      </c>
      <c r="M5933" s="0" t="n">
        <f aca="false">VLOOKUP(B5933,'Team Data'!$A$1:$E$659,2,FALSE())</f>
        <v>22</v>
      </c>
      <c r="N5933" s="0" t="n">
        <f aca="false">VLOOKUP(B5933,'Team Data'!$A$1:$E$659,3,FALSE())</f>
        <v>17</v>
      </c>
      <c r="O5933" s="0" t="n">
        <f aca="false">VLOOKUP(A5933,'Team Data'!$A$1:$E$659,4,FALSE())</f>
        <v>523</v>
      </c>
      <c r="P5933" s="0" t="n">
        <f aca="false">VLOOKUP(A5933,'Team Data'!$A$1:$E$659,5,FALSE())</f>
        <v>473</v>
      </c>
      <c r="Q5933" s="0" t="n">
        <f aca="false">VLOOKUP(B5933,'Team Data'!$A$1:$E$659,4,FALSE())</f>
        <v>712</v>
      </c>
      <c r="R5933" s="0" t="n">
        <f aca="false">VLOOKUP(B5933,'Team Data'!$A$1:$E$659,5,FALSE())</f>
        <v>575</v>
      </c>
      <c r="S5933" s="0" t="n">
        <f aca="false">IF(I5933=1,(MIN(30,(C5933-D5933)))*(M5933/(M5933+N5933))*(Q5933/(Q5933+R5933)),(MAX(-30,(C5933-D5933)))*(N5933/(M5933+N5933))*(R5933/(R5933+Q5933)))</f>
        <v>-0.973741358356743</v>
      </c>
      <c r="T5933" s="0" t="n">
        <f aca="false">IF(J5933=1,(MIN(30,(D5933-C5933)))*(K5933/(K5933+L5933))*(O5933/(O5933+P5933)),(MAX(-30,(D5933-C5933)))*(L5933/(K5933+L5933))*(P5933/(P5933+O5933)))</f>
        <v>1.82989533893148</v>
      </c>
      <c r="U5933" s="7" t="n">
        <v>43179</v>
      </c>
    </row>
    <row r="5934" customFormat="false" ht="15" hidden="false" customHeight="false" outlineLevel="0" collapsed="false">
      <c r="A5934" s="0" t="s">
        <v>339</v>
      </c>
      <c r="B5934" s="0" t="s">
        <v>252</v>
      </c>
      <c r="C5934" s="0" t="n">
        <v>81</v>
      </c>
      <c r="D5934" s="0" t="n">
        <v>85</v>
      </c>
      <c r="E5934" s="0" t="n">
        <v>21</v>
      </c>
      <c r="F5934" s="0" t="n">
        <v>31</v>
      </c>
      <c r="G5934" s="0" t="n">
        <v>9</v>
      </c>
      <c r="H5934" s="0" t="n">
        <v>12</v>
      </c>
      <c r="I5934" s="0" t="n">
        <v>0</v>
      </c>
      <c r="J5934" s="0" t="n">
        <v>1</v>
      </c>
      <c r="K5934" s="0" t="n">
        <f aca="false">VLOOKUP(A5934,'Team Data'!$A$1:$E$659,2,FALSE())</f>
        <v>21</v>
      </c>
      <c r="L5934" s="0" t="n">
        <f aca="false">VLOOKUP(A5934,'Team Data'!$A$1:$E$659,3,FALSE())</f>
        <v>11</v>
      </c>
      <c r="M5934" s="0" t="n">
        <f aca="false">VLOOKUP(B5934,'Team Data'!$A$1:$E$659,2,FALSE())</f>
        <v>30</v>
      </c>
      <c r="N5934" s="0" t="n">
        <f aca="false">VLOOKUP(B5934,'Team Data'!$A$1:$E$659,3,FALSE())</f>
        <v>6</v>
      </c>
      <c r="O5934" s="0" t="n">
        <f aca="false">VLOOKUP(A5934,'Team Data'!$A$1:$E$659,4,FALSE())</f>
        <v>616</v>
      </c>
      <c r="P5934" s="0" t="n">
        <f aca="false">VLOOKUP(A5934,'Team Data'!$A$1:$E$659,5,FALSE())</f>
        <v>448</v>
      </c>
      <c r="Q5934" s="0" t="n">
        <f aca="false">VLOOKUP(B5934,'Team Data'!$A$1:$E$659,4,FALSE())</f>
        <v>602</v>
      </c>
      <c r="R5934" s="0" t="n">
        <f aca="false">VLOOKUP(B5934,'Team Data'!$A$1:$E$659,5,FALSE())</f>
        <v>592</v>
      </c>
      <c r="S5934" s="0" t="n">
        <f aca="false">IF(I5934=1,(MIN(30,(C5934-D5934)))*(M5934/(M5934+N5934))*(Q5934/(Q5934+R5934)),(MAX(-30,(C5934-D5934)))*(N5934/(M5934+N5934))*(R5934/(R5934+Q5934)))</f>
        <v>-0.330541596873255</v>
      </c>
      <c r="T5934" s="0" t="n">
        <f aca="false">IF(J5934=1,(MIN(30,(D5934-C5934)))*(K5934/(K5934+L5934))*(O5934/(O5934+P5934)),(MAX(-30,(D5934-C5934)))*(L5934/(K5934+L5934))*(P5934/(P5934+O5934)))</f>
        <v>1.51973684210526</v>
      </c>
      <c r="U5934" s="7" t="n">
        <v>43179</v>
      </c>
    </row>
    <row r="5935" customFormat="false" ht="15" hidden="false" customHeight="false" outlineLevel="0" collapsed="false">
      <c r="A5935" s="0" t="s">
        <v>345</v>
      </c>
      <c r="B5935" s="0" t="s">
        <v>320</v>
      </c>
      <c r="C5935" s="0" t="n">
        <v>79</v>
      </c>
      <c r="D5935" s="0" t="n">
        <v>75</v>
      </c>
      <c r="E5935" s="0" t="n">
        <v>32</v>
      </c>
      <c r="F5935" s="0" t="n">
        <v>27</v>
      </c>
      <c r="G5935" s="0" t="n">
        <v>12</v>
      </c>
      <c r="H5935" s="0" t="n">
        <v>8</v>
      </c>
      <c r="I5935" s="0" t="n">
        <v>1</v>
      </c>
      <c r="J5935" s="0" t="n">
        <v>0</v>
      </c>
      <c r="K5935" s="0" t="n">
        <f aca="false">VLOOKUP(A5935,'Team Data'!$A$1:$E$659,2,FALSE())</f>
        <v>27</v>
      </c>
      <c r="L5935" s="0" t="n">
        <f aca="false">VLOOKUP(A5935,'Team Data'!$A$1:$E$659,3,FALSE())</f>
        <v>11</v>
      </c>
      <c r="M5935" s="0" t="n">
        <f aca="false">VLOOKUP(B5935,'Team Data'!$A$1:$E$659,2,FALSE())</f>
        <v>24</v>
      </c>
      <c r="N5935" s="0" t="n">
        <f aca="false">VLOOKUP(B5935,'Team Data'!$A$1:$E$659,3,FALSE())</f>
        <v>12</v>
      </c>
      <c r="O5935" s="0" t="n">
        <f aca="false">VLOOKUP(A5935,'Team Data'!$A$1:$E$659,4,FALSE())</f>
        <v>718</v>
      </c>
      <c r="P5935" s="0" t="n">
        <f aca="false">VLOOKUP(A5935,'Team Data'!$A$1:$E$659,5,FALSE())</f>
        <v>515</v>
      </c>
      <c r="Q5935" s="0" t="n">
        <f aca="false">VLOOKUP(B5935,'Team Data'!$A$1:$E$659,4,FALSE())</f>
        <v>677</v>
      </c>
      <c r="R5935" s="0" t="n">
        <f aca="false">VLOOKUP(B5935,'Team Data'!$A$1:$E$659,5,FALSE())</f>
        <v>508</v>
      </c>
      <c r="S5935" s="0" t="n">
        <f aca="false">IF(I5935=1,(MIN(30,(C5935-D5935)))*(M5935/(M5935+N5935))*(Q5935/(Q5935+R5935)),(MAX(-30,(C5935-D5935)))*(N5935/(M5935+N5935))*(R5935/(R5935+Q5935)))</f>
        <v>1.52348804500703</v>
      </c>
      <c r="T5935" s="0" t="n">
        <f aca="false">IF(J5935=1,(MIN(30,(D5935-C5935)))*(K5935/(K5935+L5935))*(O5935/(O5935+P5935)),(MAX(-30,(D5935-C5935)))*(L5935/(K5935+L5935))*(P5935/(P5935+O5935)))</f>
        <v>-0.483629999573142</v>
      </c>
      <c r="U5935" s="7" t="n">
        <v>43179</v>
      </c>
    </row>
    <row r="5936" customFormat="false" ht="15" hidden="false" customHeight="false" outlineLevel="0" collapsed="false">
      <c r="A5936" s="0" t="s">
        <v>225</v>
      </c>
      <c r="B5936" s="0" t="s">
        <v>159</v>
      </c>
      <c r="C5936" s="0" t="n">
        <v>85</v>
      </c>
      <c r="D5936" s="0" t="n">
        <v>80</v>
      </c>
      <c r="E5936" s="0" t="n">
        <v>30</v>
      </c>
      <c r="F5936" s="0" t="n">
        <v>29</v>
      </c>
      <c r="G5936" s="0" t="n">
        <v>12</v>
      </c>
      <c r="H5936" s="0" t="n">
        <v>12</v>
      </c>
      <c r="I5936" s="0" t="n">
        <v>1</v>
      </c>
      <c r="J5936" s="0" t="n">
        <v>0</v>
      </c>
      <c r="K5936" s="0" t="n">
        <f aca="false">VLOOKUP(A5936,'Team Data'!$A$1:$E$659,2,FALSE())</f>
        <v>26</v>
      </c>
      <c r="L5936" s="0" t="n">
        <f aca="false">VLOOKUP(A5936,'Team Data'!$A$1:$E$659,3,FALSE())</f>
        <v>12</v>
      </c>
      <c r="M5936" s="0" t="n">
        <f aca="false">VLOOKUP(B5936,'Team Data'!$A$1:$E$659,2,FALSE())</f>
        <v>20</v>
      </c>
      <c r="N5936" s="0" t="n">
        <f aca="false">VLOOKUP(B5936,'Team Data'!$A$1:$E$659,3,FALSE())</f>
        <v>13</v>
      </c>
      <c r="O5936" s="0" t="n">
        <f aca="false">VLOOKUP(A5936,'Team Data'!$A$1:$E$659,4,FALSE())</f>
        <v>700</v>
      </c>
      <c r="P5936" s="0" t="n">
        <f aca="false">VLOOKUP(A5936,'Team Data'!$A$1:$E$659,5,FALSE())</f>
        <v>549</v>
      </c>
      <c r="Q5936" s="0" t="n">
        <f aca="false">VLOOKUP(B5936,'Team Data'!$A$1:$E$659,4,FALSE())</f>
        <v>651</v>
      </c>
      <c r="R5936" s="0" t="n">
        <f aca="false">VLOOKUP(B5936,'Team Data'!$A$1:$E$659,5,FALSE())</f>
        <v>454</v>
      </c>
      <c r="S5936" s="0" t="n">
        <f aca="false">IF(I5936=1,(MIN(30,(C5936-D5936)))*(M5936/(M5936+N5936))*(Q5936/(Q5936+R5936)),(MAX(-30,(C5936-D5936)))*(N5936/(M5936+N5936))*(R5936/(R5936+Q5936)))</f>
        <v>1.78527354997943</v>
      </c>
      <c r="T5936" s="0" t="n">
        <f aca="false">IF(J5936=1,(MIN(30,(D5936-C5936)))*(K5936/(K5936+L5936))*(O5936/(O5936+P5936)),(MAX(-30,(D5936-C5936)))*(L5936/(K5936+L5936))*(P5936/(P5936+O5936)))</f>
        <v>-0.694028907336395</v>
      </c>
      <c r="U5936" s="7" t="n">
        <v>43179</v>
      </c>
    </row>
    <row r="5937" customFormat="false" ht="15" hidden="false" customHeight="false" outlineLevel="0" collapsed="false">
      <c r="A5937" s="0" t="s">
        <v>174</v>
      </c>
      <c r="B5937" s="0" t="s">
        <v>152</v>
      </c>
      <c r="C5937" s="0" t="n">
        <v>79</v>
      </c>
      <c r="D5937" s="0" t="n">
        <v>56</v>
      </c>
      <c r="E5937" s="0" t="n">
        <v>42</v>
      </c>
      <c r="F5937" s="0" t="n">
        <v>32</v>
      </c>
      <c r="G5937" s="0" t="n">
        <v>11</v>
      </c>
      <c r="H5937" s="0" t="n">
        <v>16</v>
      </c>
      <c r="I5937" s="0" t="n">
        <v>1</v>
      </c>
      <c r="J5937" s="0" t="n">
        <v>0</v>
      </c>
      <c r="K5937" s="0" t="n">
        <f aca="false">VLOOKUP(A5937,'Team Data'!$A$1:$E$659,2,FALSE())</f>
        <v>25</v>
      </c>
      <c r="L5937" s="0" t="n">
        <f aca="false">VLOOKUP(A5937,'Team Data'!$A$1:$E$659,3,FALSE())</f>
        <v>12</v>
      </c>
      <c r="M5937" s="0" t="n">
        <f aca="false">VLOOKUP(B5937,'Team Data'!$A$1:$E$659,2,FALSE())</f>
        <v>22</v>
      </c>
      <c r="N5937" s="0" t="n">
        <f aca="false">VLOOKUP(B5937,'Team Data'!$A$1:$E$659,3,FALSE())</f>
        <v>14</v>
      </c>
      <c r="O5937" s="0" t="n">
        <f aca="false">VLOOKUP(A5937,'Team Data'!$A$1:$E$659,4,FALSE())</f>
        <v>653</v>
      </c>
      <c r="P5937" s="0" t="n">
        <f aca="false">VLOOKUP(A5937,'Team Data'!$A$1:$E$659,5,FALSE())</f>
        <v>548</v>
      </c>
      <c r="Q5937" s="0" t="n">
        <f aca="false">VLOOKUP(B5937,'Team Data'!$A$1:$E$659,4,FALSE())</f>
        <v>725</v>
      </c>
      <c r="R5937" s="0" t="n">
        <f aca="false">VLOOKUP(B5937,'Team Data'!$A$1:$E$659,5,FALSE())</f>
        <v>474</v>
      </c>
      <c r="S5937" s="0" t="n">
        <f aca="false">IF(I5937=1,(MIN(30,(C5937-D5937)))*(M5937/(M5937+N5937))*(Q5937/(Q5937+R5937)),(MAX(-30,(C5937-D5937)))*(N5937/(M5937+N5937))*(R5937/(R5937+Q5937)))</f>
        <v>8.49898063200816</v>
      </c>
      <c r="T5937" s="0" t="n">
        <f aca="false">IF(J5937=1,(MIN(30,(D5937-C5937)))*(K5937/(K5937+L5937))*(O5937/(O5937+P5937)),(MAX(-30,(D5937-C5937)))*(L5937/(K5937+L5937))*(P5937/(P5937+O5937)))</f>
        <v>-3.40365011139366</v>
      </c>
      <c r="U5937" s="7" t="n">
        <v>43180</v>
      </c>
    </row>
    <row r="5938" customFormat="false" ht="15" hidden="false" customHeight="false" outlineLevel="0" collapsed="false">
      <c r="A5938" s="0" t="s">
        <v>131</v>
      </c>
      <c r="B5938" s="0" t="s">
        <v>203</v>
      </c>
      <c r="C5938" s="0" t="n">
        <v>68</v>
      </c>
      <c r="D5938" s="0" t="n">
        <v>90</v>
      </c>
      <c r="E5938" s="0" t="n">
        <v>23</v>
      </c>
      <c r="F5938" s="0" t="n">
        <v>38</v>
      </c>
      <c r="G5938" s="0" t="n">
        <v>10</v>
      </c>
      <c r="H5938" s="0" t="n">
        <v>15</v>
      </c>
      <c r="I5938" s="0" t="n">
        <v>0</v>
      </c>
      <c r="J5938" s="0" t="n">
        <v>1</v>
      </c>
      <c r="K5938" s="0" t="n">
        <f aca="false">VLOOKUP(A5938,'Team Data'!$A$1:$E$659,2,FALSE())</f>
        <v>23</v>
      </c>
      <c r="L5938" s="0" t="n">
        <f aca="false">VLOOKUP(A5938,'Team Data'!$A$1:$E$659,3,FALSE())</f>
        <v>13</v>
      </c>
      <c r="M5938" s="0" t="n">
        <f aca="false">VLOOKUP(B5938,'Team Data'!$A$1:$E$659,2,FALSE())</f>
        <v>20</v>
      </c>
      <c r="N5938" s="0" t="n">
        <f aca="false">VLOOKUP(B5938,'Team Data'!$A$1:$E$659,3,FALSE())</f>
        <v>18</v>
      </c>
      <c r="O5938" s="0" t="n">
        <f aca="false">VLOOKUP(A5938,'Team Data'!$A$1:$E$659,4,FALSE())</f>
        <v>559</v>
      </c>
      <c r="P5938" s="0" t="n">
        <f aca="false">VLOOKUP(A5938,'Team Data'!$A$1:$E$659,5,FALSE())</f>
        <v>576</v>
      </c>
      <c r="Q5938" s="0" t="n">
        <f aca="false">VLOOKUP(B5938,'Team Data'!$A$1:$E$659,4,FALSE())</f>
        <v>623</v>
      </c>
      <c r="R5938" s="0" t="n">
        <f aca="false">VLOOKUP(B5938,'Team Data'!$A$1:$E$659,5,FALSE())</f>
        <v>572</v>
      </c>
      <c r="S5938" s="0" t="n">
        <f aca="false">IF(I5938=1,(MIN(30,(C5938-D5938)))*(M5938/(M5938+N5938))*(Q5938/(Q5938+R5938)),(MAX(-30,(C5938-D5938)))*(N5938/(M5938+N5938))*(R5938/(R5938+Q5938)))</f>
        <v>-4.98815238934155</v>
      </c>
      <c r="T5938" s="0" t="n">
        <f aca="false">IF(J5938=1,(MIN(30,(D5938-C5938)))*(K5938/(K5938+L5938))*(O5938/(O5938+P5938)),(MAX(-30,(D5938-C5938)))*(L5938/(K5938+L5938))*(P5938/(P5938+O5938)))</f>
        <v>6.92251590797846</v>
      </c>
      <c r="U5938" s="7" t="n">
        <v>43181</v>
      </c>
    </row>
    <row r="5939" customFormat="false" ht="15" hidden="false" customHeight="false" outlineLevel="0" collapsed="false">
      <c r="A5939" s="0" t="s">
        <v>312</v>
      </c>
      <c r="B5939" s="0" t="s">
        <v>22</v>
      </c>
      <c r="C5939" s="0" t="n">
        <v>83</v>
      </c>
      <c r="D5939" s="0" t="n">
        <v>81</v>
      </c>
      <c r="E5939" s="0" t="n">
        <v>35</v>
      </c>
      <c r="F5939" s="0" t="n">
        <v>46</v>
      </c>
      <c r="G5939" s="0" t="n">
        <v>15</v>
      </c>
      <c r="H5939" s="0" t="n">
        <v>10</v>
      </c>
      <c r="I5939" s="0" t="n">
        <v>1</v>
      </c>
      <c r="J5939" s="0" t="n">
        <v>0</v>
      </c>
      <c r="K5939" s="0" t="n">
        <f aca="false">VLOOKUP(A5939,'Team Data'!$A$1:$E$659,2,FALSE())</f>
        <v>20</v>
      </c>
      <c r="L5939" s="0" t="n">
        <f aca="false">VLOOKUP(A5939,'Team Data'!$A$1:$E$659,3,FALSE())</f>
        <v>16</v>
      </c>
      <c r="M5939" s="0" t="n">
        <f aca="false">VLOOKUP(B5939,'Team Data'!$A$1:$E$659,2,FALSE())</f>
        <v>19</v>
      </c>
      <c r="N5939" s="0" t="n">
        <f aca="false">VLOOKUP(B5939,'Team Data'!$A$1:$E$659,3,FALSE())</f>
        <v>15</v>
      </c>
      <c r="O5939" s="0" t="n">
        <f aca="false">VLOOKUP(A5939,'Team Data'!$A$1:$E$659,4,FALSE())</f>
        <v>545</v>
      </c>
      <c r="P5939" s="0" t="n">
        <f aca="false">VLOOKUP(A5939,'Team Data'!$A$1:$E$659,5,FALSE())</f>
        <v>579</v>
      </c>
      <c r="Q5939" s="0" t="n">
        <f aca="false">VLOOKUP(B5939,'Team Data'!$A$1:$E$659,4,FALSE())</f>
        <v>533</v>
      </c>
      <c r="R5939" s="0" t="n">
        <f aca="false">VLOOKUP(B5939,'Team Data'!$A$1:$E$659,5,FALSE())</f>
        <v>507</v>
      </c>
      <c r="S5939" s="0" t="n">
        <f aca="false">IF(I5939=1,(MIN(30,(C5939-D5939)))*(M5939/(M5939+N5939))*(Q5939/(Q5939+R5939)),(MAX(-30,(C5939-D5939)))*(N5939/(M5939+N5939))*(R5939/(R5939+Q5939)))</f>
        <v>0.572794117647059</v>
      </c>
      <c r="T5939" s="0" t="n">
        <f aca="false">IF(J5939=1,(MIN(30,(D5939-C5939)))*(K5939/(K5939+L5939))*(O5939/(O5939+P5939)),(MAX(-30,(D5939-C5939)))*(L5939/(K5939+L5939))*(P5939/(P5939+O5939)))</f>
        <v>-0.457888493475682</v>
      </c>
      <c r="U5939" s="7" t="n">
        <v>43181</v>
      </c>
    </row>
    <row r="5940" customFormat="false" ht="15" hidden="false" customHeight="false" outlineLevel="0" collapsed="false">
      <c r="A5940" s="0" t="s">
        <v>345</v>
      </c>
      <c r="B5940" s="0" t="s">
        <v>217</v>
      </c>
      <c r="C5940" s="0" t="n">
        <v>92</v>
      </c>
      <c r="D5940" s="0" t="n">
        <v>84</v>
      </c>
      <c r="E5940" s="0" t="n">
        <v>40</v>
      </c>
      <c r="F5940" s="0" t="n">
        <v>39</v>
      </c>
      <c r="G5940" s="0" t="n">
        <v>10</v>
      </c>
      <c r="H5940" s="0" t="n">
        <v>6</v>
      </c>
      <c r="I5940" s="0" t="n">
        <v>1</v>
      </c>
      <c r="J5940" s="0" t="n">
        <v>0</v>
      </c>
      <c r="K5940" s="0" t="n">
        <f aca="false">VLOOKUP(A5940,'Team Data'!$A$1:$E$659,2,FALSE())</f>
        <v>27</v>
      </c>
      <c r="L5940" s="0" t="n">
        <f aca="false">VLOOKUP(A5940,'Team Data'!$A$1:$E$659,3,FALSE())</f>
        <v>11</v>
      </c>
      <c r="M5940" s="0" t="n">
        <f aca="false">VLOOKUP(B5940,'Team Data'!$A$1:$E$659,2,FALSE())</f>
        <v>20</v>
      </c>
      <c r="N5940" s="0" t="n">
        <f aca="false">VLOOKUP(B5940,'Team Data'!$A$1:$E$659,3,FALSE())</f>
        <v>14</v>
      </c>
      <c r="O5940" s="0" t="n">
        <f aca="false">VLOOKUP(A5940,'Team Data'!$A$1:$E$659,4,FALSE())</f>
        <v>718</v>
      </c>
      <c r="P5940" s="0" t="n">
        <f aca="false">VLOOKUP(A5940,'Team Data'!$A$1:$E$659,5,FALSE())</f>
        <v>515</v>
      </c>
      <c r="Q5940" s="0" t="n">
        <f aca="false">VLOOKUP(B5940,'Team Data'!$A$1:$E$659,4,FALSE())</f>
        <v>662</v>
      </c>
      <c r="R5940" s="0" t="n">
        <f aca="false">VLOOKUP(B5940,'Team Data'!$A$1:$E$659,5,FALSE())</f>
        <v>489</v>
      </c>
      <c r="S5940" s="0" t="n">
        <f aca="false">IF(I5940=1,(MIN(30,(C5940-D5940)))*(M5940/(M5940+N5940))*(Q5940/(Q5940+R5940)),(MAX(-30,(C5940-D5940)))*(N5940/(M5940+N5940))*(R5940/(R5940+Q5940)))</f>
        <v>2.70659784330761</v>
      </c>
      <c r="T5940" s="0" t="n">
        <f aca="false">IF(J5940=1,(MIN(30,(D5940-C5940)))*(K5940/(K5940+L5940))*(O5940/(O5940+P5940)),(MAX(-30,(D5940-C5940)))*(L5940/(K5940+L5940))*(P5940/(P5940+O5940)))</f>
        <v>-0.967259999146284</v>
      </c>
      <c r="U5940" s="7" t="n">
        <v>43181</v>
      </c>
    </row>
    <row r="5941" customFormat="false" ht="15" hidden="false" customHeight="false" outlineLevel="0" collapsed="false">
      <c r="A5941" s="0" t="s">
        <v>206</v>
      </c>
      <c r="B5941" s="0" t="s">
        <v>256</v>
      </c>
      <c r="C5941" s="0" t="n">
        <v>86</v>
      </c>
      <c r="D5941" s="0" t="n">
        <v>75</v>
      </c>
      <c r="E5941" s="0" t="n">
        <v>35</v>
      </c>
      <c r="F5941" s="0" t="n">
        <v>32</v>
      </c>
      <c r="G5941" s="0" t="n">
        <v>9</v>
      </c>
      <c r="H5941" s="0" t="n">
        <v>17</v>
      </c>
      <c r="I5941" s="0" t="n">
        <v>1</v>
      </c>
      <c r="J5941" s="0" t="n">
        <v>0</v>
      </c>
      <c r="K5941" s="0" t="n">
        <f aca="false">VLOOKUP(A5941,'Team Data'!$A$1:$E$659,2,FALSE())</f>
        <v>26</v>
      </c>
      <c r="L5941" s="0" t="n">
        <f aca="false">VLOOKUP(A5941,'Team Data'!$A$1:$E$659,3,FALSE())</f>
        <v>12</v>
      </c>
      <c r="M5941" s="0" t="n">
        <f aca="false">VLOOKUP(B5941,'Team Data'!$A$1:$E$659,2,FALSE())</f>
        <v>20</v>
      </c>
      <c r="N5941" s="0" t="n">
        <f aca="false">VLOOKUP(B5941,'Team Data'!$A$1:$E$659,3,FALSE())</f>
        <v>14</v>
      </c>
      <c r="O5941" s="0" t="n">
        <f aca="false">VLOOKUP(A5941,'Team Data'!$A$1:$E$659,4,FALSE())</f>
        <v>600</v>
      </c>
      <c r="P5941" s="0" t="n">
        <f aca="false">VLOOKUP(A5941,'Team Data'!$A$1:$E$659,5,FALSE())</f>
        <v>551</v>
      </c>
      <c r="Q5941" s="0" t="n">
        <f aca="false">VLOOKUP(B5941,'Team Data'!$A$1:$E$659,4,FALSE())</f>
        <v>587</v>
      </c>
      <c r="R5941" s="0" t="n">
        <f aca="false">VLOOKUP(B5941,'Team Data'!$A$1:$E$659,5,FALSE())</f>
        <v>530</v>
      </c>
      <c r="S5941" s="0" t="n">
        <f aca="false">IF(I5941=1,(MIN(30,(C5941-D5941)))*(M5941/(M5941+N5941))*(Q5941/(Q5941+R5941)),(MAX(-30,(C5941-D5941)))*(N5941/(M5941+N5941))*(R5941/(R5941+Q5941)))</f>
        <v>3.40038969929959</v>
      </c>
      <c r="T5941" s="0" t="n">
        <f aca="false">IF(J5941=1,(MIN(30,(D5941-C5941)))*(K5941/(K5941+L5941))*(O5941/(O5941+P5941)),(MAX(-30,(D5941-C5941)))*(L5941/(K5941+L5941))*(P5941/(P5941+O5941)))</f>
        <v>-1.66290182450043</v>
      </c>
      <c r="U5941" s="7" t="n">
        <v>43181</v>
      </c>
    </row>
    <row r="5942" customFormat="false" ht="15" hidden="false" customHeight="false" outlineLevel="0" collapsed="false">
      <c r="A5942" s="0" t="s">
        <v>326</v>
      </c>
      <c r="B5942" s="0" t="s">
        <v>252</v>
      </c>
      <c r="C5942" s="0" t="n">
        <v>67</v>
      </c>
      <c r="D5942" s="0" t="n">
        <v>58</v>
      </c>
      <c r="E5942" s="0" t="n">
        <v>26</v>
      </c>
      <c r="F5942" s="0" t="n">
        <v>40</v>
      </c>
      <c r="G5942" s="0" t="n">
        <v>8</v>
      </c>
      <c r="H5942" s="0" t="n">
        <v>15</v>
      </c>
      <c r="I5942" s="0" t="n">
        <v>1</v>
      </c>
      <c r="J5942" s="0" t="n">
        <v>0</v>
      </c>
      <c r="K5942" s="0" t="n">
        <f aca="false">VLOOKUP(A5942,'Team Data'!$A$1:$E$659,2,FALSE())</f>
        <v>23</v>
      </c>
      <c r="L5942" s="0" t="n">
        <f aca="false">VLOOKUP(A5942,'Team Data'!$A$1:$E$659,3,FALSE())</f>
        <v>12</v>
      </c>
      <c r="M5942" s="0" t="n">
        <f aca="false">VLOOKUP(B5942,'Team Data'!$A$1:$E$659,2,FALSE())</f>
        <v>30</v>
      </c>
      <c r="N5942" s="0" t="n">
        <f aca="false">VLOOKUP(B5942,'Team Data'!$A$1:$E$659,3,FALSE())</f>
        <v>6</v>
      </c>
      <c r="O5942" s="0" t="n">
        <f aca="false">VLOOKUP(A5942,'Team Data'!$A$1:$E$659,4,FALSE())</f>
        <v>668</v>
      </c>
      <c r="P5942" s="0" t="n">
        <f aca="false">VLOOKUP(A5942,'Team Data'!$A$1:$E$659,5,FALSE())</f>
        <v>500</v>
      </c>
      <c r="Q5942" s="0" t="n">
        <f aca="false">VLOOKUP(B5942,'Team Data'!$A$1:$E$659,4,FALSE())</f>
        <v>602</v>
      </c>
      <c r="R5942" s="0" t="n">
        <f aca="false">VLOOKUP(B5942,'Team Data'!$A$1:$E$659,5,FALSE())</f>
        <v>592</v>
      </c>
      <c r="S5942" s="0" t="n">
        <f aca="false">IF(I5942=1,(MIN(30,(C5942-D5942)))*(M5942/(M5942+N5942))*(Q5942/(Q5942+R5942)),(MAX(-30,(C5942-D5942)))*(N5942/(M5942+N5942))*(R5942/(R5942+Q5942)))</f>
        <v>3.78140703517588</v>
      </c>
      <c r="T5942" s="0" t="n">
        <f aca="false">IF(J5942=1,(MIN(30,(D5942-C5942)))*(K5942/(K5942+L5942))*(O5942/(O5942+P5942)),(MAX(-30,(D5942-C5942)))*(L5942/(K5942+L5942))*(P5942/(P5942+O5942)))</f>
        <v>-1.32093933463796</v>
      </c>
      <c r="U5942" s="7" t="n">
        <v>43181</v>
      </c>
    </row>
    <row r="5943" customFormat="false" ht="15" hidden="false" customHeight="false" outlineLevel="0" collapsed="false">
      <c r="A5943" s="0" t="s">
        <v>153</v>
      </c>
      <c r="B5943" s="0" t="s">
        <v>189</v>
      </c>
      <c r="C5943" s="0" t="n">
        <v>69</v>
      </c>
      <c r="D5943" s="0" t="n">
        <v>68</v>
      </c>
      <c r="E5943" s="0" t="n">
        <v>32</v>
      </c>
      <c r="F5943" s="0" t="n">
        <v>24</v>
      </c>
      <c r="G5943" s="0" t="n">
        <v>16</v>
      </c>
      <c r="H5943" s="0" t="n">
        <v>10</v>
      </c>
      <c r="I5943" s="0" t="n">
        <v>1</v>
      </c>
      <c r="J5943" s="0" t="n">
        <v>0</v>
      </c>
      <c r="K5943" s="0" t="n">
        <f aca="false">VLOOKUP(A5943,'Team Data'!$A$1:$E$659,2,FALSE())</f>
        <v>32</v>
      </c>
      <c r="L5943" s="0" t="n">
        <f aca="false">VLOOKUP(A5943,'Team Data'!$A$1:$E$659,3,FALSE())</f>
        <v>6</v>
      </c>
      <c r="M5943" s="0" t="n">
        <f aca="false">VLOOKUP(B5943,'Team Data'!$A$1:$E$659,2,FALSE())</f>
        <v>29</v>
      </c>
      <c r="N5943" s="0" t="n">
        <f aca="false">VLOOKUP(B5943,'Team Data'!$A$1:$E$659,3,FALSE())</f>
        <v>8</v>
      </c>
      <c r="O5943" s="0" t="n">
        <f aca="false">VLOOKUP(A5943,'Team Data'!$A$1:$E$659,4,FALSE())</f>
        <v>662</v>
      </c>
      <c r="P5943" s="0" t="n">
        <f aca="false">VLOOKUP(A5943,'Team Data'!$A$1:$E$659,5,FALSE())</f>
        <v>561</v>
      </c>
      <c r="Q5943" s="0" t="n">
        <f aca="false">VLOOKUP(B5943,'Team Data'!$A$1:$E$659,4,FALSE())</f>
        <v>706</v>
      </c>
      <c r="R5943" s="0" t="n">
        <f aca="false">VLOOKUP(B5943,'Team Data'!$A$1:$E$659,5,FALSE())</f>
        <v>511</v>
      </c>
      <c r="S5943" s="0" t="n">
        <f aca="false">IF(I5943=1,(MIN(30,(C5943-D5943)))*(M5943/(M5943+N5943))*(Q5943/(Q5943+R5943)),(MAX(-30,(C5943-D5943)))*(N5943/(M5943+N5943))*(R5943/(R5943+Q5943)))</f>
        <v>0.454684758711053</v>
      </c>
      <c r="T5943" s="0" t="n">
        <f aca="false">IF(J5943=1,(MIN(30,(D5943-C5943)))*(K5943/(K5943+L5943))*(O5943/(O5943+P5943)),(MAX(-30,(D5943-C5943)))*(L5943/(K5943+L5943))*(P5943/(P5943+O5943)))</f>
        <v>-0.0724275939234841</v>
      </c>
      <c r="U5943" s="7" t="n">
        <v>43181</v>
      </c>
    </row>
    <row r="5944" customFormat="false" ht="15" hidden="false" customHeight="false" outlineLevel="0" collapsed="false">
      <c r="A5944" s="0" t="s">
        <v>292</v>
      </c>
      <c r="B5944" s="0" t="s">
        <v>169</v>
      </c>
      <c r="C5944" s="0" t="n">
        <v>72</v>
      </c>
      <c r="D5944" s="0" t="n">
        <v>99</v>
      </c>
      <c r="E5944" s="0" t="n">
        <v>33</v>
      </c>
      <c r="F5944" s="0" t="n">
        <v>28</v>
      </c>
      <c r="G5944" s="0" t="n">
        <v>14</v>
      </c>
      <c r="H5944" s="0" t="n">
        <v>7</v>
      </c>
      <c r="I5944" s="0" t="n">
        <v>0</v>
      </c>
      <c r="J5944" s="0" t="n">
        <v>1</v>
      </c>
      <c r="K5944" s="0" t="n">
        <f aca="false">VLOOKUP(A5944,'Team Data'!$A$1:$E$659,2,FALSE())</f>
        <v>19</v>
      </c>
      <c r="L5944" s="0" t="n">
        <f aca="false">VLOOKUP(A5944,'Team Data'!$A$1:$E$659,3,FALSE())</f>
        <v>13</v>
      </c>
      <c r="M5944" s="0" t="n">
        <f aca="false">VLOOKUP(B5944,'Team Data'!$A$1:$E$659,2,FALSE())</f>
        <v>32</v>
      </c>
      <c r="N5944" s="0" t="n">
        <f aca="false">VLOOKUP(B5944,'Team Data'!$A$1:$E$659,3,FALSE())</f>
        <v>7</v>
      </c>
      <c r="O5944" s="0" t="n">
        <f aca="false">VLOOKUP(A5944,'Team Data'!$A$1:$E$659,4,FALSE())</f>
        <v>664</v>
      </c>
      <c r="P5944" s="0" t="n">
        <f aca="false">VLOOKUP(A5944,'Team Data'!$A$1:$E$659,5,FALSE())</f>
        <v>424</v>
      </c>
      <c r="Q5944" s="0" t="n">
        <f aca="false">VLOOKUP(B5944,'Team Data'!$A$1:$E$659,4,FALSE())</f>
        <v>785</v>
      </c>
      <c r="R5944" s="0" t="n">
        <f aca="false">VLOOKUP(B5944,'Team Data'!$A$1:$E$659,5,FALSE())</f>
        <v>531</v>
      </c>
      <c r="S5944" s="0" t="n">
        <f aca="false">IF(I5944=1,(MIN(30,(C5944-D5944)))*(M5944/(M5944+N5944))*(Q5944/(Q5944+R5944)),(MAX(-30,(C5944-D5944)))*(N5944/(M5944+N5944))*(R5944/(R5944+Q5944)))</f>
        <v>-1.95540098199673</v>
      </c>
      <c r="T5944" s="0" t="n">
        <f aca="false">IF(J5944=1,(MIN(30,(D5944-C5944)))*(K5944/(K5944+L5944))*(O5944/(O5944+P5944)),(MAX(-30,(D5944-C5944)))*(L5944/(K5944+L5944))*(P5944/(P5944+O5944)))</f>
        <v>9.78377757352941</v>
      </c>
      <c r="U5944" s="7" t="n">
        <v>43181</v>
      </c>
    </row>
    <row r="5945" customFormat="false" ht="15" hidden="false" customHeight="false" outlineLevel="0" collapsed="false">
      <c r="A5945" s="0" t="s">
        <v>254</v>
      </c>
      <c r="B5945" s="0" t="s">
        <v>325</v>
      </c>
      <c r="C5945" s="0" t="n">
        <v>76</v>
      </c>
      <c r="D5945" s="0" t="n">
        <v>69</v>
      </c>
      <c r="E5945" s="0" t="n">
        <v>41</v>
      </c>
      <c r="F5945" s="0" t="n">
        <v>32</v>
      </c>
      <c r="G5945" s="0" t="n">
        <v>14</v>
      </c>
      <c r="H5945" s="0" t="n">
        <v>15</v>
      </c>
      <c r="I5945" s="0" t="n">
        <v>1</v>
      </c>
      <c r="J5945" s="0" t="n">
        <v>0</v>
      </c>
      <c r="K5945" s="0" t="n">
        <f aca="false">VLOOKUP(A5945,'Team Data'!$A$1:$E$659,2,FALSE())</f>
        <v>21</v>
      </c>
      <c r="L5945" s="0" t="n">
        <f aca="false">VLOOKUP(A5945,'Team Data'!$A$1:$E$659,3,FALSE())</f>
        <v>15</v>
      </c>
      <c r="M5945" s="0" t="n">
        <f aca="false">VLOOKUP(B5945,'Team Data'!$A$1:$E$659,2,FALSE())</f>
        <v>20</v>
      </c>
      <c r="N5945" s="0" t="n">
        <f aca="false">VLOOKUP(B5945,'Team Data'!$A$1:$E$659,3,FALSE())</f>
        <v>15</v>
      </c>
      <c r="O5945" s="0" t="n">
        <f aca="false">VLOOKUP(A5945,'Team Data'!$A$1:$E$659,4,FALSE())</f>
        <v>540</v>
      </c>
      <c r="P5945" s="0" t="n">
        <f aca="false">VLOOKUP(A5945,'Team Data'!$A$1:$E$659,5,FALSE())</f>
        <v>510</v>
      </c>
      <c r="Q5945" s="0" t="n">
        <f aca="false">VLOOKUP(B5945,'Team Data'!$A$1:$E$659,4,FALSE())</f>
        <v>530</v>
      </c>
      <c r="R5945" s="0" t="n">
        <f aca="false">VLOOKUP(B5945,'Team Data'!$A$1:$E$659,5,FALSE())</f>
        <v>524</v>
      </c>
      <c r="S5945" s="0" t="n">
        <f aca="false">IF(I5945=1,(MIN(30,(C5945-D5945)))*(M5945/(M5945+N5945))*(Q5945/(Q5945+R5945)),(MAX(-30,(C5945-D5945)))*(N5945/(M5945+N5945))*(R5945/(R5945+Q5945)))</f>
        <v>2.01138519924099</v>
      </c>
      <c r="T5945" s="0" t="n">
        <f aca="false">IF(J5945=1,(MIN(30,(D5945-C5945)))*(K5945/(K5945+L5945))*(O5945/(O5945+P5945)),(MAX(-30,(D5945-C5945)))*(L5945/(K5945+L5945))*(P5945/(P5945+O5945)))</f>
        <v>-1.41666666666667</v>
      </c>
      <c r="U5945" s="7" t="n">
        <v>43182</v>
      </c>
    </row>
    <row r="5946" customFormat="false" ht="15" hidden="false" customHeight="false" outlineLevel="0" collapsed="false">
      <c r="A5946" s="0" t="s">
        <v>135</v>
      </c>
      <c r="B5946" s="0" t="s">
        <v>138</v>
      </c>
      <c r="C5946" s="0" t="n">
        <v>61</v>
      </c>
      <c r="D5946" s="0" t="n">
        <v>58</v>
      </c>
      <c r="E5946" s="0" t="n">
        <v>29</v>
      </c>
      <c r="F5946" s="0" t="n">
        <v>38</v>
      </c>
      <c r="G5946" s="0" t="n">
        <v>10</v>
      </c>
      <c r="H5946" s="0" t="n">
        <v>15</v>
      </c>
      <c r="I5946" s="0" t="n">
        <v>1</v>
      </c>
      <c r="J5946" s="0" t="n">
        <v>0</v>
      </c>
      <c r="K5946" s="0" t="n">
        <f aca="false">VLOOKUP(A5946,'Team Data'!$A$1:$E$659,2,FALSE())</f>
        <v>25</v>
      </c>
      <c r="L5946" s="0" t="n">
        <f aca="false">VLOOKUP(A5946,'Team Data'!$A$1:$E$659,3,FALSE())</f>
        <v>12</v>
      </c>
      <c r="M5946" s="0" t="n">
        <f aca="false">VLOOKUP(B5946,'Team Data'!$A$1:$E$659,2,FALSE())</f>
        <v>23</v>
      </c>
      <c r="N5946" s="0" t="n">
        <f aca="false">VLOOKUP(B5946,'Team Data'!$A$1:$E$659,3,FALSE())</f>
        <v>11</v>
      </c>
      <c r="O5946" s="0" t="n">
        <f aca="false">VLOOKUP(A5946,'Team Data'!$A$1:$E$659,4,FALSE())</f>
        <v>699</v>
      </c>
      <c r="P5946" s="0" t="n">
        <f aca="false">VLOOKUP(A5946,'Team Data'!$A$1:$E$659,5,FALSE())</f>
        <v>540</v>
      </c>
      <c r="Q5946" s="0" t="n">
        <f aca="false">VLOOKUP(B5946,'Team Data'!$A$1:$E$659,4,FALSE())</f>
        <v>704</v>
      </c>
      <c r="R5946" s="0" t="n">
        <f aca="false">VLOOKUP(B5946,'Team Data'!$A$1:$E$659,5,FALSE())</f>
        <v>448</v>
      </c>
      <c r="S5946" s="0" t="n">
        <f aca="false">IF(I5946=1,(MIN(30,(C5946-D5946)))*(M5946/(M5946+N5946))*(Q5946/(Q5946+R5946)),(MAX(-30,(C5946-D5946)))*(N5946/(M5946+N5946))*(R5946/(R5946+Q5946)))</f>
        <v>1.24019607843137</v>
      </c>
      <c r="T5946" s="0" t="n">
        <f aca="false">IF(J5946=1,(MIN(30,(D5946-C5946)))*(K5946/(K5946+L5946))*(O5946/(O5946+P5946)),(MAX(-30,(D5946-C5946)))*(L5946/(K5946+L5946))*(P5946/(P5946+O5946)))</f>
        <v>-0.424056017276356</v>
      </c>
      <c r="U5946" s="7" t="n">
        <v>43182</v>
      </c>
    </row>
    <row r="5947" customFormat="false" ht="15" hidden="false" customHeight="false" outlineLevel="0" collapsed="false">
      <c r="A5947" s="0" t="s">
        <v>44</v>
      </c>
      <c r="B5947" s="0" t="s">
        <v>258</v>
      </c>
      <c r="C5947" s="0" t="n">
        <v>62</v>
      </c>
      <c r="D5947" s="0" t="n">
        <v>65</v>
      </c>
      <c r="E5947" s="0" t="n">
        <v>32</v>
      </c>
      <c r="F5947" s="0" t="n">
        <v>41</v>
      </c>
      <c r="G5947" s="0" t="n">
        <v>5</v>
      </c>
      <c r="H5947" s="0" t="n">
        <v>16</v>
      </c>
      <c r="I5947" s="0" t="n">
        <v>0</v>
      </c>
      <c r="J5947" s="0" t="n">
        <v>1</v>
      </c>
      <c r="K5947" s="0" t="n">
        <f aca="false">VLOOKUP(A5947,'Team Data'!$A$1:$E$659,2,FALSE())</f>
        <v>18</v>
      </c>
      <c r="L5947" s="0" t="n">
        <f aca="false">VLOOKUP(A5947,'Team Data'!$A$1:$E$659,3,FALSE())</f>
        <v>16</v>
      </c>
      <c r="M5947" s="0" t="n">
        <f aca="false">VLOOKUP(B5947,'Team Data'!$A$1:$E$659,2,FALSE())</f>
        <v>22</v>
      </c>
      <c r="N5947" s="0" t="n">
        <f aca="false">VLOOKUP(B5947,'Team Data'!$A$1:$E$659,3,FALSE())</f>
        <v>17</v>
      </c>
      <c r="O5947" s="0" t="n">
        <f aca="false">VLOOKUP(A5947,'Team Data'!$A$1:$E$659,4,FALSE())</f>
        <v>493</v>
      </c>
      <c r="P5947" s="0" t="n">
        <f aca="false">VLOOKUP(A5947,'Team Data'!$A$1:$E$659,5,FALSE())</f>
        <v>541</v>
      </c>
      <c r="Q5947" s="0" t="n">
        <f aca="false">VLOOKUP(B5947,'Team Data'!$A$1:$E$659,4,FALSE())</f>
        <v>712</v>
      </c>
      <c r="R5947" s="0" t="n">
        <f aca="false">VLOOKUP(B5947,'Team Data'!$A$1:$E$659,5,FALSE())</f>
        <v>575</v>
      </c>
      <c r="S5947" s="0" t="n">
        <f aca="false">IF(I5947=1,(MIN(30,(C5947-D5947)))*(M5947/(M5947+N5947))*(Q5947/(Q5947+R5947)),(MAX(-30,(C5947-D5947)))*(N5947/(M5947+N5947))*(R5947/(R5947+Q5947)))</f>
        <v>-0.584244815014046</v>
      </c>
      <c r="T5947" s="0" t="n">
        <f aca="false">IF(J5947=1,(MIN(30,(D5947-C5947)))*(K5947/(K5947+L5947))*(O5947/(O5947+P5947)),(MAX(-30,(D5947-C5947)))*(L5947/(K5947+L5947))*(P5947/(P5947+O5947)))</f>
        <v>0.75725338491296</v>
      </c>
      <c r="U5947" s="7" t="n">
        <v>43182</v>
      </c>
    </row>
    <row r="5948" customFormat="false" ht="15" hidden="false" customHeight="false" outlineLevel="0" collapsed="false">
      <c r="A5948" s="0" t="s">
        <v>92</v>
      </c>
      <c r="B5948" s="0" t="s">
        <v>104</v>
      </c>
      <c r="C5948" s="0" t="n">
        <v>75</v>
      </c>
      <c r="D5948" s="0" t="n">
        <v>60</v>
      </c>
      <c r="E5948" s="0" t="n">
        <v>40</v>
      </c>
      <c r="F5948" s="0" t="n">
        <v>42</v>
      </c>
      <c r="G5948" s="0" t="n">
        <v>13</v>
      </c>
      <c r="H5948" s="0" t="n">
        <v>13</v>
      </c>
      <c r="I5948" s="0" t="n">
        <v>1</v>
      </c>
      <c r="J5948" s="0" t="n">
        <v>0</v>
      </c>
      <c r="K5948" s="0" t="n">
        <f aca="false">VLOOKUP(A5948,'Team Data'!$A$1:$E$659,2,FALSE())</f>
        <v>23</v>
      </c>
      <c r="L5948" s="0" t="n">
        <f aca="false">VLOOKUP(A5948,'Team Data'!$A$1:$E$659,3,FALSE())</f>
        <v>12</v>
      </c>
      <c r="M5948" s="0" t="n">
        <f aca="false">VLOOKUP(B5948,'Team Data'!$A$1:$E$659,2,FALSE())</f>
        <v>32</v>
      </c>
      <c r="N5948" s="0" t="n">
        <f aca="false">VLOOKUP(B5948,'Team Data'!$A$1:$E$659,3,FALSE())</f>
        <v>5</v>
      </c>
      <c r="O5948" s="0" t="n">
        <f aca="false">VLOOKUP(A5948,'Team Data'!$A$1:$E$659,4,FALSE())</f>
        <v>673</v>
      </c>
      <c r="P5948" s="0" t="n">
        <f aca="false">VLOOKUP(A5948,'Team Data'!$A$1:$E$659,5,FALSE())</f>
        <v>500</v>
      </c>
      <c r="Q5948" s="0" t="n">
        <f aca="false">VLOOKUP(B5948,'Team Data'!$A$1:$E$659,4,FALSE())</f>
        <v>666</v>
      </c>
      <c r="R5948" s="0" t="n">
        <f aca="false">VLOOKUP(B5948,'Team Data'!$A$1:$E$659,5,FALSE())</f>
        <v>579</v>
      </c>
      <c r="S5948" s="0" t="n">
        <f aca="false">IF(I5948=1,(MIN(30,(C5948-D5948)))*(M5948/(M5948+N5948))*(Q5948/(Q5948+R5948)),(MAX(-30,(C5948-D5948)))*(N5948/(M5948+N5948))*(R5948/(R5948+Q5948)))</f>
        <v>6.93975903614458</v>
      </c>
      <c r="T5948" s="0" t="n">
        <f aca="false">IF(J5948=1,(MIN(30,(D5948-C5948)))*(K5948/(K5948+L5948))*(O5948/(O5948+P5948)),(MAX(-30,(D5948-C5948)))*(L5948/(K5948+L5948))*(P5948/(P5948+O5948)))</f>
        <v>-2.19218122031421</v>
      </c>
      <c r="U5948" s="7" t="n">
        <v>43182</v>
      </c>
    </row>
    <row r="5949" customFormat="false" ht="15" hidden="false" customHeight="false" outlineLevel="0" collapsed="false">
      <c r="A5949" s="0" t="s">
        <v>55</v>
      </c>
      <c r="B5949" s="0" t="s">
        <v>133</v>
      </c>
      <c r="C5949" s="0" t="n">
        <v>76</v>
      </c>
      <c r="D5949" s="0" t="n">
        <v>80</v>
      </c>
      <c r="E5949" s="0" t="n">
        <v>39</v>
      </c>
      <c r="F5949" s="0" t="n">
        <v>38</v>
      </c>
      <c r="G5949" s="0" t="n">
        <v>12</v>
      </c>
      <c r="H5949" s="0" t="n">
        <v>13</v>
      </c>
      <c r="I5949" s="0" t="n">
        <v>0</v>
      </c>
      <c r="J5949" s="0" t="n">
        <v>1</v>
      </c>
      <c r="K5949" s="0" t="n">
        <f aca="false">VLOOKUP(A5949,'Team Data'!$A$1:$E$659,2,FALSE())</f>
        <v>24</v>
      </c>
      <c r="L5949" s="0" t="n">
        <f aca="false">VLOOKUP(A5949,'Team Data'!$A$1:$E$659,3,FALSE())</f>
        <v>9</v>
      </c>
      <c r="M5949" s="0" t="n">
        <f aca="false">VLOOKUP(B5949,'Team Data'!$A$1:$E$659,2,FALSE())</f>
        <v>30</v>
      </c>
      <c r="N5949" s="0" t="n">
        <f aca="false">VLOOKUP(B5949,'Team Data'!$A$1:$E$659,3,FALSE())</f>
        <v>8</v>
      </c>
      <c r="O5949" s="0" t="n">
        <f aca="false">VLOOKUP(A5949,'Team Data'!$A$1:$E$659,4,FALSE())</f>
        <v>691</v>
      </c>
      <c r="P5949" s="0" t="n">
        <f aca="false">VLOOKUP(A5949,'Team Data'!$A$1:$E$659,5,FALSE())</f>
        <v>426</v>
      </c>
      <c r="Q5949" s="0" t="n">
        <f aca="false">VLOOKUP(B5949,'Team Data'!$A$1:$E$659,4,FALSE())</f>
        <v>816</v>
      </c>
      <c r="R5949" s="0" t="n">
        <f aca="false">VLOOKUP(B5949,'Team Data'!$A$1:$E$659,5,FALSE())</f>
        <v>475</v>
      </c>
      <c r="S5949" s="0" t="n">
        <f aca="false">IF(I5949=1,(MIN(30,(C5949-D5949)))*(M5949/(M5949+N5949))*(Q5949/(Q5949+R5949)),(MAX(-30,(C5949-D5949)))*(N5949/(M5949+N5949))*(R5949/(R5949+Q5949)))</f>
        <v>-0.309837335398916</v>
      </c>
      <c r="T5949" s="0" t="n">
        <f aca="false">IF(J5949=1,(MIN(30,(D5949-C5949)))*(K5949/(K5949+L5949))*(O5949/(O5949+P5949)),(MAX(-30,(D5949-C5949)))*(L5949/(K5949+L5949))*(P5949/(P5949+O5949)))</f>
        <v>1.79962562057459</v>
      </c>
      <c r="U5949" s="7" t="n">
        <v>43182</v>
      </c>
    </row>
    <row r="5950" customFormat="false" ht="15" hidden="false" customHeight="false" outlineLevel="0" collapsed="false">
      <c r="A5950" s="0" t="s">
        <v>342</v>
      </c>
      <c r="B5950" s="0" t="s">
        <v>334</v>
      </c>
      <c r="C5950" s="0" t="n">
        <v>78</v>
      </c>
      <c r="D5950" s="0" t="n">
        <v>90</v>
      </c>
      <c r="E5950" s="0" t="n">
        <v>39</v>
      </c>
      <c r="F5950" s="0" t="n">
        <v>36</v>
      </c>
      <c r="G5950" s="0" t="n">
        <v>12</v>
      </c>
      <c r="H5950" s="0" t="n">
        <v>16</v>
      </c>
      <c r="I5950" s="0" t="n">
        <v>0</v>
      </c>
      <c r="J5950" s="0" t="n">
        <v>1</v>
      </c>
      <c r="K5950" s="0" t="n">
        <f aca="false">VLOOKUP(A5950,'Team Data'!$A$1:$E$659,2,FALSE())</f>
        <v>26</v>
      </c>
      <c r="L5950" s="0" t="n">
        <f aca="false">VLOOKUP(A5950,'Team Data'!$A$1:$E$659,3,FALSE())</f>
        <v>10</v>
      </c>
      <c r="M5950" s="0" t="n">
        <f aca="false">VLOOKUP(B5950,'Team Data'!$A$1:$E$659,2,FALSE())</f>
        <v>36</v>
      </c>
      <c r="N5950" s="0" t="n">
        <f aca="false">VLOOKUP(B5950,'Team Data'!$A$1:$E$659,3,FALSE())</f>
        <v>4</v>
      </c>
      <c r="O5950" s="0" t="n">
        <f aca="false">VLOOKUP(A5950,'Team Data'!$A$1:$E$659,4,FALSE())</f>
        <v>708</v>
      </c>
      <c r="P5950" s="0" t="n">
        <f aca="false">VLOOKUP(A5950,'Team Data'!$A$1:$E$659,5,FALSE())</f>
        <v>504</v>
      </c>
      <c r="Q5950" s="0" t="n">
        <f aca="false">VLOOKUP(B5950,'Team Data'!$A$1:$E$659,4,FALSE())</f>
        <v>804</v>
      </c>
      <c r="R5950" s="0" t="n">
        <f aca="false">VLOOKUP(B5950,'Team Data'!$A$1:$E$659,5,FALSE())</f>
        <v>530</v>
      </c>
      <c r="S5950" s="0" t="n">
        <f aca="false">IF(I5950=1,(MIN(30,(C5950-D5950)))*(M5950/(M5950+N5950))*(Q5950/(Q5950+R5950)),(MAX(-30,(C5950-D5950)))*(N5950/(M5950+N5950))*(R5950/(R5950+Q5950)))</f>
        <v>-0.476761619190405</v>
      </c>
      <c r="T5950" s="0" t="n">
        <f aca="false">IF(J5950=1,(MIN(30,(D5950-C5950)))*(K5950/(K5950+L5950))*(O5950/(O5950+P5950)),(MAX(-30,(D5950-C5950)))*(L5950/(K5950+L5950))*(P5950/(P5950+O5950)))</f>
        <v>5.06270627062706</v>
      </c>
      <c r="U5950" s="7" t="n">
        <v>43182</v>
      </c>
    </row>
    <row r="5951" customFormat="false" ht="15" hidden="false" customHeight="false" outlineLevel="0" collapsed="false">
      <c r="A5951" s="0" t="s">
        <v>285</v>
      </c>
      <c r="B5951" s="0" t="s">
        <v>75</v>
      </c>
      <c r="C5951" s="0" t="n">
        <v>65</v>
      </c>
      <c r="D5951" s="0" t="n">
        <v>69</v>
      </c>
      <c r="E5951" s="0" t="n">
        <v>37</v>
      </c>
      <c r="F5951" s="0" t="n">
        <v>33</v>
      </c>
      <c r="G5951" s="0" t="n">
        <v>16</v>
      </c>
      <c r="H5951" s="0" t="n">
        <v>7</v>
      </c>
      <c r="I5951" s="0" t="n">
        <v>0</v>
      </c>
      <c r="J5951" s="0" t="n">
        <v>1</v>
      </c>
      <c r="K5951" s="0" t="n">
        <f aca="false">VLOOKUP(A5951,'Team Data'!$A$1:$E$659,2,FALSE())</f>
        <v>23</v>
      </c>
      <c r="L5951" s="0" t="n">
        <f aca="false">VLOOKUP(A5951,'Team Data'!$A$1:$E$659,3,FALSE())</f>
        <v>14</v>
      </c>
      <c r="M5951" s="0" t="n">
        <f aca="false">VLOOKUP(B5951,'Team Data'!$A$1:$E$659,2,FALSE())</f>
        <v>28</v>
      </c>
      <c r="N5951" s="0" t="n">
        <f aca="false">VLOOKUP(B5951,'Team Data'!$A$1:$E$659,3,FALSE())</f>
        <v>8</v>
      </c>
      <c r="O5951" s="0" t="n">
        <f aca="false">VLOOKUP(A5951,'Team Data'!$A$1:$E$659,4,FALSE())</f>
        <v>752</v>
      </c>
      <c r="P5951" s="0" t="n">
        <f aca="false">VLOOKUP(A5951,'Team Data'!$A$1:$E$659,5,FALSE())</f>
        <v>485</v>
      </c>
      <c r="Q5951" s="0" t="n">
        <f aca="false">VLOOKUP(B5951,'Team Data'!$A$1:$E$659,4,FALSE())</f>
        <v>723</v>
      </c>
      <c r="R5951" s="0" t="n">
        <f aca="false">VLOOKUP(B5951,'Team Data'!$A$1:$E$659,5,FALSE())</f>
        <v>486</v>
      </c>
      <c r="S5951" s="0" t="n">
        <f aca="false">IF(I5951=1,(MIN(30,(C5951-D5951)))*(M5951/(M5951+N5951))*(Q5951/(Q5951+R5951)),(MAX(-30,(C5951-D5951)))*(N5951/(M5951+N5951))*(R5951/(R5951+Q5951)))</f>
        <v>-0.357320099255583</v>
      </c>
      <c r="T5951" s="0" t="n">
        <f aca="false">IF(J5951=1,(MIN(30,(D5951-C5951)))*(K5951/(K5951+L5951))*(O5951/(O5951+P5951)),(MAX(-30,(D5951-C5951)))*(L5951/(K5951+L5951))*(P5951/(P5951+O5951)))</f>
        <v>1.5115908147436</v>
      </c>
      <c r="U5951" s="7" t="n">
        <v>43183</v>
      </c>
    </row>
    <row r="5952" customFormat="false" ht="15" hidden="false" customHeight="false" outlineLevel="0" collapsed="false">
      <c r="A5952" s="0" t="s">
        <v>296</v>
      </c>
      <c r="B5952" s="0" t="s">
        <v>235</v>
      </c>
      <c r="C5952" s="0" t="n">
        <v>78</v>
      </c>
      <c r="D5952" s="0" t="n">
        <v>65</v>
      </c>
      <c r="E5952" s="0" t="n">
        <v>34</v>
      </c>
      <c r="F5952" s="0" t="n">
        <v>30</v>
      </c>
      <c r="G5952" s="0" t="n">
        <v>11</v>
      </c>
      <c r="H5952" s="0" t="n">
        <v>17</v>
      </c>
      <c r="I5952" s="0" t="n">
        <v>1</v>
      </c>
      <c r="J5952" s="0" t="n">
        <v>0</v>
      </c>
      <c r="K5952" s="0" t="n">
        <f aca="false">VLOOKUP(A5952,'Team Data'!$A$1:$E$659,2,FALSE())</f>
        <v>26</v>
      </c>
      <c r="L5952" s="0" t="n">
        <f aca="false">VLOOKUP(A5952,'Team Data'!$A$1:$E$659,3,FALSE())</f>
        <v>10</v>
      </c>
      <c r="M5952" s="0" t="n">
        <f aca="false">VLOOKUP(B5952,'Team Data'!$A$1:$E$659,2,FALSE())</f>
        <v>30</v>
      </c>
      <c r="N5952" s="0" t="n">
        <f aca="false">VLOOKUP(B5952,'Team Data'!$A$1:$E$659,3,FALSE())</f>
        <v>7</v>
      </c>
      <c r="O5952" s="0" t="n">
        <f aca="false">VLOOKUP(A5952,'Team Data'!$A$1:$E$659,4,FALSE())</f>
        <v>726</v>
      </c>
      <c r="P5952" s="0" t="n">
        <f aca="false">VLOOKUP(A5952,'Team Data'!$A$1:$E$659,5,FALSE())</f>
        <v>495</v>
      </c>
      <c r="Q5952" s="0" t="n">
        <f aca="false">VLOOKUP(B5952,'Team Data'!$A$1:$E$659,4,FALSE())</f>
        <v>726</v>
      </c>
      <c r="R5952" s="0" t="n">
        <f aca="false">VLOOKUP(B5952,'Team Data'!$A$1:$E$659,5,FALSE())</f>
        <v>521</v>
      </c>
      <c r="S5952" s="0" t="n">
        <f aca="false">IF(I5952=1,(MIN(30,(C5952-D5952)))*(M5952/(M5952+N5952))*(Q5952/(Q5952+R5952)),(MAX(-30,(C5952-D5952)))*(N5952/(M5952+N5952))*(R5952/(R5952+Q5952)))</f>
        <v>6.13667396345825</v>
      </c>
      <c r="T5952" s="0" t="n">
        <f aca="false">IF(J5952=1,(MIN(30,(D5952-C5952)))*(K5952/(K5952+L5952))*(O5952/(O5952+P5952)),(MAX(-30,(D5952-C5952)))*(L5952/(K5952+L5952))*(P5952/(P5952+O5952)))</f>
        <v>-1.46396396396396</v>
      </c>
      <c r="U5952" s="7" t="n">
        <v>43183</v>
      </c>
    </row>
    <row r="5953" customFormat="false" ht="15" hidden="false" customHeight="false" outlineLevel="0" collapsed="false">
      <c r="A5953" s="0" t="s">
        <v>48</v>
      </c>
      <c r="B5953" s="0" t="s">
        <v>144</v>
      </c>
      <c r="C5953" s="0" t="n">
        <v>71</v>
      </c>
      <c r="D5953" s="0" t="n">
        <v>84</v>
      </c>
      <c r="E5953" s="0" t="n">
        <v>30</v>
      </c>
      <c r="F5953" s="0" t="n">
        <v>31</v>
      </c>
      <c r="G5953" s="0" t="n">
        <v>12</v>
      </c>
      <c r="H5953" s="0" t="n">
        <v>8</v>
      </c>
      <c r="I5953" s="0" t="n">
        <v>0</v>
      </c>
      <c r="J5953" s="0" t="n">
        <v>1</v>
      </c>
      <c r="K5953" s="0" t="n">
        <f aca="false">VLOOKUP(A5953,'Team Data'!$A$1:$E$659,2,FALSE())</f>
        <v>21</v>
      </c>
      <c r="L5953" s="0" t="n">
        <f aca="false">VLOOKUP(A5953,'Team Data'!$A$1:$E$659,3,FALSE())</f>
        <v>15</v>
      </c>
      <c r="M5953" s="0" t="n">
        <f aca="false">VLOOKUP(B5953,'Team Data'!$A$1:$E$659,2,FALSE())</f>
        <v>22</v>
      </c>
      <c r="N5953" s="0" t="n">
        <f aca="false">VLOOKUP(B5953,'Team Data'!$A$1:$E$659,3,FALSE())</f>
        <v>15</v>
      </c>
      <c r="O5953" s="0" t="n">
        <f aca="false">VLOOKUP(A5953,'Team Data'!$A$1:$E$659,4,FALSE())</f>
        <v>577</v>
      </c>
      <c r="P5953" s="0" t="n">
        <f aca="false">VLOOKUP(A5953,'Team Data'!$A$1:$E$659,5,FALSE())</f>
        <v>521</v>
      </c>
      <c r="Q5953" s="0" t="n">
        <f aca="false">VLOOKUP(B5953,'Team Data'!$A$1:$E$659,4,FALSE())</f>
        <v>570</v>
      </c>
      <c r="R5953" s="0" t="n">
        <f aca="false">VLOOKUP(B5953,'Team Data'!$A$1:$E$659,5,FALSE())</f>
        <v>569</v>
      </c>
      <c r="S5953" s="0" t="n">
        <f aca="false">IF(I5953=1,(MIN(30,(C5953-D5953)))*(M5953/(M5953+N5953))*(Q5953/(Q5953+R5953)),(MAX(-30,(C5953-D5953)))*(N5953/(M5953+N5953))*(R5953/(R5953+Q5953)))</f>
        <v>-2.63282158365565</v>
      </c>
      <c r="T5953" s="0" t="n">
        <f aca="false">IF(J5953=1,(MIN(30,(D5953-C5953)))*(K5953/(K5953+L5953))*(O5953/(O5953+P5953)),(MAX(-30,(D5953-C5953)))*(L5953/(K5953+L5953))*(P5953/(P5953+O5953)))</f>
        <v>3.98504857316333</v>
      </c>
      <c r="U5953" s="7" t="n">
        <v>43183</v>
      </c>
    </row>
    <row r="5954" customFormat="false" ht="15" hidden="false" customHeight="false" outlineLevel="0" collapsed="false">
      <c r="A5954" s="0" t="s">
        <v>153</v>
      </c>
      <c r="B5954" s="0" t="s">
        <v>135</v>
      </c>
      <c r="C5954" s="0" t="n">
        <v>78</v>
      </c>
      <c r="D5954" s="0" t="n">
        <v>62</v>
      </c>
      <c r="E5954" s="0" t="n">
        <v>36</v>
      </c>
      <c r="F5954" s="0" t="n">
        <v>28</v>
      </c>
      <c r="G5954" s="0" t="n">
        <v>15</v>
      </c>
      <c r="H5954" s="0" t="n">
        <v>6</v>
      </c>
      <c r="I5954" s="0" t="n">
        <v>1</v>
      </c>
      <c r="J5954" s="0" t="n">
        <v>0</v>
      </c>
      <c r="K5954" s="0" t="n">
        <f aca="false">VLOOKUP(A5954,'Team Data'!$A$1:$E$659,2,FALSE())</f>
        <v>32</v>
      </c>
      <c r="L5954" s="0" t="n">
        <f aca="false">VLOOKUP(A5954,'Team Data'!$A$1:$E$659,3,FALSE())</f>
        <v>6</v>
      </c>
      <c r="M5954" s="0" t="n">
        <f aca="false">VLOOKUP(B5954,'Team Data'!$A$1:$E$659,2,FALSE())</f>
        <v>25</v>
      </c>
      <c r="N5954" s="0" t="n">
        <f aca="false">VLOOKUP(B5954,'Team Data'!$A$1:$E$659,3,FALSE())</f>
        <v>12</v>
      </c>
      <c r="O5954" s="0" t="n">
        <f aca="false">VLOOKUP(A5954,'Team Data'!$A$1:$E$659,4,FALSE())</f>
        <v>662</v>
      </c>
      <c r="P5954" s="0" t="n">
        <f aca="false">VLOOKUP(A5954,'Team Data'!$A$1:$E$659,5,FALSE())</f>
        <v>561</v>
      </c>
      <c r="Q5954" s="0" t="n">
        <f aca="false">VLOOKUP(B5954,'Team Data'!$A$1:$E$659,4,FALSE())</f>
        <v>699</v>
      </c>
      <c r="R5954" s="0" t="n">
        <f aca="false">VLOOKUP(B5954,'Team Data'!$A$1:$E$659,5,FALSE())</f>
        <v>540</v>
      </c>
      <c r="S5954" s="0" t="n">
        <f aca="false">IF(I5954=1,(MIN(30,(C5954-D5954)))*(M5954/(M5954+N5954))*(Q5954/(Q5954+R5954)),(MAX(-30,(C5954-D5954)))*(N5954/(M5954+N5954))*(R5954/(R5954+Q5954)))</f>
        <v>6.09907728551796</v>
      </c>
      <c r="T5954" s="0" t="n">
        <f aca="false">IF(J5954=1,(MIN(30,(D5954-C5954)))*(K5954/(K5954+L5954))*(O5954/(O5954+P5954)),(MAX(-30,(D5954-C5954)))*(L5954/(K5954+L5954))*(P5954/(P5954+O5954)))</f>
        <v>-1.15884150277575</v>
      </c>
      <c r="U5954" s="7" t="n">
        <v>43183</v>
      </c>
    </row>
    <row r="5955" customFormat="false" ht="15" hidden="false" customHeight="false" outlineLevel="0" collapsed="false">
      <c r="A5955" s="0" t="s">
        <v>92</v>
      </c>
      <c r="B5955" s="0" t="s">
        <v>169</v>
      </c>
      <c r="C5955" s="0" t="n">
        <v>54</v>
      </c>
      <c r="D5955" s="0" t="n">
        <v>58</v>
      </c>
      <c r="E5955" s="0" t="n">
        <v>36</v>
      </c>
      <c r="F5955" s="0" t="n">
        <v>34</v>
      </c>
      <c r="G5955" s="0" t="n">
        <v>15</v>
      </c>
      <c r="H5955" s="0" t="n">
        <v>11</v>
      </c>
      <c r="I5955" s="0" t="n">
        <v>0</v>
      </c>
      <c r="J5955" s="0" t="n">
        <v>1</v>
      </c>
      <c r="K5955" s="0" t="n">
        <f aca="false">VLOOKUP(A5955,'Team Data'!$A$1:$E$659,2,FALSE())</f>
        <v>23</v>
      </c>
      <c r="L5955" s="0" t="n">
        <f aca="false">VLOOKUP(A5955,'Team Data'!$A$1:$E$659,3,FALSE())</f>
        <v>12</v>
      </c>
      <c r="M5955" s="0" t="n">
        <f aca="false">VLOOKUP(B5955,'Team Data'!$A$1:$E$659,2,FALSE())</f>
        <v>32</v>
      </c>
      <c r="N5955" s="0" t="n">
        <f aca="false">VLOOKUP(B5955,'Team Data'!$A$1:$E$659,3,FALSE())</f>
        <v>7</v>
      </c>
      <c r="O5955" s="0" t="n">
        <f aca="false">VLOOKUP(A5955,'Team Data'!$A$1:$E$659,4,FALSE())</f>
        <v>673</v>
      </c>
      <c r="P5955" s="0" t="n">
        <f aca="false">VLOOKUP(A5955,'Team Data'!$A$1:$E$659,5,FALSE())</f>
        <v>500</v>
      </c>
      <c r="Q5955" s="0" t="n">
        <f aca="false">VLOOKUP(B5955,'Team Data'!$A$1:$E$659,4,FALSE())</f>
        <v>785</v>
      </c>
      <c r="R5955" s="0" t="n">
        <f aca="false">VLOOKUP(B5955,'Team Data'!$A$1:$E$659,5,FALSE())</f>
        <v>531</v>
      </c>
      <c r="S5955" s="0" t="n">
        <f aca="false">IF(I5955=1,(MIN(30,(C5955-D5955)))*(M5955/(M5955+N5955))*(Q5955/(Q5955+R5955)),(MAX(-30,(C5955-D5955)))*(N5955/(M5955+N5955))*(R5955/(R5955+Q5955)))</f>
        <v>-0.289689034369885</v>
      </c>
      <c r="T5955" s="0" t="n">
        <f aca="false">IF(J5955=1,(MIN(30,(D5955-C5955)))*(K5955/(K5955+L5955))*(O5955/(O5955+P5955)),(MAX(-30,(D5955-C5955)))*(L5955/(K5955+L5955))*(P5955/(P5955+O5955)))</f>
        <v>1.50812324929972</v>
      </c>
      <c r="U5955" s="7" t="n">
        <v>43184</v>
      </c>
    </row>
    <row r="5956" customFormat="false" ht="15" hidden="false" customHeight="false" outlineLevel="0" collapsed="false">
      <c r="A5956" s="0" t="s">
        <v>296</v>
      </c>
      <c r="B5956" s="0" t="s">
        <v>334</v>
      </c>
      <c r="C5956" s="0" t="n">
        <v>59</v>
      </c>
      <c r="D5956" s="0" t="n">
        <v>71</v>
      </c>
      <c r="E5956" s="0" t="n">
        <v>33</v>
      </c>
      <c r="F5956" s="0" t="n">
        <v>51</v>
      </c>
      <c r="G5956" s="0" t="n">
        <v>9</v>
      </c>
      <c r="H5956" s="0" t="n">
        <v>12</v>
      </c>
      <c r="I5956" s="0" t="n">
        <v>0</v>
      </c>
      <c r="J5956" s="0" t="n">
        <v>1</v>
      </c>
      <c r="K5956" s="0" t="n">
        <f aca="false">VLOOKUP(A5956,'Team Data'!$A$1:$E$659,2,FALSE())</f>
        <v>26</v>
      </c>
      <c r="L5956" s="0" t="n">
        <f aca="false">VLOOKUP(A5956,'Team Data'!$A$1:$E$659,3,FALSE())</f>
        <v>10</v>
      </c>
      <c r="M5956" s="0" t="n">
        <f aca="false">VLOOKUP(B5956,'Team Data'!$A$1:$E$659,2,FALSE())</f>
        <v>36</v>
      </c>
      <c r="N5956" s="0" t="n">
        <f aca="false">VLOOKUP(B5956,'Team Data'!$A$1:$E$659,3,FALSE())</f>
        <v>4</v>
      </c>
      <c r="O5956" s="0" t="n">
        <f aca="false">VLOOKUP(A5956,'Team Data'!$A$1:$E$659,4,FALSE())</f>
        <v>726</v>
      </c>
      <c r="P5956" s="0" t="n">
        <f aca="false">VLOOKUP(A5956,'Team Data'!$A$1:$E$659,5,FALSE())</f>
        <v>495</v>
      </c>
      <c r="Q5956" s="0" t="n">
        <f aca="false">VLOOKUP(B5956,'Team Data'!$A$1:$E$659,4,FALSE())</f>
        <v>804</v>
      </c>
      <c r="R5956" s="0" t="n">
        <f aca="false">VLOOKUP(B5956,'Team Data'!$A$1:$E$659,5,FALSE())</f>
        <v>530</v>
      </c>
      <c r="S5956" s="0" t="n">
        <f aca="false">IF(I5956=1,(MIN(30,(C5956-D5956)))*(M5956/(M5956+N5956))*(Q5956/(Q5956+R5956)),(MAX(-30,(C5956-D5956)))*(N5956/(M5956+N5956))*(R5956/(R5956+Q5956)))</f>
        <v>-0.476761619190405</v>
      </c>
      <c r="T5956" s="0" t="n">
        <f aca="false">IF(J5956=1,(MIN(30,(D5956-C5956)))*(K5956/(K5956+L5956))*(O5956/(O5956+P5956)),(MAX(-30,(D5956-C5956)))*(L5956/(K5956+L5956))*(P5956/(P5956+O5956)))</f>
        <v>5.15315315315315</v>
      </c>
      <c r="U5956" s="7" t="n">
        <v>43184</v>
      </c>
    </row>
    <row r="5957" customFormat="false" ht="15" hidden="false" customHeight="false" outlineLevel="0" collapsed="false">
      <c r="A5957" s="0" t="s">
        <v>75</v>
      </c>
      <c r="B5957" s="0" t="s">
        <v>133</v>
      </c>
      <c r="C5957" s="0" t="n">
        <v>81</v>
      </c>
      <c r="D5957" s="0" t="n">
        <v>85</v>
      </c>
      <c r="E5957" s="0" t="n">
        <v>32</v>
      </c>
      <c r="F5957" s="0" t="n">
        <v>47</v>
      </c>
      <c r="G5957" s="0" t="n">
        <v>11</v>
      </c>
      <c r="H5957" s="0" t="n">
        <v>18</v>
      </c>
      <c r="I5957" s="0" t="n">
        <v>0</v>
      </c>
      <c r="J5957" s="0" t="n">
        <v>1</v>
      </c>
      <c r="K5957" s="0" t="n">
        <f aca="false">VLOOKUP(A5957,'Team Data'!$A$1:$E$659,2,FALSE())</f>
        <v>28</v>
      </c>
      <c r="L5957" s="0" t="n">
        <f aca="false">VLOOKUP(A5957,'Team Data'!$A$1:$E$659,3,FALSE())</f>
        <v>8</v>
      </c>
      <c r="M5957" s="0" t="n">
        <f aca="false">VLOOKUP(B5957,'Team Data'!$A$1:$E$659,2,FALSE())</f>
        <v>30</v>
      </c>
      <c r="N5957" s="0" t="n">
        <f aca="false">VLOOKUP(B5957,'Team Data'!$A$1:$E$659,3,FALSE())</f>
        <v>8</v>
      </c>
      <c r="O5957" s="0" t="n">
        <f aca="false">VLOOKUP(A5957,'Team Data'!$A$1:$E$659,4,FALSE())</f>
        <v>723</v>
      </c>
      <c r="P5957" s="0" t="n">
        <f aca="false">VLOOKUP(A5957,'Team Data'!$A$1:$E$659,5,FALSE())</f>
        <v>486</v>
      </c>
      <c r="Q5957" s="0" t="n">
        <f aca="false">VLOOKUP(B5957,'Team Data'!$A$1:$E$659,4,FALSE())</f>
        <v>816</v>
      </c>
      <c r="R5957" s="0" t="n">
        <f aca="false">VLOOKUP(B5957,'Team Data'!$A$1:$E$659,5,FALSE())</f>
        <v>475</v>
      </c>
      <c r="S5957" s="0" t="n">
        <f aca="false">IF(I5957=1,(MIN(30,(C5957-D5957)))*(M5957/(M5957+N5957))*(Q5957/(Q5957+R5957)),(MAX(-30,(C5957-D5957)))*(N5957/(M5957+N5957))*(R5957/(R5957+Q5957)))</f>
        <v>-0.309837335398916</v>
      </c>
      <c r="T5957" s="0" t="n">
        <f aca="false">IF(J5957=1,(MIN(30,(D5957-C5957)))*(K5957/(K5957+L5957))*(O5957/(O5957+P5957)),(MAX(-30,(D5957-C5957)))*(L5957/(K5957+L5957))*(P5957/(P5957+O5957)))</f>
        <v>1.86049076371657</v>
      </c>
      <c r="U5957" s="7" t="n">
        <v>43184</v>
      </c>
    </row>
    <row r="5958" customFormat="false" ht="15" hidden="false" customHeight="false" outlineLevel="0" collapsed="false">
      <c r="A5958" s="0" t="s">
        <v>203</v>
      </c>
      <c r="B5958" s="0" t="s">
        <v>258</v>
      </c>
      <c r="C5958" s="0" t="n">
        <v>62</v>
      </c>
      <c r="D5958" s="0" t="n">
        <v>72</v>
      </c>
      <c r="E5958" s="0" t="n">
        <v>44</v>
      </c>
      <c r="F5958" s="0" t="n">
        <v>46</v>
      </c>
      <c r="G5958" s="0" t="n">
        <v>10</v>
      </c>
      <c r="H5958" s="0" t="n">
        <v>10</v>
      </c>
      <c r="I5958" s="0" t="n">
        <v>0</v>
      </c>
      <c r="J5958" s="0" t="n">
        <v>1</v>
      </c>
      <c r="K5958" s="0" t="n">
        <f aca="false">VLOOKUP(A5958,'Team Data'!$A$1:$E$659,2,FALSE())</f>
        <v>20</v>
      </c>
      <c r="L5958" s="0" t="n">
        <f aca="false">VLOOKUP(A5958,'Team Data'!$A$1:$E$659,3,FALSE())</f>
        <v>18</v>
      </c>
      <c r="M5958" s="0" t="n">
        <f aca="false">VLOOKUP(B5958,'Team Data'!$A$1:$E$659,2,FALSE())</f>
        <v>22</v>
      </c>
      <c r="N5958" s="0" t="n">
        <f aca="false">VLOOKUP(B5958,'Team Data'!$A$1:$E$659,3,FALSE())</f>
        <v>17</v>
      </c>
      <c r="O5958" s="0" t="n">
        <f aca="false">VLOOKUP(A5958,'Team Data'!$A$1:$E$659,4,FALSE())</f>
        <v>623</v>
      </c>
      <c r="P5958" s="0" t="n">
        <f aca="false">VLOOKUP(A5958,'Team Data'!$A$1:$E$659,5,FALSE())</f>
        <v>572</v>
      </c>
      <c r="Q5958" s="0" t="n">
        <f aca="false">VLOOKUP(B5958,'Team Data'!$A$1:$E$659,4,FALSE())</f>
        <v>712</v>
      </c>
      <c r="R5958" s="0" t="n">
        <f aca="false">VLOOKUP(B5958,'Team Data'!$A$1:$E$659,5,FALSE())</f>
        <v>575</v>
      </c>
      <c r="S5958" s="0" t="n">
        <f aca="false">IF(I5958=1,(MIN(30,(C5958-D5958)))*(M5958/(M5958+N5958))*(Q5958/(Q5958+R5958)),(MAX(-30,(C5958-D5958)))*(N5958/(M5958+N5958))*(R5958/(R5958+Q5958)))</f>
        <v>-1.94748271671349</v>
      </c>
      <c r="T5958" s="0" t="n">
        <f aca="false">IF(J5958=1,(MIN(30,(D5958-C5958)))*(K5958/(K5958+L5958))*(O5958/(O5958+P5958)),(MAX(-30,(D5958-C5958)))*(L5958/(K5958+L5958))*(P5958/(P5958+O5958)))</f>
        <v>2.74388901123101</v>
      </c>
      <c r="U5958" s="7" t="n">
        <v>43186</v>
      </c>
    </row>
    <row r="5959" customFormat="false" ht="15" hidden="false" customHeight="false" outlineLevel="0" collapsed="false">
      <c r="A5959" s="0" t="s">
        <v>345</v>
      </c>
      <c r="B5959" s="0" t="s">
        <v>326</v>
      </c>
      <c r="C5959" s="0" t="n">
        <v>64</v>
      </c>
      <c r="D5959" s="0" t="n">
        <v>69</v>
      </c>
      <c r="E5959" s="0" t="n">
        <v>32</v>
      </c>
      <c r="F5959" s="0" t="n">
        <v>38</v>
      </c>
      <c r="G5959" s="0" t="n">
        <v>6</v>
      </c>
      <c r="H5959" s="0" t="n">
        <v>13</v>
      </c>
      <c r="I5959" s="0" t="n">
        <v>0</v>
      </c>
      <c r="J5959" s="0" t="n">
        <v>1</v>
      </c>
      <c r="K5959" s="0" t="n">
        <f aca="false">VLOOKUP(A5959,'Team Data'!$A$1:$E$659,2,FALSE())</f>
        <v>27</v>
      </c>
      <c r="L5959" s="0" t="n">
        <f aca="false">VLOOKUP(A5959,'Team Data'!$A$1:$E$659,3,FALSE())</f>
        <v>11</v>
      </c>
      <c r="M5959" s="0" t="n">
        <f aca="false">VLOOKUP(B5959,'Team Data'!$A$1:$E$659,2,FALSE())</f>
        <v>23</v>
      </c>
      <c r="N5959" s="0" t="n">
        <f aca="false">VLOOKUP(B5959,'Team Data'!$A$1:$E$659,3,FALSE())</f>
        <v>12</v>
      </c>
      <c r="O5959" s="0" t="n">
        <f aca="false">VLOOKUP(A5959,'Team Data'!$A$1:$E$659,4,FALSE())</f>
        <v>718</v>
      </c>
      <c r="P5959" s="0" t="n">
        <f aca="false">VLOOKUP(A5959,'Team Data'!$A$1:$E$659,5,FALSE())</f>
        <v>515</v>
      </c>
      <c r="Q5959" s="0" t="n">
        <f aca="false">VLOOKUP(B5959,'Team Data'!$A$1:$E$659,4,FALSE())</f>
        <v>668</v>
      </c>
      <c r="R5959" s="0" t="n">
        <f aca="false">VLOOKUP(B5959,'Team Data'!$A$1:$E$659,5,FALSE())</f>
        <v>500</v>
      </c>
      <c r="S5959" s="0" t="n">
        <f aca="false">IF(I5959=1,(MIN(30,(C5959-D5959)))*(M5959/(M5959+N5959))*(Q5959/(Q5959+R5959)),(MAX(-30,(C5959-D5959)))*(N5959/(M5959+N5959))*(R5959/(R5959+Q5959)))</f>
        <v>-0.73385518590998</v>
      </c>
      <c r="T5959" s="0" t="n">
        <f aca="false">IF(J5959=1,(MIN(30,(D5959-C5959)))*(K5959/(K5959+L5959))*(O5959/(O5959+P5959)),(MAX(-30,(D5959-C5959)))*(L5959/(K5959+L5959))*(P5959/(P5959+O5959)))</f>
        <v>2.06876680752977</v>
      </c>
      <c r="U5959" s="7" t="n">
        <v>43186</v>
      </c>
    </row>
    <row r="5960" customFormat="false" ht="15" hidden="false" customHeight="false" outlineLevel="0" collapsed="false">
      <c r="A5960" s="0" t="s">
        <v>174</v>
      </c>
      <c r="B5960" s="0" t="s">
        <v>225</v>
      </c>
      <c r="C5960" s="0" t="n">
        <v>60</v>
      </c>
      <c r="D5960" s="0" t="n">
        <v>75</v>
      </c>
      <c r="E5960" s="0" t="n">
        <v>35</v>
      </c>
      <c r="F5960" s="0" t="n">
        <v>33</v>
      </c>
      <c r="G5960" s="0" t="n">
        <v>11</v>
      </c>
      <c r="H5960" s="0" t="n">
        <v>8</v>
      </c>
      <c r="I5960" s="0" t="n">
        <v>0</v>
      </c>
      <c r="J5960" s="0" t="n">
        <v>1</v>
      </c>
      <c r="K5960" s="0" t="n">
        <f aca="false">VLOOKUP(A5960,'Team Data'!$A$1:$E$659,2,FALSE())</f>
        <v>25</v>
      </c>
      <c r="L5960" s="0" t="n">
        <f aca="false">VLOOKUP(A5960,'Team Data'!$A$1:$E$659,3,FALSE())</f>
        <v>12</v>
      </c>
      <c r="M5960" s="0" t="n">
        <f aca="false">VLOOKUP(B5960,'Team Data'!$A$1:$E$659,2,FALSE())</f>
        <v>26</v>
      </c>
      <c r="N5960" s="0" t="n">
        <f aca="false">VLOOKUP(B5960,'Team Data'!$A$1:$E$659,3,FALSE())</f>
        <v>12</v>
      </c>
      <c r="O5960" s="0" t="n">
        <f aca="false">VLOOKUP(A5960,'Team Data'!$A$1:$E$659,4,FALSE())</f>
        <v>653</v>
      </c>
      <c r="P5960" s="0" t="n">
        <f aca="false">VLOOKUP(A5960,'Team Data'!$A$1:$E$659,5,FALSE())</f>
        <v>548</v>
      </c>
      <c r="Q5960" s="0" t="n">
        <f aca="false">VLOOKUP(B5960,'Team Data'!$A$1:$E$659,4,FALSE())</f>
        <v>700</v>
      </c>
      <c r="R5960" s="0" t="n">
        <f aca="false">VLOOKUP(B5960,'Team Data'!$A$1:$E$659,5,FALSE())</f>
        <v>549</v>
      </c>
      <c r="S5960" s="0" t="n">
        <f aca="false">IF(I5960=1,(MIN(30,(C5960-D5960)))*(M5960/(M5960+N5960))*(Q5960/(Q5960+R5960)),(MAX(-30,(C5960-D5960)))*(N5960/(M5960+N5960))*(R5960/(R5960+Q5960)))</f>
        <v>-2.08208672200919</v>
      </c>
      <c r="T5960" s="0" t="n">
        <f aca="false">IF(J5960=1,(MIN(30,(D5960-C5960)))*(K5960/(K5960+L5960))*(O5960/(O5960+P5960)),(MAX(-30,(D5960-C5960)))*(L5960/(K5960+L5960))*(P5960/(P5960+O5960)))</f>
        <v>5.51061052726332</v>
      </c>
      <c r="U5960" s="7" t="n">
        <v>43187</v>
      </c>
    </row>
    <row r="5961" customFormat="false" ht="15" hidden="false" customHeight="false" outlineLevel="0" collapsed="false">
      <c r="A5961" s="0" t="s">
        <v>312</v>
      </c>
      <c r="B5961" s="0" t="s">
        <v>144</v>
      </c>
      <c r="C5961" s="0" t="n">
        <v>67</v>
      </c>
      <c r="D5961" s="0" t="n">
        <v>51</v>
      </c>
      <c r="E5961" s="0" t="n">
        <v>40</v>
      </c>
      <c r="F5961" s="0" t="n">
        <v>36</v>
      </c>
      <c r="G5961" s="0" t="n">
        <v>13</v>
      </c>
      <c r="H5961" s="0" t="n">
        <v>12</v>
      </c>
      <c r="I5961" s="0" t="n">
        <v>1</v>
      </c>
      <c r="J5961" s="0" t="n">
        <v>0</v>
      </c>
      <c r="K5961" s="0" t="n">
        <f aca="false">VLOOKUP(A5961,'Team Data'!$A$1:$E$659,2,FALSE())</f>
        <v>20</v>
      </c>
      <c r="L5961" s="0" t="n">
        <f aca="false">VLOOKUP(A5961,'Team Data'!$A$1:$E$659,3,FALSE())</f>
        <v>16</v>
      </c>
      <c r="M5961" s="0" t="n">
        <f aca="false">VLOOKUP(B5961,'Team Data'!$A$1:$E$659,2,FALSE())</f>
        <v>22</v>
      </c>
      <c r="N5961" s="0" t="n">
        <f aca="false">VLOOKUP(B5961,'Team Data'!$A$1:$E$659,3,FALSE())</f>
        <v>15</v>
      </c>
      <c r="O5961" s="0" t="n">
        <f aca="false">VLOOKUP(A5961,'Team Data'!$A$1:$E$659,4,FALSE())</f>
        <v>545</v>
      </c>
      <c r="P5961" s="0" t="n">
        <f aca="false">VLOOKUP(A5961,'Team Data'!$A$1:$E$659,5,FALSE())</f>
        <v>579</v>
      </c>
      <c r="Q5961" s="0" t="n">
        <f aca="false">VLOOKUP(B5961,'Team Data'!$A$1:$E$659,4,FALSE())</f>
        <v>570</v>
      </c>
      <c r="R5961" s="0" t="n">
        <f aca="false">VLOOKUP(B5961,'Team Data'!$A$1:$E$659,5,FALSE())</f>
        <v>569</v>
      </c>
      <c r="S5961" s="0" t="n">
        <f aca="false">IF(I5961=1,(MIN(30,(C5961-D5961)))*(M5961/(M5961+N5961))*(Q5961/(Q5961+R5961)),(MAX(-30,(C5961-D5961)))*(N5961/(M5961+N5961))*(R5961/(R5961+Q5961)))</f>
        <v>4.76093301378639</v>
      </c>
      <c r="T5961" s="0" t="n">
        <f aca="false">IF(J5961=1,(MIN(30,(D5961-C5961)))*(K5961/(K5961+L5961))*(O5961/(O5961+P5961)),(MAX(-30,(D5961-C5961)))*(L5961/(K5961+L5961))*(P5961/(P5961+O5961)))</f>
        <v>-3.66310794780546</v>
      </c>
      <c r="U5961" s="7" t="n">
        <v>43187</v>
      </c>
    </row>
    <row r="5962" customFormat="false" ht="15" hidden="false" customHeight="false" outlineLevel="0" collapsed="false">
      <c r="A5962" s="0" t="s">
        <v>258</v>
      </c>
      <c r="B5962" s="0" t="s">
        <v>203</v>
      </c>
      <c r="C5962" s="0" t="n">
        <v>55</v>
      </c>
      <c r="D5962" s="0" t="n">
        <v>69</v>
      </c>
      <c r="E5962" s="0" t="n">
        <v>31</v>
      </c>
      <c r="F5962" s="0" t="n">
        <v>43</v>
      </c>
      <c r="G5962" s="0" t="n">
        <v>16</v>
      </c>
      <c r="H5962" s="0" t="n">
        <v>3</v>
      </c>
      <c r="I5962" s="0" t="n">
        <v>0</v>
      </c>
      <c r="J5962" s="0" t="n">
        <v>1</v>
      </c>
      <c r="K5962" s="0" t="n">
        <f aca="false">VLOOKUP(A5962,'Team Data'!$A$1:$E$659,2,FALSE())</f>
        <v>22</v>
      </c>
      <c r="L5962" s="0" t="n">
        <f aca="false">VLOOKUP(A5962,'Team Data'!$A$1:$E$659,3,FALSE())</f>
        <v>17</v>
      </c>
      <c r="M5962" s="0" t="n">
        <f aca="false">VLOOKUP(B5962,'Team Data'!$A$1:$E$659,2,FALSE())</f>
        <v>20</v>
      </c>
      <c r="N5962" s="0" t="n">
        <f aca="false">VLOOKUP(B5962,'Team Data'!$A$1:$E$659,3,FALSE())</f>
        <v>18</v>
      </c>
      <c r="O5962" s="0" t="n">
        <f aca="false">VLOOKUP(A5962,'Team Data'!$A$1:$E$659,4,FALSE())</f>
        <v>712</v>
      </c>
      <c r="P5962" s="0" t="n">
        <f aca="false">VLOOKUP(A5962,'Team Data'!$A$1:$E$659,5,FALSE())</f>
        <v>575</v>
      </c>
      <c r="Q5962" s="0" t="n">
        <f aca="false">VLOOKUP(B5962,'Team Data'!$A$1:$E$659,4,FALSE())</f>
        <v>623</v>
      </c>
      <c r="R5962" s="0" t="n">
        <f aca="false">VLOOKUP(B5962,'Team Data'!$A$1:$E$659,5,FALSE())</f>
        <v>572</v>
      </c>
      <c r="S5962" s="0" t="n">
        <f aca="false">IF(I5962=1,(MIN(30,(C5962-D5962)))*(M5962/(M5962+N5962))*(Q5962/(Q5962+R5962)),(MAX(-30,(C5962-D5962)))*(N5962/(M5962+N5962))*(R5962/(R5962+Q5962)))</f>
        <v>-3.17427879321735</v>
      </c>
      <c r="T5962" s="0" t="n">
        <f aca="false">IF(J5962=1,(MIN(30,(D5962-C5962)))*(K5962/(K5962+L5962))*(O5962/(O5962+P5962)),(MAX(-30,(D5962-C5962)))*(L5962/(K5962+L5962))*(P5962/(P5962+O5962)))</f>
        <v>4.36905544597852</v>
      </c>
      <c r="U5962" s="7" t="n">
        <v>43188</v>
      </c>
    </row>
    <row r="5963" customFormat="false" ht="15" hidden="false" customHeight="false" outlineLevel="0" collapsed="false">
      <c r="A5963" s="0" t="s">
        <v>254</v>
      </c>
      <c r="B5963" s="0" t="s">
        <v>206</v>
      </c>
      <c r="C5963" s="0" t="n">
        <v>80</v>
      </c>
      <c r="D5963" s="0" t="n">
        <v>99</v>
      </c>
      <c r="E5963" s="0" t="n">
        <v>38</v>
      </c>
      <c r="F5963" s="0" t="n">
        <v>34</v>
      </c>
      <c r="G5963" s="0" t="n">
        <v>14</v>
      </c>
      <c r="H5963" s="0" t="n">
        <v>13</v>
      </c>
      <c r="I5963" s="0" t="n">
        <v>0</v>
      </c>
      <c r="J5963" s="0" t="n">
        <v>1</v>
      </c>
      <c r="K5963" s="0" t="n">
        <f aca="false">VLOOKUP(A5963,'Team Data'!$A$1:$E$659,2,FALSE())</f>
        <v>21</v>
      </c>
      <c r="L5963" s="0" t="n">
        <f aca="false">VLOOKUP(A5963,'Team Data'!$A$1:$E$659,3,FALSE())</f>
        <v>15</v>
      </c>
      <c r="M5963" s="0" t="n">
        <f aca="false">VLOOKUP(B5963,'Team Data'!$A$1:$E$659,2,FALSE())</f>
        <v>26</v>
      </c>
      <c r="N5963" s="0" t="n">
        <f aca="false">VLOOKUP(B5963,'Team Data'!$A$1:$E$659,3,FALSE())</f>
        <v>12</v>
      </c>
      <c r="O5963" s="0" t="n">
        <f aca="false">VLOOKUP(A5963,'Team Data'!$A$1:$E$659,4,FALSE())</f>
        <v>540</v>
      </c>
      <c r="P5963" s="0" t="n">
        <f aca="false">VLOOKUP(A5963,'Team Data'!$A$1:$E$659,5,FALSE())</f>
        <v>510</v>
      </c>
      <c r="Q5963" s="0" t="n">
        <f aca="false">VLOOKUP(B5963,'Team Data'!$A$1:$E$659,4,FALSE())</f>
        <v>600</v>
      </c>
      <c r="R5963" s="0" t="n">
        <f aca="false">VLOOKUP(B5963,'Team Data'!$A$1:$E$659,5,FALSE())</f>
        <v>551</v>
      </c>
      <c r="S5963" s="0" t="n">
        <f aca="false">IF(I5963=1,(MIN(30,(C5963-D5963)))*(M5963/(M5963+N5963))*(Q5963/(Q5963+R5963)),(MAX(-30,(C5963-D5963)))*(N5963/(M5963+N5963))*(R5963/(R5963+Q5963)))</f>
        <v>-2.87228496959166</v>
      </c>
      <c r="T5963" s="0" t="n">
        <f aca="false">IF(J5963=1,(MIN(30,(D5963-C5963)))*(K5963/(K5963+L5963))*(O5963/(O5963+P5963)),(MAX(-30,(D5963-C5963)))*(L5963/(K5963+L5963))*(P5963/(P5963+O5963)))</f>
        <v>5.7</v>
      </c>
      <c r="U5963" s="7" t="n">
        <v>43188</v>
      </c>
    </row>
    <row r="5964" customFormat="false" ht="15" hidden="false" customHeight="false" outlineLevel="0" collapsed="false">
      <c r="A5964" s="0" t="s">
        <v>225</v>
      </c>
      <c r="B5964" s="0" t="s">
        <v>326</v>
      </c>
      <c r="C5964" s="0" t="n">
        <v>82</v>
      </c>
      <c r="D5964" s="0" t="n">
        <v>66</v>
      </c>
      <c r="E5964" s="0" t="n">
        <v>34</v>
      </c>
      <c r="F5964" s="0" t="n">
        <v>27</v>
      </c>
      <c r="G5964" s="0" t="n">
        <v>10</v>
      </c>
      <c r="H5964" s="0" t="n">
        <v>9</v>
      </c>
      <c r="I5964" s="0" t="n">
        <v>1</v>
      </c>
      <c r="J5964" s="0" t="n">
        <v>0</v>
      </c>
      <c r="K5964" s="0" t="n">
        <f aca="false">VLOOKUP(A5964,'Team Data'!$A$1:$E$659,2,FALSE())</f>
        <v>26</v>
      </c>
      <c r="L5964" s="0" t="n">
        <f aca="false">VLOOKUP(A5964,'Team Data'!$A$1:$E$659,3,FALSE())</f>
        <v>12</v>
      </c>
      <c r="M5964" s="0" t="n">
        <f aca="false">VLOOKUP(B5964,'Team Data'!$A$1:$E$659,2,FALSE())</f>
        <v>23</v>
      </c>
      <c r="N5964" s="0" t="n">
        <f aca="false">VLOOKUP(B5964,'Team Data'!$A$1:$E$659,3,FALSE())</f>
        <v>12</v>
      </c>
      <c r="O5964" s="0" t="n">
        <f aca="false">VLOOKUP(A5964,'Team Data'!$A$1:$E$659,4,FALSE())</f>
        <v>700</v>
      </c>
      <c r="P5964" s="0" t="n">
        <f aca="false">VLOOKUP(A5964,'Team Data'!$A$1:$E$659,5,FALSE())</f>
        <v>549</v>
      </c>
      <c r="Q5964" s="0" t="n">
        <f aca="false">VLOOKUP(B5964,'Team Data'!$A$1:$E$659,4,FALSE())</f>
        <v>668</v>
      </c>
      <c r="R5964" s="0" t="n">
        <f aca="false">VLOOKUP(B5964,'Team Data'!$A$1:$E$659,5,FALSE())</f>
        <v>500</v>
      </c>
      <c r="S5964" s="0" t="n">
        <f aca="false">IF(I5964=1,(MIN(30,(C5964-D5964)))*(M5964/(M5964+N5964))*(Q5964/(Q5964+R5964)),(MAX(-30,(C5964-D5964)))*(N5964/(M5964+N5964))*(R5964/(R5964+Q5964)))</f>
        <v>6.0133072407045</v>
      </c>
      <c r="T5964" s="0" t="n">
        <f aca="false">IF(J5964=1,(MIN(30,(D5964-C5964)))*(K5964/(K5964+L5964))*(O5964/(O5964+P5964)),(MAX(-30,(D5964-C5964)))*(L5964/(K5964+L5964))*(P5964/(P5964+O5964)))</f>
        <v>-2.22089250347647</v>
      </c>
      <c r="U5964" s="7" t="n">
        <v>43188</v>
      </c>
    </row>
    <row r="5965" customFormat="false" ht="15" hidden="false" customHeight="false" outlineLevel="0" collapsed="false">
      <c r="A5965" s="0" t="s">
        <v>258</v>
      </c>
      <c r="B5965" s="0" t="s">
        <v>203</v>
      </c>
      <c r="C5965" s="0" t="n">
        <v>77</v>
      </c>
      <c r="D5965" s="0" t="n">
        <v>88</v>
      </c>
      <c r="E5965" s="0" t="n">
        <v>37</v>
      </c>
      <c r="F5965" s="0" t="n">
        <v>40</v>
      </c>
      <c r="G5965" s="0" t="n">
        <v>8</v>
      </c>
      <c r="H5965" s="0" t="n">
        <v>11</v>
      </c>
      <c r="I5965" s="0" t="n">
        <v>0</v>
      </c>
      <c r="J5965" s="0" t="n">
        <v>1</v>
      </c>
      <c r="K5965" s="0" t="n">
        <f aca="false">VLOOKUP(A5965,'Team Data'!$A$1:$E$659,2,FALSE())</f>
        <v>22</v>
      </c>
      <c r="L5965" s="0" t="n">
        <f aca="false">VLOOKUP(A5965,'Team Data'!$A$1:$E$659,3,FALSE())</f>
        <v>17</v>
      </c>
      <c r="M5965" s="0" t="n">
        <f aca="false">VLOOKUP(B5965,'Team Data'!$A$1:$E$659,2,FALSE())</f>
        <v>20</v>
      </c>
      <c r="N5965" s="0" t="n">
        <f aca="false">VLOOKUP(B5965,'Team Data'!$A$1:$E$659,3,FALSE())</f>
        <v>18</v>
      </c>
      <c r="O5965" s="0" t="n">
        <f aca="false">VLOOKUP(A5965,'Team Data'!$A$1:$E$659,4,FALSE())</f>
        <v>712</v>
      </c>
      <c r="P5965" s="0" t="n">
        <f aca="false">VLOOKUP(A5965,'Team Data'!$A$1:$E$659,5,FALSE())</f>
        <v>575</v>
      </c>
      <c r="Q5965" s="0" t="n">
        <f aca="false">VLOOKUP(B5965,'Team Data'!$A$1:$E$659,4,FALSE())</f>
        <v>623</v>
      </c>
      <c r="R5965" s="0" t="n">
        <f aca="false">VLOOKUP(B5965,'Team Data'!$A$1:$E$659,5,FALSE())</f>
        <v>572</v>
      </c>
      <c r="S5965" s="0" t="n">
        <f aca="false">IF(I5965=1,(MIN(30,(C5965-D5965)))*(M5965/(M5965+N5965))*(Q5965/(Q5965+R5965)),(MAX(-30,(C5965-D5965)))*(N5965/(M5965+N5965))*(R5965/(R5965+Q5965)))</f>
        <v>-2.49407619467078</v>
      </c>
      <c r="T5965" s="0" t="n">
        <f aca="false">IF(J5965=1,(MIN(30,(D5965-C5965)))*(K5965/(K5965+L5965))*(O5965/(O5965+P5965)),(MAX(-30,(D5965-C5965)))*(L5965/(K5965+L5965))*(P5965/(P5965+O5965)))</f>
        <v>3.43282927898313</v>
      </c>
      <c r="U5965" s="7" t="n">
        <v>43189</v>
      </c>
    </row>
    <row r="5966" customFormat="false" ht="15" hidden="false" customHeight="false" outlineLevel="0" collapsed="false">
      <c r="A5966" s="0" t="s">
        <v>312</v>
      </c>
      <c r="B5966" s="0" t="s">
        <v>206</v>
      </c>
      <c r="C5966" s="0" t="n">
        <v>71</v>
      </c>
      <c r="D5966" s="0" t="n">
        <v>76</v>
      </c>
      <c r="E5966" s="0" t="n">
        <v>39</v>
      </c>
      <c r="F5966" s="0" t="n">
        <v>43</v>
      </c>
      <c r="G5966" s="0" t="n">
        <v>17</v>
      </c>
      <c r="H5966" s="0" t="n">
        <v>16</v>
      </c>
      <c r="I5966" s="0" t="n">
        <v>0</v>
      </c>
      <c r="J5966" s="0" t="n">
        <v>1</v>
      </c>
      <c r="K5966" s="0" t="n">
        <f aca="false">VLOOKUP(A5966,'Team Data'!$A$1:$E$659,2,FALSE())</f>
        <v>20</v>
      </c>
      <c r="L5966" s="0" t="n">
        <f aca="false">VLOOKUP(A5966,'Team Data'!$A$1:$E$659,3,FALSE())</f>
        <v>16</v>
      </c>
      <c r="M5966" s="0" t="n">
        <f aca="false">VLOOKUP(B5966,'Team Data'!$A$1:$E$659,2,FALSE())</f>
        <v>26</v>
      </c>
      <c r="N5966" s="0" t="n">
        <f aca="false">VLOOKUP(B5966,'Team Data'!$A$1:$E$659,3,FALSE())</f>
        <v>12</v>
      </c>
      <c r="O5966" s="0" t="n">
        <f aca="false">VLOOKUP(A5966,'Team Data'!$A$1:$E$659,4,FALSE())</f>
        <v>545</v>
      </c>
      <c r="P5966" s="0" t="n">
        <f aca="false">VLOOKUP(A5966,'Team Data'!$A$1:$E$659,5,FALSE())</f>
        <v>579</v>
      </c>
      <c r="Q5966" s="0" t="n">
        <f aca="false">VLOOKUP(B5966,'Team Data'!$A$1:$E$659,4,FALSE())</f>
        <v>600</v>
      </c>
      <c r="R5966" s="0" t="n">
        <f aca="false">VLOOKUP(B5966,'Team Data'!$A$1:$E$659,5,FALSE())</f>
        <v>551</v>
      </c>
      <c r="S5966" s="0" t="n">
        <f aca="false">IF(I5966=1,(MIN(30,(C5966-D5966)))*(M5966/(M5966+N5966))*(Q5966/(Q5966+R5966)),(MAX(-30,(C5966-D5966)))*(N5966/(M5966+N5966))*(R5966/(R5966+Q5966)))</f>
        <v>-0.755864465682016</v>
      </c>
      <c r="T5966" s="0" t="n">
        <f aca="false">IF(J5966=1,(MIN(30,(D5966-C5966)))*(K5966/(K5966+L5966))*(O5966/(O5966+P5966)),(MAX(-30,(D5966-C5966)))*(L5966/(K5966+L5966))*(P5966/(P5966+O5966)))</f>
        <v>1.34687623566627</v>
      </c>
      <c r="U5966" s="7" t="n">
        <v>43189</v>
      </c>
    </row>
    <row r="5967" customFormat="false" ht="15" hidden="false" customHeight="false" outlineLevel="0" collapsed="false">
      <c r="A5967" s="0" t="s">
        <v>153</v>
      </c>
      <c r="B5967" s="0" t="s">
        <v>169</v>
      </c>
      <c r="C5967" s="0" t="n">
        <v>57</v>
      </c>
      <c r="D5967" s="0" t="n">
        <v>69</v>
      </c>
      <c r="E5967" s="0" t="n">
        <v>32</v>
      </c>
      <c r="F5967" s="0" t="n">
        <v>36</v>
      </c>
      <c r="G5967" s="0" t="n">
        <v>17</v>
      </c>
      <c r="H5967" s="0" t="n">
        <v>11</v>
      </c>
      <c r="I5967" s="0" t="n">
        <v>0</v>
      </c>
      <c r="J5967" s="0" t="n">
        <v>1</v>
      </c>
      <c r="K5967" s="0" t="n">
        <f aca="false">VLOOKUP(A5967,'Team Data'!$A$1:$E$659,2,FALSE())</f>
        <v>32</v>
      </c>
      <c r="L5967" s="0" t="n">
        <f aca="false">VLOOKUP(A5967,'Team Data'!$A$1:$E$659,3,FALSE())</f>
        <v>6</v>
      </c>
      <c r="M5967" s="0" t="n">
        <f aca="false">VLOOKUP(B5967,'Team Data'!$A$1:$E$659,2,FALSE())</f>
        <v>32</v>
      </c>
      <c r="N5967" s="0" t="n">
        <f aca="false">VLOOKUP(B5967,'Team Data'!$A$1:$E$659,3,FALSE())</f>
        <v>7</v>
      </c>
      <c r="O5967" s="0" t="n">
        <f aca="false">VLOOKUP(A5967,'Team Data'!$A$1:$E$659,4,FALSE())</f>
        <v>662</v>
      </c>
      <c r="P5967" s="0" t="n">
        <f aca="false">VLOOKUP(A5967,'Team Data'!$A$1:$E$659,5,FALSE())</f>
        <v>561</v>
      </c>
      <c r="Q5967" s="0" t="n">
        <f aca="false">VLOOKUP(B5967,'Team Data'!$A$1:$E$659,4,FALSE())</f>
        <v>785</v>
      </c>
      <c r="R5967" s="0" t="n">
        <f aca="false">VLOOKUP(B5967,'Team Data'!$A$1:$E$659,5,FALSE())</f>
        <v>531</v>
      </c>
      <c r="S5967" s="0" t="n">
        <f aca="false">IF(I5967=1,(MIN(30,(C5967-D5967)))*(M5967/(M5967+N5967))*(Q5967/(Q5967+R5967)),(MAX(-30,(C5967-D5967)))*(N5967/(M5967+N5967))*(R5967/(R5967+Q5967)))</f>
        <v>-0.869067103109656</v>
      </c>
      <c r="T5967" s="0" t="n">
        <f aca="false">IF(J5967=1,(MIN(30,(D5967-C5967)))*(K5967/(K5967+L5967))*(O5967/(O5967+P5967)),(MAX(-30,(D5967-C5967)))*(L5967/(K5967+L5967))*(P5967/(P5967+O5967)))</f>
        <v>5.46989714679175</v>
      </c>
      <c r="U5967" s="7" t="n">
        <v>43190</v>
      </c>
    </row>
    <row r="5968" customFormat="false" ht="15" hidden="false" customHeight="false" outlineLevel="0" collapsed="false">
      <c r="A5968" s="0" t="s">
        <v>133</v>
      </c>
      <c r="B5968" s="0" t="s">
        <v>334</v>
      </c>
      <c r="C5968" s="0" t="n">
        <v>79</v>
      </c>
      <c r="D5968" s="0" t="n">
        <v>95</v>
      </c>
      <c r="E5968" s="0" t="n">
        <v>33</v>
      </c>
      <c r="F5968" s="0" t="n">
        <v>33</v>
      </c>
      <c r="G5968" s="0" t="n">
        <v>9</v>
      </c>
      <c r="H5968" s="0" t="n">
        <v>10</v>
      </c>
      <c r="I5968" s="0" t="n">
        <v>0</v>
      </c>
      <c r="J5968" s="0" t="n">
        <v>1</v>
      </c>
      <c r="K5968" s="0" t="n">
        <f aca="false">VLOOKUP(A5968,'Team Data'!$A$1:$E$659,2,FALSE())</f>
        <v>30</v>
      </c>
      <c r="L5968" s="0" t="n">
        <f aca="false">VLOOKUP(A5968,'Team Data'!$A$1:$E$659,3,FALSE())</f>
        <v>8</v>
      </c>
      <c r="M5968" s="0" t="n">
        <f aca="false">VLOOKUP(B5968,'Team Data'!$A$1:$E$659,2,FALSE())</f>
        <v>36</v>
      </c>
      <c r="N5968" s="0" t="n">
        <f aca="false">VLOOKUP(B5968,'Team Data'!$A$1:$E$659,3,FALSE())</f>
        <v>4</v>
      </c>
      <c r="O5968" s="0" t="n">
        <f aca="false">VLOOKUP(A5968,'Team Data'!$A$1:$E$659,4,FALSE())</f>
        <v>816</v>
      </c>
      <c r="P5968" s="0" t="n">
        <f aca="false">VLOOKUP(A5968,'Team Data'!$A$1:$E$659,5,FALSE())</f>
        <v>475</v>
      </c>
      <c r="Q5968" s="0" t="n">
        <f aca="false">VLOOKUP(B5968,'Team Data'!$A$1:$E$659,4,FALSE())</f>
        <v>804</v>
      </c>
      <c r="R5968" s="0" t="n">
        <f aca="false">VLOOKUP(B5968,'Team Data'!$A$1:$E$659,5,FALSE())</f>
        <v>530</v>
      </c>
      <c r="S5968" s="0" t="n">
        <f aca="false">IF(I5968=1,(MIN(30,(C5968-D5968)))*(M5968/(M5968+N5968))*(Q5968/(Q5968+R5968)),(MAX(-30,(C5968-D5968)))*(N5968/(M5968+N5968))*(R5968/(R5968+Q5968)))</f>
        <v>-0.63568215892054</v>
      </c>
      <c r="T5968" s="0" t="n">
        <f aca="false">IF(J5968=1,(MIN(30,(D5968-C5968)))*(K5968/(K5968+L5968))*(O5968/(O5968+P5968)),(MAX(-30,(D5968-C5968)))*(L5968/(K5968+L5968))*(P5968/(P5968+O5968)))</f>
        <v>7.98401891638469</v>
      </c>
      <c r="U5968" s="7" t="n">
        <v>43191</v>
      </c>
    </row>
    <row r="5969" customFormat="false" ht="15" hidden="false" customHeight="false" outlineLevel="0" collapsed="false">
      <c r="A5969" s="0" t="s">
        <v>169</v>
      </c>
      <c r="B5969" s="0" t="s">
        <v>334</v>
      </c>
      <c r="C5969" s="0" t="n">
        <v>62</v>
      </c>
      <c r="D5969" s="0" t="n">
        <v>79</v>
      </c>
      <c r="E5969" s="0" t="n">
        <v>27</v>
      </c>
      <c r="F5969" s="0" t="n">
        <v>38</v>
      </c>
      <c r="G5969" s="0" t="n">
        <v>10</v>
      </c>
      <c r="H5969" s="0" t="n">
        <v>12</v>
      </c>
      <c r="I5969" s="0" t="n">
        <v>0</v>
      </c>
      <c r="J5969" s="0" t="n">
        <v>1</v>
      </c>
      <c r="K5969" s="0" t="n">
        <f aca="false">VLOOKUP(A5969,'Team Data'!$A$1:$E$659,2,FALSE())</f>
        <v>32</v>
      </c>
      <c r="L5969" s="0" t="n">
        <f aca="false">VLOOKUP(A5969,'Team Data'!$A$1:$E$659,3,FALSE())</f>
        <v>7</v>
      </c>
      <c r="M5969" s="0" t="n">
        <f aca="false">VLOOKUP(B5969,'Team Data'!$A$1:$E$659,2,FALSE())</f>
        <v>36</v>
      </c>
      <c r="N5969" s="0" t="n">
        <f aca="false">VLOOKUP(B5969,'Team Data'!$A$1:$E$659,3,FALSE())</f>
        <v>4</v>
      </c>
      <c r="O5969" s="0" t="n">
        <f aca="false">VLOOKUP(A5969,'Team Data'!$A$1:$E$659,4,FALSE())</f>
        <v>785</v>
      </c>
      <c r="P5969" s="0" t="n">
        <f aca="false">VLOOKUP(A5969,'Team Data'!$A$1:$E$659,5,FALSE())</f>
        <v>531</v>
      </c>
      <c r="Q5969" s="0" t="n">
        <f aca="false">VLOOKUP(B5969,'Team Data'!$A$1:$E$659,4,FALSE())</f>
        <v>804</v>
      </c>
      <c r="R5969" s="0" t="n">
        <f aca="false">VLOOKUP(B5969,'Team Data'!$A$1:$E$659,5,FALSE())</f>
        <v>530</v>
      </c>
      <c r="S5969" s="0" t="n">
        <f aca="false">IF(I5969=1,(MIN(30,(C5969-D5969)))*(M5969/(M5969+N5969))*(Q5969/(Q5969+R5969)),(MAX(-30,(C5969-D5969)))*(N5969/(M5969+N5969))*(R5969/(R5969+Q5969)))</f>
        <v>-0.675412293853074</v>
      </c>
      <c r="T5969" s="0" t="n">
        <f aca="false">IF(J5969=1,(MIN(30,(D5969-C5969)))*(K5969/(K5969+L5969))*(O5969/(O5969+P5969)),(MAX(-30,(D5969-C5969)))*(L5969/(K5969+L5969))*(P5969/(P5969+O5969)))</f>
        <v>8.32047385238875</v>
      </c>
      <c r="U5969" s="7" t="n">
        <v>43193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708</v>
      </c>
      <c r="E1" s="1" t="s">
        <v>709</v>
      </c>
      <c r="F1" s="1" t="s">
        <v>710</v>
      </c>
      <c r="G1" s="1" t="s">
        <v>711</v>
      </c>
      <c r="H1" s="1" t="s">
        <v>712</v>
      </c>
      <c r="I1" s="1" t="s">
        <v>713</v>
      </c>
      <c r="J1" s="1" t="s">
        <v>714</v>
      </c>
      <c r="K1" s="1" t="s">
        <v>715</v>
      </c>
      <c r="L1" s="1" t="s">
        <v>716</v>
      </c>
      <c r="M1" s="1" t="s">
        <v>717</v>
      </c>
      <c r="N1" s="1" t="s">
        <v>718</v>
      </c>
      <c r="O1" s="1" t="s">
        <v>719</v>
      </c>
      <c r="P1" s="1" t="s">
        <v>720</v>
      </c>
      <c r="Q1" s="1" t="s">
        <v>721</v>
      </c>
      <c r="R1" s="1" t="s">
        <v>722</v>
      </c>
      <c r="S1" s="1" t="s">
        <v>2</v>
      </c>
      <c r="T1" s="1" t="s">
        <v>723</v>
      </c>
      <c r="U1" s="1" t="s">
        <v>724</v>
      </c>
      <c r="V1" s="1" t="s">
        <v>725</v>
      </c>
    </row>
    <row r="2" customFormat="false" ht="15" hidden="false" customHeight="false" outlineLevel="0" collapsed="false">
      <c r="A2" s="0" t="s">
        <v>6</v>
      </c>
      <c r="B2" s="0" t="n">
        <f aca="false">SUMIF(Games!$A$2:$A$5969,$A2,Games!$I$2:$I$5969)+SUMIF(Games!$B$2:$B$5969,$A2,Games!$J$2:$J$5969)</f>
        <v>16</v>
      </c>
      <c r="C2" s="0" t="n">
        <f aca="false">COUNTIF(Games!$A:$A,$A2)+COUNTIF(Games!$B:$B,$A2)-B2</f>
        <v>16</v>
      </c>
      <c r="D2" s="0" t="n">
        <f aca="false">SUMIF(Games!$A$2:$A$5969,$A2,Games!$M$2:$M$5969)+SUMIF(Games!$B$2:$B$5969,$A2,Games!$K$2:$K$5969)</f>
        <v>459</v>
      </c>
      <c r="E2" s="0" t="n">
        <f aca="false">SUMIF(Games!$A$2:$A$5969,$A2,Games!$N$2:$N$5969)+SUMIF(Games!$B$2:$B$5969,$A2,Games!$L$2:$L$5969)</f>
        <v>461</v>
      </c>
      <c r="F2" s="0" t="n">
        <f aca="false">SUMIF(Games!$A$2:$A$5969,$A2,Games!$Q$2:$Q$5969)+SUMIF(Games!$B$2:$B$5969,$A2,Games!$O$2:$O$5969)</f>
        <v>13912</v>
      </c>
      <c r="G2" s="0" t="n">
        <f aca="false">SUMIF(Games!$A$2:$A$5969,$A2,Games!$R$2:$R$5969)+SUMIF(Games!$B$2:$B$5969,$A2,Games!$P$2:$P$5969)</f>
        <v>13604</v>
      </c>
      <c r="H2" s="0" t="n">
        <f aca="false">SUMIF(Games!$A$2:$A$5969,$A2,Games!$S$2:$S$5969)+SUMIF(Games!$B$2:$B$5969,$A2,Games!$T$2:$T$5969)</f>
        <v>-15.3704084773322</v>
      </c>
      <c r="I2" s="0" t="n">
        <f aca="false">SUMIF(Games!$A$2:$A$5969,$A2,Games!$E$2:$E$5969)+SUMIF(Games!$B$2:$B$5969,$A2,Games!$F$2:$F$5969)</f>
        <v>1097</v>
      </c>
      <c r="J2" s="0" t="n">
        <f aca="false">SUMIF(Games!$A$2:$A$5969,$A2,Games!$F$2:$F$5969)+SUMIF(Games!$B$2:$B$5969,$A2,Games!$E$2:$E$5969)</f>
        <v>1111</v>
      </c>
      <c r="K2" s="0" t="n">
        <f aca="false">SUMIF(Games!$A$2:$A$5969,$A2,Games!$G$2:$G$5969)+SUMIF(Games!$B$2:$B$5969,$A2,Games!$H$2:$H$5969)</f>
        <v>461</v>
      </c>
      <c r="L2" s="0" t="n">
        <f aca="false">SUMIF(Games!$A$2:$A$5969,$A2,Games!$H$2:$H$5969)+SUMIF(Games!$B$2:$B$5969,$A2,Games!$G$2:$G$5969)</f>
        <v>513</v>
      </c>
      <c r="M2" s="0" t="n">
        <f aca="false">SUMIF(Games!$A:$A,$A2,Games!I:I)</f>
        <v>7</v>
      </c>
      <c r="N2" s="0" t="n">
        <f aca="false">COUNTIF(Games!$A:$A,$A2)-M2</f>
        <v>9</v>
      </c>
      <c r="O2" s="0" t="n">
        <f aca="false">I2-J2</f>
        <v>-14</v>
      </c>
      <c r="P2" s="0" t="n">
        <f aca="false">IFERROR(O2/Y2,0)</f>
        <v>-0.4375</v>
      </c>
      <c r="Q2" s="0" t="n">
        <f aca="false">L2-K2</f>
        <v>52</v>
      </c>
      <c r="R2" s="0" t="n">
        <f aca="false">IFERROR(Q2/Y2,0)</f>
        <v>1.625</v>
      </c>
      <c r="S2" s="0" t="s">
        <v>726</v>
      </c>
      <c r="T2" s="0" t="n">
        <f aca="false">IFERROR((B2/(B2+C2))*25,0)+IFERROR((D2/(D2+E2))*25,0)+IFERROR((F2/(F2+G2))*10,0)+H2+((P2-RDAVG)/RebSD)*10+((R2-TODAVG)/TOSD)*6</f>
        <v>16.7905748462213</v>
      </c>
      <c r="U2" s="0" t="n">
        <f aca="false">W2*X2</f>
        <v>0.252336928503318</v>
      </c>
      <c r="V2" s="0" t="n">
        <f aca="false">RANK(U2,U$2:U$352)</f>
        <v>257</v>
      </c>
      <c r="W2" s="0" t="n">
        <f aca="false">IFERROR((D2-C2)/(D2+E2-(B2+C2)),0)</f>
        <v>0.498873873873874</v>
      </c>
      <c r="X2" s="0" t="n">
        <f aca="false">IFERROR((F2-((B2+C2)*B2))/((F2+G2)-(B2+C2)^2),0)</f>
        <v>0.505813075645478</v>
      </c>
      <c r="Y2" s="0" t="n">
        <f aca="false">COUNTIFS(Games!$A$2:$A$5969,$A2,Games!$E$2:$E$5969,"&lt;&gt;")+COUNTIFS(Games!$B$2:$B$5969,$A2,Games!$F$2:$F$5969,"&lt;&gt;")</f>
        <v>32</v>
      </c>
    </row>
    <row r="3" customFormat="false" ht="15" hidden="false" customHeight="false" outlineLevel="0" collapsed="false">
      <c r="A3" s="0" t="s">
        <v>7</v>
      </c>
      <c r="B3" s="0" t="n">
        <f aca="false">SUMIF(Games!$A$2:$A$5969,$A3,Games!$I$2:$I$5969)+SUMIF(Games!$B$2:$B$5969,$A3,Games!$J$2:$J$5969)</f>
        <v>12</v>
      </c>
      <c r="C3" s="0" t="n">
        <f aca="false">COUNTIF(Games!$A:$A,$A3)+COUNTIF(Games!$B:$B,$A3)-B3</f>
        <v>19</v>
      </c>
      <c r="D3" s="0" t="n">
        <f aca="false">SUMIF(Games!$A$2:$A$5969,$A3,Games!$M$2:$M$5969)+SUMIF(Games!$B$2:$B$5969,$A3,Games!$K$2:$K$5969)</f>
        <v>486</v>
      </c>
      <c r="E3" s="0" t="n">
        <f aca="false">SUMIF(Games!$A$2:$A$5969,$A3,Games!$N$2:$N$5969)+SUMIF(Games!$B$2:$B$5969,$A3,Games!$L$2:$L$5969)</f>
        <v>454</v>
      </c>
      <c r="F3" s="0" t="n">
        <f aca="false">SUMIF(Games!$A$2:$A$5969,$A3,Games!$Q$2:$Q$5969)+SUMIF(Games!$B$2:$B$5969,$A3,Games!$O$2:$O$5969)</f>
        <v>15764</v>
      </c>
      <c r="G3" s="0" t="n">
        <f aca="false">SUMIF(Games!$A$2:$A$5969,$A3,Games!$R$2:$R$5969)+SUMIF(Games!$B$2:$B$5969,$A3,Games!$P$2:$P$5969)</f>
        <v>14061</v>
      </c>
      <c r="H3" s="0" t="n">
        <f aca="false">SUMIF(Games!$A$2:$A$5969,$A3,Games!$S$2:$S$5969)+SUMIF(Games!$B$2:$B$5969,$A3,Games!$T$2:$T$5969)</f>
        <v>-36.8130349106361</v>
      </c>
      <c r="I3" s="0" t="n">
        <f aca="false">SUMIF(Games!$A$2:$A$5969,$A3,Games!$E$2:$E$5969)+SUMIF(Games!$B$2:$B$5969,$A3,Games!$F$2:$F$5969)</f>
        <v>1014</v>
      </c>
      <c r="J3" s="0" t="n">
        <f aca="false">SUMIF(Games!$A$2:$A$5969,$A3,Games!$F$2:$F$5969)+SUMIF(Games!$B$2:$B$5969,$A3,Games!$E$2:$E$5969)</f>
        <v>1069</v>
      </c>
      <c r="K3" s="0" t="n">
        <f aca="false">SUMIF(Games!$A$2:$A$5969,$A3,Games!$G$2:$G$5969)+SUMIF(Games!$B$2:$B$5969,$A3,Games!$H$2:$H$5969)</f>
        <v>391</v>
      </c>
      <c r="L3" s="0" t="n">
        <f aca="false">SUMIF(Games!$A$2:$A$5969,$A3,Games!$H$2:$H$5969)+SUMIF(Games!$B$2:$B$5969,$A3,Games!$G$2:$G$5969)</f>
        <v>436</v>
      </c>
      <c r="M3" s="0" t="n">
        <f aca="false">SUMIF(Games!$A:$A,$A3,Games!I:I)</f>
        <v>3</v>
      </c>
      <c r="N3" s="0" t="n">
        <f aca="false">COUNTIF(Games!$A:$A,$A3)-M3</f>
        <v>12</v>
      </c>
      <c r="O3" s="0" t="n">
        <f aca="false">I3-J3</f>
        <v>-55</v>
      </c>
      <c r="P3" s="0" t="n">
        <f aca="false">IFERROR(O3/Y3,0)</f>
        <v>-1.7741935483871</v>
      </c>
      <c r="Q3" s="0" t="n">
        <f aca="false">L3-K3</f>
        <v>45</v>
      </c>
      <c r="R3" s="0" t="n">
        <f aca="false">IFERROR(Q3/Y3,0)</f>
        <v>1.45161290322581</v>
      </c>
      <c r="S3" s="0" t="s">
        <v>727</v>
      </c>
      <c r="T3" s="0" t="n">
        <f aca="false">IFERROR((B3/(B3+C3))*25,0)+IFERROR((D3/(D3+E3))*25,0)+IFERROR((F3/(F3+G3))*10,0)+H3+((P3-RDAVG)/RebSD)*10+((R3-TODAVG)/TOSD)*6</f>
        <v>-11.0664221534931</v>
      </c>
      <c r="U3" s="0" t="n">
        <f aca="false">W3*X3</f>
        <v>0.273962762129872</v>
      </c>
      <c r="V3" s="0" t="n">
        <f aca="false">RANK(U3,U$2:U$352)</f>
        <v>170</v>
      </c>
      <c r="W3" s="0" t="n">
        <f aca="false">IFERROR((D3-C3)/(D3+E3-(B3+C3)),0)</f>
        <v>0.513751375137514</v>
      </c>
      <c r="X3" s="0" t="n">
        <f aca="false">IFERROR((F3-((B3+C3)*B3))/((F3+G3)-(B3+C3)^2),0)</f>
        <v>0.533259423503326</v>
      </c>
      <c r="Y3" s="0" t="n">
        <f aca="false">COUNTIFS(Games!$A$2:$A$5969,$A3,Games!$E$2:$E$5969,"&lt;&gt;")+COUNTIFS(Games!$B$2:$B$5969,$A3,Games!$F$2:$F$5969,"&lt;&gt;")</f>
        <v>31</v>
      </c>
    </row>
    <row r="4" customFormat="false" ht="15" hidden="false" customHeight="false" outlineLevel="0" collapsed="false">
      <c r="A4" s="0" t="s">
        <v>8</v>
      </c>
      <c r="B4" s="0" t="n">
        <f aca="false">SUMIF(Games!$A$2:$A$5969,$A4,Games!$I$2:$I$5969)+SUMIF(Games!$B$2:$B$5969,$A4,Games!$J$2:$J$5969)</f>
        <v>14</v>
      </c>
      <c r="C4" s="0" t="n">
        <f aca="false">COUNTIF(Games!$A:$A,$A4)+COUNTIF(Games!$B:$B,$A4)-B4</f>
        <v>18</v>
      </c>
      <c r="D4" s="0" t="n">
        <f aca="false">SUMIF(Games!$A$2:$A$5969,$A4,Games!$M$2:$M$5969)+SUMIF(Games!$B$2:$B$5969,$A4,Games!$K$2:$K$5969)</f>
        <v>542</v>
      </c>
      <c r="E4" s="0" t="n">
        <f aca="false">SUMIF(Games!$A$2:$A$5969,$A4,Games!$N$2:$N$5969)+SUMIF(Games!$B$2:$B$5969,$A4,Games!$L$2:$L$5969)</f>
        <v>488</v>
      </c>
      <c r="F4" s="0" t="n">
        <f aca="false">SUMIF(Games!$A$2:$A$5969,$A4,Games!$Q$2:$Q$5969)+SUMIF(Games!$B$2:$B$5969,$A4,Games!$O$2:$O$5969)</f>
        <v>17202</v>
      </c>
      <c r="G4" s="0" t="n">
        <f aca="false">SUMIF(Games!$A$2:$A$5969,$A4,Games!$R$2:$R$5969)+SUMIF(Games!$B$2:$B$5969,$A4,Games!$P$2:$P$5969)</f>
        <v>15294</v>
      </c>
      <c r="H4" s="0" t="n">
        <f aca="false">SUMIF(Games!$A$2:$A$5969,$A4,Games!$S$2:$S$5969)+SUMIF(Games!$B$2:$B$5969,$A4,Games!$T$2:$T$5969)</f>
        <v>-26.8026971567271</v>
      </c>
      <c r="I4" s="0" t="n">
        <f aca="false">SUMIF(Games!$A$2:$A$5969,$A4,Games!$E$2:$E$5969)+SUMIF(Games!$B$2:$B$5969,$A4,Games!$F$2:$F$5969)</f>
        <v>1071</v>
      </c>
      <c r="J4" s="0" t="n">
        <f aca="false">SUMIF(Games!$A$2:$A$5969,$A4,Games!$F$2:$F$5969)+SUMIF(Games!$B$2:$B$5969,$A4,Games!$E$2:$E$5969)</f>
        <v>1110</v>
      </c>
      <c r="K4" s="0" t="n">
        <f aca="false">SUMIF(Games!$A$2:$A$5969,$A4,Games!$G$2:$G$5969)+SUMIF(Games!$B$2:$B$5969,$A4,Games!$H$2:$H$5969)</f>
        <v>440</v>
      </c>
      <c r="L4" s="0" t="n">
        <f aca="false">SUMIF(Games!$A$2:$A$5969,$A4,Games!$H$2:$H$5969)+SUMIF(Games!$B$2:$B$5969,$A4,Games!$G$2:$G$5969)</f>
        <v>410</v>
      </c>
      <c r="M4" s="0" t="n">
        <f aca="false">SUMIF(Games!$A:$A,$A4,Games!I:I)</f>
        <v>2</v>
      </c>
      <c r="N4" s="0" t="n">
        <f aca="false">COUNTIF(Games!$A:$A,$A4)-M4</f>
        <v>13</v>
      </c>
      <c r="O4" s="0" t="n">
        <f aca="false">I4-J4</f>
        <v>-39</v>
      </c>
      <c r="P4" s="0" t="n">
        <f aca="false">IFERROR(O4/Y4,0)</f>
        <v>-1.21875</v>
      </c>
      <c r="Q4" s="0" t="n">
        <f aca="false">L4-K4</f>
        <v>-30</v>
      </c>
      <c r="R4" s="0" t="n">
        <f aca="false">IFERROR(Q4/Y4,0)</f>
        <v>-0.9375</v>
      </c>
      <c r="S4" s="0" t="s">
        <v>728</v>
      </c>
      <c r="T4" s="0" t="n">
        <f aca="false">IFERROR((B4/(B4+C4))*25,0)+IFERROR((D4/(D4+E4))*25,0)+IFERROR((F4/(F4+G4))*10,0)+H4+((P4-RDAVG)/RebSD)*10+((R4-TODAVG)/TOSD)*6</f>
        <v>-5.64454013749014</v>
      </c>
      <c r="U4" s="0" t="n">
        <f aca="false">W4*X4</f>
        <v>0.279508432217765</v>
      </c>
      <c r="V4" s="0" t="n">
        <f aca="false">RANK(U4,U$2:U$352)</f>
        <v>146</v>
      </c>
      <c r="W4" s="0" t="n">
        <f aca="false">IFERROR((D4-C4)/(D4+E4-(B4+C4)),0)</f>
        <v>0.525050100200401</v>
      </c>
      <c r="X4" s="0" t="n">
        <f aca="false">IFERROR((F4-((B4+C4)*B4))/((F4+G4)-(B4+C4)^2),0)</f>
        <v>0.532346212506355</v>
      </c>
      <c r="Y4" s="0" t="n">
        <f aca="false">COUNTIFS(Games!$A$2:$A$5969,$A4,Games!$E$2:$E$5969,"&lt;&gt;")+COUNTIFS(Games!$B$2:$B$5969,$A4,Games!$F$2:$F$5969,"&lt;&gt;")</f>
        <v>32</v>
      </c>
    </row>
    <row r="5" customFormat="false" ht="15" hidden="false" customHeight="false" outlineLevel="0" collapsed="false">
      <c r="A5" s="0" t="s">
        <v>9</v>
      </c>
      <c r="B5" s="0" t="n">
        <f aca="false">SUMIF(Games!$A$2:$A$5969,$A5,Games!$I$2:$I$5969)+SUMIF(Games!$B$2:$B$5969,$A5,Games!$J$2:$J$5969)</f>
        <v>20</v>
      </c>
      <c r="C5" s="0" t="n">
        <f aca="false">COUNTIF(Games!$A:$A,$A5)+COUNTIF(Games!$B:$B,$A5)-B5</f>
        <v>16</v>
      </c>
      <c r="D5" s="0" t="n">
        <f aca="false">SUMIF(Games!$A$2:$A$5969,$A5,Games!$M$2:$M$5969)+SUMIF(Games!$B$2:$B$5969,$A5,Games!$K$2:$K$5969)</f>
        <v>741</v>
      </c>
      <c r="E5" s="0" t="n">
        <f aca="false">SUMIF(Games!$A$2:$A$5969,$A5,Games!$N$2:$N$5969)+SUMIF(Games!$B$2:$B$5969,$A5,Games!$L$2:$L$5969)</f>
        <v>460</v>
      </c>
      <c r="F5" s="0" t="n">
        <f aca="false">SUMIF(Games!$A$2:$A$5969,$A5,Games!$Q$2:$Q$5969)+SUMIF(Games!$B$2:$B$5969,$A5,Games!$O$2:$O$5969)</f>
        <v>22627</v>
      </c>
      <c r="G5" s="0" t="n">
        <f aca="false">SUMIF(Games!$A$2:$A$5969,$A5,Games!$R$2:$R$5969)+SUMIF(Games!$B$2:$B$5969,$A5,Games!$P$2:$P$5969)</f>
        <v>17100</v>
      </c>
      <c r="H5" s="0" t="n">
        <f aca="false">SUMIF(Games!$A$2:$A$5969,$A5,Games!$S$2:$S$5969)+SUMIF(Games!$B$2:$B$5969,$A5,Games!$T$2:$T$5969)</f>
        <v>50.4890993606617</v>
      </c>
      <c r="I5" s="0" t="n">
        <f aca="false">SUMIF(Games!$A$2:$A$5969,$A5,Games!$E$2:$E$5969)+SUMIF(Games!$B$2:$B$5969,$A5,Games!$F$2:$F$5969)</f>
        <v>1293</v>
      </c>
      <c r="J5" s="0" t="n">
        <f aca="false">SUMIF(Games!$A$2:$A$5969,$A5,Games!$F$2:$F$5969)+SUMIF(Games!$B$2:$B$5969,$A5,Games!$E$2:$E$5969)</f>
        <v>1284</v>
      </c>
      <c r="K5" s="0" t="n">
        <f aca="false">SUMIF(Games!$A$2:$A$5969,$A5,Games!$G$2:$G$5969)+SUMIF(Games!$B$2:$B$5969,$A5,Games!$H$2:$H$5969)</f>
        <v>513</v>
      </c>
      <c r="L5" s="0" t="n">
        <f aca="false">SUMIF(Games!$A$2:$A$5969,$A5,Games!$H$2:$H$5969)+SUMIF(Games!$B$2:$B$5969,$A5,Games!$G$2:$G$5969)</f>
        <v>472</v>
      </c>
      <c r="M5" s="0" t="n">
        <f aca="false">SUMIF(Games!$A:$A,$A5,Games!I:I)</f>
        <v>6</v>
      </c>
      <c r="N5" s="0" t="n">
        <f aca="false">COUNTIF(Games!$A:$A,$A5)-M5</f>
        <v>10</v>
      </c>
      <c r="O5" s="0" t="n">
        <f aca="false">I5-J5</f>
        <v>9</v>
      </c>
      <c r="P5" s="0" t="n">
        <f aca="false">IFERROR(O5/Y5,0)</f>
        <v>0.25</v>
      </c>
      <c r="Q5" s="0" t="n">
        <f aca="false">L5-K5</f>
        <v>-41</v>
      </c>
      <c r="R5" s="0" t="n">
        <f aca="false">IFERROR(Q5/Y5,0)</f>
        <v>-1.13888888888889</v>
      </c>
      <c r="S5" s="0" t="s">
        <v>729</v>
      </c>
      <c r="T5" s="0" t="n">
        <f aca="false">IFERROR((B5/(B5+C5))*25,0)+IFERROR((D5/(D5+E5))*25,0)+IFERROR((F5/(F5+G5))*10,0)+H5+((P5-RDAVG)/RebSD)*10+((R5-TODAVG)/TOSD)*6</f>
        <v>80.7142903504969</v>
      </c>
      <c r="U5" s="0" t="n">
        <f aca="false">W5*X5</f>
        <v>0.354742566885661</v>
      </c>
      <c r="V5" s="0" t="n">
        <f aca="false">RANK(U5,U$2:U$352)</f>
        <v>5</v>
      </c>
      <c r="W5" s="0" t="n">
        <f aca="false">IFERROR((D5-C5)/(D5+E5-(B5+C5)),0)</f>
        <v>0.622317596566524</v>
      </c>
      <c r="X5" s="0" t="n">
        <f aca="false">IFERROR((F5-((B5+C5)*B5))/((F5+G5)-(B5+C5)^2),0)</f>
        <v>0.570034607478338</v>
      </c>
      <c r="Y5" s="0" t="n">
        <f aca="false">COUNTIFS(Games!$A$2:$A$5969,$A5,Games!$E$2:$E$5969,"&lt;&gt;")+COUNTIFS(Games!$B$2:$B$5969,$A5,Games!$F$2:$F$5969,"&lt;&gt;")</f>
        <v>36</v>
      </c>
    </row>
    <row r="6" customFormat="false" ht="15" hidden="false" customHeight="false" outlineLevel="0" collapsed="false">
      <c r="A6" s="0" t="s">
        <v>10</v>
      </c>
      <c r="B6" s="0" t="n">
        <f aca="false">SUMIF(Games!$A$2:$A$5969,$A6,Games!$I$2:$I$5969)+SUMIF(Games!$B$2:$B$5969,$A6,Games!$J$2:$J$5969)</f>
        <v>3</v>
      </c>
      <c r="C6" s="0" t="n">
        <f aca="false">COUNTIF(Games!$A:$A,$A6)+COUNTIF(Games!$B:$B,$A6)-B6</f>
        <v>28</v>
      </c>
      <c r="D6" s="0" t="n">
        <f aca="false">SUMIF(Games!$A$2:$A$5969,$A6,Games!$M$2:$M$5969)+SUMIF(Games!$B$2:$B$5969,$A6,Games!$K$2:$K$5969)</f>
        <v>453</v>
      </c>
      <c r="E6" s="0" t="n">
        <f aca="false">SUMIF(Games!$A$2:$A$5969,$A6,Games!$N$2:$N$5969)+SUMIF(Games!$B$2:$B$5969,$A6,Games!$L$2:$L$5969)</f>
        <v>567</v>
      </c>
      <c r="F6" s="0" t="n">
        <f aca="false">SUMIF(Games!$A$2:$A$5969,$A6,Games!$Q$2:$Q$5969)+SUMIF(Games!$B$2:$B$5969,$A6,Games!$O$2:$O$5969)</f>
        <v>15657</v>
      </c>
      <c r="G6" s="0" t="n">
        <f aca="false">SUMIF(Games!$A$2:$A$5969,$A6,Games!$R$2:$R$5969)+SUMIF(Games!$B$2:$B$5969,$A6,Games!$P$2:$P$5969)</f>
        <v>16931</v>
      </c>
      <c r="H6" s="0" t="n">
        <f aca="false">SUMIF(Games!$A$2:$A$5969,$A6,Games!$S$2:$S$5969)+SUMIF(Games!$B$2:$B$5969,$A6,Games!$T$2:$T$5969)</f>
        <v>-118.73718503274</v>
      </c>
      <c r="I6" s="0" t="n">
        <f aca="false">SUMIF(Games!$A$2:$A$5969,$A6,Games!$E$2:$E$5969)+SUMIF(Games!$B$2:$B$5969,$A6,Games!$F$2:$F$5969)</f>
        <v>1046</v>
      </c>
      <c r="J6" s="0" t="n">
        <f aca="false">SUMIF(Games!$A$2:$A$5969,$A6,Games!$F$2:$F$5969)+SUMIF(Games!$B$2:$B$5969,$A6,Games!$E$2:$E$5969)</f>
        <v>1126</v>
      </c>
      <c r="K6" s="0" t="n">
        <f aca="false">SUMIF(Games!$A$2:$A$5969,$A6,Games!$G$2:$G$5969)+SUMIF(Games!$B$2:$B$5969,$A6,Games!$H$2:$H$5969)</f>
        <v>512</v>
      </c>
      <c r="L6" s="0" t="n">
        <f aca="false">SUMIF(Games!$A$2:$A$5969,$A6,Games!$H$2:$H$5969)+SUMIF(Games!$B$2:$B$5969,$A6,Games!$G$2:$G$5969)</f>
        <v>353</v>
      </c>
      <c r="M6" s="0" t="n">
        <f aca="false">SUMIF(Games!$A:$A,$A6,Games!I:I)</f>
        <v>1</v>
      </c>
      <c r="N6" s="0" t="n">
        <f aca="false">COUNTIF(Games!$A:$A,$A6)-M6</f>
        <v>19</v>
      </c>
      <c r="O6" s="0" t="n">
        <f aca="false">I6-J6</f>
        <v>-80</v>
      </c>
      <c r="P6" s="0" t="n">
        <f aca="false">IFERROR(O6/Y6,0)</f>
        <v>-2.58064516129032</v>
      </c>
      <c r="Q6" s="0" t="n">
        <f aca="false">L6-K6</f>
        <v>-159</v>
      </c>
      <c r="R6" s="0" t="n">
        <f aca="false">IFERROR(Q6/Y6,0)</f>
        <v>-5.12903225806452</v>
      </c>
      <c r="S6" s="0" t="s">
        <v>730</v>
      </c>
      <c r="T6" s="0" t="n">
        <f aca="false">IFERROR((B6/(B6+C6))*25,0)+IFERROR((D6/(D6+E6))*25,0)+IFERROR((F6/(F6+G6))*10,0)+H6+((P6-RDAVG)/RebSD)*10+((R6-TODAVG)/TOSD)*6</f>
        <v>-125.819154826429</v>
      </c>
      <c r="U6" s="0" t="n">
        <f aca="false">W6*X6</f>
        <v>0.211473455616678</v>
      </c>
      <c r="V6" s="0" t="n">
        <f aca="false">RANK(U6,U$2:U$352)</f>
        <v>340</v>
      </c>
      <c r="W6" s="0" t="n">
        <f aca="false">IFERROR((D6-C6)/(D6+E6-(B6+C6)),0)</f>
        <v>0.429726996966633</v>
      </c>
      <c r="X6" s="0" t="n">
        <f aca="false">IFERROR((F6-((B6+C6)*B6))/((F6+G6)-(B6+C6)^2),0)</f>
        <v>0.492111170835046</v>
      </c>
      <c r="Y6" s="0" t="n">
        <f aca="false">COUNTIFS(Games!$A$2:$A$5969,$A6,Games!$E$2:$E$5969,"&lt;&gt;")+COUNTIFS(Games!$B$2:$B$5969,$A6,Games!$F$2:$F$5969,"&lt;&gt;")</f>
        <v>31</v>
      </c>
    </row>
    <row r="7" customFormat="false" ht="15" hidden="false" customHeight="false" outlineLevel="0" collapsed="false">
      <c r="A7" s="0" t="s">
        <v>11</v>
      </c>
      <c r="B7" s="0" t="n">
        <f aca="false">SUMIF(Games!$A$2:$A$5969,$A7,Games!$I$2:$I$5969)+SUMIF(Games!$B$2:$B$5969,$A7,Games!$J$2:$J$5969)</f>
        <v>8</v>
      </c>
      <c r="C7" s="0" t="n">
        <f aca="false">COUNTIF(Games!$A:$A,$A7)+COUNTIF(Games!$B:$B,$A7)-B7</f>
        <v>23</v>
      </c>
      <c r="D7" s="0" t="n">
        <f aca="false">SUMIF(Games!$A$2:$A$5969,$A7,Games!$M$2:$M$5969)+SUMIF(Games!$B$2:$B$5969,$A7,Games!$K$2:$K$5969)</f>
        <v>473</v>
      </c>
      <c r="E7" s="0" t="n">
        <f aca="false">SUMIF(Games!$A$2:$A$5969,$A7,Games!$N$2:$N$5969)+SUMIF(Games!$B$2:$B$5969,$A7,Games!$L$2:$L$5969)</f>
        <v>559</v>
      </c>
      <c r="F7" s="0" t="n">
        <f aca="false">SUMIF(Games!$A$2:$A$5969,$A7,Games!$Q$2:$Q$5969)+SUMIF(Games!$B$2:$B$5969,$A7,Games!$O$2:$O$5969)</f>
        <v>15473</v>
      </c>
      <c r="G7" s="0" t="n">
        <f aca="false">SUMIF(Games!$A$2:$A$5969,$A7,Games!$R$2:$R$5969)+SUMIF(Games!$B$2:$B$5969,$A7,Games!$P$2:$P$5969)</f>
        <v>17242</v>
      </c>
      <c r="H7" s="0" t="n">
        <f aca="false">SUMIF(Games!$A$2:$A$5969,$A7,Games!$S$2:$S$5969)+SUMIF(Games!$B$2:$B$5969,$A7,Games!$T$2:$T$5969)</f>
        <v>-71.6652461672326</v>
      </c>
      <c r="I7" s="0" t="n">
        <f aca="false">SUMIF(Games!$A$2:$A$5969,$A7,Games!$E$2:$E$5969)+SUMIF(Games!$B$2:$B$5969,$A7,Games!$F$2:$F$5969)</f>
        <v>1131</v>
      </c>
      <c r="J7" s="0" t="n">
        <f aca="false">SUMIF(Games!$A$2:$A$5969,$A7,Games!$F$2:$F$5969)+SUMIF(Games!$B$2:$B$5969,$A7,Games!$E$2:$E$5969)</f>
        <v>1232</v>
      </c>
      <c r="K7" s="0" t="n">
        <f aca="false">SUMIF(Games!$A$2:$A$5969,$A7,Games!$G$2:$G$5969)+SUMIF(Games!$B$2:$B$5969,$A7,Games!$H$2:$H$5969)</f>
        <v>437</v>
      </c>
      <c r="L7" s="0" t="n">
        <f aca="false">SUMIF(Games!$A$2:$A$5969,$A7,Games!$H$2:$H$5969)+SUMIF(Games!$B$2:$B$5969,$A7,Games!$G$2:$G$5969)</f>
        <v>401</v>
      </c>
      <c r="M7" s="0" t="n">
        <f aca="false">SUMIF(Games!$A:$A,$A7,Games!I:I)</f>
        <v>4</v>
      </c>
      <c r="N7" s="0" t="n">
        <f aca="false">COUNTIF(Games!$A:$A,$A7)-M7</f>
        <v>15</v>
      </c>
      <c r="O7" s="0" t="n">
        <f aca="false">I7-J7</f>
        <v>-101</v>
      </c>
      <c r="P7" s="0" t="n">
        <f aca="false">IFERROR(O7/Y7,0)</f>
        <v>-3.25806451612903</v>
      </c>
      <c r="Q7" s="0" t="n">
        <f aca="false">L7-K7</f>
        <v>-36</v>
      </c>
      <c r="R7" s="0" t="n">
        <f aca="false">IFERROR(Q7/Y7,0)</f>
        <v>-1.16129032258065</v>
      </c>
      <c r="S7" s="0" t="s">
        <v>730</v>
      </c>
      <c r="T7" s="0" t="n">
        <f aca="false">IFERROR((B7/(B7+C7))*25,0)+IFERROR((D7/(D7+E7))*25,0)+IFERROR((F7/(F7+G7))*10,0)+H7+((P7-RDAVG)/RebSD)*10+((R7-TODAVG)/TOSD)*6</f>
        <v>-63.6444178545821</v>
      </c>
      <c r="U7" s="0" t="n">
        <f aca="false">W7*X7</f>
        <v>0.215544674510474</v>
      </c>
      <c r="V7" s="0" t="n">
        <f aca="false">RANK(U7,U$2:U$352)</f>
        <v>336</v>
      </c>
      <c r="W7" s="0" t="n">
        <f aca="false">IFERROR((D7-C7)/(D7+E7-(B7+C7)),0)</f>
        <v>0.44955044955045</v>
      </c>
      <c r="X7" s="0" t="n">
        <f aca="false">IFERROR((F7-((B7+C7)*B7))/((F7+G7)-(B7+C7)^2),0)</f>
        <v>0.47946715374441</v>
      </c>
      <c r="Y7" s="0" t="n">
        <f aca="false">COUNTIFS(Games!$A$2:$A$5969,$A7,Games!$E$2:$E$5969,"&lt;&gt;")+COUNTIFS(Games!$B$2:$B$5969,$A7,Games!$F$2:$F$5969,"&lt;&gt;")</f>
        <v>31</v>
      </c>
    </row>
    <row r="8" customFormat="false" ht="15" hidden="false" customHeight="false" outlineLevel="0" collapsed="false">
      <c r="A8" s="0" t="s">
        <v>12</v>
      </c>
      <c r="B8" s="0" t="n">
        <f aca="false">SUMIF(Games!$A$2:$A$5969,$A8,Games!$I$2:$I$5969)+SUMIF(Games!$B$2:$B$5969,$A8,Games!$J$2:$J$5969)</f>
        <v>11</v>
      </c>
      <c r="C8" s="0" t="n">
        <f aca="false">COUNTIF(Games!$A:$A,$A8)+COUNTIF(Games!$B:$B,$A8)-B8</f>
        <v>21</v>
      </c>
      <c r="D8" s="0" t="n">
        <f aca="false">SUMIF(Games!$A$2:$A$5969,$A8,Games!$M$2:$M$5969)+SUMIF(Games!$B$2:$B$5969,$A8,Games!$K$2:$K$5969)</f>
        <v>370</v>
      </c>
      <c r="E8" s="0" t="n">
        <f aca="false">SUMIF(Games!$A$2:$A$5969,$A8,Games!$N$2:$N$5969)+SUMIF(Games!$B$2:$B$5969,$A8,Games!$L$2:$L$5969)</f>
        <v>552</v>
      </c>
      <c r="F8" s="0" t="n">
        <f aca="false">SUMIF(Games!$A$2:$A$5969,$A8,Games!$Q$2:$Q$5969)+SUMIF(Games!$B$2:$B$5969,$A8,Games!$O$2:$O$5969)</f>
        <v>14302</v>
      </c>
      <c r="G8" s="0" t="n">
        <f aca="false">SUMIF(Games!$A$2:$A$5969,$A8,Games!$R$2:$R$5969)+SUMIF(Games!$B$2:$B$5969,$A8,Games!$P$2:$P$5969)</f>
        <v>15487</v>
      </c>
      <c r="H8" s="0" t="n">
        <f aca="false">SUMIF(Games!$A$2:$A$5969,$A8,Games!$S$2:$S$5969)+SUMIF(Games!$B$2:$B$5969,$A8,Games!$T$2:$T$5969)</f>
        <v>-76.7467248632835</v>
      </c>
      <c r="I8" s="0" t="n">
        <f aca="false">SUMIF(Games!$A$2:$A$5969,$A8,Games!$E$2:$E$5969)+SUMIF(Games!$B$2:$B$5969,$A8,Games!$F$2:$F$5969)</f>
        <v>1104</v>
      </c>
      <c r="J8" s="0" t="n">
        <f aca="false">SUMIF(Games!$A$2:$A$5969,$A8,Games!$F$2:$F$5969)+SUMIF(Games!$B$2:$B$5969,$A8,Games!$E$2:$E$5969)</f>
        <v>1179</v>
      </c>
      <c r="K8" s="0" t="n">
        <f aca="false">SUMIF(Games!$A$2:$A$5969,$A8,Games!$G$2:$G$5969)+SUMIF(Games!$B$2:$B$5969,$A8,Games!$H$2:$H$5969)</f>
        <v>460</v>
      </c>
      <c r="L8" s="0" t="n">
        <f aca="false">SUMIF(Games!$A$2:$A$5969,$A8,Games!$H$2:$H$5969)+SUMIF(Games!$B$2:$B$5969,$A8,Games!$G$2:$G$5969)</f>
        <v>419</v>
      </c>
      <c r="M8" s="0" t="n">
        <f aca="false">SUMIF(Games!$A:$A,$A8,Games!I:I)</f>
        <v>2</v>
      </c>
      <c r="N8" s="0" t="n">
        <f aca="false">COUNTIF(Games!$A:$A,$A8)-M8</f>
        <v>16</v>
      </c>
      <c r="O8" s="0" t="n">
        <f aca="false">I8-J8</f>
        <v>-75</v>
      </c>
      <c r="P8" s="0" t="n">
        <f aca="false">IFERROR(O8/Y8,0)</f>
        <v>-2.34375</v>
      </c>
      <c r="Q8" s="0" t="n">
        <f aca="false">L8-K8</f>
        <v>-41</v>
      </c>
      <c r="R8" s="0" t="n">
        <f aca="false">IFERROR(Q8/Y8,0)</f>
        <v>-1.28125</v>
      </c>
      <c r="S8" s="0" t="s">
        <v>730</v>
      </c>
      <c r="T8" s="0" t="n">
        <f aca="false">IFERROR((B8/(B8+C8))*25,0)+IFERROR((D8/(D8+E8))*25,0)+IFERROR((F8/(F8+G8))*10,0)+H8+((P8-RDAVG)/RebSD)*10+((R8-TODAVG)/TOSD)*6</f>
        <v>-65.7767018769795</v>
      </c>
      <c r="U8" s="0" t="n">
        <f aca="false">W8*X8</f>
        <v>0.190171420089567</v>
      </c>
      <c r="V8" s="0" t="n">
        <f aca="false">RANK(U8,U$2:U$352)</f>
        <v>350</v>
      </c>
      <c r="W8" s="0" t="n">
        <f aca="false">IFERROR((D8-C8)/(D8+E8-(B8+C8)),0)</f>
        <v>0.392134831460674</v>
      </c>
      <c r="X8" s="0" t="n">
        <f aca="false">IFERROR((F8-((B8+C8)*B8))/((F8+G8)-(B8+C8)^2),0)</f>
        <v>0.484964366417521</v>
      </c>
      <c r="Y8" s="0" t="n">
        <f aca="false">COUNTIFS(Games!$A$2:$A$5969,$A8,Games!$E$2:$E$5969,"&lt;&gt;")+COUNTIFS(Games!$B$2:$B$5969,$A8,Games!$F$2:$F$5969,"&lt;&gt;")</f>
        <v>32</v>
      </c>
    </row>
    <row r="9" customFormat="false" ht="15" hidden="false" customHeight="false" outlineLevel="0" collapsed="false">
      <c r="A9" s="0" t="s">
        <v>13</v>
      </c>
      <c r="B9" s="0" t="n">
        <f aca="false">SUMIF(Games!$A$2:$A$5969,$A9,Games!$I$2:$I$5969)+SUMIF(Games!$B$2:$B$5969,$A9,Games!$J$2:$J$5969)</f>
        <v>6</v>
      </c>
      <c r="C9" s="0" t="n">
        <f aca="false">COUNTIF(Games!$A:$A,$A9)+COUNTIF(Games!$B:$B,$A9)-B9</f>
        <v>24</v>
      </c>
      <c r="D9" s="0" t="n">
        <f aca="false">SUMIF(Games!$A$2:$A$5969,$A9,Games!$M$2:$M$5969)+SUMIF(Games!$B$2:$B$5969,$A9,Games!$K$2:$K$5969)</f>
        <v>466</v>
      </c>
      <c r="E9" s="0" t="n">
        <f aca="false">SUMIF(Games!$A$2:$A$5969,$A9,Games!$N$2:$N$5969)+SUMIF(Games!$B$2:$B$5969,$A9,Games!$L$2:$L$5969)</f>
        <v>488</v>
      </c>
      <c r="F9" s="0" t="n">
        <f aca="false">SUMIF(Games!$A$2:$A$5969,$A9,Games!$Q$2:$Q$5969)+SUMIF(Games!$B$2:$B$5969,$A9,Games!$O$2:$O$5969)</f>
        <v>14321</v>
      </c>
      <c r="G9" s="0" t="n">
        <f aca="false">SUMIF(Games!$A$2:$A$5969,$A9,Games!$R$2:$R$5969)+SUMIF(Games!$B$2:$B$5969,$A9,Games!$P$2:$P$5969)</f>
        <v>15253</v>
      </c>
      <c r="H9" s="0" t="n">
        <f aca="false">SUMIF(Games!$A$2:$A$5969,$A9,Games!$S$2:$S$5969)+SUMIF(Games!$B$2:$B$5969,$A9,Games!$T$2:$T$5969)</f>
        <v>-49.7623312138325</v>
      </c>
      <c r="I9" s="0" t="n">
        <f aca="false">SUMIF(Games!$A$2:$A$5969,$A9,Games!$E$2:$E$5969)+SUMIF(Games!$B$2:$B$5969,$A9,Games!$F$2:$F$5969)</f>
        <v>839</v>
      </c>
      <c r="J9" s="0" t="n">
        <f aca="false">SUMIF(Games!$A$2:$A$5969,$A9,Games!$F$2:$F$5969)+SUMIF(Games!$B$2:$B$5969,$A9,Games!$E$2:$E$5969)</f>
        <v>1025</v>
      </c>
      <c r="K9" s="0" t="n">
        <f aca="false">SUMIF(Games!$A$2:$A$5969,$A9,Games!$G$2:$G$5969)+SUMIF(Games!$B$2:$B$5969,$A9,Games!$H$2:$H$5969)</f>
        <v>391</v>
      </c>
      <c r="L9" s="0" t="n">
        <f aca="false">SUMIF(Games!$A$2:$A$5969,$A9,Games!$H$2:$H$5969)+SUMIF(Games!$B$2:$B$5969,$A9,Games!$G$2:$G$5969)</f>
        <v>396</v>
      </c>
      <c r="M9" s="0" t="n">
        <f aca="false">SUMIF(Games!$A:$A,$A9,Games!I:I)</f>
        <v>2</v>
      </c>
      <c r="N9" s="0" t="n">
        <f aca="false">COUNTIF(Games!$A:$A,$A9)-M9</f>
        <v>16</v>
      </c>
      <c r="O9" s="0" t="n">
        <f aca="false">I9-J9</f>
        <v>-186</v>
      </c>
      <c r="P9" s="0" t="n">
        <f aca="false">IFERROR(O9/Y9,0)</f>
        <v>-6.41379310344828</v>
      </c>
      <c r="Q9" s="0" t="n">
        <f aca="false">L9-K9</f>
        <v>5</v>
      </c>
      <c r="R9" s="0" t="n">
        <f aca="false">IFERROR(Q9/Y9,0)</f>
        <v>0.172413793103448</v>
      </c>
      <c r="S9" s="0" t="s">
        <v>731</v>
      </c>
      <c r="T9" s="0" t="n">
        <f aca="false">IFERROR((B9/(B9+C9))*25,0)+IFERROR((D9/(D9+E9))*25,0)+IFERROR((F9/(F9+G9))*10,0)+H9+((P9-RDAVG)/RebSD)*10+((R9-TODAVG)/TOSD)*6</f>
        <v>-46.8489049433955</v>
      </c>
      <c r="U9" s="0" t="n">
        <f aca="false">W9*X9</f>
        <v>0.235907712524159</v>
      </c>
      <c r="V9" s="0" t="n">
        <f aca="false">RANK(U9,U$2:U$352)</f>
        <v>305</v>
      </c>
      <c r="W9" s="0" t="n">
        <f aca="false">IFERROR((D9-C9)/(D9+E9-(B9+C9)),0)</f>
        <v>0.478354978354978</v>
      </c>
      <c r="X9" s="0" t="n">
        <f aca="false">IFERROR((F9-((B9+C9)*B9))/((F9+G9)-(B9+C9)^2),0)</f>
        <v>0.493164539303899</v>
      </c>
      <c r="Y9" s="0" t="n">
        <f aca="false">COUNTIFS(Games!$A$2:$A$5969,$A9,Games!$E$2:$E$5969,"&lt;&gt;")+COUNTIFS(Games!$B$2:$B$5969,$A9,Games!$F$2:$F$5969,"&lt;&gt;")</f>
        <v>29</v>
      </c>
    </row>
    <row r="10" customFormat="false" ht="15" hidden="false" customHeight="false" outlineLevel="0" collapsed="false">
      <c r="A10" s="0" t="s">
        <v>14</v>
      </c>
      <c r="B10" s="0" t="n">
        <f aca="false">SUMIF(Games!$A$2:$A$5969,$A10,Games!$I$2:$I$5969)+SUMIF(Games!$B$2:$B$5969,$A10,Games!$J$2:$J$5969)</f>
        <v>15</v>
      </c>
      <c r="C10" s="0" t="n">
        <f aca="false">COUNTIF(Games!$A:$A,$A10)+COUNTIF(Games!$B:$B,$A10)-B10</f>
        <v>18</v>
      </c>
      <c r="D10" s="0" t="n">
        <f aca="false">SUMIF(Games!$A$2:$A$5969,$A10,Games!$M$2:$M$5969)+SUMIF(Games!$B$2:$B$5969,$A10,Games!$K$2:$K$5969)</f>
        <v>482</v>
      </c>
      <c r="E10" s="0" t="n">
        <f aca="false">SUMIF(Games!$A$2:$A$5969,$A10,Games!$N$2:$N$5969)+SUMIF(Games!$B$2:$B$5969,$A10,Games!$L$2:$L$5969)</f>
        <v>535</v>
      </c>
      <c r="F10" s="0" t="n">
        <f aca="false">SUMIF(Games!$A$2:$A$5969,$A10,Games!$Q$2:$Q$5969)+SUMIF(Games!$B$2:$B$5969,$A10,Games!$O$2:$O$5969)</f>
        <v>16627</v>
      </c>
      <c r="G10" s="0" t="n">
        <f aca="false">SUMIF(Games!$A$2:$A$5969,$A10,Games!$R$2:$R$5969)+SUMIF(Games!$B$2:$B$5969,$A10,Games!$P$2:$P$5969)</f>
        <v>15346</v>
      </c>
      <c r="H10" s="0" t="n">
        <f aca="false">SUMIF(Games!$A$2:$A$5969,$A10,Games!$S$2:$S$5969)+SUMIF(Games!$B$2:$B$5969,$A10,Games!$T$2:$T$5969)</f>
        <v>-12.2947555126459</v>
      </c>
      <c r="I10" s="0" t="n">
        <f aca="false">SUMIF(Games!$A$2:$A$5969,$A10,Games!$E$2:$E$5969)+SUMIF(Games!$B$2:$B$5969,$A10,Games!$F$2:$F$5969)</f>
        <v>1291</v>
      </c>
      <c r="J10" s="0" t="n">
        <f aca="false">SUMIF(Games!$A$2:$A$5969,$A10,Games!$F$2:$F$5969)+SUMIF(Games!$B$2:$B$5969,$A10,Games!$E$2:$E$5969)</f>
        <v>1178</v>
      </c>
      <c r="K10" s="0" t="n">
        <f aca="false">SUMIF(Games!$A$2:$A$5969,$A10,Games!$G$2:$G$5969)+SUMIF(Games!$B$2:$B$5969,$A10,Games!$H$2:$H$5969)</f>
        <v>457</v>
      </c>
      <c r="L10" s="0" t="n">
        <f aca="false">SUMIF(Games!$A$2:$A$5969,$A10,Games!$H$2:$H$5969)+SUMIF(Games!$B$2:$B$5969,$A10,Games!$G$2:$G$5969)</f>
        <v>430</v>
      </c>
      <c r="M10" s="0" t="n">
        <f aca="false">SUMIF(Games!$A:$A,$A10,Games!I:I)</f>
        <v>4</v>
      </c>
      <c r="N10" s="0" t="n">
        <f aca="false">COUNTIF(Games!$A:$A,$A10)-M10</f>
        <v>13</v>
      </c>
      <c r="O10" s="0" t="n">
        <f aca="false">I10-J10</f>
        <v>113</v>
      </c>
      <c r="P10" s="0" t="n">
        <f aca="false">IFERROR(O10/Y10,0)</f>
        <v>3.42424242424242</v>
      </c>
      <c r="Q10" s="0" t="n">
        <f aca="false">L10-K10</f>
        <v>-27</v>
      </c>
      <c r="R10" s="0" t="n">
        <f aca="false">IFERROR(Q10/Y10,0)</f>
        <v>-0.818181818181818</v>
      </c>
      <c r="S10" s="0" t="s">
        <v>732</v>
      </c>
      <c r="T10" s="0" t="n">
        <f aca="false">IFERROR((B10/(B10+C10))*25,0)+IFERROR((D10/(D10+E10))*25,0)+IFERROR((F10/(F10+G10))*10,0)+H10+((P10-RDAVG)/RebSD)*10+((R10-TODAVG)/TOSD)*6</f>
        <v>21.1925139319593</v>
      </c>
      <c r="U10" s="0" t="n">
        <f aca="false">W10*X10</f>
        <v>0.246307452065584</v>
      </c>
      <c r="V10" s="0" t="n">
        <f aca="false">RANK(U10,U$2:U$352)</f>
        <v>280</v>
      </c>
      <c r="W10" s="0" t="n">
        <f aca="false">IFERROR((D10-C10)/(D10+E10-(B10+C10)),0)</f>
        <v>0.471544715447155</v>
      </c>
      <c r="X10" s="0" t="n">
        <f aca="false">IFERROR((F10-((B10+C10)*B10))/((F10+G10)-(B10+C10)^2),0)</f>
        <v>0.522341665587359</v>
      </c>
      <c r="Y10" s="0" t="n">
        <f aca="false">COUNTIFS(Games!$A$2:$A$5969,$A10,Games!$E$2:$E$5969,"&lt;&gt;")+COUNTIFS(Games!$B$2:$B$5969,$A10,Games!$F$2:$F$5969,"&lt;&gt;")</f>
        <v>33</v>
      </c>
    </row>
    <row r="11" customFormat="false" ht="15" hidden="false" customHeight="false" outlineLevel="0" collapsed="false">
      <c r="A11" s="0" t="s">
        <v>15</v>
      </c>
      <c r="B11" s="0" t="n">
        <f aca="false">SUMIF(Games!$A$2:$A$5969,$A11,Games!$I$2:$I$5969)+SUMIF(Games!$B$2:$B$5969,$A11,Games!$J$2:$J$5969)</f>
        <v>26</v>
      </c>
      <c r="C11" s="0" t="n">
        <f aca="false">COUNTIF(Games!$A:$A,$A11)+COUNTIF(Games!$B:$B,$A11)-B11</f>
        <v>8</v>
      </c>
      <c r="D11" s="0" t="n">
        <f aca="false">SUMIF(Games!$A$2:$A$5969,$A11,Games!$M$2:$M$5969)+SUMIF(Games!$B$2:$B$5969,$A11,Games!$K$2:$K$5969)</f>
        <v>626</v>
      </c>
      <c r="E11" s="0" t="n">
        <f aca="false">SUMIF(Games!$A$2:$A$5969,$A11,Games!$N$2:$N$5969)+SUMIF(Games!$B$2:$B$5969,$A11,Games!$L$2:$L$5969)</f>
        <v>506</v>
      </c>
      <c r="F11" s="0" t="n">
        <f aca="false">SUMIF(Games!$A$2:$A$5969,$A11,Games!$Q$2:$Q$5969)+SUMIF(Games!$B$2:$B$5969,$A11,Games!$O$2:$O$5969)</f>
        <v>21105</v>
      </c>
      <c r="G11" s="0" t="n">
        <f aca="false">SUMIF(Games!$A$2:$A$5969,$A11,Games!$R$2:$R$5969)+SUMIF(Games!$B$2:$B$5969,$A11,Games!$P$2:$P$5969)</f>
        <v>16055</v>
      </c>
      <c r="H11" s="0" t="n">
        <f aca="false">SUMIF(Games!$A$2:$A$5969,$A11,Games!$S$2:$S$5969)+SUMIF(Games!$B$2:$B$5969,$A11,Games!$T$2:$T$5969)</f>
        <v>81.1668501073405</v>
      </c>
      <c r="I11" s="0" t="n">
        <f aca="false">SUMIF(Games!$A$2:$A$5969,$A11,Games!$E$2:$E$5969)+SUMIF(Games!$B$2:$B$5969,$A11,Games!$F$2:$F$5969)</f>
        <v>1236</v>
      </c>
      <c r="J11" s="0" t="n">
        <f aca="false">SUMIF(Games!$A$2:$A$5969,$A11,Games!$F$2:$F$5969)+SUMIF(Games!$B$2:$B$5969,$A11,Games!$E$2:$E$5969)</f>
        <v>994</v>
      </c>
      <c r="K11" s="0" t="n">
        <f aca="false">SUMIF(Games!$A$2:$A$5969,$A11,Games!$G$2:$G$5969)+SUMIF(Games!$B$2:$B$5969,$A11,Games!$H$2:$H$5969)</f>
        <v>414</v>
      </c>
      <c r="L11" s="0" t="n">
        <f aca="false">SUMIF(Games!$A$2:$A$5969,$A11,Games!$H$2:$H$5969)+SUMIF(Games!$B$2:$B$5969,$A11,Games!$G$2:$G$5969)</f>
        <v>396</v>
      </c>
      <c r="M11" s="0" t="n">
        <f aca="false">SUMIF(Games!$A:$A,$A11,Games!I:I)</f>
        <v>8</v>
      </c>
      <c r="N11" s="0" t="n">
        <f aca="false">COUNTIF(Games!$A:$A,$A11)-M11</f>
        <v>6</v>
      </c>
      <c r="O11" s="0" t="n">
        <f aca="false">I11-J11</f>
        <v>242</v>
      </c>
      <c r="P11" s="0" t="n">
        <f aca="false">IFERROR(O11/Y11,0)</f>
        <v>7.11764705882353</v>
      </c>
      <c r="Q11" s="0" t="n">
        <f aca="false">L11-K11</f>
        <v>-18</v>
      </c>
      <c r="R11" s="0" t="n">
        <f aca="false">IFERROR(Q11/Y11,0)</f>
        <v>-0.529411764705882</v>
      </c>
      <c r="S11" s="0" t="s">
        <v>733</v>
      </c>
      <c r="T11" s="0" t="n">
        <f aca="false">IFERROR((B11/(B11+C11))*25,0)+IFERROR((D11/(D11+E11))*25,0)+IFERROR((F11/(F11+G11))*10,0)+H11+((P11-RDAVG)/RebSD)*10+((R11-TODAVG)/TOSD)*6</f>
        <v>136.065357021169</v>
      </c>
      <c r="U11" s="0" t="n">
        <f aca="false">W11*X11</f>
        <v>0.316109837219058</v>
      </c>
      <c r="V11" s="0" t="n">
        <f aca="false">RANK(U11,U$2:U$352)</f>
        <v>68</v>
      </c>
      <c r="W11" s="0" t="n">
        <f aca="false">IFERROR((D11-C11)/(D11+E11-(B11+C11)),0)</f>
        <v>0.562841530054645</v>
      </c>
      <c r="X11" s="0" t="n">
        <f aca="false">IFERROR((F11-((B11+C11)*B11))/((F11+G11)-(B11+C11)^2),0)</f>
        <v>0.561632040884346</v>
      </c>
      <c r="Y11" s="0" t="n">
        <f aca="false">COUNTIFS(Games!$A$2:$A$5969,$A11,Games!$E$2:$E$5969,"&lt;&gt;")+COUNTIFS(Games!$B$2:$B$5969,$A11,Games!$F$2:$F$5969,"&lt;&gt;")</f>
        <v>34</v>
      </c>
    </row>
    <row r="12" customFormat="false" ht="15" hidden="false" customHeight="false" outlineLevel="0" collapsed="false">
      <c r="A12" s="0" t="s">
        <v>16</v>
      </c>
      <c r="B12" s="0" t="n">
        <f aca="false">SUMIF(Games!$A$2:$A$5969,$A12,Games!$I$2:$I$5969)+SUMIF(Games!$B$2:$B$5969,$A12,Games!$J$2:$J$5969)</f>
        <v>20</v>
      </c>
      <c r="C12" s="0" t="n">
        <f aca="false">COUNTIF(Games!$A:$A,$A12)+COUNTIF(Games!$B:$B,$A12)-B12</f>
        <v>12</v>
      </c>
      <c r="D12" s="0" t="n">
        <f aca="false">SUMIF(Games!$A$2:$A$5969,$A12,Games!$M$2:$M$5969)+SUMIF(Games!$B$2:$B$5969,$A12,Games!$K$2:$K$5969)</f>
        <v>595</v>
      </c>
      <c r="E12" s="0" t="n">
        <f aca="false">SUMIF(Games!$A$2:$A$5969,$A12,Games!$N$2:$N$5969)+SUMIF(Games!$B$2:$B$5969,$A12,Games!$L$2:$L$5969)</f>
        <v>484</v>
      </c>
      <c r="F12" s="0" t="n">
        <f aca="false">SUMIF(Games!$A$2:$A$5969,$A12,Games!$Q$2:$Q$5969)+SUMIF(Games!$B$2:$B$5969,$A12,Games!$O$2:$O$5969)</f>
        <v>20178</v>
      </c>
      <c r="G12" s="0" t="n">
        <f aca="false">SUMIF(Games!$A$2:$A$5969,$A12,Games!$R$2:$R$5969)+SUMIF(Games!$B$2:$B$5969,$A12,Games!$P$2:$P$5969)</f>
        <v>15239</v>
      </c>
      <c r="H12" s="0" t="n">
        <f aca="false">SUMIF(Games!$A$2:$A$5969,$A12,Games!$S$2:$S$5969)+SUMIF(Games!$B$2:$B$5969,$A12,Games!$T$2:$T$5969)</f>
        <v>63.2694682561255</v>
      </c>
      <c r="I12" s="0" t="n">
        <f aca="false">SUMIF(Games!$A$2:$A$5969,$A12,Games!$E$2:$E$5969)+SUMIF(Games!$B$2:$B$5969,$A12,Games!$F$2:$F$5969)</f>
        <v>1126</v>
      </c>
      <c r="J12" s="0" t="n">
        <f aca="false">SUMIF(Games!$A$2:$A$5969,$A12,Games!$F$2:$F$5969)+SUMIF(Games!$B$2:$B$5969,$A12,Games!$E$2:$E$5969)</f>
        <v>1171</v>
      </c>
      <c r="K12" s="0" t="n">
        <f aca="false">SUMIF(Games!$A$2:$A$5969,$A12,Games!$G$2:$G$5969)+SUMIF(Games!$B$2:$B$5969,$A12,Games!$H$2:$H$5969)</f>
        <v>343</v>
      </c>
      <c r="L12" s="0" t="n">
        <f aca="false">SUMIF(Games!$A$2:$A$5969,$A12,Games!$H$2:$H$5969)+SUMIF(Games!$B$2:$B$5969,$A12,Games!$G$2:$G$5969)</f>
        <v>474</v>
      </c>
      <c r="M12" s="0" t="n">
        <f aca="false">SUMIF(Games!$A:$A,$A12,Games!I:I)</f>
        <v>6</v>
      </c>
      <c r="N12" s="0" t="n">
        <f aca="false">COUNTIF(Games!$A:$A,$A12)-M12</f>
        <v>7</v>
      </c>
      <c r="O12" s="0" t="n">
        <f aca="false">I12-J12</f>
        <v>-45</v>
      </c>
      <c r="P12" s="0" t="n">
        <f aca="false">IFERROR(O12/Y12,0)</f>
        <v>-1.40625</v>
      </c>
      <c r="Q12" s="0" t="n">
        <f aca="false">L12-K12</f>
        <v>131</v>
      </c>
      <c r="R12" s="0" t="n">
        <f aca="false">IFERROR(Q12/Y12,0)</f>
        <v>4.09375</v>
      </c>
      <c r="S12" s="0" t="s">
        <v>733</v>
      </c>
      <c r="T12" s="0" t="n">
        <f aca="false">IFERROR((B12/(B12+C12))*25,0)+IFERROR((D12/(D12+E12))*25,0)+IFERROR((F12/(F12+G12))*10,0)+H12+((P12-RDAVG)/RebSD)*10+((R12-TODAVG)/TOSD)*6</f>
        <v>105.700399176237</v>
      </c>
      <c r="U12" s="0" t="n">
        <f aca="false">W12*X12</f>
        <v>0.316323836026361</v>
      </c>
      <c r="V12" s="0" t="n">
        <f aca="false">RANK(U12,U$2:U$352)</f>
        <v>67</v>
      </c>
      <c r="W12" s="0" t="n">
        <f aca="false">IFERROR((D12-C12)/(D12+E12-(B12+C12)),0)</f>
        <v>0.556829035339064</v>
      </c>
      <c r="X12" s="0" t="n">
        <f aca="false">IFERROR((F12-((B12+C12)*B12))/((F12+G12)-(B12+C12)^2),0)</f>
        <v>0.568080714098799</v>
      </c>
      <c r="Y12" s="0" t="n">
        <f aca="false">COUNTIFS(Games!$A$2:$A$5969,$A12,Games!$E$2:$E$5969,"&lt;&gt;")+COUNTIFS(Games!$B$2:$B$5969,$A12,Games!$F$2:$F$5969,"&lt;&gt;")</f>
        <v>32</v>
      </c>
    </row>
    <row r="13" customFormat="false" ht="15" hidden="false" customHeight="false" outlineLevel="0" collapsed="false">
      <c r="A13" s="0" t="s">
        <v>17</v>
      </c>
      <c r="B13" s="0" t="n">
        <f aca="false">SUMIF(Games!$A$2:$A$5969,$A13,Games!$I$2:$I$5969)+SUMIF(Games!$B$2:$B$5969,$A13,Games!$J$2:$J$5969)</f>
        <v>23</v>
      </c>
      <c r="C13" s="0" t="n">
        <f aca="false">COUNTIF(Games!$A:$A,$A13)+COUNTIF(Games!$B:$B,$A13)-B13</f>
        <v>12</v>
      </c>
      <c r="D13" s="0" t="n">
        <f aca="false">SUMIF(Games!$A$2:$A$5969,$A13,Games!$M$2:$M$5969)+SUMIF(Games!$B$2:$B$5969,$A13,Games!$K$2:$K$5969)</f>
        <v>660</v>
      </c>
      <c r="E13" s="0" t="n">
        <f aca="false">SUMIF(Games!$A$2:$A$5969,$A13,Games!$N$2:$N$5969)+SUMIF(Games!$B$2:$B$5969,$A13,Games!$L$2:$L$5969)</f>
        <v>497</v>
      </c>
      <c r="F13" s="0" t="n">
        <f aca="false">SUMIF(Games!$A$2:$A$5969,$A13,Games!$Q$2:$Q$5969)+SUMIF(Games!$B$2:$B$5969,$A13,Games!$O$2:$O$5969)</f>
        <v>21983</v>
      </c>
      <c r="G13" s="0" t="n">
        <f aca="false">SUMIF(Games!$A$2:$A$5969,$A13,Games!$R$2:$R$5969)+SUMIF(Games!$B$2:$B$5969,$A13,Games!$P$2:$P$5969)</f>
        <v>15974</v>
      </c>
      <c r="H13" s="0" t="n">
        <f aca="false">SUMIF(Games!$A$2:$A$5969,$A13,Games!$S$2:$S$5969)+SUMIF(Games!$B$2:$B$5969,$A13,Games!$T$2:$T$5969)</f>
        <v>62.8217417818876</v>
      </c>
      <c r="I13" s="0" t="n">
        <f aca="false">SUMIF(Games!$A$2:$A$5969,$A13,Games!$E$2:$E$5969)+SUMIF(Games!$B$2:$B$5969,$A13,Games!$F$2:$F$5969)</f>
        <v>1207</v>
      </c>
      <c r="J13" s="0" t="n">
        <f aca="false">SUMIF(Games!$A$2:$A$5969,$A13,Games!$F$2:$F$5969)+SUMIF(Games!$B$2:$B$5969,$A13,Games!$E$2:$E$5969)</f>
        <v>1263</v>
      </c>
      <c r="K13" s="0" t="n">
        <f aca="false">SUMIF(Games!$A$2:$A$5969,$A13,Games!$G$2:$G$5969)+SUMIF(Games!$B$2:$B$5969,$A13,Games!$H$2:$H$5969)</f>
        <v>381</v>
      </c>
      <c r="L13" s="0" t="n">
        <f aca="false">SUMIF(Games!$A$2:$A$5969,$A13,Games!$H$2:$H$5969)+SUMIF(Games!$B$2:$B$5969,$A13,Games!$G$2:$G$5969)</f>
        <v>490</v>
      </c>
      <c r="M13" s="0" t="n">
        <f aca="false">SUMIF(Games!$A:$A,$A13,Games!I:I)</f>
        <v>6</v>
      </c>
      <c r="N13" s="0" t="n">
        <f aca="false">COUNTIF(Games!$A:$A,$A13)-M13</f>
        <v>8</v>
      </c>
      <c r="O13" s="0" t="n">
        <f aca="false">I13-J13</f>
        <v>-56</v>
      </c>
      <c r="P13" s="0" t="n">
        <f aca="false">IFERROR(O13/Y13,0)</f>
        <v>-1.6</v>
      </c>
      <c r="Q13" s="0" t="n">
        <f aca="false">L13-K13</f>
        <v>109</v>
      </c>
      <c r="R13" s="0" t="n">
        <f aca="false">IFERROR(Q13/Y13,0)</f>
        <v>3.11428571428571</v>
      </c>
      <c r="S13" s="0" t="s">
        <v>729</v>
      </c>
      <c r="T13" s="0" t="n">
        <f aca="false">IFERROR((B13/(B13+C13))*25,0)+IFERROR((D13/(D13+E13))*25,0)+IFERROR((F13/(F13+G13))*10,0)+H13+((P13-RDAVG)/RebSD)*10+((R13-TODAVG)/TOSD)*6</f>
        <v>102.957420978181</v>
      </c>
      <c r="U13" s="0" t="n">
        <f aca="false">W13*X13</f>
        <v>0.332983349260229</v>
      </c>
      <c r="V13" s="0" t="n">
        <f aca="false">RANK(U13,U$2:U$352)</f>
        <v>37</v>
      </c>
      <c r="W13" s="0" t="n">
        <f aca="false">IFERROR((D13-C13)/(D13+E13-(B13+C13)),0)</f>
        <v>0.577540106951872</v>
      </c>
      <c r="X13" s="0" t="n">
        <f aca="false">IFERROR((F13-((B13+C13)*B13))/((F13+G13)-(B13+C13)^2),0)</f>
        <v>0.576554502885767</v>
      </c>
      <c r="Y13" s="0" t="n">
        <f aca="false">COUNTIFS(Games!$A$2:$A$5969,$A13,Games!$E$2:$E$5969,"&lt;&gt;")+COUNTIFS(Games!$B$2:$B$5969,$A13,Games!$F$2:$F$5969,"&lt;&gt;")</f>
        <v>35</v>
      </c>
    </row>
    <row r="14" customFormat="false" ht="15" hidden="false" customHeight="false" outlineLevel="0" collapsed="false">
      <c r="A14" s="0" t="s">
        <v>18</v>
      </c>
      <c r="B14" s="0" t="n">
        <f aca="false">SUMIF(Games!$A$2:$A$5969,$A14,Games!$I$2:$I$5969)+SUMIF(Games!$B$2:$B$5969,$A14,Games!$J$2:$J$5969)</f>
        <v>11</v>
      </c>
      <c r="C14" s="0" t="n">
        <f aca="false">COUNTIF(Games!$A:$A,$A14)+COUNTIF(Games!$B:$B,$A14)-B14</f>
        <v>21</v>
      </c>
      <c r="D14" s="0" t="n">
        <f aca="false">SUMIF(Games!$A$2:$A$5969,$A14,Games!$M$2:$M$5969)+SUMIF(Games!$B$2:$B$5969,$A14,Games!$K$2:$K$5969)</f>
        <v>487</v>
      </c>
      <c r="E14" s="0" t="n">
        <f aca="false">SUMIF(Games!$A$2:$A$5969,$A14,Games!$N$2:$N$5969)+SUMIF(Games!$B$2:$B$5969,$A14,Games!$L$2:$L$5969)</f>
        <v>495</v>
      </c>
      <c r="F14" s="0" t="n">
        <f aca="false">SUMIF(Games!$A$2:$A$5969,$A14,Games!$Q$2:$Q$5969)+SUMIF(Games!$B$2:$B$5969,$A14,Games!$O$2:$O$5969)</f>
        <v>15450</v>
      </c>
      <c r="G14" s="0" t="n">
        <f aca="false">SUMIF(Games!$A$2:$A$5969,$A14,Games!$R$2:$R$5969)+SUMIF(Games!$B$2:$B$5969,$A14,Games!$P$2:$P$5969)</f>
        <v>14893</v>
      </c>
      <c r="H14" s="0" t="n">
        <f aca="false">SUMIF(Games!$A$2:$A$5969,$A14,Games!$S$2:$S$5969)+SUMIF(Games!$B$2:$B$5969,$A14,Games!$T$2:$T$5969)</f>
        <v>-44.8612065029335</v>
      </c>
      <c r="I14" s="0" t="n">
        <f aca="false">SUMIF(Games!$A$2:$A$5969,$A14,Games!$E$2:$E$5969)+SUMIF(Games!$B$2:$B$5969,$A14,Games!$F$2:$F$5969)</f>
        <v>1070</v>
      </c>
      <c r="J14" s="0" t="n">
        <f aca="false">SUMIF(Games!$A$2:$A$5969,$A14,Games!$F$2:$F$5969)+SUMIF(Games!$B$2:$B$5969,$A14,Games!$E$2:$E$5969)</f>
        <v>1133</v>
      </c>
      <c r="K14" s="0" t="n">
        <f aca="false">SUMIF(Games!$A$2:$A$5969,$A14,Games!$G$2:$G$5969)+SUMIF(Games!$B$2:$B$5969,$A14,Games!$H$2:$H$5969)</f>
        <v>420</v>
      </c>
      <c r="L14" s="0" t="n">
        <f aca="false">SUMIF(Games!$A$2:$A$5969,$A14,Games!$H$2:$H$5969)+SUMIF(Games!$B$2:$B$5969,$A14,Games!$G$2:$G$5969)</f>
        <v>437</v>
      </c>
      <c r="M14" s="0" t="n">
        <f aca="false">SUMIF(Games!$A:$A,$A14,Games!I:I)</f>
        <v>4</v>
      </c>
      <c r="N14" s="0" t="n">
        <f aca="false">COUNTIF(Games!$A:$A,$A14)-M14</f>
        <v>14</v>
      </c>
      <c r="O14" s="0" t="n">
        <f aca="false">I14-J14</f>
        <v>-63</v>
      </c>
      <c r="P14" s="0" t="n">
        <f aca="false">IFERROR(O14/Y14,0)</f>
        <v>-1.96875</v>
      </c>
      <c r="Q14" s="0" t="n">
        <f aca="false">L14-K14</f>
        <v>17</v>
      </c>
      <c r="R14" s="0" t="n">
        <f aca="false">IFERROR(Q14/Y14,0)</f>
        <v>0.53125</v>
      </c>
      <c r="S14" s="0" t="s">
        <v>732</v>
      </c>
      <c r="T14" s="0" t="n">
        <f aca="false">IFERROR((B14/(B14+C14))*25,0)+IFERROR((D14/(D14+E14))*25,0)+IFERROR((F14/(F14+G14))*10,0)+H14+((P14-RDAVG)/RebSD)*10+((R14-TODAVG)/TOSD)*6</f>
        <v>-24.4010015923742</v>
      </c>
      <c r="U14" s="0" t="n">
        <f aca="false">W14*X14</f>
        <v>0.252599553729304</v>
      </c>
      <c r="V14" s="0" t="n">
        <f aca="false">RANK(U14,U$2:U$352)</f>
        <v>253</v>
      </c>
      <c r="W14" s="0" t="n">
        <f aca="false">IFERROR((D14-C14)/(D14+E14-(B14+C14)),0)</f>
        <v>0.490526315789474</v>
      </c>
      <c r="X14" s="0" t="n">
        <f aca="false">IFERROR((F14-((B14+C14)*B14))/((F14+G14)-(B14+C14)^2),0)</f>
        <v>0.514956171765749</v>
      </c>
      <c r="Y14" s="0" t="n">
        <f aca="false">COUNTIFS(Games!$A$2:$A$5969,$A14,Games!$E$2:$E$5969,"&lt;&gt;")+COUNTIFS(Games!$B$2:$B$5969,$A14,Games!$F$2:$F$5969,"&lt;&gt;")</f>
        <v>32</v>
      </c>
    </row>
    <row r="15" customFormat="false" ht="15" hidden="false" customHeight="false" outlineLevel="0" collapsed="false">
      <c r="A15" s="0" t="s">
        <v>19</v>
      </c>
      <c r="B15" s="0" t="n">
        <f aca="false">SUMIF(Games!$A$2:$A$5969,$A15,Games!$I$2:$I$5969)+SUMIF(Games!$B$2:$B$5969,$A15,Games!$J$2:$J$5969)</f>
        <v>14</v>
      </c>
      <c r="C15" s="0" t="n">
        <f aca="false">COUNTIF(Games!$A:$A,$A15)+COUNTIF(Games!$B:$B,$A15)-B15</f>
        <v>21</v>
      </c>
      <c r="D15" s="0" t="n">
        <f aca="false">SUMIF(Games!$A$2:$A$5969,$A15,Games!$M$2:$M$5969)+SUMIF(Games!$B$2:$B$5969,$A15,Games!$K$2:$K$5969)</f>
        <v>471</v>
      </c>
      <c r="E15" s="0" t="n">
        <f aca="false">SUMIF(Games!$A$2:$A$5969,$A15,Games!$N$2:$N$5969)+SUMIF(Games!$B$2:$B$5969,$A15,Games!$L$2:$L$5969)</f>
        <v>659</v>
      </c>
      <c r="F15" s="0" t="n">
        <f aca="false">SUMIF(Games!$A$2:$A$5969,$A15,Games!$Q$2:$Q$5969)+SUMIF(Games!$B$2:$B$5969,$A15,Games!$O$2:$O$5969)</f>
        <v>17025</v>
      </c>
      <c r="G15" s="0" t="n">
        <f aca="false">SUMIF(Games!$A$2:$A$5969,$A15,Games!$R$2:$R$5969)+SUMIF(Games!$B$2:$B$5969,$A15,Games!$P$2:$P$5969)</f>
        <v>18916</v>
      </c>
      <c r="H15" s="0" t="n">
        <f aca="false">SUMIF(Games!$A$2:$A$5969,$A15,Games!$S$2:$S$5969)+SUMIF(Games!$B$2:$B$5969,$A15,Games!$T$2:$T$5969)</f>
        <v>-63.9628444156478</v>
      </c>
      <c r="I15" s="0" t="n">
        <f aca="false">SUMIF(Games!$A$2:$A$5969,$A15,Games!$E$2:$E$5969)+SUMIF(Games!$B$2:$B$5969,$A15,Games!$F$2:$F$5969)</f>
        <v>1029</v>
      </c>
      <c r="J15" s="0" t="n">
        <f aca="false">SUMIF(Games!$A$2:$A$5969,$A15,Games!$F$2:$F$5969)+SUMIF(Games!$B$2:$B$5969,$A15,Games!$E$2:$E$5969)</f>
        <v>1337</v>
      </c>
      <c r="K15" s="0" t="n">
        <f aca="false">SUMIF(Games!$A$2:$A$5969,$A15,Games!$G$2:$G$5969)+SUMIF(Games!$B$2:$B$5969,$A15,Games!$H$2:$H$5969)</f>
        <v>498</v>
      </c>
      <c r="L15" s="0" t="n">
        <f aca="false">SUMIF(Games!$A$2:$A$5969,$A15,Games!$H$2:$H$5969)+SUMIF(Games!$B$2:$B$5969,$A15,Games!$G$2:$G$5969)</f>
        <v>534</v>
      </c>
      <c r="M15" s="0" t="n">
        <f aca="false">SUMIF(Games!$A:$A,$A15,Games!I:I)</f>
        <v>6</v>
      </c>
      <c r="N15" s="0" t="n">
        <f aca="false">COUNTIF(Games!$A:$A,$A15)-M15</f>
        <v>14</v>
      </c>
      <c r="O15" s="0" t="n">
        <f aca="false">I15-J15</f>
        <v>-308</v>
      </c>
      <c r="P15" s="0" t="n">
        <f aca="false">IFERROR(O15/Y15,0)</f>
        <v>-8.8</v>
      </c>
      <c r="Q15" s="0" t="n">
        <f aca="false">L15-K15</f>
        <v>36</v>
      </c>
      <c r="R15" s="0" t="n">
        <f aca="false">IFERROR(Q15/Y15,0)</f>
        <v>1.02857142857143</v>
      </c>
      <c r="S15" s="0" t="s">
        <v>730</v>
      </c>
      <c r="T15" s="0" t="n">
        <f aca="false">IFERROR((B15/(B15+C15))*25,0)+IFERROR((D15/(D15+E15))*25,0)+IFERROR((F15/(F15+G15))*10,0)+H15+((P15-RDAVG)/RebSD)*10+((R15-TODAVG)/TOSD)*6</f>
        <v>-61.852224361787</v>
      </c>
      <c r="U15" s="0" t="n">
        <f aca="false">W15*X15</f>
        <v>0.195736993877522</v>
      </c>
      <c r="V15" s="0" t="n">
        <f aca="false">RANK(U15,U$2:U$352)</f>
        <v>345</v>
      </c>
      <c r="W15" s="0" t="n">
        <f aca="false">IFERROR((D15-C15)/(D15+E15-(B15+C15)),0)</f>
        <v>0.410958904109589</v>
      </c>
      <c r="X15" s="0" t="n">
        <f aca="false">IFERROR((F15-((B15+C15)*B15))/((F15+G15)-(B15+C15)^2),0)</f>
        <v>0.476293351768637</v>
      </c>
      <c r="Y15" s="0" t="n">
        <f aca="false">COUNTIFS(Games!$A$2:$A$5969,$A15,Games!$E$2:$E$5969,"&lt;&gt;")+COUNTIFS(Games!$B$2:$B$5969,$A15,Games!$F$2:$F$5969,"&lt;&gt;")</f>
        <v>35</v>
      </c>
    </row>
    <row r="16" customFormat="false" ht="15" hidden="false" customHeight="false" outlineLevel="0" collapsed="false">
      <c r="A16" s="0" t="s">
        <v>20</v>
      </c>
      <c r="B16" s="0" t="n">
        <f aca="false">SUMIF(Games!$A$2:$A$5969,$A16,Games!$I$2:$I$5969)+SUMIF(Games!$B$2:$B$5969,$A16,Games!$J$2:$J$5969)</f>
        <v>13</v>
      </c>
      <c r="C16" s="0" t="n">
        <f aca="false">COUNTIF(Games!$A:$A,$A16)+COUNTIF(Games!$B:$B,$A16)-B16</f>
        <v>17</v>
      </c>
      <c r="D16" s="0" t="n">
        <f aca="false">SUMIF(Games!$A$2:$A$5969,$A16,Games!$M$2:$M$5969)+SUMIF(Games!$B$2:$B$5969,$A16,Games!$K$2:$K$5969)</f>
        <v>403</v>
      </c>
      <c r="E16" s="0" t="n">
        <f aca="false">SUMIF(Games!$A$2:$A$5969,$A16,Games!$N$2:$N$5969)+SUMIF(Games!$B$2:$B$5969,$A16,Games!$L$2:$L$5969)</f>
        <v>509</v>
      </c>
      <c r="F16" s="0" t="n">
        <f aca="false">SUMIF(Games!$A$2:$A$5969,$A16,Games!$Q$2:$Q$5969)+SUMIF(Games!$B$2:$B$5969,$A16,Games!$O$2:$O$5969)</f>
        <v>13771</v>
      </c>
      <c r="G16" s="0" t="n">
        <f aca="false">SUMIF(Games!$A$2:$A$5969,$A16,Games!$R$2:$R$5969)+SUMIF(Games!$B$2:$B$5969,$A16,Games!$P$2:$P$5969)</f>
        <v>14563</v>
      </c>
      <c r="H16" s="0" t="n">
        <f aca="false">SUMIF(Games!$A$2:$A$5969,$A16,Games!$S$2:$S$5969)+SUMIF(Games!$B$2:$B$5969,$A16,Games!$T$2:$T$5969)</f>
        <v>-22.9598012593652</v>
      </c>
      <c r="I16" s="0" t="n">
        <f aca="false">SUMIF(Games!$A$2:$A$5969,$A16,Games!$E$2:$E$5969)+SUMIF(Games!$B$2:$B$5969,$A16,Games!$F$2:$F$5969)</f>
        <v>1035</v>
      </c>
      <c r="J16" s="0" t="n">
        <f aca="false">SUMIF(Games!$A$2:$A$5969,$A16,Games!$F$2:$F$5969)+SUMIF(Games!$B$2:$B$5969,$A16,Games!$E$2:$E$5969)</f>
        <v>1050</v>
      </c>
      <c r="K16" s="0" t="n">
        <f aca="false">SUMIF(Games!$A$2:$A$5969,$A16,Games!$G$2:$G$5969)+SUMIF(Games!$B$2:$B$5969,$A16,Games!$H$2:$H$5969)</f>
        <v>384</v>
      </c>
      <c r="L16" s="0" t="n">
        <f aca="false">SUMIF(Games!$A$2:$A$5969,$A16,Games!$H$2:$H$5969)+SUMIF(Games!$B$2:$B$5969,$A16,Games!$G$2:$G$5969)</f>
        <v>410</v>
      </c>
      <c r="M16" s="0" t="n">
        <f aca="false">SUMIF(Games!$A:$A,$A16,Games!I:I)</f>
        <v>5</v>
      </c>
      <c r="N16" s="0" t="n">
        <f aca="false">COUNTIF(Games!$A:$A,$A16)-M16</f>
        <v>12</v>
      </c>
      <c r="O16" s="0" t="n">
        <f aca="false">I16-J16</f>
        <v>-15</v>
      </c>
      <c r="P16" s="0" t="n">
        <f aca="false">IFERROR(O16/Y16,0)</f>
        <v>-0.517241379310345</v>
      </c>
      <c r="Q16" s="0" t="n">
        <f aca="false">L16-K16</f>
        <v>26</v>
      </c>
      <c r="R16" s="0" t="n">
        <f aca="false">IFERROR(Q16/Y16,0)</f>
        <v>0.896551724137931</v>
      </c>
      <c r="S16" s="0" t="s">
        <v>731</v>
      </c>
      <c r="T16" s="0" t="n">
        <f aca="false">IFERROR((B16/(B16+C16))*25,0)+IFERROR((D16/(D16+E16))*25,0)+IFERROR((F16/(F16+G16))*10,0)+H16+((P16-RDAVG)/RebSD)*10+((R16-TODAVG)/TOSD)*6</f>
        <v>3.36408102875095</v>
      </c>
      <c r="U16" s="0" t="n">
        <f aca="false">W16*X16</f>
        <v>0.213460811410176</v>
      </c>
      <c r="V16" s="0" t="n">
        <f aca="false">RANK(U16,U$2:U$352)</f>
        <v>339</v>
      </c>
      <c r="W16" s="0" t="n">
        <f aca="false">IFERROR((D16-C16)/(D16+E16-(B16+C16)),0)</f>
        <v>0.437641723356009</v>
      </c>
      <c r="X16" s="0" t="n">
        <f aca="false">IFERROR((F16-((B16+C16)*B16))/((F16+G16)-(B16+C16)^2),0)</f>
        <v>0.487752423999417</v>
      </c>
      <c r="Y16" s="0" t="n">
        <f aca="false">COUNTIFS(Games!$A$2:$A$5969,$A16,Games!$E$2:$E$5969,"&lt;&gt;")+COUNTIFS(Games!$B$2:$B$5969,$A16,Games!$F$2:$F$5969,"&lt;&gt;")</f>
        <v>29</v>
      </c>
    </row>
    <row r="17" customFormat="false" ht="15" hidden="false" customHeight="false" outlineLevel="0" collapsed="false">
      <c r="A17" s="0" t="s">
        <v>21</v>
      </c>
      <c r="B17" s="0" t="n">
        <f aca="false">SUMIF(Games!$A$2:$A$5969,$A17,Games!$I$2:$I$5969)+SUMIF(Games!$B$2:$B$5969,$A17,Games!$J$2:$J$5969)</f>
        <v>26</v>
      </c>
      <c r="C17" s="0" t="n">
        <f aca="false">COUNTIF(Games!$A:$A,$A17)+COUNTIF(Games!$B:$B,$A17)-B17</f>
        <v>7</v>
      </c>
      <c r="D17" s="0" t="n">
        <f aca="false">SUMIF(Games!$A$2:$A$5969,$A17,Games!$M$2:$M$5969)+SUMIF(Games!$B$2:$B$5969,$A17,Games!$K$2:$K$5969)</f>
        <v>619</v>
      </c>
      <c r="E17" s="0" t="n">
        <f aca="false">SUMIF(Games!$A$2:$A$5969,$A17,Games!$N$2:$N$5969)+SUMIF(Games!$B$2:$B$5969,$A17,Games!$L$2:$L$5969)</f>
        <v>468</v>
      </c>
      <c r="F17" s="0" t="n">
        <f aca="false">SUMIF(Games!$A$2:$A$5969,$A17,Games!$Q$2:$Q$5969)+SUMIF(Games!$B$2:$B$5969,$A17,Games!$O$2:$O$5969)</f>
        <v>20085</v>
      </c>
      <c r="G17" s="0" t="n">
        <f aca="false">SUMIF(Games!$A$2:$A$5969,$A17,Games!$R$2:$R$5969)+SUMIF(Games!$B$2:$B$5969,$A17,Games!$P$2:$P$5969)</f>
        <v>15220</v>
      </c>
      <c r="H17" s="0" t="n">
        <f aca="false">SUMIF(Games!$A$2:$A$5969,$A17,Games!$S$2:$S$5969)+SUMIF(Games!$B$2:$B$5969,$A17,Games!$T$2:$T$5969)</f>
        <v>99.7444485915641</v>
      </c>
      <c r="I17" s="0" t="n">
        <f aca="false">SUMIF(Games!$A$2:$A$5969,$A17,Games!$E$2:$E$5969)+SUMIF(Games!$B$2:$B$5969,$A17,Games!$F$2:$F$5969)</f>
        <v>1245</v>
      </c>
      <c r="J17" s="0" t="n">
        <f aca="false">SUMIF(Games!$A$2:$A$5969,$A17,Games!$F$2:$F$5969)+SUMIF(Games!$B$2:$B$5969,$A17,Games!$E$2:$E$5969)</f>
        <v>1164</v>
      </c>
      <c r="K17" s="0" t="n">
        <f aca="false">SUMIF(Games!$A$2:$A$5969,$A17,Games!$G$2:$G$5969)+SUMIF(Games!$B$2:$B$5969,$A17,Games!$H$2:$H$5969)</f>
        <v>401</v>
      </c>
      <c r="L17" s="0" t="n">
        <f aca="false">SUMIF(Games!$A$2:$A$5969,$A17,Games!$H$2:$H$5969)+SUMIF(Games!$B$2:$B$5969,$A17,Games!$G$2:$G$5969)</f>
        <v>505</v>
      </c>
      <c r="M17" s="0" t="n">
        <f aca="false">SUMIF(Games!$A:$A,$A17,Games!I:I)</f>
        <v>9</v>
      </c>
      <c r="N17" s="0" t="n">
        <f aca="false">COUNTIF(Games!$A:$A,$A17)-M17</f>
        <v>4</v>
      </c>
      <c r="O17" s="0" t="n">
        <f aca="false">I17-J17</f>
        <v>81</v>
      </c>
      <c r="P17" s="0" t="n">
        <f aca="false">IFERROR(O17/Y17,0)</f>
        <v>2.45454545454545</v>
      </c>
      <c r="Q17" s="0" t="n">
        <f aca="false">L17-K17</f>
        <v>104</v>
      </c>
      <c r="R17" s="0" t="n">
        <f aca="false">IFERROR(Q17/Y17,0)</f>
        <v>3.15151515151515</v>
      </c>
      <c r="S17" s="0" t="s">
        <v>729</v>
      </c>
      <c r="T17" s="0" t="n">
        <f aca="false">IFERROR((B17/(B17+C17))*25,0)+IFERROR((D17/(D17+E17))*25,0)+IFERROR((F17/(F17+G17))*10,0)+H17+((P17-RDAVG)/RebSD)*10+((R17-TODAVG)/TOSD)*6</f>
        <v>154.424434453291</v>
      </c>
      <c r="U17" s="0" t="n">
        <f aca="false">W17*X17</f>
        <v>0.326281988430238</v>
      </c>
      <c r="V17" s="0" t="n">
        <f aca="false">RANK(U17,U$2:U$352)</f>
        <v>50</v>
      </c>
      <c r="W17" s="0" t="n">
        <f aca="false">IFERROR((D17-C17)/(D17+E17-(B17+C17)),0)</f>
        <v>0.580645161290323</v>
      </c>
      <c r="X17" s="0" t="n">
        <f aca="false">IFERROR((F17-((B17+C17)*B17))/((F17+G17)-(B17+C17)^2),0)</f>
        <v>0.56193009118541</v>
      </c>
      <c r="Y17" s="0" t="n">
        <f aca="false">COUNTIFS(Games!$A$2:$A$5969,$A17,Games!$E$2:$E$5969,"&lt;&gt;")+COUNTIFS(Games!$B$2:$B$5969,$A17,Games!$F$2:$F$5969,"&lt;&gt;")</f>
        <v>33</v>
      </c>
    </row>
    <row r="18" customFormat="false" ht="15" hidden="false" customHeight="false" outlineLevel="0" collapsed="false">
      <c r="A18" s="0" t="s">
        <v>22</v>
      </c>
      <c r="B18" s="0" t="n">
        <f aca="false">SUMIF(Games!$A$2:$A$5969,$A18,Games!$I$2:$I$5969)+SUMIF(Games!$B$2:$B$5969,$A18,Games!$J$2:$J$5969)</f>
        <v>19</v>
      </c>
      <c r="C18" s="0" t="n">
        <f aca="false">COUNTIF(Games!$A:$A,$A18)+COUNTIF(Games!$B:$B,$A18)-B18</f>
        <v>15</v>
      </c>
      <c r="D18" s="0" t="n">
        <f aca="false">SUMIF(Games!$A$2:$A$5969,$A18,Games!$M$2:$M$5969)+SUMIF(Games!$B$2:$B$5969,$A18,Games!$K$2:$K$5969)</f>
        <v>533</v>
      </c>
      <c r="E18" s="0" t="n">
        <f aca="false">SUMIF(Games!$A$2:$A$5969,$A18,Games!$N$2:$N$5969)+SUMIF(Games!$B$2:$B$5969,$A18,Games!$L$2:$L$5969)</f>
        <v>507</v>
      </c>
      <c r="F18" s="0" t="n">
        <f aca="false">SUMIF(Games!$A$2:$A$5969,$A18,Games!$Q$2:$Q$5969)+SUMIF(Games!$B$2:$B$5969,$A18,Games!$O$2:$O$5969)</f>
        <v>16954</v>
      </c>
      <c r="G18" s="0" t="n">
        <f aca="false">SUMIF(Games!$A$2:$A$5969,$A18,Games!$R$2:$R$5969)+SUMIF(Games!$B$2:$B$5969,$A18,Games!$P$2:$P$5969)</f>
        <v>15561</v>
      </c>
      <c r="H18" s="0" t="n">
        <f aca="false">SUMIF(Games!$A$2:$A$5969,$A18,Games!$S$2:$S$5969)+SUMIF(Games!$B$2:$B$5969,$A18,Games!$T$2:$T$5969)</f>
        <v>8.32205970785959</v>
      </c>
      <c r="I18" s="0" t="n">
        <f aca="false">SUMIF(Games!$A$2:$A$5969,$A18,Games!$E$2:$E$5969)+SUMIF(Games!$B$2:$B$5969,$A18,Games!$F$2:$F$5969)</f>
        <v>1213</v>
      </c>
      <c r="J18" s="0" t="n">
        <f aca="false">SUMIF(Games!$A$2:$A$5969,$A18,Games!$F$2:$F$5969)+SUMIF(Games!$B$2:$B$5969,$A18,Games!$E$2:$E$5969)</f>
        <v>1112</v>
      </c>
      <c r="K18" s="0" t="n">
        <f aca="false">SUMIF(Games!$A$2:$A$5969,$A18,Games!$G$2:$G$5969)+SUMIF(Games!$B$2:$B$5969,$A18,Games!$H$2:$H$5969)</f>
        <v>478</v>
      </c>
      <c r="L18" s="0" t="n">
        <f aca="false">SUMIF(Games!$A$2:$A$5969,$A18,Games!$H$2:$H$5969)+SUMIF(Games!$B$2:$B$5969,$A18,Games!$G$2:$G$5969)</f>
        <v>549</v>
      </c>
      <c r="M18" s="0" t="n">
        <f aca="false">SUMIF(Games!$A:$A,$A18,Games!I:I)</f>
        <v>5</v>
      </c>
      <c r="N18" s="0" t="n">
        <f aca="false">COUNTIF(Games!$A:$A,$A18)-M18</f>
        <v>10</v>
      </c>
      <c r="O18" s="0" t="n">
        <f aca="false">I18-J18</f>
        <v>101</v>
      </c>
      <c r="P18" s="0" t="n">
        <f aca="false">IFERROR(O18/Y18,0)</f>
        <v>2.97058823529412</v>
      </c>
      <c r="Q18" s="0" t="n">
        <f aca="false">L18-K18</f>
        <v>71</v>
      </c>
      <c r="R18" s="0" t="n">
        <f aca="false">IFERROR(Q18/Y18,0)</f>
        <v>2.08823529411765</v>
      </c>
      <c r="S18" s="0" t="s">
        <v>734</v>
      </c>
      <c r="T18" s="0" t="n">
        <f aca="false">IFERROR((B18/(B18+C18))*25,0)+IFERROR((D18/(D18+E18))*25,0)+IFERROR((F18/(F18+G18))*10,0)+H18+((P18-RDAVG)/RebSD)*10+((R18-TODAVG)/TOSD)*6</f>
        <v>53.4163791422233</v>
      </c>
      <c r="U18" s="0" t="n">
        <f aca="false">W18*X18</f>
        <v>0.267775153346638</v>
      </c>
      <c r="V18" s="0" t="n">
        <f aca="false">RANK(U18,U$2:U$352)</f>
        <v>194</v>
      </c>
      <c r="W18" s="0" t="n">
        <f aca="false">IFERROR((D18-C18)/(D18+E18-(B18+C18)),0)</f>
        <v>0.514910536779324</v>
      </c>
      <c r="X18" s="0" t="n">
        <f aca="false">IFERROR((F18-((B18+C18)*B18))/((F18+G18)-(B18+C18)^2),0)</f>
        <v>0.520042093178992</v>
      </c>
      <c r="Y18" s="0" t="n">
        <f aca="false">COUNTIFS(Games!$A$2:$A$5969,$A18,Games!$E$2:$E$5969,"&lt;&gt;")+COUNTIFS(Games!$B$2:$B$5969,$A18,Games!$F$2:$F$5969,"&lt;&gt;")</f>
        <v>34</v>
      </c>
    </row>
    <row r="19" customFormat="false" ht="15" hidden="false" customHeight="false" outlineLevel="0" collapsed="false">
      <c r="A19" s="0" t="s">
        <v>23</v>
      </c>
      <c r="B19" s="0" t="n">
        <f aca="false">SUMIF(Games!$A$2:$A$5969,$A19,Games!$I$2:$I$5969)+SUMIF(Games!$B$2:$B$5969,$A19,Games!$J$2:$J$5969)</f>
        <v>24</v>
      </c>
      <c r="C19" s="0" t="n">
        <f aca="false">COUNTIF(Games!$A:$A,$A19)+COUNTIF(Games!$B:$B,$A19)-B19</f>
        <v>11</v>
      </c>
      <c r="D19" s="0" t="n">
        <f aca="false">SUMIF(Games!$A$2:$A$5969,$A19,Games!$M$2:$M$5969)+SUMIF(Games!$B$2:$B$5969,$A19,Games!$K$2:$K$5969)</f>
        <v>633</v>
      </c>
      <c r="E19" s="0" t="n">
        <f aca="false">SUMIF(Games!$A$2:$A$5969,$A19,Games!$N$2:$N$5969)+SUMIF(Games!$B$2:$B$5969,$A19,Games!$L$2:$L$5969)</f>
        <v>543</v>
      </c>
      <c r="F19" s="0" t="n">
        <f aca="false">SUMIF(Games!$A$2:$A$5969,$A19,Games!$Q$2:$Q$5969)+SUMIF(Games!$B$2:$B$5969,$A19,Games!$O$2:$O$5969)</f>
        <v>20175</v>
      </c>
      <c r="G19" s="0" t="n">
        <f aca="false">SUMIF(Games!$A$2:$A$5969,$A19,Games!$R$2:$R$5969)+SUMIF(Games!$B$2:$B$5969,$A19,Games!$P$2:$P$5969)</f>
        <v>17955</v>
      </c>
      <c r="H19" s="0" t="n">
        <f aca="false">SUMIF(Games!$A$2:$A$5969,$A19,Games!$S$2:$S$5969)+SUMIF(Games!$B$2:$B$5969,$A19,Games!$T$2:$T$5969)</f>
        <v>62.1409371025193</v>
      </c>
      <c r="I19" s="0" t="n">
        <f aca="false">SUMIF(Games!$A$2:$A$5969,$A19,Games!$E$2:$E$5969)+SUMIF(Games!$B$2:$B$5969,$A19,Games!$F$2:$F$5969)</f>
        <v>1145</v>
      </c>
      <c r="J19" s="0" t="n">
        <f aca="false">SUMIF(Games!$A$2:$A$5969,$A19,Games!$F$2:$F$5969)+SUMIF(Games!$B$2:$B$5969,$A19,Games!$E$2:$E$5969)</f>
        <v>1101</v>
      </c>
      <c r="K19" s="0" t="n">
        <f aca="false">SUMIF(Games!$A$2:$A$5969,$A19,Games!$G$2:$G$5969)+SUMIF(Games!$B$2:$B$5969,$A19,Games!$H$2:$H$5969)</f>
        <v>403</v>
      </c>
      <c r="L19" s="0" t="n">
        <f aca="false">SUMIF(Games!$A$2:$A$5969,$A19,Games!$H$2:$H$5969)+SUMIF(Games!$B$2:$B$5969,$A19,Games!$G$2:$G$5969)</f>
        <v>444</v>
      </c>
      <c r="M19" s="0" t="n">
        <f aca="false">SUMIF(Games!$A:$A,$A19,Games!I:I)</f>
        <v>9</v>
      </c>
      <c r="N19" s="0" t="n">
        <f aca="false">COUNTIF(Games!$A:$A,$A19)-M19</f>
        <v>7</v>
      </c>
      <c r="O19" s="0" t="n">
        <f aca="false">I19-J19</f>
        <v>44</v>
      </c>
      <c r="P19" s="0" t="n">
        <f aca="false">IFERROR(O19/Y19,0)</f>
        <v>1.25714285714286</v>
      </c>
      <c r="Q19" s="0" t="n">
        <f aca="false">L19-K19</f>
        <v>41</v>
      </c>
      <c r="R19" s="0" t="n">
        <f aca="false">IFERROR(Q19/Y19,0)</f>
        <v>1.17142857142857</v>
      </c>
      <c r="S19" s="0" t="s">
        <v>735</v>
      </c>
      <c r="T19" s="0" t="n">
        <f aca="false">IFERROR((B19/(B19+C19))*25,0)+IFERROR((D19/(D19+E19))*25,0)+IFERROR((F19/(F19+G19))*10,0)+H19+((P19-RDAVG)/RebSD)*10+((R19-TODAVG)/TOSD)*6</f>
        <v>103.431071843607</v>
      </c>
      <c r="U19" s="0" t="n">
        <f aca="false">W19*X19</f>
        <v>0.285603619497725</v>
      </c>
      <c r="V19" s="0" t="n">
        <f aca="false">RANK(U19,U$2:U$352)</f>
        <v>130</v>
      </c>
      <c r="W19" s="0" t="n">
        <f aca="false">IFERROR((D19-C19)/(D19+E19-(B19+C19)),0)</f>
        <v>0.545135845749343</v>
      </c>
      <c r="X19" s="0" t="n">
        <f aca="false">IFERROR((F19-((B19+C19)*B19))/((F19+G19)-(B19+C19)^2),0)</f>
        <v>0.523912748950007</v>
      </c>
      <c r="Y19" s="0" t="n">
        <f aca="false">COUNTIFS(Games!$A$2:$A$5969,$A19,Games!$E$2:$E$5969,"&lt;&gt;")+COUNTIFS(Games!$B$2:$B$5969,$A19,Games!$F$2:$F$5969,"&lt;&gt;")</f>
        <v>35</v>
      </c>
    </row>
    <row r="20" customFormat="false" ht="15" hidden="false" customHeight="false" outlineLevel="0" collapsed="false">
      <c r="A20" s="0" t="s">
        <v>24</v>
      </c>
      <c r="B20" s="0" t="n">
        <f aca="false">SUMIF(Games!$A$2:$A$5969,$A20,Games!$I$2:$I$5969)+SUMIF(Games!$B$2:$B$5969,$A20,Games!$J$2:$J$5969)</f>
        <v>19</v>
      </c>
      <c r="C20" s="0" t="n">
        <f aca="false">COUNTIF(Games!$A:$A,$A20)+COUNTIF(Games!$B:$B,$A20)-B20</f>
        <v>13</v>
      </c>
      <c r="D20" s="0" t="n">
        <f aca="false">SUMIF(Games!$A$2:$A$5969,$A20,Games!$M$2:$M$5969)+SUMIF(Games!$B$2:$B$5969,$A20,Games!$K$2:$K$5969)</f>
        <v>529</v>
      </c>
      <c r="E20" s="0" t="n">
        <f aca="false">SUMIF(Games!$A$2:$A$5969,$A20,Games!$N$2:$N$5969)+SUMIF(Games!$B$2:$B$5969,$A20,Games!$L$2:$L$5969)</f>
        <v>500</v>
      </c>
      <c r="F20" s="0" t="n">
        <f aca="false">SUMIF(Games!$A$2:$A$5969,$A20,Games!$Q$2:$Q$5969)+SUMIF(Games!$B$2:$B$5969,$A20,Games!$O$2:$O$5969)</f>
        <v>17329</v>
      </c>
      <c r="G20" s="0" t="n">
        <f aca="false">SUMIF(Games!$A$2:$A$5969,$A20,Games!$R$2:$R$5969)+SUMIF(Games!$B$2:$B$5969,$A20,Games!$P$2:$P$5969)</f>
        <v>15203</v>
      </c>
      <c r="H20" s="0" t="n">
        <f aca="false">SUMIF(Games!$A$2:$A$5969,$A20,Games!$S$2:$S$5969)+SUMIF(Games!$B$2:$B$5969,$A20,Games!$T$2:$T$5969)</f>
        <v>19.0008709506137</v>
      </c>
      <c r="I20" s="0" t="n">
        <f aca="false">SUMIF(Games!$A$2:$A$5969,$A20,Games!$E$2:$E$5969)+SUMIF(Games!$B$2:$B$5969,$A20,Games!$F$2:$F$5969)</f>
        <v>1210</v>
      </c>
      <c r="J20" s="0" t="n">
        <f aca="false">SUMIF(Games!$A$2:$A$5969,$A20,Games!$F$2:$F$5969)+SUMIF(Games!$B$2:$B$5969,$A20,Games!$E$2:$E$5969)</f>
        <v>1160</v>
      </c>
      <c r="K20" s="0" t="n">
        <f aca="false">SUMIF(Games!$A$2:$A$5969,$A20,Games!$G$2:$G$5969)+SUMIF(Games!$B$2:$B$5969,$A20,Games!$H$2:$H$5969)</f>
        <v>423</v>
      </c>
      <c r="L20" s="0" t="n">
        <f aca="false">SUMIF(Games!$A$2:$A$5969,$A20,Games!$H$2:$H$5969)+SUMIF(Games!$B$2:$B$5969,$A20,Games!$G$2:$G$5969)</f>
        <v>384</v>
      </c>
      <c r="M20" s="0" t="n">
        <f aca="false">SUMIF(Games!$A:$A,$A20,Games!I:I)</f>
        <v>5</v>
      </c>
      <c r="N20" s="0" t="n">
        <f aca="false">COUNTIF(Games!$A:$A,$A20)-M20</f>
        <v>10</v>
      </c>
      <c r="O20" s="0" t="n">
        <f aca="false">I20-J20</f>
        <v>50</v>
      </c>
      <c r="P20" s="0" t="n">
        <f aca="false">IFERROR(O20/Y20,0)</f>
        <v>1.5625</v>
      </c>
      <c r="Q20" s="0" t="n">
        <f aca="false">L20-K20</f>
        <v>-39</v>
      </c>
      <c r="R20" s="0" t="n">
        <f aca="false">IFERROR(Q20/Y20,0)</f>
        <v>-1.21875</v>
      </c>
      <c r="S20" s="0" t="s">
        <v>728</v>
      </c>
      <c r="T20" s="0" t="n">
        <f aca="false">IFERROR((B20/(B20+C20))*25,0)+IFERROR((D20/(D20+E20))*25,0)+IFERROR((F20/(F20+G20))*10,0)+H20+((P20-RDAVG)/RebSD)*10+((R20-TODAVG)/TOSD)*6</f>
        <v>50.6373606466881</v>
      </c>
      <c r="U20" s="0" t="n">
        <f aca="false">W20*X20</f>
        <v>0.274660340040052</v>
      </c>
      <c r="V20" s="0" t="n">
        <f aca="false">RANK(U20,U$2:U$352)</f>
        <v>165</v>
      </c>
      <c r="W20" s="0" t="n">
        <f aca="false">IFERROR((D20-C20)/(D20+E20-(B20+C20)),0)</f>
        <v>0.517552657973922</v>
      </c>
      <c r="X20" s="0" t="n">
        <f aca="false">IFERROR((F20-((B20+C20)*B20))/((F20+G20)-(B20+C20)^2),0)</f>
        <v>0.530690618255681</v>
      </c>
      <c r="Y20" s="0" t="n">
        <f aca="false">COUNTIFS(Games!$A$2:$A$5969,$A20,Games!$E$2:$E$5969,"&lt;&gt;")+COUNTIFS(Games!$B$2:$B$5969,$A20,Games!$F$2:$F$5969,"&lt;&gt;")</f>
        <v>32</v>
      </c>
    </row>
    <row r="21" customFormat="false" ht="15" hidden="false" customHeight="false" outlineLevel="0" collapsed="false">
      <c r="A21" s="0" t="s">
        <v>25</v>
      </c>
      <c r="B21" s="0" t="n">
        <f aca="false">SUMIF(Games!$A$2:$A$5969,$A21,Games!$I$2:$I$5969)+SUMIF(Games!$B$2:$B$5969,$A21,Games!$J$2:$J$5969)</f>
        <v>18</v>
      </c>
      <c r="C21" s="0" t="n">
        <f aca="false">COUNTIF(Games!$A:$A,$A21)+COUNTIF(Games!$B:$B,$A21)-B21</f>
        <v>15</v>
      </c>
      <c r="D21" s="0" t="n">
        <f aca="false">SUMIF(Games!$A$2:$A$5969,$A21,Games!$M$2:$M$5969)+SUMIF(Games!$B$2:$B$5969,$A21,Games!$K$2:$K$5969)</f>
        <v>668</v>
      </c>
      <c r="E21" s="0" t="n">
        <f aca="false">SUMIF(Games!$A$2:$A$5969,$A21,Games!$N$2:$N$5969)+SUMIF(Games!$B$2:$B$5969,$A21,Games!$L$2:$L$5969)</f>
        <v>423</v>
      </c>
      <c r="F21" s="0" t="n">
        <f aca="false">SUMIF(Games!$A$2:$A$5969,$A21,Games!$Q$2:$Q$5969)+SUMIF(Games!$B$2:$B$5969,$A21,Games!$O$2:$O$5969)</f>
        <v>20194</v>
      </c>
      <c r="G21" s="0" t="n">
        <f aca="false">SUMIF(Games!$A$2:$A$5969,$A21,Games!$R$2:$R$5969)+SUMIF(Games!$B$2:$B$5969,$A21,Games!$P$2:$P$5969)</f>
        <v>15720</v>
      </c>
      <c r="H21" s="0" t="n">
        <f aca="false">SUMIF(Games!$A$2:$A$5969,$A21,Games!$S$2:$S$5969)+SUMIF(Games!$B$2:$B$5969,$A21,Games!$T$2:$T$5969)</f>
        <v>63.2927328665956</v>
      </c>
      <c r="I21" s="0" t="n">
        <f aca="false">SUMIF(Games!$A$2:$A$5969,$A21,Games!$E$2:$E$5969)+SUMIF(Games!$B$2:$B$5969,$A21,Games!$F$2:$F$5969)</f>
        <v>1254</v>
      </c>
      <c r="J21" s="0" t="n">
        <f aca="false">SUMIF(Games!$A$2:$A$5969,$A21,Games!$F$2:$F$5969)+SUMIF(Games!$B$2:$B$5969,$A21,Games!$E$2:$E$5969)</f>
        <v>1058</v>
      </c>
      <c r="K21" s="0" t="n">
        <f aca="false">SUMIF(Games!$A$2:$A$5969,$A21,Games!$G$2:$G$5969)+SUMIF(Games!$B$2:$B$5969,$A21,Games!$H$2:$H$5969)</f>
        <v>454</v>
      </c>
      <c r="L21" s="0" t="n">
        <f aca="false">SUMIF(Games!$A$2:$A$5969,$A21,Games!$H$2:$H$5969)+SUMIF(Games!$B$2:$B$5969,$A21,Games!$G$2:$G$5969)</f>
        <v>392</v>
      </c>
      <c r="M21" s="0" t="n">
        <f aca="false">SUMIF(Games!$A:$A,$A21,Games!I:I)</f>
        <v>3</v>
      </c>
      <c r="N21" s="0" t="n">
        <f aca="false">COUNTIF(Games!$A:$A,$A21)-M21</f>
        <v>10</v>
      </c>
      <c r="O21" s="0" t="n">
        <f aca="false">I21-J21</f>
        <v>196</v>
      </c>
      <c r="P21" s="0" t="n">
        <f aca="false">IFERROR(O21/Y21,0)</f>
        <v>5.93939393939394</v>
      </c>
      <c r="Q21" s="0" t="n">
        <f aca="false">L21-K21</f>
        <v>-62</v>
      </c>
      <c r="R21" s="0" t="n">
        <f aca="false">IFERROR(Q21/Y21,0)</f>
        <v>-1.87878787878788</v>
      </c>
      <c r="S21" s="0" t="s">
        <v>736</v>
      </c>
      <c r="T21" s="0" t="n">
        <f aca="false">IFERROR((B21/(B21+C21))*25,0)+IFERROR((D21/(D21+E21))*25,0)+IFERROR((F21/(F21+G21))*10,0)+H21+((P21-RDAVG)/RebSD)*10+((R21-TODAVG)/TOSD)*6</f>
        <v>106.545417529617</v>
      </c>
      <c r="U21" s="0" t="n">
        <f aca="false">W21*X21</f>
        <v>0.347370120925991</v>
      </c>
      <c r="V21" s="0" t="n">
        <f aca="false">RANK(U21,U$2:U$352)</f>
        <v>17</v>
      </c>
      <c r="W21" s="0" t="n">
        <f aca="false">IFERROR((D21-C21)/(D21+E21-(B21+C21)),0)</f>
        <v>0.617202268431002</v>
      </c>
      <c r="X21" s="0" t="n">
        <f aca="false">IFERROR((F21-((B21+C21)*B21))/((F21+G21)-(B21+C21)^2),0)</f>
        <v>0.562814070351759</v>
      </c>
      <c r="Y21" s="0" t="n">
        <f aca="false">COUNTIFS(Games!$A$2:$A$5969,$A21,Games!$E$2:$E$5969,"&lt;&gt;")+COUNTIFS(Games!$B$2:$B$5969,$A21,Games!$F$2:$F$5969,"&lt;&gt;")</f>
        <v>33</v>
      </c>
    </row>
    <row r="22" customFormat="false" ht="15" hidden="false" customHeight="false" outlineLevel="0" collapsed="false">
      <c r="A22" s="0" t="s">
        <v>26</v>
      </c>
      <c r="B22" s="0" t="n">
        <f aca="false">SUMIF(Games!$A$2:$A$5969,$A22,Games!$I$2:$I$5969)+SUMIF(Games!$B$2:$B$5969,$A22,Games!$J$2:$J$5969)</f>
        <v>24</v>
      </c>
      <c r="C22" s="0" t="n">
        <f aca="false">COUNTIF(Games!$A:$A,$A22)+COUNTIF(Games!$B:$B,$A22)-B22</f>
        <v>9</v>
      </c>
      <c r="D22" s="0" t="n">
        <f aca="false">SUMIF(Games!$A$2:$A$5969,$A22,Games!$M$2:$M$5969)+SUMIF(Games!$B$2:$B$5969,$A22,Games!$K$2:$K$5969)</f>
        <v>540</v>
      </c>
      <c r="E22" s="0" t="n">
        <f aca="false">SUMIF(Games!$A$2:$A$5969,$A22,Games!$N$2:$N$5969)+SUMIF(Games!$B$2:$B$5969,$A22,Games!$L$2:$L$5969)</f>
        <v>523</v>
      </c>
      <c r="F22" s="0" t="n">
        <f aca="false">SUMIF(Games!$A$2:$A$5969,$A22,Games!$Q$2:$Q$5969)+SUMIF(Games!$B$2:$B$5969,$A22,Games!$O$2:$O$5969)</f>
        <v>17401</v>
      </c>
      <c r="G22" s="0" t="n">
        <f aca="false">SUMIF(Games!$A$2:$A$5969,$A22,Games!$R$2:$R$5969)+SUMIF(Games!$B$2:$B$5969,$A22,Games!$P$2:$P$5969)</f>
        <v>15611</v>
      </c>
      <c r="H22" s="0" t="n">
        <f aca="false">SUMIF(Games!$A$2:$A$5969,$A22,Games!$S$2:$S$5969)+SUMIF(Games!$B$2:$B$5969,$A22,Games!$T$2:$T$5969)</f>
        <v>62.0748983558147</v>
      </c>
      <c r="I22" s="0" t="n">
        <f aca="false">SUMIF(Games!$A$2:$A$5969,$A22,Games!$E$2:$E$5969)+SUMIF(Games!$B$2:$B$5969,$A22,Games!$F$2:$F$5969)</f>
        <v>1133</v>
      </c>
      <c r="J22" s="0" t="n">
        <f aca="false">SUMIF(Games!$A$2:$A$5969,$A22,Games!$F$2:$F$5969)+SUMIF(Games!$B$2:$B$5969,$A22,Games!$E$2:$E$5969)</f>
        <v>1068</v>
      </c>
      <c r="K22" s="0" t="n">
        <f aca="false">SUMIF(Games!$A$2:$A$5969,$A22,Games!$G$2:$G$5969)+SUMIF(Games!$B$2:$B$5969,$A22,Games!$H$2:$H$5969)</f>
        <v>410</v>
      </c>
      <c r="L22" s="0" t="n">
        <f aca="false">SUMIF(Games!$A$2:$A$5969,$A22,Games!$H$2:$H$5969)+SUMIF(Games!$B$2:$B$5969,$A22,Games!$G$2:$G$5969)</f>
        <v>382</v>
      </c>
      <c r="M22" s="0" t="n">
        <f aca="false">SUMIF(Games!$A:$A,$A22,Games!I:I)</f>
        <v>9</v>
      </c>
      <c r="N22" s="0" t="n">
        <f aca="false">COUNTIF(Games!$A:$A,$A22)-M22</f>
        <v>7</v>
      </c>
      <c r="O22" s="0" t="n">
        <f aca="false">I22-J22</f>
        <v>65</v>
      </c>
      <c r="P22" s="0" t="n">
        <f aca="false">IFERROR(O22/Y22,0)</f>
        <v>1.96969696969697</v>
      </c>
      <c r="Q22" s="0" t="n">
        <f aca="false">L22-K22</f>
        <v>-28</v>
      </c>
      <c r="R22" s="0" t="n">
        <f aca="false">IFERROR(Q22/Y22,0)</f>
        <v>-0.848484848484849</v>
      </c>
      <c r="S22" s="0" t="s">
        <v>734</v>
      </c>
      <c r="T22" s="0" t="n">
        <f aca="false">IFERROR((B22/(B22+C22))*25,0)+IFERROR((D22/(D22+E22))*25,0)+IFERROR((F22/(F22+G22))*10,0)+H22+((P22-RDAVG)/RebSD)*10+((R22-TODAVG)/TOSD)*6</f>
        <v>99.1575478650342</v>
      </c>
      <c r="U22" s="0" t="n">
        <f aca="false">W22*X22</f>
        <v>0.268223659539991</v>
      </c>
      <c r="V22" s="0" t="n">
        <f aca="false">RANK(U22,U$2:U$352)</f>
        <v>187</v>
      </c>
      <c r="W22" s="0" t="n">
        <f aca="false">IFERROR((D22-C22)/(D22+E22-(B22+C22)),0)</f>
        <v>0.515533980582524</v>
      </c>
      <c r="X22" s="0" t="n">
        <f aca="false">IFERROR((F22-((B22+C22)*B22))/((F22+G22)-(B22+C22)^2),0)</f>
        <v>0.520283181405256</v>
      </c>
      <c r="Y22" s="0" t="n">
        <f aca="false">COUNTIFS(Games!$A$2:$A$5969,$A22,Games!$E$2:$E$5969,"&lt;&gt;")+COUNTIFS(Games!$B$2:$B$5969,$A22,Games!$F$2:$F$5969,"&lt;&gt;")</f>
        <v>33</v>
      </c>
    </row>
    <row r="23" customFormat="false" ht="15" hidden="false" customHeight="false" outlineLevel="0" collapsed="false">
      <c r="A23" s="0" t="s">
        <v>27</v>
      </c>
      <c r="B23" s="0" t="n">
        <f aca="false">SUMIF(Games!$A$2:$A$5969,$A23,Games!$I$2:$I$5969)+SUMIF(Games!$B$2:$B$5969,$A23,Games!$J$2:$J$5969)</f>
        <v>18</v>
      </c>
      <c r="C23" s="0" t="n">
        <f aca="false">COUNTIF(Games!$A:$A,$A23)+COUNTIF(Games!$B:$B,$A23)-B23</f>
        <v>14</v>
      </c>
      <c r="D23" s="0" t="n">
        <f aca="false">SUMIF(Games!$A$2:$A$5969,$A23,Games!$M$2:$M$5969)+SUMIF(Games!$B$2:$B$5969,$A23,Games!$K$2:$K$5969)</f>
        <v>374</v>
      </c>
      <c r="E23" s="0" t="n">
        <f aca="false">SUMIF(Games!$A$2:$A$5969,$A23,Games!$N$2:$N$5969)+SUMIF(Games!$B$2:$B$5969,$A23,Games!$L$2:$L$5969)</f>
        <v>605</v>
      </c>
      <c r="F23" s="0" t="n">
        <f aca="false">SUMIF(Games!$A$2:$A$5969,$A23,Games!$Q$2:$Q$5969)+SUMIF(Games!$B$2:$B$5969,$A23,Games!$O$2:$O$5969)</f>
        <v>14696</v>
      </c>
      <c r="G23" s="0" t="n">
        <f aca="false">SUMIF(Games!$A$2:$A$5969,$A23,Games!$R$2:$R$5969)+SUMIF(Games!$B$2:$B$5969,$A23,Games!$P$2:$P$5969)</f>
        <v>15810</v>
      </c>
      <c r="H23" s="0" t="n">
        <f aca="false">SUMIF(Games!$A$2:$A$5969,$A23,Games!$S$2:$S$5969)+SUMIF(Games!$B$2:$B$5969,$A23,Games!$T$2:$T$5969)</f>
        <v>-11.1937175296357</v>
      </c>
      <c r="I23" s="0" t="n">
        <f aca="false">SUMIF(Games!$A$2:$A$5969,$A23,Games!$E$2:$E$5969)+SUMIF(Games!$B$2:$B$5969,$A23,Games!$F$2:$F$5969)</f>
        <v>1346</v>
      </c>
      <c r="J23" s="0" t="n">
        <f aca="false">SUMIF(Games!$A$2:$A$5969,$A23,Games!$F$2:$F$5969)+SUMIF(Games!$B$2:$B$5969,$A23,Games!$E$2:$E$5969)</f>
        <v>1239</v>
      </c>
      <c r="K23" s="0" t="n">
        <f aca="false">SUMIF(Games!$A$2:$A$5969,$A23,Games!$G$2:$G$5969)+SUMIF(Games!$B$2:$B$5969,$A23,Games!$H$2:$H$5969)</f>
        <v>507</v>
      </c>
      <c r="L23" s="0" t="n">
        <f aca="false">SUMIF(Games!$A$2:$A$5969,$A23,Games!$H$2:$H$5969)+SUMIF(Games!$B$2:$B$5969,$A23,Games!$G$2:$G$5969)</f>
        <v>444</v>
      </c>
      <c r="M23" s="0" t="n">
        <f aca="false">SUMIF(Games!$A:$A,$A23,Games!I:I)</f>
        <v>8</v>
      </c>
      <c r="N23" s="0" t="n">
        <f aca="false">COUNTIF(Games!$A:$A,$A23)-M23</f>
        <v>10</v>
      </c>
      <c r="O23" s="0" t="n">
        <f aca="false">I23-J23</f>
        <v>107</v>
      </c>
      <c r="P23" s="0" t="n">
        <f aca="false">IFERROR(O23/Y23,0)</f>
        <v>3.34375</v>
      </c>
      <c r="Q23" s="0" t="n">
        <f aca="false">L23-K23</f>
        <v>-63</v>
      </c>
      <c r="R23" s="0" t="n">
        <f aca="false">IFERROR(Q23/Y23,0)</f>
        <v>-1.96875</v>
      </c>
      <c r="S23" s="0" t="s">
        <v>737</v>
      </c>
      <c r="T23" s="0" t="n">
        <f aca="false">IFERROR((B23/(B23+C23))*25,0)+IFERROR((D23/(D23+E23))*25,0)+IFERROR((F23/(F23+G23))*10,0)+H23+((P23-RDAVG)/RebSD)*10+((R23-TODAVG)/TOSD)*6</f>
        <v>18.411867152307</v>
      </c>
      <c r="U23" s="0" t="n">
        <f aca="false">W23*X23</f>
        <v>0.182066597720715</v>
      </c>
      <c r="V23" s="0" t="n">
        <f aca="false">RANK(U23,U$2:U$352)</f>
        <v>351</v>
      </c>
      <c r="W23" s="0" t="n">
        <f aca="false">IFERROR((D23-C23)/(D23+E23-(B23+C23)),0)</f>
        <v>0.380147835269271</v>
      </c>
      <c r="X23" s="0" t="n">
        <f aca="false">IFERROR((F23-((B23+C23)*B23))/((F23+G23)-(B23+C23)^2),0)</f>
        <v>0.478936300115325</v>
      </c>
      <c r="Y23" s="0" t="n">
        <f aca="false">COUNTIFS(Games!$A$2:$A$5969,$A23,Games!$E$2:$E$5969,"&lt;&gt;")+COUNTIFS(Games!$B$2:$B$5969,$A23,Games!$F$2:$F$5969,"&lt;&gt;")</f>
        <v>32</v>
      </c>
    </row>
    <row r="24" customFormat="false" ht="15" hidden="false" customHeight="false" outlineLevel="0" collapsed="false">
      <c r="A24" s="0" t="s">
        <v>28</v>
      </c>
      <c r="B24" s="0" t="n">
        <f aca="false">SUMIF(Games!$A$2:$A$5969,$A24,Games!$I$2:$I$5969)+SUMIF(Games!$B$2:$B$5969,$A24,Games!$J$2:$J$5969)</f>
        <v>11</v>
      </c>
      <c r="C24" s="0" t="n">
        <f aca="false">COUNTIF(Games!$A:$A,$A24)+COUNTIF(Games!$B:$B,$A24)-B24</f>
        <v>20</v>
      </c>
      <c r="D24" s="0" t="n">
        <f aca="false">SUMIF(Games!$A$2:$A$5969,$A24,Games!$M$2:$M$5969)+SUMIF(Games!$B$2:$B$5969,$A24,Games!$K$2:$K$5969)</f>
        <v>444</v>
      </c>
      <c r="E24" s="0" t="n">
        <f aca="false">SUMIF(Games!$A$2:$A$5969,$A24,Games!$N$2:$N$5969)+SUMIF(Games!$B$2:$B$5969,$A24,Games!$L$2:$L$5969)</f>
        <v>493</v>
      </c>
      <c r="F24" s="0" t="n">
        <f aca="false">SUMIF(Games!$A$2:$A$5969,$A24,Games!$Q$2:$Q$5969)+SUMIF(Games!$B$2:$B$5969,$A24,Games!$O$2:$O$5969)</f>
        <v>14134</v>
      </c>
      <c r="G24" s="0" t="n">
        <f aca="false">SUMIF(Games!$A$2:$A$5969,$A24,Games!$R$2:$R$5969)+SUMIF(Games!$B$2:$B$5969,$A24,Games!$P$2:$P$5969)</f>
        <v>14797</v>
      </c>
      <c r="H24" s="0" t="n">
        <f aca="false">SUMIF(Games!$A$2:$A$5969,$A24,Games!$S$2:$S$5969)+SUMIF(Games!$B$2:$B$5969,$A24,Games!$T$2:$T$5969)</f>
        <v>-27.7060157073214</v>
      </c>
      <c r="I24" s="0" t="n">
        <f aca="false">SUMIF(Games!$A$2:$A$5969,$A24,Games!$E$2:$E$5969)+SUMIF(Games!$B$2:$B$5969,$A24,Games!$F$2:$F$5969)</f>
        <v>1035</v>
      </c>
      <c r="J24" s="0" t="n">
        <f aca="false">SUMIF(Games!$A$2:$A$5969,$A24,Games!$F$2:$F$5969)+SUMIF(Games!$B$2:$B$5969,$A24,Games!$E$2:$E$5969)</f>
        <v>1041</v>
      </c>
      <c r="K24" s="0" t="n">
        <f aca="false">SUMIF(Games!$A$2:$A$5969,$A24,Games!$G$2:$G$5969)+SUMIF(Games!$B$2:$B$5969,$A24,Games!$H$2:$H$5969)</f>
        <v>367</v>
      </c>
      <c r="L24" s="0" t="n">
        <f aca="false">SUMIF(Games!$A$2:$A$5969,$A24,Games!$H$2:$H$5969)+SUMIF(Games!$B$2:$B$5969,$A24,Games!$G$2:$G$5969)</f>
        <v>363</v>
      </c>
      <c r="M24" s="0" t="n">
        <f aca="false">SUMIF(Games!$A:$A,$A24,Games!I:I)</f>
        <v>3</v>
      </c>
      <c r="N24" s="0" t="n">
        <f aca="false">COUNTIF(Games!$A:$A,$A24)-M24</f>
        <v>12</v>
      </c>
      <c r="O24" s="0" t="n">
        <f aca="false">I24-J24</f>
        <v>-6</v>
      </c>
      <c r="P24" s="0" t="n">
        <f aca="false">IFERROR(O24/Y24,0)</f>
        <v>-0.2</v>
      </c>
      <c r="Q24" s="0" t="n">
        <f aca="false">L24-K24</f>
        <v>-4</v>
      </c>
      <c r="R24" s="0" t="n">
        <f aca="false">IFERROR(Q24/Y24,0)</f>
        <v>-0.133333333333333</v>
      </c>
      <c r="S24" s="0" t="s">
        <v>738</v>
      </c>
      <c r="T24" s="0" t="n">
        <f aca="false">IFERROR((B24/(B24+C24))*25,0)+IFERROR((D24/(D24+E24))*25,0)+IFERROR((F24/(F24+G24))*10,0)+H24+((P24-RDAVG)/RebSD)*10+((R24-TODAVG)/TOSD)*6</f>
        <v>-4.92731603121153</v>
      </c>
      <c r="U24" s="0" t="n">
        <f aca="false">W24*X24</f>
        <v>0.230783060690222</v>
      </c>
      <c r="V24" s="0" t="n">
        <f aca="false">RANK(U24,U$2:U$352)</f>
        <v>315</v>
      </c>
      <c r="W24" s="0" t="n">
        <f aca="false">IFERROR((D24-C24)/(D24+E24-(B24+C24)),0)</f>
        <v>0.467991169977925</v>
      </c>
      <c r="X24" s="0" t="n">
        <f aca="false">IFERROR((F24-((B24+C24)*B24))/((F24+G24)-(B24+C24)^2),0)</f>
        <v>0.493135502323919</v>
      </c>
      <c r="Y24" s="0" t="n">
        <f aca="false">COUNTIFS(Games!$A$2:$A$5969,$A24,Games!$E$2:$E$5969,"&lt;&gt;")+COUNTIFS(Games!$B$2:$B$5969,$A24,Games!$F$2:$F$5969,"&lt;&gt;")</f>
        <v>30</v>
      </c>
    </row>
    <row r="25" customFormat="false" ht="15" hidden="false" customHeight="false" outlineLevel="0" collapsed="false">
      <c r="A25" s="0" t="s">
        <v>29</v>
      </c>
      <c r="B25" s="0" t="n">
        <f aca="false">SUMIF(Games!$A$2:$A$5969,$A25,Games!$I$2:$I$5969)+SUMIF(Games!$B$2:$B$5969,$A25,Games!$J$2:$J$5969)</f>
        <v>21</v>
      </c>
      <c r="C25" s="0" t="n">
        <f aca="false">COUNTIF(Games!$A:$A,$A25)+COUNTIF(Games!$B:$B,$A25)-B25</f>
        <v>8</v>
      </c>
      <c r="D25" s="0" t="n">
        <f aca="false">SUMIF(Games!$A$2:$A$5969,$A25,Games!$M$2:$M$5969)+SUMIF(Games!$B$2:$B$5969,$A25,Games!$K$2:$K$5969)</f>
        <v>498</v>
      </c>
      <c r="E25" s="0" t="n">
        <f aca="false">SUMIF(Games!$A$2:$A$5969,$A25,Games!$N$2:$N$5969)+SUMIF(Games!$B$2:$B$5969,$A25,Games!$L$2:$L$5969)</f>
        <v>434</v>
      </c>
      <c r="F25" s="0" t="n">
        <f aca="false">SUMIF(Games!$A$2:$A$5969,$A25,Games!$Q$2:$Q$5969)+SUMIF(Games!$B$2:$B$5969,$A25,Games!$O$2:$O$5969)</f>
        <v>16078</v>
      </c>
      <c r="G25" s="0" t="n">
        <f aca="false">SUMIF(Games!$A$2:$A$5969,$A25,Games!$R$2:$R$5969)+SUMIF(Games!$B$2:$B$5969,$A25,Games!$P$2:$P$5969)</f>
        <v>13592</v>
      </c>
      <c r="H25" s="0" t="n">
        <f aca="false">SUMIF(Games!$A$2:$A$5969,$A25,Games!$S$2:$S$5969)+SUMIF(Games!$B$2:$B$5969,$A25,Games!$T$2:$T$5969)</f>
        <v>58.306429636688</v>
      </c>
      <c r="I25" s="0" t="n">
        <f aca="false">SUMIF(Games!$A$2:$A$5969,$A25,Games!$E$2:$E$5969)+SUMIF(Games!$B$2:$B$5969,$A25,Games!$F$2:$F$5969)</f>
        <v>1104</v>
      </c>
      <c r="J25" s="0" t="n">
        <f aca="false">SUMIF(Games!$A$2:$A$5969,$A25,Games!$F$2:$F$5969)+SUMIF(Games!$B$2:$B$5969,$A25,Games!$E$2:$E$5969)</f>
        <v>858</v>
      </c>
      <c r="K25" s="0" t="n">
        <f aca="false">SUMIF(Games!$A$2:$A$5969,$A25,Games!$G$2:$G$5969)+SUMIF(Games!$B$2:$B$5969,$A25,Games!$H$2:$H$5969)</f>
        <v>393</v>
      </c>
      <c r="L25" s="0" t="n">
        <f aca="false">SUMIF(Games!$A$2:$A$5969,$A25,Games!$H$2:$H$5969)+SUMIF(Games!$B$2:$B$5969,$A25,Games!$G$2:$G$5969)</f>
        <v>350</v>
      </c>
      <c r="M25" s="0" t="n">
        <f aca="false">SUMIF(Games!$A:$A,$A25,Games!I:I)</f>
        <v>6</v>
      </c>
      <c r="N25" s="0" t="n">
        <f aca="false">COUNTIF(Games!$A:$A,$A25)-M25</f>
        <v>6</v>
      </c>
      <c r="O25" s="0" t="n">
        <f aca="false">I25-J25</f>
        <v>246</v>
      </c>
      <c r="P25" s="0" t="n">
        <f aca="false">IFERROR(O25/Y25,0)</f>
        <v>8.48275862068966</v>
      </c>
      <c r="Q25" s="0" t="n">
        <f aca="false">L25-K25</f>
        <v>-43</v>
      </c>
      <c r="R25" s="0" t="n">
        <f aca="false">IFERROR(Q25/Y25,0)</f>
        <v>-1.48275862068966</v>
      </c>
      <c r="S25" s="0" t="s">
        <v>727</v>
      </c>
      <c r="T25" s="0" t="n">
        <f aca="false">IFERROR((B25/(B25+C25))*25,0)+IFERROR((D25/(D25+E25))*25,0)+IFERROR((F25/(F25+G25))*10,0)+H25+((P25-RDAVG)/RebSD)*10+((R25-TODAVG)/TOSD)*6</f>
        <v>112.217116809188</v>
      </c>
      <c r="U25" s="0" t="n">
        <f aca="false">W25*X25</f>
        <v>0.291166221781954</v>
      </c>
      <c r="V25" s="0" t="n">
        <f aca="false">RANK(U25,U$2:U$352)</f>
        <v>112</v>
      </c>
      <c r="W25" s="0" t="n">
        <f aca="false">IFERROR((D25-C25)/(D25+E25-(B25+C25)),0)</f>
        <v>0.542635658914729</v>
      </c>
      <c r="X25" s="0" t="n">
        <f aca="false">IFERROR((F25-((B25+C25)*B25))/((F25+G25)-(B25+C25)^2),0)</f>
        <v>0.5365777515696</v>
      </c>
      <c r="Y25" s="0" t="n">
        <f aca="false">COUNTIFS(Games!$A$2:$A$5969,$A25,Games!$E$2:$E$5969,"&lt;&gt;")+COUNTIFS(Games!$B$2:$B$5969,$A25,Games!$F$2:$F$5969,"&lt;&gt;")</f>
        <v>29</v>
      </c>
    </row>
    <row r="26" customFormat="false" ht="15" hidden="false" customHeight="false" outlineLevel="0" collapsed="false">
      <c r="A26" s="0" t="s">
        <v>30</v>
      </c>
      <c r="B26" s="0" t="n">
        <f aca="false">SUMIF(Games!$A$2:$A$5969,$A26,Games!$I$2:$I$5969)+SUMIF(Games!$B$2:$B$5969,$A26,Games!$J$2:$J$5969)</f>
        <v>19</v>
      </c>
      <c r="C26" s="0" t="n">
        <f aca="false">COUNTIF(Games!$A:$A,$A26)+COUNTIF(Games!$B:$B,$A26)-B26</f>
        <v>16</v>
      </c>
      <c r="D26" s="0" t="n">
        <f aca="false">SUMIF(Games!$A$2:$A$5969,$A26,Games!$M$2:$M$5969)+SUMIF(Games!$B$2:$B$5969,$A26,Games!$K$2:$K$5969)</f>
        <v>646</v>
      </c>
      <c r="E26" s="0" t="n">
        <f aca="false">SUMIF(Games!$A$2:$A$5969,$A26,Games!$N$2:$N$5969)+SUMIF(Games!$B$2:$B$5969,$A26,Games!$L$2:$L$5969)</f>
        <v>510</v>
      </c>
      <c r="F26" s="0" t="n">
        <f aca="false">SUMIF(Games!$A$2:$A$5969,$A26,Games!$Q$2:$Q$5969)+SUMIF(Games!$B$2:$B$5969,$A26,Games!$O$2:$O$5969)</f>
        <v>21394</v>
      </c>
      <c r="G26" s="0" t="n">
        <f aca="false">SUMIF(Games!$A$2:$A$5969,$A26,Games!$R$2:$R$5969)+SUMIF(Games!$B$2:$B$5969,$A26,Games!$P$2:$P$5969)</f>
        <v>16606</v>
      </c>
      <c r="H26" s="0" t="n">
        <f aca="false">SUMIF(Games!$A$2:$A$5969,$A26,Games!$S$2:$S$5969)+SUMIF(Games!$B$2:$B$5969,$A26,Games!$T$2:$T$5969)</f>
        <v>21.9192872291306</v>
      </c>
      <c r="I26" s="0" t="n">
        <f aca="false">SUMIF(Games!$A$2:$A$5969,$A26,Games!$E$2:$E$5969)+SUMIF(Games!$B$2:$B$5969,$A26,Games!$F$2:$F$5969)</f>
        <v>1293</v>
      </c>
      <c r="J26" s="0" t="n">
        <f aca="false">SUMIF(Games!$A$2:$A$5969,$A26,Games!$F$2:$F$5969)+SUMIF(Games!$B$2:$B$5969,$A26,Games!$E$2:$E$5969)</f>
        <v>1220</v>
      </c>
      <c r="K26" s="0" t="n">
        <f aca="false">SUMIF(Games!$A$2:$A$5969,$A26,Games!$G$2:$G$5969)+SUMIF(Games!$B$2:$B$5969,$A26,Games!$H$2:$H$5969)</f>
        <v>441</v>
      </c>
      <c r="L26" s="0" t="n">
        <f aca="false">SUMIF(Games!$A$2:$A$5969,$A26,Games!$H$2:$H$5969)+SUMIF(Games!$B$2:$B$5969,$A26,Games!$G$2:$G$5969)</f>
        <v>435</v>
      </c>
      <c r="M26" s="0" t="n">
        <f aca="false">SUMIF(Games!$A:$A,$A26,Games!I:I)</f>
        <v>4</v>
      </c>
      <c r="N26" s="0" t="n">
        <f aca="false">COUNTIF(Games!$A:$A,$A26)-M26</f>
        <v>12</v>
      </c>
      <c r="O26" s="0" t="n">
        <f aca="false">I26-J26</f>
        <v>73</v>
      </c>
      <c r="P26" s="0" t="n">
        <f aca="false">IFERROR(O26/Y26,0)</f>
        <v>2.08571428571429</v>
      </c>
      <c r="Q26" s="0" t="n">
        <f aca="false">L26-K26</f>
        <v>-6</v>
      </c>
      <c r="R26" s="0" t="n">
        <f aca="false">IFERROR(Q26/Y26,0)</f>
        <v>-0.171428571428571</v>
      </c>
      <c r="S26" s="0" t="s">
        <v>739</v>
      </c>
      <c r="T26" s="0" t="n">
        <f aca="false">IFERROR((B26/(B26+C26))*25,0)+IFERROR((D26/(D26+E26))*25,0)+IFERROR((F26/(F26+G26))*10,0)+H26+((P26-RDAVG)/RebSD)*10+((R26-TODAVG)/TOSD)*6</f>
        <v>58.5069263106273</v>
      </c>
      <c r="U26" s="0" t="n">
        <f aca="false">W26*X26</f>
        <v>0.316782080678427</v>
      </c>
      <c r="V26" s="0" t="n">
        <f aca="false">RANK(U26,U$2:U$352)</f>
        <v>65</v>
      </c>
      <c r="W26" s="0" t="n">
        <f aca="false">IFERROR((D26-C26)/(D26+E26-(B26+C26)),0)</f>
        <v>0.56199821587868</v>
      </c>
      <c r="X26" s="0" t="n">
        <f aca="false">IFERROR((F26-((B26+C26)*B26))/((F26+G26)-(B26+C26)^2),0)</f>
        <v>0.563670972127804</v>
      </c>
      <c r="Y26" s="0" t="n">
        <f aca="false">COUNTIFS(Games!$A$2:$A$5969,$A26,Games!$E$2:$E$5969,"&lt;&gt;")+COUNTIFS(Games!$B$2:$B$5969,$A26,Games!$F$2:$F$5969,"&lt;&gt;")</f>
        <v>35</v>
      </c>
    </row>
    <row r="27" customFormat="false" ht="15" hidden="false" customHeight="false" outlineLevel="0" collapsed="false">
      <c r="A27" s="0" t="s">
        <v>31</v>
      </c>
      <c r="B27" s="0" t="n">
        <f aca="false">SUMIF(Games!$A$2:$A$5969,$A27,Games!$I$2:$I$5969)+SUMIF(Games!$B$2:$B$5969,$A27,Games!$J$2:$J$5969)</f>
        <v>15</v>
      </c>
      <c r="C27" s="0" t="n">
        <f aca="false">COUNTIF(Games!$A:$A,$A27)+COUNTIF(Games!$B:$B,$A27)-B27</f>
        <v>16</v>
      </c>
      <c r="D27" s="0" t="n">
        <f aca="false">SUMIF(Games!$A$2:$A$5969,$A27,Games!$M$2:$M$5969)+SUMIF(Games!$B$2:$B$5969,$A27,Games!$K$2:$K$5969)</f>
        <v>460</v>
      </c>
      <c r="E27" s="0" t="n">
        <f aca="false">SUMIF(Games!$A$2:$A$5969,$A27,Games!$N$2:$N$5969)+SUMIF(Games!$B$2:$B$5969,$A27,Games!$L$2:$L$5969)</f>
        <v>490</v>
      </c>
      <c r="F27" s="0" t="n">
        <f aca="false">SUMIF(Games!$A$2:$A$5969,$A27,Games!$Q$2:$Q$5969)+SUMIF(Games!$B$2:$B$5969,$A27,Games!$O$2:$O$5969)</f>
        <v>14295</v>
      </c>
      <c r="G27" s="0" t="n">
        <f aca="false">SUMIF(Games!$A$2:$A$5969,$A27,Games!$R$2:$R$5969)+SUMIF(Games!$B$2:$B$5969,$A27,Games!$P$2:$P$5969)</f>
        <v>15210</v>
      </c>
      <c r="H27" s="0" t="n">
        <f aca="false">SUMIF(Games!$A$2:$A$5969,$A27,Games!$S$2:$S$5969)+SUMIF(Games!$B$2:$B$5969,$A27,Games!$T$2:$T$5969)</f>
        <v>-17.7621333440645</v>
      </c>
      <c r="I27" s="0" t="n">
        <f aca="false">SUMIF(Games!$A$2:$A$5969,$A27,Games!$E$2:$E$5969)+SUMIF(Games!$B$2:$B$5969,$A27,Games!$F$2:$F$5969)</f>
        <v>1007</v>
      </c>
      <c r="J27" s="0" t="n">
        <f aca="false">SUMIF(Games!$A$2:$A$5969,$A27,Games!$F$2:$F$5969)+SUMIF(Games!$B$2:$B$5969,$A27,Games!$E$2:$E$5969)</f>
        <v>1010</v>
      </c>
      <c r="K27" s="0" t="n">
        <f aca="false">SUMIF(Games!$A$2:$A$5969,$A27,Games!$G$2:$G$5969)+SUMIF(Games!$B$2:$B$5969,$A27,Games!$H$2:$H$5969)</f>
        <v>414</v>
      </c>
      <c r="L27" s="0" t="n">
        <f aca="false">SUMIF(Games!$A$2:$A$5969,$A27,Games!$H$2:$H$5969)+SUMIF(Games!$B$2:$B$5969,$A27,Games!$G$2:$G$5969)</f>
        <v>413</v>
      </c>
      <c r="M27" s="0" t="n">
        <f aca="false">SUMIF(Games!$A:$A,$A27,Games!I:I)</f>
        <v>9</v>
      </c>
      <c r="N27" s="0" t="n">
        <f aca="false">COUNTIF(Games!$A:$A,$A27)-M27</f>
        <v>9</v>
      </c>
      <c r="O27" s="0" t="n">
        <f aca="false">I27-J27</f>
        <v>-3</v>
      </c>
      <c r="P27" s="0" t="n">
        <f aca="false">IFERROR(O27/Y27,0)</f>
        <v>-0.1</v>
      </c>
      <c r="Q27" s="0" t="n">
        <f aca="false">L27-K27</f>
        <v>-1</v>
      </c>
      <c r="R27" s="0" t="n">
        <f aca="false">IFERROR(Q27/Y27,0)</f>
        <v>-0.0333333333333333</v>
      </c>
      <c r="S27" s="0" t="s">
        <v>731</v>
      </c>
      <c r="T27" s="0" t="n">
        <f aca="false">IFERROR((B27/(B27+C27))*25,0)+IFERROR((D27/(D27+E27))*25,0)+IFERROR((F27/(F27+G27))*10,0)+H27+((P27-RDAVG)/RebSD)*10+((R27-TODAVG)/TOSD)*6</f>
        <v>9.05861051105447</v>
      </c>
      <c r="U27" s="0" t="n">
        <f aca="false">W27*X27</f>
        <v>0.234085658031493</v>
      </c>
      <c r="V27" s="0" t="n">
        <f aca="false">RANK(U27,U$2:U$352)</f>
        <v>308</v>
      </c>
      <c r="W27" s="0" t="n">
        <f aca="false">IFERROR((D27-C27)/(D27+E27-(B27+C27)),0)</f>
        <v>0.483133841131665</v>
      </c>
      <c r="X27" s="0" t="n">
        <f aca="false">IFERROR((F27-((B27+C27)*B27))/((F27+G27)-(B27+C27)^2),0)</f>
        <v>0.484515134529148</v>
      </c>
      <c r="Y27" s="0" t="n">
        <f aca="false">COUNTIFS(Games!$A$2:$A$5969,$A27,Games!$E$2:$E$5969,"&lt;&gt;")+COUNTIFS(Games!$B$2:$B$5969,$A27,Games!$F$2:$F$5969,"&lt;&gt;")</f>
        <v>30</v>
      </c>
    </row>
    <row r="28" customFormat="false" ht="15" hidden="false" customHeight="false" outlineLevel="0" collapsed="false">
      <c r="A28" s="0" t="s">
        <v>32</v>
      </c>
      <c r="B28" s="0" t="n">
        <f aca="false">SUMIF(Games!$A$2:$A$5969,$A28,Games!$I$2:$I$5969)+SUMIF(Games!$B$2:$B$5969,$A28,Games!$J$2:$J$5969)</f>
        <v>16</v>
      </c>
      <c r="C28" s="0" t="n">
        <f aca="false">COUNTIF(Games!$A:$A,$A28)+COUNTIF(Games!$B:$B,$A28)-B28</f>
        <v>16</v>
      </c>
      <c r="D28" s="0" t="n">
        <f aca="false">SUMIF(Games!$A$2:$A$5969,$A28,Games!$M$2:$M$5969)+SUMIF(Games!$B$2:$B$5969,$A28,Games!$K$2:$K$5969)</f>
        <v>523</v>
      </c>
      <c r="E28" s="0" t="n">
        <f aca="false">SUMIF(Games!$A$2:$A$5969,$A28,Games!$N$2:$N$5969)+SUMIF(Games!$B$2:$B$5969,$A28,Games!$L$2:$L$5969)</f>
        <v>476</v>
      </c>
      <c r="F28" s="0" t="n">
        <f aca="false">SUMIF(Games!$A$2:$A$5969,$A28,Games!$Q$2:$Q$5969)+SUMIF(Games!$B$2:$B$5969,$A28,Games!$O$2:$O$5969)</f>
        <v>16275</v>
      </c>
      <c r="G28" s="0" t="n">
        <f aca="false">SUMIF(Games!$A$2:$A$5969,$A28,Games!$R$2:$R$5969)+SUMIF(Games!$B$2:$B$5969,$A28,Games!$P$2:$P$5969)</f>
        <v>14785</v>
      </c>
      <c r="H28" s="0" t="n">
        <f aca="false">SUMIF(Games!$A$2:$A$5969,$A28,Games!$S$2:$S$5969)+SUMIF(Games!$B$2:$B$5969,$A28,Games!$T$2:$T$5969)</f>
        <v>-11.0710470389257</v>
      </c>
      <c r="I28" s="0" t="n">
        <f aca="false">SUMIF(Games!$A$2:$A$5969,$A28,Games!$E$2:$E$5969)+SUMIF(Games!$B$2:$B$5969,$A28,Games!$F$2:$F$5969)</f>
        <v>1226</v>
      </c>
      <c r="J28" s="0" t="n">
        <f aca="false">SUMIF(Games!$A$2:$A$5969,$A28,Games!$F$2:$F$5969)+SUMIF(Games!$B$2:$B$5969,$A28,Games!$E$2:$E$5969)</f>
        <v>1168</v>
      </c>
      <c r="K28" s="0" t="n">
        <f aca="false">SUMIF(Games!$A$2:$A$5969,$A28,Games!$G$2:$G$5969)+SUMIF(Games!$B$2:$B$5969,$A28,Games!$H$2:$H$5969)</f>
        <v>408</v>
      </c>
      <c r="L28" s="0" t="n">
        <f aca="false">SUMIF(Games!$A$2:$A$5969,$A28,Games!$H$2:$H$5969)+SUMIF(Games!$B$2:$B$5969,$A28,Games!$G$2:$G$5969)</f>
        <v>404</v>
      </c>
      <c r="M28" s="0" t="n">
        <f aca="false">SUMIF(Games!$A:$A,$A28,Games!I:I)</f>
        <v>6</v>
      </c>
      <c r="N28" s="0" t="n">
        <f aca="false">COUNTIF(Games!$A:$A,$A28)-M28</f>
        <v>9</v>
      </c>
      <c r="O28" s="0" t="n">
        <f aca="false">I28-J28</f>
        <v>58</v>
      </c>
      <c r="P28" s="0" t="n">
        <f aca="false">IFERROR(O28/Y28,0)</f>
        <v>1.8125</v>
      </c>
      <c r="Q28" s="0" t="n">
        <f aca="false">L28-K28</f>
        <v>-4</v>
      </c>
      <c r="R28" s="0" t="n">
        <f aca="false">IFERROR(Q28/Y28,0)</f>
        <v>-0.125</v>
      </c>
      <c r="S28" s="0" t="s">
        <v>728</v>
      </c>
      <c r="T28" s="0" t="n">
        <f aca="false">IFERROR((B28/(B28+C28))*25,0)+IFERROR((D28/(D28+E28))*25,0)+IFERROR((F28/(F28+G28))*10,0)+H28+((P28-RDAVG)/RebSD)*10+((R28-TODAVG)/TOSD)*6</f>
        <v>22.5604653763957</v>
      </c>
      <c r="U28" s="0" t="n">
        <f aca="false">W28*X28</f>
        <v>0.275155542408056</v>
      </c>
      <c r="V28" s="0" t="n">
        <f aca="false">RANK(U28,U$2:U$352)</f>
        <v>163</v>
      </c>
      <c r="W28" s="0" t="n">
        <f aca="false">IFERROR((D28-C28)/(D28+E28-(B28+C28)),0)</f>
        <v>0.524301964839711</v>
      </c>
      <c r="X28" s="0" t="n">
        <f aca="false">IFERROR((F28-((B28+C28)*B28))/((F28+G28)-(B28+C28)^2),0)</f>
        <v>0.524803569050473</v>
      </c>
      <c r="Y28" s="0" t="n">
        <f aca="false">COUNTIFS(Games!$A$2:$A$5969,$A28,Games!$E$2:$E$5969,"&lt;&gt;")+COUNTIFS(Games!$B$2:$B$5969,$A28,Games!$F$2:$F$5969,"&lt;&gt;")</f>
        <v>32</v>
      </c>
    </row>
    <row r="29" customFormat="false" ht="15" hidden="false" customHeight="false" outlineLevel="0" collapsed="false">
      <c r="A29" s="0" t="s">
        <v>33</v>
      </c>
      <c r="B29" s="0" t="n">
        <f aca="false">SUMIF(Games!$A$2:$A$5969,$A29,Games!$I$2:$I$5969)+SUMIF(Games!$B$2:$B$5969,$A29,Games!$J$2:$J$5969)</f>
        <v>20</v>
      </c>
      <c r="C29" s="0" t="n">
        <f aca="false">COUNTIF(Games!$A:$A,$A29)+COUNTIF(Games!$B:$B,$A29)-B29</f>
        <v>13</v>
      </c>
      <c r="D29" s="0" t="n">
        <f aca="false">SUMIF(Games!$A$2:$A$5969,$A29,Games!$M$2:$M$5969)+SUMIF(Games!$B$2:$B$5969,$A29,Games!$K$2:$K$5969)</f>
        <v>562</v>
      </c>
      <c r="E29" s="0" t="n">
        <f aca="false">SUMIF(Games!$A$2:$A$5969,$A29,Games!$N$2:$N$5969)+SUMIF(Games!$B$2:$B$5969,$A29,Games!$L$2:$L$5969)</f>
        <v>491</v>
      </c>
      <c r="F29" s="0" t="n">
        <f aca="false">SUMIF(Games!$A$2:$A$5969,$A29,Games!$Q$2:$Q$5969)+SUMIF(Games!$B$2:$B$5969,$A29,Games!$O$2:$O$5969)</f>
        <v>17858</v>
      </c>
      <c r="G29" s="0" t="n">
        <f aca="false">SUMIF(Games!$A$2:$A$5969,$A29,Games!$R$2:$R$5969)+SUMIF(Games!$B$2:$B$5969,$A29,Games!$P$2:$P$5969)</f>
        <v>15181</v>
      </c>
      <c r="H29" s="0" t="n">
        <f aca="false">SUMIF(Games!$A$2:$A$5969,$A29,Games!$S$2:$S$5969)+SUMIF(Games!$B$2:$B$5969,$A29,Games!$T$2:$T$5969)</f>
        <v>15.4529377523707</v>
      </c>
      <c r="I29" s="0" t="n">
        <f aca="false">SUMIF(Games!$A$2:$A$5969,$A29,Games!$E$2:$E$5969)+SUMIF(Games!$B$2:$B$5969,$A29,Games!$F$2:$F$5969)</f>
        <v>1179</v>
      </c>
      <c r="J29" s="0" t="n">
        <f aca="false">SUMIF(Games!$A$2:$A$5969,$A29,Games!$F$2:$F$5969)+SUMIF(Games!$B$2:$B$5969,$A29,Games!$E$2:$E$5969)</f>
        <v>1094</v>
      </c>
      <c r="K29" s="0" t="n">
        <f aca="false">SUMIF(Games!$A$2:$A$5969,$A29,Games!$G$2:$G$5969)+SUMIF(Games!$B$2:$B$5969,$A29,Games!$H$2:$H$5969)</f>
        <v>441</v>
      </c>
      <c r="L29" s="0" t="n">
        <f aca="false">SUMIF(Games!$A$2:$A$5969,$A29,Games!$H$2:$H$5969)+SUMIF(Games!$B$2:$B$5969,$A29,Games!$G$2:$G$5969)</f>
        <v>447</v>
      </c>
      <c r="M29" s="0" t="n">
        <f aca="false">SUMIF(Games!$A:$A,$A29,Games!I:I)</f>
        <v>5</v>
      </c>
      <c r="N29" s="0" t="n">
        <f aca="false">COUNTIF(Games!$A:$A,$A29)-M29</f>
        <v>11</v>
      </c>
      <c r="O29" s="0" t="n">
        <f aca="false">I29-J29</f>
        <v>85</v>
      </c>
      <c r="P29" s="0" t="n">
        <f aca="false">IFERROR(O29/Y29,0)</f>
        <v>2.57575757575758</v>
      </c>
      <c r="Q29" s="0" t="n">
        <f aca="false">L29-K29</f>
        <v>6</v>
      </c>
      <c r="R29" s="0" t="n">
        <f aca="false">IFERROR(Q29/Y29,0)</f>
        <v>0.181818181818182</v>
      </c>
      <c r="S29" s="0" t="s">
        <v>740</v>
      </c>
      <c r="T29" s="0" t="n">
        <f aca="false">IFERROR((B29/(B29+C29))*25,0)+IFERROR((D29/(D29+E29))*25,0)+IFERROR((F29/(F29+G29))*10,0)+H29+((P29-RDAVG)/RebSD)*10+((R29-TODAVG)/TOSD)*6</f>
        <v>55.2603444906477</v>
      </c>
      <c r="U29" s="0" t="n">
        <f aca="false">W29*X29</f>
        <v>0.289720519193593</v>
      </c>
      <c r="V29" s="0" t="n">
        <f aca="false">RANK(U29,U$2:U$352)</f>
        <v>120</v>
      </c>
      <c r="W29" s="0" t="n">
        <f aca="false">IFERROR((D29-C29)/(D29+E29-(B29+C29)),0)</f>
        <v>0.538235294117647</v>
      </c>
      <c r="X29" s="0" t="n">
        <f aca="false">IFERROR((F29-((B29+C29)*B29))/((F29+G29)-(B29+C29)^2),0)</f>
        <v>0.538278560250391</v>
      </c>
      <c r="Y29" s="0" t="n">
        <f aca="false">COUNTIFS(Games!$A$2:$A$5969,$A29,Games!$E$2:$E$5969,"&lt;&gt;")+COUNTIFS(Games!$B$2:$B$5969,$A29,Games!$F$2:$F$5969,"&lt;&gt;")</f>
        <v>33</v>
      </c>
    </row>
    <row r="30" customFormat="false" ht="15" hidden="false" customHeight="false" outlineLevel="0" collapsed="false">
      <c r="A30" s="0" t="s">
        <v>34</v>
      </c>
      <c r="B30" s="0" t="n">
        <f aca="false">SUMIF(Games!$A$2:$A$5969,$A30,Games!$I$2:$I$5969)+SUMIF(Games!$B$2:$B$5969,$A30,Games!$J$2:$J$5969)</f>
        <v>11</v>
      </c>
      <c r="C30" s="0" t="n">
        <f aca="false">COUNTIF(Games!$A:$A,$A30)+COUNTIF(Games!$B:$B,$A30)-B30</f>
        <v>16</v>
      </c>
      <c r="D30" s="0" t="n">
        <f aca="false">SUMIF(Games!$A$2:$A$5969,$A30,Games!$M$2:$M$5969)+SUMIF(Games!$B$2:$B$5969,$A30,Games!$K$2:$K$5969)</f>
        <v>361</v>
      </c>
      <c r="E30" s="0" t="n">
        <f aca="false">SUMIF(Games!$A$2:$A$5969,$A30,Games!$N$2:$N$5969)+SUMIF(Games!$B$2:$B$5969,$A30,Games!$L$2:$L$5969)</f>
        <v>435</v>
      </c>
      <c r="F30" s="0" t="n">
        <f aca="false">SUMIF(Games!$A$2:$A$5969,$A30,Games!$Q$2:$Q$5969)+SUMIF(Games!$B$2:$B$5969,$A30,Games!$O$2:$O$5969)</f>
        <v>12192</v>
      </c>
      <c r="G30" s="0" t="n">
        <f aca="false">SUMIF(Games!$A$2:$A$5969,$A30,Games!$R$2:$R$5969)+SUMIF(Games!$B$2:$B$5969,$A30,Games!$P$2:$P$5969)</f>
        <v>12297</v>
      </c>
      <c r="H30" s="0" t="n">
        <f aca="false">SUMIF(Games!$A$2:$A$5969,$A30,Games!$S$2:$S$5969)+SUMIF(Games!$B$2:$B$5969,$A30,Games!$T$2:$T$5969)</f>
        <v>-25.6308865272512</v>
      </c>
      <c r="I30" s="0" t="n">
        <f aca="false">SUMIF(Games!$A$2:$A$5969,$A30,Games!$E$2:$E$5969)+SUMIF(Games!$B$2:$B$5969,$A30,Games!$F$2:$F$5969)</f>
        <v>988</v>
      </c>
      <c r="J30" s="0" t="n">
        <f aca="false">SUMIF(Games!$A$2:$A$5969,$A30,Games!$F$2:$F$5969)+SUMIF(Games!$B$2:$B$5969,$A30,Games!$E$2:$E$5969)</f>
        <v>959</v>
      </c>
      <c r="K30" s="0" t="n">
        <f aca="false">SUMIF(Games!$A$2:$A$5969,$A30,Games!$G$2:$G$5969)+SUMIF(Games!$B$2:$B$5969,$A30,Games!$H$2:$H$5969)</f>
        <v>364</v>
      </c>
      <c r="L30" s="0" t="n">
        <f aca="false">SUMIF(Games!$A$2:$A$5969,$A30,Games!$H$2:$H$5969)+SUMIF(Games!$B$2:$B$5969,$A30,Games!$G$2:$G$5969)</f>
        <v>389</v>
      </c>
      <c r="M30" s="0" t="n">
        <f aca="false">SUMIF(Games!$A:$A,$A30,Games!I:I)</f>
        <v>3</v>
      </c>
      <c r="N30" s="0" t="n">
        <f aca="false">COUNTIF(Games!$A:$A,$A30)-M30</f>
        <v>11</v>
      </c>
      <c r="O30" s="0" t="n">
        <f aca="false">I30-J30</f>
        <v>29</v>
      </c>
      <c r="P30" s="0" t="n">
        <f aca="false">IFERROR(O30/Y30,0)</f>
        <v>1.07407407407407</v>
      </c>
      <c r="Q30" s="0" t="n">
        <f aca="false">L30-K30</f>
        <v>25</v>
      </c>
      <c r="R30" s="0" t="n">
        <f aca="false">IFERROR(Q30/Y30,0)</f>
        <v>0.925925925925926</v>
      </c>
      <c r="S30" s="0" t="s">
        <v>741</v>
      </c>
      <c r="T30" s="0" t="n">
        <f aca="false">IFERROR((B30/(B30+C30))*25,0)+IFERROR((D30/(D30+E30))*25,0)+IFERROR((F30/(F30+G30))*10,0)+H30+((P30-RDAVG)/RebSD)*10+((R30-TODAVG)/TOSD)*6</f>
        <v>4.9765576505387</v>
      </c>
      <c r="U30" s="0" t="n">
        <f aca="false">W30*X30</f>
        <v>0.224600524096623</v>
      </c>
      <c r="V30" s="0" t="n">
        <f aca="false">RANK(U30,U$2:U$352)</f>
        <v>324</v>
      </c>
      <c r="W30" s="0" t="n">
        <f aca="false">IFERROR((D30-C30)/(D30+E30-(B30+C30)),0)</f>
        <v>0.448634590377113</v>
      </c>
      <c r="X30" s="0" t="n">
        <f aca="false">IFERROR((F30-((B30+C30)*B30))/((F30+G30)-(B30+C30)^2),0)</f>
        <v>0.500631313131313</v>
      </c>
      <c r="Y30" s="0" t="n">
        <f aca="false">COUNTIFS(Games!$A$2:$A$5969,$A30,Games!$E$2:$E$5969,"&lt;&gt;")+COUNTIFS(Games!$B$2:$B$5969,$A30,Games!$F$2:$F$5969,"&lt;&gt;")</f>
        <v>27</v>
      </c>
    </row>
    <row r="31" customFormat="false" ht="15" hidden="false" customHeight="false" outlineLevel="0" collapsed="false">
      <c r="A31" s="0" t="s">
        <v>35</v>
      </c>
      <c r="B31" s="0" t="n">
        <f aca="false">SUMIF(Games!$A$2:$A$5969,$A31,Games!$I$2:$I$5969)+SUMIF(Games!$B$2:$B$5969,$A31,Games!$J$2:$J$5969)</f>
        <v>3</v>
      </c>
      <c r="C31" s="0" t="n">
        <f aca="false">COUNTIF(Games!$A:$A,$A31)+COUNTIF(Games!$B:$B,$A31)-B31</f>
        <v>28</v>
      </c>
      <c r="D31" s="0" t="n">
        <f aca="false">SUMIF(Games!$A$2:$A$5969,$A31,Games!$M$2:$M$5969)+SUMIF(Games!$B$2:$B$5969,$A31,Games!$K$2:$K$5969)</f>
        <v>496</v>
      </c>
      <c r="E31" s="0" t="n">
        <f aca="false">SUMIF(Games!$A$2:$A$5969,$A31,Games!$N$2:$N$5969)+SUMIF(Games!$B$2:$B$5969,$A31,Games!$L$2:$L$5969)</f>
        <v>495</v>
      </c>
      <c r="F31" s="0" t="n">
        <f aca="false">SUMIF(Games!$A$2:$A$5969,$A31,Games!$Q$2:$Q$5969)+SUMIF(Games!$B$2:$B$5969,$A31,Games!$O$2:$O$5969)</f>
        <v>14941</v>
      </c>
      <c r="G31" s="0" t="n">
        <f aca="false">SUMIF(Games!$A$2:$A$5969,$A31,Games!$R$2:$R$5969)+SUMIF(Games!$B$2:$B$5969,$A31,Games!$P$2:$P$5969)</f>
        <v>15874</v>
      </c>
      <c r="H31" s="0" t="n">
        <f aca="false">SUMIF(Games!$A$2:$A$5969,$A31,Games!$S$2:$S$5969)+SUMIF(Games!$B$2:$B$5969,$A31,Games!$T$2:$T$5969)</f>
        <v>-97.4441099922363</v>
      </c>
      <c r="I31" s="0" t="n">
        <f aca="false">SUMIF(Games!$A$2:$A$5969,$A31,Games!$E$2:$E$5969)+SUMIF(Games!$B$2:$B$5969,$A31,Games!$F$2:$F$5969)</f>
        <v>1001</v>
      </c>
      <c r="J31" s="0" t="n">
        <f aca="false">SUMIF(Games!$A$2:$A$5969,$A31,Games!$F$2:$F$5969)+SUMIF(Games!$B$2:$B$5969,$A31,Games!$E$2:$E$5969)</f>
        <v>1236</v>
      </c>
      <c r="K31" s="0" t="n">
        <f aca="false">SUMIF(Games!$A$2:$A$5969,$A31,Games!$G$2:$G$5969)+SUMIF(Games!$B$2:$B$5969,$A31,Games!$H$2:$H$5969)</f>
        <v>401</v>
      </c>
      <c r="L31" s="0" t="n">
        <f aca="false">SUMIF(Games!$A$2:$A$5969,$A31,Games!$H$2:$H$5969)+SUMIF(Games!$B$2:$B$5969,$A31,Games!$G$2:$G$5969)</f>
        <v>393</v>
      </c>
      <c r="M31" s="0" t="n">
        <f aca="false">SUMIF(Games!$A:$A,$A31,Games!I:I)</f>
        <v>2</v>
      </c>
      <c r="N31" s="0" t="n">
        <f aca="false">COUNTIF(Games!$A:$A,$A31)-M31</f>
        <v>17</v>
      </c>
      <c r="O31" s="0" t="n">
        <f aca="false">I31-J31</f>
        <v>-235</v>
      </c>
      <c r="P31" s="0" t="n">
        <f aca="false">IFERROR(O31/Y31,0)</f>
        <v>-7.58064516129032</v>
      </c>
      <c r="Q31" s="0" t="n">
        <f aca="false">L31-K31</f>
        <v>-8</v>
      </c>
      <c r="R31" s="0" t="n">
        <f aca="false">IFERROR(Q31/Y31,0)</f>
        <v>-0.258064516129032</v>
      </c>
      <c r="S31" s="0" t="s">
        <v>742</v>
      </c>
      <c r="T31" s="0" t="n">
        <f aca="false">IFERROR((B31/(B31+C31))*25,0)+IFERROR((D31/(D31+E31))*25,0)+IFERROR((F31/(F31+G31))*10,0)+H31+((P31-RDAVG)/RebSD)*10+((R31-TODAVG)/TOSD)*6</f>
        <v>-101.426920537058</v>
      </c>
      <c r="U31" s="0" t="n">
        <f aca="false">W31*X31</f>
        <v>0.242459971863067</v>
      </c>
      <c r="V31" s="0" t="n">
        <f aca="false">RANK(U31,U$2:U$352)</f>
        <v>292</v>
      </c>
      <c r="W31" s="0" t="n">
        <f aca="false">IFERROR((D31-C31)/(D31+E31-(B31+C31)),0)</f>
        <v>0.4875</v>
      </c>
      <c r="X31" s="0" t="n">
        <f aca="false">IFERROR((F31-((B31+C31)*B31))/((F31+G31)-(B31+C31)^2),0)</f>
        <v>0.49735378843706</v>
      </c>
      <c r="Y31" s="0" t="n">
        <f aca="false">COUNTIFS(Games!$A$2:$A$5969,$A31,Games!$E$2:$E$5969,"&lt;&gt;")+COUNTIFS(Games!$B$2:$B$5969,$A31,Games!$F$2:$F$5969,"&lt;&gt;")</f>
        <v>31</v>
      </c>
    </row>
    <row r="32" customFormat="false" ht="15" hidden="false" customHeight="false" outlineLevel="0" collapsed="false">
      <c r="A32" s="0" t="s">
        <v>36</v>
      </c>
      <c r="B32" s="0" t="n">
        <f aca="false">SUMIF(Games!$A$2:$A$5969,$A32,Games!$I$2:$I$5969)+SUMIF(Games!$B$2:$B$5969,$A32,Games!$J$2:$J$5969)</f>
        <v>25</v>
      </c>
      <c r="C32" s="0" t="n">
        <f aca="false">COUNTIF(Games!$A:$A,$A32)+COUNTIF(Games!$B:$B,$A32)-B32</f>
        <v>10</v>
      </c>
      <c r="D32" s="0" t="n">
        <f aca="false">SUMIF(Games!$A$2:$A$5969,$A32,Games!$M$2:$M$5969)+SUMIF(Games!$B$2:$B$5969,$A32,Games!$K$2:$K$5969)</f>
        <v>540</v>
      </c>
      <c r="E32" s="0" t="n">
        <f aca="false">SUMIF(Games!$A$2:$A$5969,$A32,Games!$N$2:$N$5969)+SUMIF(Games!$B$2:$B$5969,$A32,Games!$L$2:$L$5969)</f>
        <v>573</v>
      </c>
      <c r="F32" s="0" t="n">
        <f aca="false">SUMIF(Games!$A$2:$A$5969,$A32,Games!$Q$2:$Q$5969)+SUMIF(Games!$B$2:$B$5969,$A32,Games!$O$2:$O$5969)</f>
        <v>17718</v>
      </c>
      <c r="G32" s="0" t="n">
        <f aca="false">SUMIF(Games!$A$2:$A$5969,$A32,Games!$R$2:$R$5969)+SUMIF(Games!$B$2:$B$5969,$A32,Games!$P$2:$P$5969)</f>
        <v>17385</v>
      </c>
      <c r="H32" s="0" t="n">
        <f aca="false">SUMIF(Games!$A$2:$A$5969,$A32,Games!$S$2:$S$5969)+SUMIF(Games!$B$2:$B$5969,$A32,Games!$T$2:$T$5969)</f>
        <v>55.8281096478993</v>
      </c>
      <c r="I32" s="0" t="n">
        <f aca="false">SUMIF(Games!$A$2:$A$5969,$A32,Games!$E$2:$E$5969)+SUMIF(Games!$B$2:$B$5969,$A32,Games!$F$2:$F$5969)</f>
        <v>1240</v>
      </c>
      <c r="J32" s="0" t="n">
        <f aca="false">SUMIF(Games!$A$2:$A$5969,$A32,Games!$F$2:$F$5969)+SUMIF(Games!$B$2:$B$5969,$A32,Games!$E$2:$E$5969)</f>
        <v>1202</v>
      </c>
      <c r="K32" s="0" t="n">
        <f aca="false">SUMIF(Games!$A$2:$A$5969,$A32,Games!$G$2:$G$5969)+SUMIF(Games!$B$2:$B$5969,$A32,Games!$H$2:$H$5969)</f>
        <v>420</v>
      </c>
      <c r="L32" s="0" t="n">
        <f aca="false">SUMIF(Games!$A$2:$A$5969,$A32,Games!$H$2:$H$5969)+SUMIF(Games!$B$2:$B$5969,$A32,Games!$G$2:$G$5969)</f>
        <v>419</v>
      </c>
      <c r="M32" s="0" t="n">
        <f aca="false">SUMIF(Games!$A:$A,$A32,Games!I:I)</f>
        <v>10</v>
      </c>
      <c r="N32" s="0" t="n">
        <f aca="false">COUNTIF(Games!$A:$A,$A32)-M32</f>
        <v>9</v>
      </c>
      <c r="O32" s="0" t="n">
        <f aca="false">I32-J32</f>
        <v>38</v>
      </c>
      <c r="P32" s="0" t="n">
        <f aca="false">IFERROR(O32/Y32,0)</f>
        <v>1.11764705882353</v>
      </c>
      <c r="Q32" s="0" t="n">
        <f aca="false">L32-K32</f>
        <v>-1</v>
      </c>
      <c r="R32" s="0" t="n">
        <f aca="false">IFERROR(Q32/Y32,0)</f>
        <v>-0.0294117647058824</v>
      </c>
      <c r="S32" s="0" t="s">
        <v>731</v>
      </c>
      <c r="T32" s="0" t="n">
        <f aca="false">IFERROR((B32/(B32+C32))*25,0)+IFERROR((D32/(D32+E32))*25,0)+IFERROR((F32/(F32+G32))*10,0)+H32+((P32-RDAVG)/RebSD)*10+((R32-TODAVG)/TOSD)*6</f>
        <v>92.0371657537815</v>
      </c>
      <c r="U32" s="0" t="n">
        <f aca="false">W32*X32</f>
        <v>0.244432412231996</v>
      </c>
      <c r="V32" s="0" t="n">
        <f aca="false">RANK(U32,U$2:U$352)</f>
        <v>288</v>
      </c>
      <c r="W32" s="0" t="n">
        <f aca="false">IFERROR((D32-C32)/(D32+E32-(B32+C32)),0)</f>
        <v>0.49165120593692</v>
      </c>
      <c r="X32" s="0" t="n">
        <f aca="false">IFERROR((F32-((B32+C32)*B32))/((F32+G32)-(B32+C32)^2),0)</f>
        <v>0.497166302615267</v>
      </c>
      <c r="Y32" s="0" t="n">
        <f aca="false">COUNTIFS(Games!$A$2:$A$5969,$A32,Games!$E$2:$E$5969,"&lt;&gt;")+COUNTIFS(Games!$B$2:$B$5969,$A32,Games!$F$2:$F$5969,"&lt;&gt;")</f>
        <v>34</v>
      </c>
    </row>
    <row r="33" customFormat="false" ht="15" hidden="false" customHeight="false" outlineLevel="0" collapsed="false">
      <c r="A33" s="0" t="s">
        <v>37</v>
      </c>
      <c r="B33" s="0" t="n">
        <f aca="false">SUMIF(Games!$A$2:$A$5969,$A33,Games!$I$2:$I$5969)+SUMIF(Games!$B$2:$B$5969,$A33,Games!$J$2:$J$5969)</f>
        <v>27</v>
      </c>
      <c r="C33" s="0" t="n">
        <f aca="false">COUNTIF(Games!$A:$A,$A33)+COUNTIF(Games!$B:$B,$A33)-B33</f>
        <v>9</v>
      </c>
      <c r="D33" s="0" t="n">
        <f aca="false">SUMIF(Games!$A$2:$A$5969,$A33,Games!$M$2:$M$5969)+SUMIF(Games!$B$2:$B$5969,$A33,Games!$K$2:$K$5969)</f>
        <v>662</v>
      </c>
      <c r="E33" s="0" t="n">
        <f aca="false">SUMIF(Games!$A$2:$A$5969,$A33,Games!$N$2:$N$5969)+SUMIF(Games!$B$2:$B$5969,$A33,Games!$L$2:$L$5969)</f>
        <v>509</v>
      </c>
      <c r="F33" s="0" t="n">
        <f aca="false">SUMIF(Games!$A$2:$A$5969,$A33,Games!$Q$2:$Q$5969)+SUMIF(Games!$B$2:$B$5969,$A33,Games!$O$2:$O$5969)</f>
        <v>19867</v>
      </c>
      <c r="G33" s="0" t="n">
        <f aca="false">SUMIF(Games!$A$2:$A$5969,$A33,Games!$R$2:$R$5969)+SUMIF(Games!$B$2:$B$5969,$A33,Games!$P$2:$P$5969)</f>
        <v>17390</v>
      </c>
      <c r="H33" s="0" t="n">
        <f aca="false">SUMIF(Games!$A$2:$A$5969,$A33,Games!$S$2:$S$5969)+SUMIF(Games!$B$2:$B$5969,$A33,Games!$T$2:$T$5969)</f>
        <v>87.6616416859343</v>
      </c>
      <c r="I33" s="0" t="n">
        <f aca="false">SUMIF(Games!$A$2:$A$5969,$A33,Games!$E$2:$E$5969)+SUMIF(Games!$B$2:$B$5969,$A33,Games!$F$2:$F$5969)</f>
        <v>1388</v>
      </c>
      <c r="J33" s="0" t="n">
        <f aca="false">SUMIF(Games!$A$2:$A$5969,$A33,Games!$F$2:$F$5969)+SUMIF(Games!$B$2:$B$5969,$A33,Games!$E$2:$E$5969)</f>
        <v>1313</v>
      </c>
      <c r="K33" s="0" t="n">
        <f aca="false">SUMIF(Games!$A$2:$A$5969,$A33,Games!$G$2:$G$5969)+SUMIF(Games!$B$2:$B$5969,$A33,Games!$H$2:$H$5969)</f>
        <v>446</v>
      </c>
      <c r="L33" s="0" t="n">
        <f aca="false">SUMIF(Games!$A$2:$A$5969,$A33,Games!$H$2:$H$5969)+SUMIF(Games!$B$2:$B$5969,$A33,Games!$G$2:$G$5969)</f>
        <v>496</v>
      </c>
      <c r="M33" s="0" t="n">
        <f aca="false">SUMIF(Games!$A:$A,$A33,Games!I:I)</f>
        <v>9</v>
      </c>
      <c r="N33" s="0" t="n">
        <f aca="false">COUNTIF(Games!$A:$A,$A33)-M33</f>
        <v>7</v>
      </c>
      <c r="O33" s="0" t="n">
        <f aca="false">I33-J33</f>
        <v>75</v>
      </c>
      <c r="P33" s="0" t="n">
        <f aca="false">IFERROR(O33/Y33,0)</f>
        <v>2.08333333333333</v>
      </c>
      <c r="Q33" s="0" t="n">
        <f aca="false">L33-K33</f>
        <v>50</v>
      </c>
      <c r="R33" s="0" t="n">
        <f aca="false">IFERROR(Q33/Y33,0)</f>
        <v>1.38888888888889</v>
      </c>
      <c r="S33" s="0" t="s">
        <v>728</v>
      </c>
      <c r="T33" s="0" t="n">
        <f aca="false">IFERROR((B33/(B33+C33))*25,0)+IFERROR((D33/(D33+E33))*25,0)+IFERROR((F33/(F33+G33))*10,0)+H33+((P33-RDAVG)/RebSD)*10+((R33-TODAVG)/TOSD)*6</f>
        <v>134.270870302864</v>
      </c>
      <c r="U33" s="0" t="n">
        <f aca="false">W33*X33</f>
        <v>0.302296038525338</v>
      </c>
      <c r="V33" s="0" t="n">
        <f aca="false">RANK(U33,U$2:U$352)</f>
        <v>88</v>
      </c>
      <c r="W33" s="0" t="n">
        <f aca="false">IFERROR((D33-C33)/(D33+E33-(B33+C33)),0)</f>
        <v>0.575330396475771</v>
      </c>
      <c r="X33" s="0" t="n">
        <f aca="false">IFERROR((F33-((B33+C33)*B33))/((F33+G33)-(B33+C33)^2),0)</f>
        <v>0.525430327299018</v>
      </c>
      <c r="Y33" s="0" t="n">
        <f aca="false">COUNTIFS(Games!$A$2:$A$5969,$A33,Games!$E$2:$E$5969,"&lt;&gt;")+COUNTIFS(Games!$B$2:$B$5969,$A33,Games!$F$2:$F$5969,"&lt;&gt;")</f>
        <v>36</v>
      </c>
    </row>
    <row r="34" customFormat="false" ht="15" hidden="false" customHeight="false" outlineLevel="0" collapsed="false">
      <c r="A34" s="0" t="s">
        <v>38</v>
      </c>
      <c r="B34" s="0" t="n">
        <f aca="false">SUMIF(Games!$A$2:$A$5969,$A34,Games!$I$2:$I$5969)+SUMIF(Games!$B$2:$B$5969,$A34,Games!$J$2:$J$5969)</f>
        <v>21</v>
      </c>
      <c r="C34" s="0" t="n">
        <f aca="false">COUNTIF(Games!$A:$A,$A34)+COUNTIF(Games!$B:$B,$A34)-B34</f>
        <v>14</v>
      </c>
      <c r="D34" s="0" t="n">
        <f aca="false">SUMIF(Games!$A$2:$A$5969,$A34,Games!$M$2:$M$5969)+SUMIF(Games!$B$2:$B$5969,$A34,Games!$K$2:$K$5969)</f>
        <v>713</v>
      </c>
      <c r="E34" s="0" t="n">
        <f aca="false">SUMIF(Games!$A$2:$A$5969,$A34,Games!$N$2:$N$5969)+SUMIF(Games!$B$2:$B$5969,$A34,Games!$L$2:$L$5969)</f>
        <v>450</v>
      </c>
      <c r="F34" s="0" t="n">
        <f aca="false">SUMIF(Games!$A$2:$A$5969,$A34,Games!$Q$2:$Q$5969)+SUMIF(Games!$B$2:$B$5969,$A34,Games!$O$2:$O$5969)</f>
        <v>21774</v>
      </c>
      <c r="G34" s="0" t="n">
        <f aca="false">SUMIF(Games!$A$2:$A$5969,$A34,Games!$R$2:$R$5969)+SUMIF(Games!$B$2:$B$5969,$A34,Games!$P$2:$P$5969)</f>
        <v>16203</v>
      </c>
      <c r="H34" s="0" t="n">
        <f aca="false">SUMIF(Games!$A$2:$A$5969,$A34,Games!$S$2:$S$5969)+SUMIF(Games!$B$2:$B$5969,$A34,Games!$T$2:$T$5969)</f>
        <v>73.6263700832224</v>
      </c>
      <c r="I34" s="0" t="n">
        <f aca="false">SUMIF(Games!$A$2:$A$5969,$A34,Games!$E$2:$E$5969)+SUMIF(Games!$B$2:$B$5969,$A34,Games!$F$2:$F$5969)</f>
        <v>1195</v>
      </c>
      <c r="J34" s="0" t="n">
        <f aca="false">SUMIF(Games!$A$2:$A$5969,$A34,Games!$F$2:$F$5969)+SUMIF(Games!$B$2:$B$5969,$A34,Games!$E$2:$E$5969)</f>
        <v>1134</v>
      </c>
      <c r="K34" s="0" t="n">
        <f aca="false">SUMIF(Games!$A$2:$A$5969,$A34,Games!$G$2:$G$5969)+SUMIF(Games!$B$2:$B$5969,$A34,Games!$H$2:$H$5969)</f>
        <v>391</v>
      </c>
      <c r="L34" s="0" t="n">
        <f aca="false">SUMIF(Games!$A$2:$A$5969,$A34,Games!$H$2:$H$5969)+SUMIF(Games!$B$2:$B$5969,$A34,Games!$G$2:$G$5969)</f>
        <v>484</v>
      </c>
      <c r="M34" s="0" t="n">
        <f aca="false">SUMIF(Games!$A:$A,$A34,Games!I:I)</f>
        <v>6</v>
      </c>
      <c r="N34" s="0" t="n">
        <f aca="false">COUNTIF(Games!$A:$A,$A34)-M34</f>
        <v>10</v>
      </c>
      <c r="O34" s="0" t="n">
        <f aca="false">I34-J34</f>
        <v>61</v>
      </c>
      <c r="P34" s="0" t="n">
        <f aca="false">IFERROR(O34/Y34,0)</f>
        <v>1.74285714285714</v>
      </c>
      <c r="Q34" s="0" t="n">
        <f aca="false">L34-K34</f>
        <v>93</v>
      </c>
      <c r="R34" s="0" t="n">
        <f aca="false">IFERROR(Q34/Y34,0)</f>
        <v>2.65714285714286</v>
      </c>
      <c r="S34" s="0" t="s">
        <v>743</v>
      </c>
      <c r="T34" s="0" t="n">
        <f aca="false">IFERROR((B34/(B34+C34))*25,0)+IFERROR((D34/(D34+E34))*25,0)+IFERROR((F34/(F34+G34))*10,0)+H34+((P34-RDAVG)/RebSD)*10+((R34-TODAVG)/TOSD)*6</f>
        <v>121.184163653332</v>
      </c>
      <c r="U34" s="0" t="n">
        <f aca="false">W34*X34</f>
        <v>0.354741658291574</v>
      </c>
      <c r="V34" s="0" t="n">
        <f aca="false">RANK(U34,U$2:U$352)</f>
        <v>6</v>
      </c>
      <c r="W34" s="0" t="n">
        <f aca="false">IFERROR((D34-C34)/(D34+E34-(B34+C34)),0)</f>
        <v>0.61968085106383</v>
      </c>
      <c r="X34" s="0" t="n">
        <f aca="false">IFERROR((F34-((B34+C34)*B34))/((F34+G34)-(B34+C34)^2),0)</f>
        <v>0.572458641706574</v>
      </c>
      <c r="Y34" s="0" t="n">
        <f aca="false">COUNTIFS(Games!$A$2:$A$5969,$A34,Games!$E$2:$E$5969,"&lt;&gt;")+COUNTIFS(Games!$B$2:$B$5969,$A34,Games!$F$2:$F$5969,"&lt;&gt;")</f>
        <v>35</v>
      </c>
    </row>
    <row r="35" customFormat="false" ht="15" hidden="false" customHeight="false" outlineLevel="0" collapsed="false">
      <c r="A35" s="0" t="s">
        <v>39</v>
      </c>
      <c r="B35" s="0" t="n">
        <f aca="false">SUMIF(Games!$A$2:$A$5969,$A35,Games!$I$2:$I$5969)+SUMIF(Games!$B$2:$B$5969,$A35,Games!$J$2:$J$5969)</f>
        <v>9</v>
      </c>
      <c r="C35" s="0" t="n">
        <f aca="false">COUNTIF(Games!$A:$A,$A35)+COUNTIF(Games!$B:$B,$A35)-B35</f>
        <v>22</v>
      </c>
      <c r="D35" s="0" t="n">
        <f aca="false">SUMIF(Games!$A$2:$A$5969,$A35,Games!$M$2:$M$5969)+SUMIF(Games!$B$2:$B$5969,$A35,Games!$K$2:$K$5969)</f>
        <v>486</v>
      </c>
      <c r="E35" s="0" t="n">
        <f aca="false">SUMIF(Games!$A$2:$A$5969,$A35,Games!$N$2:$N$5969)+SUMIF(Games!$B$2:$B$5969,$A35,Games!$L$2:$L$5969)</f>
        <v>452</v>
      </c>
      <c r="F35" s="0" t="n">
        <f aca="false">SUMIF(Games!$A$2:$A$5969,$A35,Games!$Q$2:$Q$5969)+SUMIF(Games!$B$2:$B$5969,$A35,Games!$O$2:$O$5969)</f>
        <v>14875</v>
      </c>
      <c r="G35" s="0" t="n">
        <f aca="false">SUMIF(Games!$A$2:$A$5969,$A35,Games!$R$2:$R$5969)+SUMIF(Games!$B$2:$B$5969,$A35,Games!$P$2:$P$5969)</f>
        <v>14186</v>
      </c>
      <c r="H35" s="0" t="n">
        <f aca="false">SUMIF(Games!$A$2:$A$5969,$A35,Games!$S$2:$S$5969)+SUMIF(Games!$B$2:$B$5969,$A35,Games!$T$2:$T$5969)</f>
        <v>-60.9921619311741</v>
      </c>
      <c r="I35" s="0" t="n">
        <f aca="false">SUMIF(Games!$A$2:$A$5969,$A35,Games!$E$2:$E$5969)+SUMIF(Games!$B$2:$B$5969,$A35,Games!$F$2:$F$5969)</f>
        <v>1034</v>
      </c>
      <c r="J35" s="0" t="n">
        <f aca="false">SUMIF(Games!$A$2:$A$5969,$A35,Games!$F$2:$F$5969)+SUMIF(Games!$B$2:$B$5969,$A35,Games!$E$2:$E$5969)</f>
        <v>1149</v>
      </c>
      <c r="K35" s="0" t="n">
        <f aca="false">SUMIF(Games!$A$2:$A$5969,$A35,Games!$G$2:$G$5969)+SUMIF(Games!$B$2:$B$5969,$A35,Games!$H$2:$H$5969)</f>
        <v>366</v>
      </c>
      <c r="L35" s="0" t="n">
        <f aca="false">SUMIF(Games!$A$2:$A$5969,$A35,Games!$H$2:$H$5969)+SUMIF(Games!$B$2:$B$5969,$A35,Games!$G$2:$G$5969)</f>
        <v>349</v>
      </c>
      <c r="M35" s="0" t="n">
        <f aca="false">SUMIF(Games!$A:$A,$A35,Games!I:I)</f>
        <v>2</v>
      </c>
      <c r="N35" s="0" t="n">
        <f aca="false">COUNTIF(Games!$A:$A,$A35)-M35</f>
        <v>16</v>
      </c>
      <c r="O35" s="0" t="n">
        <f aca="false">I35-J35</f>
        <v>-115</v>
      </c>
      <c r="P35" s="0" t="n">
        <f aca="false">IFERROR(O35/Y35,0)</f>
        <v>-3.70967741935484</v>
      </c>
      <c r="Q35" s="0" t="n">
        <f aca="false">L35-K35</f>
        <v>-17</v>
      </c>
      <c r="R35" s="0" t="n">
        <f aca="false">IFERROR(Q35/Y35,0)</f>
        <v>-0.548387096774194</v>
      </c>
      <c r="S35" s="0" t="s">
        <v>744</v>
      </c>
      <c r="T35" s="0" t="n">
        <f aca="false">IFERROR((B35/(B35+C35))*25,0)+IFERROR((D35/(D35+E35))*25,0)+IFERROR((F35/(F35+G35))*10,0)+H35+((P35-RDAVG)/RebSD)*10+((R35-TODAVG)/TOSD)*6</f>
        <v>-49.5801076621863</v>
      </c>
      <c r="U35" s="0" t="n">
        <f aca="false">W35*X35</f>
        <v>0.265728556462783</v>
      </c>
      <c r="V35" s="0" t="n">
        <f aca="false">RANK(U35,U$2:U$352)</f>
        <v>204</v>
      </c>
      <c r="W35" s="0" t="n">
        <f aca="false">IFERROR((D35-C35)/(D35+E35-(B35+C35)),0)</f>
        <v>0.511576626240353</v>
      </c>
      <c r="X35" s="0" t="n">
        <f aca="false">IFERROR((F35-((B35+C35)*B35))/((F35+G35)-(B35+C35)^2),0)</f>
        <v>0.519430604982206</v>
      </c>
      <c r="Y35" s="0" t="n">
        <f aca="false">COUNTIFS(Games!$A$2:$A$5969,$A35,Games!$E$2:$E$5969,"&lt;&gt;")+COUNTIFS(Games!$B$2:$B$5969,$A35,Games!$F$2:$F$5969,"&lt;&gt;")</f>
        <v>31</v>
      </c>
    </row>
    <row r="36" customFormat="false" ht="15" hidden="false" customHeight="false" outlineLevel="0" collapsed="false">
      <c r="A36" s="0" t="s">
        <v>40</v>
      </c>
      <c r="B36" s="0" t="n">
        <f aca="false">SUMIF(Games!$A$2:$A$5969,$A36,Games!$I$2:$I$5969)+SUMIF(Games!$B$2:$B$5969,$A36,Games!$J$2:$J$5969)</f>
        <v>12</v>
      </c>
      <c r="C36" s="0" t="n">
        <f aca="false">COUNTIF(Games!$A:$A,$A36)+COUNTIF(Games!$B:$B,$A36)-B36</f>
        <v>18</v>
      </c>
      <c r="D36" s="0" t="n">
        <f aca="false">SUMIF(Games!$A$2:$A$5969,$A36,Games!$M$2:$M$5969)+SUMIF(Games!$B$2:$B$5969,$A36,Games!$K$2:$K$5969)</f>
        <v>502</v>
      </c>
      <c r="E36" s="0" t="n">
        <f aca="false">SUMIF(Games!$A$2:$A$5969,$A36,Games!$N$2:$N$5969)+SUMIF(Games!$B$2:$B$5969,$A36,Games!$L$2:$L$5969)</f>
        <v>400</v>
      </c>
      <c r="F36" s="0" t="n">
        <f aca="false">SUMIF(Games!$A$2:$A$5969,$A36,Games!$Q$2:$Q$5969)+SUMIF(Games!$B$2:$B$5969,$A36,Games!$O$2:$O$5969)</f>
        <v>14414</v>
      </c>
      <c r="G36" s="0" t="n">
        <f aca="false">SUMIF(Games!$A$2:$A$5969,$A36,Games!$R$2:$R$5969)+SUMIF(Games!$B$2:$B$5969,$A36,Games!$P$2:$P$5969)</f>
        <v>13389</v>
      </c>
      <c r="H36" s="0" t="n">
        <f aca="false">SUMIF(Games!$A$2:$A$5969,$A36,Games!$S$2:$S$5969)+SUMIF(Games!$B$2:$B$5969,$A36,Games!$T$2:$T$5969)</f>
        <v>-19.2160339472735</v>
      </c>
      <c r="I36" s="0" t="n">
        <f aca="false">SUMIF(Games!$A$2:$A$5969,$A36,Games!$E$2:$E$5969)+SUMIF(Games!$B$2:$B$5969,$A36,Games!$F$2:$F$5969)</f>
        <v>1068</v>
      </c>
      <c r="J36" s="0" t="n">
        <f aca="false">SUMIF(Games!$A$2:$A$5969,$A36,Games!$F$2:$F$5969)+SUMIF(Games!$B$2:$B$5969,$A36,Games!$E$2:$E$5969)</f>
        <v>1009</v>
      </c>
      <c r="K36" s="0" t="n">
        <f aca="false">SUMIF(Games!$A$2:$A$5969,$A36,Games!$G$2:$G$5969)+SUMIF(Games!$B$2:$B$5969,$A36,Games!$H$2:$H$5969)</f>
        <v>416</v>
      </c>
      <c r="L36" s="0" t="n">
        <f aca="false">SUMIF(Games!$A$2:$A$5969,$A36,Games!$H$2:$H$5969)+SUMIF(Games!$B$2:$B$5969,$A36,Games!$G$2:$G$5969)</f>
        <v>407</v>
      </c>
      <c r="M36" s="0" t="n">
        <f aca="false">SUMIF(Games!$A:$A,$A36,Games!I:I)</f>
        <v>3</v>
      </c>
      <c r="N36" s="0" t="n">
        <f aca="false">COUNTIF(Games!$A:$A,$A36)-M36</f>
        <v>13</v>
      </c>
      <c r="O36" s="0" t="n">
        <f aca="false">I36-J36</f>
        <v>59</v>
      </c>
      <c r="P36" s="0" t="n">
        <f aca="false">IFERROR(O36/Y36,0)</f>
        <v>1.96666666666667</v>
      </c>
      <c r="Q36" s="0" t="n">
        <f aca="false">L36-K36</f>
        <v>-9</v>
      </c>
      <c r="R36" s="0" t="n">
        <f aca="false">IFERROR(Q36/Y36,0)</f>
        <v>-0.3</v>
      </c>
      <c r="S36" s="0" t="s">
        <v>745</v>
      </c>
      <c r="T36" s="0" t="n">
        <f aca="false">IFERROR((B36/(B36+C36))*25,0)+IFERROR((D36/(D36+E36))*25,0)+IFERROR((F36/(F36+G36))*10,0)+H36+((P36-RDAVG)/RebSD)*10+((R36-TODAVG)/TOSD)*6</f>
        <v>12.5553929890723</v>
      </c>
      <c r="U36" s="0" t="n">
        <f aca="false">W36*X36</f>
        <v>0.2899533389919</v>
      </c>
      <c r="V36" s="0" t="n">
        <f aca="false">RANK(U36,U$2:U$352)</f>
        <v>119</v>
      </c>
      <c r="W36" s="0" t="n">
        <f aca="false">IFERROR((D36-C36)/(D36+E36-(B36+C36)),0)</f>
        <v>0.555045871559633</v>
      </c>
      <c r="X36" s="0" t="n">
        <f aca="false">IFERROR((F36-((B36+C36)*B36))/((F36+G36)-(B36+C36)^2),0)</f>
        <v>0.522395271902762</v>
      </c>
      <c r="Y36" s="0" t="n">
        <f aca="false">COUNTIFS(Games!$A$2:$A$5969,$A36,Games!$E$2:$E$5969,"&lt;&gt;")+COUNTIFS(Games!$B$2:$B$5969,$A36,Games!$F$2:$F$5969,"&lt;&gt;")</f>
        <v>30</v>
      </c>
    </row>
    <row r="37" customFormat="false" ht="15" hidden="false" customHeight="false" outlineLevel="0" collapsed="false">
      <c r="A37" s="0" t="s">
        <v>41</v>
      </c>
      <c r="B37" s="0" t="n">
        <f aca="false">SUMIF(Games!$A$2:$A$5969,$A37,Games!$I$2:$I$5969)+SUMIF(Games!$B$2:$B$5969,$A37,Games!$J$2:$J$5969)</f>
        <v>20</v>
      </c>
      <c r="C37" s="0" t="n">
        <f aca="false">COUNTIF(Games!$A:$A,$A37)+COUNTIF(Games!$B:$B,$A37)-B37</f>
        <v>12</v>
      </c>
      <c r="D37" s="0" t="n">
        <f aca="false">SUMIF(Games!$A$2:$A$5969,$A37,Games!$M$2:$M$5969)+SUMIF(Games!$B$2:$B$5969,$A37,Games!$K$2:$K$5969)</f>
        <v>495</v>
      </c>
      <c r="E37" s="0" t="n">
        <f aca="false">SUMIF(Games!$A$2:$A$5969,$A37,Games!$N$2:$N$5969)+SUMIF(Games!$B$2:$B$5969,$A37,Games!$L$2:$L$5969)</f>
        <v>488</v>
      </c>
      <c r="F37" s="0" t="n">
        <f aca="false">SUMIF(Games!$A$2:$A$5969,$A37,Games!$Q$2:$Q$5969)+SUMIF(Games!$B$2:$B$5969,$A37,Games!$O$2:$O$5969)</f>
        <v>16072</v>
      </c>
      <c r="G37" s="0" t="n">
        <f aca="false">SUMIF(Games!$A$2:$A$5969,$A37,Games!$R$2:$R$5969)+SUMIF(Games!$B$2:$B$5969,$A37,Games!$P$2:$P$5969)</f>
        <v>14423</v>
      </c>
      <c r="H37" s="0" t="n">
        <f aca="false">SUMIF(Games!$A$2:$A$5969,$A37,Games!$S$2:$S$5969)+SUMIF(Games!$B$2:$B$5969,$A37,Games!$T$2:$T$5969)</f>
        <v>10.7961752129226</v>
      </c>
      <c r="I37" s="0" t="n">
        <f aca="false">SUMIF(Games!$A$2:$A$5969,$A37,Games!$E$2:$E$5969)+SUMIF(Games!$B$2:$B$5969,$A37,Games!$F$2:$F$5969)</f>
        <v>1123</v>
      </c>
      <c r="J37" s="0" t="n">
        <f aca="false">SUMIF(Games!$A$2:$A$5969,$A37,Games!$F$2:$F$5969)+SUMIF(Games!$B$2:$B$5969,$A37,Games!$E$2:$E$5969)</f>
        <v>1074</v>
      </c>
      <c r="K37" s="0" t="n">
        <f aca="false">SUMIF(Games!$A$2:$A$5969,$A37,Games!$G$2:$G$5969)+SUMIF(Games!$B$2:$B$5969,$A37,Games!$H$2:$H$5969)</f>
        <v>455</v>
      </c>
      <c r="L37" s="0" t="n">
        <f aca="false">SUMIF(Games!$A$2:$A$5969,$A37,Games!$H$2:$H$5969)+SUMIF(Games!$B$2:$B$5969,$A37,Games!$G$2:$G$5969)</f>
        <v>413</v>
      </c>
      <c r="M37" s="0" t="n">
        <f aca="false">SUMIF(Games!$A:$A,$A37,Games!I:I)</f>
        <v>10</v>
      </c>
      <c r="N37" s="0" t="n">
        <f aca="false">COUNTIF(Games!$A:$A,$A37)-M37</f>
        <v>8</v>
      </c>
      <c r="O37" s="0" t="n">
        <f aca="false">I37-J37</f>
        <v>49</v>
      </c>
      <c r="P37" s="0" t="n">
        <f aca="false">IFERROR(O37/Y37,0)</f>
        <v>1.53125</v>
      </c>
      <c r="Q37" s="0" t="n">
        <f aca="false">L37-K37</f>
        <v>-42</v>
      </c>
      <c r="R37" s="0" t="n">
        <f aca="false">IFERROR(Q37/Y37,0)</f>
        <v>-1.3125</v>
      </c>
      <c r="S37" s="0" t="s">
        <v>744</v>
      </c>
      <c r="T37" s="0" t="n">
        <f aca="false">IFERROR((B37/(B37+C37))*25,0)+IFERROR((D37/(D37+E37))*25,0)+IFERROR((F37/(F37+G37))*10,0)+H37+((P37-RDAVG)/RebSD)*10+((R37-TODAVG)/TOSD)*6</f>
        <v>42.5077962363704</v>
      </c>
      <c r="U37" s="0" t="n">
        <f aca="false">W37*X37</f>
        <v>0.265946302128586</v>
      </c>
      <c r="V37" s="0" t="n">
        <f aca="false">RANK(U37,U$2:U$352)</f>
        <v>203</v>
      </c>
      <c r="W37" s="0" t="n">
        <f aca="false">IFERROR((D37-C37)/(D37+E37-(B37+C37)),0)</f>
        <v>0.50788643533123</v>
      </c>
      <c r="X37" s="0" t="n">
        <f aca="false">IFERROR((F37-((B37+C37)*B37))/((F37+G37)-(B37+C37)^2),0)</f>
        <v>0.523633402327712</v>
      </c>
      <c r="Y37" s="0" t="n">
        <f aca="false">COUNTIFS(Games!$A$2:$A$5969,$A37,Games!$E$2:$E$5969,"&lt;&gt;")+COUNTIFS(Games!$B$2:$B$5969,$A37,Games!$F$2:$F$5969,"&lt;&gt;")</f>
        <v>32</v>
      </c>
    </row>
    <row r="38" customFormat="false" ht="15" hidden="false" customHeight="false" outlineLevel="0" collapsed="false">
      <c r="A38" s="0" t="s">
        <v>42</v>
      </c>
      <c r="B38" s="0" t="n">
        <f aca="false">SUMIF(Games!$A$2:$A$5969,$A38,Games!$I$2:$I$5969)+SUMIF(Games!$B$2:$B$5969,$A38,Games!$J$2:$J$5969)</f>
        <v>6</v>
      </c>
      <c r="C38" s="0" t="n">
        <f aca="false">COUNTIF(Games!$A:$A,$A38)+COUNTIF(Games!$B:$B,$A38)-B38</f>
        <v>24</v>
      </c>
      <c r="D38" s="0" t="n">
        <f aca="false">SUMIF(Games!$A$2:$A$5969,$A38,Games!$M$2:$M$5969)+SUMIF(Games!$B$2:$B$5969,$A38,Games!$K$2:$K$5969)</f>
        <v>441</v>
      </c>
      <c r="E38" s="0" t="n">
        <f aca="false">SUMIF(Games!$A$2:$A$5969,$A38,Games!$N$2:$N$5969)+SUMIF(Games!$B$2:$B$5969,$A38,Games!$L$2:$L$5969)</f>
        <v>464</v>
      </c>
      <c r="F38" s="0" t="n">
        <f aca="false">SUMIF(Games!$A$2:$A$5969,$A38,Games!$Q$2:$Q$5969)+SUMIF(Games!$B$2:$B$5969,$A38,Games!$O$2:$O$5969)</f>
        <v>14168</v>
      </c>
      <c r="G38" s="0" t="n">
        <f aca="false">SUMIF(Games!$A$2:$A$5969,$A38,Games!$R$2:$R$5969)+SUMIF(Games!$B$2:$B$5969,$A38,Games!$P$2:$P$5969)</f>
        <v>13748</v>
      </c>
      <c r="H38" s="0" t="n">
        <f aca="false">SUMIF(Games!$A$2:$A$5969,$A38,Games!$S$2:$S$5969)+SUMIF(Games!$B$2:$B$5969,$A38,Games!$T$2:$T$5969)</f>
        <v>-64.0837591639701</v>
      </c>
      <c r="I38" s="0" t="n">
        <f aca="false">SUMIF(Games!$A$2:$A$5969,$A38,Games!$E$2:$E$5969)+SUMIF(Games!$B$2:$B$5969,$A38,Games!$F$2:$F$5969)</f>
        <v>940</v>
      </c>
      <c r="J38" s="0" t="n">
        <f aca="false">SUMIF(Games!$A$2:$A$5969,$A38,Games!$F$2:$F$5969)+SUMIF(Games!$B$2:$B$5969,$A38,Games!$E$2:$E$5969)</f>
        <v>1104</v>
      </c>
      <c r="K38" s="0" t="n">
        <f aca="false">SUMIF(Games!$A$2:$A$5969,$A38,Games!$G$2:$G$5969)+SUMIF(Games!$B$2:$B$5969,$A38,Games!$H$2:$H$5969)</f>
        <v>365</v>
      </c>
      <c r="L38" s="0" t="n">
        <f aca="false">SUMIF(Games!$A$2:$A$5969,$A38,Games!$H$2:$H$5969)+SUMIF(Games!$B$2:$B$5969,$A38,Games!$G$2:$G$5969)</f>
        <v>333</v>
      </c>
      <c r="M38" s="0" t="n">
        <f aca="false">SUMIF(Games!$A:$A,$A38,Games!I:I)</f>
        <v>2</v>
      </c>
      <c r="N38" s="0" t="n">
        <f aca="false">COUNTIF(Games!$A:$A,$A38)-M38</f>
        <v>15</v>
      </c>
      <c r="O38" s="0" t="n">
        <f aca="false">I38-J38</f>
        <v>-164</v>
      </c>
      <c r="P38" s="0" t="n">
        <f aca="false">IFERROR(O38/Y38,0)</f>
        <v>-5.46666666666667</v>
      </c>
      <c r="Q38" s="0" t="n">
        <f aca="false">L38-K38</f>
        <v>-32</v>
      </c>
      <c r="R38" s="0" t="n">
        <f aca="false">IFERROR(Q38/Y38,0)</f>
        <v>-1.06666666666667</v>
      </c>
      <c r="S38" s="0" t="s">
        <v>744</v>
      </c>
      <c r="T38" s="0" t="n">
        <f aca="false">IFERROR((B38/(B38+C38))*25,0)+IFERROR((D38/(D38+E38))*25,0)+IFERROR((F38/(F38+G38))*10,0)+H38+((P38-RDAVG)/RebSD)*10+((R38-TODAVG)/TOSD)*6</f>
        <v>-62.2893961277941</v>
      </c>
      <c r="U38" s="0" t="n">
        <f aca="false">W38*X38</f>
        <v>0.246753077541351</v>
      </c>
      <c r="V38" s="0" t="n">
        <f aca="false">RANK(U38,U$2:U$352)</f>
        <v>278</v>
      </c>
      <c r="W38" s="0" t="n">
        <f aca="false">IFERROR((D38-C38)/(D38+E38-(B38+C38)),0)</f>
        <v>0.476571428571429</v>
      </c>
      <c r="X38" s="0" t="n">
        <f aca="false">IFERROR((F38-((B38+C38)*B38))/((F38+G38)-(B38+C38)^2),0)</f>
        <v>0.517767249037607</v>
      </c>
      <c r="Y38" s="0" t="n">
        <f aca="false">COUNTIFS(Games!$A$2:$A$5969,$A38,Games!$E$2:$E$5969,"&lt;&gt;")+COUNTIFS(Games!$B$2:$B$5969,$A38,Games!$F$2:$F$5969,"&lt;&gt;")</f>
        <v>30</v>
      </c>
    </row>
    <row r="39" customFormat="false" ht="15" hidden="false" customHeight="false" outlineLevel="0" collapsed="false">
      <c r="A39" s="0" t="s">
        <v>43</v>
      </c>
      <c r="B39" s="0" t="n">
        <f aca="false">SUMIF(Games!$A$2:$A$5969,$A39,Games!$I$2:$I$5969)+SUMIF(Games!$B$2:$B$5969,$A39,Games!$J$2:$J$5969)</f>
        <v>8</v>
      </c>
      <c r="C39" s="0" t="n">
        <f aca="false">COUNTIF(Games!$A:$A,$A39)+COUNTIF(Games!$B:$B,$A39)-B39</f>
        <v>23</v>
      </c>
      <c r="D39" s="0" t="n">
        <f aca="false">SUMIF(Games!$A$2:$A$5969,$A39,Games!$M$2:$M$5969)+SUMIF(Games!$B$2:$B$5969,$A39,Games!$K$2:$K$5969)</f>
        <v>578</v>
      </c>
      <c r="E39" s="0" t="n">
        <f aca="false">SUMIF(Games!$A$2:$A$5969,$A39,Games!$N$2:$N$5969)+SUMIF(Games!$B$2:$B$5969,$A39,Games!$L$2:$L$5969)</f>
        <v>421</v>
      </c>
      <c r="F39" s="0" t="n">
        <f aca="false">SUMIF(Games!$A$2:$A$5969,$A39,Games!$Q$2:$Q$5969)+SUMIF(Games!$B$2:$B$5969,$A39,Games!$O$2:$O$5969)</f>
        <v>17795</v>
      </c>
      <c r="G39" s="0" t="n">
        <f aca="false">SUMIF(Games!$A$2:$A$5969,$A39,Games!$R$2:$R$5969)+SUMIF(Games!$B$2:$B$5969,$A39,Games!$P$2:$P$5969)</f>
        <v>14640</v>
      </c>
      <c r="H39" s="0" t="n">
        <f aca="false">SUMIF(Games!$A$2:$A$5969,$A39,Games!$S$2:$S$5969)+SUMIF(Games!$B$2:$B$5969,$A39,Games!$T$2:$T$5969)</f>
        <v>-43.6573612977099</v>
      </c>
      <c r="I39" s="0" t="n">
        <f aca="false">SUMIF(Games!$A$2:$A$5969,$A39,Games!$E$2:$E$5969)+SUMIF(Games!$B$2:$B$5969,$A39,Games!$F$2:$F$5969)</f>
        <v>1103</v>
      </c>
      <c r="J39" s="0" t="n">
        <f aca="false">SUMIF(Games!$A$2:$A$5969,$A39,Games!$F$2:$F$5969)+SUMIF(Games!$B$2:$B$5969,$A39,Games!$E$2:$E$5969)</f>
        <v>1068</v>
      </c>
      <c r="K39" s="0" t="n">
        <f aca="false">SUMIF(Games!$A$2:$A$5969,$A39,Games!$G$2:$G$5969)+SUMIF(Games!$B$2:$B$5969,$A39,Games!$H$2:$H$5969)</f>
        <v>451</v>
      </c>
      <c r="L39" s="0" t="n">
        <f aca="false">SUMIF(Games!$A$2:$A$5969,$A39,Games!$H$2:$H$5969)+SUMIF(Games!$B$2:$B$5969,$A39,Games!$G$2:$G$5969)</f>
        <v>430</v>
      </c>
      <c r="M39" s="0" t="n">
        <f aca="false">SUMIF(Games!$A:$A,$A39,Games!I:I)</f>
        <v>3</v>
      </c>
      <c r="N39" s="0" t="n">
        <f aca="false">COUNTIF(Games!$A:$A,$A39)-M39</f>
        <v>10</v>
      </c>
      <c r="O39" s="0" t="n">
        <f aca="false">I39-J39</f>
        <v>35</v>
      </c>
      <c r="P39" s="0" t="n">
        <f aca="false">IFERROR(O39/Y39,0)</f>
        <v>1.12903225806452</v>
      </c>
      <c r="Q39" s="0" t="n">
        <f aca="false">L39-K39</f>
        <v>-21</v>
      </c>
      <c r="R39" s="0" t="n">
        <f aca="false">IFERROR(Q39/Y39,0)</f>
        <v>-0.67741935483871</v>
      </c>
      <c r="S39" s="0" t="s">
        <v>733</v>
      </c>
      <c r="T39" s="0" t="n">
        <f aca="false">IFERROR((B39/(B39+C39))*25,0)+IFERROR((D39/(D39+E39))*25,0)+IFERROR((F39/(F39+G39))*10,0)+H39+((P39-RDAVG)/RebSD)*10+((R39-TODAVG)/TOSD)*6</f>
        <v>-18.1182653532971</v>
      </c>
      <c r="U39" s="0" t="n">
        <f aca="false">W39*X39</f>
        <v>0.319645475446873</v>
      </c>
      <c r="V39" s="0" t="n">
        <f aca="false">RANK(U39,U$2:U$352)</f>
        <v>61</v>
      </c>
      <c r="W39" s="0" t="n">
        <f aca="false">IFERROR((D39-C39)/(D39+E39-(B39+C39)),0)</f>
        <v>0.573347107438017</v>
      </c>
      <c r="X39" s="0" t="n">
        <f aca="false">IFERROR((F39-((B39+C39)*B39))/((F39+G39)-(B39+C39)^2),0)</f>
        <v>0.557507784202834</v>
      </c>
      <c r="Y39" s="0" t="n">
        <f aca="false">COUNTIFS(Games!$A$2:$A$5969,$A39,Games!$E$2:$E$5969,"&lt;&gt;")+COUNTIFS(Games!$B$2:$B$5969,$A39,Games!$F$2:$F$5969,"&lt;&gt;")</f>
        <v>31</v>
      </c>
    </row>
    <row r="40" customFormat="false" ht="15" hidden="false" customHeight="false" outlineLevel="0" collapsed="false">
      <c r="A40" s="0" t="s">
        <v>44</v>
      </c>
      <c r="B40" s="0" t="n">
        <f aca="false">SUMIF(Games!$A$2:$A$5969,$A40,Games!$I$2:$I$5969)+SUMIF(Games!$B$2:$B$5969,$A40,Games!$J$2:$J$5969)</f>
        <v>18</v>
      </c>
      <c r="C40" s="0" t="n">
        <f aca="false">COUNTIF(Games!$A:$A,$A40)+COUNTIF(Games!$B:$B,$A40)-B40</f>
        <v>16</v>
      </c>
      <c r="D40" s="0" t="n">
        <f aca="false">SUMIF(Games!$A$2:$A$5969,$A40,Games!$M$2:$M$5969)+SUMIF(Games!$B$2:$B$5969,$A40,Games!$K$2:$K$5969)</f>
        <v>493</v>
      </c>
      <c r="E40" s="0" t="n">
        <f aca="false">SUMIF(Games!$A$2:$A$5969,$A40,Games!$N$2:$N$5969)+SUMIF(Games!$B$2:$B$5969,$A40,Games!$L$2:$L$5969)</f>
        <v>541</v>
      </c>
      <c r="F40" s="0" t="n">
        <f aca="false">SUMIF(Games!$A$2:$A$5969,$A40,Games!$Q$2:$Q$5969)+SUMIF(Games!$B$2:$B$5969,$A40,Games!$O$2:$O$5969)</f>
        <v>16256</v>
      </c>
      <c r="G40" s="0" t="n">
        <f aca="false">SUMIF(Games!$A$2:$A$5969,$A40,Games!$R$2:$R$5969)+SUMIF(Games!$B$2:$B$5969,$A40,Games!$P$2:$P$5969)</f>
        <v>15396</v>
      </c>
      <c r="H40" s="0" t="n">
        <f aca="false">SUMIF(Games!$A$2:$A$5969,$A40,Games!$S$2:$S$5969)+SUMIF(Games!$B$2:$B$5969,$A40,Games!$T$2:$T$5969)</f>
        <v>1.30334746569844</v>
      </c>
      <c r="I40" s="0" t="n">
        <f aca="false">SUMIF(Games!$A$2:$A$5969,$A40,Games!$E$2:$E$5969)+SUMIF(Games!$B$2:$B$5969,$A40,Games!$F$2:$F$5969)</f>
        <v>1044</v>
      </c>
      <c r="J40" s="0" t="n">
        <f aca="false">SUMIF(Games!$A$2:$A$5969,$A40,Games!$F$2:$F$5969)+SUMIF(Games!$B$2:$B$5969,$A40,Games!$E$2:$E$5969)</f>
        <v>1121</v>
      </c>
      <c r="K40" s="0" t="n">
        <f aca="false">SUMIF(Games!$A$2:$A$5969,$A40,Games!$G$2:$G$5969)+SUMIF(Games!$B$2:$B$5969,$A40,Games!$H$2:$H$5969)</f>
        <v>387</v>
      </c>
      <c r="L40" s="0" t="n">
        <f aca="false">SUMIF(Games!$A$2:$A$5969,$A40,Games!$H$2:$H$5969)+SUMIF(Games!$B$2:$B$5969,$A40,Games!$G$2:$G$5969)</f>
        <v>421</v>
      </c>
      <c r="M40" s="0" t="n">
        <f aca="false">SUMIF(Games!$A:$A,$A40,Games!I:I)</f>
        <v>4</v>
      </c>
      <c r="N40" s="0" t="n">
        <f aca="false">COUNTIF(Games!$A:$A,$A40)-M40</f>
        <v>11</v>
      </c>
      <c r="O40" s="0" t="n">
        <f aca="false">I40-J40</f>
        <v>-77</v>
      </c>
      <c r="P40" s="0" t="n">
        <f aca="false">IFERROR(O40/Y40,0)</f>
        <v>-2.33333333333333</v>
      </c>
      <c r="Q40" s="0" t="n">
        <f aca="false">L40-K40</f>
        <v>34</v>
      </c>
      <c r="R40" s="0" t="n">
        <f aca="false">IFERROR(Q40/Y40,0)</f>
        <v>1.03030303030303</v>
      </c>
      <c r="S40" s="0" t="s">
        <v>746</v>
      </c>
      <c r="T40" s="0" t="n">
        <f aca="false">IFERROR((B40/(B40+C40))*25,0)+IFERROR((D40/(D40+E40))*25,0)+IFERROR((F40/(F40+G40))*10,0)+H40+((P40-RDAVG)/RebSD)*10+((R40-TODAVG)/TOSD)*6</f>
        <v>26.5503383204385</v>
      </c>
      <c r="U40" s="0" t="n">
        <f aca="false">W40*X40</f>
        <v>0.244693992654774</v>
      </c>
      <c r="V40" s="0" t="n">
        <f aca="false">RANK(U40,U$2:U$352)</f>
        <v>286</v>
      </c>
      <c r="W40" s="0" t="n">
        <f aca="false">IFERROR((D40-C40)/(D40+E40-(B40+C40)),0)</f>
        <v>0.477</v>
      </c>
      <c r="X40" s="0" t="n">
        <f aca="false">IFERROR((F40-((B40+C40)*B40))/((F40+G40)-(B40+C40)^2),0)</f>
        <v>0.512985309548793</v>
      </c>
      <c r="Y40" s="0" t="n">
        <f aca="false">COUNTIFS(Games!$A$2:$A$5969,$A40,Games!$E$2:$E$5969,"&lt;&gt;")+COUNTIFS(Games!$B$2:$B$5969,$A40,Games!$F$2:$F$5969,"&lt;&gt;")</f>
        <v>33</v>
      </c>
    </row>
    <row r="41" customFormat="false" ht="15" hidden="false" customHeight="false" outlineLevel="0" collapsed="false">
      <c r="A41" s="0" t="s">
        <v>45</v>
      </c>
      <c r="B41" s="0" t="n">
        <f aca="false">SUMIF(Games!$A$2:$A$5969,$A41,Games!$I$2:$I$5969)+SUMIF(Games!$B$2:$B$5969,$A41,Games!$J$2:$J$5969)</f>
        <v>21</v>
      </c>
      <c r="C41" s="0" t="n">
        <f aca="false">COUNTIF(Games!$A:$A,$A41)+COUNTIF(Games!$B:$B,$A41)-B41</f>
        <v>12</v>
      </c>
      <c r="D41" s="0" t="n">
        <f aca="false">SUMIF(Games!$A$2:$A$5969,$A41,Games!$M$2:$M$5969)+SUMIF(Games!$B$2:$B$5969,$A41,Games!$K$2:$K$5969)</f>
        <v>497</v>
      </c>
      <c r="E41" s="0" t="n">
        <f aca="false">SUMIF(Games!$A$2:$A$5969,$A41,Games!$N$2:$N$5969)+SUMIF(Games!$B$2:$B$5969,$A41,Games!$L$2:$L$5969)</f>
        <v>569</v>
      </c>
      <c r="F41" s="0" t="n">
        <f aca="false">SUMIF(Games!$A$2:$A$5969,$A41,Games!$Q$2:$Q$5969)+SUMIF(Games!$B$2:$B$5969,$A41,Games!$O$2:$O$5969)</f>
        <v>16979</v>
      </c>
      <c r="G41" s="0" t="n">
        <f aca="false">SUMIF(Games!$A$2:$A$5969,$A41,Games!$R$2:$R$5969)+SUMIF(Games!$B$2:$B$5969,$A41,Games!$P$2:$P$5969)</f>
        <v>17067</v>
      </c>
      <c r="H41" s="0" t="n">
        <f aca="false">SUMIF(Games!$A$2:$A$5969,$A41,Games!$S$2:$S$5969)+SUMIF(Games!$B$2:$B$5969,$A41,Games!$T$2:$T$5969)</f>
        <v>26.9686035031153</v>
      </c>
      <c r="I41" s="0" t="n">
        <f aca="false">SUMIF(Games!$A$2:$A$5969,$A41,Games!$E$2:$E$5969)+SUMIF(Games!$B$2:$B$5969,$A41,Games!$F$2:$F$5969)</f>
        <v>1104</v>
      </c>
      <c r="J41" s="0" t="n">
        <f aca="false">SUMIF(Games!$A$2:$A$5969,$A41,Games!$F$2:$F$5969)+SUMIF(Games!$B$2:$B$5969,$A41,Games!$E$2:$E$5969)</f>
        <v>1121</v>
      </c>
      <c r="K41" s="0" t="n">
        <f aca="false">SUMIF(Games!$A$2:$A$5969,$A41,Games!$G$2:$G$5969)+SUMIF(Games!$B$2:$B$5969,$A41,Games!$H$2:$H$5969)</f>
        <v>432</v>
      </c>
      <c r="L41" s="0" t="n">
        <f aca="false">SUMIF(Games!$A$2:$A$5969,$A41,Games!$H$2:$H$5969)+SUMIF(Games!$B$2:$B$5969,$A41,Games!$G$2:$G$5969)</f>
        <v>501</v>
      </c>
      <c r="M41" s="0" t="n">
        <f aca="false">SUMIF(Games!$A:$A,$A41,Games!I:I)</f>
        <v>10</v>
      </c>
      <c r="N41" s="0" t="n">
        <f aca="false">COUNTIF(Games!$A:$A,$A41)-M41</f>
        <v>8</v>
      </c>
      <c r="O41" s="0" t="n">
        <f aca="false">I41-J41</f>
        <v>-17</v>
      </c>
      <c r="P41" s="0" t="n">
        <f aca="false">IFERROR(O41/Y41,0)</f>
        <v>-0.515151515151515</v>
      </c>
      <c r="Q41" s="0" t="n">
        <f aca="false">L41-K41</f>
        <v>69</v>
      </c>
      <c r="R41" s="0" t="n">
        <f aca="false">IFERROR(Q41/Y41,0)</f>
        <v>2.09090909090909</v>
      </c>
      <c r="S41" s="0" t="s">
        <v>747</v>
      </c>
      <c r="T41" s="0" t="n">
        <f aca="false">IFERROR((B41/(B41+C41))*25,0)+IFERROR((D41/(D41+E41))*25,0)+IFERROR((F41/(F41+G41))*10,0)+H41+((P41-RDAVG)/RebSD)*10+((R41-TODAVG)/TOSD)*6</f>
        <v>62.9249663892059</v>
      </c>
      <c r="U41" s="0" t="n">
        <f aca="false">W41*X41</f>
        <v>0.232010786092506</v>
      </c>
      <c r="V41" s="0" t="n">
        <f aca="false">RANK(U41,U$2:U$352)</f>
        <v>311</v>
      </c>
      <c r="W41" s="0" t="n">
        <f aca="false">IFERROR((D41-C41)/(D41+E41-(B41+C41)),0)</f>
        <v>0.469506292352372</v>
      </c>
      <c r="X41" s="0" t="n">
        <f aca="false">IFERROR((F41-((B41+C41)*B41))/((F41+G41)-(B41+C41)^2),0)</f>
        <v>0.494159055739297</v>
      </c>
      <c r="Y41" s="0" t="n">
        <f aca="false">COUNTIFS(Games!$A$2:$A$5969,$A41,Games!$E$2:$E$5969,"&lt;&gt;")+COUNTIFS(Games!$B$2:$B$5969,$A41,Games!$F$2:$F$5969,"&lt;&gt;")</f>
        <v>33</v>
      </c>
    </row>
    <row r="42" customFormat="false" ht="15" hidden="false" customHeight="false" outlineLevel="0" collapsed="false">
      <c r="A42" s="0" t="s">
        <v>46</v>
      </c>
      <c r="B42" s="0" t="n">
        <f aca="false">SUMIF(Games!$A$2:$A$5969,$A42,Games!$I$2:$I$5969)+SUMIF(Games!$B$2:$B$5969,$A42,Games!$J$2:$J$5969)</f>
        <v>18</v>
      </c>
      <c r="C42" s="0" t="n">
        <f aca="false">COUNTIF(Games!$A:$A,$A42)+COUNTIF(Games!$B:$B,$A42)-B42</f>
        <v>17</v>
      </c>
      <c r="D42" s="0" t="n">
        <f aca="false">SUMIF(Games!$A$2:$A$5969,$A42,Games!$M$2:$M$5969)+SUMIF(Games!$B$2:$B$5969,$A42,Games!$K$2:$K$5969)</f>
        <v>546</v>
      </c>
      <c r="E42" s="0" t="n">
        <f aca="false">SUMIF(Games!$A$2:$A$5969,$A42,Games!$N$2:$N$5969)+SUMIF(Games!$B$2:$B$5969,$A42,Games!$L$2:$L$5969)</f>
        <v>561</v>
      </c>
      <c r="F42" s="0" t="n">
        <f aca="false">SUMIF(Games!$A$2:$A$5969,$A42,Games!$Q$2:$Q$5969)+SUMIF(Games!$B$2:$B$5969,$A42,Games!$O$2:$O$5969)</f>
        <v>17060</v>
      </c>
      <c r="G42" s="0" t="n">
        <f aca="false">SUMIF(Games!$A$2:$A$5969,$A42,Games!$R$2:$R$5969)+SUMIF(Games!$B$2:$B$5969,$A42,Games!$P$2:$P$5969)</f>
        <v>16202</v>
      </c>
      <c r="H42" s="0" t="n">
        <f aca="false">SUMIF(Games!$A$2:$A$5969,$A42,Games!$S$2:$S$5969)+SUMIF(Games!$B$2:$B$5969,$A42,Games!$T$2:$T$5969)</f>
        <v>4.2499224701948</v>
      </c>
      <c r="I42" s="0" t="n">
        <f aca="false">SUMIF(Games!$A$2:$A$5969,$A42,Games!$E$2:$E$5969)+SUMIF(Games!$B$2:$B$5969,$A42,Games!$F$2:$F$5969)</f>
        <v>1269</v>
      </c>
      <c r="J42" s="0" t="n">
        <f aca="false">SUMIF(Games!$A$2:$A$5969,$A42,Games!$F$2:$F$5969)+SUMIF(Games!$B$2:$B$5969,$A42,Games!$E$2:$E$5969)</f>
        <v>1391</v>
      </c>
      <c r="K42" s="0" t="n">
        <f aca="false">SUMIF(Games!$A$2:$A$5969,$A42,Games!$G$2:$G$5969)+SUMIF(Games!$B$2:$B$5969,$A42,Games!$H$2:$H$5969)</f>
        <v>480</v>
      </c>
      <c r="L42" s="0" t="n">
        <f aca="false">SUMIF(Games!$A$2:$A$5969,$A42,Games!$H$2:$H$5969)+SUMIF(Games!$B$2:$B$5969,$A42,Games!$G$2:$G$5969)</f>
        <v>510</v>
      </c>
      <c r="M42" s="0" t="n">
        <f aca="false">SUMIF(Games!$A:$A,$A42,Games!I:I)</f>
        <v>9</v>
      </c>
      <c r="N42" s="0" t="n">
        <f aca="false">COUNTIF(Games!$A:$A,$A42)-M42</f>
        <v>12</v>
      </c>
      <c r="O42" s="0" t="n">
        <f aca="false">I42-J42</f>
        <v>-122</v>
      </c>
      <c r="P42" s="0" t="n">
        <f aca="false">IFERROR(O42/Y42,0)</f>
        <v>-3.48571428571429</v>
      </c>
      <c r="Q42" s="0" t="n">
        <f aca="false">L42-K42</f>
        <v>30</v>
      </c>
      <c r="R42" s="0" t="n">
        <f aca="false">IFERROR(Q42/Y42,0)</f>
        <v>0.857142857142857</v>
      </c>
      <c r="S42" s="0" t="s">
        <v>726</v>
      </c>
      <c r="T42" s="0" t="n">
        <f aca="false">IFERROR((B42/(B42+C42))*25,0)+IFERROR((D42/(D42+E42))*25,0)+IFERROR((F42/(F42+G42))*10,0)+H42+((P42-RDAVG)/RebSD)*10+((R42-TODAVG)/TOSD)*6</f>
        <v>25.762434255808</v>
      </c>
      <c r="U42" s="0" t="n">
        <f aca="false">W42*X42</f>
        <v>0.253073463565215</v>
      </c>
      <c r="V42" s="0" t="n">
        <f aca="false">RANK(U42,U$2:U$352)</f>
        <v>247</v>
      </c>
      <c r="W42" s="0" t="n">
        <f aca="false">IFERROR((D42-C42)/(D42+E42-(B42+C42)),0)</f>
        <v>0.493470149253731</v>
      </c>
      <c r="X42" s="0" t="n">
        <f aca="false">IFERROR((F42-((B42+C42)*B42))/((F42+G42)-(B42+C42)^2),0)</f>
        <v>0.51284452351968</v>
      </c>
      <c r="Y42" s="0" t="n">
        <f aca="false">COUNTIFS(Games!$A$2:$A$5969,$A42,Games!$E$2:$E$5969,"&lt;&gt;")+COUNTIFS(Games!$B$2:$B$5969,$A42,Games!$F$2:$F$5969,"&lt;&gt;")</f>
        <v>35</v>
      </c>
    </row>
    <row r="43" customFormat="false" ht="15" hidden="false" customHeight="false" outlineLevel="0" collapsed="false">
      <c r="A43" s="0" t="s">
        <v>47</v>
      </c>
      <c r="B43" s="0" t="n">
        <f aca="false">SUMIF(Games!$A$2:$A$5969,$A43,Games!$I$2:$I$5969)+SUMIF(Games!$B$2:$B$5969,$A43,Games!$J$2:$J$5969)</f>
        <v>14</v>
      </c>
      <c r="C43" s="0" t="n">
        <f aca="false">COUNTIF(Games!$A:$A,$A43)+COUNTIF(Games!$B:$B,$A43)-B43</f>
        <v>18</v>
      </c>
      <c r="D43" s="0" t="n">
        <f aca="false">SUMIF(Games!$A$2:$A$5969,$A43,Games!$M$2:$M$5969)+SUMIF(Games!$B$2:$B$5969,$A43,Games!$K$2:$K$5969)</f>
        <v>456</v>
      </c>
      <c r="E43" s="0" t="n">
        <f aca="false">SUMIF(Games!$A$2:$A$5969,$A43,Games!$N$2:$N$5969)+SUMIF(Games!$B$2:$B$5969,$A43,Games!$L$2:$L$5969)</f>
        <v>570</v>
      </c>
      <c r="F43" s="0" t="n">
        <f aca="false">SUMIF(Games!$A$2:$A$5969,$A43,Games!$Q$2:$Q$5969)+SUMIF(Games!$B$2:$B$5969,$A43,Games!$O$2:$O$5969)</f>
        <v>15596</v>
      </c>
      <c r="G43" s="0" t="n">
        <f aca="false">SUMIF(Games!$A$2:$A$5969,$A43,Games!$R$2:$R$5969)+SUMIF(Games!$B$2:$B$5969,$A43,Games!$P$2:$P$5969)</f>
        <v>16357</v>
      </c>
      <c r="H43" s="0" t="n">
        <f aca="false">SUMIF(Games!$A$2:$A$5969,$A43,Games!$S$2:$S$5969)+SUMIF(Games!$B$2:$B$5969,$A43,Games!$T$2:$T$5969)</f>
        <v>-41.8101933630589</v>
      </c>
      <c r="I43" s="0" t="n">
        <f aca="false">SUMIF(Games!$A$2:$A$5969,$A43,Games!$E$2:$E$5969)+SUMIF(Games!$B$2:$B$5969,$A43,Games!$F$2:$F$5969)</f>
        <v>1069</v>
      </c>
      <c r="J43" s="0" t="n">
        <f aca="false">SUMIF(Games!$A$2:$A$5969,$A43,Games!$F$2:$F$5969)+SUMIF(Games!$B$2:$B$5969,$A43,Games!$E$2:$E$5969)</f>
        <v>961</v>
      </c>
      <c r="K43" s="0" t="n">
        <f aca="false">SUMIF(Games!$A$2:$A$5969,$A43,Games!$G$2:$G$5969)+SUMIF(Games!$B$2:$B$5969,$A43,Games!$H$2:$H$5969)</f>
        <v>448</v>
      </c>
      <c r="L43" s="0" t="n">
        <f aca="false">SUMIF(Games!$A$2:$A$5969,$A43,Games!$H$2:$H$5969)+SUMIF(Games!$B$2:$B$5969,$A43,Games!$G$2:$G$5969)</f>
        <v>334</v>
      </c>
      <c r="M43" s="0" t="n">
        <f aca="false">SUMIF(Games!$A:$A,$A43,Games!I:I)</f>
        <v>6</v>
      </c>
      <c r="N43" s="0" t="n">
        <f aca="false">COUNTIF(Games!$A:$A,$A43)-M43</f>
        <v>14</v>
      </c>
      <c r="O43" s="0" t="n">
        <f aca="false">I43-J43</f>
        <v>108</v>
      </c>
      <c r="P43" s="0" t="n">
        <f aca="false">IFERROR(O43/Y43,0)</f>
        <v>3.6</v>
      </c>
      <c r="Q43" s="0" t="n">
        <f aca="false">L43-K43</f>
        <v>-114</v>
      </c>
      <c r="R43" s="0" t="n">
        <f aca="false">IFERROR(Q43/Y43,0)</f>
        <v>-3.8</v>
      </c>
      <c r="S43" s="0" t="s">
        <v>742</v>
      </c>
      <c r="T43" s="0" t="n">
        <f aca="false">IFERROR((B43/(B43+C43))*25,0)+IFERROR((D43/(D43+E43))*25,0)+IFERROR((F43/(F43+G43))*10,0)+H43+((P43-RDAVG)/RebSD)*10+((R43-TODAVG)/TOSD)*6</f>
        <v>-18.8425033669905</v>
      </c>
      <c r="U43" s="0" t="n">
        <f aca="false">W43*X43</f>
        <v>0.215812772460688</v>
      </c>
      <c r="V43" s="0" t="n">
        <f aca="false">RANK(U43,U$2:U$352)</f>
        <v>335</v>
      </c>
      <c r="W43" s="0" t="n">
        <f aca="false">IFERROR((D43-C43)/(D43+E43-(B43+C43)),0)</f>
        <v>0.440643863179074</v>
      </c>
      <c r="X43" s="0" t="n">
        <f aca="false">IFERROR((F43-((B43+C43)*B43))/((F43+G43)-(B43+C43)^2),0)</f>
        <v>0.489766885447315</v>
      </c>
      <c r="Y43" s="0" t="n">
        <f aca="false">COUNTIFS(Games!$A$2:$A$5969,$A43,Games!$E$2:$E$5969,"&lt;&gt;")+COUNTIFS(Games!$B$2:$B$5969,$A43,Games!$F$2:$F$5969,"&lt;&gt;")</f>
        <v>30</v>
      </c>
    </row>
    <row r="44" customFormat="false" ht="15" hidden="false" customHeight="false" outlineLevel="0" collapsed="false">
      <c r="A44" s="0" t="s">
        <v>48</v>
      </c>
      <c r="B44" s="0" t="n">
        <f aca="false">SUMIF(Games!$A$2:$A$5969,$A44,Games!$I$2:$I$5969)+SUMIF(Games!$B$2:$B$5969,$A44,Games!$J$2:$J$5969)</f>
        <v>21</v>
      </c>
      <c r="C44" s="0" t="n">
        <f aca="false">COUNTIF(Games!$A:$A,$A44)+COUNTIF(Games!$B:$B,$A44)-B44</f>
        <v>15</v>
      </c>
      <c r="D44" s="0" t="n">
        <f aca="false">SUMIF(Games!$A$2:$A$5969,$A44,Games!$M$2:$M$5969)+SUMIF(Games!$B$2:$B$5969,$A44,Games!$K$2:$K$5969)</f>
        <v>577</v>
      </c>
      <c r="E44" s="0" t="n">
        <f aca="false">SUMIF(Games!$A$2:$A$5969,$A44,Games!$N$2:$N$5969)+SUMIF(Games!$B$2:$B$5969,$A44,Games!$L$2:$L$5969)</f>
        <v>521</v>
      </c>
      <c r="F44" s="0" t="n">
        <f aca="false">SUMIF(Games!$A$2:$A$5969,$A44,Games!$Q$2:$Q$5969)+SUMIF(Games!$B$2:$B$5969,$A44,Games!$O$2:$O$5969)</f>
        <v>18147</v>
      </c>
      <c r="G44" s="0" t="n">
        <f aca="false">SUMIF(Games!$A$2:$A$5969,$A44,Games!$R$2:$R$5969)+SUMIF(Games!$B$2:$B$5969,$A44,Games!$P$2:$P$5969)</f>
        <v>16200</v>
      </c>
      <c r="H44" s="0" t="n">
        <f aca="false">SUMIF(Games!$A$2:$A$5969,$A44,Games!$S$2:$S$5969)+SUMIF(Games!$B$2:$B$5969,$A44,Games!$T$2:$T$5969)</f>
        <v>21.5715132316783</v>
      </c>
      <c r="I44" s="0" t="n">
        <f aca="false">SUMIF(Games!$A$2:$A$5969,$A44,Games!$E$2:$E$5969)+SUMIF(Games!$B$2:$B$5969,$A44,Games!$F$2:$F$5969)</f>
        <v>1305</v>
      </c>
      <c r="J44" s="0" t="n">
        <f aca="false">SUMIF(Games!$A$2:$A$5969,$A44,Games!$F$2:$F$5969)+SUMIF(Games!$B$2:$B$5969,$A44,Games!$E$2:$E$5969)</f>
        <v>1269</v>
      </c>
      <c r="K44" s="0" t="n">
        <f aca="false">SUMIF(Games!$A$2:$A$5969,$A44,Games!$G$2:$G$5969)+SUMIF(Games!$B$2:$B$5969,$A44,Games!$H$2:$H$5969)</f>
        <v>417</v>
      </c>
      <c r="L44" s="0" t="n">
        <f aca="false">SUMIF(Games!$A$2:$A$5969,$A44,Games!$H$2:$H$5969)+SUMIF(Games!$B$2:$B$5969,$A44,Games!$G$2:$G$5969)</f>
        <v>465</v>
      </c>
      <c r="M44" s="0" t="n">
        <f aca="false">SUMIF(Games!$A:$A,$A44,Games!I:I)</f>
        <v>8</v>
      </c>
      <c r="N44" s="0" t="n">
        <f aca="false">COUNTIF(Games!$A:$A,$A44)-M44</f>
        <v>10</v>
      </c>
      <c r="O44" s="0" t="n">
        <f aca="false">I44-J44</f>
        <v>36</v>
      </c>
      <c r="P44" s="0" t="n">
        <f aca="false">IFERROR(O44/Y44,0)</f>
        <v>1</v>
      </c>
      <c r="Q44" s="0" t="n">
        <f aca="false">L44-K44</f>
        <v>48</v>
      </c>
      <c r="R44" s="0" t="n">
        <f aca="false">IFERROR(Q44/Y44,0)</f>
        <v>1.33333333333333</v>
      </c>
      <c r="S44" s="0" t="s">
        <v>728</v>
      </c>
      <c r="T44" s="0" t="n">
        <f aca="false">IFERROR((B44/(B44+C44))*25,0)+IFERROR((D44/(D44+E44))*25,0)+IFERROR((F44/(F44+G44))*10,0)+H44+((P44-RDAVG)/RebSD)*10+((R44-TODAVG)/TOSD)*6</f>
        <v>59.776907971411</v>
      </c>
      <c r="U44" s="0" t="n">
        <f aca="false">W44*X44</f>
        <v>0.278452902866944</v>
      </c>
      <c r="V44" s="0" t="n">
        <f aca="false">RANK(U44,U$2:U$352)</f>
        <v>152</v>
      </c>
      <c r="W44" s="0" t="n">
        <f aca="false">IFERROR((D44-C44)/(D44+E44-(B44+C44)),0)</f>
        <v>0.529190207156309</v>
      </c>
      <c r="X44" s="0" t="n">
        <f aca="false">IFERROR((F44-((B44+C44)*B44))/((F44+G44)-(B44+C44)^2),0)</f>
        <v>0.526186802214759</v>
      </c>
      <c r="Y44" s="0" t="n">
        <f aca="false">COUNTIFS(Games!$A$2:$A$5969,$A44,Games!$E$2:$E$5969,"&lt;&gt;")+COUNTIFS(Games!$B$2:$B$5969,$A44,Games!$F$2:$F$5969,"&lt;&gt;")</f>
        <v>36</v>
      </c>
    </row>
    <row r="45" customFormat="false" ht="15" hidden="false" customHeight="false" outlineLevel="0" collapsed="false">
      <c r="A45" s="0" t="s">
        <v>49</v>
      </c>
      <c r="B45" s="0" t="n">
        <f aca="false">SUMIF(Games!$A$2:$A$5969,$A45,Games!$I$2:$I$5969)+SUMIF(Games!$B$2:$B$5969,$A45,Games!$J$2:$J$5969)</f>
        <v>26</v>
      </c>
      <c r="C45" s="0" t="n">
        <f aca="false">COUNTIF(Games!$A:$A,$A45)+COUNTIF(Games!$B:$B,$A45)-B45</f>
        <v>8</v>
      </c>
      <c r="D45" s="0" t="n">
        <f aca="false">SUMIF(Games!$A$2:$A$5969,$A45,Games!$M$2:$M$5969)+SUMIF(Games!$B$2:$B$5969,$A45,Games!$K$2:$K$5969)</f>
        <v>508</v>
      </c>
      <c r="E45" s="0" t="n">
        <f aca="false">SUMIF(Games!$A$2:$A$5969,$A45,Games!$N$2:$N$5969)+SUMIF(Games!$B$2:$B$5969,$A45,Games!$L$2:$L$5969)</f>
        <v>524</v>
      </c>
      <c r="F45" s="0" t="n">
        <f aca="false">SUMIF(Games!$A$2:$A$5969,$A45,Games!$Q$2:$Q$5969)+SUMIF(Games!$B$2:$B$5969,$A45,Games!$O$2:$O$5969)</f>
        <v>16983</v>
      </c>
      <c r="G45" s="0" t="n">
        <f aca="false">SUMIF(Games!$A$2:$A$5969,$A45,Games!$R$2:$R$5969)+SUMIF(Games!$B$2:$B$5969,$A45,Games!$P$2:$P$5969)</f>
        <v>15126</v>
      </c>
      <c r="H45" s="0" t="n">
        <f aca="false">SUMIF(Games!$A$2:$A$5969,$A45,Games!$S$2:$S$5969)+SUMIF(Games!$B$2:$B$5969,$A45,Games!$T$2:$T$5969)</f>
        <v>44.3600804229503</v>
      </c>
      <c r="I45" s="0" t="n">
        <f aca="false">SUMIF(Games!$A$2:$A$5969,$A45,Games!$E$2:$E$5969)+SUMIF(Games!$B$2:$B$5969,$A45,Games!$F$2:$F$5969)</f>
        <v>1091</v>
      </c>
      <c r="J45" s="0" t="n">
        <f aca="false">SUMIF(Games!$A$2:$A$5969,$A45,Games!$F$2:$F$5969)+SUMIF(Games!$B$2:$B$5969,$A45,Games!$E$2:$E$5969)</f>
        <v>1112</v>
      </c>
      <c r="K45" s="0" t="n">
        <f aca="false">SUMIF(Games!$A$2:$A$5969,$A45,Games!$G$2:$G$5969)+SUMIF(Games!$B$2:$B$5969,$A45,Games!$H$2:$H$5969)</f>
        <v>327</v>
      </c>
      <c r="L45" s="0" t="n">
        <f aca="false">SUMIF(Games!$A$2:$A$5969,$A45,Games!$H$2:$H$5969)+SUMIF(Games!$B$2:$B$5969,$A45,Games!$G$2:$G$5969)</f>
        <v>390</v>
      </c>
      <c r="M45" s="0" t="n">
        <f aca="false">SUMIF(Games!$A:$A,$A45,Games!I:I)</f>
        <v>9</v>
      </c>
      <c r="N45" s="0" t="n">
        <f aca="false">COUNTIF(Games!$A:$A,$A45)-M45</f>
        <v>7</v>
      </c>
      <c r="O45" s="0" t="n">
        <f aca="false">I45-J45</f>
        <v>-21</v>
      </c>
      <c r="P45" s="0" t="n">
        <f aca="false">IFERROR(O45/Y45,0)</f>
        <v>-0.636363636363636</v>
      </c>
      <c r="Q45" s="0" t="n">
        <f aca="false">L45-K45</f>
        <v>63</v>
      </c>
      <c r="R45" s="0" t="n">
        <f aca="false">IFERROR(Q45/Y45,0)</f>
        <v>1.90909090909091</v>
      </c>
      <c r="S45" s="0" t="s">
        <v>748</v>
      </c>
      <c r="T45" s="0" t="n">
        <f aca="false">IFERROR((B45/(B45+C45))*25,0)+IFERROR((D45/(D45+E45))*25,0)+IFERROR((F45/(F45+G45))*10,0)+H45+((P45-RDAVG)/RebSD)*10+((R45-TODAVG)/TOSD)*6</f>
        <v>83.5593940319838</v>
      </c>
      <c r="U45" s="0" t="n">
        <f aca="false">W45*X45</f>
        <v>0.260576721562532</v>
      </c>
      <c r="V45" s="0" t="n">
        <f aca="false">RANK(U45,U$2:U$352)</f>
        <v>232</v>
      </c>
      <c r="W45" s="0" t="n">
        <f aca="false">IFERROR((D45-C45)/(D45+E45-(B45+C45)),0)</f>
        <v>0.501002004008016</v>
      </c>
      <c r="X45" s="0" t="n">
        <f aca="false">IFERROR((F45-((B45+C45)*B45))/((F45+G45)-(B45+C45)^2),0)</f>
        <v>0.520111136238814</v>
      </c>
      <c r="Y45" s="0" t="n">
        <f aca="false">COUNTIFS(Games!$A$2:$A$5969,$A45,Games!$E$2:$E$5969,"&lt;&gt;")+COUNTIFS(Games!$B$2:$B$5969,$A45,Games!$F$2:$F$5969,"&lt;&gt;")</f>
        <v>33</v>
      </c>
    </row>
    <row r="46" customFormat="false" ht="15" hidden="false" customHeight="false" outlineLevel="0" collapsed="false">
      <c r="A46" s="0" t="s">
        <v>50</v>
      </c>
      <c r="B46" s="0" t="n">
        <f aca="false">SUMIF(Games!$A$2:$A$5969,$A46,Games!$I$2:$I$5969)+SUMIF(Games!$B$2:$B$5969,$A46,Games!$J$2:$J$5969)</f>
        <v>15</v>
      </c>
      <c r="C46" s="0" t="n">
        <f aca="false">COUNTIF(Games!$A:$A,$A46)+COUNTIF(Games!$B:$B,$A46)-B46</f>
        <v>16</v>
      </c>
      <c r="D46" s="0" t="n">
        <f aca="false">SUMIF(Games!$A$2:$A$5969,$A46,Games!$M$2:$M$5969)+SUMIF(Games!$B$2:$B$5969,$A46,Games!$K$2:$K$5969)</f>
        <v>449</v>
      </c>
      <c r="E46" s="0" t="n">
        <f aca="false">SUMIF(Games!$A$2:$A$5969,$A46,Games!$N$2:$N$5969)+SUMIF(Games!$B$2:$B$5969,$A46,Games!$L$2:$L$5969)</f>
        <v>485</v>
      </c>
      <c r="F46" s="0" t="n">
        <f aca="false">SUMIF(Games!$A$2:$A$5969,$A46,Games!$Q$2:$Q$5969)+SUMIF(Games!$B$2:$B$5969,$A46,Games!$O$2:$O$5969)</f>
        <v>14828</v>
      </c>
      <c r="G46" s="0" t="n">
        <f aca="false">SUMIF(Games!$A$2:$A$5969,$A46,Games!$R$2:$R$5969)+SUMIF(Games!$B$2:$B$5969,$A46,Games!$P$2:$P$5969)</f>
        <v>13984</v>
      </c>
      <c r="H46" s="0" t="n">
        <f aca="false">SUMIF(Games!$A$2:$A$5969,$A46,Games!$S$2:$S$5969)+SUMIF(Games!$B$2:$B$5969,$A46,Games!$T$2:$T$5969)</f>
        <v>-14.7607078478285</v>
      </c>
      <c r="I46" s="0" t="n">
        <f aca="false">SUMIF(Games!$A$2:$A$5969,$A46,Games!$E$2:$E$5969)+SUMIF(Games!$B$2:$B$5969,$A46,Games!$F$2:$F$5969)</f>
        <v>1071</v>
      </c>
      <c r="J46" s="0" t="n">
        <f aca="false">SUMIF(Games!$A$2:$A$5969,$A46,Games!$F$2:$F$5969)+SUMIF(Games!$B$2:$B$5969,$A46,Games!$E$2:$E$5969)</f>
        <v>1021</v>
      </c>
      <c r="K46" s="0" t="n">
        <f aca="false">SUMIF(Games!$A$2:$A$5969,$A46,Games!$G$2:$G$5969)+SUMIF(Games!$B$2:$B$5969,$A46,Games!$H$2:$H$5969)</f>
        <v>408</v>
      </c>
      <c r="L46" s="0" t="n">
        <f aca="false">SUMIF(Games!$A$2:$A$5969,$A46,Games!$H$2:$H$5969)+SUMIF(Games!$B$2:$B$5969,$A46,Games!$G$2:$G$5969)</f>
        <v>484</v>
      </c>
      <c r="M46" s="0" t="n">
        <f aca="false">SUMIF(Games!$A:$A,$A46,Games!I:I)</f>
        <v>6</v>
      </c>
      <c r="N46" s="0" t="n">
        <f aca="false">COUNTIF(Games!$A:$A,$A46)-M46</f>
        <v>10</v>
      </c>
      <c r="O46" s="0" t="n">
        <f aca="false">I46-J46</f>
        <v>50</v>
      </c>
      <c r="P46" s="0" t="n">
        <f aca="false">IFERROR(O46/Y46,0)</f>
        <v>1.61290322580645</v>
      </c>
      <c r="Q46" s="0" t="n">
        <f aca="false">L46-K46</f>
        <v>76</v>
      </c>
      <c r="R46" s="0" t="n">
        <f aca="false">IFERROR(Q46/Y46,0)</f>
        <v>2.45161290322581</v>
      </c>
      <c r="S46" s="0" t="s">
        <v>746</v>
      </c>
      <c r="T46" s="0" t="n">
        <f aca="false">IFERROR((B46/(B46+C46))*25,0)+IFERROR((D46/(D46+E46))*25,0)+IFERROR((F46/(F46+G46))*10,0)+H46+((P46-RDAVG)/RebSD)*10+((R46-TODAVG)/TOSD)*6</f>
        <v>24.9800581278479</v>
      </c>
      <c r="U46" s="0" t="n">
        <f aca="false">W46*X46</f>
        <v>0.247288837653845</v>
      </c>
      <c r="V46" s="0" t="n">
        <f aca="false">RANK(U46,U$2:U$352)</f>
        <v>275</v>
      </c>
      <c r="W46" s="0" t="n">
        <f aca="false">IFERROR((D46-C46)/(D46+E46-(B46+C46)),0)</f>
        <v>0.479512735326689</v>
      </c>
      <c r="X46" s="0" t="n">
        <f aca="false">IFERROR((F46-((B46+C46)*B46))/((F46+G46)-(B46+C46)^2),0)</f>
        <v>0.51570859215109</v>
      </c>
      <c r="Y46" s="0" t="n">
        <f aca="false">COUNTIFS(Games!$A$2:$A$5969,$A46,Games!$E$2:$E$5969,"&lt;&gt;")+COUNTIFS(Games!$B$2:$B$5969,$A46,Games!$F$2:$F$5969,"&lt;&gt;")</f>
        <v>31</v>
      </c>
    </row>
    <row r="47" customFormat="false" ht="15" hidden="false" customHeight="false" outlineLevel="0" collapsed="false">
      <c r="A47" s="0" t="s">
        <v>51</v>
      </c>
      <c r="B47" s="0" t="n">
        <f aca="false">SUMIF(Games!$A$2:$A$5969,$A47,Games!$I$2:$I$5969)+SUMIF(Games!$B$2:$B$5969,$A47,Games!$J$2:$J$5969)</f>
        <v>6</v>
      </c>
      <c r="C47" s="0" t="n">
        <f aca="false">COUNTIF(Games!$A:$A,$A47)+COUNTIF(Games!$B:$B,$A47)-B47</f>
        <v>23</v>
      </c>
      <c r="D47" s="0" t="n">
        <f aca="false">SUMIF(Games!$A$2:$A$5969,$A47,Games!$M$2:$M$5969)+SUMIF(Games!$B$2:$B$5969,$A47,Games!$K$2:$K$5969)</f>
        <v>485</v>
      </c>
      <c r="E47" s="0" t="n">
        <f aca="false">SUMIF(Games!$A$2:$A$5969,$A47,Games!$N$2:$N$5969)+SUMIF(Games!$B$2:$B$5969,$A47,Games!$L$2:$L$5969)</f>
        <v>443</v>
      </c>
      <c r="F47" s="0" t="n">
        <f aca="false">SUMIF(Games!$A$2:$A$5969,$A47,Games!$Q$2:$Q$5969)+SUMIF(Games!$B$2:$B$5969,$A47,Games!$O$2:$O$5969)</f>
        <v>15448</v>
      </c>
      <c r="G47" s="0" t="n">
        <f aca="false">SUMIF(Games!$A$2:$A$5969,$A47,Games!$R$2:$R$5969)+SUMIF(Games!$B$2:$B$5969,$A47,Games!$P$2:$P$5969)</f>
        <v>13846</v>
      </c>
      <c r="H47" s="0" t="n">
        <f aca="false">SUMIF(Games!$A$2:$A$5969,$A47,Games!$S$2:$S$5969)+SUMIF(Games!$B$2:$B$5969,$A47,Games!$T$2:$T$5969)</f>
        <v>-55.2451749203874</v>
      </c>
      <c r="I47" s="0" t="n">
        <f aca="false">SUMIF(Games!$A$2:$A$5969,$A47,Games!$E$2:$E$5969)+SUMIF(Games!$B$2:$B$5969,$A47,Games!$F$2:$F$5969)</f>
        <v>990</v>
      </c>
      <c r="J47" s="0" t="n">
        <f aca="false">SUMIF(Games!$A$2:$A$5969,$A47,Games!$F$2:$F$5969)+SUMIF(Games!$B$2:$B$5969,$A47,Games!$E$2:$E$5969)</f>
        <v>1044</v>
      </c>
      <c r="K47" s="0" t="n">
        <f aca="false">SUMIF(Games!$A$2:$A$5969,$A47,Games!$G$2:$G$5969)+SUMIF(Games!$B$2:$B$5969,$A47,Games!$H$2:$H$5969)</f>
        <v>428</v>
      </c>
      <c r="L47" s="0" t="n">
        <f aca="false">SUMIF(Games!$A$2:$A$5969,$A47,Games!$H$2:$H$5969)+SUMIF(Games!$B$2:$B$5969,$A47,Games!$G$2:$G$5969)</f>
        <v>370</v>
      </c>
      <c r="M47" s="0" t="n">
        <f aca="false">SUMIF(Games!$A:$A,$A47,Games!I:I)</f>
        <v>2</v>
      </c>
      <c r="N47" s="0" t="n">
        <f aca="false">COUNTIF(Games!$A:$A,$A47)-M47</f>
        <v>12</v>
      </c>
      <c r="O47" s="0" t="n">
        <f aca="false">I47-J47</f>
        <v>-54</v>
      </c>
      <c r="P47" s="0" t="n">
        <f aca="false">IFERROR(O47/Y47,0)</f>
        <v>-1.86206896551724</v>
      </c>
      <c r="Q47" s="0" t="n">
        <f aca="false">L47-K47</f>
        <v>-58</v>
      </c>
      <c r="R47" s="0" t="n">
        <f aca="false">IFERROR(Q47/Y47,0)</f>
        <v>-2</v>
      </c>
      <c r="S47" s="0" t="s">
        <v>749</v>
      </c>
      <c r="T47" s="0" t="n">
        <f aca="false">IFERROR((B47/(B47+C47))*25,0)+IFERROR((D47/(D47+E47))*25,0)+IFERROR((F47/(F47+G47))*10,0)+H47+((P47-RDAVG)/RebSD)*10+((R47-TODAVG)/TOSD)*6</f>
        <v>-45.1465228161541</v>
      </c>
      <c r="U47" s="0" t="n">
        <f aca="false">W47*X47</f>
        <v>0.275871607948428</v>
      </c>
      <c r="V47" s="0" t="n">
        <f aca="false">RANK(U47,U$2:U$352)</f>
        <v>159</v>
      </c>
      <c r="W47" s="0" t="n">
        <f aca="false">IFERROR((D47-C47)/(D47+E47-(B47+C47)),0)</f>
        <v>0.513904338153504</v>
      </c>
      <c r="X47" s="0" t="n">
        <f aca="false">IFERROR((F47-((B47+C47)*B47))/((F47+G47)-(B47+C47)^2),0)</f>
        <v>0.536815098583629</v>
      </c>
      <c r="Y47" s="0" t="n">
        <f aca="false">COUNTIFS(Games!$A$2:$A$5969,$A47,Games!$E$2:$E$5969,"&lt;&gt;")+COUNTIFS(Games!$B$2:$B$5969,$A47,Games!$F$2:$F$5969,"&lt;&gt;")</f>
        <v>29</v>
      </c>
    </row>
    <row r="48" customFormat="false" ht="15" hidden="false" customHeight="false" outlineLevel="0" collapsed="false">
      <c r="A48" s="0" t="s">
        <v>52</v>
      </c>
      <c r="B48" s="0" t="n">
        <f aca="false">SUMIF(Games!$A$2:$A$5969,$A48,Games!$I$2:$I$5969)+SUMIF(Games!$B$2:$B$5969,$A48,Games!$J$2:$J$5969)</f>
        <v>10</v>
      </c>
      <c r="C48" s="0" t="n">
        <f aca="false">COUNTIF(Games!$A:$A,$A48)+COUNTIF(Games!$B:$B,$A48)-B48</f>
        <v>23</v>
      </c>
      <c r="D48" s="0" t="n">
        <f aca="false">SUMIF(Games!$A$2:$A$5969,$A48,Games!$M$2:$M$5969)+SUMIF(Games!$B$2:$B$5969,$A48,Games!$K$2:$K$5969)</f>
        <v>543</v>
      </c>
      <c r="E48" s="0" t="n">
        <f aca="false">SUMIF(Games!$A$2:$A$5969,$A48,Games!$N$2:$N$5969)+SUMIF(Games!$B$2:$B$5969,$A48,Games!$L$2:$L$5969)</f>
        <v>482</v>
      </c>
      <c r="F48" s="0" t="n">
        <f aca="false">SUMIF(Games!$A$2:$A$5969,$A48,Games!$Q$2:$Q$5969)+SUMIF(Games!$B$2:$B$5969,$A48,Games!$O$2:$O$5969)</f>
        <v>16303</v>
      </c>
      <c r="G48" s="0" t="n">
        <f aca="false">SUMIF(Games!$A$2:$A$5969,$A48,Games!$R$2:$R$5969)+SUMIF(Games!$B$2:$B$5969,$A48,Games!$P$2:$P$5969)</f>
        <v>15520</v>
      </c>
      <c r="H48" s="0" t="n">
        <f aca="false">SUMIF(Games!$A$2:$A$5969,$A48,Games!$S$2:$S$5969)+SUMIF(Games!$B$2:$B$5969,$A48,Games!$T$2:$T$5969)</f>
        <v>-38.7867780751482</v>
      </c>
      <c r="I48" s="0" t="n">
        <f aca="false">SUMIF(Games!$A$2:$A$5969,$A48,Games!$E$2:$E$5969)+SUMIF(Games!$B$2:$B$5969,$A48,Games!$F$2:$F$5969)</f>
        <v>1072</v>
      </c>
      <c r="J48" s="0" t="n">
        <f aca="false">SUMIF(Games!$A$2:$A$5969,$A48,Games!$F$2:$F$5969)+SUMIF(Games!$B$2:$B$5969,$A48,Games!$E$2:$E$5969)</f>
        <v>1106</v>
      </c>
      <c r="K48" s="0" t="n">
        <f aca="false">SUMIF(Games!$A$2:$A$5969,$A48,Games!$G$2:$G$5969)+SUMIF(Games!$B$2:$B$5969,$A48,Games!$H$2:$H$5969)</f>
        <v>460</v>
      </c>
      <c r="L48" s="0" t="n">
        <f aca="false">SUMIF(Games!$A$2:$A$5969,$A48,Games!$H$2:$H$5969)+SUMIF(Games!$B$2:$B$5969,$A48,Games!$G$2:$G$5969)</f>
        <v>430</v>
      </c>
      <c r="M48" s="0" t="n">
        <f aca="false">SUMIF(Games!$A:$A,$A48,Games!I:I)</f>
        <v>2</v>
      </c>
      <c r="N48" s="0" t="n">
        <f aca="false">COUNTIF(Games!$A:$A,$A48)-M48</f>
        <v>15</v>
      </c>
      <c r="O48" s="0" t="n">
        <f aca="false">I48-J48</f>
        <v>-34</v>
      </c>
      <c r="P48" s="0" t="n">
        <f aca="false">IFERROR(O48/Y48,0)</f>
        <v>-1.03030303030303</v>
      </c>
      <c r="Q48" s="0" t="n">
        <f aca="false">L48-K48</f>
        <v>-30</v>
      </c>
      <c r="R48" s="0" t="n">
        <f aca="false">IFERROR(Q48/Y48,0)</f>
        <v>-0.909090909090909</v>
      </c>
      <c r="S48" s="0" t="s">
        <v>750</v>
      </c>
      <c r="T48" s="0" t="n">
        <f aca="false">IFERROR((B48/(B48+C48))*25,0)+IFERROR((D48/(D48+E48))*25,0)+IFERROR((F48/(F48+G48))*10,0)+H48+((P48-RDAVG)/RebSD)*10+((R48-TODAVG)/TOSD)*6</f>
        <v>-20.4571325955786</v>
      </c>
      <c r="U48" s="0" t="n">
        <f aca="false">W48*X48</f>
        <v>0.272432600650325</v>
      </c>
      <c r="V48" s="0" t="n">
        <f aca="false">RANK(U48,U$2:U$352)</f>
        <v>178</v>
      </c>
      <c r="W48" s="0" t="n">
        <f aca="false">IFERROR((D48-C48)/(D48+E48-(B48+C48)),0)</f>
        <v>0.524193548387097</v>
      </c>
      <c r="X48" s="0" t="n">
        <f aca="false">IFERROR((F48-((B48+C48)*B48))/((F48+G48)-(B48+C48)^2),0)</f>
        <v>0.519717576625236</v>
      </c>
      <c r="Y48" s="0" t="n">
        <f aca="false">COUNTIFS(Games!$A$2:$A$5969,$A48,Games!$E$2:$E$5969,"&lt;&gt;")+COUNTIFS(Games!$B$2:$B$5969,$A48,Games!$F$2:$F$5969,"&lt;&gt;")</f>
        <v>33</v>
      </c>
    </row>
    <row r="49" customFormat="false" ht="15" hidden="false" customHeight="false" outlineLevel="0" collapsed="false">
      <c r="A49" s="0" t="s">
        <v>53</v>
      </c>
      <c r="B49" s="0" t="n">
        <f aca="false">SUMIF(Games!$A$2:$A$5969,$A49,Games!$I$2:$I$5969)+SUMIF(Games!$B$2:$B$5969,$A49,Games!$J$2:$J$5969)</f>
        <v>3</v>
      </c>
      <c r="C49" s="0" t="n">
        <f aca="false">COUNTIF(Games!$A:$A,$A49)+COUNTIF(Games!$B:$B,$A49)-B49</f>
        <v>29</v>
      </c>
      <c r="D49" s="0" t="n">
        <f aca="false">SUMIF(Games!$A$2:$A$5969,$A49,Games!$M$2:$M$5969)+SUMIF(Games!$B$2:$B$5969,$A49,Games!$K$2:$K$5969)</f>
        <v>547</v>
      </c>
      <c r="E49" s="0" t="n">
        <f aca="false">SUMIF(Games!$A$2:$A$5969,$A49,Games!$N$2:$N$5969)+SUMIF(Games!$B$2:$B$5969,$A49,Games!$L$2:$L$5969)</f>
        <v>441</v>
      </c>
      <c r="F49" s="0" t="n">
        <f aca="false">SUMIF(Games!$A$2:$A$5969,$A49,Games!$Q$2:$Q$5969)+SUMIF(Games!$B$2:$B$5969,$A49,Games!$O$2:$O$5969)</f>
        <v>16377</v>
      </c>
      <c r="G49" s="0" t="n">
        <f aca="false">SUMIF(Games!$A$2:$A$5969,$A49,Games!$R$2:$R$5969)+SUMIF(Games!$B$2:$B$5969,$A49,Games!$P$2:$P$5969)</f>
        <v>14519</v>
      </c>
      <c r="H49" s="0" t="n">
        <f aca="false">SUMIF(Games!$A$2:$A$5969,$A49,Games!$S$2:$S$5969)+SUMIF(Games!$B$2:$B$5969,$A49,Games!$T$2:$T$5969)</f>
        <v>-107.974672238652</v>
      </c>
      <c r="I49" s="0" t="n">
        <f aca="false">SUMIF(Games!$A$2:$A$5969,$A49,Games!$E$2:$E$5969)+SUMIF(Games!$B$2:$B$5969,$A49,Games!$F$2:$F$5969)</f>
        <v>1041</v>
      </c>
      <c r="J49" s="0" t="n">
        <f aca="false">SUMIF(Games!$A$2:$A$5969,$A49,Games!$F$2:$F$5969)+SUMIF(Games!$B$2:$B$5969,$A49,Games!$E$2:$E$5969)</f>
        <v>1258</v>
      </c>
      <c r="K49" s="0" t="n">
        <f aca="false">SUMIF(Games!$A$2:$A$5969,$A49,Games!$G$2:$G$5969)+SUMIF(Games!$B$2:$B$5969,$A49,Games!$H$2:$H$5969)</f>
        <v>483</v>
      </c>
      <c r="L49" s="0" t="n">
        <f aca="false">SUMIF(Games!$A$2:$A$5969,$A49,Games!$H$2:$H$5969)+SUMIF(Games!$B$2:$B$5969,$A49,Games!$G$2:$G$5969)</f>
        <v>454</v>
      </c>
      <c r="M49" s="0" t="n">
        <f aca="false">SUMIF(Games!$A:$A,$A49,Games!I:I)</f>
        <v>0</v>
      </c>
      <c r="N49" s="0" t="n">
        <f aca="false">COUNTIF(Games!$A:$A,$A49)-M49</f>
        <v>20</v>
      </c>
      <c r="O49" s="0" t="n">
        <f aca="false">I49-J49</f>
        <v>-217</v>
      </c>
      <c r="P49" s="0" t="n">
        <f aca="false">IFERROR(O49/Y49,0)</f>
        <v>-6.78125</v>
      </c>
      <c r="Q49" s="0" t="n">
        <f aca="false">L49-K49</f>
        <v>-29</v>
      </c>
      <c r="R49" s="0" t="n">
        <f aca="false">IFERROR(Q49/Y49,0)</f>
        <v>-0.90625</v>
      </c>
      <c r="S49" s="0" t="s">
        <v>745</v>
      </c>
      <c r="T49" s="0" t="n">
        <f aca="false">IFERROR((B49/(B49+C49))*25,0)+IFERROR((D49/(D49+E49))*25,0)+IFERROR((F49/(F49+G49))*10,0)+H49+((P49-RDAVG)/RebSD)*10+((R49-TODAVG)/TOSD)*6</f>
        <v>-110.098448597026</v>
      </c>
      <c r="U49" s="0" t="n">
        <f aca="false">W49*X49</f>
        <v>0.295317132737056</v>
      </c>
      <c r="V49" s="0" t="n">
        <f aca="false">RANK(U49,U$2:U$352)</f>
        <v>101</v>
      </c>
      <c r="W49" s="0" t="n">
        <f aca="false">IFERROR((D49-C49)/(D49+E49-(B49+C49)),0)</f>
        <v>0.5418410041841</v>
      </c>
      <c r="X49" s="0" t="n">
        <f aca="false">IFERROR((F49-((B49+C49)*B49))/((F49+G49)-(B49+C49)^2),0)</f>
        <v>0.545025441885378</v>
      </c>
      <c r="Y49" s="0" t="n">
        <f aca="false">COUNTIFS(Games!$A$2:$A$5969,$A49,Games!$E$2:$E$5969,"&lt;&gt;")+COUNTIFS(Games!$B$2:$B$5969,$A49,Games!$F$2:$F$5969,"&lt;&gt;")</f>
        <v>32</v>
      </c>
    </row>
    <row r="50" customFormat="false" ht="15" hidden="false" customHeight="false" outlineLevel="0" collapsed="false">
      <c r="A50" s="0" t="s">
        <v>54</v>
      </c>
      <c r="B50" s="0" t="n">
        <f aca="false">SUMIF(Games!$A$2:$A$5969,$A50,Games!$I$2:$I$5969)+SUMIF(Games!$B$2:$B$5969,$A50,Games!$J$2:$J$5969)</f>
        <v>30</v>
      </c>
      <c r="C50" s="0" t="n">
        <f aca="false">COUNTIF(Games!$A:$A,$A50)+COUNTIF(Games!$B:$B,$A50)-B50</f>
        <v>5</v>
      </c>
      <c r="D50" s="0" t="n">
        <f aca="false">SUMIF(Games!$A$2:$A$5969,$A50,Games!$M$2:$M$5969)+SUMIF(Games!$B$2:$B$5969,$A50,Games!$K$2:$K$5969)</f>
        <v>649</v>
      </c>
      <c r="E50" s="0" t="n">
        <f aca="false">SUMIF(Games!$A$2:$A$5969,$A50,Games!$N$2:$N$5969)+SUMIF(Games!$B$2:$B$5969,$A50,Games!$L$2:$L$5969)</f>
        <v>509</v>
      </c>
      <c r="F50" s="0" t="n">
        <f aca="false">SUMIF(Games!$A$2:$A$5969,$A50,Games!$Q$2:$Q$5969)+SUMIF(Games!$B$2:$B$5969,$A50,Games!$O$2:$O$5969)</f>
        <v>20568</v>
      </c>
      <c r="G50" s="0" t="n">
        <f aca="false">SUMIF(Games!$A$2:$A$5969,$A50,Games!$R$2:$R$5969)+SUMIF(Games!$B$2:$B$5969,$A50,Games!$P$2:$P$5969)</f>
        <v>17141</v>
      </c>
      <c r="H50" s="0" t="n">
        <f aca="false">SUMIF(Games!$A$2:$A$5969,$A50,Games!$S$2:$S$5969)+SUMIF(Games!$B$2:$B$5969,$A50,Games!$T$2:$T$5969)</f>
        <v>137.018926758409</v>
      </c>
      <c r="I50" s="0" t="n">
        <f aca="false">SUMIF(Games!$A$2:$A$5969,$A50,Games!$E$2:$E$5969)+SUMIF(Games!$B$2:$B$5969,$A50,Games!$F$2:$F$5969)</f>
        <v>1309</v>
      </c>
      <c r="J50" s="0" t="n">
        <f aca="false">SUMIF(Games!$A$2:$A$5969,$A50,Games!$F$2:$F$5969)+SUMIF(Games!$B$2:$B$5969,$A50,Games!$E$2:$E$5969)</f>
        <v>1068</v>
      </c>
      <c r="K50" s="0" t="n">
        <f aca="false">SUMIF(Games!$A$2:$A$5969,$A50,Games!$G$2:$G$5969)+SUMIF(Games!$B$2:$B$5969,$A50,Games!$H$2:$H$5969)</f>
        <v>376</v>
      </c>
      <c r="L50" s="0" t="n">
        <f aca="false">SUMIF(Games!$A$2:$A$5969,$A50,Games!$H$2:$H$5969)+SUMIF(Games!$B$2:$B$5969,$A50,Games!$G$2:$G$5969)</f>
        <v>489</v>
      </c>
      <c r="M50" s="0" t="n">
        <f aca="false">SUMIF(Games!$A:$A,$A50,Games!I:I)</f>
        <v>9</v>
      </c>
      <c r="N50" s="0" t="n">
        <f aca="false">COUNTIF(Games!$A:$A,$A50)-M50</f>
        <v>3</v>
      </c>
      <c r="O50" s="0" t="n">
        <f aca="false">I50-J50</f>
        <v>241</v>
      </c>
      <c r="P50" s="0" t="n">
        <f aca="false">IFERROR(O50/Y50,0)</f>
        <v>7.08823529411765</v>
      </c>
      <c r="Q50" s="0" t="n">
        <f aca="false">L50-K50</f>
        <v>113</v>
      </c>
      <c r="R50" s="0" t="n">
        <f aca="false">IFERROR(Q50/Y50,0)</f>
        <v>3.32352941176471</v>
      </c>
      <c r="S50" s="0" t="s">
        <v>751</v>
      </c>
      <c r="T50" s="0" t="n">
        <f aca="false">IFERROR((B50/(B50+C50))*25,0)+IFERROR((D50/(D50+E50))*25,0)+IFERROR((F50/(F50+G50))*10,0)+H50+((P50-RDAVG)/RebSD)*10+((R50-TODAVG)/TOSD)*6</f>
        <v>206.416159062037</v>
      </c>
      <c r="U50" s="0" t="n">
        <f aca="false">W50*X50</f>
        <v>0.306788430561981</v>
      </c>
      <c r="V50" s="0" t="n">
        <f aca="false">RANK(U50,U$2:U$352)</f>
        <v>81</v>
      </c>
      <c r="W50" s="0" t="n">
        <f aca="false">IFERROR((D50-C50)/(D50+E50-(B50+C50)),0)</f>
        <v>0.57346393588602</v>
      </c>
      <c r="X50" s="0" t="n">
        <f aca="false">IFERROR((F50-((B50+C50)*B50))/((F50+G50)-(B50+C50)^2),0)</f>
        <v>0.534974235281219</v>
      </c>
      <c r="Y50" s="0" t="n">
        <f aca="false">COUNTIFS(Games!$A$2:$A$5969,$A50,Games!$E$2:$E$5969,"&lt;&gt;")+COUNTIFS(Games!$B$2:$B$5969,$A50,Games!$F$2:$F$5969,"&lt;&gt;")</f>
        <v>34</v>
      </c>
    </row>
    <row r="51" customFormat="false" ht="15" hidden="false" customHeight="false" outlineLevel="0" collapsed="false">
      <c r="A51" s="0" t="s">
        <v>55</v>
      </c>
      <c r="B51" s="0" t="n">
        <f aca="false">SUMIF(Games!$A$2:$A$5969,$A51,Games!$I$2:$I$5969)+SUMIF(Games!$B$2:$B$5969,$A51,Games!$J$2:$J$5969)</f>
        <v>24</v>
      </c>
      <c r="C51" s="0" t="n">
        <f aca="false">COUNTIF(Games!$A:$A,$A51)+COUNTIF(Games!$B:$B,$A51)-B51</f>
        <v>9</v>
      </c>
      <c r="D51" s="0" t="n">
        <f aca="false">SUMIF(Games!$A$2:$A$5969,$A51,Games!$M$2:$M$5969)+SUMIF(Games!$B$2:$B$5969,$A51,Games!$K$2:$K$5969)</f>
        <v>691</v>
      </c>
      <c r="E51" s="0" t="n">
        <f aca="false">SUMIF(Games!$A$2:$A$5969,$A51,Games!$N$2:$N$5969)+SUMIF(Games!$B$2:$B$5969,$A51,Games!$L$2:$L$5969)</f>
        <v>426</v>
      </c>
      <c r="F51" s="0" t="n">
        <f aca="false">SUMIF(Games!$A$2:$A$5969,$A51,Games!$Q$2:$Q$5969)+SUMIF(Games!$B$2:$B$5969,$A51,Games!$O$2:$O$5969)</f>
        <v>20913</v>
      </c>
      <c r="G51" s="0" t="n">
        <f aca="false">SUMIF(Games!$A$2:$A$5969,$A51,Games!$R$2:$R$5969)+SUMIF(Games!$B$2:$B$5969,$A51,Games!$P$2:$P$5969)</f>
        <v>15873</v>
      </c>
      <c r="H51" s="0" t="n">
        <f aca="false">SUMIF(Games!$A$2:$A$5969,$A51,Games!$S$2:$S$5969)+SUMIF(Games!$B$2:$B$5969,$A51,Games!$T$2:$T$5969)</f>
        <v>100.988703842338</v>
      </c>
      <c r="I51" s="0" t="n">
        <f aca="false">SUMIF(Games!$A$2:$A$5969,$A51,Games!$E$2:$E$5969)+SUMIF(Games!$B$2:$B$5969,$A51,Games!$F$2:$F$5969)</f>
        <v>1183</v>
      </c>
      <c r="J51" s="0" t="n">
        <f aca="false">SUMIF(Games!$A$2:$A$5969,$A51,Games!$F$2:$F$5969)+SUMIF(Games!$B$2:$B$5969,$A51,Games!$E$2:$E$5969)</f>
        <v>1107</v>
      </c>
      <c r="K51" s="0" t="n">
        <f aca="false">SUMIF(Games!$A$2:$A$5969,$A51,Games!$G$2:$G$5969)+SUMIF(Games!$B$2:$B$5969,$A51,Games!$H$2:$H$5969)</f>
        <v>385</v>
      </c>
      <c r="L51" s="0" t="n">
        <f aca="false">SUMIF(Games!$A$2:$A$5969,$A51,Games!$H$2:$H$5969)+SUMIF(Games!$B$2:$B$5969,$A51,Games!$G$2:$G$5969)</f>
        <v>391</v>
      </c>
      <c r="M51" s="0" t="n">
        <f aca="false">SUMIF(Games!$A:$A,$A51,Games!I:I)</f>
        <v>7</v>
      </c>
      <c r="N51" s="0" t="n">
        <f aca="false">COUNTIF(Games!$A:$A,$A51)-M51</f>
        <v>8</v>
      </c>
      <c r="O51" s="0" t="n">
        <f aca="false">I51-J51</f>
        <v>76</v>
      </c>
      <c r="P51" s="0" t="n">
        <f aca="false">IFERROR(O51/Y51,0)</f>
        <v>2.3030303030303</v>
      </c>
      <c r="Q51" s="0" t="n">
        <f aca="false">L51-K51</f>
        <v>6</v>
      </c>
      <c r="R51" s="0" t="n">
        <f aca="false">IFERROR(Q51/Y51,0)</f>
        <v>0.181818181818182</v>
      </c>
      <c r="S51" s="0" t="s">
        <v>739</v>
      </c>
      <c r="T51" s="0" t="n">
        <f aca="false">IFERROR((B51/(B51+C51))*25,0)+IFERROR((D51/(D51+E51))*25,0)+IFERROR((F51/(F51+G51))*10,0)+H51+((P51-RDAVG)/RebSD)*10+((R51-TODAVG)/TOSD)*6</f>
        <v>145.470010553081</v>
      </c>
      <c r="U51" s="0" t="n">
        <f aca="false">W51*X51</f>
        <v>0.354627927739904</v>
      </c>
      <c r="V51" s="0" t="n">
        <f aca="false">RANK(U51,U$2:U$352)</f>
        <v>8</v>
      </c>
      <c r="W51" s="0" t="n">
        <f aca="false">IFERROR((D51-C51)/(D51+E51-(B51+C51)),0)</f>
        <v>0.629151291512915</v>
      </c>
      <c r="X51" s="0" t="n">
        <f aca="false">IFERROR((F51-((B51+C51)*B51))/((F51+G51)-(B51+C51)^2),0)</f>
        <v>0.563660811832927</v>
      </c>
      <c r="Y51" s="0" t="n">
        <f aca="false">COUNTIFS(Games!$A$2:$A$5969,$A51,Games!$E$2:$E$5969,"&lt;&gt;")+COUNTIFS(Games!$B$2:$B$5969,$A51,Games!$F$2:$F$5969,"&lt;&gt;")</f>
        <v>33</v>
      </c>
    </row>
    <row r="52" customFormat="false" ht="15" hidden="false" customHeight="false" outlineLevel="0" collapsed="false">
      <c r="A52" s="0" t="s">
        <v>56</v>
      </c>
      <c r="B52" s="0" t="n">
        <f aca="false">SUMIF(Games!$A$2:$A$5969,$A52,Games!$I$2:$I$5969)+SUMIF(Games!$B$2:$B$5969,$A52,Games!$J$2:$J$5969)</f>
        <v>12</v>
      </c>
      <c r="C52" s="0" t="n">
        <f aca="false">COUNTIF(Games!$A:$A,$A52)+COUNTIF(Games!$B:$B,$A52)-B52</f>
        <v>23</v>
      </c>
      <c r="D52" s="0" t="n">
        <f aca="false">SUMIF(Games!$A$2:$A$5969,$A52,Games!$M$2:$M$5969)+SUMIF(Games!$B$2:$B$5969,$A52,Games!$K$2:$K$5969)</f>
        <v>562</v>
      </c>
      <c r="E52" s="0" t="n">
        <f aca="false">SUMIF(Games!$A$2:$A$5969,$A52,Games!$N$2:$N$5969)+SUMIF(Games!$B$2:$B$5969,$A52,Games!$L$2:$L$5969)</f>
        <v>557</v>
      </c>
      <c r="F52" s="0" t="n">
        <f aca="false">SUMIF(Games!$A$2:$A$5969,$A52,Games!$Q$2:$Q$5969)+SUMIF(Games!$B$2:$B$5969,$A52,Games!$O$2:$O$5969)</f>
        <v>17876</v>
      </c>
      <c r="G52" s="0" t="n">
        <f aca="false">SUMIF(Games!$A$2:$A$5969,$A52,Games!$R$2:$R$5969)+SUMIF(Games!$B$2:$B$5969,$A52,Games!$P$2:$P$5969)</f>
        <v>17664</v>
      </c>
      <c r="H52" s="0" t="n">
        <f aca="false">SUMIF(Games!$A$2:$A$5969,$A52,Games!$S$2:$S$5969)+SUMIF(Games!$B$2:$B$5969,$A52,Games!$T$2:$T$5969)</f>
        <v>-45.0948293109125</v>
      </c>
      <c r="I52" s="0" t="n">
        <f aca="false">SUMIF(Games!$A$2:$A$5969,$A52,Games!$E$2:$E$5969)+SUMIF(Games!$B$2:$B$5969,$A52,Games!$F$2:$F$5969)</f>
        <v>1067</v>
      </c>
      <c r="J52" s="0" t="n">
        <f aca="false">SUMIF(Games!$A$2:$A$5969,$A52,Games!$F$2:$F$5969)+SUMIF(Games!$B$2:$B$5969,$A52,Games!$E$2:$E$5969)</f>
        <v>1335</v>
      </c>
      <c r="K52" s="0" t="n">
        <f aca="false">SUMIF(Games!$A$2:$A$5969,$A52,Games!$G$2:$G$5969)+SUMIF(Games!$B$2:$B$5969,$A52,Games!$H$2:$H$5969)</f>
        <v>458</v>
      </c>
      <c r="L52" s="0" t="n">
        <f aca="false">SUMIF(Games!$A$2:$A$5969,$A52,Games!$H$2:$H$5969)+SUMIF(Games!$B$2:$B$5969,$A52,Games!$G$2:$G$5969)</f>
        <v>490</v>
      </c>
      <c r="M52" s="0" t="n">
        <f aca="false">SUMIF(Games!$A:$A,$A52,Games!I:I)</f>
        <v>4</v>
      </c>
      <c r="N52" s="0" t="n">
        <f aca="false">COUNTIF(Games!$A:$A,$A52)-M52</f>
        <v>16</v>
      </c>
      <c r="O52" s="0" t="n">
        <f aca="false">I52-J52</f>
        <v>-268</v>
      </c>
      <c r="P52" s="0" t="n">
        <f aca="false">IFERROR(O52/Y52,0)</f>
        <v>-7.65714285714286</v>
      </c>
      <c r="Q52" s="0" t="n">
        <f aca="false">L52-K52</f>
        <v>32</v>
      </c>
      <c r="R52" s="0" t="n">
        <f aca="false">IFERROR(Q52/Y52,0)</f>
        <v>0.914285714285714</v>
      </c>
      <c r="S52" s="0" t="s">
        <v>752</v>
      </c>
      <c r="T52" s="0" t="n">
        <f aca="false">IFERROR((B52/(B52+C52))*25,0)+IFERROR((D52/(D52+E52))*25,0)+IFERROR((F52/(F52+G52))*10,0)+H52+((P52-RDAVG)/RebSD)*10+((R52-TODAVG)/TOSD)*6</f>
        <v>-39.1688207072732</v>
      </c>
      <c r="U52" s="0" t="n">
        <f aca="false">W52*X52</f>
        <v>0.252941571817</v>
      </c>
      <c r="V52" s="0" t="n">
        <f aca="false">RANK(U52,U$2:U$352)</f>
        <v>251</v>
      </c>
      <c r="W52" s="0" t="n">
        <f aca="false">IFERROR((D52-C52)/(D52+E52-(B52+C52)),0)</f>
        <v>0.497232472324723</v>
      </c>
      <c r="X52" s="0" t="n">
        <f aca="false">IFERROR((F52-((B52+C52)*B52))/((F52+G52)-(B52+C52)^2),0)</f>
        <v>0.508698819758123</v>
      </c>
      <c r="Y52" s="0" t="n">
        <f aca="false">COUNTIFS(Games!$A$2:$A$5969,$A52,Games!$E$2:$E$5969,"&lt;&gt;")+COUNTIFS(Games!$B$2:$B$5969,$A52,Games!$F$2:$F$5969,"&lt;&gt;")</f>
        <v>35</v>
      </c>
    </row>
    <row r="53" customFormat="false" ht="15" hidden="false" customHeight="false" outlineLevel="0" collapsed="false">
      <c r="A53" s="0" t="s">
        <v>57</v>
      </c>
      <c r="B53" s="0" t="n">
        <f aca="false">SUMIF(Games!$A$2:$A$5969,$A53,Games!$I$2:$I$5969)+SUMIF(Games!$B$2:$B$5969,$A53,Games!$J$2:$J$5969)</f>
        <v>14</v>
      </c>
      <c r="C53" s="0" t="n">
        <f aca="false">COUNTIF(Games!$A:$A,$A53)+COUNTIF(Games!$B:$B,$A53)-B53</f>
        <v>18</v>
      </c>
      <c r="D53" s="0" t="n">
        <f aca="false">SUMIF(Games!$A$2:$A$5969,$A53,Games!$M$2:$M$5969)+SUMIF(Games!$B$2:$B$5969,$A53,Games!$K$2:$K$5969)</f>
        <v>500</v>
      </c>
      <c r="E53" s="0" t="n">
        <f aca="false">SUMIF(Games!$A$2:$A$5969,$A53,Games!$N$2:$N$5969)+SUMIF(Games!$B$2:$B$5969,$A53,Games!$L$2:$L$5969)</f>
        <v>464</v>
      </c>
      <c r="F53" s="0" t="n">
        <f aca="false">SUMIF(Games!$A$2:$A$5969,$A53,Games!$Q$2:$Q$5969)+SUMIF(Games!$B$2:$B$5969,$A53,Games!$O$2:$O$5969)</f>
        <v>15118</v>
      </c>
      <c r="G53" s="0" t="n">
        <f aca="false">SUMIF(Games!$A$2:$A$5969,$A53,Games!$R$2:$R$5969)+SUMIF(Games!$B$2:$B$5969,$A53,Games!$P$2:$P$5969)</f>
        <v>14683</v>
      </c>
      <c r="H53" s="0" t="n">
        <f aca="false">SUMIF(Games!$A$2:$A$5969,$A53,Games!$S$2:$S$5969)+SUMIF(Games!$B$2:$B$5969,$A53,Games!$T$2:$T$5969)</f>
        <v>-5.78229060968168</v>
      </c>
      <c r="I53" s="0" t="n">
        <f aca="false">SUMIF(Games!$A$2:$A$5969,$A53,Games!$E$2:$E$5969)+SUMIF(Games!$B$2:$B$5969,$A53,Games!$F$2:$F$5969)</f>
        <v>1243</v>
      </c>
      <c r="J53" s="0" t="n">
        <f aca="false">SUMIF(Games!$A$2:$A$5969,$A53,Games!$F$2:$F$5969)+SUMIF(Games!$B$2:$B$5969,$A53,Games!$E$2:$E$5969)</f>
        <v>1056</v>
      </c>
      <c r="K53" s="0" t="n">
        <f aca="false">SUMIF(Games!$A$2:$A$5969,$A53,Games!$G$2:$G$5969)+SUMIF(Games!$B$2:$B$5969,$A53,Games!$H$2:$H$5969)</f>
        <v>479</v>
      </c>
      <c r="L53" s="0" t="n">
        <f aca="false">SUMIF(Games!$A$2:$A$5969,$A53,Games!$H$2:$H$5969)+SUMIF(Games!$B$2:$B$5969,$A53,Games!$G$2:$G$5969)</f>
        <v>396</v>
      </c>
      <c r="M53" s="0" t="n">
        <f aca="false">SUMIF(Games!$A:$A,$A53,Games!I:I)</f>
        <v>5</v>
      </c>
      <c r="N53" s="0" t="n">
        <f aca="false">COUNTIF(Games!$A:$A,$A53)-M53</f>
        <v>8</v>
      </c>
      <c r="O53" s="0" t="n">
        <f aca="false">I53-J53</f>
        <v>187</v>
      </c>
      <c r="P53" s="0" t="n">
        <f aca="false">IFERROR(O53/Y53,0)</f>
        <v>5.84375</v>
      </c>
      <c r="Q53" s="0" t="n">
        <f aca="false">L53-K53</f>
        <v>-83</v>
      </c>
      <c r="R53" s="0" t="n">
        <f aca="false">IFERROR(Q53/Y53,0)</f>
        <v>-2.59375</v>
      </c>
      <c r="S53" s="0" t="s">
        <v>732</v>
      </c>
      <c r="T53" s="0" t="n">
        <f aca="false">IFERROR((B53/(B53+C53))*25,0)+IFERROR((D53/(D53+E53))*25,0)+IFERROR((F53/(F53+G53))*10,0)+H53+((P53-RDAVG)/RebSD)*10+((R53-TODAVG)/TOSD)*6</f>
        <v>29.3311811577845</v>
      </c>
      <c r="U53" s="0" t="n">
        <f aca="false">W53*X53</f>
        <v>0.263642683169275</v>
      </c>
      <c r="V53" s="0" t="n">
        <f aca="false">RANK(U53,U$2:U$352)</f>
        <v>218</v>
      </c>
      <c r="W53" s="0" t="n">
        <f aca="false">IFERROR((D53-C53)/(D53+E53-(B53+C53)),0)</f>
        <v>0.517167381974249</v>
      </c>
      <c r="X53" s="0" t="n">
        <f aca="false">IFERROR((F53-((B53+C53)*B53))/((F53+G53)-(B53+C53)^2),0)</f>
        <v>0.509782117663412</v>
      </c>
      <c r="Y53" s="0" t="n">
        <f aca="false">COUNTIFS(Games!$A$2:$A$5969,$A53,Games!$E$2:$E$5969,"&lt;&gt;")+COUNTIFS(Games!$B$2:$B$5969,$A53,Games!$F$2:$F$5969,"&lt;&gt;")</f>
        <v>32</v>
      </c>
    </row>
    <row r="54" customFormat="false" ht="15" hidden="false" customHeight="false" outlineLevel="0" collapsed="false">
      <c r="A54" s="0" t="s">
        <v>58</v>
      </c>
      <c r="B54" s="0" t="n">
        <f aca="false">SUMIF(Games!$A$2:$A$5969,$A54,Games!$I$2:$I$5969)+SUMIF(Games!$B$2:$B$5969,$A54,Games!$J$2:$J$5969)</f>
        <v>19</v>
      </c>
      <c r="C54" s="0" t="n">
        <f aca="false">COUNTIF(Games!$A:$A,$A54)+COUNTIF(Games!$B:$B,$A54)-B54</f>
        <v>14</v>
      </c>
      <c r="D54" s="0" t="n">
        <f aca="false">SUMIF(Games!$A$2:$A$5969,$A54,Games!$M$2:$M$5969)+SUMIF(Games!$B$2:$B$5969,$A54,Games!$K$2:$K$5969)</f>
        <v>475</v>
      </c>
      <c r="E54" s="0" t="n">
        <f aca="false">SUMIF(Games!$A$2:$A$5969,$A54,Games!$N$2:$N$5969)+SUMIF(Games!$B$2:$B$5969,$A54,Games!$L$2:$L$5969)</f>
        <v>542</v>
      </c>
      <c r="F54" s="0" t="n">
        <f aca="false">SUMIF(Games!$A$2:$A$5969,$A54,Games!$Q$2:$Q$5969)+SUMIF(Games!$B$2:$B$5969,$A54,Games!$O$2:$O$5969)</f>
        <v>15647</v>
      </c>
      <c r="G54" s="0" t="n">
        <f aca="false">SUMIF(Games!$A$2:$A$5969,$A54,Games!$R$2:$R$5969)+SUMIF(Games!$B$2:$B$5969,$A54,Games!$P$2:$P$5969)</f>
        <v>16116</v>
      </c>
      <c r="H54" s="0" t="n">
        <f aca="false">SUMIF(Games!$A$2:$A$5969,$A54,Games!$S$2:$S$5969)+SUMIF(Games!$B$2:$B$5969,$A54,Games!$T$2:$T$5969)</f>
        <v>0.446072943105484</v>
      </c>
      <c r="I54" s="0" t="n">
        <f aca="false">SUMIF(Games!$A$2:$A$5969,$A54,Games!$E$2:$E$5969)+SUMIF(Games!$B$2:$B$5969,$A54,Games!$F$2:$F$5969)</f>
        <v>1052</v>
      </c>
      <c r="J54" s="0" t="n">
        <f aca="false">SUMIF(Games!$A$2:$A$5969,$A54,Games!$F$2:$F$5969)+SUMIF(Games!$B$2:$B$5969,$A54,Games!$E$2:$E$5969)</f>
        <v>1095</v>
      </c>
      <c r="K54" s="0" t="n">
        <f aca="false">SUMIF(Games!$A$2:$A$5969,$A54,Games!$G$2:$G$5969)+SUMIF(Games!$B$2:$B$5969,$A54,Games!$H$2:$H$5969)</f>
        <v>354</v>
      </c>
      <c r="L54" s="0" t="n">
        <f aca="false">SUMIF(Games!$A$2:$A$5969,$A54,Games!$H$2:$H$5969)+SUMIF(Games!$B$2:$B$5969,$A54,Games!$G$2:$G$5969)</f>
        <v>422</v>
      </c>
      <c r="M54" s="0" t="n">
        <f aca="false">SUMIF(Games!$A:$A,$A54,Games!I:I)</f>
        <v>6</v>
      </c>
      <c r="N54" s="0" t="n">
        <f aca="false">COUNTIF(Games!$A:$A,$A54)-M54</f>
        <v>11</v>
      </c>
      <c r="O54" s="0" t="n">
        <f aca="false">I54-J54</f>
        <v>-43</v>
      </c>
      <c r="P54" s="0" t="n">
        <f aca="false">IFERROR(O54/Y54,0)</f>
        <v>-1.34375</v>
      </c>
      <c r="Q54" s="0" t="n">
        <f aca="false">L54-K54</f>
        <v>68</v>
      </c>
      <c r="R54" s="0" t="n">
        <f aca="false">IFERROR(Q54/Y54,0)</f>
        <v>2.125</v>
      </c>
      <c r="S54" s="0" t="s">
        <v>731</v>
      </c>
      <c r="T54" s="0" t="n">
        <f aca="false">IFERROR((B54/(B54+C54))*25,0)+IFERROR((D54/(D54+E54))*25,0)+IFERROR((F54/(F54+G54))*10,0)+H54+((P54-RDAVG)/RebSD)*10+((R54-TODAVG)/TOSD)*6</f>
        <v>32.6500085837641</v>
      </c>
      <c r="U54" s="0" t="n">
        <f aca="false">W54*X54</f>
        <v>0.229406303158683</v>
      </c>
      <c r="V54" s="0" t="n">
        <f aca="false">RANK(U54,U$2:U$352)</f>
        <v>319</v>
      </c>
      <c r="W54" s="0" t="n">
        <f aca="false">IFERROR((D54-C54)/(D54+E54-(B54+C54)),0)</f>
        <v>0.46849593495935</v>
      </c>
      <c r="X54" s="0" t="n">
        <f aca="false">IFERROR((F54-((B54+C54)*B54))/((F54+G54)-(B54+C54)^2),0)</f>
        <v>0.489665514768208</v>
      </c>
      <c r="Y54" s="0" t="n">
        <f aca="false">COUNTIFS(Games!$A$2:$A$5969,$A54,Games!$E$2:$E$5969,"&lt;&gt;")+COUNTIFS(Games!$B$2:$B$5969,$A54,Games!$F$2:$F$5969,"&lt;&gt;")</f>
        <v>32</v>
      </c>
    </row>
    <row r="55" customFormat="false" ht="15" hidden="false" customHeight="false" outlineLevel="0" collapsed="false">
      <c r="A55" s="0" t="s">
        <v>59</v>
      </c>
      <c r="B55" s="0" t="n">
        <f aca="false">SUMIF(Games!$A$2:$A$5969,$A55,Games!$I$2:$I$5969)+SUMIF(Games!$B$2:$B$5969,$A55,Games!$J$2:$J$5969)</f>
        <v>17</v>
      </c>
      <c r="C55" s="0" t="n">
        <f aca="false">COUNTIF(Games!$A:$A,$A55)+COUNTIF(Games!$B:$B,$A55)-B55</f>
        <v>15</v>
      </c>
      <c r="D55" s="0" t="n">
        <f aca="false">SUMIF(Games!$A$2:$A$5969,$A55,Games!$M$2:$M$5969)+SUMIF(Games!$B$2:$B$5969,$A55,Games!$K$2:$K$5969)</f>
        <v>627</v>
      </c>
      <c r="E55" s="0" t="n">
        <f aca="false">SUMIF(Games!$A$2:$A$5969,$A55,Games!$N$2:$N$5969)+SUMIF(Games!$B$2:$B$5969,$A55,Games!$L$2:$L$5969)</f>
        <v>441</v>
      </c>
      <c r="F55" s="0" t="n">
        <f aca="false">SUMIF(Games!$A$2:$A$5969,$A55,Games!$Q$2:$Q$5969)+SUMIF(Games!$B$2:$B$5969,$A55,Games!$O$2:$O$5969)</f>
        <v>19225</v>
      </c>
      <c r="G55" s="0" t="n">
        <f aca="false">SUMIF(Games!$A$2:$A$5969,$A55,Games!$R$2:$R$5969)+SUMIF(Games!$B$2:$B$5969,$A55,Games!$P$2:$P$5969)</f>
        <v>15595</v>
      </c>
      <c r="H55" s="0" t="n">
        <f aca="false">SUMIF(Games!$A$2:$A$5969,$A55,Games!$S$2:$S$5969)+SUMIF(Games!$B$2:$B$5969,$A55,Games!$T$2:$T$5969)</f>
        <v>20.0967479687671</v>
      </c>
      <c r="I55" s="0" t="n">
        <f aca="false">SUMIF(Games!$A$2:$A$5969,$A55,Games!$E$2:$E$5969)+SUMIF(Games!$B$2:$B$5969,$A55,Games!$F$2:$F$5969)</f>
        <v>1200</v>
      </c>
      <c r="J55" s="0" t="n">
        <f aca="false">SUMIF(Games!$A$2:$A$5969,$A55,Games!$F$2:$F$5969)+SUMIF(Games!$B$2:$B$5969,$A55,Games!$E$2:$E$5969)</f>
        <v>1091</v>
      </c>
      <c r="K55" s="0" t="n">
        <f aca="false">SUMIF(Games!$A$2:$A$5969,$A55,Games!$G$2:$G$5969)+SUMIF(Games!$B$2:$B$5969,$A55,Games!$H$2:$H$5969)</f>
        <v>451</v>
      </c>
      <c r="L55" s="0" t="n">
        <f aca="false">SUMIF(Games!$A$2:$A$5969,$A55,Games!$H$2:$H$5969)+SUMIF(Games!$B$2:$B$5969,$A55,Games!$G$2:$G$5969)</f>
        <v>339</v>
      </c>
      <c r="M55" s="0" t="n">
        <f aca="false">SUMIF(Games!$A:$A,$A55,Games!I:I)</f>
        <v>2</v>
      </c>
      <c r="N55" s="0" t="n">
        <f aca="false">COUNTIF(Games!$A:$A,$A55)-M55</f>
        <v>12</v>
      </c>
      <c r="O55" s="0" t="n">
        <f aca="false">I55-J55</f>
        <v>109</v>
      </c>
      <c r="P55" s="0" t="n">
        <f aca="false">IFERROR(O55/Y55,0)</f>
        <v>3.40625</v>
      </c>
      <c r="Q55" s="0" t="n">
        <f aca="false">L55-K55</f>
        <v>-112</v>
      </c>
      <c r="R55" s="0" t="n">
        <f aca="false">IFERROR(Q55/Y55,0)</f>
        <v>-3.5</v>
      </c>
      <c r="S55" s="0" t="s">
        <v>733</v>
      </c>
      <c r="T55" s="0" t="n">
        <f aca="false">IFERROR((B55/(B55+C55))*25,0)+IFERROR((D55/(D55+E55))*25,0)+IFERROR((F55/(F55+G55))*10,0)+H55+((P55-RDAVG)/RebSD)*10+((R55-TODAVG)/TOSD)*6</f>
        <v>50.0335352522561</v>
      </c>
      <c r="U55" s="0" t="n">
        <f aca="false">W55*X55</f>
        <v>0.326532554399758</v>
      </c>
      <c r="V55" s="0" t="n">
        <f aca="false">RANK(U55,U$2:U$352)</f>
        <v>49</v>
      </c>
      <c r="W55" s="0" t="n">
        <f aca="false">IFERROR((D55-C55)/(D55+E55-(B55+C55)),0)</f>
        <v>0.590733590733591</v>
      </c>
      <c r="X55" s="0" t="n">
        <f aca="false">IFERROR((F55-((B55+C55)*B55))/((F55+G55)-(B55+C55)^2),0)</f>
        <v>0.552757722807433</v>
      </c>
      <c r="Y55" s="0" t="n">
        <f aca="false">COUNTIFS(Games!$A$2:$A$5969,$A55,Games!$E$2:$E$5969,"&lt;&gt;")+COUNTIFS(Games!$B$2:$B$5969,$A55,Games!$F$2:$F$5969,"&lt;&gt;")</f>
        <v>32</v>
      </c>
    </row>
    <row r="56" customFormat="false" ht="15" hidden="false" customHeight="false" outlineLevel="0" collapsed="false">
      <c r="A56" s="0" t="s">
        <v>60</v>
      </c>
      <c r="B56" s="0" t="n">
        <f aca="false">SUMIF(Games!$A$2:$A$5969,$A56,Games!$I$2:$I$5969)+SUMIF(Games!$B$2:$B$5969,$A56,Games!$J$2:$J$5969)</f>
        <v>11</v>
      </c>
      <c r="C56" s="0" t="n">
        <f aca="false">COUNTIF(Games!$A:$A,$A56)+COUNTIF(Games!$B:$B,$A56)-B56</f>
        <v>21</v>
      </c>
      <c r="D56" s="0" t="n">
        <f aca="false">SUMIF(Games!$A$2:$A$5969,$A56,Games!$M$2:$M$5969)+SUMIF(Games!$B$2:$B$5969,$A56,Games!$K$2:$K$5969)</f>
        <v>556</v>
      </c>
      <c r="E56" s="0" t="n">
        <f aca="false">SUMIF(Games!$A$2:$A$5969,$A56,Games!$N$2:$N$5969)+SUMIF(Games!$B$2:$B$5969,$A56,Games!$L$2:$L$5969)</f>
        <v>459</v>
      </c>
      <c r="F56" s="0" t="n">
        <f aca="false">SUMIF(Games!$A$2:$A$5969,$A56,Games!$Q$2:$Q$5969)+SUMIF(Games!$B$2:$B$5969,$A56,Games!$O$2:$O$5969)</f>
        <v>17432</v>
      </c>
      <c r="G56" s="0" t="n">
        <f aca="false">SUMIF(Games!$A$2:$A$5969,$A56,Games!$R$2:$R$5969)+SUMIF(Games!$B$2:$B$5969,$A56,Games!$P$2:$P$5969)</f>
        <v>14735</v>
      </c>
      <c r="H56" s="0" t="n">
        <f aca="false">SUMIF(Games!$A$2:$A$5969,$A56,Games!$S$2:$S$5969)+SUMIF(Games!$B$2:$B$5969,$A56,Games!$T$2:$T$5969)</f>
        <v>-38.3507690922667</v>
      </c>
      <c r="I56" s="0" t="n">
        <f aca="false">SUMIF(Games!$A$2:$A$5969,$A56,Games!$E$2:$E$5969)+SUMIF(Games!$B$2:$B$5969,$A56,Games!$F$2:$F$5969)</f>
        <v>1200</v>
      </c>
      <c r="J56" s="0" t="n">
        <f aca="false">SUMIF(Games!$A$2:$A$5969,$A56,Games!$F$2:$F$5969)+SUMIF(Games!$B$2:$B$5969,$A56,Games!$E$2:$E$5969)</f>
        <v>1166</v>
      </c>
      <c r="K56" s="0" t="n">
        <f aca="false">SUMIF(Games!$A$2:$A$5969,$A56,Games!$G$2:$G$5969)+SUMIF(Games!$B$2:$B$5969,$A56,Games!$H$2:$H$5969)</f>
        <v>426</v>
      </c>
      <c r="L56" s="0" t="n">
        <f aca="false">SUMIF(Games!$A$2:$A$5969,$A56,Games!$H$2:$H$5969)+SUMIF(Games!$B$2:$B$5969,$A56,Games!$G$2:$G$5969)</f>
        <v>406</v>
      </c>
      <c r="M56" s="0" t="n">
        <f aca="false">SUMIF(Games!$A:$A,$A56,Games!I:I)</f>
        <v>3</v>
      </c>
      <c r="N56" s="0" t="n">
        <f aca="false">COUNTIF(Games!$A:$A,$A56)-M56</f>
        <v>12</v>
      </c>
      <c r="O56" s="0" t="n">
        <f aca="false">I56-J56</f>
        <v>34</v>
      </c>
      <c r="P56" s="0" t="n">
        <f aca="false">IFERROR(O56/Y56,0)</f>
        <v>1.0625</v>
      </c>
      <c r="Q56" s="0" t="n">
        <f aca="false">L56-K56</f>
        <v>-20</v>
      </c>
      <c r="R56" s="0" t="n">
        <f aca="false">IFERROR(Q56/Y56,0)</f>
        <v>-0.625</v>
      </c>
      <c r="S56" s="0" t="s">
        <v>727</v>
      </c>
      <c r="T56" s="0" t="n">
        <f aca="false">IFERROR((B56/(B56+C56))*25,0)+IFERROR((D56/(D56+E56))*25,0)+IFERROR((F56/(F56+G56))*10,0)+H56+((P56-RDAVG)/RebSD)*10+((R56-TODAVG)/TOSD)*6</f>
        <v>-11.5242637232158</v>
      </c>
      <c r="U56" s="0" t="n">
        <f aca="false">W56*X56</f>
        <v>0.298488555842672</v>
      </c>
      <c r="V56" s="0" t="n">
        <f aca="false">RANK(U56,U$2:U$352)</f>
        <v>93</v>
      </c>
      <c r="W56" s="0" t="n">
        <f aca="false">IFERROR((D56-C56)/(D56+E56-(B56+C56)),0)</f>
        <v>0.544252288911496</v>
      </c>
      <c r="X56" s="0" t="n">
        <f aca="false">IFERROR((F56-((B56+C56)*B56))/((F56+G56)-(B56+C56)^2),0)</f>
        <v>0.548437851202517</v>
      </c>
      <c r="Y56" s="0" t="n">
        <f aca="false">COUNTIFS(Games!$A$2:$A$5969,$A56,Games!$E$2:$E$5969,"&lt;&gt;")+COUNTIFS(Games!$B$2:$B$5969,$A56,Games!$F$2:$F$5969,"&lt;&gt;")</f>
        <v>32</v>
      </c>
    </row>
    <row r="57" customFormat="false" ht="15" hidden="false" customHeight="false" outlineLevel="0" collapsed="false">
      <c r="A57" s="0" t="s">
        <v>61</v>
      </c>
      <c r="B57" s="0" t="n">
        <f aca="false">SUMIF(Games!$A$2:$A$5969,$A57,Games!$I$2:$I$5969)+SUMIF(Games!$B$2:$B$5969,$A57,Games!$J$2:$J$5969)</f>
        <v>8</v>
      </c>
      <c r="C57" s="0" t="n">
        <f aca="false">COUNTIF(Games!$A:$A,$A57)+COUNTIF(Games!$B:$B,$A57)-B57</f>
        <v>19</v>
      </c>
      <c r="D57" s="0" t="n">
        <f aca="false">SUMIF(Games!$A$2:$A$5969,$A57,Games!$M$2:$M$5969)+SUMIF(Games!$B$2:$B$5969,$A57,Games!$K$2:$K$5969)</f>
        <v>409</v>
      </c>
      <c r="E57" s="0" t="n">
        <f aca="false">SUMIF(Games!$A$2:$A$5969,$A57,Games!$N$2:$N$5969)+SUMIF(Games!$B$2:$B$5969,$A57,Games!$L$2:$L$5969)</f>
        <v>407</v>
      </c>
      <c r="F57" s="0" t="n">
        <f aca="false">SUMIF(Games!$A$2:$A$5969,$A57,Games!$Q$2:$Q$5969)+SUMIF(Games!$B$2:$B$5969,$A57,Games!$O$2:$O$5969)</f>
        <v>12525</v>
      </c>
      <c r="G57" s="0" t="n">
        <f aca="false">SUMIF(Games!$A$2:$A$5969,$A57,Games!$R$2:$R$5969)+SUMIF(Games!$B$2:$B$5969,$A57,Games!$P$2:$P$5969)</f>
        <v>12517</v>
      </c>
      <c r="H57" s="0" t="n">
        <f aca="false">SUMIF(Games!$A$2:$A$5969,$A57,Games!$S$2:$S$5969)+SUMIF(Games!$B$2:$B$5969,$A57,Games!$T$2:$T$5969)</f>
        <v>-15.7789556683989</v>
      </c>
      <c r="I57" s="0" t="n">
        <f aca="false">SUMIF(Games!$A$2:$A$5969,$A57,Games!$E$2:$E$5969)+SUMIF(Games!$B$2:$B$5969,$A57,Games!$F$2:$F$5969)</f>
        <v>962</v>
      </c>
      <c r="J57" s="0" t="n">
        <f aca="false">SUMIF(Games!$A$2:$A$5969,$A57,Games!$F$2:$F$5969)+SUMIF(Games!$B$2:$B$5969,$A57,Games!$E$2:$E$5969)</f>
        <v>1000</v>
      </c>
      <c r="K57" s="0" t="n">
        <f aca="false">SUMIF(Games!$A$2:$A$5969,$A57,Games!$G$2:$G$5969)+SUMIF(Games!$B$2:$B$5969,$A57,Games!$H$2:$H$5969)</f>
        <v>338</v>
      </c>
      <c r="L57" s="0" t="n">
        <f aca="false">SUMIF(Games!$A$2:$A$5969,$A57,Games!$H$2:$H$5969)+SUMIF(Games!$B$2:$B$5969,$A57,Games!$G$2:$G$5969)</f>
        <v>354</v>
      </c>
      <c r="M57" s="0" t="n">
        <f aca="false">SUMIF(Games!$A:$A,$A57,Games!I:I)</f>
        <v>1</v>
      </c>
      <c r="N57" s="0" t="n">
        <f aca="false">COUNTIF(Games!$A:$A,$A57)-M57</f>
        <v>14</v>
      </c>
      <c r="O57" s="0" t="n">
        <f aca="false">I57-J57</f>
        <v>-38</v>
      </c>
      <c r="P57" s="0" t="n">
        <f aca="false">IFERROR(O57/Y57,0)</f>
        <v>-1.40740740740741</v>
      </c>
      <c r="Q57" s="0" t="n">
        <f aca="false">L57-K57</f>
        <v>16</v>
      </c>
      <c r="R57" s="0" t="n">
        <f aca="false">IFERROR(Q57/Y57,0)</f>
        <v>0.592592592592593</v>
      </c>
      <c r="S57" s="0" t="s">
        <v>741</v>
      </c>
      <c r="T57" s="0" t="n">
        <f aca="false">IFERROR((B57/(B57+C57))*25,0)+IFERROR((D57/(D57+E57))*25,0)+IFERROR((F57/(F57+G57))*10,0)+H57+((P57-RDAVG)/RebSD)*10+((R57-TODAVG)/TOSD)*6</f>
        <v>5.29541646257809</v>
      </c>
      <c r="U57" s="0" t="n">
        <f aca="false">W57*X57</f>
        <v>0.250248697320231</v>
      </c>
      <c r="V57" s="0" t="n">
        <f aca="false">RANK(U57,U$2:U$352)</f>
        <v>266</v>
      </c>
      <c r="W57" s="0" t="n">
        <f aca="false">IFERROR((D57-C57)/(D57+E57-(B57+C57)),0)</f>
        <v>0.494296577946768</v>
      </c>
      <c r="X57" s="0" t="n">
        <f aca="false">IFERROR((F57-((B57+C57)*B57))/((F57+G57)-(B57+C57)^2),0)</f>
        <v>0.506272364578621</v>
      </c>
      <c r="Y57" s="0" t="n">
        <f aca="false">COUNTIFS(Games!$A$2:$A$5969,$A57,Games!$E$2:$E$5969,"&lt;&gt;")+COUNTIFS(Games!$B$2:$B$5969,$A57,Games!$F$2:$F$5969,"&lt;&gt;")</f>
        <v>27</v>
      </c>
    </row>
    <row r="58" customFormat="false" ht="15" hidden="false" customHeight="false" outlineLevel="0" collapsed="false">
      <c r="A58" s="0" t="s">
        <v>62</v>
      </c>
      <c r="B58" s="0" t="n">
        <f aca="false">SUMIF(Games!$A$2:$A$5969,$A58,Games!$I$2:$I$5969)+SUMIF(Games!$B$2:$B$5969,$A58,Games!$J$2:$J$5969)</f>
        <v>5</v>
      </c>
      <c r="C58" s="0" t="n">
        <f aca="false">COUNTIF(Games!$A:$A,$A58)+COUNTIF(Games!$B:$B,$A58)-B58</f>
        <v>27</v>
      </c>
      <c r="D58" s="0" t="n">
        <f aca="false">SUMIF(Games!$A$2:$A$5969,$A58,Games!$M$2:$M$5969)+SUMIF(Games!$B$2:$B$5969,$A58,Games!$K$2:$K$5969)</f>
        <v>512</v>
      </c>
      <c r="E58" s="0" t="n">
        <f aca="false">SUMIF(Games!$A$2:$A$5969,$A58,Games!$N$2:$N$5969)+SUMIF(Games!$B$2:$B$5969,$A58,Games!$L$2:$L$5969)</f>
        <v>548</v>
      </c>
      <c r="F58" s="0" t="n">
        <f aca="false">SUMIF(Games!$A$2:$A$5969,$A58,Games!$Q$2:$Q$5969)+SUMIF(Games!$B$2:$B$5969,$A58,Games!$O$2:$O$5969)</f>
        <v>16031</v>
      </c>
      <c r="G58" s="0" t="n">
        <f aca="false">SUMIF(Games!$A$2:$A$5969,$A58,Games!$R$2:$R$5969)+SUMIF(Games!$B$2:$B$5969,$A58,Games!$P$2:$P$5969)</f>
        <v>17271</v>
      </c>
      <c r="H58" s="0" t="n">
        <f aca="false">SUMIF(Games!$A$2:$A$5969,$A58,Games!$S$2:$S$5969)+SUMIF(Games!$B$2:$B$5969,$A58,Games!$T$2:$T$5969)</f>
        <v>-97.1698030287892</v>
      </c>
      <c r="I58" s="0" t="n">
        <f aca="false">SUMIF(Games!$A$2:$A$5969,$A58,Games!$E$2:$E$5969)+SUMIF(Games!$B$2:$B$5969,$A58,Games!$F$2:$F$5969)</f>
        <v>1029</v>
      </c>
      <c r="J58" s="0" t="n">
        <f aca="false">SUMIF(Games!$A$2:$A$5969,$A58,Games!$F$2:$F$5969)+SUMIF(Games!$B$2:$B$5969,$A58,Games!$E$2:$E$5969)</f>
        <v>1283</v>
      </c>
      <c r="K58" s="0" t="n">
        <f aca="false">SUMIF(Games!$A$2:$A$5969,$A58,Games!$G$2:$G$5969)+SUMIF(Games!$B$2:$B$5969,$A58,Games!$H$2:$H$5969)</f>
        <v>447</v>
      </c>
      <c r="L58" s="0" t="n">
        <f aca="false">SUMIF(Games!$A$2:$A$5969,$A58,Games!$H$2:$H$5969)+SUMIF(Games!$B$2:$B$5969,$A58,Games!$G$2:$G$5969)</f>
        <v>391</v>
      </c>
      <c r="M58" s="0" t="n">
        <f aca="false">SUMIF(Games!$A:$A,$A58,Games!I:I)</f>
        <v>1</v>
      </c>
      <c r="N58" s="0" t="n">
        <f aca="false">COUNTIF(Games!$A:$A,$A58)-M58</f>
        <v>21</v>
      </c>
      <c r="O58" s="0" t="n">
        <f aca="false">I58-J58</f>
        <v>-254</v>
      </c>
      <c r="P58" s="0" t="n">
        <f aca="false">IFERROR(O58/Y58,0)</f>
        <v>-8.19354838709677</v>
      </c>
      <c r="Q58" s="0" t="n">
        <f aca="false">L58-K58</f>
        <v>-56</v>
      </c>
      <c r="R58" s="0" t="n">
        <f aca="false">IFERROR(Q58/Y58,0)</f>
        <v>-1.80645161290323</v>
      </c>
      <c r="S58" s="0" t="s">
        <v>737</v>
      </c>
      <c r="T58" s="0" t="n">
        <f aca="false">IFERROR((B58/(B58+C58))*25,0)+IFERROR((D58/(D58+E58))*25,0)+IFERROR((F58/(F58+G58))*10,0)+H58+((P58-RDAVG)/RebSD)*10+((R58-TODAVG)/TOSD)*6</f>
        <v>-106.789886056246</v>
      </c>
      <c r="U58" s="0" t="n">
        <f aca="false">W58*X58</f>
        <v>0.231977732119527</v>
      </c>
      <c r="V58" s="0" t="n">
        <f aca="false">RANK(U58,U$2:U$352)</f>
        <v>312</v>
      </c>
      <c r="W58" s="0" t="n">
        <f aca="false">IFERROR((D58-C58)/(D58+E58-(B58+C58)),0)</f>
        <v>0.471789883268483</v>
      </c>
      <c r="X58" s="0" t="n">
        <f aca="false">IFERROR((F58-((B58+C58)*B58))/((F58+G58)-(B58+C58)^2),0)</f>
        <v>0.491697131172935</v>
      </c>
      <c r="Y58" s="0" t="n">
        <f aca="false">COUNTIFS(Games!$A$2:$A$5969,$A58,Games!$E$2:$E$5969,"&lt;&gt;")+COUNTIFS(Games!$B$2:$B$5969,$A58,Games!$F$2:$F$5969,"&lt;&gt;")</f>
        <v>31</v>
      </c>
    </row>
    <row r="59" customFormat="false" ht="15" hidden="false" customHeight="false" outlineLevel="0" collapsed="false">
      <c r="A59" s="0" t="s">
        <v>63</v>
      </c>
      <c r="B59" s="0" t="n">
        <f aca="false">SUMIF(Games!$A$2:$A$5969,$A59,Games!$I$2:$I$5969)+SUMIF(Games!$B$2:$B$5969,$A59,Games!$J$2:$J$5969)</f>
        <v>12</v>
      </c>
      <c r="C59" s="0" t="n">
        <f aca="false">COUNTIF(Games!$A:$A,$A59)+COUNTIF(Games!$B:$B,$A59)-B59</f>
        <v>16</v>
      </c>
      <c r="D59" s="0" t="n">
        <f aca="false">SUMIF(Games!$A$2:$A$5969,$A59,Games!$M$2:$M$5969)+SUMIF(Games!$B$2:$B$5969,$A59,Games!$K$2:$K$5969)</f>
        <v>415</v>
      </c>
      <c r="E59" s="0" t="n">
        <f aca="false">SUMIF(Games!$A$2:$A$5969,$A59,Games!$N$2:$N$5969)+SUMIF(Games!$B$2:$B$5969,$A59,Games!$L$2:$L$5969)</f>
        <v>428</v>
      </c>
      <c r="F59" s="0" t="n">
        <f aca="false">SUMIF(Games!$A$2:$A$5969,$A59,Games!$Q$2:$Q$5969)+SUMIF(Games!$B$2:$B$5969,$A59,Games!$O$2:$O$5969)</f>
        <v>12944</v>
      </c>
      <c r="G59" s="0" t="n">
        <f aca="false">SUMIF(Games!$A$2:$A$5969,$A59,Games!$R$2:$R$5969)+SUMIF(Games!$B$2:$B$5969,$A59,Games!$P$2:$P$5969)</f>
        <v>12919</v>
      </c>
      <c r="H59" s="0" t="n">
        <f aca="false">SUMIF(Games!$A$2:$A$5969,$A59,Games!$S$2:$S$5969)+SUMIF(Games!$B$2:$B$5969,$A59,Games!$T$2:$T$5969)</f>
        <v>-34.045264531751</v>
      </c>
      <c r="I59" s="0" t="n">
        <f aca="false">SUMIF(Games!$A$2:$A$5969,$A59,Games!$E$2:$E$5969)+SUMIF(Games!$B$2:$B$5969,$A59,Games!$F$2:$F$5969)</f>
        <v>961</v>
      </c>
      <c r="J59" s="0" t="n">
        <f aca="false">SUMIF(Games!$A$2:$A$5969,$A59,Games!$F$2:$F$5969)+SUMIF(Games!$B$2:$B$5969,$A59,Games!$E$2:$E$5969)</f>
        <v>1042</v>
      </c>
      <c r="K59" s="0" t="n">
        <f aca="false">SUMIF(Games!$A$2:$A$5969,$A59,Games!$G$2:$G$5969)+SUMIF(Games!$B$2:$B$5969,$A59,Games!$H$2:$H$5969)</f>
        <v>376</v>
      </c>
      <c r="L59" s="0" t="n">
        <f aca="false">SUMIF(Games!$A$2:$A$5969,$A59,Games!$H$2:$H$5969)+SUMIF(Games!$B$2:$B$5969,$A59,Games!$G$2:$G$5969)</f>
        <v>320</v>
      </c>
      <c r="M59" s="0" t="n">
        <f aca="false">SUMIF(Games!$A:$A,$A59,Games!I:I)</f>
        <v>4</v>
      </c>
      <c r="N59" s="0" t="n">
        <f aca="false">COUNTIF(Games!$A:$A,$A59)-M59</f>
        <v>12</v>
      </c>
      <c r="O59" s="0" t="n">
        <f aca="false">I59-J59</f>
        <v>-81</v>
      </c>
      <c r="P59" s="0" t="n">
        <f aca="false">IFERROR(O59/Y59,0)</f>
        <v>-2.89285714285714</v>
      </c>
      <c r="Q59" s="0" t="n">
        <f aca="false">L59-K59</f>
        <v>-56</v>
      </c>
      <c r="R59" s="0" t="n">
        <f aca="false">IFERROR(Q59/Y59,0)</f>
        <v>-2</v>
      </c>
      <c r="S59" s="0" t="s">
        <v>741</v>
      </c>
      <c r="T59" s="0" t="n">
        <f aca="false">IFERROR((B59/(B59+C59))*25,0)+IFERROR((D59/(D59+E59))*25,0)+IFERROR((F59/(F59+G59))*10,0)+H59+((P59-RDAVG)/RebSD)*10+((R59-TODAVG)/TOSD)*6</f>
        <v>-22.3006042937501</v>
      </c>
      <c r="U59" s="0" t="n">
        <f aca="false">W59*X59</f>
        <v>0.246122473841556</v>
      </c>
      <c r="V59" s="0" t="n">
        <f aca="false">RANK(U59,U$2:U$352)</f>
        <v>281</v>
      </c>
      <c r="W59" s="0" t="n">
        <f aca="false">IFERROR((D59-C59)/(D59+E59-(B59+C59)),0)</f>
        <v>0.489570552147239</v>
      </c>
      <c r="X59" s="0" t="n">
        <f aca="false">IFERROR((F59-((B59+C59)*B59))/((F59+G59)-(B59+C59)^2),0)</f>
        <v>0.502731368874357</v>
      </c>
      <c r="Y59" s="0" t="n">
        <f aca="false">COUNTIFS(Games!$A$2:$A$5969,$A59,Games!$E$2:$E$5969,"&lt;&gt;")+COUNTIFS(Games!$B$2:$B$5969,$A59,Games!$F$2:$F$5969,"&lt;&gt;")</f>
        <v>28</v>
      </c>
    </row>
    <row r="60" customFormat="false" ht="15" hidden="false" customHeight="false" outlineLevel="0" collapsed="false">
      <c r="A60" s="0" t="s">
        <v>64</v>
      </c>
      <c r="B60" s="0" t="n">
        <f aca="false">SUMIF(Games!$A$2:$A$5969,$A60,Games!$I$2:$I$5969)+SUMIF(Games!$B$2:$B$5969,$A60,Games!$J$2:$J$5969)</f>
        <v>21</v>
      </c>
      <c r="C60" s="0" t="n">
        <f aca="false">COUNTIF(Games!$A:$A,$A60)+COUNTIF(Games!$B:$B,$A60)-B60</f>
        <v>12</v>
      </c>
      <c r="D60" s="0" t="n">
        <f aca="false">SUMIF(Games!$A$2:$A$5969,$A60,Games!$M$2:$M$5969)+SUMIF(Games!$B$2:$B$5969,$A60,Games!$K$2:$K$5969)</f>
        <v>611</v>
      </c>
      <c r="E60" s="0" t="n">
        <f aca="false">SUMIF(Games!$A$2:$A$5969,$A60,Games!$N$2:$N$5969)+SUMIF(Games!$B$2:$B$5969,$A60,Games!$L$2:$L$5969)</f>
        <v>453</v>
      </c>
      <c r="F60" s="0" t="n">
        <f aca="false">SUMIF(Games!$A$2:$A$5969,$A60,Games!$Q$2:$Q$5969)+SUMIF(Games!$B$2:$B$5969,$A60,Games!$O$2:$O$5969)</f>
        <v>19775</v>
      </c>
      <c r="G60" s="0" t="n">
        <f aca="false">SUMIF(Games!$A$2:$A$5969,$A60,Games!$R$2:$R$5969)+SUMIF(Games!$B$2:$B$5969,$A60,Games!$P$2:$P$5969)</f>
        <v>15014</v>
      </c>
      <c r="H60" s="0" t="n">
        <f aca="false">SUMIF(Games!$A$2:$A$5969,$A60,Games!$S$2:$S$5969)+SUMIF(Games!$B$2:$B$5969,$A60,Games!$T$2:$T$5969)</f>
        <v>60.9389172299425</v>
      </c>
      <c r="I60" s="0" t="n">
        <f aca="false">SUMIF(Games!$A$2:$A$5969,$A60,Games!$E$2:$E$5969)+SUMIF(Games!$B$2:$B$5969,$A60,Games!$F$2:$F$5969)</f>
        <v>1206</v>
      </c>
      <c r="J60" s="0" t="n">
        <f aca="false">SUMIF(Games!$A$2:$A$5969,$A60,Games!$F$2:$F$5969)+SUMIF(Games!$B$2:$B$5969,$A60,Games!$E$2:$E$5969)</f>
        <v>1161</v>
      </c>
      <c r="K60" s="0" t="n">
        <f aca="false">SUMIF(Games!$A$2:$A$5969,$A60,Games!$G$2:$G$5969)+SUMIF(Games!$B$2:$B$5969,$A60,Games!$H$2:$H$5969)</f>
        <v>371</v>
      </c>
      <c r="L60" s="0" t="n">
        <f aca="false">SUMIF(Games!$A$2:$A$5969,$A60,Games!$H$2:$H$5969)+SUMIF(Games!$B$2:$B$5969,$A60,Games!$G$2:$G$5969)</f>
        <v>387</v>
      </c>
      <c r="M60" s="0" t="n">
        <f aca="false">SUMIF(Games!$A:$A,$A60,Games!I:I)</f>
        <v>4</v>
      </c>
      <c r="N60" s="0" t="n">
        <f aca="false">COUNTIF(Games!$A:$A,$A60)-M60</f>
        <v>7</v>
      </c>
      <c r="O60" s="0" t="n">
        <f aca="false">I60-J60</f>
        <v>45</v>
      </c>
      <c r="P60" s="0" t="n">
        <f aca="false">IFERROR(O60/Y60,0)</f>
        <v>1.36363636363636</v>
      </c>
      <c r="Q60" s="0" t="n">
        <f aca="false">L60-K60</f>
        <v>16</v>
      </c>
      <c r="R60" s="0" t="n">
        <f aca="false">IFERROR(Q60/Y60,0)</f>
        <v>0.484848484848485</v>
      </c>
      <c r="S60" s="0" t="s">
        <v>743</v>
      </c>
      <c r="T60" s="0" t="n">
        <f aca="false">IFERROR((B60/(B60+C60))*25,0)+IFERROR((D60/(D60+E60))*25,0)+IFERROR((F60/(F60+G60))*10,0)+H60+((P60-RDAVG)/RebSD)*10+((R60-TODAVG)/TOSD)*6</f>
        <v>100.391044862631</v>
      </c>
      <c r="U60" s="0" t="n">
        <f aca="false">W60*X60</f>
        <v>0.328974433510722</v>
      </c>
      <c r="V60" s="0" t="n">
        <f aca="false">RANK(U60,U$2:U$352)</f>
        <v>43</v>
      </c>
      <c r="W60" s="0" t="n">
        <f aca="false">IFERROR((D60-C60)/(D60+E60-(B60+C60)),0)</f>
        <v>0.580989330746848</v>
      </c>
      <c r="X60" s="0" t="n">
        <f aca="false">IFERROR((F60-((B60+C60)*B60))/((F60+G60)-(B60+C60)^2),0)</f>
        <v>0.566231454005935</v>
      </c>
      <c r="Y60" s="0" t="n">
        <f aca="false">COUNTIFS(Games!$A$2:$A$5969,$A60,Games!$E$2:$E$5969,"&lt;&gt;")+COUNTIFS(Games!$B$2:$B$5969,$A60,Games!$F$2:$F$5969,"&lt;&gt;")</f>
        <v>33</v>
      </c>
    </row>
    <row r="61" customFormat="false" ht="15" hidden="false" customHeight="false" outlineLevel="0" collapsed="false">
      <c r="A61" s="0" t="s">
        <v>65</v>
      </c>
      <c r="B61" s="0" t="n">
        <f aca="false">SUMIF(Games!$A$2:$A$5969,$A61,Games!$I$2:$I$5969)+SUMIF(Games!$B$2:$B$5969,$A61,Games!$J$2:$J$5969)</f>
        <v>7</v>
      </c>
      <c r="C61" s="0" t="n">
        <f aca="false">COUNTIF(Games!$A:$A,$A61)+COUNTIF(Games!$B:$B,$A61)-B61</f>
        <v>20</v>
      </c>
      <c r="D61" s="0" t="n">
        <f aca="false">SUMIF(Games!$A$2:$A$5969,$A61,Games!$M$2:$M$5969)+SUMIF(Games!$B$2:$B$5969,$A61,Games!$K$2:$K$5969)</f>
        <v>381</v>
      </c>
      <c r="E61" s="0" t="n">
        <f aca="false">SUMIF(Games!$A$2:$A$5969,$A61,Games!$N$2:$N$5969)+SUMIF(Games!$B$2:$B$5969,$A61,Games!$L$2:$L$5969)</f>
        <v>427</v>
      </c>
      <c r="F61" s="0" t="n">
        <f aca="false">SUMIF(Games!$A$2:$A$5969,$A61,Games!$Q$2:$Q$5969)+SUMIF(Games!$B$2:$B$5969,$A61,Games!$O$2:$O$5969)</f>
        <v>12191</v>
      </c>
      <c r="G61" s="0" t="n">
        <f aca="false">SUMIF(Games!$A$2:$A$5969,$A61,Games!$R$2:$R$5969)+SUMIF(Games!$B$2:$B$5969,$A61,Games!$P$2:$P$5969)</f>
        <v>12594</v>
      </c>
      <c r="H61" s="0" t="n">
        <f aca="false">SUMIF(Games!$A$2:$A$5969,$A61,Games!$S$2:$S$5969)+SUMIF(Games!$B$2:$B$5969,$A61,Games!$T$2:$T$5969)</f>
        <v>-40.8622516272275</v>
      </c>
      <c r="I61" s="0" t="n">
        <f aca="false">SUMIF(Games!$A$2:$A$5969,$A61,Games!$E$2:$E$5969)+SUMIF(Games!$B$2:$B$5969,$A61,Games!$F$2:$F$5969)</f>
        <v>849</v>
      </c>
      <c r="J61" s="0" t="n">
        <f aca="false">SUMIF(Games!$A$2:$A$5969,$A61,Games!$F$2:$F$5969)+SUMIF(Games!$B$2:$B$5969,$A61,Games!$E$2:$E$5969)</f>
        <v>901</v>
      </c>
      <c r="K61" s="0" t="n">
        <f aca="false">SUMIF(Games!$A$2:$A$5969,$A61,Games!$G$2:$G$5969)+SUMIF(Games!$B$2:$B$5969,$A61,Games!$H$2:$H$5969)</f>
        <v>365</v>
      </c>
      <c r="L61" s="0" t="n">
        <f aca="false">SUMIF(Games!$A$2:$A$5969,$A61,Games!$H$2:$H$5969)+SUMIF(Games!$B$2:$B$5969,$A61,Games!$G$2:$G$5969)</f>
        <v>337</v>
      </c>
      <c r="M61" s="0" t="n">
        <f aca="false">SUMIF(Games!$A:$A,$A61,Games!I:I)</f>
        <v>1</v>
      </c>
      <c r="N61" s="0" t="n">
        <f aca="false">COUNTIF(Games!$A:$A,$A61)-M61</f>
        <v>14</v>
      </c>
      <c r="O61" s="0" t="n">
        <f aca="false">I61-J61</f>
        <v>-52</v>
      </c>
      <c r="P61" s="0" t="n">
        <f aca="false">IFERROR(O61/Y61,0)</f>
        <v>-1.92592592592593</v>
      </c>
      <c r="Q61" s="0" t="n">
        <f aca="false">L61-K61</f>
        <v>-28</v>
      </c>
      <c r="R61" s="0" t="n">
        <f aca="false">IFERROR(Q61/Y61,0)</f>
        <v>-1.03703703703704</v>
      </c>
      <c r="S61" s="0" t="s">
        <v>741</v>
      </c>
      <c r="T61" s="0" t="n">
        <f aca="false">IFERROR((B61/(B61+C61))*25,0)+IFERROR((D61/(D61+E61))*25,0)+IFERROR((F61/(F61+G61))*10,0)+H61+((P61-RDAVG)/RebSD)*10+((R61-TODAVG)/TOSD)*6</f>
        <v>-28.1880683329607</v>
      </c>
      <c r="U61" s="0" t="n">
        <f aca="false">W61*X61</f>
        <v>0.230614375249897</v>
      </c>
      <c r="V61" s="0" t="n">
        <f aca="false">RANK(U61,U$2:U$352)</f>
        <v>316</v>
      </c>
      <c r="W61" s="0" t="n">
        <f aca="false">IFERROR((D61-C61)/(D61+E61-(B61+C61)),0)</f>
        <v>0.462227912932138</v>
      </c>
      <c r="X61" s="0" t="n">
        <f aca="false">IFERROR((F61-((B61+C61)*B61))/((F61+G61)-(B61+C61)^2),0)</f>
        <v>0.498919188560027</v>
      </c>
      <c r="Y61" s="0" t="n">
        <f aca="false">COUNTIFS(Games!$A$2:$A$5969,$A61,Games!$E$2:$E$5969,"&lt;&gt;")+COUNTIFS(Games!$B$2:$B$5969,$A61,Games!$F$2:$F$5969,"&lt;&gt;")</f>
        <v>27</v>
      </c>
    </row>
    <row r="62" customFormat="false" ht="15" hidden="false" customHeight="false" outlineLevel="0" collapsed="false">
      <c r="A62" s="0" t="s">
        <v>66</v>
      </c>
      <c r="B62" s="0" t="n">
        <f aca="false">SUMIF(Games!$A$2:$A$5969,$A62,Games!$I$2:$I$5969)+SUMIF(Games!$B$2:$B$5969,$A62,Games!$J$2:$J$5969)</f>
        <v>21</v>
      </c>
      <c r="C62" s="0" t="n">
        <f aca="false">COUNTIF(Games!$A:$A,$A62)+COUNTIF(Games!$B:$B,$A62)-B62</f>
        <v>12</v>
      </c>
      <c r="D62" s="0" t="n">
        <f aca="false">SUMIF(Games!$A$2:$A$5969,$A62,Games!$M$2:$M$5969)+SUMIF(Games!$B$2:$B$5969,$A62,Games!$K$2:$K$5969)</f>
        <v>590</v>
      </c>
      <c r="E62" s="0" t="n">
        <f aca="false">SUMIF(Games!$A$2:$A$5969,$A62,Games!$N$2:$N$5969)+SUMIF(Games!$B$2:$B$5969,$A62,Games!$L$2:$L$5969)</f>
        <v>486</v>
      </c>
      <c r="F62" s="0" t="n">
        <f aca="false">SUMIF(Games!$A$2:$A$5969,$A62,Games!$Q$2:$Q$5969)+SUMIF(Games!$B$2:$B$5969,$A62,Games!$O$2:$O$5969)</f>
        <v>18695</v>
      </c>
      <c r="G62" s="0" t="n">
        <f aca="false">SUMIF(Games!$A$2:$A$5969,$A62,Games!$R$2:$R$5969)+SUMIF(Games!$B$2:$B$5969,$A62,Games!$P$2:$P$5969)</f>
        <v>16067</v>
      </c>
      <c r="H62" s="0" t="n">
        <f aca="false">SUMIF(Games!$A$2:$A$5969,$A62,Games!$S$2:$S$5969)+SUMIF(Games!$B$2:$B$5969,$A62,Games!$T$2:$T$5969)</f>
        <v>67.0064249070786</v>
      </c>
      <c r="I62" s="0" t="n">
        <f aca="false">SUMIF(Games!$A$2:$A$5969,$A62,Games!$E$2:$E$5969)+SUMIF(Games!$B$2:$B$5969,$A62,Games!$F$2:$F$5969)</f>
        <v>1043</v>
      </c>
      <c r="J62" s="0" t="n">
        <f aca="false">SUMIF(Games!$A$2:$A$5969,$A62,Games!$F$2:$F$5969)+SUMIF(Games!$B$2:$B$5969,$A62,Games!$E$2:$E$5969)</f>
        <v>1016</v>
      </c>
      <c r="K62" s="0" t="n">
        <f aca="false">SUMIF(Games!$A$2:$A$5969,$A62,Games!$G$2:$G$5969)+SUMIF(Games!$B$2:$B$5969,$A62,Games!$H$2:$H$5969)</f>
        <v>304</v>
      </c>
      <c r="L62" s="0" t="n">
        <f aca="false">SUMIF(Games!$A$2:$A$5969,$A62,Games!$H$2:$H$5969)+SUMIF(Games!$B$2:$B$5969,$A62,Games!$G$2:$G$5969)</f>
        <v>338</v>
      </c>
      <c r="M62" s="0" t="n">
        <f aca="false">SUMIF(Games!$A:$A,$A62,Games!I:I)</f>
        <v>8</v>
      </c>
      <c r="N62" s="0" t="n">
        <f aca="false">COUNTIF(Games!$A:$A,$A62)-M62</f>
        <v>10</v>
      </c>
      <c r="O62" s="0" t="n">
        <f aca="false">I62-J62</f>
        <v>27</v>
      </c>
      <c r="P62" s="0" t="n">
        <f aca="false">IFERROR(O62/Y62,0)</f>
        <v>0.84375</v>
      </c>
      <c r="Q62" s="0" t="n">
        <f aca="false">L62-K62</f>
        <v>34</v>
      </c>
      <c r="R62" s="0" t="n">
        <f aca="false">IFERROR(Q62/Y62,0)</f>
        <v>1.0625</v>
      </c>
      <c r="S62" s="0" t="s">
        <v>753</v>
      </c>
      <c r="T62" s="0" t="n">
        <f aca="false">IFERROR((B62/(B62+C62))*25,0)+IFERROR((D62/(D62+E62))*25,0)+IFERROR((F62/(F62+G62))*10,0)+H62+((P62-RDAVG)/RebSD)*10+((R62-TODAVG)/TOSD)*6</f>
        <v>105.902740249324</v>
      </c>
      <c r="U62" s="0" t="n">
        <f aca="false">W62*X62</f>
        <v>0.296266452329193</v>
      </c>
      <c r="V62" s="0" t="n">
        <f aca="false">RANK(U62,U$2:U$352)</f>
        <v>99</v>
      </c>
      <c r="W62" s="0" t="n">
        <f aca="false">IFERROR((D62-C62)/(D62+E62-(B62+C62)),0)</f>
        <v>0.554170661553212</v>
      </c>
      <c r="X62" s="0" t="n">
        <f aca="false">IFERROR((F62-((B62+C62)*B62))/((F62+G62)-(B62+C62)^2),0)</f>
        <v>0.534612300656312</v>
      </c>
      <c r="Y62" s="0" t="n">
        <f aca="false">COUNTIFS(Games!$A$2:$A$5969,$A62,Games!$E$2:$E$5969,"&lt;&gt;")+COUNTIFS(Games!$B$2:$B$5969,$A62,Games!$F$2:$F$5969,"&lt;&gt;")</f>
        <v>32</v>
      </c>
    </row>
    <row r="63" customFormat="false" ht="15" hidden="false" customHeight="false" outlineLevel="0" collapsed="false">
      <c r="A63" s="0" t="s">
        <v>67</v>
      </c>
      <c r="B63" s="0" t="n">
        <f aca="false">SUMIF(Games!$A$2:$A$5969,$A63,Games!$I$2:$I$5969)+SUMIF(Games!$B$2:$B$5969,$A63,Games!$J$2:$J$5969)</f>
        <v>14</v>
      </c>
      <c r="C63" s="0" t="n">
        <f aca="false">COUNTIF(Games!$A:$A,$A63)+COUNTIF(Games!$B:$B,$A63)-B63</f>
        <v>17</v>
      </c>
      <c r="D63" s="0" t="n">
        <f aca="false">SUMIF(Games!$A$2:$A$5969,$A63,Games!$M$2:$M$5969)+SUMIF(Games!$B$2:$B$5969,$A63,Games!$K$2:$K$5969)</f>
        <v>586</v>
      </c>
      <c r="E63" s="0" t="n">
        <f aca="false">SUMIF(Games!$A$2:$A$5969,$A63,Games!$N$2:$N$5969)+SUMIF(Games!$B$2:$B$5969,$A63,Games!$L$2:$L$5969)</f>
        <v>427</v>
      </c>
      <c r="F63" s="0" t="n">
        <f aca="false">SUMIF(Games!$A$2:$A$5969,$A63,Games!$Q$2:$Q$5969)+SUMIF(Games!$B$2:$B$5969,$A63,Games!$O$2:$O$5969)</f>
        <v>16925</v>
      </c>
      <c r="G63" s="0" t="n">
        <f aca="false">SUMIF(Games!$A$2:$A$5969,$A63,Games!$R$2:$R$5969)+SUMIF(Games!$B$2:$B$5969,$A63,Games!$P$2:$P$5969)</f>
        <v>15700</v>
      </c>
      <c r="H63" s="0" t="n">
        <f aca="false">SUMIF(Games!$A$2:$A$5969,$A63,Games!$S$2:$S$5969)+SUMIF(Games!$B$2:$B$5969,$A63,Games!$T$2:$T$5969)</f>
        <v>7.13011112319139</v>
      </c>
      <c r="I63" s="0" t="n">
        <f aca="false">SUMIF(Games!$A$2:$A$5969,$A63,Games!$E$2:$E$5969)+SUMIF(Games!$B$2:$B$5969,$A63,Games!$F$2:$F$5969)</f>
        <v>944</v>
      </c>
      <c r="J63" s="0" t="n">
        <f aca="false">SUMIF(Games!$A$2:$A$5969,$A63,Games!$F$2:$F$5969)+SUMIF(Games!$B$2:$B$5969,$A63,Games!$E$2:$E$5969)</f>
        <v>951</v>
      </c>
      <c r="K63" s="0" t="n">
        <f aca="false">SUMIF(Games!$A$2:$A$5969,$A63,Games!$G$2:$G$5969)+SUMIF(Games!$B$2:$B$5969,$A63,Games!$H$2:$H$5969)</f>
        <v>408</v>
      </c>
      <c r="L63" s="0" t="n">
        <f aca="false">SUMIF(Games!$A$2:$A$5969,$A63,Games!$H$2:$H$5969)+SUMIF(Games!$B$2:$B$5969,$A63,Games!$G$2:$G$5969)</f>
        <v>369</v>
      </c>
      <c r="M63" s="0" t="n">
        <f aca="false">SUMIF(Games!$A:$A,$A63,Games!I:I)</f>
        <v>1</v>
      </c>
      <c r="N63" s="0" t="n">
        <f aca="false">COUNTIF(Games!$A:$A,$A63)-M63</f>
        <v>12</v>
      </c>
      <c r="O63" s="0" t="n">
        <f aca="false">I63-J63</f>
        <v>-7</v>
      </c>
      <c r="P63" s="0" t="n">
        <f aca="false">IFERROR(O63/Y63,0)</f>
        <v>-0.233333333333333</v>
      </c>
      <c r="Q63" s="0" t="n">
        <f aca="false">L63-K63</f>
        <v>-39</v>
      </c>
      <c r="R63" s="0" t="n">
        <f aca="false">IFERROR(Q63/Y63,0)</f>
        <v>-1.3</v>
      </c>
      <c r="S63" s="0" t="s">
        <v>753</v>
      </c>
      <c r="T63" s="0" t="n">
        <f aca="false">IFERROR((B63/(B63+C63))*25,0)+IFERROR((D63/(D63+E63))*25,0)+IFERROR((F63/(F63+G63))*10,0)+H63+((P63-RDAVG)/RebSD)*10+((R63-TODAVG)/TOSD)*6</f>
        <v>31.4263597173043</v>
      </c>
      <c r="U63" s="0" t="n">
        <f aca="false">W63*X63</f>
        <v>0.301774120886415</v>
      </c>
      <c r="V63" s="0" t="n">
        <f aca="false">RANK(U63,U$2:U$352)</f>
        <v>91</v>
      </c>
      <c r="W63" s="0" t="n">
        <f aca="false">IFERROR((D63-C63)/(D63+E63-(B63+C63)),0)</f>
        <v>0.579429735234216</v>
      </c>
      <c r="X63" s="0" t="n">
        <f aca="false">IFERROR((F63-((B63+C63)*B63))/((F63+G63)-(B63+C63)^2),0)</f>
        <v>0.520812278928752</v>
      </c>
      <c r="Y63" s="0" t="n">
        <f aca="false">COUNTIFS(Games!$A$2:$A$5969,$A63,Games!$E$2:$E$5969,"&lt;&gt;")+COUNTIFS(Games!$B$2:$B$5969,$A63,Games!$F$2:$F$5969,"&lt;&gt;")</f>
        <v>30</v>
      </c>
    </row>
    <row r="64" customFormat="false" ht="15" hidden="false" customHeight="false" outlineLevel="0" collapsed="false">
      <c r="A64" s="0" t="s">
        <v>68</v>
      </c>
      <c r="B64" s="0" t="n">
        <f aca="false">SUMIF(Games!$A$2:$A$5969,$A64,Games!$I$2:$I$5969)+SUMIF(Games!$B$2:$B$5969,$A64,Games!$J$2:$J$5969)</f>
        <v>11</v>
      </c>
      <c r="C64" s="0" t="n">
        <f aca="false">COUNTIF(Games!$A:$A,$A64)+COUNTIF(Games!$B:$B,$A64)-B64</f>
        <v>20</v>
      </c>
      <c r="D64" s="0" t="n">
        <f aca="false">SUMIF(Games!$A$2:$A$5969,$A64,Games!$M$2:$M$5969)+SUMIF(Games!$B$2:$B$5969,$A64,Games!$K$2:$K$5969)</f>
        <v>590</v>
      </c>
      <c r="E64" s="0" t="n">
        <f aca="false">SUMIF(Games!$A$2:$A$5969,$A64,Games!$N$2:$N$5969)+SUMIF(Games!$B$2:$B$5969,$A64,Games!$L$2:$L$5969)</f>
        <v>446</v>
      </c>
      <c r="F64" s="0" t="n">
        <f aca="false">SUMIF(Games!$A$2:$A$5969,$A64,Games!$Q$2:$Q$5969)+SUMIF(Games!$B$2:$B$5969,$A64,Games!$O$2:$O$5969)</f>
        <v>19109</v>
      </c>
      <c r="G64" s="0" t="n">
        <f aca="false">SUMIF(Games!$A$2:$A$5969,$A64,Games!$R$2:$R$5969)+SUMIF(Games!$B$2:$B$5969,$A64,Games!$P$2:$P$5969)</f>
        <v>14775</v>
      </c>
      <c r="H64" s="0" t="n">
        <f aca="false">SUMIF(Games!$A$2:$A$5969,$A64,Games!$S$2:$S$5969)+SUMIF(Games!$B$2:$B$5969,$A64,Games!$T$2:$T$5969)</f>
        <v>3.26416195984584</v>
      </c>
      <c r="I64" s="0" t="n">
        <f aca="false">SUMIF(Games!$A$2:$A$5969,$A64,Games!$E$2:$E$5969)+SUMIF(Games!$B$2:$B$5969,$A64,Games!$F$2:$F$5969)</f>
        <v>1160</v>
      </c>
      <c r="J64" s="0" t="n">
        <f aca="false">SUMIF(Games!$A$2:$A$5969,$A64,Games!$F$2:$F$5969)+SUMIF(Games!$B$2:$B$5969,$A64,Games!$E$2:$E$5969)</f>
        <v>1083</v>
      </c>
      <c r="K64" s="0" t="n">
        <f aca="false">SUMIF(Games!$A$2:$A$5969,$A64,Games!$G$2:$G$5969)+SUMIF(Games!$B$2:$B$5969,$A64,Games!$H$2:$H$5969)</f>
        <v>430</v>
      </c>
      <c r="L64" s="0" t="n">
        <f aca="false">SUMIF(Games!$A$2:$A$5969,$A64,Games!$H$2:$H$5969)+SUMIF(Games!$B$2:$B$5969,$A64,Games!$G$2:$G$5969)</f>
        <v>447</v>
      </c>
      <c r="M64" s="0" t="n">
        <f aca="false">SUMIF(Games!$A:$A,$A64,Games!I:I)</f>
        <v>4</v>
      </c>
      <c r="N64" s="0" t="n">
        <f aca="false">COUNTIF(Games!$A:$A,$A64)-M64</f>
        <v>8</v>
      </c>
      <c r="O64" s="0" t="n">
        <f aca="false">I64-J64</f>
        <v>77</v>
      </c>
      <c r="P64" s="0" t="n">
        <f aca="false">IFERROR(O64/Y64,0)</f>
        <v>2.48387096774194</v>
      </c>
      <c r="Q64" s="0" t="n">
        <f aca="false">L64-K64</f>
        <v>17</v>
      </c>
      <c r="R64" s="0" t="n">
        <f aca="false">IFERROR(Q64/Y64,0)</f>
        <v>0.548387096774194</v>
      </c>
      <c r="S64" s="0" t="s">
        <v>743</v>
      </c>
      <c r="T64" s="0" t="n">
        <f aca="false">IFERROR((B64/(B64+C64))*25,0)+IFERROR((D64/(D64+E64))*25,0)+IFERROR((F64/(F64+G64))*10,0)+H64+((P64-RDAVG)/RebSD)*10+((R64-TODAVG)/TOSD)*6</f>
        <v>38.8353644991621</v>
      </c>
      <c r="U64" s="0" t="n">
        <f aca="false">W64*X64</f>
        <v>0.323316141099925</v>
      </c>
      <c r="V64" s="0" t="n">
        <f aca="false">RANK(U64,U$2:U$352)</f>
        <v>54</v>
      </c>
      <c r="W64" s="0" t="n">
        <f aca="false">IFERROR((D64-C64)/(D64+E64-(B64+C64)),0)</f>
        <v>0.567164179104478</v>
      </c>
      <c r="X64" s="0" t="n">
        <f aca="false">IFERROR((F64-((B64+C64)*B64))/((F64+G64)-(B64+C64)^2),0)</f>
        <v>0.570057406676184</v>
      </c>
      <c r="Y64" s="0" t="n">
        <f aca="false">COUNTIFS(Games!$A$2:$A$5969,$A64,Games!$E$2:$E$5969,"&lt;&gt;")+COUNTIFS(Games!$B$2:$B$5969,$A64,Games!$F$2:$F$5969,"&lt;&gt;")</f>
        <v>31</v>
      </c>
    </row>
    <row r="65" customFormat="false" ht="15" hidden="false" customHeight="false" outlineLevel="0" collapsed="false">
      <c r="A65" s="0" t="s">
        <v>69</v>
      </c>
      <c r="B65" s="0" t="n">
        <f aca="false">SUMIF(Games!$A$2:$A$5969,$A65,Games!$I$2:$I$5969)+SUMIF(Games!$B$2:$B$5969,$A65,Games!$J$2:$J$5969)</f>
        <v>14</v>
      </c>
      <c r="C65" s="0" t="n">
        <f aca="false">COUNTIF(Games!$A:$A,$A65)+COUNTIF(Games!$B:$B,$A65)-B65</f>
        <v>19</v>
      </c>
      <c r="D65" s="0" t="n">
        <f aca="false">SUMIF(Games!$A$2:$A$5969,$A65,Games!$M$2:$M$5969)+SUMIF(Games!$B$2:$B$5969,$A65,Games!$K$2:$K$5969)</f>
        <v>518</v>
      </c>
      <c r="E65" s="0" t="n">
        <f aca="false">SUMIF(Games!$A$2:$A$5969,$A65,Games!$N$2:$N$5969)+SUMIF(Games!$B$2:$B$5969,$A65,Games!$L$2:$L$5969)</f>
        <v>487</v>
      </c>
      <c r="F65" s="0" t="n">
        <f aca="false">SUMIF(Games!$A$2:$A$5969,$A65,Games!$Q$2:$Q$5969)+SUMIF(Games!$B$2:$B$5969,$A65,Games!$O$2:$O$5969)</f>
        <v>16365</v>
      </c>
      <c r="G65" s="0" t="n">
        <f aca="false">SUMIF(Games!$A$2:$A$5969,$A65,Games!$R$2:$R$5969)+SUMIF(Games!$B$2:$B$5969,$A65,Games!$P$2:$P$5969)</f>
        <v>14823</v>
      </c>
      <c r="H65" s="0" t="n">
        <f aca="false">SUMIF(Games!$A$2:$A$5969,$A65,Games!$S$2:$S$5969)+SUMIF(Games!$B$2:$B$5969,$A65,Games!$T$2:$T$5969)</f>
        <v>-19.9970284037246</v>
      </c>
      <c r="I65" s="0" t="n">
        <f aca="false">SUMIF(Games!$A$2:$A$5969,$A65,Games!$E$2:$E$5969)+SUMIF(Games!$B$2:$B$5969,$A65,Games!$F$2:$F$5969)</f>
        <v>1150</v>
      </c>
      <c r="J65" s="0" t="n">
        <f aca="false">SUMIF(Games!$A$2:$A$5969,$A65,Games!$F$2:$F$5969)+SUMIF(Games!$B$2:$B$5969,$A65,Games!$E$2:$E$5969)</f>
        <v>1139</v>
      </c>
      <c r="K65" s="0" t="n">
        <f aca="false">SUMIF(Games!$A$2:$A$5969,$A65,Games!$G$2:$G$5969)+SUMIF(Games!$B$2:$B$5969,$A65,Games!$H$2:$H$5969)</f>
        <v>354</v>
      </c>
      <c r="L65" s="0" t="n">
        <f aca="false">SUMIF(Games!$A$2:$A$5969,$A65,Games!$H$2:$H$5969)+SUMIF(Games!$B$2:$B$5969,$A65,Games!$G$2:$G$5969)</f>
        <v>338</v>
      </c>
      <c r="M65" s="0" t="n">
        <f aca="false">SUMIF(Games!$A:$A,$A65,Games!I:I)</f>
        <v>5</v>
      </c>
      <c r="N65" s="0" t="n">
        <f aca="false">COUNTIF(Games!$A:$A,$A65)-M65</f>
        <v>11</v>
      </c>
      <c r="O65" s="0" t="n">
        <f aca="false">I65-J65</f>
        <v>11</v>
      </c>
      <c r="P65" s="0" t="n">
        <f aca="false">IFERROR(O65/Y65,0)</f>
        <v>0.333333333333333</v>
      </c>
      <c r="Q65" s="0" t="n">
        <f aca="false">L65-K65</f>
        <v>-16</v>
      </c>
      <c r="R65" s="0" t="n">
        <f aca="false">IFERROR(Q65/Y65,0)</f>
        <v>-0.484848484848485</v>
      </c>
      <c r="S65" s="0" t="s">
        <v>748</v>
      </c>
      <c r="T65" s="0" t="n">
        <f aca="false">IFERROR((B65/(B65+C65))*25,0)+IFERROR((D65/(D65+E65))*25,0)+IFERROR((F65/(F65+G65))*10,0)+H65+((P65-RDAVG)/RebSD)*10+((R65-TODAVG)/TOSD)*6</f>
        <v>6.27916990025018</v>
      </c>
      <c r="U65" s="0" t="n">
        <f aca="false">W65*X65</f>
        <v>0.271244707280788</v>
      </c>
      <c r="V65" s="0" t="n">
        <f aca="false">RANK(U65,U$2:U$352)</f>
        <v>180</v>
      </c>
      <c r="W65" s="0" t="n">
        <f aca="false">IFERROR((D65-C65)/(D65+E65-(B65+C65)),0)</f>
        <v>0.513374485596708</v>
      </c>
      <c r="X65" s="0" t="n">
        <f aca="false">IFERROR((F65-((B65+C65)*B65))/((F65+G65)-(B65+C65)^2),0)</f>
        <v>0.528356423801455</v>
      </c>
      <c r="Y65" s="0" t="n">
        <f aca="false">COUNTIFS(Games!$A$2:$A$5969,$A65,Games!$E$2:$E$5969,"&lt;&gt;")+COUNTIFS(Games!$B$2:$B$5969,$A65,Games!$F$2:$F$5969,"&lt;&gt;")</f>
        <v>33</v>
      </c>
    </row>
    <row r="66" customFormat="false" ht="15" hidden="false" customHeight="false" outlineLevel="0" collapsed="false">
      <c r="A66" s="0" t="s">
        <v>70</v>
      </c>
      <c r="B66" s="0" t="n">
        <f aca="false">SUMIF(Games!$A$2:$A$5969,$A66,Games!$I$2:$I$5969)+SUMIF(Games!$B$2:$B$5969,$A66,Games!$J$2:$J$5969)</f>
        <v>4</v>
      </c>
      <c r="C66" s="0" t="n">
        <f aca="false">COUNTIF(Games!$A:$A,$A66)+COUNTIF(Games!$B:$B,$A66)-B66</f>
        <v>28</v>
      </c>
      <c r="D66" s="0" t="n">
        <f aca="false">SUMIF(Games!$A$2:$A$5969,$A66,Games!$M$2:$M$5969)+SUMIF(Games!$B$2:$B$5969,$A66,Games!$K$2:$K$5969)</f>
        <v>460</v>
      </c>
      <c r="E66" s="0" t="n">
        <f aca="false">SUMIF(Games!$A$2:$A$5969,$A66,Games!$N$2:$N$5969)+SUMIF(Games!$B$2:$B$5969,$A66,Games!$L$2:$L$5969)</f>
        <v>532</v>
      </c>
      <c r="F66" s="0" t="n">
        <f aca="false">SUMIF(Games!$A$2:$A$5969,$A66,Games!$Q$2:$Q$5969)+SUMIF(Games!$B$2:$B$5969,$A66,Games!$O$2:$O$5969)</f>
        <v>14535</v>
      </c>
      <c r="G66" s="0" t="n">
        <f aca="false">SUMIF(Games!$A$2:$A$5969,$A66,Games!$R$2:$R$5969)+SUMIF(Games!$B$2:$B$5969,$A66,Games!$P$2:$P$5969)</f>
        <v>16344</v>
      </c>
      <c r="H66" s="0" t="n">
        <f aca="false">SUMIF(Games!$A$2:$A$5969,$A66,Games!$S$2:$S$5969)+SUMIF(Games!$B$2:$B$5969,$A66,Games!$T$2:$T$5969)</f>
        <v>-106.19114205915</v>
      </c>
      <c r="I66" s="0" t="n">
        <f aca="false">SUMIF(Games!$A$2:$A$5969,$A66,Games!$E$2:$E$5969)+SUMIF(Games!$B$2:$B$5969,$A66,Games!$F$2:$F$5969)</f>
        <v>1067</v>
      </c>
      <c r="J66" s="0" t="n">
        <f aca="false">SUMIF(Games!$A$2:$A$5969,$A66,Games!$F$2:$F$5969)+SUMIF(Games!$B$2:$B$5969,$A66,Games!$E$2:$E$5969)</f>
        <v>1145</v>
      </c>
      <c r="K66" s="0" t="n">
        <f aca="false">SUMIF(Games!$A$2:$A$5969,$A66,Games!$G$2:$G$5969)+SUMIF(Games!$B$2:$B$5969,$A66,Games!$H$2:$H$5969)</f>
        <v>491</v>
      </c>
      <c r="L66" s="0" t="n">
        <f aca="false">SUMIF(Games!$A$2:$A$5969,$A66,Games!$H$2:$H$5969)+SUMIF(Games!$B$2:$B$5969,$A66,Games!$G$2:$G$5969)</f>
        <v>410</v>
      </c>
      <c r="M66" s="0" t="n">
        <f aca="false">SUMIF(Games!$A:$A,$A66,Games!I:I)</f>
        <v>0</v>
      </c>
      <c r="N66" s="0" t="n">
        <f aca="false">COUNTIF(Games!$A:$A,$A66)-M66</f>
        <v>19</v>
      </c>
      <c r="O66" s="0" t="n">
        <f aca="false">I66-J66</f>
        <v>-78</v>
      </c>
      <c r="P66" s="0" t="n">
        <f aca="false">IFERROR(O66/Y66,0)</f>
        <v>-2.4375</v>
      </c>
      <c r="Q66" s="0" t="n">
        <f aca="false">L66-K66</f>
        <v>-81</v>
      </c>
      <c r="R66" s="0" t="n">
        <f aca="false">IFERROR(Q66/Y66,0)</f>
        <v>-2.53125</v>
      </c>
      <c r="S66" s="0" t="s">
        <v>737</v>
      </c>
      <c r="T66" s="0" t="n">
        <f aca="false">IFERROR((B66/(B66+C66))*25,0)+IFERROR((D66/(D66+E66))*25,0)+IFERROR((F66/(F66+G66))*10,0)+H66+((P66-RDAVG)/RebSD)*10+((R66-TODAVG)/TOSD)*6</f>
        <v>-103.477849267359</v>
      </c>
      <c r="U66" s="0" t="n">
        <f aca="false">W66*X66</f>
        <v>0.217154580472283</v>
      </c>
      <c r="V66" s="0" t="n">
        <f aca="false">RANK(U66,U$2:U$352)</f>
        <v>333</v>
      </c>
      <c r="W66" s="0" t="n">
        <f aca="false">IFERROR((D66-C66)/(D66+E66-(B66+C66)),0)</f>
        <v>0.45</v>
      </c>
      <c r="X66" s="0" t="n">
        <f aca="false">IFERROR((F66-((B66+C66)*B66))/((F66+G66)-(B66+C66)^2),0)</f>
        <v>0.48256573438285</v>
      </c>
      <c r="Y66" s="0" t="n">
        <f aca="false">COUNTIFS(Games!$A$2:$A$5969,$A66,Games!$E$2:$E$5969,"&lt;&gt;")+COUNTIFS(Games!$B$2:$B$5969,$A66,Games!$F$2:$F$5969,"&lt;&gt;")</f>
        <v>32</v>
      </c>
    </row>
    <row r="67" customFormat="false" ht="15" hidden="false" customHeight="false" outlineLevel="0" collapsed="false">
      <c r="A67" s="0" t="s">
        <v>71</v>
      </c>
      <c r="B67" s="0" t="n">
        <f aca="false">SUMIF(Games!$A$2:$A$5969,$A67,Games!$I$2:$I$5969)+SUMIF(Games!$B$2:$B$5969,$A67,Games!$J$2:$J$5969)</f>
        <v>15</v>
      </c>
      <c r="C67" s="0" t="n">
        <f aca="false">COUNTIF(Games!$A:$A,$A67)+COUNTIF(Games!$B:$B,$A67)-B67</f>
        <v>15</v>
      </c>
      <c r="D67" s="0" t="n">
        <f aca="false">SUMIF(Games!$A$2:$A$5969,$A67,Games!$M$2:$M$5969)+SUMIF(Games!$B$2:$B$5969,$A67,Games!$K$2:$K$5969)</f>
        <v>467</v>
      </c>
      <c r="E67" s="0" t="n">
        <f aca="false">SUMIF(Games!$A$2:$A$5969,$A67,Games!$N$2:$N$5969)+SUMIF(Games!$B$2:$B$5969,$A67,Games!$L$2:$L$5969)</f>
        <v>451</v>
      </c>
      <c r="F67" s="0" t="n">
        <f aca="false">SUMIF(Games!$A$2:$A$5969,$A67,Games!$Q$2:$Q$5969)+SUMIF(Games!$B$2:$B$5969,$A67,Games!$O$2:$O$5969)</f>
        <v>14335</v>
      </c>
      <c r="G67" s="0" t="n">
        <f aca="false">SUMIF(Games!$A$2:$A$5969,$A67,Games!$R$2:$R$5969)+SUMIF(Games!$B$2:$B$5969,$A67,Games!$P$2:$P$5969)</f>
        <v>13096</v>
      </c>
      <c r="H67" s="0" t="n">
        <f aca="false">SUMIF(Games!$A$2:$A$5969,$A67,Games!$S$2:$S$5969)+SUMIF(Games!$B$2:$B$5969,$A67,Games!$T$2:$T$5969)</f>
        <v>-11.5243333027364</v>
      </c>
      <c r="I67" s="0" t="n">
        <f aca="false">SUMIF(Games!$A$2:$A$5969,$A67,Games!$E$2:$E$5969)+SUMIF(Games!$B$2:$B$5969,$A67,Games!$F$2:$F$5969)</f>
        <v>1109</v>
      </c>
      <c r="J67" s="0" t="n">
        <f aca="false">SUMIF(Games!$A$2:$A$5969,$A67,Games!$F$2:$F$5969)+SUMIF(Games!$B$2:$B$5969,$A67,Games!$E$2:$E$5969)</f>
        <v>929</v>
      </c>
      <c r="K67" s="0" t="n">
        <f aca="false">SUMIF(Games!$A$2:$A$5969,$A67,Games!$G$2:$G$5969)+SUMIF(Games!$B$2:$B$5969,$A67,Games!$H$2:$H$5969)</f>
        <v>451</v>
      </c>
      <c r="L67" s="0" t="n">
        <f aca="false">SUMIF(Games!$A$2:$A$5969,$A67,Games!$H$2:$H$5969)+SUMIF(Games!$B$2:$B$5969,$A67,Games!$G$2:$G$5969)</f>
        <v>335</v>
      </c>
      <c r="M67" s="0" t="n">
        <f aca="false">SUMIF(Games!$A:$A,$A67,Games!I:I)</f>
        <v>4</v>
      </c>
      <c r="N67" s="0" t="n">
        <f aca="false">COUNTIF(Games!$A:$A,$A67)-M67</f>
        <v>10</v>
      </c>
      <c r="O67" s="0" t="n">
        <f aca="false">I67-J67</f>
        <v>180</v>
      </c>
      <c r="P67" s="0" t="n">
        <f aca="false">IFERROR(O67/Y67,0)</f>
        <v>6</v>
      </c>
      <c r="Q67" s="0" t="n">
        <f aca="false">L67-K67</f>
        <v>-116</v>
      </c>
      <c r="R67" s="0" t="n">
        <f aca="false">IFERROR(Q67/Y67,0)</f>
        <v>-3.86666666666667</v>
      </c>
      <c r="S67" s="0" t="s">
        <v>754</v>
      </c>
      <c r="T67" s="0" t="n">
        <f aca="false">IFERROR((B67/(B67+C67))*25,0)+IFERROR((D67/(D67+E67))*25,0)+IFERROR((F67/(F67+G67))*10,0)+H67+((P67-RDAVG)/RebSD)*10+((R67-TODAVG)/TOSD)*6</f>
        <v>21.423948335682</v>
      </c>
      <c r="U67" s="0" t="n">
        <f aca="false">W67*X67</f>
        <v>0.266389886928125</v>
      </c>
      <c r="V67" s="0" t="n">
        <f aca="false">RANK(U67,U$2:U$352)</f>
        <v>200</v>
      </c>
      <c r="W67" s="0" t="n">
        <f aca="false">IFERROR((D67-C67)/(D67+E67-(B67+C67)),0)</f>
        <v>0.509009009009009</v>
      </c>
      <c r="X67" s="0" t="n">
        <f aca="false">IFERROR((F67-((B67+C67)*B67))/((F67+G67)-(B67+C67)^2),0)</f>
        <v>0.52335004334552</v>
      </c>
      <c r="Y67" s="0" t="n">
        <f aca="false">COUNTIFS(Games!$A$2:$A$5969,$A67,Games!$E$2:$E$5969,"&lt;&gt;")+COUNTIFS(Games!$B$2:$B$5969,$A67,Games!$F$2:$F$5969,"&lt;&gt;")</f>
        <v>30</v>
      </c>
    </row>
    <row r="68" customFormat="false" ht="15" hidden="false" customHeight="false" outlineLevel="0" collapsed="false">
      <c r="A68" s="0" t="s">
        <v>72</v>
      </c>
      <c r="B68" s="0" t="n">
        <f aca="false">SUMIF(Games!$A$2:$A$5969,$A68,Games!$I$2:$I$5969)+SUMIF(Games!$B$2:$B$5969,$A68,Games!$J$2:$J$5969)</f>
        <v>8</v>
      </c>
      <c r="C68" s="0" t="n">
        <f aca="false">COUNTIF(Games!$A:$A,$A68)+COUNTIF(Games!$B:$B,$A68)-B68</f>
        <v>24</v>
      </c>
      <c r="D68" s="0" t="n">
        <f aca="false">SUMIF(Games!$A$2:$A$5969,$A68,Games!$M$2:$M$5969)+SUMIF(Games!$B$2:$B$5969,$A68,Games!$K$2:$K$5969)</f>
        <v>529</v>
      </c>
      <c r="E68" s="0" t="n">
        <f aca="false">SUMIF(Games!$A$2:$A$5969,$A68,Games!$N$2:$N$5969)+SUMIF(Games!$B$2:$B$5969,$A68,Games!$L$2:$L$5969)</f>
        <v>470</v>
      </c>
      <c r="F68" s="0" t="n">
        <f aca="false">SUMIF(Games!$A$2:$A$5969,$A68,Games!$Q$2:$Q$5969)+SUMIF(Games!$B$2:$B$5969,$A68,Games!$O$2:$O$5969)</f>
        <v>15878</v>
      </c>
      <c r="G68" s="0" t="n">
        <f aca="false">SUMIF(Games!$A$2:$A$5969,$A68,Games!$R$2:$R$5969)+SUMIF(Games!$B$2:$B$5969,$A68,Games!$P$2:$P$5969)</f>
        <v>15480</v>
      </c>
      <c r="H68" s="0" t="n">
        <f aca="false">SUMIF(Games!$A$2:$A$5969,$A68,Games!$S$2:$S$5969)+SUMIF(Games!$B$2:$B$5969,$A68,Games!$T$2:$T$5969)</f>
        <v>-60.1184411500479</v>
      </c>
      <c r="I68" s="0" t="n">
        <f aca="false">SUMIF(Games!$A$2:$A$5969,$A68,Games!$E$2:$E$5969)+SUMIF(Games!$B$2:$B$5969,$A68,Games!$F$2:$F$5969)</f>
        <v>1114</v>
      </c>
      <c r="J68" s="0" t="n">
        <f aca="false">SUMIF(Games!$A$2:$A$5969,$A68,Games!$F$2:$F$5969)+SUMIF(Games!$B$2:$B$5969,$A68,Games!$E$2:$E$5969)</f>
        <v>1230</v>
      </c>
      <c r="K68" s="0" t="n">
        <f aca="false">SUMIF(Games!$A$2:$A$5969,$A68,Games!$G$2:$G$5969)+SUMIF(Games!$B$2:$B$5969,$A68,Games!$H$2:$H$5969)</f>
        <v>435</v>
      </c>
      <c r="L68" s="0" t="n">
        <f aca="false">SUMIF(Games!$A$2:$A$5969,$A68,Games!$H$2:$H$5969)+SUMIF(Games!$B$2:$B$5969,$A68,Games!$G$2:$G$5969)</f>
        <v>434</v>
      </c>
      <c r="M68" s="0" t="n">
        <f aca="false">SUMIF(Games!$A:$A,$A68,Games!I:I)</f>
        <v>3</v>
      </c>
      <c r="N68" s="0" t="n">
        <f aca="false">COUNTIF(Games!$A:$A,$A68)-M68</f>
        <v>12</v>
      </c>
      <c r="O68" s="0" t="n">
        <f aca="false">I68-J68</f>
        <v>-116</v>
      </c>
      <c r="P68" s="0" t="n">
        <f aca="false">IFERROR(O68/Y68,0)</f>
        <v>-3.625</v>
      </c>
      <c r="Q68" s="0" t="n">
        <f aca="false">L68-K68</f>
        <v>-1</v>
      </c>
      <c r="R68" s="0" t="n">
        <f aca="false">IFERROR(Q68/Y68,0)</f>
        <v>-0.03125</v>
      </c>
      <c r="S68" s="0" t="s">
        <v>752</v>
      </c>
      <c r="T68" s="0" t="n">
        <f aca="false">IFERROR((B68/(B68+C68))*25,0)+IFERROR((D68/(D68+E68))*25,0)+IFERROR((F68/(F68+G68))*10,0)+H68+((P68-RDAVG)/RebSD)*10+((R68-TODAVG)/TOSD)*6</f>
        <v>-47.5966769839933</v>
      </c>
      <c r="U68" s="0" t="n">
        <f aca="false">W68*X68</f>
        <v>0.268950189782981</v>
      </c>
      <c r="V68" s="0" t="n">
        <f aca="false">RANK(U68,U$2:U$352)</f>
        <v>186</v>
      </c>
      <c r="W68" s="0" t="n">
        <f aca="false">IFERROR((D68-C68)/(D68+E68-(B68+C68)),0)</f>
        <v>0.522233712512927</v>
      </c>
      <c r="X68" s="0" t="n">
        <f aca="false">IFERROR((F68-((B68+C68)*B68))/((F68+G68)-(B68+C68)^2),0)</f>
        <v>0.514999670336916</v>
      </c>
      <c r="Y68" s="0" t="n">
        <f aca="false">COUNTIFS(Games!$A$2:$A$5969,$A68,Games!$E$2:$E$5969,"&lt;&gt;")+COUNTIFS(Games!$B$2:$B$5969,$A68,Games!$F$2:$F$5969,"&lt;&gt;")</f>
        <v>32</v>
      </c>
    </row>
    <row r="69" customFormat="false" ht="15" hidden="false" customHeight="false" outlineLevel="0" collapsed="false">
      <c r="A69" s="0" t="s">
        <v>73</v>
      </c>
      <c r="B69" s="0" t="n">
        <f aca="false">SUMIF(Games!$A$2:$A$5969,$A69,Games!$I$2:$I$5969)+SUMIF(Games!$B$2:$B$5969,$A69,Games!$J$2:$J$5969)</f>
        <v>17</v>
      </c>
      <c r="C69" s="0" t="n">
        <f aca="false">COUNTIF(Games!$A:$A,$A69)+COUNTIF(Games!$B:$B,$A69)-B69</f>
        <v>17</v>
      </c>
      <c r="D69" s="0" t="n">
        <f aca="false">SUMIF(Games!$A$2:$A$5969,$A69,Games!$M$2:$M$5969)+SUMIF(Games!$B$2:$B$5969,$A69,Games!$K$2:$K$5969)</f>
        <v>569</v>
      </c>
      <c r="E69" s="0" t="n">
        <f aca="false">SUMIF(Games!$A$2:$A$5969,$A69,Games!$N$2:$N$5969)+SUMIF(Games!$B$2:$B$5969,$A69,Games!$L$2:$L$5969)</f>
        <v>514</v>
      </c>
      <c r="F69" s="0" t="n">
        <f aca="false">SUMIF(Games!$A$2:$A$5969,$A69,Games!$Q$2:$Q$5969)+SUMIF(Games!$B$2:$B$5969,$A69,Games!$O$2:$O$5969)</f>
        <v>18629</v>
      </c>
      <c r="G69" s="0" t="n">
        <f aca="false">SUMIF(Games!$A$2:$A$5969,$A69,Games!$R$2:$R$5969)+SUMIF(Games!$B$2:$B$5969,$A69,Games!$P$2:$P$5969)</f>
        <v>15426</v>
      </c>
      <c r="H69" s="0" t="n">
        <f aca="false">SUMIF(Games!$A$2:$A$5969,$A69,Games!$S$2:$S$5969)+SUMIF(Games!$B$2:$B$5969,$A69,Games!$T$2:$T$5969)</f>
        <v>3.32143667718373</v>
      </c>
      <c r="I69" s="0" t="n">
        <f aca="false">SUMIF(Games!$A$2:$A$5969,$A69,Games!$E$2:$E$5969)+SUMIF(Games!$B$2:$B$5969,$A69,Games!$F$2:$F$5969)</f>
        <v>1158</v>
      </c>
      <c r="J69" s="0" t="n">
        <f aca="false">SUMIF(Games!$A$2:$A$5969,$A69,Games!$F$2:$F$5969)+SUMIF(Games!$B$2:$B$5969,$A69,Games!$E$2:$E$5969)</f>
        <v>1235</v>
      </c>
      <c r="K69" s="0" t="n">
        <f aca="false">SUMIF(Games!$A$2:$A$5969,$A69,Games!$G$2:$G$5969)+SUMIF(Games!$B$2:$B$5969,$A69,Games!$H$2:$H$5969)</f>
        <v>412</v>
      </c>
      <c r="L69" s="0" t="n">
        <f aca="false">SUMIF(Games!$A$2:$A$5969,$A69,Games!$H$2:$H$5969)+SUMIF(Games!$B$2:$B$5969,$A69,Games!$G$2:$G$5969)</f>
        <v>413</v>
      </c>
      <c r="M69" s="0" t="n">
        <f aca="false">SUMIF(Games!$A:$A,$A69,Games!I:I)</f>
        <v>5</v>
      </c>
      <c r="N69" s="0" t="n">
        <f aca="false">COUNTIF(Games!$A:$A,$A69)-M69</f>
        <v>11</v>
      </c>
      <c r="O69" s="0" t="n">
        <f aca="false">I69-J69</f>
        <v>-77</v>
      </c>
      <c r="P69" s="0" t="n">
        <f aca="false">IFERROR(O69/Y69,0)</f>
        <v>-2.26470588235294</v>
      </c>
      <c r="Q69" s="0" t="n">
        <f aca="false">L69-K69</f>
        <v>1</v>
      </c>
      <c r="R69" s="0" t="n">
        <f aca="false">IFERROR(Q69/Y69,0)</f>
        <v>0.0294117647058824</v>
      </c>
      <c r="S69" s="0" t="s">
        <v>740</v>
      </c>
      <c r="T69" s="0" t="n">
        <f aca="false">IFERROR((B69/(B69+C69))*25,0)+IFERROR((D69/(D69+E69))*25,0)+IFERROR((F69/(F69+G69))*10,0)+H69+((P69-RDAVG)/RebSD)*10+((R69-TODAVG)/TOSD)*6</f>
        <v>26.376178118841</v>
      </c>
      <c r="U69" s="0" t="n">
        <f aca="false">W69*X69</f>
        <v>0.288723516417973</v>
      </c>
      <c r="V69" s="0" t="n">
        <f aca="false">RANK(U69,U$2:U$352)</f>
        <v>124</v>
      </c>
      <c r="W69" s="0" t="n">
        <f aca="false">IFERROR((D69-C69)/(D69+E69-(B69+C69)),0)</f>
        <v>0.526215443279314</v>
      </c>
      <c r="X69" s="0" t="n">
        <f aca="false">IFERROR((F69-((B69+C69)*B69))/((F69+G69)-(B69+C69)^2),0)</f>
        <v>0.548679291163865</v>
      </c>
      <c r="Y69" s="0" t="n">
        <f aca="false">COUNTIFS(Games!$A$2:$A$5969,$A69,Games!$E$2:$E$5969,"&lt;&gt;")+COUNTIFS(Games!$B$2:$B$5969,$A69,Games!$F$2:$F$5969,"&lt;&gt;")</f>
        <v>34</v>
      </c>
    </row>
    <row r="70" customFormat="false" ht="15" hidden="false" customHeight="false" outlineLevel="0" collapsed="false">
      <c r="A70" s="0" t="s">
        <v>74</v>
      </c>
      <c r="B70" s="0" t="n">
        <f aca="false">SUMIF(Games!$A$2:$A$5969,$A70,Games!$I$2:$I$5969)+SUMIF(Games!$B$2:$B$5969,$A70,Games!$J$2:$J$5969)</f>
        <v>13</v>
      </c>
      <c r="C70" s="0" t="n">
        <f aca="false">COUNTIF(Games!$A:$A,$A70)+COUNTIF(Games!$B:$B,$A70)-B70</f>
        <v>20</v>
      </c>
      <c r="D70" s="0" t="n">
        <f aca="false">SUMIF(Games!$A$2:$A$5969,$A70,Games!$M$2:$M$5969)+SUMIF(Games!$B$2:$B$5969,$A70,Games!$K$2:$K$5969)</f>
        <v>534</v>
      </c>
      <c r="E70" s="0" t="n">
        <f aca="false">SUMIF(Games!$A$2:$A$5969,$A70,Games!$N$2:$N$5969)+SUMIF(Games!$B$2:$B$5969,$A70,Games!$L$2:$L$5969)</f>
        <v>500</v>
      </c>
      <c r="F70" s="0" t="n">
        <f aca="false">SUMIF(Games!$A$2:$A$5969,$A70,Games!$Q$2:$Q$5969)+SUMIF(Games!$B$2:$B$5969,$A70,Games!$O$2:$O$5969)</f>
        <v>16768</v>
      </c>
      <c r="G70" s="0" t="n">
        <f aca="false">SUMIF(Games!$A$2:$A$5969,$A70,Games!$R$2:$R$5969)+SUMIF(Games!$B$2:$B$5969,$A70,Games!$P$2:$P$5969)</f>
        <v>15495</v>
      </c>
      <c r="H70" s="0" t="n">
        <f aca="false">SUMIF(Games!$A$2:$A$5969,$A70,Games!$S$2:$S$5969)+SUMIF(Games!$B$2:$B$5969,$A70,Games!$T$2:$T$5969)</f>
        <v>-28.6910721787603</v>
      </c>
      <c r="I70" s="0" t="n">
        <f aca="false">SUMIF(Games!$A$2:$A$5969,$A70,Games!$E$2:$E$5969)+SUMIF(Games!$B$2:$B$5969,$A70,Games!$F$2:$F$5969)</f>
        <v>1197</v>
      </c>
      <c r="J70" s="0" t="n">
        <f aca="false">SUMIF(Games!$A$2:$A$5969,$A70,Games!$F$2:$F$5969)+SUMIF(Games!$B$2:$B$5969,$A70,Games!$E$2:$E$5969)</f>
        <v>1205</v>
      </c>
      <c r="K70" s="0" t="n">
        <f aca="false">SUMIF(Games!$A$2:$A$5969,$A70,Games!$G$2:$G$5969)+SUMIF(Games!$B$2:$B$5969,$A70,Games!$H$2:$H$5969)</f>
        <v>409</v>
      </c>
      <c r="L70" s="0" t="n">
        <f aca="false">SUMIF(Games!$A$2:$A$5969,$A70,Games!$H$2:$H$5969)+SUMIF(Games!$B$2:$B$5969,$A70,Games!$G$2:$G$5969)</f>
        <v>374</v>
      </c>
      <c r="M70" s="0" t="n">
        <f aca="false">SUMIF(Games!$A:$A,$A70,Games!I:I)</f>
        <v>3</v>
      </c>
      <c r="N70" s="0" t="n">
        <f aca="false">COUNTIF(Games!$A:$A,$A70)-M70</f>
        <v>14</v>
      </c>
      <c r="O70" s="0" t="n">
        <f aca="false">I70-J70</f>
        <v>-8</v>
      </c>
      <c r="P70" s="0" t="n">
        <f aca="false">IFERROR(O70/Y70,0)</f>
        <v>-0.242424242424242</v>
      </c>
      <c r="Q70" s="0" t="n">
        <f aca="false">L70-K70</f>
        <v>-35</v>
      </c>
      <c r="R70" s="0" t="n">
        <f aca="false">IFERROR(Q70/Y70,0)</f>
        <v>-1.06060606060606</v>
      </c>
      <c r="S70" s="0" t="s">
        <v>748</v>
      </c>
      <c r="T70" s="0" t="n">
        <f aca="false">IFERROR((B70/(B70+C70))*25,0)+IFERROR((D70/(D70+E70))*25,0)+IFERROR((F70/(F70+G70))*10,0)+H70+((P70-RDAVG)/RebSD)*10+((R70-TODAVG)/TOSD)*6</f>
        <v>-6.63861738167449</v>
      </c>
      <c r="U70" s="0" t="n">
        <f aca="false">W70*X70</f>
        <v>0.269129920570223</v>
      </c>
      <c r="V70" s="0" t="n">
        <f aca="false">RANK(U70,U$2:U$352)</f>
        <v>185</v>
      </c>
      <c r="W70" s="0" t="n">
        <f aca="false">IFERROR((D70-C70)/(D70+E70-(B70+C70)),0)</f>
        <v>0.513486513486514</v>
      </c>
      <c r="X70" s="0" t="n">
        <f aca="false">IFERROR((F70-((B70+C70)*B70))/((F70+G70)-(B70+C70)^2),0)</f>
        <v>0.524122666324501</v>
      </c>
      <c r="Y70" s="0" t="n">
        <f aca="false">COUNTIFS(Games!$A$2:$A$5969,$A70,Games!$E$2:$E$5969,"&lt;&gt;")+COUNTIFS(Games!$B$2:$B$5969,$A70,Games!$F$2:$F$5969,"&lt;&gt;")</f>
        <v>33</v>
      </c>
    </row>
    <row r="71" customFormat="false" ht="15" hidden="false" customHeight="false" outlineLevel="0" collapsed="false">
      <c r="A71" s="0" t="s">
        <v>75</v>
      </c>
      <c r="B71" s="0" t="n">
        <f aca="false">SUMIF(Games!$A$2:$A$5969,$A71,Games!$I$2:$I$5969)+SUMIF(Games!$B$2:$B$5969,$A71,Games!$J$2:$J$5969)</f>
        <v>28</v>
      </c>
      <c r="C71" s="0" t="n">
        <f aca="false">COUNTIF(Games!$A:$A,$A71)+COUNTIF(Games!$B:$B,$A71)-B71</f>
        <v>8</v>
      </c>
      <c r="D71" s="0" t="n">
        <f aca="false">SUMIF(Games!$A$2:$A$5969,$A71,Games!$M$2:$M$5969)+SUMIF(Games!$B$2:$B$5969,$A71,Games!$K$2:$K$5969)</f>
        <v>723</v>
      </c>
      <c r="E71" s="0" t="n">
        <f aca="false">SUMIF(Games!$A$2:$A$5969,$A71,Games!$N$2:$N$5969)+SUMIF(Games!$B$2:$B$5969,$A71,Games!$L$2:$L$5969)</f>
        <v>486</v>
      </c>
      <c r="F71" s="0" t="n">
        <f aca="false">SUMIF(Games!$A$2:$A$5969,$A71,Games!$Q$2:$Q$5969)+SUMIF(Games!$B$2:$B$5969,$A71,Games!$O$2:$O$5969)</f>
        <v>22757</v>
      </c>
      <c r="G71" s="0" t="n">
        <f aca="false">SUMIF(Games!$A$2:$A$5969,$A71,Games!$R$2:$R$5969)+SUMIF(Games!$B$2:$B$5969,$A71,Games!$P$2:$P$5969)</f>
        <v>16955</v>
      </c>
      <c r="H71" s="0" t="n">
        <f aca="false">SUMIF(Games!$A$2:$A$5969,$A71,Games!$S$2:$S$5969)+SUMIF(Games!$B$2:$B$5969,$A71,Games!$T$2:$T$5969)</f>
        <v>140.963510675044</v>
      </c>
      <c r="I71" s="0" t="n">
        <f aca="false">SUMIF(Games!$A$2:$A$5969,$A71,Games!$E$2:$E$5969)+SUMIF(Games!$B$2:$B$5969,$A71,Games!$F$2:$F$5969)</f>
        <v>1482</v>
      </c>
      <c r="J71" s="0" t="n">
        <f aca="false">SUMIF(Games!$A$2:$A$5969,$A71,Games!$F$2:$F$5969)+SUMIF(Games!$B$2:$B$5969,$A71,Games!$E$2:$E$5969)</f>
        <v>1195</v>
      </c>
      <c r="K71" s="0" t="n">
        <f aca="false">SUMIF(Games!$A$2:$A$5969,$A71,Games!$G$2:$G$5969)+SUMIF(Games!$B$2:$B$5969,$A71,Games!$H$2:$H$5969)</f>
        <v>449</v>
      </c>
      <c r="L71" s="0" t="n">
        <f aca="false">SUMIF(Games!$A$2:$A$5969,$A71,Games!$H$2:$H$5969)+SUMIF(Games!$B$2:$B$5969,$A71,Games!$G$2:$G$5969)</f>
        <v>441</v>
      </c>
      <c r="M71" s="0" t="n">
        <f aca="false">SUMIF(Games!$A:$A,$A71,Games!I:I)</f>
        <v>9</v>
      </c>
      <c r="N71" s="0" t="n">
        <f aca="false">COUNTIF(Games!$A:$A,$A71)-M71</f>
        <v>6</v>
      </c>
      <c r="O71" s="0" t="n">
        <f aca="false">I71-J71</f>
        <v>287</v>
      </c>
      <c r="P71" s="0" t="n">
        <f aca="false">IFERROR(O71/Y71,0)</f>
        <v>7.97222222222222</v>
      </c>
      <c r="Q71" s="0" t="n">
        <f aca="false">L71-K71</f>
        <v>-8</v>
      </c>
      <c r="R71" s="0" t="n">
        <f aca="false">IFERROR(Q71/Y71,0)</f>
        <v>-0.222222222222222</v>
      </c>
      <c r="S71" s="0" t="s">
        <v>739</v>
      </c>
      <c r="T71" s="0" t="n">
        <f aca="false">IFERROR((B71/(B71+C71))*25,0)+IFERROR((D71/(D71+E71))*25,0)+IFERROR((F71/(F71+G71))*10,0)+H71+((P71-RDAVG)/RebSD)*10+((R71-TODAVG)/TOSD)*6</f>
        <v>200.724813201548</v>
      </c>
      <c r="U71" s="0" t="n">
        <f aca="false">W71*X71</f>
        <v>0.345092229438359</v>
      </c>
      <c r="V71" s="0" t="n">
        <f aca="false">RANK(U71,U$2:U$352)</f>
        <v>20</v>
      </c>
      <c r="W71" s="0" t="n">
        <f aca="false">IFERROR((D71-C71)/(D71+E71-(B71+C71)),0)</f>
        <v>0.609548167092924</v>
      </c>
      <c r="X71" s="0" t="n">
        <f aca="false">IFERROR((F71-((B71+C71)*B71))/((F71+G71)-(B71+C71)^2),0)</f>
        <v>0.566144314868805</v>
      </c>
      <c r="Y71" s="0" t="n">
        <f aca="false">COUNTIFS(Games!$A$2:$A$5969,$A71,Games!$E$2:$E$5969,"&lt;&gt;")+COUNTIFS(Games!$B$2:$B$5969,$A71,Games!$F$2:$F$5969,"&lt;&gt;")</f>
        <v>36</v>
      </c>
    </row>
    <row r="72" customFormat="false" ht="15" hidden="false" customHeight="false" outlineLevel="0" collapsed="false">
      <c r="A72" s="0" t="s">
        <v>76</v>
      </c>
      <c r="B72" s="0" t="n">
        <f aca="false">SUMIF(Games!$A$2:$A$5969,$A72,Games!$I$2:$I$5969)+SUMIF(Games!$B$2:$B$5969,$A72,Games!$J$2:$J$5969)</f>
        <v>16</v>
      </c>
      <c r="C72" s="0" t="n">
        <f aca="false">COUNTIF(Games!$A:$A,$A72)+COUNTIF(Games!$B:$B,$A72)-B72</f>
        <v>16</v>
      </c>
      <c r="D72" s="0" t="n">
        <f aca="false">SUMIF(Games!$A$2:$A$5969,$A72,Games!$M$2:$M$5969)+SUMIF(Games!$B$2:$B$5969,$A72,Games!$K$2:$K$5969)</f>
        <v>473</v>
      </c>
      <c r="E72" s="0" t="n">
        <f aca="false">SUMIF(Games!$A$2:$A$5969,$A72,Games!$N$2:$N$5969)+SUMIF(Games!$B$2:$B$5969,$A72,Games!$L$2:$L$5969)</f>
        <v>561</v>
      </c>
      <c r="F72" s="0" t="n">
        <f aca="false">SUMIF(Games!$A$2:$A$5969,$A72,Games!$Q$2:$Q$5969)+SUMIF(Games!$B$2:$B$5969,$A72,Games!$O$2:$O$5969)</f>
        <v>17235</v>
      </c>
      <c r="G72" s="0" t="n">
        <f aca="false">SUMIF(Games!$A$2:$A$5969,$A72,Games!$R$2:$R$5969)+SUMIF(Games!$B$2:$B$5969,$A72,Games!$P$2:$P$5969)</f>
        <v>15834</v>
      </c>
      <c r="H72" s="0" t="n">
        <f aca="false">SUMIF(Games!$A$2:$A$5969,$A72,Games!$S$2:$S$5969)+SUMIF(Games!$B$2:$B$5969,$A72,Games!$T$2:$T$5969)</f>
        <v>-5.90478867552867</v>
      </c>
      <c r="I72" s="0" t="n">
        <f aca="false">SUMIF(Games!$A$2:$A$5969,$A72,Games!$E$2:$E$5969)+SUMIF(Games!$B$2:$B$5969,$A72,Games!$F$2:$F$5969)</f>
        <v>1093</v>
      </c>
      <c r="J72" s="0" t="n">
        <f aca="false">SUMIF(Games!$A$2:$A$5969,$A72,Games!$F$2:$F$5969)+SUMIF(Games!$B$2:$B$5969,$A72,Games!$E$2:$E$5969)</f>
        <v>1040</v>
      </c>
      <c r="K72" s="0" t="n">
        <f aca="false">SUMIF(Games!$A$2:$A$5969,$A72,Games!$G$2:$G$5969)+SUMIF(Games!$B$2:$B$5969,$A72,Games!$H$2:$H$5969)</f>
        <v>354</v>
      </c>
      <c r="L72" s="0" t="n">
        <f aca="false">SUMIF(Games!$A$2:$A$5969,$A72,Games!$H$2:$H$5969)+SUMIF(Games!$B$2:$B$5969,$A72,Games!$G$2:$G$5969)</f>
        <v>368</v>
      </c>
      <c r="M72" s="0" t="n">
        <f aca="false">SUMIF(Games!$A:$A,$A72,Games!I:I)</f>
        <v>3</v>
      </c>
      <c r="N72" s="0" t="n">
        <f aca="false">COUNTIF(Games!$A:$A,$A72)-M72</f>
        <v>9</v>
      </c>
      <c r="O72" s="0" t="n">
        <f aca="false">I72-J72</f>
        <v>53</v>
      </c>
      <c r="P72" s="0" t="n">
        <f aca="false">IFERROR(O72/Y72,0)</f>
        <v>1.76666666666667</v>
      </c>
      <c r="Q72" s="0" t="n">
        <f aca="false">L72-K72</f>
        <v>14</v>
      </c>
      <c r="R72" s="0" t="n">
        <f aca="false">IFERROR(Q72/Y72,0)</f>
        <v>0.466666666666667</v>
      </c>
      <c r="S72" s="0" t="s">
        <v>753</v>
      </c>
      <c r="T72" s="0" t="n">
        <f aca="false">IFERROR((B72/(B72+C72))*25,0)+IFERROR((D72/(D72+E72))*25,0)+IFERROR((F72/(F72+G72))*10,0)+H72+((P72-RDAVG)/RebSD)*10+((R72-TODAVG)/TOSD)*6</f>
        <v>27.8093587474552</v>
      </c>
      <c r="U72" s="0" t="n">
        <f aca="false">W72*X72</f>
        <v>0.238013939354868</v>
      </c>
      <c r="V72" s="0" t="n">
        <f aca="false">RANK(U72,U$2:U$352)</f>
        <v>300</v>
      </c>
      <c r="W72" s="0" t="n">
        <f aca="false">IFERROR((D72-C72)/(D72+E72-(B72+C72)),0)</f>
        <v>0.456087824351297</v>
      </c>
      <c r="X72" s="0" t="n">
        <f aca="false">IFERROR((F72-((B72+C72)*B72))/((F72+G72)-(B72+C72)^2),0)</f>
        <v>0.521859884537369</v>
      </c>
      <c r="Y72" s="0" t="n">
        <f aca="false">COUNTIFS(Games!$A$2:$A$5969,$A72,Games!$E$2:$E$5969,"&lt;&gt;")+COUNTIFS(Games!$B$2:$B$5969,$A72,Games!$F$2:$F$5969,"&lt;&gt;")</f>
        <v>30</v>
      </c>
    </row>
    <row r="73" customFormat="false" ht="15" hidden="false" customHeight="false" outlineLevel="0" collapsed="false">
      <c r="A73" s="0" t="s">
        <v>77</v>
      </c>
      <c r="B73" s="0" t="n">
        <f aca="false">SUMIF(Games!$A$2:$A$5969,$A73,Games!$I$2:$I$5969)+SUMIF(Games!$B$2:$B$5969,$A73,Games!$J$2:$J$5969)</f>
        <v>10</v>
      </c>
      <c r="C73" s="0" t="n">
        <f aca="false">COUNTIF(Games!$A:$A,$A73)+COUNTIF(Games!$B:$B,$A73)-B73</f>
        <v>20</v>
      </c>
      <c r="D73" s="0" t="n">
        <f aca="false">SUMIF(Games!$A$2:$A$5969,$A73,Games!$M$2:$M$5969)+SUMIF(Games!$B$2:$B$5969,$A73,Games!$K$2:$K$5969)</f>
        <v>495</v>
      </c>
      <c r="E73" s="0" t="n">
        <f aca="false">SUMIF(Games!$A$2:$A$5969,$A73,Games!$N$2:$N$5969)+SUMIF(Games!$B$2:$B$5969,$A73,Games!$L$2:$L$5969)</f>
        <v>484</v>
      </c>
      <c r="F73" s="0" t="n">
        <f aca="false">SUMIF(Games!$A$2:$A$5969,$A73,Games!$Q$2:$Q$5969)+SUMIF(Games!$B$2:$B$5969,$A73,Games!$O$2:$O$5969)</f>
        <v>16631</v>
      </c>
      <c r="G73" s="0" t="n">
        <f aca="false">SUMIF(Games!$A$2:$A$5969,$A73,Games!$R$2:$R$5969)+SUMIF(Games!$B$2:$B$5969,$A73,Games!$P$2:$P$5969)</f>
        <v>14902</v>
      </c>
      <c r="H73" s="0" t="n">
        <f aca="false">SUMIF(Games!$A$2:$A$5969,$A73,Games!$S$2:$S$5969)+SUMIF(Games!$B$2:$B$5969,$A73,Games!$T$2:$T$5969)</f>
        <v>-45.9301947254591</v>
      </c>
      <c r="I73" s="0" t="n">
        <f aca="false">SUMIF(Games!$A$2:$A$5969,$A73,Games!$E$2:$E$5969)+SUMIF(Games!$B$2:$B$5969,$A73,Games!$F$2:$F$5969)</f>
        <v>1020</v>
      </c>
      <c r="J73" s="0" t="n">
        <f aca="false">SUMIF(Games!$A$2:$A$5969,$A73,Games!$F$2:$F$5969)+SUMIF(Games!$B$2:$B$5969,$A73,Games!$E$2:$E$5969)</f>
        <v>1108</v>
      </c>
      <c r="K73" s="0" t="n">
        <f aca="false">SUMIF(Games!$A$2:$A$5969,$A73,Games!$G$2:$G$5969)+SUMIF(Games!$B$2:$B$5969,$A73,Games!$H$2:$H$5969)</f>
        <v>431</v>
      </c>
      <c r="L73" s="0" t="n">
        <f aca="false">SUMIF(Games!$A$2:$A$5969,$A73,Games!$H$2:$H$5969)+SUMIF(Games!$B$2:$B$5969,$A73,Games!$G$2:$G$5969)</f>
        <v>360</v>
      </c>
      <c r="M73" s="0" t="n">
        <f aca="false">SUMIF(Games!$A:$A,$A73,Games!I:I)</f>
        <v>2</v>
      </c>
      <c r="N73" s="0" t="n">
        <f aca="false">COUNTIF(Games!$A:$A,$A73)-M73</f>
        <v>9</v>
      </c>
      <c r="O73" s="0" t="n">
        <f aca="false">I73-J73</f>
        <v>-88</v>
      </c>
      <c r="P73" s="0" t="n">
        <f aca="false">IFERROR(O73/Y73,0)</f>
        <v>-2.93333333333333</v>
      </c>
      <c r="Q73" s="0" t="n">
        <f aca="false">L73-K73</f>
        <v>-71</v>
      </c>
      <c r="R73" s="0" t="n">
        <f aca="false">IFERROR(Q73/Y73,0)</f>
        <v>-2.36666666666667</v>
      </c>
      <c r="S73" s="0" t="s">
        <v>751</v>
      </c>
      <c r="T73" s="0" t="n">
        <f aca="false">IFERROR((B73/(B73+C73))*25,0)+IFERROR((D73/(D73+E73))*25,0)+IFERROR((F73/(F73+G73))*10,0)+H73+((P73-RDAVG)/RebSD)*10+((R73-TODAVG)/TOSD)*6</f>
        <v>-37.2479517570505</v>
      </c>
      <c r="U73" s="0" t="n">
        <f aca="false">W73*X73</f>
        <v>0.266839823730526</v>
      </c>
      <c r="V73" s="0" t="n">
        <f aca="false">RANK(U73,U$2:U$352)</f>
        <v>198</v>
      </c>
      <c r="W73" s="0" t="n">
        <f aca="false">IFERROR((D73-C73)/(D73+E73-(B73+C73)),0)</f>
        <v>0.500526870389884</v>
      </c>
      <c r="X73" s="0" t="n">
        <f aca="false">IFERROR((F73-((B73+C73)*B73))/((F73+G73)-(B73+C73)^2),0)</f>
        <v>0.533117879411093</v>
      </c>
      <c r="Y73" s="0" t="n">
        <f aca="false">COUNTIFS(Games!$A$2:$A$5969,$A73,Games!$E$2:$E$5969,"&lt;&gt;")+COUNTIFS(Games!$B$2:$B$5969,$A73,Games!$F$2:$F$5969,"&lt;&gt;")</f>
        <v>30</v>
      </c>
    </row>
    <row r="74" customFormat="false" ht="15" hidden="false" customHeight="false" outlineLevel="0" collapsed="false">
      <c r="A74" s="0" t="s">
        <v>78</v>
      </c>
      <c r="B74" s="0" t="n">
        <f aca="false">SUMIF(Games!$A$2:$A$5969,$A74,Games!$I$2:$I$5969)+SUMIF(Games!$B$2:$B$5969,$A74,Games!$J$2:$J$5969)</f>
        <v>25</v>
      </c>
      <c r="C74" s="0" t="n">
        <f aca="false">COUNTIF(Games!$A:$A,$A74)+COUNTIF(Games!$B:$B,$A74)-B74</f>
        <v>8</v>
      </c>
      <c r="D74" s="0" t="n">
        <f aca="false">SUMIF(Games!$A$2:$A$5969,$A74,Games!$M$2:$M$5969)+SUMIF(Games!$B$2:$B$5969,$A74,Games!$K$2:$K$5969)</f>
        <v>509</v>
      </c>
      <c r="E74" s="0" t="n">
        <f aca="false">SUMIF(Games!$A$2:$A$5969,$A74,Games!$N$2:$N$5969)+SUMIF(Games!$B$2:$B$5969,$A74,Games!$L$2:$L$5969)</f>
        <v>506</v>
      </c>
      <c r="F74" s="0" t="n">
        <f aca="false">SUMIF(Games!$A$2:$A$5969,$A74,Games!$Q$2:$Q$5969)+SUMIF(Games!$B$2:$B$5969,$A74,Games!$O$2:$O$5969)</f>
        <v>16185</v>
      </c>
      <c r="G74" s="0" t="n">
        <f aca="false">SUMIF(Games!$A$2:$A$5969,$A74,Games!$R$2:$R$5969)+SUMIF(Games!$B$2:$B$5969,$A74,Games!$P$2:$P$5969)</f>
        <v>15173</v>
      </c>
      <c r="H74" s="0" t="n">
        <f aca="false">SUMIF(Games!$A$2:$A$5969,$A74,Games!$S$2:$S$5969)+SUMIF(Games!$B$2:$B$5969,$A74,Games!$T$2:$T$5969)</f>
        <v>58.5729867384365</v>
      </c>
      <c r="I74" s="0" t="n">
        <f aca="false">SUMIF(Games!$A$2:$A$5969,$A74,Games!$E$2:$E$5969)+SUMIF(Games!$B$2:$B$5969,$A74,Games!$F$2:$F$5969)</f>
        <v>1225</v>
      </c>
      <c r="J74" s="0" t="n">
        <f aca="false">SUMIF(Games!$A$2:$A$5969,$A74,Games!$F$2:$F$5969)+SUMIF(Games!$B$2:$B$5969,$A74,Games!$E$2:$E$5969)</f>
        <v>1088</v>
      </c>
      <c r="K74" s="0" t="n">
        <f aca="false">SUMIF(Games!$A$2:$A$5969,$A74,Games!$G$2:$G$5969)+SUMIF(Games!$B$2:$B$5969,$A74,Games!$H$2:$H$5969)</f>
        <v>438</v>
      </c>
      <c r="L74" s="0" t="n">
        <f aca="false">SUMIF(Games!$A$2:$A$5969,$A74,Games!$H$2:$H$5969)+SUMIF(Games!$B$2:$B$5969,$A74,Games!$G$2:$G$5969)</f>
        <v>478</v>
      </c>
      <c r="M74" s="0" t="n">
        <f aca="false">SUMIF(Games!$A:$A,$A74,Games!I:I)</f>
        <v>11</v>
      </c>
      <c r="N74" s="0" t="n">
        <f aca="false">COUNTIF(Games!$A:$A,$A74)-M74</f>
        <v>4</v>
      </c>
      <c r="O74" s="0" t="n">
        <f aca="false">I74-J74</f>
        <v>137</v>
      </c>
      <c r="P74" s="0" t="n">
        <f aca="false">IFERROR(O74/Y74,0)</f>
        <v>4.15151515151515</v>
      </c>
      <c r="Q74" s="0" t="n">
        <f aca="false">L74-K74</f>
        <v>40</v>
      </c>
      <c r="R74" s="0" t="n">
        <f aca="false">IFERROR(Q74/Y74,0)</f>
        <v>1.21212121212121</v>
      </c>
      <c r="S74" s="0" t="s">
        <v>750</v>
      </c>
      <c r="T74" s="0" t="n">
        <f aca="false">IFERROR((B74/(B74+C74))*25,0)+IFERROR((D74/(D74+E74))*25,0)+IFERROR((F74/(F74+G74))*10,0)+H74+((P74-RDAVG)/RebSD)*10+((R74-TODAVG)/TOSD)*6</f>
        <v>108.795489293799</v>
      </c>
      <c r="U74" s="0" t="n">
        <f aca="false">W74*X74</f>
        <v>0.258892447012292</v>
      </c>
      <c r="V74" s="0" t="n">
        <f aca="false">RANK(U74,U$2:U$352)</f>
        <v>235</v>
      </c>
      <c r="W74" s="0" t="n">
        <f aca="false">IFERROR((D74-C74)/(D74+E74-(B74+C74)),0)</f>
        <v>0.510183299389002</v>
      </c>
      <c r="X74" s="0" t="n">
        <f aca="false">IFERROR((F74-((B74+C74)*B74))/((F74+G74)-(B74+C74)^2),0)</f>
        <v>0.507449866199742</v>
      </c>
      <c r="Y74" s="0" t="n">
        <f aca="false">COUNTIFS(Games!$A$2:$A$5969,$A74,Games!$E$2:$E$5969,"&lt;&gt;")+COUNTIFS(Games!$B$2:$B$5969,$A74,Games!$F$2:$F$5969,"&lt;&gt;")</f>
        <v>33</v>
      </c>
    </row>
    <row r="75" customFormat="false" ht="15" hidden="false" customHeight="false" outlineLevel="0" collapsed="false">
      <c r="A75" s="0" t="s">
        <v>79</v>
      </c>
      <c r="B75" s="0" t="n">
        <f aca="false">SUMIF(Games!$A$2:$A$5969,$A75,Games!$I$2:$I$5969)+SUMIF(Games!$B$2:$B$5969,$A75,Games!$J$2:$J$5969)</f>
        <v>12</v>
      </c>
      <c r="C75" s="0" t="n">
        <f aca="false">COUNTIF(Games!$A:$A,$A75)+COUNTIF(Games!$B:$B,$A75)-B75</f>
        <v>19</v>
      </c>
      <c r="D75" s="0" t="n">
        <f aca="false">SUMIF(Games!$A$2:$A$5969,$A75,Games!$M$2:$M$5969)+SUMIF(Games!$B$2:$B$5969,$A75,Games!$K$2:$K$5969)</f>
        <v>475</v>
      </c>
      <c r="E75" s="0" t="n">
        <f aca="false">SUMIF(Games!$A$2:$A$5969,$A75,Games!$N$2:$N$5969)+SUMIF(Games!$B$2:$B$5969,$A75,Games!$L$2:$L$5969)</f>
        <v>446</v>
      </c>
      <c r="F75" s="0" t="n">
        <f aca="false">SUMIF(Games!$A$2:$A$5969,$A75,Games!$Q$2:$Q$5969)+SUMIF(Games!$B$2:$B$5969,$A75,Games!$O$2:$O$5969)</f>
        <v>14562</v>
      </c>
      <c r="G75" s="0" t="n">
        <f aca="false">SUMIF(Games!$A$2:$A$5969,$A75,Games!$R$2:$R$5969)+SUMIF(Games!$B$2:$B$5969,$A75,Games!$P$2:$P$5969)</f>
        <v>13893</v>
      </c>
      <c r="H75" s="0" t="n">
        <f aca="false">SUMIF(Games!$A$2:$A$5969,$A75,Games!$S$2:$S$5969)+SUMIF(Games!$B$2:$B$5969,$A75,Games!$T$2:$T$5969)</f>
        <v>-25.2038477579043</v>
      </c>
      <c r="I75" s="0" t="n">
        <f aca="false">SUMIF(Games!$A$2:$A$5969,$A75,Games!$E$2:$E$5969)+SUMIF(Games!$B$2:$B$5969,$A75,Games!$F$2:$F$5969)</f>
        <v>1064</v>
      </c>
      <c r="J75" s="0" t="n">
        <f aca="false">SUMIF(Games!$A$2:$A$5969,$A75,Games!$F$2:$F$5969)+SUMIF(Games!$B$2:$B$5969,$A75,Games!$E$2:$E$5969)</f>
        <v>1070</v>
      </c>
      <c r="K75" s="0" t="n">
        <f aca="false">SUMIF(Games!$A$2:$A$5969,$A75,Games!$G$2:$G$5969)+SUMIF(Games!$B$2:$B$5969,$A75,Games!$H$2:$H$5969)</f>
        <v>417</v>
      </c>
      <c r="L75" s="0" t="n">
        <f aca="false">SUMIF(Games!$A$2:$A$5969,$A75,Games!$H$2:$H$5969)+SUMIF(Games!$B$2:$B$5969,$A75,Games!$G$2:$G$5969)</f>
        <v>410</v>
      </c>
      <c r="M75" s="0" t="n">
        <f aca="false">SUMIF(Games!$A:$A,$A75,Games!I:I)</f>
        <v>5</v>
      </c>
      <c r="N75" s="0" t="n">
        <f aca="false">COUNTIF(Games!$A:$A,$A75)-M75</f>
        <v>13</v>
      </c>
      <c r="O75" s="0" t="n">
        <f aca="false">I75-J75</f>
        <v>-6</v>
      </c>
      <c r="P75" s="0" t="n">
        <f aca="false">IFERROR(O75/Y75,0)</f>
        <v>-0.193548387096774</v>
      </c>
      <c r="Q75" s="0" t="n">
        <f aca="false">L75-K75</f>
        <v>-7</v>
      </c>
      <c r="R75" s="0" t="n">
        <f aca="false">IFERROR(Q75/Y75,0)</f>
        <v>-0.225806451612903</v>
      </c>
      <c r="S75" s="0" t="s">
        <v>734</v>
      </c>
      <c r="T75" s="0" t="n">
        <f aca="false">IFERROR((B75/(B75+C75))*25,0)+IFERROR((D75/(D75+E75))*25,0)+IFERROR((F75/(F75+G75))*10,0)+H75+((P75-RDAVG)/RebSD)*10+((R75-TODAVG)/TOSD)*6</f>
        <v>-0.616742990429348</v>
      </c>
      <c r="U75" s="0" t="n">
        <f aca="false">W75*X75</f>
        <v>0.264435223047644</v>
      </c>
      <c r="V75" s="0" t="n">
        <f aca="false">RANK(U75,U$2:U$352)</f>
        <v>215</v>
      </c>
      <c r="W75" s="0" t="n">
        <f aca="false">IFERROR((D75-C75)/(D75+E75-(B75+C75)),0)</f>
        <v>0.512359550561798</v>
      </c>
      <c r="X75" s="0" t="n">
        <f aca="false">IFERROR((F75-((B75+C75)*B75))/((F75+G75)-(B75+C75)^2),0)</f>
        <v>0.516112606386848</v>
      </c>
      <c r="Y75" s="0" t="n">
        <f aca="false">COUNTIFS(Games!$A$2:$A$5969,$A75,Games!$E$2:$E$5969,"&lt;&gt;")+COUNTIFS(Games!$B$2:$B$5969,$A75,Games!$F$2:$F$5969,"&lt;&gt;")</f>
        <v>31</v>
      </c>
    </row>
    <row r="76" customFormat="false" ht="15" hidden="false" customHeight="false" outlineLevel="0" collapsed="false">
      <c r="A76" s="0" t="s">
        <v>80</v>
      </c>
      <c r="B76" s="0" t="n">
        <f aca="false">SUMIF(Games!$A$2:$A$5969,$A76,Games!$I$2:$I$5969)+SUMIF(Games!$B$2:$B$5969,$A76,Games!$J$2:$J$5969)</f>
        <v>11</v>
      </c>
      <c r="C76" s="0" t="n">
        <f aca="false">COUNTIF(Games!$A:$A,$A76)+COUNTIF(Games!$B:$B,$A76)-B76</f>
        <v>20</v>
      </c>
      <c r="D76" s="0" t="n">
        <f aca="false">SUMIF(Games!$A$2:$A$5969,$A76,Games!$M$2:$M$5969)+SUMIF(Games!$B$2:$B$5969,$A76,Games!$K$2:$K$5969)</f>
        <v>481</v>
      </c>
      <c r="E76" s="0" t="n">
        <f aca="false">SUMIF(Games!$A$2:$A$5969,$A76,Games!$N$2:$N$5969)+SUMIF(Games!$B$2:$B$5969,$A76,Games!$L$2:$L$5969)</f>
        <v>462</v>
      </c>
      <c r="F76" s="0" t="n">
        <f aca="false">SUMIF(Games!$A$2:$A$5969,$A76,Games!$Q$2:$Q$5969)+SUMIF(Games!$B$2:$B$5969,$A76,Games!$O$2:$O$5969)</f>
        <v>14996</v>
      </c>
      <c r="G76" s="0" t="n">
        <f aca="false">SUMIF(Games!$A$2:$A$5969,$A76,Games!$R$2:$R$5969)+SUMIF(Games!$B$2:$B$5969,$A76,Games!$P$2:$P$5969)</f>
        <v>14284</v>
      </c>
      <c r="H76" s="0" t="n">
        <f aca="false">SUMIF(Games!$A$2:$A$5969,$A76,Games!$S$2:$S$5969)+SUMIF(Games!$B$2:$B$5969,$A76,Games!$T$2:$T$5969)</f>
        <v>-32.0650782672449</v>
      </c>
      <c r="I76" s="0" t="n">
        <f aca="false">SUMIF(Games!$A$2:$A$5969,$A76,Games!$E$2:$E$5969)+SUMIF(Games!$B$2:$B$5969,$A76,Games!$F$2:$F$5969)</f>
        <v>1023</v>
      </c>
      <c r="J76" s="0" t="n">
        <f aca="false">SUMIF(Games!$A$2:$A$5969,$A76,Games!$F$2:$F$5969)+SUMIF(Games!$B$2:$B$5969,$A76,Games!$E$2:$E$5969)</f>
        <v>1106</v>
      </c>
      <c r="K76" s="0" t="n">
        <f aca="false">SUMIF(Games!$A$2:$A$5969,$A76,Games!$G$2:$G$5969)+SUMIF(Games!$B$2:$B$5969,$A76,Games!$H$2:$H$5969)</f>
        <v>401</v>
      </c>
      <c r="L76" s="0" t="n">
        <f aca="false">SUMIF(Games!$A$2:$A$5969,$A76,Games!$H$2:$H$5969)+SUMIF(Games!$B$2:$B$5969,$A76,Games!$G$2:$G$5969)</f>
        <v>412</v>
      </c>
      <c r="M76" s="0" t="n">
        <f aca="false">SUMIF(Games!$A:$A,$A76,Games!I:I)</f>
        <v>5</v>
      </c>
      <c r="N76" s="0" t="n">
        <f aca="false">COUNTIF(Games!$A:$A,$A76)-M76</f>
        <v>12</v>
      </c>
      <c r="O76" s="0" t="n">
        <f aca="false">I76-J76</f>
        <v>-83</v>
      </c>
      <c r="P76" s="0" t="n">
        <f aca="false">IFERROR(O76/Y76,0)</f>
        <v>-2.67741935483871</v>
      </c>
      <c r="Q76" s="0" t="n">
        <f aca="false">L76-K76</f>
        <v>11</v>
      </c>
      <c r="R76" s="0" t="n">
        <f aca="false">IFERROR(Q76/Y76,0)</f>
        <v>0.354838709677419</v>
      </c>
      <c r="S76" s="0" t="s">
        <v>734</v>
      </c>
      <c r="T76" s="0" t="n">
        <f aca="false">IFERROR((B76/(B76+C76))*25,0)+IFERROR((D76/(D76+E76))*25,0)+IFERROR((F76/(F76+G76))*10,0)+H76+((P76-RDAVG)/RebSD)*10+((R76-TODAVG)/TOSD)*6</f>
        <v>-13.4800129857001</v>
      </c>
      <c r="U76" s="0" t="n">
        <f aca="false">W76*X76</f>
        <v>0.261585698461699</v>
      </c>
      <c r="V76" s="0" t="n">
        <f aca="false">RANK(U76,U$2:U$352)</f>
        <v>226</v>
      </c>
      <c r="W76" s="0" t="n">
        <f aca="false">IFERROR((D76-C76)/(D76+E76-(B76+C76)),0)</f>
        <v>0.505482456140351</v>
      </c>
      <c r="X76" s="0" t="n">
        <f aca="false">IFERROR((F76-((B76+C76)*B76))/((F76+G76)-(B76+C76)^2),0)</f>
        <v>0.517497086761538</v>
      </c>
      <c r="Y76" s="0" t="n">
        <f aca="false">COUNTIFS(Games!$A$2:$A$5969,$A76,Games!$E$2:$E$5969,"&lt;&gt;")+COUNTIFS(Games!$B$2:$B$5969,$A76,Games!$F$2:$F$5969,"&lt;&gt;")</f>
        <v>31</v>
      </c>
    </row>
    <row r="77" customFormat="false" ht="15" hidden="false" customHeight="false" outlineLevel="0" collapsed="false">
      <c r="A77" s="0" t="s">
        <v>81</v>
      </c>
      <c r="B77" s="0" t="n">
        <f aca="false">SUMIF(Games!$A$2:$A$5969,$A77,Games!$I$2:$I$5969)+SUMIF(Games!$B$2:$B$5969,$A77,Games!$J$2:$J$5969)</f>
        <v>22</v>
      </c>
      <c r="C77" s="0" t="n">
        <f aca="false">COUNTIF(Games!$A:$A,$A77)+COUNTIF(Games!$B:$B,$A77)-B77</f>
        <v>13</v>
      </c>
      <c r="D77" s="0" t="n">
        <f aca="false">SUMIF(Games!$A$2:$A$5969,$A77,Games!$M$2:$M$5969)+SUMIF(Games!$B$2:$B$5969,$A77,Games!$K$2:$K$5969)</f>
        <v>536</v>
      </c>
      <c r="E77" s="0" t="n">
        <f aca="false">SUMIF(Games!$A$2:$A$5969,$A77,Games!$N$2:$N$5969)+SUMIF(Games!$B$2:$B$5969,$A77,Games!$L$2:$L$5969)</f>
        <v>497</v>
      </c>
      <c r="F77" s="0" t="n">
        <f aca="false">SUMIF(Games!$A$2:$A$5969,$A77,Games!$Q$2:$Q$5969)+SUMIF(Games!$B$2:$B$5969,$A77,Games!$O$2:$O$5969)</f>
        <v>17280</v>
      </c>
      <c r="G77" s="0" t="n">
        <f aca="false">SUMIF(Games!$A$2:$A$5969,$A77,Games!$R$2:$R$5969)+SUMIF(Games!$B$2:$B$5969,$A77,Games!$P$2:$P$5969)</f>
        <v>15521</v>
      </c>
      <c r="H77" s="0" t="n">
        <f aca="false">SUMIF(Games!$A$2:$A$5969,$A77,Games!$S$2:$S$5969)+SUMIF(Games!$B$2:$B$5969,$A77,Games!$T$2:$T$5969)</f>
        <v>23.6629656795203</v>
      </c>
      <c r="I77" s="0" t="n">
        <f aca="false">SUMIF(Games!$A$2:$A$5969,$A77,Games!$E$2:$E$5969)+SUMIF(Games!$B$2:$B$5969,$A77,Games!$F$2:$F$5969)</f>
        <v>1230</v>
      </c>
      <c r="J77" s="0" t="n">
        <f aca="false">SUMIF(Games!$A$2:$A$5969,$A77,Games!$F$2:$F$5969)+SUMIF(Games!$B$2:$B$5969,$A77,Games!$E$2:$E$5969)</f>
        <v>1244</v>
      </c>
      <c r="K77" s="0" t="n">
        <f aca="false">SUMIF(Games!$A$2:$A$5969,$A77,Games!$G$2:$G$5969)+SUMIF(Games!$B$2:$B$5969,$A77,Games!$H$2:$H$5969)</f>
        <v>447</v>
      </c>
      <c r="L77" s="0" t="n">
        <f aca="false">SUMIF(Games!$A$2:$A$5969,$A77,Games!$H$2:$H$5969)+SUMIF(Games!$B$2:$B$5969,$A77,Games!$G$2:$G$5969)</f>
        <v>506</v>
      </c>
      <c r="M77" s="0" t="n">
        <f aca="false">SUMIF(Games!$A:$A,$A77,Games!I:I)</f>
        <v>7</v>
      </c>
      <c r="N77" s="0" t="n">
        <f aca="false">COUNTIF(Games!$A:$A,$A77)-M77</f>
        <v>10</v>
      </c>
      <c r="O77" s="0" t="n">
        <f aca="false">I77-J77</f>
        <v>-14</v>
      </c>
      <c r="P77" s="0" t="n">
        <f aca="false">IFERROR(O77/Y77,0)</f>
        <v>-0.4</v>
      </c>
      <c r="Q77" s="0" t="n">
        <f aca="false">L77-K77</f>
        <v>59</v>
      </c>
      <c r="R77" s="0" t="n">
        <f aca="false">IFERROR(Q77/Y77,0)</f>
        <v>1.68571428571429</v>
      </c>
      <c r="S77" s="0" t="s">
        <v>728</v>
      </c>
      <c r="T77" s="0" t="n">
        <f aca="false">IFERROR((B77/(B77+C77))*25,0)+IFERROR((D77/(D77+E77))*25,0)+IFERROR((F77/(F77+G77))*10,0)+H77+((P77-RDAVG)/RebSD)*10+((R77-TODAVG)/TOSD)*6</f>
        <v>60.0478231186886</v>
      </c>
      <c r="U77" s="0" t="n">
        <f aca="false">W77*X77</f>
        <v>0.274006652778575</v>
      </c>
      <c r="V77" s="0" t="n">
        <f aca="false">RANK(U77,U$2:U$352)</f>
        <v>169</v>
      </c>
      <c r="W77" s="0" t="n">
        <f aca="false">IFERROR((D77-C77)/(D77+E77-(B77+C77)),0)</f>
        <v>0.524048096192385</v>
      </c>
      <c r="X77" s="0" t="n">
        <f aca="false">IFERROR((F77-((B77+C77)*B77))/((F77+G77)-(B77+C77)^2),0)</f>
        <v>0.522865467443628</v>
      </c>
      <c r="Y77" s="0" t="n">
        <f aca="false">COUNTIFS(Games!$A$2:$A$5969,$A77,Games!$E$2:$E$5969,"&lt;&gt;")+COUNTIFS(Games!$B$2:$B$5969,$A77,Games!$F$2:$F$5969,"&lt;&gt;")</f>
        <v>35</v>
      </c>
    </row>
    <row r="78" customFormat="false" ht="15" hidden="false" customHeight="false" outlineLevel="0" collapsed="false">
      <c r="A78" s="0" t="s">
        <v>82</v>
      </c>
      <c r="B78" s="0" t="n">
        <f aca="false">SUMIF(Games!$A$2:$A$5969,$A78,Games!$I$2:$I$5969)+SUMIF(Games!$B$2:$B$5969,$A78,Games!$J$2:$J$5969)</f>
        <v>20</v>
      </c>
      <c r="C78" s="0" t="n">
        <f aca="false">COUNTIF(Games!$A:$A,$A78)+COUNTIF(Games!$B:$B,$A78)-B78</f>
        <v>15</v>
      </c>
      <c r="D78" s="0" t="n">
        <f aca="false">SUMIF(Games!$A$2:$A$5969,$A78,Games!$M$2:$M$5969)+SUMIF(Games!$B$2:$B$5969,$A78,Games!$K$2:$K$5969)</f>
        <v>577</v>
      </c>
      <c r="E78" s="0" t="n">
        <f aca="false">SUMIF(Games!$A$2:$A$5969,$A78,Games!$N$2:$N$5969)+SUMIF(Games!$B$2:$B$5969,$A78,Games!$L$2:$L$5969)</f>
        <v>520</v>
      </c>
      <c r="F78" s="0" t="n">
        <f aca="false">SUMIF(Games!$A$2:$A$5969,$A78,Games!$Q$2:$Q$5969)+SUMIF(Games!$B$2:$B$5969,$A78,Games!$O$2:$O$5969)</f>
        <v>17725</v>
      </c>
      <c r="G78" s="0" t="n">
        <f aca="false">SUMIF(Games!$A$2:$A$5969,$A78,Games!$R$2:$R$5969)+SUMIF(Games!$B$2:$B$5969,$A78,Games!$P$2:$P$5969)</f>
        <v>16309</v>
      </c>
      <c r="H78" s="0" t="n">
        <f aca="false">SUMIF(Games!$A$2:$A$5969,$A78,Games!$S$2:$S$5969)+SUMIF(Games!$B$2:$B$5969,$A78,Games!$T$2:$T$5969)</f>
        <v>12.4177019767466</v>
      </c>
      <c r="I78" s="0" t="n">
        <f aca="false">SUMIF(Games!$A$2:$A$5969,$A78,Games!$E$2:$E$5969)+SUMIF(Games!$B$2:$B$5969,$A78,Games!$F$2:$F$5969)</f>
        <v>1163</v>
      </c>
      <c r="J78" s="0" t="n">
        <f aca="false">SUMIF(Games!$A$2:$A$5969,$A78,Games!$F$2:$F$5969)+SUMIF(Games!$B$2:$B$5969,$A78,Games!$E$2:$E$5969)</f>
        <v>1182</v>
      </c>
      <c r="K78" s="0" t="n">
        <f aca="false">SUMIF(Games!$A$2:$A$5969,$A78,Games!$G$2:$G$5969)+SUMIF(Games!$B$2:$B$5969,$A78,Games!$H$2:$H$5969)</f>
        <v>402</v>
      </c>
      <c r="L78" s="0" t="n">
        <f aca="false">SUMIF(Games!$A$2:$A$5969,$A78,Games!$H$2:$H$5969)+SUMIF(Games!$B$2:$B$5969,$A78,Games!$G$2:$G$5969)</f>
        <v>413</v>
      </c>
      <c r="M78" s="0" t="n">
        <f aca="false">SUMIF(Games!$A:$A,$A78,Games!I:I)</f>
        <v>7</v>
      </c>
      <c r="N78" s="0" t="n">
        <f aca="false">COUNTIF(Games!$A:$A,$A78)-M78</f>
        <v>14</v>
      </c>
      <c r="O78" s="0" t="n">
        <f aca="false">I78-J78</f>
        <v>-19</v>
      </c>
      <c r="P78" s="0" t="n">
        <f aca="false">IFERROR(O78/Y78,0)</f>
        <v>-0.542857142857143</v>
      </c>
      <c r="Q78" s="0" t="n">
        <f aca="false">L78-K78</f>
        <v>11</v>
      </c>
      <c r="R78" s="0" t="n">
        <f aca="false">IFERROR(Q78/Y78,0)</f>
        <v>0.314285714285714</v>
      </c>
      <c r="S78" s="0" t="s">
        <v>755</v>
      </c>
      <c r="T78" s="0" t="n">
        <f aca="false">IFERROR((B78/(B78+C78))*25,0)+IFERROR((D78/(D78+E78))*25,0)+IFERROR((F78/(F78+G78))*10,0)+H78+((P78-RDAVG)/RebSD)*10+((R78-TODAVG)/TOSD)*6</f>
        <v>42.7127048375186</v>
      </c>
      <c r="U78" s="0" t="n">
        <f aca="false">W78*X78</f>
        <v>0.274603409943496</v>
      </c>
      <c r="V78" s="0" t="n">
        <f aca="false">RANK(U78,U$2:U$352)</f>
        <v>166</v>
      </c>
      <c r="W78" s="0" t="n">
        <f aca="false">IFERROR((D78-C78)/(D78+E78-(B78+C78)),0)</f>
        <v>0.529190207156309</v>
      </c>
      <c r="X78" s="0" t="n">
        <f aca="false">IFERROR((F78-((B78+C78)*B78))/((F78+G78)-(B78+C78)^2),0)</f>
        <v>0.518912493523119</v>
      </c>
      <c r="Y78" s="0" t="n">
        <f aca="false">COUNTIFS(Games!$A$2:$A$5969,$A78,Games!$E$2:$E$5969,"&lt;&gt;")+COUNTIFS(Games!$B$2:$B$5969,$A78,Games!$F$2:$F$5969,"&lt;&gt;")</f>
        <v>35</v>
      </c>
    </row>
    <row r="79" customFormat="false" ht="15" hidden="false" customHeight="false" outlineLevel="0" collapsed="false">
      <c r="A79" s="0" t="s">
        <v>83</v>
      </c>
      <c r="B79" s="0" t="n">
        <f aca="false">SUMIF(Games!$A$2:$A$5969,$A79,Games!$I$2:$I$5969)+SUMIF(Games!$B$2:$B$5969,$A79,Games!$J$2:$J$5969)</f>
        <v>14</v>
      </c>
      <c r="C79" s="0" t="n">
        <f aca="false">COUNTIF(Games!$A:$A,$A79)+COUNTIF(Games!$B:$B,$A79)-B79</f>
        <v>18</v>
      </c>
      <c r="D79" s="0" t="n">
        <f aca="false">SUMIF(Games!$A$2:$A$5969,$A79,Games!$M$2:$M$5969)+SUMIF(Games!$B$2:$B$5969,$A79,Games!$K$2:$K$5969)</f>
        <v>525</v>
      </c>
      <c r="E79" s="0" t="n">
        <f aca="false">SUMIF(Games!$A$2:$A$5969,$A79,Games!$N$2:$N$5969)+SUMIF(Games!$B$2:$B$5969,$A79,Games!$L$2:$L$5969)</f>
        <v>457</v>
      </c>
      <c r="F79" s="0" t="n">
        <f aca="false">SUMIF(Games!$A$2:$A$5969,$A79,Games!$Q$2:$Q$5969)+SUMIF(Games!$B$2:$B$5969,$A79,Games!$O$2:$O$5969)</f>
        <v>15809</v>
      </c>
      <c r="G79" s="0" t="n">
        <f aca="false">SUMIF(Games!$A$2:$A$5969,$A79,Games!$R$2:$R$5969)+SUMIF(Games!$B$2:$B$5969,$A79,Games!$P$2:$P$5969)</f>
        <v>14722</v>
      </c>
      <c r="H79" s="0" t="n">
        <f aca="false">SUMIF(Games!$A$2:$A$5969,$A79,Games!$S$2:$S$5969)+SUMIF(Games!$B$2:$B$5969,$A79,Games!$T$2:$T$5969)</f>
        <v>-19.1722424398499</v>
      </c>
      <c r="I79" s="0" t="n">
        <f aca="false">SUMIF(Games!$A$2:$A$5969,$A79,Games!$E$2:$E$5969)+SUMIF(Games!$B$2:$B$5969,$A79,Games!$F$2:$F$5969)</f>
        <v>1097</v>
      </c>
      <c r="J79" s="0" t="n">
        <f aca="false">SUMIF(Games!$A$2:$A$5969,$A79,Games!$F$2:$F$5969)+SUMIF(Games!$B$2:$B$5969,$A79,Games!$E$2:$E$5969)</f>
        <v>1185</v>
      </c>
      <c r="K79" s="0" t="n">
        <f aca="false">SUMIF(Games!$A$2:$A$5969,$A79,Games!$G$2:$G$5969)+SUMIF(Games!$B$2:$B$5969,$A79,Games!$H$2:$H$5969)</f>
        <v>362</v>
      </c>
      <c r="L79" s="0" t="n">
        <f aca="false">SUMIF(Games!$A$2:$A$5969,$A79,Games!$H$2:$H$5969)+SUMIF(Games!$B$2:$B$5969,$A79,Games!$G$2:$G$5969)</f>
        <v>316</v>
      </c>
      <c r="M79" s="0" t="n">
        <f aca="false">SUMIF(Games!$A:$A,$A79,Games!I:I)</f>
        <v>5</v>
      </c>
      <c r="N79" s="0" t="n">
        <f aca="false">COUNTIF(Games!$A:$A,$A79)-M79</f>
        <v>13</v>
      </c>
      <c r="O79" s="0" t="n">
        <f aca="false">I79-J79</f>
        <v>-88</v>
      </c>
      <c r="P79" s="0" t="n">
        <f aca="false">IFERROR(O79/Y79,0)</f>
        <v>-2.83870967741936</v>
      </c>
      <c r="Q79" s="0" t="n">
        <f aca="false">L79-K79</f>
        <v>-46</v>
      </c>
      <c r="R79" s="0" t="n">
        <f aca="false">IFERROR(Q79/Y79,0)</f>
        <v>-1.48387096774194</v>
      </c>
      <c r="S79" s="0" t="s">
        <v>748</v>
      </c>
      <c r="T79" s="0" t="n">
        <f aca="false">IFERROR((B79/(B79+C79))*25,0)+IFERROR((D79/(D79+E79))*25,0)+IFERROR((F79/(F79+G79))*10,0)+H79+((P79-RDAVG)/RebSD)*10+((R79-TODAVG)/TOSD)*6</f>
        <v>-4.17331762201747</v>
      </c>
      <c r="U79" s="0" t="n">
        <f aca="false">W79*X79</f>
        <v>0.277829774558401</v>
      </c>
      <c r="V79" s="0" t="n">
        <f aca="false">RANK(U79,U$2:U$352)</f>
        <v>154</v>
      </c>
      <c r="W79" s="0" t="n">
        <f aca="false">IFERROR((D79-C79)/(D79+E79-(B79+C79)),0)</f>
        <v>0.533684210526316</v>
      </c>
      <c r="X79" s="0" t="n">
        <f aca="false">IFERROR((F79-((B79+C79)*B79))/((F79+G79)-(B79+C79)^2),0)</f>
        <v>0.520588334971363</v>
      </c>
      <c r="Y79" s="0" t="n">
        <f aca="false">COUNTIFS(Games!$A$2:$A$5969,$A79,Games!$E$2:$E$5969,"&lt;&gt;")+COUNTIFS(Games!$B$2:$B$5969,$A79,Games!$F$2:$F$5969,"&lt;&gt;")</f>
        <v>31</v>
      </c>
    </row>
    <row r="80" customFormat="false" ht="15" hidden="false" customHeight="false" outlineLevel="0" collapsed="false">
      <c r="A80" s="0" t="s">
        <v>84</v>
      </c>
      <c r="B80" s="0" t="n">
        <f aca="false">SUMIF(Games!$A$2:$A$5969,$A80,Games!$I$2:$I$5969)+SUMIF(Games!$B$2:$B$5969,$A80,Games!$J$2:$J$5969)</f>
        <v>17</v>
      </c>
      <c r="C80" s="0" t="n">
        <f aca="false">COUNTIF(Games!$A:$A,$A80)+COUNTIF(Games!$B:$B,$A80)-B80</f>
        <v>15</v>
      </c>
      <c r="D80" s="0" t="n">
        <f aca="false">SUMIF(Games!$A$2:$A$5969,$A80,Games!$M$2:$M$5969)+SUMIF(Games!$B$2:$B$5969,$A80,Games!$K$2:$K$5969)</f>
        <v>548</v>
      </c>
      <c r="E80" s="0" t="n">
        <f aca="false">SUMIF(Games!$A$2:$A$5969,$A80,Games!$N$2:$N$5969)+SUMIF(Games!$B$2:$B$5969,$A80,Games!$L$2:$L$5969)</f>
        <v>447</v>
      </c>
      <c r="F80" s="0" t="n">
        <f aca="false">SUMIF(Games!$A$2:$A$5969,$A80,Games!$Q$2:$Q$5969)+SUMIF(Games!$B$2:$B$5969,$A80,Games!$O$2:$O$5969)</f>
        <v>16814</v>
      </c>
      <c r="G80" s="0" t="n">
        <f aca="false">SUMIF(Games!$A$2:$A$5969,$A80,Games!$R$2:$R$5969)+SUMIF(Games!$B$2:$B$5969,$A80,Games!$P$2:$P$5969)</f>
        <v>14521</v>
      </c>
      <c r="H80" s="0" t="n">
        <f aca="false">SUMIF(Games!$A$2:$A$5969,$A80,Games!$S$2:$S$5969)+SUMIF(Games!$B$2:$B$5969,$A80,Games!$T$2:$T$5969)</f>
        <v>18.7883730506227</v>
      </c>
      <c r="I80" s="0" t="n">
        <f aca="false">SUMIF(Games!$A$2:$A$5969,$A80,Games!$E$2:$E$5969)+SUMIF(Games!$B$2:$B$5969,$A80,Games!$F$2:$F$5969)</f>
        <v>1058</v>
      </c>
      <c r="J80" s="0" t="n">
        <f aca="false">SUMIF(Games!$A$2:$A$5969,$A80,Games!$F$2:$F$5969)+SUMIF(Games!$B$2:$B$5969,$A80,Games!$E$2:$E$5969)</f>
        <v>1023</v>
      </c>
      <c r="K80" s="0" t="n">
        <f aca="false">SUMIF(Games!$A$2:$A$5969,$A80,Games!$G$2:$G$5969)+SUMIF(Games!$B$2:$B$5969,$A80,Games!$H$2:$H$5969)</f>
        <v>431</v>
      </c>
      <c r="L80" s="0" t="n">
        <f aca="false">SUMIF(Games!$A$2:$A$5969,$A80,Games!$H$2:$H$5969)+SUMIF(Games!$B$2:$B$5969,$A80,Games!$G$2:$G$5969)</f>
        <v>438</v>
      </c>
      <c r="M80" s="0" t="n">
        <f aca="false">SUMIF(Games!$A:$A,$A80,Games!I:I)</f>
        <v>3</v>
      </c>
      <c r="N80" s="0" t="n">
        <f aca="false">COUNTIF(Games!$A:$A,$A80)-M80</f>
        <v>11</v>
      </c>
      <c r="O80" s="0" t="n">
        <f aca="false">I80-J80</f>
        <v>35</v>
      </c>
      <c r="P80" s="0" t="n">
        <f aca="false">IFERROR(O80/Y80,0)</f>
        <v>1.09375</v>
      </c>
      <c r="Q80" s="0" t="n">
        <f aca="false">L80-K80</f>
        <v>7</v>
      </c>
      <c r="R80" s="0" t="n">
        <f aca="false">IFERROR(Q80/Y80,0)</f>
        <v>0.21875</v>
      </c>
      <c r="S80" s="0" t="s">
        <v>740</v>
      </c>
      <c r="T80" s="0" t="n">
        <f aca="false">IFERROR((B80/(B80+C80))*25,0)+IFERROR((D80/(D80+E80))*25,0)+IFERROR((F80/(F80+G80))*10,0)+H80+((P80-RDAVG)/RebSD)*10+((R80-TODAVG)/TOSD)*6</f>
        <v>53.1057239482333</v>
      </c>
      <c r="U80" s="0" t="n">
        <f aca="false">W80*X80</f>
        <v>0.297090120749956</v>
      </c>
      <c r="V80" s="0" t="n">
        <f aca="false">RANK(U80,U$2:U$352)</f>
        <v>96</v>
      </c>
      <c r="W80" s="0" t="n">
        <f aca="false">IFERROR((D80-C80)/(D80+E80-(B80+C80)),0)</f>
        <v>0.553478712357217</v>
      </c>
      <c r="X80" s="0" t="n">
        <f aca="false">IFERROR((F80-((B80+C80)*B80))/((F80+G80)-(B80+C80)^2),0)</f>
        <v>0.536768829797763</v>
      </c>
      <c r="Y80" s="0" t="n">
        <f aca="false">COUNTIFS(Games!$A$2:$A$5969,$A80,Games!$E$2:$E$5969,"&lt;&gt;")+COUNTIFS(Games!$B$2:$B$5969,$A80,Games!$F$2:$F$5969,"&lt;&gt;")</f>
        <v>32</v>
      </c>
    </row>
    <row r="81" customFormat="false" ht="15" hidden="false" customHeight="false" outlineLevel="0" collapsed="false">
      <c r="A81" s="0" t="s">
        <v>85</v>
      </c>
      <c r="B81" s="0" t="n">
        <f aca="false">SUMIF(Games!$A$2:$A$5969,$A81,Games!$I$2:$I$5969)+SUMIF(Games!$B$2:$B$5969,$A81,Games!$J$2:$J$5969)</f>
        <v>17</v>
      </c>
      <c r="C81" s="0" t="n">
        <f aca="false">COUNTIF(Games!$A:$A,$A81)+COUNTIF(Games!$B:$B,$A81)-B81</f>
        <v>16</v>
      </c>
      <c r="D81" s="0" t="n">
        <f aca="false">SUMIF(Games!$A$2:$A$5969,$A81,Games!$M$2:$M$5969)+SUMIF(Games!$B$2:$B$5969,$A81,Games!$K$2:$K$5969)</f>
        <v>536</v>
      </c>
      <c r="E81" s="0" t="n">
        <f aca="false">SUMIF(Games!$A$2:$A$5969,$A81,Games!$N$2:$N$5969)+SUMIF(Games!$B$2:$B$5969,$A81,Games!$L$2:$L$5969)</f>
        <v>539</v>
      </c>
      <c r="F81" s="0" t="n">
        <f aca="false">SUMIF(Games!$A$2:$A$5969,$A81,Games!$Q$2:$Q$5969)+SUMIF(Games!$B$2:$B$5969,$A81,Games!$O$2:$O$5969)</f>
        <v>16946</v>
      </c>
      <c r="G81" s="0" t="n">
        <f aca="false">SUMIF(Games!$A$2:$A$5969,$A81,Games!$R$2:$R$5969)+SUMIF(Games!$B$2:$B$5969,$A81,Games!$P$2:$P$5969)</f>
        <v>17296</v>
      </c>
      <c r="H81" s="0" t="n">
        <f aca="false">SUMIF(Games!$A$2:$A$5969,$A81,Games!$S$2:$S$5969)+SUMIF(Games!$B$2:$B$5969,$A81,Games!$T$2:$T$5969)</f>
        <v>-2.59598487888757</v>
      </c>
      <c r="I81" s="0" t="n">
        <f aca="false">SUMIF(Games!$A$2:$A$5969,$A81,Games!$E$2:$E$5969)+SUMIF(Games!$B$2:$B$5969,$A81,Games!$F$2:$F$5969)</f>
        <v>1156</v>
      </c>
      <c r="J81" s="0" t="n">
        <f aca="false">SUMIF(Games!$A$2:$A$5969,$A81,Games!$F$2:$F$5969)+SUMIF(Games!$B$2:$B$5969,$A81,Games!$E$2:$E$5969)</f>
        <v>1243</v>
      </c>
      <c r="K81" s="0" t="n">
        <f aca="false">SUMIF(Games!$A$2:$A$5969,$A81,Games!$G$2:$G$5969)+SUMIF(Games!$B$2:$B$5969,$A81,Games!$H$2:$H$5969)</f>
        <v>421</v>
      </c>
      <c r="L81" s="0" t="n">
        <f aca="false">SUMIF(Games!$A$2:$A$5969,$A81,Games!$H$2:$H$5969)+SUMIF(Games!$B$2:$B$5969,$A81,Games!$G$2:$G$5969)</f>
        <v>457</v>
      </c>
      <c r="M81" s="0" t="n">
        <f aca="false">SUMIF(Games!$A:$A,$A81,Games!I:I)</f>
        <v>4</v>
      </c>
      <c r="N81" s="0" t="n">
        <f aca="false">COUNTIF(Games!$A:$A,$A81)-M81</f>
        <v>13</v>
      </c>
      <c r="O81" s="0" t="n">
        <f aca="false">I81-J81</f>
        <v>-87</v>
      </c>
      <c r="P81" s="0" t="n">
        <f aca="false">IFERROR(O81/Y81,0)</f>
        <v>-2.63636363636364</v>
      </c>
      <c r="Q81" s="0" t="n">
        <f aca="false">L81-K81</f>
        <v>36</v>
      </c>
      <c r="R81" s="0" t="n">
        <f aca="false">IFERROR(Q81/Y81,0)</f>
        <v>1.09090909090909</v>
      </c>
      <c r="S81" s="0" t="s">
        <v>747</v>
      </c>
      <c r="T81" s="0" t="n">
        <f aca="false">IFERROR((B81/(B81+C81))*25,0)+IFERROR((D81/(D81+E81))*25,0)+IFERROR((F81/(F81+G81))*10,0)+H81+((P81-RDAVG)/RebSD)*10+((R81-TODAVG)/TOSD)*6</f>
        <v>22.0031823826365</v>
      </c>
      <c r="U81" s="0" t="n">
        <f aca="false">W81*X81</f>
        <v>0.246637572221573</v>
      </c>
      <c r="V81" s="0" t="n">
        <f aca="false">RANK(U81,U$2:U$352)</f>
        <v>279</v>
      </c>
      <c r="W81" s="0" t="n">
        <f aca="false">IFERROR((D81-C81)/(D81+E81-(B81+C81)),0)</f>
        <v>0.499040307101727</v>
      </c>
      <c r="X81" s="0" t="n">
        <f aca="false">IFERROR((F81-((B81+C81)*B81))/((F81+G81)-(B81+C81)^2),0)</f>
        <v>0.494223750490152</v>
      </c>
      <c r="Y81" s="0" t="n">
        <f aca="false">COUNTIFS(Games!$A$2:$A$5969,$A81,Games!$E$2:$E$5969,"&lt;&gt;")+COUNTIFS(Games!$B$2:$B$5969,$A81,Games!$F$2:$F$5969,"&lt;&gt;")</f>
        <v>33</v>
      </c>
    </row>
    <row r="82" customFormat="false" ht="15" hidden="false" customHeight="false" outlineLevel="0" collapsed="false">
      <c r="A82" s="0" t="s">
        <v>86</v>
      </c>
      <c r="B82" s="0" t="n">
        <f aca="false">SUMIF(Games!$A$2:$A$5969,$A82,Games!$I$2:$I$5969)+SUMIF(Games!$B$2:$B$5969,$A82,Games!$J$2:$J$5969)</f>
        <v>13</v>
      </c>
      <c r="C82" s="0" t="n">
        <f aca="false">COUNTIF(Games!$A:$A,$A82)+COUNTIF(Games!$B:$B,$A82)-B82</f>
        <v>18</v>
      </c>
      <c r="D82" s="0" t="n">
        <f aca="false">SUMIF(Games!$A$2:$A$5969,$A82,Games!$M$2:$M$5969)+SUMIF(Games!$B$2:$B$5969,$A82,Games!$K$2:$K$5969)</f>
        <v>457</v>
      </c>
      <c r="E82" s="0" t="n">
        <f aca="false">SUMIF(Games!$A$2:$A$5969,$A82,Games!$N$2:$N$5969)+SUMIF(Games!$B$2:$B$5969,$A82,Games!$L$2:$L$5969)</f>
        <v>482</v>
      </c>
      <c r="F82" s="0" t="n">
        <f aca="false">SUMIF(Games!$A$2:$A$5969,$A82,Games!$Q$2:$Q$5969)+SUMIF(Games!$B$2:$B$5969,$A82,Games!$O$2:$O$5969)</f>
        <v>14260</v>
      </c>
      <c r="G82" s="0" t="n">
        <f aca="false">SUMIF(Games!$A$2:$A$5969,$A82,Games!$R$2:$R$5969)+SUMIF(Games!$B$2:$B$5969,$A82,Games!$P$2:$P$5969)</f>
        <v>15079</v>
      </c>
      <c r="H82" s="0" t="n">
        <f aca="false">SUMIF(Games!$A$2:$A$5969,$A82,Games!$S$2:$S$5969)+SUMIF(Games!$B$2:$B$5969,$A82,Games!$T$2:$T$5969)</f>
        <v>-31.0291297861329</v>
      </c>
      <c r="I82" s="0" t="n">
        <f aca="false">SUMIF(Games!$A$2:$A$5969,$A82,Games!$E$2:$E$5969)+SUMIF(Games!$B$2:$B$5969,$A82,Games!$F$2:$F$5969)</f>
        <v>988</v>
      </c>
      <c r="J82" s="0" t="n">
        <f aca="false">SUMIF(Games!$A$2:$A$5969,$A82,Games!$F$2:$F$5969)+SUMIF(Games!$B$2:$B$5969,$A82,Games!$E$2:$E$5969)</f>
        <v>1082</v>
      </c>
      <c r="K82" s="0" t="n">
        <f aca="false">SUMIF(Games!$A$2:$A$5969,$A82,Games!$G$2:$G$5969)+SUMIF(Games!$B$2:$B$5969,$A82,Games!$H$2:$H$5969)</f>
        <v>401</v>
      </c>
      <c r="L82" s="0" t="n">
        <f aca="false">SUMIF(Games!$A$2:$A$5969,$A82,Games!$H$2:$H$5969)+SUMIF(Games!$B$2:$B$5969,$A82,Games!$G$2:$G$5969)</f>
        <v>432</v>
      </c>
      <c r="M82" s="0" t="n">
        <f aca="false">SUMIF(Games!$A:$A,$A82,Games!I:I)</f>
        <v>5</v>
      </c>
      <c r="N82" s="0" t="n">
        <f aca="false">COUNTIF(Games!$A:$A,$A82)-M82</f>
        <v>13</v>
      </c>
      <c r="O82" s="0" t="n">
        <f aca="false">I82-J82</f>
        <v>-94</v>
      </c>
      <c r="P82" s="0" t="n">
        <f aca="false">IFERROR(O82/Y82,0)</f>
        <v>-3.24137931034483</v>
      </c>
      <c r="Q82" s="0" t="n">
        <f aca="false">L82-K82</f>
        <v>31</v>
      </c>
      <c r="R82" s="0" t="n">
        <f aca="false">IFERROR(Q82/Y82,0)</f>
        <v>1.06896551724138</v>
      </c>
      <c r="S82" s="0" t="s">
        <v>742</v>
      </c>
      <c r="T82" s="0" t="n">
        <f aca="false">IFERROR((B82/(B82+C82))*25,0)+IFERROR((D82/(D82+E82))*25,0)+IFERROR((F82/(F82+G82))*10,0)+H82+((P82-RDAVG)/RebSD)*10+((R82-TODAVG)/TOSD)*6</f>
        <v>-10.9651727242142</v>
      </c>
      <c r="U82" s="0" t="n">
        <f aca="false">W82*X82</f>
        <v>0.23608375508359</v>
      </c>
      <c r="V82" s="0" t="n">
        <f aca="false">RANK(U82,U$2:U$352)</f>
        <v>304</v>
      </c>
      <c r="W82" s="0" t="n">
        <f aca="false">IFERROR((D82-C82)/(D82+E82-(B82+C82)),0)</f>
        <v>0.483480176211454</v>
      </c>
      <c r="X82" s="0" t="n">
        <f aca="false">IFERROR((F82-((B82+C82)*B82))/((F82+G82)-(B82+C82)^2),0)</f>
        <v>0.488300796391571</v>
      </c>
      <c r="Y82" s="0" t="n">
        <f aca="false">COUNTIFS(Games!$A$2:$A$5969,$A82,Games!$E$2:$E$5969,"&lt;&gt;")+COUNTIFS(Games!$B$2:$B$5969,$A82,Games!$F$2:$F$5969,"&lt;&gt;")</f>
        <v>29</v>
      </c>
    </row>
    <row r="83" customFormat="false" ht="15" hidden="false" customHeight="false" outlineLevel="0" collapsed="false">
      <c r="A83" s="0" t="s">
        <v>87</v>
      </c>
      <c r="B83" s="0" t="n">
        <f aca="false">SUMIF(Games!$A$2:$A$5969,$A83,Games!$I$2:$I$5969)+SUMIF(Games!$B$2:$B$5969,$A83,Games!$J$2:$J$5969)</f>
        <v>21</v>
      </c>
      <c r="C83" s="0" t="n">
        <f aca="false">COUNTIF(Games!$A:$A,$A83)+COUNTIF(Games!$B:$B,$A83)-B83</f>
        <v>13</v>
      </c>
      <c r="D83" s="0" t="n">
        <f aca="false">SUMIF(Games!$A$2:$A$5969,$A83,Games!$M$2:$M$5969)+SUMIF(Games!$B$2:$B$5969,$A83,Games!$K$2:$K$5969)</f>
        <v>684</v>
      </c>
      <c r="E83" s="0" t="n">
        <f aca="false">SUMIF(Games!$A$2:$A$5969,$A83,Games!$N$2:$N$5969)+SUMIF(Games!$B$2:$B$5969,$A83,Games!$L$2:$L$5969)</f>
        <v>461</v>
      </c>
      <c r="F83" s="0" t="n">
        <f aca="false">SUMIF(Games!$A$2:$A$5969,$A83,Games!$Q$2:$Q$5969)+SUMIF(Games!$B$2:$B$5969,$A83,Games!$O$2:$O$5969)</f>
        <v>21693</v>
      </c>
      <c r="G83" s="0" t="n">
        <f aca="false">SUMIF(Games!$A$2:$A$5969,$A83,Games!$R$2:$R$5969)+SUMIF(Games!$B$2:$B$5969,$A83,Games!$P$2:$P$5969)</f>
        <v>15892</v>
      </c>
      <c r="H83" s="0" t="n">
        <f aca="false">SUMIF(Games!$A$2:$A$5969,$A83,Games!$S$2:$S$5969)+SUMIF(Games!$B$2:$B$5969,$A83,Games!$T$2:$T$5969)</f>
        <v>75.874778603117</v>
      </c>
      <c r="I83" s="0" t="n">
        <f aca="false">SUMIF(Games!$A$2:$A$5969,$A83,Games!$E$2:$E$5969)+SUMIF(Games!$B$2:$B$5969,$A83,Games!$F$2:$F$5969)</f>
        <v>1199</v>
      </c>
      <c r="J83" s="0" t="n">
        <f aca="false">SUMIF(Games!$A$2:$A$5969,$A83,Games!$F$2:$F$5969)+SUMIF(Games!$B$2:$B$5969,$A83,Games!$E$2:$E$5969)</f>
        <v>1270</v>
      </c>
      <c r="K83" s="0" t="n">
        <f aca="false">SUMIF(Games!$A$2:$A$5969,$A83,Games!$G$2:$G$5969)+SUMIF(Games!$B$2:$B$5969,$A83,Games!$H$2:$H$5969)</f>
        <v>334</v>
      </c>
      <c r="L83" s="0" t="n">
        <f aca="false">SUMIF(Games!$A$2:$A$5969,$A83,Games!$H$2:$H$5969)+SUMIF(Games!$B$2:$B$5969,$A83,Games!$G$2:$G$5969)</f>
        <v>470</v>
      </c>
      <c r="M83" s="0" t="n">
        <f aca="false">SUMIF(Games!$A:$A,$A83,Games!I:I)</f>
        <v>7</v>
      </c>
      <c r="N83" s="0" t="n">
        <f aca="false">COUNTIF(Games!$A:$A,$A83)-M83</f>
        <v>5</v>
      </c>
      <c r="O83" s="0" t="n">
        <f aca="false">I83-J83</f>
        <v>-71</v>
      </c>
      <c r="P83" s="0" t="n">
        <f aca="false">IFERROR(O83/Y83,0)</f>
        <v>-2.08823529411765</v>
      </c>
      <c r="Q83" s="0" t="n">
        <f aca="false">L83-K83</f>
        <v>136</v>
      </c>
      <c r="R83" s="0" t="n">
        <f aca="false">IFERROR(Q83/Y83,0)</f>
        <v>4</v>
      </c>
      <c r="S83" s="0" t="s">
        <v>729</v>
      </c>
      <c r="T83" s="0" t="n">
        <f aca="false">IFERROR((B83/(B83+C83))*25,0)+IFERROR((D83/(D83+E83))*25,0)+IFERROR((F83/(F83+G83))*10,0)+H83+((P83-RDAVG)/RebSD)*10+((R83-TODAVG)/TOSD)*6</f>
        <v>117.14741117973</v>
      </c>
      <c r="U83" s="0" t="n">
        <f aca="false">W83*X83</f>
        <v>0.347813147451614</v>
      </c>
      <c r="V83" s="0" t="n">
        <f aca="false">RANK(U83,U$2:U$352)</f>
        <v>16</v>
      </c>
      <c r="W83" s="0" t="n">
        <f aca="false">IFERROR((D83-C83)/(D83+E83-(B83+C83)),0)</f>
        <v>0.603960396039604</v>
      </c>
      <c r="X83" s="0" t="n">
        <f aca="false">IFERROR((F83-((B83+C83)*B83))/((F83+G83)-(B83+C83)^2),0)</f>
        <v>0.575887342501853</v>
      </c>
      <c r="Y83" s="0" t="n">
        <f aca="false">COUNTIFS(Games!$A$2:$A$5969,$A83,Games!$E$2:$E$5969,"&lt;&gt;")+COUNTIFS(Games!$B$2:$B$5969,$A83,Games!$F$2:$F$5969,"&lt;&gt;")</f>
        <v>34</v>
      </c>
    </row>
    <row r="84" customFormat="false" ht="15" hidden="false" customHeight="false" outlineLevel="0" collapsed="false">
      <c r="A84" s="0" t="s">
        <v>88</v>
      </c>
      <c r="B84" s="0" t="n">
        <f aca="false">SUMIF(Games!$A$2:$A$5969,$A84,Games!$I$2:$I$5969)+SUMIF(Games!$B$2:$B$5969,$A84,Games!$J$2:$J$5969)</f>
        <v>9</v>
      </c>
      <c r="C84" s="0" t="n">
        <f aca="false">COUNTIF(Games!$A:$A,$A84)+COUNTIF(Games!$B:$B,$A84)-B84</f>
        <v>25</v>
      </c>
      <c r="D84" s="0" t="n">
        <f aca="false">SUMIF(Games!$A$2:$A$5969,$A84,Games!$M$2:$M$5969)+SUMIF(Games!$B$2:$B$5969,$A84,Games!$K$2:$K$5969)</f>
        <v>507</v>
      </c>
      <c r="E84" s="0" t="n">
        <f aca="false">SUMIF(Games!$A$2:$A$5969,$A84,Games!$N$2:$N$5969)+SUMIF(Games!$B$2:$B$5969,$A84,Games!$L$2:$L$5969)</f>
        <v>582</v>
      </c>
      <c r="F84" s="0" t="n">
        <f aca="false">SUMIF(Games!$A$2:$A$5969,$A84,Games!$Q$2:$Q$5969)+SUMIF(Games!$B$2:$B$5969,$A84,Games!$O$2:$O$5969)</f>
        <v>16226</v>
      </c>
      <c r="G84" s="0" t="n">
        <f aca="false">SUMIF(Games!$A$2:$A$5969,$A84,Games!$R$2:$R$5969)+SUMIF(Games!$B$2:$B$5969,$A84,Games!$P$2:$P$5969)</f>
        <v>17773</v>
      </c>
      <c r="H84" s="0" t="n">
        <f aca="false">SUMIF(Games!$A$2:$A$5969,$A84,Games!$S$2:$S$5969)+SUMIF(Games!$B$2:$B$5969,$A84,Games!$T$2:$T$5969)</f>
        <v>-81.1351137870458</v>
      </c>
      <c r="I84" s="0" t="n">
        <f aca="false">SUMIF(Games!$A$2:$A$5969,$A84,Games!$E$2:$E$5969)+SUMIF(Games!$B$2:$B$5969,$A84,Games!$F$2:$F$5969)</f>
        <v>1094</v>
      </c>
      <c r="J84" s="0" t="n">
        <f aca="false">SUMIF(Games!$A$2:$A$5969,$A84,Games!$F$2:$F$5969)+SUMIF(Games!$B$2:$B$5969,$A84,Games!$E$2:$E$5969)</f>
        <v>1329</v>
      </c>
      <c r="K84" s="0" t="n">
        <f aca="false">SUMIF(Games!$A$2:$A$5969,$A84,Games!$G$2:$G$5969)+SUMIF(Games!$B$2:$B$5969,$A84,Games!$H$2:$H$5969)</f>
        <v>471</v>
      </c>
      <c r="L84" s="0" t="n">
        <f aca="false">SUMIF(Games!$A$2:$A$5969,$A84,Games!$H$2:$H$5969)+SUMIF(Games!$B$2:$B$5969,$A84,Games!$G$2:$G$5969)</f>
        <v>458</v>
      </c>
      <c r="M84" s="0" t="n">
        <f aca="false">SUMIF(Games!$A:$A,$A84,Games!I:I)</f>
        <v>3</v>
      </c>
      <c r="N84" s="0" t="n">
        <f aca="false">COUNTIF(Games!$A:$A,$A84)-M84</f>
        <v>21</v>
      </c>
      <c r="O84" s="0" t="n">
        <f aca="false">I84-J84</f>
        <v>-235</v>
      </c>
      <c r="P84" s="0" t="n">
        <f aca="false">IFERROR(O84/Y84,0)</f>
        <v>-6.91176470588235</v>
      </c>
      <c r="Q84" s="0" t="n">
        <f aca="false">L84-K84</f>
        <v>-13</v>
      </c>
      <c r="R84" s="0" t="n">
        <f aca="false">IFERROR(Q84/Y84,0)</f>
        <v>-0.382352941176471</v>
      </c>
      <c r="S84" s="0" t="s">
        <v>737</v>
      </c>
      <c r="T84" s="0" t="n">
        <f aca="false">IFERROR((B84/(B84+C84))*25,0)+IFERROR((D84/(D84+E84))*25,0)+IFERROR((F84/(F84+G84))*10,0)+H84+((P84-RDAVG)/RebSD)*10+((R84-TODAVG)/TOSD)*6</f>
        <v>-80.4047510802193</v>
      </c>
      <c r="U84" s="0" t="n">
        <f aca="false">W84*X84</f>
        <v>0.221459758353436</v>
      </c>
      <c r="V84" s="0" t="n">
        <f aca="false">RANK(U84,U$2:U$352)</f>
        <v>328</v>
      </c>
      <c r="W84" s="0" t="n">
        <f aca="false">IFERROR((D84-C84)/(D84+E84-(B84+C84)),0)</f>
        <v>0.456872037914692</v>
      </c>
      <c r="X84" s="0" t="n">
        <f aca="false">IFERROR((F84-((B84+C84)*B84))/((F84+G84)-(B84+C84)^2),0)</f>
        <v>0.484730383947873</v>
      </c>
      <c r="Y84" s="0" t="n">
        <f aca="false">COUNTIFS(Games!$A$2:$A$5969,$A84,Games!$E$2:$E$5969,"&lt;&gt;")+COUNTIFS(Games!$B$2:$B$5969,$A84,Games!$F$2:$F$5969,"&lt;&gt;")</f>
        <v>34</v>
      </c>
    </row>
    <row r="85" customFormat="false" ht="15" hidden="false" customHeight="false" outlineLevel="0" collapsed="false">
      <c r="A85" s="0" t="s">
        <v>89</v>
      </c>
      <c r="B85" s="0" t="n">
        <f aca="false">SUMIF(Games!$A$2:$A$5969,$A85,Games!$I$2:$I$5969)+SUMIF(Games!$B$2:$B$5969,$A85,Games!$J$2:$J$5969)</f>
        <v>12</v>
      </c>
      <c r="C85" s="0" t="n">
        <f aca="false">COUNTIF(Games!$A:$A,$A85)+COUNTIF(Games!$B:$B,$A85)-B85</f>
        <v>19</v>
      </c>
      <c r="D85" s="0" t="n">
        <f aca="false">SUMIF(Games!$A$2:$A$5969,$A85,Games!$M$2:$M$5969)+SUMIF(Games!$B$2:$B$5969,$A85,Games!$K$2:$K$5969)</f>
        <v>476</v>
      </c>
      <c r="E85" s="0" t="n">
        <f aca="false">SUMIF(Games!$A$2:$A$5969,$A85,Games!$N$2:$N$5969)+SUMIF(Games!$B$2:$B$5969,$A85,Games!$L$2:$L$5969)</f>
        <v>457</v>
      </c>
      <c r="F85" s="0" t="n">
        <f aca="false">SUMIF(Games!$A$2:$A$5969,$A85,Games!$Q$2:$Q$5969)+SUMIF(Games!$B$2:$B$5969,$A85,Games!$O$2:$O$5969)</f>
        <v>15296</v>
      </c>
      <c r="G85" s="0" t="n">
        <f aca="false">SUMIF(Games!$A$2:$A$5969,$A85,Games!$R$2:$R$5969)+SUMIF(Games!$B$2:$B$5969,$A85,Games!$P$2:$P$5969)</f>
        <v>14124</v>
      </c>
      <c r="H85" s="0" t="n">
        <f aca="false">SUMIF(Games!$A$2:$A$5969,$A85,Games!$S$2:$S$5969)+SUMIF(Games!$B$2:$B$5969,$A85,Games!$T$2:$T$5969)</f>
        <v>-23.3577332945274</v>
      </c>
      <c r="I85" s="0" t="n">
        <f aca="false">SUMIF(Games!$A$2:$A$5969,$A85,Games!$E$2:$E$5969)+SUMIF(Games!$B$2:$B$5969,$A85,Games!$F$2:$F$5969)</f>
        <v>1194</v>
      </c>
      <c r="J85" s="0" t="n">
        <f aca="false">SUMIF(Games!$A$2:$A$5969,$A85,Games!$F$2:$F$5969)+SUMIF(Games!$B$2:$B$5969,$A85,Games!$E$2:$E$5969)</f>
        <v>1166</v>
      </c>
      <c r="K85" s="0" t="n">
        <f aca="false">SUMIF(Games!$A$2:$A$5969,$A85,Games!$G$2:$G$5969)+SUMIF(Games!$B$2:$B$5969,$A85,Games!$H$2:$H$5969)</f>
        <v>393</v>
      </c>
      <c r="L85" s="0" t="n">
        <f aca="false">SUMIF(Games!$A$2:$A$5969,$A85,Games!$H$2:$H$5969)+SUMIF(Games!$B$2:$B$5969,$A85,Games!$G$2:$G$5969)</f>
        <v>394</v>
      </c>
      <c r="M85" s="0" t="n">
        <f aca="false">SUMIF(Games!$A:$A,$A85,Games!I:I)</f>
        <v>5</v>
      </c>
      <c r="N85" s="0" t="n">
        <f aca="false">COUNTIF(Games!$A:$A,$A85)-M85</f>
        <v>12</v>
      </c>
      <c r="O85" s="0" t="n">
        <f aca="false">I85-J85</f>
        <v>28</v>
      </c>
      <c r="P85" s="0" t="n">
        <f aca="false">IFERROR(O85/Y85,0)</f>
        <v>0.903225806451613</v>
      </c>
      <c r="Q85" s="0" t="n">
        <f aca="false">L85-K85</f>
        <v>1</v>
      </c>
      <c r="R85" s="0" t="n">
        <f aca="false">IFERROR(Q85/Y85,0)</f>
        <v>0.032258064516129</v>
      </c>
      <c r="S85" s="0" t="s">
        <v>749</v>
      </c>
      <c r="T85" s="0" t="n">
        <f aca="false">IFERROR((B85/(B85+C85))*25,0)+IFERROR((D85/(D85+E85))*25,0)+IFERROR((F85/(F85+G85))*10,0)+H85+((P85-RDAVG)/RebSD)*10+((R85-TODAVG)/TOSD)*6</f>
        <v>5.04878598138522</v>
      </c>
      <c r="U85" s="0" t="n">
        <f aca="false">W85*X85</f>
        <v>0.265690035745203</v>
      </c>
      <c r="V85" s="0" t="n">
        <f aca="false">RANK(U85,U$2:U$352)</f>
        <v>205</v>
      </c>
      <c r="W85" s="0" t="n">
        <f aca="false">IFERROR((D85-C85)/(D85+E85-(B85+C85)),0)</f>
        <v>0.506651884700665</v>
      </c>
      <c r="X85" s="0" t="n">
        <f aca="false">IFERROR((F85-((B85+C85)*B85))/((F85+G85)-(B85+C85)^2),0)</f>
        <v>0.524403527882217</v>
      </c>
      <c r="Y85" s="0" t="n">
        <f aca="false">COUNTIFS(Games!$A$2:$A$5969,$A85,Games!$E$2:$E$5969,"&lt;&gt;")+COUNTIFS(Games!$B$2:$B$5969,$A85,Games!$F$2:$F$5969,"&lt;&gt;")</f>
        <v>31</v>
      </c>
    </row>
    <row r="86" customFormat="false" ht="15" hidden="false" customHeight="false" outlineLevel="0" collapsed="false">
      <c r="A86" s="0" t="s">
        <v>90</v>
      </c>
      <c r="B86" s="0" t="n">
        <f aca="false">SUMIF(Games!$A$2:$A$5969,$A86,Games!$I$2:$I$5969)+SUMIF(Games!$B$2:$B$5969,$A86,Games!$J$2:$J$5969)</f>
        <v>23</v>
      </c>
      <c r="C86" s="0" t="n">
        <f aca="false">COUNTIF(Games!$A:$A,$A86)+COUNTIF(Games!$B:$B,$A86)-B86</f>
        <v>12</v>
      </c>
      <c r="D86" s="0" t="n">
        <f aca="false">SUMIF(Games!$A$2:$A$5969,$A86,Games!$M$2:$M$5969)+SUMIF(Games!$B$2:$B$5969,$A86,Games!$K$2:$K$5969)</f>
        <v>500</v>
      </c>
      <c r="E86" s="0" t="n">
        <f aca="false">SUMIF(Games!$A$2:$A$5969,$A86,Games!$N$2:$N$5969)+SUMIF(Games!$B$2:$B$5969,$A86,Games!$L$2:$L$5969)</f>
        <v>533</v>
      </c>
      <c r="F86" s="0" t="n">
        <f aca="false">SUMIF(Games!$A$2:$A$5969,$A86,Games!$Q$2:$Q$5969)+SUMIF(Games!$B$2:$B$5969,$A86,Games!$O$2:$O$5969)</f>
        <v>16396</v>
      </c>
      <c r="G86" s="0" t="n">
        <f aca="false">SUMIF(Games!$A$2:$A$5969,$A86,Games!$R$2:$R$5969)+SUMIF(Games!$B$2:$B$5969,$A86,Games!$P$2:$P$5969)</f>
        <v>15185</v>
      </c>
      <c r="H86" s="0" t="n">
        <f aca="false">SUMIF(Games!$A$2:$A$5969,$A86,Games!$S$2:$S$5969)+SUMIF(Games!$B$2:$B$5969,$A86,Games!$T$2:$T$5969)</f>
        <v>45.930969764043</v>
      </c>
      <c r="I86" s="0" t="n">
        <f aca="false">SUMIF(Games!$A$2:$A$5969,$A86,Games!$E$2:$E$5969)+SUMIF(Games!$B$2:$B$5969,$A86,Games!$F$2:$F$5969)</f>
        <v>1338</v>
      </c>
      <c r="J86" s="0" t="n">
        <f aca="false">SUMIF(Games!$A$2:$A$5969,$A86,Games!$F$2:$F$5969)+SUMIF(Games!$B$2:$B$5969,$A86,Games!$E$2:$E$5969)</f>
        <v>1151</v>
      </c>
      <c r="K86" s="0" t="n">
        <f aca="false">SUMIF(Games!$A$2:$A$5969,$A86,Games!$G$2:$G$5969)+SUMIF(Games!$B$2:$B$5969,$A86,Games!$H$2:$H$5969)</f>
        <v>494</v>
      </c>
      <c r="L86" s="0" t="n">
        <f aca="false">SUMIF(Games!$A$2:$A$5969,$A86,Games!$H$2:$H$5969)+SUMIF(Games!$B$2:$B$5969,$A86,Games!$G$2:$G$5969)</f>
        <v>494</v>
      </c>
      <c r="M86" s="0" t="n">
        <f aca="false">SUMIF(Games!$A:$A,$A86,Games!I:I)</f>
        <v>9</v>
      </c>
      <c r="N86" s="0" t="n">
        <f aca="false">COUNTIF(Games!$A:$A,$A86)-M86</f>
        <v>6</v>
      </c>
      <c r="O86" s="0" t="n">
        <f aca="false">I86-J86</f>
        <v>187</v>
      </c>
      <c r="P86" s="0" t="n">
        <f aca="false">IFERROR(O86/Y86,0)</f>
        <v>5.34285714285714</v>
      </c>
      <c r="Q86" s="0" t="n">
        <f aca="false">L86-K86</f>
        <v>0</v>
      </c>
      <c r="R86" s="0" t="n">
        <f aca="false">IFERROR(Q86/Y86,0)</f>
        <v>0</v>
      </c>
      <c r="S86" s="0" t="s">
        <v>756</v>
      </c>
      <c r="T86" s="0" t="n">
        <f aca="false">IFERROR((B86/(B86+C86))*25,0)+IFERROR((D86/(D86+E86))*25,0)+IFERROR((F86/(F86+G86))*10,0)+H86+((P86-RDAVG)/RebSD)*10+((R86-TODAVG)/TOSD)*6</f>
        <v>92.6801037053048</v>
      </c>
      <c r="U86" s="0" t="n">
        <f aca="false">W86*X86</f>
        <v>0.251141629681817</v>
      </c>
      <c r="V86" s="0" t="n">
        <f aca="false">RANK(U86,U$2:U$352)</f>
        <v>264</v>
      </c>
      <c r="W86" s="0" t="n">
        <f aca="false">IFERROR((D86-C86)/(D86+E86-(B86+C86)),0)</f>
        <v>0.488977955911824</v>
      </c>
      <c r="X86" s="0" t="n">
        <f aca="false">IFERROR((F86-((B86+C86)*B86))/((F86+G86)-(B86+C86)^2),0)</f>
        <v>0.513605218078798</v>
      </c>
      <c r="Y86" s="0" t="n">
        <f aca="false">COUNTIFS(Games!$A$2:$A$5969,$A86,Games!$E$2:$E$5969,"&lt;&gt;")+COUNTIFS(Games!$B$2:$B$5969,$A86,Games!$F$2:$F$5969,"&lt;&gt;")</f>
        <v>35</v>
      </c>
    </row>
    <row r="87" customFormat="false" ht="15" hidden="false" customHeight="false" outlineLevel="0" collapsed="false">
      <c r="A87" s="0" t="s">
        <v>91</v>
      </c>
      <c r="B87" s="0" t="n">
        <f aca="false">SUMIF(Games!$A$2:$A$5969,$A87,Games!$I$2:$I$5969)+SUMIF(Games!$B$2:$B$5969,$A87,Games!$J$2:$J$5969)</f>
        <v>14</v>
      </c>
      <c r="C87" s="0" t="n">
        <f aca="false">COUNTIF(Games!$A:$A,$A87)+COUNTIF(Games!$B:$B,$A87)-B87</f>
        <v>18</v>
      </c>
      <c r="D87" s="0" t="n">
        <f aca="false">SUMIF(Games!$A$2:$A$5969,$A87,Games!$M$2:$M$5969)+SUMIF(Games!$B$2:$B$5969,$A87,Games!$K$2:$K$5969)</f>
        <v>467</v>
      </c>
      <c r="E87" s="0" t="n">
        <f aca="false">SUMIF(Games!$A$2:$A$5969,$A87,Games!$N$2:$N$5969)+SUMIF(Games!$B$2:$B$5969,$A87,Games!$L$2:$L$5969)</f>
        <v>496</v>
      </c>
      <c r="F87" s="0" t="n">
        <f aca="false">SUMIF(Games!$A$2:$A$5969,$A87,Games!$Q$2:$Q$5969)+SUMIF(Games!$B$2:$B$5969,$A87,Games!$O$2:$O$5969)</f>
        <v>15699</v>
      </c>
      <c r="G87" s="0" t="n">
        <f aca="false">SUMIF(Games!$A$2:$A$5969,$A87,Games!$R$2:$R$5969)+SUMIF(Games!$B$2:$B$5969,$A87,Games!$P$2:$P$5969)</f>
        <v>14397</v>
      </c>
      <c r="H87" s="0" t="n">
        <f aca="false">SUMIF(Games!$A$2:$A$5969,$A87,Games!$S$2:$S$5969)+SUMIF(Games!$B$2:$B$5969,$A87,Games!$T$2:$T$5969)</f>
        <v>-14.3646803291324</v>
      </c>
      <c r="I87" s="0" t="n">
        <f aca="false">SUMIF(Games!$A$2:$A$5969,$A87,Games!$E$2:$E$5969)+SUMIF(Games!$B$2:$B$5969,$A87,Games!$F$2:$F$5969)</f>
        <v>1150</v>
      </c>
      <c r="J87" s="0" t="n">
        <f aca="false">SUMIF(Games!$A$2:$A$5969,$A87,Games!$F$2:$F$5969)+SUMIF(Games!$B$2:$B$5969,$A87,Games!$E$2:$E$5969)</f>
        <v>1256</v>
      </c>
      <c r="K87" s="0" t="n">
        <f aca="false">SUMIF(Games!$A$2:$A$5969,$A87,Games!$G$2:$G$5969)+SUMIF(Games!$B$2:$B$5969,$A87,Games!$H$2:$H$5969)</f>
        <v>355</v>
      </c>
      <c r="L87" s="0" t="n">
        <f aca="false">SUMIF(Games!$A$2:$A$5969,$A87,Games!$H$2:$H$5969)+SUMIF(Games!$B$2:$B$5969,$A87,Games!$G$2:$G$5969)</f>
        <v>467</v>
      </c>
      <c r="M87" s="0" t="n">
        <f aca="false">SUMIF(Games!$A:$A,$A87,Games!I:I)</f>
        <v>3</v>
      </c>
      <c r="N87" s="0" t="n">
        <f aca="false">COUNTIF(Games!$A:$A,$A87)-M87</f>
        <v>10</v>
      </c>
      <c r="O87" s="0" t="n">
        <f aca="false">I87-J87</f>
        <v>-106</v>
      </c>
      <c r="P87" s="0" t="n">
        <f aca="false">IFERROR(O87/Y87,0)</f>
        <v>-3.3125</v>
      </c>
      <c r="Q87" s="0" t="n">
        <f aca="false">L87-K87</f>
        <v>112</v>
      </c>
      <c r="R87" s="0" t="n">
        <f aca="false">IFERROR(Q87/Y87,0)</f>
        <v>3.5</v>
      </c>
      <c r="S87" s="0" t="s">
        <v>749</v>
      </c>
      <c r="T87" s="0" t="n">
        <f aca="false">IFERROR((B87/(B87+C87))*25,0)+IFERROR((D87/(D87+E87))*25,0)+IFERROR((F87/(F87+G87))*10,0)+H87+((P87-RDAVG)/RebSD)*10+((R87-TODAVG)/TOSD)*6</f>
        <v>14.033413783733</v>
      </c>
      <c r="U87" s="0" t="n">
        <f aca="false">W87*X87</f>
        <v>0.252999737826365</v>
      </c>
      <c r="V87" s="0" t="n">
        <f aca="false">RANK(U87,U$2:U$352)</f>
        <v>249</v>
      </c>
      <c r="W87" s="0" t="n">
        <f aca="false">IFERROR((D87-C87)/(D87+E87-(B87+C87)),0)</f>
        <v>0.482277121374866</v>
      </c>
      <c r="X87" s="0" t="n">
        <f aca="false">IFERROR((F87-((B87+C87)*B87))/((F87+G87)-(B87+C87)^2),0)</f>
        <v>0.524594111172262</v>
      </c>
      <c r="Y87" s="0" t="n">
        <f aca="false">COUNTIFS(Games!$A$2:$A$5969,$A87,Games!$E$2:$E$5969,"&lt;&gt;")+COUNTIFS(Games!$B$2:$B$5969,$A87,Games!$F$2:$F$5969,"&lt;&gt;")</f>
        <v>32</v>
      </c>
    </row>
    <row r="88" customFormat="false" ht="15" hidden="false" customHeight="false" outlineLevel="0" collapsed="false">
      <c r="A88" s="0" t="s">
        <v>92</v>
      </c>
      <c r="B88" s="0" t="n">
        <f aca="false">SUMIF(Games!$A$2:$A$5969,$A88,Games!$I$2:$I$5969)+SUMIF(Games!$B$2:$B$5969,$A88,Games!$J$2:$J$5969)</f>
        <v>23</v>
      </c>
      <c r="C88" s="0" t="n">
        <f aca="false">COUNTIF(Games!$A:$A,$A88)+COUNTIF(Games!$B:$B,$A88)-B88</f>
        <v>12</v>
      </c>
      <c r="D88" s="0" t="n">
        <f aca="false">SUMIF(Games!$A$2:$A$5969,$A88,Games!$M$2:$M$5969)+SUMIF(Games!$B$2:$B$5969,$A88,Games!$K$2:$K$5969)</f>
        <v>673</v>
      </c>
      <c r="E88" s="0" t="n">
        <f aca="false">SUMIF(Games!$A$2:$A$5969,$A88,Games!$N$2:$N$5969)+SUMIF(Games!$B$2:$B$5969,$A88,Games!$L$2:$L$5969)</f>
        <v>500</v>
      </c>
      <c r="F88" s="0" t="n">
        <f aca="false">SUMIF(Games!$A$2:$A$5969,$A88,Games!$Q$2:$Q$5969)+SUMIF(Games!$B$2:$B$5969,$A88,Games!$O$2:$O$5969)</f>
        <v>22054</v>
      </c>
      <c r="G88" s="0" t="n">
        <f aca="false">SUMIF(Games!$A$2:$A$5969,$A88,Games!$R$2:$R$5969)+SUMIF(Games!$B$2:$B$5969,$A88,Games!$P$2:$P$5969)</f>
        <v>16511</v>
      </c>
      <c r="H88" s="0" t="n">
        <f aca="false">SUMIF(Games!$A$2:$A$5969,$A88,Games!$S$2:$S$5969)+SUMIF(Games!$B$2:$B$5969,$A88,Games!$T$2:$T$5969)</f>
        <v>67.7565743110425</v>
      </c>
      <c r="I88" s="0" t="n">
        <f aca="false">SUMIF(Games!$A$2:$A$5969,$A88,Games!$E$2:$E$5969)+SUMIF(Games!$B$2:$B$5969,$A88,Games!$F$2:$F$5969)</f>
        <v>1322</v>
      </c>
      <c r="J88" s="0" t="n">
        <f aca="false">SUMIF(Games!$A$2:$A$5969,$A88,Games!$F$2:$F$5969)+SUMIF(Games!$B$2:$B$5969,$A88,Games!$E$2:$E$5969)</f>
        <v>1228</v>
      </c>
      <c r="K88" s="0" t="n">
        <f aca="false">SUMIF(Games!$A$2:$A$5969,$A88,Games!$G$2:$G$5969)+SUMIF(Games!$B$2:$B$5969,$A88,Games!$H$2:$H$5969)</f>
        <v>456</v>
      </c>
      <c r="L88" s="0" t="n">
        <f aca="false">SUMIF(Games!$A$2:$A$5969,$A88,Games!$H$2:$H$5969)+SUMIF(Games!$B$2:$B$5969,$A88,Games!$G$2:$G$5969)</f>
        <v>495</v>
      </c>
      <c r="M88" s="0" t="n">
        <f aca="false">SUMIF(Games!$A:$A,$A88,Games!I:I)</f>
        <v>7</v>
      </c>
      <c r="N88" s="0" t="n">
        <f aca="false">COUNTIF(Games!$A:$A,$A88)-M88</f>
        <v>8</v>
      </c>
      <c r="O88" s="0" t="n">
        <f aca="false">I88-J88</f>
        <v>94</v>
      </c>
      <c r="P88" s="0" t="n">
        <f aca="false">IFERROR(O88/Y88,0)</f>
        <v>2.68571428571429</v>
      </c>
      <c r="Q88" s="0" t="n">
        <f aca="false">L88-K88</f>
        <v>39</v>
      </c>
      <c r="R88" s="0" t="n">
        <f aca="false">IFERROR(Q88/Y88,0)</f>
        <v>1.11428571428571</v>
      </c>
      <c r="S88" s="0" t="s">
        <v>739</v>
      </c>
      <c r="T88" s="0" t="n">
        <f aca="false">IFERROR((B88/(B88+C88))*25,0)+IFERROR((D88/(D88+E88))*25,0)+IFERROR((F88/(F88+G88))*10,0)+H88+((P88-RDAVG)/RebSD)*10+((R88-TODAVG)/TOSD)*6</f>
        <v>113.440180808219</v>
      </c>
      <c r="U88" s="0" t="n">
        <f aca="false">W88*X88</f>
        <v>0.330539511052665</v>
      </c>
      <c r="V88" s="0" t="n">
        <f aca="false">RANK(U88,U$2:U$352)</f>
        <v>41</v>
      </c>
      <c r="W88" s="0" t="n">
        <f aca="false">IFERROR((D88-C88)/(D88+E88-(B88+C88)),0)</f>
        <v>0.580843585237258</v>
      </c>
      <c r="X88" s="0" t="n">
        <f aca="false">IFERROR((F88-((B88+C88)*B88))/((F88+G88)-(B88+C88)^2),0)</f>
        <v>0.56906802356722</v>
      </c>
      <c r="Y88" s="0" t="n">
        <f aca="false">COUNTIFS(Games!$A$2:$A$5969,$A88,Games!$E$2:$E$5969,"&lt;&gt;")+COUNTIFS(Games!$B$2:$B$5969,$A88,Games!$F$2:$F$5969,"&lt;&gt;")</f>
        <v>35</v>
      </c>
    </row>
    <row r="89" customFormat="false" ht="15" hidden="false" customHeight="false" outlineLevel="0" collapsed="false">
      <c r="A89" s="0" t="s">
        <v>93</v>
      </c>
      <c r="B89" s="0" t="n">
        <f aca="false">SUMIF(Games!$A$2:$A$5969,$A89,Games!$I$2:$I$5969)+SUMIF(Games!$B$2:$B$5969,$A89,Games!$J$2:$J$5969)</f>
        <v>9</v>
      </c>
      <c r="C89" s="0" t="n">
        <f aca="false">COUNTIF(Games!$A:$A,$A89)+COUNTIF(Games!$B:$B,$A89)-B89</f>
        <v>22</v>
      </c>
      <c r="D89" s="0" t="n">
        <f aca="false">SUMIF(Games!$A$2:$A$5969,$A89,Games!$M$2:$M$5969)+SUMIF(Games!$B$2:$B$5969,$A89,Games!$K$2:$K$5969)</f>
        <v>518</v>
      </c>
      <c r="E89" s="0" t="n">
        <f aca="false">SUMIF(Games!$A$2:$A$5969,$A89,Games!$N$2:$N$5969)+SUMIF(Games!$B$2:$B$5969,$A89,Games!$L$2:$L$5969)</f>
        <v>496</v>
      </c>
      <c r="F89" s="0" t="n">
        <f aca="false">SUMIF(Games!$A$2:$A$5969,$A89,Games!$Q$2:$Q$5969)+SUMIF(Games!$B$2:$B$5969,$A89,Games!$O$2:$O$5969)</f>
        <v>17091</v>
      </c>
      <c r="G89" s="0" t="n">
        <f aca="false">SUMIF(Games!$A$2:$A$5969,$A89,Games!$R$2:$R$5969)+SUMIF(Games!$B$2:$B$5969,$A89,Games!$P$2:$P$5969)</f>
        <v>15537</v>
      </c>
      <c r="H89" s="0" t="n">
        <f aca="false">SUMIF(Games!$A$2:$A$5969,$A89,Games!$S$2:$S$5969)+SUMIF(Games!$B$2:$B$5969,$A89,Games!$T$2:$T$5969)</f>
        <v>-48.8066485951188</v>
      </c>
      <c r="I89" s="0" t="n">
        <f aca="false">SUMIF(Games!$A$2:$A$5969,$A89,Games!$E$2:$E$5969)+SUMIF(Games!$B$2:$B$5969,$A89,Games!$F$2:$F$5969)</f>
        <v>852</v>
      </c>
      <c r="J89" s="0" t="n">
        <f aca="false">SUMIF(Games!$A$2:$A$5969,$A89,Games!$F$2:$F$5969)+SUMIF(Games!$B$2:$B$5969,$A89,Games!$E$2:$E$5969)</f>
        <v>1152</v>
      </c>
      <c r="K89" s="0" t="n">
        <f aca="false">SUMIF(Games!$A$2:$A$5969,$A89,Games!$G$2:$G$5969)+SUMIF(Games!$B$2:$B$5969,$A89,Games!$H$2:$H$5969)</f>
        <v>374</v>
      </c>
      <c r="L89" s="0" t="n">
        <f aca="false">SUMIF(Games!$A$2:$A$5969,$A89,Games!$H$2:$H$5969)+SUMIF(Games!$B$2:$B$5969,$A89,Games!$G$2:$G$5969)</f>
        <v>426</v>
      </c>
      <c r="M89" s="0" t="n">
        <f aca="false">SUMIF(Games!$A:$A,$A89,Games!I:I)</f>
        <v>1</v>
      </c>
      <c r="N89" s="0" t="n">
        <f aca="false">COUNTIF(Games!$A:$A,$A89)-M89</f>
        <v>12</v>
      </c>
      <c r="O89" s="0" t="n">
        <f aca="false">I89-J89</f>
        <v>-300</v>
      </c>
      <c r="P89" s="0" t="n">
        <f aca="false">IFERROR(O89/Y89,0)</f>
        <v>-10</v>
      </c>
      <c r="Q89" s="0" t="n">
        <f aca="false">L89-K89</f>
        <v>52</v>
      </c>
      <c r="R89" s="0" t="n">
        <f aca="false">IFERROR(Q89/Y89,0)</f>
        <v>1.73333333333333</v>
      </c>
      <c r="S89" s="0" t="s">
        <v>753</v>
      </c>
      <c r="T89" s="0" t="n">
        <f aca="false">IFERROR((B89/(B89+C89))*25,0)+IFERROR((D89/(D89+E89))*25,0)+IFERROR((F89/(F89+G89))*10,0)+H89+((P89-RDAVG)/RebSD)*10+((R89-TODAVG)/TOSD)*6</f>
        <v>-47.6741677277253</v>
      </c>
      <c r="U89" s="0" t="n">
        <f aca="false">W89*X89</f>
        <v>0.267880202106991</v>
      </c>
      <c r="V89" s="0" t="n">
        <f aca="false">RANK(U89,U$2:U$352)</f>
        <v>190</v>
      </c>
      <c r="W89" s="0" t="n">
        <f aca="false">IFERROR((D89-C89)/(D89+E89-(B89+C89)),0)</f>
        <v>0.504577822990844</v>
      </c>
      <c r="X89" s="0" t="n">
        <f aca="false">IFERROR((F89-((B89+C89)*B89))/((F89+G89)-(B89+C89)^2),0)</f>
        <v>0.530899674740266</v>
      </c>
      <c r="Y89" s="0" t="n">
        <f aca="false">COUNTIFS(Games!$A$2:$A$5969,$A89,Games!$E$2:$E$5969,"&lt;&gt;")+COUNTIFS(Games!$B$2:$B$5969,$A89,Games!$F$2:$F$5969,"&lt;&gt;")</f>
        <v>30</v>
      </c>
    </row>
    <row r="90" customFormat="false" ht="15" hidden="false" customHeight="false" outlineLevel="0" collapsed="false">
      <c r="A90" s="0" t="s">
        <v>94</v>
      </c>
      <c r="B90" s="0" t="n">
        <f aca="false">SUMIF(Games!$A$2:$A$5969,$A90,Games!$I$2:$I$5969)+SUMIF(Games!$B$2:$B$5969,$A90,Games!$J$2:$J$5969)</f>
        <v>21</v>
      </c>
      <c r="C90" s="0" t="n">
        <f aca="false">COUNTIF(Games!$A:$A,$A90)+COUNTIF(Games!$B:$B,$A90)-B90</f>
        <v>11</v>
      </c>
      <c r="D90" s="0" t="n">
        <f aca="false">SUMIF(Games!$A$2:$A$5969,$A90,Games!$M$2:$M$5969)+SUMIF(Games!$B$2:$B$5969,$A90,Games!$K$2:$K$5969)</f>
        <v>515</v>
      </c>
      <c r="E90" s="0" t="n">
        <f aca="false">SUMIF(Games!$A$2:$A$5969,$A90,Games!$N$2:$N$5969)+SUMIF(Games!$B$2:$B$5969,$A90,Games!$L$2:$L$5969)</f>
        <v>471</v>
      </c>
      <c r="F90" s="0" t="n">
        <f aca="false">SUMIF(Games!$A$2:$A$5969,$A90,Games!$Q$2:$Q$5969)+SUMIF(Games!$B$2:$B$5969,$A90,Games!$O$2:$O$5969)</f>
        <v>16654</v>
      </c>
      <c r="G90" s="0" t="n">
        <f aca="false">SUMIF(Games!$A$2:$A$5969,$A90,Games!$R$2:$R$5969)+SUMIF(Games!$B$2:$B$5969,$A90,Games!$P$2:$P$5969)</f>
        <v>14585</v>
      </c>
      <c r="H90" s="0" t="n">
        <f aca="false">SUMIF(Games!$A$2:$A$5969,$A90,Games!$S$2:$S$5969)+SUMIF(Games!$B$2:$B$5969,$A90,Games!$T$2:$T$5969)</f>
        <v>47.1451470037808</v>
      </c>
      <c r="I90" s="0" t="n">
        <f aca="false">SUMIF(Games!$A$2:$A$5969,$A90,Games!$E$2:$E$5969)+SUMIF(Games!$B$2:$B$5969,$A90,Games!$F$2:$F$5969)</f>
        <v>1083</v>
      </c>
      <c r="J90" s="0" t="n">
        <f aca="false">SUMIF(Games!$A$2:$A$5969,$A90,Games!$F$2:$F$5969)+SUMIF(Games!$B$2:$B$5969,$A90,Games!$E$2:$E$5969)</f>
        <v>1001</v>
      </c>
      <c r="K90" s="0" t="n">
        <f aca="false">SUMIF(Games!$A$2:$A$5969,$A90,Games!$G$2:$G$5969)+SUMIF(Games!$B$2:$B$5969,$A90,Games!$H$2:$H$5969)</f>
        <v>384</v>
      </c>
      <c r="L90" s="0" t="n">
        <f aca="false">SUMIF(Games!$A$2:$A$5969,$A90,Games!$H$2:$H$5969)+SUMIF(Games!$B$2:$B$5969,$A90,Games!$G$2:$G$5969)</f>
        <v>430</v>
      </c>
      <c r="M90" s="0" t="n">
        <f aca="false">SUMIF(Games!$A:$A,$A90,Games!I:I)</f>
        <v>9</v>
      </c>
      <c r="N90" s="0" t="n">
        <f aca="false">COUNTIF(Games!$A:$A,$A90)-M90</f>
        <v>4</v>
      </c>
      <c r="O90" s="0" t="n">
        <f aca="false">I90-J90</f>
        <v>82</v>
      </c>
      <c r="P90" s="0" t="n">
        <f aca="false">IFERROR(O90/Y90,0)</f>
        <v>2.5625</v>
      </c>
      <c r="Q90" s="0" t="n">
        <f aca="false">L90-K90</f>
        <v>46</v>
      </c>
      <c r="R90" s="0" t="n">
        <f aca="false">IFERROR(Q90/Y90,0)</f>
        <v>1.4375</v>
      </c>
      <c r="S90" s="0" t="s">
        <v>727</v>
      </c>
      <c r="T90" s="0" t="n">
        <f aca="false">IFERROR((B90/(B90+C90))*25,0)+IFERROR((D90/(D90+E90))*25,0)+IFERROR((F90/(F90+G90))*10,0)+H90+((P90-RDAVG)/RebSD)*10+((R90-TODAVG)/TOSD)*6</f>
        <v>91.8228033370633</v>
      </c>
      <c r="U90" s="0" t="n">
        <f aca="false">W90*X90</f>
        <v>0.279441362062452</v>
      </c>
      <c r="V90" s="0" t="n">
        <f aca="false">RANK(U90,U$2:U$352)</f>
        <v>147</v>
      </c>
      <c r="W90" s="0" t="n">
        <f aca="false">IFERROR((D90-C90)/(D90+E90-(B90+C90)),0)</f>
        <v>0.528301886792453</v>
      </c>
      <c r="X90" s="0" t="n">
        <f aca="false">IFERROR((F90-((B90+C90)*B90))/((F90+G90)-(B90+C90)^2),0)</f>
        <v>0.528942578189641</v>
      </c>
      <c r="Y90" s="0" t="n">
        <f aca="false">COUNTIFS(Games!$A$2:$A$5969,$A90,Games!$E$2:$E$5969,"&lt;&gt;")+COUNTIFS(Games!$B$2:$B$5969,$A90,Games!$F$2:$F$5969,"&lt;&gt;")</f>
        <v>32</v>
      </c>
    </row>
    <row r="91" customFormat="false" ht="15" hidden="false" customHeight="false" outlineLevel="0" collapsed="false">
      <c r="A91" s="0" t="s">
        <v>95</v>
      </c>
      <c r="B91" s="0" t="n">
        <f aca="false">SUMIF(Games!$A$2:$A$5969,$A91,Games!$I$2:$I$5969)+SUMIF(Games!$B$2:$B$5969,$A91,Games!$J$2:$J$5969)</f>
        <v>23</v>
      </c>
      <c r="C91" s="0" t="n">
        <f aca="false">COUNTIF(Games!$A:$A,$A91)+COUNTIF(Games!$B:$B,$A91)-B91</f>
        <v>9</v>
      </c>
      <c r="D91" s="0" t="n">
        <f aca="false">SUMIF(Games!$A$2:$A$5969,$A91,Games!$M$2:$M$5969)+SUMIF(Games!$B$2:$B$5969,$A91,Games!$K$2:$K$5969)</f>
        <v>502</v>
      </c>
      <c r="E91" s="0" t="n">
        <f aca="false">SUMIF(Games!$A$2:$A$5969,$A91,Games!$N$2:$N$5969)+SUMIF(Games!$B$2:$B$5969,$A91,Games!$L$2:$L$5969)</f>
        <v>485</v>
      </c>
      <c r="F91" s="0" t="n">
        <f aca="false">SUMIF(Games!$A$2:$A$5969,$A91,Games!$Q$2:$Q$5969)+SUMIF(Games!$B$2:$B$5969,$A91,Games!$O$2:$O$5969)</f>
        <v>16016</v>
      </c>
      <c r="G91" s="0" t="n">
        <f aca="false">SUMIF(Games!$A$2:$A$5969,$A91,Games!$R$2:$R$5969)+SUMIF(Games!$B$2:$B$5969,$A91,Games!$P$2:$P$5969)</f>
        <v>14509</v>
      </c>
      <c r="H91" s="0" t="n">
        <f aca="false">SUMIF(Games!$A$2:$A$5969,$A91,Games!$S$2:$S$5969)+SUMIF(Games!$B$2:$B$5969,$A91,Games!$T$2:$T$5969)</f>
        <v>60.0803209034235</v>
      </c>
      <c r="I91" s="0" t="n">
        <f aca="false">SUMIF(Games!$A$2:$A$5969,$A91,Games!$E$2:$E$5969)+SUMIF(Games!$B$2:$B$5969,$A91,Games!$F$2:$F$5969)</f>
        <v>1130</v>
      </c>
      <c r="J91" s="0" t="n">
        <f aca="false">SUMIF(Games!$A$2:$A$5969,$A91,Games!$F$2:$F$5969)+SUMIF(Games!$B$2:$B$5969,$A91,Games!$E$2:$E$5969)</f>
        <v>1112</v>
      </c>
      <c r="K91" s="0" t="n">
        <f aca="false">SUMIF(Games!$A$2:$A$5969,$A91,Games!$G$2:$G$5969)+SUMIF(Games!$B$2:$B$5969,$A91,Games!$H$2:$H$5969)</f>
        <v>369</v>
      </c>
      <c r="L91" s="0" t="n">
        <f aca="false">SUMIF(Games!$A$2:$A$5969,$A91,Games!$H$2:$H$5969)+SUMIF(Games!$B$2:$B$5969,$A91,Games!$G$2:$G$5969)</f>
        <v>478</v>
      </c>
      <c r="M91" s="0" t="n">
        <f aca="false">SUMIF(Games!$A:$A,$A91,Games!I:I)</f>
        <v>8</v>
      </c>
      <c r="N91" s="0" t="n">
        <f aca="false">COUNTIF(Games!$A:$A,$A91)-M91</f>
        <v>6</v>
      </c>
      <c r="O91" s="0" t="n">
        <f aca="false">I91-J91</f>
        <v>18</v>
      </c>
      <c r="P91" s="0" t="n">
        <f aca="false">IFERROR(O91/Y91,0)</f>
        <v>0.5625</v>
      </c>
      <c r="Q91" s="0" t="n">
        <f aca="false">L91-K91</f>
        <v>109</v>
      </c>
      <c r="R91" s="0" t="n">
        <f aca="false">IFERROR(Q91/Y91,0)</f>
        <v>3.40625</v>
      </c>
      <c r="S91" s="0" t="s">
        <v>750</v>
      </c>
      <c r="T91" s="0" t="n">
        <f aca="false">IFERROR((B91/(B91+C91))*25,0)+IFERROR((D91/(D91+E91))*25,0)+IFERROR((F91/(F91+G91))*10,0)+H91+((P91-RDAVG)/RebSD)*10+((R91-TODAVG)/TOSD)*6</f>
        <v>106.616869828339</v>
      </c>
      <c r="U91" s="0" t="n">
        <f aca="false">W91*X91</f>
        <v>0.267380766753669</v>
      </c>
      <c r="V91" s="0" t="n">
        <f aca="false">RANK(U91,U$2:U$352)</f>
        <v>197</v>
      </c>
      <c r="W91" s="0" t="n">
        <f aca="false">IFERROR((D91-C91)/(D91+E91-(B91+C91)),0)</f>
        <v>0.516230366492147</v>
      </c>
      <c r="X91" s="0" t="n">
        <f aca="false">IFERROR((F91-((B91+C91)*B91))/((F91+G91)-(B91+C91)^2),0)</f>
        <v>0.517948544117149</v>
      </c>
      <c r="Y91" s="0" t="n">
        <f aca="false">COUNTIFS(Games!$A$2:$A$5969,$A91,Games!$E$2:$E$5969,"&lt;&gt;")+COUNTIFS(Games!$B$2:$B$5969,$A91,Games!$F$2:$F$5969,"&lt;&gt;")</f>
        <v>32</v>
      </c>
    </row>
    <row r="92" customFormat="false" ht="15" hidden="false" customHeight="false" outlineLevel="0" collapsed="false">
      <c r="A92" s="0" t="s">
        <v>96</v>
      </c>
      <c r="B92" s="0" t="n">
        <f aca="false">SUMIF(Games!$A$2:$A$5969,$A92,Games!$I$2:$I$5969)+SUMIF(Games!$B$2:$B$5969,$A92,Games!$J$2:$J$5969)</f>
        <v>14</v>
      </c>
      <c r="C92" s="0" t="n">
        <f aca="false">COUNTIF(Games!$A:$A,$A92)+COUNTIF(Games!$B:$B,$A92)-B92</f>
        <v>18</v>
      </c>
      <c r="D92" s="0" t="n">
        <f aca="false">SUMIF(Games!$A$2:$A$5969,$A92,Games!$M$2:$M$5969)+SUMIF(Games!$B$2:$B$5969,$A92,Games!$K$2:$K$5969)</f>
        <v>509</v>
      </c>
      <c r="E92" s="0" t="n">
        <f aca="false">SUMIF(Games!$A$2:$A$5969,$A92,Games!$N$2:$N$5969)+SUMIF(Games!$B$2:$B$5969,$A92,Games!$L$2:$L$5969)</f>
        <v>460</v>
      </c>
      <c r="F92" s="0" t="n">
        <f aca="false">SUMIF(Games!$A$2:$A$5969,$A92,Games!$Q$2:$Q$5969)+SUMIF(Games!$B$2:$B$5969,$A92,Games!$O$2:$O$5969)</f>
        <v>15344</v>
      </c>
      <c r="G92" s="0" t="n">
        <f aca="false">SUMIF(Games!$A$2:$A$5969,$A92,Games!$R$2:$R$5969)+SUMIF(Games!$B$2:$B$5969,$A92,Games!$P$2:$P$5969)</f>
        <v>14620</v>
      </c>
      <c r="H92" s="0" t="n">
        <f aca="false">SUMIF(Games!$A$2:$A$5969,$A92,Games!$S$2:$S$5969)+SUMIF(Games!$B$2:$B$5969,$A92,Games!$T$2:$T$5969)</f>
        <v>-26.3003622045629</v>
      </c>
      <c r="I92" s="0" t="n">
        <f aca="false">SUMIF(Games!$A$2:$A$5969,$A92,Games!$E$2:$E$5969)+SUMIF(Games!$B$2:$B$5969,$A92,Games!$F$2:$F$5969)</f>
        <v>1141</v>
      </c>
      <c r="J92" s="0" t="n">
        <f aca="false">SUMIF(Games!$A$2:$A$5969,$A92,Games!$F$2:$F$5969)+SUMIF(Games!$B$2:$B$5969,$A92,Games!$E$2:$E$5969)</f>
        <v>1109</v>
      </c>
      <c r="K92" s="0" t="n">
        <f aca="false">SUMIF(Games!$A$2:$A$5969,$A92,Games!$G$2:$G$5969)+SUMIF(Games!$B$2:$B$5969,$A92,Games!$H$2:$H$5969)</f>
        <v>437</v>
      </c>
      <c r="L92" s="0" t="n">
        <f aca="false">SUMIF(Games!$A$2:$A$5969,$A92,Games!$H$2:$H$5969)+SUMIF(Games!$B$2:$B$5969,$A92,Games!$G$2:$G$5969)</f>
        <v>404</v>
      </c>
      <c r="M92" s="0" t="n">
        <f aca="false">SUMIF(Games!$A:$A,$A92,Games!I:I)</f>
        <v>3</v>
      </c>
      <c r="N92" s="0" t="n">
        <f aca="false">COUNTIF(Games!$A:$A,$A92)-M92</f>
        <v>15</v>
      </c>
      <c r="O92" s="0" t="n">
        <f aca="false">I92-J92</f>
        <v>32</v>
      </c>
      <c r="P92" s="0" t="n">
        <f aca="false">IFERROR(O92/Y92,0)</f>
        <v>1</v>
      </c>
      <c r="Q92" s="0" t="n">
        <f aca="false">L92-K92</f>
        <v>-33</v>
      </c>
      <c r="R92" s="0" t="n">
        <f aca="false">IFERROR(Q92/Y92,0)</f>
        <v>-1.03125</v>
      </c>
      <c r="S92" s="0" t="s">
        <v>746</v>
      </c>
      <c r="T92" s="0" t="n">
        <f aca="false">IFERROR((B92/(B92+C92))*25,0)+IFERROR((D92/(D92+E92))*25,0)+IFERROR((F92/(F92+G92))*10,0)+H92+((P92-RDAVG)/RebSD)*10+((R92-TODAVG)/TOSD)*6</f>
        <v>0.53725068775167</v>
      </c>
      <c r="U92" s="0" t="n">
        <f aca="false">W92*X92</f>
        <v>0.26971992987368</v>
      </c>
      <c r="V92" s="0" t="n">
        <f aca="false">RANK(U92,U$2:U$352)</f>
        <v>182</v>
      </c>
      <c r="W92" s="0" t="n">
        <f aca="false">IFERROR((D92-C92)/(D92+E92-(B92+C92)),0)</f>
        <v>0.52401280683031</v>
      </c>
      <c r="X92" s="0" t="n">
        <f aca="false">IFERROR((F92-((B92+C92)*B92))/((F92+G92)-(B92+C92)^2),0)</f>
        <v>0.514720110573601</v>
      </c>
      <c r="Y92" s="0" t="n">
        <f aca="false">COUNTIFS(Games!$A$2:$A$5969,$A92,Games!$E$2:$E$5969,"&lt;&gt;")+COUNTIFS(Games!$B$2:$B$5969,$A92,Games!$F$2:$F$5969,"&lt;&gt;")</f>
        <v>32</v>
      </c>
    </row>
    <row r="93" customFormat="false" ht="15" hidden="false" customHeight="false" outlineLevel="0" collapsed="false">
      <c r="A93" s="0" t="s">
        <v>97</v>
      </c>
      <c r="B93" s="0" t="n">
        <f aca="false">SUMIF(Games!$A$2:$A$5969,$A93,Games!$I$2:$I$5969)+SUMIF(Games!$B$2:$B$5969,$A93,Games!$J$2:$J$5969)</f>
        <v>16</v>
      </c>
      <c r="C93" s="0" t="n">
        <f aca="false">COUNTIF(Games!$A:$A,$A93)+COUNTIF(Games!$B:$B,$A93)-B93</f>
        <v>17</v>
      </c>
      <c r="D93" s="0" t="n">
        <f aca="false">SUMIF(Games!$A$2:$A$5969,$A93,Games!$M$2:$M$5969)+SUMIF(Games!$B$2:$B$5969,$A93,Games!$K$2:$K$5969)</f>
        <v>539</v>
      </c>
      <c r="E93" s="0" t="n">
        <f aca="false">SUMIF(Games!$A$2:$A$5969,$A93,Games!$N$2:$N$5969)+SUMIF(Games!$B$2:$B$5969,$A93,Games!$L$2:$L$5969)</f>
        <v>535</v>
      </c>
      <c r="F93" s="0" t="n">
        <f aca="false">SUMIF(Games!$A$2:$A$5969,$A93,Games!$Q$2:$Q$5969)+SUMIF(Games!$B$2:$B$5969,$A93,Games!$O$2:$O$5969)</f>
        <v>18010</v>
      </c>
      <c r="G93" s="0" t="n">
        <f aca="false">SUMIF(Games!$A$2:$A$5969,$A93,Games!$R$2:$R$5969)+SUMIF(Games!$B$2:$B$5969,$A93,Games!$P$2:$P$5969)</f>
        <v>16416</v>
      </c>
      <c r="H93" s="0" t="n">
        <f aca="false">SUMIF(Games!$A$2:$A$5969,$A93,Games!$S$2:$S$5969)+SUMIF(Games!$B$2:$B$5969,$A93,Games!$T$2:$T$5969)</f>
        <v>-19.6310611465184</v>
      </c>
      <c r="I93" s="0" t="n">
        <f aca="false">SUMIF(Games!$A$2:$A$5969,$A93,Games!$E$2:$E$5969)+SUMIF(Games!$B$2:$B$5969,$A93,Games!$F$2:$F$5969)</f>
        <v>1141</v>
      </c>
      <c r="J93" s="0" t="n">
        <f aca="false">SUMIF(Games!$A$2:$A$5969,$A93,Games!$F$2:$F$5969)+SUMIF(Games!$B$2:$B$5969,$A93,Games!$E$2:$E$5969)</f>
        <v>1104</v>
      </c>
      <c r="K93" s="0" t="n">
        <f aca="false">SUMIF(Games!$A$2:$A$5969,$A93,Games!$G$2:$G$5969)+SUMIF(Games!$B$2:$B$5969,$A93,Games!$H$2:$H$5969)</f>
        <v>402</v>
      </c>
      <c r="L93" s="0" t="n">
        <f aca="false">SUMIF(Games!$A$2:$A$5969,$A93,Games!$H$2:$H$5969)+SUMIF(Games!$B$2:$B$5969,$A93,Games!$G$2:$G$5969)</f>
        <v>353</v>
      </c>
      <c r="M93" s="0" t="n">
        <f aca="false">SUMIF(Games!$A:$A,$A93,Games!I:I)</f>
        <v>5</v>
      </c>
      <c r="N93" s="0" t="n">
        <f aca="false">COUNTIF(Games!$A:$A,$A93)-M93</f>
        <v>8</v>
      </c>
      <c r="O93" s="0" t="n">
        <f aca="false">I93-J93</f>
        <v>37</v>
      </c>
      <c r="P93" s="0" t="n">
        <f aca="false">IFERROR(O93/Y93,0)</f>
        <v>1.19354838709677</v>
      </c>
      <c r="Q93" s="0" t="n">
        <f aca="false">L93-K93</f>
        <v>-49</v>
      </c>
      <c r="R93" s="0" t="n">
        <f aca="false">IFERROR(Q93/Y93,0)</f>
        <v>-1.58064516129032</v>
      </c>
      <c r="S93" s="0" t="s">
        <v>753</v>
      </c>
      <c r="T93" s="0" t="n">
        <f aca="false">IFERROR((B93/(B93+C93))*25,0)+IFERROR((D93/(D93+E93))*25,0)+IFERROR((F93/(F93+G93))*10,0)+H93+((P93-RDAVG)/RebSD)*10+((R93-TODAVG)/TOSD)*6</f>
        <v>6.69898522223256</v>
      </c>
      <c r="U93" s="0" t="n">
        <f aca="false">W93*X93</f>
        <v>0.262956780805985</v>
      </c>
      <c r="V93" s="0" t="n">
        <f aca="false">RANK(U93,U$2:U$352)</f>
        <v>220</v>
      </c>
      <c r="W93" s="0" t="n">
        <f aca="false">IFERROR((D93-C93)/(D93+E93-(B93+C93)),0)</f>
        <v>0.501440922190202</v>
      </c>
      <c r="X93" s="0" t="n">
        <f aca="false">IFERROR((F93-((B93+C93)*B93))/((F93+G93)-(B93+C93)^2),0)</f>
        <v>0.524402315745268</v>
      </c>
      <c r="Y93" s="0" t="n">
        <f aca="false">COUNTIFS(Games!$A$2:$A$5969,$A93,Games!$E$2:$E$5969,"&lt;&gt;")+COUNTIFS(Games!$B$2:$B$5969,$A93,Games!$F$2:$F$5969,"&lt;&gt;")</f>
        <v>31</v>
      </c>
    </row>
    <row r="94" customFormat="false" ht="15" hidden="false" customHeight="false" outlineLevel="0" collapsed="false">
      <c r="A94" s="0" t="s">
        <v>98</v>
      </c>
      <c r="B94" s="0" t="n">
        <f aca="false">SUMIF(Games!$A$2:$A$5969,$A94,Games!$I$2:$I$5969)+SUMIF(Games!$B$2:$B$5969,$A94,Games!$J$2:$J$5969)</f>
        <v>15</v>
      </c>
      <c r="C94" s="0" t="n">
        <f aca="false">COUNTIF(Games!$A:$A,$A94)+COUNTIF(Games!$B:$B,$A94)-B94</f>
        <v>18</v>
      </c>
      <c r="D94" s="0" t="n">
        <f aca="false">SUMIF(Games!$A$2:$A$5969,$A94,Games!$M$2:$M$5969)+SUMIF(Games!$B$2:$B$5969,$A94,Games!$K$2:$K$5969)</f>
        <v>568</v>
      </c>
      <c r="E94" s="0" t="n">
        <f aca="false">SUMIF(Games!$A$2:$A$5969,$A94,Games!$N$2:$N$5969)+SUMIF(Games!$B$2:$B$5969,$A94,Games!$L$2:$L$5969)</f>
        <v>506</v>
      </c>
      <c r="F94" s="0" t="n">
        <f aca="false">SUMIF(Games!$A$2:$A$5969,$A94,Games!$Q$2:$Q$5969)+SUMIF(Games!$B$2:$B$5969,$A94,Games!$O$2:$O$5969)</f>
        <v>18193</v>
      </c>
      <c r="G94" s="0" t="n">
        <f aca="false">SUMIF(Games!$A$2:$A$5969,$A94,Games!$R$2:$R$5969)+SUMIF(Games!$B$2:$B$5969,$A94,Games!$P$2:$P$5969)</f>
        <v>16464</v>
      </c>
      <c r="H94" s="0" t="n">
        <f aca="false">SUMIF(Games!$A$2:$A$5969,$A94,Games!$S$2:$S$5969)+SUMIF(Games!$B$2:$B$5969,$A94,Games!$T$2:$T$5969)</f>
        <v>-7.11191328451713</v>
      </c>
      <c r="I94" s="0" t="n">
        <f aca="false">SUMIF(Games!$A$2:$A$5969,$A94,Games!$E$2:$E$5969)+SUMIF(Games!$B$2:$B$5969,$A94,Games!$F$2:$F$5969)</f>
        <v>1050</v>
      </c>
      <c r="J94" s="0" t="n">
        <f aca="false">SUMIF(Games!$A$2:$A$5969,$A94,Games!$F$2:$F$5969)+SUMIF(Games!$B$2:$B$5969,$A94,Games!$E$2:$E$5969)</f>
        <v>1021</v>
      </c>
      <c r="K94" s="0" t="n">
        <f aca="false">SUMIF(Games!$A$2:$A$5969,$A94,Games!$G$2:$G$5969)+SUMIF(Games!$B$2:$B$5969,$A94,Games!$H$2:$H$5969)</f>
        <v>394</v>
      </c>
      <c r="L94" s="0" t="n">
        <f aca="false">SUMIF(Games!$A$2:$A$5969,$A94,Games!$H$2:$H$5969)+SUMIF(Games!$B$2:$B$5969,$A94,Games!$G$2:$G$5969)</f>
        <v>349</v>
      </c>
      <c r="M94" s="0" t="n">
        <f aca="false">SUMIF(Games!$A:$A,$A94,Games!I:I)</f>
        <v>1</v>
      </c>
      <c r="N94" s="0" t="n">
        <f aca="false">COUNTIF(Games!$A:$A,$A94)-M94</f>
        <v>12</v>
      </c>
      <c r="O94" s="0" t="n">
        <f aca="false">I94-J94</f>
        <v>29</v>
      </c>
      <c r="P94" s="0" t="n">
        <f aca="false">IFERROR(O94/Y94,0)</f>
        <v>0.935483870967742</v>
      </c>
      <c r="Q94" s="0" t="n">
        <f aca="false">L94-K94</f>
        <v>-45</v>
      </c>
      <c r="R94" s="0" t="n">
        <f aca="false">IFERROR(Q94/Y94,0)</f>
        <v>-1.45161290322581</v>
      </c>
      <c r="S94" s="0" t="s">
        <v>753</v>
      </c>
      <c r="T94" s="0" t="n">
        <f aca="false">IFERROR((B94/(B94+C94))*25,0)+IFERROR((D94/(D94+E94))*25,0)+IFERROR((F94/(F94+G94))*10,0)+H94+((P94-RDAVG)/RebSD)*10+((R94-TODAVG)/TOSD)*6</f>
        <v>18.8475299587134</v>
      </c>
      <c r="U94" s="0" t="n">
        <f aca="false">W94*X94</f>
        <v>0.278554824181852</v>
      </c>
      <c r="V94" s="0" t="n">
        <f aca="false">RANK(U94,U$2:U$352)</f>
        <v>151</v>
      </c>
      <c r="W94" s="0" t="n">
        <f aca="false">IFERROR((D94-C94)/(D94+E94-(B94+C94)),0)</f>
        <v>0.528338136407301</v>
      </c>
      <c r="X94" s="0" t="n">
        <f aca="false">IFERROR((F94-((B94+C94)*B94))/((F94+G94)-(B94+C94)^2),0)</f>
        <v>0.527228312678742</v>
      </c>
      <c r="Y94" s="0" t="n">
        <f aca="false">COUNTIFS(Games!$A$2:$A$5969,$A94,Games!$E$2:$E$5969,"&lt;&gt;")+COUNTIFS(Games!$B$2:$B$5969,$A94,Games!$F$2:$F$5969,"&lt;&gt;")</f>
        <v>31</v>
      </c>
    </row>
    <row r="95" customFormat="false" ht="15" hidden="false" customHeight="false" outlineLevel="0" collapsed="false">
      <c r="A95" s="0" t="s">
        <v>99</v>
      </c>
      <c r="B95" s="0" t="n">
        <f aca="false">SUMIF(Games!$A$2:$A$5969,$A95,Games!$I$2:$I$5969)+SUMIF(Games!$B$2:$B$5969,$A95,Games!$J$2:$J$5969)</f>
        <v>15</v>
      </c>
      <c r="C95" s="0" t="n">
        <f aca="false">COUNTIF(Games!$A:$A,$A95)+COUNTIF(Games!$B:$B,$A95)-B95</f>
        <v>15</v>
      </c>
      <c r="D95" s="0" t="n">
        <f aca="false">SUMIF(Games!$A$2:$A$5969,$A95,Games!$M$2:$M$5969)+SUMIF(Games!$B$2:$B$5969,$A95,Games!$K$2:$K$5969)</f>
        <v>543</v>
      </c>
      <c r="E95" s="0" t="n">
        <f aca="false">SUMIF(Games!$A$2:$A$5969,$A95,Games!$N$2:$N$5969)+SUMIF(Games!$B$2:$B$5969,$A95,Games!$L$2:$L$5969)</f>
        <v>466</v>
      </c>
      <c r="F95" s="0" t="n">
        <f aca="false">SUMIF(Games!$A$2:$A$5969,$A95,Games!$Q$2:$Q$5969)+SUMIF(Games!$B$2:$B$5969,$A95,Games!$O$2:$O$5969)</f>
        <v>18311</v>
      </c>
      <c r="G95" s="0" t="n">
        <f aca="false">SUMIF(Games!$A$2:$A$5969,$A95,Games!$R$2:$R$5969)+SUMIF(Games!$B$2:$B$5969,$A95,Games!$P$2:$P$5969)</f>
        <v>14456</v>
      </c>
      <c r="H95" s="0" t="n">
        <f aca="false">SUMIF(Games!$A$2:$A$5969,$A95,Games!$S$2:$S$5969)+SUMIF(Games!$B$2:$B$5969,$A95,Games!$T$2:$T$5969)</f>
        <v>15.6107712046391</v>
      </c>
      <c r="I95" s="0" t="n">
        <f aca="false">SUMIF(Games!$A$2:$A$5969,$A95,Games!$E$2:$E$5969)+SUMIF(Games!$B$2:$B$5969,$A95,Games!$F$2:$F$5969)</f>
        <v>1151</v>
      </c>
      <c r="J95" s="0" t="n">
        <f aca="false">SUMIF(Games!$A$2:$A$5969,$A95,Games!$F$2:$F$5969)+SUMIF(Games!$B$2:$B$5969,$A95,Games!$E$2:$E$5969)</f>
        <v>1009</v>
      </c>
      <c r="K95" s="0" t="n">
        <f aca="false">SUMIF(Games!$A$2:$A$5969,$A95,Games!$G$2:$G$5969)+SUMIF(Games!$B$2:$B$5969,$A95,Games!$H$2:$H$5969)</f>
        <v>458</v>
      </c>
      <c r="L95" s="0" t="n">
        <f aca="false">SUMIF(Games!$A$2:$A$5969,$A95,Games!$H$2:$H$5969)+SUMIF(Games!$B$2:$B$5969,$A95,Games!$G$2:$G$5969)</f>
        <v>377</v>
      </c>
      <c r="M95" s="0" t="n">
        <f aca="false">SUMIF(Games!$A:$A,$A95,Games!I:I)</f>
        <v>4</v>
      </c>
      <c r="N95" s="0" t="n">
        <f aca="false">COUNTIF(Games!$A:$A,$A95)-M95</f>
        <v>6</v>
      </c>
      <c r="O95" s="0" t="n">
        <f aca="false">I95-J95</f>
        <v>142</v>
      </c>
      <c r="P95" s="0" t="n">
        <f aca="false">IFERROR(O95/Y95,0)</f>
        <v>4.73333333333333</v>
      </c>
      <c r="Q95" s="0" t="n">
        <f aca="false">L95-K95</f>
        <v>-81</v>
      </c>
      <c r="R95" s="0" t="n">
        <f aca="false">IFERROR(Q95/Y95,0)</f>
        <v>-2.7</v>
      </c>
      <c r="S95" s="0" t="s">
        <v>743</v>
      </c>
      <c r="T95" s="0" t="n">
        <f aca="false">IFERROR((B95/(B95+C95))*25,0)+IFERROR((D95/(D95+E95))*25,0)+IFERROR((F95/(F95+G95))*10,0)+H95+((P95-RDAVG)/RebSD)*10+((R95-TODAVG)/TOSD)*6</f>
        <v>49.8593086619346</v>
      </c>
      <c r="U95" s="0" t="n">
        <f aca="false">W95*X95</f>
        <v>0.302284459673157</v>
      </c>
      <c r="V95" s="0" t="n">
        <f aca="false">RANK(U95,U$2:U$352)</f>
        <v>89</v>
      </c>
      <c r="W95" s="0" t="n">
        <f aca="false">IFERROR((D95-C95)/(D95+E95-(B95+C95)),0)</f>
        <v>0.539325842696629</v>
      </c>
      <c r="X95" s="0" t="n">
        <f aca="false">IFERROR((F95-((B95+C95)*B95))/((F95+G95)-(B95+C95)^2),0)</f>
        <v>0.560485768977312</v>
      </c>
      <c r="Y95" s="0" t="n">
        <f aca="false">COUNTIFS(Games!$A$2:$A$5969,$A95,Games!$E$2:$E$5969,"&lt;&gt;")+COUNTIFS(Games!$B$2:$B$5969,$A95,Games!$F$2:$F$5969,"&lt;&gt;")</f>
        <v>30</v>
      </c>
    </row>
    <row r="96" customFormat="false" ht="15" hidden="false" customHeight="false" outlineLevel="0" collapsed="false">
      <c r="A96" s="0" t="s">
        <v>100</v>
      </c>
      <c r="B96" s="0" t="n">
        <f aca="false">SUMIF(Games!$A$2:$A$5969,$A96,Games!$I$2:$I$5969)+SUMIF(Games!$B$2:$B$5969,$A96,Games!$J$2:$J$5969)</f>
        <v>18</v>
      </c>
      <c r="C96" s="0" t="n">
        <f aca="false">COUNTIF(Games!$A:$A,$A96)+COUNTIF(Games!$B:$B,$A96)-B96</f>
        <v>15</v>
      </c>
      <c r="D96" s="0" t="n">
        <f aca="false">SUMIF(Games!$A$2:$A$5969,$A96,Games!$M$2:$M$5969)+SUMIF(Games!$B$2:$B$5969,$A96,Games!$K$2:$K$5969)</f>
        <v>621</v>
      </c>
      <c r="E96" s="0" t="n">
        <f aca="false">SUMIF(Games!$A$2:$A$5969,$A96,Games!$N$2:$N$5969)+SUMIF(Games!$B$2:$B$5969,$A96,Games!$L$2:$L$5969)</f>
        <v>469</v>
      </c>
      <c r="F96" s="0" t="n">
        <f aca="false">SUMIF(Games!$A$2:$A$5969,$A96,Games!$Q$2:$Q$5969)+SUMIF(Games!$B$2:$B$5969,$A96,Games!$O$2:$O$5969)</f>
        <v>20403</v>
      </c>
      <c r="G96" s="0" t="n">
        <f aca="false">SUMIF(Games!$A$2:$A$5969,$A96,Games!$R$2:$R$5969)+SUMIF(Games!$B$2:$B$5969,$A96,Games!$P$2:$P$5969)</f>
        <v>15320</v>
      </c>
      <c r="H96" s="0" t="n">
        <f aca="false">SUMIF(Games!$A$2:$A$5969,$A96,Games!$S$2:$S$5969)+SUMIF(Games!$B$2:$B$5969,$A96,Games!$T$2:$T$5969)</f>
        <v>25.760796012115</v>
      </c>
      <c r="I96" s="0" t="n">
        <f aca="false">SUMIF(Games!$A$2:$A$5969,$A96,Games!$E$2:$E$5969)+SUMIF(Games!$B$2:$B$5969,$A96,Games!$F$2:$F$5969)</f>
        <v>1301</v>
      </c>
      <c r="J96" s="0" t="n">
        <f aca="false">SUMIF(Games!$A$2:$A$5969,$A96,Games!$F$2:$F$5969)+SUMIF(Games!$B$2:$B$5969,$A96,Games!$E$2:$E$5969)</f>
        <v>1123</v>
      </c>
      <c r="K96" s="0" t="n">
        <f aca="false">SUMIF(Games!$A$2:$A$5969,$A96,Games!$G$2:$G$5969)+SUMIF(Games!$B$2:$B$5969,$A96,Games!$H$2:$H$5969)</f>
        <v>420</v>
      </c>
      <c r="L96" s="0" t="n">
        <f aca="false">SUMIF(Games!$A$2:$A$5969,$A96,Games!$H$2:$H$5969)+SUMIF(Games!$B$2:$B$5969,$A96,Games!$G$2:$G$5969)</f>
        <v>318</v>
      </c>
      <c r="M96" s="0" t="n">
        <f aca="false">SUMIF(Games!$A:$A,$A96,Games!I:I)</f>
        <v>5</v>
      </c>
      <c r="N96" s="0" t="n">
        <f aca="false">COUNTIF(Games!$A:$A,$A96)-M96</f>
        <v>11</v>
      </c>
      <c r="O96" s="0" t="n">
        <f aca="false">I96-J96</f>
        <v>178</v>
      </c>
      <c r="P96" s="0" t="n">
        <f aca="false">IFERROR(O96/Y96,0)</f>
        <v>5.39393939393939</v>
      </c>
      <c r="Q96" s="0" t="n">
        <f aca="false">L96-K96</f>
        <v>-102</v>
      </c>
      <c r="R96" s="0" t="n">
        <f aca="false">IFERROR(Q96/Y96,0)</f>
        <v>-3.09090909090909</v>
      </c>
      <c r="S96" s="0" t="s">
        <v>729</v>
      </c>
      <c r="T96" s="0" t="n">
        <f aca="false">IFERROR((B96/(B96+C96))*25,0)+IFERROR((D96/(D96+E96))*25,0)+IFERROR((F96/(F96+G96))*10,0)+H96+((P96-RDAVG)/RebSD)*10+((R96-TODAVG)/TOSD)*6</f>
        <v>62.6478241403538</v>
      </c>
      <c r="U96" s="0" t="n">
        <f aca="false">W96*X96</f>
        <v>0.327912170785632</v>
      </c>
      <c r="V96" s="0" t="n">
        <f aca="false">RANK(U96,U$2:U$352)</f>
        <v>45</v>
      </c>
      <c r="W96" s="0" t="n">
        <f aca="false">IFERROR((D96-C96)/(D96+E96-(B96+C96)),0)</f>
        <v>0.573320719016083</v>
      </c>
      <c r="X96" s="0" t="n">
        <f aca="false">IFERROR((F96-((B96+C96)*B96))/((F96+G96)-(B96+C96)^2),0)</f>
        <v>0.571952416700352</v>
      </c>
      <c r="Y96" s="0" t="n">
        <f aca="false">COUNTIFS(Games!$A$2:$A$5969,$A96,Games!$E$2:$E$5969,"&lt;&gt;")+COUNTIFS(Games!$B$2:$B$5969,$A96,Games!$F$2:$F$5969,"&lt;&gt;")</f>
        <v>33</v>
      </c>
    </row>
    <row r="97" customFormat="false" ht="15" hidden="false" customHeight="false" outlineLevel="0" collapsed="false">
      <c r="A97" s="0" t="s">
        <v>101</v>
      </c>
      <c r="B97" s="0" t="n">
        <f aca="false">SUMIF(Games!$A$2:$A$5969,$A97,Games!$I$2:$I$5969)+SUMIF(Games!$B$2:$B$5969,$A97,Games!$J$2:$J$5969)</f>
        <v>21</v>
      </c>
      <c r="C97" s="0" t="n">
        <f aca="false">COUNTIF(Games!$A:$A,$A97)+COUNTIF(Games!$B:$B,$A97)-B97</f>
        <v>12</v>
      </c>
      <c r="D97" s="0" t="n">
        <f aca="false">SUMIF(Games!$A$2:$A$5969,$A97,Games!$M$2:$M$5969)+SUMIF(Games!$B$2:$B$5969,$A97,Games!$K$2:$K$5969)</f>
        <v>495</v>
      </c>
      <c r="E97" s="0" t="n">
        <f aca="false">SUMIF(Games!$A$2:$A$5969,$A97,Games!$N$2:$N$5969)+SUMIF(Games!$B$2:$B$5969,$A97,Games!$L$2:$L$5969)</f>
        <v>516</v>
      </c>
      <c r="F97" s="0" t="n">
        <f aca="false">SUMIF(Games!$A$2:$A$5969,$A97,Games!$Q$2:$Q$5969)+SUMIF(Games!$B$2:$B$5969,$A97,Games!$O$2:$O$5969)</f>
        <v>16226</v>
      </c>
      <c r="G97" s="0" t="n">
        <f aca="false">SUMIF(Games!$A$2:$A$5969,$A97,Games!$R$2:$R$5969)+SUMIF(Games!$B$2:$B$5969,$A97,Games!$P$2:$P$5969)</f>
        <v>15191</v>
      </c>
      <c r="H97" s="0" t="n">
        <f aca="false">SUMIF(Games!$A$2:$A$5969,$A97,Games!$S$2:$S$5969)+SUMIF(Games!$B$2:$B$5969,$A97,Games!$T$2:$T$5969)</f>
        <v>24.5031699213999</v>
      </c>
      <c r="I97" s="0" t="n">
        <f aca="false">SUMIF(Games!$A$2:$A$5969,$A97,Games!$E$2:$E$5969)+SUMIF(Games!$B$2:$B$5969,$A97,Games!$F$2:$F$5969)</f>
        <v>1247</v>
      </c>
      <c r="J97" s="0" t="n">
        <f aca="false">SUMIF(Games!$A$2:$A$5969,$A97,Games!$F$2:$F$5969)+SUMIF(Games!$B$2:$B$5969,$A97,Games!$E$2:$E$5969)</f>
        <v>1272</v>
      </c>
      <c r="K97" s="0" t="n">
        <f aca="false">SUMIF(Games!$A$2:$A$5969,$A97,Games!$G$2:$G$5969)+SUMIF(Games!$B$2:$B$5969,$A97,Games!$H$2:$H$5969)</f>
        <v>372</v>
      </c>
      <c r="L97" s="0" t="n">
        <f aca="false">SUMIF(Games!$A$2:$A$5969,$A97,Games!$H$2:$H$5969)+SUMIF(Games!$B$2:$B$5969,$A97,Games!$G$2:$G$5969)</f>
        <v>486</v>
      </c>
      <c r="M97" s="0" t="n">
        <f aca="false">SUMIF(Games!$A:$A,$A97,Games!I:I)</f>
        <v>9</v>
      </c>
      <c r="N97" s="0" t="n">
        <f aca="false">COUNTIF(Games!$A:$A,$A97)-M97</f>
        <v>8</v>
      </c>
      <c r="O97" s="0" t="n">
        <f aca="false">I97-J97</f>
        <v>-25</v>
      </c>
      <c r="P97" s="0" t="n">
        <f aca="false">IFERROR(O97/Y97,0)</f>
        <v>-0.757575757575758</v>
      </c>
      <c r="Q97" s="0" t="n">
        <f aca="false">L97-K97</f>
        <v>114</v>
      </c>
      <c r="R97" s="0" t="n">
        <f aca="false">IFERROR(Q97/Y97,0)</f>
        <v>3.45454545454545</v>
      </c>
      <c r="S97" s="0" t="s">
        <v>732</v>
      </c>
      <c r="T97" s="0" t="n">
        <f aca="false">IFERROR((B97/(B97+C97))*25,0)+IFERROR((D97/(D97+E97))*25,0)+IFERROR((F97/(F97+G97))*10,0)+H97+((P97-RDAVG)/RebSD)*10+((R97-TODAVG)/TOSD)*6</f>
        <v>64.903398832436</v>
      </c>
      <c r="U97" s="0" t="n">
        <f aca="false">W97*X97</f>
        <v>0.252941358529161</v>
      </c>
      <c r="V97" s="0" t="n">
        <f aca="false">RANK(U97,U$2:U$352)</f>
        <v>252</v>
      </c>
      <c r="W97" s="0" t="n">
        <f aca="false">IFERROR((D97-C97)/(D97+E97-(B97+C97)),0)</f>
        <v>0.493865030674847</v>
      </c>
      <c r="X97" s="0" t="n">
        <f aca="false">IFERROR((F97-((B97+C97)*B97))/((F97+G97)-(B97+C97)^2),0)</f>
        <v>0.512166974413084</v>
      </c>
      <c r="Y97" s="0" t="n">
        <f aca="false">COUNTIFS(Games!$A$2:$A$5969,$A97,Games!$E$2:$E$5969,"&lt;&gt;")+COUNTIFS(Games!$B$2:$B$5969,$A97,Games!$F$2:$F$5969,"&lt;&gt;")</f>
        <v>33</v>
      </c>
    </row>
    <row r="98" customFormat="false" ht="15" hidden="false" customHeight="false" outlineLevel="0" collapsed="false">
      <c r="A98" s="0" t="s">
        <v>102</v>
      </c>
      <c r="B98" s="0" t="n">
        <f aca="false">SUMIF(Games!$A$2:$A$5969,$A98,Games!$I$2:$I$5969)+SUMIF(Games!$B$2:$B$5969,$A98,Games!$J$2:$J$5969)</f>
        <v>24</v>
      </c>
      <c r="C98" s="0" t="n">
        <f aca="false">COUNTIF(Games!$A:$A,$A98)+COUNTIF(Games!$B:$B,$A98)-B98</f>
        <v>11</v>
      </c>
      <c r="D98" s="0" t="n">
        <f aca="false">SUMIF(Games!$A$2:$A$5969,$A98,Games!$M$2:$M$5969)+SUMIF(Games!$B$2:$B$5969,$A98,Games!$K$2:$K$5969)</f>
        <v>527</v>
      </c>
      <c r="E98" s="0" t="n">
        <f aca="false">SUMIF(Games!$A$2:$A$5969,$A98,Games!$N$2:$N$5969)+SUMIF(Games!$B$2:$B$5969,$A98,Games!$L$2:$L$5969)</f>
        <v>561</v>
      </c>
      <c r="F98" s="0" t="n">
        <f aca="false">SUMIF(Games!$A$2:$A$5969,$A98,Games!$Q$2:$Q$5969)+SUMIF(Games!$B$2:$B$5969,$A98,Games!$O$2:$O$5969)</f>
        <v>17566</v>
      </c>
      <c r="G98" s="0" t="n">
        <f aca="false">SUMIF(Games!$A$2:$A$5969,$A98,Games!$R$2:$R$5969)+SUMIF(Games!$B$2:$B$5969,$A98,Games!$P$2:$P$5969)</f>
        <v>16602</v>
      </c>
      <c r="H98" s="0" t="n">
        <f aca="false">SUMIF(Games!$A$2:$A$5969,$A98,Games!$S$2:$S$5969)+SUMIF(Games!$B$2:$B$5969,$A98,Games!$T$2:$T$5969)</f>
        <v>43.0981897523931</v>
      </c>
      <c r="I98" s="0" t="n">
        <f aca="false">SUMIF(Games!$A$2:$A$5969,$A98,Games!$E$2:$E$5969)+SUMIF(Games!$B$2:$B$5969,$A98,Games!$F$2:$F$5969)</f>
        <v>1182</v>
      </c>
      <c r="J98" s="0" t="n">
        <f aca="false">SUMIF(Games!$A$2:$A$5969,$A98,Games!$F$2:$F$5969)+SUMIF(Games!$B$2:$B$5969,$A98,Games!$E$2:$E$5969)</f>
        <v>1296</v>
      </c>
      <c r="K98" s="0" t="n">
        <f aca="false">SUMIF(Games!$A$2:$A$5969,$A98,Games!$G$2:$G$5969)+SUMIF(Games!$B$2:$B$5969,$A98,Games!$H$2:$H$5969)</f>
        <v>395</v>
      </c>
      <c r="L98" s="0" t="n">
        <f aca="false">SUMIF(Games!$A$2:$A$5969,$A98,Games!$H$2:$H$5969)+SUMIF(Games!$B$2:$B$5969,$A98,Games!$G$2:$G$5969)</f>
        <v>501</v>
      </c>
      <c r="M98" s="0" t="n">
        <f aca="false">SUMIF(Games!$A:$A,$A98,Games!I:I)</f>
        <v>9</v>
      </c>
      <c r="N98" s="0" t="n">
        <f aca="false">COUNTIF(Games!$A:$A,$A98)-M98</f>
        <v>8</v>
      </c>
      <c r="O98" s="0" t="n">
        <f aca="false">I98-J98</f>
        <v>-114</v>
      </c>
      <c r="P98" s="0" t="n">
        <f aca="false">IFERROR(O98/Y98,0)</f>
        <v>-3.25714285714286</v>
      </c>
      <c r="Q98" s="0" t="n">
        <f aca="false">L98-K98</f>
        <v>106</v>
      </c>
      <c r="R98" s="0" t="n">
        <f aca="false">IFERROR(Q98/Y98,0)</f>
        <v>3.02857142857143</v>
      </c>
      <c r="S98" s="0" t="s">
        <v>732</v>
      </c>
      <c r="T98" s="0" t="n">
        <f aca="false">IFERROR((B98/(B98+C98))*25,0)+IFERROR((D98/(D98+E98))*25,0)+IFERROR((F98/(F98+G98))*10,0)+H98+((P98-RDAVG)/RebSD)*10+((R98-TODAVG)/TOSD)*6</f>
        <v>76.2602405952966</v>
      </c>
      <c r="U98" s="0" t="n">
        <f aca="false">W98*X98</f>
        <v>0.248799943059725</v>
      </c>
      <c r="V98" s="0" t="n">
        <f aca="false">RANK(U98,U$2:U$352)</f>
        <v>271</v>
      </c>
      <c r="W98" s="0" t="n">
        <f aca="false">IFERROR((D98-C98)/(D98+E98-(B98+C98)),0)</f>
        <v>0.49002849002849</v>
      </c>
      <c r="X98" s="0" t="n">
        <f aca="false">IFERROR((F98-((B98+C98)*B98))/((F98+G98)-(B98+C98)^2),0)</f>
        <v>0.507725465197462</v>
      </c>
      <c r="Y98" s="0" t="n">
        <f aca="false">COUNTIFS(Games!$A$2:$A$5969,$A98,Games!$E$2:$E$5969,"&lt;&gt;")+COUNTIFS(Games!$B$2:$B$5969,$A98,Games!$F$2:$F$5969,"&lt;&gt;")</f>
        <v>35</v>
      </c>
    </row>
    <row r="99" customFormat="false" ht="15" hidden="false" customHeight="false" outlineLevel="0" collapsed="false">
      <c r="A99" s="0" t="s">
        <v>103</v>
      </c>
      <c r="B99" s="0" t="n">
        <f aca="false">SUMIF(Games!$A$2:$A$5969,$A99,Games!$I$2:$I$5969)+SUMIF(Games!$B$2:$B$5969,$A99,Games!$J$2:$J$5969)</f>
        <v>13</v>
      </c>
      <c r="C99" s="0" t="n">
        <f aca="false">COUNTIF(Games!$A:$A,$A99)+COUNTIF(Games!$B:$B,$A99)-B99</f>
        <v>19</v>
      </c>
      <c r="D99" s="0" t="n">
        <f aca="false">SUMIF(Games!$A$2:$A$5969,$A99,Games!$M$2:$M$5969)+SUMIF(Games!$B$2:$B$5969,$A99,Games!$K$2:$K$5969)</f>
        <v>625</v>
      </c>
      <c r="E99" s="0" t="n">
        <f aca="false">SUMIF(Games!$A$2:$A$5969,$A99,Games!$N$2:$N$5969)+SUMIF(Games!$B$2:$B$5969,$A99,Games!$L$2:$L$5969)</f>
        <v>447</v>
      </c>
      <c r="F99" s="0" t="n">
        <f aca="false">SUMIF(Games!$A$2:$A$5969,$A99,Games!$Q$2:$Q$5969)+SUMIF(Games!$B$2:$B$5969,$A99,Games!$O$2:$O$5969)</f>
        <v>19594</v>
      </c>
      <c r="G99" s="0" t="n">
        <f aca="false">SUMIF(Games!$A$2:$A$5969,$A99,Games!$R$2:$R$5969)+SUMIF(Games!$B$2:$B$5969,$A99,Games!$P$2:$P$5969)</f>
        <v>15599</v>
      </c>
      <c r="H99" s="0" t="n">
        <f aca="false">SUMIF(Games!$A$2:$A$5969,$A99,Games!$S$2:$S$5969)+SUMIF(Games!$B$2:$B$5969,$A99,Games!$T$2:$T$5969)</f>
        <v>-1.94615115133703</v>
      </c>
      <c r="I99" s="0" t="n">
        <f aca="false">SUMIF(Games!$A$2:$A$5969,$A99,Games!$E$2:$E$5969)+SUMIF(Games!$B$2:$B$5969,$A99,Games!$F$2:$F$5969)</f>
        <v>1084</v>
      </c>
      <c r="J99" s="0" t="n">
        <f aca="false">SUMIF(Games!$A$2:$A$5969,$A99,Games!$F$2:$F$5969)+SUMIF(Games!$B$2:$B$5969,$A99,Games!$E$2:$E$5969)</f>
        <v>1082</v>
      </c>
      <c r="K99" s="0" t="n">
        <f aca="false">SUMIF(Games!$A$2:$A$5969,$A99,Games!$G$2:$G$5969)+SUMIF(Games!$B$2:$B$5969,$A99,Games!$H$2:$H$5969)</f>
        <v>411</v>
      </c>
      <c r="L99" s="0" t="n">
        <f aca="false">SUMIF(Games!$A$2:$A$5969,$A99,Games!$H$2:$H$5969)+SUMIF(Games!$B$2:$B$5969,$A99,Games!$G$2:$G$5969)</f>
        <v>403</v>
      </c>
      <c r="M99" s="0" t="n">
        <f aca="false">SUMIF(Games!$A:$A,$A99,Games!I:I)</f>
        <v>1</v>
      </c>
      <c r="N99" s="0" t="n">
        <f aca="false">COUNTIF(Games!$A:$A,$A99)-M99</f>
        <v>12</v>
      </c>
      <c r="O99" s="0" t="n">
        <f aca="false">I99-J99</f>
        <v>2</v>
      </c>
      <c r="P99" s="0" t="n">
        <f aca="false">IFERROR(O99/Y99,0)</f>
        <v>0.0625</v>
      </c>
      <c r="Q99" s="0" t="n">
        <f aca="false">L99-K99</f>
        <v>-8</v>
      </c>
      <c r="R99" s="0" t="n">
        <f aca="false">IFERROR(Q99/Y99,0)</f>
        <v>-0.25</v>
      </c>
      <c r="S99" s="0" t="s">
        <v>739</v>
      </c>
      <c r="T99" s="0" t="n">
        <f aca="false">IFERROR((B99/(B99+C99))*25,0)+IFERROR((D99/(D99+E99))*25,0)+IFERROR((F99/(F99+G99))*10,0)+H99+((P99-RDAVG)/RebSD)*10+((R99-TODAVG)/TOSD)*6</f>
        <v>25.8870947373936</v>
      </c>
      <c r="U99" s="0" t="n">
        <f aca="false">W99*X99</f>
        <v>0.327047120984608</v>
      </c>
      <c r="V99" s="0" t="n">
        <f aca="false">RANK(U99,U$2:U$352)</f>
        <v>48</v>
      </c>
      <c r="W99" s="0" t="n">
        <f aca="false">IFERROR((D99-C99)/(D99+E99-(B99+C99)),0)</f>
        <v>0.582692307692308</v>
      </c>
      <c r="X99" s="0" t="n">
        <f aca="false">IFERROR((F99-((B99+C99)*B99))/((F99+G99)-(B99+C99)^2),0)</f>
        <v>0.561268986508238</v>
      </c>
      <c r="Y99" s="0" t="n">
        <f aca="false">COUNTIFS(Games!$A$2:$A$5969,$A99,Games!$E$2:$E$5969,"&lt;&gt;")+COUNTIFS(Games!$B$2:$B$5969,$A99,Games!$F$2:$F$5969,"&lt;&gt;")</f>
        <v>32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SUMIF(Games!$A$2:$A$5969,$A100,Games!$I$2:$I$5969)+SUMIF(Games!$B$2:$B$5969,$A100,Games!$J$2:$J$5969)</f>
        <v>32</v>
      </c>
      <c r="C100" s="0" t="n">
        <f aca="false">COUNTIF(Games!$A:$A,$A100)+COUNTIF(Games!$B:$B,$A100)-B100</f>
        <v>5</v>
      </c>
      <c r="D100" s="0" t="n">
        <f aca="false">SUMIF(Games!$A$2:$A$5969,$A100,Games!$M$2:$M$5969)+SUMIF(Games!$B$2:$B$5969,$A100,Games!$K$2:$K$5969)</f>
        <v>666</v>
      </c>
      <c r="E100" s="0" t="n">
        <f aca="false">SUMIF(Games!$A$2:$A$5969,$A100,Games!$N$2:$N$5969)+SUMIF(Games!$B$2:$B$5969,$A100,Games!$L$2:$L$5969)</f>
        <v>579</v>
      </c>
      <c r="F100" s="0" t="n">
        <f aca="false">SUMIF(Games!$A$2:$A$5969,$A100,Games!$Q$2:$Q$5969)+SUMIF(Games!$B$2:$B$5969,$A100,Games!$O$2:$O$5969)</f>
        <v>21997</v>
      </c>
      <c r="G100" s="0" t="n">
        <f aca="false">SUMIF(Games!$A$2:$A$5969,$A100,Games!$R$2:$R$5969)+SUMIF(Games!$B$2:$B$5969,$A100,Games!$P$2:$P$5969)</f>
        <v>18463</v>
      </c>
      <c r="H100" s="0" t="n">
        <f aca="false">SUMIF(Games!$A$2:$A$5969,$A100,Games!$S$2:$S$5969)+SUMIF(Games!$B$2:$B$5969,$A100,Games!$T$2:$T$5969)</f>
        <v>136.581821631861</v>
      </c>
      <c r="I100" s="0" t="n">
        <f aca="false">SUMIF(Games!$A$2:$A$5969,$A100,Games!$E$2:$E$5969)+SUMIF(Games!$B$2:$B$5969,$A100,Games!$F$2:$F$5969)</f>
        <v>1475</v>
      </c>
      <c r="J100" s="0" t="n">
        <f aca="false">SUMIF(Games!$A$2:$A$5969,$A100,Games!$F$2:$F$5969)+SUMIF(Games!$B$2:$B$5969,$A100,Games!$E$2:$E$5969)</f>
        <v>1157</v>
      </c>
      <c r="K100" s="0" t="n">
        <f aca="false">SUMIF(Games!$A$2:$A$5969,$A100,Games!$G$2:$G$5969)+SUMIF(Games!$B$2:$B$5969,$A100,Games!$H$2:$H$5969)</f>
        <v>420</v>
      </c>
      <c r="L100" s="0" t="n">
        <f aca="false">SUMIF(Games!$A$2:$A$5969,$A100,Games!$H$2:$H$5969)+SUMIF(Games!$B$2:$B$5969,$A100,Games!$G$2:$G$5969)</f>
        <v>455</v>
      </c>
      <c r="M100" s="0" t="n">
        <f aca="false">SUMIF(Games!$A:$A,$A100,Games!I:I)</f>
        <v>10</v>
      </c>
      <c r="N100" s="0" t="n">
        <f aca="false">COUNTIF(Games!$A:$A,$A100)-M100</f>
        <v>1</v>
      </c>
      <c r="O100" s="0" t="n">
        <f aca="false">I100-J100</f>
        <v>318</v>
      </c>
      <c r="P100" s="0" t="n">
        <f aca="false">IFERROR(O100/Y100,0)</f>
        <v>8.5945945945946</v>
      </c>
      <c r="Q100" s="0" t="n">
        <f aca="false">L100-K100</f>
        <v>35</v>
      </c>
      <c r="R100" s="0" t="n">
        <f aca="false">IFERROR(Q100/Y100,0)</f>
        <v>0.945945945945946</v>
      </c>
      <c r="S100" s="0" t="s">
        <v>735</v>
      </c>
      <c r="T100" s="0" t="n">
        <f aca="false">IFERROR((B100/(B100+C100))*25,0)+IFERROR((D100/(D100+E100))*25,0)+IFERROR((F100/(F100+G100))*10,0)+H100+((P100-RDAVG)/RebSD)*10+((R100-TODAVG)/TOSD)*6</f>
        <v>202.113584620859</v>
      </c>
      <c r="U100" s="0" t="n">
        <f aca="false">W100*X100</f>
        <v>0.291334843422742</v>
      </c>
      <c r="V100" s="0" t="n">
        <f aca="false">RANK(U100,U$2:U$352)</f>
        <v>110</v>
      </c>
      <c r="W100" s="0" t="n">
        <f aca="false">IFERROR((D100-C100)/(D100+E100-(B100+C100)),0)</f>
        <v>0.547185430463576</v>
      </c>
      <c r="X100" s="0" t="n">
        <f aca="false">IFERROR((F100-((B100+C100)*B100))/((F100+G100)-(B100+C100)^2),0)</f>
        <v>0.532424343199202</v>
      </c>
      <c r="Y100" s="0" t="n">
        <f aca="false">COUNTIFS(Games!$A$2:$A$5969,$A100,Games!$E$2:$E$5969,"&lt;&gt;")+COUNTIFS(Games!$B$2:$B$5969,$A100,Games!$F$2:$F$5969,"&lt;&gt;")</f>
        <v>37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SUMIF(Games!$A$2:$A$5969,$A101,Games!$I$2:$I$5969)+SUMIF(Games!$B$2:$B$5969,$A101,Games!$J$2:$J$5969)</f>
        <v>17</v>
      </c>
      <c r="C101" s="0" t="n">
        <f aca="false">COUNTIF(Games!$A:$A,$A101)+COUNTIF(Games!$B:$B,$A101)-B101</f>
        <v>14</v>
      </c>
      <c r="D101" s="0" t="n">
        <f aca="false">SUMIF(Games!$A$2:$A$5969,$A101,Games!$M$2:$M$5969)+SUMIF(Games!$B$2:$B$5969,$A101,Games!$K$2:$K$5969)</f>
        <v>412</v>
      </c>
      <c r="E101" s="0" t="n">
        <f aca="false">SUMIF(Games!$A$2:$A$5969,$A101,Games!$N$2:$N$5969)+SUMIF(Games!$B$2:$B$5969,$A101,Games!$L$2:$L$5969)</f>
        <v>578</v>
      </c>
      <c r="F101" s="0" t="n">
        <f aca="false">SUMIF(Games!$A$2:$A$5969,$A101,Games!$Q$2:$Q$5969)+SUMIF(Games!$B$2:$B$5969,$A101,Games!$O$2:$O$5969)</f>
        <v>14634</v>
      </c>
      <c r="G101" s="0" t="n">
        <f aca="false">SUMIF(Games!$A$2:$A$5969,$A101,Games!$R$2:$R$5969)+SUMIF(Games!$B$2:$B$5969,$A101,Games!$P$2:$P$5969)</f>
        <v>16698</v>
      </c>
      <c r="H101" s="0" t="n">
        <f aca="false">SUMIF(Games!$A$2:$A$5969,$A101,Games!$S$2:$S$5969)+SUMIF(Games!$B$2:$B$5969,$A101,Games!$T$2:$T$5969)</f>
        <v>-27.0900859268733</v>
      </c>
      <c r="I101" s="0" t="n">
        <f aca="false">SUMIF(Games!$A$2:$A$5969,$A101,Games!$E$2:$E$5969)+SUMIF(Games!$B$2:$B$5969,$A101,Games!$F$2:$F$5969)</f>
        <v>1193</v>
      </c>
      <c r="J101" s="0" t="n">
        <f aca="false">SUMIF(Games!$A$2:$A$5969,$A101,Games!$F$2:$F$5969)+SUMIF(Games!$B$2:$B$5969,$A101,Games!$E$2:$E$5969)</f>
        <v>1160</v>
      </c>
      <c r="K101" s="0" t="n">
        <f aca="false">SUMIF(Games!$A$2:$A$5969,$A101,Games!$G$2:$G$5969)+SUMIF(Games!$B$2:$B$5969,$A101,Games!$H$2:$H$5969)</f>
        <v>477</v>
      </c>
      <c r="L101" s="0" t="n">
        <f aca="false">SUMIF(Games!$A$2:$A$5969,$A101,Games!$H$2:$H$5969)+SUMIF(Games!$B$2:$B$5969,$A101,Games!$G$2:$G$5969)</f>
        <v>465</v>
      </c>
      <c r="M101" s="0" t="n">
        <f aca="false">SUMIF(Games!$A:$A,$A101,Games!I:I)</f>
        <v>11</v>
      </c>
      <c r="N101" s="0" t="n">
        <f aca="false">COUNTIF(Games!$A:$A,$A101)-M101</f>
        <v>10</v>
      </c>
      <c r="O101" s="0" t="n">
        <f aca="false">I101-J101</f>
        <v>33</v>
      </c>
      <c r="P101" s="0" t="n">
        <f aca="false">IFERROR(O101/Y101,0)</f>
        <v>1.06451612903226</v>
      </c>
      <c r="Q101" s="0" t="n">
        <f aca="false">L101-K101</f>
        <v>-12</v>
      </c>
      <c r="R101" s="0" t="n">
        <f aca="false">IFERROR(Q101/Y101,0)</f>
        <v>-0.387096774193548</v>
      </c>
      <c r="S101" s="0" t="s">
        <v>730</v>
      </c>
      <c r="T101" s="0" t="n">
        <f aca="false">IFERROR((B101/(B101+C101))*25,0)+IFERROR((D101/(D101+E101))*25,0)+IFERROR((F101/(F101+G101))*10,0)+H101+((P101-RDAVG)/RebSD)*10+((R101-TODAVG)/TOSD)*6</f>
        <v>1.57882886215516</v>
      </c>
      <c r="U101" s="0" t="n">
        <f aca="false">W101*X101</f>
        <v>0.192770262807301</v>
      </c>
      <c r="V101" s="0" t="n">
        <f aca="false">RANK(U101,U$2:U$352)</f>
        <v>346</v>
      </c>
      <c r="W101" s="0" t="n">
        <f aca="false">IFERROR((D101-C101)/(D101+E101-(B101+C101)),0)</f>
        <v>0.415015641293014</v>
      </c>
      <c r="X101" s="0" t="n">
        <f aca="false">IFERROR((F101-((B101+C101)*B101))/((F101+G101)-(B101+C101)^2),0)</f>
        <v>0.464489150834678</v>
      </c>
      <c r="Y101" s="0" t="n">
        <f aca="false">COUNTIFS(Games!$A$2:$A$5969,$A101,Games!$E$2:$E$5969,"&lt;&gt;")+COUNTIFS(Games!$B$2:$B$5969,$A101,Games!$F$2:$F$5969,"&lt;&gt;")</f>
        <v>31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SUMIF(Games!$A$2:$A$5969,$A102,Games!$I$2:$I$5969)+SUMIF(Games!$B$2:$B$5969,$A102,Games!$J$2:$J$5969)</f>
        <v>22</v>
      </c>
      <c r="C102" s="0" t="n">
        <f aca="false">COUNTIF(Games!$A:$A,$A102)+COUNTIF(Games!$B:$B,$A102)-B102</f>
        <v>12</v>
      </c>
      <c r="D102" s="0" t="n">
        <f aca="false">SUMIF(Games!$A$2:$A$5969,$A102,Games!$M$2:$M$5969)+SUMIF(Games!$B$2:$B$5969,$A102,Games!$K$2:$K$5969)</f>
        <v>510</v>
      </c>
      <c r="E102" s="0" t="n">
        <f aca="false">SUMIF(Games!$A$2:$A$5969,$A102,Games!$N$2:$N$5969)+SUMIF(Games!$B$2:$B$5969,$A102,Games!$L$2:$L$5969)</f>
        <v>571</v>
      </c>
      <c r="F102" s="0" t="n">
        <f aca="false">SUMIF(Games!$A$2:$A$5969,$A102,Games!$Q$2:$Q$5969)+SUMIF(Games!$B$2:$B$5969,$A102,Games!$O$2:$O$5969)</f>
        <v>17327</v>
      </c>
      <c r="G102" s="0" t="n">
        <f aca="false">SUMIF(Games!$A$2:$A$5969,$A102,Games!$R$2:$R$5969)+SUMIF(Games!$B$2:$B$5969,$A102,Games!$P$2:$P$5969)</f>
        <v>16111</v>
      </c>
      <c r="H102" s="0" t="n">
        <f aca="false">SUMIF(Games!$A$2:$A$5969,$A102,Games!$S$2:$S$5969)+SUMIF(Games!$B$2:$B$5969,$A102,Games!$T$2:$T$5969)</f>
        <v>44.7860989282886</v>
      </c>
      <c r="I102" s="0" t="n">
        <f aca="false">SUMIF(Games!$A$2:$A$5969,$A102,Games!$E$2:$E$5969)+SUMIF(Games!$B$2:$B$5969,$A102,Games!$F$2:$F$5969)</f>
        <v>1310</v>
      </c>
      <c r="J102" s="0" t="n">
        <f aca="false">SUMIF(Games!$A$2:$A$5969,$A102,Games!$F$2:$F$5969)+SUMIF(Games!$B$2:$B$5969,$A102,Games!$E$2:$E$5969)</f>
        <v>1238</v>
      </c>
      <c r="K102" s="0" t="n">
        <f aca="false">SUMIF(Games!$A$2:$A$5969,$A102,Games!$G$2:$G$5969)+SUMIF(Games!$B$2:$B$5969,$A102,Games!$H$2:$H$5969)</f>
        <v>450</v>
      </c>
      <c r="L102" s="0" t="n">
        <f aca="false">SUMIF(Games!$A$2:$A$5969,$A102,Games!$H$2:$H$5969)+SUMIF(Games!$B$2:$B$5969,$A102,Games!$G$2:$G$5969)</f>
        <v>511</v>
      </c>
      <c r="M102" s="0" t="n">
        <f aca="false">SUMIF(Games!$A:$A,$A102,Games!I:I)</f>
        <v>4</v>
      </c>
      <c r="N102" s="0" t="n">
        <f aca="false">COUNTIF(Games!$A:$A,$A102)-M102</f>
        <v>8</v>
      </c>
      <c r="O102" s="0" t="n">
        <f aca="false">I102-J102</f>
        <v>72</v>
      </c>
      <c r="P102" s="0" t="n">
        <f aca="false">IFERROR(O102/Y102,0)</f>
        <v>2.11764705882353</v>
      </c>
      <c r="Q102" s="0" t="n">
        <f aca="false">L102-K102</f>
        <v>61</v>
      </c>
      <c r="R102" s="0" t="n">
        <f aca="false">IFERROR(Q102/Y102,0)</f>
        <v>1.79411764705882</v>
      </c>
      <c r="S102" s="0" t="s">
        <v>745</v>
      </c>
      <c r="T102" s="0" t="n">
        <f aca="false">IFERROR((B102/(B102+C102))*25,0)+IFERROR((D102/(D102+E102))*25,0)+IFERROR((F102/(F102+G102))*10,0)+H102+((P102-RDAVG)/RebSD)*10+((R102-TODAVG)/TOSD)*6</f>
        <v>87.7226637875808</v>
      </c>
      <c r="U102" s="0" t="n">
        <f aca="false">W102*X102</f>
        <v>0.244275864786838</v>
      </c>
      <c r="V102" s="0" t="n">
        <f aca="false">RANK(U102,U$2:U$352)</f>
        <v>289</v>
      </c>
      <c r="W102" s="0" t="n">
        <f aca="false">IFERROR((D102-C102)/(D102+E102-(B102+C102)),0)</f>
        <v>0.475644699140401</v>
      </c>
      <c r="X102" s="0" t="n">
        <f aca="false">IFERROR((F102-((B102+C102)*B102))/((F102+G102)-(B102+C102)^2),0)</f>
        <v>0.513567932594015</v>
      </c>
      <c r="Y102" s="0" t="n">
        <f aca="false">COUNTIFS(Games!$A$2:$A$5969,$A102,Games!$E$2:$E$5969,"&lt;&gt;")+COUNTIFS(Games!$B$2:$B$5969,$A102,Games!$F$2:$F$5969,"&lt;&gt;")</f>
        <v>34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SUMIF(Games!$A$2:$A$5969,$A103,Games!$I$2:$I$5969)+SUMIF(Games!$B$2:$B$5969,$A103,Games!$J$2:$J$5969)</f>
        <v>13</v>
      </c>
      <c r="C103" s="0" t="n">
        <f aca="false">COUNTIF(Games!$A:$A,$A103)+COUNTIF(Games!$B:$B,$A103)-B103</f>
        <v>20</v>
      </c>
      <c r="D103" s="0" t="n">
        <f aca="false">SUMIF(Games!$A$2:$A$5969,$A103,Games!$M$2:$M$5969)+SUMIF(Games!$B$2:$B$5969,$A103,Games!$K$2:$K$5969)</f>
        <v>474</v>
      </c>
      <c r="E103" s="0" t="n">
        <f aca="false">SUMIF(Games!$A$2:$A$5969,$A103,Games!$N$2:$N$5969)+SUMIF(Games!$B$2:$B$5969,$A103,Games!$L$2:$L$5969)</f>
        <v>521</v>
      </c>
      <c r="F103" s="0" t="n">
        <f aca="false">SUMIF(Games!$A$2:$A$5969,$A103,Games!$Q$2:$Q$5969)+SUMIF(Games!$B$2:$B$5969,$A103,Games!$O$2:$O$5969)</f>
        <v>15960</v>
      </c>
      <c r="G103" s="0" t="n">
        <f aca="false">SUMIF(Games!$A$2:$A$5969,$A103,Games!$R$2:$R$5969)+SUMIF(Games!$B$2:$B$5969,$A103,Games!$P$2:$P$5969)</f>
        <v>15403</v>
      </c>
      <c r="H103" s="0" t="n">
        <f aca="false">SUMIF(Games!$A$2:$A$5969,$A103,Games!$S$2:$S$5969)+SUMIF(Games!$B$2:$B$5969,$A103,Games!$T$2:$T$5969)</f>
        <v>-35.6131667600892</v>
      </c>
      <c r="I103" s="0" t="n">
        <f aca="false">SUMIF(Games!$A$2:$A$5969,$A103,Games!$E$2:$E$5969)+SUMIF(Games!$B$2:$B$5969,$A103,Games!$F$2:$F$5969)</f>
        <v>1241</v>
      </c>
      <c r="J103" s="0" t="n">
        <f aca="false">SUMIF(Games!$A$2:$A$5969,$A103,Games!$F$2:$F$5969)+SUMIF(Games!$B$2:$B$5969,$A103,Games!$E$2:$E$5969)</f>
        <v>1307</v>
      </c>
      <c r="K103" s="0" t="n">
        <f aca="false">SUMIF(Games!$A$2:$A$5969,$A103,Games!$G$2:$G$5969)+SUMIF(Games!$B$2:$B$5969,$A103,Games!$H$2:$H$5969)</f>
        <v>453</v>
      </c>
      <c r="L103" s="0" t="n">
        <f aca="false">SUMIF(Games!$A$2:$A$5969,$A103,Games!$H$2:$H$5969)+SUMIF(Games!$B$2:$B$5969,$A103,Games!$G$2:$G$5969)</f>
        <v>450</v>
      </c>
      <c r="M103" s="0" t="n">
        <f aca="false">SUMIF(Games!$A:$A,$A103,Games!I:I)</f>
        <v>2</v>
      </c>
      <c r="N103" s="0" t="n">
        <f aca="false">COUNTIF(Games!$A:$A,$A103)-M103</f>
        <v>14</v>
      </c>
      <c r="O103" s="0" t="n">
        <f aca="false">I103-J103</f>
        <v>-66</v>
      </c>
      <c r="P103" s="0" t="n">
        <f aca="false">IFERROR(O103/Y103,0)</f>
        <v>-2</v>
      </c>
      <c r="Q103" s="0" t="n">
        <f aca="false">L103-K103</f>
        <v>-3</v>
      </c>
      <c r="R103" s="0" t="n">
        <f aca="false">IFERROR(Q103/Y103,0)</f>
        <v>-0.0909090909090909</v>
      </c>
      <c r="S103" s="0" t="s">
        <v>752</v>
      </c>
      <c r="T103" s="0" t="n">
        <f aca="false">IFERROR((B103/(B103+C103))*25,0)+IFERROR((D103/(D103+E103))*25,0)+IFERROR((F103/(F103+G103))*10,0)+H103+((P103-RDAVG)/RebSD)*10+((R103-TODAVG)/TOSD)*6</f>
        <v>-16.4643529004371</v>
      </c>
      <c r="U103" s="0" t="n">
        <f aca="false">W103*X103</f>
        <v>0.242108698969372</v>
      </c>
      <c r="V103" s="0" t="n">
        <f aca="false">RANK(U103,U$2:U$352)</f>
        <v>294</v>
      </c>
      <c r="W103" s="0" t="n">
        <f aca="false">IFERROR((D103-C103)/(D103+E103-(B103+C103)),0)</f>
        <v>0.471933471933472</v>
      </c>
      <c r="X103" s="0" t="n">
        <f aca="false">IFERROR((F103-((B103+C103)*B103))/((F103+G103)-(B103+C103)^2),0)</f>
        <v>0.51301446786021</v>
      </c>
      <c r="Y103" s="0" t="n">
        <f aca="false">COUNTIFS(Games!$A$2:$A$5969,$A103,Games!$E$2:$E$5969,"&lt;&gt;")+COUNTIFS(Games!$B$2:$B$5969,$A103,Games!$F$2:$F$5969,"&lt;&gt;")</f>
        <v>33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SUMIF(Games!$A$2:$A$5969,$A104,Games!$I$2:$I$5969)+SUMIF(Games!$B$2:$B$5969,$A104,Games!$J$2:$J$5969)</f>
        <v>19</v>
      </c>
      <c r="C104" s="0" t="n">
        <f aca="false">COUNTIF(Games!$A:$A,$A104)+COUNTIF(Games!$B:$B,$A104)-B104</f>
        <v>16</v>
      </c>
      <c r="D104" s="0" t="n">
        <f aca="false">SUMIF(Games!$A$2:$A$5969,$A104,Games!$M$2:$M$5969)+SUMIF(Games!$B$2:$B$5969,$A104,Games!$K$2:$K$5969)</f>
        <v>472</v>
      </c>
      <c r="E104" s="0" t="n">
        <f aca="false">SUMIF(Games!$A$2:$A$5969,$A104,Games!$N$2:$N$5969)+SUMIF(Games!$B$2:$B$5969,$A104,Games!$L$2:$L$5969)</f>
        <v>580</v>
      </c>
      <c r="F104" s="0" t="n">
        <f aca="false">SUMIF(Games!$A$2:$A$5969,$A104,Games!$Q$2:$Q$5969)+SUMIF(Games!$B$2:$B$5969,$A104,Games!$O$2:$O$5969)</f>
        <v>16082</v>
      </c>
      <c r="G104" s="0" t="n">
        <f aca="false">SUMIF(Games!$A$2:$A$5969,$A104,Games!$R$2:$R$5969)+SUMIF(Games!$B$2:$B$5969,$A104,Games!$P$2:$P$5969)</f>
        <v>16990</v>
      </c>
      <c r="H104" s="0" t="n">
        <f aca="false">SUMIF(Games!$A$2:$A$5969,$A104,Games!$S$2:$S$5969)+SUMIF(Games!$B$2:$B$5969,$A104,Games!$T$2:$T$5969)</f>
        <v>1.21849591379223</v>
      </c>
      <c r="I104" s="0" t="n">
        <f aca="false">SUMIF(Games!$A$2:$A$5969,$A104,Games!$E$2:$E$5969)+SUMIF(Games!$B$2:$B$5969,$A104,Games!$F$2:$F$5969)</f>
        <v>1324</v>
      </c>
      <c r="J104" s="0" t="n">
        <f aca="false">SUMIF(Games!$A$2:$A$5969,$A104,Games!$F$2:$F$5969)+SUMIF(Games!$B$2:$B$5969,$A104,Games!$E$2:$E$5969)</f>
        <v>1267</v>
      </c>
      <c r="K104" s="0" t="n">
        <f aca="false">SUMIF(Games!$A$2:$A$5969,$A104,Games!$G$2:$G$5969)+SUMIF(Games!$B$2:$B$5969,$A104,Games!$H$2:$H$5969)</f>
        <v>427</v>
      </c>
      <c r="L104" s="0" t="n">
        <f aca="false">SUMIF(Games!$A$2:$A$5969,$A104,Games!$H$2:$H$5969)+SUMIF(Games!$B$2:$B$5969,$A104,Games!$G$2:$G$5969)</f>
        <v>420</v>
      </c>
      <c r="M104" s="0" t="n">
        <f aca="false">SUMIF(Games!$A:$A,$A104,Games!I:I)</f>
        <v>5</v>
      </c>
      <c r="N104" s="0" t="n">
        <f aca="false">COUNTIF(Games!$A:$A,$A104)-M104</f>
        <v>11</v>
      </c>
      <c r="O104" s="0" t="n">
        <f aca="false">I104-J104</f>
        <v>57</v>
      </c>
      <c r="P104" s="0" t="n">
        <f aca="false">IFERROR(O104/Y104,0)</f>
        <v>1.72727272727273</v>
      </c>
      <c r="Q104" s="0" t="n">
        <f aca="false">L104-K104</f>
        <v>-7</v>
      </c>
      <c r="R104" s="0" t="n">
        <f aca="false">IFERROR(Q104/Y104,0)</f>
        <v>-0.212121212121212</v>
      </c>
      <c r="S104" s="0" t="s">
        <v>737</v>
      </c>
      <c r="T104" s="0" t="n">
        <f aca="false">IFERROR((B104/(B104+C104))*25,0)+IFERROR((D104/(D104+E104))*25,0)+IFERROR((F104/(F104+G104))*10,0)+H104+((P104-RDAVG)/RebSD)*10+((R104-TODAVG)/TOSD)*6</f>
        <v>33.1574324379288</v>
      </c>
      <c r="U104" s="0" t="n">
        <f aca="false">W104*X104</f>
        <v>0.217057718722065</v>
      </c>
      <c r="V104" s="0" t="n">
        <f aca="false">RANK(U104,U$2:U$352)</f>
        <v>334</v>
      </c>
      <c r="W104" s="0" t="n">
        <f aca="false">IFERROR((D104-C104)/(D104+E104-(B104+C104)),0)</f>
        <v>0.448377581120944</v>
      </c>
      <c r="X104" s="0" t="n">
        <f aca="false">IFERROR((F104-((B104+C104)*B104))/((F104+G104)-(B104+C104)^2),0)</f>
        <v>0.484095833202499</v>
      </c>
      <c r="Y104" s="0" t="n">
        <f aca="false">COUNTIFS(Games!$A$2:$A$5969,$A104,Games!$E$2:$E$5969,"&lt;&gt;")+COUNTIFS(Games!$B$2:$B$5969,$A104,Games!$F$2:$F$5969,"&lt;&gt;")</f>
        <v>33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SUMIF(Games!$A$2:$A$5969,$A105,Games!$I$2:$I$5969)+SUMIF(Games!$B$2:$B$5969,$A105,Games!$J$2:$J$5969)</f>
        <v>19</v>
      </c>
      <c r="C105" s="0" t="n">
        <f aca="false">COUNTIF(Games!$A:$A,$A105)+COUNTIF(Games!$B:$B,$A105)-B105</f>
        <v>14</v>
      </c>
      <c r="D105" s="0" t="n">
        <f aca="false">SUMIF(Games!$A$2:$A$5969,$A105,Games!$M$2:$M$5969)+SUMIF(Games!$B$2:$B$5969,$A105,Games!$K$2:$K$5969)</f>
        <v>501</v>
      </c>
      <c r="E105" s="0" t="n">
        <f aca="false">SUMIF(Games!$A$2:$A$5969,$A105,Games!$N$2:$N$5969)+SUMIF(Games!$B$2:$B$5969,$A105,Games!$L$2:$L$5969)</f>
        <v>542</v>
      </c>
      <c r="F105" s="0" t="n">
        <f aca="false">SUMIF(Games!$A$2:$A$5969,$A105,Games!$Q$2:$Q$5969)+SUMIF(Games!$B$2:$B$5969,$A105,Games!$O$2:$O$5969)</f>
        <v>15945</v>
      </c>
      <c r="G105" s="0" t="n">
        <f aca="false">SUMIF(Games!$A$2:$A$5969,$A105,Games!$R$2:$R$5969)+SUMIF(Games!$B$2:$B$5969,$A105,Games!$P$2:$P$5969)</f>
        <v>16334</v>
      </c>
      <c r="H105" s="0" t="n">
        <f aca="false">SUMIF(Games!$A$2:$A$5969,$A105,Games!$S$2:$S$5969)+SUMIF(Games!$B$2:$B$5969,$A105,Games!$T$2:$T$5969)</f>
        <v>-0.845954504116725</v>
      </c>
      <c r="I105" s="0" t="n">
        <f aca="false">SUMIF(Games!$A$2:$A$5969,$A105,Games!$E$2:$E$5969)+SUMIF(Games!$B$2:$B$5969,$A105,Games!$F$2:$F$5969)</f>
        <v>997</v>
      </c>
      <c r="J105" s="0" t="n">
        <f aca="false">SUMIF(Games!$A$2:$A$5969,$A105,Games!$F$2:$F$5969)+SUMIF(Games!$B$2:$B$5969,$A105,Games!$E$2:$E$5969)</f>
        <v>1052</v>
      </c>
      <c r="K105" s="0" t="n">
        <f aca="false">SUMIF(Games!$A$2:$A$5969,$A105,Games!$G$2:$G$5969)+SUMIF(Games!$B$2:$B$5969,$A105,Games!$H$2:$H$5969)</f>
        <v>370</v>
      </c>
      <c r="L105" s="0" t="n">
        <f aca="false">SUMIF(Games!$A$2:$A$5969,$A105,Games!$H$2:$H$5969)+SUMIF(Games!$B$2:$B$5969,$A105,Games!$G$2:$G$5969)</f>
        <v>376</v>
      </c>
      <c r="M105" s="0" t="n">
        <f aca="false">SUMIF(Games!$A:$A,$A105,Games!I:I)</f>
        <v>9</v>
      </c>
      <c r="N105" s="0" t="n">
        <f aca="false">COUNTIF(Games!$A:$A,$A105)-M105</f>
        <v>7</v>
      </c>
      <c r="O105" s="0" t="n">
        <f aca="false">I105-J105</f>
        <v>-55</v>
      </c>
      <c r="P105" s="0" t="n">
        <f aca="false">IFERROR(O105/Y105,0)</f>
        <v>-1.83333333333333</v>
      </c>
      <c r="Q105" s="0" t="n">
        <f aca="false">L105-K105</f>
        <v>6</v>
      </c>
      <c r="R105" s="0" t="n">
        <f aca="false">IFERROR(Q105/Y105,0)</f>
        <v>0.2</v>
      </c>
      <c r="S105" s="0" t="s">
        <v>738</v>
      </c>
      <c r="T105" s="0" t="n">
        <f aca="false">IFERROR((B105/(B105+C105))*25,0)+IFERROR((D105/(D105+E105))*25,0)+IFERROR((F105/(F105+G105))*10,0)+H105+((P105-RDAVG)/RebSD)*10+((R105-TODAVG)/TOSD)*6</f>
        <v>24.1915255168643</v>
      </c>
      <c r="U105" s="0" t="n">
        <f aca="false">W105*X105</f>
        <v>0.236806859268806</v>
      </c>
      <c r="V105" s="0" t="n">
        <f aca="false">RANK(U105,U$2:U$352)</f>
        <v>302</v>
      </c>
      <c r="W105" s="0" t="n">
        <f aca="false">IFERROR((D105-C105)/(D105+E105-(B105+C105)),0)</f>
        <v>0.482178217821782</v>
      </c>
      <c r="X105" s="0" t="n">
        <f aca="false">IFERROR((F105-((B105+C105)*B105))/((F105+G105)-(B105+C105)^2),0)</f>
        <v>0.491118948380891</v>
      </c>
      <c r="Y105" s="0" t="n">
        <f aca="false">COUNTIFS(Games!$A$2:$A$5969,$A105,Games!$E$2:$E$5969,"&lt;&gt;")+COUNTIFS(Games!$B$2:$B$5969,$A105,Games!$F$2:$F$5969,"&lt;&gt;")</f>
        <v>30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SUMIF(Games!$A$2:$A$5969,$A106,Games!$I$2:$I$5969)+SUMIF(Games!$B$2:$B$5969,$A106,Games!$J$2:$J$5969)</f>
        <v>18</v>
      </c>
      <c r="C106" s="0" t="n">
        <f aca="false">COUNTIF(Games!$A:$A,$A106)+COUNTIF(Games!$B:$B,$A106)-B106</f>
        <v>14</v>
      </c>
      <c r="D106" s="0" t="n">
        <f aca="false">SUMIF(Games!$A$2:$A$5969,$A106,Games!$M$2:$M$5969)+SUMIF(Games!$B$2:$B$5969,$A106,Games!$K$2:$K$5969)</f>
        <v>490</v>
      </c>
      <c r="E106" s="0" t="n">
        <f aca="false">SUMIF(Games!$A$2:$A$5969,$A106,Games!$N$2:$N$5969)+SUMIF(Games!$B$2:$B$5969,$A106,Games!$L$2:$L$5969)</f>
        <v>466</v>
      </c>
      <c r="F106" s="0" t="n">
        <f aca="false">SUMIF(Games!$A$2:$A$5969,$A106,Games!$Q$2:$Q$5969)+SUMIF(Games!$B$2:$B$5969,$A106,Games!$O$2:$O$5969)</f>
        <v>14951</v>
      </c>
      <c r="G106" s="0" t="n">
        <f aca="false">SUMIF(Games!$A$2:$A$5969,$A106,Games!$R$2:$R$5969)+SUMIF(Games!$B$2:$B$5969,$A106,Games!$P$2:$P$5969)</f>
        <v>14768</v>
      </c>
      <c r="H106" s="0" t="n">
        <f aca="false">SUMIF(Games!$A$2:$A$5969,$A106,Games!$S$2:$S$5969)+SUMIF(Games!$B$2:$B$5969,$A106,Games!$T$2:$T$5969)</f>
        <v>12.0587199651118</v>
      </c>
      <c r="I106" s="0" t="n">
        <f aca="false">SUMIF(Games!$A$2:$A$5969,$A106,Games!$E$2:$E$5969)+SUMIF(Games!$B$2:$B$5969,$A106,Games!$F$2:$F$5969)</f>
        <v>1083</v>
      </c>
      <c r="J106" s="0" t="n">
        <f aca="false">SUMIF(Games!$A$2:$A$5969,$A106,Games!$F$2:$F$5969)+SUMIF(Games!$B$2:$B$5969,$A106,Games!$E$2:$E$5969)</f>
        <v>995</v>
      </c>
      <c r="K106" s="0" t="n">
        <f aca="false">SUMIF(Games!$A$2:$A$5969,$A106,Games!$G$2:$G$5969)+SUMIF(Games!$B$2:$B$5969,$A106,Games!$H$2:$H$5969)</f>
        <v>433</v>
      </c>
      <c r="L106" s="0" t="n">
        <f aca="false">SUMIF(Games!$A$2:$A$5969,$A106,Games!$H$2:$H$5969)+SUMIF(Games!$B$2:$B$5969,$A106,Games!$G$2:$G$5969)</f>
        <v>398</v>
      </c>
      <c r="M106" s="0" t="n">
        <f aca="false">SUMIF(Games!$A:$A,$A106,Games!I:I)</f>
        <v>7</v>
      </c>
      <c r="N106" s="0" t="n">
        <f aca="false">COUNTIF(Games!$A:$A,$A106)-M106</f>
        <v>11</v>
      </c>
      <c r="O106" s="0" t="n">
        <f aca="false">I106-J106</f>
        <v>88</v>
      </c>
      <c r="P106" s="0" t="n">
        <f aca="false">IFERROR(O106/Y106,0)</f>
        <v>2.83870967741936</v>
      </c>
      <c r="Q106" s="0" t="n">
        <f aca="false">L106-K106</f>
        <v>-35</v>
      </c>
      <c r="R106" s="0" t="n">
        <f aca="false">IFERROR(Q106/Y106,0)</f>
        <v>-1.12903225806452</v>
      </c>
      <c r="S106" s="0" t="s">
        <v>741</v>
      </c>
      <c r="T106" s="0" t="n">
        <f aca="false">IFERROR((B106/(B106+C106))*25,0)+IFERROR((D106/(D106+E106))*25,0)+IFERROR((F106/(F106+G106))*10,0)+H106+((P106-RDAVG)/RebSD)*10+((R106-TODAVG)/TOSD)*6</f>
        <v>46.4179220001728</v>
      </c>
      <c r="U106" s="0" t="n">
        <f aca="false">W106*X106</f>
        <v>0.258069455664856</v>
      </c>
      <c r="V106" s="0" t="n">
        <f aca="false">RANK(U106,U$2:U$352)</f>
        <v>237</v>
      </c>
      <c r="W106" s="0" t="n">
        <f aca="false">IFERROR((D106-C106)/(D106+E106-(B106+C106)),0)</f>
        <v>0.515151515151515</v>
      </c>
      <c r="X106" s="0" t="n">
        <f aca="false">IFERROR((F106-((B106+C106)*B106))/((F106+G106)-(B106+C106)^2),0)</f>
        <v>0.500958355114131</v>
      </c>
      <c r="Y106" s="0" t="n">
        <f aca="false">COUNTIFS(Games!$A$2:$A$5969,$A106,Games!$E$2:$E$5969,"&lt;&gt;")+COUNTIFS(Games!$B$2:$B$5969,$A106,Games!$F$2:$F$5969,"&lt;&gt;")</f>
        <v>31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SUMIF(Games!$A$2:$A$5969,$A107,Games!$I$2:$I$5969)+SUMIF(Games!$B$2:$B$5969,$A107,Games!$J$2:$J$5969)</f>
        <v>17</v>
      </c>
      <c r="C107" s="0" t="n">
        <f aca="false">COUNTIF(Games!$A:$A,$A107)+COUNTIF(Games!$B:$B,$A107)-B107</f>
        <v>13</v>
      </c>
      <c r="D107" s="0" t="n">
        <f aca="false">SUMIF(Games!$A$2:$A$5969,$A107,Games!$M$2:$M$5969)+SUMIF(Games!$B$2:$B$5969,$A107,Games!$K$2:$K$5969)</f>
        <v>461</v>
      </c>
      <c r="E107" s="0" t="n">
        <f aca="false">SUMIF(Games!$A$2:$A$5969,$A107,Games!$N$2:$N$5969)+SUMIF(Games!$B$2:$B$5969,$A107,Games!$L$2:$L$5969)</f>
        <v>455</v>
      </c>
      <c r="F107" s="0" t="n">
        <f aca="false">SUMIF(Games!$A$2:$A$5969,$A107,Games!$Q$2:$Q$5969)+SUMIF(Games!$B$2:$B$5969,$A107,Games!$O$2:$O$5969)</f>
        <v>14719</v>
      </c>
      <c r="G107" s="0" t="n">
        <f aca="false">SUMIF(Games!$A$2:$A$5969,$A107,Games!$R$2:$R$5969)+SUMIF(Games!$B$2:$B$5969,$A107,Games!$P$2:$P$5969)</f>
        <v>13744</v>
      </c>
      <c r="H107" s="0" t="n">
        <f aca="false">SUMIF(Games!$A$2:$A$5969,$A107,Games!$S$2:$S$5969)+SUMIF(Games!$B$2:$B$5969,$A107,Games!$T$2:$T$5969)</f>
        <v>-0.910540301752529</v>
      </c>
      <c r="I107" s="0" t="n">
        <f aca="false">SUMIF(Games!$A$2:$A$5969,$A107,Games!$E$2:$E$5969)+SUMIF(Games!$B$2:$B$5969,$A107,Games!$F$2:$F$5969)</f>
        <v>995</v>
      </c>
      <c r="J107" s="0" t="n">
        <f aca="false">SUMIF(Games!$A$2:$A$5969,$A107,Games!$F$2:$F$5969)+SUMIF(Games!$B$2:$B$5969,$A107,Games!$E$2:$E$5969)</f>
        <v>965</v>
      </c>
      <c r="K107" s="0" t="n">
        <f aca="false">SUMIF(Games!$A$2:$A$5969,$A107,Games!$G$2:$G$5969)+SUMIF(Games!$B$2:$B$5969,$A107,Games!$H$2:$H$5969)</f>
        <v>402</v>
      </c>
      <c r="L107" s="0" t="n">
        <f aca="false">SUMIF(Games!$A$2:$A$5969,$A107,Games!$H$2:$H$5969)+SUMIF(Games!$B$2:$B$5969,$A107,Games!$G$2:$G$5969)</f>
        <v>423</v>
      </c>
      <c r="M107" s="0" t="n">
        <f aca="false">SUMIF(Games!$A:$A,$A107,Games!I:I)</f>
        <v>4</v>
      </c>
      <c r="N107" s="0" t="n">
        <f aca="false">COUNTIF(Games!$A:$A,$A107)-M107</f>
        <v>6</v>
      </c>
      <c r="O107" s="0" t="n">
        <f aca="false">I107-J107</f>
        <v>30</v>
      </c>
      <c r="P107" s="0" t="n">
        <f aca="false">IFERROR(O107/Y107,0)</f>
        <v>1</v>
      </c>
      <c r="Q107" s="0" t="n">
        <f aca="false">L107-K107</f>
        <v>21</v>
      </c>
      <c r="R107" s="0" t="n">
        <f aca="false">IFERROR(Q107/Y107,0)</f>
        <v>0.7</v>
      </c>
      <c r="S107" s="0" t="s">
        <v>744</v>
      </c>
      <c r="T107" s="0" t="n">
        <f aca="false">IFERROR((B107/(B107+C107))*25,0)+IFERROR((D107/(D107+E107))*25,0)+IFERROR((F107/(F107+G107))*10,0)+H107+((P107-RDAVG)/RebSD)*10+((R107-TODAVG)/TOSD)*6</f>
        <v>34.1871392369133</v>
      </c>
      <c r="U107" s="0" t="n">
        <f aca="false">W107*X107</f>
        <v>0.26066415957074</v>
      </c>
      <c r="V107" s="0" t="n">
        <f aca="false">RANK(U107,U$2:U$352)</f>
        <v>231</v>
      </c>
      <c r="W107" s="0" t="n">
        <f aca="false">IFERROR((D107-C107)/(D107+E107-(B107+C107)),0)</f>
        <v>0.505643340857788</v>
      </c>
      <c r="X107" s="0" t="n">
        <f aca="false">IFERROR((F107-((B107+C107)*B107))/((F107+G107)-(B107+C107)^2),0)</f>
        <v>0.51550992272249</v>
      </c>
      <c r="Y107" s="0" t="n">
        <f aca="false">COUNTIFS(Games!$A$2:$A$5969,$A107,Games!$E$2:$E$5969,"&lt;&gt;")+COUNTIFS(Games!$B$2:$B$5969,$A107,Games!$F$2:$F$5969,"&lt;&gt;")</f>
        <v>30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SUMIF(Games!$A$2:$A$5969,$A108,Games!$I$2:$I$5969)+SUMIF(Games!$B$2:$B$5969,$A108,Games!$J$2:$J$5969)</f>
        <v>14</v>
      </c>
      <c r="C108" s="0" t="n">
        <f aca="false">COUNTIF(Games!$A:$A,$A108)+COUNTIF(Games!$B:$B,$A108)-B108</f>
        <v>16</v>
      </c>
      <c r="D108" s="0" t="n">
        <f aca="false">SUMIF(Games!$A$2:$A$5969,$A108,Games!$M$2:$M$5969)+SUMIF(Games!$B$2:$B$5969,$A108,Games!$K$2:$K$5969)</f>
        <v>437</v>
      </c>
      <c r="E108" s="0" t="n">
        <f aca="false">SUMIF(Games!$A$2:$A$5969,$A108,Games!$N$2:$N$5969)+SUMIF(Games!$B$2:$B$5969,$A108,Games!$L$2:$L$5969)</f>
        <v>467</v>
      </c>
      <c r="F108" s="0" t="n">
        <f aca="false">SUMIF(Games!$A$2:$A$5969,$A108,Games!$Q$2:$Q$5969)+SUMIF(Games!$B$2:$B$5969,$A108,Games!$O$2:$O$5969)</f>
        <v>14402</v>
      </c>
      <c r="G108" s="0" t="n">
        <f aca="false">SUMIF(Games!$A$2:$A$5969,$A108,Games!$R$2:$R$5969)+SUMIF(Games!$B$2:$B$5969,$A108,Games!$P$2:$P$5969)</f>
        <v>13402</v>
      </c>
      <c r="H108" s="0" t="n">
        <f aca="false">SUMIF(Games!$A$2:$A$5969,$A108,Games!$S$2:$S$5969)+SUMIF(Games!$B$2:$B$5969,$A108,Games!$T$2:$T$5969)</f>
        <v>-0.684519988824214</v>
      </c>
      <c r="I108" s="0" t="n">
        <f aca="false">SUMIF(Games!$A$2:$A$5969,$A108,Games!$E$2:$E$5969)+SUMIF(Games!$B$2:$B$5969,$A108,Games!$F$2:$F$5969)</f>
        <v>1039</v>
      </c>
      <c r="J108" s="0" t="n">
        <f aca="false">SUMIF(Games!$A$2:$A$5969,$A108,Games!$F$2:$F$5969)+SUMIF(Games!$B$2:$B$5969,$A108,Games!$E$2:$E$5969)</f>
        <v>976</v>
      </c>
      <c r="K108" s="0" t="n">
        <f aca="false">SUMIF(Games!$A$2:$A$5969,$A108,Games!$G$2:$G$5969)+SUMIF(Games!$B$2:$B$5969,$A108,Games!$H$2:$H$5969)</f>
        <v>375</v>
      </c>
      <c r="L108" s="0" t="n">
        <f aca="false">SUMIF(Games!$A$2:$A$5969,$A108,Games!$H$2:$H$5969)+SUMIF(Games!$B$2:$B$5969,$A108,Games!$G$2:$G$5969)</f>
        <v>441</v>
      </c>
      <c r="M108" s="0" t="n">
        <f aca="false">SUMIF(Games!$A:$A,$A108,Games!I:I)</f>
        <v>3</v>
      </c>
      <c r="N108" s="0" t="n">
        <f aca="false">COUNTIF(Games!$A:$A,$A108)-M108</f>
        <v>11</v>
      </c>
      <c r="O108" s="0" t="n">
        <f aca="false">I108-J108</f>
        <v>63</v>
      </c>
      <c r="P108" s="0" t="n">
        <f aca="false">IFERROR(O108/Y108,0)</f>
        <v>2.1</v>
      </c>
      <c r="Q108" s="0" t="n">
        <f aca="false">L108-K108</f>
        <v>66</v>
      </c>
      <c r="R108" s="0" t="n">
        <f aca="false">IFERROR(Q108/Y108,0)</f>
        <v>2.2</v>
      </c>
      <c r="S108" s="0" t="s">
        <v>746</v>
      </c>
      <c r="T108" s="0" t="n">
        <f aca="false">IFERROR((B108/(B108+C108))*25,0)+IFERROR((D108/(D108+E108))*25,0)+IFERROR((F108/(F108+G108))*10,0)+H108+((P108-RDAVG)/RebSD)*10+((R108-TODAVG)/TOSD)*6</f>
        <v>39.2783037320453</v>
      </c>
      <c r="U108" s="0" t="n">
        <f aca="false">W108*X108</f>
        <v>0.250335883633375</v>
      </c>
      <c r="V108" s="0" t="n">
        <f aca="false">RANK(U108,U$2:U$352)</f>
        <v>265</v>
      </c>
      <c r="W108" s="0" t="n">
        <f aca="false">IFERROR((D108-C108)/(D108+E108-(B108+C108)),0)</f>
        <v>0.481693363844394</v>
      </c>
      <c r="X108" s="0" t="n">
        <f aca="false">IFERROR((F108-((B108+C108)*B108))/((F108+G108)-(B108+C108)^2),0)</f>
        <v>0.519699672911091</v>
      </c>
      <c r="Y108" s="0" t="n">
        <f aca="false">COUNTIFS(Games!$A$2:$A$5969,$A108,Games!$E$2:$E$5969,"&lt;&gt;")+COUNTIFS(Games!$B$2:$B$5969,$A108,Games!$F$2:$F$5969,"&lt;&gt;")</f>
        <v>30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SUMIF(Games!$A$2:$A$5969,$A109,Games!$I$2:$I$5969)+SUMIF(Games!$B$2:$B$5969,$A109,Games!$J$2:$J$5969)</f>
        <v>19</v>
      </c>
      <c r="C109" s="0" t="n">
        <f aca="false">COUNTIF(Games!$A:$A,$A109)+COUNTIF(Games!$B:$B,$A109)-B109</f>
        <v>12</v>
      </c>
      <c r="D109" s="0" t="n">
        <f aca="false">SUMIF(Games!$A$2:$A$5969,$A109,Games!$M$2:$M$5969)+SUMIF(Games!$B$2:$B$5969,$A109,Games!$K$2:$K$5969)</f>
        <v>498</v>
      </c>
      <c r="E109" s="0" t="n">
        <f aca="false">SUMIF(Games!$A$2:$A$5969,$A109,Games!$N$2:$N$5969)+SUMIF(Games!$B$2:$B$5969,$A109,Games!$L$2:$L$5969)</f>
        <v>473</v>
      </c>
      <c r="F109" s="0" t="n">
        <f aca="false">SUMIF(Games!$A$2:$A$5969,$A109,Games!$Q$2:$Q$5969)+SUMIF(Games!$B$2:$B$5969,$A109,Games!$O$2:$O$5969)</f>
        <v>16211</v>
      </c>
      <c r="G109" s="0" t="n">
        <f aca="false">SUMIF(Games!$A$2:$A$5969,$A109,Games!$R$2:$R$5969)+SUMIF(Games!$B$2:$B$5969,$A109,Games!$P$2:$P$5969)</f>
        <v>14265</v>
      </c>
      <c r="H109" s="0" t="n">
        <f aca="false">SUMIF(Games!$A$2:$A$5969,$A109,Games!$S$2:$S$5969)+SUMIF(Games!$B$2:$B$5969,$A109,Games!$T$2:$T$5969)</f>
        <v>12.6103688208152</v>
      </c>
      <c r="I109" s="0" t="n">
        <f aca="false">SUMIF(Games!$A$2:$A$5969,$A109,Games!$E$2:$E$5969)+SUMIF(Games!$B$2:$B$5969,$A109,Games!$F$2:$F$5969)</f>
        <v>1058</v>
      </c>
      <c r="J109" s="0" t="n">
        <f aca="false">SUMIF(Games!$A$2:$A$5969,$A109,Games!$F$2:$F$5969)+SUMIF(Games!$B$2:$B$5969,$A109,Games!$E$2:$E$5969)</f>
        <v>1013</v>
      </c>
      <c r="K109" s="0" t="n">
        <f aca="false">SUMIF(Games!$A$2:$A$5969,$A109,Games!$G$2:$G$5969)+SUMIF(Games!$B$2:$B$5969,$A109,Games!$H$2:$H$5969)</f>
        <v>329</v>
      </c>
      <c r="L109" s="0" t="n">
        <f aca="false">SUMIF(Games!$A$2:$A$5969,$A109,Games!$H$2:$H$5969)+SUMIF(Games!$B$2:$B$5969,$A109,Games!$G$2:$G$5969)</f>
        <v>345</v>
      </c>
      <c r="M109" s="0" t="n">
        <f aca="false">SUMIF(Games!$A:$A,$A109,Games!I:I)</f>
        <v>9</v>
      </c>
      <c r="N109" s="0" t="n">
        <f aca="false">COUNTIF(Games!$A:$A,$A109)-M109</f>
        <v>5</v>
      </c>
      <c r="O109" s="0" t="n">
        <f aca="false">I109-J109</f>
        <v>45</v>
      </c>
      <c r="P109" s="0" t="n">
        <f aca="false">IFERROR(O109/Y109,0)</f>
        <v>1.5</v>
      </c>
      <c r="Q109" s="0" t="n">
        <f aca="false">L109-K109</f>
        <v>16</v>
      </c>
      <c r="R109" s="0" t="n">
        <f aca="false">IFERROR(Q109/Y109,0)</f>
        <v>0.533333333333333</v>
      </c>
      <c r="S109" s="0" t="s">
        <v>748</v>
      </c>
      <c r="T109" s="0" t="n">
        <f aca="false">IFERROR((B109/(B109+C109))*25,0)+IFERROR((D109/(D109+E109))*25,0)+IFERROR((F109/(F109+G109))*10,0)+H109+((P109-RDAVG)/RebSD)*10+((R109-TODAVG)/TOSD)*6</f>
        <v>50.1110165552253</v>
      </c>
      <c r="U109" s="0" t="n">
        <f aca="false">W109*X109</f>
        <v>0.273654290461756</v>
      </c>
      <c r="V109" s="0" t="n">
        <f aca="false">RANK(U109,U$2:U$352)</f>
        <v>172</v>
      </c>
      <c r="W109" s="0" t="n">
        <f aca="false">IFERROR((D109-C109)/(D109+E109-(B109+C109)),0)</f>
        <v>0.517021276595745</v>
      </c>
      <c r="X109" s="0" t="n">
        <f aca="false">IFERROR((F109-((B109+C109)*B109))/((F109+G109)-(B109+C109)^2),0)</f>
        <v>0.529290191428087</v>
      </c>
      <c r="Y109" s="0" t="n">
        <f aca="false">COUNTIFS(Games!$A$2:$A$5969,$A109,Games!$E$2:$E$5969,"&lt;&gt;")+COUNTIFS(Games!$B$2:$B$5969,$A109,Games!$F$2:$F$5969,"&lt;&gt;")</f>
        <v>30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SUMIF(Games!$A$2:$A$5969,$A110,Games!$I$2:$I$5969)+SUMIF(Games!$B$2:$B$5969,$A110,Games!$J$2:$J$5969)</f>
        <v>12</v>
      </c>
      <c r="C110" s="0" t="n">
        <f aca="false">COUNTIF(Games!$A:$A,$A110)+COUNTIF(Games!$B:$B,$A110)-B110</f>
        <v>19</v>
      </c>
      <c r="D110" s="0" t="n">
        <f aca="false">SUMIF(Games!$A$2:$A$5969,$A110,Games!$M$2:$M$5969)+SUMIF(Games!$B$2:$B$5969,$A110,Games!$K$2:$K$5969)</f>
        <v>472</v>
      </c>
      <c r="E110" s="0" t="n">
        <f aca="false">SUMIF(Games!$A$2:$A$5969,$A110,Games!$N$2:$N$5969)+SUMIF(Games!$B$2:$B$5969,$A110,Games!$L$2:$L$5969)</f>
        <v>512</v>
      </c>
      <c r="F110" s="0" t="n">
        <f aca="false">SUMIF(Games!$A$2:$A$5969,$A110,Games!$Q$2:$Q$5969)+SUMIF(Games!$B$2:$B$5969,$A110,Games!$O$2:$O$5969)</f>
        <v>14752</v>
      </c>
      <c r="G110" s="0" t="n">
        <f aca="false">SUMIF(Games!$A$2:$A$5969,$A110,Games!$R$2:$R$5969)+SUMIF(Games!$B$2:$B$5969,$A110,Games!$P$2:$P$5969)</f>
        <v>15865</v>
      </c>
      <c r="H110" s="0" t="n">
        <f aca="false">SUMIF(Games!$A$2:$A$5969,$A110,Games!$S$2:$S$5969)+SUMIF(Games!$B$2:$B$5969,$A110,Games!$T$2:$T$5969)</f>
        <v>-31.1213433474466</v>
      </c>
      <c r="I110" s="0" t="n">
        <f aca="false">SUMIF(Games!$A$2:$A$5969,$A110,Games!$E$2:$E$5969)+SUMIF(Games!$B$2:$B$5969,$A110,Games!$F$2:$F$5969)</f>
        <v>880</v>
      </c>
      <c r="J110" s="0" t="n">
        <f aca="false">SUMIF(Games!$A$2:$A$5969,$A110,Games!$F$2:$F$5969)+SUMIF(Games!$B$2:$B$5969,$A110,Games!$E$2:$E$5969)</f>
        <v>1074</v>
      </c>
      <c r="K110" s="0" t="n">
        <f aca="false">SUMIF(Games!$A$2:$A$5969,$A110,Games!$G$2:$G$5969)+SUMIF(Games!$B$2:$B$5969,$A110,Games!$H$2:$H$5969)</f>
        <v>381</v>
      </c>
      <c r="L110" s="0" t="n">
        <f aca="false">SUMIF(Games!$A$2:$A$5969,$A110,Games!$H$2:$H$5969)+SUMIF(Games!$B$2:$B$5969,$A110,Games!$G$2:$G$5969)</f>
        <v>399</v>
      </c>
      <c r="M110" s="0" t="n">
        <f aca="false">SUMIF(Games!$A:$A,$A110,Games!I:I)</f>
        <v>6</v>
      </c>
      <c r="N110" s="0" t="n">
        <f aca="false">COUNTIF(Games!$A:$A,$A110)-M110</f>
        <v>11</v>
      </c>
      <c r="O110" s="0" t="n">
        <f aca="false">I110-J110</f>
        <v>-194</v>
      </c>
      <c r="P110" s="0" t="n">
        <f aca="false">IFERROR(O110/Y110,0)</f>
        <v>-6.25806451612903</v>
      </c>
      <c r="Q110" s="0" t="n">
        <f aca="false">L110-K110</f>
        <v>18</v>
      </c>
      <c r="R110" s="0" t="n">
        <f aca="false">IFERROR(Q110/Y110,0)</f>
        <v>0.580645161290323</v>
      </c>
      <c r="S110" s="0" t="s">
        <v>731</v>
      </c>
      <c r="T110" s="0" t="n">
        <f aca="false">IFERROR((B110/(B110+C110))*25,0)+IFERROR((D110/(D110+E110))*25,0)+IFERROR((F110/(F110+G110))*10,0)+H110+((P110-RDAVG)/RebSD)*10+((R110-TODAVG)/TOSD)*6</f>
        <v>-22.0370171969701</v>
      </c>
      <c r="U110" s="0" t="n">
        <f aca="false">W110*X110</f>
        <v>0.230489748698684</v>
      </c>
      <c r="V110" s="0" t="n">
        <f aca="false">RANK(U110,U$2:U$352)</f>
        <v>317</v>
      </c>
      <c r="W110" s="0" t="n">
        <f aca="false">IFERROR((D110-C110)/(D110+E110-(B110+C110)),0)</f>
        <v>0.475341028331585</v>
      </c>
      <c r="X110" s="0" t="n">
        <f aca="false">IFERROR((F110-((B110+C110)*B110))/((F110+G110)-(B110+C110)^2),0)</f>
        <v>0.484893444834098</v>
      </c>
      <c r="Y110" s="0" t="n">
        <f aca="false">COUNTIFS(Games!$A$2:$A$5969,$A110,Games!$E$2:$E$5969,"&lt;&gt;")+COUNTIFS(Games!$B$2:$B$5969,$A110,Games!$F$2:$F$5969,"&lt;&gt;")</f>
        <v>31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SUMIF(Games!$A$2:$A$5969,$A111,Games!$I$2:$I$5969)+SUMIF(Games!$B$2:$B$5969,$A111,Games!$J$2:$J$5969)</f>
        <v>27</v>
      </c>
      <c r="C111" s="0" t="n">
        <f aca="false">COUNTIF(Games!$A:$A,$A111)+COUNTIF(Games!$B:$B,$A111)-B111</f>
        <v>8</v>
      </c>
      <c r="D111" s="0" t="n">
        <f aca="false">SUMIF(Games!$A$2:$A$5969,$A111,Games!$M$2:$M$5969)+SUMIF(Games!$B$2:$B$5969,$A111,Games!$K$2:$K$5969)</f>
        <v>625</v>
      </c>
      <c r="E111" s="0" t="n">
        <f aca="false">SUMIF(Games!$A$2:$A$5969,$A111,Games!$N$2:$N$5969)+SUMIF(Games!$B$2:$B$5969,$A111,Games!$L$2:$L$5969)</f>
        <v>506</v>
      </c>
      <c r="F111" s="0" t="n">
        <f aca="false">SUMIF(Games!$A$2:$A$5969,$A111,Games!$Q$2:$Q$5969)+SUMIF(Games!$B$2:$B$5969,$A111,Games!$O$2:$O$5969)</f>
        <v>20014</v>
      </c>
      <c r="G111" s="0" t="n">
        <f aca="false">SUMIF(Games!$A$2:$A$5969,$A111,Games!$R$2:$R$5969)+SUMIF(Games!$B$2:$B$5969,$A111,Games!$P$2:$P$5969)</f>
        <v>16555</v>
      </c>
      <c r="H111" s="0" t="n">
        <f aca="false">SUMIF(Games!$A$2:$A$5969,$A111,Games!$S$2:$S$5969)+SUMIF(Games!$B$2:$B$5969,$A111,Games!$T$2:$T$5969)</f>
        <v>102.709037172409</v>
      </c>
      <c r="I111" s="0" t="n">
        <f aca="false">SUMIF(Games!$A$2:$A$5969,$A111,Games!$E$2:$E$5969)+SUMIF(Games!$B$2:$B$5969,$A111,Games!$F$2:$F$5969)</f>
        <v>1321</v>
      </c>
      <c r="J111" s="0" t="n">
        <f aca="false">SUMIF(Games!$A$2:$A$5969,$A111,Games!$F$2:$F$5969)+SUMIF(Games!$B$2:$B$5969,$A111,Games!$E$2:$E$5969)</f>
        <v>1087</v>
      </c>
      <c r="K111" s="0" t="n">
        <f aca="false">SUMIF(Games!$A$2:$A$5969,$A111,Games!$G$2:$G$5969)+SUMIF(Games!$B$2:$B$5969,$A111,Games!$H$2:$H$5969)</f>
        <v>410</v>
      </c>
      <c r="L111" s="0" t="n">
        <f aca="false">SUMIF(Games!$A$2:$A$5969,$A111,Games!$H$2:$H$5969)+SUMIF(Games!$B$2:$B$5969,$A111,Games!$G$2:$G$5969)</f>
        <v>448</v>
      </c>
      <c r="M111" s="0" t="n">
        <f aca="false">SUMIF(Games!$A:$A,$A111,Games!I:I)</f>
        <v>10</v>
      </c>
      <c r="N111" s="0" t="n">
        <f aca="false">COUNTIF(Games!$A:$A,$A111)-M111</f>
        <v>7</v>
      </c>
      <c r="O111" s="0" t="n">
        <f aca="false">I111-J111</f>
        <v>234</v>
      </c>
      <c r="P111" s="0" t="n">
        <f aca="false">IFERROR(O111/Y111,0)</f>
        <v>6.88235294117647</v>
      </c>
      <c r="Q111" s="0" t="n">
        <f aca="false">L111-K111</f>
        <v>38</v>
      </c>
      <c r="R111" s="0" t="n">
        <f aca="false">IFERROR(Q111/Y111,0)</f>
        <v>1.11764705882353</v>
      </c>
      <c r="S111" s="0" t="s">
        <v>751</v>
      </c>
      <c r="T111" s="0" t="n">
        <f aca="false">IFERROR((B111/(B111+C111))*25,0)+IFERROR((D111/(D111+E111))*25,0)+IFERROR((F111/(F111+G111))*10,0)+H111+((P111-RDAVG)/RebSD)*10+((R111-TODAVG)/TOSD)*6</f>
        <v>162.166032595839</v>
      </c>
      <c r="U111" s="0" t="n">
        <f aca="false">W111*X111</f>
        <v>0.30372939852065</v>
      </c>
      <c r="V111" s="0" t="n">
        <f aca="false">RANK(U111,U$2:U$352)</f>
        <v>87</v>
      </c>
      <c r="W111" s="0" t="n">
        <f aca="false">IFERROR((D111-C111)/(D111+E111-(B111+C111)),0)</f>
        <v>0.562956204379562</v>
      </c>
      <c r="X111" s="0" t="n">
        <f aca="false">IFERROR((F111-((B111+C111)*B111))/((F111+G111)-(B111+C111)^2),0)</f>
        <v>0.53952580353101</v>
      </c>
      <c r="Y111" s="0" t="n">
        <f aca="false">COUNTIFS(Games!$A$2:$A$5969,$A111,Games!$E$2:$E$5969,"&lt;&gt;")+COUNTIFS(Games!$B$2:$B$5969,$A111,Games!$F$2:$F$5969,"&lt;&gt;")</f>
        <v>34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SUMIF(Games!$A$2:$A$5969,$A112,Games!$I$2:$I$5969)+SUMIF(Games!$B$2:$B$5969,$A112,Games!$J$2:$J$5969)</f>
        <v>6</v>
      </c>
      <c r="C112" s="0" t="n">
        <f aca="false">COUNTIF(Games!$A:$A,$A112)+COUNTIF(Games!$B:$B,$A112)-B112</f>
        <v>25</v>
      </c>
      <c r="D112" s="0" t="n">
        <f aca="false">SUMIF(Games!$A$2:$A$5969,$A112,Games!$M$2:$M$5969)+SUMIF(Games!$B$2:$B$5969,$A112,Games!$K$2:$K$5969)</f>
        <v>465</v>
      </c>
      <c r="E112" s="0" t="n">
        <f aca="false">SUMIF(Games!$A$2:$A$5969,$A112,Games!$N$2:$N$5969)+SUMIF(Games!$B$2:$B$5969,$A112,Games!$L$2:$L$5969)</f>
        <v>438</v>
      </c>
      <c r="F112" s="0" t="n">
        <f aca="false">SUMIF(Games!$A$2:$A$5969,$A112,Games!$Q$2:$Q$5969)+SUMIF(Games!$B$2:$B$5969,$A112,Games!$O$2:$O$5969)</f>
        <v>14092</v>
      </c>
      <c r="G112" s="0" t="n">
        <f aca="false">SUMIF(Games!$A$2:$A$5969,$A112,Games!$R$2:$R$5969)+SUMIF(Games!$B$2:$B$5969,$A112,Games!$P$2:$P$5969)</f>
        <v>13287</v>
      </c>
      <c r="H112" s="0" t="n">
        <f aca="false">SUMIF(Games!$A$2:$A$5969,$A112,Games!$S$2:$S$5969)+SUMIF(Games!$B$2:$B$5969,$A112,Games!$T$2:$T$5969)</f>
        <v>-65.9883052934664</v>
      </c>
      <c r="I112" s="0" t="n">
        <f aca="false">SUMIF(Games!$A$2:$A$5969,$A112,Games!$E$2:$E$5969)+SUMIF(Games!$B$2:$B$5969,$A112,Games!$F$2:$F$5969)</f>
        <v>1219</v>
      </c>
      <c r="J112" s="0" t="n">
        <f aca="false">SUMIF(Games!$A$2:$A$5969,$A112,Games!$F$2:$F$5969)+SUMIF(Games!$B$2:$B$5969,$A112,Games!$E$2:$E$5969)</f>
        <v>1178</v>
      </c>
      <c r="K112" s="0" t="n">
        <f aca="false">SUMIF(Games!$A$2:$A$5969,$A112,Games!$G$2:$G$5969)+SUMIF(Games!$B$2:$B$5969,$A112,Games!$H$2:$H$5969)</f>
        <v>438</v>
      </c>
      <c r="L112" s="0" t="n">
        <f aca="false">SUMIF(Games!$A$2:$A$5969,$A112,Games!$H$2:$H$5969)+SUMIF(Games!$B$2:$B$5969,$A112,Games!$G$2:$G$5969)</f>
        <v>456</v>
      </c>
      <c r="M112" s="0" t="n">
        <f aca="false">SUMIF(Games!$A:$A,$A112,Games!I:I)</f>
        <v>1</v>
      </c>
      <c r="N112" s="0" t="n">
        <f aca="false">COUNTIF(Games!$A:$A,$A112)-M112</f>
        <v>16</v>
      </c>
      <c r="O112" s="0" t="n">
        <f aca="false">I112-J112</f>
        <v>41</v>
      </c>
      <c r="P112" s="0" t="n">
        <f aca="false">IFERROR(O112/Y112,0)</f>
        <v>1.32258064516129</v>
      </c>
      <c r="Q112" s="0" t="n">
        <f aca="false">L112-K112</f>
        <v>18</v>
      </c>
      <c r="R112" s="0" t="n">
        <f aca="false">IFERROR(Q112/Y112,0)</f>
        <v>0.580645161290323</v>
      </c>
      <c r="S112" s="0" t="s">
        <v>726</v>
      </c>
      <c r="T112" s="0" t="n">
        <f aca="false">IFERROR((B112/(B112+C112))*25,0)+IFERROR((D112/(D112+E112))*25,0)+IFERROR((F112/(F112+G112))*10,0)+H112+((P112-RDAVG)/RebSD)*10+((R112-TODAVG)/TOSD)*6</f>
        <v>-39.4344944015296</v>
      </c>
      <c r="U112" s="0" t="n">
        <f aca="false">W112*X112</f>
        <v>0.265606366523798</v>
      </c>
      <c r="V112" s="0" t="n">
        <f aca="false">RANK(U112,U$2:U$352)</f>
        <v>207</v>
      </c>
      <c r="W112" s="0" t="n">
        <f aca="false">IFERROR((D112-C112)/(D112+E112-(B112+C112)),0)</f>
        <v>0.504587155963303</v>
      </c>
      <c r="X112" s="0" t="n">
        <f aca="false">IFERROR((F112-((B112+C112)*B112))/((F112+G112)-(B112+C112)^2),0)</f>
        <v>0.526383526383526</v>
      </c>
      <c r="Y112" s="0" t="n">
        <f aca="false">COUNTIFS(Games!$A$2:$A$5969,$A112,Games!$E$2:$E$5969,"&lt;&gt;")+COUNTIFS(Games!$B$2:$B$5969,$A112,Games!$F$2:$F$5969,"&lt;&gt;")</f>
        <v>31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SUMIF(Games!$A$2:$A$5969,$A113,Games!$I$2:$I$5969)+SUMIF(Games!$B$2:$B$5969,$A113,Games!$J$2:$J$5969)</f>
        <v>10</v>
      </c>
      <c r="C113" s="0" t="n">
        <f aca="false">COUNTIF(Games!$A:$A,$A113)+COUNTIF(Games!$B:$B,$A113)-B113</f>
        <v>23</v>
      </c>
      <c r="D113" s="0" t="n">
        <f aca="false">SUMIF(Games!$A$2:$A$5969,$A113,Games!$M$2:$M$5969)+SUMIF(Games!$B$2:$B$5969,$A113,Games!$K$2:$K$5969)</f>
        <v>452</v>
      </c>
      <c r="E113" s="0" t="n">
        <f aca="false">SUMIF(Games!$A$2:$A$5969,$A113,Games!$N$2:$N$5969)+SUMIF(Games!$B$2:$B$5969,$A113,Games!$L$2:$L$5969)</f>
        <v>578</v>
      </c>
      <c r="F113" s="0" t="n">
        <f aca="false">SUMIF(Games!$A$2:$A$5969,$A113,Games!$Q$2:$Q$5969)+SUMIF(Games!$B$2:$B$5969,$A113,Games!$O$2:$O$5969)</f>
        <v>15447</v>
      </c>
      <c r="G113" s="0" t="n">
        <f aca="false">SUMIF(Games!$A$2:$A$5969,$A113,Games!$R$2:$R$5969)+SUMIF(Games!$B$2:$B$5969,$A113,Games!$P$2:$P$5969)</f>
        <v>16811</v>
      </c>
      <c r="H113" s="0" t="n">
        <f aca="false">SUMIF(Games!$A$2:$A$5969,$A113,Games!$S$2:$S$5969)+SUMIF(Games!$B$2:$B$5969,$A113,Games!$T$2:$T$5969)</f>
        <v>-68.3354285867584</v>
      </c>
      <c r="I113" s="0" t="n">
        <f aca="false">SUMIF(Games!$A$2:$A$5969,$A113,Games!$E$2:$E$5969)+SUMIF(Games!$B$2:$B$5969,$A113,Games!$F$2:$F$5969)</f>
        <v>1116</v>
      </c>
      <c r="J113" s="0" t="n">
        <f aca="false">SUMIF(Games!$A$2:$A$5969,$A113,Games!$F$2:$F$5969)+SUMIF(Games!$B$2:$B$5969,$A113,Games!$E$2:$E$5969)</f>
        <v>1276</v>
      </c>
      <c r="K113" s="0" t="n">
        <f aca="false">SUMIF(Games!$A$2:$A$5969,$A113,Games!$G$2:$G$5969)+SUMIF(Games!$B$2:$B$5969,$A113,Games!$H$2:$H$5969)</f>
        <v>427</v>
      </c>
      <c r="L113" s="0" t="n">
        <f aca="false">SUMIF(Games!$A$2:$A$5969,$A113,Games!$H$2:$H$5969)+SUMIF(Games!$B$2:$B$5969,$A113,Games!$G$2:$G$5969)</f>
        <v>445</v>
      </c>
      <c r="M113" s="0" t="n">
        <f aca="false">SUMIF(Games!$A:$A,$A113,Games!I:I)</f>
        <v>2</v>
      </c>
      <c r="N113" s="0" t="n">
        <f aca="false">COUNTIF(Games!$A:$A,$A113)-M113</f>
        <v>18</v>
      </c>
      <c r="O113" s="0" t="n">
        <f aca="false">I113-J113</f>
        <v>-160</v>
      </c>
      <c r="P113" s="0" t="n">
        <f aca="false">IFERROR(O113/Y113,0)</f>
        <v>-5</v>
      </c>
      <c r="Q113" s="0" t="n">
        <f aca="false">L113-K113</f>
        <v>18</v>
      </c>
      <c r="R113" s="0" t="n">
        <f aca="false">IFERROR(Q113/Y113,0)</f>
        <v>0.5625</v>
      </c>
      <c r="S113" s="0" t="s">
        <v>737</v>
      </c>
      <c r="T113" s="0" t="n">
        <f aca="false">IFERROR((B113/(B113+C113))*25,0)+IFERROR((D113/(D113+E113))*25,0)+IFERROR((F113/(F113+G113))*10,0)+H113+((P113-RDAVG)/RebSD)*10+((R113-TODAVG)/TOSD)*6</f>
        <v>-58.9600920338275</v>
      </c>
      <c r="U113" s="0" t="n">
        <f aca="false">W113*X113</f>
        <v>0.208691556397834</v>
      </c>
      <c r="V113" s="0" t="n">
        <f aca="false">RANK(U113,U$2:U$352)</f>
        <v>341</v>
      </c>
      <c r="W113" s="0" t="n">
        <f aca="false">IFERROR((D113-C113)/(D113+E113-(B113+C113)),0)</f>
        <v>0.430290872617854</v>
      </c>
      <c r="X113" s="0" t="n">
        <f aca="false">IFERROR((F113-((B113+C113)*B113))/((F113+G113)-(B113+C113)^2),0)</f>
        <v>0.485001122910584</v>
      </c>
      <c r="Y113" s="0" t="n">
        <f aca="false">COUNTIFS(Games!$A$2:$A$5969,$A113,Games!$E$2:$E$5969,"&lt;&gt;")+COUNTIFS(Games!$B$2:$B$5969,$A113,Games!$F$2:$F$5969,"&lt;&gt;")</f>
        <v>32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SUMIF(Games!$A$2:$A$5969,$A114,Games!$I$2:$I$5969)+SUMIF(Games!$B$2:$B$5969,$A114,Games!$J$2:$J$5969)</f>
        <v>11</v>
      </c>
      <c r="C114" s="0" t="n">
        <f aca="false">COUNTIF(Games!$A:$A,$A114)+COUNTIF(Games!$B:$B,$A114)-B114</f>
        <v>19</v>
      </c>
      <c r="D114" s="0" t="n">
        <f aca="false">SUMIF(Games!$A$2:$A$5969,$A114,Games!$M$2:$M$5969)+SUMIF(Games!$B$2:$B$5969,$A114,Games!$K$2:$K$5969)</f>
        <v>459</v>
      </c>
      <c r="E114" s="0" t="n">
        <f aca="false">SUMIF(Games!$A$2:$A$5969,$A114,Games!$N$2:$N$5969)+SUMIF(Games!$B$2:$B$5969,$A114,Games!$L$2:$L$5969)</f>
        <v>467</v>
      </c>
      <c r="F114" s="0" t="n">
        <f aca="false">SUMIF(Games!$A$2:$A$5969,$A114,Games!$Q$2:$Q$5969)+SUMIF(Games!$B$2:$B$5969,$A114,Games!$O$2:$O$5969)</f>
        <v>14884</v>
      </c>
      <c r="G114" s="0" t="n">
        <f aca="false">SUMIF(Games!$A$2:$A$5969,$A114,Games!$R$2:$R$5969)+SUMIF(Games!$B$2:$B$5969,$A114,Games!$P$2:$P$5969)</f>
        <v>14405</v>
      </c>
      <c r="H114" s="0" t="n">
        <f aca="false">SUMIF(Games!$A$2:$A$5969,$A114,Games!$S$2:$S$5969)+SUMIF(Games!$B$2:$B$5969,$A114,Games!$T$2:$T$5969)</f>
        <v>-35.0538483785092</v>
      </c>
      <c r="I114" s="0" t="n">
        <f aca="false">SUMIF(Games!$A$2:$A$5969,$A114,Games!$E$2:$E$5969)+SUMIF(Games!$B$2:$B$5969,$A114,Games!$F$2:$F$5969)</f>
        <v>1016</v>
      </c>
      <c r="J114" s="0" t="n">
        <f aca="false">SUMIF(Games!$A$2:$A$5969,$A114,Games!$F$2:$F$5969)+SUMIF(Games!$B$2:$B$5969,$A114,Games!$E$2:$E$5969)</f>
        <v>1017</v>
      </c>
      <c r="K114" s="0" t="n">
        <f aca="false">SUMIF(Games!$A$2:$A$5969,$A114,Games!$G$2:$G$5969)+SUMIF(Games!$B$2:$B$5969,$A114,Games!$H$2:$H$5969)</f>
        <v>427</v>
      </c>
      <c r="L114" s="0" t="n">
        <f aca="false">SUMIF(Games!$A$2:$A$5969,$A114,Games!$H$2:$H$5969)+SUMIF(Games!$B$2:$B$5969,$A114,Games!$G$2:$G$5969)</f>
        <v>441</v>
      </c>
      <c r="M114" s="0" t="n">
        <f aca="false">SUMIF(Games!$A:$A,$A114,Games!I:I)</f>
        <v>2</v>
      </c>
      <c r="N114" s="0" t="n">
        <f aca="false">COUNTIF(Games!$A:$A,$A114)-M114</f>
        <v>15</v>
      </c>
      <c r="O114" s="0" t="n">
        <f aca="false">I114-J114</f>
        <v>-1</v>
      </c>
      <c r="P114" s="0" t="n">
        <f aca="false">IFERROR(O114/Y114,0)</f>
        <v>-0.0333333333333333</v>
      </c>
      <c r="Q114" s="0" t="n">
        <f aca="false">L114-K114</f>
        <v>14</v>
      </c>
      <c r="R114" s="0" t="n">
        <f aca="false">IFERROR(Q114/Y114,0)</f>
        <v>0.466666666666667</v>
      </c>
      <c r="S114" s="0" t="s">
        <v>752</v>
      </c>
      <c r="T114" s="0" t="n">
        <f aca="false">IFERROR((B114/(B114+C114))*25,0)+IFERROR((D114/(D114+E114))*25,0)+IFERROR((F114/(F114+G114))*10,0)+H114+((P114-RDAVG)/RebSD)*10+((R114-TODAVG)/TOSD)*6</f>
        <v>-8.85679740956844</v>
      </c>
      <c r="U114" s="0" t="n">
        <f aca="false">W114*X114</f>
        <v>0.251754326373897</v>
      </c>
      <c r="V114" s="0" t="n">
        <f aca="false">RANK(U114,U$2:U$352)</f>
        <v>261</v>
      </c>
      <c r="W114" s="0" t="n">
        <f aca="false">IFERROR((D114-C114)/(D114+E114-(B114+C114)),0)</f>
        <v>0.491071428571429</v>
      </c>
      <c r="X114" s="0" t="n">
        <f aca="false">IFERROR((F114-((B114+C114)*B114))/((F114+G114)-(B114+C114)^2),0)</f>
        <v>0.512663355525027</v>
      </c>
      <c r="Y114" s="0" t="n">
        <f aca="false">COUNTIFS(Games!$A$2:$A$5969,$A114,Games!$E$2:$E$5969,"&lt;&gt;")+COUNTIFS(Games!$B$2:$B$5969,$A114,Games!$F$2:$F$5969,"&lt;&gt;")</f>
        <v>30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SUMIF(Games!$A$2:$A$5969,$A115,Games!$I$2:$I$5969)+SUMIF(Games!$B$2:$B$5969,$A115,Games!$J$2:$J$5969)</f>
        <v>22</v>
      </c>
      <c r="C115" s="0" t="n">
        <f aca="false">COUNTIF(Games!$A:$A,$A115)+COUNTIF(Games!$B:$B,$A115)-B115</f>
        <v>9</v>
      </c>
      <c r="D115" s="0" t="n">
        <f aca="false">SUMIF(Games!$A$2:$A$5969,$A115,Games!$M$2:$M$5969)+SUMIF(Games!$B$2:$B$5969,$A115,Games!$K$2:$K$5969)</f>
        <v>454</v>
      </c>
      <c r="E115" s="0" t="n">
        <f aca="false">SUMIF(Games!$A$2:$A$5969,$A115,Games!$N$2:$N$5969)+SUMIF(Games!$B$2:$B$5969,$A115,Games!$L$2:$L$5969)</f>
        <v>502</v>
      </c>
      <c r="F115" s="0" t="n">
        <f aca="false">SUMIF(Games!$A$2:$A$5969,$A115,Games!$Q$2:$Q$5969)+SUMIF(Games!$B$2:$B$5969,$A115,Games!$O$2:$O$5969)</f>
        <v>15590</v>
      </c>
      <c r="G115" s="0" t="n">
        <f aca="false">SUMIF(Games!$A$2:$A$5969,$A115,Games!$R$2:$R$5969)+SUMIF(Games!$B$2:$B$5969,$A115,Games!$P$2:$P$5969)</f>
        <v>13831</v>
      </c>
      <c r="H115" s="0" t="n">
        <f aca="false">SUMIF(Games!$A$2:$A$5969,$A115,Games!$S$2:$S$5969)+SUMIF(Games!$B$2:$B$5969,$A115,Games!$T$2:$T$5969)</f>
        <v>33.0857724825759</v>
      </c>
      <c r="I115" s="0" t="n">
        <f aca="false">SUMIF(Games!$A$2:$A$5969,$A115,Games!$E$2:$E$5969)+SUMIF(Games!$B$2:$B$5969,$A115,Games!$F$2:$F$5969)</f>
        <v>1138</v>
      </c>
      <c r="J115" s="0" t="n">
        <f aca="false">SUMIF(Games!$A$2:$A$5969,$A115,Games!$F$2:$F$5969)+SUMIF(Games!$B$2:$B$5969,$A115,Games!$E$2:$E$5969)</f>
        <v>944</v>
      </c>
      <c r="K115" s="0" t="n">
        <f aca="false">SUMIF(Games!$A$2:$A$5969,$A115,Games!$G$2:$G$5969)+SUMIF(Games!$B$2:$B$5969,$A115,Games!$H$2:$H$5969)</f>
        <v>411</v>
      </c>
      <c r="L115" s="0" t="n">
        <f aca="false">SUMIF(Games!$A$2:$A$5969,$A115,Games!$H$2:$H$5969)+SUMIF(Games!$B$2:$B$5969,$A115,Games!$G$2:$G$5969)</f>
        <v>342</v>
      </c>
      <c r="M115" s="0" t="n">
        <f aca="false">SUMIF(Games!$A:$A,$A115,Games!I:I)</f>
        <v>10</v>
      </c>
      <c r="N115" s="0" t="n">
        <f aca="false">COUNTIF(Games!$A:$A,$A115)-M115</f>
        <v>5</v>
      </c>
      <c r="O115" s="0" t="n">
        <f aca="false">I115-J115</f>
        <v>194</v>
      </c>
      <c r="P115" s="0" t="n">
        <f aca="false">IFERROR(O115/Y115,0)</f>
        <v>6.25806451612903</v>
      </c>
      <c r="Q115" s="0" t="n">
        <f aca="false">L115-K115</f>
        <v>-69</v>
      </c>
      <c r="R115" s="0" t="n">
        <f aca="false">IFERROR(Q115/Y115,0)</f>
        <v>-2.2258064516129</v>
      </c>
      <c r="S115" s="0" t="s">
        <v>755</v>
      </c>
      <c r="T115" s="0" t="n">
        <f aca="false">IFERROR((B115/(B115+C115))*25,0)+IFERROR((D115/(D115+E115))*25,0)+IFERROR((F115/(F115+G115))*10,0)+H115+((P115-RDAVG)/RebSD)*10+((R115-TODAVG)/TOSD)*6</f>
        <v>76.4637149342061</v>
      </c>
      <c r="U115" s="0" t="n">
        <f aca="false">W115*X115</f>
        <v>0.252001291523428</v>
      </c>
      <c r="V115" s="0" t="n">
        <f aca="false">RANK(U115,U$2:U$352)</f>
        <v>260</v>
      </c>
      <c r="W115" s="0" t="n">
        <f aca="false">IFERROR((D115-C115)/(D115+E115-(B115+C115)),0)</f>
        <v>0.481081081081081</v>
      </c>
      <c r="X115" s="0" t="n">
        <f aca="false">IFERROR((F115-((B115+C115)*B115))/((F115+G115)-(B115+C115)^2),0)</f>
        <v>0.523822909346451</v>
      </c>
      <c r="Y115" s="0" t="n">
        <f aca="false">COUNTIFS(Games!$A$2:$A$5969,$A115,Games!$E$2:$E$5969,"&lt;&gt;")+COUNTIFS(Games!$B$2:$B$5969,$A115,Games!$F$2:$F$5969,"&lt;&gt;")</f>
        <v>31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SUMIF(Games!$A$2:$A$5969,$A116,Games!$I$2:$I$5969)+SUMIF(Games!$B$2:$B$5969,$A116,Games!$J$2:$J$5969)</f>
        <v>14</v>
      </c>
      <c r="C116" s="0" t="n">
        <f aca="false">COUNTIF(Games!$A:$A,$A116)+COUNTIF(Games!$B:$B,$A116)-B116</f>
        <v>16</v>
      </c>
      <c r="D116" s="0" t="n">
        <f aca="false">SUMIF(Games!$A$2:$A$5969,$A116,Games!$M$2:$M$5969)+SUMIF(Games!$B$2:$B$5969,$A116,Games!$K$2:$K$5969)</f>
        <v>423</v>
      </c>
      <c r="E116" s="0" t="n">
        <f aca="false">SUMIF(Games!$A$2:$A$5969,$A116,Games!$N$2:$N$5969)+SUMIF(Games!$B$2:$B$5969,$A116,Games!$L$2:$L$5969)</f>
        <v>495</v>
      </c>
      <c r="F116" s="0" t="n">
        <f aca="false">SUMIF(Games!$A$2:$A$5969,$A116,Games!$Q$2:$Q$5969)+SUMIF(Games!$B$2:$B$5969,$A116,Games!$O$2:$O$5969)</f>
        <v>14871</v>
      </c>
      <c r="G116" s="0" t="n">
        <f aca="false">SUMIF(Games!$A$2:$A$5969,$A116,Games!$R$2:$R$5969)+SUMIF(Games!$B$2:$B$5969,$A116,Games!$P$2:$P$5969)</f>
        <v>13561</v>
      </c>
      <c r="H116" s="0" t="n">
        <f aca="false">SUMIF(Games!$A$2:$A$5969,$A116,Games!$S$2:$S$5969)+SUMIF(Games!$B$2:$B$5969,$A116,Games!$T$2:$T$5969)</f>
        <v>-17.3581690710913</v>
      </c>
      <c r="I116" s="0" t="n">
        <f aca="false">SUMIF(Games!$A$2:$A$5969,$A116,Games!$E$2:$E$5969)+SUMIF(Games!$B$2:$B$5969,$A116,Games!$F$2:$F$5969)</f>
        <v>962</v>
      </c>
      <c r="J116" s="0" t="n">
        <f aca="false">SUMIF(Games!$A$2:$A$5969,$A116,Games!$F$2:$F$5969)+SUMIF(Games!$B$2:$B$5969,$A116,Games!$E$2:$E$5969)</f>
        <v>1041</v>
      </c>
      <c r="K116" s="0" t="n">
        <f aca="false">SUMIF(Games!$A$2:$A$5969,$A116,Games!$G$2:$G$5969)+SUMIF(Games!$B$2:$B$5969,$A116,Games!$H$2:$H$5969)</f>
        <v>408</v>
      </c>
      <c r="L116" s="0" t="n">
        <f aca="false">SUMIF(Games!$A$2:$A$5969,$A116,Games!$H$2:$H$5969)+SUMIF(Games!$B$2:$B$5969,$A116,Games!$G$2:$G$5969)</f>
        <v>358</v>
      </c>
      <c r="M116" s="0" t="n">
        <f aca="false">SUMIF(Games!$A:$A,$A116,Games!I:I)</f>
        <v>5</v>
      </c>
      <c r="N116" s="0" t="n">
        <f aca="false">COUNTIF(Games!$A:$A,$A116)-M116</f>
        <v>10</v>
      </c>
      <c r="O116" s="0" t="n">
        <f aca="false">I116-J116</f>
        <v>-79</v>
      </c>
      <c r="P116" s="0" t="n">
        <f aca="false">IFERROR(O116/Y116,0)</f>
        <v>-2.63333333333333</v>
      </c>
      <c r="Q116" s="0" t="n">
        <f aca="false">L116-K116</f>
        <v>-50</v>
      </c>
      <c r="R116" s="0" t="n">
        <f aca="false">IFERROR(Q116/Y116,0)</f>
        <v>-1.66666666666667</v>
      </c>
      <c r="S116" s="0" t="s">
        <v>755</v>
      </c>
      <c r="T116" s="0" t="n">
        <f aca="false">IFERROR((B116/(B116+C116))*25,0)+IFERROR((D116/(D116+E116))*25,0)+IFERROR((F116/(F116+G116))*10,0)+H116+((P116-RDAVG)/RebSD)*10+((R116-TODAVG)/TOSD)*6</f>
        <v>-3.43607247904323</v>
      </c>
      <c r="U116" s="0" t="n">
        <f aca="false">W116*X116</f>
        <v>0.240570063925614</v>
      </c>
      <c r="V116" s="0" t="n">
        <f aca="false">RANK(U116,U$2:U$352)</f>
        <v>296</v>
      </c>
      <c r="W116" s="0" t="n">
        <f aca="false">IFERROR((D116-C116)/(D116+E116-(B116+C116)),0)</f>
        <v>0.458333333333333</v>
      </c>
      <c r="X116" s="0" t="n">
        <f aca="false">IFERROR((F116-((B116+C116)*B116))/((F116+G116)-(B116+C116)^2),0)</f>
        <v>0.524880139474067</v>
      </c>
      <c r="Y116" s="0" t="n">
        <f aca="false">COUNTIFS(Games!$A$2:$A$5969,$A116,Games!$E$2:$E$5969,"&lt;&gt;")+COUNTIFS(Games!$B$2:$B$5969,$A116,Games!$F$2:$F$5969,"&lt;&gt;")</f>
        <v>30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SUMIF(Games!$A$2:$A$5969,$A117,Games!$I$2:$I$5969)+SUMIF(Games!$B$2:$B$5969,$A117,Games!$J$2:$J$5969)</f>
        <v>14</v>
      </c>
      <c r="C117" s="0" t="n">
        <f aca="false">COUNTIF(Games!$A:$A,$A117)+COUNTIF(Games!$B:$B,$A117)-B117</f>
        <v>18</v>
      </c>
      <c r="D117" s="0" t="n">
        <f aca="false">SUMIF(Games!$A$2:$A$5969,$A117,Games!$M$2:$M$5969)+SUMIF(Games!$B$2:$B$5969,$A117,Games!$K$2:$K$5969)</f>
        <v>590</v>
      </c>
      <c r="E117" s="0" t="n">
        <f aca="false">SUMIF(Games!$A$2:$A$5969,$A117,Games!$N$2:$N$5969)+SUMIF(Games!$B$2:$B$5969,$A117,Games!$L$2:$L$5969)</f>
        <v>445</v>
      </c>
      <c r="F117" s="0" t="n">
        <f aca="false">SUMIF(Games!$A$2:$A$5969,$A117,Games!$Q$2:$Q$5969)+SUMIF(Games!$B$2:$B$5969,$A117,Games!$O$2:$O$5969)</f>
        <v>18465</v>
      </c>
      <c r="G117" s="0" t="n">
        <f aca="false">SUMIF(Games!$A$2:$A$5969,$A117,Games!$R$2:$R$5969)+SUMIF(Games!$B$2:$B$5969,$A117,Games!$P$2:$P$5969)</f>
        <v>15272</v>
      </c>
      <c r="H117" s="0" t="n">
        <f aca="false">SUMIF(Games!$A$2:$A$5969,$A117,Games!$S$2:$S$5969)+SUMIF(Games!$B$2:$B$5969,$A117,Games!$T$2:$T$5969)</f>
        <v>11.1783872082138</v>
      </c>
      <c r="I117" s="0" t="n">
        <f aca="false">SUMIF(Games!$A$2:$A$5969,$A117,Games!$E$2:$E$5969)+SUMIF(Games!$B$2:$B$5969,$A117,Games!$F$2:$F$5969)</f>
        <v>1053</v>
      </c>
      <c r="J117" s="0" t="n">
        <f aca="false">SUMIF(Games!$A$2:$A$5969,$A117,Games!$F$2:$F$5969)+SUMIF(Games!$B$2:$B$5969,$A117,Games!$E$2:$E$5969)</f>
        <v>1063</v>
      </c>
      <c r="K117" s="0" t="n">
        <f aca="false">SUMIF(Games!$A$2:$A$5969,$A117,Games!$G$2:$G$5969)+SUMIF(Games!$B$2:$B$5969,$A117,Games!$H$2:$H$5969)</f>
        <v>427</v>
      </c>
      <c r="L117" s="0" t="n">
        <f aca="false">SUMIF(Games!$A$2:$A$5969,$A117,Games!$H$2:$H$5969)+SUMIF(Games!$B$2:$B$5969,$A117,Games!$G$2:$G$5969)</f>
        <v>543</v>
      </c>
      <c r="M117" s="0" t="n">
        <f aca="false">SUMIF(Games!$A:$A,$A117,Games!I:I)</f>
        <v>2</v>
      </c>
      <c r="N117" s="0" t="n">
        <f aca="false">COUNTIF(Games!$A:$A,$A117)-M117</f>
        <v>11</v>
      </c>
      <c r="O117" s="0" t="n">
        <f aca="false">I117-J117</f>
        <v>-10</v>
      </c>
      <c r="P117" s="0" t="n">
        <f aca="false">IFERROR(O117/Y117,0)</f>
        <v>-0.3125</v>
      </c>
      <c r="Q117" s="0" t="n">
        <f aca="false">L117-K117</f>
        <v>116</v>
      </c>
      <c r="R117" s="0" t="n">
        <f aca="false">IFERROR(Q117/Y117,0)</f>
        <v>3.625</v>
      </c>
      <c r="S117" s="0" t="s">
        <v>757</v>
      </c>
      <c r="T117" s="0" t="n">
        <f aca="false">IFERROR((B117/(B117+C117))*25,0)+IFERROR((D117/(D117+E117))*25,0)+IFERROR((F117/(F117+G117))*10,0)+H117+((P117-RDAVG)/RebSD)*10+((R117-TODAVG)/TOSD)*6</f>
        <v>50.7095919839751</v>
      </c>
      <c r="U117" s="0" t="n">
        <f aca="false">W117*X117</f>
        <v>0.314092235566708</v>
      </c>
      <c r="V117" s="0" t="n">
        <f aca="false">RANK(U117,U$2:U$352)</f>
        <v>71</v>
      </c>
      <c r="W117" s="0" t="n">
        <f aca="false">IFERROR((D117-C117)/(D117+E117-(B117+C117)),0)</f>
        <v>0.570289132602193</v>
      </c>
      <c r="X117" s="0" t="n">
        <f aca="false">IFERROR((F117-((B117+C117)*B117))/((F117+G117)-(B117+C117)^2),0)</f>
        <v>0.550759636841623</v>
      </c>
      <c r="Y117" s="0" t="n">
        <f aca="false">COUNTIFS(Games!$A$2:$A$5969,$A117,Games!$E$2:$E$5969,"&lt;&gt;")+COUNTIFS(Games!$B$2:$B$5969,$A117,Games!$F$2:$F$5969,"&lt;&gt;")</f>
        <v>32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SUMIF(Games!$A$2:$A$5969,$A118,Games!$I$2:$I$5969)+SUMIF(Games!$B$2:$B$5969,$A118,Games!$J$2:$J$5969)</f>
        <v>17</v>
      </c>
      <c r="C118" s="0" t="n">
        <f aca="false">COUNTIF(Games!$A:$A,$A118)+COUNTIF(Games!$B:$B,$A118)-B118</f>
        <v>14</v>
      </c>
      <c r="D118" s="0" t="n">
        <f aca="false">SUMIF(Games!$A$2:$A$5969,$A118,Games!$M$2:$M$5969)+SUMIF(Games!$B$2:$B$5969,$A118,Games!$K$2:$K$5969)</f>
        <v>588</v>
      </c>
      <c r="E118" s="0" t="n">
        <f aca="false">SUMIF(Games!$A$2:$A$5969,$A118,Games!$N$2:$N$5969)+SUMIF(Games!$B$2:$B$5969,$A118,Games!$L$2:$L$5969)</f>
        <v>411</v>
      </c>
      <c r="F118" s="0" t="n">
        <f aca="false">SUMIF(Games!$A$2:$A$5969,$A118,Games!$Q$2:$Q$5969)+SUMIF(Games!$B$2:$B$5969,$A118,Games!$O$2:$O$5969)</f>
        <v>17152</v>
      </c>
      <c r="G118" s="0" t="n">
        <f aca="false">SUMIF(Games!$A$2:$A$5969,$A118,Games!$R$2:$R$5969)+SUMIF(Games!$B$2:$B$5969,$A118,Games!$P$2:$P$5969)</f>
        <v>14467</v>
      </c>
      <c r="H118" s="0" t="n">
        <f aca="false">SUMIF(Games!$A$2:$A$5969,$A118,Games!$S$2:$S$5969)+SUMIF(Games!$B$2:$B$5969,$A118,Games!$T$2:$T$5969)</f>
        <v>3.22791524060606</v>
      </c>
      <c r="I118" s="0" t="n">
        <f aca="false">SUMIF(Games!$A$2:$A$5969,$A118,Games!$E$2:$E$5969)+SUMIF(Games!$B$2:$B$5969,$A118,Games!$F$2:$F$5969)</f>
        <v>1102</v>
      </c>
      <c r="J118" s="0" t="n">
        <f aca="false">SUMIF(Games!$A$2:$A$5969,$A118,Games!$F$2:$F$5969)+SUMIF(Games!$B$2:$B$5969,$A118,Games!$E$2:$E$5969)</f>
        <v>1186</v>
      </c>
      <c r="K118" s="0" t="n">
        <f aca="false">SUMIF(Games!$A$2:$A$5969,$A118,Games!$G$2:$G$5969)+SUMIF(Games!$B$2:$B$5969,$A118,Games!$H$2:$H$5969)</f>
        <v>415</v>
      </c>
      <c r="L118" s="0" t="n">
        <f aca="false">SUMIF(Games!$A$2:$A$5969,$A118,Games!$H$2:$H$5969)+SUMIF(Games!$B$2:$B$5969,$A118,Games!$G$2:$G$5969)</f>
        <v>392</v>
      </c>
      <c r="M118" s="0" t="n">
        <f aca="false">SUMIF(Games!$A:$A,$A118,Games!I:I)</f>
        <v>5</v>
      </c>
      <c r="N118" s="0" t="n">
        <f aca="false">COUNTIF(Games!$A:$A,$A118)-M118</f>
        <v>11</v>
      </c>
      <c r="O118" s="0" t="n">
        <f aca="false">I118-J118</f>
        <v>-84</v>
      </c>
      <c r="P118" s="0" t="n">
        <f aca="false">IFERROR(O118/Y118,0)</f>
        <v>-2.70967741935484</v>
      </c>
      <c r="Q118" s="0" t="n">
        <f aca="false">L118-K118</f>
        <v>-23</v>
      </c>
      <c r="R118" s="0" t="n">
        <f aca="false">IFERROR(Q118/Y118,0)</f>
        <v>-0.741935483870968</v>
      </c>
      <c r="S118" s="0" t="s">
        <v>740</v>
      </c>
      <c r="T118" s="0" t="n">
        <f aca="false">IFERROR((B118/(B118+C118))*25,0)+IFERROR((D118/(D118+E118))*25,0)+IFERROR((F118/(F118+G118))*10,0)+H118+((P118-RDAVG)/RebSD)*10+((R118-TODAVG)/TOSD)*6</f>
        <v>25.3240176779008</v>
      </c>
      <c r="U118" s="0" t="n">
        <f aca="false">W118*X118</f>
        <v>0.321554335244222</v>
      </c>
      <c r="V118" s="0" t="n">
        <f aca="false">RANK(U118,U$2:U$352)</f>
        <v>58</v>
      </c>
      <c r="W118" s="0" t="n">
        <f aca="false">IFERROR((D118-C118)/(D118+E118-(B118+C118)),0)</f>
        <v>0.59297520661157</v>
      </c>
      <c r="X118" s="0" t="n">
        <f aca="false">IFERROR((F118-((B118+C118)*B118))/((F118+G118)-(B118+C118)^2),0)</f>
        <v>0.542272816230674</v>
      </c>
      <c r="Y118" s="0" t="n">
        <f aca="false">COUNTIFS(Games!$A$2:$A$5969,$A118,Games!$E$2:$E$5969,"&lt;&gt;")+COUNTIFS(Games!$B$2:$B$5969,$A118,Games!$F$2:$F$5969,"&lt;&gt;")</f>
        <v>31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SUMIF(Games!$A$2:$A$5969,$A119,Games!$I$2:$I$5969)+SUMIF(Games!$B$2:$B$5969,$A119,Games!$J$2:$J$5969)</f>
        <v>7</v>
      </c>
      <c r="C119" s="0" t="n">
        <f aca="false">COUNTIF(Games!$A:$A,$A119)+COUNTIF(Games!$B:$B,$A119)-B119</f>
        <v>21</v>
      </c>
      <c r="D119" s="0" t="n">
        <f aca="false">SUMIF(Games!$A$2:$A$5969,$A119,Games!$M$2:$M$5969)+SUMIF(Games!$B$2:$B$5969,$A119,Games!$K$2:$K$5969)</f>
        <v>401</v>
      </c>
      <c r="E119" s="0" t="n">
        <f aca="false">SUMIF(Games!$A$2:$A$5969,$A119,Games!$N$2:$N$5969)+SUMIF(Games!$B$2:$B$5969,$A119,Games!$L$2:$L$5969)</f>
        <v>384</v>
      </c>
      <c r="F119" s="0" t="n">
        <f aca="false">SUMIF(Games!$A$2:$A$5969,$A119,Games!$Q$2:$Q$5969)+SUMIF(Games!$B$2:$B$5969,$A119,Games!$O$2:$O$5969)</f>
        <v>11994</v>
      </c>
      <c r="G119" s="0" t="n">
        <f aca="false">SUMIF(Games!$A$2:$A$5969,$A119,Games!$R$2:$R$5969)+SUMIF(Games!$B$2:$B$5969,$A119,Games!$P$2:$P$5969)</f>
        <v>11547</v>
      </c>
      <c r="H119" s="0" t="n">
        <f aca="false">SUMIF(Games!$A$2:$A$5969,$A119,Games!$S$2:$S$5969)+SUMIF(Games!$B$2:$B$5969,$A119,Games!$T$2:$T$5969)</f>
        <v>-60.9939580152382</v>
      </c>
      <c r="I119" s="0" t="n">
        <f aca="false">SUMIF(Games!$A$2:$A$5969,$A119,Games!$E$2:$E$5969)+SUMIF(Games!$B$2:$B$5969,$A119,Games!$F$2:$F$5969)</f>
        <v>976</v>
      </c>
      <c r="J119" s="0" t="n">
        <f aca="false">SUMIF(Games!$A$2:$A$5969,$A119,Games!$F$2:$F$5969)+SUMIF(Games!$B$2:$B$5969,$A119,Games!$E$2:$E$5969)</f>
        <v>1075</v>
      </c>
      <c r="K119" s="0" t="n">
        <f aca="false">SUMIF(Games!$A$2:$A$5969,$A119,Games!$G$2:$G$5969)+SUMIF(Games!$B$2:$B$5969,$A119,Games!$H$2:$H$5969)</f>
        <v>443</v>
      </c>
      <c r="L119" s="0" t="n">
        <f aca="false">SUMIF(Games!$A$2:$A$5969,$A119,Games!$H$2:$H$5969)+SUMIF(Games!$B$2:$B$5969,$A119,Games!$G$2:$G$5969)</f>
        <v>384</v>
      </c>
      <c r="M119" s="0" t="n">
        <f aca="false">SUMIF(Games!$A:$A,$A119,Games!I:I)</f>
        <v>1</v>
      </c>
      <c r="N119" s="0" t="n">
        <f aca="false">COUNTIF(Games!$A:$A,$A119)-M119</f>
        <v>12</v>
      </c>
      <c r="O119" s="0" t="n">
        <f aca="false">I119-J119</f>
        <v>-99</v>
      </c>
      <c r="P119" s="0" t="n">
        <f aca="false">IFERROR(O119/Y119,0)</f>
        <v>-3.53571428571429</v>
      </c>
      <c r="Q119" s="0" t="n">
        <f aca="false">L119-K119</f>
        <v>-59</v>
      </c>
      <c r="R119" s="0" t="n">
        <f aca="false">IFERROR(Q119/Y119,0)</f>
        <v>-2.10714285714286</v>
      </c>
      <c r="S119" s="0" t="s">
        <v>726</v>
      </c>
      <c r="T119" s="0" t="n">
        <f aca="false">IFERROR((B119/(B119+C119))*25,0)+IFERROR((D119/(D119+E119))*25,0)+IFERROR((F119/(F119+G119))*10,0)+H119+((P119-RDAVG)/RebSD)*10+((R119-TODAVG)/TOSD)*6</f>
        <v>-55.2914125839621</v>
      </c>
      <c r="U119" s="0" t="n">
        <f aca="false">W119*X119</f>
        <v>0.260244224068789</v>
      </c>
      <c r="V119" s="0" t="n">
        <f aca="false">RANK(U119,U$2:U$352)</f>
        <v>234</v>
      </c>
      <c r="W119" s="0" t="n">
        <f aca="false">IFERROR((D119-C119)/(D119+E119-(B119+C119)),0)</f>
        <v>0.501981505944518</v>
      </c>
      <c r="X119" s="0" t="n">
        <f aca="false">IFERROR((F119-((B119+C119)*B119))/((F119+G119)-(B119+C119)^2),0)</f>
        <v>0.518433888473876</v>
      </c>
      <c r="Y119" s="0" t="n">
        <f aca="false">COUNTIFS(Games!$A$2:$A$5969,$A119,Games!$E$2:$E$5969,"&lt;&gt;")+COUNTIFS(Games!$B$2:$B$5969,$A119,Games!$F$2:$F$5969,"&lt;&gt;")</f>
        <v>28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SUMIF(Games!$A$2:$A$5969,$A120,Games!$I$2:$I$5969)+SUMIF(Games!$B$2:$B$5969,$A120,Games!$J$2:$J$5969)</f>
        <v>16</v>
      </c>
      <c r="C120" s="0" t="n">
        <f aca="false">COUNTIF(Games!$A:$A,$A120)+COUNTIF(Games!$B:$B,$A120)-B120</f>
        <v>15</v>
      </c>
      <c r="D120" s="0" t="n">
        <f aca="false">SUMIF(Games!$A$2:$A$5969,$A120,Games!$M$2:$M$5969)+SUMIF(Games!$B$2:$B$5969,$A120,Games!$K$2:$K$5969)</f>
        <v>582</v>
      </c>
      <c r="E120" s="0" t="n">
        <f aca="false">SUMIF(Games!$A$2:$A$5969,$A120,Games!$N$2:$N$5969)+SUMIF(Games!$B$2:$B$5969,$A120,Games!$L$2:$L$5969)</f>
        <v>456</v>
      </c>
      <c r="F120" s="0" t="n">
        <f aca="false">SUMIF(Games!$A$2:$A$5969,$A120,Games!$Q$2:$Q$5969)+SUMIF(Games!$B$2:$B$5969,$A120,Games!$O$2:$O$5969)</f>
        <v>18871</v>
      </c>
      <c r="G120" s="0" t="n">
        <f aca="false">SUMIF(Games!$A$2:$A$5969,$A120,Games!$R$2:$R$5969)+SUMIF(Games!$B$2:$B$5969,$A120,Games!$P$2:$P$5969)</f>
        <v>14920</v>
      </c>
      <c r="H120" s="0" t="n">
        <f aca="false">SUMIF(Games!$A$2:$A$5969,$A120,Games!$S$2:$S$5969)+SUMIF(Games!$B$2:$B$5969,$A120,Games!$T$2:$T$5969)</f>
        <v>26.7651984765725</v>
      </c>
      <c r="I120" s="0" t="n">
        <f aca="false">SUMIF(Games!$A$2:$A$5969,$A120,Games!$E$2:$E$5969)+SUMIF(Games!$B$2:$B$5969,$A120,Games!$F$2:$F$5969)</f>
        <v>1099</v>
      </c>
      <c r="J120" s="0" t="n">
        <f aca="false">SUMIF(Games!$A$2:$A$5969,$A120,Games!$F$2:$F$5969)+SUMIF(Games!$B$2:$B$5969,$A120,Games!$E$2:$E$5969)</f>
        <v>1055</v>
      </c>
      <c r="K120" s="0" t="n">
        <f aca="false">SUMIF(Games!$A$2:$A$5969,$A120,Games!$G$2:$G$5969)+SUMIF(Games!$B$2:$B$5969,$A120,Games!$H$2:$H$5969)</f>
        <v>386</v>
      </c>
      <c r="L120" s="0" t="n">
        <f aca="false">SUMIF(Games!$A$2:$A$5969,$A120,Games!$H$2:$H$5969)+SUMIF(Games!$B$2:$B$5969,$A120,Games!$G$2:$G$5969)</f>
        <v>417</v>
      </c>
      <c r="M120" s="0" t="n">
        <f aca="false">SUMIF(Games!$A:$A,$A120,Games!I:I)</f>
        <v>4</v>
      </c>
      <c r="N120" s="0" t="n">
        <f aca="false">COUNTIF(Games!$A:$A,$A120)-M120</f>
        <v>8</v>
      </c>
      <c r="O120" s="0" t="n">
        <f aca="false">I120-J120</f>
        <v>44</v>
      </c>
      <c r="P120" s="0" t="n">
        <f aca="false">IFERROR(O120/Y120,0)</f>
        <v>1.41935483870968</v>
      </c>
      <c r="Q120" s="0" t="n">
        <f aca="false">L120-K120</f>
        <v>31</v>
      </c>
      <c r="R120" s="0" t="n">
        <f aca="false">IFERROR(Q120/Y120,0)</f>
        <v>1</v>
      </c>
      <c r="S120" s="0" t="s">
        <v>757</v>
      </c>
      <c r="T120" s="0" t="n">
        <f aca="false">IFERROR((B120/(B120+C120))*25,0)+IFERROR((D120/(D120+E120))*25,0)+IFERROR((F120/(F120+G120))*10,0)+H120+((P120-RDAVG)/RebSD)*10+((R120-TODAVG)/TOSD)*6</f>
        <v>64.5737268952112</v>
      </c>
      <c r="U120" s="0" t="n">
        <f aca="false">W120*X120</f>
        <v>0.3151447331367</v>
      </c>
      <c r="V120" s="0" t="n">
        <f aca="false">RANK(U120,U$2:U$352)</f>
        <v>69</v>
      </c>
      <c r="W120" s="0" t="n">
        <f aca="false">IFERROR((D120-C120)/(D120+E120-(B120+C120)),0)</f>
        <v>0.563058589870904</v>
      </c>
      <c r="X120" s="0" t="n">
        <f aca="false">IFERROR((F120-((B120+C120)*B120))/((F120+G120)-(B120+C120)^2),0)</f>
        <v>0.559701492537313</v>
      </c>
      <c r="Y120" s="0" t="n">
        <f aca="false">COUNTIFS(Games!$A$2:$A$5969,$A120,Games!$E$2:$E$5969,"&lt;&gt;")+COUNTIFS(Games!$B$2:$B$5969,$A120,Games!$F$2:$F$5969,"&lt;&gt;")</f>
        <v>31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SUMIF(Games!$A$2:$A$5969,$A121,Games!$I$2:$I$5969)+SUMIF(Games!$B$2:$B$5969,$A121,Games!$J$2:$J$5969)</f>
        <v>13</v>
      </c>
      <c r="C121" s="0" t="n">
        <f aca="false">COUNTIF(Games!$A:$A,$A121)+COUNTIF(Games!$B:$B,$A121)-B121</f>
        <v>18</v>
      </c>
      <c r="D121" s="0" t="n">
        <f aca="false">SUMIF(Games!$A$2:$A$5969,$A121,Games!$M$2:$M$5969)+SUMIF(Games!$B$2:$B$5969,$A121,Games!$K$2:$K$5969)</f>
        <v>547</v>
      </c>
      <c r="E121" s="0" t="n">
        <f aca="false">SUMIF(Games!$A$2:$A$5969,$A121,Games!$N$2:$N$5969)+SUMIF(Games!$B$2:$B$5969,$A121,Games!$L$2:$L$5969)</f>
        <v>412</v>
      </c>
      <c r="F121" s="0" t="n">
        <f aca="false">SUMIF(Games!$A$2:$A$5969,$A121,Games!$Q$2:$Q$5969)+SUMIF(Games!$B$2:$B$5969,$A121,Games!$O$2:$O$5969)</f>
        <v>16590</v>
      </c>
      <c r="G121" s="0" t="n">
        <f aca="false">SUMIF(Games!$A$2:$A$5969,$A121,Games!$R$2:$R$5969)+SUMIF(Games!$B$2:$B$5969,$A121,Games!$P$2:$P$5969)</f>
        <v>13892</v>
      </c>
      <c r="H121" s="0" t="n">
        <f aca="false">SUMIF(Games!$A$2:$A$5969,$A121,Games!$S$2:$S$5969)+SUMIF(Games!$B$2:$B$5969,$A121,Games!$T$2:$T$5969)</f>
        <v>8.34088157244533</v>
      </c>
      <c r="I121" s="0" t="n">
        <f aca="false">SUMIF(Games!$A$2:$A$5969,$A121,Games!$E$2:$E$5969)+SUMIF(Games!$B$2:$B$5969,$A121,Games!$F$2:$F$5969)</f>
        <v>1131</v>
      </c>
      <c r="J121" s="0" t="n">
        <f aca="false">SUMIF(Games!$A$2:$A$5969,$A121,Games!$F$2:$F$5969)+SUMIF(Games!$B$2:$B$5969,$A121,Games!$E$2:$E$5969)</f>
        <v>1079</v>
      </c>
      <c r="K121" s="0" t="n">
        <f aca="false">SUMIF(Games!$A$2:$A$5969,$A121,Games!$G$2:$G$5969)+SUMIF(Games!$B$2:$B$5969,$A121,Games!$H$2:$H$5969)</f>
        <v>447</v>
      </c>
      <c r="L121" s="0" t="n">
        <f aca="false">SUMIF(Games!$A$2:$A$5969,$A121,Games!$H$2:$H$5969)+SUMIF(Games!$B$2:$B$5969,$A121,Games!$G$2:$G$5969)</f>
        <v>440</v>
      </c>
      <c r="M121" s="0" t="n">
        <f aca="false">SUMIF(Games!$A:$A,$A121,Games!I:I)</f>
        <v>5</v>
      </c>
      <c r="N121" s="0" t="n">
        <f aca="false">COUNTIF(Games!$A:$A,$A121)-M121</f>
        <v>10</v>
      </c>
      <c r="O121" s="0" t="n">
        <f aca="false">I121-J121</f>
        <v>52</v>
      </c>
      <c r="P121" s="0" t="n">
        <f aca="false">IFERROR(O121/Y121,0)</f>
        <v>1.67741935483871</v>
      </c>
      <c r="Q121" s="0" t="n">
        <f aca="false">L121-K121</f>
        <v>-7</v>
      </c>
      <c r="R121" s="0" t="n">
        <f aca="false">IFERROR(Q121/Y121,0)</f>
        <v>-0.225806451612903</v>
      </c>
      <c r="S121" s="0" t="s">
        <v>740</v>
      </c>
      <c r="T121" s="0" t="n">
        <f aca="false">IFERROR((B121/(B121+C121))*25,0)+IFERROR((D121/(D121+E121))*25,0)+IFERROR((F121/(F121+G121))*10,0)+H121+((P121-RDAVG)/RebSD)*10+((R121-TODAVG)/TOSD)*6</f>
        <v>40.6325436433269</v>
      </c>
      <c r="U121" s="0" t="n">
        <f aca="false">W121*X121</f>
        <v>0.312566908828198</v>
      </c>
      <c r="V121" s="0" t="n">
        <f aca="false">RANK(U121,U$2:U$352)</f>
        <v>74</v>
      </c>
      <c r="W121" s="0" t="n">
        <f aca="false">IFERROR((D121-C121)/(D121+E121-(B121+C121)),0)</f>
        <v>0.570043103448276</v>
      </c>
      <c r="X121" s="0" t="n">
        <f aca="false">IFERROR((F121-((B121+C121)*B121))/((F121+G121)-(B121+C121)^2),0)</f>
        <v>0.54832153382338</v>
      </c>
      <c r="Y121" s="0" t="n">
        <f aca="false">COUNTIFS(Games!$A$2:$A$5969,$A121,Games!$E$2:$E$5969,"&lt;&gt;")+COUNTIFS(Games!$B$2:$B$5969,$A121,Games!$F$2:$F$5969,"&lt;&gt;")</f>
        <v>31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SUMIF(Games!$A$2:$A$5969,$A122,Games!$I$2:$I$5969)+SUMIF(Games!$B$2:$B$5969,$A122,Games!$J$2:$J$5969)</f>
        <v>20</v>
      </c>
      <c r="C122" s="0" t="n">
        <f aca="false">COUNTIF(Games!$A:$A,$A122)+COUNTIF(Games!$B:$B,$A122)-B122</f>
        <v>14</v>
      </c>
      <c r="D122" s="0" t="n">
        <f aca="false">SUMIF(Games!$A$2:$A$5969,$A122,Games!$M$2:$M$5969)+SUMIF(Games!$B$2:$B$5969,$A122,Games!$K$2:$K$5969)</f>
        <v>555</v>
      </c>
      <c r="E122" s="0" t="n">
        <f aca="false">SUMIF(Games!$A$2:$A$5969,$A122,Games!$N$2:$N$5969)+SUMIF(Games!$B$2:$B$5969,$A122,Games!$L$2:$L$5969)</f>
        <v>537</v>
      </c>
      <c r="F122" s="0" t="n">
        <f aca="false">SUMIF(Games!$A$2:$A$5969,$A122,Games!$Q$2:$Q$5969)+SUMIF(Games!$B$2:$B$5969,$A122,Games!$O$2:$O$5969)</f>
        <v>17594</v>
      </c>
      <c r="G122" s="0" t="n">
        <f aca="false">SUMIF(Games!$A$2:$A$5969,$A122,Games!$R$2:$R$5969)+SUMIF(Games!$B$2:$B$5969,$A122,Games!$P$2:$P$5969)</f>
        <v>17405</v>
      </c>
      <c r="H122" s="0" t="n">
        <f aca="false">SUMIF(Games!$A$2:$A$5969,$A122,Games!$S$2:$S$5969)+SUMIF(Games!$B$2:$B$5969,$A122,Games!$T$2:$T$5969)</f>
        <v>25.7195692767932</v>
      </c>
      <c r="I122" s="0" t="n">
        <f aca="false">SUMIF(Games!$A$2:$A$5969,$A122,Games!$E$2:$E$5969)+SUMIF(Games!$B$2:$B$5969,$A122,Games!$F$2:$F$5969)</f>
        <v>1146</v>
      </c>
      <c r="J122" s="0" t="n">
        <f aca="false">SUMIF(Games!$A$2:$A$5969,$A122,Games!$F$2:$F$5969)+SUMIF(Games!$B$2:$B$5969,$A122,Games!$E$2:$E$5969)</f>
        <v>1281</v>
      </c>
      <c r="K122" s="0" t="n">
        <f aca="false">SUMIF(Games!$A$2:$A$5969,$A122,Games!$G$2:$G$5969)+SUMIF(Games!$B$2:$B$5969,$A122,Games!$H$2:$H$5969)</f>
        <v>395</v>
      </c>
      <c r="L122" s="0" t="n">
        <f aca="false">SUMIF(Games!$A$2:$A$5969,$A122,Games!$H$2:$H$5969)+SUMIF(Games!$B$2:$B$5969,$A122,Games!$G$2:$G$5969)</f>
        <v>464</v>
      </c>
      <c r="M122" s="0" t="n">
        <f aca="false">SUMIF(Games!$A:$A,$A122,Games!I:I)</f>
        <v>8</v>
      </c>
      <c r="N122" s="0" t="n">
        <f aca="false">COUNTIF(Games!$A:$A,$A122)-M122</f>
        <v>11</v>
      </c>
      <c r="O122" s="0" t="n">
        <f aca="false">I122-J122</f>
        <v>-135</v>
      </c>
      <c r="P122" s="0" t="n">
        <f aca="false">IFERROR(O122/Y122,0)</f>
        <v>-3.97058823529412</v>
      </c>
      <c r="Q122" s="0" t="n">
        <f aca="false">L122-K122</f>
        <v>69</v>
      </c>
      <c r="R122" s="0" t="n">
        <f aca="false">IFERROR(Q122/Y122,0)</f>
        <v>2.02941176470588</v>
      </c>
      <c r="S122" s="0" t="s">
        <v>747</v>
      </c>
      <c r="T122" s="0" t="n">
        <f aca="false">IFERROR((B122/(B122+C122))*25,0)+IFERROR((D122/(D122+E122))*25,0)+IFERROR((F122/(F122+G122))*10,0)+H122+((P122-RDAVG)/RebSD)*10+((R122-TODAVG)/TOSD)*6</f>
        <v>51.7497552447538</v>
      </c>
      <c r="U122" s="0" t="n">
        <f aca="false">W122*X122</f>
        <v>0.255557758172439</v>
      </c>
      <c r="V122" s="0" t="n">
        <f aca="false">RANK(U122,U$2:U$352)</f>
        <v>242</v>
      </c>
      <c r="W122" s="0" t="n">
        <f aca="false">IFERROR((D122-C122)/(D122+E122-(B122+C122)),0)</f>
        <v>0.511342155009452</v>
      </c>
      <c r="X122" s="0" t="n">
        <f aca="false">IFERROR((F122-((B122+C122)*B122))/((F122+G122)-(B122+C122)^2),0)</f>
        <v>0.499778388440741</v>
      </c>
      <c r="Y122" s="0" t="n">
        <f aca="false">COUNTIFS(Games!$A$2:$A$5969,$A122,Games!$E$2:$E$5969,"&lt;&gt;")+COUNTIFS(Games!$B$2:$B$5969,$A122,Games!$F$2:$F$5969,"&lt;&gt;")</f>
        <v>34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SUMIF(Games!$A$2:$A$5969,$A123,Games!$I$2:$I$5969)+SUMIF(Games!$B$2:$B$5969,$A123,Games!$J$2:$J$5969)</f>
        <v>14</v>
      </c>
      <c r="C123" s="0" t="n">
        <f aca="false">COUNTIF(Games!$A:$A,$A123)+COUNTIF(Games!$B:$B,$A123)-B123</f>
        <v>19</v>
      </c>
      <c r="D123" s="0" t="n">
        <f aca="false">SUMIF(Games!$A$2:$A$5969,$A123,Games!$M$2:$M$5969)+SUMIF(Games!$B$2:$B$5969,$A123,Games!$K$2:$K$5969)</f>
        <v>641</v>
      </c>
      <c r="E123" s="0" t="n">
        <f aca="false">SUMIF(Games!$A$2:$A$5969,$A123,Games!$N$2:$N$5969)+SUMIF(Games!$B$2:$B$5969,$A123,Games!$L$2:$L$5969)</f>
        <v>461</v>
      </c>
      <c r="F123" s="0" t="n">
        <f aca="false">SUMIF(Games!$A$2:$A$5969,$A123,Games!$Q$2:$Q$5969)+SUMIF(Games!$B$2:$B$5969,$A123,Games!$O$2:$O$5969)</f>
        <v>19833</v>
      </c>
      <c r="G123" s="0" t="n">
        <f aca="false">SUMIF(Games!$A$2:$A$5969,$A123,Games!$R$2:$R$5969)+SUMIF(Games!$B$2:$B$5969,$A123,Games!$P$2:$P$5969)</f>
        <v>16168</v>
      </c>
      <c r="H123" s="0" t="n">
        <f aca="false">SUMIF(Games!$A$2:$A$5969,$A123,Games!$S$2:$S$5969)+SUMIF(Games!$B$2:$B$5969,$A123,Games!$T$2:$T$5969)</f>
        <v>19.3196006086025</v>
      </c>
      <c r="I123" s="0" t="n">
        <f aca="false">SUMIF(Games!$A$2:$A$5969,$A123,Games!$E$2:$E$5969)+SUMIF(Games!$B$2:$B$5969,$A123,Games!$F$2:$F$5969)</f>
        <v>1258</v>
      </c>
      <c r="J123" s="0" t="n">
        <f aca="false">SUMIF(Games!$A$2:$A$5969,$A123,Games!$F$2:$F$5969)+SUMIF(Games!$B$2:$B$5969,$A123,Games!$E$2:$E$5969)</f>
        <v>1092</v>
      </c>
      <c r="K123" s="0" t="n">
        <f aca="false">SUMIF(Games!$A$2:$A$5969,$A123,Games!$G$2:$G$5969)+SUMIF(Games!$B$2:$B$5969,$A123,Games!$H$2:$H$5969)</f>
        <v>441</v>
      </c>
      <c r="L123" s="0" t="n">
        <f aca="false">SUMIF(Games!$A$2:$A$5969,$A123,Games!$H$2:$H$5969)+SUMIF(Games!$B$2:$B$5969,$A123,Games!$G$2:$G$5969)</f>
        <v>365</v>
      </c>
      <c r="M123" s="0" t="n">
        <f aca="false">SUMIF(Games!$A:$A,$A123,Games!I:I)</f>
        <v>3</v>
      </c>
      <c r="N123" s="0" t="n">
        <f aca="false">COUNTIF(Games!$A:$A,$A123)-M123</f>
        <v>12</v>
      </c>
      <c r="O123" s="0" t="n">
        <f aca="false">I123-J123</f>
        <v>166</v>
      </c>
      <c r="P123" s="0" t="n">
        <f aca="false">IFERROR(O123/Y123,0)</f>
        <v>5.03030303030303</v>
      </c>
      <c r="Q123" s="0" t="n">
        <f aca="false">L123-K123</f>
        <v>-76</v>
      </c>
      <c r="R123" s="0" t="n">
        <f aca="false">IFERROR(Q123/Y123,0)</f>
        <v>-2.3030303030303</v>
      </c>
      <c r="S123" s="0" t="s">
        <v>757</v>
      </c>
      <c r="T123" s="0" t="n">
        <f aca="false">IFERROR((B123/(B123+C123))*25,0)+IFERROR((D123/(D123+E123))*25,0)+IFERROR((F123/(F123+G123))*10,0)+H123+((P123-RDAVG)/RebSD)*10+((R123-TODAVG)/TOSD)*6</f>
        <v>54.7774458166644</v>
      </c>
      <c r="U123" s="0" t="n">
        <f aca="false">W123*X123</f>
        <v>0.322841972203907</v>
      </c>
      <c r="V123" s="0" t="n">
        <f aca="false">RANK(U123,U$2:U$352)</f>
        <v>55</v>
      </c>
      <c r="W123" s="0" t="n">
        <f aca="false">IFERROR((D123-C123)/(D123+E123-(B123+C123)),0)</f>
        <v>0.581852198316183</v>
      </c>
      <c r="X123" s="0" t="n">
        <f aca="false">IFERROR((F123-((B123+C123)*B123))/((F123+G123)-(B123+C123)^2),0)</f>
        <v>0.554852199816682</v>
      </c>
      <c r="Y123" s="0" t="n">
        <f aca="false">COUNTIFS(Games!$A$2:$A$5969,$A123,Games!$E$2:$E$5969,"&lt;&gt;")+COUNTIFS(Games!$B$2:$B$5969,$A123,Games!$F$2:$F$5969,"&lt;&gt;")</f>
        <v>33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SUMIF(Games!$A$2:$A$5969,$A124,Games!$I$2:$I$5969)+SUMIF(Games!$B$2:$B$5969,$A124,Games!$J$2:$J$5969)</f>
        <v>12</v>
      </c>
      <c r="C124" s="0" t="n">
        <f aca="false">COUNTIF(Games!$A:$A,$A124)+COUNTIF(Games!$B:$B,$A124)-B124</f>
        <v>18</v>
      </c>
      <c r="D124" s="0" t="n">
        <f aca="false">SUMIF(Games!$A$2:$A$5969,$A124,Games!$M$2:$M$5969)+SUMIF(Games!$B$2:$B$5969,$A124,Games!$K$2:$K$5969)</f>
        <v>594</v>
      </c>
      <c r="E124" s="0" t="n">
        <f aca="false">SUMIF(Games!$A$2:$A$5969,$A124,Games!$N$2:$N$5969)+SUMIF(Games!$B$2:$B$5969,$A124,Games!$L$2:$L$5969)</f>
        <v>420</v>
      </c>
      <c r="F124" s="0" t="n">
        <f aca="false">SUMIF(Games!$A$2:$A$5969,$A124,Games!$Q$2:$Q$5969)+SUMIF(Games!$B$2:$B$5969,$A124,Games!$O$2:$O$5969)</f>
        <v>19145</v>
      </c>
      <c r="G124" s="0" t="n">
        <f aca="false">SUMIF(Games!$A$2:$A$5969,$A124,Games!$R$2:$R$5969)+SUMIF(Games!$B$2:$B$5969,$A124,Games!$P$2:$P$5969)</f>
        <v>14269</v>
      </c>
      <c r="H124" s="0" t="n">
        <f aca="false">SUMIF(Games!$A$2:$A$5969,$A124,Games!$S$2:$S$5969)+SUMIF(Games!$B$2:$B$5969,$A124,Games!$T$2:$T$5969)</f>
        <v>3.00041031357141</v>
      </c>
      <c r="I124" s="0" t="n">
        <f aca="false">SUMIF(Games!$A$2:$A$5969,$A124,Games!$E$2:$E$5969)+SUMIF(Games!$B$2:$B$5969,$A124,Games!$F$2:$F$5969)</f>
        <v>1064</v>
      </c>
      <c r="J124" s="0" t="n">
        <f aca="false">SUMIF(Games!$A$2:$A$5969,$A124,Games!$F$2:$F$5969)+SUMIF(Games!$B$2:$B$5969,$A124,Games!$E$2:$E$5969)</f>
        <v>1097</v>
      </c>
      <c r="K124" s="0" t="n">
        <f aca="false">SUMIF(Games!$A$2:$A$5969,$A124,Games!$G$2:$G$5969)+SUMIF(Games!$B$2:$B$5969,$A124,Games!$H$2:$H$5969)</f>
        <v>353</v>
      </c>
      <c r="L124" s="0" t="n">
        <f aca="false">SUMIF(Games!$A$2:$A$5969,$A124,Games!$H$2:$H$5969)+SUMIF(Games!$B$2:$B$5969,$A124,Games!$G$2:$G$5969)</f>
        <v>338</v>
      </c>
      <c r="M124" s="0" t="n">
        <f aca="false">SUMIF(Games!$A:$A,$A124,Games!I:I)</f>
        <v>3</v>
      </c>
      <c r="N124" s="0" t="n">
        <f aca="false">COUNTIF(Games!$A:$A,$A124)-M124</f>
        <v>11</v>
      </c>
      <c r="O124" s="0" t="n">
        <f aca="false">I124-J124</f>
        <v>-33</v>
      </c>
      <c r="P124" s="0" t="n">
        <f aca="false">IFERROR(O124/Y124,0)</f>
        <v>-1.13793103448276</v>
      </c>
      <c r="Q124" s="0" t="n">
        <f aca="false">L124-K124</f>
        <v>-15</v>
      </c>
      <c r="R124" s="0" t="n">
        <f aca="false">IFERROR(Q124/Y124,0)</f>
        <v>-0.517241379310345</v>
      </c>
      <c r="S124" s="0" t="s">
        <v>736</v>
      </c>
      <c r="T124" s="0" t="n">
        <f aca="false">IFERROR((B124/(B124+C124))*25,0)+IFERROR((D124/(D124+E124))*25,0)+IFERROR((F124/(F124+G124))*10,0)+H124+((P124-RDAVG)/RebSD)*10+((R124-TODAVG)/TOSD)*6</f>
        <v>26.7142420560929</v>
      </c>
      <c r="U124" s="0" t="n">
        <f aca="false">W124*X124</f>
        <v>0.338195779079031</v>
      </c>
      <c r="V124" s="0" t="n">
        <f aca="false">RANK(U124,U$2:U$352)</f>
        <v>30</v>
      </c>
      <c r="W124" s="0" t="n">
        <f aca="false">IFERROR((D124-C124)/(D124+E124-(B124+C124)),0)</f>
        <v>0.585365853658537</v>
      </c>
      <c r="X124" s="0" t="n">
        <f aca="false">IFERROR((F124-((B124+C124)*B124))/((F124+G124)-(B124+C124)^2),0)</f>
        <v>0.577751122593344</v>
      </c>
      <c r="Y124" s="0" t="n">
        <f aca="false">COUNTIFS(Games!$A$2:$A$5969,$A124,Games!$E$2:$E$5969,"&lt;&gt;")+COUNTIFS(Games!$B$2:$B$5969,$A124,Games!$F$2:$F$5969,"&lt;&gt;")</f>
        <v>29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SUMIF(Games!$A$2:$A$5969,$A125,Games!$I$2:$I$5969)+SUMIF(Games!$B$2:$B$5969,$A125,Games!$J$2:$J$5969)</f>
        <v>12</v>
      </c>
      <c r="C125" s="0" t="n">
        <f aca="false">COUNTIF(Games!$A:$A,$A125)+COUNTIF(Games!$B:$B,$A125)-B125</f>
        <v>20</v>
      </c>
      <c r="D125" s="0" t="n">
        <f aca="false">SUMIF(Games!$A$2:$A$5969,$A125,Games!$M$2:$M$5969)+SUMIF(Games!$B$2:$B$5969,$A125,Games!$K$2:$K$5969)</f>
        <v>419</v>
      </c>
      <c r="E125" s="0" t="n">
        <f aca="false">SUMIF(Games!$A$2:$A$5969,$A125,Games!$N$2:$N$5969)+SUMIF(Games!$B$2:$B$5969,$A125,Games!$L$2:$L$5969)</f>
        <v>571</v>
      </c>
      <c r="F125" s="0" t="n">
        <f aca="false">SUMIF(Games!$A$2:$A$5969,$A125,Games!$Q$2:$Q$5969)+SUMIF(Games!$B$2:$B$5969,$A125,Games!$O$2:$O$5969)</f>
        <v>14865</v>
      </c>
      <c r="G125" s="0" t="n">
        <f aca="false">SUMIF(Games!$A$2:$A$5969,$A125,Games!$R$2:$R$5969)+SUMIF(Games!$B$2:$B$5969,$A125,Games!$P$2:$P$5969)</f>
        <v>16639</v>
      </c>
      <c r="H125" s="0" t="n">
        <f aca="false">SUMIF(Games!$A$2:$A$5969,$A125,Games!$S$2:$S$5969)+SUMIF(Games!$B$2:$B$5969,$A125,Games!$T$2:$T$5969)</f>
        <v>-51.4546019797279</v>
      </c>
      <c r="I125" s="0" t="n">
        <f aca="false">SUMIF(Games!$A$2:$A$5969,$A125,Games!$E$2:$E$5969)+SUMIF(Games!$B$2:$B$5969,$A125,Games!$F$2:$F$5969)</f>
        <v>1086</v>
      </c>
      <c r="J125" s="0" t="n">
        <f aca="false">SUMIF(Games!$A$2:$A$5969,$A125,Games!$F$2:$F$5969)+SUMIF(Games!$B$2:$B$5969,$A125,Games!$E$2:$E$5969)</f>
        <v>1202</v>
      </c>
      <c r="K125" s="0" t="n">
        <f aca="false">SUMIF(Games!$A$2:$A$5969,$A125,Games!$G$2:$G$5969)+SUMIF(Games!$B$2:$B$5969,$A125,Games!$H$2:$H$5969)</f>
        <v>368</v>
      </c>
      <c r="L125" s="0" t="n">
        <f aca="false">SUMIF(Games!$A$2:$A$5969,$A125,Games!$H$2:$H$5969)+SUMIF(Games!$B$2:$B$5969,$A125,Games!$G$2:$G$5969)</f>
        <v>474</v>
      </c>
      <c r="M125" s="0" t="n">
        <f aca="false">SUMIF(Games!$A:$A,$A125,Games!I:I)</f>
        <v>3</v>
      </c>
      <c r="N125" s="0" t="n">
        <f aca="false">COUNTIF(Games!$A:$A,$A125)-M125</f>
        <v>17</v>
      </c>
      <c r="O125" s="0" t="n">
        <f aca="false">I125-J125</f>
        <v>-116</v>
      </c>
      <c r="P125" s="0" t="n">
        <f aca="false">IFERROR(O125/Y125,0)</f>
        <v>-3.625</v>
      </c>
      <c r="Q125" s="0" t="n">
        <f aca="false">L125-K125</f>
        <v>106</v>
      </c>
      <c r="R125" s="0" t="n">
        <f aca="false">IFERROR(Q125/Y125,0)</f>
        <v>3.3125</v>
      </c>
      <c r="S125" s="0" t="s">
        <v>730</v>
      </c>
      <c r="T125" s="0" t="n">
        <f aca="false">IFERROR((B125/(B125+C125))*25,0)+IFERROR((D125/(D125+E125))*25,0)+IFERROR((F125/(F125+G125))*10,0)+H125+((P125-RDAVG)/RebSD)*10+((R125-TODAVG)/TOSD)*6</f>
        <v>-28.128331436607</v>
      </c>
      <c r="U125" s="0" t="n">
        <f aca="false">W125*X125</f>
        <v>0.197875022602864</v>
      </c>
      <c r="V125" s="0" t="n">
        <f aca="false">RANK(U125,U$2:U$352)</f>
        <v>344</v>
      </c>
      <c r="W125" s="0" t="n">
        <f aca="false">IFERROR((D125-C125)/(D125+E125-(B125+C125)),0)</f>
        <v>0.416492693110647</v>
      </c>
      <c r="X125" s="0" t="n">
        <f aca="false">IFERROR((F125-((B125+C125)*B125))/((F125+G125)-(B125+C125)^2),0)</f>
        <v>0.47509842519685</v>
      </c>
      <c r="Y125" s="0" t="n">
        <f aca="false">COUNTIFS(Games!$A$2:$A$5969,$A125,Games!$E$2:$E$5969,"&lt;&gt;")+COUNTIFS(Games!$B$2:$B$5969,$A125,Games!$F$2:$F$5969,"&lt;&gt;")</f>
        <v>32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SUMIF(Games!$A$2:$A$5969,$A126,Games!$I$2:$I$5969)+SUMIF(Games!$B$2:$B$5969,$A126,Games!$J$2:$J$5969)</f>
        <v>15</v>
      </c>
      <c r="C126" s="0" t="n">
        <f aca="false">COUNTIF(Games!$A:$A,$A126)+COUNTIF(Games!$B:$B,$A126)-B126</f>
        <v>18</v>
      </c>
      <c r="D126" s="0" t="n">
        <f aca="false">SUMIF(Games!$A$2:$A$5969,$A126,Games!$M$2:$M$5969)+SUMIF(Games!$B$2:$B$5969,$A126,Games!$K$2:$K$5969)</f>
        <v>463</v>
      </c>
      <c r="E126" s="0" t="n">
        <f aca="false">SUMIF(Games!$A$2:$A$5969,$A126,Games!$N$2:$N$5969)+SUMIF(Games!$B$2:$B$5969,$A126,Games!$L$2:$L$5969)</f>
        <v>494</v>
      </c>
      <c r="F126" s="0" t="n">
        <f aca="false">SUMIF(Games!$A$2:$A$5969,$A126,Games!$Q$2:$Q$5969)+SUMIF(Games!$B$2:$B$5969,$A126,Games!$O$2:$O$5969)</f>
        <v>14801</v>
      </c>
      <c r="G126" s="0" t="n">
        <f aca="false">SUMIF(Games!$A$2:$A$5969,$A126,Games!$R$2:$R$5969)+SUMIF(Games!$B$2:$B$5969,$A126,Games!$P$2:$P$5969)</f>
        <v>14589</v>
      </c>
      <c r="H126" s="0" t="n">
        <f aca="false">SUMIF(Games!$A$2:$A$5969,$A126,Games!$S$2:$S$5969)+SUMIF(Games!$B$2:$B$5969,$A126,Games!$T$2:$T$5969)</f>
        <v>-37.8413543170328</v>
      </c>
      <c r="I126" s="0" t="n">
        <f aca="false">SUMIF(Games!$A$2:$A$5969,$A126,Games!$E$2:$E$5969)+SUMIF(Games!$B$2:$B$5969,$A126,Games!$F$2:$F$5969)</f>
        <v>1180</v>
      </c>
      <c r="J126" s="0" t="n">
        <f aca="false">SUMIF(Games!$A$2:$A$5969,$A126,Games!$F$2:$F$5969)+SUMIF(Games!$B$2:$B$5969,$A126,Games!$E$2:$E$5969)</f>
        <v>1219</v>
      </c>
      <c r="K126" s="0" t="n">
        <f aca="false">SUMIF(Games!$A$2:$A$5969,$A126,Games!$G$2:$G$5969)+SUMIF(Games!$B$2:$B$5969,$A126,Games!$H$2:$H$5969)</f>
        <v>472</v>
      </c>
      <c r="L126" s="0" t="n">
        <f aca="false">SUMIF(Games!$A$2:$A$5969,$A126,Games!$H$2:$H$5969)+SUMIF(Games!$B$2:$B$5969,$A126,Games!$G$2:$G$5969)</f>
        <v>465</v>
      </c>
      <c r="M126" s="0" t="n">
        <f aca="false">SUMIF(Games!$A:$A,$A126,Games!I:I)</f>
        <v>4</v>
      </c>
      <c r="N126" s="0" t="n">
        <f aca="false">COUNTIF(Games!$A:$A,$A126)-M126</f>
        <v>12</v>
      </c>
      <c r="O126" s="0" t="n">
        <f aca="false">I126-J126</f>
        <v>-39</v>
      </c>
      <c r="P126" s="0" t="n">
        <f aca="false">IFERROR(O126/Y126,0)</f>
        <v>-1.18181818181818</v>
      </c>
      <c r="Q126" s="0" t="n">
        <f aca="false">L126-K126</f>
        <v>-7</v>
      </c>
      <c r="R126" s="0" t="n">
        <f aca="false">IFERROR(Q126/Y126,0)</f>
        <v>-0.212121212121212</v>
      </c>
      <c r="S126" s="0" t="s">
        <v>756</v>
      </c>
      <c r="T126" s="0" t="n">
        <f aca="false">IFERROR((B126/(B126+C126))*25,0)+IFERROR((D126/(D126+E126))*25,0)+IFERROR((F126/(F126+G126))*10,0)+H126+((P126-RDAVG)/RebSD)*10+((R126-TODAVG)/TOSD)*6</f>
        <v>-15.1547394768015</v>
      </c>
      <c r="U126" s="0" t="n">
        <f aca="false">W126*X126</f>
        <v>0.243447029161315</v>
      </c>
      <c r="V126" s="0" t="n">
        <f aca="false">RANK(U126,U$2:U$352)</f>
        <v>291</v>
      </c>
      <c r="W126" s="0" t="n">
        <f aca="false">IFERROR((D126-C126)/(D126+E126-(B126+C126)),0)</f>
        <v>0.481601731601732</v>
      </c>
      <c r="X126" s="0" t="n">
        <f aca="false">IFERROR((F126-((B126+C126)*B126))/((F126+G126)-(B126+C126)^2),0)</f>
        <v>0.505494505494506</v>
      </c>
      <c r="Y126" s="0" t="n">
        <f aca="false">COUNTIFS(Games!$A$2:$A$5969,$A126,Games!$E$2:$E$5969,"&lt;&gt;")+COUNTIFS(Games!$B$2:$B$5969,$A126,Games!$F$2:$F$5969,"&lt;&gt;")</f>
        <v>33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SUMIF(Games!$A$2:$A$5969,$A127,Games!$I$2:$I$5969)+SUMIF(Games!$B$2:$B$5969,$A127,Games!$J$2:$J$5969)</f>
        <v>23</v>
      </c>
      <c r="C127" s="0" t="n">
        <f aca="false">COUNTIF(Games!$A:$A,$A127)+COUNTIF(Games!$B:$B,$A127)-B127</f>
        <v>13</v>
      </c>
      <c r="D127" s="0" t="n">
        <f aca="false">SUMIF(Games!$A$2:$A$5969,$A127,Games!$M$2:$M$5969)+SUMIF(Games!$B$2:$B$5969,$A127,Games!$K$2:$K$5969)</f>
        <v>559</v>
      </c>
      <c r="E127" s="0" t="n">
        <f aca="false">SUMIF(Games!$A$2:$A$5969,$A127,Games!$N$2:$N$5969)+SUMIF(Games!$B$2:$B$5969,$A127,Games!$L$2:$L$5969)</f>
        <v>576</v>
      </c>
      <c r="F127" s="0" t="n">
        <f aca="false">SUMIF(Games!$A$2:$A$5969,$A127,Games!$Q$2:$Q$5969)+SUMIF(Games!$B$2:$B$5969,$A127,Games!$O$2:$O$5969)</f>
        <v>18099</v>
      </c>
      <c r="G127" s="0" t="n">
        <f aca="false">SUMIF(Games!$A$2:$A$5969,$A127,Games!$R$2:$R$5969)+SUMIF(Games!$B$2:$B$5969,$A127,Games!$P$2:$P$5969)</f>
        <v>17171</v>
      </c>
      <c r="H127" s="0" t="n">
        <f aca="false">SUMIF(Games!$A$2:$A$5969,$A127,Games!$S$2:$S$5969)+SUMIF(Games!$B$2:$B$5969,$A127,Games!$T$2:$T$5969)</f>
        <v>35.12791941679</v>
      </c>
      <c r="I127" s="0" t="n">
        <f aca="false">SUMIF(Games!$A$2:$A$5969,$A127,Games!$E$2:$E$5969)+SUMIF(Games!$B$2:$B$5969,$A127,Games!$F$2:$F$5969)</f>
        <v>1371</v>
      </c>
      <c r="J127" s="0" t="n">
        <f aca="false">SUMIF(Games!$A$2:$A$5969,$A127,Games!$F$2:$F$5969)+SUMIF(Games!$B$2:$B$5969,$A127,Games!$E$2:$E$5969)</f>
        <v>1169</v>
      </c>
      <c r="K127" s="0" t="n">
        <f aca="false">SUMIF(Games!$A$2:$A$5969,$A127,Games!$G$2:$G$5969)+SUMIF(Games!$B$2:$B$5969,$A127,Games!$H$2:$H$5969)</f>
        <v>469</v>
      </c>
      <c r="L127" s="0" t="n">
        <f aca="false">SUMIF(Games!$A$2:$A$5969,$A127,Games!$H$2:$H$5969)+SUMIF(Games!$B$2:$B$5969,$A127,Games!$G$2:$G$5969)</f>
        <v>473</v>
      </c>
      <c r="M127" s="0" t="n">
        <f aca="false">SUMIF(Games!$A:$A,$A127,Games!I:I)</f>
        <v>9</v>
      </c>
      <c r="N127" s="0" t="n">
        <f aca="false">COUNTIF(Games!$A:$A,$A127)-M127</f>
        <v>9</v>
      </c>
      <c r="O127" s="0" t="n">
        <f aca="false">I127-J127</f>
        <v>202</v>
      </c>
      <c r="P127" s="0" t="n">
        <f aca="false">IFERROR(O127/Y127,0)</f>
        <v>5.61111111111111</v>
      </c>
      <c r="Q127" s="0" t="n">
        <f aca="false">L127-K127</f>
        <v>4</v>
      </c>
      <c r="R127" s="0" t="n">
        <f aca="false">IFERROR(Q127/Y127,0)</f>
        <v>0.111111111111111</v>
      </c>
      <c r="S127" s="0" t="s">
        <v>734</v>
      </c>
      <c r="T127" s="0" t="n">
        <f aca="false">IFERROR((B127/(B127+C127))*25,0)+IFERROR((D127/(D127+E127))*25,0)+IFERROR((F127/(F127+G127))*10,0)+H127+((P127-RDAVG)/RebSD)*10+((R127-TODAVG)/TOSD)*6</f>
        <v>82.6741570381202</v>
      </c>
      <c r="U127" s="0" t="n">
        <f aca="false">W127*X127</f>
        <v>0.252560688034574</v>
      </c>
      <c r="V127" s="0" t="n">
        <f aca="false">RANK(U127,U$2:U$352)</f>
        <v>254</v>
      </c>
      <c r="W127" s="0" t="n">
        <f aca="false">IFERROR((D127-C127)/(D127+E127-(B127+C127)),0)</f>
        <v>0.496815286624204</v>
      </c>
      <c r="X127" s="0" t="n">
        <f aca="false">IFERROR((F127-((B127+C127)*B127))/((F127+G127)-(B127+C127)^2),0)</f>
        <v>0.508359333608053</v>
      </c>
      <c r="Y127" s="0" t="n">
        <f aca="false">COUNTIFS(Games!$A$2:$A$5969,$A127,Games!$E$2:$E$5969,"&lt;&gt;")+COUNTIFS(Games!$B$2:$B$5969,$A127,Games!$F$2:$F$5969,"&lt;&gt;")</f>
        <v>36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SUMIF(Games!$A$2:$A$5969,$A128,Games!$I$2:$I$5969)+SUMIF(Games!$B$2:$B$5969,$A128,Games!$J$2:$J$5969)</f>
        <v>10</v>
      </c>
      <c r="C128" s="0" t="n">
        <f aca="false">COUNTIF(Games!$A:$A,$A128)+COUNTIF(Games!$B:$B,$A128)-B128</f>
        <v>22</v>
      </c>
      <c r="D128" s="0" t="n">
        <f aca="false">SUMIF(Games!$A$2:$A$5969,$A128,Games!$M$2:$M$5969)+SUMIF(Games!$B$2:$B$5969,$A128,Games!$K$2:$K$5969)</f>
        <v>532</v>
      </c>
      <c r="E128" s="0" t="n">
        <f aca="false">SUMIF(Games!$A$2:$A$5969,$A128,Games!$N$2:$N$5969)+SUMIF(Games!$B$2:$B$5969,$A128,Games!$L$2:$L$5969)</f>
        <v>476</v>
      </c>
      <c r="F128" s="0" t="n">
        <f aca="false">SUMIF(Games!$A$2:$A$5969,$A128,Games!$Q$2:$Q$5969)+SUMIF(Games!$B$2:$B$5969,$A128,Games!$O$2:$O$5969)</f>
        <v>16307</v>
      </c>
      <c r="G128" s="0" t="n">
        <f aca="false">SUMIF(Games!$A$2:$A$5969,$A128,Games!$R$2:$R$5969)+SUMIF(Games!$B$2:$B$5969,$A128,Games!$P$2:$P$5969)</f>
        <v>15039</v>
      </c>
      <c r="H128" s="0" t="n">
        <f aca="false">SUMIF(Games!$A$2:$A$5969,$A128,Games!$S$2:$S$5969)+SUMIF(Games!$B$2:$B$5969,$A128,Games!$T$2:$T$5969)</f>
        <v>-16.4981325021581</v>
      </c>
      <c r="I128" s="0" t="n">
        <f aca="false">SUMIF(Games!$A$2:$A$5969,$A128,Games!$E$2:$E$5969)+SUMIF(Games!$B$2:$B$5969,$A128,Games!$F$2:$F$5969)</f>
        <v>1148</v>
      </c>
      <c r="J128" s="0" t="n">
        <f aca="false">SUMIF(Games!$A$2:$A$5969,$A128,Games!$F$2:$F$5969)+SUMIF(Games!$B$2:$B$5969,$A128,Games!$E$2:$E$5969)</f>
        <v>1158</v>
      </c>
      <c r="K128" s="0" t="n">
        <f aca="false">SUMIF(Games!$A$2:$A$5969,$A128,Games!$G$2:$G$5969)+SUMIF(Games!$B$2:$B$5969,$A128,Games!$H$2:$H$5969)</f>
        <v>383</v>
      </c>
      <c r="L128" s="0" t="n">
        <f aca="false">SUMIF(Games!$A$2:$A$5969,$A128,Games!$H$2:$H$5969)+SUMIF(Games!$B$2:$B$5969,$A128,Games!$G$2:$G$5969)</f>
        <v>426</v>
      </c>
      <c r="M128" s="0" t="n">
        <f aca="false">SUMIF(Games!$A:$A,$A128,Games!I:I)</f>
        <v>3</v>
      </c>
      <c r="N128" s="0" t="n">
        <f aca="false">COUNTIF(Games!$A:$A,$A128)-M128</f>
        <v>14</v>
      </c>
      <c r="O128" s="0" t="n">
        <f aca="false">I128-J128</f>
        <v>-10</v>
      </c>
      <c r="P128" s="0" t="n">
        <f aca="false">IFERROR(O128/Y128,0)</f>
        <v>-0.3125</v>
      </c>
      <c r="Q128" s="0" t="n">
        <f aca="false">L128-K128</f>
        <v>43</v>
      </c>
      <c r="R128" s="0" t="n">
        <f aca="false">IFERROR(Q128/Y128,0)</f>
        <v>1.34375</v>
      </c>
      <c r="S128" s="0" t="s">
        <v>748</v>
      </c>
      <c r="T128" s="0" t="n">
        <f aca="false">IFERROR((B128/(B128+C128))*25,0)+IFERROR((D128/(D128+E128))*25,0)+IFERROR((F128/(F128+G128))*10,0)+H128+((P128-RDAVG)/RebSD)*10+((R128-TODAVG)/TOSD)*6</f>
        <v>11.2926636655104</v>
      </c>
      <c r="U128" s="0" t="n">
        <f aca="false">W128*X128</f>
        <v>0.275505003130336</v>
      </c>
      <c r="V128" s="0" t="n">
        <f aca="false">RANK(U128,U$2:U$352)</f>
        <v>160</v>
      </c>
      <c r="W128" s="0" t="n">
        <f aca="false">IFERROR((D128-C128)/(D128+E128-(B128+C128)),0)</f>
        <v>0.522540983606557</v>
      </c>
      <c r="X128" s="0" t="n">
        <f aca="false">IFERROR((F128-((B128+C128)*B128))/((F128+G128)-(B128+C128)^2),0)</f>
        <v>0.527240947167073</v>
      </c>
      <c r="Y128" s="0" t="n">
        <f aca="false">COUNTIFS(Games!$A$2:$A$5969,$A128,Games!$E$2:$E$5969,"&lt;&gt;")+COUNTIFS(Games!$B$2:$B$5969,$A128,Games!$F$2:$F$5969,"&lt;&gt;")</f>
        <v>32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SUMIF(Games!$A$2:$A$5969,$A129,Games!$I$2:$I$5969)+SUMIF(Games!$B$2:$B$5969,$A129,Games!$J$2:$J$5969)</f>
        <v>30</v>
      </c>
      <c r="C129" s="0" t="n">
        <f aca="false">COUNTIF(Games!$A:$A,$A129)+COUNTIF(Games!$B:$B,$A129)-B129</f>
        <v>8</v>
      </c>
      <c r="D129" s="0" t="n">
        <f aca="false">SUMIF(Games!$A$2:$A$5969,$A129,Games!$M$2:$M$5969)+SUMIF(Games!$B$2:$B$5969,$A129,Games!$K$2:$K$5969)</f>
        <v>816</v>
      </c>
      <c r="E129" s="0" t="n">
        <f aca="false">SUMIF(Games!$A$2:$A$5969,$A129,Games!$N$2:$N$5969)+SUMIF(Games!$B$2:$B$5969,$A129,Games!$L$2:$L$5969)</f>
        <v>475</v>
      </c>
      <c r="F129" s="0" t="n">
        <f aca="false">SUMIF(Games!$A$2:$A$5969,$A129,Games!$Q$2:$Q$5969)+SUMIF(Games!$B$2:$B$5969,$A129,Games!$O$2:$O$5969)</f>
        <v>24898</v>
      </c>
      <c r="G129" s="0" t="n">
        <f aca="false">SUMIF(Games!$A$2:$A$5969,$A129,Games!$R$2:$R$5969)+SUMIF(Games!$B$2:$B$5969,$A129,Games!$P$2:$P$5969)</f>
        <v>18085</v>
      </c>
      <c r="H129" s="0" t="n">
        <f aca="false">SUMIF(Games!$A$2:$A$5969,$A129,Games!$S$2:$S$5969)+SUMIF(Games!$B$2:$B$5969,$A129,Games!$T$2:$T$5969)</f>
        <v>111.978959310422</v>
      </c>
      <c r="I129" s="0" t="n">
        <f aca="false">SUMIF(Games!$A$2:$A$5969,$A129,Games!$E$2:$E$5969)+SUMIF(Games!$B$2:$B$5969,$A129,Games!$F$2:$F$5969)</f>
        <v>1337</v>
      </c>
      <c r="J129" s="0" t="n">
        <f aca="false">SUMIF(Games!$A$2:$A$5969,$A129,Games!$F$2:$F$5969)+SUMIF(Games!$B$2:$B$5969,$A129,Games!$E$2:$E$5969)</f>
        <v>1336</v>
      </c>
      <c r="K129" s="0" t="n">
        <f aca="false">SUMIF(Games!$A$2:$A$5969,$A129,Games!$G$2:$G$5969)+SUMIF(Games!$B$2:$B$5969,$A129,Games!$H$2:$H$5969)</f>
        <v>449</v>
      </c>
      <c r="L129" s="0" t="n">
        <f aca="false">SUMIF(Games!$A$2:$A$5969,$A129,Games!$H$2:$H$5969)+SUMIF(Games!$B$2:$B$5969,$A129,Games!$G$2:$G$5969)</f>
        <v>489</v>
      </c>
      <c r="M129" s="0" t="n">
        <f aca="false">SUMIF(Games!$A:$A,$A129,Games!I:I)</f>
        <v>9</v>
      </c>
      <c r="N129" s="0" t="n">
        <f aca="false">COUNTIF(Games!$A:$A,$A129)-M129</f>
        <v>4</v>
      </c>
      <c r="O129" s="0" t="n">
        <f aca="false">I129-J129</f>
        <v>1</v>
      </c>
      <c r="P129" s="0" t="n">
        <f aca="false">IFERROR(O129/Y129,0)</f>
        <v>0.0263157894736842</v>
      </c>
      <c r="Q129" s="0" t="n">
        <f aca="false">L129-K129</f>
        <v>40</v>
      </c>
      <c r="R129" s="0" t="n">
        <f aca="false">IFERROR(Q129/Y129,0)</f>
        <v>1.05263157894737</v>
      </c>
      <c r="S129" s="0" t="s">
        <v>736</v>
      </c>
      <c r="T129" s="0" t="n">
        <f aca="false">IFERROR((B129/(B129+C129))*25,0)+IFERROR((D129/(D129+E129))*25,0)+IFERROR((F129/(F129+G129))*10,0)+H129+((P129-RDAVG)/RebSD)*10+((R129-TODAVG)/TOSD)*6</f>
        <v>154.904565132316</v>
      </c>
      <c r="U129" s="0" t="n">
        <f aca="false">W129*X129</f>
        <v>0.368819717244923</v>
      </c>
      <c r="V129" s="0" t="n">
        <f aca="false">RANK(U129,U$2:U$352)</f>
        <v>2</v>
      </c>
      <c r="W129" s="0" t="n">
        <f aca="false">IFERROR((D129-C129)/(D129+E129-(B129+C129)),0)</f>
        <v>0.644852354349561</v>
      </c>
      <c r="X129" s="0" t="n">
        <f aca="false">IFERROR((F129-((B129+C129)*B129))/((F129+G129)-(B129+C129)^2),0)</f>
        <v>0.571944437757288</v>
      </c>
      <c r="Y129" s="0" t="n">
        <f aca="false">COUNTIFS(Games!$A$2:$A$5969,$A129,Games!$E$2:$E$5969,"&lt;&gt;")+COUNTIFS(Games!$B$2:$B$5969,$A129,Games!$F$2:$F$5969,"&lt;&gt;")</f>
        <v>38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SUMIF(Games!$A$2:$A$5969,$A130,Games!$I$2:$I$5969)+SUMIF(Games!$B$2:$B$5969,$A130,Games!$J$2:$J$5969)</f>
        <v>10</v>
      </c>
      <c r="C130" s="0" t="n">
        <f aca="false">COUNTIF(Games!$A:$A,$A130)+COUNTIF(Games!$B:$B,$A130)-B130</f>
        <v>22</v>
      </c>
      <c r="D130" s="0" t="n">
        <f aca="false">SUMIF(Games!$A$2:$A$5969,$A130,Games!$M$2:$M$5969)+SUMIF(Games!$B$2:$B$5969,$A130,Games!$K$2:$K$5969)</f>
        <v>542</v>
      </c>
      <c r="E130" s="0" t="n">
        <f aca="false">SUMIF(Games!$A$2:$A$5969,$A130,Games!$N$2:$N$5969)+SUMIF(Games!$B$2:$B$5969,$A130,Games!$L$2:$L$5969)</f>
        <v>420</v>
      </c>
      <c r="F130" s="0" t="n">
        <f aca="false">SUMIF(Games!$A$2:$A$5969,$A130,Games!$Q$2:$Q$5969)+SUMIF(Games!$B$2:$B$5969,$A130,Games!$O$2:$O$5969)</f>
        <v>15163</v>
      </c>
      <c r="G130" s="0" t="n">
        <f aca="false">SUMIF(Games!$A$2:$A$5969,$A130,Games!$R$2:$R$5969)+SUMIF(Games!$B$2:$B$5969,$A130,Games!$P$2:$P$5969)</f>
        <v>14370</v>
      </c>
      <c r="H130" s="0" t="n">
        <f aca="false">SUMIF(Games!$A$2:$A$5969,$A130,Games!$S$2:$S$5969)+SUMIF(Games!$B$2:$B$5969,$A130,Games!$T$2:$T$5969)</f>
        <v>-35.1733754732808</v>
      </c>
      <c r="I130" s="0" t="n">
        <f aca="false">SUMIF(Games!$A$2:$A$5969,$A130,Games!$E$2:$E$5969)+SUMIF(Games!$B$2:$B$5969,$A130,Games!$F$2:$F$5969)</f>
        <v>1018</v>
      </c>
      <c r="J130" s="0" t="n">
        <f aca="false">SUMIF(Games!$A$2:$A$5969,$A130,Games!$F$2:$F$5969)+SUMIF(Games!$B$2:$B$5969,$A130,Games!$E$2:$E$5969)</f>
        <v>1295</v>
      </c>
      <c r="K130" s="0" t="n">
        <f aca="false">SUMIF(Games!$A$2:$A$5969,$A130,Games!$G$2:$G$5969)+SUMIF(Games!$B$2:$B$5969,$A130,Games!$H$2:$H$5969)</f>
        <v>411</v>
      </c>
      <c r="L130" s="0" t="n">
        <f aca="false">SUMIF(Games!$A$2:$A$5969,$A130,Games!$H$2:$H$5969)+SUMIF(Games!$B$2:$B$5969,$A130,Games!$G$2:$G$5969)</f>
        <v>481</v>
      </c>
      <c r="M130" s="0" t="n">
        <f aca="false">SUMIF(Games!$A:$A,$A130,Games!I:I)</f>
        <v>3</v>
      </c>
      <c r="N130" s="0" t="n">
        <f aca="false">COUNTIF(Games!$A:$A,$A130)-M130</f>
        <v>12</v>
      </c>
      <c r="O130" s="0" t="n">
        <f aca="false">I130-J130</f>
        <v>-277</v>
      </c>
      <c r="P130" s="0" t="n">
        <f aca="false">IFERROR(O130/Y130,0)</f>
        <v>-8.65625</v>
      </c>
      <c r="Q130" s="0" t="n">
        <f aca="false">L130-K130</f>
        <v>70</v>
      </c>
      <c r="R130" s="0" t="n">
        <f aca="false">IFERROR(Q130/Y130,0)</f>
        <v>2.1875</v>
      </c>
      <c r="S130" s="0" t="s">
        <v>745</v>
      </c>
      <c r="T130" s="0" t="n">
        <f aca="false">IFERROR((B130/(B130+C130))*25,0)+IFERROR((D130/(D130+E130))*25,0)+IFERROR((F130/(F130+G130))*10,0)+H130+((P130-RDAVG)/RebSD)*10+((R130-TODAVG)/TOSD)*6</f>
        <v>-27.0856610646597</v>
      </c>
      <c r="U130" s="0" t="n">
        <f aca="false">W130*X130</f>
        <v>0.291111993684696</v>
      </c>
      <c r="V130" s="0" t="n">
        <f aca="false">RANK(U130,U$2:U$352)</f>
        <v>113</v>
      </c>
      <c r="W130" s="0" t="n">
        <f aca="false">IFERROR((D130-C130)/(D130+E130-(B130+C130)),0)</f>
        <v>0.559139784946237</v>
      </c>
      <c r="X130" s="0" t="n">
        <f aca="false">IFERROR((F130-((B130+C130)*B130))/((F130+G130)-(B130+C130)^2),0)</f>
        <v>0.520642604089937</v>
      </c>
      <c r="Y130" s="0" t="n">
        <f aca="false">COUNTIFS(Games!$A$2:$A$5969,$A130,Games!$E$2:$E$5969,"&lt;&gt;")+COUNTIFS(Games!$B$2:$B$5969,$A130,Games!$F$2:$F$5969,"&lt;&gt;")</f>
        <v>32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SUMIF(Games!$A$2:$A$5969,$A131,Games!$I$2:$I$5969)+SUMIF(Games!$B$2:$B$5969,$A131,Games!$J$2:$J$5969)</f>
        <v>25</v>
      </c>
      <c r="C131" s="0" t="n">
        <f aca="false">COUNTIF(Games!$A:$A,$A131)+COUNTIF(Games!$B:$B,$A131)-B131</f>
        <v>12</v>
      </c>
      <c r="D131" s="0" t="n">
        <f aca="false">SUMIF(Games!$A$2:$A$5969,$A131,Games!$M$2:$M$5969)+SUMIF(Games!$B$2:$B$5969,$A131,Games!$K$2:$K$5969)</f>
        <v>699</v>
      </c>
      <c r="E131" s="0" t="n">
        <f aca="false">SUMIF(Games!$A$2:$A$5969,$A131,Games!$N$2:$N$5969)+SUMIF(Games!$B$2:$B$5969,$A131,Games!$L$2:$L$5969)</f>
        <v>540</v>
      </c>
      <c r="F131" s="0" t="n">
        <f aca="false">SUMIF(Games!$A$2:$A$5969,$A131,Games!$Q$2:$Q$5969)+SUMIF(Games!$B$2:$B$5969,$A131,Games!$O$2:$O$5969)</f>
        <v>23576</v>
      </c>
      <c r="G131" s="0" t="n">
        <f aca="false">SUMIF(Games!$A$2:$A$5969,$A131,Games!$R$2:$R$5969)+SUMIF(Games!$B$2:$B$5969,$A131,Games!$P$2:$P$5969)</f>
        <v>17146</v>
      </c>
      <c r="H131" s="0" t="n">
        <f aca="false">SUMIF(Games!$A$2:$A$5969,$A131,Games!$S$2:$S$5969)+SUMIF(Games!$B$2:$B$5969,$A131,Games!$T$2:$T$5969)</f>
        <v>50.5807332721175</v>
      </c>
      <c r="I131" s="0" t="n">
        <f aca="false">SUMIF(Games!$A$2:$A$5969,$A131,Games!$E$2:$E$5969)+SUMIF(Games!$B$2:$B$5969,$A131,Games!$F$2:$F$5969)</f>
        <v>1137</v>
      </c>
      <c r="J131" s="0" t="n">
        <f aca="false">SUMIF(Games!$A$2:$A$5969,$A131,Games!$F$2:$F$5969)+SUMIF(Games!$B$2:$B$5969,$A131,Games!$E$2:$E$5969)</f>
        <v>1259</v>
      </c>
      <c r="K131" s="0" t="n">
        <f aca="false">SUMIF(Games!$A$2:$A$5969,$A131,Games!$G$2:$G$5969)+SUMIF(Games!$B$2:$B$5969,$A131,Games!$H$2:$H$5969)</f>
        <v>423</v>
      </c>
      <c r="L131" s="0" t="n">
        <f aca="false">SUMIF(Games!$A$2:$A$5969,$A131,Games!$H$2:$H$5969)+SUMIF(Games!$B$2:$B$5969,$A131,Games!$G$2:$G$5969)</f>
        <v>533</v>
      </c>
      <c r="M131" s="0" t="n">
        <f aca="false">SUMIF(Games!$A:$A,$A131,Games!I:I)</f>
        <v>9</v>
      </c>
      <c r="N131" s="0" t="n">
        <f aca="false">COUNTIF(Games!$A:$A,$A131)-M131</f>
        <v>6</v>
      </c>
      <c r="O131" s="0" t="n">
        <f aca="false">I131-J131</f>
        <v>-122</v>
      </c>
      <c r="P131" s="0" t="n">
        <f aca="false">IFERROR(O131/Y131,0)</f>
        <v>-3.2972972972973</v>
      </c>
      <c r="Q131" s="0" t="n">
        <f aca="false">L131-K131</f>
        <v>110</v>
      </c>
      <c r="R131" s="0" t="n">
        <f aca="false">IFERROR(Q131/Y131,0)</f>
        <v>2.97297297297297</v>
      </c>
      <c r="S131" s="0" t="s">
        <v>736</v>
      </c>
      <c r="T131" s="0" t="n">
        <f aca="false">IFERROR((B131/(B131+C131))*25,0)+IFERROR((D131/(D131+E131))*25,0)+IFERROR((F131/(F131+G131))*10,0)+H131+((P131-RDAVG)/RebSD)*10+((R131-TODAVG)/TOSD)*6</f>
        <v>85.8456240468507</v>
      </c>
      <c r="U131" s="0" t="n">
        <f aca="false">W131*X131</f>
        <v>0.328974173056172</v>
      </c>
      <c r="V131" s="0" t="n">
        <f aca="false">RANK(U131,U$2:U$352)</f>
        <v>44</v>
      </c>
      <c r="W131" s="0" t="n">
        <f aca="false">IFERROR((D131-C131)/(D131+E131-(B131+C131)),0)</f>
        <v>0.571547420965058</v>
      </c>
      <c r="X131" s="0" t="n">
        <f aca="false">IFERROR((F131-((B131+C131)*B131))/((F131+G131)-(B131+C131)^2),0)</f>
        <v>0.575585088811527</v>
      </c>
      <c r="Y131" s="0" t="n">
        <f aca="false">COUNTIFS(Games!$A$2:$A$5969,$A131,Games!$E$2:$E$5969,"&lt;&gt;")+COUNTIFS(Games!$B$2:$B$5969,$A131,Games!$F$2:$F$5969,"&lt;&gt;")</f>
        <v>37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SUMIF(Games!$A$2:$A$5969,$A132,Games!$I$2:$I$5969)+SUMIF(Games!$B$2:$B$5969,$A132,Games!$J$2:$J$5969)</f>
        <v>10</v>
      </c>
      <c r="C132" s="0" t="n">
        <f aca="false">COUNTIF(Games!$A:$A,$A132)+COUNTIF(Games!$B:$B,$A132)-B132</f>
        <v>20</v>
      </c>
      <c r="D132" s="0" t="n">
        <f aca="false">SUMIF(Games!$A$2:$A$5969,$A132,Games!$M$2:$M$5969)+SUMIF(Games!$B$2:$B$5969,$A132,Games!$K$2:$K$5969)</f>
        <v>479</v>
      </c>
      <c r="E132" s="0" t="n">
        <f aca="false">SUMIF(Games!$A$2:$A$5969,$A132,Games!$N$2:$N$5969)+SUMIF(Games!$B$2:$B$5969,$A132,Games!$L$2:$L$5969)</f>
        <v>443</v>
      </c>
      <c r="F132" s="0" t="n">
        <f aca="false">SUMIF(Games!$A$2:$A$5969,$A132,Games!$Q$2:$Q$5969)+SUMIF(Games!$B$2:$B$5969,$A132,Games!$O$2:$O$5969)</f>
        <v>14323</v>
      </c>
      <c r="G132" s="0" t="n">
        <f aca="false">SUMIF(Games!$A$2:$A$5969,$A132,Games!$R$2:$R$5969)+SUMIF(Games!$B$2:$B$5969,$A132,Games!$P$2:$P$5969)</f>
        <v>13744</v>
      </c>
      <c r="H132" s="0" t="n">
        <f aca="false">SUMIF(Games!$A$2:$A$5969,$A132,Games!$S$2:$S$5969)+SUMIF(Games!$B$2:$B$5969,$A132,Games!$T$2:$T$5969)</f>
        <v>-38.5847576107631</v>
      </c>
      <c r="I132" s="0" t="n">
        <f aca="false">SUMIF(Games!$A$2:$A$5969,$A132,Games!$E$2:$E$5969)+SUMIF(Games!$B$2:$B$5969,$A132,Games!$F$2:$F$5969)</f>
        <v>987</v>
      </c>
      <c r="J132" s="0" t="n">
        <f aca="false">SUMIF(Games!$A$2:$A$5969,$A132,Games!$F$2:$F$5969)+SUMIF(Games!$B$2:$B$5969,$A132,Games!$E$2:$E$5969)</f>
        <v>1057</v>
      </c>
      <c r="K132" s="0" t="n">
        <f aca="false">SUMIF(Games!$A$2:$A$5969,$A132,Games!$G$2:$G$5969)+SUMIF(Games!$B$2:$B$5969,$A132,Games!$H$2:$H$5969)</f>
        <v>409</v>
      </c>
      <c r="L132" s="0" t="n">
        <f aca="false">SUMIF(Games!$A$2:$A$5969,$A132,Games!$H$2:$H$5969)+SUMIF(Games!$B$2:$B$5969,$A132,Games!$G$2:$G$5969)</f>
        <v>402</v>
      </c>
      <c r="M132" s="0" t="n">
        <f aca="false">SUMIF(Games!$A:$A,$A132,Games!I:I)</f>
        <v>2</v>
      </c>
      <c r="N132" s="0" t="n">
        <f aca="false">COUNTIF(Games!$A:$A,$A132)-M132</f>
        <v>14</v>
      </c>
      <c r="O132" s="0" t="n">
        <f aca="false">I132-J132</f>
        <v>-70</v>
      </c>
      <c r="P132" s="0" t="n">
        <f aca="false">IFERROR(O132/Y132,0)</f>
        <v>-2.33333333333333</v>
      </c>
      <c r="Q132" s="0" t="n">
        <f aca="false">L132-K132</f>
        <v>-7</v>
      </c>
      <c r="R132" s="0" t="n">
        <f aca="false">IFERROR(Q132/Y132,0)</f>
        <v>-0.233333333333333</v>
      </c>
      <c r="S132" s="0" t="s">
        <v>756</v>
      </c>
      <c r="T132" s="0" t="n">
        <f aca="false">IFERROR((B132/(B132+C132))*25,0)+IFERROR((D132/(D132+E132))*25,0)+IFERROR((F132/(F132+G132))*10,0)+H132+((P132-RDAVG)/RebSD)*10+((R132-TODAVG)/TOSD)*6</f>
        <v>-21.2409083062656</v>
      </c>
      <c r="U132" s="0" t="n">
        <f aca="false">W132*X132</f>
        <v>0.265611627203342</v>
      </c>
      <c r="V132" s="0" t="n">
        <f aca="false">RANK(U132,U$2:U$352)</f>
        <v>206</v>
      </c>
      <c r="W132" s="0" t="n">
        <f aca="false">IFERROR((D132-C132)/(D132+E132-(B132+C132)),0)</f>
        <v>0.51457399103139</v>
      </c>
      <c r="X132" s="0" t="n">
        <f aca="false">IFERROR((F132-((B132+C132)*B132))/((F132+G132)-(B132+C132)^2),0)</f>
        <v>0.516177715610851</v>
      </c>
      <c r="Y132" s="0" t="n">
        <f aca="false">COUNTIFS(Games!$A$2:$A$5969,$A132,Games!$E$2:$E$5969,"&lt;&gt;")+COUNTIFS(Games!$B$2:$B$5969,$A132,Games!$F$2:$F$5969,"&lt;&gt;")</f>
        <v>30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SUMIF(Games!$A$2:$A$5969,$A133,Games!$I$2:$I$5969)+SUMIF(Games!$B$2:$B$5969,$A133,Games!$J$2:$J$5969)</f>
        <v>17</v>
      </c>
      <c r="C133" s="0" t="n">
        <f aca="false">COUNTIF(Games!$A:$A,$A133)+COUNTIF(Games!$B:$B,$A133)-B133</f>
        <v>17</v>
      </c>
      <c r="D133" s="0" t="n">
        <f aca="false">SUMIF(Games!$A$2:$A$5969,$A133,Games!$M$2:$M$5969)+SUMIF(Games!$B$2:$B$5969,$A133,Games!$K$2:$K$5969)</f>
        <v>609</v>
      </c>
      <c r="E133" s="0" t="n">
        <f aca="false">SUMIF(Games!$A$2:$A$5969,$A133,Games!$N$2:$N$5969)+SUMIF(Games!$B$2:$B$5969,$A133,Games!$L$2:$L$5969)</f>
        <v>491</v>
      </c>
      <c r="F133" s="0" t="n">
        <f aca="false">SUMIF(Games!$A$2:$A$5969,$A133,Games!$Q$2:$Q$5969)+SUMIF(Games!$B$2:$B$5969,$A133,Games!$O$2:$O$5969)</f>
        <v>18299</v>
      </c>
      <c r="G133" s="0" t="n">
        <f aca="false">SUMIF(Games!$A$2:$A$5969,$A133,Games!$R$2:$R$5969)+SUMIF(Games!$B$2:$B$5969,$A133,Games!$P$2:$P$5969)</f>
        <v>16514</v>
      </c>
      <c r="H133" s="0" t="n">
        <f aca="false">SUMIF(Games!$A$2:$A$5969,$A133,Games!$S$2:$S$5969)+SUMIF(Games!$B$2:$B$5969,$A133,Games!$T$2:$T$5969)</f>
        <v>-5.60939295998799</v>
      </c>
      <c r="I133" s="0" t="n">
        <f aca="false">SUMIF(Games!$A$2:$A$5969,$A133,Games!$E$2:$E$5969)+SUMIF(Games!$B$2:$B$5969,$A133,Games!$F$2:$F$5969)</f>
        <v>1221</v>
      </c>
      <c r="J133" s="0" t="n">
        <f aca="false">SUMIF(Games!$A$2:$A$5969,$A133,Games!$F$2:$F$5969)+SUMIF(Games!$B$2:$B$5969,$A133,Games!$E$2:$E$5969)</f>
        <v>1194</v>
      </c>
      <c r="K133" s="0" t="n">
        <f aca="false">SUMIF(Games!$A$2:$A$5969,$A133,Games!$G$2:$G$5969)+SUMIF(Games!$B$2:$B$5969,$A133,Games!$H$2:$H$5969)</f>
        <v>442</v>
      </c>
      <c r="L133" s="0" t="n">
        <f aca="false">SUMIF(Games!$A$2:$A$5969,$A133,Games!$H$2:$H$5969)+SUMIF(Games!$B$2:$B$5969,$A133,Games!$G$2:$G$5969)</f>
        <v>438</v>
      </c>
      <c r="M133" s="0" t="n">
        <f aca="false">SUMIF(Games!$A:$A,$A133,Games!I:I)</f>
        <v>3</v>
      </c>
      <c r="N133" s="0" t="n">
        <f aca="false">COUNTIF(Games!$A:$A,$A133)-M133</f>
        <v>13</v>
      </c>
      <c r="O133" s="0" t="n">
        <f aca="false">I133-J133</f>
        <v>27</v>
      </c>
      <c r="P133" s="0" t="n">
        <f aca="false">IFERROR(O133/Y133,0)</f>
        <v>0.794117647058824</v>
      </c>
      <c r="Q133" s="0" t="n">
        <f aca="false">L133-K133</f>
        <v>-4</v>
      </c>
      <c r="R133" s="0" t="n">
        <f aca="false">IFERROR(Q133/Y133,0)</f>
        <v>-0.117647058823529</v>
      </c>
      <c r="S133" s="0" t="s">
        <v>728</v>
      </c>
      <c r="T133" s="0" t="n">
        <f aca="false">IFERROR((B133/(B133+C133))*25,0)+IFERROR((D133/(D133+E133))*25,0)+IFERROR((F133/(F133+G133))*10,0)+H133+((P133-RDAVG)/RebSD)*10+((R133-TODAVG)/TOSD)*6</f>
        <v>25.9807025617715</v>
      </c>
      <c r="U133" s="0" t="n">
        <f aca="false">W133*X133</f>
        <v>0.292399970767896</v>
      </c>
      <c r="V133" s="0" t="n">
        <f aca="false">RANK(U133,U$2:U$352)</f>
        <v>107</v>
      </c>
      <c r="W133" s="0" t="n">
        <f aca="false">IFERROR((D133-C133)/(D133+E133-(B133+C133)),0)</f>
        <v>0.555347091932458</v>
      </c>
      <c r="X133" s="0" t="n">
        <f aca="false">IFERROR((F133-((B133+C133)*B133))/((F133+G133)-(B133+C133)^2),0)</f>
        <v>0.526517514930029</v>
      </c>
      <c r="Y133" s="0" t="n">
        <f aca="false">COUNTIFS(Games!$A$2:$A$5969,$A133,Games!$E$2:$E$5969,"&lt;&gt;")+COUNTIFS(Games!$B$2:$B$5969,$A133,Games!$F$2:$F$5969,"&lt;&gt;")</f>
        <v>34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SUMIF(Games!$A$2:$A$5969,$A134,Games!$I$2:$I$5969)+SUMIF(Games!$B$2:$B$5969,$A134,Games!$J$2:$J$5969)</f>
        <v>23</v>
      </c>
      <c r="C134" s="0" t="n">
        <f aca="false">COUNTIF(Games!$A:$A,$A134)+COUNTIF(Games!$B:$B,$A134)-B134</f>
        <v>11</v>
      </c>
      <c r="D134" s="0" t="n">
        <f aca="false">SUMIF(Games!$A$2:$A$5969,$A134,Games!$M$2:$M$5969)+SUMIF(Games!$B$2:$B$5969,$A134,Games!$K$2:$K$5969)</f>
        <v>704</v>
      </c>
      <c r="E134" s="0" t="n">
        <f aca="false">SUMIF(Games!$A$2:$A$5969,$A134,Games!$N$2:$N$5969)+SUMIF(Games!$B$2:$B$5969,$A134,Games!$L$2:$L$5969)</f>
        <v>448</v>
      </c>
      <c r="F134" s="0" t="n">
        <f aca="false">SUMIF(Games!$A$2:$A$5969,$A134,Games!$Q$2:$Q$5969)+SUMIF(Games!$B$2:$B$5969,$A134,Games!$O$2:$O$5969)</f>
        <v>21918</v>
      </c>
      <c r="G134" s="0" t="n">
        <f aca="false">SUMIF(Games!$A$2:$A$5969,$A134,Games!$R$2:$R$5969)+SUMIF(Games!$B$2:$B$5969,$A134,Games!$P$2:$P$5969)</f>
        <v>16028</v>
      </c>
      <c r="H134" s="0" t="n">
        <f aca="false">SUMIF(Games!$A$2:$A$5969,$A134,Games!$S$2:$S$5969)+SUMIF(Games!$B$2:$B$5969,$A134,Games!$T$2:$T$5969)</f>
        <v>80.1586650755401</v>
      </c>
      <c r="I134" s="0" t="n">
        <f aca="false">SUMIF(Games!$A$2:$A$5969,$A134,Games!$E$2:$E$5969)+SUMIF(Games!$B$2:$B$5969,$A134,Games!$F$2:$F$5969)</f>
        <v>1254</v>
      </c>
      <c r="J134" s="0" t="n">
        <f aca="false">SUMIF(Games!$A$2:$A$5969,$A134,Games!$F$2:$F$5969)+SUMIF(Games!$B$2:$B$5969,$A134,Games!$E$2:$E$5969)</f>
        <v>1098</v>
      </c>
      <c r="K134" s="0" t="n">
        <f aca="false">SUMIF(Games!$A$2:$A$5969,$A134,Games!$G$2:$G$5969)+SUMIF(Games!$B$2:$B$5969,$A134,Games!$H$2:$H$5969)</f>
        <v>417</v>
      </c>
      <c r="L134" s="0" t="n">
        <f aca="false">SUMIF(Games!$A$2:$A$5969,$A134,Games!$H$2:$H$5969)+SUMIF(Games!$B$2:$B$5969,$A134,Games!$G$2:$G$5969)</f>
        <v>382</v>
      </c>
      <c r="M134" s="0" t="n">
        <f aca="false">SUMIF(Games!$A:$A,$A134,Games!I:I)</f>
        <v>5</v>
      </c>
      <c r="N134" s="0" t="n">
        <f aca="false">COUNTIF(Games!$A:$A,$A134)-M134</f>
        <v>7</v>
      </c>
      <c r="O134" s="0" t="n">
        <f aca="false">I134-J134</f>
        <v>156</v>
      </c>
      <c r="P134" s="0" t="n">
        <f aca="false">IFERROR(O134/Y134,0)</f>
        <v>4.72727272727273</v>
      </c>
      <c r="Q134" s="0" t="n">
        <f aca="false">L134-K134</f>
        <v>-35</v>
      </c>
      <c r="R134" s="0" t="n">
        <f aca="false">IFERROR(Q134/Y134,0)</f>
        <v>-1.06060606060606</v>
      </c>
      <c r="S134" s="0" t="s">
        <v>729</v>
      </c>
      <c r="T134" s="0" t="n">
        <f aca="false">IFERROR((B134/(B134+C134))*25,0)+IFERROR((D134/(D134+E134))*25,0)+IFERROR((F134/(F134+G134))*10,0)+H134+((P134-RDAVG)/RebSD)*10+((R134-TODAVG)/TOSD)*6</f>
        <v>126.051032050763</v>
      </c>
      <c r="U134" s="0" t="n">
        <f aca="false">W134*X134</f>
        <v>0.356110224787886</v>
      </c>
      <c r="V134" s="0" t="n">
        <f aca="false">RANK(U134,U$2:U$352)</f>
        <v>3</v>
      </c>
      <c r="W134" s="0" t="n">
        <f aca="false">IFERROR((D134-C134)/(D134+E134-(B134+C134)),0)</f>
        <v>0.619856887298748</v>
      </c>
      <c r="X134" s="0" t="n">
        <f aca="false">IFERROR((F134-((B134+C134)*B134))/((F134+G134)-(B134+C134)^2),0)</f>
        <v>0.574503941288394</v>
      </c>
      <c r="Y134" s="0" t="n">
        <f aca="false">COUNTIFS(Games!$A$2:$A$5969,$A134,Games!$E$2:$E$5969,"&lt;&gt;")+COUNTIFS(Games!$B$2:$B$5969,$A134,Games!$F$2:$F$5969,"&lt;&gt;")</f>
        <v>33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SUMIF(Games!$A$2:$A$5969,$A135,Games!$I$2:$I$5969)+SUMIF(Games!$B$2:$B$5969,$A135,Games!$J$2:$J$5969)</f>
        <v>17</v>
      </c>
      <c r="C135" s="0" t="n">
        <f aca="false">COUNTIF(Games!$A:$A,$A135)+COUNTIF(Games!$B:$B,$A135)-B135</f>
        <v>14</v>
      </c>
      <c r="D135" s="0" t="n">
        <f aca="false">SUMIF(Games!$A$2:$A$5969,$A135,Games!$M$2:$M$5969)+SUMIF(Games!$B$2:$B$5969,$A135,Games!$K$2:$K$5969)</f>
        <v>602</v>
      </c>
      <c r="E135" s="0" t="n">
        <f aca="false">SUMIF(Games!$A$2:$A$5969,$A135,Games!$N$2:$N$5969)+SUMIF(Games!$B$2:$B$5969,$A135,Games!$L$2:$L$5969)</f>
        <v>443</v>
      </c>
      <c r="F135" s="0" t="n">
        <f aca="false">SUMIF(Games!$A$2:$A$5969,$A135,Games!$Q$2:$Q$5969)+SUMIF(Games!$B$2:$B$5969,$A135,Games!$O$2:$O$5969)</f>
        <v>19066</v>
      </c>
      <c r="G135" s="0" t="n">
        <f aca="false">SUMIF(Games!$A$2:$A$5969,$A135,Games!$R$2:$R$5969)+SUMIF(Games!$B$2:$B$5969,$A135,Games!$P$2:$P$5969)</f>
        <v>14754</v>
      </c>
      <c r="H135" s="0" t="n">
        <f aca="false">SUMIF(Games!$A$2:$A$5969,$A135,Games!$S$2:$S$5969)+SUMIF(Games!$B$2:$B$5969,$A135,Games!$T$2:$T$5969)</f>
        <v>42.5111456312978</v>
      </c>
      <c r="I135" s="0" t="n">
        <f aca="false">SUMIF(Games!$A$2:$A$5969,$A135,Games!$E$2:$E$5969)+SUMIF(Games!$B$2:$B$5969,$A135,Games!$F$2:$F$5969)</f>
        <v>1035</v>
      </c>
      <c r="J135" s="0" t="n">
        <f aca="false">SUMIF(Games!$A$2:$A$5969,$A135,Games!$F$2:$F$5969)+SUMIF(Games!$B$2:$B$5969,$A135,Games!$E$2:$E$5969)</f>
        <v>1065</v>
      </c>
      <c r="K135" s="0" t="n">
        <f aca="false">SUMIF(Games!$A$2:$A$5969,$A135,Games!$G$2:$G$5969)+SUMIF(Games!$B$2:$B$5969,$A135,Games!$H$2:$H$5969)</f>
        <v>351</v>
      </c>
      <c r="L135" s="0" t="n">
        <f aca="false">SUMIF(Games!$A$2:$A$5969,$A135,Games!$H$2:$H$5969)+SUMIF(Games!$B$2:$B$5969,$A135,Games!$G$2:$G$5969)</f>
        <v>436</v>
      </c>
      <c r="M135" s="0" t="n">
        <f aca="false">SUMIF(Games!$A:$A,$A135,Games!I:I)</f>
        <v>3</v>
      </c>
      <c r="N135" s="0" t="n">
        <f aca="false">COUNTIF(Games!$A:$A,$A135)-M135</f>
        <v>9</v>
      </c>
      <c r="O135" s="0" t="n">
        <f aca="false">I135-J135</f>
        <v>-30</v>
      </c>
      <c r="P135" s="0" t="n">
        <f aca="false">IFERROR(O135/Y135,0)</f>
        <v>-0.967741935483871</v>
      </c>
      <c r="Q135" s="0" t="n">
        <f aca="false">L135-K135</f>
        <v>85</v>
      </c>
      <c r="R135" s="0" t="n">
        <f aca="false">IFERROR(Q135/Y135,0)</f>
        <v>2.74193548387097</v>
      </c>
      <c r="S135" s="0" t="s">
        <v>729</v>
      </c>
      <c r="T135" s="0" t="n">
        <f aca="false">IFERROR((B135/(B135+C135))*25,0)+IFERROR((D135/(D135+E135))*25,0)+IFERROR((F135/(F135+G135))*10,0)+H135+((P135-RDAVG)/RebSD)*10+((R135-TODAVG)/TOSD)*6</f>
        <v>80.4848776590272</v>
      </c>
      <c r="U135" s="0" t="n">
        <f aca="false">W135*X135</f>
        <v>0.327168387215161</v>
      </c>
      <c r="V135" s="0" t="n">
        <f aca="false">RANK(U135,U$2:U$352)</f>
        <v>47</v>
      </c>
      <c r="W135" s="0" t="n">
        <f aca="false">IFERROR((D135-C135)/(D135+E135-(B135+C135)),0)</f>
        <v>0.579881656804734</v>
      </c>
      <c r="X135" s="0" t="n">
        <f aca="false">IFERROR((F135-((B135+C135)*B135))/((F135+G135)-(B135+C135)^2),0)</f>
        <v>0.564198545299614</v>
      </c>
      <c r="Y135" s="0" t="n">
        <f aca="false">COUNTIFS(Games!$A$2:$A$5969,$A135,Games!$E$2:$E$5969,"&lt;&gt;")+COUNTIFS(Games!$B$2:$B$5969,$A135,Games!$F$2:$F$5969,"&lt;&gt;")</f>
        <v>31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SUMIF(Games!$A$2:$A$5969,$A136,Games!$I$2:$I$5969)+SUMIF(Games!$B$2:$B$5969,$A136,Games!$J$2:$J$5969)</f>
        <v>13</v>
      </c>
      <c r="C136" s="0" t="n">
        <f aca="false">COUNTIF(Games!$A:$A,$A136)+COUNTIF(Games!$B:$B,$A136)-B136</f>
        <v>19</v>
      </c>
      <c r="D136" s="0" t="n">
        <f aca="false">SUMIF(Games!$A$2:$A$5969,$A136,Games!$M$2:$M$5969)+SUMIF(Games!$B$2:$B$5969,$A136,Games!$K$2:$K$5969)</f>
        <v>557</v>
      </c>
      <c r="E136" s="0" t="n">
        <f aca="false">SUMIF(Games!$A$2:$A$5969,$A136,Games!$N$2:$N$5969)+SUMIF(Games!$B$2:$B$5969,$A136,Games!$L$2:$L$5969)</f>
        <v>489</v>
      </c>
      <c r="F136" s="0" t="n">
        <f aca="false">SUMIF(Games!$A$2:$A$5969,$A136,Games!$Q$2:$Q$5969)+SUMIF(Games!$B$2:$B$5969,$A136,Games!$O$2:$O$5969)</f>
        <v>17767</v>
      </c>
      <c r="G136" s="0" t="n">
        <f aca="false">SUMIF(Games!$A$2:$A$5969,$A136,Games!$R$2:$R$5969)+SUMIF(Games!$B$2:$B$5969,$A136,Games!$P$2:$P$5969)</f>
        <v>15970</v>
      </c>
      <c r="H136" s="0" t="n">
        <f aca="false">SUMIF(Games!$A$2:$A$5969,$A136,Games!$S$2:$S$5969)+SUMIF(Games!$B$2:$B$5969,$A136,Games!$T$2:$T$5969)</f>
        <v>0.5293795646364</v>
      </c>
      <c r="I136" s="0" t="n">
        <f aca="false">SUMIF(Games!$A$2:$A$5969,$A136,Games!$E$2:$E$5969)+SUMIF(Games!$B$2:$B$5969,$A136,Games!$F$2:$F$5969)</f>
        <v>1069</v>
      </c>
      <c r="J136" s="0" t="n">
        <f aca="false">SUMIF(Games!$A$2:$A$5969,$A136,Games!$F$2:$F$5969)+SUMIF(Games!$B$2:$B$5969,$A136,Games!$E$2:$E$5969)</f>
        <v>1077</v>
      </c>
      <c r="K136" s="0" t="n">
        <f aca="false">SUMIF(Games!$A$2:$A$5969,$A136,Games!$G$2:$G$5969)+SUMIF(Games!$B$2:$B$5969,$A136,Games!$H$2:$H$5969)</f>
        <v>341</v>
      </c>
      <c r="L136" s="0" t="n">
        <f aca="false">SUMIF(Games!$A$2:$A$5969,$A136,Games!$H$2:$H$5969)+SUMIF(Games!$B$2:$B$5969,$A136,Games!$G$2:$G$5969)</f>
        <v>368</v>
      </c>
      <c r="M136" s="0" t="n">
        <f aca="false">SUMIF(Games!$A:$A,$A136,Games!I:I)</f>
        <v>3</v>
      </c>
      <c r="N136" s="0" t="n">
        <f aca="false">COUNTIF(Games!$A:$A,$A136)-M136</f>
        <v>12</v>
      </c>
      <c r="O136" s="0" t="n">
        <f aca="false">I136-J136</f>
        <v>-8</v>
      </c>
      <c r="P136" s="0" t="n">
        <f aca="false">IFERROR(O136/Y136,0)</f>
        <v>-0.266666666666667</v>
      </c>
      <c r="Q136" s="0" t="n">
        <f aca="false">L136-K136</f>
        <v>27</v>
      </c>
      <c r="R136" s="0" t="n">
        <f aca="false">IFERROR(Q136/Y136,0)</f>
        <v>0.9</v>
      </c>
      <c r="S136" s="0" t="s">
        <v>753</v>
      </c>
      <c r="T136" s="0" t="n">
        <f aca="false">IFERROR((B136/(B136+C136))*25,0)+IFERROR((D136/(D136+E136))*25,0)+IFERROR((F136/(F136+G136))*10,0)+H136+((P136-RDAVG)/RebSD)*10+((R136-TODAVG)/TOSD)*6</f>
        <v>29.5561203297509</v>
      </c>
      <c r="U136" s="0" t="n">
        <f aca="false">W136*X136</f>
        <v>0.281415786846467</v>
      </c>
      <c r="V136" s="0" t="n">
        <f aca="false">RANK(U136,U$2:U$352)</f>
        <v>142</v>
      </c>
      <c r="W136" s="0" t="n">
        <f aca="false">IFERROR((D136-C136)/(D136+E136-(B136+C136)),0)</f>
        <v>0.530571992110454</v>
      </c>
      <c r="X136" s="0" t="n">
        <f aca="false">IFERROR((F136-((B136+C136)*B136))/((F136+G136)-(B136+C136)^2),0)</f>
        <v>0.530400758108397</v>
      </c>
      <c r="Y136" s="0" t="n">
        <f aca="false">COUNTIFS(Games!$A$2:$A$5969,$A136,Games!$E$2:$E$5969,"&lt;&gt;")+COUNTIFS(Games!$B$2:$B$5969,$A136,Games!$F$2:$F$5969,"&lt;&gt;")</f>
        <v>30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SUMIF(Games!$A$2:$A$5969,$A137,Games!$I$2:$I$5969)+SUMIF(Games!$B$2:$B$5969,$A137,Games!$J$2:$J$5969)</f>
        <v>10</v>
      </c>
      <c r="C137" s="0" t="n">
        <f aca="false">COUNTIF(Games!$A:$A,$A137)+COUNTIF(Games!$B:$B,$A137)-B137</f>
        <v>21</v>
      </c>
      <c r="D137" s="0" t="n">
        <f aca="false">SUMIF(Games!$A$2:$A$5969,$A137,Games!$M$2:$M$5969)+SUMIF(Games!$B$2:$B$5969,$A137,Games!$K$2:$K$5969)</f>
        <v>459</v>
      </c>
      <c r="E137" s="0" t="n">
        <f aca="false">SUMIF(Games!$A$2:$A$5969,$A137,Games!$N$2:$N$5969)+SUMIF(Games!$B$2:$B$5969,$A137,Games!$L$2:$L$5969)</f>
        <v>493</v>
      </c>
      <c r="F137" s="0" t="n">
        <f aca="false">SUMIF(Games!$A$2:$A$5969,$A137,Games!$Q$2:$Q$5969)+SUMIF(Games!$B$2:$B$5969,$A137,Games!$O$2:$O$5969)</f>
        <v>14252</v>
      </c>
      <c r="G137" s="0" t="n">
        <f aca="false">SUMIF(Games!$A$2:$A$5969,$A137,Games!$R$2:$R$5969)+SUMIF(Games!$B$2:$B$5969,$A137,Games!$P$2:$P$5969)</f>
        <v>15390</v>
      </c>
      <c r="H137" s="0" t="n">
        <f aca="false">SUMIF(Games!$A$2:$A$5969,$A137,Games!$S$2:$S$5969)+SUMIF(Games!$B$2:$B$5969,$A137,Games!$T$2:$T$5969)</f>
        <v>-28.2283129052814</v>
      </c>
      <c r="I137" s="0" t="n">
        <f aca="false">SUMIF(Games!$A$2:$A$5969,$A137,Games!$E$2:$E$5969)+SUMIF(Games!$B$2:$B$5969,$A137,Games!$F$2:$F$5969)</f>
        <v>992</v>
      </c>
      <c r="J137" s="0" t="n">
        <f aca="false">SUMIF(Games!$A$2:$A$5969,$A137,Games!$F$2:$F$5969)+SUMIF(Games!$B$2:$B$5969,$A137,Games!$E$2:$E$5969)</f>
        <v>1058</v>
      </c>
      <c r="K137" s="0" t="n">
        <f aca="false">SUMIF(Games!$A$2:$A$5969,$A137,Games!$G$2:$G$5969)+SUMIF(Games!$B$2:$B$5969,$A137,Games!$H$2:$H$5969)</f>
        <v>401</v>
      </c>
      <c r="L137" s="0" t="n">
        <f aca="false">SUMIF(Games!$A$2:$A$5969,$A137,Games!$H$2:$H$5969)+SUMIF(Games!$B$2:$B$5969,$A137,Games!$G$2:$G$5969)</f>
        <v>309</v>
      </c>
      <c r="M137" s="0" t="n">
        <f aca="false">SUMIF(Games!$A:$A,$A137,Games!I:I)</f>
        <v>2</v>
      </c>
      <c r="N137" s="0" t="n">
        <f aca="false">COUNTIF(Games!$A:$A,$A137)-M137</f>
        <v>15</v>
      </c>
      <c r="O137" s="0" t="n">
        <f aca="false">I137-J137</f>
        <v>-66</v>
      </c>
      <c r="P137" s="0" t="n">
        <f aca="false">IFERROR(O137/Y137,0)</f>
        <v>-2.2</v>
      </c>
      <c r="Q137" s="0" t="n">
        <f aca="false">L137-K137</f>
        <v>-92</v>
      </c>
      <c r="R137" s="0" t="n">
        <f aca="false">IFERROR(Q137/Y137,0)</f>
        <v>-3.06666666666667</v>
      </c>
      <c r="S137" s="0" t="s">
        <v>731</v>
      </c>
      <c r="T137" s="0" t="n">
        <f aca="false">IFERROR((B137/(B137+C137))*25,0)+IFERROR((D137/(D137+E137))*25,0)+IFERROR((F137/(F137+G137))*10,0)+H137+((P137-RDAVG)/RebSD)*10+((R137-TODAVG)/TOSD)*6</f>
        <v>-21.0631758438213</v>
      </c>
      <c r="U137" s="0" t="n">
        <f aca="false">W137*X137</f>
        <v>0.231177343681769</v>
      </c>
      <c r="V137" s="0" t="n">
        <f aca="false">RANK(U137,U$2:U$352)</f>
        <v>314</v>
      </c>
      <c r="W137" s="0" t="n">
        <f aca="false">IFERROR((D137-C137)/(D137+E137-(B137+C137)),0)</f>
        <v>0.47557003257329</v>
      </c>
      <c r="X137" s="0" t="n">
        <f aca="false">IFERROR((F137-((B137+C137)*B137))/((F137+G137)-(B137+C137)^2),0)</f>
        <v>0.486105784317144</v>
      </c>
      <c r="Y137" s="0" t="n">
        <f aca="false">COUNTIFS(Games!$A$2:$A$5969,$A137,Games!$E$2:$E$5969,"&lt;&gt;")+COUNTIFS(Games!$B$2:$B$5969,$A137,Games!$F$2:$F$5969,"&lt;&gt;")</f>
        <v>30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SUMIF(Games!$A$2:$A$5969,$A138,Games!$I$2:$I$5969)+SUMIF(Games!$B$2:$B$5969,$A138,Games!$J$2:$J$5969)</f>
        <v>19</v>
      </c>
      <c r="C138" s="0" t="n">
        <f aca="false">COUNTIF(Games!$A:$A,$A138)+COUNTIF(Games!$B:$B,$A138)-B138</f>
        <v>14</v>
      </c>
      <c r="D138" s="0" t="n">
        <f aca="false">SUMIF(Games!$A$2:$A$5969,$A138,Games!$M$2:$M$5969)+SUMIF(Games!$B$2:$B$5969,$A138,Games!$K$2:$K$5969)</f>
        <v>451</v>
      </c>
      <c r="E138" s="0" t="n">
        <f aca="false">SUMIF(Games!$A$2:$A$5969,$A138,Games!$N$2:$N$5969)+SUMIF(Games!$B$2:$B$5969,$A138,Games!$L$2:$L$5969)</f>
        <v>488</v>
      </c>
      <c r="F138" s="0" t="n">
        <f aca="false">SUMIF(Games!$A$2:$A$5969,$A138,Games!$Q$2:$Q$5969)+SUMIF(Games!$B$2:$B$5969,$A138,Games!$O$2:$O$5969)</f>
        <v>14143</v>
      </c>
      <c r="G138" s="0" t="n">
        <f aca="false">SUMIF(Games!$A$2:$A$5969,$A138,Games!$R$2:$R$5969)+SUMIF(Games!$B$2:$B$5969,$A138,Games!$P$2:$P$5969)</f>
        <v>14006</v>
      </c>
      <c r="H138" s="0" t="n">
        <f aca="false">SUMIF(Games!$A$2:$A$5969,$A138,Games!$S$2:$S$5969)+SUMIF(Games!$B$2:$B$5969,$A138,Games!$T$2:$T$5969)</f>
        <v>8.17984254036389</v>
      </c>
      <c r="I138" s="0" t="n">
        <f aca="false">SUMIF(Games!$A$2:$A$5969,$A138,Games!$E$2:$E$5969)+SUMIF(Games!$B$2:$B$5969,$A138,Games!$F$2:$F$5969)</f>
        <v>1245</v>
      </c>
      <c r="J138" s="0" t="n">
        <f aca="false">SUMIF(Games!$A$2:$A$5969,$A138,Games!$F$2:$F$5969)+SUMIF(Games!$B$2:$B$5969,$A138,Games!$E$2:$E$5969)</f>
        <v>1178</v>
      </c>
      <c r="K138" s="0" t="n">
        <f aca="false">SUMIF(Games!$A$2:$A$5969,$A138,Games!$G$2:$G$5969)+SUMIF(Games!$B$2:$B$5969,$A138,Games!$H$2:$H$5969)</f>
        <v>430</v>
      </c>
      <c r="L138" s="0" t="n">
        <f aca="false">SUMIF(Games!$A$2:$A$5969,$A138,Games!$H$2:$H$5969)+SUMIF(Games!$B$2:$B$5969,$A138,Games!$G$2:$G$5969)</f>
        <v>553</v>
      </c>
      <c r="M138" s="0" t="n">
        <f aca="false">SUMIF(Games!$A:$A,$A138,Games!I:I)</f>
        <v>8</v>
      </c>
      <c r="N138" s="0" t="n">
        <f aca="false">COUNTIF(Games!$A:$A,$A138)-M138</f>
        <v>9</v>
      </c>
      <c r="O138" s="0" t="n">
        <f aca="false">I138-J138</f>
        <v>67</v>
      </c>
      <c r="P138" s="0" t="n">
        <f aca="false">IFERROR(O138/Y138,0)</f>
        <v>2.03030303030303</v>
      </c>
      <c r="Q138" s="0" t="n">
        <f aca="false">L138-K138</f>
        <v>123</v>
      </c>
      <c r="R138" s="0" t="n">
        <f aca="false">IFERROR(Q138/Y138,0)</f>
        <v>3.72727272727273</v>
      </c>
      <c r="S138" s="0" t="s">
        <v>726</v>
      </c>
      <c r="T138" s="0" t="n">
        <f aca="false">IFERROR((B138/(B138+C138))*25,0)+IFERROR((D138/(D138+E138))*25,0)+IFERROR((F138/(F138+G138))*10,0)+H138+((P138-RDAVG)/RebSD)*10+((R138-TODAVG)/TOSD)*6</f>
        <v>55.3217768248394</v>
      </c>
      <c r="U138" s="0" t="n">
        <f aca="false">W138*X138</f>
        <v>0.240920430275946</v>
      </c>
      <c r="V138" s="0" t="n">
        <f aca="false">RANK(U138,U$2:U$352)</f>
        <v>295</v>
      </c>
      <c r="W138" s="0" t="n">
        <f aca="false">IFERROR((D138-C138)/(D138+E138-(B138+C138)),0)</f>
        <v>0.48233995584989</v>
      </c>
      <c r="X138" s="0" t="n">
        <f aca="false">IFERROR((F138-((B138+C138)*B138))/((F138+G138)-(B138+C138)^2),0)</f>
        <v>0.499482631189948</v>
      </c>
      <c r="Y138" s="0" t="n">
        <f aca="false">COUNTIFS(Games!$A$2:$A$5969,$A138,Games!$E$2:$E$5969,"&lt;&gt;")+COUNTIFS(Games!$B$2:$B$5969,$A138,Games!$F$2:$F$5969,"&lt;&gt;")</f>
        <v>33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SUMIF(Games!$A$2:$A$5969,$A139,Games!$I$2:$I$5969)+SUMIF(Games!$B$2:$B$5969,$A139,Games!$J$2:$J$5969)</f>
        <v>16</v>
      </c>
      <c r="C139" s="0" t="n">
        <f aca="false">COUNTIF(Games!$A:$A,$A139)+COUNTIF(Games!$B:$B,$A139)-B139</f>
        <v>14</v>
      </c>
      <c r="D139" s="0" t="n">
        <f aca="false">SUMIF(Games!$A$2:$A$5969,$A139,Games!$M$2:$M$5969)+SUMIF(Games!$B$2:$B$5969,$A139,Games!$K$2:$K$5969)</f>
        <v>426</v>
      </c>
      <c r="E139" s="0" t="n">
        <f aca="false">SUMIF(Games!$A$2:$A$5969,$A139,Games!$N$2:$N$5969)+SUMIF(Games!$B$2:$B$5969,$A139,Games!$L$2:$L$5969)</f>
        <v>491</v>
      </c>
      <c r="F139" s="0" t="n">
        <f aca="false">SUMIF(Games!$A$2:$A$5969,$A139,Games!$Q$2:$Q$5969)+SUMIF(Games!$B$2:$B$5969,$A139,Games!$O$2:$O$5969)</f>
        <v>14120</v>
      </c>
      <c r="G139" s="0" t="n">
        <f aca="false">SUMIF(Games!$A$2:$A$5969,$A139,Games!$R$2:$R$5969)+SUMIF(Games!$B$2:$B$5969,$A139,Games!$P$2:$P$5969)</f>
        <v>14540</v>
      </c>
      <c r="H139" s="0" t="n">
        <f aca="false">SUMIF(Games!$A$2:$A$5969,$A139,Games!$S$2:$S$5969)+SUMIF(Games!$B$2:$B$5969,$A139,Games!$T$2:$T$5969)</f>
        <v>-6.35072472587301</v>
      </c>
      <c r="I139" s="0" t="n">
        <f aca="false">SUMIF(Games!$A$2:$A$5969,$A139,Games!$E$2:$E$5969)+SUMIF(Games!$B$2:$B$5969,$A139,Games!$F$2:$F$5969)</f>
        <v>1074</v>
      </c>
      <c r="J139" s="0" t="n">
        <f aca="false">SUMIF(Games!$A$2:$A$5969,$A139,Games!$F$2:$F$5969)+SUMIF(Games!$B$2:$B$5969,$A139,Games!$E$2:$E$5969)</f>
        <v>1079</v>
      </c>
      <c r="K139" s="0" t="n">
        <f aca="false">SUMIF(Games!$A$2:$A$5969,$A139,Games!$G$2:$G$5969)+SUMIF(Games!$B$2:$B$5969,$A139,Games!$H$2:$H$5969)</f>
        <v>380</v>
      </c>
      <c r="L139" s="0" t="n">
        <f aca="false">SUMIF(Games!$A$2:$A$5969,$A139,Games!$H$2:$H$5969)+SUMIF(Games!$B$2:$B$5969,$A139,Games!$G$2:$G$5969)</f>
        <v>356</v>
      </c>
      <c r="M139" s="0" t="n">
        <f aca="false">SUMIF(Games!$A:$A,$A139,Games!I:I)</f>
        <v>7</v>
      </c>
      <c r="N139" s="0" t="n">
        <f aca="false">COUNTIF(Games!$A:$A,$A139)-M139</f>
        <v>8</v>
      </c>
      <c r="O139" s="0" t="n">
        <f aca="false">I139-J139</f>
        <v>-5</v>
      </c>
      <c r="P139" s="0" t="n">
        <f aca="false">IFERROR(O139/Y139,0)</f>
        <v>-0.166666666666667</v>
      </c>
      <c r="Q139" s="0" t="n">
        <f aca="false">L139-K139</f>
        <v>-24</v>
      </c>
      <c r="R139" s="0" t="n">
        <f aca="false">IFERROR(Q139/Y139,0)</f>
        <v>-0.8</v>
      </c>
      <c r="S139" s="0" t="s">
        <v>731</v>
      </c>
      <c r="T139" s="0" t="n">
        <f aca="false">IFERROR((B139/(B139+C139))*25,0)+IFERROR((D139/(D139+E139))*25,0)+IFERROR((F139/(F139+G139))*10,0)+H139+((P139-RDAVG)/RebSD)*10+((R139-TODAVG)/TOSD)*6</f>
        <v>18.6623261678588</v>
      </c>
      <c r="U139" s="0" t="n">
        <f aca="false">W139*X139</f>
        <v>0.228227779420317</v>
      </c>
      <c r="V139" s="0" t="n">
        <f aca="false">RANK(U139,U$2:U$352)</f>
        <v>321</v>
      </c>
      <c r="W139" s="0" t="n">
        <f aca="false">IFERROR((D139-C139)/(D139+E139-(B139+C139)),0)</f>
        <v>0.464487034949267</v>
      </c>
      <c r="X139" s="0" t="n">
        <f aca="false">IFERROR((F139-((B139+C139)*B139))/((F139+G139)-(B139+C139)^2),0)</f>
        <v>0.49135446685879</v>
      </c>
      <c r="Y139" s="0" t="n">
        <f aca="false">COUNTIFS(Games!$A$2:$A$5969,$A139,Games!$E$2:$E$5969,"&lt;&gt;")+COUNTIFS(Games!$B$2:$B$5969,$A139,Games!$F$2:$F$5969,"&lt;&gt;")</f>
        <v>30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SUMIF(Games!$A$2:$A$5969,$A140,Games!$I$2:$I$5969)+SUMIF(Games!$B$2:$B$5969,$A140,Games!$J$2:$J$5969)</f>
        <v>22</v>
      </c>
      <c r="C140" s="0" t="n">
        <f aca="false">COUNTIF(Games!$A:$A,$A140)+COUNTIF(Games!$B:$B,$A140)-B140</f>
        <v>15</v>
      </c>
      <c r="D140" s="0" t="n">
        <f aca="false">SUMIF(Games!$A$2:$A$5969,$A140,Games!$M$2:$M$5969)+SUMIF(Games!$B$2:$B$5969,$A140,Games!$K$2:$K$5969)</f>
        <v>570</v>
      </c>
      <c r="E140" s="0" t="n">
        <f aca="false">SUMIF(Games!$A$2:$A$5969,$A140,Games!$N$2:$N$5969)+SUMIF(Games!$B$2:$B$5969,$A140,Games!$L$2:$L$5969)</f>
        <v>569</v>
      </c>
      <c r="F140" s="0" t="n">
        <f aca="false">SUMIF(Games!$A$2:$A$5969,$A140,Games!$Q$2:$Q$5969)+SUMIF(Games!$B$2:$B$5969,$A140,Games!$O$2:$O$5969)</f>
        <v>17549</v>
      </c>
      <c r="G140" s="0" t="n">
        <f aca="false">SUMIF(Games!$A$2:$A$5969,$A140,Games!$R$2:$R$5969)+SUMIF(Games!$B$2:$B$5969,$A140,Games!$P$2:$P$5969)</f>
        <v>17596</v>
      </c>
      <c r="H140" s="0" t="n">
        <f aca="false">SUMIF(Games!$A$2:$A$5969,$A140,Games!$S$2:$S$5969)+SUMIF(Games!$B$2:$B$5969,$A140,Games!$T$2:$T$5969)</f>
        <v>22.0027039572908</v>
      </c>
      <c r="I140" s="0" t="n">
        <f aca="false">SUMIF(Games!$A$2:$A$5969,$A140,Games!$E$2:$E$5969)+SUMIF(Games!$B$2:$B$5969,$A140,Games!$F$2:$F$5969)</f>
        <v>1238</v>
      </c>
      <c r="J140" s="0" t="n">
        <f aca="false">SUMIF(Games!$A$2:$A$5969,$A140,Games!$F$2:$F$5969)+SUMIF(Games!$B$2:$B$5969,$A140,Games!$E$2:$E$5969)</f>
        <v>1093</v>
      </c>
      <c r="K140" s="0" t="n">
        <f aca="false">SUMIF(Games!$A$2:$A$5969,$A140,Games!$G$2:$G$5969)+SUMIF(Games!$B$2:$B$5969,$A140,Games!$H$2:$H$5969)</f>
        <v>438</v>
      </c>
      <c r="L140" s="0" t="n">
        <f aca="false">SUMIF(Games!$A$2:$A$5969,$A140,Games!$H$2:$H$5969)+SUMIF(Games!$B$2:$B$5969,$A140,Games!$G$2:$G$5969)</f>
        <v>454</v>
      </c>
      <c r="M140" s="0" t="n">
        <f aca="false">SUMIF(Games!$A:$A,$A140,Games!I:I)</f>
        <v>8</v>
      </c>
      <c r="N140" s="0" t="n">
        <f aca="false">COUNTIF(Games!$A:$A,$A140)-M140</f>
        <v>6</v>
      </c>
      <c r="O140" s="0" t="n">
        <f aca="false">I140-J140</f>
        <v>145</v>
      </c>
      <c r="P140" s="0" t="n">
        <f aca="false">IFERROR(O140/Y140,0)</f>
        <v>3.91891891891892</v>
      </c>
      <c r="Q140" s="0" t="n">
        <f aca="false">L140-K140</f>
        <v>16</v>
      </c>
      <c r="R140" s="0" t="n">
        <f aca="false">IFERROR(Q140/Y140,0)</f>
        <v>0.432432432432432</v>
      </c>
      <c r="S140" s="0" t="s">
        <v>746</v>
      </c>
      <c r="T140" s="0" t="n">
        <f aca="false">IFERROR((B140/(B140+C140))*25,0)+IFERROR((D140/(D140+E140))*25,0)+IFERROR((F140/(F140+G140))*10,0)+H140+((P140-RDAVG)/RebSD)*10+((R140-TODAVG)/TOSD)*6</f>
        <v>64.81852850355</v>
      </c>
      <c r="U140" s="0" t="n">
        <f aca="false">W140*X140</f>
        <v>0.24953351793088</v>
      </c>
      <c r="V140" s="0" t="n">
        <f aca="false">RANK(U140,U$2:U$352)</f>
        <v>267</v>
      </c>
      <c r="W140" s="0" t="n">
        <f aca="false">IFERROR((D140-C140)/(D140+E140-(B140+C140)),0)</f>
        <v>0.503629764065336</v>
      </c>
      <c r="X140" s="0" t="n">
        <f aca="false">IFERROR((F140-((B140+C140)*B140))/((F140+G140)-(B140+C140)^2),0)</f>
        <v>0.495470156324017</v>
      </c>
      <c r="Y140" s="0" t="n">
        <f aca="false">COUNTIFS(Games!$A$2:$A$5969,$A140,Games!$E$2:$E$5969,"&lt;&gt;")+COUNTIFS(Games!$B$2:$B$5969,$A140,Games!$F$2:$F$5969,"&lt;&gt;")</f>
        <v>37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SUMIF(Games!$A$2:$A$5969,$A141,Games!$I$2:$I$5969)+SUMIF(Games!$B$2:$B$5969,$A141,Games!$J$2:$J$5969)</f>
        <v>23</v>
      </c>
      <c r="C141" s="0" t="n">
        <f aca="false">COUNTIF(Games!$A:$A,$A141)+COUNTIF(Games!$B:$B,$A141)-B141</f>
        <v>10</v>
      </c>
      <c r="D141" s="0" t="n">
        <f aca="false">SUMIF(Games!$A$2:$A$5969,$A141,Games!$M$2:$M$5969)+SUMIF(Games!$B$2:$B$5969,$A141,Games!$K$2:$K$5969)</f>
        <v>503</v>
      </c>
      <c r="E141" s="0" t="n">
        <f aca="false">SUMIF(Games!$A$2:$A$5969,$A141,Games!$N$2:$N$5969)+SUMIF(Games!$B$2:$B$5969,$A141,Games!$L$2:$L$5969)</f>
        <v>487</v>
      </c>
      <c r="F141" s="0" t="n">
        <f aca="false">SUMIF(Games!$A$2:$A$5969,$A141,Games!$Q$2:$Q$5969)+SUMIF(Games!$B$2:$B$5969,$A141,Games!$O$2:$O$5969)</f>
        <v>15720</v>
      </c>
      <c r="G141" s="0" t="n">
        <f aca="false">SUMIF(Games!$A$2:$A$5969,$A141,Games!$R$2:$R$5969)+SUMIF(Games!$B$2:$B$5969,$A141,Games!$P$2:$P$5969)</f>
        <v>14507</v>
      </c>
      <c r="H141" s="0" t="n">
        <f aca="false">SUMIF(Games!$A$2:$A$5969,$A141,Games!$S$2:$S$5969)+SUMIF(Games!$B$2:$B$5969,$A141,Games!$T$2:$T$5969)</f>
        <v>21.2537224422911</v>
      </c>
      <c r="I141" s="0" t="n">
        <f aca="false">SUMIF(Games!$A$2:$A$5969,$A141,Games!$E$2:$E$5969)+SUMIF(Games!$B$2:$B$5969,$A141,Games!$F$2:$F$5969)</f>
        <v>1276</v>
      </c>
      <c r="J141" s="0" t="n">
        <f aca="false">SUMIF(Games!$A$2:$A$5969,$A141,Games!$F$2:$F$5969)+SUMIF(Games!$B$2:$B$5969,$A141,Games!$E$2:$E$5969)</f>
        <v>1172</v>
      </c>
      <c r="K141" s="0" t="n">
        <f aca="false">SUMIF(Games!$A$2:$A$5969,$A141,Games!$G$2:$G$5969)+SUMIF(Games!$B$2:$B$5969,$A141,Games!$H$2:$H$5969)</f>
        <v>493</v>
      </c>
      <c r="L141" s="0" t="n">
        <f aca="false">SUMIF(Games!$A$2:$A$5969,$A141,Games!$H$2:$H$5969)+SUMIF(Games!$B$2:$B$5969,$A141,Games!$G$2:$G$5969)</f>
        <v>511</v>
      </c>
      <c r="M141" s="0" t="n">
        <f aca="false">SUMIF(Games!$A:$A,$A141,Games!I:I)</f>
        <v>10</v>
      </c>
      <c r="N141" s="0" t="n">
        <f aca="false">COUNTIF(Games!$A:$A,$A141)-M141</f>
        <v>8</v>
      </c>
      <c r="O141" s="0" t="n">
        <f aca="false">I141-J141</f>
        <v>104</v>
      </c>
      <c r="P141" s="0" t="n">
        <f aca="false">IFERROR(O141/Y141,0)</f>
        <v>3.15151515151515</v>
      </c>
      <c r="Q141" s="0" t="n">
        <f aca="false">L141-K141</f>
        <v>18</v>
      </c>
      <c r="R141" s="0" t="n">
        <f aca="false">IFERROR(Q141/Y141,0)</f>
        <v>0.545454545454545</v>
      </c>
      <c r="S141" s="0" t="s">
        <v>756</v>
      </c>
      <c r="T141" s="0" t="n">
        <f aca="false">IFERROR((B141/(B141+C141))*25,0)+IFERROR((D141/(D141+E141))*25,0)+IFERROR((F141/(F141+G141))*10,0)+H141+((P141-RDAVG)/RebSD)*10+((R141-TODAVG)/TOSD)*6</f>
        <v>65.2526201615482</v>
      </c>
      <c r="U141" s="0" t="n">
        <f aca="false">W141*X141</f>
        <v>0.264506205579718</v>
      </c>
      <c r="V141" s="0" t="n">
        <f aca="false">RANK(U141,U$2:U$352)</f>
        <v>214</v>
      </c>
      <c r="W141" s="0" t="n">
        <f aca="false">IFERROR((D141-C141)/(D141+E141-(B141+C141)),0)</f>
        <v>0.515151515151515</v>
      </c>
      <c r="X141" s="0" t="n">
        <f aca="false">IFERROR((F141-((B141+C141)*B141))/((F141+G141)-(B141+C141)^2),0)</f>
        <v>0.513453222595923</v>
      </c>
      <c r="Y141" s="0" t="n">
        <f aca="false">COUNTIFS(Games!$A$2:$A$5969,$A141,Games!$E$2:$E$5969,"&lt;&gt;")+COUNTIFS(Games!$B$2:$B$5969,$A141,Games!$F$2:$F$5969,"&lt;&gt;")</f>
        <v>33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SUMIF(Games!$A$2:$A$5969,$A142,Games!$I$2:$I$5969)+SUMIF(Games!$B$2:$B$5969,$A142,Games!$J$2:$J$5969)</f>
        <v>7</v>
      </c>
      <c r="C142" s="0" t="n">
        <f aca="false">COUNTIF(Games!$A:$A,$A142)+COUNTIF(Games!$B:$B,$A142)-B142</f>
        <v>25</v>
      </c>
      <c r="D142" s="0" t="n">
        <f aca="false">SUMIF(Games!$A$2:$A$5969,$A142,Games!$M$2:$M$5969)+SUMIF(Games!$B$2:$B$5969,$A142,Games!$K$2:$K$5969)</f>
        <v>544</v>
      </c>
      <c r="E142" s="0" t="n">
        <f aca="false">SUMIF(Games!$A$2:$A$5969,$A142,Games!$N$2:$N$5969)+SUMIF(Games!$B$2:$B$5969,$A142,Games!$L$2:$L$5969)</f>
        <v>461</v>
      </c>
      <c r="F142" s="0" t="n">
        <f aca="false">SUMIF(Games!$A$2:$A$5969,$A142,Games!$Q$2:$Q$5969)+SUMIF(Games!$B$2:$B$5969,$A142,Games!$O$2:$O$5969)</f>
        <v>15609</v>
      </c>
      <c r="G142" s="0" t="n">
        <f aca="false">SUMIF(Games!$A$2:$A$5969,$A142,Games!$R$2:$R$5969)+SUMIF(Games!$B$2:$B$5969,$A142,Games!$P$2:$P$5969)</f>
        <v>15532</v>
      </c>
      <c r="H142" s="0" t="n">
        <f aca="false">SUMIF(Games!$A$2:$A$5969,$A142,Games!$S$2:$S$5969)+SUMIF(Games!$B$2:$B$5969,$A142,Games!$T$2:$T$5969)</f>
        <v>-48.3336026350795</v>
      </c>
      <c r="I142" s="0" t="n">
        <f aca="false">SUMIF(Games!$A$2:$A$5969,$A142,Games!$E$2:$E$5969)+SUMIF(Games!$B$2:$B$5969,$A142,Games!$F$2:$F$5969)</f>
        <v>1087</v>
      </c>
      <c r="J142" s="0" t="n">
        <f aca="false">SUMIF(Games!$A$2:$A$5969,$A142,Games!$F$2:$F$5969)+SUMIF(Games!$B$2:$B$5969,$A142,Games!$E$2:$E$5969)</f>
        <v>1130</v>
      </c>
      <c r="K142" s="0" t="n">
        <f aca="false">SUMIF(Games!$A$2:$A$5969,$A142,Games!$G$2:$G$5969)+SUMIF(Games!$B$2:$B$5969,$A142,Games!$H$2:$H$5969)</f>
        <v>459</v>
      </c>
      <c r="L142" s="0" t="n">
        <f aca="false">SUMIF(Games!$A$2:$A$5969,$A142,Games!$H$2:$H$5969)+SUMIF(Games!$B$2:$B$5969,$A142,Games!$G$2:$G$5969)</f>
        <v>437</v>
      </c>
      <c r="M142" s="0" t="n">
        <f aca="false">SUMIF(Games!$A:$A,$A142,Games!I:I)</f>
        <v>2</v>
      </c>
      <c r="N142" s="0" t="n">
        <f aca="false">COUNTIF(Games!$A:$A,$A142)-M142</f>
        <v>15</v>
      </c>
      <c r="O142" s="0" t="n">
        <f aca="false">I142-J142</f>
        <v>-43</v>
      </c>
      <c r="P142" s="0" t="n">
        <f aca="false">IFERROR(O142/Y142,0)</f>
        <v>-1.34375</v>
      </c>
      <c r="Q142" s="0" t="n">
        <f aca="false">L142-K142</f>
        <v>-22</v>
      </c>
      <c r="R142" s="0" t="n">
        <f aca="false">IFERROR(Q142/Y142,0)</f>
        <v>-0.6875</v>
      </c>
      <c r="S142" s="0" t="s">
        <v>732</v>
      </c>
      <c r="T142" s="0" t="n">
        <f aca="false">IFERROR((B142/(B142+C142))*25,0)+IFERROR((D142/(D142+E142))*25,0)+IFERROR((F142/(F142+G142))*10,0)+H142+((P142-RDAVG)/RebSD)*10+((R142-TODAVG)/TOSD)*6</f>
        <v>-32.0976431436513</v>
      </c>
      <c r="U142" s="0" t="n">
        <f aca="false">W142*X142</f>
        <v>0.272483562820314</v>
      </c>
      <c r="V142" s="0" t="n">
        <f aca="false">RANK(U142,U$2:U$352)</f>
        <v>177</v>
      </c>
      <c r="W142" s="0" t="n">
        <f aca="false">IFERROR((D142-C142)/(D142+E142-(B142+C142)),0)</f>
        <v>0.533401849948613</v>
      </c>
      <c r="X142" s="0" t="n">
        <f aca="false">IFERROR((F142-((B142+C142)*B142))/((F142+G142)-(B142+C142)^2),0)</f>
        <v>0.510841053225753</v>
      </c>
      <c r="Y142" s="0" t="n">
        <f aca="false">COUNTIFS(Games!$A$2:$A$5969,$A142,Games!$E$2:$E$5969,"&lt;&gt;")+COUNTIFS(Games!$B$2:$B$5969,$A142,Games!$F$2:$F$5969,"&lt;&gt;")</f>
        <v>32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SUMIF(Games!$A$2:$A$5969,$A143,Games!$I$2:$I$5969)+SUMIF(Games!$B$2:$B$5969,$A143,Games!$J$2:$J$5969)</f>
        <v>15</v>
      </c>
      <c r="C143" s="0" t="n">
        <f aca="false">COUNTIF(Games!$A:$A,$A143)+COUNTIF(Games!$B:$B,$A143)-B143</f>
        <v>18</v>
      </c>
      <c r="D143" s="0" t="n">
        <f aca="false">SUMIF(Games!$A$2:$A$5969,$A143,Games!$M$2:$M$5969)+SUMIF(Games!$B$2:$B$5969,$A143,Games!$K$2:$K$5969)</f>
        <v>537</v>
      </c>
      <c r="E143" s="0" t="n">
        <f aca="false">SUMIF(Games!$A$2:$A$5969,$A143,Games!$N$2:$N$5969)+SUMIF(Games!$B$2:$B$5969,$A143,Games!$L$2:$L$5969)</f>
        <v>476</v>
      </c>
      <c r="F143" s="0" t="n">
        <f aca="false">SUMIF(Games!$A$2:$A$5969,$A143,Games!$Q$2:$Q$5969)+SUMIF(Games!$B$2:$B$5969,$A143,Games!$O$2:$O$5969)</f>
        <v>16855</v>
      </c>
      <c r="G143" s="0" t="n">
        <f aca="false">SUMIF(Games!$A$2:$A$5969,$A143,Games!$R$2:$R$5969)+SUMIF(Games!$B$2:$B$5969,$A143,Games!$P$2:$P$5969)</f>
        <v>15023</v>
      </c>
      <c r="H143" s="0" t="n">
        <f aca="false">SUMIF(Games!$A$2:$A$5969,$A143,Games!$S$2:$S$5969)+SUMIF(Games!$B$2:$B$5969,$A143,Games!$T$2:$T$5969)</f>
        <v>-11.98422790444</v>
      </c>
      <c r="I143" s="0" t="n">
        <f aca="false">SUMIF(Games!$A$2:$A$5969,$A143,Games!$E$2:$E$5969)+SUMIF(Games!$B$2:$B$5969,$A143,Games!$F$2:$F$5969)</f>
        <v>1195</v>
      </c>
      <c r="J143" s="0" t="n">
        <f aca="false">SUMIF(Games!$A$2:$A$5969,$A143,Games!$F$2:$F$5969)+SUMIF(Games!$B$2:$B$5969,$A143,Games!$E$2:$E$5969)</f>
        <v>1137</v>
      </c>
      <c r="K143" s="0" t="n">
        <f aca="false">SUMIF(Games!$A$2:$A$5969,$A143,Games!$G$2:$G$5969)+SUMIF(Games!$B$2:$B$5969,$A143,Games!$H$2:$H$5969)</f>
        <v>501</v>
      </c>
      <c r="L143" s="0" t="n">
        <f aca="false">SUMIF(Games!$A$2:$A$5969,$A143,Games!$H$2:$H$5969)+SUMIF(Games!$B$2:$B$5969,$A143,Games!$G$2:$G$5969)</f>
        <v>449</v>
      </c>
      <c r="M143" s="0" t="n">
        <f aca="false">SUMIF(Games!$A:$A,$A143,Games!I:I)</f>
        <v>7</v>
      </c>
      <c r="N143" s="0" t="n">
        <f aca="false">COUNTIF(Games!$A:$A,$A143)-M143</f>
        <v>12</v>
      </c>
      <c r="O143" s="0" t="n">
        <f aca="false">I143-J143</f>
        <v>58</v>
      </c>
      <c r="P143" s="0" t="n">
        <f aca="false">IFERROR(O143/Y143,0)</f>
        <v>1.75757575757576</v>
      </c>
      <c r="Q143" s="0" t="n">
        <f aca="false">L143-K143</f>
        <v>-52</v>
      </c>
      <c r="R143" s="0" t="n">
        <f aca="false">IFERROR(Q143/Y143,0)</f>
        <v>-1.57575757575758</v>
      </c>
      <c r="S143" s="0" t="s">
        <v>744</v>
      </c>
      <c r="T143" s="0" t="n">
        <f aca="false">IFERROR((B143/(B143+C143))*25,0)+IFERROR((D143/(D143+E143))*25,0)+IFERROR((F143/(F143+G143))*10,0)+H143+((P143-RDAVG)/RebSD)*10+((R143-TODAVG)/TOSD)*6</f>
        <v>15.9355838029404</v>
      </c>
      <c r="U143" s="0" t="n">
        <f aca="false">W143*X143</f>
        <v>0.28140317804994</v>
      </c>
      <c r="V143" s="0" t="n">
        <f aca="false">RANK(U143,U$2:U$352)</f>
        <v>143</v>
      </c>
      <c r="W143" s="0" t="n">
        <f aca="false">IFERROR((D143-C143)/(D143+E143-(B143+C143)),0)</f>
        <v>0.529591836734694</v>
      </c>
      <c r="X143" s="0" t="n">
        <f aca="false">IFERROR((F143-((B143+C143)*B143))/((F143+G143)-(B143+C143)^2),0)</f>
        <v>0.531358602098152</v>
      </c>
      <c r="Y143" s="0" t="n">
        <f aca="false">COUNTIFS(Games!$A$2:$A$5969,$A143,Games!$E$2:$E$5969,"&lt;&gt;")+COUNTIFS(Games!$B$2:$B$5969,$A143,Games!$F$2:$F$5969,"&lt;&gt;")</f>
        <v>33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SUMIF(Games!$A$2:$A$5969,$A144,Games!$I$2:$I$5969)+SUMIF(Games!$B$2:$B$5969,$A144,Games!$J$2:$J$5969)</f>
        <v>18</v>
      </c>
      <c r="C144" s="0" t="n">
        <f aca="false">COUNTIF(Games!$A:$A,$A144)+COUNTIF(Games!$B:$B,$A144)-B144</f>
        <v>17</v>
      </c>
      <c r="D144" s="0" t="n">
        <f aca="false">SUMIF(Games!$A$2:$A$5969,$A144,Games!$M$2:$M$5969)+SUMIF(Games!$B$2:$B$5969,$A144,Games!$K$2:$K$5969)</f>
        <v>497</v>
      </c>
      <c r="E144" s="0" t="n">
        <f aca="false">SUMIF(Games!$A$2:$A$5969,$A144,Games!$N$2:$N$5969)+SUMIF(Games!$B$2:$B$5969,$A144,Games!$L$2:$L$5969)</f>
        <v>580</v>
      </c>
      <c r="F144" s="0" t="n">
        <f aca="false">SUMIF(Games!$A$2:$A$5969,$A144,Games!$Q$2:$Q$5969)+SUMIF(Games!$B$2:$B$5969,$A144,Games!$O$2:$O$5969)</f>
        <v>16039</v>
      </c>
      <c r="G144" s="0" t="n">
        <f aca="false">SUMIF(Games!$A$2:$A$5969,$A144,Games!$R$2:$R$5969)+SUMIF(Games!$B$2:$B$5969,$A144,Games!$P$2:$P$5969)</f>
        <v>17376</v>
      </c>
      <c r="H144" s="0" t="n">
        <f aca="false">SUMIF(Games!$A$2:$A$5969,$A144,Games!$S$2:$S$5969)+SUMIF(Games!$B$2:$B$5969,$A144,Games!$T$2:$T$5969)</f>
        <v>-13.6591825153168</v>
      </c>
      <c r="I144" s="0" t="n">
        <f aca="false">SUMIF(Games!$A$2:$A$5969,$A144,Games!$E$2:$E$5969)+SUMIF(Games!$B$2:$B$5969,$A144,Games!$F$2:$F$5969)</f>
        <v>1071</v>
      </c>
      <c r="J144" s="0" t="n">
        <f aca="false">SUMIF(Games!$A$2:$A$5969,$A144,Games!$F$2:$F$5969)+SUMIF(Games!$B$2:$B$5969,$A144,Games!$E$2:$E$5969)</f>
        <v>1010</v>
      </c>
      <c r="K144" s="0" t="n">
        <f aca="false">SUMIF(Games!$A$2:$A$5969,$A144,Games!$G$2:$G$5969)+SUMIF(Games!$B$2:$B$5969,$A144,Games!$H$2:$H$5969)</f>
        <v>406</v>
      </c>
      <c r="L144" s="0" t="n">
        <f aca="false">SUMIF(Games!$A$2:$A$5969,$A144,Games!$H$2:$H$5969)+SUMIF(Games!$B$2:$B$5969,$A144,Games!$G$2:$G$5969)</f>
        <v>329</v>
      </c>
      <c r="M144" s="0" t="n">
        <f aca="false">SUMIF(Games!$A:$A,$A144,Games!I:I)</f>
        <v>5</v>
      </c>
      <c r="N144" s="0" t="n">
        <f aca="false">COUNTIF(Games!$A:$A,$A144)-M144</f>
        <v>13</v>
      </c>
      <c r="O144" s="0" t="n">
        <f aca="false">I144-J144</f>
        <v>61</v>
      </c>
      <c r="P144" s="0" t="n">
        <f aca="false">IFERROR(O144/Y144,0)</f>
        <v>2.17857142857143</v>
      </c>
      <c r="Q144" s="0" t="n">
        <f aca="false">L144-K144</f>
        <v>-77</v>
      </c>
      <c r="R144" s="0" t="n">
        <f aca="false">IFERROR(Q144/Y144,0)</f>
        <v>-2.75</v>
      </c>
      <c r="S144" s="0" t="s">
        <v>742</v>
      </c>
      <c r="T144" s="0" t="n">
        <f aca="false">IFERROR((B144/(B144+C144))*25,0)+IFERROR((D144/(D144+E144))*25,0)+IFERROR((F144/(F144+G144))*10,0)+H144+((P144-RDAVG)/RebSD)*10+((R144-TODAVG)/TOSD)*6</f>
        <v>10.9711193712571</v>
      </c>
      <c r="U144" s="0" t="n">
        <f aca="false">W144*X144</f>
        <v>0.220509343813335</v>
      </c>
      <c r="V144" s="0" t="n">
        <f aca="false">RANK(U144,U$2:U$352)</f>
        <v>330</v>
      </c>
      <c r="W144" s="0" t="n">
        <f aca="false">IFERROR((D144-C144)/(D144+E144-(B144+C144)),0)</f>
        <v>0.460652591170825</v>
      </c>
      <c r="X144" s="0" t="n">
        <f aca="false">IFERROR((F144-((B144+C144)*B144))/((F144+G144)-(B144+C144)^2),0)</f>
        <v>0.478689033861448</v>
      </c>
      <c r="Y144" s="0" t="n">
        <f aca="false">COUNTIFS(Games!$A$2:$A$5969,$A144,Games!$E$2:$E$5969,"&lt;&gt;")+COUNTIFS(Games!$B$2:$B$5969,$A144,Games!$F$2:$F$5969,"&lt;&gt;")</f>
        <v>28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SUMIF(Games!$A$2:$A$5969,$A145,Games!$I$2:$I$5969)+SUMIF(Games!$B$2:$B$5969,$A145,Games!$J$2:$J$5969)</f>
        <v>7</v>
      </c>
      <c r="C145" s="0" t="n">
        <f aca="false">COUNTIF(Games!$A:$A,$A145)+COUNTIF(Games!$B:$B,$A145)-B145</f>
        <v>26</v>
      </c>
      <c r="D145" s="0" t="n">
        <f aca="false">SUMIF(Games!$A$2:$A$5969,$A145,Games!$M$2:$M$5969)+SUMIF(Games!$B$2:$B$5969,$A145,Games!$K$2:$K$5969)</f>
        <v>523</v>
      </c>
      <c r="E145" s="0" t="n">
        <f aca="false">SUMIF(Games!$A$2:$A$5969,$A145,Games!$N$2:$N$5969)+SUMIF(Games!$B$2:$B$5969,$A145,Games!$L$2:$L$5969)</f>
        <v>461</v>
      </c>
      <c r="F145" s="0" t="n">
        <f aca="false">SUMIF(Games!$A$2:$A$5969,$A145,Games!$Q$2:$Q$5969)+SUMIF(Games!$B$2:$B$5969,$A145,Games!$O$2:$O$5969)</f>
        <v>15156</v>
      </c>
      <c r="G145" s="0" t="n">
        <f aca="false">SUMIF(Games!$A$2:$A$5969,$A145,Games!$R$2:$R$5969)+SUMIF(Games!$B$2:$B$5969,$A145,Games!$P$2:$P$5969)</f>
        <v>15055</v>
      </c>
      <c r="H145" s="0" t="n">
        <f aca="false">SUMIF(Games!$A$2:$A$5969,$A145,Games!$S$2:$S$5969)+SUMIF(Games!$B$2:$B$5969,$A145,Games!$T$2:$T$5969)</f>
        <v>-84.0806980856198</v>
      </c>
      <c r="I145" s="0" t="n">
        <f aca="false">SUMIF(Games!$A$2:$A$5969,$A145,Games!$E$2:$E$5969)+SUMIF(Games!$B$2:$B$5969,$A145,Games!$F$2:$F$5969)</f>
        <v>1069</v>
      </c>
      <c r="J145" s="0" t="n">
        <f aca="false">SUMIF(Games!$A$2:$A$5969,$A145,Games!$F$2:$F$5969)+SUMIF(Games!$B$2:$B$5969,$A145,Games!$E$2:$E$5969)</f>
        <v>1245</v>
      </c>
      <c r="K145" s="0" t="n">
        <f aca="false">SUMIF(Games!$A$2:$A$5969,$A145,Games!$G$2:$G$5969)+SUMIF(Games!$B$2:$B$5969,$A145,Games!$H$2:$H$5969)</f>
        <v>516</v>
      </c>
      <c r="L145" s="0" t="n">
        <f aca="false">SUMIF(Games!$A$2:$A$5969,$A145,Games!$H$2:$H$5969)+SUMIF(Games!$B$2:$B$5969,$A145,Games!$G$2:$G$5969)</f>
        <v>419</v>
      </c>
      <c r="M145" s="0" t="n">
        <f aca="false">SUMIF(Games!$A:$A,$A145,Games!I:I)</f>
        <v>2</v>
      </c>
      <c r="N145" s="0" t="n">
        <f aca="false">COUNTIF(Games!$A:$A,$A145)-M145</f>
        <v>14</v>
      </c>
      <c r="O145" s="0" t="n">
        <f aca="false">I145-J145</f>
        <v>-176</v>
      </c>
      <c r="P145" s="0" t="n">
        <f aca="false">IFERROR(O145/Y145,0)</f>
        <v>-5.33333333333333</v>
      </c>
      <c r="Q145" s="0" t="n">
        <f aca="false">L145-K145</f>
        <v>-97</v>
      </c>
      <c r="R145" s="0" t="n">
        <f aca="false">IFERROR(Q145/Y145,0)</f>
        <v>-2.93939393939394</v>
      </c>
      <c r="S145" s="0" t="s">
        <v>746</v>
      </c>
      <c r="T145" s="0" t="n">
        <f aca="false">IFERROR((B145/(B145+C145))*25,0)+IFERROR((D145/(D145+E145))*25,0)+IFERROR((F145/(F145+G145))*10,0)+H145+((P145-RDAVG)/RebSD)*10+((R145-TODAVG)/TOSD)*6</f>
        <v>-86.5480735639474</v>
      </c>
      <c r="U145" s="0" t="n">
        <f aca="false">W145*X145</f>
        <v>0.267836039270884</v>
      </c>
      <c r="V145" s="0" t="n">
        <f aca="false">RANK(U145,U$2:U$352)</f>
        <v>191</v>
      </c>
      <c r="W145" s="0" t="n">
        <f aca="false">IFERROR((D145-C145)/(D145+E145-(B145+C145)),0)</f>
        <v>0.52260778128286</v>
      </c>
      <c r="X145" s="0" t="n">
        <f aca="false">IFERROR((F145-((B145+C145)*B145))/((F145+G145)-(B145+C145)^2),0)</f>
        <v>0.512499141542476</v>
      </c>
      <c r="Y145" s="0" t="n">
        <f aca="false">COUNTIFS(Games!$A$2:$A$5969,$A145,Games!$E$2:$E$5969,"&lt;&gt;")+COUNTIFS(Games!$B$2:$B$5969,$A145,Games!$F$2:$F$5969,"&lt;&gt;")</f>
        <v>33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SUMIF(Games!$A$2:$A$5969,$A146,Games!$I$2:$I$5969)+SUMIF(Games!$B$2:$B$5969,$A146,Games!$J$2:$J$5969)</f>
        <v>27</v>
      </c>
      <c r="C146" s="0" t="n">
        <f aca="false">COUNTIF(Games!$A:$A,$A146)+COUNTIF(Games!$B:$B,$A146)-B146</f>
        <v>7</v>
      </c>
      <c r="D146" s="0" t="n">
        <f aca="false">SUMIF(Games!$A$2:$A$5969,$A146,Games!$M$2:$M$5969)+SUMIF(Games!$B$2:$B$5969,$A146,Games!$K$2:$K$5969)</f>
        <v>511</v>
      </c>
      <c r="E146" s="0" t="n">
        <f aca="false">SUMIF(Games!$A$2:$A$5969,$A146,Games!$N$2:$N$5969)+SUMIF(Games!$B$2:$B$5969,$A146,Games!$L$2:$L$5969)</f>
        <v>533</v>
      </c>
      <c r="F146" s="0" t="n">
        <f aca="false">SUMIF(Games!$A$2:$A$5969,$A146,Games!$Q$2:$Q$5969)+SUMIF(Games!$B$2:$B$5969,$A146,Games!$O$2:$O$5969)</f>
        <v>17117</v>
      </c>
      <c r="G146" s="0" t="n">
        <f aca="false">SUMIF(Games!$A$2:$A$5969,$A146,Games!$R$2:$R$5969)+SUMIF(Games!$B$2:$B$5969,$A146,Games!$P$2:$P$5969)</f>
        <v>15492</v>
      </c>
      <c r="H146" s="0" t="n">
        <f aca="false">SUMIF(Games!$A$2:$A$5969,$A146,Games!$S$2:$S$5969)+SUMIF(Games!$B$2:$B$5969,$A146,Games!$T$2:$T$5969)</f>
        <v>82.2929234106438</v>
      </c>
      <c r="I146" s="0" t="n">
        <f aca="false">SUMIF(Games!$A$2:$A$5969,$A146,Games!$E$2:$E$5969)+SUMIF(Games!$B$2:$B$5969,$A146,Games!$F$2:$F$5969)</f>
        <v>1325</v>
      </c>
      <c r="J146" s="0" t="n">
        <f aca="false">SUMIF(Games!$A$2:$A$5969,$A146,Games!$F$2:$F$5969)+SUMIF(Games!$B$2:$B$5969,$A146,Games!$E$2:$E$5969)</f>
        <v>1099</v>
      </c>
      <c r="K146" s="0" t="n">
        <f aca="false">SUMIF(Games!$A$2:$A$5969,$A146,Games!$G$2:$G$5969)+SUMIF(Games!$B$2:$B$5969,$A146,Games!$H$2:$H$5969)</f>
        <v>455</v>
      </c>
      <c r="L146" s="0" t="n">
        <f aca="false">SUMIF(Games!$A$2:$A$5969,$A146,Games!$H$2:$H$5969)+SUMIF(Games!$B$2:$B$5969,$A146,Games!$G$2:$G$5969)</f>
        <v>506</v>
      </c>
      <c r="M146" s="0" t="n">
        <f aca="false">SUMIF(Games!$A:$A,$A146,Games!I:I)</f>
        <v>12</v>
      </c>
      <c r="N146" s="0" t="n">
        <f aca="false">COUNTIF(Games!$A:$A,$A146)-M146</f>
        <v>5</v>
      </c>
      <c r="O146" s="0" t="n">
        <f aca="false">I146-J146</f>
        <v>226</v>
      </c>
      <c r="P146" s="0" t="n">
        <f aca="false">IFERROR(O146/Y146,0)</f>
        <v>6.64705882352941</v>
      </c>
      <c r="Q146" s="0" t="n">
        <f aca="false">L146-K146</f>
        <v>51</v>
      </c>
      <c r="R146" s="0" t="n">
        <f aca="false">IFERROR(Q146/Y146,0)</f>
        <v>1.5</v>
      </c>
      <c r="S146" s="0" t="s">
        <v>732</v>
      </c>
      <c r="T146" s="0" t="n">
        <f aca="false">IFERROR((B146/(B146+C146))*25,0)+IFERROR((D146/(D146+E146))*25,0)+IFERROR((F146/(F146+G146))*10,0)+H146+((P146-RDAVG)/RebSD)*10+((R146-TODAVG)/TOSD)*6</f>
        <v>141.081373811384</v>
      </c>
      <c r="U146" s="0" t="n">
        <f aca="false">W146*X146</f>
        <v>0.257001284015471</v>
      </c>
      <c r="V146" s="0" t="n">
        <f aca="false">RANK(U146,U$2:U$352)</f>
        <v>238</v>
      </c>
      <c r="W146" s="0" t="n">
        <f aca="false">IFERROR((D146-C146)/(D146+E146-(B146+C146)),0)</f>
        <v>0.499009900990099</v>
      </c>
      <c r="X146" s="0" t="n">
        <f aca="false">IFERROR((F146-((B146+C146)*B146))/((F146+G146)-(B146+C146)^2),0)</f>
        <v>0.515022414396083</v>
      </c>
      <c r="Y146" s="0" t="n">
        <f aca="false">COUNTIFS(Games!$A$2:$A$5969,$A146,Games!$E$2:$E$5969,"&lt;&gt;")+COUNTIFS(Games!$B$2:$B$5969,$A146,Games!$F$2:$F$5969,"&lt;&gt;")</f>
        <v>34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SUMIF(Games!$A$2:$A$5969,$A147,Games!$I$2:$I$5969)+SUMIF(Games!$B$2:$B$5969,$A147,Games!$J$2:$J$5969)</f>
        <v>17</v>
      </c>
      <c r="C147" s="0" t="n">
        <f aca="false">COUNTIF(Games!$A:$A,$A147)+COUNTIF(Games!$B:$B,$A147)-B147</f>
        <v>16</v>
      </c>
      <c r="D147" s="0" t="n">
        <f aca="false">SUMIF(Games!$A$2:$A$5969,$A147,Games!$M$2:$M$5969)+SUMIF(Games!$B$2:$B$5969,$A147,Games!$K$2:$K$5969)</f>
        <v>557</v>
      </c>
      <c r="E147" s="0" t="n">
        <f aca="false">SUMIF(Games!$A$2:$A$5969,$A147,Games!$N$2:$N$5969)+SUMIF(Games!$B$2:$B$5969,$A147,Games!$L$2:$L$5969)</f>
        <v>476</v>
      </c>
      <c r="F147" s="0" t="n">
        <f aca="false">SUMIF(Games!$A$2:$A$5969,$A147,Games!$Q$2:$Q$5969)+SUMIF(Games!$B$2:$B$5969,$A147,Games!$O$2:$O$5969)</f>
        <v>16915</v>
      </c>
      <c r="G147" s="0" t="n">
        <f aca="false">SUMIF(Games!$A$2:$A$5969,$A147,Games!$R$2:$R$5969)+SUMIF(Games!$B$2:$B$5969,$A147,Games!$P$2:$P$5969)</f>
        <v>15542</v>
      </c>
      <c r="H147" s="0" t="n">
        <f aca="false">SUMIF(Games!$A$2:$A$5969,$A147,Games!$S$2:$S$5969)+SUMIF(Games!$B$2:$B$5969,$A147,Games!$T$2:$T$5969)</f>
        <v>14.2136412492306</v>
      </c>
      <c r="I147" s="0" t="n">
        <f aca="false">SUMIF(Games!$A$2:$A$5969,$A147,Games!$E$2:$E$5969)+SUMIF(Games!$B$2:$B$5969,$A147,Games!$F$2:$F$5969)</f>
        <v>1138</v>
      </c>
      <c r="J147" s="0" t="n">
        <f aca="false">SUMIF(Games!$A$2:$A$5969,$A147,Games!$F$2:$F$5969)+SUMIF(Games!$B$2:$B$5969,$A147,Games!$E$2:$E$5969)</f>
        <v>1156</v>
      </c>
      <c r="K147" s="0" t="n">
        <f aca="false">SUMIF(Games!$A$2:$A$5969,$A147,Games!$G$2:$G$5969)+SUMIF(Games!$B$2:$B$5969,$A147,Games!$H$2:$H$5969)</f>
        <v>405</v>
      </c>
      <c r="L147" s="0" t="n">
        <f aca="false">SUMIF(Games!$A$2:$A$5969,$A147,Games!$H$2:$H$5969)+SUMIF(Games!$B$2:$B$5969,$A147,Games!$G$2:$G$5969)</f>
        <v>427</v>
      </c>
      <c r="M147" s="0" t="n">
        <f aca="false">SUMIF(Games!$A:$A,$A147,Games!I:I)</f>
        <v>4</v>
      </c>
      <c r="N147" s="0" t="n">
        <f aca="false">COUNTIF(Games!$A:$A,$A147)-M147</f>
        <v>11</v>
      </c>
      <c r="O147" s="0" t="n">
        <f aca="false">I147-J147</f>
        <v>-18</v>
      </c>
      <c r="P147" s="0" t="n">
        <f aca="false">IFERROR(O147/Y147,0)</f>
        <v>-0.545454545454545</v>
      </c>
      <c r="Q147" s="0" t="n">
        <f aca="false">L147-K147</f>
        <v>22</v>
      </c>
      <c r="R147" s="0" t="n">
        <f aca="false">IFERROR(Q147/Y147,0)</f>
        <v>0.666666666666667</v>
      </c>
      <c r="S147" s="0" t="s">
        <v>749</v>
      </c>
      <c r="T147" s="0" t="n">
        <f aca="false">IFERROR((B147/(B147+C147))*25,0)+IFERROR((D147/(D147+E147))*25,0)+IFERROR((F147/(F147+G147))*10,0)+H147+((P147-RDAVG)/RebSD)*10+((R147-TODAVG)/TOSD)*6</f>
        <v>44.5543452472703</v>
      </c>
      <c r="U147" s="0" t="n">
        <f aca="false">W147*X147</f>
        <v>0.282055406783984</v>
      </c>
      <c r="V147" s="0" t="n">
        <f aca="false">RANK(U147,U$2:U$352)</f>
        <v>140</v>
      </c>
      <c r="W147" s="0" t="n">
        <f aca="false">IFERROR((D147-C147)/(D147+E147-(B147+C147)),0)</f>
        <v>0.541</v>
      </c>
      <c r="X147" s="0" t="n">
        <f aca="false">IFERROR((F147-((B147+C147)*B147))/((F147+G147)-(B147+C147)^2),0)</f>
        <v>0.52135934710533</v>
      </c>
      <c r="Y147" s="0" t="n">
        <f aca="false">COUNTIFS(Games!$A$2:$A$5969,$A147,Games!$E$2:$E$5969,"&lt;&gt;")+COUNTIFS(Games!$B$2:$B$5969,$A147,Games!$F$2:$F$5969,"&lt;&gt;")</f>
        <v>33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SUMIF(Games!$A$2:$A$5969,$A148,Games!$I$2:$I$5969)+SUMIF(Games!$B$2:$B$5969,$A148,Games!$J$2:$J$5969)</f>
        <v>22</v>
      </c>
      <c r="C148" s="0" t="n">
        <f aca="false">COUNTIF(Games!$A:$A,$A148)+COUNTIF(Games!$B:$B,$A148)-B148</f>
        <v>14</v>
      </c>
      <c r="D148" s="0" t="n">
        <f aca="false">SUMIF(Games!$A$2:$A$5969,$A148,Games!$M$2:$M$5969)+SUMIF(Games!$B$2:$B$5969,$A148,Games!$K$2:$K$5969)</f>
        <v>725</v>
      </c>
      <c r="E148" s="0" t="n">
        <f aca="false">SUMIF(Games!$A$2:$A$5969,$A148,Games!$N$2:$N$5969)+SUMIF(Games!$B$2:$B$5969,$A148,Games!$L$2:$L$5969)</f>
        <v>474</v>
      </c>
      <c r="F148" s="0" t="n">
        <f aca="false">SUMIF(Games!$A$2:$A$5969,$A148,Games!$Q$2:$Q$5969)+SUMIF(Games!$B$2:$B$5969,$A148,Games!$O$2:$O$5969)</f>
        <v>22271</v>
      </c>
      <c r="G148" s="0" t="n">
        <f aca="false">SUMIF(Games!$A$2:$A$5969,$A148,Games!$R$2:$R$5969)+SUMIF(Games!$B$2:$B$5969,$A148,Games!$P$2:$P$5969)</f>
        <v>17256</v>
      </c>
      <c r="H148" s="0" t="n">
        <f aca="false">SUMIF(Games!$A$2:$A$5969,$A148,Games!$S$2:$S$5969)+SUMIF(Games!$B$2:$B$5969,$A148,Games!$T$2:$T$5969)</f>
        <v>58.5730700494405</v>
      </c>
      <c r="I148" s="0" t="n">
        <f aca="false">SUMIF(Games!$A$2:$A$5969,$A148,Games!$E$2:$E$5969)+SUMIF(Games!$B$2:$B$5969,$A148,Games!$F$2:$F$5969)</f>
        <v>1290</v>
      </c>
      <c r="J148" s="0" t="n">
        <f aca="false">SUMIF(Games!$A$2:$A$5969,$A148,Games!$F$2:$F$5969)+SUMIF(Games!$B$2:$B$5969,$A148,Games!$E$2:$E$5969)</f>
        <v>1306</v>
      </c>
      <c r="K148" s="0" t="n">
        <f aca="false">SUMIF(Games!$A$2:$A$5969,$A148,Games!$G$2:$G$5969)+SUMIF(Games!$B$2:$B$5969,$A148,Games!$H$2:$H$5969)</f>
        <v>411</v>
      </c>
      <c r="L148" s="0" t="n">
        <f aca="false">SUMIF(Games!$A$2:$A$5969,$A148,Games!$H$2:$H$5969)+SUMIF(Games!$B$2:$B$5969,$A148,Games!$G$2:$G$5969)</f>
        <v>475</v>
      </c>
      <c r="M148" s="0" t="n">
        <f aca="false">SUMIF(Games!$A:$A,$A148,Games!I:I)</f>
        <v>6</v>
      </c>
      <c r="N148" s="0" t="n">
        <f aca="false">COUNTIF(Games!$A:$A,$A148)-M148</f>
        <v>8</v>
      </c>
      <c r="O148" s="0" t="n">
        <f aca="false">I148-J148</f>
        <v>-16</v>
      </c>
      <c r="P148" s="0" t="n">
        <f aca="false">IFERROR(O148/Y148,0)</f>
        <v>-0.457142857142857</v>
      </c>
      <c r="Q148" s="0" t="n">
        <f aca="false">L148-K148</f>
        <v>64</v>
      </c>
      <c r="R148" s="0" t="n">
        <f aca="false">IFERROR(Q148/Y148,0)</f>
        <v>1.82857142857143</v>
      </c>
      <c r="S148" s="0" t="s">
        <v>739</v>
      </c>
      <c r="T148" s="0" t="n">
        <f aca="false">IFERROR((B148/(B148+C148))*25,0)+IFERROR((D148/(D148+E148))*25,0)+IFERROR((F148/(F148+G148))*10,0)+H148+((P148-RDAVG)/RebSD)*10+((R148-TODAVG)/TOSD)*6</f>
        <v>97.3298400572428</v>
      </c>
      <c r="U148" s="0" t="n">
        <f aca="false">W148*X148</f>
        <v>0.343469585586807</v>
      </c>
      <c r="V148" s="0" t="n">
        <f aca="false">RANK(U148,U$2:U$352)</f>
        <v>22</v>
      </c>
      <c r="W148" s="0" t="n">
        <f aca="false">IFERROR((D148-C148)/(D148+E148-(B148+C148)),0)</f>
        <v>0.611349957007739</v>
      </c>
      <c r="X148" s="0" t="n">
        <f aca="false">IFERROR((F148-((B148+C148)*B148))/((F148+G148)-(B148+C148)^2),0)</f>
        <v>0.561821558421177</v>
      </c>
      <c r="Y148" s="0" t="n">
        <f aca="false">COUNTIFS(Games!$A$2:$A$5969,$A148,Games!$E$2:$E$5969,"&lt;&gt;")+COUNTIFS(Games!$B$2:$B$5969,$A148,Games!$F$2:$F$5969,"&lt;&gt;")</f>
        <v>35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SUMIF(Games!$A$2:$A$5969,$A149,Games!$I$2:$I$5969)+SUMIF(Games!$B$2:$B$5969,$A149,Games!$J$2:$J$5969)</f>
        <v>32</v>
      </c>
      <c r="C149" s="0" t="n">
        <f aca="false">COUNTIF(Games!$A:$A,$A149)+COUNTIF(Games!$B:$B,$A149)-B149</f>
        <v>6</v>
      </c>
      <c r="D149" s="0" t="n">
        <f aca="false">SUMIF(Games!$A$2:$A$5969,$A149,Games!$M$2:$M$5969)+SUMIF(Games!$B$2:$B$5969,$A149,Games!$K$2:$K$5969)</f>
        <v>662</v>
      </c>
      <c r="E149" s="0" t="n">
        <f aca="false">SUMIF(Games!$A$2:$A$5969,$A149,Games!$N$2:$N$5969)+SUMIF(Games!$B$2:$B$5969,$A149,Games!$L$2:$L$5969)</f>
        <v>561</v>
      </c>
      <c r="F149" s="0" t="n">
        <f aca="false">SUMIF(Games!$A$2:$A$5969,$A149,Games!$Q$2:$Q$5969)+SUMIF(Games!$B$2:$B$5969,$A149,Games!$O$2:$O$5969)</f>
        <v>21408</v>
      </c>
      <c r="G149" s="0" t="n">
        <f aca="false">SUMIF(Games!$A$2:$A$5969,$A149,Games!$R$2:$R$5969)+SUMIF(Games!$B$2:$B$5969,$A149,Games!$P$2:$P$5969)</f>
        <v>17567</v>
      </c>
      <c r="H149" s="0" t="n">
        <f aca="false">SUMIF(Games!$A$2:$A$5969,$A149,Games!$S$2:$S$5969)+SUMIF(Games!$B$2:$B$5969,$A149,Games!$T$2:$T$5969)</f>
        <v>93.2115739201011</v>
      </c>
      <c r="I149" s="0" t="n">
        <f aca="false">SUMIF(Games!$A$2:$A$5969,$A149,Games!$E$2:$E$5969)+SUMIF(Games!$B$2:$B$5969,$A149,Games!$F$2:$F$5969)</f>
        <v>1221</v>
      </c>
      <c r="J149" s="0" t="n">
        <f aca="false">SUMIF(Games!$A$2:$A$5969,$A149,Games!$F$2:$F$5969)+SUMIF(Games!$B$2:$B$5969,$A149,Games!$E$2:$E$5969)</f>
        <v>1158</v>
      </c>
      <c r="K149" s="0" t="n">
        <f aca="false">SUMIF(Games!$A$2:$A$5969,$A149,Games!$G$2:$G$5969)+SUMIF(Games!$B$2:$B$5969,$A149,Games!$H$2:$H$5969)</f>
        <v>472</v>
      </c>
      <c r="L149" s="0" t="n">
        <f aca="false">SUMIF(Games!$A$2:$A$5969,$A149,Games!$H$2:$H$5969)+SUMIF(Games!$B$2:$B$5969,$A149,Games!$G$2:$G$5969)</f>
        <v>484</v>
      </c>
      <c r="M149" s="0" t="n">
        <f aca="false">SUMIF(Games!$A:$A,$A149,Games!I:I)</f>
        <v>14</v>
      </c>
      <c r="N149" s="0" t="n">
        <f aca="false">COUNTIF(Games!$A:$A,$A149)-M149</f>
        <v>5</v>
      </c>
      <c r="O149" s="0" t="n">
        <f aca="false">I149-J149</f>
        <v>63</v>
      </c>
      <c r="P149" s="0" t="n">
        <f aca="false">IFERROR(O149/Y149,0)</f>
        <v>1.65789473684211</v>
      </c>
      <c r="Q149" s="0" t="n">
        <f aca="false">L149-K149</f>
        <v>12</v>
      </c>
      <c r="R149" s="0" t="n">
        <f aca="false">IFERROR(Q149/Y149,0)</f>
        <v>0.315789473684211</v>
      </c>
      <c r="S149" s="0" t="s">
        <v>740</v>
      </c>
      <c r="T149" s="0" t="n">
        <f aca="false">IFERROR((B149/(B149+C149))*25,0)+IFERROR((D149/(D149+E149))*25,0)+IFERROR((F149/(F149+G149))*10,0)+H149+((P149-RDAVG)/RebSD)*10+((R149-TODAVG)/TOSD)*6</f>
        <v>137.070688859618</v>
      </c>
      <c r="U149" s="0" t="n">
        <f aca="false">W149*X149</f>
        <v>0.297834285401424</v>
      </c>
      <c r="V149" s="0" t="n">
        <f aca="false">RANK(U149,U$2:U$352)</f>
        <v>94</v>
      </c>
      <c r="W149" s="0" t="n">
        <f aca="false">IFERROR((D149-C149)/(D149+E149-(B149+C149)),0)</f>
        <v>0.553586497890295</v>
      </c>
      <c r="X149" s="0" t="n">
        <f aca="false">IFERROR((F149-((B149+C149)*B149))/((F149+G149)-(B149+C149)^2),0)</f>
        <v>0.538008579574219</v>
      </c>
      <c r="Y149" s="0" t="n">
        <f aca="false">COUNTIFS(Games!$A$2:$A$5969,$A149,Games!$E$2:$E$5969,"&lt;&gt;")+COUNTIFS(Games!$B$2:$B$5969,$A149,Games!$F$2:$F$5969,"&lt;&gt;")</f>
        <v>38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SUMIF(Games!$A$2:$A$5969,$A150,Games!$I$2:$I$5969)+SUMIF(Games!$B$2:$B$5969,$A150,Games!$J$2:$J$5969)</f>
        <v>9</v>
      </c>
      <c r="C150" s="0" t="n">
        <f aca="false">COUNTIF(Games!$A:$A,$A150)+COUNTIF(Games!$B:$B,$A150)-B150</f>
        <v>22</v>
      </c>
      <c r="D150" s="0" t="n">
        <f aca="false">SUMIF(Games!$A$2:$A$5969,$A150,Games!$M$2:$M$5969)+SUMIF(Games!$B$2:$B$5969,$A150,Games!$K$2:$K$5969)</f>
        <v>465</v>
      </c>
      <c r="E150" s="0" t="n">
        <f aca="false">SUMIF(Games!$A$2:$A$5969,$A150,Games!$N$2:$N$5969)+SUMIF(Games!$B$2:$B$5969,$A150,Games!$L$2:$L$5969)</f>
        <v>484</v>
      </c>
      <c r="F150" s="0" t="n">
        <f aca="false">SUMIF(Games!$A$2:$A$5969,$A150,Games!$Q$2:$Q$5969)+SUMIF(Games!$B$2:$B$5969,$A150,Games!$O$2:$O$5969)</f>
        <v>14240</v>
      </c>
      <c r="G150" s="0" t="n">
        <f aca="false">SUMIF(Games!$A$2:$A$5969,$A150,Games!$R$2:$R$5969)+SUMIF(Games!$B$2:$B$5969,$A150,Games!$P$2:$P$5969)</f>
        <v>15313</v>
      </c>
      <c r="H150" s="0" t="n">
        <f aca="false">SUMIF(Games!$A$2:$A$5969,$A150,Games!$S$2:$S$5969)+SUMIF(Games!$B$2:$B$5969,$A150,Games!$T$2:$T$5969)</f>
        <v>-53.0554278080889</v>
      </c>
      <c r="I150" s="0" t="n">
        <f aca="false">SUMIF(Games!$A$2:$A$5969,$A150,Games!$E$2:$E$5969)+SUMIF(Games!$B$2:$B$5969,$A150,Games!$F$2:$F$5969)</f>
        <v>1045</v>
      </c>
      <c r="J150" s="0" t="n">
        <f aca="false">SUMIF(Games!$A$2:$A$5969,$A150,Games!$F$2:$F$5969)+SUMIF(Games!$B$2:$B$5969,$A150,Games!$E$2:$E$5969)</f>
        <v>1027</v>
      </c>
      <c r="K150" s="0" t="n">
        <f aca="false">SUMIF(Games!$A$2:$A$5969,$A150,Games!$G$2:$G$5969)+SUMIF(Games!$B$2:$B$5969,$A150,Games!$H$2:$H$5969)</f>
        <v>400</v>
      </c>
      <c r="L150" s="0" t="n">
        <f aca="false">SUMIF(Games!$A$2:$A$5969,$A150,Games!$H$2:$H$5969)+SUMIF(Games!$B$2:$B$5969,$A150,Games!$G$2:$G$5969)</f>
        <v>401</v>
      </c>
      <c r="M150" s="0" t="n">
        <f aca="false">SUMIF(Games!$A:$A,$A150,Games!I:I)</f>
        <v>1</v>
      </c>
      <c r="N150" s="0" t="n">
        <f aca="false">COUNTIF(Games!$A:$A,$A150)-M150</f>
        <v>16</v>
      </c>
      <c r="O150" s="0" t="n">
        <f aca="false">I150-J150</f>
        <v>18</v>
      </c>
      <c r="P150" s="0" t="n">
        <f aca="false">IFERROR(O150/Y150,0)</f>
        <v>0.6</v>
      </c>
      <c r="Q150" s="0" t="n">
        <f aca="false">L150-K150</f>
        <v>1</v>
      </c>
      <c r="R150" s="0" t="n">
        <f aca="false">IFERROR(Q150/Y150,0)</f>
        <v>0.0333333333333333</v>
      </c>
      <c r="S150" s="0" t="s">
        <v>731</v>
      </c>
      <c r="T150" s="0" t="n">
        <f aca="false">IFERROR((B150/(B150+C150))*25,0)+IFERROR((D150/(D150+E150))*25,0)+IFERROR((F150/(F150+G150))*10,0)+H150+((P150-RDAVG)/RebSD)*10+((R150-TODAVG)/TOSD)*6</f>
        <v>-28.7942709481512</v>
      </c>
      <c r="U150" s="0" t="n">
        <f aca="false">W150*X150</f>
        <v>0.235631331280258</v>
      </c>
      <c r="V150" s="0" t="n">
        <f aca="false">RANK(U150,U$2:U$352)</f>
        <v>306</v>
      </c>
      <c r="W150" s="0" t="n">
        <f aca="false">IFERROR((D150-C150)/(D150+E150-(B150+C150)),0)</f>
        <v>0.482570806100218</v>
      </c>
      <c r="X150" s="0" t="n">
        <f aca="false">IFERROR((F150-((B150+C150)*B150))/((F150+G150)-(B150+C150)^2),0)</f>
        <v>0.488283435926133</v>
      </c>
      <c r="Y150" s="0" t="n">
        <f aca="false">COUNTIFS(Games!$A$2:$A$5969,$A150,Games!$E$2:$E$5969,"&lt;&gt;")+COUNTIFS(Games!$B$2:$B$5969,$A150,Games!$F$2:$F$5969,"&lt;&gt;")</f>
        <v>30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SUMIF(Games!$A$2:$A$5969,$A151,Games!$I$2:$I$5969)+SUMIF(Games!$B$2:$B$5969,$A151,Games!$J$2:$J$5969)</f>
        <v>11</v>
      </c>
      <c r="C151" s="0" t="n">
        <f aca="false">COUNTIF(Games!$A:$A,$A151)+COUNTIF(Games!$B:$B,$A151)-B151</f>
        <v>20</v>
      </c>
      <c r="D151" s="0" t="n">
        <f aca="false">SUMIF(Games!$A$2:$A$5969,$A151,Games!$M$2:$M$5969)+SUMIF(Games!$B$2:$B$5969,$A151,Games!$K$2:$K$5969)</f>
        <v>532</v>
      </c>
      <c r="E151" s="0" t="n">
        <f aca="false">SUMIF(Games!$A$2:$A$5969,$A151,Games!$N$2:$N$5969)+SUMIF(Games!$B$2:$B$5969,$A151,Games!$L$2:$L$5969)</f>
        <v>464</v>
      </c>
      <c r="F151" s="0" t="n">
        <f aca="false">SUMIF(Games!$A$2:$A$5969,$A151,Games!$Q$2:$Q$5969)+SUMIF(Games!$B$2:$B$5969,$A151,Games!$O$2:$O$5969)</f>
        <v>16970</v>
      </c>
      <c r="G151" s="0" t="n">
        <f aca="false">SUMIF(Games!$A$2:$A$5969,$A151,Games!$R$2:$R$5969)+SUMIF(Games!$B$2:$B$5969,$A151,Games!$P$2:$P$5969)</f>
        <v>15041</v>
      </c>
      <c r="H151" s="0" t="n">
        <f aca="false">SUMIF(Games!$A$2:$A$5969,$A151,Games!$S$2:$S$5969)+SUMIF(Games!$B$2:$B$5969,$A151,Games!$T$2:$T$5969)</f>
        <v>-21.0263575731291</v>
      </c>
      <c r="I151" s="0" t="n">
        <f aca="false">SUMIF(Games!$A$2:$A$5969,$A151,Games!$E$2:$E$5969)+SUMIF(Games!$B$2:$B$5969,$A151,Games!$F$2:$F$5969)</f>
        <v>1012</v>
      </c>
      <c r="J151" s="0" t="n">
        <f aca="false">SUMIF(Games!$A$2:$A$5969,$A151,Games!$F$2:$F$5969)+SUMIF(Games!$B$2:$B$5969,$A151,Games!$E$2:$E$5969)</f>
        <v>995</v>
      </c>
      <c r="K151" s="0" t="n">
        <f aca="false">SUMIF(Games!$A$2:$A$5969,$A151,Games!$G$2:$G$5969)+SUMIF(Games!$B$2:$B$5969,$A151,Games!$H$2:$H$5969)</f>
        <v>404</v>
      </c>
      <c r="L151" s="0" t="n">
        <f aca="false">SUMIF(Games!$A$2:$A$5969,$A151,Games!$H$2:$H$5969)+SUMIF(Games!$B$2:$B$5969,$A151,Games!$G$2:$G$5969)</f>
        <v>416</v>
      </c>
      <c r="M151" s="0" t="n">
        <f aca="false">SUMIF(Games!$A:$A,$A151,Games!I:I)</f>
        <v>3</v>
      </c>
      <c r="N151" s="0" t="n">
        <f aca="false">COUNTIF(Games!$A:$A,$A151)-M151</f>
        <v>13</v>
      </c>
      <c r="O151" s="0" t="n">
        <f aca="false">I151-J151</f>
        <v>17</v>
      </c>
      <c r="P151" s="0" t="n">
        <f aca="false">IFERROR(O151/Y151,0)</f>
        <v>0.548387096774194</v>
      </c>
      <c r="Q151" s="0" t="n">
        <f aca="false">L151-K151</f>
        <v>12</v>
      </c>
      <c r="R151" s="0" t="n">
        <f aca="false">IFERROR(Q151/Y151,0)</f>
        <v>0.387096774193548</v>
      </c>
      <c r="S151" s="0" t="s">
        <v>735</v>
      </c>
      <c r="T151" s="0" t="n">
        <f aca="false">IFERROR((B151/(B151+C151))*25,0)+IFERROR((D151/(D151+E151))*25,0)+IFERROR((F151/(F151+G151))*10,0)+H151+((P151-RDAVG)/RebSD)*10+((R151-TODAVG)/TOSD)*6</f>
        <v>7.42071094004355</v>
      </c>
      <c r="U151" s="0" t="n">
        <f aca="false">W151*X151</f>
        <v>0.284149683362119</v>
      </c>
      <c r="V151" s="0" t="n">
        <f aca="false">RANK(U151,U$2:U$352)</f>
        <v>134</v>
      </c>
      <c r="W151" s="0" t="n">
        <f aca="false">IFERROR((D151-C151)/(D151+E151-(B151+C151)),0)</f>
        <v>0.530569948186529</v>
      </c>
      <c r="X151" s="0" t="n">
        <f aca="false">IFERROR((F151-((B151+C151)*B151))/((F151+G151)-(B151+C151)^2),0)</f>
        <v>0.535555555555556</v>
      </c>
      <c r="Y151" s="0" t="n">
        <f aca="false">COUNTIFS(Games!$A$2:$A$5969,$A151,Games!$E$2:$E$5969,"&lt;&gt;")+COUNTIFS(Games!$B$2:$B$5969,$A151,Games!$F$2:$F$5969,"&lt;&gt;")</f>
        <v>31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SUMIF(Games!$A$2:$A$5969,$A152,Games!$I$2:$I$5969)+SUMIF(Games!$B$2:$B$5969,$A152,Games!$J$2:$J$5969)</f>
        <v>6</v>
      </c>
      <c r="C152" s="0" t="n">
        <f aca="false">COUNTIF(Games!$A:$A,$A152)+COUNTIF(Games!$B:$B,$A152)-B152</f>
        <v>26</v>
      </c>
      <c r="D152" s="0" t="n">
        <f aca="false">SUMIF(Games!$A$2:$A$5969,$A152,Games!$M$2:$M$5969)+SUMIF(Games!$B$2:$B$5969,$A152,Games!$K$2:$K$5969)</f>
        <v>483</v>
      </c>
      <c r="E152" s="0" t="n">
        <f aca="false">SUMIF(Games!$A$2:$A$5969,$A152,Games!$N$2:$N$5969)+SUMIF(Games!$B$2:$B$5969,$A152,Games!$L$2:$L$5969)</f>
        <v>480</v>
      </c>
      <c r="F152" s="0" t="n">
        <f aca="false">SUMIF(Games!$A$2:$A$5969,$A152,Games!$Q$2:$Q$5969)+SUMIF(Games!$B$2:$B$5969,$A152,Games!$O$2:$O$5969)</f>
        <v>14968</v>
      </c>
      <c r="G152" s="0" t="n">
        <f aca="false">SUMIF(Games!$A$2:$A$5969,$A152,Games!$R$2:$R$5969)+SUMIF(Games!$B$2:$B$5969,$A152,Games!$P$2:$P$5969)</f>
        <v>15184</v>
      </c>
      <c r="H152" s="0" t="n">
        <f aca="false">SUMIF(Games!$A$2:$A$5969,$A152,Games!$S$2:$S$5969)+SUMIF(Games!$B$2:$B$5969,$A152,Games!$T$2:$T$5969)</f>
        <v>-76.2613102372455</v>
      </c>
      <c r="I152" s="0" t="n">
        <f aca="false">SUMIF(Games!$A$2:$A$5969,$A152,Games!$E$2:$E$5969)+SUMIF(Games!$B$2:$B$5969,$A152,Games!$F$2:$F$5969)</f>
        <v>1098</v>
      </c>
      <c r="J152" s="0" t="n">
        <f aca="false">SUMIF(Games!$A$2:$A$5969,$A152,Games!$F$2:$F$5969)+SUMIF(Games!$B$2:$B$5969,$A152,Games!$E$2:$E$5969)</f>
        <v>1200</v>
      </c>
      <c r="K152" s="0" t="n">
        <f aca="false">SUMIF(Games!$A$2:$A$5969,$A152,Games!$G$2:$G$5969)+SUMIF(Games!$B$2:$B$5969,$A152,Games!$H$2:$H$5969)</f>
        <v>482</v>
      </c>
      <c r="L152" s="0" t="n">
        <f aca="false">SUMIF(Games!$A$2:$A$5969,$A152,Games!$H$2:$H$5969)+SUMIF(Games!$B$2:$B$5969,$A152,Games!$G$2:$G$5969)</f>
        <v>419</v>
      </c>
      <c r="M152" s="0" t="n">
        <f aca="false">SUMIF(Games!$A:$A,$A152,Games!I:I)</f>
        <v>2</v>
      </c>
      <c r="N152" s="0" t="n">
        <f aca="false">COUNTIF(Games!$A:$A,$A152)-M152</f>
        <v>17</v>
      </c>
      <c r="O152" s="0" t="n">
        <f aca="false">I152-J152</f>
        <v>-102</v>
      </c>
      <c r="P152" s="0" t="n">
        <f aca="false">IFERROR(O152/Y152,0)</f>
        <v>-3.29032258064516</v>
      </c>
      <c r="Q152" s="0" t="n">
        <f aca="false">L152-K152</f>
        <v>-63</v>
      </c>
      <c r="R152" s="0" t="n">
        <f aca="false">IFERROR(Q152/Y152,0)</f>
        <v>-2.03225806451613</v>
      </c>
      <c r="S152" s="0" t="s">
        <v>738</v>
      </c>
      <c r="T152" s="0" t="n">
        <f aca="false">IFERROR((B152/(B152+C152))*25,0)+IFERROR((D152/(D152+E152))*25,0)+IFERROR((F152/(F152+G152))*10,0)+H152+((P152-RDAVG)/RebSD)*10+((R152-TODAVG)/TOSD)*6</f>
        <v>-71.5616122062515</v>
      </c>
      <c r="U152" s="0" t="n">
        <f aca="false">W152*X152</f>
        <v>0.249007676329758</v>
      </c>
      <c r="V152" s="0" t="n">
        <f aca="false">RANK(U152,U$2:U$352)</f>
        <v>270</v>
      </c>
      <c r="W152" s="0" t="n">
        <f aca="false">IFERROR((D152-C152)/(D152+E152-(B152+C152)),0)</f>
        <v>0.490870032223416</v>
      </c>
      <c r="X152" s="0" t="n">
        <f aca="false">IFERROR((F152-((B152+C152)*B152))/((F152+G152)-(B152+C152)^2),0)</f>
        <v>0.507278220269157</v>
      </c>
      <c r="Y152" s="0" t="n">
        <f aca="false">COUNTIFS(Games!$A$2:$A$5969,$A152,Games!$E$2:$E$5969,"&lt;&gt;")+COUNTIFS(Games!$B$2:$B$5969,$A152,Games!$F$2:$F$5969,"&lt;&gt;")</f>
        <v>31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SUMIF(Games!$A$2:$A$5969,$A153,Games!$I$2:$I$5969)+SUMIF(Games!$B$2:$B$5969,$A153,Games!$J$2:$J$5969)</f>
        <v>14</v>
      </c>
      <c r="C153" s="0" t="n">
        <f aca="false">COUNTIF(Games!$A:$A,$A153)+COUNTIF(Games!$B:$B,$A153)-B153</f>
        <v>17</v>
      </c>
      <c r="D153" s="0" t="n">
        <f aca="false">SUMIF(Games!$A$2:$A$5969,$A153,Games!$M$2:$M$5969)+SUMIF(Games!$B$2:$B$5969,$A153,Games!$K$2:$K$5969)</f>
        <v>469</v>
      </c>
      <c r="E153" s="0" t="n">
        <f aca="false">SUMIF(Games!$A$2:$A$5969,$A153,Games!$N$2:$N$5969)+SUMIF(Games!$B$2:$B$5969,$A153,Games!$L$2:$L$5969)</f>
        <v>528</v>
      </c>
      <c r="F153" s="0" t="n">
        <f aca="false">SUMIF(Games!$A$2:$A$5969,$A153,Games!$Q$2:$Q$5969)+SUMIF(Games!$B$2:$B$5969,$A153,Games!$O$2:$O$5969)</f>
        <v>16037</v>
      </c>
      <c r="G153" s="0" t="n">
        <f aca="false">SUMIF(Games!$A$2:$A$5969,$A153,Games!$R$2:$R$5969)+SUMIF(Games!$B$2:$B$5969,$A153,Games!$P$2:$P$5969)</f>
        <v>15799</v>
      </c>
      <c r="H153" s="0" t="n">
        <f aca="false">SUMIF(Games!$A$2:$A$5969,$A153,Games!$S$2:$S$5969)+SUMIF(Games!$B$2:$B$5969,$A153,Games!$T$2:$T$5969)</f>
        <v>-10.0963773025917</v>
      </c>
      <c r="I153" s="0" t="n">
        <f aca="false">SUMIF(Games!$A$2:$A$5969,$A153,Games!$E$2:$E$5969)+SUMIF(Games!$B$2:$B$5969,$A153,Games!$F$2:$F$5969)</f>
        <v>1030</v>
      </c>
      <c r="J153" s="0" t="n">
        <f aca="false">SUMIF(Games!$A$2:$A$5969,$A153,Games!$F$2:$F$5969)+SUMIF(Games!$B$2:$B$5969,$A153,Games!$E$2:$E$5969)</f>
        <v>1045</v>
      </c>
      <c r="K153" s="0" t="n">
        <f aca="false">SUMIF(Games!$A$2:$A$5969,$A153,Games!$G$2:$G$5969)+SUMIF(Games!$B$2:$B$5969,$A153,Games!$H$2:$H$5969)</f>
        <v>482</v>
      </c>
      <c r="L153" s="0" t="n">
        <f aca="false">SUMIF(Games!$A$2:$A$5969,$A153,Games!$H$2:$H$5969)+SUMIF(Games!$B$2:$B$5969,$A153,Games!$G$2:$G$5969)</f>
        <v>458</v>
      </c>
      <c r="M153" s="0" t="n">
        <f aca="false">SUMIF(Games!$A:$A,$A153,Games!I:I)</f>
        <v>5</v>
      </c>
      <c r="N153" s="0" t="n">
        <f aca="false">COUNTIF(Games!$A:$A,$A153)-M153</f>
        <v>10</v>
      </c>
      <c r="O153" s="0" t="n">
        <f aca="false">I153-J153</f>
        <v>-15</v>
      </c>
      <c r="P153" s="0" t="n">
        <f aca="false">IFERROR(O153/Y153,0)</f>
        <v>-0.483870967741936</v>
      </c>
      <c r="Q153" s="0" t="n">
        <f aca="false">L153-K153</f>
        <v>-24</v>
      </c>
      <c r="R153" s="0" t="n">
        <f aca="false">IFERROR(Q153/Y153,0)</f>
        <v>-0.774193548387097</v>
      </c>
      <c r="S153" s="0" t="s">
        <v>747</v>
      </c>
      <c r="T153" s="0" t="n">
        <f aca="false">IFERROR((B153/(B153+C153))*25,0)+IFERROR((D153/(D153+E153))*25,0)+IFERROR((F153/(F153+G153))*10,0)+H153+((P153-RDAVG)/RebSD)*10+((R153-TODAVG)/TOSD)*6</f>
        <v>12.330273592466</v>
      </c>
      <c r="U153" s="0" t="n">
        <f aca="false">W153*X153</f>
        <v>0.236462594613624</v>
      </c>
      <c r="V153" s="0" t="n">
        <f aca="false">RANK(U153,U$2:U$352)</f>
        <v>303</v>
      </c>
      <c r="W153" s="0" t="n">
        <f aca="false">IFERROR((D153-C153)/(D153+E153-(B153+C153)),0)</f>
        <v>0.467908902691511</v>
      </c>
      <c r="X153" s="0" t="n">
        <f aca="false">IFERROR((F153-((B153+C153)*B153))/((F153+G153)-(B153+C153)^2),0)</f>
        <v>0.50536032388664</v>
      </c>
      <c r="Y153" s="0" t="n">
        <f aca="false">COUNTIFS(Games!$A$2:$A$5969,$A153,Games!$E$2:$E$5969,"&lt;&gt;")+COUNTIFS(Games!$B$2:$B$5969,$A153,Games!$F$2:$F$5969,"&lt;&gt;")</f>
        <v>31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SUMIF(Games!$A$2:$A$5969,$A154,Games!$I$2:$I$5969)+SUMIF(Games!$B$2:$B$5969,$A154,Games!$J$2:$J$5969)</f>
        <v>6</v>
      </c>
      <c r="C154" s="0" t="n">
        <f aca="false">COUNTIF(Games!$A:$A,$A154)+COUNTIF(Games!$B:$B,$A154)-B154</f>
        <v>25</v>
      </c>
      <c r="D154" s="0" t="n">
        <f aca="false">SUMIF(Games!$A$2:$A$5969,$A154,Games!$M$2:$M$5969)+SUMIF(Games!$B$2:$B$5969,$A154,Games!$K$2:$K$5969)</f>
        <v>499</v>
      </c>
      <c r="E154" s="0" t="n">
        <f aca="false">SUMIF(Games!$A$2:$A$5969,$A154,Games!$N$2:$N$5969)+SUMIF(Games!$B$2:$B$5969,$A154,Games!$L$2:$L$5969)</f>
        <v>492</v>
      </c>
      <c r="F154" s="0" t="n">
        <f aca="false">SUMIF(Games!$A$2:$A$5969,$A154,Games!$Q$2:$Q$5969)+SUMIF(Games!$B$2:$B$5969,$A154,Games!$O$2:$O$5969)</f>
        <v>15497</v>
      </c>
      <c r="G154" s="0" t="n">
        <f aca="false">SUMIF(Games!$A$2:$A$5969,$A154,Games!$R$2:$R$5969)+SUMIF(Games!$B$2:$B$5969,$A154,Games!$P$2:$P$5969)</f>
        <v>16099</v>
      </c>
      <c r="H154" s="0" t="n">
        <f aca="false">SUMIF(Games!$A$2:$A$5969,$A154,Games!$S$2:$S$5969)+SUMIF(Games!$B$2:$B$5969,$A154,Games!$T$2:$T$5969)</f>
        <v>-60.280873336704</v>
      </c>
      <c r="I154" s="0" t="n">
        <f aca="false">SUMIF(Games!$A$2:$A$5969,$A154,Games!$E$2:$E$5969)+SUMIF(Games!$B$2:$B$5969,$A154,Games!$F$2:$F$5969)</f>
        <v>1041</v>
      </c>
      <c r="J154" s="0" t="n">
        <f aca="false">SUMIF(Games!$A$2:$A$5969,$A154,Games!$F$2:$F$5969)+SUMIF(Games!$B$2:$B$5969,$A154,Games!$E$2:$E$5969)</f>
        <v>1139</v>
      </c>
      <c r="K154" s="0" t="n">
        <f aca="false">SUMIF(Games!$A$2:$A$5969,$A154,Games!$G$2:$G$5969)+SUMIF(Games!$B$2:$B$5969,$A154,Games!$H$2:$H$5969)</f>
        <v>488</v>
      </c>
      <c r="L154" s="0" t="n">
        <f aca="false">SUMIF(Games!$A$2:$A$5969,$A154,Games!$H$2:$H$5969)+SUMIF(Games!$B$2:$B$5969,$A154,Games!$G$2:$G$5969)</f>
        <v>333</v>
      </c>
      <c r="M154" s="0" t="n">
        <f aca="false">SUMIF(Games!$A:$A,$A154,Games!I:I)</f>
        <v>2</v>
      </c>
      <c r="N154" s="0" t="n">
        <f aca="false">COUNTIF(Games!$A:$A,$A154)-M154</f>
        <v>12</v>
      </c>
      <c r="O154" s="0" t="n">
        <f aca="false">I154-J154</f>
        <v>-98</v>
      </c>
      <c r="P154" s="0" t="n">
        <f aca="false">IFERROR(O154/Y154,0)</f>
        <v>-3.16129032258065</v>
      </c>
      <c r="Q154" s="0" t="n">
        <f aca="false">L154-K154</f>
        <v>-155</v>
      </c>
      <c r="R154" s="0" t="n">
        <f aca="false">IFERROR(Q154/Y154,0)</f>
        <v>-5</v>
      </c>
      <c r="S154" s="0" t="s">
        <v>747</v>
      </c>
      <c r="T154" s="0" t="n">
        <f aca="false">IFERROR((B154/(B154+C154))*25,0)+IFERROR((D154/(D154+E154))*25,0)+IFERROR((F154/(F154+G154))*10,0)+H154+((P154-RDAVG)/RebSD)*10+((R154-TODAVG)/TOSD)*6</f>
        <v>-64.5617042983726</v>
      </c>
      <c r="U154" s="0" t="n">
        <f aca="false">W154*X154</f>
        <v>0.246770238289538</v>
      </c>
      <c r="V154" s="0" t="n">
        <f aca="false">RANK(U154,U$2:U$352)</f>
        <v>277</v>
      </c>
      <c r="W154" s="0" t="n">
        <f aca="false">IFERROR((D154-C154)/(D154+E154-(B154+C154)),0)</f>
        <v>0.49375</v>
      </c>
      <c r="X154" s="0" t="n">
        <f aca="false">IFERROR((F154-((B154+C154)*B154))/((F154+G154)-(B154+C154)^2),0)</f>
        <v>0.499787824383875</v>
      </c>
      <c r="Y154" s="0" t="n">
        <f aca="false">COUNTIFS(Games!$A$2:$A$5969,$A154,Games!$E$2:$E$5969,"&lt;&gt;")+COUNTIFS(Games!$B$2:$B$5969,$A154,Games!$F$2:$F$5969,"&lt;&gt;")</f>
        <v>31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SUMIF(Games!$A$2:$A$5969,$A155,Games!$I$2:$I$5969)+SUMIF(Games!$B$2:$B$5969,$A155,Games!$J$2:$J$5969)</f>
        <v>20</v>
      </c>
      <c r="C155" s="0" t="n">
        <f aca="false">COUNTIF(Games!$A:$A,$A155)+COUNTIF(Games!$B:$B,$A155)-B155</f>
        <v>13</v>
      </c>
      <c r="D155" s="0" t="n">
        <f aca="false">SUMIF(Games!$A$2:$A$5969,$A155,Games!$M$2:$M$5969)+SUMIF(Games!$B$2:$B$5969,$A155,Games!$K$2:$K$5969)</f>
        <v>651</v>
      </c>
      <c r="E155" s="0" t="n">
        <f aca="false">SUMIF(Games!$A$2:$A$5969,$A155,Games!$N$2:$N$5969)+SUMIF(Games!$B$2:$B$5969,$A155,Games!$L$2:$L$5969)</f>
        <v>454</v>
      </c>
      <c r="F155" s="0" t="n">
        <f aca="false">SUMIF(Games!$A$2:$A$5969,$A155,Games!$Q$2:$Q$5969)+SUMIF(Games!$B$2:$B$5969,$A155,Games!$O$2:$O$5969)</f>
        <v>20579</v>
      </c>
      <c r="G155" s="0" t="n">
        <f aca="false">SUMIF(Games!$A$2:$A$5969,$A155,Games!$R$2:$R$5969)+SUMIF(Games!$B$2:$B$5969,$A155,Games!$P$2:$P$5969)</f>
        <v>15505</v>
      </c>
      <c r="H155" s="0" t="n">
        <f aca="false">SUMIF(Games!$A$2:$A$5969,$A155,Games!$S$2:$S$5969)+SUMIF(Games!$B$2:$B$5969,$A155,Games!$T$2:$T$5969)</f>
        <v>39.0866753308105</v>
      </c>
      <c r="I155" s="0" t="n">
        <f aca="false">SUMIF(Games!$A$2:$A$5969,$A155,Games!$E$2:$E$5969)+SUMIF(Games!$B$2:$B$5969,$A155,Games!$F$2:$F$5969)</f>
        <v>1050</v>
      </c>
      <c r="J155" s="0" t="n">
        <f aca="false">SUMIF(Games!$A$2:$A$5969,$A155,Games!$F$2:$F$5969)+SUMIF(Games!$B$2:$B$5969,$A155,Games!$E$2:$E$5969)</f>
        <v>1086</v>
      </c>
      <c r="K155" s="0" t="n">
        <f aca="false">SUMIF(Games!$A$2:$A$5969,$A155,Games!$G$2:$G$5969)+SUMIF(Games!$B$2:$B$5969,$A155,Games!$H$2:$H$5969)</f>
        <v>405</v>
      </c>
      <c r="L155" s="0" t="n">
        <f aca="false">SUMIF(Games!$A$2:$A$5969,$A155,Games!$H$2:$H$5969)+SUMIF(Games!$B$2:$B$5969,$A155,Games!$G$2:$G$5969)</f>
        <v>423</v>
      </c>
      <c r="M155" s="0" t="n">
        <f aca="false">SUMIF(Games!$A:$A,$A155,Games!I:I)</f>
        <v>6</v>
      </c>
      <c r="N155" s="0" t="n">
        <f aca="false">COUNTIF(Games!$A:$A,$A155)-M155</f>
        <v>6</v>
      </c>
      <c r="O155" s="0" t="n">
        <f aca="false">I155-J155</f>
        <v>-36</v>
      </c>
      <c r="P155" s="0" t="n">
        <f aca="false">IFERROR(O155/Y155,0)</f>
        <v>-1.09090909090909</v>
      </c>
      <c r="Q155" s="0" t="n">
        <f aca="false">L155-K155</f>
        <v>18</v>
      </c>
      <c r="R155" s="0" t="n">
        <f aca="false">IFERROR(Q155/Y155,0)</f>
        <v>0.545454545454545</v>
      </c>
      <c r="S155" s="0" t="s">
        <v>743</v>
      </c>
      <c r="T155" s="0" t="n">
        <f aca="false">IFERROR((B155/(B155+C155))*25,0)+IFERROR((D155/(D155+E155))*25,0)+IFERROR((F155/(F155+G155))*10,0)+H155+((P155-RDAVG)/RebSD)*10+((R155-TODAVG)/TOSD)*6</f>
        <v>71.5347618117074</v>
      </c>
      <c r="U155" s="0" t="n">
        <f aca="false">W155*X155</f>
        <v>0.338756336193017</v>
      </c>
      <c r="V155" s="0" t="n">
        <f aca="false">RANK(U155,U$2:U$352)</f>
        <v>27</v>
      </c>
      <c r="W155" s="0" t="n">
        <f aca="false">IFERROR((D155-C155)/(D155+E155-(B155+C155)),0)</f>
        <v>0.595149253731343</v>
      </c>
      <c r="X155" s="0" t="n">
        <f aca="false">IFERROR((F155-((B155+C155)*B155))/((F155+G155)-(B155+C155)^2),0)</f>
        <v>0.569195599371339</v>
      </c>
      <c r="Y155" s="0" t="n">
        <f aca="false">COUNTIFS(Games!$A$2:$A$5969,$A155,Games!$E$2:$E$5969,"&lt;&gt;")+COUNTIFS(Games!$B$2:$B$5969,$A155,Games!$F$2:$F$5969,"&lt;&gt;")</f>
        <v>33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SUMIF(Games!$A$2:$A$5969,$A156,Games!$I$2:$I$5969)+SUMIF(Games!$B$2:$B$5969,$A156,Games!$J$2:$J$5969)</f>
        <v>25</v>
      </c>
      <c r="C156" s="0" t="n">
        <f aca="false">COUNTIF(Games!$A:$A,$A156)+COUNTIF(Games!$B:$B,$A156)-B156</f>
        <v>11</v>
      </c>
      <c r="D156" s="0" t="n">
        <f aca="false">SUMIF(Games!$A$2:$A$5969,$A156,Games!$M$2:$M$5969)+SUMIF(Games!$B$2:$B$5969,$A156,Games!$K$2:$K$5969)</f>
        <v>620</v>
      </c>
      <c r="E156" s="0" t="n">
        <f aca="false">SUMIF(Games!$A$2:$A$5969,$A156,Games!$N$2:$N$5969)+SUMIF(Games!$B$2:$B$5969,$A156,Games!$L$2:$L$5969)</f>
        <v>535</v>
      </c>
      <c r="F156" s="0" t="n">
        <f aca="false">SUMIF(Games!$A$2:$A$5969,$A156,Games!$Q$2:$Q$5969)+SUMIF(Games!$B$2:$B$5969,$A156,Games!$O$2:$O$5969)</f>
        <v>19353</v>
      </c>
      <c r="G156" s="0" t="n">
        <f aca="false">SUMIF(Games!$A$2:$A$5969,$A156,Games!$R$2:$R$5969)+SUMIF(Games!$B$2:$B$5969,$A156,Games!$P$2:$P$5969)</f>
        <v>17124</v>
      </c>
      <c r="H156" s="0" t="n">
        <f aca="false">SUMIF(Games!$A$2:$A$5969,$A156,Games!$S$2:$S$5969)+SUMIF(Games!$B$2:$B$5969,$A156,Games!$T$2:$T$5969)</f>
        <v>39.3783003186725</v>
      </c>
      <c r="I156" s="0" t="n">
        <f aca="false">SUMIF(Games!$A$2:$A$5969,$A156,Games!$E$2:$E$5969)+SUMIF(Games!$B$2:$B$5969,$A156,Games!$F$2:$F$5969)</f>
        <v>1287</v>
      </c>
      <c r="J156" s="0" t="n">
        <f aca="false">SUMIF(Games!$A$2:$A$5969,$A156,Games!$F$2:$F$5969)+SUMIF(Games!$B$2:$B$5969,$A156,Games!$E$2:$E$5969)</f>
        <v>1465</v>
      </c>
      <c r="K156" s="0" t="n">
        <f aca="false">SUMIF(Games!$A$2:$A$5969,$A156,Games!$G$2:$G$5969)+SUMIF(Games!$B$2:$B$5969,$A156,Games!$H$2:$H$5969)</f>
        <v>476</v>
      </c>
      <c r="L156" s="0" t="n">
        <f aca="false">SUMIF(Games!$A$2:$A$5969,$A156,Games!$H$2:$H$5969)+SUMIF(Games!$B$2:$B$5969,$A156,Games!$G$2:$G$5969)</f>
        <v>515</v>
      </c>
      <c r="M156" s="0" t="n">
        <f aca="false">SUMIF(Games!$A:$A,$A156,Games!I:I)</f>
        <v>8</v>
      </c>
      <c r="N156" s="0" t="n">
        <f aca="false">COUNTIF(Games!$A:$A,$A156)-M156</f>
        <v>9</v>
      </c>
      <c r="O156" s="0" t="n">
        <f aca="false">I156-J156</f>
        <v>-178</v>
      </c>
      <c r="P156" s="0" t="n">
        <f aca="false">IFERROR(O156/Y156,0)</f>
        <v>-4.94444444444445</v>
      </c>
      <c r="Q156" s="0" t="n">
        <f aca="false">L156-K156</f>
        <v>39</v>
      </c>
      <c r="R156" s="0" t="n">
        <f aca="false">IFERROR(Q156/Y156,0)</f>
        <v>1.08333333333333</v>
      </c>
      <c r="S156" s="0" t="s">
        <v>749</v>
      </c>
      <c r="T156" s="0" t="n">
        <f aca="false">IFERROR((B156/(B156+C156))*25,0)+IFERROR((D156/(D156+E156))*25,0)+IFERROR((F156/(F156+G156))*10,0)+H156+((P156-RDAVG)/RebSD)*10+((R156-TODAVG)/TOSD)*6</f>
        <v>63.3234559317716</v>
      </c>
      <c r="U156" s="0" t="n">
        <f aca="false">W156*X156</f>
        <v>0.285460490684978</v>
      </c>
      <c r="V156" s="0" t="n">
        <f aca="false">RANK(U156,U$2:U$352)</f>
        <v>131</v>
      </c>
      <c r="W156" s="0" t="n">
        <f aca="false">IFERROR((D156-C156)/(D156+E156-(B156+C156)),0)</f>
        <v>0.544235924932976</v>
      </c>
      <c r="X156" s="0" t="n">
        <f aca="false">IFERROR((F156-((B156+C156)*B156))/((F156+G156)-(B156+C156)^2),0)</f>
        <v>0.524516074017225</v>
      </c>
      <c r="Y156" s="0" t="n">
        <f aca="false">COUNTIFS(Games!$A$2:$A$5969,$A156,Games!$E$2:$E$5969,"&lt;&gt;")+COUNTIFS(Games!$B$2:$B$5969,$A156,Games!$F$2:$F$5969,"&lt;&gt;")</f>
        <v>36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SUMIF(Games!$A$2:$A$5969,$A157,Games!$I$2:$I$5969)+SUMIF(Games!$B$2:$B$5969,$A157,Games!$J$2:$J$5969)</f>
        <v>19</v>
      </c>
      <c r="C157" s="0" t="n">
        <f aca="false">COUNTIF(Games!$A:$A,$A157)+COUNTIF(Games!$B:$B,$A157)-B157</f>
        <v>13</v>
      </c>
      <c r="D157" s="0" t="n">
        <f aca="false">SUMIF(Games!$A$2:$A$5969,$A157,Games!$M$2:$M$5969)+SUMIF(Games!$B$2:$B$5969,$A157,Games!$K$2:$K$5969)</f>
        <v>626</v>
      </c>
      <c r="E157" s="0" t="n">
        <f aca="false">SUMIF(Games!$A$2:$A$5969,$A157,Games!$N$2:$N$5969)+SUMIF(Games!$B$2:$B$5969,$A157,Games!$L$2:$L$5969)</f>
        <v>423</v>
      </c>
      <c r="F157" s="0" t="n">
        <f aca="false">SUMIF(Games!$A$2:$A$5969,$A157,Games!$Q$2:$Q$5969)+SUMIF(Games!$B$2:$B$5969,$A157,Games!$O$2:$O$5969)</f>
        <v>18922</v>
      </c>
      <c r="G157" s="0" t="n">
        <f aca="false">SUMIF(Games!$A$2:$A$5969,$A157,Games!$R$2:$R$5969)+SUMIF(Games!$B$2:$B$5969,$A157,Games!$P$2:$P$5969)</f>
        <v>15279</v>
      </c>
      <c r="H157" s="0" t="n">
        <f aca="false">SUMIF(Games!$A$2:$A$5969,$A157,Games!$S$2:$S$5969)+SUMIF(Games!$B$2:$B$5969,$A157,Games!$T$2:$T$5969)</f>
        <v>53.9319144147734</v>
      </c>
      <c r="I157" s="0" t="n">
        <f aca="false">SUMIF(Games!$A$2:$A$5969,$A157,Games!$E$2:$E$5969)+SUMIF(Games!$B$2:$B$5969,$A157,Games!$F$2:$F$5969)</f>
        <v>1149</v>
      </c>
      <c r="J157" s="0" t="n">
        <f aca="false">SUMIF(Games!$A$2:$A$5969,$A157,Games!$F$2:$F$5969)+SUMIF(Games!$B$2:$B$5969,$A157,Games!$E$2:$E$5969)</f>
        <v>994</v>
      </c>
      <c r="K157" s="0" t="n">
        <f aca="false">SUMIF(Games!$A$2:$A$5969,$A157,Games!$G$2:$G$5969)+SUMIF(Games!$B$2:$B$5969,$A157,Games!$H$2:$H$5969)</f>
        <v>438</v>
      </c>
      <c r="L157" s="0" t="n">
        <f aca="false">SUMIF(Games!$A$2:$A$5969,$A157,Games!$H$2:$H$5969)+SUMIF(Games!$B$2:$B$5969,$A157,Games!$G$2:$G$5969)</f>
        <v>351</v>
      </c>
      <c r="M157" s="0" t="n">
        <f aca="false">SUMIF(Games!$A:$A,$A157,Games!I:I)</f>
        <v>3</v>
      </c>
      <c r="N157" s="0" t="n">
        <f aca="false">COUNTIF(Games!$A:$A,$A157)-M157</f>
        <v>8</v>
      </c>
      <c r="O157" s="0" t="n">
        <f aca="false">I157-J157</f>
        <v>155</v>
      </c>
      <c r="P157" s="0" t="n">
        <f aca="false">IFERROR(O157/Y157,0)</f>
        <v>4.84375</v>
      </c>
      <c r="Q157" s="0" t="n">
        <f aca="false">L157-K157</f>
        <v>-87</v>
      </c>
      <c r="R157" s="0" t="n">
        <f aca="false">IFERROR(Q157/Y157,0)</f>
        <v>-2.71875</v>
      </c>
      <c r="S157" s="0" t="s">
        <v>757</v>
      </c>
      <c r="T157" s="0" t="n">
        <f aca="false">IFERROR((B157/(B157+C157))*25,0)+IFERROR((D157/(D157+E157))*25,0)+IFERROR((F157/(F157+G157))*10,0)+H157+((P157-RDAVG)/RebSD)*10+((R157-TODAVG)/TOSD)*6</f>
        <v>92.1809996296358</v>
      </c>
      <c r="U157" s="0" t="n">
        <f aca="false">W157*X157</f>
        <v>0.332725141681448</v>
      </c>
      <c r="V157" s="0" t="n">
        <f aca="false">RANK(U157,U$2:U$352)</f>
        <v>38</v>
      </c>
      <c r="W157" s="0" t="n">
        <f aca="false">IFERROR((D157-C157)/(D157+E157-(B157+C157)),0)</f>
        <v>0.60275319567355</v>
      </c>
      <c r="X157" s="0" t="n">
        <f aca="false">IFERROR((F157-((B157+C157)*B157))/((F157+G157)-(B157+C157)^2),0)</f>
        <v>0.552008921843446</v>
      </c>
      <c r="Y157" s="0" t="n">
        <f aca="false">COUNTIFS(Games!$A$2:$A$5969,$A157,Games!$E$2:$E$5969,"&lt;&gt;")+COUNTIFS(Games!$B$2:$B$5969,$A157,Games!$F$2:$F$5969,"&lt;&gt;")</f>
        <v>32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SUMIF(Games!$A$2:$A$5969,$A158,Games!$I$2:$I$5969)+SUMIF(Games!$B$2:$B$5969,$A158,Games!$J$2:$J$5969)</f>
        <v>7</v>
      </c>
      <c r="C158" s="0" t="n">
        <f aca="false">COUNTIF(Games!$A:$A,$A158)+COUNTIF(Games!$B:$B,$A158)-B158</f>
        <v>25</v>
      </c>
      <c r="D158" s="0" t="n">
        <f aca="false">SUMIF(Games!$A$2:$A$5969,$A158,Games!$M$2:$M$5969)+SUMIF(Games!$B$2:$B$5969,$A158,Games!$K$2:$K$5969)</f>
        <v>467</v>
      </c>
      <c r="E158" s="0" t="n">
        <f aca="false">SUMIF(Games!$A$2:$A$5969,$A158,Games!$N$2:$N$5969)+SUMIF(Games!$B$2:$B$5969,$A158,Games!$L$2:$L$5969)</f>
        <v>524</v>
      </c>
      <c r="F158" s="0" t="n">
        <f aca="false">SUMIF(Games!$A$2:$A$5969,$A158,Games!$Q$2:$Q$5969)+SUMIF(Games!$B$2:$B$5969,$A158,Games!$O$2:$O$5969)</f>
        <v>14830</v>
      </c>
      <c r="G158" s="0" t="n">
        <f aca="false">SUMIF(Games!$A$2:$A$5969,$A158,Games!$R$2:$R$5969)+SUMIF(Games!$B$2:$B$5969,$A158,Games!$P$2:$P$5969)</f>
        <v>16341</v>
      </c>
      <c r="H158" s="0" t="n">
        <f aca="false">SUMIF(Games!$A$2:$A$5969,$A158,Games!$S$2:$S$5969)+SUMIF(Games!$B$2:$B$5969,$A158,Games!$T$2:$T$5969)</f>
        <v>-97.8924040872785</v>
      </c>
      <c r="I158" s="0" t="n">
        <f aca="false">SUMIF(Games!$A$2:$A$5969,$A158,Games!$E$2:$E$5969)+SUMIF(Games!$B$2:$B$5969,$A158,Games!$F$2:$F$5969)</f>
        <v>1065</v>
      </c>
      <c r="J158" s="0" t="n">
        <f aca="false">SUMIF(Games!$A$2:$A$5969,$A158,Games!$F$2:$F$5969)+SUMIF(Games!$B$2:$B$5969,$A158,Games!$E$2:$E$5969)</f>
        <v>1261</v>
      </c>
      <c r="K158" s="0" t="n">
        <f aca="false">SUMIF(Games!$A$2:$A$5969,$A158,Games!$G$2:$G$5969)+SUMIF(Games!$B$2:$B$5969,$A158,Games!$H$2:$H$5969)</f>
        <v>417</v>
      </c>
      <c r="L158" s="0" t="n">
        <f aca="false">SUMIF(Games!$A$2:$A$5969,$A158,Games!$H$2:$H$5969)+SUMIF(Games!$B$2:$B$5969,$A158,Games!$G$2:$G$5969)</f>
        <v>355</v>
      </c>
      <c r="M158" s="0" t="n">
        <f aca="false">SUMIF(Games!$A:$A,$A158,Games!I:I)</f>
        <v>1</v>
      </c>
      <c r="N158" s="0" t="n">
        <f aca="false">COUNTIF(Games!$A:$A,$A158)-M158</f>
        <v>20</v>
      </c>
      <c r="O158" s="0" t="n">
        <f aca="false">I158-J158</f>
        <v>-196</v>
      </c>
      <c r="P158" s="0" t="n">
        <f aca="false">IFERROR(O158/Y158,0)</f>
        <v>-6.125</v>
      </c>
      <c r="Q158" s="0" t="n">
        <f aca="false">L158-K158</f>
        <v>-62</v>
      </c>
      <c r="R158" s="0" t="n">
        <f aca="false">IFERROR(Q158/Y158,0)</f>
        <v>-1.9375</v>
      </c>
      <c r="S158" s="0" t="s">
        <v>737</v>
      </c>
      <c r="T158" s="0" t="n">
        <f aca="false">IFERROR((B158/(B158+C158))*25,0)+IFERROR((D158/(D158+E158))*25,0)+IFERROR((F158/(F158+G158))*10,0)+H158+((P158-RDAVG)/RebSD)*10+((R158-TODAVG)/TOSD)*6</f>
        <v>-100.962340083316</v>
      </c>
      <c r="U158" s="0" t="n">
        <f aca="false">W158*X158</f>
        <v>0.223301097476034</v>
      </c>
      <c r="V158" s="0" t="n">
        <f aca="false">RANK(U158,U$2:U$352)</f>
        <v>325</v>
      </c>
      <c r="W158" s="0" t="n">
        <f aca="false">IFERROR((D158-C158)/(D158+E158-(B158+C158)),0)</f>
        <v>0.460896767466111</v>
      </c>
      <c r="X158" s="0" t="n">
        <f aca="false">IFERROR((F158-((B158+C158)*B158))/((F158+G158)-(B158+C158)^2),0)</f>
        <v>0.484492652668591</v>
      </c>
      <c r="Y158" s="0" t="n">
        <f aca="false">COUNTIFS(Games!$A$2:$A$5969,$A158,Games!$E$2:$E$5969,"&lt;&gt;")+COUNTIFS(Games!$B$2:$B$5969,$A158,Games!$F$2:$F$5969,"&lt;&gt;")</f>
        <v>32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SUMIF(Games!$A$2:$A$5969,$A159,Games!$I$2:$I$5969)+SUMIF(Games!$B$2:$B$5969,$A159,Games!$J$2:$J$5969)</f>
        <v>13</v>
      </c>
      <c r="C159" s="0" t="n">
        <f aca="false">COUNTIF(Games!$A:$A,$A159)+COUNTIF(Games!$B:$B,$A159)-B159</f>
        <v>20</v>
      </c>
      <c r="D159" s="0" t="n">
        <f aca="false">SUMIF(Games!$A$2:$A$5969,$A159,Games!$M$2:$M$5969)+SUMIF(Games!$B$2:$B$5969,$A159,Games!$K$2:$K$5969)</f>
        <v>540</v>
      </c>
      <c r="E159" s="0" t="n">
        <f aca="false">SUMIF(Games!$A$2:$A$5969,$A159,Games!$N$2:$N$5969)+SUMIF(Games!$B$2:$B$5969,$A159,Games!$L$2:$L$5969)</f>
        <v>528</v>
      </c>
      <c r="F159" s="0" t="n">
        <f aca="false">SUMIF(Games!$A$2:$A$5969,$A159,Games!$Q$2:$Q$5969)+SUMIF(Games!$B$2:$B$5969,$A159,Games!$O$2:$O$5969)</f>
        <v>18254</v>
      </c>
      <c r="G159" s="0" t="n">
        <f aca="false">SUMIF(Games!$A$2:$A$5969,$A159,Games!$R$2:$R$5969)+SUMIF(Games!$B$2:$B$5969,$A159,Games!$P$2:$P$5969)</f>
        <v>16278</v>
      </c>
      <c r="H159" s="0" t="n">
        <f aca="false">SUMIF(Games!$A$2:$A$5969,$A159,Games!$S$2:$S$5969)+SUMIF(Games!$B$2:$B$5969,$A159,Games!$T$2:$T$5969)</f>
        <v>-17.8206360296742</v>
      </c>
      <c r="I159" s="0" t="n">
        <f aca="false">SUMIF(Games!$A$2:$A$5969,$A159,Games!$E$2:$E$5969)+SUMIF(Games!$B$2:$B$5969,$A159,Games!$F$2:$F$5969)</f>
        <v>1053</v>
      </c>
      <c r="J159" s="0" t="n">
        <f aca="false">SUMIF(Games!$A$2:$A$5969,$A159,Games!$F$2:$F$5969)+SUMIF(Games!$B$2:$B$5969,$A159,Games!$E$2:$E$5969)</f>
        <v>1100</v>
      </c>
      <c r="K159" s="0" t="n">
        <f aca="false">SUMIF(Games!$A$2:$A$5969,$A159,Games!$G$2:$G$5969)+SUMIF(Games!$B$2:$B$5969,$A159,Games!$H$2:$H$5969)</f>
        <v>408</v>
      </c>
      <c r="L159" s="0" t="n">
        <f aca="false">SUMIF(Games!$A$2:$A$5969,$A159,Games!$H$2:$H$5969)+SUMIF(Games!$B$2:$B$5969,$A159,Games!$G$2:$G$5969)</f>
        <v>369</v>
      </c>
      <c r="M159" s="0" t="n">
        <f aca="false">SUMIF(Games!$A:$A,$A159,Games!I:I)</f>
        <v>2</v>
      </c>
      <c r="N159" s="0" t="n">
        <f aca="false">COUNTIF(Games!$A:$A,$A159)-M159</f>
        <v>13</v>
      </c>
      <c r="O159" s="0" t="n">
        <f aca="false">I159-J159</f>
        <v>-47</v>
      </c>
      <c r="P159" s="0" t="n">
        <f aca="false">IFERROR(O159/Y159,0)</f>
        <v>-1.46875</v>
      </c>
      <c r="Q159" s="0" t="n">
        <f aca="false">L159-K159</f>
        <v>-39</v>
      </c>
      <c r="R159" s="0" t="n">
        <f aca="false">IFERROR(Q159/Y159,0)</f>
        <v>-1.21875</v>
      </c>
      <c r="S159" s="0" t="s">
        <v>753</v>
      </c>
      <c r="T159" s="0" t="n">
        <f aca="false">IFERROR((B159/(B159+C159))*25,0)+IFERROR((D159/(D159+E159))*25,0)+IFERROR((F159/(F159+G159))*10,0)+H159+((P159-RDAVG)/RebSD)*10+((R159-TODAVG)/TOSD)*6</f>
        <v>0.13190076971493</v>
      </c>
      <c r="U159" s="0" t="n">
        <f aca="false">W159*X159</f>
        <v>0.267785651872008</v>
      </c>
      <c r="V159" s="0" t="n">
        <f aca="false">RANK(U159,U$2:U$352)</f>
        <v>192</v>
      </c>
      <c r="W159" s="0" t="n">
        <f aca="false">IFERROR((D159-C159)/(D159+E159-(B159+C159)),0)</f>
        <v>0.502415458937198</v>
      </c>
      <c r="X159" s="0" t="n">
        <f aca="false">IFERROR((F159-((B159+C159)*B159))/((F159+G159)-(B159+C159)^2),0)</f>
        <v>0.532996441706785</v>
      </c>
      <c r="Y159" s="0" t="n">
        <f aca="false">COUNTIFS(Games!$A$2:$A$5969,$A159,Games!$E$2:$E$5969,"&lt;&gt;")+COUNTIFS(Games!$B$2:$B$5969,$A159,Games!$F$2:$F$5969,"&lt;&gt;")</f>
        <v>32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SUMIF(Games!$A$2:$A$5969,$A160,Games!$I$2:$I$5969)+SUMIF(Games!$B$2:$B$5969,$A160,Games!$J$2:$J$5969)</f>
        <v>11</v>
      </c>
      <c r="C160" s="0" t="n">
        <f aca="false">COUNTIF(Games!$A:$A,$A160)+COUNTIF(Games!$B:$B,$A160)-B160</f>
        <v>17</v>
      </c>
      <c r="D160" s="0" t="n">
        <f aca="false">SUMIF(Games!$A$2:$A$5969,$A160,Games!$M$2:$M$5969)+SUMIF(Games!$B$2:$B$5969,$A160,Games!$K$2:$K$5969)</f>
        <v>411</v>
      </c>
      <c r="E160" s="0" t="n">
        <f aca="false">SUMIF(Games!$A$2:$A$5969,$A160,Games!$N$2:$N$5969)+SUMIF(Games!$B$2:$B$5969,$A160,Games!$L$2:$L$5969)</f>
        <v>413</v>
      </c>
      <c r="F160" s="0" t="n">
        <f aca="false">SUMIF(Games!$A$2:$A$5969,$A160,Games!$Q$2:$Q$5969)+SUMIF(Games!$B$2:$B$5969,$A160,Games!$O$2:$O$5969)</f>
        <v>12485</v>
      </c>
      <c r="G160" s="0" t="n">
        <f aca="false">SUMIF(Games!$A$2:$A$5969,$A160,Games!$R$2:$R$5969)+SUMIF(Games!$B$2:$B$5969,$A160,Games!$P$2:$P$5969)</f>
        <v>12116</v>
      </c>
      <c r="H160" s="0" t="n">
        <f aca="false">SUMIF(Games!$A$2:$A$5969,$A160,Games!$S$2:$S$5969)+SUMIF(Games!$B$2:$B$5969,$A160,Games!$T$2:$T$5969)</f>
        <v>-32.29802255289</v>
      </c>
      <c r="I160" s="0" t="n">
        <f aca="false">SUMIF(Games!$A$2:$A$5969,$A160,Games!$E$2:$E$5969)+SUMIF(Games!$B$2:$B$5969,$A160,Games!$F$2:$F$5969)</f>
        <v>1092</v>
      </c>
      <c r="J160" s="0" t="n">
        <f aca="false">SUMIF(Games!$A$2:$A$5969,$A160,Games!$F$2:$F$5969)+SUMIF(Games!$B$2:$B$5969,$A160,Games!$E$2:$E$5969)</f>
        <v>1091</v>
      </c>
      <c r="K160" s="0" t="n">
        <f aca="false">SUMIF(Games!$A$2:$A$5969,$A160,Games!$G$2:$G$5969)+SUMIF(Games!$B$2:$B$5969,$A160,Games!$H$2:$H$5969)</f>
        <v>391</v>
      </c>
      <c r="L160" s="0" t="n">
        <f aca="false">SUMIF(Games!$A$2:$A$5969,$A160,Games!$H$2:$H$5969)+SUMIF(Games!$B$2:$B$5969,$A160,Games!$G$2:$G$5969)</f>
        <v>334</v>
      </c>
      <c r="M160" s="0" t="n">
        <f aca="false">SUMIF(Games!$A:$A,$A160,Games!I:I)</f>
        <v>4</v>
      </c>
      <c r="N160" s="0" t="n">
        <f aca="false">COUNTIF(Games!$A:$A,$A160)-M160</f>
        <v>12</v>
      </c>
      <c r="O160" s="0" t="n">
        <f aca="false">I160-J160</f>
        <v>1</v>
      </c>
      <c r="P160" s="0" t="n">
        <f aca="false">IFERROR(O160/Y160,0)</f>
        <v>0.0357142857142857</v>
      </c>
      <c r="Q160" s="0" t="n">
        <f aca="false">L160-K160</f>
        <v>-57</v>
      </c>
      <c r="R160" s="0" t="n">
        <f aca="false">IFERROR(Q160/Y160,0)</f>
        <v>-2.03571428571429</v>
      </c>
      <c r="S160" s="0" t="s">
        <v>726</v>
      </c>
      <c r="T160" s="0" t="n">
        <f aca="false">IFERROR((B160/(B160+C160))*25,0)+IFERROR((D160/(D160+E160))*25,0)+IFERROR((F160/(F160+G160))*10,0)+H160+((P160-RDAVG)/RebSD)*10+((R160-TODAVG)/TOSD)*6</f>
        <v>-13.1772774176307</v>
      </c>
      <c r="U160" s="0" t="n">
        <f aca="false">W160*X160</f>
        <v>0.253067516699254</v>
      </c>
      <c r="V160" s="0" t="n">
        <f aca="false">RANK(U160,U$2:U$352)</f>
        <v>248</v>
      </c>
      <c r="W160" s="0" t="n">
        <f aca="false">IFERROR((D160-C160)/(D160+E160-(B160+C160)),0)</f>
        <v>0.494974874371859</v>
      </c>
      <c r="X160" s="0" t="n">
        <f aca="false">IFERROR((F160-((B160+C160)*B160))/((F160+G160)-(B160+C160)^2),0)</f>
        <v>0.511273460133518</v>
      </c>
      <c r="Y160" s="0" t="n">
        <f aca="false">COUNTIFS(Games!$A$2:$A$5969,$A160,Games!$E$2:$E$5969,"&lt;&gt;")+COUNTIFS(Games!$B$2:$B$5969,$A160,Games!$F$2:$F$5969,"&lt;&gt;")</f>
        <v>28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SUMIF(Games!$A$2:$A$5969,$A161,Games!$I$2:$I$5969)+SUMIF(Games!$B$2:$B$5969,$A161,Games!$J$2:$J$5969)</f>
        <v>21</v>
      </c>
      <c r="C161" s="0" t="n">
        <f aca="false">COUNTIF(Games!$A:$A,$A161)+COUNTIF(Games!$B:$B,$A161)-B161</f>
        <v>13</v>
      </c>
      <c r="D161" s="0" t="n">
        <f aca="false">SUMIF(Games!$A$2:$A$5969,$A161,Games!$M$2:$M$5969)+SUMIF(Games!$B$2:$B$5969,$A161,Games!$K$2:$K$5969)</f>
        <v>568</v>
      </c>
      <c r="E161" s="0" t="n">
        <f aca="false">SUMIF(Games!$A$2:$A$5969,$A161,Games!$N$2:$N$5969)+SUMIF(Games!$B$2:$B$5969,$A161,Games!$L$2:$L$5969)</f>
        <v>531</v>
      </c>
      <c r="F161" s="0" t="n">
        <f aca="false">SUMIF(Games!$A$2:$A$5969,$A161,Games!$Q$2:$Q$5969)+SUMIF(Games!$B$2:$B$5969,$A161,Games!$O$2:$O$5969)</f>
        <v>19191</v>
      </c>
      <c r="G161" s="0" t="n">
        <f aca="false">SUMIF(Games!$A$2:$A$5969,$A161,Games!$R$2:$R$5969)+SUMIF(Games!$B$2:$B$5969,$A161,Games!$P$2:$P$5969)</f>
        <v>16302</v>
      </c>
      <c r="H161" s="0" t="n">
        <f aca="false">SUMIF(Games!$A$2:$A$5969,$A161,Games!$S$2:$S$5969)+SUMIF(Games!$B$2:$B$5969,$A161,Games!$T$2:$T$5969)</f>
        <v>7.40318120322309</v>
      </c>
      <c r="I161" s="0" t="n">
        <f aca="false">SUMIF(Games!$A$2:$A$5969,$A161,Games!$E$2:$E$5969)+SUMIF(Games!$B$2:$B$5969,$A161,Games!$F$2:$F$5969)</f>
        <v>1171</v>
      </c>
      <c r="J161" s="0" t="n">
        <f aca="false">SUMIF(Games!$A$2:$A$5969,$A161,Games!$F$2:$F$5969)+SUMIF(Games!$B$2:$B$5969,$A161,Games!$E$2:$E$5969)</f>
        <v>1118</v>
      </c>
      <c r="K161" s="0" t="n">
        <f aca="false">SUMIF(Games!$A$2:$A$5969,$A161,Games!$G$2:$G$5969)+SUMIF(Games!$B$2:$B$5969,$A161,Games!$H$2:$H$5969)</f>
        <v>467</v>
      </c>
      <c r="L161" s="0" t="n">
        <f aca="false">SUMIF(Games!$A$2:$A$5969,$A161,Games!$H$2:$H$5969)+SUMIF(Games!$B$2:$B$5969,$A161,Games!$G$2:$G$5969)</f>
        <v>432</v>
      </c>
      <c r="M161" s="0" t="n">
        <f aca="false">SUMIF(Games!$A:$A,$A161,Games!I:I)</f>
        <v>6</v>
      </c>
      <c r="N161" s="0" t="n">
        <f aca="false">COUNTIF(Games!$A:$A,$A161)-M161</f>
        <v>7</v>
      </c>
      <c r="O161" s="0" t="n">
        <f aca="false">I161-J161</f>
        <v>53</v>
      </c>
      <c r="P161" s="0" t="n">
        <f aca="false">IFERROR(O161/Y161,0)</f>
        <v>1.55882352941176</v>
      </c>
      <c r="Q161" s="0" t="n">
        <f aca="false">L161-K161</f>
        <v>-35</v>
      </c>
      <c r="R161" s="0" t="n">
        <f aca="false">IFERROR(Q161/Y161,0)</f>
        <v>-1.02941176470588</v>
      </c>
      <c r="S161" s="0" t="s">
        <v>751</v>
      </c>
      <c r="T161" s="0" t="n">
        <f aca="false">IFERROR((B161/(B161+C161))*25,0)+IFERROR((D161/(D161+E161))*25,0)+IFERROR((F161/(F161+G161))*10,0)+H161+((P161-RDAVG)/RebSD)*10+((R161-TODAVG)/TOSD)*6</f>
        <v>40.3805054878903</v>
      </c>
      <c r="U161" s="0" t="n">
        <f aca="false">W161*X161</f>
        <v>0.280422260387616</v>
      </c>
      <c r="V161" s="0" t="n">
        <f aca="false">RANK(U161,U$2:U$352)</f>
        <v>145</v>
      </c>
      <c r="W161" s="0" t="n">
        <f aca="false">IFERROR((D161-C161)/(D161+E161-(B161+C161)),0)</f>
        <v>0.52112676056338</v>
      </c>
      <c r="X161" s="0" t="n">
        <f aca="false">IFERROR((F161-((B161+C161)*B161))/((F161+G161)-(B161+C161)^2),0)</f>
        <v>0.538107580743804</v>
      </c>
      <c r="Y161" s="0" t="n">
        <f aca="false">COUNTIFS(Games!$A$2:$A$5969,$A161,Games!$E$2:$E$5969,"&lt;&gt;")+COUNTIFS(Games!$B$2:$B$5969,$A161,Games!$F$2:$F$5969,"&lt;&gt;")</f>
        <v>34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SUMIF(Games!$A$2:$A$5969,$A162,Games!$I$2:$I$5969)+SUMIF(Games!$B$2:$B$5969,$A162,Games!$J$2:$J$5969)</f>
        <v>19</v>
      </c>
      <c r="C162" s="0" t="n">
        <f aca="false">COUNTIF(Games!$A:$A,$A162)+COUNTIF(Games!$B:$B,$A162)-B162</f>
        <v>15</v>
      </c>
      <c r="D162" s="0" t="n">
        <f aca="false">SUMIF(Games!$A$2:$A$5969,$A162,Games!$M$2:$M$5969)+SUMIF(Games!$B$2:$B$5969,$A162,Games!$K$2:$K$5969)</f>
        <v>543</v>
      </c>
      <c r="E162" s="0" t="n">
        <f aca="false">SUMIF(Games!$A$2:$A$5969,$A162,Games!$N$2:$N$5969)+SUMIF(Games!$B$2:$B$5969,$A162,Games!$L$2:$L$5969)</f>
        <v>527</v>
      </c>
      <c r="F162" s="0" t="n">
        <f aca="false">SUMIF(Games!$A$2:$A$5969,$A162,Games!$Q$2:$Q$5969)+SUMIF(Games!$B$2:$B$5969,$A162,Games!$O$2:$O$5969)</f>
        <v>17444</v>
      </c>
      <c r="G162" s="0" t="n">
        <f aca="false">SUMIF(Games!$A$2:$A$5969,$A162,Games!$R$2:$R$5969)+SUMIF(Games!$B$2:$B$5969,$A162,Games!$P$2:$P$5969)</f>
        <v>15986</v>
      </c>
      <c r="H162" s="0" t="n">
        <f aca="false">SUMIF(Games!$A$2:$A$5969,$A162,Games!$S$2:$S$5969)+SUMIF(Games!$B$2:$B$5969,$A162,Games!$T$2:$T$5969)</f>
        <v>17.7798980133003</v>
      </c>
      <c r="I162" s="0" t="n">
        <f aca="false">SUMIF(Games!$A$2:$A$5969,$A162,Games!$E$2:$E$5969)+SUMIF(Games!$B$2:$B$5969,$A162,Games!$F$2:$F$5969)</f>
        <v>1176</v>
      </c>
      <c r="J162" s="0" t="n">
        <f aca="false">SUMIF(Games!$A$2:$A$5969,$A162,Games!$F$2:$F$5969)+SUMIF(Games!$B$2:$B$5969,$A162,Games!$E$2:$E$5969)</f>
        <v>992</v>
      </c>
      <c r="K162" s="0" t="n">
        <f aca="false">SUMIF(Games!$A$2:$A$5969,$A162,Games!$G$2:$G$5969)+SUMIF(Games!$B$2:$B$5969,$A162,Games!$H$2:$H$5969)</f>
        <v>424</v>
      </c>
      <c r="L162" s="0" t="n">
        <f aca="false">SUMIF(Games!$A$2:$A$5969,$A162,Games!$H$2:$H$5969)+SUMIF(Games!$B$2:$B$5969,$A162,Games!$G$2:$G$5969)</f>
        <v>397</v>
      </c>
      <c r="M162" s="0" t="n">
        <f aca="false">SUMIF(Games!$A:$A,$A162,Games!I:I)</f>
        <v>8</v>
      </c>
      <c r="N162" s="0" t="n">
        <f aca="false">COUNTIF(Games!$A:$A,$A162)-M162</f>
        <v>11</v>
      </c>
      <c r="O162" s="0" t="n">
        <f aca="false">I162-J162</f>
        <v>184</v>
      </c>
      <c r="P162" s="0" t="n">
        <f aca="false">IFERROR(O162/Y162,0)</f>
        <v>5.41176470588235</v>
      </c>
      <c r="Q162" s="0" t="n">
        <f aca="false">L162-K162</f>
        <v>-27</v>
      </c>
      <c r="R162" s="0" t="n">
        <f aca="false">IFERROR(Q162/Y162,0)</f>
        <v>-0.794117647058824</v>
      </c>
      <c r="S162" s="0" t="s">
        <v>750</v>
      </c>
      <c r="T162" s="0" t="n">
        <f aca="false">IFERROR((B162/(B162+C162))*25,0)+IFERROR((D162/(D162+E162))*25,0)+IFERROR((F162/(F162+G162))*10,0)+H162+((P162-RDAVG)/RebSD)*10+((R162-TODAVG)/TOSD)*6</f>
        <v>60.3385112090749</v>
      </c>
      <c r="U162" s="0" t="n">
        <f aca="false">W162*X162</f>
        <v>0.265264387963774</v>
      </c>
      <c r="V162" s="0" t="n">
        <f aca="false">RANK(U162,U$2:U$352)</f>
        <v>209</v>
      </c>
      <c r="W162" s="0" t="n">
        <f aca="false">IFERROR((D162-C162)/(D162+E162-(B162+C162)),0)</f>
        <v>0.50965250965251</v>
      </c>
      <c r="X162" s="0" t="n">
        <f aca="false">IFERROR((F162-((B162+C162)*B162))/((F162+G162)-(B162+C162)^2),0)</f>
        <v>0.520480882444073</v>
      </c>
      <c r="Y162" s="0" t="n">
        <f aca="false">COUNTIFS(Games!$A$2:$A$5969,$A162,Games!$E$2:$E$5969,"&lt;&gt;")+COUNTIFS(Games!$B$2:$B$5969,$A162,Games!$F$2:$F$5969,"&lt;&gt;")</f>
        <v>34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SUMIF(Games!$A$2:$A$5969,$A163,Games!$I$2:$I$5969)+SUMIF(Games!$B$2:$B$5969,$A163,Games!$J$2:$J$5969)</f>
        <v>22</v>
      </c>
      <c r="C163" s="0" t="n">
        <f aca="false">COUNTIF(Games!$A:$A,$A163)+COUNTIF(Games!$B:$B,$A163)-B163</f>
        <v>10</v>
      </c>
      <c r="D163" s="0" t="n">
        <f aca="false">SUMIF(Games!$A$2:$A$5969,$A163,Games!$M$2:$M$5969)+SUMIF(Games!$B$2:$B$5969,$A163,Games!$K$2:$K$5969)</f>
        <v>612</v>
      </c>
      <c r="E163" s="0" t="n">
        <f aca="false">SUMIF(Games!$A$2:$A$5969,$A163,Games!$N$2:$N$5969)+SUMIF(Games!$B$2:$B$5969,$A163,Games!$L$2:$L$5969)</f>
        <v>453</v>
      </c>
      <c r="F163" s="0" t="n">
        <f aca="false">SUMIF(Games!$A$2:$A$5969,$A163,Games!$Q$2:$Q$5969)+SUMIF(Games!$B$2:$B$5969,$A163,Games!$O$2:$O$5969)</f>
        <v>19498</v>
      </c>
      <c r="G163" s="0" t="n">
        <f aca="false">SUMIF(Games!$A$2:$A$5969,$A163,Games!$R$2:$R$5969)+SUMIF(Games!$B$2:$B$5969,$A163,Games!$P$2:$P$5969)</f>
        <v>15269</v>
      </c>
      <c r="H163" s="0" t="n">
        <f aca="false">SUMIF(Games!$A$2:$A$5969,$A163,Games!$S$2:$S$5969)+SUMIF(Games!$B$2:$B$5969,$A163,Games!$T$2:$T$5969)</f>
        <v>52.2642368610947</v>
      </c>
      <c r="I163" s="0" t="n">
        <f aca="false">SUMIF(Games!$A$2:$A$5969,$A163,Games!$E$2:$E$5969)+SUMIF(Games!$B$2:$B$5969,$A163,Games!$F$2:$F$5969)</f>
        <v>1074</v>
      </c>
      <c r="J163" s="0" t="n">
        <f aca="false">SUMIF(Games!$A$2:$A$5969,$A163,Games!$F$2:$F$5969)+SUMIF(Games!$B$2:$B$5969,$A163,Games!$E$2:$E$5969)</f>
        <v>1063</v>
      </c>
      <c r="K163" s="0" t="n">
        <f aca="false">SUMIF(Games!$A$2:$A$5969,$A163,Games!$G$2:$G$5969)+SUMIF(Games!$B$2:$B$5969,$A163,Games!$H$2:$H$5969)</f>
        <v>359</v>
      </c>
      <c r="L163" s="0" t="n">
        <f aca="false">SUMIF(Games!$A$2:$A$5969,$A163,Games!$H$2:$H$5969)+SUMIF(Games!$B$2:$B$5969,$A163,Games!$G$2:$G$5969)</f>
        <v>401</v>
      </c>
      <c r="M163" s="0" t="n">
        <f aca="false">SUMIF(Games!$A:$A,$A163,Games!I:I)</f>
        <v>8</v>
      </c>
      <c r="N163" s="0" t="n">
        <f aca="false">COUNTIF(Games!$A:$A,$A163)-M163</f>
        <v>4</v>
      </c>
      <c r="O163" s="0" t="n">
        <f aca="false">I163-J163</f>
        <v>11</v>
      </c>
      <c r="P163" s="0" t="n">
        <f aca="false">IFERROR(O163/Y163,0)</f>
        <v>0.354838709677419</v>
      </c>
      <c r="Q163" s="0" t="n">
        <f aca="false">L163-K163</f>
        <v>42</v>
      </c>
      <c r="R163" s="0" t="n">
        <f aca="false">IFERROR(Q163/Y163,0)</f>
        <v>1.35483870967742</v>
      </c>
      <c r="S163" s="0" t="s">
        <v>739</v>
      </c>
      <c r="T163" s="0" t="n">
        <f aca="false">IFERROR((B163/(B163+C163))*25,0)+IFERROR((D163/(D163+E163))*25,0)+IFERROR((F163/(F163+G163))*10,0)+H163+((P163-RDAVG)/RebSD)*10+((R163-TODAVG)/TOSD)*6</f>
        <v>92.9003994546415</v>
      </c>
      <c r="U163" s="0" t="n">
        <f aca="false">W163*X163</f>
        <v>0.324587432267692</v>
      </c>
      <c r="V163" s="0" t="n">
        <f aca="false">RANK(U163,U$2:U$352)</f>
        <v>51</v>
      </c>
      <c r="W163" s="0" t="n">
        <f aca="false">IFERROR((D163-C163)/(D163+E163-(B163+C163)),0)</f>
        <v>0.582768635043563</v>
      </c>
      <c r="X163" s="0" t="n">
        <f aca="false">IFERROR((F163-((B163+C163)*B163))/((F163+G163)-(B163+C163)^2),0)</f>
        <v>0.556974779954361</v>
      </c>
      <c r="Y163" s="0" t="n">
        <f aca="false">COUNTIFS(Games!$A$2:$A$5969,$A163,Games!$E$2:$E$5969,"&lt;&gt;")+COUNTIFS(Games!$B$2:$B$5969,$A163,Games!$F$2:$F$5969,"&lt;&gt;")</f>
        <v>31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SUMIF(Games!$A$2:$A$5969,$A164,Games!$I$2:$I$5969)+SUMIF(Games!$B$2:$B$5969,$A164,Games!$J$2:$J$5969)</f>
        <v>16</v>
      </c>
      <c r="C164" s="0" t="n">
        <f aca="false">COUNTIF(Games!$A:$A,$A164)+COUNTIF(Games!$B:$B,$A164)-B164</f>
        <v>18</v>
      </c>
      <c r="D164" s="0" t="n">
        <f aca="false">SUMIF(Games!$A$2:$A$5969,$A164,Games!$M$2:$M$5969)+SUMIF(Games!$B$2:$B$5969,$A164,Games!$K$2:$K$5969)</f>
        <v>575</v>
      </c>
      <c r="E164" s="0" t="n">
        <f aca="false">SUMIF(Games!$A$2:$A$5969,$A164,Games!$N$2:$N$5969)+SUMIF(Games!$B$2:$B$5969,$A164,Games!$L$2:$L$5969)</f>
        <v>481</v>
      </c>
      <c r="F164" s="0" t="n">
        <f aca="false">SUMIF(Games!$A$2:$A$5969,$A164,Games!$Q$2:$Q$5969)+SUMIF(Games!$B$2:$B$5969,$A164,Games!$O$2:$O$5969)</f>
        <v>17657</v>
      </c>
      <c r="G164" s="0" t="n">
        <f aca="false">SUMIF(Games!$A$2:$A$5969,$A164,Games!$R$2:$R$5969)+SUMIF(Games!$B$2:$B$5969,$A164,Games!$P$2:$P$5969)</f>
        <v>15720</v>
      </c>
      <c r="H164" s="0" t="n">
        <f aca="false">SUMIF(Games!$A$2:$A$5969,$A164,Games!$S$2:$S$5969)+SUMIF(Games!$B$2:$B$5969,$A164,Games!$T$2:$T$5969)</f>
        <v>-8.66443015263445</v>
      </c>
      <c r="I164" s="0" t="n">
        <f aca="false">SUMIF(Games!$A$2:$A$5969,$A164,Games!$E$2:$E$5969)+SUMIF(Games!$B$2:$B$5969,$A164,Games!$F$2:$F$5969)</f>
        <v>1190</v>
      </c>
      <c r="J164" s="0" t="n">
        <f aca="false">SUMIF(Games!$A$2:$A$5969,$A164,Games!$F$2:$F$5969)+SUMIF(Games!$B$2:$B$5969,$A164,Games!$E$2:$E$5969)</f>
        <v>1134</v>
      </c>
      <c r="K164" s="0" t="n">
        <f aca="false">SUMIF(Games!$A$2:$A$5969,$A164,Games!$G$2:$G$5969)+SUMIF(Games!$B$2:$B$5969,$A164,Games!$H$2:$H$5969)</f>
        <v>434</v>
      </c>
      <c r="L164" s="0" t="n">
        <f aca="false">SUMIF(Games!$A$2:$A$5969,$A164,Games!$H$2:$H$5969)+SUMIF(Games!$B$2:$B$5969,$A164,Games!$G$2:$G$5969)</f>
        <v>419</v>
      </c>
      <c r="M164" s="0" t="n">
        <f aca="false">SUMIF(Games!$A:$A,$A164,Games!I:I)</f>
        <v>6</v>
      </c>
      <c r="N164" s="0" t="n">
        <f aca="false">COUNTIF(Games!$A:$A,$A164)-M164</f>
        <v>13</v>
      </c>
      <c r="O164" s="0" t="n">
        <f aca="false">I164-J164</f>
        <v>56</v>
      </c>
      <c r="P164" s="0" t="n">
        <f aca="false">IFERROR(O164/Y164,0)</f>
        <v>1.6969696969697</v>
      </c>
      <c r="Q164" s="0" t="n">
        <f aca="false">L164-K164</f>
        <v>-15</v>
      </c>
      <c r="R164" s="0" t="n">
        <f aca="false">IFERROR(Q164/Y164,0)</f>
        <v>-0.454545454545455</v>
      </c>
      <c r="S164" s="0" t="s">
        <v>728</v>
      </c>
      <c r="T164" s="0" t="n">
        <f aca="false">IFERROR((B164/(B164+C164))*25,0)+IFERROR((D164/(D164+E164))*25,0)+IFERROR((F164/(F164+G164))*10,0)+H164+((P164-RDAVG)/RebSD)*10+((R164-TODAVG)/TOSD)*6</f>
        <v>23.4324045716593</v>
      </c>
      <c r="U164" s="0" t="n">
        <f aca="false">W164*X164</f>
        <v>0.289461917574996</v>
      </c>
      <c r="V164" s="0" t="n">
        <f aca="false">RANK(U164,U$2:U$352)</f>
        <v>121</v>
      </c>
      <c r="W164" s="0" t="n">
        <f aca="false">IFERROR((D164-C164)/(D164+E164-(B164+C164)),0)</f>
        <v>0.545009784735812</v>
      </c>
      <c r="X164" s="0" t="n">
        <f aca="false">IFERROR((F164-((B164+C164)*B164))/((F164+G164)-(B164+C164)^2),0)</f>
        <v>0.531113249123243</v>
      </c>
      <c r="Y164" s="0" t="n">
        <f aca="false">COUNTIFS(Games!$A$2:$A$5969,$A164,Games!$E$2:$E$5969,"&lt;&gt;")+COUNTIFS(Games!$B$2:$B$5969,$A164,Games!$F$2:$F$5969,"&lt;&gt;")</f>
        <v>33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SUMIF(Games!$A$2:$A$5969,$A165,Games!$I$2:$I$5969)+SUMIF(Games!$B$2:$B$5969,$A165,Games!$J$2:$J$5969)</f>
        <v>32</v>
      </c>
      <c r="C165" s="0" t="n">
        <f aca="false">COUNTIF(Games!$A:$A,$A165)+COUNTIF(Games!$B:$B,$A165)-B165</f>
        <v>7</v>
      </c>
      <c r="D165" s="0" t="n">
        <f aca="false">SUMIF(Games!$A$2:$A$5969,$A165,Games!$M$2:$M$5969)+SUMIF(Games!$B$2:$B$5969,$A165,Games!$K$2:$K$5969)</f>
        <v>785</v>
      </c>
      <c r="E165" s="0" t="n">
        <f aca="false">SUMIF(Games!$A$2:$A$5969,$A165,Games!$N$2:$N$5969)+SUMIF(Games!$B$2:$B$5969,$A165,Games!$L$2:$L$5969)</f>
        <v>531</v>
      </c>
      <c r="F165" s="0" t="n">
        <f aca="false">SUMIF(Games!$A$2:$A$5969,$A165,Games!$Q$2:$Q$5969)+SUMIF(Games!$B$2:$B$5969,$A165,Games!$O$2:$O$5969)</f>
        <v>24246</v>
      </c>
      <c r="G165" s="0" t="n">
        <f aca="false">SUMIF(Games!$A$2:$A$5969,$A165,Games!$R$2:$R$5969)+SUMIF(Games!$B$2:$B$5969,$A165,Games!$P$2:$P$5969)</f>
        <v>18853</v>
      </c>
      <c r="H165" s="0" t="n">
        <f aca="false">SUMIF(Games!$A$2:$A$5969,$A165,Games!$S$2:$S$5969)+SUMIF(Games!$B$2:$B$5969,$A165,Games!$T$2:$T$5969)</f>
        <v>109.820750155936</v>
      </c>
      <c r="I165" s="0" t="n">
        <f aca="false">SUMIF(Games!$A$2:$A$5969,$A165,Games!$E$2:$E$5969)+SUMIF(Games!$B$2:$B$5969,$A165,Games!$F$2:$F$5969)</f>
        <v>1303</v>
      </c>
      <c r="J165" s="0" t="n">
        <f aca="false">SUMIF(Games!$A$2:$A$5969,$A165,Games!$F$2:$F$5969)+SUMIF(Games!$B$2:$B$5969,$A165,Games!$E$2:$E$5969)</f>
        <v>1291</v>
      </c>
      <c r="K165" s="0" t="n">
        <f aca="false">SUMIF(Games!$A$2:$A$5969,$A165,Games!$G$2:$G$5969)+SUMIF(Games!$B$2:$B$5969,$A165,Games!$H$2:$H$5969)</f>
        <v>364</v>
      </c>
      <c r="L165" s="0" t="n">
        <f aca="false">SUMIF(Games!$A$2:$A$5969,$A165,Games!$H$2:$H$5969)+SUMIF(Games!$B$2:$B$5969,$A165,Games!$G$2:$G$5969)</f>
        <v>501</v>
      </c>
      <c r="M165" s="0" t="n">
        <f aca="false">SUMIF(Games!$A:$A,$A165,Games!I:I)</f>
        <v>10</v>
      </c>
      <c r="N165" s="0" t="n">
        <f aca="false">COUNTIF(Games!$A:$A,$A165)-M165</f>
        <v>6</v>
      </c>
      <c r="O165" s="0" t="n">
        <f aca="false">I165-J165</f>
        <v>12</v>
      </c>
      <c r="P165" s="0" t="n">
        <f aca="false">IFERROR(O165/Y165,0)</f>
        <v>0.307692307692308</v>
      </c>
      <c r="Q165" s="0" t="n">
        <f aca="false">L165-K165</f>
        <v>137</v>
      </c>
      <c r="R165" s="0" t="n">
        <f aca="false">IFERROR(Q165/Y165,0)</f>
        <v>3.51282051282051</v>
      </c>
      <c r="S165" s="0" t="s">
        <v>757</v>
      </c>
      <c r="T165" s="0" t="n">
        <f aca="false">IFERROR((B165/(B165+C165))*25,0)+IFERROR((D165/(D165+E165))*25,0)+IFERROR((F165/(F165+G165))*10,0)+H165+((P165-RDAVG)/RebSD)*10+((R165-TODAVG)/TOSD)*6</f>
        <v>161.108790672591</v>
      </c>
      <c r="U165" s="0" t="n">
        <f aca="false">W165*X165</f>
        <v>0.33698857292045</v>
      </c>
      <c r="V165" s="0" t="n">
        <f aca="false">RANK(U165,U$2:U$352)</f>
        <v>33</v>
      </c>
      <c r="W165" s="0" t="n">
        <f aca="false">IFERROR((D165-C165)/(D165+E165-(B165+C165)),0)</f>
        <v>0.609240407204385</v>
      </c>
      <c r="X165" s="0" t="n">
        <f aca="false">IFERROR((F165-((B165+C165)*B165))/((F165+G165)-(B165+C165)^2),0)</f>
        <v>0.553129058636779</v>
      </c>
      <c r="Y165" s="0" t="n">
        <f aca="false">COUNTIFS(Games!$A$2:$A$5969,$A165,Games!$E$2:$E$5969,"&lt;&gt;")+COUNTIFS(Games!$B$2:$B$5969,$A165,Games!$F$2:$F$5969,"&lt;&gt;")</f>
        <v>39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SUMIF(Games!$A$2:$A$5969,$A166,Games!$I$2:$I$5969)+SUMIF(Games!$B$2:$B$5969,$A166,Games!$J$2:$J$5969)</f>
        <v>29</v>
      </c>
      <c r="C166" s="0" t="n">
        <f aca="false">COUNTIF(Games!$A:$A,$A166)+COUNTIF(Games!$B:$B,$A166)-B166</f>
        <v>5</v>
      </c>
      <c r="D166" s="0" t="n">
        <f aca="false">SUMIF(Games!$A$2:$A$5969,$A166,Games!$M$2:$M$5969)+SUMIF(Games!$B$2:$B$5969,$A166,Games!$K$2:$K$5969)</f>
        <v>622</v>
      </c>
      <c r="E166" s="0" t="n">
        <f aca="false">SUMIF(Games!$A$2:$A$5969,$A166,Games!$N$2:$N$5969)+SUMIF(Games!$B$2:$B$5969,$A166,Games!$L$2:$L$5969)</f>
        <v>516</v>
      </c>
      <c r="F166" s="0" t="n">
        <f aca="false">SUMIF(Games!$A$2:$A$5969,$A166,Games!$Q$2:$Q$5969)+SUMIF(Games!$B$2:$B$5969,$A166,Games!$O$2:$O$5969)</f>
        <v>21076</v>
      </c>
      <c r="G166" s="0" t="n">
        <f aca="false">SUMIF(Games!$A$2:$A$5969,$A166,Games!$R$2:$R$5969)+SUMIF(Games!$B$2:$B$5969,$A166,Games!$P$2:$P$5969)</f>
        <v>16158</v>
      </c>
      <c r="H166" s="0" t="n">
        <f aca="false">SUMIF(Games!$A$2:$A$5969,$A166,Games!$S$2:$S$5969)+SUMIF(Games!$B$2:$B$5969,$A166,Games!$T$2:$T$5969)</f>
        <v>123.424622833621</v>
      </c>
      <c r="I166" s="0" t="n">
        <f aca="false">SUMIF(Games!$A$2:$A$5969,$A166,Games!$E$2:$E$5969)+SUMIF(Games!$B$2:$B$5969,$A166,Games!$F$2:$F$5969)</f>
        <v>1356</v>
      </c>
      <c r="J166" s="0" t="n">
        <f aca="false">SUMIF(Games!$A$2:$A$5969,$A166,Games!$F$2:$F$5969)+SUMIF(Games!$B$2:$B$5969,$A166,Games!$E$2:$E$5969)</f>
        <v>1016</v>
      </c>
      <c r="K166" s="0" t="n">
        <f aca="false">SUMIF(Games!$A$2:$A$5969,$A166,Games!$G$2:$G$5969)+SUMIF(Games!$B$2:$B$5969,$A166,Games!$H$2:$H$5969)</f>
        <v>432</v>
      </c>
      <c r="L166" s="0" t="n">
        <f aca="false">SUMIF(Games!$A$2:$A$5969,$A166,Games!$H$2:$H$5969)+SUMIF(Games!$B$2:$B$5969,$A166,Games!$G$2:$G$5969)</f>
        <v>326</v>
      </c>
      <c r="M166" s="0" t="n">
        <f aca="false">SUMIF(Games!$A:$A,$A166,Games!I:I)</f>
        <v>10</v>
      </c>
      <c r="N166" s="0" t="n">
        <f aca="false">COUNTIF(Games!$A:$A,$A166)-M166</f>
        <v>1</v>
      </c>
      <c r="O166" s="0" t="n">
        <f aca="false">I166-J166</f>
        <v>340</v>
      </c>
      <c r="P166" s="0" t="n">
        <f aca="false">IFERROR(O166/Y166,0)</f>
        <v>10.3030303030303</v>
      </c>
      <c r="Q166" s="0" t="n">
        <f aca="false">L166-K166</f>
        <v>-106</v>
      </c>
      <c r="R166" s="0" t="n">
        <f aca="false">IFERROR(Q166/Y166,0)</f>
        <v>-3.21212121212121</v>
      </c>
      <c r="S166" s="0" t="s">
        <v>757</v>
      </c>
      <c r="T166" s="0" t="n">
        <f aca="false">IFERROR((B166/(B166+C166))*25,0)+IFERROR((D166/(D166+E166))*25,0)+IFERROR((F166/(F166+G166))*10,0)+H166+((P166-RDAVG)/RebSD)*10+((R166-TODAVG)/TOSD)*6</f>
        <v>180.644158049161</v>
      </c>
      <c r="U166" s="0" t="n">
        <f aca="false">W166*X166</f>
        <v>0.311210021202049</v>
      </c>
      <c r="V166" s="0" t="n">
        <f aca="false">RANK(U166,U$2:U$352)</f>
        <v>75</v>
      </c>
      <c r="W166" s="0" t="n">
        <f aca="false">IFERROR((D166-C166)/(D166+E166-(B166+C166)),0)</f>
        <v>0.558876811594203</v>
      </c>
      <c r="X166" s="0" t="n">
        <f aca="false">IFERROR((F166-((B166+C166)*B166))/((F166+G166)-(B166+C166)^2),0)</f>
        <v>0.556849049282111</v>
      </c>
      <c r="Y166" s="0" t="n">
        <f aca="false">COUNTIFS(Games!$A$2:$A$5969,$A166,Games!$E$2:$E$5969,"&lt;&gt;")+COUNTIFS(Games!$B$2:$B$5969,$A166,Games!$F$2:$F$5969,"&lt;&gt;")</f>
        <v>33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SUMIF(Games!$A$2:$A$5969,$A167,Games!$I$2:$I$5969)+SUMIF(Games!$B$2:$B$5969,$A167,Games!$J$2:$J$5969)</f>
        <v>25</v>
      </c>
      <c r="C167" s="0" t="n">
        <f aca="false">COUNTIF(Games!$A:$A,$A167)+COUNTIF(Games!$B:$B,$A167)-B167</f>
        <v>8</v>
      </c>
      <c r="D167" s="0" t="n">
        <f aca="false">SUMIF(Games!$A$2:$A$5969,$A167,Games!$M$2:$M$5969)+SUMIF(Games!$B$2:$B$5969,$A167,Games!$K$2:$K$5969)</f>
        <v>610</v>
      </c>
      <c r="E167" s="0" t="n">
        <f aca="false">SUMIF(Games!$A$2:$A$5969,$A167,Games!$N$2:$N$5969)+SUMIF(Games!$B$2:$B$5969,$A167,Games!$L$2:$L$5969)</f>
        <v>461</v>
      </c>
      <c r="F167" s="0" t="n">
        <f aca="false">SUMIF(Games!$A$2:$A$5969,$A167,Games!$Q$2:$Q$5969)+SUMIF(Games!$B$2:$B$5969,$A167,Games!$O$2:$O$5969)</f>
        <v>18137</v>
      </c>
      <c r="G167" s="0" t="n">
        <f aca="false">SUMIF(Games!$A$2:$A$5969,$A167,Games!$R$2:$R$5969)+SUMIF(Games!$B$2:$B$5969,$A167,Games!$P$2:$P$5969)</f>
        <v>15599</v>
      </c>
      <c r="H167" s="0" t="n">
        <f aca="false">SUMIF(Games!$A$2:$A$5969,$A167,Games!$S$2:$S$5969)+SUMIF(Games!$B$2:$B$5969,$A167,Games!$T$2:$T$5969)</f>
        <v>74.2196253603707</v>
      </c>
      <c r="I167" s="0" t="n">
        <f aca="false">SUMIF(Games!$A$2:$A$5969,$A167,Games!$E$2:$E$5969)+SUMIF(Games!$B$2:$B$5969,$A167,Games!$F$2:$F$5969)</f>
        <v>1182</v>
      </c>
      <c r="J167" s="0" t="n">
        <f aca="false">SUMIF(Games!$A$2:$A$5969,$A167,Games!$F$2:$F$5969)+SUMIF(Games!$B$2:$B$5969,$A167,Games!$E$2:$E$5969)</f>
        <v>1003</v>
      </c>
      <c r="K167" s="0" t="n">
        <f aca="false">SUMIF(Games!$A$2:$A$5969,$A167,Games!$G$2:$G$5969)+SUMIF(Games!$B$2:$B$5969,$A167,Games!$H$2:$H$5969)</f>
        <v>413</v>
      </c>
      <c r="L167" s="0" t="n">
        <f aca="false">SUMIF(Games!$A$2:$A$5969,$A167,Games!$H$2:$H$5969)+SUMIF(Games!$B$2:$B$5969,$A167,Games!$G$2:$G$5969)</f>
        <v>438</v>
      </c>
      <c r="M167" s="0" t="n">
        <f aca="false">SUMIF(Games!$A:$A,$A167,Games!I:I)</f>
        <v>13</v>
      </c>
      <c r="N167" s="0" t="n">
        <f aca="false">COUNTIF(Games!$A:$A,$A167)-M167</f>
        <v>5</v>
      </c>
      <c r="O167" s="0" t="n">
        <f aca="false">I167-J167</f>
        <v>179</v>
      </c>
      <c r="P167" s="0" t="n">
        <f aca="false">IFERROR(O167/Y167,0)</f>
        <v>5.42424242424242</v>
      </c>
      <c r="Q167" s="0" t="n">
        <f aca="false">L167-K167</f>
        <v>25</v>
      </c>
      <c r="R167" s="0" t="n">
        <f aca="false">IFERROR(Q167/Y167,0)</f>
        <v>0.757575757575758</v>
      </c>
      <c r="S167" s="0" t="s">
        <v>749</v>
      </c>
      <c r="T167" s="0" t="n">
        <f aca="false">IFERROR((B167/(B167+C167))*25,0)+IFERROR((D167/(D167+E167))*25,0)+IFERROR((F167/(F167+G167))*10,0)+H167+((P167-RDAVG)/RebSD)*10+((R167-TODAVG)/TOSD)*6</f>
        <v>128.449014307235</v>
      </c>
      <c r="U167" s="0" t="n">
        <f aca="false">W167*X167</f>
        <v>0.307541056480093</v>
      </c>
      <c r="V167" s="0" t="n">
        <f aca="false">RANK(U167,U$2:U$352)</f>
        <v>80</v>
      </c>
      <c r="W167" s="0" t="n">
        <f aca="false">IFERROR((D167-C167)/(D167+E167-(B167+C167)),0)</f>
        <v>0.579961464354528</v>
      </c>
      <c r="X167" s="0" t="n">
        <f aca="false">IFERROR((F167-((B167+C167)*B167))/((F167+G167)-(B167+C167)^2),0)</f>
        <v>0.530278432934113</v>
      </c>
      <c r="Y167" s="0" t="n">
        <f aca="false">COUNTIFS(Games!$A$2:$A$5969,$A167,Games!$E$2:$E$5969,"&lt;&gt;")+COUNTIFS(Games!$B$2:$B$5969,$A167,Games!$F$2:$F$5969,"&lt;&gt;")</f>
        <v>33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SUMIF(Games!$A$2:$A$5969,$A168,Games!$I$2:$I$5969)+SUMIF(Games!$B$2:$B$5969,$A168,Games!$J$2:$J$5969)</f>
        <v>16</v>
      </c>
      <c r="C168" s="0" t="n">
        <f aca="false">COUNTIF(Games!$A:$A,$A168)+COUNTIF(Games!$B:$B,$A168)-B168</f>
        <v>17</v>
      </c>
      <c r="D168" s="0" t="n">
        <f aca="false">SUMIF(Games!$A$2:$A$5969,$A168,Games!$M$2:$M$5969)+SUMIF(Games!$B$2:$B$5969,$A168,Games!$K$2:$K$5969)</f>
        <v>503</v>
      </c>
      <c r="E168" s="0" t="n">
        <f aca="false">SUMIF(Games!$A$2:$A$5969,$A168,Games!$N$2:$N$5969)+SUMIF(Games!$B$2:$B$5969,$A168,Games!$L$2:$L$5969)</f>
        <v>522</v>
      </c>
      <c r="F168" s="0" t="n">
        <f aca="false">SUMIF(Games!$A$2:$A$5969,$A168,Games!$Q$2:$Q$5969)+SUMIF(Games!$B$2:$B$5969,$A168,Games!$O$2:$O$5969)</f>
        <v>16251</v>
      </c>
      <c r="G168" s="0" t="n">
        <f aca="false">SUMIF(Games!$A$2:$A$5969,$A168,Games!$R$2:$R$5969)+SUMIF(Games!$B$2:$B$5969,$A168,Games!$P$2:$P$5969)</f>
        <v>15882</v>
      </c>
      <c r="H168" s="0" t="n">
        <f aca="false">SUMIF(Games!$A$2:$A$5969,$A168,Games!$S$2:$S$5969)+SUMIF(Games!$B$2:$B$5969,$A168,Games!$T$2:$T$5969)</f>
        <v>-5.59375643947679</v>
      </c>
      <c r="I168" s="0" t="n">
        <f aca="false">SUMIF(Games!$A$2:$A$5969,$A168,Games!$E$2:$E$5969)+SUMIF(Games!$B$2:$B$5969,$A168,Games!$F$2:$F$5969)</f>
        <v>1146</v>
      </c>
      <c r="J168" s="0" t="n">
        <f aca="false">SUMIF(Games!$A$2:$A$5969,$A168,Games!$F$2:$F$5969)+SUMIF(Games!$B$2:$B$5969,$A168,Games!$E$2:$E$5969)</f>
        <v>1108</v>
      </c>
      <c r="K168" s="0" t="n">
        <f aca="false">SUMIF(Games!$A$2:$A$5969,$A168,Games!$G$2:$G$5969)+SUMIF(Games!$B$2:$B$5969,$A168,Games!$H$2:$H$5969)</f>
        <v>412</v>
      </c>
      <c r="L168" s="0" t="n">
        <f aca="false">SUMIF(Games!$A$2:$A$5969,$A168,Games!$H$2:$H$5969)+SUMIF(Games!$B$2:$B$5969,$A168,Games!$G$2:$G$5969)</f>
        <v>406</v>
      </c>
      <c r="M168" s="0" t="n">
        <f aca="false">SUMIF(Games!$A:$A,$A168,Games!I:I)</f>
        <v>7</v>
      </c>
      <c r="N168" s="0" t="n">
        <f aca="false">COUNTIF(Games!$A:$A,$A168)-M168</f>
        <v>10</v>
      </c>
      <c r="O168" s="0" t="n">
        <f aca="false">I168-J168</f>
        <v>38</v>
      </c>
      <c r="P168" s="0" t="n">
        <f aca="false">IFERROR(O168/Y168,0)</f>
        <v>1.15151515151515</v>
      </c>
      <c r="Q168" s="0" t="n">
        <f aca="false">L168-K168</f>
        <v>-6</v>
      </c>
      <c r="R168" s="0" t="n">
        <f aca="false">IFERROR(Q168/Y168,0)</f>
        <v>-0.181818181818182</v>
      </c>
      <c r="S168" s="0" t="s">
        <v>752</v>
      </c>
      <c r="T168" s="0" t="n">
        <f aca="false">IFERROR((B168/(B168+C168))*25,0)+IFERROR((D168/(D168+E168))*25,0)+IFERROR((F168/(F168+G168))*10,0)+H168+((P168-RDAVG)/RebSD)*10+((R168-TODAVG)/TOSD)*6</f>
        <v>24.6356471490518</v>
      </c>
      <c r="U168" s="0" t="n">
        <f aca="false">W168*X168</f>
        <v>0.248131749005574</v>
      </c>
      <c r="V168" s="0" t="n">
        <f aca="false">RANK(U168,U$2:U$352)</f>
        <v>272</v>
      </c>
      <c r="W168" s="0" t="n">
        <f aca="false">IFERROR((D168-C168)/(D168+E168-(B168+C168)),0)</f>
        <v>0.48991935483871</v>
      </c>
      <c r="X168" s="0" t="n">
        <f aca="false">IFERROR((F168-((B168+C168)*B168))/((F168+G168)-(B168+C168)^2),0)</f>
        <v>0.506474681097797</v>
      </c>
      <c r="Y168" s="0" t="n">
        <f aca="false">COUNTIFS(Games!$A$2:$A$5969,$A168,Games!$E$2:$E$5969,"&lt;&gt;")+COUNTIFS(Games!$B$2:$B$5969,$A168,Games!$F$2:$F$5969,"&lt;&gt;")</f>
        <v>33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SUMIF(Games!$A$2:$A$5969,$A169,Games!$I$2:$I$5969)+SUMIF(Games!$B$2:$B$5969,$A169,Games!$J$2:$J$5969)</f>
        <v>14</v>
      </c>
      <c r="C169" s="0" t="n">
        <f aca="false">COUNTIF(Games!$A:$A,$A169)+COUNTIF(Games!$B:$B,$A169)-B169</f>
        <v>17</v>
      </c>
      <c r="D169" s="0" t="n">
        <f aca="false">SUMIF(Games!$A$2:$A$5969,$A169,Games!$M$2:$M$5969)+SUMIF(Games!$B$2:$B$5969,$A169,Games!$K$2:$K$5969)</f>
        <v>562</v>
      </c>
      <c r="E169" s="0" t="n">
        <f aca="false">SUMIF(Games!$A$2:$A$5969,$A169,Games!$N$2:$N$5969)+SUMIF(Games!$B$2:$B$5969,$A169,Games!$L$2:$L$5969)</f>
        <v>470</v>
      </c>
      <c r="F169" s="0" t="n">
        <f aca="false">SUMIF(Games!$A$2:$A$5969,$A169,Games!$Q$2:$Q$5969)+SUMIF(Games!$B$2:$B$5969,$A169,Games!$O$2:$O$5969)</f>
        <v>18659</v>
      </c>
      <c r="G169" s="0" t="n">
        <f aca="false">SUMIF(Games!$A$2:$A$5969,$A169,Games!$R$2:$R$5969)+SUMIF(Games!$B$2:$B$5969,$A169,Games!$P$2:$P$5969)</f>
        <v>14928</v>
      </c>
      <c r="H169" s="0" t="n">
        <f aca="false">SUMIF(Games!$A$2:$A$5969,$A169,Games!$S$2:$S$5969)+SUMIF(Games!$B$2:$B$5969,$A169,Games!$T$2:$T$5969)</f>
        <v>9.31060297910682</v>
      </c>
      <c r="I169" s="0" t="n">
        <f aca="false">SUMIF(Games!$A$2:$A$5969,$A169,Games!$E$2:$E$5969)+SUMIF(Games!$B$2:$B$5969,$A169,Games!$F$2:$F$5969)</f>
        <v>1182</v>
      </c>
      <c r="J169" s="0" t="n">
        <f aca="false">SUMIF(Games!$A$2:$A$5969,$A169,Games!$F$2:$F$5969)+SUMIF(Games!$B$2:$B$5969,$A169,Games!$E$2:$E$5969)</f>
        <v>1191</v>
      </c>
      <c r="K169" s="0" t="n">
        <f aca="false">SUMIF(Games!$A$2:$A$5969,$A169,Games!$G$2:$G$5969)+SUMIF(Games!$B$2:$B$5969,$A169,Games!$H$2:$H$5969)</f>
        <v>341</v>
      </c>
      <c r="L169" s="0" t="n">
        <f aca="false">SUMIF(Games!$A$2:$A$5969,$A169,Games!$H$2:$H$5969)+SUMIF(Games!$B$2:$B$5969,$A169,Games!$G$2:$G$5969)</f>
        <v>351</v>
      </c>
      <c r="M169" s="0" t="n">
        <f aca="false">SUMIF(Games!$A:$A,$A169,Games!I:I)</f>
        <v>2</v>
      </c>
      <c r="N169" s="0" t="n">
        <f aca="false">COUNTIF(Games!$A:$A,$A169)-M169</f>
        <v>9</v>
      </c>
      <c r="O169" s="0" t="n">
        <f aca="false">I169-J169</f>
        <v>-9</v>
      </c>
      <c r="P169" s="0" t="n">
        <f aca="false">IFERROR(O169/Y169,0)</f>
        <v>-0.290322580645161</v>
      </c>
      <c r="Q169" s="0" t="n">
        <f aca="false">L169-K169</f>
        <v>10</v>
      </c>
      <c r="R169" s="0" t="n">
        <f aca="false">IFERROR(Q169/Y169,0)</f>
        <v>0.32258064516129</v>
      </c>
      <c r="S169" s="0" t="s">
        <v>757</v>
      </c>
      <c r="T169" s="0" t="n">
        <f aca="false">IFERROR((B169/(B169+C169))*25,0)+IFERROR((D169/(D169+E169))*25,0)+IFERROR((F169/(F169+G169))*10,0)+H169+((P169-RDAVG)/RebSD)*10+((R169-TODAVG)/TOSD)*6</f>
        <v>38.1517753045968</v>
      </c>
      <c r="U169" s="0" t="n">
        <f aca="false">W169*X169</f>
        <v>0.304134809590581</v>
      </c>
      <c r="V169" s="0" t="n">
        <f aca="false">RANK(U169,U$2:U$352)</f>
        <v>86</v>
      </c>
      <c r="W169" s="0" t="n">
        <f aca="false">IFERROR((D169-C169)/(D169+E169-(B169+C169)),0)</f>
        <v>0.544455544455544</v>
      </c>
      <c r="X169" s="0" t="n">
        <f aca="false">IFERROR((F169-((B169+C169)*B169))/((F169+G169)-(B169+C169)^2),0)</f>
        <v>0.558603567706737</v>
      </c>
      <c r="Y169" s="0" t="n">
        <f aca="false">COUNTIFS(Games!$A$2:$A$5969,$A169,Games!$E$2:$E$5969,"&lt;&gt;")+COUNTIFS(Games!$B$2:$B$5969,$A169,Games!$F$2:$F$5969,"&lt;&gt;")</f>
        <v>31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SUMIF(Games!$A$2:$A$5969,$A170,Games!$I$2:$I$5969)+SUMIF(Games!$B$2:$B$5969,$A170,Games!$J$2:$J$5969)</f>
        <v>25</v>
      </c>
      <c r="C170" s="0" t="n">
        <f aca="false">COUNTIF(Games!$A:$A,$A170)+COUNTIF(Games!$B:$B,$A170)-B170</f>
        <v>12</v>
      </c>
      <c r="D170" s="0" t="n">
        <f aca="false">SUMIF(Games!$A$2:$A$5969,$A170,Games!$M$2:$M$5969)+SUMIF(Games!$B$2:$B$5969,$A170,Games!$K$2:$K$5969)</f>
        <v>653</v>
      </c>
      <c r="E170" s="0" t="n">
        <f aca="false">SUMIF(Games!$A$2:$A$5969,$A170,Games!$N$2:$N$5969)+SUMIF(Games!$B$2:$B$5969,$A170,Games!$L$2:$L$5969)</f>
        <v>548</v>
      </c>
      <c r="F170" s="0" t="n">
        <f aca="false">SUMIF(Games!$A$2:$A$5969,$A170,Games!$Q$2:$Q$5969)+SUMIF(Games!$B$2:$B$5969,$A170,Games!$O$2:$O$5969)</f>
        <v>22202</v>
      </c>
      <c r="G170" s="0" t="n">
        <f aca="false">SUMIF(Games!$A$2:$A$5969,$A170,Games!$R$2:$R$5969)+SUMIF(Games!$B$2:$B$5969,$A170,Games!$P$2:$P$5969)</f>
        <v>16924</v>
      </c>
      <c r="H170" s="0" t="n">
        <f aca="false">SUMIF(Games!$A$2:$A$5969,$A170,Games!$S$2:$S$5969)+SUMIF(Games!$B$2:$B$5969,$A170,Games!$T$2:$T$5969)</f>
        <v>53.4989776898721</v>
      </c>
      <c r="I170" s="0" t="n">
        <f aca="false">SUMIF(Games!$A$2:$A$5969,$A170,Games!$E$2:$E$5969)+SUMIF(Games!$B$2:$B$5969,$A170,Games!$F$2:$F$5969)</f>
        <v>1293</v>
      </c>
      <c r="J170" s="0" t="n">
        <f aca="false">SUMIF(Games!$A$2:$A$5969,$A170,Games!$F$2:$F$5969)+SUMIF(Games!$B$2:$B$5969,$A170,Games!$E$2:$E$5969)</f>
        <v>1233</v>
      </c>
      <c r="K170" s="0" t="n">
        <f aca="false">SUMIF(Games!$A$2:$A$5969,$A170,Games!$G$2:$G$5969)+SUMIF(Games!$B$2:$B$5969,$A170,Games!$H$2:$H$5969)</f>
        <v>471</v>
      </c>
      <c r="L170" s="0" t="n">
        <f aca="false">SUMIF(Games!$A$2:$A$5969,$A170,Games!$H$2:$H$5969)+SUMIF(Games!$B$2:$B$5969,$A170,Games!$G$2:$G$5969)</f>
        <v>484</v>
      </c>
      <c r="M170" s="0" t="n">
        <f aca="false">SUMIF(Games!$A:$A,$A170,Games!I:I)</f>
        <v>5</v>
      </c>
      <c r="N170" s="0" t="n">
        <f aca="false">COUNTIF(Games!$A:$A,$A170)-M170</f>
        <v>10</v>
      </c>
      <c r="O170" s="0" t="n">
        <f aca="false">I170-J170</f>
        <v>60</v>
      </c>
      <c r="P170" s="0" t="n">
        <f aca="false">IFERROR(O170/Y170,0)</f>
        <v>1.66666666666667</v>
      </c>
      <c r="Q170" s="0" t="n">
        <f aca="false">L170-K170</f>
        <v>13</v>
      </c>
      <c r="R170" s="0" t="n">
        <f aca="false">IFERROR(Q170/Y170,0)</f>
        <v>0.361111111111111</v>
      </c>
      <c r="S170" s="0" t="s">
        <v>729</v>
      </c>
      <c r="T170" s="0" t="n">
        <f aca="false">IFERROR((B170/(B170+C170))*25,0)+IFERROR((D170/(D170+E170))*25,0)+IFERROR((F170/(F170+G170))*10,0)+H170+((P170-RDAVG)/RebSD)*10+((R170-TODAVG)/TOSD)*6</f>
        <v>93.6088279519213</v>
      </c>
      <c r="U170" s="0" t="n">
        <f aca="false">W170*X170</f>
        <v>0.310325856601361</v>
      </c>
      <c r="V170" s="0" t="n">
        <f aca="false">RANK(U170,U$2:U$352)</f>
        <v>77</v>
      </c>
      <c r="W170" s="0" t="n">
        <f aca="false">IFERROR((D170-C170)/(D170+E170-(B170+C170)),0)</f>
        <v>0.550687285223368</v>
      </c>
      <c r="X170" s="0" t="n">
        <f aca="false">IFERROR((F170-((B170+C170)*B170))/((F170+G170)-(B170+C170)^2),0)</f>
        <v>0.563524644436793</v>
      </c>
      <c r="Y170" s="0" t="n">
        <f aca="false">COUNTIFS(Games!$A$2:$A$5969,$A170,Games!$E$2:$E$5969,"&lt;&gt;")+COUNTIFS(Games!$B$2:$B$5969,$A170,Games!$F$2:$F$5969,"&lt;&gt;")</f>
        <v>36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SUMIF(Games!$A$2:$A$5969,$A171,Games!$I$2:$I$5969)+SUMIF(Games!$B$2:$B$5969,$A171,Games!$J$2:$J$5969)</f>
        <v>4</v>
      </c>
      <c r="C171" s="0" t="n">
        <f aca="false">COUNTIF(Games!$A:$A,$A171)+COUNTIF(Games!$B:$B,$A171)-B171</f>
        <v>28</v>
      </c>
      <c r="D171" s="0" t="n">
        <f aca="false">SUMIF(Games!$A$2:$A$5969,$A171,Games!$M$2:$M$5969)+SUMIF(Games!$B$2:$B$5969,$A171,Games!$K$2:$K$5969)</f>
        <v>495</v>
      </c>
      <c r="E171" s="0" t="n">
        <f aca="false">SUMIF(Games!$A$2:$A$5969,$A171,Games!$N$2:$N$5969)+SUMIF(Games!$B$2:$B$5969,$A171,Games!$L$2:$L$5969)</f>
        <v>568</v>
      </c>
      <c r="F171" s="0" t="n">
        <f aca="false">SUMIF(Games!$A$2:$A$5969,$A171,Games!$Q$2:$Q$5969)+SUMIF(Games!$B$2:$B$5969,$A171,Games!$O$2:$O$5969)</f>
        <v>16049</v>
      </c>
      <c r="G171" s="0" t="n">
        <f aca="false">SUMIF(Games!$A$2:$A$5969,$A171,Games!$R$2:$R$5969)+SUMIF(Games!$B$2:$B$5969,$A171,Games!$P$2:$P$5969)</f>
        <v>17946</v>
      </c>
      <c r="H171" s="0" t="n">
        <f aca="false">SUMIF(Games!$A$2:$A$5969,$A171,Games!$S$2:$S$5969)+SUMIF(Games!$B$2:$B$5969,$A171,Games!$T$2:$T$5969)</f>
        <v>-101.790596056855</v>
      </c>
      <c r="I171" s="0" t="n">
        <f aca="false">SUMIF(Games!$A$2:$A$5969,$A171,Games!$E$2:$E$5969)+SUMIF(Games!$B$2:$B$5969,$A171,Games!$F$2:$F$5969)</f>
        <v>1138</v>
      </c>
      <c r="J171" s="0" t="n">
        <f aca="false">SUMIF(Games!$A$2:$A$5969,$A171,Games!$F$2:$F$5969)+SUMIF(Games!$B$2:$B$5969,$A171,Games!$E$2:$E$5969)</f>
        <v>1273</v>
      </c>
      <c r="K171" s="0" t="n">
        <f aca="false">SUMIF(Games!$A$2:$A$5969,$A171,Games!$G$2:$G$5969)+SUMIF(Games!$B$2:$B$5969,$A171,Games!$H$2:$H$5969)</f>
        <v>422</v>
      </c>
      <c r="L171" s="0" t="n">
        <f aca="false">SUMIF(Games!$A$2:$A$5969,$A171,Games!$H$2:$H$5969)+SUMIF(Games!$B$2:$B$5969,$A171,Games!$G$2:$G$5969)</f>
        <v>446</v>
      </c>
      <c r="M171" s="0" t="n">
        <f aca="false">SUMIF(Games!$A:$A,$A171,Games!I:I)</f>
        <v>1</v>
      </c>
      <c r="N171" s="0" t="n">
        <f aca="false">COUNTIF(Games!$A:$A,$A171)-M171</f>
        <v>21</v>
      </c>
      <c r="O171" s="0" t="n">
        <f aca="false">I171-J171</f>
        <v>-135</v>
      </c>
      <c r="P171" s="0" t="n">
        <f aca="false">IFERROR(O171/Y171,0)</f>
        <v>-4.21875</v>
      </c>
      <c r="Q171" s="0" t="n">
        <f aca="false">L171-K171</f>
        <v>24</v>
      </c>
      <c r="R171" s="0" t="n">
        <f aca="false">IFERROR(Q171/Y171,0)</f>
        <v>0.75</v>
      </c>
      <c r="S171" s="0" t="s">
        <v>730</v>
      </c>
      <c r="T171" s="0" t="n">
        <f aca="false">IFERROR((B171/(B171+C171))*25,0)+IFERROR((D171/(D171+E171))*25,0)+IFERROR((F171/(F171+G171))*10,0)+H171+((P171-RDAVG)/RebSD)*10+((R171-TODAVG)/TOSD)*6</f>
        <v>-93.4896330109304</v>
      </c>
      <c r="U171" s="0" t="n">
        <f aca="false">W171*X171</f>
        <v>0.218723999319744</v>
      </c>
      <c r="V171" s="0" t="n">
        <f aca="false">RANK(U171,U$2:U$352)</f>
        <v>332</v>
      </c>
      <c r="W171" s="0" t="n">
        <f aca="false">IFERROR((D171-C171)/(D171+E171-(B171+C171)),0)</f>
        <v>0.452958292919496</v>
      </c>
      <c r="X171" s="0" t="n">
        <f aca="false">IFERROR((F171-((B171+C171)*B171))/((F171+G171)-(B171+C171)^2),0)</f>
        <v>0.48287889357314</v>
      </c>
      <c r="Y171" s="0" t="n">
        <f aca="false">COUNTIFS(Games!$A$2:$A$5969,$A171,Games!$E$2:$E$5969,"&lt;&gt;")+COUNTIFS(Games!$B$2:$B$5969,$A171,Games!$F$2:$F$5969,"&lt;&gt;")</f>
        <v>32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SUMIF(Games!$A$2:$A$5969,$A172,Games!$I$2:$I$5969)+SUMIF(Games!$B$2:$B$5969,$A172,Games!$J$2:$J$5969)</f>
        <v>20</v>
      </c>
      <c r="C172" s="0" t="n">
        <f aca="false">COUNTIF(Games!$A:$A,$A172)+COUNTIF(Games!$B:$B,$A172)-B172</f>
        <v>13</v>
      </c>
      <c r="D172" s="0" t="n">
        <f aca="false">SUMIF(Games!$A$2:$A$5969,$A172,Games!$M$2:$M$5969)+SUMIF(Games!$B$2:$B$5969,$A172,Games!$K$2:$K$5969)</f>
        <v>621</v>
      </c>
      <c r="E172" s="0" t="n">
        <f aca="false">SUMIF(Games!$A$2:$A$5969,$A172,Games!$N$2:$N$5969)+SUMIF(Games!$B$2:$B$5969,$A172,Games!$L$2:$L$5969)</f>
        <v>453</v>
      </c>
      <c r="F172" s="0" t="n">
        <f aca="false">SUMIF(Games!$A$2:$A$5969,$A172,Games!$Q$2:$Q$5969)+SUMIF(Games!$B$2:$B$5969,$A172,Games!$O$2:$O$5969)</f>
        <v>20081</v>
      </c>
      <c r="G172" s="0" t="n">
        <f aca="false">SUMIF(Games!$A$2:$A$5969,$A172,Games!$R$2:$R$5969)+SUMIF(Games!$B$2:$B$5969,$A172,Games!$P$2:$P$5969)</f>
        <v>15019</v>
      </c>
      <c r="H172" s="0" t="n">
        <f aca="false">SUMIF(Games!$A$2:$A$5969,$A172,Games!$S$2:$S$5969)+SUMIF(Games!$B$2:$B$5969,$A172,Games!$T$2:$T$5969)</f>
        <v>49.5866591054582</v>
      </c>
      <c r="I172" s="0" t="n">
        <f aca="false">SUMIF(Games!$A$2:$A$5969,$A172,Games!$E$2:$E$5969)+SUMIF(Games!$B$2:$B$5969,$A172,Games!$F$2:$F$5969)</f>
        <v>1221</v>
      </c>
      <c r="J172" s="0" t="n">
        <f aca="false">SUMIF(Games!$A$2:$A$5969,$A172,Games!$F$2:$F$5969)+SUMIF(Games!$B$2:$B$5969,$A172,Games!$E$2:$E$5969)</f>
        <v>1078</v>
      </c>
      <c r="K172" s="0" t="n">
        <f aca="false">SUMIF(Games!$A$2:$A$5969,$A172,Games!$G$2:$G$5969)+SUMIF(Games!$B$2:$B$5969,$A172,Games!$H$2:$H$5969)</f>
        <v>469</v>
      </c>
      <c r="L172" s="0" t="n">
        <f aca="false">SUMIF(Games!$A$2:$A$5969,$A172,Games!$H$2:$H$5969)+SUMIF(Games!$B$2:$B$5969,$A172,Games!$G$2:$G$5969)</f>
        <v>365</v>
      </c>
      <c r="M172" s="0" t="n">
        <f aca="false">SUMIF(Games!$A:$A,$A172,Games!I:I)</f>
        <v>7</v>
      </c>
      <c r="N172" s="0" t="n">
        <f aca="false">COUNTIF(Games!$A:$A,$A172)-M172</f>
        <v>7</v>
      </c>
      <c r="O172" s="0" t="n">
        <f aca="false">I172-J172</f>
        <v>143</v>
      </c>
      <c r="P172" s="0" t="n">
        <f aca="false">IFERROR(O172/Y172,0)</f>
        <v>4.33333333333333</v>
      </c>
      <c r="Q172" s="0" t="n">
        <f aca="false">L172-K172</f>
        <v>-104</v>
      </c>
      <c r="R172" s="0" t="n">
        <f aca="false">IFERROR(Q172/Y172,0)</f>
        <v>-3.15151515151515</v>
      </c>
      <c r="S172" s="0" t="s">
        <v>729</v>
      </c>
      <c r="T172" s="0" t="n">
        <f aca="false">IFERROR((B172/(B172+C172))*25,0)+IFERROR((D172/(D172+E172))*25,0)+IFERROR((F172/(F172+G172))*10,0)+H172+((P172-RDAVG)/RebSD)*10+((R172-TODAVG)/TOSD)*6</f>
        <v>85.0652997917136</v>
      </c>
      <c r="U172" s="0" t="n">
        <f aca="false">W172*X172</f>
        <v>0.333507063643957</v>
      </c>
      <c r="V172" s="0" t="n">
        <f aca="false">RANK(U172,U$2:U$352)</f>
        <v>36</v>
      </c>
      <c r="W172" s="0" t="n">
        <f aca="false">IFERROR((D172-C172)/(D172+E172-(B172+C172)),0)</f>
        <v>0.584053794428434</v>
      </c>
      <c r="X172" s="0" t="n">
        <f aca="false">IFERROR((F172-((B172+C172)*B172))/((F172+G172)-(B172+C172)^2),0)</f>
        <v>0.571021140219341</v>
      </c>
      <c r="Y172" s="0" t="n">
        <f aca="false">COUNTIFS(Games!$A$2:$A$5969,$A172,Games!$E$2:$E$5969,"&lt;&gt;")+COUNTIFS(Games!$B$2:$B$5969,$A172,Games!$F$2:$F$5969,"&lt;&gt;")</f>
        <v>33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SUMIF(Games!$A$2:$A$5969,$A173,Games!$I$2:$I$5969)+SUMIF(Games!$B$2:$B$5969,$A173,Games!$J$2:$J$5969)</f>
        <v>18</v>
      </c>
      <c r="C173" s="0" t="n">
        <f aca="false">COUNTIF(Games!$A:$A,$A173)+COUNTIF(Games!$B:$B,$A173)-B173</f>
        <v>15</v>
      </c>
      <c r="D173" s="0" t="n">
        <f aca="false">SUMIF(Games!$A$2:$A$5969,$A173,Games!$M$2:$M$5969)+SUMIF(Games!$B$2:$B$5969,$A173,Games!$K$2:$K$5969)</f>
        <v>582</v>
      </c>
      <c r="E173" s="0" t="n">
        <f aca="false">SUMIF(Games!$A$2:$A$5969,$A173,Games!$N$2:$N$5969)+SUMIF(Games!$B$2:$B$5969,$A173,Games!$L$2:$L$5969)</f>
        <v>475</v>
      </c>
      <c r="F173" s="0" t="n">
        <f aca="false">SUMIF(Games!$A$2:$A$5969,$A173,Games!$Q$2:$Q$5969)+SUMIF(Games!$B$2:$B$5969,$A173,Games!$O$2:$O$5969)</f>
        <v>17626</v>
      </c>
      <c r="G173" s="0" t="n">
        <f aca="false">SUMIF(Games!$A$2:$A$5969,$A173,Games!$R$2:$R$5969)+SUMIF(Games!$B$2:$B$5969,$A173,Games!$P$2:$P$5969)</f>
        <v>15346</v>
      </c>
      <c r="H173" s="0" t="n">
        <f aca="false">SUMIF(Games!$A$2:$A$5969,$A173,Games!$S$2:$S$5969)+SUMIF(Games!$B$2:$B$5969,$A173,Games!$T$2:$T$5969)</f>
        <v>33.300546832407</v>
      </c>
      <c r="I173" s="0" t="n">
        <f aca="false">SUMIF(Games!$A$2:$A$5969,$A173,Games!$E$2:$E$5969)+SUMIF(Games!$B$2:$B$5969,$A173,Games!$F$2:$F$5969)</f>
        <v>1277</v>
      </c>
      <c r="J173" s="0" t="n">
        <f aca="false">SUMIF(Games!$A$2:$A$5969,$A173,Games!$F$2:$F$5969)+SUMIF(Games!$B$2:$B$5969,$A173,Games!$E$2:$E$5969)</f>
        <v>1085</v>
      </c>
      <c r="K173" s="0" t="n">
        <f aca="false">SUMIF(Games!$A$2:$A$5969,$A173,Games!$G$2:$G$5969)+SUMIF(Games!$B$2:$B$5969,$A173,Games!$H$2:$H$5969)</f>
        <v>382</v>
      </c>
      <c r="L173" s="0" t="n">
        <f aca="false">SUMIF(Games!$A$2:$A$5969,$A173,Games!$H$2:$H$5969)+SUMIF(Games!$B$2:$B$5969,$A173,Games!$G$2:$G$5969)</f>
        <v>326</v>
      </c>
      <c r="M173" s="0" t="n">
        <f aca="false">SUMIF(Games!$A:$A,$A173,Games!I:I)</f>
        <v>6</v>
      </c>
      <c r="N173" s="0" t="n">
        <f aca="false">COUNTIF(Games!$A:$A,$A173)-M173</f>
        <v>10</v>
      </c>
      <c r="O173" s="0" t="n">
        <f aca="false">I173-J173</f>
        <v>192</v>
      </c>
      <c r="P173" s="0" t="n">
        <f aca="false">IFERROR(O173/Y173,0)</f>
        <v>5.81818181818182</v>
      </c>
      <c r="Q173" s="0" t="n">
        <f aca="false">L173-K173</f>
        <v>-56</v>
      </c>
      <c r="R173" s="0" t="n">
        <f aca="false">IFERROR(Q173/Y173,0)</f>
        <v>-1.6969696969697</v>
      </c>
      <c r="S173" s="0" t="s">
        <v>740</v>
      </c>
      <c r="T173" s="0" t="n">
        <f aca="false">IFERROR((B173/(B173+C173))*25,0)+IFERROR((D173/(D173+E173))*25,0)+IFERROR((F173/(F173+G173))*10,0)+H173+((P173-RDAVG)/RebSD)*10+((R173-TODAVG)/TOSD)*6</f>
        <v>74.9779121540667</v>
      </c>
      <c r="U173" s="0" t="n">
        <f aca="false">W173*X173</f>
        <v>0.295794143822727</v>
      </c>
      <c r="V173" s="0" t="n">
        <f aca="false">RANK(U173,U$2:U$352)</f>
        <v>100</v>
      </c>
      <c r="W173" s="0" t="n">
        <f aca="false">IFERROR((D173-C173)/(D173+E173-(B173+C173)),0)</f>
        <v>0.5537109375</v>
      </c>
      <c r="X173" s="0" t="n">
        <f aca="false">IFERROR((F173-((B173+C173)*B173))/((F173+G173)-(B173+C173)^2),0)</f>
        <v>0.534203180378258</v>
      </c>
      <c r="Y173" s="0" t="n">
        <f aca="false">COUNTIFS(Games!$A$2:$A$5969,$A173,Games!$E$2:$E$5969,"&lt;&gt;")+COUNTIFS(Games!$B$2:$B$5969,$A173,Games!$F$2:$F$5969,"&lt;&gt;")</f>
        <v>33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SUMIF(Games!$A$2:$A$5969,$A174,Games!$I$2:$I$5969)+SUMIF(Games!$B$2:$B$5969,$A174,Games!$J$2:$J$5969)</f>
        <v>11</v>
      </c>
      <c r="C174" s="0" t="n">
        <f aca="false">COUNTIF(Games!$A:$A,$A174)+COUNTIF(Games!$B:$B,$A174)-B174</f>
        <v>20</v>
      </c>
      <c r="D174" s="0" t="n">
        <f aca="false">SUMIF(Games!$A$2:$A$5969,$A174,Games!$M$2:$M$5969)+SUMIF(Games!$B$2:$B$5969,$A174,Games!$K$2:$K$5969)</f>
        <v>548</v>
      </c>
      <c r="E174" s="0" t="n">
        <f aca="false">SUMIF(Games!$A$2:$A$5969,$A174,Games!$N$2:$N$5969)+SUMIF(Games!$B$2:$B$5969,$A174,Games!$L$2:$L$5969)</f>
        <v>455</v>
      </c>
      <c r="F174" s="0" t="n">
        <f aca="false">SUMIF(Games!$A$2:$A$5969,$A174,Games!$Q$2:$Q$5969)+SUMIF(Games!$B$2:$B$5969,$A174,Games!$O$2:$O$5969)</f>
        <v>16094</v>
      </c>
      <c r="G174" s="0" t="n">
        <f aca="false">SUMIF(Games!$A$2:$A$5969,$A174,Games!$R$2:$R$5969)+SUMIF(Games!$B$2:$B$5969,$A174,Games!$P$2:$P$5969)</f>
        <v>16068</v>
      </c>
      <c r="H174" s="0" t="n">
        <f aca="false">SUMIF(Games!$A$2:$A$5969,$A174,Games!$S$2:$S$5969)+SUMIF(Games!$B$2:$B$5969,$A174,Games!$T$2:$T$5969)</f>
        <v>-1.16706701651004</v>
      </c>
      <c r="I174" s="0" t="n">
        <f aca="false">SUMIF(Games!$A$2:$A$5969,$A174,Games!$E$2:$E$5969)+SUMIF(Games!$B$2:$B$5969,$A174,Games!$F$2:$F$5969)</f>
        <v>1115</v>
      </c>
      <c r="J174" s="0" t="n">
        <f aca="false">SUMIF(Games!$A$2:$A$5969,$A174,Games!$F$2:$F$5969)+SUMIF(Games!$B$2:$B$5969,$A174,Games!$E$2:$E$5969)</f>
        <v>1070</v>
      </c>
      <c r="K174" s="0" t="n">
        <f aca="false">SUMIF(Games!$A$2:$A$5969,$A174,Games!$G$2:$G$5969)+SUMIF(Games!$B$2:$B$5969,$A174,Games!$H$2:$H$5969)</f>
        <v>473</v>
      </c>
      <c r="L174" s="0" t="n">
        <f aca="false">SUMIF(Games!$A$2:$A$5969,$A174,Games!$H$2:$H$5969)+SUMIF(Games!$B$2:$B$5969,$A174,Games!$G$2:$G$5969)</f>
        <v>413</v>
      </c>
      <c r="M174" s="0" t="n">
        <f aca="false">SUMIF(Games!$A:$A,$A174,Games!I:I)</f>
        <v>4</v>
      </c>
      <c r="N174" s="0" t="n">
        <f aca="false">COUNTIF(Games!$A:$A,$A174)-M174</f>
        <v>13</v>
      </c>
      <c r="O174" s="0" t="n">
        <f aca="false">I174-J174</f>
        <v>45</v>
      </c>
      <c r="P174" s="0" t="n">
        <f aca="false">IFERROR(O174/Y174,0)</f>
        <v>1.45161290322581</v>
      </c>
      <c r="Q174" s="0" t="n">
        <f aca="false">L174-K174</f>
        <v>-60</v>
      </c>
      <c r="R174" s="0" t="n">
        <f aca="false">IFERROR(Q174/Y174,0)</f>
        <v>-1.93548387096774</v>
      </c>
      <c r="S174" s="0" t="s">
        <v>747</v>
      </c>
      <c r="T174" s="0" t="n">
        <f aca="false">IFERROR((B174/(B174+C174))*25,0)+IFERROR((D174/(D174+E174))*25,0)+IFERROR((F174/(F174+G174))*10,0)+H174+((P174-RDAVG)/RebSD)*10+((R174-TODAVG)/TOSD)*6</f>
        <v>22.3823797227539</v>
      </c>
      <c r="U174" s="0" t="n">
        <f aca="false">W174*X174</f>
        <v>0.274259965551911</v>
      </c>
      <c r="V174" s="0" t="n">
        <f aca="false">RANK(U174,U$2:U$352)</f>
        <v>168</v>
      </c>
      <c r="W174" s="0" t="n">
        <f aca="false">IFERROR((D174-C174)/(D174+E174-(B174+C174)),0)</f>
        <v>0.54320987654321</v>
      </c>
      <c r="X174" s="0" t="n">
        <f aca="false">IFERROR((F174-((B174+C174)*B174))/((F174+G174)-(B174+C174)^2),0)</f>
        <v>0.504887663856928</v>
      </c>
      <c r="Y174" s="0" t="n">
        <f aca="false">COUNTIFS(Games!$A$2:$A$5969,$A174,Games!$E$2:$E$5969,"&lt;&gt;")+COUNTIFS(Games!$B$2:$B$5969,$A174,Games!$F$2:$F$5969,"&lt;&gt;")</f>
        <v>31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SUMIF(Games!$A$2:$A$5969,$A175,Games!$I$2:$I$5969)+SUMIF(Games!$B$2:$B$5969,$A175,Games!$J$2:$J$5969)</f>
        <v>26</v>
      </c>
      <c r="C175" s="0" t="n">
        <f aca="false">COUNTIF(Games!$A:$A,$A175)+COUNTIF(Games!$B:$B,$A175)-B175</f>
        <v>8</v>
      </c>
      <c r="D175" s="0" t="n">
        <f aca="false">SUMIF(Games!$A$2:$A$5969,$A175,Games!$M$2:$M$5969)+SUMIF(Games!$B$2:$B$5969,$A175,Games!$K$2:$K$5969)</f>
        <v>523</v>
      </c>
      <c r="E175" s="0" t="n">
        <f aca="false">SUMIF(Games!$A$2:$A$5969,$A175,Games!$N$2:$N$5969)+SUMIF(Games!$B$2:$B$5969,$A175,Games!$L$2:$L$5969)</f>
        <v>545</v>
      </c>
      <c r="F175" s="0" t="n">
        <f aca="false">SUMIF(Games!$A$2:$A$5969,$A175,Games!$Q$2:$Q$5969)+SUMIF(Games!$B$2:$B$5969,$A175,Games!$O$2:$O$5969)</f>
        <v>17655</v>
      </c>
      <c r="G175" s="0" t="n">
        <f aca="false">SUMIF(Games!$A$2:$A$5969,$A175,Games!$R$2:$R$5969)+SUMIF(Games!$B$2:$B$5969,$A175,Games!$P$2:$P$5969)</f>
        <v>15538</v>
      </c>
      <c r="H175" s="0" t="n">
        <f aca="false">SUMIF(Games!$A$2:$A$5969,$A175,Games!$S$2:$S$5969)+SUMIF(Games!$B$2:$B$5969,$A175,Games!$T$2:$T$5969)</f>
        <v>61.7608643640926</v>
      </c>
      <c r="I175" s="0" t="n">
        <f aca="false">SUMIF(Games!$A$2:$A$5969,$A175,Games!$E$2:$E$5969)+SUMIF(Games!$B$2:$B$5969,$A175,Games!$F$2:$F$5969)</f>
        <v>1258</v>
      </c>
      <c r="J175" s="0" t="n">
        <f aca="false">SUMIF(Games!$A$2:$A$5969,$A175,Games!$F$2:$F$5969)+SUMIF(Games!$B$2:$B$5969,$A175,Games!$E$2:$E$5969)</f>
        <v>1102</v>
      </c>
      <c r="K175" s="0" t="n">
        <f aca="false">SUMIF(Games!$A$2:$A$5969,$A175,Games!$G$2:$G$5969)+SUMIF(Games!$B$2:$B$5969,$A175,Games!$H$2:$H$5969)</f>
        <v>422</v>
      </c>
      <c r="L175" s="0" t="n">
        <f aca="false">SUMIF(Games!$A$2:$A$5969,$A175,Games!$H$2:$H$5969)+SUMIF(Games!$B$2:$B$5969,$A175,Games!$G$2:$G$5969)</f>
        <v>523</v>
      </c>
      <c r="M175" s="0" t="n">
        <f aca="false">SUMIF(Games!$A:$A,$A175,Games!I:I)</f>
        <v>8</v>
      </c>
      <c r="N175" s="0" t="n">
        <f aca="false">COUNTIF(Games!$A:$A,$A175)-M175</f>
        <v>8</v>
      </c>
      <c r="O175" s="0" t="n">
        <f aca="false">I175-J175</f>
        <v>156</v>
      </c>
      <c r="P175" s="0" t="n">
        <f aca="false">IFERROR(O175/Y175,0)</f>
        <v>4.58823529411765</v>
      </c>
      <c r="Q175" s="0" t="n">
        <f aca="false">L175-K175</f>
        <v>101</v>
      </c>
      <c r="R175" s="0" t="n">
        <f aca="false">IFERROR(Q175/Y175,0)</f>
        <v>2.97058823529412</v>
      </c>
      <c r="S175" s="0" t="s">
        <v>755</v>
      </c>
      <c r="T175" s="0" t="n">
        <f aca="false">IFERROR((B175/(B175+C175))*25,0)+IFERROR((D175/(D175+E175))*25,0)+IFERROR((F175/(F175+G175))*10,0)+H175+((P175-RDAVG)/RebSD)*10+((R175-TODAVG)/TOSD)*6</f>
        <v>118.857742047992</v>
      </c>
      <c r="U175" s="0" t="n">
        <f aca="false">W175*X175</f>
        <v>0.260731683005065</v>
      </c>
      <c r="V175" s="0" t="n">
        <f aca="false">RANK(U175,U$2:U$352)</f>
        <v>230</v>
      </c>
      <c r="W175" s="0" t="n">
        <f aca="false">IFERROR((D175-C175)/(D175+E175-(B175+C175)),0)</f>
        <v>0.498065764023211</v>
      </c>
      <c r="X175" s="0" t="n">
        <f aca="false">IFERROR((F175-((B175+C175)*B175))/((F175+G175)-(B175+C175)^2),0)</f>
        <v>0.523488466460655</v>
      </c>
      <c r="Y175" s="0" t="n">
        <f aca="false">COUNTIFS(Games!$A$2:$A$5969,$A175,Games!$E$2:$E$5969,"&lt;&gt;")+COUNTIFS(Games!$B$2:$B$5969,$A175,Games!$F$2:$F$5969,"&lt;&gt;")</f>
        <v>34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SUMIF(Games!$A$2:$A$5969,$A176,Games!$I$2:$I$5969)+SUMIF(Games!$B$2:$B$5969,$A176,Games!$J$2:$J$5969)</f>
        <v>13</v>
      </c>
      <c r="C176" s="0" t="n">
        <f aca="false">COUNTIF(Games!$A:$A,$A176)+COUNTIF(Games!$B:$B,$A176)-B176</f>
        <v>19</v>
      </c>
      <c r="D176" s="0" t="n">
        <f aca="false">SUMIF(Games!$A$2:$A$5969,$A176,Games!$M$2:$M$5969)+SUMIF(Games!$B$2:$B$5969,$A176,Games!$K$2:$K$5969)</f>
        <v>479</v>
      </c>
      <c r="E176" s="0" t="n">
        <f aca="false">SUMIF(Games!$A$2:$A$5969,$A176,Games!$N$2:$N$5969)+SUMIF(Games!$B$2:$B$5969,$A176,Games!$L$2:$L$5969)</f>
        <v>507</v>
      </c>
      <c r="F176" s="0" t="n">
        <f aca="false">SUMIF(Games!$A$2:$A$5969,$A176,Games!$Q$2:$Q$5969)+SUMIF(Games!$B$2:$B$5969,$A176,Games!$O$2:$O$5969)</f>
        <v>15776</v>
      </c>
      <c r="G176" s="0" t="n">
        <f aca="false">SUMIF(Games!$A$2:$A$5969,$A176,Games!$R$2:$R$5969)+SUMIF(Games!$B$2:$B$5969,$A176,Games!$P$2:$P$5969)</f>
        <v>14578</v>
      </c>
      <c r="H176" s="0" t="n">
        <f aca="false">SUMIF(Games!$A$2:$A$5969,$A176,Games!$S$2:$S$5969)+SUMIF(Games!$B$2:$B$5969,$A176,Games!$T$2:$T$5969)</f>
        <v>-31.1173698164572</v>
      </c>
      <c r="I176" s="0" t="n">
        <f aca="false">SUMIF(Games!$A$2:$A$5969,$A176,Games!$E$2:$E$5969)+SUMIF(Games!$B$2:$B$5969,$A176,Games!$F$2:$F$5969)</f>
        <v>1168</v>
      </c>
      <c r="J176" s="0" t="n">
        <f aca="false">SUMIF(Games!$A$2:$A$5969,$A176,Games!$F$2:$F$5969)+SUMIF(Games!$B$2:$B$5969,$A176,Games!$E$2:$E$5969)</f>
        <v>1164</v>
      </c>
      <c r="K176" s="0" t="n">
        <f aca="false">SUMIF(Games!$A$2:$A$5969,$A176,Games!$G$2:$G$5969)+SUMIF(Games!$B$2:$B$5969,$A176,Games!$H$2:$H$5969)</f>
        <v>400</v>
      </c>
      <c r="L176" s="0" t="n">
        <f aca="false">SUMIF(Games!$A$2:$A$5969,$A176,Games!$H$2:$H$5969)+SUMIF(Games!$B$2:$B$5969,$A176,Games!$G$2:$G$5969)</f>
        <v>425</v>
      </c>
      <c r="M176" s="0" t="n">
        <f aca="false">SUMIF(Games!$A:$A,$A176,Games!I:I)</f>
        <v>4</v>
      </c>
      <c r="N176" s="0" t="n">
        <f aca="false">COUNTIF(Games!$A:$A,$A176)-M176</f>
        <v>13</v>
      </c>
      <c r="O176" s="0" t="n">
        <f aca="false">I176-J176</f>
        <v>4</v>
      </c>
      <c r="P176" s="0" t="n">
        <f aca="false">IFERROR(O176/Y176,0)</f>
        <v>0.125</v>
      </c>
      <c r="Q176" s="0" t="n">
        <f aca="false">L176-K176</f>
        <v>25</v>
      </c>
      <c r="R176" s="0" t="n">
        <f aca="false">IFERROR(Q176/Y176,0)</f>
        <v>0.78125</v>
      </c>
      <c r="S176" s="0" t="s">
        <v>755</v>
      </c>
      <c r="T176" s="0" t="n">
        <f aca="false">IFERROR((B176/(B176+C176))*25,0)+IFERROR((D176/(D176+E176))*25,0)+IFERROR((F176/(F176+G176))*10,0)+H176+((P176-RDAVG)/RebSD)*10+((R176-TODAVG)/TOSD)*6</f>
        <v>-2.61652432550837</v>
      </c>
      <c r="U176" s="0" t="n">
        <f aca="false">W176*X176</f>
        <v>0.252515830486741</v>
      </c>
      <c r="V176" s="0" t="n">
        <f aca="false">RANK(U176,U$2:U$352)</f>
        <v>255</v>
      </c>
      <c r="W176" s="0" t="n">
        <f aca="false">IFERROR((D176-C176)/(D176+E176-(B176+C176)),0)</f>
        <v>0.482180293501048</v>
      </c>
      <c r="X176" s="0" t="n">
        <f aca="false">IFERROR((F176-((B176+C176)*B176))/((F176+G176)-(B176+C176)^2),0)</f>
        <v>0.523695874531197</v>
      </c>
      <c r="Y176" s="0" t="n">
        <f aca="false">COUNTIFS(Games!$A$2:$A$5969,$A176,Games!$E$2:$E$5969,"&lt;&gt;")+COUNTIFS(Games!$B$2:$B$5969,$A176,Games!$F$2:$F$5969,"&lt;&gt;")</f>
        <v>32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SUMIF(Games!$A$2:$A$5969,$A177,Games!$I$2:$I$5969)+SUMIF(Games!$B$2:$B$5969,$A177,Games!$J$2:$J$5969)</f>
        <v>8</v>
      </c>
      <c r="C177" s="0" t="n">
        <f aca="false">COUNTIF(Games!$A:$A,$A177)+COUNTIF(Games!$B:$B,$A177)-B177</f>
        <v>21</v>
      </c>
      <c r="D177" s="0" t="n">
        <f aca="false">SUMIF(Games!$A$2:$A$5969,$A177,Games!$M$2:$M$5969)+SUMIF(Games!$B$2:$B$5969,$A177,Games!$K$2:$K$5969)</f>
        <v>484</v>
      </c>
      <c r="E177" s="0" t="n">
        <f aca="false">SUMIF(Games!$A$2:$A$5969,$A177,Games!$N$2:$N$5969)+SUMIF(Games!$B$2:$B$5969,$A177,Games!$L$2:$L$5969)</f>
        <v>397</v>
      </c>
      <c r="F177" s="0" t="n">
        <f aca="false">SUMIF(Games!$A$2:$A$5969,$A177,Games!$Q$2:$Q$5969)+SUMIF(Games!$B$2:$B$5969,$A177,Games!$O$2:$O$5969)</f>
        <v>14082</v>
      </c>
      <c r="G177" s="0" t="n">
        <f aca="false">SUMIF(Games!$A$2:$A$5969,$A177,Games!$R$2:$R$5969)+SUMIF(Games!$B$2:$B$5969,$A177,Games!$P$2:$P$5969)</f>
        <v>13391</v>
      </c>
      <c r="H177" s="0" t="n">
        <f aca="false">SUMIF(Games!$A$2:$A$5969,$A177,Games!$S$2:$S$5969)+SUMIF(Games!$B$2:$B$5969,$A177,Games!$T$2:$T$5969)</f>
        <v>-31.0462289823156</v>
      </c>
      <c r="I177" s="0" t="n">
        <f aca="false">SUMIF(Games!$A$2:$A$5969,$A177,Games!$E$2:$E$5969)+SUMIF(Games!$B$2:$B$5969,$A177,Games!$F$2:$F$5969)</f>
        <v>1041</v>
      </c>
      <c r="J177" s="0" t="n">
        <f aca="false">SUMIF(Games!$A$2:$A$5969,$A177,Games!$F$2:$F$5969)+SUMIF(Games!$B$2:$B$5969,$A177,Games!$E$2:$E$5969)</f>
        <v>983</v>
      </c>
      <c r="K177" s="0" t="n">
        <f aca="false">SUMIF(Games!$A$2:$A$5969,$A177,Games!$G$2:$G$5969)+SUMIF(Games!$B$2:$B$5969,$A177,Games!$H$2:$H$5969)</f>
        <v>456</v>
      </c>
      <c r="L177" s="0" t="n">
        <f aca="false">SUMIF(Games!$A$2:$A$5969,$A177,Games!$H$2:$H$5969)+SUMIF(Games!$B$2:$B$5969,$A177,Games!$G$2:$G$5969)</f>
        <v>407</v>
      </c>
      <c r="M177" s="0" t="n">
        <f aca="false">SUMIF(Games!$A:$A,$A177,Games!I:I)</f>
        <v>1</v>
      </c>
      <c r="N177" s="0" t="n">
        <f aca="false">COUNTIF(Games!$A:$A,$A177)-M177</f>
        <v>15</v>
      </c>
      <c r="O177" s="0" t="n">
        <f aca="false">I177-J177</f>
        <v>58</v>
      </c>
      <c r="P177" s="0" t="n">
        <f aca="false">IFERROR(O177/Y177,0)</f>
        <v>2</v>
      </c>
      <c r="Q177" s="0" t="n">
        <f aca="false">L177-K177</f>
        <v>-49</v>
      </c>
      <c r="R177" s="0" t="n">
        <f aca="false">IFERROR(Q177/Y177,0)</f>
        <v>-1.68965517241379</v>
      </c>
      <c r="S177" s="0" t="s">
        <v>734</v>
      </c>
      <c r="T177" s="0" t="n">
        <f aca="false">IFERROR((B177/(B177+C177))*25,0)+IFERROR((D177/(D177+E177))*25,0)+IFERROR((F177/(F177+G177))*10,0)+H177+((P177-RDAVG)/RebSD)*10+((R177-TODAVG)/TOSD)*6</f>
        <v>-6.96258105584316</v>
      </c>
      <c r="U177" s="0" t="n">
        <f aca="false">W177*X177</f>
        <v>0.28260991048927</v>
      </c>
      <c r="V177" s="0" t="n">
        <f aca="false">RANK(U177,U$2:U$352)</f>
        <v>137</v>
      </c>
      <c r="W177" s="0" t="n">
        <f aca="false">IFERROR((D177-C177)/(D177+E177-(B177+C177)),0)</f>
        <v>0.543427230046948</v>
      </c>
      <c r="X177" s="0" t="n">
        <f aca="false">IFERROR((F177-((B177+C177)*B177))/((F177+G177)-(B177+C177)^2),0)</f>
        <v>0.520051066386302</v>
      </c>
      <c r="Y177" s="0" t="n">
        <f aca="false">COUNTIFS(Games!$A$2:$A$5969,$A177,Games!$E$2:$E$5969,"&lt;&gt;")+COUNTIFS(Games!$B$2:$B$5969,$A177,Games!$F$2:$F$5969,"&lt;&gt;")</f>
        <v>29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SUMIF(Games!$A$2:$A$5969,$A178,Games!$I$2:$I$5969)+SUMIF(Games!$B$2:$B$5969,$A178,Games!$J$2:$J$5969)</f>
        <v>13</v>
      </c>
      <c r="C178" s="0" t="n">
        <f aca="false">COUNTIF(Games!$A:$A,$A178)+COUNTIF(Games!$B:$B,$A178)-B178</f>
        <v>19</v>
      </c>
      <c r="D178" s="0" t="n">
        <f aca="false">SUMIF(Games!$A$2:$A$5969,$A178,Games!$M$2:$M$5969)+SUMIF(Games!$B$2:$B$5969,$A178,Games!$K$2:$K$5969)</f>
        <v>406</v>
      </c>
      <c r="E178" s="0" t="n">
        <f aca="false">SUMIF(Games!$A$2:$A$5969,$A178,Games!$N$2:$N$5969)+SUMIF(Games!$B$2:$B$5969,$A178,Games!$L$2:$L$5969)</f>
        <v>575</v>
      </c>
      <c r="F178" s="0" t="n">
        <f aca="false">SUMIF(Games!$A$2:$A$5969,$A178,Games!$Q$2:$Q$5969)+SUMIF(Games!$B$2:$B$5969,$A178,Games!$O$2:$O$5969)</f>
        <v>14331</v>
      </c>
      <c r="G178" s="0" t="n">
        <f aca="false">SUMIF(Games!$A$2:$A$5969,$A178,Games!$R$2:$R$5969)+SUMIF(Games!$B$2:$B$5969,$A178,Games!$P$2:$P$5969)</f>
        <v>16315</v>
      </c>
      <c r="H178" s="0" t="n">
        <f aca="false">SUMIF(Games!$A$2:$A$5969,$A178,Games!$S$2:$S$5969)+SUMIF(Games!$B$2:$B$5969,$A178,Games!$T$2:$T$5969)</f>
        <v>-36.039525326976</v>
      </c>
      <c r="I178" s="0" t="n">
        <f aca="false">SUMIF(Games!$A$2:$A$5969,$A178,Games!$E$2:$E$5969)+SUMIF(Games!$B$2:$B$5969,$A178,Games!$F$2:$F$5969)</f>
        <v>1187</v>
      </c>
      <c r="J178" s="0" t="n">
        <f aca="false">SUMIF(Games!$A$2:$A$5969,$A178,Games!$F$2:$F$5969)+SUMIF(Games!$B$2:$B$5969,$A178,Games!$E$2:$E$5969)</f>
        <v>1126</v>
      </c>
      <c r="K178" s="0" t="n">
        <f aca="false">SUMIF(Games!$A$2:$A$5969,$A178,Games!$G$2:$G$5969)+SUMIF(Games!$B$2:$B$5969,$A178,Games!$H$2:$H$5969)</f>
        <v>435</v>
      </c>
      <c r="L178" s="0" t="n">
        <f aca="false">SUMIF(Games!$A$2:$A$5969,$A178,Games!$H$2:$H$5969)+SUMIF(Games!$B$2:$B$5969,$A178,Games!$G$2:$G$5969)</f>
        <v>463</v>
      </c>
      <c r="M178" s="0" t="n">
        <f aca="false">SUMIF(Games!$A:$A,$A178,Games!I:I)</f>
        <v>4</v>
      </c>
      <c r="N178" s="0" t="n">
        <f aca="false">COUNTIF(Games!$A:$A,$A178)-M178</f>
        <v>17</v>
      </c>
      <c r="O178" s="0" t="n">
        <f aca="false">I178-J178</f>
        <v>61</v>
      </c>
      <c r="P178" s="0" t="n">
        <f aca="false">IFERROR(O178/Y178,0)</f>
        <v>1.96774193548387</v>
      </c>
      <c r="Q178" s="0" t="n">
        <f aca="false">L178-K178</f>
        <v>28</v>
      </c>
      <c r="R178" s="0" t="n">
        <f aca="false">IFERROR(Q178/Y178,0)</f>
        <v>0.903225806451613</v>
      </c>
      <c r="S178" s="0" t="s">
        <v>737</v>
      </c>
      <c r="T178" s="0" t="n">
        <f aca="false">IFERROR((B178/(B178+C178))*25,0)+IFERROR((D178/(D178+E178))*25,0)+IFERROR((F178/(F178+G178))*10,0)+H178+((P178-RDAVG)/RebSD)*10+((R178-TODAVG)/TOSD)*6</f>
        <v>-4.33999827846863</v>
      </c>
      <c r="U178" s="0" t="n">
        <f aca="false">W178*X178</f>
        <v>0.191563862731534</v>
      </c>
      <c r="V178" s="0" t="n">
        <f aca="false">RANK(U178,U$2:U$352)</f>
        <v>347</v>
      </c>
      <c r="W178" s="0" t="n">
        <f aca="false">IFERROR((D178-C178)/(D178+E178-(B178+C178)),0)</f>
        <v>0.407797681770285</v>
      </c>
      <c r="X178" s="0" t="n">
        <f aca="false">IFERROR((F178-((B178+C178)*B178))/((F178+G178)-(B178+C178)^2),0)</f>
        <v>0.469752211194383</v>
      </c>
      <c r="Y178" s="0" t="n">
        <f aca="false">COUNTIFS(Games!$A$2:$A$5969,$A178,Games!$E$2:$E$5969,"&lt;&gt;")+COUNTIFS(Games!$B$2:$B$5969,$A178,Games!$F$2:$F$5969,"&lt;&gt;")</f>
        <v>31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SUMIF(Games!$A$2:$A$5969,$A179,Games!$I$2:$I$5969)+SUMIF(Games!$B$2:$B$5969,$A179,Games!$J$2:$J$5969)</f>
        <v>18</v>
      </c>
      <c r="C179" s="0" t="n">
        <f aca="false">COUNTIF(Games!$A:$A,$A179)+COUNTIF(Games!$B:$B,$A179)-B179</f>
        <v>13</v>
      </c>
      <c r="D179" s="0" t="n">
        <f aca="false">SUMIF(Games!$A$2:$A$5969,$A179,Games!$M$2:$M$5969)+SUMIF(Games!$B$2:$B$5969,$A179,Games!$K$2:$K$5969)</f>
        <v>392</v>
      </c>
      <c r="E179" s="0" t="n">
        <f aca="false">SUMIF(Games!$A$2:$A$5969,$A179,Games!$N$2:$N$5969)+SUMIF(Games!$B$2:$B$5969,$A179,Games!$L$2:$L$5969)</f>
        <v>532</v>
      </c>
      <c r="F179" s="0" t="n">
        <f aca="false">SUMIF(Games!$A$2:$A$5969,$A179,Games!$Q$2:$Q$5969)+SUMIF(Games!$B$2:$B$5969,$A179,Games!$O$2:$O$5969)</f>
        <v>14149</v>
      </c>
      <c r="G179" s="0" t="n">
        <f aca="false">SUMIF(Games!$A$2:$A$5969,$A179,Games!$R$2:$R$5969)+SUMIF(Games!$B$2:$B$5969,$A179,Games!$P$2:$P$5969)</f>
        <v>14833</v>
      </c>
      <c r="H179" s="0" t="n">
        <f aca="false">SUMIF(Games!$A$2:$A$5969,$A179,Games!$S$2:$S$5969)+SUMIF(Games!$B$2:$B$5969,$A179,Games!$T$2:$T$5969)</f>
        <v>-1.47401372523112</v>
      </c>
      <c r="I179" s="0" t="n">
        <f aca="false">SUMIF(Games!$A$2:$A$5969,$A179,Games!$E$2:$E$5969)+SUMIF(Games!$B$2:$B$5969,$A179,Games!$F$2:$F$5969)</f>
        <v>864</v>
      </c>
      <c r="J179" s="0" t="n">
        <f aca="false">SUMIF(Games!$A$2:$A$5969,$A179,Games!$F$2:$F$5969)+SUMIF(Games!$B$2:$B$5969,$A179,Games!$E$2:$E$5969)</f>
        <v>1130</v>
      </c>
      <c r="K179" s="0" t="n">
        <f aca="false">SUMIF(Games!$A$2:$A$5969,$A179,Games!$G$2:$G$5969)+SUMIF(Games!$B$2:$B$5969,$A179,Games!$H$2:$H$5969)</f>
        <v>332</v>
      </c>
      <c r="L179" s="0" t="n">
        <f aca="false">SUMIF(Games!$A$2:$A$5969,$A179,Games!$H$2:$H$5969)+SUMIF(Games!$B$2:$B$5969,$A179,Games!$G$2:$G$5969)</f>
        <v>419</v>
      </c>
      <c r="M179" s="0" t="n">
        <f aca="false">SUMIF(Games!$A:$A,$A179,Games!I:I)</f>
        <v>7</v>
      </c>
      <c r="N179" s="0" t="n">
        <f aca="false">COUNTIF(Games!$A:$A,$A179)-M179</f>
        <v>10</v>
      </c>
      <c r="O179" s="0" t="n">
        <f aca="false">I179-J179</f>
        <v>-266</v>
      </c>
      <c r="P179" s="0" t="n">
        <f aca="false">IFERROR(O179/Y179,0)</f>
        <v>-8.86666666666667</v>
      </c>
      <c r="Q179" s="0" t="n">
        <f aca="false">L179-K179</f>
        <v>87</v>
      </c>
      <c r="R179" s="0" t="n">
        <f aca="false">IFERROR(Q179/Y179,0)</f>
        <v>2.9</v>
      </c>
      <c r="S179" s="0" t="s">
        <v>742</v>
      </c>
      <c r="T179" s="0" t="n">
        <f aca="false">IFERROR((B179/(B179+C179))*25,0)+IFERROR((D179/(D179+E179))*25,0)+IFERROR((F179/(F179+G179))*10,0)+H179+((P179-RDAVG)/RebSD)*10+((R179-TODAVG)/TOSD)*6</f>
        <v>11.2764376262581</v>
      </c>
      <c r="U179" s="0" t="n">
        <f aca="false">W179*X179</f>
        <v>0.205852209786829</v>
      </c>
      <c r="V179" s="0" t="n">
        <f aca="false">RANK(U179,U$2:U$352)</f>
        <v>342</v>
      </c>
      <c r="W179" s="0" t="n">
        <f aca="false">IFERROR((D179-C179)/(D179+E179-(B179+C179)),0)</f>
        <v>0.42441209406495</v>
      </c>
      <c r="X179" s="0" t="n">
        <f aca="false">IFERROR((F179-((B179+C179)*B179))/((F179+G179)-(B179+C179)^2),0)</f>
        <v>0.485029085328861</v>
      </c>
      <c r="Y179" s="0" t="n">
        <f aca="false">COUNTIFS(Games!$A$2:$A$5969,$A179,Games!$E$2:$E$5969,"&lt;&gt;")+COUNTIFS(Games!$B$2:$B$5969,$A179,Games!$F$2:$F$5969,"&lt;&gt;")</f>
        <v>30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SUMIF(Games!$A$2:$A$5969,$A180,Games!$I$2:$I$5969)+SUMIF(Games!$B$2:$B$5969,$A180,Games!$J$2:$J$5969)</f>
        <v>26</v>
      </c>
      <c r="C180" s="0" t="n">
        <f aca="false">COUNTIF(Games!$A:$A,$A180)+COUNTIF(Games!$B:$B,$A180)-B180</f>
        <v>6</v>
      </c>
      <c r="D180" s="0" t="n">
        <f aca="false">SUMIF(Games!$A$2:$A$5969,$A180,Games!$M$2:$M$5969)+SUMIF(Games!$B$2:$B$5969,$A180,Games!$K$2:$K$5969)</f>
        <v>495</v>
      </c>
      <c r="E180" s="0" t="n">
        <f aca="false">SUMIF(Games!$A$2:$A$5969,$A180,Games!$N$2:$N$5969)+SUMIF(Games!$B$2:$B$5969,$A180,Games!$L$2:$L$5969)</f>
        <v>480</v>
      </c>
      <c r="F180" s="0" t="n">
        <f aca="false">SUMIF(Games!$A$2:$A$5969,$A180,Games!$Q$2:$Q$5969)+SUMIF(Games!$B$2:$B$5969,$A180,Games!$O$2:$O$5969)</f>
        <v>15772</v>
      </c>
      <c r="G180" s="0" t="n">
        <f aca="false">SUMIF(Games!$A$2:$A$5969,$A180,Games!$R$2:$R$5969)+SUMIF(Games!$B$2:$B$5969,$A180,Games!$P$2:$P$5969)</f>
        <v>14737</v>
      </c>
      <c r="H180" s="0" t="n">
        <f aca="false">SUMIF(Games!$A$2:$A$5969,$A180,Games!$S$2:$S$5969)+SUMIF(Games!$B$2:$B$5969,$A180,Games!$T$2:$T$5969)</f>
        <v>71.6945205493288</v>
      </c>
      <c r="I180" s="0" t="n">
        <f aca="false">SUMIF(Games!$A$2:$A$5969,$A180,Games!$E$2:$E$5969)+SUMIF(Games!$B$2:$B$5969,$A180,Games!$F$2:$F$5969)</f>
        <v>1186</v>
      </c>
      <c r="J180" s="0" t="n">
        <f aca="false">SUMIF(Games!$A$2:$A$5969,$A180,Games!$F$2:$F$5969)+SUMIF(Games!$B$2:$B$5969,$A180,Games!$E$2:$E$5969)</f>
        <v>1005</v>
      </c>
      <c r="K180" s="0" t="n">
        <f aca="false">SUMIF(Games!$A$2:$A$5969,$A180,Games!$G$2:$G$5969)+SUMIF(Games!$B$2:$B$5969,$A180,Games!$H$2:$H$5969)</f>
        <v>384</v>
      </c>
      <c r="L180" s="0" t="n">
        <f aca="false">SUMIF(Games!$A$2:$A$5969,$A180,Games!$H$2:$H$5969)+SUMIF(Games!$B$2:$B$5969,$A180,Games!$G$2:$G$5969)</f>
        <v>402</v>
      </c>
      <c r="M180" s="0" t="n">
        <f aca="false">SUMIF(Games!$A:$A,$A180,Games!I:I)</f>
        <v>10</v>
      </c>
      <c r="N180" s="0" t="n">
        <f aca="false">COUNTIF(Games!$A:$A,$A180)-M180</f>
        <v>4</v>
      </c>
      <c r="O180" s="0" t="n">
        <f aca="false">I180-J180</f>
        <v>181</v>
      </c>
      <c r="P180" s="0" t="n">
        <f aca="false">IFERROR(O180/Y180,0)</f>
        <v>5.65625</v>
      </c>
      <c r="Q180" s="0" t="n">
        <f aca="false">L180-K180</f>
        <v>18</v>
      </c>
      <c r="R180" s="0" t="n">
        <f aca="false">IFERROR(Q180/Y180,0)</f>
        <v>0.5625</v>
      </c>
      <c r="S180" s="0" t="s">
        <v>734</v>
      </c>
      <c r="T180" s="0" t="n">
        <f aca="false">IFERROR((B180/(B180+C180))*25,0)+IFERROR((D180/(D180+E180))*25,0)+IFERROR((F180/(F180+G180))*10,0)+H180+((P180-RDAVG)/RebSD)*10+((R180-TODAVG)/TOSD)*6</f>
        <v>125.566266561728</v>
      </c>
      <c r="U180" s="0" t="n">
        <f aca="false">W180*X180</f>
        <v>0.26275236379337</v>
      </c>
      <c r="V180" s="0" t="n">
        <f aca="false">RANK(U180,U$2:U$352)</f>
        <v>221</v>
      </c>
      <c r="W180" s="0" t="n">
        <f aca="false">IFERROR((D180-C180)/(D180+E180-(B180+C180)),0)</f>
        <v>0.518557794273595</v>
      </c>
      <c r="X180" s="0" t="n">
        <f aca="false">IFERROR((F180-((B180+C180)*B180))/((F180+G180)-(B180+C180)^2),0)</f>
        <v>0.506698321180261</v>
      </c>
      <c r="Y180" s="0" t="n">
        <f aca="false">COUNTIFS(Games!$A$2:$A$5969,$A180,Games!$E$2:$E$5969,"&lt;&gt;")+COUNTIFS(Games!$B$2:$B$5969,$A180,Games!$F$2:$F$5969,"&lt;&gt;")</f>
        <v>32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SUMIF(Games!$A$2:$A$5969,$A181,Games!$I$2:$I$5969)+SUMIF(Games!$B$2:$B$5969,$A181,Games!$J$2:$J$5969)</f>
        <v>21</v>
      </c>
      <c r="C181" s="0" t="n">
        <f aca="false">COUNTIF(Games!$A:$A,$A181)+COUNTIF(Games!$B:$B,$A181)-B181</f>
        <v>12</v>
      </c>
      <c r="D181" s="0" t="n">
        <f aca="false">SUMIF(Games!$A$2:$A$5969,$A181,Games!$M$2:$M$5969)+SUMIF(Games!$B$2:$B$5969,$A181,Games!$K$2:$K$5969)</f>
        <v>618</v>
      </c>
      <c r="E181" s="0" t="n">
        <f aca="false">SUMIF(Games!$A$2:$A$5969,$A181,Games!$N$2:$N$5969)+SUMIF(Games!$B$2:$B$5969,$A181,Games!$L$2:$L$5969)</f>
        <v>486</v>
      </c>
      <c r="F181" s="0" t="n">
        <f aca="false">SUMIF(Games!$A$2:$A$5969,$A181,Games!$Q$2:$Q$5969)+SUMIF(Games!$B$2:$B$5969,$A181,Games!$O$2:$O$5969)</f>
        <v>20442</v>
      </c>
      <c r="G181" s="0" t="n">
        <f aca="false">SUMIF(Games!$A$2:$A$5969,$A181,Games!$R$2:$R$5969)+SUMIF(Games!$B$2:$B$5969,$A181,Games!$P$2:$P$5969)</f>
        <v>15593</v>
      </c>
      <c r="H181" s="0" t="n">
        <f aca="false">SUMIF(Games!$A$2:$A$5969,$A181,Games!$S$2:$S$5969)+SUMIF(Games!$B$2:$B$5969,$A181,Games!$T$2:$T$5969)</f>
        <v>52.9231814671953</v>
      </c>
      <c r="I181" s="0" t="n">
        <f aca="false">SUMIF(Games!$A$2:$A$5969,$A181,Games!$E$2:$E$5969)+SUMIF(Games!$B$2:$B$5969,$A181,Games!$F$2:$F$5969)</f>
        <v>1176</v>
      </c>
      <c r="J181" s="0" t="n">
        <f aca="false">SUMIF(Games!$A$2:$A$5969,$A181,Games!$F$2:$F$5969)+SUMIF(Games!$B$2:$B$5969,$A181,Games!$E$2:$E$5969)</f>
        <v>1163</v>
      </c>
      <c r="K181" s="0" t="n">
        <f aca="false">SUMIF(Games!$A$2:$A$5969,$A181,Games!$G$2:$G$5969)+SUMIF(Games!$B$2:$B$5969,$A181,Games!$H$2:$H$5969)</f>
        <v>400</v>
      </c>
      <c r="L181" s="0" t="n">
        <f aca="false">SUMIF(Games!$A$2:$A$5969,$A181,Games!$H$2:$H$5969)+SUMIF(Games!$B$2:$B$5969,$A181,Games!$G$2:$G$5969)</f>
        <v>487</v>
      </c>
      <c r="M181" s="0" t="n">
        <f aca="false">SUMIF(Games!$A:$A,$A181,Games!I:I)</f>
        <v>4</v>
      </c>
      <c r="N181" s="0" t="n">
        <f aca="false">COUNTIF(Games!$A:$A,$A181)-M181</f>
        <v>8</v>
      </c>
      <c r="O181" s="0" t="n">
        <f aca="false">I181-J181</f>
        <v>13</v>
      </c>
      <c r="P181" s="0" t="n">
        <f aca="false">IFERROR(O181/Y181,0)</f>
        <v>0.393939393939394</v>
      </c>
      <c r="Q181" s="0" t="n">
        <f aca="false">L181-K181</f>
        <v>87</v>
      </c>
      <c r="R181" s="0" t="n">
        <f aca="false">IFERROR(Q181/Y181,0)</f>
        <v>2.63636363636364</v>
      </c>
      <c r="S181" s="0" t="s">
        <v>739</v>
      </c>
      <c r="T181" s="0" t="n">
        <f aca="false">IFERROR((B181/(B181+C181))*25,0)+IFERROR((D181/(D181+E181))*25,0)+IFERROR((F181/(F181+G181))*10,0)+H181+((P181-RDAVG)/RebSD)*10+((R181-TODAVG)/TOSD)*6</f>
        <v>96.1767111855826</v>
      </c>
      <c r="U181" s="0" t="n">
        <f aca="false">W181*X181</f>
        <v>0.319764900179725</v>
      </c>
      <c r="V181" s="0" t="n">
        <f aca="false">RANK(U181,U$2:U$352)</f>
        <v>60</v>
      </c>
      <c r="W181" s="0" t="n">
        <f aca="false">IFERROR((D181-C181)/(D181+E181-(B181+C181)),0)</f>
        <v>0.565826330532213</v>
      </c>
      <c r="X181" s="0" t="n">
        <f aca="false">IFERROR((F181-((B181+C181)*B181))/((F181+G181)-(B181+C181)^2),0)</f>
        <v>0.565129056258227</v>
      </c>
      <c r="Y181" s="0" t="n">
        <f aca="false">COUNTIFS(Games!$A$2:$A$5969,$A181,Games!$E$2:$E$5969,"&lt;&gt;")+COUNTIFS(Games!$B$2:$B$5969,$A181,Games!$F$2:$F$5969,"&lt;&gt;")</f>
        <v>33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SUMIF(Games!$A$2:$A$5969,$A182,Games!$I$2:$I$5969)+SUMIF(Games!$B$2:$B$5969,$A182,Games!$J$2:$J$5969)</f>
        <v>14</v>
      </c>
      <c r="C182" s="0" t="n">
        <f aca="false">COUNTIF(Games!$A:$A,$A182)+COUNTIF(Games!$B:$B,$A182)-B182</f>
        <v>16</v>
      </c>
      <c r="D182" s="0" t="n">
        <f aca="false">SUMIF(Games!$A$2:$A$5969,$A182,Games!$M$2:$M$5969)+SUMIF(Games!$B$2:$B$5969,$A182,Games!$K$2:$K$5969)</f>
        <v>451</v>
      </c>
      <c r="E182" s="0" t="n">
        <f aca="false">SUMIF(Games!$A$2:$A$5969,$A182,Games!$N$2:$N$5969)+SUMIF(Games!$B$2:$B$5969,$A182,Games!$L$2:$L$5969)</f>
        <v>468</v>
      </c>
      <c r="F182" s="0" t="n">
        <f aca="false">SUMIF(Games!$A$2:$A$5969,$A182,Games!$Q$2:$Q$5969)+SUMIF(Games!$B$2:$B$5969,$A182,Games!$O$2:$O$5969)</f>
        <v>14218</v>
      </c>
      <c r="G182" s="0" t="n">
        <f aca="false">SUMIF(Games!$A$2:$A$5969,$A182,Games!$R$2:$R$5969)+SUMIF(Games!$B$2:$B$5969,$A182,Games!$P$2:$P$5969)</f>
        <v>13772</v>
      </c>
      <c r="H182" s="0" t="n">
        <f aca="false">SUMIF(Games!$A$2:$A$5969,$A182,Games!$S$2:$S$5969)+SUMIF(Games!$B$2:$B$5969,$A182,Games!$T$2:$T$5969)</f>
        <v>-9.0223036134368</v>
      </c>
      <c r="I182" s="0" t="n">
        <f aca="false">SUMIF(Games!$A$2:$A$5969,$A182,Games!$E$2:$E$5969)+SUMIF(Games!$B$2:$B$5969,$A182,Games!$F$2:$F$5969)</f>
        <v>1029</v>
      </c>
      <c r="J182" s="0" t="n">
        <f aca="false">SUMIF(Games!$A$2:$A$5969,$A182,Games!$F$2:$F$5969)+SUMIF(Games!$B$2:$B$5969,$A182,Games!$E$2:$E$5969)</f>
        <v>996</v>
      </c>
      <c r="K182" s="0" t="n">
        <f aca="false">SUMIF(Games!$A$2:$A$5969,$A182,Games!$G$2:$G$5969)+SUMIF(Games!$B$2:$B$5969,$A182,Games!$H$2:$H$5969)</f>
        <v>380</v>
      </c>
      <c r="L182" s="0" t="n">
        <f aca="false">SUMIF(Games!$A$2:$A$5969,$A182,Games!$H$2:$H$5969)+SUMIF(Games!$B$2:$B$5969,$A182,Games!$G$2:$G$5969)</f>
        <v>428</v>
      </c>
      <c r="M182" s="0" t="n">
        <f aca="false">SUMIF(Games!$A:$A,$A182,Games!I:I)</f>
        <v>4</v>
      </c>
      <c r="N182" s="0" t="n">
        <f aca="false">COUNTIF(Games!$A:$A,$A182)-M182</f>
        <v>9</v>
      </c>
      <c r="O182" s="0" t="n">
        <f aca="false">I182-J182</f>
        <v>33</v>
      </c>
      <c r="P182" s="0" t="n">
        <f aca="false">IFERROR(O182/Y182,0)</f>
        <v>1.13793103448276</v>
      </c>
      <c r="Q182" s="0" t="n">
        <f aca="false">L182-K182</f>
        <v>48</v>
      </c>
      <c r="R182" s="0" t="n">
        <f aca="false">IFERROR(Q182/Y182,0)</f>
        <v>1.6551724137931</v>
      </c>
      <c r="S182" s="0" t="s">
        <v>756</v>
      </c>
      <c r="T182" s="0" t="n">
        <f aca="false">IFERROR((B182/(B182+C182))*25,0)+IFERROR((D182/(D182+E182))*25,0)+IFERROR((F182/(F182+G182))*10,0)+H182+((P182-RDAVG)/RebSD)*10+((R182-TODAVG)/TOSD)*6</f>
        <v>26.605933177085</v>
      </c>
      <c r="U182" s="0" t="n">
        <f aca="false">W182*X182</f>
        <v>0.249226737023321</v>
      </c>
      <c r="V182" s="0" t="n">
        <f aca="false">RANK(U182,U$2:U$352)</f>
        <v>268</v>
      </c>
      <c r="W182" s="0" t="n">
        <f aca="false">IFERROR((D182-C182)/(D182+E182-(B182+C182)),0)</f>
        <v>0.489313835770529</v>
      </c>
      <c r="X182" s="0" t="n">
        <f aca="false">IFERROR((F182-((B182+C182)*B182))/((F182+G182)-(B182+C182)^2),0)</f>
        <v>0.509339239571798</v>
      </c>
      <c r="Y182" s="0" t="n">
        <f aca="false">COUNTIFS(Games!$A$2:$A$5969,$A182,Games!$E$2:$E$5969,"&lt;&gt;")+COUNTIFS(Games!$B$2:$B$5969,$A182,Games!$F$2:$F$5969,"&lt;&gt;")</f>
        <v>29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SUMIF(Games!$A$2:$A$5969,$A183,Games!$I$2:$I$5969)+SUMIF(Games!$B$2:$B$5969,$A183,Games!$J$2:$J$5969)</f>
        <v>20</v>
      </c>
      <c r="C183" s="0" t="n">
        <f aca="false">COUNTIF(Games!$A:$A,$A183)+COUNTIF(Games!$B:$B,$A183)-B183</f>
        <v>12</v>
      </c>
      <c r="D183" s="0" t="n">
        <f aca="false">SUMIF(Games!$A$2:$A$5969,$A183,Games!$M$2:$M$5969)+SUMIF(Games!$B$2:$B$5969,$A183,Games!$K$2:$K$5969)</f>
        <v>433</v>
      </c>
      <c r="E183" s="0" t="n">
        <f aca="false">SUMIF(Games!$A$2:$A$5969,$A183,Games!$N$2:$N$5969)+SUMIF(Games!$B$2:$B$5969,$A183,Games!$L$2:$L$5969)</f>
        <v>544</v>
      </c>
      <c r="F183" s="0" t="n">
        <f aca="false">SUMIF(Games!$A$2:$A$5969,$A183,Games!$Q$2:$Q$5969)+SUMIF(Games!$B$2:$B$5969,$A183,Games!$O$2:$O$5969)</f>
        <v>14798</v>
      </c>
      <c r="G183" s="0" t="n">
        <f aca="false">SUMIF(Games!$A$2:$A$5969,$A183,Games!$R$2:$R$5969)+SUMIF(Games!$B$2:$B$5969,$A183,Games!$P$2:$P$5969)</f>
        <v>15559</v>
      </c>
      <c r="H183" s="0" t="n">
        <f aca="false">SUMIF(Games!$A$2:$A$5969,$A183,Games!$S$2:$S$5969)+SUMIF(Games!$B$2:$B$5969,$A183,Games!$T$2:$T$5969)</f>
        <v>-2.49347417862098</v>
      </c>
      <c r="I183" s="0" t="n">
        <f aca="false">SUMIF(Games!$A$2:$A$5969,$A183,Games!$E$2:$E$5969)+SUMIF(Games!$B$2:$B$5969,$A183,Games!$F$2:$F$5969)</f>
        <v>1079</v>
      </c>
      <c r="J183" s="0" t="n">
        <f aca="false">SUMIF(Games!$A$2:$A$5969,$A183,Games!$F$2:$F$5969)+SUMIF(Games!$B$2:$B$5969,$A183,Games!$E$2:$E$5969)</f>
        <v>909</v>
      </c>
      <c r="K183" s="0" t="n">
        <f aca="false">SUMIF(Games!$A$2:$A$5969,$A183,Games!$G$2:$G$5969)+SUMIF(Games!$B$2:$B$5969,$A183,Games!$H$2:$H$5969)</f>
        <v>435</v>
      </c>
      <c r="L183" s="0" t="n">
        <f aca="false">SUMIF(Games!$A$2:$A$5969,$A183,Games!$H$2:$H$5969)+SUMIF(Games!$B$2:$B$5969,$A183,Games!$G$2:$G$5969)</f>
        <v>443</v>
      </c>
      <c r="M183" s="0" t="n">
        <f aca="false">SUMIF(Games!$A:$A,$A183,Games!I:I)</f>
        <v>10</v>
      </c>
      <c r="N183" s="0" t="n">
        <f aca="false">COUNTIF(Games!$A:$A,$A183)-M183</f>
        <v>6</v>
      </c>
      <c r="O183" s="0" t="n">
        <f aca="false">I183-J183</f>
        <v>170</v>
      </c>
      <c r="P183" s="0" t="n">
        <f aca="false">IFERROR(O183/Y183,0)</f>
        <v>5.48387096774194</v>
      </c>
      <c r="Q183" s="0" t="n">
        <f aca="false">L183-K183</f>
        <v>8</v>
      </c>
      <c r="R183" s="0" t="n">
        <f aca="false">IFERROR(Q183/Y183,0)</f>
        <v>0.258064516129032</v>
      </c>
      <c r="S183" s="0" t="s">
        <v>731</v>
      </c>
      <c r="T183" s="0" t="n">
        <f aca="false">IFERROR((B183/(B183+C183))*25,0)+IFERROR((D183/(D183+E183))*25,0)+IFERROR((F183/(F183+G183))*10,0)+H183+((P183-RDAVG)/RebSD)*10+((R183-TODAVG)/TOSD)*6</f>
        <v>43.3310419304185</v>
      </c>
      <c r="U183" s="0" t="n">
        <f aca="false">W183*X183</f>
        <v>0.215028345379827</v>
      </c>
      <c r="V183" s="0" t="n">
        <f aca="false">RANK(U183,U$2:U$352)</f>
        <v>337</v>
      </c>
      <c r="W183" s="0" t="n">
        <f aca="false">IFERROR((D183-C183)/(D183+E183-(B183+C183)),0)</f>
        <v>0.445502645502646</v>
      </c>
      <c r="X183" s="0" t="n">
        <f aca="false">IFERROR((F183-((B183+C183)*B183))/((F183+G183)-(B183+C183)^2),0)</f>
        <v>0.482664575733815</v>
      </c>
      <c r="Y183" s="0" t="n">
        <f aca="false">COUNTIFS(Games!$A$2:$A$5969,$A183,Games!$E$2:$E$5969,"&lt;&gt;")+COUNTIFS(Games!$B$2:$B$5969,$A183,Games!$F$2:$F$5969,"&lt;&gt;")</f>
        <v>31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SUMIF(Games!$A$2:$A$5969,$A184,Games!$I$2:$I$5969)+SUMIF(Games!$B$2:$B$5969,$A184,Games!$J$2:$J$5969)</f>
        <v>22</v>
      </c>
      <c r="C184" s="0" t="n">
        <f aca="false">COUNTIF(Games!$A:$A,$A184)+COUNTIF(Games!$B:$B,$A184)-B184</f>
        <v>11</v>
      </c>
      <c r="D184" s="0" t="n">
        <f aca="false">SUMIF(Games!$A$2:$A$5969,$A184,Games!$M$2:$M$5969)+SUMIF(Games!$B$2:$B$5969,$A184,Games!$K$2:$K$5969)</f>
        <v>611</v>
      </c>
      <c r="E184" s="0" t="n">
        <f aca="false">SUMIF(Games!$A$2:$A$5969,$A184,Games!$N$2:$N$5969)+SUMIF(Games!$B$2:$B$5969,$A184,Games!$L$2:$L$5969)</f>
        <v>505</v>
      </c>
      <c r="F184" s="0" t="n">
        <f aca="false">SUMIF(Games!$A$2:$A$5969,$A184,Games!$Q$2:$Q$5969)+SUMIF(Games!$B$2:$B$5969,$A184,Games!$O$2:$O$5969)</f>
        <v>20301</v>
      </c>
      <c r="G184" s="0" t="n">
        <f aca="false">SUMIF(Games!$A$2:$A$5969,$A184,Games!$R$2:$R$5969)+SUMIF(Games!$B$2:$B$5969,$A184,Games!$P$2:$P$5969)</f>
        <v>15915</v>
      </c>
      <c r="H184" s="0" t="n">
        <f aca="false">SUMIF(Games!$A$2:$A$5969,$A184,Games!$S$2:$S$5969)+SUMIF(Games!$B$2:$B$5969,$A184,Games!$T$2:$T$5969)</f>
        <v>45.7997393093218</v>
      </c>
      <c r="I184" s="0" t="n">
        <f aca="false">SUMIF(Games!$A$2:$A$5969,$A184,Games!$E$2:$E$5969)+SUMIF(Games!$B$2:$B$5969,$A184,Games!$F$2:$F$5969)</f>
        <v>1191</v>
      </c>
      <c r="J184" s="0" t="n">
        <f aca="false">SUMIF(Games!$A$2:$A$5969,$A184,Games!$F$2:$F$5969)+SUMIF(Games!$B$2:$B$5969,$A184,Games!$E$2:$E$5969)</f>
        <v>1257</v>
      </c>
      <c r="K184" s="0" t="n">
        <f aca="false">SUMIF(Games!$A$2:$A$5969,$A184,Games!$G$2:$G$5969)+SUMIF(Games!$B$2:$B$5969,$A184,Games!$H$2:$H$5969)</f>
        <v>362</v>
      </c>
      <c r="L184" s="0" t="n">
        <f aca="false">SUMIF(Games!$A$2:$A$5969,$A184,Games!$H$2:$H$5969)+SUMIF(Games!$B$2:$B$5969,$A184,Games!$G$2:$G$5969)</f>
        <v>414</v>
      </c>
      <c r="M184" s="0" t="n">
        <f aca="false">SUMIF(Games!$A:$A,$A184,Games!I:I)</f>
        <v>5</v>
      </c>
      <c r="N184" s="0" t="n">
        <f aca="false">COUNTIF(Games!$A:$A,$A184)-M184</f>
        <v>8</v>
      </c>
      <c r="O184" s="0" t="n">
        <f aca="false">I184-J184</f>
        <v>-66</v>
      </c>
      <c r="P184" s="0" t="n">
        <f aca="false">IFERROR(O184/Y184,0)</f>
        <v>-2</v>
      </c>
      <c r="Q184" s="0" t="n">
        <f aca="false">L184-K184</f>
        <v>52</v>
      </c>
      <c r="R184" s="0" t="n">
        <f aca="false">IFERROR(Q184/Y184,0)</f>
        <v>1.57575757575758</v>
      </c>
      <c r="S184" s="0" t="s">
        <v>757</v>
      </c>
      <c r="T184" s="0" t="n">
        <f aca="false">IFERROR((B184/(B184+C184))*25,0)+IFERROR((D184/(D184+E184))*25,0)+IFERROR((F184/(F184+G184))*10,0)+H184+((P184-RDAVG)/RebSD)*10+((R184-TODAVG)/TOSD)*6</f>
        <v>79.3855336290531</v>
      </c>
      <c r="U184" s="0" t="n">
        <f aca="false">W184*X184</f>
        <v>0.308733320416215</v>
      </c>
      <c r="V184" s="0" t="n">
        <f aca="false">RANK(U184,U$2:U$352)</f>
        <v>78</v>
      </c>
      <c r="W184" s="0" t="n">
        <f aca="false">IFERROR((D184-C184)/(D184+E184-(B184+C184)),0)</f>
        <v>0.554016620498615</v>
      </c>
      <c r="X184" s="0" t="n">
        <f aca="false">IFERROR((F184-((B184+C184)*B184))/((F184+G184)-(B184+C184)^2),0)</f>
        <v>0.557263643351268</v>
      </c>
      <c r="Y184" s="0" t="n">
        <f aca="false">COUNTIFS(Games!$A$2:$A$5969,$A184,Games!$E$2:$E$5969,"&lt;&gt;")+COUNTIFS(Games!$B$2:$B$5969,$A184,Games!$F$2:$F$5969,"&lt;&gt;")</f>
        <v>33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SUMIF(Games!$A$2:$A$5969,$A185,Games!$I$2:$I$5969)+SUMIF(Games!$B$2:$B$5969,$A185,Games!$J$2:$J$5969)</f>
        <v>29</v>
      </c>
      <c r="C185" s="0" t="n">
        <f aca="false">COUNTIF(Games!$A:$A,$A185)+COUNTIF(Games!$B:$B,$A185)-B185</f>
        <v>8</v>
      </c>
      <c r="D185" s="0" t="n">
        <f aca="false">SUMIF(Games!$A$2:$A$5969,$A185,Games!$M$2:$M$5969)+SUMIF(Games!$B$2:$B$5969,$A185,Games!$K$2:$K$5969)</f>
        <v>706</v>
      </c>
      <c r="E185" s="0" t="n">
        <f aca="false">SUMIF(Games!$A$2:$A$5969,$A185,Games!$N$2:$N$5969)+SUMIF(Games!$B$2:$B$5969,$A185,Games!$L$2:$L$5969)</f>
        <v>511</v>
      </c>
      <c r="F185" s="0" t="n">
        <f aca="false">SUMIF(Games!$A$2:$A$5969,$A185,Games!$Q$2:$Q$5969)+SUMIF(Games!$B$2:$B$5969,$A185,Games!$O$2:$O$5969)</f>
        <v>21208</v>
      </c>
      <c r="G185" s="0" t="n">
        <f aca="false">SUMIF(Games!$A$2:$A$5969,$A185,Games!$R$2:$R$5969)+SUMIF(Games!$B$2:$B$5969,$A185,Games!$P$2:$P$5969)</f>
        <v>17797</v>
      </c>
      <c r="H185" s="0" t="n">
        <f aca="false">SUMIF(Games!$A$2:$A$5969,$A185,Games!$S$2:$S$5969)+SUMIF(Games!$B$2:$B$5969,$A185,Games!$T$2:$T$5969)</f>
        <v>106.09701503564</v>
      </c>
      <c r="I185" s="0" t="n">
        <f aca="false">SUMIF(Games!$A$2:$A$5969,$A185,Games!$E$2:$E$5969)+SUMIF(Games!$B$2:$B$5969,$A185,Games!$F$2:$F$5969)</f>
        <v>1316</v>
      </c>
      <c r="J185" s="0" t="n">
        <f aca="false">SUMIF(Games!$A$2:$A$5969,$A185,Games!$F$2:$F$5969)+SUMIF(Games!$B$2:$B$5969,$A185,Games!$E$2:$E$5969)</f>
        <v>1347</v>
      </c>
      <c r="K185" s="0" t="n">
        <f aca="false">SUMIF(Games!$A$2:$A$5969,$A185,Games!$G$2:$G$5969)+SUMIF(Games!$B$2:$B$5969,$A185,Games!$H$2:$H$5969)</f>
        <v>357</v>
      </c>
      <c r="L185" s="0" t="n">
        <f aca="false">SUMIF(Games!$A$2:$A$5969,$A185,Games!$H$2:$H$5969)+SUMIF(Games!$B$2:$B$5969,$A185,Games!$G$2:$G$5969)</f>
        <v>474</v>
      </c>
      <c r="M185" s="0" t="n">
        <f aca="false">SUMIF(Games!$A:$A,$A185,Games!I:I)</f>
        <v>12</v>
      </c>
      <c r="N185" s="0" t="n">
        <f aca="false">COUNTIF(Games!$A:$A,$A185)-M185</f>
        <v>5</v>
      </c>
      <c r="O185" s="0" t="n">
        <f aca="false">I185-J185</f>
        <v>-31</v>
      </c>
      <c r="P185" s="0" t="n">
        <f aca="false">IFERROR(O185/Y185,0)</f>
        <v>-0.837837837837838</v>
      </c>
      <c r="Q185" s="0" t="n">
        <f aca="false">L185-K185</f>
        <v>117</v>
      </c>
      <c r="R185" s="0" t="n">
        <f aca="false">IFERROR(Q185/Y185,0)</f>
        <v>3.16216216216216</v>
      </c>
      <c r="S185" s="0" t="s">
        <v>727</v>
      </c>
      <c r="T185" s="0" t="n">
        <f aca="false">IFERROR((B185/(B185+C185))*25,0)+IFERROR((D185/(D185+E185))*25,0)+IFERROR((F185/(F185+G185))*10,0)+H185+((P185-RDAVG)/RebSD)*10+((R185-TODAVG)/TOSD)*6</f>
        <v>151.560375517965</v>
      </c>
      <c r="U185" s="0" t="n">
        <f aca="false">W185*X185</f>
        <v>0.316462015272071</v>
      </c>
      <c r="V185" s="0" t="n">
        <f aca="false">RANK(U185,U$2:U$352)</f>
        <v>66</v>
      </c>
      <c r="W185" s="0" t="n">
        <f aca="false">IFERROR((D185-C185)/(D185+E185-(B185+C185)),0)</f>
        <v>0.591525423728814</v>
      </c>
      <c r="X185" s="0" t="n">
        <f aca="false">IFERROR((F185-((B185+C185)*B185))/((F185+G185)-(B185+C185)^2),0)</f>
        <v>0.534993091720693</v>
      </c>
      <c r="Y185" s="0" t="n">
        <f aca="false">COUNTIFS(Games!$A$2:$A$5969,$A185,Games!$E$2:$E$5969,"&lt;&gt;")+COUNTIFS(Games!$B$2:$B$5969,$A185,Games!$F$2:$F$5969,"&lt;&gt;")</f>
        <v>37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SUMIF(Games!$A$2:$A$5969,$A186,Games!$I$2:$I$5969)+SUMIF(Games!$B$2:$B$5969,$A186,Games!$J$2:$J$5969)</f>
        <v>10</v>
      </c>
      <c r="C186" s="0" t="n">
        <f aca="false">COUNTIF(Games!$A:$A,$A186)+COUNTIF(Games!$B:$B,$A186)-B186</f>
        <v>21</v>
      </c>
      <c r="D186" s="0" t="n">
        <f aca="false">SUMIF(Games!$A$2:$A$5969,$A186,Games!$M$2:$M$5969)+SUMIF(Games!$B$2:$B$5969,$A186,Games!$K$2:$K$5969)</f>
        <v>463</v>
      </c>
      <c r="E186" s="0" t="n">
        <f aca="false">SUMIF(Games!$A$2:$A$5969,$A186,Games!$N$2:$N$5969)+SUMIF(Games!$B$2:$B$5969,$A186,Games!$L$2:$L$5969)</f>
        <v>473</v>
      </c>
      <c r="F186" s="0" t="n">
        <f aca="false">SUMIF(Games!$A$2:$A$5969,$A186,Games!$Q$2:$Q$5969)+SUMIF(Games!$B$2:$B$5969,$A186,Games!$O$2:$O$5969)</f>
        <v>14692</v>
      </c>
      <c r="G186" s="0" t="n">
        <f aca="false">SUMIF(Games!$A$2:$A$5969,$A186,Games!$R$2:$R$5969)+SUMIF(Games!$B$2:$B$5969,$A186,Games!$P$2:$P$5969)</f>
        <v>14625</v>
      </c>
      <c r="H186" s="0" t="n">
        <f aca="false">SUMIF(Games!$A$2:$A$5969,$A186,Games!$S$2:$S$5969)+SUMIF(Games!$B$2:$B$5969,$A186,Games!$T$2:$T$5969)</f>
        <v>-30.0827472996986</v>
      </c>
      <c r="I186" s="0" t="n">
        <f aca="false">SUMIF(Games!$A$2:$A$5969,$A186,Games!$E$2:$E$5969)+SUMIF(Games!$B$2:$B$5969,$A186,Games!$F$2:$F$5969)</f>
        <v>1158</v>
      </c>
      <c r="J186" s="0" t="n">
        <f aca="false">SUMIF(Games!$A$2:$A$5969,$A186,Games!$F$2:$F$5969)+SUMIF(Games!$B$2:$B$5969,$A186,Games!$E$2:$E$5969)</f>
        <v>978</v>
      </c>
      <c r="K186" s="0" t="n">
        <f aca="false">SUMIF(Games!$A$2:$A$5969,$A186,Games!$G$2:$G$5969)+SUMIF(Games!$B$2:$B$5969,$A186,Games!$H$2:$H$5969)</f>
        <v>355</v>
      </c>
      <c r="L186" s="0" t="n">
        <f aca="false">SUMIF(Games!$A$2:$A$5969,$A186,Games!$H$2:$H$5969)+SUMIF(Games!$B$2:$B$5969,$A186,Games!$G$2:$G$5969)</f>
        <v>307</v>
      </c>
      <c r="M186" s="0" t="n">
        <f aca="false">SUMIF(Games!$A:$A,$A186,Games!I:I)</f>
        <v>2</v>
      </c>
      <c r="N186" s="0" t="n">
        <f aca="false">COUNTIF(Games!$A:$A,$A186)-M186</f>
        <v>13</v>
      </c>
      <c r="O186" s="0" t="n">
        <f aca="false">I186-J186</f>
        <v>180</v>
      </c>
      <c r="P186" s="0" t="n">
        <f aca="false">IFERROR(O186/Y186,0)</f>
        <v>6</v>
      </c>
      <c r="Q186" s="0" t="n">
        <f aca="false">L186-K186</f>
        <v>-48</v>
      </c>
      <c r="R186" s="0" t="n">
        <f aca="false">IFERROR(Q186/Y186,0)</f>
        <v>-1.6</v>
      </c>
      <c r="S186" s="0" t="s">
        <v>738</v>
      </c>
      <c r="T186" s="0" t="n">
        <f aca="false">IFERROR((B186/(B186+C186))*25,0)+IFERROR((D186/(D186+E186))*25,0)+IFERROR((F186/(F186+G186))*10,0)+H186+((P186-RDAVG)/RebSD)*10+((R186-TODAVG)/TOSD)*6</f>
        <v>5.10532270568043</v>
      </c>
      <c r="U186" s="0" t="n">
        <f aca="false">W186*X186</f>
        <v>0.247712548193489</v>
      </c>
      <c r="V186" s="0" t="n">
        <f aca="false">RANK(U186,U$2:U$352)</f>
        <v>274</v>
      </c>
      <c r="W186" s="0" t="n">
        <f aca="false">IFERROR((D186-C186)/(D186+E186-(B186+C186)),0)</f>
        <v>0.488397790055249</v>
      </c>
      <c r="X186" s="0" t="n">
        <f aca="false">IFERROR((F186-((B186+C186)*B186))/((F186+G186)-(B186+C186)^2),0)</f>
        <v>0.507194244604317</v>
      </c>
      <c r="Y186" s="0" t="n">
        <f aca="false">COUNTIFS(Games!$A$2:$A$5969,$A186,Games!$E$2:$E$5969,"&lt;&gt;")+COUNTIFS(Games!$B$2:$B$5969,$A186,Games!$F$2:$F$5969,"&lt;&gt;")</f>
        <v>30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SUMIF(Games!$A$2:$A$5969,$A187,Games!$I$2:$I$5969)+SUMIF(Games!$B$2:$B$5969,$A187,Games!$J$2:$J$5969)</f>
        <v>19</v>
      </c>
      <c r="C187" s="0" t="n">
        <f aca="false">COUNTIF(Games!$A:$A,$A187)+COUNTIF(Games!$B:$B,$A187)-B187</f>
        <v>15</v>
      </c>
      <c r="D187" s="0" t="n">
        <f aca="false">SUMIF(Games!$A$2:$A$5969,$A187,Games!$M$2:$M$5969)+SUMIF(Games!$B$2:$B$5969,$A187,Games!$K$2:$K$5969)</f>
        <v>580</v>
      </c>
      <c r="E187" s="0" t="n">
        <f aca="false">SUMIF(Games!$A$2:$A$5969,$A187,Games!$N$2:$N$5969)+SUMIF(Games!$B$2:$B$5969,$A187,Games!$L$2:$L$5969)</f>
        <v>491</v>
      </c>
      <c r="F187" s="0" t="n">
        <f aca="false">SUMIF(Games!$A$2:$A$5969,$A187,Games!$Q$2:$Q$5969)+SUMIF(Games!$B$2:$B$5969,$A187,Games!$O$2:$O$5969)</f>
        <v>18399</v>
      </c>
      <c r="G187" s="0" t="n">
        <f aca="false">SUMIF(Games!$A$2:$A$5969,$A187,Games!$R$2:$R$5969)+SUMIF(Games!$B$2:$B$5969,$A187,Games!$P$2:$P$5969)</f>
        <v>15651</v>
      </c>
      <c r="H187" s="0" t="n">
        <f aca="false">SUMIF(Games!$A$2:$A$5969,$A187,Games!$S$2:$S$5969)+SUMIF(Games!$B$2:$B$5969,$A187,Games!$T$2:$T$5969)</f>
        <v>24.409306112269</v>
      </c>
      <c r="I187" s="0" t="n">
        <f aca="false">SUMIF(Games!$A$2:$A$5969,$A187,Games!$E$2:$E$5969)+SUMIF(Games!$B$2:$B$5969,$A187,Games!$F$2:$F$5969)</f>
        <v>1073</v>
      </c>
      <c r="J187" s="0" t="n">
        <f aca="false">SUMIF(Games!$A$2:$A$5969,$A187,Games!$F$2:$F$5969)+SUMIF(Games!$B$2:$B$5969,$A187,Games!$E$2:$E$5969)</f>
        <v>1217</v>
      </c>
      <c r="K187" s="0" t="n">
        <f aca="false">SUMIF(Games!$A$2:$A$5969,$A187,Games!$G$2:$G$5969)+SUMIF(Games!$B$2:$B$5969,$A187,Games!$H$2:$H$5969)</f>
        <v>422</v>
      </c>
      <c r="L187" s="0" t="n">
        <f aca="false">SUMIF(Games!$A$2:$A$5969,$A187,Games!$H$2:$H$5969)+SUMIF(Games!$B$2:$B$5969,$A187,Games!$G$2:$G$5969)</f>
        <v>562</v>
      </c>
      <c r="M187" s="0" t="n">
        <f aca="false">SUMIF(Games!$A:$A,$A187,Games!I:I)</f>
        <v>4</v>
      </c>
      <c r="N187" s="0" t="n">
        <f aca="false">COUNTIF(Games!$A:$A,$A187)-M187</f>
        <v>10</v>
      </c>
      <c r="O187" s="0" t="n">
        <f aca="false">I187-J187</f>
        <v>-144</v>
      </c>
      <c r="P187" s="0" t="n">
        <f aca="false">IFERROR(O187/Y187,0)</f>
        <v>-4.23529411764706</v>
      </c>
      <c r="Q187" s="0" t="n">
        <f aca="false">L187-K187</f>
        <v>140</v>
      </c>
      <c r="R187" s="0" t="n">
        <f aca="false">IFERROR(Q187/Y187,0)</f>
        <v>4.11764705882353</v>
      </c>
      <c r="S187" s="0" t="s">
        <v>727</v>
      </c>
      <c r="T187" s="0" t="n">
        <f aca="false">IFERROR((B187/(B187+C187))*25,0)+IFERROR((D187/(D187+E187))*25,0)+IFERROR((F187/(F187+G187))*10,0)+H187+((P187-RDAVG)/RebSD)*10+((R187-TODAVG)/TOSD)*6</f>
        <v>56.847808391179</v>
      </c>
      <c r="U187" s="0" t="n">
        <f aca="false">W187*X187</f>
        <v>0.294052418982478</v>
      </c>
      <c r="V187" s="0" t="n">
        <f aca="false">RANK(U187,U$2:U$352)</f>
        <v>104</v>
      </c>
      <c r="W187" s="0" t="n">
        <f aca="false">IFERROR((D187-C187)/(D187+E187-(B187+C187)),0)</f>
        <v>0.544840887174542</v>
      </c>
      <c r="X187" s="0" t="n">
        <f aca="false">IFERROR((F187-((B187+C187)*B187))/((F187+G187)-(B187+C187)^2),0)</f>
        <v>0.539703289353682</v>
      </c>
      <c r="Y187" s="0" t="n">
        <f aca="false">COUNTIFS(Games!$A$2:$A$5969,$A187,Games!$E$2:$E$5969,"&lt;&gt;")+COUNTIFS(Games!$B$2:$B$5969,$A187,Games!$F$2:$F$5969,"&lt;&gt;")</f>
        <v>34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SUMIF(Games!$A$2:$A$5969,$A188,Games!$I$2:$I$5969)+SUMIF(Games!$B$2:$B$5969,$A188,Games!$J$2:$J$5969)</f>
        <v>28</v>
      </c>
      <c r="C188" s="0" t="n">
        <f aca="false">COUNTIF(Games!$A:$A,$A188)+COUNTIF(Games!$B:$B,$A188)-B188</f>
        <v>6</v>
      </c>
      <c r="D188" s="0" t="n">
        <f aca="false">SUMIF(Games!$A$2:$A$5969,$A188,Games!$M$2:$M$5969)+SUMIF(Games!$B$2:$B$5969,$A188,Games!$K$2:$K$5969)</f>
        <v>515</v>
      </c>
      <c r="E188" s="0" t="n">
        <f aca="false">SUMIF(Games!$A$2:$A$5969,$A188,Games!$N$2:$N$5969)+SUMIF(Games!$B$2:$B$5969,$A188,Games!$L$2:$L$5969)</f>
        <v>512</v>
      </c>
      <c r="F188" s="0" t="n">
        <f aca="false">SUMIF(Games!$A$2:$A$5969,$A188,Games!$Q$2:$Q$5969)+SUMIF(Games!$B$2:$B$5969,$A188,Games!$O$2:$O$5969)</f>
        <v>17185</v>
      </c>
      <c r="G188" s="0" t="n">
        <f aca="false">SUMIF(Games!$A$2:$A$5969,$A188,Games!$R$2:$R$5969)+SUMIF(Games!$B$2:$B$5969,$A188,Games!$P$2:$P$5969)</f>
        <v>15044</v>
      </c>
      <c r="H188" s="0" t="n">
        <f aca="false">SUMIF(Games!$A$2:$A$5969,$A188,Games!$S$2:$S$5969)+SUMIF(Games!$B$2:$B$5969,$A188,Games!$T$2:$T$5969)</f>
        <v>70.1561252404834</v>
      </c>
      <c r="I188" s="0" t="n">
        <f aca="false">SUMIF(Games!$A$2:$A$5969,$A188,Games!$E$2:$E$5969)+SUMIF(Games!$B$2:$B$5969,$A188,Games!$F$2:$F$5969)</f>
        <v>1402</v>
      </c>
      <c r="J188" s="0" t="n">
        <f aca="false">SUMIF(Games!$A$2:$A$5969,$A188,Games!$F$2:$F$5969)+SUMIF(Games!$B$2:$B$5969,$A188,Games!$E$2:$E$5969)</f>
        <v>1103</v>
      </c>
      <c r="K188" s="0" t="n">
        <f aca="false">SUMIF(Games!$A$2:$A$5969,$A188,Games!$G$2:$G$5969)+SUMIF(Games!$B$2:$B$5969,$A188,Games!$H$2:$H$5969)</f>
        <v>429</v>
      </c>
      <c r="L188" s="0" t="n">
        <f aca="false">SUMIF(Games!$A$2:$A$5969,$A188,Games!$H$2:$H$5969)+SUMIF(Games!$B$2:$B$5969,$A188,Games!$G$2:$G$5969)</f>
        <v>463</v>
      </c>
      <c r="M188" s="0" t="n">
        <f aca="false">SUMIF(Games!$A:$A,$A188,Games!I:I)</f>
        <v>10</v>
      </c>
      <c r="N188" s="0" t="n">
        <f aca="false">COUNTIF(Games!$A:$A,$A188)-M188</f>
        <v>4</v>
      </c>
      <c r="O188" s="0" t="n">
        <f aca="false">I188-J188</f>
        <v>299</v>
      </c>
      <c r="P188" s="0" t="n">
        <f aca="false">IFERROR(O188/Y188,0)</f>
        <v>8.79411764705882</v>
      </c>
      <c r="Q188" s="0" t="n">
        <f aca="false">L188-K188</f>
        <v>34</v>
      </c>
      <c r="R188" s="0" t="n">
        <f aca="false">IFERROR(Q188/Y188,0)</f>
        <v>1</v>
      </c>
      <c r="S188" s="0" t="s">
        <v>745</v>
      </c>
      <c r="T188" s="0" t="n">
        <f aca="false">IFERROR((B188/(B188+C188))*25,0)+IFERROR((D188/(D188+E188))*25,0)+IFERROR((F188/(F188+G188))*10,0)+H188+((P188-RDAVG)/RebSD)*10+((R188-TODAVG)/TOSD)*6</f>
        <v>134.440918357345</v>
      </c>
      <c r="U188" s="0" t="n">
        <f aca="false">W188*X188</f>
        <v>0.267783699684682</v>
      </c>
      <c r="V188" s="0" t="n">
        <f aca="false">RANK(U188,U$2:U$352)</f>
        <v>193</v>
      </c>
      <c r="W188" s="0" t="n">
        <f aca="false">IFERROR((D188-C188)/(D188+E188-(B188+C188)),0)</f>
        <v>0.512588116817724</v>
      </c>
      <c r="X188" s="0" t="n">
        <f aca="false">IFERROR((F188-((B188+C188)*B188))/((F188+G188)-(B188+C188)^2),0)</f>
        <v>0.522414958323947</v>
      </c>
      <c r="Y188" s="0" t="n">
        <f aca="false">COUNTIFS(Games!$A$2:$A$5969,$A188,Games!$E$2:$E$5969,"&lt;&gt;")+COUNTIFS(Games!$B$2:$B$5969,$A188,Games!$F$2:$F$5969,"&lt;&gt;")</f>
        <v>34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SUMIF(Games!$A$2:$A$5969,$A189,Games!$I$2:$I$5969)+SUMIF(Games!$B$2:$B$5969,$A189,Games!$J$2:$J$5969)</f>
        <v>16</v>
      </c>
      <c r="C189" s="0" t="n">
        <f aca="false">COUNTIF(Games!$A:$A,$A189)+COUNTIF(Games!$B:$B,$A189)-B189</f>
        <v>17</v>
      </c>
      <c r="D189" s="0" t="n">
        <f aca="false">SUMIF(Games!$A$2:$A$5969,$A189,Games!$M$2:$M$5969)+SUMIF(Games!$B$2:$B$5969,$A189,Games!$K$2:$K$5969)</f>
        <v>486</v>
      </c>
      <c r="E189" s="0" t="n">
        <f aca="false">SUMIF(Games!$A$2:$A$5969,$A189,Games!$N$2:$N$5969)+SUMIF(Games!$B$2:$B$5969,$A189,Games!$L$2:$L$5969)</f>
        <v>480</v>
      </c>
      <c r="F189" s="0" t="n">
        <f aca="false">SUMIF(Games!$A$2:$A$5969,$A189,Games!$Q$2:$Q$5969)+SUMIF(Games!$B$2:$B$5969,$A189,Games!$O$2:$O$5969)</f>
        <v>14767</v>
      </c>
      <c r="G189" s="0" t="n">
        <f aca="false">SUMIF(Games!$A$2:$A$5969,$A189,Games!$R$2:$R$5969)+SUMIF(Games!$B$2:$B$5969,$A189,Games!$P$2:$P$5969)</f>
        <v>14253</v>
      </c>
      <c r="H189" s="0" t="n">
        <f aca="false">SUMIF(Games!$A$2:$A$5969,$A189,Games!$S$2:$S$5969)+SUMIF(Games!$B$2:$B$5969,$A189,Games!$T$2:$T$5969)</f>
        <v>-20.176893613279</v>
      </c>
      <c r="I189" s="0" t="n">
        <f aca="false">SUMIF(Games!$A$2:$A$5969,$A189,Games!$E$2:$E$5969)+SUMIF(Games!$B$2:$B$5969,$A189,Games!$F$2:$F$5969)</f>
        <v>1128</v>
      </c>
      <c r="J189" s="0" t="n">
        <f aca="false">SUMIF(Games!$A$2:$A$5969,$A189,Games!$F$2:$F$5969)+SUMIF(Games!$B$2:$B$5969,$A189,Games!$E$2:$E$5969)</f>
        <v>1074</v>
      </c>
      <c r="K189" s="0" t="n">
        <f aca="false">SUMIF(Games!$A$2:$A$5969,$A189,Games!$G$2:$G$5969)+SUMIF(Games!$B$2:$B$5969,$A189,Games!$H$2:$H$5969)</f>
        <v>498</v>
      </c>
      <c r="L189" s="0" t="n">
        <f aca="false">SUMIF(Games!$A$2:$A$5969,$A189,Games!$H$2:$H$5969)+SUMIF(Games!$B$2:$B$5969,$A189,Games!$G$2:$G$5969)</f>
        <v>507</v>
      </c>
      <c r="M189" s="0" t="n">
        <f aca="false">SUMIF(Games!$A:$A,$A189,Games!I:I)</f>
        <v>5</v>
      </c>
      <c r="N189" s="0" t="n">
        <f aca="false">COUNTIF(Games!$A:$A,$A189)-M189</f>
        <v>14</v>
      </c>
      <c r="O189" s="0" t="n">
        <f aca="false">I189-J189</f>
        <v>54</v>
      </c>
      <c r="P189" s="0" t="n">
        <f aca="false">IFERROR(O189/Y189,0)</f>
        <v>1.63636363636364</v>
      </c>
      <c r="Q189" s="0" t="n">
        <f aca="false">L189-K189</f>
        <v>9</v>
      </c>
      <c r="R189" s="0" t="n">
        <f aca="false">IFERROR(Q189/Y189,0)</f>
        <v>0.272727272727273</v>
      </c>
      <c r="S189" s="0" t="s">
        <v>726</v>
      </c>
      <c r="T189" s="0" t="n">
        <f aca="false">IFERROR((B189/(B189+C189))*25,0)+IFERROR((D189/(D189+E189))*25,0)+IFERROR((F189/(F189+G189))*10,0)+H189+((P189-RDAVG)/RebSD)*10+((R189-TODAVG)/TOSD)*6</f>
        <v>13.1944625058802</v>
      </c>
      <c r="U189" s="0" t="n">
        <f aca="false">W189*X189</f>
        <v>0.256261995808612</v>
      </c>
      <c r="V189" s="0" t="n">
        <f aca="false">RANK(U189,U$2:U$352)</f>
        <v>239</v>
      </c>
      <c r="W189" s="0" t="n">
        <f aca="false">IFERROR((D189-C189)/(D189+E189-(B189+C189)),0)</f>
        <v>0.502679528403001</v>
      </c>
      <c r="X189" s="0" t="n">
        <f aca="false">IFERROR((F189-((B189+C189)*B189))/((F189+G189)-(B189+C189)^2),0)</f>
        <v>0.509791987397515</v>
      </c>
      <c r="Y189" s="0" t="n">
        <f aca="false">COUNTIFS(Games!$A$2:$A$5969,$A189,Games!$E$2:$E$5969,"&lt;&gt;")+COUNTIFS(Games!$B$2:$B$5969,$A189,Games!$F$2:$F$5969,"&lt;&gt;")</f>
        <v>33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SUMIF(Games!$A$2:$A$5969,$A190,Games!$I$2:$I$5969)+SUMIF(Games!$B$2:$B$5969,$A190,Games!$J$2:$J$5969)</f>
        <v>19</v>
      </c>
      <c r="C190" s="0" t="n">
        <f aca="false">COUNTIF(Games!$A:$A,$A190)+COUNTIF(Games!$B:$B,$A190)-B190</f>
        <v>14</v>
      </c>
      <c r="D190" s="0" t="n">
        <f aca="false">SUMIF(Games!$A$2:$A$5969,$A190,Games!$M$2:$M$5969)+SUMIF(Games!$B$2:$B$5969,$A190,Games!$K$2:$K$5969)</f>
        <v>506</v>
      </c>
      <c r="E190" s="0" t="n">
        <f aca="false">SUMIF(Games!$A$2:$A$5969,$A190,Games!$N$2:$N$5969)+SUMIF(Games!$B$2:$B$5969,$A190,Games!$L$2:$L$5969)</f>
        <v>563</v>
      </c>
      <c r="F190" s="0" t="n">
        <f aca="false">SUMIF(Games!$A$2:$A$5969,$A190,Games!$Q$2:$Q$5969)+SUMIF(Games!$B$2:$B$5969,$A190,Games!$O$2:$O$5969)</f>
        <v>17010</v>
      </c>
      <c r="G190" s="0" t="n">
        <f aca="false">SUMIF(Games!$A$2:$A$5969,$A190,Games!$R$2:$R$5969)+SUMIF(Games!$B$2:$B$5969,$A190,Games!$P$2:$P$5969)</f>
        <v>17198</v>
      </c>
      <c r="H190" s="0" t="n">
        <f aca="false">SUMIF(Games!$A$2:$A$5969,$A190,Games!$S$2:$S$5969)+SUMIF(Games!$B$2:$B$5969,$A190,Games!$T$2:$T$5969)</f>
        <v>-13.788298420179</v>
      </c>
      <c r="I190" s="0" t="n">
        <f aca="false">SUMIF(Games!$A$2:$A$5969,$A190,Games!$E$2:$E$5969)+SUMIF(Games!$B$2:$B$5969,$A190,Games!$F$2:$F$5969)</f>
        <v>1286</v>
      </c>
      <c r="J190" s="0" t="n">
        <f aca="false">SUMIF(Games!$A$2:$A$5969,$A190,Games!$F$2:$F$5969)+SUMIF(Games!$B$2:$B$5969,$A190,Games!$E$2:$E$5969)</f>
        <v>1284</v>
      </c>
      <c r="K190" s="0" t="n">
        <f aca="false">SUMIF(Games!$A$2:$A$5969,$A190,Games!$G$2:$G$5969)+SUMIF(Games!$B$2:$B$5969,$A190,Games!$H$2:$H$5969)</f>
        <v>373</v>
      </c>
      <c r="L190" s="0" t="n">
        <f aca="false">SUMIF(Games!$A$2:$A$5969,$A190,Games!$H$2:$H$5969)+SUMIF(Games!$B$2:$B$5969,$A190,Games!$G$2:$G$5969)</f>
        <v>387</v>
      </c>
      <c r="M190" s="0" t="n">
        <f aca="false">SUMIF(Games!$A:$A,$A190,Games!I:I)</f>
        <v>10</v>
      </c>
      <c r="N190" s="0" t="n">
        <f aca="false">COUNTIF(Games!$A:$A,$A190)-M190</f>
        <v>7</v>
      </c>
      <c r="O190" s="0" t="n">
        <f aca="false">I190-J190</f>
        <v>2</v>
      </c>
      <c r="P190" s="0" t="n">
        <f aca="false">IFERROR(O190/Y190,0)</f>
        <v>0.0606060606060606</v>
      </c>
      <c r="Q190" s="0" t="n">
        <f aca="false">L190-K190</f>
        <v>14</v>
      </c>
      <c r="R190" s="0" t="n">
        <f aca="false">IFERROR(Q190/Y190,0)</f>
        <v>0.424242424242424</v>
      </c>
      <c r="S190" s="0" t="s">
        <v>747</v>
      </c>
      <c r="T190" s="0" t="n">
        <f aca="false">IFERROR((B190/(B190+C190))*25,0)+IFERROR((D190/(D190+E190))*25,0)+IFERROR((F190/(F190+G190))*10,0)+H190+((P190-RDAVG)/RebSD)*10+((R190-TODAVG)/TOSD)*6</f>
        <v>17.0941678637197</v>
      </c>
      <c r="U190" s="0" t="n">
        <f aca="false">W190*X190</f>
        <v>0.234920849945458</v>
      </c>
      <c r="V190" s="0" t="n">
        <f aca="false">RANK(U190,U$2:U$352)</f>
        <v>307</v>
      </c>
      <c r="W190" s="0" t="n">
        <f aca="false">IFERROR((D190-C190)/(D190+E190-(B190+C190)),0)</f>
        <v>0.474903474903475</v>
      </c>
      <c r="X190" s="0" t="n">
        <f aca="false">IFERROR((F190-((B190+C190)*B190))/((F190+G190)-(B190+C190)^2),0)</f>
        <v>0.494670732811981</v>
      </c>
      <c r="Y190" s="0" t="n">
        <f aca="false">COUNTIFS(Games!$A$2:$A$5969,$A190,Games!$E$2:$E$5969,"&lt;&gt;")+COUNTIFS(Games!$B$2:$B$5969,$A190,Games!$F$2:$F$5969,"&lt;&gt;")</f>
        <v>33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SUMIF(Games!$A$2:$A$5969,$A191,Games!$I$2:$I$5969)+SUMIF(Games!$B$2:$B$5969,$A191,Games!$J$2:$J$5969)</f>
        <v>21</v>
      </c>
      <c r="C191" s="0" t="n">
        <f aca="false">COUNTIF(Games!$A:$A,$A191)+COUNTIF(Games!$B:$B,$A191)-B191</f>
        <v>11</v>
      </c>
      <c r="D191" s="0" t="n">
        <f aca="false">SUMIF(Games!$A$2:$A$5969,$A191,Games!$M$2:$M$5969)+SUMIF(Games!$B$2:$B$5969,$A191,Games!$K$2:$K$5969)</f>
        <v>481</v>
      </c>
      <c r="E191" s="0" t="n">
        <f aca="false">SUMIF(Games!$A$2:$A$5969,$A191,Games!$N$2:$N$5969)+SUMIF(Games!$B$2:$B$5969,$A191,Games!$L$2:$L$5969)</f>
        <v>445</v>
      </c>
      <c r="F191" s="0" t="n">
        <f aca="false">SUMIF(Games!$A$2:$A$5969,$A191,Games!$Q$2:$Q$5969)+SUMIF(Games!$B$2:$B$5969,$A191,Games!$O$2:$O$5969)</f>
        <v>14090</v>
      </c>
      <c r="G191" s="0" t="n">
        <f aca="false">SUMIF(Games!$A$2:$A$5969,$A191,Games!$R$2:$R$5969)+SUMIF(Games!$B$2:$B$5969,$A191,Games!$P$2:$P$5969)</f>
        <v>13670</v>
      </c>
      <c r="H191" s="0" t="n">
        <f aca="false">SUMIF(Games!$A$2:$A$5969,$A191,Games!$S$2:$S$5969)+SUMIF(Games!$B$2:$B$5969,$A191,Games!$T$2:$T$5969)</f>
        <v>17.0613750932808</v>
      </c>
      <c r="I191" s="0" t="n">
        <f aca="false">SUMIF(Games!$A$2:$A$5969,$A191,Games!$E$2:$E$5969)+SUMIF(Games!$B$2:$B$5969,$A191,Games!$F$2:$F$5969)</f>
        <v>1189</v>
      </c>
      <c r="J191" s="0" t="n">
        <f aca="false">SUMIF(Games!$A$2:$A$5969,$A191,Games!$F$2:$F$5969)+SUMIF(Games!$B$2:$B$5969,$A191,Games!$E$2:$E$5969)</f>
        <v>1155</v>
      </c>
      <c r="K191" s="0" t="n">
        <f aca="false">SUMIF(Games!$A$2:$A$5969,$A191,Games!$G$2:$G$5969)+SUMIF(Games!$B$2:$B$5969,$A191,Games!$H$2:$H$5969)</f>
        <v>490</v>
      </c>
      <c r="L191" s="0" t="n">
        <f aca="false">SUMIF(Games!$A$2:$A$5969,$A191,Games!$H$2:$H$5969)+SUMIF(Games!$B$2:$B$5969,$A191,Games!$G$2:$G$5969)</f>
        <v>552</v>
      </c>
      <c r="M191" s="0" t="n">
        <f aca="false">SUMIF(Games!$A:$A,$A191,Games!I:I)</f>
        <v>9</v>
      </c>
      <c r="N191" s="0" t="n">
        <f aca="false">COUNTIF(Games!$A:$A,$A191)-M191</f>
        <v>7</v>
      </c>
      <c r="O191" s="0" t="n">
        <f aca="false">I191-J191</f>
        <v>34</v>
      </c>
      <c r="P191" s="0" t="n">
        <f aca="false">IFERROR(O191/Y191,0)</f>
        <v>1.0625</v>
      </c>
      <c r="Q191" s="0" t="n">
        <f aca="false">L191-K191</f>
        <v>62</v>
      </c>
      <c r="R191" s="0" t="n">
        <f aca="false">IFERROR(Q191/Y191,0)</f>
        <v>1.9375</v>
      </c>
      <c r="S191" s="0" t="s">
        <v>726</v>
      </c>
      <c r="T191" s="0" t="n">
        <f aca="false">IFERROR((B191/(B191+C191))*25,0)+IFERROR((D191/(D191+E191))*25,0)+IFERROR((F191/(F191+G191))*10,0)+H191+((P191-RDAVG)/RebSD)*10+((R191-TODAVG)/TOSD)*6</f>
        <v>58.8343566079865</v>
      </c>
      <c r="U191" s="0" t="n">
        <f aca="false">W191*X191</f>
        <v>0.263846716657496</v>
      </c>
      <c r="V191" s="0" t="n">
        <f aca="false">RANK(U191,U$2:U$352)</f>
        <v>217</v>
      </c>
      <c r="W191" s="0" t="n">
        <f aca="false">IFERROR((D191-C191)/(D191+E191-(B191+C191)),0)</f>
        <v>0.525727069351231</v>
      </c>
      <c r="X191" s="0" t="n">
        <f aca="false">IFERROR((F191-((B191+C191)*B191))/((F191+G191)-(B191+C191)^2),0)</f>
        <v>0.501870137642131</v>
      </c>
      <c r="Y191" s="0" t="n">
        <f aca="false">COUNTIFS(Games!$A$2:$A$5969,$A191,Games!$E$2:$E$5969,"&lt;&gt;")+COUNTIFS(Games!$B$2:$B$5969,$A191,Games!$F$2:$F$5969,"&lt;&gt;")</f>
        <v>32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SUMIF(Games!$A$2:$A$5969,$A192,Games!$I$2:$I$5969)+SUMIF(Games!$B$2:$B$5969,$A192,Games!$J$2:$J$5969)</f>
        <v>14</v>
      </c>
      <c r="C192" s="0" t="n">
        <f aca="false">COUNTIF(Games!$A:$A,$A192)+COUNTIF(Games!$B:$B,$A192)-B192</f>
        <v>19</v>
      </c>
      <c r="D192" s="0" t="n">
        <f aca="false">SUMIF(Games!$A$2:$A$5969,$A192,Games!$M$2:$M$5969)+SUMIF(Games!$B$2:$B$5969,$A192,Games!$K$2:$K$5969)</f>
        <v>464</v>
      </c>
      <c r="E192" s="0" t="n">
        <f aca="false">SUMIF(Games!$A$2:$A$5969,$A192,Games!$N$2:$N$5969)+SUMIF(Games!$B$2:$B$5969,$A192,Games!$L$2:$L$5969)</f>
        <v>530</v>
      </c>
      <c r="F192" s="0" t="n">
        <f aca="false">SUMIF(Games!$A$2:$A$5969,$A192,Games!$Q$2:$Q$5969)+SUMIF(Games!$B$2:$B$5969,$A192,Games!$O$2:$O$5969)</f>
        <v>14882</v>
      </c>
      <c r="G192" s="0" t="n">
        <f aca="false">SUMIF(Games!$A$2:$A$5969,$A192,Games!$R$2:$R$5969)+SUMIF(Games!$B$2:$B$5969,$A192,Games!$P$2:$P$5969)</f>
        <v>16317</v>
      </c>
      <c r="H192" s="0" t="n">
        <f aca="false">SUMIF(Games!$A$2:$A$5969,$A192,Games!$S$2:$S$5969)+SUMIF(Games!$B$2:$B$5969,$A192,Games!$T$2:$T$5969)</f>
        <v>-29.0484390300613</v>
      </c>
      <c r="I192" s="0" t="n">
        <f aca="false">SUMIF(Games!$A$2:$A$5969,$A192,Games!$E$2:$E$5969)+SUMIF(Games!$B$2:$B$5969,$A192,Games!$F$2:$F$5969)</f>
        <v>1270</v>
      </c>
      <c r="J192" s="0" t="n">
        <f aca="false">SUMIF(Games!$A$2:$A$5969,$A192,Games!$F$2:$F$5969)+SUMIF(Games!$B$2:$B$5969,$A192,Games!$E$2:$E$5969)</f>
        <v>1178</v>
      </c>
      <c r="K192" s="0" t="n">
        <f aca="false">SUMIF(Games!$A$2:$A$5969,$A192,Games!$G$2:$G$5969)+SUMIF(Games!$B$2:$B$5969,$A192,Games!$H$2:$H$5969)</f>
        <v>507</v>
      </c>
      <c r="L192" s="0" t="n">
        <f aca="false">SUMIF(Games!$A$2:$A$5969,$A192,Games!$H$2:$H$5969)+SUMIF(Games!$B$2:$B$5969,$A192,Games!$G$2:$G$5969)</f>
        <v>498</v>
      </c>
      <c r="M192" s="0" t="n">
        <f aca="false">SUMIF(Games!$A:$A,$A192,Games!I:I)</f>
        <v>5</v>
      </c>
      <c r="N192" s="0" t="n">
        <f aca="false">COUNTIF(Games!$A:$A,$A192)-M192</f>
        <v>13</v>
      </c>
      <c r="O192" s="0" t="n">
        <f aca="false">I192-J192</f>
        <v>92</v>
      </c>
      <c r="P192" s="0" t="n">
        <f aca="false">IFERROR(O192/Y192,0)</f>
        <v>2.78787878787879</v>
      </c>
      <c r="Q192" s="0" t="n">
        <f aca="false">L192-K192</f>
        <v>-9</v>
      </c>
      <c r="R192" s="0" t="n">
        <f aca="false">IFERROR(Q192/Y192,0)</f>
        <v>-0.272727272727273</v>
      </c>
      <c r="S192" s="0" t="s">
        <v>737</v>
      </c>
      <c r="T192" s="0" t="n">
        <f aca="false">IFERROR((B192/(B192+C192))*25,0)+IFERROR((D192/(D192+E192))*25,0)+IFERROR((F192/(F192+G192))*10,0)+H192+((P192-RDAVG)/RebSD)*10+((R192-TODAVG)/TOSD)*6</f>
        <v>3.04385928094795</v>
      </c>
      <c r="U192" s="0" t="n">
        <f aca="false">W192*X192</f>
        <v>0.221764041732517</v>
      </c>
      <c r="V192" s="0" t="n">
        <f aca="false">RANK(U192,U$2:U$352)</f>
        <v>327</v>
      </c>
      <c r="W192" s="0" t="n">
        <f aca="false">IFERROR((D192-C192)/(D192+E192-(B192+C192)),0)</f>
        <v>0.463059313215401</v>
      </c>
      <c r="X192" s="0" t="n">
        <f aca="false">IFERROR((F192-((B192+C192)*B192))/((F192+G192)-(B192+C192)^2),0)</f>
        <v>0.478910660909997</v>
      </c>
      <c r="Y192" s="0" t="n">
        <f aca="false">COUNTIFS(Games!$A$2:$A$5969,$A192,Games!$E$2:$E$5969,"&lt;&gt;")+COUNTIFS(Games!$B$2:$B$5969,$A192,Games!$F$2:$F$5969,"&lt;&gt;")</f>
        <v>33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SUMIF(Games!$A$2:$A$5969,$A193,Games!$I$2:$I$5969)+SUMIF(Games!$B$2:$B$5969,$A193,Games!$J$2:$J$5969)</f>
        <v>26</v>
      </c>
      <c r="C193" s="0" t="n">
        <f aca="false">COUNTIF(Games!$A:$A,$A193)+COUNTIF(Games!$B:$B,$A193)-B193</f>
        <v>11</v>
      </c>
      <c r="D193" s="0" t="n">
        <f aca="false">SUMIF(Games!$A$2:$A$5969,$A193,Games!$M$2:$M$5969)+SUMIF(Games!$B$2:$B$5969,$A193,Games!$K$2:$K$5969)</f>
        <v>794</v>
      </c>
      <c r="E193" s="0" t="n">
        <f aca="false">SUMIF(Games!$A$2:$A$5969,$A193,Games!$N$2:$N$5969)+SUMIF(Games!$B$2:$B$5969,$A193,Games!$L$2:$L$5969)</f>
        <v>455</v>
      </c>
      <c r="F193" s="0" t="n">
        <f aca="false">SUMIF(Games!$A$2:$A$5969,$A193,Games!$Q$2:$Q$5969)+SUMIF(Games!$B$2:$B$5969,$A193,Games!$O$2:$O$5969)</f>
        <v>23797</v>
      </c>
      <c r="G193" s="0" t="n">
        <f aca="false">SUMIF(Games!$A$2:$A$5969,$A193,Games!$R$2:$R$5969)+SUMIF(Games!$B$2:$B$5969,$A193,Games!$P$2:$P$5969)</f>
        <v>17484</v>
      </c>
      <c r="H193" s="0" t="n">
        <f aca="false">SUMIF(Games!$A$2:$A$5969,$A193,Games!$S$2:$S$5969)+SUMIF(Games!$B$2:$B$5969,$A193,Games!$T$2:$T$5969)</f>
        <v>111.312611329136</v>
      </c>
      <c r="I193" s="0" t="n">
        <f aca="false">SUMIF(Games!$A$2:$A$5969,$A193,Games!$E$2:$E$5969)+SUMIF(Games!$B$2:$B$5969,$A193,Games!$F$2:$F$5969)</f>
        <v>1570</v>
      </c>
      <c r="J193" s="0" t="n">
        <f aca="false">SUMIF(Games!$A$2:$A$5969,$A193,Games!$F$2:$F$5969)+SUMIF(Games!$B$2:$B$5969,$A193,Games!$E$2:$E$5969)</f>
        <v>1216</v>
      </c>
      <c r="K193" s="0" t="n">
        <f aca="false">SUMIF(Games!$A$2:$A$5969,$A193,Games!$G$2:$G$5969)+SUMIF(Games!$B$2:$B$5969,$A193,Games!$H$2:$H$5969)</f>
        <v>445</v>
      </c>
      <c r="L193" s="0" t="n">
        <f aca="false">SUMIF(Games!$A$2:$A$5969,$A193,Games!$H$2:$H$5969)+SUMIF(Games!$B$2:$B$5969,$A193,Games!$G$2:$G$5969)</f>
        <v>433</v>
      </c>
      <c r="M193" s="0" t="n">
        <f aca="false">SUMIF(Games!$A:$A,$A193,Games!I:I)</f>
        <v>10</v>
      </c>
      <c r="N193" s="0" t="n">
        <f aca="false">COUNTIF(Games!$A:$A,$A193)-M193</f>
        <v>7</v>
      </c>
      <c r="O193" s="0" t="n">
        <f aca="false">I193-J193</f>
        <v>354</v>
      </c>
      <c r="P193" s="0" t="n">
        <f aca="false">IFERROR(O193/Y193,0)</f>
        <v>9.56756756756757</v>
      </c>
      <c r="Q193" s="0" t="n">
        <f aca="false">L193-K193</f>
        <v>-12</v>
      </c>
      <c r="R193" s="0" t="n">
        <f aca="false">IFERROR(Q193/Y193,0)</f>
        <v>-0.324324324324324</v>
      </c>
      <c r="S193" s="0" t="s">
        <v>739</v>
      </c>
      <c r="T193" s="0" t="n">
        <f aca="false">IFERROR((B193/(B193+C193))*25,0)+IFERROR((D193/(D193+E193))*25,0)+IFERROR((F193/(F193+G193))*10,0)+H193+((P193-RDAVG)/RebSD)*10+((R193-TODAVG)/TOSD)*6</f>
        <v>174.287304110158</v>
      </c>
      <c r="U193" s="0" t="n">
        <f aca="false">W193*X193</f>
        <v>0.369621025166257</v>
      </c>
      <c r="V193" s="0" t="n">
        <f aca="false">RANK(U193,U$2:U$352)</f>
        <v>1</v>
      </c>
      <c r="W193" s="0" t="n">
        <f aca="false">IFERROR((D193-C193)/(D193+E193-(B193+C193)),0)</f>
        <v>0.646039603960396</v>
      </c>
      <c r="X193" s="0" t="n">
        <f aca="false">IFERROR((F193-((B193+C193)*B193))/((F193+G193)-(B193+C193)^2),0)</f>
        <v>0.57213369412708</v>
      </c>
      <c r="Y193" s="0" t="n">
        <f aca="false">COUNTIFS(Games!$A$2:$A$5969,$A193,Games!$E$2:$E$5969,"&lt;&gt;")+COUNTIFS(Games!$B$2:$B$5969,$A193,Games!$F$2:$F$5969,"&lt;&gt;")</f>
        <v>37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SUMIF(Games!$A$2:$A$5969,$A194,Games!$I$2:$I$5969)+SUMIF(Games!$B$2:$B$5969,$A194,Games!$J$2:$J$5969)</f>
        <v>20</v>
      </c>
      <c r="C194" s="0" t="n">
        <f aca="false">COUNTIF(Games!$A:$A,$A194)+COUNTIF(Games!$B:$B,$A194)-B194</f>
        <v>15</v>
      </c>
      <c r="D194" s="0" t="n">
        <f aca="false">SUMIF(Games!$A$2:$A$5969,$A194,Games!$M$2:$M$5969)+SUMIF(Games!$B$2:$B$5969,$A194,Games!$K$2:$K$5969)</f>
        <v>455</v>
      </c>
      <c r="E194" s="0" t="n">
        <f aca="false">SUMIF(Games!$A$2:$A$5969,$A194,Games!$N$2:$N$5969)+SUMIF(Games!$B$2:$B$5969,$A194,Games!$L$2:$L$5969)</f>
        <v>629</v>
      </c>
      <c r="F194" s="0" t="n">
        <f aca="false">SUMIF(Games!$A$2:$A$5969,$A194,Games!$Q$2:$Q$5969)+SUMIF(Games!$B$2:$B$5969,$A194,Games!$O$2:$O$5969)</f>
        <v>16121</v>
      </c>
      <c r="G194" s="0" t="n">
        <f aca="false">SUMIF(Games!$A$2:$A$5969,$A194,Games!$R$2:$R$5969)+SUMIF(Games!$B$2:$B$5969,$A194,Games!$P$2:$P$5969)</f>
        <v>17578</v>
      </c>
      <c r="H194" s="0" t="n">
        <f aca="false">SUMIF(Games!$A$2:$A$5969,$A194,Games!$S$2:$S$5969)+SUMIF(Games!$B$2:$B$5969,$A194,Games!$T$2:$T$5969)</f>
        <v>-15.2571502381706</v>
      </c>
      <c r="I194" s="0" t="n">
        <f aca="false">SUMIF(Games!$A$2:$A$5969,$A194,Games!$E$2:$E$5969)+SUMIF(Games!$B$2:$B$5969,$A194,Games!$F$2:$F$5969)</f>
        <v>1218</v>
      </c>
      <c r="J194" s="0" t="n">
        <f aca="false">SUMIF(Games!$A$2:$A$5969,$A194,Games!$F$2:$F$5969)+SUMIF(Games!$B$2:$B$5969,$A194,Games!$E$2:$E$5969)</f>
        <v>1181</v>
      </c>
      <c r="K194" s="0" t="n">
        <f aca="false">SUMIF(Games!$A$2:$A$5969,$A194,Games!$G$2:$G$5969)+SUMIF(Games!$B$2:$B$5969,$A194,Games!$H$2:$H$5969)</f>
        <v>467</v>
      </c>
      <c r="L194" s="0" t="n">
        <f aca="false">SUMIF(Games!$A$2:$A$5969,$A194,Games!$H$2:$H$5969)+SUMIF(Games!$B$2:$B$5969,$A194,Games!$G$2:$G$5969)</f>
        <v>453</v>
      </c>
      <c r="M194" s="0" t="n">
        <f aca="false">SUMIF(Games!$A:$A,$A194,Games!I:I)</f>
        <v>5</v>
      </c>
      <c r="N194" s="0" t="n">
        <f aca="false">COUNTIF(Games!$A:$A,$A194)-M194</f>
        <v>15</v>
      </c>
      <c r="O194" s="0" t="n">
        <f aca="false">I194-J194</f>
        <v>37</v>
      </c>
      <c r="P194" s="0" t="n">
        <f aca="false">IFERROR(O194/Y194,0)</f>
        <v>1.08823529411765</v>
      </c>
      <c r="Q194" s="0" t="n">
        <f aca="false">L194-K194</f>
        <v>-14</v>
      </c>
      <c r="R194" s="0" t="n">
        <f aca="false">IFERROR(Q194/Y194,0)</f>
        <v>-0.411764705882353</v>
      </c>
      <c r="S194" s="0" t="s">
        <v>737</v>
      </c>
      <c r="T194" s="0" t="n">
        <f aca="false">IFERROR((B194/(B194+C194))*25,0)+IFERROR((D194/(D194+E194))*25,0)+IFERROR((F194/(F194+G194))*10,0)+H194+((P194-RDAVG)/RebSD)*10+((R194-TODAVG)/TOSD)*6</f>
        <v>14.1777087549922</v>
      </c>
      <c r="U194" s="0" t="n">
        <f aca="false">W194*X194</f>
        <v>0.199183765873152</v>
      </c>
      <c r="V194" s="0" t="n">
        <f aca="false">RANK(U194,U$2:U$352)</f>
        <v>343</v>
      </c>
      <c r="W194" s="0" t="n">
        <f aca="false">IFERROR((D194-C194)/(D194+E194-(B194+C194)),0)</f>
        <v>0.419447092469018</v>
      </c>
      <c r="X194" s="0" t="n">
        <f aca="false">IFERROR((F194-((B194+C194)*B194))/((F194+G194)-(B194+C194)^2),0)</f>
        <v>0.474872205456673</v>
      </c>
      <c r="Y194" s="0" t="n">
        <f aca="false">COUNTIFS(Games!$A$2:$A$5969,$A194,Games!$E$2:$E$5969,"&lt;&gt;")+COUNTIFS(Games!$B$2:$B$5969,$A194,Games!$F$2:$F$5969,"&lt;&gt;")</f>
        <v>34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SUMIF(Games!$A$2:$A$5969,$A195,Games!$I$2:$I$5969)+SUMIF(Games!$B$2:$B$5969,$A195,Games!$J$2:$J$5969)</f>
        <v>19</v>
      </c>
      <c r="C195" s="0" t="n">
        <f aca="false">COUNTIF(Games!$A:$A,$A195)+COUNTIF(Games!$B:$B,$A195)-B195</f>
        <v>16</v>
      </c>
      <c r="D195" s="0" t="n">
        <f aca="false">SUMIF(Games!$A$2:$A$5969,$A195,Games!$M$2:$M$5969)+SUMIF(Games!$B$2:$B$5969,$A195,Games!$K$2:$K$5969)</f>
        <v>431</v>
      </c>
      <c r="E195" s="0" t="n">
        <f aca="false">SUMIF(Games!$A$2:$A$5969,$A195,Games!$N$2:$N$5969)+SUMIF(Games!$B$2:$B$5969,$A195,Games!$L$2:$L$5969)</f>
        <v>621</v>
      </c>
      <c r="F195" s="0" t="n">
        <f aca="false">SUMIF(Games!$A$2:$A$5969,$A195,Games!$Q$2:$Q$5969)+SUMIF(Games!$B$2:$B$5969,$A195,Games!$O$2:$O$5969)</f>
        <v>15406</v>
      </c>
      <c r="G195" s="0" t="n">
        <f aca="false">SUMIF(Games!$A$2:$A$5969,$A195,Games!$R$2:$R$5969)+SUMIF(Games!$B$2:$B$5969,$A195,Games!$P$2:$P$5969)</f>
        <v>17403</v>
      </c>
      <c r="H195" s="0" t="n">
        <f aca="false">SUMIF(Games!$A$2:$A$5969,$A195,Games!$S$2:$S$5969)+SUMIF(Games!$B$2:$B$5969,$A195,Games!$T$2:$T$5969)</f>
        <v>-31.3259036490516</v>
      </c>
      <c r="I195" s="0" t="n">
        <f aca="false">SUMIF(Games!$A$2:$A$5969,$A195,Games!$E$2:$E$5969)+SUMIF(Games!$B$2:$B$5969,$A195,Games!$F$2:$F$5969)</f>
        <v>1278</v>
      </c>
      <c r="J195" s="0" t="n">
        <f aca="false">SUMIF(Games!$A$2:$A$5969,$A195,Games!$F$2:$F$5969)+SUMIF(Games!$B$2:$B$5969,$A195,Games!$E$2:$E$5969)</f>
        <v>1148</v>
      </c>
      <c r="K195" s="0" t="n">
        <f aca="false">SUMIF(Games!$A$2:$A$5969,$A195,Games!$G$2:$G$5969)+SUMIF(Games!$B$2:$B$5969,$A195,Games!$H$2:$H$5969)</f>
        <v>488</v>
      </c>
      <c r="L195" s="0" t="n">
        <f aca="false">SUMIF(Games!$A$2:$A$5969,$A195,Games!$H$2:$H$5969)+SUMIF(Games!$B$2:$B$5969,$A195,Games!$G$2:$G$5969)</f>
        <v>394</v>
      </c>
      <c r="M195" s="0" t="n">
        <f aca="false">SUMIF(Games!$A:$A,$A195,Games!I:I)</f>
        <v>5</v>
      </c>
      <c r="N195" s="0" t="n">
        <f aca="false">COUNTIF(Games!$A:$A,$A195)-M195</f>
        <v>13</v>
      </c>
      <c r="O195" s="0" t="n">
        <f aca="false">I195-J195</f>
        <v>130</v>
      </c>
      <c r="P195" s="0" t="n">
        <f aca="false">IFERROR(O195/Y195,0)</f>
        <v>3.82352941176471</v>
      </c>
      <c r="Q195" s="0" t="n">
        <f aca="false">L195-K195</f>
        <v>-94</v>
      </c>
      <c r="R195" s="0" t="n">
        <f aca="false">IFERROR(Q195/Y195,0)</f>
        <v>-2.76470588235294</v>
      </c>
      <c r="S195" s="0" t="s">
        <v>737</v>
      </c>
      <c r="T195" s="0" t="n">
        <f aca="false">IFERROR((B195/(B195+C195))*25,0)+IFERROR((D195/(D195+E195))*25,0)+IFERROR((F195/(F195+G195))*10,0)+H195+((P195-RDAVG)/RebSD)*10+((R195-TODAVG)/TOSD)*6</f>
        <v>-2.84880457165951</v>
      </c>
      <c r="U195" s="0" t="n">
        <f aca="false">W195*X195</f>
        <v>0.1904526232866</v>
      </c>
      <c r="V195" s="0" t="n">
        <f aca="false">RANK(U195,U$2:U$352)</f>
        <v>349</v>
      </c>
      <c r="W195" s="0" t="n">
        <f aca="false">IFERROR((D195-C195)/(D195+E195-(B195+C195)),0)</f>
        <v>0.408062930186824</v>
      </c>
      <c r="X195" s="0" t="n">
        <f aca="false">IFERROR((F195-((B195+C195)*B195))/((F195+G195)-(B195+C195)^2),0)</f>
        <v>0.466723657548126</v>
      </c>
      <c r="Y195" s="0" t="n">
        <f aca="false">COUNTIFS(Games!$A$2:$A$5969,$A195,Games!$E$2:$E$5969,"&lt;&gt;")+COUNTIFS(Games!$B$2:$B$5969,$A195,Games!$F$2:$F$5969,"&lt;&gt;")</f>
        <v>34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SUMIF(Games!$A$2:$A$5969,$A196,Games!$I$2:$I$5969)+SUMIF(Games!$B$2:$B$5969,$A196,Games!$J$2:$J$5969)</f>
        <v>12</v>
      </c>
      <c r="C196" s="0" t="n">
        <f aca="false">COUNTIF(Games!$A:$A,$A196)+COUNTIF(Games!$B:$B,$A196)-B196</f>
        <v>20</v>
      </c>
      <c r="D196" s="0" t="n">
        <f aca="false">SUMIF(Games!$A$2:$A$5969,$A196,Games!$M$2:$M$5969)+SUMIF(Games!$B$2:$B$5969,$A196,Games!$K$2:$K$5969)</f>
        <v>569</v>
      </c>
      <c r="E196" s="0" t="n">
        <f aca="false">SUMIF(Games!$A$2:$A$5969,$A196,Games!$N$2:$N$5969)+SUMIF(Games!$B$2:$B$5969,$A196,Games!$L$2:$L$5969)</f>
        <v>426</v>
      </c>
      <c r="F196" s="0" t="n">
        <f aca="false">SUMIF(Games!$A$2:$A$5969,$A196,Games!$Q$2:$Q$5969)+SUMIF(Games!$B$2:$B$5969,$A196,Games!$O$2:$O$5969)</f>
        <v>15643</v>
      </c>
      <c r="G196" s="0" t="n">
        <f aca="false">SUMIF(Games!$A$2:$A$5969,$A196,Games!$R$2:$R$5969)+SUMIF(Games!$B$2:$B$5969,$A196,Games!$P$2:$P$5969)</f>
        <v>15160</v>
      </c>
      <c r="H196" s="0" t="n">
        <f aca="false">SUMIF(Games!$A$2:$A$5969,$A196,Games!$S$2:$S$5969)+SUMIF(Games!$B$2:$B$5969,$A196,Games!$T$2:$T$5969)</f>
        <v>-30.7717053364129</v>
      </c>
      <c r="I196" s="0" t="n">
        <f aca="false">SUMIF(Games!$A$2:$A$5969,$A196,Games!$E$2:$E$5969)+SUMIF(Games!$B$2:$B$5969,$A196,Games!$F$2:$F$5969)</f>
        <v>987</v>
      </c>
      <c r="J196" s="0" t="n">
        <f aca="false">SUMIF(Games!$A$2:$A$5969,$A196,Games!$F$2:$F$5969)+SUMIF(Games!$B$2:$B$5969,$A196,Games!$E$2:$E$5969)</f>
        <v>1203</v>
      </c>
      <c r="K196" s="0" t="n">
        <f aca="false">SUMIF(Games!$A$2:$A$5969,$A196,Games!$G$2:$G$5969)+SUMIF(Games!$B$2:$B$5969,$A196,Games!$H$2:$H$5969)</f>
        <v>417</v>
      </c>
      <c r="L196" s="0" t="n">
        <f aca="false">SUMIF(Games!$A$2:$A$5969,$A196,Games!$H$2:$H$5969)+SUMIF(Games!$B$2:$B$5969,$A196,Games!$G$2:$G$5969)</f>
        <v>475</v>
      </c>
      <c r="M196" s="0" t="n">
        <f aca="false">SUMIF(Games!$A:$A,$A196,Games!I:I)</f>
        <v>3</v>
      </c>
      <c r="N196" s="0" t="n">
        <f aca="false">COUNTIF(Games!$A:$A,$A196)-M196</f>
        <v>14</v>
      </c>
      <c r="O196" s="0" t="n">
        <f aca="false">I196-J196</f>
        <v>-216</v>
      </c>
      <c r="P196" s="0" t="n">
        <f aca="false">IFERROR(O196/Y196,0)</f>
        <v>-6.75</v>
      </c>
      <c r="Q196" s="0" t="n">
        <f aca="false">L196-K196</f>
        <v>58</v>
      </c>
      <c r="R196" s="0" t="n">
        <f aca="false">IFERROR(Q196/Y196,0)</f>
        <v>1.8125</v>
      </c>
      <c r="S196" s="0" t="s">
        <v>755</v>
      </c>
      <c r="T196" s="0" t="n">
        <f aca="false">IFERROR((B196/(B196+C196))*25,0)+IFERROR((D196/(D196+E196))*25,0)+IFERROR((F196/(F196+G196))*10,0)+H196+((P196-RDAVG)/RebSD)*10+((R196-TODAVG)/TOSD)*6</f>
        <v>-16.8588330588741</v>
      </c>
      <c r="U196" s="0" t="n">
        <f aca="false">W196*X196</f>
        <v>0.292120490102635</v>
      </c>
      <c r="V196" s="0" t="n">
        <f aca="false">RANK(U196,U$2:U$352)</f>
        <v>108</v>
      </c>
      <c r="W196" s="0" t="n">
        <f aca="false">IFERROR((D196-C196)/(D196+E196-(B196+C196)),0)</f>
        <v>0.570093457943925</v>
      </c>
      <c r="X196" s="0" t="n">
        <f aca="false">IFERROR((F196-((B196+C196)*B196))/((F196+G196)-(B196+C196)^2),0)</f>
        <v>0.512408072802982</v>
      </c>
      <c r="Y196" s="0" t="n">
        <f aca="false">COUNTIFS(Games!$A$2:$A$5969,$A196,Games!$E$2:$E$5969,"&lt;&gt;")+COUNTIFS(Games!$B$2:$B$5969,$A196,Games!$F$2:$F$5969,"&lt;&gt;")</f>
        <v>32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SUMIF(Games!$A$2:$A$5969,$A197,Games!$I$2:$I$5969)+SUMIF(Games!$B$2:$B$5969,$A197,Games!$J$2:$J$5969)</f>
        <v>15</v>
      </c>
      <c r="C197" s="0" t="n">
        <f aca="false">COUNTIF(Games!$A:$A,$A197)+COUNTIF(Games!$B:$B,$A197)-B197</f>
        <v>17</v>
      </c>
      <c r="D197" s="0" t="n">
        <f aca="false">SUMIF(Games!$A$2:$A$5969,$A197,Games!$M$2:$M$5969)+SUMIF(Games!$B$2:$B$5969,$A197,Games!$K$2:$K$5969)</f>
        <v>513</v>
      </c>
      <c r="E197" s="0" t="n">
        <f aca="false">SUMIF(Games!$A$2:$A$5969,$A197,Games!$N$2:$N$5969)+SUMIF(Games!$B$2:$B$5969,$A197,Games!$L$2:$L$5969)</f>
        <v>439</v>
      </c>
      <c r="F197" s="0" t="n">
        <f aca="false">SUMIF(Games!$A$2:$A$5969,$A197,Games!$Q$2:$Q$5969)+SUMIF(Games!$B$2:$B$5969,$A197,Games!$O$2:$O$5969)</f>
        <v>14980</v>
      </c>
      <c r="G197" s="0" t="n">
        <f aca="false">SUMIF(Games!$A$2:$A$5969,$A197,Games!$R$2:$R$5969)+SUMIF(Games!$B$2:$B$5969,$A197,Games!$P$2:$P$5969)</f>
        <v>13766</v>
      </c>
      <c r="H197" s="0" t="n">
        <f aca="false">SUMIF(Games!$A$2:$A$5969,$A197,Games!$S$2:$S$5969)+SUMIF(Games!$B$2:$B$5969,$A197,Games!$T$2:$T$5969)</f>
        <v>2.32871527854919</v>
      </c>
      <c r="I197" s="0" t="n">
        <f aca="false">SUMIF(Games!$A$2:$A$5969,$A197,Games!$E$2:$E$5969)+SUMIF(Games!$B$2:$B$5969,$A197,Games!$F$2:$F$5969)</f>
        <v>1073</v>
      </c>
      <c r="J197" s="0" t="n">
        <f aca="false">SUMIF(Games!$A$2:$A$5969,$A197,Games!$F$2:$F$5969)+SUMIF(Games!$B$2:$B$5969,$A197,Games!$E$2:$E$5969)</f>
        <v>1016</v>
      </c>
      <c r="K197" s="0" t="n">
        <f aca="false">SUMIF(Games!$A$2:$A$5969,$A197,Games!$G$2:$G$5969)+SUMIF(Games!$B$2:$B$5969,$A197,Games!$H$2:$H$5969)</f>
        <v>388</v>
      </c>
      <c r="L197" s="0" t="n">
        <f aca="false">SUMIF(Games!$A$2:$A$5969,$A197,Games!$H$2:$H$5969)+SUMIF(Games!$B$2:$B$5969,$A197,Games!$G$2:$G$5969)</f>
        <v>313</v>
      </c>
      <c r="M197" s="0" t="n">
        <f aca="false">SUMIF(Games!$A:$A,$A197,Games!I:I)</f>
        <v>6</v>
      </c>
      <c r="N197" s="0" t="n">
        <f aca="false">COUNTIF(Games!$A:$A,$A197)-M197</f>
        <v>11</v>
      </c>
      <c r="O197" s="0" t="n">
        <f aca="false">I197-J197</f>
        <v>57</v>
      </c>
      <c r="P197" s="0" t="n">
        <f aca="false">IFERROR(O197/Y197,0)</f>
        <v>1.83870967741935</v>
      </c>
      <c r="Q197" s="0" t="n">
        <f aca="false">L197-K197</f>
        <v>-75</v>
      </c>
      <c r="R197" s="0" t="n">
        <f aca="false">IFERROR(Q197/Y197,0)</f>
        <v>-2.41935483870968</v>
      </c>
      <c r="S197" s="0" t="s">
        <v>754</v>
      </c>
      <c r="T197" s="0" t="n">
        <f aca="false">IFERROR((B197/(B197+C197))*25,0)+IFERROR((D197/(D197+E197))*25,0)+IFERROR((F197/(F197+G197))*10,0)+H197+((P197-RDAVG)/RebSD)*10+((R197-TODAVG)/TOSD)*6</f>
        <v>28.2772239435437</v>
      </c>
      <c r="U197" s="0" t="n">
        <f aca="false">W197*X197</f>
        <v>0.281992327550243</v>
      </c>
      <c r="V197" s="0" t="n">
        <f aca="false">RANK(U197,U$2:U$352)</f>
        <v>141</v>
      </c>
      <c r="W197" s="0" t="n">
        <f aca="false">IFERROR((D197-C197)/(D197+E197-(B197+C197)),0)</f>
        <v>0.539130434782609</v>
      </c>
      <c r="X197" s="0" t="n">
        <f aca="false">IFERROR((F197-((B197+C197)*B197))/((F197+G197)-(B197+C197)^2),0)</f>
        <v>0.523050284972224</v>
      </c>
      <c r="Y197" s="0" t="n">
        <f aca="false">COUNTIFS(Games!$A$2:$A$5969,$A197,Games!$E$2:$E$5969,"&lt;&gt;")+COUNTIFS(Games!$B$2:$B$5969,$A197,Games!$F$2:$F$5969,"&lt;&gt;")</f>
        <v>31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SUMIF(Games!$A$2:$A$5969,$A198,Games!$I$2:$I$5969)+SUMIF(Games!$B$2:$B$5969,$A198,Games!$J$2:$J$5969)</f>
        <v>14</v>
      </c>
      <c r="C198" s="0" t="n">
        <f aca="false">COUNTIF(Games!$A:$A,$A198)+COUNTIF(Games!$B:$B,$A198)-B198</f>
        <v>19</v>
      </c>
      <c r="D198" s="0" t="n">
        <f aca="false">SUMIF(Games!$A$2:$A$5969,$A198,Games!$M$2:$M$5969)+SUMIF(Games!$B$2:$B$5969,$A198,Games!$K$2:$K$5969)</f>
        <v>532</v>
      </c>
      <c r="E198" s="0" t="n">
        <f aca="false">SUMIF(Games!$A$2:$A$5969,$A198,Games!$N$2:$N$5969)+SUMIF(Games!$B$2:$B$5969,$A198,Games!$L$2:$L$5969)</f>
        <v>464</v>
      </c>
      <c r="F198" s="0" t="n">
        <f aca="false">SUMIF(Games!$A$2:$A$5969,$A198,Games!$Q$2:$Q$5969)+SUMIF(Games!$B$2:$B$5969,$A198,Games!$O$2:$O$5969)</f>
        <v>15783</v>
      </c>
      <c r="G198" s="0" t="n">
        <f aca="false">SUMIF(Games!$A$2:$A$5969,$A198,Games!$R$2:$R$5969)+SUMIF(Games!$B$2:$B$5969,$A198,Games!$P$2:$P$5969)</f>
        <v>14931</v>
      </c>
      <c r="H198" s="0" t="n">
        <f aca="false">SUMIF(Games!$A$2:$A$5969,$A198,Games!$S$2:$S$5969)+SUMIF(Games!$B$2:$B$5969,$A198,Games!$T$2:$T$5969)</f>
        <v>-41.7254338908951</v>
      </c>
      <c r="I198" s="0" t="n">
        <f aca="false">SUMIF(Games!$A$2:$A$5969,$A198,Games!$E$2:$E$5969)+SUMIF(Games!$B$2:$B$5969,$A198,Games!$F$2:$F$5969)</f>
        <v>1159</v>
      </c>
      <c r="J198" s="0" t="n">
        <f aca="false">SUMIF(Games!$A$2:$A$5969,$A198,Games!$F$2:$F$5969)+SUMIF(Games!$B$2:$B$5969,$A198,Games!$E$2:$E$5969)</f>
        <v>1340</v>
      </c>
      <c r="K198" s="0" t="n">
        <f aca="false">SUMIF(Games!$A$2:$A$5969,$A198,Games!$G$2:$G$5969)+SUMIF(Games!$B$2:$B$5969,$A198,Games!$H$2:$H$5969)</f>
        <v>478</v>
      </c>
      <c r="L198" s="0" t="n">
        <f aca="false">SUMIF(Games!$A$2:$A$5969,$A198,Games!$H$2:$H$5969)+SUMIF(Games!$B$2:$B$5969,$A198,Games!$G$2:$G$5969)</f>
        <v>353</v>
      </c>
      <c r="M198" s="0" t="n">
        <f aca="false">SUMIF(Games!$A:$A,$A198,Games!I:I)</f>
        <v>4</v>
      </c>
      <c r="N198" s="0" t="n">
        <f aca="false">COUNTIF(Games!$A:$A,$A198)-M198</f>
        <v>16</v>
      </c>
      <c r="O198" s="0" t="n">
        <f aca="false">I198-J198</f>
        <v>-181</v>
      </c>
      <c r="P198" s="0" t="n">
        <f aca="false">IFERROR(O198/Y198,0)</f>
        <v>-5.48484848484848</v>
      </c>
      <c r="Q198" s="0" t="n">
        <f aca="false">L198-K198</f>
        <v>-125</v>
      </c>
      <c r="R198" s="0" t="n">
        <f aca="false">IFERROR(Q198/Y198,0)</f>
        <v>-3.78787878787879</v>
      </c>
      <c r="S198" s="0" t="s">
        <v>756</v>
      </c>
      <c r="T198" s="0" t="n">
        <f aca="false">IFERROR((B198/(B198+C198))*25,0)+IFERROR((D198/(D198+E198))*25,0)+IFERROR((F198/(F198+G198))*10,0)+H198+((P198-RDAVG)/RebSD)*10+((R198-TODAVG)/TOSD)*6</f>
        <v>-41.8342335158001</v>
      </c>
      <c r="U198" s="0" t="n">
        <f aca="false">W198*X198</f>
        <v>0.275498876138649</v>
      </c>
      <c r="V198" s="0" t="n">
        <f aca="false">RANK(U198,U$2:U$352)</f>
        <v>161</v>
      </c>
      <c r="W198" s="0" t="n">
        <f aca="false">IFERROR((D198-C198)/(D198+E198-(B198+C198)),0)</f>
        <v>0.532710280373832</v>
      </c>
      <c r="X198" s="0" t="n">
        <f aca="false">IFERROR((F198-((B198+C198)*B198))/((F198+G198)-(B198+C198)^2),0)</f>
        <v>0.517164556962025</v>
      </c>
      <c r="Y198" s="0" t="n">
        <f aca="false">COUNTIFS(Games!$A$2:$A$5969,$A198,Games!$E$2:$E$5969,"&lt;&gt;")+COUNTIFS(Games!$B$2:$B$5969,$A198,Games!$F$2:$F$5969,"&lt;&gt;")</f>
        <v>33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SUMIF(Games!$A$2:$A$5969,$A199,Games!$I$2:$I$5969)+SUMIF(Games!$B$2:$B$5969,$A199,Games!$J$2:$J$5969)</f>
        <v>20</v>
      </c>
      <c r="C199" s="0" t="n">
        <f aca="false">COUNTIF(Games!$A:$A,$A199)+COUNTIF(Games!$B:$B,$A199)-B199</f>
        <v>18</v>
      </c>
      <c r="D199" s="0" t="n">
        <f aca="false">SUMIF(Games!$A$2:$A$5969,$A199,Games!$M$2:$M$5969)+SUMIF(Games!$B$2:$B$5969,$A199,Games!$K$2:$K$5969)</f>
        <v>623</v>
      </c>
      <c r="E199" s="0" t="n">
        <f aca="false">SUMIF(Games!$A$2:$A$5969,$A199,Games!$N$2:$N$5969)+SUMIF(Games!$B$2:$B$5969,$A199,Games!$L$2:$L$5969)</f>
        <v>572</v>
      </c>
      <c r="F199" s="0" t="n">
        <f aca="false">SUMIF(Games!$A$2:$A$5969,$A199,Games!$Q$2:$Q$5969)+SUMIF(Games!$B$2:$B$5969,$A199,Games!$O$2:$O$5969)</f>
        <v>19822</v>
      </c>
      <c r="G199" s="0" t="n">
        <f aca="false">SUMIF(Games!$A$2:$A$5969,$A199,Games!$R$2:$R$5969)+SUMIF(Games!$B$2:$B$5969,$A199,Games!$P$2:$P$5969)</f>
        <v>18018</v>
      </c>
      <c r="H199" s="0" t="n">
        <f aca="false">SUMIF(Games!$A$2:$A$5969,$A199,Games!$S$2:$S$5969)+SUMIF(Games!$B$2:$B$5969,$A199,Games!$T$2:$T$5969)</f>
        <v>19.6486987091175</v>
      </c>
      <c r="I199" s="0" t="n">
        <f aca="false">SUMIF(Games!$A$2:$A$5969,$A199,Games!$E$2:$E$5969)+SUMIF(Games!$B$2:$B$5969,$A199,Games!$F$2:$F$5969)</f>
        <v>1451</v>
      </c>
      <c r="J199" s="0" t="n">
        <f aca="false">SUMIF(Games!$A$2:$A$5969,$A199,Games!$F$2:$F$5969)+SUMIF(Games!$B$2:$B$5969,$A199,Games!$E$2:$E$5969)</f>
        <v>1301</v>
      </c>
      <c r="K199" s="0" t="n">
        <f aca="false">SUMIF(Games!$A$2:$A$5969,$A199,Games!$G$2:$G$5969)+SUMIF(Games!$B$2:$B$5969,$A199,Games!$H$2:$H$5969)</f>
        <v>495</v>
      </c>
      <c r="L199" s="0" t="n">
        <f aca="false">SUMIF(Games!$A$2:$A$5969,$A199,Games!$H$2:$H$5969)+SUMIF(Games!$B$2:$B$5969,$A199,Games!$G$2:$G$5969)</f>
        <v>474</v>
      </c>
      <c r="M199" s="0" t="n">
        <f aca="false">SUMIF(Games!$A:$A,$A199,Games!I:I)</f>
        <v>6</v>
      </c>
      <c r="N199" s="0" t="n">
        <f aca="false">COUNTIF(Games!$A:$A,$A199)-M199</f>
        <v>11</v>
      </c>
      <c r="O199" s="0" t="n">
        <f aca="false">I199-J199</f>
        <v>150</v>
      </c>
      <c r="P199" s="0" t="n">
        <f aca="false">IFERROR(O199/Y199,0)</f>
        <v>3.94736842105263</v>
      </c>
      <c r="Q199" s="0" t="n">
        <f aca="false">L199-K199</f>
        <v>-21</v>
      </c>
      <c r="R199" s="0" t="n">
        <f aca="false">IFERROR(Q199/Y199,0)</f>
        <v>-0.552631578947369</v>
      </c>
      <c r="S199" s="0" t="s">
        <v>749</v>
      </c>
      <c r="T199" s="0" t="n">
        <f aca="false">IFERROR((B199/(B199+C199))*25,0)+IFERROR((D199/(D199+E199))*25,0)+IFERROR((F199/(F199+G199))*10,0)+H199+((P199-RDAVG)/RebSD)*10+((R199-TODAVG)/TOSD)*6</f>
        <v>58.4574003265015</v>
      </c>
      <c r="U199" s="0" t="n">
        <f aca="false">W199*X199</f>
        <v>0.273865183927532</v>
      </c>
      <c r="V199" s="0" t="n">
        <f aca="false">RANK(U199,U$2:U$352)</f>
        <v>171</v>
      </c>
      <c r="W199" s="0" t="n">
        <f aca="false">IFERROR((D199-C199)/(D199+E199-(B199+C199)),0)</f>
        <v>0.522904062229905</v>
      </c>
      <c r="X199" s="0" t="n">
        <f aca="false">IFERROR((F199-((B199+C199)*B199))/((F199+G199)-(B199+C199)^2),0)</f>
        <v>0.523738872403561</v>
      </c>
      <c r="Y199" s="0" t="n">
        <f aca="false">COUNTIFS(Games!$A$2:$A$5969,$A199,Games!$E$2:$E$5969,"&lt;&gt;")+COUNTIFS(Games!$B$2:$B$5969,$A199,Games!$F$2:$F$5969,"&lt;&gt;")</f>
        <v>38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SUMIF(Games!$A$2:$A$5969,$A200,Games!$I$2:$I$5969)+SUMIF(Games!$B$2:$B$5969,$A200,Games!$J$2:$J$5969)</f>
        <v>23</v>
      </c>
      <c r="C200" s="0" t="n">
        <f aca="false">COUNTIF(Games!$A:$A,$A200)+COUNTIF(Games!$B:$B,$A200)-B200</f>
        <v>10</v>
      </c>
      <c r="D200" s="0" t="n">
        <f aca="false">SUMIF(Games!$A$2:$A$5969,$A200,Games!$M$2:$M$5969)+SUMIF(Games!$B$2:$B$5969,$A200,Games!$K$2:$K$5969)</f>
        <v>563</v>
      </c>
      <c r="E200" s="0" t="n">
        <f aca="false">SUMIF(Games!$A$2:$A$5969,$A200,Games!$N$2:$N$5969)+SUMIF(Games!$B$2:$B$5969,$A200,Games!$L$2:$L$5969)</f>
        <v>481</v>
      </c>
      <c r="F200" s="0" t="n">
        <f aca="false">SUMIF(Games!$A$2:$A$5969,$A200,Games!$Q$2:$Q$5969)+SUMIF(Games!$B$2:$B$5969,$A200,Games!$O$2:$O$5969)</f>
        <v>17087</v>
      </c>
      <c r="G200" s="0" t="n">
        <f aca="false">SUMIF(Games!$A$2:$A$5969,$A200,Games!$R$2:$R$5969)+SUMIF(Games!$B$2:$B$5969,$A200,Games!$P$2:$P$5969)</f>
        <v>15406</v>
      </c>
      <c r="H200" s="0" t="n">
        <f aca="false">SUMIF(Games!$A$2:$A$5969,$A200,Games!$S$2:$S$5969)+SUMIF(Games!$B$2:$B$5969,$A200,Games!$T$2:$T$5969)</f>
        <v>53.7813685109114</v>
      </c>
      <c r="I200" s="0" t="n">
        <f aca="false">SUMIF(Games!$A$2:$A$5969,$A200,Games!$E$2:$E$5969)+SUMIF(Games!$B$2:$B$5969,$A200,Games!$F$2:$F$5969)</f>
        <v>1046</v>
      </c>
      <c r="J200" s="0" t="n">
        <f aca="false">SUMIF(Games!$A$2:$A$5969,$A200,Games!$F$2:$F$5969)+SUMIF(Games!$B$2:$B$5969,$A200,Games!$E$2:$E$5969)</f>
        <v>1003</v>
      </c>
      <c r="K200" s="0" t="n">
        <f aca="false">SUMIF(Games!$A$2:$A$5969,$A200,Games!$G$2:$G$5969)+SUMIF(Games!$B$2:$B$5969,$A200,Games!$H$2:$H$5969)</f>
        <v>443</v>
      </c>
      <c r="L200" s="0" t="n">
        <f aca="false">SUMIF(Games!$A$2:$A$5969,$A200,Games!$H$2:$H$5969)+SUMIF(Games!$B$2:$B$5969,$A200,Games!$G$2:$G$5969)</f>
        <v>400</v>
      </c>
      <c r="M200" s="0" t="n">
        <f aca="false">SUMIF(Games!$A:$A,$A200,Games!I:I)</f>
        <v>9</v>
      </c>
      <c r="N200" s="0" t="n">
        <f aca="false">COUNTIF(Games!$A:$A,$A200)-M200</f>
        <v>7</v>
      </c>
      <c r="O200" s="0" t="n">
        <f aca="false">I200-J200</f>
        <v>43</v>
      </c>
      <c r="P200" s="0" t="n">
        <f aca="false">IFERROR(O200/Y200,0)</f>
        <v>1.34375</v>
      </c>
      <c r="Q200" s="0" t="n">
        <f aca="false">L200-K200</f>
        <v>-43</v>
      </c>
      <c r="R200" s="0" t="n">
        <f aca="false">IFERROR(Q200/Y200,0)</f>
        <v>-1.34375</v>
      </c>
      <c r="S200" s="0" t="s">
        <v>748</v>
      </c>
      <c r="T200" s="0" t="n">
        <f aca="false">IFERROR((B200/(B200+C200))*25,0)+IFERROR((D200/(D200+E200))*25,0)+IFERROR((F200/(F200+G200))*10,0)+H200+((P200-RDAVG)/RebSD)*10+((R200-TODAVG)/TOSD)*6</f>
        <v>87.5516597083619</v>
      </c>
      <c r="U200" s="0" t="n">
        <f aca="false">W200*X200</f>
        <v>0.284395027516072</v>
      </c>
      <c r="V200" s="0" t="n">
        <f aca="false">RANK(U200,U$2:U$352)</f>
        <v>133</v>
      </c>
      <c r="W200" s="0" t="n">
        <f aca="false">IFERROR((D200-C200)/(D200+E200-(B200+C200)),0)</f>
        <v>0.546983184965381</v>
      </c>
      <c r="X200" s="0" t="n">
        <f aca="false">IFERROR((F200-((B200+C200)*B200))/((F200+G200)-(B200+C200)^2),0)</f>
        <v>0.519933766399185</v>
      </c>
      <c r="Y200" s="0" t="n">
        <f aca="false">COUNTIFS(Games!$A$2:$A$5969,$A200,Games!$E$2:$E$5969,"&lt;&gt;")+COUNTIFS(Games!$B$2:$B$5969,$A200,Games!$F$2:$F$5969,"&lt;&gt;")</f>
        <v>32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SUMIF(Games!$A$2:$A$5969,$A201,Games!$I$2:$I$5969)+SUMIF(Games!$B$2:$B$5969,$A201,Games!$J$2:$J$5969)</f>
        <v>5</v>
      </c>
      <c r="C201" s="0" t="n">
        <f aca="false">COUNTIF(Games!$A:$A,$A201)+COUNTIF(Games!$B:$B,$A201)-B201</f>
        <v>27</v>
      </c>
      <c r="D201" s="0" t="n">
        <f aca="false">SUMIF(Games!$A$2:$A$5969,$A201,Games!$M$2:$M$5969)+SUMIF(Games!$B$2:$B$5969,$A201,Games!$K$2:$K$5969)</f>
        <v>550</v>
      </c>
      <c r="E201" s="0" t="n">
        <f aca="false">SUMIF(Games!$A$2:$A$5969,$A201,Games!$N$2:$N$5969)+SUMIF(Games!$B$2:$B$5969,$A201,Games!$L$2:$L$5969)</f>
        <v>448</v>
      </c>
      <c r="F201" s="0" t="n">
        <f aca="false">SUMIF(Games!$A$2:$A$5969,$A201,Games!$Q$2:$Q$5969)+SUMIF(Games!$B$2:$B$5969,$A201,Games!$O$2:$O$5969)</f>
        <v>15813</v>
      </c>
      <c r="G201" s="0" t="n">
        <f aca="false">SUMIF(Games!$A$2:$A$5969,$A201,Games!$R$2:$R$5969)+SUMIF(Games!$B$2:$B$5969,$A201,Games!$P$2:$P$5969)</f>
        <v>15140</v>
      </c>
      <c r="H201" s="0" t="n">
        <f aca="false">SUMIF(Games!$A$2:$A$5969,$A201,Games!$S$2:$S$5969)+SUMIF(Games!$B$2:$B$5969,$A201,Games!$T$2:$T$5969)</f>
        <v>-71.1592223559159</v>
      </c>
      <c r="I201" s="0" t="n">
        <f aca="false">SUMIF(Games!$A$2:$A$5969,$A201,Games!$E$2:$E$5969)+SUMIF(Games!$B$2:$B$5969,$A201,Games!$F$2:$F$5969)</f>
        <v>1074</v>
      </c>
      <c r="J201" s="0" t="n">
        <f aca="false">SUMIF(Games!$A$2:$A$5969,$A201,Games!$F$2:$F$5969)+SUMIF(Games!$B$2:$B$5969,$A201,Games!$E$2:$E$5969)</f>
        <v>1161</v>
      </c>
      <c r="K201" s="0" t="n">
        <f aca="false">SUMIF(Games!$A$2:$A$5969,$A201,Games!$G$2:$G$5969)+SUMIF(Games!$B$2:$B$5969,$A201,Games!$H$2:$H$5969)</f>
        <v>497</v>
      </c>
      <c r="L201" s="0" t="n">
        <f aca="false">SUMIF(Games!$A$2:$A$5969,$A201,Games!$H$2:$H$5969)+SUMIF(Games!$B$2:$B$5969,$A201,Games!$G$2:$G$5969)</f>
        <v>434</v>
      </c>
      <c r="M201" s="0" t="n">
        <f aca="false">SUMIF(Games!$A:$A,$A201,Games!I:I)</f>
        <v>3</v>
      </c>
      <c r="N201" s="0" t="n">
        <f aca="false">COUNTIF(Games!$A:$A,$A201)-M201</f>
        <v>16</v>
      </c>
      <c r="O201" s="0" t="n">
        <f aca="false">I201-J201</f>
        <v>-87</v>
      </c>
      <c r="P201" s="0" t="n">
        <f aca="false">IFERROR(O201/Y201,0)</f>
        <v>-2.71875</v>
      </c>
      <c r="Q201" s="0" t="n">
        <f aca="false">L201-K201</f>
        <v>-63</v>
      </c>
      <c r="R201" s="0" t="n">
        <f aca="false">IFERROR(Q201/Y201,0)</f>
        <v>-1.96875</v>
      </c>
      <c r="S201" s="0" t="s">
        <v>755</v>
      </c>
      <c r="T201" s="0" t="n">
        <f aca="false">IFERROR((B201/(B201+C201))*25,0)+IFERROR((D201/(D201+E201))*25,0)+IFERROR((F201/(F201+G201))*10,0)+H201+((P201-RDAVG)/RebSD)*10+((R201-TODAVG)/TOSD)*6</f>
        <v>-64.0640134205153</v>
      </c>
      <c r="U201" s="0" t="n">
        <f aca="false">W201*X201</f>
        <v>0.283158720635386</v>
      </c>
      <c r="V201" s="0" t="n">
        <f aca="false">RANK(U201,U$2:U$352)</f>
        <v>136</v>
      </c>
      <c r="W201" s="0" t="n">
        <f aca="false">IFERROR((D201-C201)/(D201+E201-(B201+C201)),0)</f>
        <v>0.541407867494824</v>
      </c>
      <c r="X201" s="0" t="n">
        <f aca="false">IFERROR((F201-((B201+C201)*B201))/((F201+G201)-(B201+C201)^2),0)</f>
        <v>0.523004443850446</v>
      </c>
      <c r="Y201" s="0" t="n">
        <f aca="false">COUNTIFS(Games!$A$2:$A$5969,$A201,Games!$E$2:$E$5969,"&lt;&gt;")+COUNTIFS(Games!$B$2:$B$5969,$A201,Games!$F$2:$F$5969,"&lt;&gt;")</f>
        <v>32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SUMIF(Games!$A$2:$A$5969,$A202,Games!$I$2:$I$5969)+SUMIF(Games!$B$2:$B$5969,$A202,Games!$J$2:$J$5969)</f>
        <v>26</v>
      </c>
      <c r="C202" s="0" t="n">
        <f aca="false">COUNTIF(Games!$A:$A,$A202)+COUNTIF(Games!$B:$B,$A202)-B202</f>
        <v>12</v>
      </c>
      <c r="D202" s="0" t="n">
        <f aca="false">SUMIF(Games!$A$2:$A$5969,$A202,Games!$M$2:$M$5969)+SUMIF(Games!$B$2:$B$5969,$A202,Games!$K$2:$K$5969)</f>
        <v>600</v>
      </c>
      <c r="E202" s="0" t="n">
        <f aca="false">SUMIF(Games!$A$2:$A$5969,$A202,Games!$N$2:$N$5969)+SUMIF(Games!$B$2:$B$5969,$A202,Games!$L$2:$L$5969)</f>
        <v>551</v>
      </c>
      <c r="F202" s="0" t="n">
        <f aca="false">SUMIF(Games!$A$2:$A$5969,$A202,Games!$Q$2:$Q$5969)+SUMIF(Games!$B$2:$B$5969,$A202,Games!$O$2:$O$5969)</f>
        <v>18412</v>
      </c>
      <c r="G202" s="0" t="n">
        <f aca="false">SUMIF(Games!$A$2:$A$5969,$A202,Games!$R$2:$R$5969)+SUMIF(Games!$B$2:$B$5969,$A202,Games!$P$2:$P$5969)</f>
        <v>17356</v>
      </c>
      <c r="H202" s="0" t="n">
        <f aca="false">SUMIF(Games!$A$2:$A$5969,$A202,Games!$S$2:$S$5969)+SUMIF(Games!$B$2:$B$5969,$A202,Games!$T$2:$T$5969)</f>
        <v>48.3645982626236</v>
      </c>
      <c r="I202" s="0" t="n">
        <f aca="false">SUMIF(Games!$A$2:$A$5969,$A202,Games!$E$2:$E$5969)+SUMIF(Games!$B$2:$B$5969,$A202,Games!$F$2:$F$5969)</f>
        <v>1430</v>
      </c>
      <c r="J202" s="0" t="n">
        <f aca="false">SUMIF(Games!$A$2:$A$5969,$A202,Games!$F$2:$F$5969)+SUMIF(Games!$B$2:$B$5969,$A202,Games!$E$2:$E$5969)</f>
        <v>1361</v>
      </c>
      <c r="K202" s="0" t="n">
        <f aca="false">SUMIF(Games!$A$2:$A$5969,$A202,Games!$G$2:$G$5969)+SUMIF(Games!$B$2:$B$5969,$A202,Games!$H$2:$H$5969)</f>
        <v>468</v>
      </c>
      <c r="L202" s="0" t="n">
        <f aca="false">SUMIF(Games!$A$2:$A$5969,$A202,Games!$H$2:$H$5969)+SUMIF(Games!$B$2:$B$5969,$A202,Games!$G$2:$G$5969)</f>
        <v>501</v>
      </c>
      <c r="M202" s="0" t="n">
        <f aca="false">SUMIF(Games!$A:$A,$A202,Games!I:I)</f>
        <v>9</v>
      </c>
      <c r="N202" s="0" t="n">
        <f aca="false">COUNTIF(Games!$A:$A,$A202)-M202</f>
        <v>9</v>
      </c>
      <c r="O202" s="0" t="n">
        <f aca="false">I202-J202</f>
        <v>69</v>
      </c>
      <c r="P202" s="0" t="n">
        <f aca="false">IFERROR(O202/Y202,0)</f>
        <v>1.81578947368421</v>
      </c>
      <c r="Q202" s="0" t="n">
        <f aca="false">L202-K202</f>
        <v>33</v>
      </c>
      <c r="R202" s="0" t="n">
        <f aca="false">IFERROR(Q202/Y202,0)</f>
        <v>0.868421052631579</v>
      </c>
      <c r="S202" s="0" t="s">
        <v>755</v>
      </c>
      <c r="T202" s="0" t="n">
        <f aca="false">IFERROR((B202/(B202+C202))*25,0)+IFERROR((D202/(D202+E202))*25,0)+IFERROR((F202/(F202+G202))*10,0)+H202+((P202-RDAVG)/RebSD)*10+((R202-TODAVG)/TOSD)*6</f>
        <v>89.6359306025332</v>
      </c>
      <c r="U202" s="0" t="n">
        <f aca="false">W202*X202</f>
        <v>0.268183547240173</v>
      </c>
      <c r="V202" s="0" t="n">
        <f aca="false">RANK(U202,U$2:U$352)</f>
        <v>188</v>
      </c>
      <c r="W202" s="0" t="n">
        <f aca="false">IFERROR((D202-C202)/(D202+E202-(B202+C202)),0)</f>
        <v>0.528301886792453</v>
      </c>
      <c r="X202" s="0" t="n">
        <f aca="false">IFERROR((F202-((B202+C202)*B202))/((F202+G202)-(B202+C202)^2),0)</f>
        <v>0.507633142990328</v>
      </c>
      <c r="Y202" s="0" t="n">
        <f aca="false">COUNTIFS(Games!$A$2:$A$5969,$A202,Games!$E$2:$E$5969,"&lt;&gt;")+COUNTIFS(Games!$B$2:$B$5969,$A202,Games!$F$2:$F$5969,"&lt;&gt;")</f>
        <v>38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SUMIF(Games!$A$2:$A$5969,$A203,Games!$I$2:$I$5969)+SUMIF(Games!$B$2:$B$5969,$A203,Games!$J$2:$J$5969)</f>
        <v>13</v>
      </c>
      <c r="C203" s="0" t="n">
        <f aca="false">COUNTIF(Games!$A:$A,$A203)+COUNTIF(Games!$B:$B,$A203)-B203</f>
        <v>19</v>
      </c>
      <c r="D203" s="0" t="n">
        <f aca="false">SUMIF(Games!$A$2:$A$5969,$A203,Games!$M$2:$M$5969)+SUMIF(Games!$B$2:$B$5969,$A203,Games!$K$2:$K$5969)</f>
        <v>530</v>
      </c>
      <c r="E203" s="0" t="n">
        <f aca="false">SUMIF(Games!$A$2:$A$5969,$A203,Games!$N$2:$N$5969)+SUMIF(Games!$B$2:$B$5969,$A203,Games!$L$2:$L$5969)</f>
        <v>469</v>
      </c>
      <c r="F203" s="0" t="n">
        <f aca="false">SUMIF(Games!$A$2:$A$5969,$A203,Games!$Q$2:$Q$5969)+SUMIF(Games!$B$2:$B$5969,$A203,Games!$O$2:$O$5969)</f>
        <v>16623</v>
      </c>
      <c r="G203" s="0" t="n">
        <f aca="false">SUMIF(Games!$A$2:$A$5969,$A203,Games!$R$2:$R$5969)+SUMIF(Games!$B$2:$B$5969,$A203,Games!$P$2:$P$5969)</f>
        <v>14930</v>
      </c>
      <c r="H203" s="0" t="n">
        <f aca="false">SUMIF(Games!$A$2:$A$5969,$A203,Games!$S$2:$S$5969)+SUMIF(Games!$B$2:$B$5969,$A203,Games!$T$2:$T$5969)</f>
        <v>-27.8422858764325</v>
      </c>
      <c r="I203" s="0" t="n">
        <f aca="false">SUMIF(Games!$A$2:$A$5969,$A203,Games!$E$2:$E$5969)+SUMIF(Games!$B$2:$B$5969,$A203,Games!$F$2:$F$5969)</f>
        <v>1102</v>
      </c>
      <c r="J203" s="0" t="n">
        <f aca="false">SUMIF(Games!$A$2:$A$5969,$A203,Games!$F$2:$F$5969)+SUMIF(Games!$B$2:$B$5969,$A203,Games!$E$2:$E$5969)</f>
        <v>1116</v>
      </c>
      <c r="K203" s="0" t="n">
        <f aca="false">SUMIF(Games!$A$2:$A$5969,$A203,Games!$G$2:$G$5969)+SUMIF(Games!$B$2:$B$5969,$A203,Games!$H$2:$H$5969)</f>
        <v>378</v>
      </c>
      <c r="L203" s="0" t="n">
        <f aca="false">SUMIF(Games!$A$2:$A$5969,$A203,Games!$H$2:$H$5969)+SUMIF(Games!$B$2:$B$5969,$A203,Games!$G$2:$G$5969)</f>
        <v>401</v>
      </c>
      <c r="M203" s="0" t="n">
        <f aca="false">SUMIF(Games!$A:$A,$A203,Games!I:I)</f>
        <v>2</v>
      </c>
      <c r="N203" s="0" t="n">
        <f aca="false">COUNTIF(Games!$A:$A,$A203)-M203</f>
        <v>14</v>
      </c>
      <c r="O203" s="0" t="n">
        <f aca="false">I203-J203</f>
        <v>-14</v>
      </c>
      <c r="P203" s="0" t="n">
        <f aca="false">IFERROR(O203/Y203,0)</f>
        <v>-0.4375</v>
      </c>
      <c r="Q203" s="0" t="n">
        <f aca="false">L203-K203</f>
        <v>23</v>
      </c>
      <c r="R203" s="0" t="n">
        <f aca="false">IFERROR(Q203/Y203,0)</f>
        <v>0.71875</v>
      </c>
      <c r="S203" s="0" t="s">
        <v>728</v>
      </c>
      <c r="T203" s="0" t="n">
        <f aca="false">IFERROR((B203/(B203+C203))*25,0)+IFERROR((D203/(D203+E203))*25,0)+IFERROR((F203/(F203+G203))*10,0)+H203+((P203-RDAVG)/RebSD)*10+((R203-TODAVG)/TOSD)*6</f>
        <v>0.0825883465845825</v>
      </c>
      <c r="U203" s="0" t="n">
        <f aca="false">W203*X203</f>
        <v>0.28053333797627</v>
      </c>
      <c r="V203" s="0" t="n">
        <f aca="false">RANK(U203,U$2:U$352)</f>
        <v>144</v>
      </c>
      <c r="W203" s="0" t="n">
        <f aca="false">IFERROR((D203-C203)/(D203+E203-(B203+C203)),0)</f>
        <v>0.528438469493278</v>
      </c>
      <c r="X203" s="0" t="n">
        <f aca="false">IFERROR((F203-((B203+C203)*B203))/((F203+G203)-(B203+C203)^2),0)</f>
        <v>0.530872285368011</v>
      </c>
      <c r="Y203" s="0" t="n">
        <f aca="false">COUNTIFS(Games!$A$2:$A$5969,$A203,Games!$E$2:$E$5969,"&lt;&gt;")+COUNTIFS(Games!$B$2:$B$5969,$A203,Games!$F$2:$F$5969,"&lt;&gt;")</f>
        <v>32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SUMIF(Games!$A$2:$A$5969,$A204,Games!$I$2:$I$5969)+SUMIF(Games!$B$2:$B$5969,$A204,Games!$J$2:$J$5969)</f>
        <v>16</v>
      </c>
      <c r="C204" s="0" t="n">
        <f aca="false">COUNTIF(Games!$A:$A,$A204)+COUNTIF(Games!$B:$B,$A204)-B204</f>
        <v>16</v>
      </c>
      <c r="D204" s="0" t="n">
        <f aca="false">SUMIF(Games!$A$2:$A$5969,$A204,Games!$M$2:$M$5969)+SUMIF(Games!$B$2:$B$5969,$A204,Games!$K$2:$K$5969)</f>
        <v>582</v>
      </c>
      <c r="E204" s="0" t="n">
        <f aca="false">SUMIF(Games!$A$2:$A$5969,$A204,Games!$N$2:$N$5969)+SUMIF(Games!$B$2:$B$5969,$A204,Games!$L$2:$L$5969)</f>
        <v>422</v>
      </c>
      <c r="F204" s="0" t="n">
        <f aca="false">SUMIF(Games!$A$2:$A$5969,$A204,Games!$Q$2:$Q$5969)+SUMIF(Games!$B$2:$B$5969,$A204,Games!$O$2:$O$5969)</f>
        <v>17694</v>
      </c>
      <c r="G204" s="0" t="n">
        <f aca="false">SUMIF(Games!$A$2:$A$5969,$A204,Games!$R$2:$R$5969)+SUMIF(Games!$B$2:$B$5969,$A204,Games!$P$2:$P$5969)</f>
        <v>14398</v>
      </c>
      <c r="H204" s="0" t="n">
        <f aca="false">SUMIF(Games!$A$2:$A$5969,$A204,Games!$S$2:$S$5969)+SUMIF(Games!$B$2:$B$5969,$A204,Games!$T$2:$T$5969)</f>
        <v>10.6568117028449</v>
      </c>
      <c r="I204" s="0" t="n">
        <f aca="false">SUMIF(Games!$A$2:$A$5969,$A204,Games!$E$2:$E$5969)+SUMIF(Games!$B$2:$B$5969,$A204,Games!$F$2:$F$5969)</f>
        <v>1109</v>
      </c>
      <c r="J204" s="0" t="n">
        <f aca="false">SUMIF(Games!$A$2:$A$5969,$A204,Games!$F$2:$F$5969)+SUMIF(Games!$B$2:$B$5969,$A204,Games!$E$2:$E$5969)</f>
        <v>1052</v>
      </c>
      <c r="K204" s="0" t="n">
        <f aca="false">SUMIF(Games!$A$2:$A$5969,$A204,Games!$G$2:$G$5969)+SUMIF(Games!$B$2:$B$5969,$A204,Games!$H$2:$H$5969)</f>
        <v>364</v>
      </c>
      <c r="L204" s="0" t="n">
        <f aca="false">SUMIF(Games!$A$2:$A$5969,$A204,Games!$H$2:$H$5969)+SUMIF(Games!$B$2:$B$5969,$A204,Games!$G$2:$G$5969)</f>
        <v>356</v>
      </c>
      <c r="M204" s="0" t="n">
        <f aca="false">SUMIF(Games!$A:$A,$A204,Games!I:I)</f>
        <v>3</v>
      </c>
      <c r="N204" s="0" t="n">
        <f aca="false">COUNTIF(Games!$A:$A,$A204)-M204</f>
        <v>11</v>
      </c>
      <c r="O204" s="0" t="n">
        <f aca="false">I204-J204</f>
        <v>57</v>
      </c>
      <c r="P204" s="0" t="n">
        <f aca="false">IFERROR(O204/Y204,0)</f>
        <v>1.78125</v>
      </c>
      <c r="Q204" s="0" t="n">
        <f aca="false">L204-K204</f>
        <v>-8</v>
      </c>
      <c r="R204" s="0" t="n">
        <f aca="false">IFERROR(Q204/Y204,0)</f>
        <v>-0.25</v>
      </c>
      <c r="S204" s="0" t="s">
        <v>740</v>
      </c>
      <c r="T204" s="0" t="n">
        <f aca="false">IFERROR((B204/(B204+C204))*25,0)+IFERROR((D204/(D204+E204))*25,0)+IFERROR((F204/(F204+G204))*10,0)+H204+((P204-RDAVG)/RebSD)*10+((R204-TODAVG)/TOSD)*6</f>
        <v>45.4796367625534</v>
      </c>
      <c r="U204" s="0" t="n">
        <f aca="false">W204*X204</f>
        <v>0.322040568385504</v>
      </c>
      <c r="V204" s="0" t="n">
        <f aca="false">RANK(U204,U$2:U$352)</f>
        <v>57</v>
      </c>
      <c r="W204" s="0" t="n">
        <f aca="false">IFERROR((D204-C204)/(D204+E204-(B204+C204)),0)</f>
        <v>0.582304526748971</v>
      </c>
      <c r="X204" s="0" t="n">
        <f aca="false">IFERROR((F204-((B204+C204)*B204))/((F204+G204)-(B204+C204)^2),0)</f>
        <v>0.553044933693833</v>
      </c>
      <c r="Y204" s="0" t="n">
        <f aca="false">COUNTIFS(Games!$A$2:$A$5969,$A204,Games!$E$2:$E$5969,"&lt;&gt;")+COUNTIFS(Games!$B$2:$B$5969,$A204,Games!$F$2:$F$5969,"&lt;&gt;")</f>
        <v>32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SUMIF(Games!$A$2:$A$5969,$A205,Games!$I$2:$I$5969)+SUMIF(Games!$B$2:$B$5969,$A205,Games!$J$2:$J$5969)</f>
        <v>22</v>
      </c>
      <c r="C205" s="0" t="n">
        <f aca="false">COUNTIF(Games!$A:$A,$A205)+COUNTIF(Games!$B:$B,$A205)-B205</f>
        <v>10</v>
      </c>
      <c r="D205" s="0" t="n">
        <f aca="false">SUMIF(Games!$A$2:$A$5969,$A205,Games!$M$2:$M$5969)+SUMIF(Games!$B$2:$B$5969,$A205,Games!$K$2:$K$5969)</f>
        <v>489</v>
      </c>
      <c r="E205" s="0" t="n">
        <f aca="false">SUMIF(Games!$A$2:$A$5969,$A205,Games!$N$2:$N$5969)+SUMIF(Games!$B$2:$B$5969,$A205,Games!$L$2:$L$5969)</f>
        <v>510</v>
      </c>
      <c r="F205" s="0" t="n">
        <f aca="false">SUMIF(Games!$A$2:$A$5969,$A205,Games!$Q$2:$Q$5969)+SUMIF(Games!$B$2:$B$5969,$A205,Games!$O$2:$O$5969)</f>
        <v>16012</v>
      </c>
      <c r="G205" s="0" t="n">
        <f aca="false">SUMIF(Games!$A$2:$A$5969,$A205,Games!$R$2:$R$5969)+SUMIF(Games!$B$2:$B$5969,$A205,Games!$P$2:$P$5969)</f>
        <v>15444</v>
      </c>
      <c r="H205" s="0" t="n">
        <f aca="false">SUMIF(Games!$A$2:$A$5969,$A205,Games!$S$2:$S$5969)+SUMIF(Games!$B$2:$B$5969,$A205,Games!$T$2:$T$5969)</f>
        <v>52.0770337581741</v>
      </c>
      <c r="I205" s="0" t="n">
        <f aca="false">SUMIF(Games!$A$2:$A$5969,$A205,Games!$E$2:$E$5969)+SUMIF(Games!$B$2:$B$5969,$A205,Games!$F$2:$F$5969)</f>
        <v>1175</v>
      </c>
      <c r="J205" s="0" t="n">
        <f aca="false">SUMIF(Games!$A$2:$A$5969,$A205,Games!$F$2:$F$5969)+SUMIF(Games!$B$2:$B$5969,$A205,Games!$E$2:$E$5969)</f>
        <v>1057</v>
      </c>
      <c r="K205" s="0" t="n">
        <f aca="false">SUMIF(Games!$A$2:$A$5969,$A205,Games!$G$2:$G$5969)+SUMIF(Games!$B$2:$B$5969,$A205,Games!$H$2:$H$5969)</f>
        <v>399</v>
      </c>
      <c r="L205" s="0" t="n">
        <f aca="false">SUMIF(Games!$A$2:$A$5969,$A205,Games!$H$2:$H$5969)+SUMIF(Games!$B$2:$B$5969,$A205,Games!$G$2:$G$5969)</f>
        <v>450</v>
      </c>
      <c r="M205" s="0" t="n">
        <f aca="false">SUMIF(Games!$A:$A,$A205,Games!I:I)</f>
        <v>8</v>
      </c>
      <c r="N205" s="0" t="n">
        <f aca="false">COUNTIF(Games!$A:$A,$A205)-M205</f>
        <v>7</v>
      </c>
      <c r="O205" s="0" t="n">
        <f aca="false">I205-J205</f>
        <v>118</v>
      </c>
      <c r="P205" s="0" t="n">
        <f aca="false">IFERROR(O205/Y205,0)</f>
        <v>3.6875</v>
      </c>
      <c r="Q205" s="0" t="n">
        <f aca="false">L205-K205</f>
        <v>51</v>
      </c>
      <c r="R205" s="0" t="n">
        <f aca="false">IFERROR(Q205/Y205,0)</f>
        <v>1.59375</v>
      </c>
      <c r="S205" s="0" t="s">
        <v>752</v>
      </c>
      <c r="T205" s="0" t="n">
        <f aca="false">IFERROR((B205/(B205+C205))*25,0)+IFERROR((D205/(D205+E205))*25,0)+IFERROR((F205/(F205+G205))*10,0)+H205+((P205-RDAVG)/RebSD)*10+((R205-TODAVG)/TOSD)*6</f>
        <v>100.104617163993</v>
      </c>
      <c r="U205" s="0" t="n">
        <f aca="false">W205*X205</f>
        <v>0.249170714547469</v>
      </c>
      <c r="V205" s="0" t="n">
        <f aca="false">RANK(U205,U$2:U$352)</f>
        <v>269</v>
      </c>
      <c r="W205" s="0" t="n">
        <f aca="false">IFERROR((D205-C205)/(D205+E205-(B205+C205)),0)</f>
        <v>0.495346432264736</v>
      </c>
      <c r="X205" s="0" t="n">
        <f aca="false">IFERROR((F205-((B205+C205)*B205))/((F205+G205)-(B205+C205)^2),0)</f>
        <v>0.503023133543638</v>
      </c>
      <c r="Y205" s="0" t="n">
        <f aca="false">COUNTIFS(Games!$A$2:$A$5969,$A205,Games!$E$2:$E$5969,"&lt;&gt;")+COUNTIFS(Games!$B$2:$B$5969,$A205,Games!$F$2:$F$5969,"&lt;&gt;")</f>
        <v>32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SUMIF(Games!$A$2:$A$5969,$A206,Games!$I$2:$I$5969)+SUMIF(Games!$B$2:$B$5969,$A206,Games!$J$2:$J$5969)</f>
        <v>15</v>
      </c>
      <c r="C206" s="0" t="n">
        <f aca="false">COUNTIF(Games!$A:$A,$A206)+COUNTIF(Games!$B:$B,$A206)-B206</f>
        <v>16</v>
      </c>
      <c r="D206" s="0" t="n">
        <f aca="false">SUMIF(Games!$A$2:$A$5969,$A206,Games!$M$2:$M$5969)+SUMIF(Games!$B$2:$B$5969,$A206,Games!$K$2:$K$5969)</f>
        <v>541</v>
      </c>
      <c r="E206" s="0" t="n">
        <f aca="false">SUMIF(Games!$A$2:$A$5969,$A206,Games!$N$2:$N$5969)+SUMIF(Games!$B$2:$B$5969,$A206,Games!$L$2:$L$5969)</f>
        <v>455</v>
      </c>
      <c r="F206" s="0" t="n">
        <f aca="false">SUMIF(Games!$A$2:$A$5969,$A206,Games!$Q$2:$Q$5969)+SUMIF(Games!$B$2:$B$5969,$A206,Games!$O$2:$O$5969)</f>
        <v>18270</v>
      </c>
      <c r="G206" s="0" t="n">
        <f aca="false">SUMIF(Games!$A$2:$A$5969,$A206,Games!$R$2:$R$5969)+SUMIF(Games!$B$2:$B$5969,$A206,Games!$P$2:$P$5969)</f>
        <v>14381</v>
      </c>
      <c r="H206" s="0" t="n">
        <f aca="false">SUMIF(Games!$A$2:$A$5969,$A206,Games!$S$2:$S$5969)+SUMIF(Games!$B$2:$B$5969,$A206,Games!$T$2:$T$5969)</f>
        <v>14.4770431806234</v>
      </c>
      <c r="I206" s="0" t="n">
        <f aca="false">SUMIF(Games!$A$2:$A$5969,$A206,Games!$E$2:$E$5969)+SUMIF(Games!$B$2:$B$5969,$A206,Games!$F$2:$F$5969)</f>
        <v>1035</v>
      </c>
      <c r="J206" s="0" t="n">
        <f aca="false">SUMIF(Games!$A$2:$A$5969,$A206,Games!$F$2:$F$5969)+SUMIF(Games!$B$2:$B$5969,$A206,Games!$E$2:$E$5969)</f>
        <v>1007</v>
      </c>
      <c r="K206" s="0" t="n">
        <f aca="false">SUMIF(Games!$A$2:$A$5969,$A206,Games!$G$2:$G$5969)+SUMIF(Games!$B$2:$B$5969,$A206,Games!$H$2:$H$5969)</f>
        <v>357</v>
      </c>
      <c r="L206" s="0" t="n">
        <f aca="false">SUMIF(Games!$A$2:$A$5969,$A206,Games!$H$2:$H$5969)+SUMIF(Games!$B$2:$B$5969,$A206,Games!$G$2:$G$5969)</f>
        <v>387</v>
      </c>
      <c r="M206" s="0" t="n">
        <f aca="false">SUMIF(Games!$A:$A,$A206,Games!I:I)</f>
        <v>3</v>
      </c>
      <c r="N206" s="0" t="n">
        <f aca="false">COUNTIF(Games!$A:$A,$A206)-M206</f>
        <v>10</v>
      </c>
      <c r="O206" s="0" t="n">
        <f aca="false">I206-J206</f>
        <v>28</v>
      </c>
      <c r="P206" s="0" t="n">
        <f aca="false">IFERROR(O206/Y206,0)</f>
        <v>0.903225806451613</v>
      </c>
      <c r="Q206" s="0" t="n">
        <f aca="false">L206-K206</f>
        <v>30</v>
      </c>
      <c r="R206" s="0" t="n">
        <f aca="false">IFERROR(Q206/Y206,0)</f>
        <v>0.967741935483871</v>
      </c>
      <c r="S206" s="0" t="s">
        <v>757</v>
      </c>
      <c r="T206" s="0" t="n">
        <f aca="false">IFERROR((B206/(B206+C206))*25,0)+IFERROR((D206/(D206+E206))*25,0)+IFERROR((F206/(F206+G206))*10,0)+H206+((P206-RDAVG)/RebSD)*10+((R206-TODAVG)/TOSD)*6</f>
        <v>49.5125340329245</v>
      </c>
      <c r="U206" s="0" t="n">
        <f aca="false">W206*X206</f>
        <v>0.305669234177598</v>
      </c>
      <c r="V206" s="0" t="n">
        <f aca="false">RANK(U206,U$2:U$352)</f>
        <v>82</v>
      </c>
      <c r="W206" s="0" t="n">
        <f aca="false">IFERROR((D206-C206)/(D206+E206-(B206+C206)),0)</f>
        <v>0.544041450777202</v>
      </c>
      <c r="X206" s="0" t="n">
        <f aca="false">IFERROR((F206-((B206+C206)*B206))/((F206+G206)-(B206+C206)^2),0)</f>
        <v>0.561849163774061</v>
      </c>
      <c r="Y206" s="0" t="n">
        <f aca="false">COUNTIFS(Games!$A$2:$A$5969,$A206,Games!$E$2:$E$5969,"&lt;&gt;")+COUNTIFS(Games!$B$2:$B$5969,$A206,Games!$F$2:$F$5969,"&lt;&gt;")</f>
        <v>31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SUMIF(Games!$A$2:$A$5969,$A207,Games!$I$2:$I$5969)+SUMIF(Games!$B$2:$B$5969,$A207,Games!$J$2:$J$5969)</f>
        <v>4</v>
      </c>
      <c r="C207" s="0" t="n">
        <f aca="false">COUNTIF(Games!$A:$A,$A207)+COUNTIF(Games!$B:$B,$A207)-B207</f>
        <v>25</v>
      </c>
      <c r="D207" s="0" t="n">
        <f aca="false">SUMIF(Games!$A$2:$A$5969,$A207,Games!$M$2:$M$5969)+SUMIF(Games!$B$2:$B$5969,$A207,Games!$K$2:$K$5969)</f>
        <v>425</v>
      </c>
      <c r="E207" s="0" t="n">
        <f aca="false">SUMIF(Games!$A$2:$A$5969,$A207,Games!$N$2:$N$5969)+SUMIF(Games!$B$2:$B$5969,$A207,Games!$L$2:$L$5969)</f>
        <v>394</v>
      </c>
      <c r="F207" s="0" t="n">
        <f aca="false">SUMIF(Games!$A$2:$A$5969,$A207,Games!$Q$2:$Q$5969)+SUMIF(Games!$B$2:$B$5969,$A207,Games!$O$2:$O$5969)</f>
        <v>12793</v>
      </c>
      <c r="G207" s="0" t="n">
        <f aca="false">SUMIF(Games!$A$2:$A$5969,$A207,Games!$R$2:$R$5969)+SUMIF(Games!$B$2:$B$5969,$A207,Games!$P$2:$P$5969)</f>
        <v>12002</v>
      </c>
      <c r="H207" s="0" t="n">
        <f aca="false">SUMIF(Games!$A$2:$A$5969,$A207,Games!$S$2:$S$5969)+SUMIF(Games!$B$2:$B$5969,$A207,Games!$T$2:$T$5969)</f>
        <v>-78.0539898495417</v>
      </c>
      <c r="I207" s="0" t="n">
        <f aca="false">SUMIF(Games!$A$2:$A$5969,$A207,Games!$E$2:$E$5969)+SUMIF(Games!$B$2:$B$5969,$A207,Games!$F$2:$F$5969)</f>
        <v>1035</v>
      </c>
      <c r="J207" s="0" t="n">
        <f aca="false">SUMIF(Games!$A$2:$A$5969,$A207,Games!$F$2:$F$5969)+SUMIF(Games!$B$2:$B$5969,$A207,Games!$E$2:$E$5969)</f>
        <v>1081</v>
      </c>
      <c r="K207" s="0" t="n">
        <f aca="false">SUMIF(Games!$A$2:$A$5969,$A207,Games!$G$2:$G$5969)+SUMIF(Games!$B$2:$B$5969,$A207,Games!$H$2:$H$5969)</f>
        <v>496</v>
      </c>
      <c r="L207" s="0" t="n">
        <f aca="false">SUMIF(Games!$A$2:$A$5969,$A207,Games!$H$2:$H$5969)+SUMIF(Games!$B$2:$B$5969,$A207,Games!$G$2:$G$5969)</f>
        <v>403</v>
      </c>
      <c r="M207" s="0" t="n">
        <f aca="false">SUMIF(Games!$A:$A,$A207,Games!I:I)</f>
        <v>2</v>
      </c>
      <c r="N207" s="0" t="n">
        <f aca="false">COUNTIF(Games!$A:$A,$A207)-M207</f>
        <v>13</v>
      </c>
      <c r="O207" s="0" t="n">
        <f aca="false">I207-J207</f>
        <v>-46</v>
      </c>
      <c r="P207" s="0" t="n">
        <f aca="false">IFERROR(O207/Y207,0)</f>
        <v>-1.58620689655172</v>
      </c>
      <c r="Q207" s="0" t="n">
        <f aca="false">L207-K207</f>
        <v>-93</v>
      </c>
      <c r="R207" s="0" t="n">
        <f aca="false">IFERROR(Q207/Y207,0)</f>
        <v>-3.20689655172414</v>
      </c>
      <c r="S207" s="0" t="s">
        <v>726</v>
      </c>
      <c r="T207" s="0" t="n">
        <f aca="false">IFERROR((B207/(B207+C207))*25,0)+IFERROR((D207/(D207+E207))*25,0)+IFERROR((F207/(F207+G207))*10,0)+H207+((P207-RDAVG)/RebSD)*10+((R207-TODAVG)/TOSD)*6</f>
        <v>-72.9738048019084</v>
      </c>
      <c r="U207" s="0" t="n">
        <f aca="false">W207*X207</f>
        <v>0.267960849011238</v>
      </c>
      <c r="V207" s="0" t="n">
        <f aca="false">RANK(U207,U$2:U$352)</f>
        <v>189</v>
      </c>
      <c r="W207" s="0" t="n">
        <f aca="false">IFERROR((D207-C207)/(D207+E207-(B207+C207)),0)</f>
        <v>0.506329113924051</v>
      </c>
      <c r="X207" s="0" t="n">
        <f aca="false">IFERROR((F207-((B207+C207)*B207))/((F207+G207)-(B207+C207)^2),0)</f>
        <v>0.529222676797195</v>
      </c>
      <c r="Y207" s="0" t="n">
        <f aca="false">COUNTIFS(Games!$A$2:$A$5969,$A207,Games!$E$2:$E$5969,"&lt;&gt;")+COUNTIFS(Games!$B$2:$B$5969,$A207,Games!$F$2:$F$5969,"&lt;&gt;")</f>
        <v>29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SUMIF(Games!$A$2:$A$5969,$A208,Games!$I$2:$I$5969)+SUMIF(Games!$B$2:$B$5969,$A208,Games!$J$2:$J$5969)</f>
        <v>18</v>
      </c>
      <c r="C208" s="0" t="n">
        <f aca="false">COUNTIF(Games!$A:$A,$A208)+COUNTIF(Games!$B:$B,$A208)-B208</f>
        <v>15</v>
      </c>
      <c r="D208" s="0" t="n">
        <f aca="false">SUMIF(Games!$A$2:$A$5969,$A208,Games!$M$2:$M$5969)+SUMIF(Games!$B$2:$B$5969,$A208,Games!$K$2:$K$5969)</f>
        <v>628</v>
      </c>
      <c r="E208" s="0" t="n">
        <f aca="false">SUMIF(Games!$A$2:$A$5969,$A208,Games!$N$2:$N$5969)+SUMIF(Games!$B$2:$B$5969,$A208,Games!$L$2:$L$5969)</f>
        <v>469</v>
      </c>
      <c r="F208" s="0" t="n">
        <f aca="false">SUMIF(Games!$A$2:$A$5969,$A208,Games!$Q$2:$Q$5969)+SUMIF(Games!$B$2:$B$5969,$A208,Games!$O$2:$O$5969)</f>
        <v>20439</v>
      </c>
      <c r="G208" s="0" t="n">
        <f aca="false">SUMIF(Games!$A$2:$A$5969,$A208,Games!$R$2:$R$5969)+SUMIF(Games!$B$2:$B$5969,$A208,Games!$P$2:$P$5969)</f>
        <v>15571</v>
      </c>
      <c r="H208" s="0" t="n">
        <f aca="false">SUMIF(Games!$A$2:$A$5969,$A208,Games!$S$2:$S$5969)+SUMIF(Games!$B$2:$B$5969,$A208,Games!$T$2:$T$5969)</f>
        <v>46.7586141475672</v>
      </c>
      <c r="I208" s="0" t="n">
        <f aca="false">SUMIF(Games!$A$2:$A$5969,$A208,Games!$E$2:$E$5969)+SUMIF(Games!$B$2:$B$5969,$A208,Games!$F$2:$F$5969)</f>
        <v>1140</v>
      </c>
      <c r="J208" s="0" t="n">
        <f aca="false">SUMIF(Games!$A$2:$A$5969,$A208,Games!$F$2:$F$5969)+SUMIF(Games!$B$2:$B$5969,$A208,Games!$E$2:$E$5969)</f>
        <v>1068</v>
      </c>
      <c r="K208" s="0" t="n">
        <f aca="false">SUMIF(Games!$A$2:$A$5969,$A208,Games!$G$2:$G$5969)+SUMIF(Games!$B$2:$B$5969,$A208,Games!$H$2:$H$5969)</f>
        <v>315</v>
      </c>
      <c r="L208" s="0" t="n">
        <f aca="false">SUMIF(Games!$A$2:$A$5969,$A208,Games!$H$2:$H$5969)+SUMIF(Games!$B$2:$B$5969,$A208,Games!$G$2:$G$5969)</f>
        <v>335</v>
      </c>
      <c r="M208" s="0" t="n">
        <f aca="false">SUMIF(Games!$A:$A,$A208,Games!I:I)</f>
        <v>6</v>
      </c>
      <c r="N208" s="0" t="n">
        <f aca="false">COUNTIF(Games!$A:$A,$A208)-M208</f>
        <v>8</v>
      </c>
      <c r="O208" s="0" t="n">
        <f aca="false">I208-J208</f>
        <v>72</v>
      </c>
      <c r="P208" s="0" t="n">
        <f aca="false">IFERROR(O208/Y208,0)</f>
        <v>2.32258064516129</v>
      </c>
      <c r="Q208" s="0" t="n">
        <f aca="false">L208-K208</f>
        <v>20</v>
      </c>
      <c r="R208" s="0" t="n">
        <f aca="false">IFERROR(Q208/Y208,0)</f>
        <v>0.645161290322581</v>
      </c>
      <c r="S208" s="0" t="s">
        <v>739</v>
      </c>
      <c r="T208" s="0" t="n">
        <f aca="false">IFERROR((B208/(B208+C208))*25,0)+IFERROR((D208/(D208+E208))*25,0)+IFERROR((F208/(F208+G208))*10,0)+H208+((P208-RDAVG)/RebSD)*10+((R208-TODAVG)/TOSD)*6</f>
        <v>87.0661798563628</v>
      </c>
      <c r="U208" s="0" t="n">
        <f aca="false">W208*X208</f>
        <v>0.327403470088124</v>
      </c>
      <c r="V208" s="0" t="n">
        <f aca="false">RANK(U208,U$2:U$352)</f>
        <v>46</v>
      </c>
      <c r="W208" s="0" t="n">
        <f aca="false">IFERROR((D208-C208)/(D208+E208-(B208+C208)),0)</f>
        <v>0.576127819548872</v>
      </c>
      <c r="X208" s="0" t="n">
        <f aca="false">IFERROR((F208-((B208+C208)*B208))/((F208+G208)-(B208+C208)^2),0)</f>
        <v>0.568282695226368</v>
      </c>
      <c r="Y208" s="0" t="n">
        <f aca="false">COUNTIFS(Games!$A$2:$A$5969,$A208,Games!$E$2:$E$5969,"&lt;&gt;")+COUNTIFS(Games!$B$2:$B$5969,$A208,Games!$F$2:$F$5969,"&lt;&gt;")</f>
        <v>31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SUMIF(Games!$A$2:$A$5969,$A209,Games!$I$2:$I$5969)+SUMIF(Games!$B$2:$B$5969,$A209,Games!$J$2:$J$5969)</f>
        <v>19</v>
      </c>
      <c r="C209" s="0" t="n">
        <f aca="false">COUNTIF(Games!$A:$A,$A209)+COUNTIF(Games!$B:$B,$A209)-B209</f>
        <v>14</v>
      </c>
      <c r="D209" s="0" t="n">
        <f aca="false">SUMIF(Games!$A$2:$A$5969,$A209,Games!$M$2:$M$5969)+SUMIF(Games!$B$2:$B$5969,$A209,Games!$K$2:$K$5969)</f>
        <v>541</v>
      </c>
      <c r="E209" s="0" t="n">
        <f aca="false">SUMIF(Games!$A$2:$A$5969,$A209,Games!$N$2:$N$5969)+SUMIF(Games!$B$2:$B$5969,$A209,Games!$L$2:$L$5969)</f>
        <v>562</v>
      </c>
      <c r="F209" s="0" t="n">
        <f aca="false">SUMIF(Games!$A$2:$A$5969,$A209,Games!$Q$2:$Q$5969)+SUMIF(Games!$B$2:$B$5969,$A209,Games!$O$2:$O$5969)</f>
        <v>17688</v>
      </c>
      <c r="G209" s="0" t="n">
        <f aca="false">SUMIF(Games!$A$2:$A$5969,$A209,Games!$R$2:$R$5969)+SUMIF(Games!$B$2:$B$5969,$A209,Games!$P$2:$P$5969)</f>
        <v>16734</v>
      </c>
      <c r="H209" s="0" t="n">
        <f aca="false">SUMIF(Games!$A$2:$A$5969,$A209,Games!$S$2:$S$5969)+SUMIF(Games!$B$2:$B$5969,$A209,Games!$T$2:$T$5969)</f>
        <v>20.6013051965432</v>
      </c>
      <c r="I209" s="0" t="n">
        <f aca="false">SUMIF(Games!$A$2:$A$5969,$A209,Games!$E$2:$E$5969)+SUMIF(Games!$B$2:$B$5969,$A209,Games!$F$2:$F$5969)</f>
        <v>1164</v>
      </c>
      <c r="J209" s="0" t="n">
        <f aca="false">SUMIF(Games!$A$2:$A$5969,$A209,Games!$F$2:$F$5969)+SUMIF(Games!$B$2:$B$5969,$A209,Games!$E$2:$E$5969)</f>
        <v>1150</v>
      </c>
      <c r="K209" s="0" t="n">
        <f aca="false">SUMIF(Games!$A$2:$A$5969,$A209,Games!$G$2:$G$5969)+SUMIF(Games!$B$2:$B$5969,$A209,Games!$H$2:$H$5969)</f>
        <v>426</v>
      </c>
      <c r="L209" s="0" t="n">
        <f aca="false">SUMIF(Games!$A$2:$A$5969,$A209,Games!$H$2:$H$5969)+SUMIF(Games!$B$2:$B$5969,$A209,Games!$G$2:$G$5969)</f>
        <v>391</v>
      </c>
      <c r="M209" s="0" t="n">
        <f aca="false">SUMIF(Games!$A:$A,$A209,Games!I:I)</f>
        <v>7</v>
      </c>
      <c r="N209" s="0" t="n">
        <f aca="false">COUNTIF(Games!$A:$A,$A209)-M209</f>
        <v>8</v>
      </c>
      <c r="O209" s="0" t="n">
        <f aca="false">I209-J209</f>
        <v>14</v>
      </c>
      <c r="P209" s="0" t="n">
        <f aca="false">IFERROR(O209/Y209,0)</f>
        <v>0.4375</v>
      </c>
      <c r="Q209" s="0" t="n">
        <f aca="false">L209-K209</f>
        <v>-35</v>
      </c>
      <c r="R209" s="0" t="n">
        <f aca="false">IFERROR(Q209/Y209,0)</f>
        <v>-1.09375</v>
      </c>
      <c r="S209" s="0" t="s">
        <v>752</v>
      </c>
      <c r="T209" s="0" t="n">
        <f aca="false">IFERROR((B209/(B209+C209))*25,0)+IFERROR((D209/(D209+E209))*25,0)+IFERROR((F209/(F209+G209))*10,0)+H209+((P209-RDAVG)/RebSD)*10+((R209-TODAVG)/TOSD)*6</f>
        <v>48.2778929623283</v>
      </c>
      <c r="U209" s="0" t="n">
        <f aca="false">W209*X209</f>
        <v>0.252090754552405</v>
      </c>
      <c r="V209" s="0" t="n">
        <f aca="false">RANK(U209,U$2:U$352)</f>
        <v>259</v>
      </c>
      <c r="W209" s="0" t="n">
        <f aca="false">IFERROR((D209-C209)/(D209+E209-(B209+C209)),0)</f>
        <v>0.492523364485981</v>
      </c>
      <c r="X209" s="0" t="n">
        <f aca="false">IFERROR((F209-((B209+C209)*B209))/((F209+G209)-(B209+C209)^2),0)</f>
        <v>0.511835118351184</v>
      </c>
      <c r="Y209" s="0" t="n">
        <f aca="false">COUNTIFS(Games!$A$2:$A$5969,$A209,Games!$E$2:$E$5969,"&lt;&gt;")+COUNTIFS(Games!$B$2:$B$5969,$A209,Games!$F$2:$F$5969,"&lt;&gt;")</f>
        <v>32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SUMIF(Games!$A$2:$A$5969,$A210,Games!$I$2:$I$5969)+SUMIF(Games!$B$2:$B$5969,$A210,Games!$J$2:$J$5969)</f>
        <v>14</v>
      </c>
      <c r="C210" s="0" t="n">
        <f aca="false">COUNTIF(Games!$A:$A,$A210)+COUNTIF(Games!$B:$B,$A210)-B210</f>
        <v>16</v>
      </c>
      <c r="D210" s="0" t="n">
        <f aca="false">SUMIF(Games!$A$2:$A$5969,$A210,Games!$M$2:$M$5969)+SUMIF(Games!$B$2:$B$5969,$A210,Games!$K$2:$K$5969)</f>
        <v>515</v>
      </c>
      <c r="E210" s="0" t="n">
        <f aca="false">SUMIF(Games!$A$2:$A$5969,$A210,Games!$N$2:$N$5969)+SUMIF(Games!$B$2:$B$5969,$A210,Games!$L$2:$L$5969)</f>
        <v>457</v>
      </c>
      <c r="F210" s="0" t="n">
        <f aca="false">SUMIF(Games!$A$2:$A$5969,$A210,Games!$Q$2:$Q$5969)+SUMIF(Games!$B$2:$B$5969,$A210,Games!$O$2:$O$5969)</f>
        <v>16390</v>
      </c>
      <c r="G210" s="0" t="n">
        <f aca="false">SUMIF(Games!$A$2:$A$5969,$A210,Games!$R$2:$R$5969)+SUMIF(Games!$B$2:$B$5969,$A210,Games!$P$2:$P$5969)</f>
        <v>14460</v>
      </c>
      <c r="H210" s="0" t="n">
        <f aca="false">SUMIF(Games!$A$2:$A$5969,$A210,Games!$S$2:$S$5969)+SUMIF(Games!$B$2:$B$5969,$A210,Games!$T$2:$T$5969)</f>
        <v>-0.190868733845463</v>
      </c>
      <c r="I210" s="0" t="n">
        <f aca="false">SUMIF(Games!$A$2:$A$5969,$A210,Games!$E$2:$E$5969)+SUMIF(Games!$B$2:$B$5969,$A210,Games!$F$2:$F$5969)</f>
        <v>1098</v>
      </c>
      <c r="J210" s="0" t="n">
        <f aca="false">SUMIF(Games!$A$2:$A$5969,$A210,Games!$F$2:$F$5969)+SUMIF(Games!$B$2:$B$5969,$A210,Games!$E$2:$E$5969)</f>
        <v>1165</v>
      </c>
      <c r="K210" s="0" t="n">
        <f aca="false">SUMIF(Games!$A$2:$A$5969,$A210,Games!$G$2:$G$5969)+SUMIF(Games!$B$2:$B$5969,$A210,Games!$H$2:$H$5969)</f>
        <v>401</v>
      </c>
      <c r="L210" s="0" t="n">
        <f aca="false">SUMIF(Games!$A$2:$A$5969,$A210,Games!$H$2:$H$5969)+SUMIF(Games!$B$2:$B$5969,$A210,Games!$G$2:$G$5969)</f>
        <v>404</v>
      </c>
      <c r="M210" s="0" t="n">
        <f aca="false">SUMIF(Games!$A:$A,$A210,Games!I:I)</f>
        <v>2</v>
      </c>
      <c r="N210" s="0" t="n">
        <f aca="false">COUNTIF(Games!$A:$A,$A210)-M210</f>
        <v>11</v>
      </c>
      <c r="O210" s="0" t="n">
        <f aca="false">I210-J210</f>
        <v>-67</v>
      </c>
      <c r="P210" s="0" t="n">
        <f aca="false">IFERROR(O210/Y210,0)</f>
        <v>-2.23333333333333</v>
      </c>
      <c r="Q210" s="0" t="n">
        <f aca="false">L210-K210</f>
        <v>3</v>
      </c>
      <c r="R210" s="0" t="n">
        <f aca="false">IFERROR(Q210/Y210,0)</f>
        <v>0.1</v>
      </c>
      <c r="S210" s="0" t="s">
        <v>728</v>
      </c>
      <c r="T210" s="0" t="n">
        <f aca="false">IFERROR((B210/(B210+C210))*25,0)+IFERROR((D210/(D210+E210))*25,0)+IFERROR((F210/(F210+G210))*10,0)+H210+((P210-RDAVG)/RebSD)*10+((R210-TODAVG)/TOSD)*6</f>
        <v>22.2969622234088</v>
      </c>
      <c r="U210" s="0" t="n">
        <f aca="false">W210*X210</f>
        <v>0.282460505655214</v>
      </c>
      <c r="V210" s="0" t="n">
        <f aca="false">RANK(U210,U$2:U$352)</f>
        <v>138</v>
      </c>
      <c r="W210" s="0" t="n">
        <f aca="false">IFERROR((D210-C210)/(D210+E210-(B210+C210)),0)</f>
        <v>0.529723991507431</v>
      </c>
      <c r="X210" s="0" t="n">
        <f aca="false">IFERROR((F210-((B210+C210)*B210))/((F210+G210)-(B210+C210)^2),0)</f>
        <v>0.53322203672788</v>
      </c>
      <c r="Y210" s="0" t="n">
        <f aca="false">COUNTIFS(Games!$A$2:$A$5969,$A210,Games!$E$2:$E$5969,"&lt;&gt;")+COUNTIFS(Games!$B$2:$B$5969,$A210,Games!$F$2:$F$5969,"&lt;&gt;")</f>
        <v>30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SUMIF(Games!$A$2:$A$5969,$A211,Games!$I$2:$I$5969)+SUMIF(Games!$B$2:$B$5969,$A211,Games!$J$2:$J$5969)</f>
        <v>25</v>
      </c>
      <c r="C211" s="0" t="n">
        <f aca="false">COUNTIF(Games!$A:$A,$A211)+COUNTIF(Games!$B:$B,$A211)-B211</f>
        <v>9</v>
      </c>
      <c r="D211" s="0" t="n">
        <f aca="false">SUMIF(Games!$A$2:$A$5969,$A211,Games!$M$2:$M$5969)+SUMIF(Games!$B$2:$B$5969,$A211,Games!$K$2:$K$5969)</f>
        <v>711</v>
      </c>
      <c r="E211" s="0" t="n">
        <f aca="false">SUMIF(Games!$A$2:$A$5969,$A211,Games!$N$2:$N$5969)+SUMIF(Games!$B$2:$B$5969,$A211,Games!$L$2:$L$5969)</f>
        <v>455</v>
      </c>
      <c r="F211" s="0" t="n">
        <f aca="false">SUMIF(Games!$A$2:$A$5969,$A211,Games!$Q$2:$Q$5969)+SUMIF(Games!$B$2:$B$5969,$A211,Games!$O$2:$O$5969)</f>
        <v>21280</v>
      </c>
      <c r="G211" s="0" t="n">
        <f aca="false">SUMIF(Games!$A$2:$A$5969,$A211,Games!$R$2:$R$5969)+SUMIF(Games!$B$2:$B$5969,$A211,Games!$P$2:$P$5969)</f>
        <v>16823</v>
      </c>
      <c r="H211" s="0" t="n">
        <f aca="false">SUMIF(Games!$A$2:$A$5969,$A211,Games!$S$2:$S$5969)+SUMIF(Games!$B$2:$B$5969,$A211,Games!$T$2:$T$5969)</f>
        <v>102.299085022926</v>
      </c>
      <c r="I211" s="0" t="n">
        <f aca="false">SUMIF(Games!$A$2:$A$5969,$A211,Games!$E$2:$E$5969)+SUMIF(Games!$B$2:$B$5969,$A211,Games!$F$2:$F$5969)</f>
        <v>1244</v>
      </c>
      <c r="J211" s="0" t="n">
        <f aca="false">SUMIF(Games!$A$2:$A$5969,$A211,Games!$F$2:$F$5969)+SUMIF(Games!$B$2:$B$5969,$A211,Games!$E$2:$E$5969)</f>
        <v>1079</v>
      </c>
      <c r="K211" s="0" t="n">
        <f aca="false">SUMIF(Games!$A$2:$A$5969,$A211,Games!$G$2:$G$5969)+SUMIF(Games!$B$2:$B$5969,$A211,Games!$H$2:$H$5969)</f>
        <v>399</v>
      </c>
      <c r="L211" s="0" t="n">
        <f aca="false">SUMIF(Games!$A$2:$A$5969,$A211,Games!$H$2:$H$5969)+SUMIF(Games!$B$2:$B$5969,$A211,Games!$G$2:$G$5969)</f>
        <v>418</v>
      </c>
      <c r="M211" s="0" t="n">
        <f aca="false">SUMIF(Games!$A:$A,$A211,Games!I:I)</f>
        <v>7</v>
      </c>
      <c r="N211" s="0" t="n">
        <f aca="false">COUNTIF(Games!$A:$A,$A211)-M211</f>
        <v>5</v>
      </c>
      <c r="O211" s="0" t="n">
        <f aca="false">I211-J211</f>
        <v>165</v>
      </c>
      <c r="P211" s="0" t="n">
        <f aca="false">IFERROR(O211/Y211,0)</f>
        <v>4.85294117647059</v>
      </c>
      <c r="Q211" s="0" t="n">
        <f aca="false">L211-K211</f>
        <v>19</v>
      </c>
      <c r="R211" s="0" t="n">
        <f aca="false">IFERROR(Q211/Y211,0)</f>
        <v>0.558823529411765</v>
      </c>
      <c r="S211" s="0" t="s">
        <v>757</v>
      </c>
      <c r="T211" s="0" t="n">
        <f aca="false">IFERROR((B211/(B211+C211))*25,0)+IFERROR((D211/(D211+E211))*25,0)+IFERROR((F211/(F211+G211))*10,0)+H211+((P211-RDAVG)/RebSD)*10+((R211-TODAVG)/TOSD)*6</f>
        <v>154.960624520532</v>
      </c>
      <c r="U211" s="0" t="n">
        <f aca="false">W211*X211</f>
        <v>0.342909779752316</v>
      </c>
      <c r="V211" s="0" t="n">
        <f aca="false">RANK(U211,U$2:U$352)</f>
        <v>23</v>
      </c>
      <c r="W211" s="0" t="n">
        <f aca="false">IFERROR((D211-C211)/(D211+E211-(B211+C211)),0)</f>
        <v>0.620141342756184</v>
      </c>
      <c r="X211" s="0" t="n">
        <f aca="false">IFERROR((F211-((B211+C211)*B211))/((F211+G211)-(B211+C211)^2),0)</f>
        <v>0.552954231737354</v>
      </c>
      <c r="Y211" s="0" t="n">
        <f aca="false">COUNTIFS(Games!$A$2:$A$5969,$A211,Games!$E$2:$E$5969,"&lt;&gt;")+COUNTIFS(Games!$B$2:$B$5969,$A211,Games!$F$2:$F$5969,"&lt;&gt;")</f>
        <v>34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SUMIF(Games!$A$2:$A$5969,$A212,Games!$I$2:$I$5969)+SUMIF(Games!$B$2:$B$5969,$A212,Games!$J$2:$J$5969)</f>
        <v>18</v>
      </c>
      <c r="C212" s="0" t="n">
        <f aca="false">COUNTIF(Games!$A:$A,$A212)+COUNTIF(Games!$B:$B,$A212)-B212</f>
        <v>14</v>
      </c>
      <c r="D212" s="0" t="n">
        <f aca="false">SUMIF(Games!$A$2:$A$5969,$A212,Games!$M$2:$M$5969)+SUMIF(Games!$B$2:$B$5969,$A212,Games!$K$2:$K$5969)</f>
        <v>650</v>
      </c>
      <c r="E212" s="0" t="n">
        <f aca="false">SUMIF(Games!$A$2:$A$5969,$A212,Games!$N$2:$N$5969)+SUMIF(Games!$B$2:$B$5969,$A212,Games!$L$2:$L$5969)</f>
        <v>442</v>
      </c>
      <c r="F212" s="0" t="n">
        <f aca="false">SUMIF(Games!$A$2:$A$5969,$A212,Games!$Q$2:$Q$5969)+SUMIF(Games!$B$2:$B$5969,$A212,Games!$O$2:$O$5969)</f>
        <v>20815</v>
      </c>
      <c r="G212" s="0" t="n">
        <f aca="false">SUMIF(Games!$A$2:$A$5969,$A212,Games!$R$2:$R$5969)+SUMIF(Games!$B$2:$B$5969,$A212,Games!$P$2:$P$5969)</f>
        <v>15215</v>
      </c>
      <c r="H212" s="0" t="n">
        <f aca="false">SUMIF(Games!$A$2:$A$5969,$A212,Games!$S$2:$S$5969)+SUMIF(Games!$B$2:$B$5969,$A212,Games!$T$2:$T$5969)</f>
        <v>41.7976441608496</v>
      </c>
      <c r="I212" s="0" t="n">
        <f aca="false">SUMIF(Games!$A$2:$A$5969,$A212,Games!$E$2:$E$5969)+SUMIF(Games!$B$2:$B$5969,$A212,Games!$F$2:$F$5969)</f>
        <v>1238</v>
      </c>
      <c r="J212" s="0" t="n">
        <f aca="false">SUMIF(Games!$A$2:$A$5969,$A212,Games!$F$2:$F$5969)+SUMIF(Games!$B$2:$B$5969,$A212,Games!$E$2:$E$5969)</f>
        <v>1241</v>
      </c>
      <c r="K212" s="0" t="n">
        <f aca="false">SUMIF(Games!$A$2:$A$5969,$A212,Games!$G$2:$G$5969)+SUMIF(Games!$B$2:$B$5969,$A212,Games!$H$2:$H$5969)</f>
        <v>429</v>
      </c>
      <c r="L212" s="0" t="n">
        <f aca="false">SUMIF(Games!$A$2:$A$5969,$A212,Games!$H$2:$H$5969)+SUMIF(Games!$B$2:$B$5969,$A212,Games!$G$2:$G$5969)</f>
        <v>415</v>
      </c>
      <c r="M212" s="0" t="n">
        <f aca="false">SUMIF(Games!$A:$A,$A212,Games!I:I)</f>
        <v>4</v>
      </c>
      <c r="N212" s="0" t="n">
        <f aca="false">COUNTIF(Games!$A:$A,$A212)-M212</f>
        <v>11</v>
      </c>
      <c r="O212" s="0" t="n">
        <f aca="false">I212-J212</f>
        <v>-3</v>
      </c>
      <c r="P212" s="0" t="n">
        <f aca="false">IFERROR(O212/Y212,0)</f>
        <v>-0.09375</v>
      </c>
      <c r="Q212" s="0" t="n">
        <f aca="false">L212-K212</f>
        <v>-14</v>
      </c>
      <c r="R212" s="0" t="n">
        <f aca="false">IFERROR(Q212/Y212,0)</f>
        <v>-0.4375</v>
      </c>
      <c r="S212" s="0" t="s">
        <v>736</v>
      </c>
      <c r="T212" s="0" t="n">
        <f aca="false">IFERROR((B212/(B212+C212))*25,0)+IFERROR((D212/(D212+E212))*25,0)+IFERROR((F212/(F212+G212))*10,0)+H212+((P212-RDAVG)/RebSD)*10+((R212-TODAVG)/TOSD)*6</f>
        <v>73.0182344868368</v>
      </c>
      <c r="U212" s="0" t="n">
        <f aca="false">W212*X212</f>
        <v>0.346894818031195</v>
      </c>
      <c r="V212" s="0" t="n">
        <f aca="false">RANK(U212,U$2:U$352)</f>
        <v>18</v>
      </c>
      <c r="W212" s="0" t="n">
        <f aca="false">IFERROR((D212-C212)/(D212+E212-(B212+C212)),0)</f>
        <v>0.6</v>
      </c>
      <c r="X212" s="0" t="n">
        <f aca="false">IFERROR((F212-((B212+C212)*B212))/((F212+G212)-(B212+C212)^2),0)</f>
        <v>0.578158030051991</v>
      </c>
      <c r="Y212" s="0" t="n">
        <f aca="false">COUNTIFS(Games!$A$2:$A$5969,$A212,Games!$E$2:$E$5969,"&lt;&gt;")+COUNTIFS(Games!$B$2:$B$5969,$A212,Games!$F$2:$F$5969,"&lt;&gt;")</f>
        <v>32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SUMIF(Games!$A$2:$A$5969,$A213,Games!$I$2:$I$5969)+SUMIF(Games!$B$2:$B$5969,$A213,Games!$J$2:$J$5969)</f>
        <v>20</v>
      </c>
      <c r="C213" s="0" t="n">
        <f aca="false">COUNTIF(Games!$A:$A,$A213)+COUNTIF(Games!$B:$B,$A213)-B213</f>
        <v>14</v>
      </c>
      <c r="D213" s="0" t="n">
        <f aca="false">SUMIF(Games!$A$2:$A$5969,$A213,Games!$M$2:$M$5969)+SUMIF(Games!$B$2:$B$5969,$A213,Games!$K$2:$K$5969)</f>
        <v>662</v>
      </c>
      <c r="E213" s="0" t="n">
        <f aca="false">SUMIF(Games!$A$2:$A$5969,$A213,Games!$N$2:$N$5969)+SUMIF(Games!$B$2:$B$5969,$A213,Games!$L$2:$L$5969)</f>
        <v>489</v>
      </c>
      <c r="F213" s="0" t="n">
        <f aca="false">SUMIF(Games!$A$2:$A$5969,$A213,Games!$Q$2:$Q$5969)+SUMIF(Games!$B$2:$B$5969,$A213,Games!$O$2:$O$5969)</f>
        <v>21897</v>
      </c>
      <c r="G213" s="0" t="n">
        <f aca="false">SUMIF(Games!$A$2:$A$5969,$A213,Games!$R$2:$R$5969)+SUMIF(Games!$B$2:$B$5969,$A213,Games!$P$2:$P$5969)</f>
        <v>16077</v>
      </c>
      <c r="H213" s="0" t="n">
        <f aca="false">SUMIF(Games!$A$2:$A$5969,$A213,Games!$S$2:$S$5969)+SUMIF(Games!$B$2:$B$5969,$A213,Games!$T$2:$T$5969)</f>
        <v>38.8249138943586</v>
      </c>
      <c r="I213" s="0" t="n">
        <f aca="false">SUMIF(Games!$A$2:$A$5969,$A213,Games!$E$2:$E$5969)+SUMIF(Games!$B$2:$B$5969,$A213,Games!$F$2:$F$5969)</f>
        <v>1268</v>
      </c>
      <c r="J213" s="0" t="n">
        <f aca="false">SUMIF(Games!$A$2:$A$5969,$A213,Games!$F$2:$F$5969)+SUMIF(Games!$B$2:$B$5969,$A213,Games!$E$2:$E$5969)</f>
        <v>1219</v>
      </c>
      <c r="K213" s="0" t="n">
        <f aca="false">SUMIF(Games!$A$2:$A$5969,$A213,Games!$G$2:$G$5969)+SUMIF(Games!$B$2:$B$5969,$A213,Games!$H$2:$H$5969)</f>
        <v>443</v>
      </c>
      <c r="L213" s="0" t="n">
        <f aca="false">SUMIF(Games!$A$2:$A$5969,$A213,Games!$H$2:$H$5969)+SUMIF(Games!$B$2:$B$5969,$A213,Games!$G$2:$G$5969)</f>
        <v>488</v>
      </c>
      <c r="M213" s="0" t="n">
        <f aca="false">SUMIF(Games!$A:$A,$A213,Games!I:I)</f>
        <v>4</v>
      </c>
      <c r="N213" s="0" t="n">
        <f aca="false">COUNTIF(Games!$A:$A,$A213)-M213</f>
        <v>8</v>
      </c>
      <c r="O213" s="0" t="n">
        <f aca="false">I213-J213</f>
        <v>49</v>
      </c>
      <c r="P213" s="0" t="n">
        <f aca="false">IFERROR(O213/Y213,0)</f>
        <v>1.44117647058824</v>
      </c>
      <c r="Q213" s="0" t="n">
        <f aca="false">L213-K213</f>
        <v>45</v>
      </c>
      <c r="R213" s="0" t="n">
        <f aca="false">IFERROR(Q213/Y213,0)</f>
        <v>1.32352941176471</v>
      </c>
      <c r="S213" s="0" t="s">
        <v>736</v>
      </c>
      <c r="T213" s="0" t="n">
        <f aca="false">IFERROR((B213/(B213+C213))*25,0)+IFERROR((D213/(D213+E213))*25,0)+IFERROR((F213/(F213+G213))*10,0)+H213+((P213-RDAVG)/RebSD)*10+((R213-TODAVG)/TOSD)*6</f>
        <v>80.0735284103813</v>
      </c>
      <c r="U213" s="0" t="n">
        <f aca="false">W213*X213</f>
        <v>0.334307111955719</v>
      </c>
      <c r="V213" s="0" t="n">
        <f aca="false">RANK(U213,U$2:U$352)</f>
        <v>35</v>
      </c>
      <c r="W213" s="0" t="n">
        <f aca="false">IFERROR((D213-C213)/(D213+E213-(B213+C213)),0)</f>
        <v>0.58012533572068</v>
      </c>
      <c r="X213" s="0" t="n">
        <f aca="false">IFERROR((F213-((B213+C213)*B213))/((F213+G213)-(B213+C213)^2),0)</f>
        <v>0.576267043294041</v>
      </c>
      <c r="Y213" s="0" t="n">
        <f aca="false">COUNTIFS(Games!$A$2:$A$5969,$A213,Games!$E$2:$E$5969,"&lt;&gt;")+COUNTIFS(Games!$B$2:$B$5969,$A213,Games!$F$2:$F$5969,"&lt;&gt;")</f>
        <v>34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SUMIF(Games!$A$2:$A$5969,$A214,Games!$I$2:$I$5969)+SUMIF(Games!$B$2:$B$5969,$A214,Games!$J$2:$J$5969)</f>
        <v>25</v>
      </c>
      <c r="C214" s="0" t="n">
        <f aca="false">COUNTIF(Games!$A:$A,$A214)+COUNTIF(Games!$B:$B,$A214)-B214</f>
        <v>7</v>
      </c>
      <c r="D214" s="0" t="n">
        <f aca="false">SUMIF(Games!$A$2:$A$5969,$A214,Games!$M$2:$M$5969)+SUMIF(Games!$B$2:$B$5969,$A214,Games!$K$2:$K$5969)</f>
        <v>521</v>
      </c>
      <c r="E214" s="0" t="n">
        <f aca="false">SUMIF(Games!$A$2:$A$5969,$A214,Games!$N$2:$N$5969)+SUMIF(Games!$B$2:$B$5969,$A214,Games!$L$2:$L$5969)</f>
        <v>531</v>
      </c>
      <c r="F214" s="0" t="n">
        <f aca="false">SUMIF(Games!$A$2:$A$5969,$A214,Games!$Q$2:$Q$5969)+SUMIF(Games!$B$2:$B$5969,$A214,Games!$O$2:$O$5969)</f>
        <v>17665</v>
      </c>
      <c r="G214" s="0" t="n">
        <f aca="false">SUMIF(Games!$A$2:$A$5969,$A214,Games!$R$2:$R$5969)+SUMIF(Games!$B$2:$B$5969,$A214,Games!$P$2:$P$5969)</f>
        <v>15441</v>
      </c>
      <c r="H214" s="0" t="n">
        <f aca="false">SUMIF(Games!$A$2:$A$5969,$A214,Games!$S$2:$S$5969)+SUMIF(Games!$B$2:$B$5969,$A214,Games!$T$2:$T$5969)</f>
        <v>63.159902599816</v>
      </c>
      <c r="I214" s="0" t="n">
        <f aca="false">SUMIF(Games!$A$2:$A$5969,$A214,Games!$E$2:$E$5969)+SUMIF(Games!$B$2:$B$5969,$A214,Games!$F$2:$F$5969)</f>
        <v>1212</v>
      </c>
      <c r="J214" s="0" t="n">
        <f aca="false">SUMIF(Games!$A$2:$A$5969,$A214,Games!$F$2:$F$5969)+SUMIF(Games!$B$2:$B$5969,$A214,Games!$E$2:$E$5969)</f>
        <v>1085</v>
      </c>
      <c r="K214" s="0" t="n">
        <f aca="false">SUMIF(Games!$A$2:$A$5969,$A214,Games!$G$2:$G$5969)+SUMIF(Games!$B$2:$B$5969,$A214,Games!$H$2:$H$5969)</f>
        <v>333</v>
      </c>
      <c r="L214" s="0" t="n">
        <f aca="false">SUMIF(Games!$A$2:$A$5969,$A214,Games!$H$2:$H$5969)+SUMIF(Games!$B$2:$B$5969,$A214,Games!$G$2:$G$5969)</f>
        <v>464</v>
      </c>
      <c r="M214" s="0" t="n">
        <f aca="false">SUMIF(Games!$A:$A,$A214,Games!I:I)</f>
        <v>11</v>
      </c>
      <c r="N214" s="0" t="n">
        <f aca="false">COUNTIF(Games!$A:$A,$A214)-M214</f>
        <v>4</v>
      </c>
      <c r="O214" s="0" t="n">
        <f aca="false">I214-J214</f>
        <v>127</v>
      </c>
      <c r="P214" s="0" t="n">
        <f aca="false">IFERROR(O214/Y214,0)</f>
        <v>3.96875</v>
      </c>
      <c r="Q214" s="0" t="n">
        <f aca="false">L214-K214</f>
        <v>131</v>
      </c>
      <c r="R214" s="0" t="n">
        <f aca="false">IFERROR(Q214/Y214,0)</f>
        <v>4.09375</v>
      </c>
      <c r="S214" s="0" t="s">
        <v>749</v>
      </c>
      <c r="T214" s="0" t="n">
        <f aca="false">IFERROR((B214/(B214+C214))*25,0)+IFERROR((D214/(D214+E214))*25,0)+IFERROR((F214/(F214+G214))*10,0)+H214+((P214-RDAVG)/RebSD)*10+((R214-TODAVG)/TOSD)*6</f>
        <v>122.690028258335</v>
      </c>
      <c r="U214" s="0" t="n">
        <f aca="false">W214*X214</f>
        <v>0.264903598743905</v>
      </c>
      <c r="V214" s="0" t="n">
        <f aca="false">RANK(U214,U$2:U$352)</f>
        <v>211</v>
      </c>
      <c r="W214" s="0" t="n">
        <f aca="false">IFERROR((D214-C214)/(D214+E214-(B214+C214)),0)</f>
        <v>0.503921568627451</v>
      </c>
      <c r="X214" s="0" t="n">
        <f aca="false">IFERROR((F214-((B214+C214)*B214))/((F214+G214)-(B214+C214)^2),0)</f>
        <v>0.525684184277788</v>
      </c>
      <c r="Y214" s="0" t="n">
        <f aca="false">COUNTIFS(Games!$A$2:$A$5969,$A214,Games!$E$2:$E$5969,"&lt;&gt;")+COUNTIFS(Games!$B$2:$B$5969,$A214,Games!$F$2:$F$5969,"&lt;&gt;")</f>
        <v>32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SUMIF(Games!$A$2:$A$5969,$A215,Games!$I$2:$I$5969)+SUMIF(Games!$B$2:$B$5969,$A215,Games!$J$2:$J$5969)</f>
        <v>12</v>
      </c>
      <c r="C215" s="0" t="n">
        <f aca="false">COUNTIF(Games!$A:$A,$A215)+COUNTIF(Games!$B:$B,$A215)-B215</f>
        <v>20</v>
      </c>
      <c r="D215" s="0" t="n">
        <f aca="false">SUMIF(Games!$A$2:$A$5969,$A215,Games!$M$2:$M$5969)+SUMIF(Games!$B$2:$B$5969,$A215,Games!$K$2:$K$5969)</f>
        <v>657</v>
      </c>
      <c r="E215" s="0" t="n">
        <f aca="false">SUMIF(Games!$A$2:$A$5969,$A215,Games!$N$2:$N$5969)+SUMIF(Games!$B$2:$B$5969,$A215,Games!$L$2:$L$5969)</f>
        <v>413</v>
      </c>
      <c r="F215" s="0" t="n">
        <f aca="false">SUMIF(Games!$A$2:$A$5969,$A215,Games!$Q$2:$Q$5969)+SUMIF(Games!$B$2:$B$5969,$A215,Games!$O$2:$O$5969)</f>
        <v>19594</v>
      </c>
      <c r="G215" s="0" t="n">
        <f aca="false">SUMIF(Games!$A$2:$A$5969,$A215,Games!$R$2:$R$5969)+SUMIF(Games!$B$2:$B$5969,$A215,Games!$P$2:$P$5969)</f>
        <v>15111</v>
      </c>
      <c r="H215" s="0" t="n">
        <f aca="false">SUMIF(Games!$A$2:$A$5969,$A215,Games!$S$2:$S$5969)+SUMIF(Games!$B$2:$B$5969,$A215,Games!$T$2:$T$5969)</f>
        <v>8.99301856348986</v>
      </c>
      <c r="I215" s="0" t="n">
        <f aca="false">SUMIF(Games!$A$2:$A$5969,$A215,Games!$E$2:$E$5969)+SUMIF(Games!$B$2:$B$5969,$A215,Games!$F$2:$F$5969)</f>
        <v>1179</v>
      </c>
      <c r="J215" s="0" t="n">
        <f aca="false">SUMIF(Games!$A$2:$A$5969,$A215,Games!$F$2:$F$5969)+SUMIF(Games!$B$2:$B$5969,$A215,Games!$E$2:$E$5969)</f>
        <v>1187</v>
      </c>
      <c r="K215" s="0" t="n">
        <f aca="false">SUMIF(Games!$A$2:$A$5969,$A215,Games!$G$2:$G$5969)+SUMIF(Games!$B$2:$B$5969,$A215,Games!$H$2:$H$5969)</f>
        <v>353</v>
      </c>
      <c r="L215" s="0" t="n">
        <f aca="false">SUMIF(Games!$A$2:$A$5969,$A215,Games!$H$2:$H$5969)+SUMIF(Games!$B$2:$B$5969,$A215,Games!$G$2:$G$5969)</f>
        <v>385</v>
      </c>
      <c r="M215" s="0" t="n">
        <f aca="false">SUMIF(Games!$A:$A,$A215,Games!I:I)</f>
        <v>2</v>
      </c>
      <c r="N215" s="0" t="n">
        <f aca="false">COUNTIF(Games!$A:$A,$A215)-M215</f>
        <v>11</v>
      </c>
      <c r="O215" s="0" t="n">
        <f aca="false">I215-J215</f>
        <v>-8</v>
      </c>
      <c r="P215" s="0" t="n">
        <f aca="false">IFERROR(O215/Y215,0)</f>
        <v>-0.258064516129032</v>
      </c>
      <c r="Q215" s="0" t="n">
        <f aca="false">L215-K215</f>
        <v>32</v>
      </c>
      <c r="R215" s="0" t="n">
        <f aca="false">IFERROR(Q215/Y215,0)</f>
        <v>1.03225806451613</v>
      </c>
      <c r="S215" s="0" t="s">
        <v>729</v>
      </c>
      <c r="T215" s="0" t="n">
        <f aca="false">IFERROR((B215/(B215+C215))*25,0)+IFERROR((D215/(D215+E215))*25,0)+IFERROR((F215/(F215+G215))*10,0)+H215+((P215-RDAVG)/RebSD)*10+((R215-TODAVG)/TOSD)*6</f>
        <v>40.1023569413326</v>
      </c>
      <c r="U215" s="0" t="n">
        <f aca="false">W215*X215</f>
        <v>0.350013234793474</v>
      </c>
      <c r="V215" s="0" t="n">
        <f aca="false">RANK(U215,U$2:U$352)</f>
        <v>12</v>
      </c>
      <c r="W215" s="0" t="n">
        <f aca="false">IFERROR((D215-C215)/(D215+E215-(B215+C215)),0)</f>
        <v>0.613680154142582</v>
      </c>
      <c r="X215" s="0" t="n">
        <f aca="false">IFERROR((F215-((B215+C215)*B215))/((F215+G215)-(B215+C215)^2),0)</f>
        <v>0.570351236602239</v>
      </c>
      <c r="Y215" s="0" t="n">
        <f aca="false">COUNTIFS(Games!$A$2:$A$5969,$A215,Games!$E$2:$E$5969,"&lt;&gt;")+COUNTIFS(Games!$B$2:$B$5969,$A215,Games!$F$2:$F$5969,"&lt;&gt;")</f>
        <v>31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SUMIF(Games!$A$2:$A$5969,$A216,Games!$I$2:$I$5969)+SUMIF(Games!$B$2:$B$5969,$A216,Games!$J$2:$J$5969)</f>
        <v>9</v>
      </c>
      <c r="C216" s="0" t="n">
        <f aca="false">COUNTIF(Games!$A:$A,$A216)+COUNTIF(Games!$B:$B,$A216)-B216</f>
        <v>22</v>
      </c>
      <c r="D216" s="0" t="n">
        <f aca="false">SUMIF(Games!$A$2:$A$5969,$A216,Games!$M$2:$M$5969)+SUMIF(Games!$B$2:$B$5969,$A216,Games!$K$2:$K$5969)</f>
        <v>532</v>
      </c>
      <c r="E216" s="0" t="n">
        <f aca="false">SUMIF(Games!$A$2:$A$5969,$A216,Games!$N$2:$N$5969)+SUMIF(Games!$B$2:$B$5969,$A216,Games!$L$2:$L$5969)</f>
        <v>421</v>
      </c>
      <c r="F216" s="0" t="n">
        <f aca="false">SUMIF(Games!$A$2:$A$5969,$A216,Games!$Q$2:$Q$5969)+SUMIF(Games!$B$2:$B$5969,$A216,Games!$O$2:$O$5969)</f>
        <v>15256</v>
      </c>
      <c r="G216" s="0" t="n">
        <f aca="false">SUMIF(Games!$A$2:$A$5969,$A216,Games!$R$2:$R$5969)+SUMIF(Games!$B$2:$B$5969,$A216,Games!$P$2:$P$5969)</f>
        <v>13834</v>
      </c>
      <c r="H216" s="0" t="n">
        <f aca="false">SUMIF(Games!$A$2:$A$5969,$A216,Games!$S$2:$S$5969)+SUMIF(Games!$B$2:$B$5969,$A216,Games!$T$2:$T$5969)</f>
        <v>-47.678111305743</v>
      </c>
      <c r="I216" s="0" t="n">
        <f aca="false">SUMIF(Games!$A$2:$A$5969,$A216,Games!$E$2:$E$5969)+SUMIF(Games!$B$2:$B$5969,$A216,Games!$F$2:$F$5969)</f>
        <v>1042</v>
      </c>
      <c r="J216" s="0" t="n">
        <f aca="false">SUMIF(Games!$A$2:$A$5969,$A216,Games!$F$2:$F$5969)+SUMIF(Games!$B$2:$B$5969,$A216,Games!$E$2:$E$5969)</f>
        <v>1135</v>
      </c>
      <c r="K216" s="0" t="n">
        <f aca="false">SUMIF(Games!$A$2:$A$5969,$A216,Games!$G$2:$G$5969)+SUMIF(Games!$B$2:$B$5969,$A216,Games!$H$2:$H$5969)</f>
        <v>409</v>
      </c>
      <c r="L216" s="0" t="n">
        <f aca="false">SUMIF(Games!$A$2:$A$5969,$A216,Games!$H$2:$H$5969)+SUMIF(Games!$B$2:$B$5969,$A216,Games!$G$2:$G$5969)</f>
        <v>366</v>
      </c>
      <c r="M216" s="0" t="n">
        <f aca="false">SUMIF(Games!$A:$A,$A216,Games!I:I)</f>
        <v>1</v>
      </c>
      <c r="N216" s="0" t="n">
        <f aca="false">COUNTIF(Games!$A:$A,$A216)-M216</f>
        <v>16</v>
      </c>
      <c r="O216" s="0" t="n">
        <f aca="false">I216-J216</f>
        <v>-93</v>
      </c>
      <c r="P216" s="0" t="n">
        <f aca="false">IFERROR(O216/Y216,0)</f>
        <v>-3</v>
      </c>
      <c r="Q216" s="0" t="n">
        <f aca="false">L216-K216</f>
        <v>-43</v>
      </c>
      <c r="R216" s="0" t="n">
        <f aca="false">IFERROR(Q216/Y216,0)</f>
        <v>-1.38709677419355</v>
      </c>
      <c r="S216" s="0" t="s">
        <v>754</v>
      </c>
      <c r="T216" s="0" t="n">
        <f aca="false">IFERROR((B216/(B216+C216))*25,0)+IFERROR((D216/(D216+E216))*25,0)+IFERROR((F216/(F216+G216))*10,0)+H216+((P216-RDAVG)/RebSD)*10+((R216-TODAVG)/TOSD)*6</f>
        <v>-35.8416044748298</v>
      </c>
      <c r="U216" s="0" t="n">
        <f aca="false">W216*X216</f>
        <v>0.294516609216494</v>
      </c>
      <c r="V216" s="0" t="n">
        <f aca="false">RANK(U216,U$2:U$352)</f>
        <v>103</v>
      </c>
      <c r="W216" s="0" t="n">
        <f aca="false">IFERROR((D216-C216)/(D216+E216-(B216+C216)),0)</f>
        <v>0.553145336225597</v>
      </c>
      <c r="X216" s="0" t="n">
        <f aca="false">IFERROR((F216-((B216+C216)*B216))/((F216+G216)-(B216+C216)^2),0)</f>
        <v>0.532439830779622</v>
      </c>
      <c r="Y216" s="0" t="n">
        <f aca="false">COUNTIFS(Games!$A$2:$A$5969,$A216,Games!$E$2:$E$5969,"&lt;&gt;")+COUNTIFS(Games!$B$2:$B$5969,$A216,Games!$F$2:$F$5969,"&lt;&gt;")</f>
        <v>31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SUMIF(Games!$A$2:$A$5969,$A217,Games!$I$2:$I$5969)+SUMIF(Games!$B$2:$B$5969,$A217,Games!$J$2:$J$5969)</f>
        <v>11</v>
      </c>
      <c r="C217" s="0" t="n">
        <f aca="false">COUNTIF(Games!$A:$A,$A217)+COUNTIF(Games!$B:$B,$A217)-B217</f>
        <v>21</v>
      </c>
      <c r="D217" s="0" t="n">
        <f aca="false">SUMIF(Games!$A$2:$A$5969,$A217,Games!$M$2:$M$5969)+SUMIF(Games!$B$2:$B$5969,$A217,Games!$K$2:$K$5969)</f>
        <v>508</v>
      </c>
      <c r="E217" s="0" t="n">
        <f aca="false">SUMIF(Games!$A$2:$A$5969,$A217,Games!$N$2:$N$5969)+SUMIF(Games!$B$2:$B$5969,$A217,Games!$L$2:$L$5969)</f>
        <v>413</v>
      </c>
      <c r="F217" s="0" t="n">
        <f aca="false">SUMIF(Games!$A$2:$A$5969,$A217,Games!$Q$2:$Q$5969)+SUMIF(Games!$B$2:$B$5969,$A217,Games!$O$2:$O$5969)</f>
        <v>14937</v>
      </c>
      <c r="G217" s="0" t="n">
        <f aca="false">SUMIF(Games!$A$2:$A$5969,$A217,Games!$R$2:$R$5969)+SUMIF(Games!$B$2:$B$5969,$A217,Games!$P$2:$P$5969)</f>
        <v>13515</v>
      </c>
      <c r="H217" s="0" t="n">
        <f aca="false">SUMIF(Games!$A$2:$A$5969,$A217,Games!$S$2:$S$5969)+SUMIF(Games!$B$2:$B$5969,$A217,Games!$T$2:$T$5969)</f>
        <v>-31.6072993876409</v>
      </c>
      <c r="I217" s="0" t="n">
        <f aca="false">SUMIF(Games!$A$2:$A$5969,$A217,Games!$E$2:$E$5969)+SUMIF(Games!$B$2:$B$5969,$A217,Games!$F$2:$F$5969)</f>
        <v>1227</v>
      </c>
      <c r="J217" s="0" t="n">
        <f aca="false">SUMIF(Games!$A$2:$A$5969,$A217,Games!$F$2:$F$5969)+SUMIF(Games!$B$2:$B$5969,$A217,Games!$E$2:$E$5969)</f>
        <v>1122</v>
      </c>
      <c r="K217" s="0" t="n">
        <f aca="false">SUMIF(Games!$A$2:$A$5969,$A217,Games!$G$2:$G$5969)+SUMIF(Games!$B$2:$B$5969,$A217,Games!$H$2:$H$5969)</f>
        <v>411</v>
      </c>
      <c r="L217" s="0" t="n">
        <f aca="false">SUMIF(Games!$A$2:$A$5969,$A217,Games!$H$2:$H$5969)+SUMIF(Games!$B$2:$B$5969,$A217,Games!$G$2:$G$5969)</f>
        <v>350</v>
      </c>
      <c r="M217" s="0" t="n">
        <f aca="false">SUMIF(Games!$A:$A,$A217,Games!I:I)</f>
        <v>3</v>
      </c>
      <c r="N217" s="0" t="n">
        <f aca="false">COUNTIF(Games!$A:$A,$A217)-M217</f>
        <v>16</v>
      </c>
      <c r="O217" s="0" t="n">
        <f aca="false">I217-J217</f>
        <v>105</v>
      </c>
      <c r="P217" s="0" t="n">
        <f aca="false">IFERROR(O217/Y217,0)</f>
        <v>3.28125</v>
      </c>
      <c r="Q217" s="0" t="n">
        <f aca="false">L217-K217</f>
        <v>-61</v>
      </c>
      <c r="R217" s="0" t="n">
        <f aca="false">IFERROR(Q217/Y217,0)</f>
        <v>-1.90625</v>
      </c>
      <c r="S217" s="0" t="s">
        <v>754</v>
      </c>
      <c r="T217" s="0" t="n">
        <f aca="false">IFERROR((B217/(B217+C217))*25,0)+IFERROR((D217/(D217+E217))*25,0)+IFERROR((F217/(F217+G217))*10,0)+H217+((P217-RDAVG)/RebSD)*10+((R217-TODAVG)/TOSD)*6</f>
        <v>-2.7734653934854</v>
      </c>
      <c r="U217" s="0" t="n">
        <f aca="false">W217*X217</f>
        <v>0.291299334812257</v>
      </c>
      <c r="V217" s="0" t="n">
        <f aca="false">RANK(U217,U$2:U$352)</f>
        <v>111</v>
      </c>
      <c r="W217" s="0" t="n">
        <f aca="false">IFERROR((D217-C217)/(D217+E217-(B217+C217)),0)</f>
        <v>0.547806524184477</v>
      </c>
      <c r="X217" s="0" t="n">
        <f aca="false">IFERROR((F217-((B217+C217)*B217))/((F217+G217)-(B217+C217)^2),0)</f>
        <v>0.531755869913957</v>
      </c>
      <c r="Y217" s="0" t="n">
        <f aca="false">COUNTIFS(Games!$A$2:$A$5969,$A217,Games!$E$2:$E$5969,"&lt;&gt;")+COUNTIFS(Games!$B$2:$B$5969,$A217,Games!$F$2:$F$5969,"&lt;&gt;")</f>
        <v>32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SUMIF(Games!$A$2:$A$5969,$A218,Games!$I$2:$I$5969)+SUMIF(Games!$B$2:$B$5969,$A218,Games!$J$2:$J$5969)</f>
        <v>23</v>
      </c>
      <c r="C218" s="0" t="n">
        <f aca="false">COUNTIF(Games!$A:$A,$A218)+COUNTIF(Games!$B:$B,$A218)-B218</f>
        <v>13</v>
      </c>
      <c r="D218" s="0" t="n">
        <f aca="false">SUMIF(Games!$A$2:$A$5969,$A218,Games!$M$2:$M$5969)+SUMIF(Games!$B$2:$B$5969,$A218,Games!$K$2:$K$5969)</f>
        <v>646</v>
      </c>
      <c r="E218" s="0" t="n">
        <f aca="false">SUMIF(Games!$A$2:$A$5969,$A218,Games!$N$2:$N$5969)+SUMIF(Games!$B$2:$B$5969,$A218,Games!$L$2:$L$5969)</f>
        <v>534</v>
      </c>
      <c r="F218" s="0" t="n">
        <f aca="false">SUMIF(Games!$A$2:$A$5969,$A218,Games!$Q$2:$Q$5969)+SUMIF(Games!$B$2:$B$5969,$A218,Games!$O$2:$O$5969)</f>
        <v>21334</v>
      </c>
      <c r="G218" s="0" t="n">
        <f aca="false">SUMIF(Games!$A$2:$A$5969,$A218,Games!$R$2:$R$5969)+SUMIF(Games!$B$2:$B$5969,$A218,Games!$P$2:$P$5969)</f>
        <v>17499</v>
      </c>
      <c r="H218" s="0" t="n">
        <f aca="false">SUMIF(Games!$A$2:$A$5969,$A218,Games!$S$2:$S$5969)+SUMIF(Games!$B$2:$B$5969,$A218,Games!$T$2:$T$5969)</f>
        <v>55.3235859524406</v>
      </c>
      <c r="I218" s="0" t="n">
        <f aca="false">SUMIF(Games!$A$2:$A$5969,$A218,Games!$E$2:$E$5969)+SUMIF(Games!$B$2:$B$5969,$A218,Games!$F$2:$F$5969)</f>
        <v>1261</v>
      </c>
      <c r="J218" s="0" t="n">
        <f aca="false">SUMIF(Games!$A$2:$A$5969,$A218,Games!$F$2:$F$5969)+SUMIF(Games!$B$2:$B$5969,$A218,Games!$E$2:$E$5969)</f>
        <v>1154</v>
      </c>
      <c r="K218" s="0" t="n">
        <f aca="false">SUMIF(Games!$A$2:$A$5969,$A218,Games!$G$2:$G$5969)+SUMIF(Games!$B$2:$B$5969,$A218,Games!$H$2:$H$5969)</f>
        <v>434</v>
      </c>
      <c r="L218" s="0" t="n">
        <f aca="false">SUMIF(Games!$A$2:$A$5969,$A218,Games!$H$2:$H$5969)+SUMIF(Games!$B$2:$B$5969,$A218,Games!$G$2:$G$5969)</f>
        <v>482</v>
      </c>
      <c r="M218" s="0" t="n">
        <f aca="false">SUMIF(Games!$A:$A,$A218,Games!I:I)</f>
        <v>6</v>
      </c>
      <c r="N218" s="0" t="n">
        <f aca="false">COUNTIF(Games!$A:$A,$A218)-M218</f>
        <v>8</v>
      </c>
      <c r="O218" s="0" t="n">
        <f aca="false">I218-J218</f>
        <v>107</v>
      </c>
      <c r="P218" s="0" t="n">
        <f aca="false">IFERROR(O218/Y218,0)</f>
        <v>2.97222222222222</v>
      </c>
      <c r="Q218" s="0" t="n">
        <f aca="false">L218-K218</f>
        <v>48</v>
      </c>
      <c r="R218" s="0" t="n">
        <f aca="false">IFERROR(Q218/Y218,0)</f>
        <v>1.33333333333333</v>
      </c>
      <c r="S218" s="0" t="s">
        <v>733</v>
      </c>
      <c r="T218" s="0" t="n">
        <f aca="false">IFERROR((B218/(B218+C218))*25,0)+IFERROR((D218/(D218+E218))*25,0)+IFERROR((F218/(F218+G218))*10,0)+H218+((P218-RDAVG)/RebSD)*10+((R218-TODAVG)/TOSD)*6</f>
        <v>101.165988867208</v>
      </c>
      <c r="U218" s="0" t="n">
        <f aca="false">W218*X218</f>
        <v>0.302272806448686</v>
      </c>
      <c r="V218" s="0" t="n">
        <f aca="false">RANK(U218,U$2:U$352)</f>
        <v>90</v>
      </c>
      <c r="W218" s="0" t="n">
        <f aca="false">IFERROR((D218-C218)/(D218+E218-(B218+C218)),0)</f>
        <v>0.553321678321678</v>
      </c>
      <c r="X218" s="0" t="n">
        <f aca="false">IFERROR((F218-((B218+C218)*B218))/((F218+G218)-(B218+C218)^2),0)</f>
        <v>0.546287662839332</v>
      </c>
      <c r="Y218" s="0" t="n">
        <f aca="false">COUNTIFS(Games!$A$2:$A$5969,$A218,Games!$E$2:$E$5969,"&lt;&gt;")+COUNTIFS(Games!$B$2:$B$5969,$A218,Games!$F$2:$F$5969,"&lt;&gt;")</f>
        <v>36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SUMIF(Games!$A$2:$A$5969,$A219,Games!$I$2:$I$5969)+SUMIF(Games!$B$2:$B$5969,$A219,Games!$J$2:$J$5969)</f>
        <v>16</v>
      </c>
      <c r="C219" s="0" t="n">
        <f aca="false">COUNTIF(Games!$A:$A,$A219)+COUNTIF(Games!$B:$B,$A219)-B219</f>
        <v>16</v>
      </c>
      <c r="D219" s="0" t="n">
        <f aca="false">SUMIF(Games!$A$2:$A$5969,$A219,Games!$M$2:$M$5969)+SUMIF(Games!$B$2:$B$5969,$A219,Games!$K$2:$K$5969)</f>
        <v>583</v>
      </c>
      <c r="E219" s="0" t="n">
        <f aca="false">SUMIF(Games!$A$2:$A$5969,$A219,Games!$N$2:$N$5969)+SUMIF(Games!$B$2:$B$5969,$A219,Games!$L$2:$L$5969)</f>
        <v>479</v>
      </c>
      <c r="F219" s="0" t="n">
        <f aca="false">SUMIF(Games!$A$2:$A$5969,$A219,Games!$Q$2:$Q$5969)+SUMIF(Games!$B$2:$B$5969,$A219,Games!$O$2:$O$5969)</f>
        <v>19112</v>
      </c>
      <c r="G219" s="0" t="n">
        <f aca="false">SUMIF(Games!$A$2:$A$5969,$A219,Games!$R$2:$R$5969)+SUMIF(Games!$B$2:$B$5969,$A219,Games!$P$2:$P$5969)</f>
        <v>15503</v>
      </c>
      <c r="H219" s="0" t="n">
        <f aca="false">SUMIF(Games!$A$2:$A$5969,$A219,Games!$S$2:$S$5969)+SUMIF(Games!$B$2:$B$5969,$A219,Games!$T$2:$T$5969)</f>
        <v>26.9248834941313</v>
      </c>
      <c r="I219" s="0" t="n">
        <f aca="false">SUMIF(Games!$A$2:$A$5969,$A219,Games!$E$2:$E$5969)+SUMIF(Games!$B$2:$B$5969,$A219,Games!$F$2:$F$5969)</f>
        <v>1118</v>
      </c>
      <c r="J219" s="0" t="n">
        <f aca="false">SUMIF(Games!$A$2:$A$5969,$A219,Games!$F$2:$F$5969)+SUMIF(Games!$B$2:$B$5969,$A219,Games!$E$2:$E$5969)</f>
        <v>1030</v>
      </c>
      <c r="K219" s="0" t="n">
        <f aca="false">SUMIF(Games!$A$2:$A$5969,$A219,Games!$G$2:$G$5969)+SUMIF(Games!$B$2:$B$5969,$A219,Games!$H$2:$H$5969)</f>
        <v>424</v>
      </c>
      <c r="L219" s="0" t="n">
        <f aca="false">SUMIF(Games!$A$2:$A$5969,$A219,Games!$H$2:$H$5969)+SUMIF(Games!$B$2:$B$5969,$A219,Games!$G$2:$G$5969)</f>
        <v>408</v>
      </c>
      <c r="M219" s="0" t="n">
        <f aca="false">SUMIF(Games!$A:$A,$A219,Games!I:I)</f>
        <v>3</v>
      </c>
      <c r="N219" s="0" t="n">
        <f aca="false">COUNTIF(Games!$A:$A,$A219)-M219</f>
        <v>10</v>
      </c>
      <c r="O219" s="0" t="n">
        <f aca="false">I219-J219</f>
        <v>88</v>
      </c>
      <c r="P219" s="0" t="n">
        <f aca="false">IFERROR(O219/Y219,0)</f>
        <v>2.75</v>
      </c>
      <c r="Q219" s="0" t="n">
        <f aca="false">L219-K219</f>
        <v>-16</v>
      </c>
      <c r="R219" s="0" t="n">
        <f aca="false">IFERROR(Q219/Y219,0)</f>
        <v>-0.5</v>
      </c>
      <c r="S219" s="0" t="s">
        <v>733</v>
      </c>
      <c r="T219" s="0" t="n">
        <f aca="false">IFERROR((B219/(B219+C219))*25,0)+IFERROR((D219/(D219+E219))*25,0)+IFERROR((F219/(F219+G219))*10,0)+H219+((P219-RDAVG)/RebSD)*10+((R219-TODAVG)/TOSD)*6</f>
        <v>62.8850221794697</v>
      </c>
      <c r="U219" s="0" t="n">
        <f aca="false">W219*X219</f>
        <v>0.304814656491727</v>
      </c>
      <c r="V219" s="0" t="n">
        <f aca="false">RANK(U219,U$2:U$352)</f>
        <v>84</v>
      </c>
      <c r="W219" s="0" t="n">
        <f aca="false">IFERROR((D219-C219)/(D219+E219-(B219+C219)),0)</f>
        <v>0.550485436893204</v>
      </c>
      <c r="X219" s="0" t="n">
        <f aca="false">IFERROR((F219-((B219+C219)*B219))/((F219+G219)-(B219+C219)^2),0)</f>
        <v>0.553719746360632</v>
      </c>
      <c r="Y219" s="0" t="n">
        <f aca="false">COUNTIFS(Games!$A$2:$A$5969,$A219,Games!$E$2:$E$5969,"&lt;&gt;")+COUNTIFS(Games!$B$2:$B$5969,$A219,Games!$F$2:$F$5969,"&lt;&gt;")</f>
        <v>32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SUMIF(Games!$A$2:$A$5969,$A220,Games!$I$2:$I$5969)+SUMIF(Games!$B$2:$B$5969,$A220,Games!$J$2:$J$5969)</f>
        <v>14</v>
      </c>
      <c r="C220" s="0" t="n">
        <f aca="false">COUNTIF(Games!$A:$A,$A220)+COUNTIF(Games!$B:$B,$A220)-B220</f>
        <v>18</v>
      </c>
      <c r="D220" s="0" t="n">
        <f aca="false">SUMIF(Games!$A$2:$A$5969,$A220,Games!$M$2:$M$5969)+SUMIF(Games!$B$2:$B$5969,$A220,Games!$K$2:$K$5969)</f>
        <v>577</v>
      </c>
      <c r="E220" s="0" t="n">
        <f aca="false">SUMIF(Games!$A$2:$A$5969,$A220,Games!$N$2:$N$5969)+SUMIF(Games!$B$2:$B$5969,$A220,Games!$L$2:$L$5969)</f>
        <v>477</v>
      </c>
      <c r="F220" s="0" t="n">
        <f aca="false">SUMIF(Games!$A$2:$A$5969,$A220,Games!$Q$2:$Q$5969)+SUMIF(Games!$B$2:$B$5969,$A220,Games!$O$2:$O$5969)</f>
        <v>18031</v>
      </c>
      <c r="G220" s="0" t="n">
        <f aca="false">SUMIF(Games!$A$2:$A$5969,$A220,Games!$R$2:$R$5969)+SUMIF(Games!$B$2:$B$5969,$A220,Games!$P$2:$P$5969)</f>
        <v>16105</v>
      </c>
      <c r="H220" s="0" t="n">
        <f aca="false">SUMIF(Games!$A$2:$A$5969,$A220,Games!$S$2:$S$5969)+SUMIF(Games!$B$2:$B$5969,$A220,Games!$T$2:$T$5969)</f>
        <v>-0.69245941073088</v>
      </c>
      <c r="I220" s="0" t="n">
        <f aca="false">SUMIF(Games!$A$2:$A$5969,$A220,Games!$E$2:$E$5969)+SUMIF(Games!$B$2:$B$5969,$A220,Games!$F$2:$F$5969)</f>
        <v>1086</v>
      </c>
      <c r="J220" s="0" t="n">
        <f aca="false">SUMIF(Games!$A$2:$A$5969,$A220,Games!$F$2:$F$5969)+SUMIF(Games!$B$2:$B$5969,$A220,Games!$E$2:$E$5969)</f>
        <v>1048</v>
      </c>
      <c r="K220" s="0" t="n">
        <f aca="false">SUMIF(Games!$A$2:$A$5969,$A220,Games!$G$2:$G$5969)+SUMIF(Games!$B$2:$B$5969,$A220,Games!$H$2:$H$5969)</f>
        <v>368</v>
      </c>
      <c r="L220" s="0" t="n">
        <f aca="false">SUMIF(Games!$A$2:$A$5969,$A220,Games!$H$2:$H$5969)+SUMIF(Games!$B$2:$B$5969,$A220,Games!$G$2:$G$5969)</f>
        <v>395</v>
      </c>
      <c r="M220" s="0" t="n">
        <f aca="false">SUMIF(Games!$A:$A,$A220,Games!I:I)</f>
        <v>6</v>
      </c>
      <c r="N220" s="0" t="n">
        <f aca="false">COUNTIF(Games!$A:$A,$A220)-M220</f>
        <v>10</v>
      </c>
      <c r="O220" s="0" t="n">
        <f aca="false">I220-J220</f>
        <v>38</v>
      </c>
      <c r="P220" s="0" t="n">
        <f aca="false">IFERROR(O220/Y220,0)</f>
        <v>1.1875</v>
      </c>
      <c r="Q220" s="0" t="n">
        <f aca="false">L220-K220</f>
        <v>27</v>
      </c>
      <c r="R220" s="0" t="n">
        <f aca="false">IFERROR(Q220/Y220,0)</f>
        <v>0.84375</v>
      </c>
      <c r="S220" s="0" t="s">
        <v>735</v>
      </c>
      <c r="T220" s="0" t="n">
        <f aca="false">IFERROR((B220/(B220+C220))*25,0)+IFERROR((D220/(D220+E220))*25,0)+IFERROR((F220/(F220+G220))*10,0)+H220+((P220-RDAVG)/RebSD)*10+((R220-TODAVG)/TOSD)*6</f>
        <v>33.3720172309535</v>
      </c>
      <c r="U220" s="0" t="n">
        <f aca="false">W220*X220</f>
        <v>0.29044805650419</v>
      </c>
      <c r="V220" s="0" t="n">
        <f aca="false">RANK(U220,U$2:U$352)</f>
        <v>115</v>
      </c>
      <c r="W220" s="0" t="n">
        <f aca="false">IFERROR((D220-C220)/(D220+E220-(B220+C220)),0)</f>
        <v>0.546966731898239</v>
      </c>
      <c r="X220" s="0" t="n">
        <f aca="false">IFERROR((F220-((B220+C220)*B220))/((F220+G220)-(B220+C220)^2),0)</f>
        <v>0.531015945880648</v>
      </c>
      <c r="Y220" s="0" t="n">
        <f aca="false">COUNTIFS(Games!$A$2:$A$5969,$A220,Games!$E$2:$E$5969,"&lt;&gt;")+COUNTIFS(Games!$B$2:$B$5969,$A220,Games!$F$2:$F$5969,"&lt;&gt;")</f>
        <v>32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SUMIF(Games!$A$2:$A$5969,$A221,Games!$I$2:$I$5969)+SUMIF(Games!$B$2:$B$5969,$A221,Games!$J$2:$J$5969)</f>
        <v>26</v>
      </c>
      <c r="C221" s="0" t="n">
        <f aca="false">COUNTIF(Games!$A:$A,$A221)+COUNTIF(Games!$B:$B,$A221)-B221</f>
        <v>12</v>
      </c>
      <c r="D221" s="0" t="n">
        <f aca="false">SUMIF(Games!$A$2:$A$5969,$A221,Games!$M$2:$M$5969)+SUMIF(Games!$B$2:$B$5969,$A221,Games!$K$2:$K$5969)</f>
        <v>700</v>
      </c>
      <c r="E221" s="0" t="n">
        <f aca="false">SUMIF(Games!$A$2:$A$5969,$A221,Games!$N$2:$N$5969)+SUMIF(Games!$B$2:$B$5969,$A221,Games!$L$2:$L$5969)</f>
        <v>549</v>
      </c>
      <c r="F221" s="0" t="n">
        <f aca="false">SUMIF(Games!$A$2:$A$5969,$A221,Games!$Q$2:$Q$5969)+SUMIF(Games!$B$2:$B$5969,$A221,Games!$O$2:$O$5969)</f>
        <v>22762</v>
      </c>
      <c r="G221" s="0" t="n">
        <f aca="false">SUMIF(Games!$A$2:$A$5969,$A221,Games!$R$2:$R$5969)+SUMIF(Games!$B$2:$B$5969,$A221,Games!$P$2:$P$5969)</f>
        <v>18138</v>
      </c>
      <c r="H221" s="0" t="n">
        <f aca="false">SUMIF(Games!$A$2:$A$5969,$A221,Games!$S$2:$S$5969)+SUMIF(Games!$B$2:$B$5969,$A221,Games!$T$2:$T$5969)</f>
        <v>81.9921181048996</v>
      </c>
      <c r="I221" s="0" t="n">
        <f aca="false">SUMIF(Games!$A$2:$A$5969,$A221,Games!$E$2:$E$5969)+SUMIF(Games!$B$2:$B$5969,$A221,Games!$F$2:$F$5969)</f>
        <v>1363</v>
      </c>
      <c r="J221" s="0" t="n">
        <f aca="false">SUMIF(Games!$A$2:$A$5969,$A221,Games!$F$2:$F$5969)+SUMIF(Games!$B$2:$B$5969,$A221,Games!$E$2:$E$5969)</f>
        <v>1250</v>
      </c>
      <c r="K221" s="0" t="n">
        <f aca="false">SUMIF(Games!$A$2:$A$5969,$A221,Games!$G$2:$G$5969)+SUMIF(Games!$B$2:$B$5969,$A221,Games!$H$2:$H$5969)</f>
        <v>451</v>
      </c>
      <c r="L221" s="0" t="n">
        <f aca="false">SUMIF(Games!$A$2:$A$5969,$A221,Games!$H$2:$H$5969)+SUMIF(Games!$B$2:$B$5969,$A221,Games!$G$2:$G$5969)</f>
        <v>504</v>
      </c>
      <c r="M221" s="0" t="n">
        <f aca="false">SUMIF(Games!$A:$A,$A221,Games!I:I)</f>
        <v>9</v>
      </c>
      <c r="N221" s="0" t="n">
        <f aca="false">COUNTIF(Games!$A:$A,$A221)-M221</f>
        <v>8</v>
      </c>
      <c r="O221" s="0" t="n">
        <f aca="false">I221-J221</f>
        <v>113</v>
      </c>
      <c r="P221" s="0" t="n">
        <f aca="false">IFERROR(O221/Y221,0)</f>
        <v>2.97368421052632</v>
      </c>
      <c r="Q221" s="0" t="n">
        <f aca="false">L221-K221</f>
        <v>53</v>
      </c>
      <c r="R221" s="0" t="n">
        <f aca="false">IFERROR(Q221/Y221,0)</f>
        <v>1.39473684210526</v>
      </c>
      <c r="S221" s="0" t="s">
        <v>757</v>
      </c>
      <c r="T221" s="0" t="n">
        <f aca="false">IFERROR((B221/(B221+C221))*25,0)+IFERROR((D221/(D221+E221))*25,0)+IFERROR((F221/(F221+G221))*10,0)+H221+((P221-RDAVG)/RebSD)*10+((R221-TODAVG)/TOSD)*6</f>
        <v>129.564058926468</v>
      </c>
      <c r="U221" s="0" t="n">
        <f aca="false">W221*X221</f>
        <v>0.313523038007237</v>
      </c>
      <c r="V221" s="0" t="n">
        <f aca="false">RANK(U221,U$2:U$352)</f>
        <v>73</v>
      </c>
      <c r="W221" s="0" t="n">
        <f aca="false">IFERROR((D221-C221)/(D221+E221-(B221+C221)),0)</f>
        <v>0.568125516102395</v>
      </c>
      <c r="X221" s="0" t="n">
        <f aca="false">IFERROR((F221-((B221+C221)*B221))/((F221+G221)-(B221+C221)^2),0)</f>
        <v>0.551855231143552</v>
      </c>
      <c r="Y221" s="0" t="n">
        <f aca="false">COUNTIFS(Games!$A$2:$A$5969,$A221,Games!$E$2:$E$5969,"&lt;&gt;")+COUNTIFS(Games!$B$2:$B$5969,$A221,Games!$F$2:$F$5969,"&lt;&gt;")</f>
        <v>38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SUMIF(Games!$A$2:$A$5969,$A222,Games!$I$2:$I$5969)+SUMIF(Games!$B$2:$B$5969,$A222,Games!$J$2:$J$5969)</f>
        <v>24</v>
      </c>
      <c r="C222" s="0" t="n">
        <f aca="false">COUNTIF(Games!$A:$A,$A222)+COUNTIF(Games!$B:$B,$A222)-B222</f>
        <v>9</v>
      </c>
      <c r="D222" s="0" t="n">
        <f aca="false">SUMIF(Games!$A$2:$A$5969,$A222,Games!$M$2:$M$5969)+SUMIF(Games!$B$2:$B$5969,$A222,Games!$K$2:$K$5969)</f>
        <v>464</v>
      </c>
      <c r="E222" s="0" t="n">
        <f aca="false">SUMIF(Games!$A$2:$A$5969,$A222,Games!$N$2:$N$5969)+SUMIF(Games!$B$2:$B$5969,$A222,Games!$L$2:$L$5969)</f>
        <v>528</v>
      </c>
      <c r="F222" s="0" t="n">
        <f aca="false">SUMIF(Games!$A$2:$A$5969,$A222,Games!$Q$2:$Q$5969)+SUMIF(Games!$B$2:$B$5969,$A222,Games!$O$2:$O$5969)</f>
        <v>15814</v>
      </c>
      <c r="G222" s="0" t="n">
        <f aca="false">SUMIF(Games!$A$2:$A$5969,$A222,Games!$R$2:$R$5969)+SUMIF(Games!$B$2:$B$5969,$A222,Games!$P$2:$P$5969)</f>
        <v>14924</v>
      </c>
      <c r="H222" s="0" t="n">
        <f aca="false">SUMIF(Games!$A$2:$A$5969,$A222,Games!$S$2:$S$5969)+SUMIF(Games!$B$2:$B$5969,$A222,Games!$T$2:$T$5969)</f>
        <v>33.0422564126773</v>
      </c>
      <c r="I222" s="0" t="n">
        <f aca="false">SUMIF(Games!$A$2:$A$5969,$A222,Games!$E$2:$E$5969)+SUMIF(Games!$B$2:$B$5969,$A222,Games!$F$2:$F$5969)</f>
        <v>1239</v>
      </c>
      <c r="J222" s="0" t="n">
        <f aca="false">SUMIF(Games!$A$2:$A$5969,$A222,Games!$F$2:$F$5969)+SUMIF(Games!$B$2:$B$5969,$A222,Games!$E$2:$E$5969)</f>
        <v>1193</v>
      </c>
      <c r="K222" s="0" t="n">
        <f aca="false">SUMIF(Games!$A$2:$A$5969,$A222,Games!$G$2:$G$5969)+SUMIF(Games!$B$2:$B$5969,$A222,Games!$H$2:$H$5969)</f>
        <v>391</v>
      </c>
      <c r="L222" s="0" t="n">
        <f aca="false">SUMIF(Games!$A$2:$A$5969,$A222,Games!$H$2:$H$5969)+SUMIF(Games!$B$2:$B$5969,$A222,Games!$G$2:$G$5969)</f>
        <v>405</v>
      </c>
      <c r="M222" s="0" t="n">
        <f aca="false">SUMIF(Games!$A:$A,$A222,Games!I:I)</f>
        <v>11</v>
      </c>
      <c r="N222" s="0" t="n">
        <f aca="false">COUNTIF(Games!$A:$A,$A222)-M222</f>
        <v>5</v>
      </c>
      <c r="O222" s="0" t="n">
        <f aca="false">I222-J222</f>
        <v>46</v>
      </c>
      <c r="P222" s="0" t="n">
        <f aca="false">IFERROR(O222/Y222,0)</f>
        <v>1.39393939393939</v>
      </c>
      <c r="Q222" s="0" t="n">
        <f aca="false">L222-K222</f>
        <v>14</v>
      </c>
      <c r="R222" s="0" t="n">
        <f aca="false">IFERROR(Q222/Y222,0)</f>
        <v>0.424242424242424</v>
      </c>
      <c r="S222" s="0" t="s">
        <v>741</v>
      </c>
      <c r="T222" s="0" t="n">
        <f aca="false">IFERROR((B222/(B222+C222))*25,0)+IFERROR((D222/(D222+E222))*25,0)+IFERROR((F222/(F222+G222))*10,0)+H222+((P222-RDAVG)/RebSD)*10+((R222-TODAVG)/TOSD)*6</f>
        <v>71.4556841549492</v>
      </c>
      <c r="U222" s="0" t="n">
        <f aca="false">W222*X222</f>
        <v>0.240386734033939</v>
      </c>
      <c r="V222" s="0" t="n">
        <f aca="false">RANK(U222,U$2:U$352)</f>
        <v>297</v>
      </c>
      <c r="W222" s="0" t="n">
        <f aca="false">IFERROR((D222-C222)/(D222+E222-(B222+C222)),0)</f>
        <v>0.474452554744526</v>
      </c>
      <c r="X222" s="0" t="n">
        <f aca="false">IFERROR((F222-((B222+C222)*B222))/((F222+G222)-(B222+C222)^2),0)</f>
        <v>0.50666127019461</v>
      </c>
      <c r="Y222" s="0" t="n">
        <f aca="false">COUNTIFS(Games!$A$2:$A$5969,$A222,Games!$E$2:$E$5969,"&lt;&gt;")+COUNTIFS(Games!$B$2:$B$5969,$A222,Games!$F$2:$F$5969,"&lt;&gt;")</f>
        <v>33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SUMIF(Games!$A$2:$A$5969,$A223,Games!$I$2:$I$5969)+SUMIF(Games!$B$2:$B$5969,$A223,Games!$J$2:$J$5969)</f>
        <v>6</v>
      </c>
      <c r="C223" s="0" t="n">
        <f aca="false">COUNTIF(Games!$A:$A,$A223)+COUNTIF(Games!$B:$B,$A223)-B223</f>
        <v>26</v>
      </c>
      <c r="D223" s="0" t="n">
        <f aca="false">SUMIF(Games!$A$2:$A$5969,$A223,Games!$M$2:$M$5969)+SUMIF(Games!$B$2:$B$5969,$A223,Games!$K$2:$K$5969)</f>
        <v>578</v>
      </c>
      <c r="E223" s="0" t="n">
        <f aca="false">SUMIF(Games!$A$2:$A$5969,$A223,Games!$N$2:$N$5969)+SUMIF(Games!$B$2:$B$5969,$A223,Games!$L$2:$L$5969)</f>
        <v>464</v>
      </c>
      <c r="F223" s="0" t="n">
        <f aca="false">SUMIF(Games!$A$2:$A$5969,$A223,Games!$Q$2:$Q$5969)+SUMIF(Games!$B$2:$B$5969,$A223,Games!$O$2:$O$5969)</f>
        <v>17699</v>
      </c>
      <c r="G223" s="0" t="n">
        <f aca="false">SUMIF(Games!$A$2:$A$5969,$A223,Games!$R$2:$R$5969)+SUMIF(Games!$B$2:$B$5969,$A223,Games!$P$2:$P$5969)</f>
        <v>15766</v>
      </c>
      <c r="H223" s="0" t="n">
        <f aca="false">SUMIF(Games!$A$2:$A$5969,$A223,Games!$S$2:$S$5969)+SUMIF(Games!$B$2:$B$5969,$A223,Games!$T$2:$T$5969)</f>
        <v>-44.8341560966593</v>
      </c>
      <c r="I223" s="0" t="n">
        <f aca="false">SUMIF(Games!$A$2:$A$5969,$A223,Games!$E$2:$E$5969)+SUMIF(Games!$B$2:$B$5969,$A223,Games!$F$2:$F$5969)</f>
        <v>1077</v>
      </c>
      <c r="J223" s="0" t="n">
        <f aca="false">SUMIF(Games!$A$2:$A$5969,$A223,Games!$F$2:$F$5969)+SUMIF(Games!$B$2:$B$5969,$A223,Games!$E$2:$E$5969)</f>
        <v>1045</v>
      </c>
      <c r="K223" s="0" t="n">
        <f aca="false">SUMIF(Games!$A$2:$A$5969,$A223,Games!$G$2:$G$5969)+SUMIF(Games!$B$2:$B$5969,$A223,Games!$H$2:$H$5969)</f>
        <v>376</v>
      </c>
      <c r="L223" s="0" t="n">
        <f aca="false">SUMIF(Games!$A$2:$A$5969,$A223,Games!$H$2:$H$5969)+SUMIF(Games!$B$2:$B$5969,$A223,Games!$G$2:$G$5969)</f>
        <v>344</v>
      </c>
      <c r="M223" s="0" t="n">
        <f aca="false">SUMIF(Games!$A:$A,$A223,Games!I:I)</f>
        <v>1</v>
      </c>
      <c r="N223" s="0" t="n">
        <f aca="false">COUNTIF(Games!$A:$A,$A223)-M223</f>
        <v>15</v>
      </c>
      <c r="O223" s="0" t="n">
        <f aca="false">I223-J223</f>
        <v>32</v>
      </c>
      <c r="P223" s="0" t="n">
        <f aca="false">IFERROR(O223/Y223,0)</f>
        <v>1</v>
      </c>
      <c r="Q223" s="0" t="n">
        <f aca="false">L223-K223</f>
        <v>-32</v>
      </c>
      <c r="R223" s="0" t="n">
        <f aca="false">IFERROR(Q223/Y223,0)</f>
        <v>-1</v>
      </c>
      <c r="S223" s="0" t="s">
        <v>735</v>
      </c>
      <c r="T223" s="0" t="n">
        <f aca="false">IFERROR((B223/(B223+C223))*25,0)+IFERROR((D223/(D223+E223))*25,0)+IFERROR((F223/(F223+G223))*10,0)+H223+((P223-RDAVG)/RebSD)*10+((R223-TODAVG)/TOSD)*6</f>
        <v>-23.2432469076824</v>
      </c>
      <c r="U223" s="0" t="n">
        <f aca="false">W223*X223</f>
        <v>0.294941036904467</v>
      </c>
      <c r="V223" s="0" t="n">
        <f aca="false">RANK(U223,U$2:U$352)</f>
        <v>102</v>
      </c>
      <c r="W223" s="0" t="n">
        <f aca="false">IFERROR((D223-C223)/(D223+E223-(B223+C223)),0)</f>
        <v>0.546534653465347</v>
      </c>
      <c r="X223" s="0" t="n">
        <f aca="false">IFERROR((F223-((B223+C223)*B223))/((F223+G223)-(B223+C223)^2),0)</f>
        <v>0.539656607379551</v>
      </c>
      <c r="Y223" s="0" t="n">
        <f aca="false">COUNTIFS(Games!$A$2:$A$5969,$A223,Games!$E$2:$E$5969,"&lt;&gt;")+COUNTIFS(Games!$B$2:$B$5969,$A223,Games!$F$2:$F$5969,"&lt;&gt;")</f>
        <v>32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SUMIF(Games!$A$2:$A$5969,$A224,Games!$I$2:$I$5969)+SUMIF(Games!$B$2:$B$5969,$A224,Games!$J$2:$J$5969)</f>
        <v>8</v>
      </c>
      <c r="C224" s="0" t="n">
        <f aca="false">COUNTIF(Games!$A:$A,$A224)+COUNTIF(Games!$B:$B,$A224)-B224</f>
        <v>23</v>
      </c>
      <c r="D224" s="0" t="n">
        <f aca="false">SUMIF(Games!$A$2:$A$5969,$A224,Games!$M$2:$M$5969)+SUMIF(Games!$B$2:$B$5969,$A224,Games!$K$2:$K$5969)</f>
        <v>632</v>
      </c>
      <c r="E224" s="0" t="n">
        <f aca="false">SUMIF(Games!$A$2:$A$5969,$A224,Games!$N$2:$N$5969)+SUMIF(Games!$B$2:$B$5969,$A224,Games!$L$2:$L$5969)</f>
        <v>404</v>
      </c>
      <c r="F224" s="0" t="n">
        <f aca="false">SUMIF(Games!$A$2:$A$5969,$A224,Games!$Q$2:$Q$5969)+SUMIF(Games!$B$2:$B$5969,$A224,Games!$O$2:$O$5969)</f>
        <v>18702</v>
      </c>
      <c r="G224" s="0" t="n">
        <f aca="false">SUMIF(Games!$A$2:$A$5969,$A224,Games!$R$2:$R$5969)+SUMIF(Games!$B$2:$B$5969,$A224,Games!$P$2:$P$5969)</f>
        <v>15065</v>
      </c>
      <c r="H224" s="0" t="n">
        <f aca="false">SUMIF(Games!$A$2:$A$5969,$A224,Games!$S$2:$S$5969)+SUMIF(Games!$B$2:$B$5969,$A224,Games!$T$2:$T$5969)</f>
        <v>-36.312553026952</v>
      </c>
      <c r="I224" s="0" t="n">
        <f aca="false">SUMIF(Games!$A$2:$A$5969,$A224,Games!$E$2:$E$5969)+SUMIF(Games!$B$2:$B$5969,$A224,Games!$F$2:$F$5969)</f>
        <v>920</v>
      </c>
      <c r="J224" s="0" t="n">
        <f aca="false">SUMIF(Games!$A$2:$A$5969,$A224,Games!$F$2:$F$5969)+SUMIF(Games!$B$2:$B$5969,$A224,Games!$E$2:$E$5969)</f>
        <v>1073</v>
      </c>
      <c r="K224" s="0" t="n">
        <f aca="false">SUMIF(Games!$A$2:$A$5969,$A224,Games!$G$2:$G$5969)+SUMIF(Games!$B$2:$B$5969,$A224,Games!$H$2:$H$5969)</f>
        <v>411</v>
      </c>
      <c r="L224" s="0" t="n">
        <f aca="false">SUMIF(Games!$A$2:$A$5969,$A224,Games!$H$2:$H$5969)+SUMIF(Games!$B$2:$B$5969,$A224,Games!$G$2:$G$5969)</f>
        <v>300</v>
      </c>
      <c r="M224" s="0" t="n">
        <f aca="false">SUMIF(Games!$A:$A,$A224,Games!I:I)</f>
        <v>1</v>
      </c>
      <c r="N224" s="0" t="n">
        <f aca="false">COUNTIF(Games!$A:$A,$A224)-M224</f>
        <v>11</v>
      </c>
      <c r="O224" s="0" t="n">
        <f aca="false">I224-J224</f>
        <v>-153</v>
      </c>
      <c r="P224" s="0" t="n">
        <f aca="false">IFERROR(O224/Y224,0)</f>
        <v>-5.27586206896552</v>
      </c>
      <c r="Q224" s="0" t="n">
        <f aca="false">L224-K224</f>
        <v>-111</v>
      </c>
      <c r="R224" s="0" t="n">
        <f aca="false">IFERROR(Q224/Y224,0)</f>
        <v>-3.82758620689655</v>
      </c>
      <c r="S224" s="0" t="s">
        <v>739</v>
      </c>
      <c r="T224" s="0" t="n">
        <f aca="false">IFERROR((B224/(B224+C224))*25,0)+IFERROR((D224/(D224+E224))*25,0)+IFERROR((F224/(F224+G224))*10,0)+H224+((P224-RDAVG)/RebSD)*10+((R224-TODAVG)/TOSD)*6</f>
        <v>-37.8236277508263</v>
      </c>
      <c r="U224" s="0" t="n">
        <f aca="false">W224*X224</f>
        <v>0.340869753530707</v>
      </c>
      <c r="V224" s="0" t="n">
        <f aca="false">RANK(U224,U$2:U$352)</f>
        <v>26</v>
      </c>
      <c r="W224" s="0" t="n">
        <f aca="false">IFERROR((D224-C224)/(D224+E224-(B224+C224)),0)</f>
        <v>0.605970149253731</v>
      </c>
      <c r="X224" s="0" t="n">
        <f aca="false">IFERROR((F224-((B224+C224)*B224))/((F224+G224)-(B224+C224)^2),0)</f>
        <v>0.562519051393038</v>
      </c>
      <c r="Y224" s="0" t="n">
        <f aca="false">COUNTIFS(Games!$A$2:$A$5969,$A224,Games!$E$2:$E$5969,"&lt;&gt;")+COUNTIFS(Games!$B$2:$B$5969,$A224,Games!$F$2:$F$5969,"&lt;&gt;")</f>
        <v>29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SUMIF(Games!$A$2:$A$5969,$A225,Games!$I$2:$I$5969)+SUMIF(Games!$B$2:$B$5969,$A225,Games!$J$2:$J$5969)</f>
        <v>10</v>
      </c>
      <c r="C225" s="0" t="n">
        <f aca="false">COUNTIF(Games!$A:$A,$A225)+COUNTIF(Games!$B:$B,$A225)-B225</f>
        <v>22</v>
      </c>
      <c r="D225" s="0" t="n">
        <f aca="false">SUMIF(Games!$A$2:$A$5969,$A225,Games!$M$2:$M$5969)+SUMIF(Games!$B$2:$B$5969,$A225,Games!$K$2:$K$5969)</f>
        <v>517</v>
      </c>
      <c r="E225" s="0" t="n">
        <f aca="false">SUMIF(Games!$A$2:$A$5969,$A225,Games!$N$2:$N$5969)+SUMIF(Games!$B$2:$B$5969,$A225,Games!$L$2:$L$5969)</f>
        <v>456</v>
      </c>
      <c r="F225" s="0" t="n">
        <f aca="false">SUMIF(Games!$A$2:$A$5969,$A225,Games!$Q$2:$Q$5969)+SUMIF(Games!$B$2:$B$5969,$A225,Games!$O$2:$O$5969)</f>
        <v>16997</v>
      </c>
      <c r="G225" s="0" t="n">
        <f aca="false">SUMIF(Games!$A$2:$A$5969,$A225,Games!$R$2:$R$5969)+SUMIF(Games!$B$2:$B$5969,$A225,Games!$P$2:$P$5969)</f>
        <v>14628</v>
      </c>
      <c r="H225" s="0" t="n">
        <f aca="false">SUMIF(Games!$A$2:$A$5969,$A225,Games!$S$2:$S$5969)+SUMIF(Games!$B$2:$B$5969,$A225,Games!$T$2:$T$5969)</f>
        <v>-39.3369007156401</v>
      </c>
      <c r="I225" s="0" t="n">
        <f aca="false">SUMIF(Games!$A$2:$A$5969,$A225,Games!$E$2:$E$5969)+SUMIF(Games!$B$2:$B$5969,$A225,Games!$F$2:$F$5969)</f>
        <v>1014</v>
      </c>
      <c r="J225" s="0" t="n">
        <f aca="false">SUMIF(Games!$A$2:$A$5969,$A225,Games!$F$2:$F$5969)+SUMIF(Games!$B$2:$B$5969,$A225,Games!$E$2:$E$5969)</f>
        <v>1187</v>
      </c>
      <c r="K225" s="0" t="n">
        <f aca="false">SUMIF(Games!$A$2:$A$5969,$A225,Games!$G$2:$G$5969)+SUMIF(Games!$B$2:$B$5969,$A225,Games!$H$2:$H$5969)</f>
        <v>383</v>
      </c>
      <c r="L225" s="0" t="n">
        <f aca="false">SUMIF(Games!$A$2:$A$5969,$A225,Games!$H$2:$H$5969)+SUMIF(Games!$B$2:$B$5969,$A225,Games!$G$2:$G$5969)</f>
        <v>351</v>
      </c>
      <c r="M225" s="0" t="n">
        <f aca="false">SUMIF(Games!$A:$A,$A225,Games!I:I)</f>
        <v>3</v>
      </c>
      <c r="N225" s="0" t="n">
        <f aca="false">COUNTIF(Games!$A:$A,$A225)-M225</f>
        <v>13</v>
      </c>
      <c r="O225" s="0" t="n">
        <f aca="false">I225-J225</f>
        <v>-173</v>
      </c>
      <c r="P225" s="0" t="n">
        <f aca="false">IFERROR(O225/Y225,0)</f>
        <v>-5.40625</v>
      </c>
      <c r="Q225" s="0" t="n">
        <f aca="false">L225-K225</f>
        <v>-32</v>
      </c>
      <c r="R225" s="0" t="n">
        <f aca="false">IFERROR(Q225/Y225,0)</f>
        <v>-1</v>
      </c>
      <c r="S225" s="0" t="s">
        <v>735</v>
      </c>
      <c r="T225" s="0" t="n">
        <f aca="false">IFERROR((B225/(B225+C225))*25,0)+IFERROR((D225/(D225+E225))*25,0)+IFERROR((F225/(F225+G225))*10,0)+H225+((P225-RDAVG)/RebSD)*10+((R225-TODAVG)/TOSD)*6</f>
        <v>-32.9482617386031</v>
      </c>
      <c r="U225" s="0" t="n">
        <f aca="false">W225*X225</f>
        <v>0.286680323179203</v>
      </c>
      <c r="V225" s="0" t="n">
        <f aca="false">RANK(U225,U$2:U$352)</f>
        <v>128</v>
      </c>
      <c r="W225" s="0" t="n">
        <f aca="false">IFERROR((D225-C225)/(D225+E225-(B225+C225)),0)</f>
        <v>0.526036131774708</v>
      </c>
      <c r="X225" s="0" t="n">
        <f aca="false">IFERROR((F225-((B225+C225)*B225))/((F225+G225)-(B225+C225)^2),0)</f>
        <v>0.544982190124506</v>
      </c>
      <c r="Y225" s="0" t="n">
        <f aca="false">COUNTIFS(Games!$A$2:$A$5969,$A225,Games!$E$2:$E$5969,"&lt;&gt;")+COUNTIFS(Games!$B$2:$B$5969,$A225,Games!$F$2:$F$5969,"&lt;&gt;")</f>
        <v>32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SUMIF(Games!$A$2:$A$5969,$A226,Games!$I$2:$I$5969)+SUMIF(Games!$B$2:$B$5969,$A226,Games!$J$2:$J$5969)</f>
        <v>20</v>
      </c>
      <c r="C226" s="0" t="n">
        <f aca="false">COUNTIF(Games!$A:$A,$A226)+COUNTIF(Games!$B:$B,$A226)-B226</f>
        <v>14</v>
      </c>
      <c r="D226" s="0" t="n">
        <f aca="false">SUMIF(Games!$A$2:$A$5969,$A226,Games!$M$2:$M$5969)+SUMIF(Games!$B$2:$B$5969,$A226,Games!$K$2:$K$5969)</f>
        <v>504</v>
      </c>
      <c r="E226" s="0" t="n">
        <f aca="false">SUMIF(Games!$A$2:$A$5969,$A226,Games!$N$2:$N$5969)+SUMIF(Games!$B$2:$B$5969,$A226,Games!$L$2:$L$5969)</f>
        <v>516</v>
      </c>
      <c r="F226" s="0" t="n">
        <f aca="false">SUMIF(Games!$A$2:$A$5969,$A226,Games!$Q$2:$Q$5969)+SUMIF(Games!$B$2:$B$5969,$A226,Games!$O$2:$O$5969)</f>
        <v>16897</v>
      </c>
      <c r="G226" s="0" t="n">
        <f aca="false">SUMIF(Games!$A$2:$A$5969,$A226,Games!$R$2:$R$5969)+SUMIF(Games!$B$2:$B$5969,$A226,Games!$P$2:$P$5969)</f>
        <v>15122</v>
      </c>
      <c r="H226" s="0" t="n">
        <f aca="false">SUMIF(Games!$A$2:$A$5969,$A226,Games!$S$2:$S$5969)+SUMIF(Games!$B$2:$B$5969,$A226,Games!$T$2:$T$5969)</f>
        <v>8.70113159130599</v>
      </c>
      <c r="I226" s="0" t="n">
        <f aca="false">SUMIF(Games!$A$2:$A$5969,$A226,Games!$E$2:$E$5969)+SUMIF(Games!$B$2:$B$5969,$A226,Games!$F$2:$F$5969)</f>
        <v>1306</v>
      </c>
      <c r="J226" s="0" t="n">
        <f aca="false">SUMIF(Games!$A$2:$A$5969,$A226,Games!$F$2:$F$5969)+SUMIF(Games!$B$2:$B$5969,$A226,Games!$E$2:$E$5969)</f>
        <v>1263</v>
      </c>
      <c r="K226" s="0" t="n">
        <f aca="false">SUMIF(Games!$A$2:$A$5969,$A226,Games!$G$2:$G$5969)+SUMIF(Games!$B$2:$B$5969,$A226,Games!$H$2:$H$5969)</f>
        <v>431</v>
      </c>
      <c r="L226" s="0" t="n">
        <f aca="false">SUMIF(Games!$A$2:$A$5969,$A226,Games!$H$2:$H$5969)+SUMIF(Games!$B$2:$B$5969,$A226,Games!$G$2:$G$5969)</f>
        <v>615</v>
      </c>
      <c r="M226" s="0" t="n">
        <f aca="false">SUMIF(Games!$A:$A,$A226,Games!I:I)</f>
        <v>11</v>
      </c>
      <c r="N226" s="0" t="n">
        <f aca="false">COUNTIF(Games!$A:$A,$A226)-M226</f>
        <v>9</v>
      </c>
      <c r="O226" s="0" t="n">
        <f aca="false">I226-J226</f>
        <v>43</v>
      </c>
      <c r="P226" s="0" t="n">
        <f aca="false">IFERROR(O226/Y226,0)</f>
        <v>1.26470588235294</v>
      </c>
      <c r="Q226" s="0" t="n">
        <f aca="false">L226-K226</f>
        <v>184</v>
      </c>
      <c r="R226" s="0" t="n">
        <f aca="false">IFERROR(Q226/Y226,0)</f>
        <v>5.41176470588235</v>
      </c>
      <c r="S226" s="0" t="s">
        <v>755</v>
      </c>
      <c r="T226" s="0" t="n">
        <f aca="false">IFERROR((B226/(B226+C226))*25,0)+IFERROR((D226/(D226+E226))*25,0)+IFERROR((F226/(F226+G226))*10,0)+H226+((P226-RDAVG)/RebSD)*10+((R226-TODAVG)/TOSD)*6</f>
        <v>60.0039025510608</v>
      </c>
      <c r="U226" s="0" t="n">
        <f aca="false">W226*X226</f>
        <v>0.261126857888415</v>
      </c>
      <c r="V226" s="0" t="n">
        <f aca="false">RANK(U226,U$2:U$352)</f>
        <v>228</v>
      </c>
      <c r="W226" s="0" t="n">
        <f aca="false">IFERROR((D226-C226)/(D226+E226-(B226+C226)),0)</f>
        <v>0.496957403651116</v>
      </c>
      <c r="X226" s="0" t="n">
        <f aca="false">IFERROR((F226-((B226+C226)*B226))/((F226+G226)-(B226+C226)^2),0)</f>
        <v>0.525451187506075</v>
      </c>
      <c r="Y226" s="0" t="n">
        <f aca="false">COUNTIFS(Games!$A$2:$A$5969,$A226,Games!$E$2:$E$5969,"&lt;&gt;")+COUNTIFS(Games!$B$2:$B$5969,$A226,Games!$F$2:$F$5969,"&lt;&gt;")</f>
        <v>34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SUMIF(Games!$A$2:$A$5969,$A227,Games!$I$2:$I$5969)+SUMIF(Games!$B$2:$B$5969,$A227,Games!$J$2:$J$5969)</f>
        <v>16</v>
      </c>
      <c r="C227" s="0" t="n">
        <f aca="false">COUNTIF(Games!$A:$A,$A227)+COUNTIF(Games!$B:$B,$A227)-B227</f>
        <v>18</v>
      </c>
      <c r="D227" s="0" t="n">
        <f aca="false">SUMIF(Games!$A$2:$A$5969,$A227,Games!$M$2:$M$5969)+SUMIF(Games!$B$2:$B$5969,$A227,Games!$K$2:$K$5969)</f>
        <v>494</v>
      </c>
      <c r="E227" s="0" t="n">
        <f aca="false">SUMIF(Games!$A$2:$A$5969,$A227,Games!$N$2:$N$5969)+SUMIF(Games!$B$2:$B$5969,$A227,Games!$L$2:$L$5969)</f>
        <v>587</v>
      </c>
      <c r="F227" s="0" t="n">
        <f aca="false">SUMIF(Games!$A$2:$A$5969,$A227,Games!$Q$2:$Q$5969)+SUMIF(Games!$B$2:$B$5969,$A227,Games!$O$2:$O$5969)</f>
        <v>16291</v>
      </c>
      <c r="G227" s="0" t="n">
        <f aca="false">SUMIF(Games!$A$2:$A$5969,$A227,Games!$R$2:$R$5969)+SUMIF(Games!$B$2:$B$5969,$A227,Games!$P$2:$P$5969)</f>
        <v>18175</v>
      </c>
      <c r="H227" s="0" t="n">
        <f aca="false">SUMIF(Games!$A$2:$A$5969,$A227,Games!$S$2:$S$5969)+SUMIF(Games!$B$2:$B$5969,$A227,Games!$T$2:$T$5969)</f>
        <v>-24.3320525359624</v>
      </c>
      <c r="I227" s="0" t="n">
        <f aca="false">SUMIF(Games!$A$2:$A$5969,$A227,Games!$E$2:$E$5969)+SUMIF(Games!$B$2:$B$5969,$A227,Games!$F$2:$F$5969)</f>
        <v>1182</v>
      </c>
      <c r="J227" s="0" t="n">
        <f aca="false">SUMIF(Games!$A$2:$A$5969,$A227,Games!$F$2:$F$5969)+SUMIF(Games!$B$2:$B$5969,$A227,Games!$E$2:$E$5969)</f>
        <v>1251</v>
      </c>
      <c r="K227" s="0" t="n">
        <f aca="false">SUMIF(Games!$A$2:$A$5969,$A227,Games!$G$2:$G$5969)+SUMIF(Games!$B$2:$B$5969,$A227,Games!$H$2:$H$5969)</f>
        <v>460</v>
      </c>
      <c r="L227" s="0" t="n">
        <f aca="false">SUMIF(Games!$A$2:$A$5969,$A227,Games!$H$2:$H$5969)+SUMIF(Games!$B$2:$B$5969,$A227,Games!$G$2:$G$5969)</f>
        <v>562</v>
      </c>
      <c r="M227" s="0" t="n">
        <f aca="false">SUMIF(Games!$A:$A,$A227,Games!I:I)</f>
        <v>5</v>
      </c>
      <c r="N227" s="0" t="n">
        <f aca="false">COUNTIF(Games!$A:$A,$A227)-M227</f>
        <v>15</v>
      </c>
      <c r="O227" s="0" t="n">
        <f aca="false">I227-J227</f>
        <v>-69</v>
      </c>
      <c r="P227" s="0" t="n">
        <f aca="false">IFERROR(O227/Y227,0)</f>
        <v>-2.02941176470588</v>
      </c>
      <c r="Q227" s="0" t="n">
        <f aca="false">L227-K227</f>
        <v>102</v>
      </c>
      <c r="R227" s="0" t="n">
        <f aca="false">IFERROR(Q227/Y227,0)</f>
        <v>3</v>
      </c>
      <c r="S227" s="0" t="s">
        <v>730</v>
      </c>
      <c r="T227" s="0" t="n">
        <f aca="false">IFERROR((B227/(B227+C227))*25,0)+IFERROR((D227/(D227+E227))*25,0)+IFERROR((F227/(F227+G227))*10,0)+H227+((P227-RDAVG)/RebSD)*10+((R227-TODAVG)/TOSD)*6</f>
        <v>5.678297268698</v>
      </c>
      <c r="U227" s="0" t="n">
        <f aca="false">W227*X227</f>
        <v>0.2149232829743</v>
      </c>
      <c r="V227" s="0" t="n">
        <f aca="false">RANK(U227,U$2:U$352)</f>
        <v>338</v>
      </c>
      <c r="W227" s="0" t="n">
        <f aca="false">IFERROR((D227-C227)/(D227+E227-(B227+C227)),0)</f>
        <v>0.454632282712512</v>
      </c>
      <c r="X227" s="0" t="n">
        <f aca="false">IFERROR((F227-((B227+C227)*B227))/((F227+G227)-(B227+C227)^2),0)</f>
        <v>0.47274091864305</v>
      </c>
      <c r="Y227" s="0" t="n">
        <f aca="false">COUNTIFS(Games!$A$2:$A$5969,$A227,Games!$E$2:$E$5969,"&lt;&gt;")+COUNTIFS(Games!$B$2:$B$5969,$A227,Games!$F$2:$F$5969,"&lt;&gt;")</f>
        <v>34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SUMIF(Games!$A$2:$A$5969,$A228,Games!$I$2:$I$5969)+SUMIF(Games!$B$2:$B$5969,$A228,Games!$J$2:$J$5969)</f>
        <v>11</v>
      </c>
      <c r="C228" s="0" t="n">
        <f aca="false">COUNTIF(Games!$A:$A,$A228)+COUNTIF(Games!$B:$B,$A228)-B228</f>
        <v>21</v>
      </c>
      <c r="D228" s="0" t="n">
        <f aca="false">SUMIF(Games!$A$2:$A$5969,$A228,Games!$M$2:$M$5969)+SUMIF(Games!$B$2:$B$5969,$A228,Games!$K$2:$K$5969)</f>
        <v>484</v>
      </c>
      <c r="E228" s="0" t="n">
        <f aca="false">SUMIF(Games!$A$2:$A$5969,$A228,Games!$N$2:$N$5969)+SUMIF(Games!$B$2:$B$5969,$A228,Games!$L$2:$L$5969)</f>
        <v>477</v>
      </c>
      <c r="F228" s="0" t="n">
        <f aca="false">SUMIF(Games!$A$2:$A$5969,$A228,Games!$Q$2:$Q$5969)+SUMIF(Games!$B$2:$B$5969,$A228,Games!$O$2:$O$5969)</f>
        <v>15068</v>
      </c>
      <c r="G228" s="0" t="n">
        <f aca="false">SUMIF(Games!$A$2:$A$5969,$A228,Games!$R$2:$R$5969)+SUMIF(Games!$B$2:$B$5969,$A228,Games!$P$2:$P$5969)</f>
        <v>14587</v>
      </c>
      <c r="H228" s="0" t="n">
        <f aca="false">SUMIF(Games!$A$2:$A$5969,$A228,Games!$S$2:$S$5969)+SUMIF(Games!$B$2:$B$5969,$A228,Games!$T$2:$T$5969)</f>
        <v>-56.6285691155919</v>
      </c>
      <c r="I228" s="0" t="n">
        <f aca="false">SUMIF(Games!$A$2:$A$5969,$A228,Games!$E$2:$E$5969)+SUMIF(Games!$B$2:$B$5969,$A228,Games!$F$2:$F$5969)</f>
        <v>1007</v>
      </c>
      <c r="J228" s="0" t="n">
        <f aca="false">SUMIF(Games!$A$2:$A$5969,$A228,Games!$F$2:$F$5969)+SUMIF(Games!$B$2:$B$5969,$A228,Games!$E$2:$E$5969)</f>
        <v>1102</v>
      </c>
      <c r="K228" s="0" t="n">
        <f aca="false">SUMIF(Games!$A$2:$A$5969,$A228,Games!$G$2:$G$5969)+SUMIF(Games!$B$2:$B$5969,$A228,Games!$H$2:$H$5969)</f>
        <v>379</v>
      </c>
      <c r="L228" s="0" t="n">
        <f aca="false">SUMIF(Games!$A$2:$A$5969,$A228,Games!$H$2:$H$5969)+SUMIF(Games!$B$2:$B$5969,$A228,Games!$G$2:$G$5969)</f>
        <v>384</v>
      </c>
      <c r="M228" s="0" t="n">
        <f aca="false">SUMIF(Games!$A:$A,$A228,Games!I:I)</f>
        <v>3</v>
      </c>
      <c r="N228" s="0" t="n">
        <f aca="false">COUNTIF(Games!$A:$A,$A228)-M228</f>
        <v>13</v>
      </c>
      <c r="O228" s="0" t="n">
        <f aca="false">I228-J228</f>
        <v>-95</v>
      </c>
      <c r="P228" s="0" t="n">
        <f aca="false">IFERROR(O228/Y228,0)</f>
        <v>-2.96875</v>
      </c>
      <c r="Q228" s="0" t="n">
        <f aca="false">L228-K228</f>
        <v>5</v>
      </c>
      <c r="R228" s="0" t="n">
        <f aca="false">IFERROR(Q228/Y228,0)</f>
        <v>0.15625</v>
      </c>
      <c r="S228" s="0" t="s">
        <v>746</v>
      </c>
      <c r="T228" s="0" t="n">
        <f aca="false">IFERROR((B228/(B228+C228))*25,0)+IFERROR((D228/(D228+E228))*25,0)+IFERROR((F228/(F228+G228))*10,0)+H228+((P228-RDAVG)/RebSD)*10+((R228-TODAVG)/TOSD)*6</f>
        <v>-39.9672198855084</v>
      </c>
      <c r="U228" s="0" t="n">
        <f aca="false">W228*X228</f>
        <v>0.256164261347169</v>
      </c>
      <c r="V228" s="0" t="n">
        <f aca="false">RANK(U228,U$2:U$352)</f>
        <v>241</v>
      </c>
      <c r="W228" s="0" t="n">
        <f aca="false">IFERROR((D228-C228)/(D228+E228-(B228+C228)),0)</f>
        <v>0.498385360602799</v>
      </c>
      <c r="X228" s="0" t="n">
        <f aca="false">IFERROR((F228-((B228+C228)*B228))/((F228+G228)-(B228+C228)^2),0)</f>
        <v>0.513988334322937</v>
      </c>
      <c r="Y228" s="0" t="n">
        <f aca="false">COUNTIFS(Games!$A$2:$A$5969,$A228,Games!$E$2:$E$5969,"&lt;&gt;")+COUNTIFS(Games!$B$2:$B$5969,$A228,Games!$F$2:$F$5969,"&lt;&gt;")</f>
        <v>32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SUMIF(Games!$A$2:$A$5969,$A229,Games!$I$2:$I$5969)+SUMIF(Games!$B$2:$B$5969,$A229,Games!$J$2:$J$5969)</f>
        <v>13</v>
      </c>
      <c r="C229" s="0" t="n">
        <f aca="false">COUNTIF(Games!$A:$A,$A229)+COUNTIF(Games!$B:$B,$A229)-B229</f>
        <v>16</v>
      </c>
      <c r="D229" s="0" t="n">
        <f aca="false">SUMIF(Games!$A$2:$A$5969,$A229,Games!$M$2:$M$5969)+SUMIF(Games!$B$2:$B$5969,$A229,Games!$K$2:$K$5969)</f>
        <v>429</v>
      </c>
      <c r="E229" s="0" t="n">
        <f aca="false">SUMIF(Games!$A$2:$A$5969,$A229,Games!$N$2:$N$5969)+SUMIF(Games!$B$2:$B$5969,$A229,Games!$L$2:$L$5969)</f>
        <v>434</v>
      </c>
      <c r="F229" s="0" t="n">
        <f aca="false">SUMIF(Games!$A$2:$A$5969,$A229,Games!$Q$2:$Q$5969)+SUMIF(Games!$B$2:$B$5969,$A229,Games!$O$2:$O$5969)</f>
        <v>13694</v>
      </c>
      <c r="G229" s="0" t="n">
        <f aca="false">SUMIF(Games!$A$2:$A$5969,$A229,Games!$R$2:$R$5969)+SUMIF(Games!$B$2:$B$5969,$A229,Games!$P$2:$P$5969)</f>
        <v>13083</v>
      </c>
      <c r="H229" s="0" t="n">
        <f aca="false">SUMIF(Games!$A$2:$A$5969,$A229,Games!$S$2:$S$5969)+SUMIF(Games!$B$2:$B$5969,$A229,Games!$T$2:$T$5969)</f>
        <v>-9.87624456580798</v>
      </c>
      <c r="I229" s="0" t="n">
        <f aca="false">SUMIF(Games!$A$2:$A$5969,$A229,Games!$E$2:$E$5969)+SUMIF(Games!$B$2:$B$5969,$A229,Games!$F$2:$F$5969)</f>
        <v>945</v>
      </c>
      <c r="J229" s="0" t="n">
        <f aca="false">SUMIF(Games!$A$2:$A$5969,$A229,Games!$F$2:$F$5969)+SUMIF(Games!$B$2:$B$5969,$A229,Games!$E$2:$E$5969)</f>
        <v>986</v>
      </c>
      <c r="K229" s="0" t="n">
        <f aca="false">SUMIF(Games!$A$2:$A$5969,$A229,Games!$G$2:$G$5969)+SUMIF(Games!$B$2:$B$5969,$A229,Games!$H$2:$H$5969)</f>
        <v>334</v>
      </c>
      <c r="L229" s="0" t="n">
        <f aca="false">SUMIF(Games!$A$2:$A$5969,$A229,Games!$H$2:$H$5969)+SUMIF(Games!$B$2:$B$5969,$A229,Games!$G$2:$G$5969)</f>
        <v>336</v>
      </c>
      <c r="M229" s="0" t="n">
        <f aca="false">SUMIF(Games!$A:$A,$A229,Games!I:I)</f>
        <v>6</v>
      </c>
      <c r="N229" s="0" t="n">
        <f aca="false">COUNTIF(Games!$A:$A,$A229)-M229</f>
        <v>10</v>
      </c>
      <c r="O229" s="0" t="n">
        <f aca="false">I229-J229</f>
        <v>-41</v>
      </c>
      <c r="P229" s="0" t="n">
        <f aca="false">IFERROR(O229/Y229,0)</f>
        <v>-1.41379310344828</v>
      </c>
      <c r="Q229" s="0" t="n">
        <f aca="false">L229-K229</f>
        <v>2</v>
      </c>
      <c r="R229" s="0" t="n">
        <f aca="false">IFERROR(Q229/Y229,0)</f>
        <v>0.0689655172413793</v>
      </c>
      <c r="S229" s="0" t="s">
        <v>741</v>
      </c>
      <c r="T229" s="0" t="n">
        <f aca="false">IFERROR((B229/(B229+C229))*25,0)+IFERROR((D229/(D229+E229))*25,0)+IFERROR((F229/(F229+G229))*10,0)+H229+((P229-RDAVG)/RebSD)*10+((R229-TODAVG)/TOSD)*6</f>
        <v>13.3164990647858</v>
      </c>
      <c r="U229" s="0" t="n">
        <f aca="false">W229*X229</f>
        <v>0.254265480274633</v>
      </c>
      <c r="V229" s="0" t="n">
        <f aca="false">RANK(U229,U$2:U$352)</f>
        <v>245</v>
      </c>
      <c r="W229" s="0" t="n">
        <f aca="false">IFERROR((D229-C229)/(D229+E229-(B229+C229)),0)</f>
        <v>0.495203836930456</v>
      </c>
      <c r="X229" s="0" t="n">
        <f aca="false">IFERROR((F229-((B229+C229)*B229))/((F229+G229)-(B229+C229)^2),0)</f>
        <v>0.513456199876619</v>
      </c>
      <c r="Y229" s="0" t="n">
        <f aca="false">COUNTIFS(Games!$A$2:$A$5969,$A229,Games!$E$2:$E$5969,"&lt;&gt;")+COUNTIFS(Games!$B$2:$B$5969,$A229,Games!$F$2:$F$5969,"&lt;&gt;")</f>
        <v>29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SUMIF(Games!$A$2:$A$5969,$A230,Games!$I$2:$I$5969)+SUMIF(Games!$B$2:$B$5969,$A230,Games!$J$2:$J$5969)</f>
        <v>19</v>
      </c>
      <c r="C230" s="0" t="n">
        <f aca="false">COUNTIF(Games!$A:$A,$A230)+COUNTIF(Games!$B:$B,$A230)-B230</f>
        <v>13</v>
      </c>
      <c r="D230" s="0" t="n">
        <f aca="false">SUMIF(Games!$A$2:$A$5969,$A230,Games!$M$2:$M$5969)+SUMIF(Games!$B$2:$B$5969,$A230,Games!$K$2:$K$5969)</f>
        <v>655</v>
      </c>
      <c r="E230" s="0" t="n">
        <f aca="false">SUMIF(Games!$A$2:$A$5969,$A230,Games!$N$2:$N$5969)+SUMIF(Games!$B$2:$B$5969,$A230,Games!$L$2:$L$5969)</f>
        <v>411</v>
      </c>
      <c r="F230" s="0" t="n">
        <f aca="false">SUMIF(Games!$A$2:$A$5969,$A230,Games!$Q$2:$Q$5969)+SUMIF(Games!$B$2:$B$5969,$A230,Games!$O$2:$O$5969)</f>
        <v>19778</v>
      </c>
      <c r="G230" s="0" t="n">
        <f aca="false">SUMIF(Games!$A$2:$A$5969,$A230,Games!$R$2:$R$5969)+SUMIF(Games!$B$2:$B$5969,$A230,Games!$P$2:$P$5969)</f>
        <v>15093</v>
      </c>
      <c r="H230" s="0" t="n">
        <f aca="false">SUMIF(Games!$A$2:$A$5969,$A230,Games!$S$2:$S$5969)+SUMIF(Games!$B$2:$B$5969,$A230,Games!$T$2:$T$5969)</f>
        <v>23.213423900679</v>
      </c>
      <c r="I230" s="0" t="n">
        <f aca="false">SUMIF(Games!$A$2:$A$5969,$A230,Games!$E$2:$E$5969)+SUMIF(Games!$B$2:$B$5969,$A230,Games!$F$2:$F$5969)</f>
        <v>1114</v>
      </c>
      <c r="J230" s="0" t="n">
        <f aca="false">SUMIF(Games!$A$2:$A$5969,$A230,Games!$F$2:$F$5969)+SUMIF(Games!$B$2:$B$5969,$A230,Games!$E$2:$E$5969)</f>
        <v>1124</v>
      </c>
      <c r="K230" s="0" t="n">
        <f aca="false">SUMIF(Games!$A$2:$A$5969,$A230,Games!$G$2:$G$5969)+SUMIF(Games!$B$2:$B$5969,$A230,Games!$H$2:$H$5969)</f>
        <v>374</v>
      </c>
      <c r="L230" s="0" t="n">
        <f aca="false">SUMIF(Games!$A$2:$A$5969,$A230,Games!$H$2:$H$5969)+SUMIF(Games!$B$2:$B$5969,$A230,Games!$G$2:$G$5969)</f>
        <v>412</v>
      </c>
      <c r="M230" s="0" t="n">
        <f aca="false">SUMIF(Games!$A:$A,$A230,Games!I:I)</f>
        <v>6</v>
      </c>
      <c r="N230" s="0" t="n">
        <f aca="false">COUNTIF(Games!$A:$A,$A230)-M230</f>
        <v>9</v>
      </c>
      <c r="O230" s="0" t="n">
        <f aca="false">I230-J230</f>
        <v>-10</v>
      </c>
      <c r="P230" s="0" t="n">
        <f aca="false">IFERROR(O230/Y230,0)</f>
        <v>-0.32258064516129</v>
      </c>
      <c r="Q230" s="0" t="n">
        <f aca="false">L230-K230</f>
        <v>38</v>
      </c>
      <c r="R230" s="0" t="n">
        <f aca="false">IFERROR(Q230/Y230,0)</f>
        <v>1.2258064516129</v>
      </c>
      <c r="S230" s="0" t="s">
        <v>743</v>
      </c>
      <c r="T230" s="0" t="n">
        <f aca="false">IFERROR((B230/(B230+C230))*25,0)+IFERROR((D230/(D230+E230))*25,0)+IFERROR((F230/(F230+G230))*10,0)+H230+((P230-RDAVG)/RebSD)*10+((R230-TODAVG)/TOSD)*6</f>
        <v>60.2668539521399</v>
      </c>
      <c r="U230" s="0" t="n">
        <f aca="false">W230*X230</f>
        <v>0.351654695532559</v>
      </c>
      <c r="V230" s="0" t="n">
        <f aca="false">RANK(U230,U$2:U$352)</f>
        <v>10</v>
      </c>
      <c r="W230" s="0" t="n">
        <f aca="false">IFERROR((D230-C230)/(D230+E230-(B230+C230)),0)</f>
        <v>0.620889748549323</v>
      </c>
      <c r="X230" s="0" t="n">
        <f aca="false">IFERROR((F230-((B230+C230)*B230))/((F230+G230)-(B230+C230)^2),0)</f>
        <v>0.566372204331255</v>
      </c>
      <c r="Y230" s="0" t="n">
        <f aca="false">COUNTIFS(Games!$A$2:$A$5969,$A230,Games!$E$2:$E$5969,"&lt;&gt;")+COUNTIFS(Games!$B$2:$B$5969,$A230,Games!$F$2:$F$5969,"&lt;&gt;")</f>
        <v>31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SUMIF(Games!$A$2:$A$5969,$A231,Games!$I$2:$I$5969)+SUMIF(Games!$B$2:$B$5969,$A231,Games!$J$2:$J$5969)</f>
        <v>30</v>
      </c>
      <c r="C231" s="0" t="n">
        <f aca="false">COUNTIF(Games!$A:$A,$A231)+COUNTIF(Games!$B:$B,$A231)-B231</f>
        <v>7</v>
      </c>
      <c r="D231" s="0" t="n">
        <f aca="false">SUMIF(Games!$A$2:$A$5969,$A231,Games!$M$2:$M$5969)+SUMIF(Games!$B$2:$B$5969,$A231,Games!$K$2:$K$5969)</f>
        <v>726</v>
      </c>
      <c r="E231" s="0" t="n">
        <f aca="false">SUMIF(Games!$A$2:$A$5969,$A231,Games!$N$2:$N$5969)+SUMIF(Games!$B$2:$B$5969,$A231,Games!$L$2:$L$5969)</f>
        <v>521</v>
      </c>
      <c r="F231" s="0" t="n">
        <f aca="false">SUMIF(Games!$A$2:$A$5969,$A231,Games!$Q$2:$Q$5969)+SUMIF(Games!$B$2:$B$5969,$A231,Games!$O$2:$O$5969)</f>
        <v>23153</v>
      </c>
      <c r="G231" s="0" t="n">
        <f aca="false">SUMIF(Games!$A$2:$A$5969,$A231,Games!$R$2:$R$5969)+SUMIF(Games!$B$2:$B$5969,$A231,Games!$P$2:$P$5969)</f>
        <v>17676</v>
      </c>
      <c r="H231" s="0" t="n">
        <f aca="false">SUMIF(Games!$A$2:$A$5969,$A231,Games!$S$2:$S$5969)+SUMIF(Games!$B$2:$B$5969,$A231,Games!$T$2:$T$5969)</f>
        <v>131.599568514131</v>
      </c>
      <c r="I231" s="0" t="n">
        <f aca="false">SUMIF(Games!$A$2:$A$5969,$A231,Games!$E$2:$E$5969)+SUMIF(Games!$B$2:$B$5969,$A231,Games!$F$2:$F$5969)</f>
        <v>1295</v>
      </c>
      <c r="J231" s="0" t="n">
        <f aca="false">SUMIF(Games!$A$2:$A$5969,$A231,Games!$F$2:$F$5969)+SUMIF(Games!$B$2:$B$5969,$A231,Games!$E$2:$E$5969)</f>
        <v>1201</v>
      </c>
      <c r="K231" s="0" t="n">
        <f aca="false">SUMIF(Games!$A$2:$A$5969,$A231,Games!$G$2:$G$5969)+SUMIF(Games!$B$2:$B$5969,$A231,Games!$H$2:$H$5969)</f>
        <v>399</v>
      </c>
      <c r="L231" s="0" t="n">
        <f aca="false">SUMIF(Games!$A$2:$A$5969,$A231,Games!$H$2:$H$5969)+SUMIF(Games!$B$2:$B$5969,$A231,Games!$G$2:$G$5969)</f>
        <v>447</v>
      </c>
      <c r="M231" s="0" t="n">
        <f aca="false">SUMIF(Games!$A:$A,$A231,Games!I:I)</f>
        <v>9</v>
      </c>
      <c r="N231" s="0" t="n">
        <f aca="false">COUNTIF(Games!$A:$A,$A231)-M231</f>
        <v>3</v>
      </c>
      <c r="O231" s="0" t="n">
        <f aca="false">I231-J231</f>
        <v>94</v>
      </c>
      <c r="P231" s="0" t="n">
        <f aca="false">IFERROR(O231/Y231,0)</f>
        <v>2.54054054054054</v>
      </c>
      <c r="Q231" s="0" t="n">
        <f aca="false">L231-K231</f>
        <v>48</v>
      </c>
      <c r="R231" s="0" t="n">
        <f aca="false">IFERROR(Q231/Y231,0)</f>
        <v>1.2972972972973</v>
      </c>
      <c r="S231" s="0" t="s">
        <v>757</v>
      </c>
      <c r="T231" s="0" t="n">
        <f aca="false">IFERROR((B231/(B231+C231))*25,0)+IFERROR((D231/(D231+E231))*25,0)+IFERROR((F231/(F231+G231))*10,0)+H231+((P231-RDAVG)/RebSD)*10+((R231-TODAVG)/TOSD)*6</f>
        <v>181.468928611363</v>
      </c>
      <c r="U231" s="0" t="n">
        <f aca="false">W231*X231</f>
        <v>0.331938127531594</v>
      </c>
      <c r="V231" s="0" t="n">
        <f aca="false">RANK(U231,U$2:U$352)</f>
        <v>39</v>
      </c>
      <c r="W231" s="0" t="n">
        <f aca="false">IFERROR((D231-C231)/(D231+E231-(B231+C231)),0)</f>
        <v>0.594214876033058</v>
      </c>
      <c r="X231" s="0" t="n">
        <f aca="false">IFERROR((F231-((B231+C231)*B231))/((F231+G231)-(B231+C231)^2),0)</f>
        <v>0.558616320324379</v>
      </c>
      <c r="Y231" s="0" t="n">
        <f aca="false">COUNTIFS(Games!$A$2:$A$5969,$A231,Games!$E$2:$E$5969,"&lt;&gt;")+COUNTIFS(Games!$B$2:$B$5969,$A231,Games!$F$2:$F$5969,"&lt;&gt;")</f>
        <v>37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SUMIF(Games!$A$2:$A$5969,$A232,Games!$I$2:$I$5969)+SUMIF(Games!$B$2:$B$5969,$A232,Games!$J$2:$J$5969)</f>
        <v>18</v>
      </c>
      <c r="C232" s="0" t="n">
        <f aca="false">COUNTIF(Games!$A:$A,$A232)+COUNTIF(Games!$B:$B,$A232)-B232</f>
        <v>15</v>
      </c>
      <c r="D232" s="0" t="n">
        <f aca="false">SUMIF(Games!$A$2:$A$5969,$A232,Games!$M$2:$M$5969)+SUMIF(Games!$B$2:$B$5969,$A232,Games!$K$2:$K$5969)</f>
        <v>473</v>
      </c>
      <c r="E232" s="0" t="n">
        <f aca="false">SUMIF(Games!$A$2:$A$5969,$A232,Games!$N$2:$N$5969)+SUMIF(Games!$B$2:$B$5969,$A232,Games!$L$2:$L$5969)</f>
        <v>475</v>
      </c>
      <c r="F232" s="0" t="n">
        <f aca="false">SUMIF(Games!$A$2:$A$5969,$A232,Games!$Q$2:$Q$5969)+SUMIF(Games!$B$2:$B$5969,$A232,Games!$O$2:$O$5969)</f>
        <v>15051</v>
      </c>
      <c r="G232" s="0" t="n">
        <f aca="false">SUMIF(Games!$A$2:$A$5969,$A232,Games!$R$2:$R$5969)+SUMIF(Games!$B$2:$B$5969,$A232,Games!$P$2:$P$5969)</f>
        <v>13814</v>
      </c>
      <c r="H232" s="0" t="n">
        <f aca="false">SUMIF(Games!$A$2:$A$5969,$A232,Games!$S$2:$S$5969)+SUMIF(Games!$B$2:$B$5969,$A232,Games!$T$2:$T$5969)</f>
        <v>15.7577074533939</v>
      </c>
      <c r="I232" s="0" t="n">
        <f aca="false">SUMIF(Games!$A$2:$A$5969,$A232,Games!$E$2:$E$5969)+SUMIF(Games!$B$2:$B$5969,$A232,Games!$F$2:$F$5969)</f>
        <v>1111</v>
      </c>
      <c r="J232" s="0" t="n">
        <f aca="false">SUMIF(Games!$A$2:$A$5969,$A232,Games!$F$2:$F$5969)+SUMIF(Games!$B$2:$B$5969,$A232,Games!$E$2:$E$5969)</f>
        <v>1147</v>
      </c>
      <c r="K232" s="0" t="n">
        <f aca="false">SUMIF(Games!$A$2:$A$5969,$A232,Games!$G$2:$G$5969)+SUMIF(Games!$B$2:$B$5969,$A232,Games!$H$2:$H$5969)</f>
        <v>373</v>
      </c>
      <c r="L232" s="0" t="n">
        <f aca="false">SUMIF(Games!$A$2:$A$5969,$A232,Games!$H$2:$H$5969)+SUMIF(Games!$B$2:$B$5969,$A232,Games!$G$2:$G$5969)</f>
        <v>474</v>
      </c>
      <c r="M232" s="0" t="n">
        <f aca="false">SUMIF(Games!$A:$A,$A232,Games!I:I)</f>
        <v>5</v>
      </c>
      <c r="N232" s="0" t="n">
        <f aca="false">COUNTIF(Games!$A:$A,$A232)-M232</f>
        <v>10</v>
      </c>
      <c r="O232" s="0" t="n">
        <f aca="false">I232-J232</f>
        <v>-36</v>
      </c>
      <c r="P232" s="0" t="n">
        <f aca="false">IFERROR(O232/Y232,0)</f>
        <v>-1.125</v>
      </c>
      <c r="Q232" s="0" t="n">
        <f aca="false">L232-K232</f>
        <v>101</v>
      </c>
      <c r="R232" s="0" t="n">
        <f aca="false">IFERROR(Q232/Y232,0)</f>
        <v>3.15625</v>
      </c>
      <c r="S232" s="0" t="s">
        <v>754</v>
      </c>
      <c r="T232" s="0" t="n">
        <f aca="false">IFERROR((B232/(B232+C232))*25,0)+IFERROR((D232/(D232+E232))*25,0)+IFERROR((F232/(F232+G232))*10,0)+H232+((P232-RDAVG)/RebSD)*10+((R232-TODAVG)/TOSD)*6</f>
        <v>52.1925293312071</v>
      </c>
      <c r="U232" s="0" t="n">
        <f aca="false">W232*X232</f>
        <v>0.260527073732719</v>
      </c>
      <c r="V232" s="0" t="n">
        <f aca="false">RANK(U232,U$2:U$352)</f>
        <v>233</v>
      </c>
      <c r="W232" s="0" t="n">
        <f aca="false">IFERROR((D232-C232)/(D232+E232-(B232+C232)),0)</f>
        <v>0.500546448087432</v>
      </c>
      <c r="X232" s="0" t="n">
        <f aca="false">IFERROR((F232-((B232+C232)*B232))/((F232+G232)-(B232+C232)^2),0)</f>
        <v>0.520485311059908</v>
      </c>
      <c r="Y232" s="0" t="n">
        <f aca="false">COUNTIFS(Games!$A$2:$A$5969,$A232,Games!$E$2:$E$5969,"&lt;&gt;")+COUNTIFS(Games!$B$2:$B$5969,$A232,Games!$F$2:$F$5969,"&lt;&gt;")</f>
        <v>32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SUMIF(Games!$A$2:$A$5969,$A233,Games!$I$2:$I$5969)+SUMIF(Games!$B$2:$B$5969,$A233,Games!$J$2:$J$5969)</f>
        <v>12</v>
      </c>
      <c r="C233" s="0" t="n">
        <f aca="false">COUNTIF(Games!$A:$A,$A233)+COUNTIF(Games!$B:$B,$A233)-B233</f>
        <v>21</v>
      </c>
      <c r="D233" s="0" t="n">
        <f aca="false">SUMIF(Games!$A$2:$A$5969,$A233,Games!$M$2:$M$5969)+SUMIF(Games!$B$2:$B$5969,$A233,Games!$K$2:$K$5969)</f>
        <v>483</v>
      </c>
      <c r="E233" s="0" t="n">
        <f aca="false">SUMIF(Games!$A$2:$A$5969,$A233,Games!$N$2:$N$5969)+SUMIF(Games!$B$2:$B$5969,$A233,Games!$L$2:$L$5969)</f>
        <v>570</v>
      </c>
      <c r="F233" s="0" t="n">
        <f aca="false">SUMIF(Games!$A$2:$A$5969,$A233,Games!$Q$2:$Q$5969)+SUMIF(Games!$B$2:$B$5969,$A233,Games!$O$2:$O$5969)</f>
        <v>16746</v>
      </c>
      <c r="G233" s="0" t="n">
        <f aca="false">SUMIF(Games!$A$2:$A$5969,$A233,Games!$R$2:$R$5969)+SUMIF(Games!$B$2:$B$5969,$A233,Games!$P$2:$P$5969)</f>
        <v>16941</v>
      </c>
      <c r="H233" s="0" t="n">
        <f aca="false">SUMIF(Games!$A$2:$A$5969,$A233,Games!$S$2:$S$5969)+SUMIF(Games!$B$2:$B$5969,$A233,Games!$T$2:$T$5969)</f>
        <v>-44.7136302059011</v>
      </c>
      <c r="I233" s="0" t="n">
        <f aca="false">SUMIF(Games!$A$2:$A$5969,$A233,Games!$E$2:$E$5969)+SUMIF(Games!$B$2:$B$5969,$A233,Games!$F$2:$F$5969)</f>
        <v>1142</v>
      </c>
      <c r="J233" s="0" t="n">
        <f aca="false">SUMIF(Games!$A$2:$A$5969,$A233,Games!$F$2:$F$5969)+SUMIF(Games!$B$2:$B$5969,$A233,Games!$E$2:$E$5969)</f>
        <v>1181</v>
      </c>
      <c r="K233" s="0" t="n">
        <f aca="false">SUMIF(Games!$A$2:$A$5969,$A233,Games!$G$2:$G$5969)+SUMIF(Games!$B$2:$B$5969,$A233,Games!$H$2:$H$5969)</f>
        <v>446</v>
      </c>
      <c r="L233" s="0" t="n">
        <f aca="false">SUMIF(Games!$A$2:$A$5969,$A233,Games!$H$2:$H$5969)+SUMIF(Games!$B$2:$B$5969,$A233,Games!$G$2:$G$5969)</f>
        <v>376</v>
      </c>
      <c r="M233" s="0" t="n">
        <f aca="false">SUMIF(Games!$A:$A,$A233,Games!I:I)</f>
        <v>4</v>
      </c>
      <c r="N233" s="0" t="n">
        <f aca="false">COUNTIF(Games!$A:$A,$A233)-M233</f>
        <v>15</v>
      </c>
      <c r="O233" s="0" t="n">
        <f aca="false">I233-J233</f>
        <v>-39</v>
      </c>
      <c r="P233" s="0" t="n">
        <f aca="false">IFERROR(O233/Y233,0)</f>
        <v>-1.18181818181818</v>
      </c>
      <c r="Q233" s="0" t="n">
        <f aca="false">L233-K233</f>
        <v>-70</v>
      </c>
      <c r="R233" s="0" t="n">
        <f aca="false">IFERROR(Q233/Y233,0)</f>
        <v>-2.12121212121212</v>
      </c>
      <c r="S233" s="0" t="s">
        <v>747</v>
      </c>
      <c r="T233" s="0" t="n">
        <f aca="false">IFERROR((B233/(B233+C233))*25,0)+IFERROR((D233/(D233+E233))*25,0)+IFERROR((F233/(F233+G233))*10,0)+H233+((P233-RDAVG)/RebSD)*10+((R233-TODAVG)/TOSD)*6</f>
        <v>-31.0913892759481</v>
      </c>
      <c r="U233" s="0" t="n">
        <f aca="false">W233*X233</f>
        <v>0.227179220666732</v>
      </c>
      <c r="V233" s="0" t="n">
        <f aca="false">RANK(U233,U$2:U$352)</f>
        <v>322</v>
      </c>
      <c r="W233" s="0" t="n">
        <f aca="false">IFERROR((D233-C233)/(D233+E233-(B233+C233)),0)</f>
        <v>0.452941176470588</v>
      </c>
      <c r="X233" s="0" t="n">
        <f aca="false">IFERROR((F233-((B233+C233)*B233))/((F233+G233)-(B233+C233)^2),0)</f>
        <v>0.501564513160317</v>
      </c>
      <c r="Y233" s="0" t="n">
        <f aca="false">COUNTIFS(Games!$A$2:$A$5969,$A233,Games!$E$2:$E$5969,"&lt;&gt;")+COUNTIFS(Games!$B$2:$B$5969,$A233,Games!$F$2:$F$5969,"&lt;&gt;")</f>
        <v>33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SUMIF(Games!$A$2:$A$5969,$A234,Games!$I$2:$I$5969)+SUMIF(Games!$B$2:$B$5969,$A234,Games!$J$2:$J$5969)</f>
        <v>23</v>
      </c>
      <c r="C234" s="0" t="n">
        <f aca="false">COUNTIF(Games!$A:$A,$A234)+COUNTIF(Games!$B:$B,$A234)-B234</f>
        <v>13</v>
      </c>
      <c r="D234" s="0" t="n">
        <f aca="false">SUMIF(Games!$A$2:$A$5969,$A234,Games!$M$2:$M$5969)+SUMIF(Games!$B$2:$B$5969,$A234,Games!$K$2:$K$5969)</f>
        <v>577</v>
      </c>
      <c r="E234" s="0" t="n">
        <f aca="false">SUMIF(Games!$A$2:$A$5969,$A234,Games!$N$2:$N$5969)+SUMIF(Games!$B$2:$B$5969,$A234,Games!$L$2:$L$5969)</f>
        <v>554</v>
      </c>
      <c r="F234" s="0" t="n">
        <f aca="false">SUMIF(Games!$A$2:$A$5969,$A234,Games!$Q$2:$Q$5969)+SUMIF(Games!$B$2:$B$5969,$A234,Games!$O$2:$O$5969)</f>
        <v>18240</v>
      </c>
      <c r="G234" s="0" t="n">
        <f aca="false">SUMIF(Games!$A$2:$A$5969,$A234,Games!$R$2:$R$5969)+SUMIF(Games!$B$2:$B$5969,$A234,Games!$P$2:$P$5969)</f>
        <v>16933</v>
      </c>
      <c r="H234" s="0" t="n">
        <f aca="false">SUMIF(Games!$A$2:$A$5969,$A234,Games!$S$2:$S$5969)+SUMIF(Games!$B$2:$B$5969,$A234,Games!$T$2:$T$5969)</f>
        <v>21.1076292682913</v>
      </c>
      <c r="I234" s="0" t="n">
        <f aca="false">SUMIF(Games!$A$2:$A$5969,$A234,Games!$E$2:$E$5969)+SUMIF(Games!$B$2:$B$5969,$A234,Games!$F$2:$F$5969)</f>
        <v>1206</v>
      </c>
      <c r="J234" s="0" t="n">
        <f aca="false">SUMIF(Games!$A$2:$A$5969,$A234,Games!$F$2:$F$5969)+SUMIF(Games!$B$2:$B$5969,$A234,Games!$E$2:$E$5969)</f>
        <v>1103</v>
      </c>
      <c r="K234" s="0" t="n">
        <f aca="false">SUMIF(Games!$A$2:$A$5969,$A234,Games!$G$2:$G$5969)+SUMIF(Games!$B$2:$B$5969,$A234,Games!$H$2:$H$5969)</f>
        <v>426</v>
      </c>
      <c r="L234" s="0" t="n">
        <f aca="false">SUMIF(Games!$A$2:$A$5969,$A234,Games!$H$2:$H$5969)+SUMIF(Games!$B$2:$B$5969,$A234,Games!$G$2:$G$5969)</f>
        <v>454</v>
      </c>
      <c r="M234" s="0" t="n">
        <f aca="false">SUMIF(Games!$A:$A,$A234,Games!I:I)</f>
        <v>7</v>
      </c>
      <c r="N234" s="0" t="n">
        <f aca="false">COUNTIF(Games!$A:$A,$A234)-M234</f>
        <v>11</v>
      </c>
      <c r="O234" s="0" t="n">
        <f aca="false">I234-J234</f>
        <v>103</v>
      </c>
      <c r="P234" s="0" t="n">
        <f aca="false">IFERROR(O234/Y234,0)</f>
        <v>2.94285714285714</v>
      </c>
      <c r="Q234" s="0" t="n">
        <f aca="false">L234-K234</f>
        <v>28</v>
      </c>
      <c r="R234" s="0" t="n">
        <f aca="false">IFERROR(Q234/Y234,0)</f>
        <v>0.8</v>
      </c>
      <c r="S234" s="0" t="s">
        <v>746</v>
      </c>
      <c r="T234" s="0" t="n">
        <f aca="false">IFERROR((B234/(B234+C234))*25,0)+IFERROR((D234/(D234+E234))*25,0)+IFERROR((F234/(F234+G234))*10,0)+H234+((P234-RDAVG)/RebSD)*10+((R234-TODAVG)/TOSD)*6</f>
        <v>63.9242933728711</v>
      </c>
      <c r="U234" s="0" t="n">
        <f aca="false">W234*X234</f>
        <v>0.264733376708083</v>
      </c>
      <c r="V234" s="0" t="n">
        <f aca="false">RANK(U234,U$2:U$352)</f>
        <v>213</v>
      </c>
      <c r="W234" s="0" t="n">
        <f aca="false">IFERROR((D234-C234)/(D234+E234-(B234+C234)),0)</f>
        <v>0.515068493150685</v>
      </c>
      <c r="X234" s="0" t="n">
        <f aca="false">IFERROR((F234-((B234+C234)*B234))/((F234+G234)-(B234+C234)^2),0)</f>
        <v>0.513977034566225</v>
      </c>
      <c r="Y234" s="0" t="n">
        <f aca="false">COUNTIFS(Games!$A$2:$A$5969,$A234,Games!$E$2:$E$5969,"&lt;&gt;")+COUNTIFS(Games!$B$2:$B$5969,$A234,Games!$F$2:$F$5969,"&lt;&gt;")</f>
        <v>35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SUMIF(Games!$A$2:$A$5969,$A235,Games!$I$2:$I$5969)+SUMIF(Games!$B$2:$B$5969,$A235,Games!$J$2:$J$5969)</f>
        <v>26</v>
      </c>
      <c r="C235" s="0" t="n">
        <f aca="false">COUNTIF(Games!$A:$A,$A235)+COUNTIF(Games!$B:$B,$A235)-B235</f>
        <v>8</v>
      </c>
      <c r="D235" s="0" t="n">
        <f aca="false">SUMIF(Games!$A$2:$A$5969,$A235,Games!$M$2:$M$5969)+SUMIF(Games!$B$2:$B$5969,$A235,Games!$K$2:$K$5969)</f>
        <v>627</v>
      </c>
      <c r="E235" s="0" t="n">
        <f aca="false">SUMIF(Games!$A$2:$A$5969,$A235,Games!$N$2:$N$5969)+SUMIF(Games!$B$2:$B$5969,$A235,Games!$L$2:$L$5969)</f>
        <v>488</v>
      </c>
      <c r="F235" s="0" t="n">
        <f aca="false">SUMIF(Games!$A$2:$A$5969,$A235,Games!$Q$2:$Q$5969)+SUMIF(Games!$B$2:$B$5969,$A235,Games!$O$2:$O$5969)</f>
        <v>19529</v>
      </c>
      <c r="G235" s="0" t="n">
        <f aca="false">SUMIF(Games!$A$2:$A$5969,$A235,Games!$R$2:$R$5969)+SUMIF(Games!$B$2:$B$5969,$A235,Games!$P$2:$P$5969)</f>
        <v>16649</v>
      </c>
      <c r="H235" s="0" t="n">
        <f aca="false">SUMIF(Games!$A$2:$A$5969,$A235,Games!$S$2:$S$5969)+SUMIF(Games!$B$2:$B$5969,$A235,Games!$T$2:$T$5969)</f>
        <v>73.9920188960789</v>
      </c>
      <c r="I235" s="0" t="n">
        <f aca="false">SUMIF(Games!$A$2:$A$5969,$A235,Games!$E$2:$E$5969)+SUMIF(Games!$B$2:$B$5969,$A235,Games!$F$2:$F$5969)</f>
        <v>1171</v>
      </c>
      <c r="J235" s="0" t="n">
        <f aca="false">SUMIF(Games!$A$2:$A$5969,$A235,Games!$F$2:$F$5969)+SUMIF(Games!$B$2:$B$5969,$A235,Games!$E$2:$E$5969)</f>
        <v>1170</v>
      </c>
      <c r="K235" s="0" t="n">
        <f aca="false">SUMIF(Games!$A$2:$A$5969,$A235,Games!$G$2:$G$5969)+SUMIF(Games!$B$2:$B$5969,$A235,Games!$H$2:$H$5969)</f>
        <v>363</v>
      </c>
      <c r="L235" s="0" t="n">
        <f aca="false">SUMIF(Games!$A$2:$A$5969,$A235,Games!$H$2:$H$5969)+SUMIF(Games!$B$2:$B$5969,$A235,Games!$G$2:$G$5969)</f>
        <v>536</v>
      </c>
      <c r="M235" s="0" t="n">
        <f aca="false">SUMIF(Games!$A:$A,$A235,Games!I:I)</f>
        <v>8</v>
      </c>
      <c r="N235" s="0" t="n">
        <f aca="false">COUNTIF(Games!$A:$A,$A235)-M235</f>
        <v>5</v>
      </c>
      <c r="O235" s="0" t="n">
        <f aca="false">I235-J235</f>
        <v>1</v>
      </c>
      <c r="P235" s="0" t="n">
        <f aca="false">IFERROR(O235/Y235,0)</f>
        <v>0.0294117647058824</v>
      </c>
      <c r="Q235" s="0" t="n">
        <f aca="false">L235-K235</f>
        <v>173</v>
      </c>
      <c r="R235" s="0" t="n">
        <f aca="false">IFERROR(Q235/Y235,0)</f>
        <v>5.08823529411765</v>
      </c>
      <c r="S235" s="0" t="s">
        <v>753</v>
      </c>
      <c r="T235" s="0" t="n">
        <f aca="false">IFERROR((B235/(B235+C235))*25,0)+IFERROR((D235/(D235+E235))*25,0)+IFERROR((F235/(F235+G235))*10,0)+H235+((P235-RDAVG)/RebSD)*10+((R235-TODAVG)/TOSD)*6</f>
        <v>127.061292882526</v>
      </c>
      <c r="U235" s="0" t="n">
        <f aca="false">W235*X235</f>
        <v>0.30485014018676</v>
      </c>
      <c r="V235" s="0" t="n">
        <f aca="false">RANK(U235,U$2:U$352)</f>
        <v>83</v>
      </c>
      <c r="W235" s="0" t="n">
        <f aca="false">IFERROR((D235-C235)/(D235+E235-(B235+C235)),0)</f>
        <v>0.572617946345976</v>
      </c>
      <c r="X235" s="0" t="n">
        <f aca="false">IFERROR((F235-((B235+C235)*B235))/((F235+G235)-(B235+C235)^2),0)</f>
        <v>0.532379647078979</v>
      </c>
      <c r="Y235" s="0" t="n">
        <f aca="false">COUNTIFS(Games!$A$2:$A$5969,$A235,Games!$E$2:$E$5969,"&lt;&gt;")+COUNTIFS(Games!$B$2:$B$5969,$A235,Games!$F$2:$F$5969,"&lt;&gt;")</f>
        <v>34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SUMIF(Games!$A$2:$A$5969,$A236,Games!$I$2:$I$5969)+SUMIF(Games!$B$2:$B$5969,$A236,Games!$J$2:$J$5969)</f>
        <v>7</v>
      </c>
      <c r="C236" s="0" t="n">
        <f aca="false">COUNTIF(Games!$A:$A,$A236)+COUNTIF(Games!$B:$B,$A236)-B236</f>
        <v>24</v>
      </c>
      <c r="D236" s="0" t="n">
        <f aca="false">SUMIF(Games!$A$2:$A$5969,$A236,Games!$M$2:$M$5969)+SUMIF(Games!$B$2:$B$5969,$A236,Games!$K$2:$K$5969)</f>
        <v>510</v>
      </c>
      <c r="E236" s="0" t="n">
        <f aca="false">SUMIF(Games!$A$2:$A$5969,$A236,Games!$N$2:$N$5969)+SUMIF(Games!$B$2:$B$5969,$A236,Games!$L$2:$L$5969)</f>
        <v>460</v>
      </c>
      <c r="F236" s="0" t="n">
        <f aca="false">SUMIF(Games!$A$2:$A$5969,$A236,Games!$Q$2:$Q$5969)+SUMIF(Games!$B$2:$B$5969,$A236,Games!$O$2:$O$5969)</f>
        <v>15932</v>
      </c>
      <c r="G236" s="0" t="n">
        <f aca="false">SUMIF(Games!$A$2:$A$5969,$A236,Games!$R$2:$R$5969)+SUMIF(Games!$B$2:$B$5969,$A236,Games!$P$2:$P$5969)</f>
        <v>14436</v>
      </c>
      <c r="H236" s="0" t="n">
        <f aca="false">SUMIF(Games!$A$2:$A$5969,$A236,Games!$S$2:$S$5969)+SUMIF(Games!$B$2:$B$5969,$A236,Games!$T$2:$T$5969)</f>
        <v>-48.950653337177</v>
      </c>
      <c r="I236" s="0" t="n">
        <f aca="false">SUMIF(Games!$A$2:$A$5969,$A236,Games!$E$2:$E$5969)+SUMIF(Games!$B$2:$B$5969,$A236,Games!$F$2:$F$5969)</f>
        <v>1140</v>
      </c>
      <c r="J236" s="0" t="n">
        <f aca="false">SUMIF(Games!$A$2:$A$5969,$A236,Games!$F$2:$F$5969)+SUMIF(Games!$B$2:$B$5969,$A236,Games!$E$2:$E$5969)</f>
        <v>1152</v>
      </c>
      <c r="K236" s="0" t="n">
        <f aca="false">SUMIF(Games!$A$2:$A$5969,$A236,Games!$G$2:$G$5969)+SUMIF(Games!$B$2:$B$5969,$A236,Games!$H$2:$H$5969)</f>
        <v>460</v>
      </c>
      <c r="L236" s="0" t="n">
        <f aca="false">SUMIF(Games!$A$2:$A$5969,$A236,Games!$H$2:$H$5969)+SUMIF(Games!$B$2:$B$5969,$A236,Games!$G$2:$G$5969)</f>
        <v>368</v>
      </c>
      <c r="M236" s="0" t="n">
        <f aca="false">SUMIF(Games!$A:$A,$A236,Games!I:I)</f>
        <v>2</v>
      </c>
      <c r="N236" s="0" t="n">
        <f aca="false">COUNTIF(Games!$A:$A,$A236)-M236</f>
        <v>13</v>
      </c>
      <c r="O236" s="0" t="n">
        <f aca="false">I236-J236</f>
        <v>-12</v>
      </c>
      <c r="P236" s="0" t="n">
        <f aca="false">IFERROR(O236/Y236,0)</f>
        <v>-0.387096774193548</v>
      </c>
      <c r="Q236" s="0" t="n">
        <f aca="false">L236-K236</f>
        <v>-92</v>
      </c>
      <c r="R236" s="0" t="n">
        <f aca="false">IFERROR(Q236/Y236,0)</f>
        <v>-2.96774193548387</v>
      </c>
      <c r="S236" s="0" t="s">
        <v>749</v>
      </c>
      <c r="T236" s="0" t="n">
        <f aca="false">IFERROR((B236/(B236+C236))*25,0)+IFERROR((D236/(D236+E236))*25,0)+IFERROR((F236/(F236+G236))*10,0)+H236+((P236-RDAVG)/RebSD)*10+((R236-TODAVG)/TOSD)*6</f>
        <v>-37.3143645332709</v>
      </c>
      <c r="U236" s="0" t="n">
        <f aca="false">W236*X236</f>
        <v>0.276588641225693</v>
      </c>
      <c r="V236" s="0" t="n">
        <f aca="false">RANK(U236,U$2:U$352)</f>
        <v>157</v>
      </c>
      <c r="W236" s="0" t="n">
        <f aca="false">IFERROR((D236-C236)/(D236+E236-(B236+C236)),0)</f>
        <v>0.517571884984026</v>
      </c>
      <c r="X236" s="0" t="n">
        <f aca="false">IFERROR((F236-((B236+C236)*B236))/((F236+G236)-(B236+C236)^2),0)</f>
        <v>0.534396572244704</v>
      </c>
      <c r="Y236" s="0" t="n">
        <f aca="false">COUNTIFS(Games!$A$2:$A$5969,$A236,Games!$E$2:$E$5969,"&lt;&gt;")+COUNTIFS(Games!$B$2:$B$5969,$A236,Games!$F$2:$F$5969,"&lt;&gt;")</f>
        <v>31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SUMIF(Games!$A$2:$A$5969,$A237,Games!$I$2:$I$5969)+SUMIF(Games!$B$2:$B$5969,$A237,Games!$J$2:$J$5969)</f>
        <v>12</v>
      </c>
      <c r="C237" s="0" t="n">
        <f aca="false">COUNTIF(Games!$A:$A,$A237)+COUNTIF(Games!$B:$B,$A237)-B237</f>
        <v>20</v>
      </c>
      <c r="D237" s="0" t="n">
        <f aca="false">SUMIF(Games!$A$2:$A$5969,$A237,Games!$M$2:$M$5969)+SUMIF(Games!$B$2:$B$5969,$A237,Games!$K$2:$K$5969)</f>
        <v>593</v>
      </c>
      <c r="E237" s="0" t="n">
        <f aca="false">SUMIF(Games!$A$2:$A$5969,$A237,Games!$N$2:$N$5969)+SUMIF(Games!$B$2:$B$5969,$A237,Games!$L$2:$L$5969)</f>
        <v>457</v>
      </c>
      <c r="F237" s="0" t="n">
        <f aca="false">SUMIF(Games!$A$2:$A$5969,$A237,Games!$Q$2:$Q$5969)+SUMIF(Games!$B$2:$B$5969,$A237,Games!$O$2:$O$5969)</f>
        <v>17786</v>
      </c>
      <c r="G237" s="0" t="n">
        <f aca="false">SUMIF(Games!$A$2:$A$5969,$A237,Games!$R$2:$R$5969)+SUMIF(Games!$B$2:$B$5969,$A237,Games!$P$2:$P$5969)</f>
        <v>16166</v>
      </c>
      <c r="H237" s="0" t="n">
        <f aca="false">SUMIF(Games!$A$2:$A$5969,$A237,Games!$S$2:$S$5969)+SUMIF(Games!$B$2:$B$5969,$A237,Games!$T$2:$T$5969)</f>
        <v>-12.4476759367939</v>
      </c>
      <c r="I237" s="0" t="n">
        <f aca="false">SUMIF(Games!$A$2:$A$5969,$A237,Games!$E$2:$E$5969)+SUMIF(Games!$B$2:$B$5969,$A237,Games!$F$2:$F$5969)</f>
        <v>940</v>
      </c>
      <c r="J237" s="0" t="n">
        <f aca="false">SUMIF(Games!$A$2:$A$5969,$A237,Games!$F$2:$F$5969)+SUMIF(Games!$B$2:$B$5969,$A237,Games!$E$2:$E$5969)</f>
        <v>1076</v>
      </c>
      <c r="K237" s="0" t="n">
        <f aca="false">SUMIF(Games!$A$2:$A$5969,$A237,Games!$G$2:$G$5969)+SUMIF(Games!$B$2:$B$5969,$A237,Games!$H$2:$H$5969)</f>
        <v>367</v>
      </c>
      <c r="L237" s="0" t="n">
        <f aca="false">SUMIF(Games!$A$2:$A$5969,$A237,Games!$H$2:$H$5969)+SUMIF(Games!$B$2:$B$5969,$A237,Games!$G$2:$G$5969)</f>
        <v>406</v>
      </c>
      <c r="M237" s="0" t="n">
        <f aca="false">SUMIF(Games!$A:$A,$A237,Games!I:I)</f>
        <v>5</v>
      </c>
      <c r="N237" s="0" t="n">
        <f aca="false">COUNTIF(Games!$A:$A,$A237)-M237</f>
        <v>10</v>
      </c>
      <c r="O237" s="0" t="n">
        <f aca="false">I237-J237</f>
        <v>-136</v>
      </c>
      <c r="P237" s="0" t="n">
        <f aca="false">IFERROR(O237/Y237,0)</f>
        <v>-4.38709677419355</v>
      </c>
      <c r="Q237" s="0" t="n">
        <f aca="false">L237-K237</f>
        <v>39</v>
      </c>
      <c r="R237" s="0" t="n">
        <f aca="false">IFERROR(Q237/Y237,0)</f>
        <v>1.25806451612903</v>
      </c>
      <c r="S237" s="0" t="s">
        <v>753</v>
      </c>
      <c r="T237" s="0" t="n">
        <f aca="false">IFERROR((B237/(B237+C237))*25,0)+IFERROR((D237/(D237+E237))*25,0)+IFERROR((F237/(F237+G237))*10,0)+H237+((P237-RDAVG)/RebSD)*10+((R237-TODAVG)/TOSD)*6</f>
        <v>6.25287923006904</v>
      </c>
      <c r="U237" s="0" t="n">
        <f aca="false">W237*X237</f>
        <v>0.297468275129305</v>
      </c>
      <c r="V237" s="0" t="n">
        <f aca="false">RANK(U237,U$2:U$352)</f>
        <v>95</v>
      </c>
      <c r="W237" s="0" t="n">
        <f aca="false">IFERROR((D237-C237)/(D237+E237-(B237+C237)),0)</f>
        <v>0.56286836935167</v>
      </c>
      <c r="X237" s="0" t="n">
        <f aca="false">IFERROR((F237-((B237+C237)*B237))/((F237+G237)-(B237+C237)^2),0)</f>
        <v>0.528486394557823</v>
      </c>
      <c r="Y237" s="0" t="n">
        <f aca="false">COUNTIFS(Games!$A$2:$A$5969,$A237,Games!$E$2:$E$5969,"&lt;&gt;")+COUNTIFS(Games!$B$2:$B$5969,$A237,Games!$F$2:$F$5969,"&lt;&gt;")</f>
        <v>31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SUMIF(Games!$A$2:$A$5969,$A238,Games!$I$2:$I$5969)+SUMIF(Games!$B$2:$B$5969,$A238,Games!$J$2:$J$5969)</f>
        <v>22</v>
      </c>
      <c r="C238" s="0" t="n">
        <f aca="false">COUNTIF(Games!$A:$A,$A238)+COUNTIF(Games!$B:$B,$A238)-B238</f>
        <v>9</v>
      </c>
      <c r="D238" s="0" t="n">
        <f aca="false">SUMIF(Games!$A$2:$A$5969,$A238,Games!$M$2:$M$5969)+SUMIF(Games!$B$2:$B$5969,$A238,Games!$K$2:$K$5969)</f>
        <v>500</v>
      </c>
      <c r="E238" s="0" t="n">
        <f aca="false">SUMIF(Games!$A$2:$A$5969,$A238,Games!$N$2:$N$5969)+SUMIF(Games!$B$2:$B$5969,$A238,Games!$L$2:$L$5969)</f>
        <v>520</v>
      </c>
      <c r="F238" s="0" t="n">
        <f aca="false">SUMIF(Games!$A$2:$A$5969,$A238,Games!$Q$2:$Q$5969)+SUMIF(Games!$B$2:$B$5969,$A238,Games!$O$2:$O$5969)</f>
        <v>16265</v>
      </c>
      <c r="G238" s="0" t="n">
        <f aca="false">SUMIF(Games!$A$2:$A$5969,$A238,Games!$R$2:$R$5969)+SUMIF(Games!$B$2:$B$5969,$A238,Games!$P$2:$P$5969)</f>
        <v>16331</v>
      </c>
      <c r="H238" s="0" t="n">
        <f aca="false">SUMIF(Games!$A$2:$A$5969,$A238,Games!$S$2:$S$5969)+SUMIF(Games!$B$2:$B$5969,$A238,Games!$T$2:$T$5969)</f>
        <v>28.8563369470034</v>
      </c>
      <c r="I238" s="0" t="n">
        <f aca="false">SUMIF(Games!$A$2:$A$5969,$A238,Games!$E$2:$E$5969)+SUMIF(Games!$B$2:$B$5969,$A238,Games!$F$2:$F$5969)</f>
        <v>1215</v>
      </c>
      <c r="J238" s="0" t="n">
        <f aca="false">SUMIF(Games!$A$2:$A$5969,$A238,Games!$F$2:$F$5969)+SUMIF(Games!$B$2:$B$5969,$A238,Games!$E$2:$E$5969)</f>
        <v>1130</v>
      </c>
      <c r="K238" s="0" t="n">
        <f aca="false">SUMIF(Games!$A$2:$A$5969,$A238,Games!$G$2:$G$5969)+SUMIF(Games!$B$2:$B$5969,$A238,Games!$H$2:$H$5969)</f>
        <v>413</v>
      </c>
      <c r="L238" s="0" t="n">
        <f aca="false">SUMIF(Games!$A$2:$A$5969,$A238,Games!$H$2:$H$5969)+SUMIF(Games!$B$2:$B$5969,$A238,Games!$G$2:$G$5969)</f>
        <v>482</v>
      </c>
      <c r="M238" s="0" t="n">
        <f aca="false">SUMIF(Games!$A:$A,$A238,Games!I:I)</f>
        <v>9</v>
      </c>
      <c r="N238" s="0" t="n">
        <f aca="false">COUNTIF(Games!$A:$A,$A238)-M238</f>
        <v>7</v>
      </c>
      <c r="O238" s="0" t="n">
        <f aca="false">I238-J238</f>
        <v>85</v>
      </c>
      <c r="P238" s="0" t="n">
        <f aca="false">IFERROR(O238/Y238,0)</f>
        <v>2.74193548387097</v>
      </c>
      <c r="Q238" s="0" t="n">
        <f aca="false">L238-K238</f>
        <v>69</v>
      </c>
      <c r="R238" s="0" t="n">
        <f aca="false">IFERROR(Q238/Y238,0)</f>
        <v>2.2258064516129</v>
      </c>
      <c r="S238" s="0" t="s">
        <v>747</v>
      </c>
      <c r="T238" s="0" t="n">
        <f aca="false">IFERROR((B238/(B238+C238))*25,0)+IFERROR((D238/(D238+E238))*25,0)+IFERROR((F238/(F238+G238))*10,0)+H238+((P238-RDAVG)/RebSD)*10+((R238-TODAVG)/TOSD)*6</f>
        <v>76.7431990696509</v>
      </c>
      <c r="U238" s="0" t="n">
        <f aca="false">W238*X238</f>
        <v>0.244550430905601</v>
      </c>
      <c r="V238" s="0" t="n">
        <f aca="false">RANK(U238,U$2:U$352)</f>
        <v>287</v>
      </c>
      <c r="W238" s="0" t="n">
        <f aca="false">IFERROR((D238-C238)/(D238+E238-(B238+C238)),0)</f>
        <v>0.496461071789687</v>
      </c>
      <c r="X238" s="0" t="n">
        <f aca="false">IFERROR((F238-((B238+C238)*B238))/((F238+G238)-(B238+C238)^2),0)</f>
        <v>0.492587324166272</v>
      </c>
      <c r="Y238" s="0" t="n">
        <f aca="false">COUNTIFS(Games!$A$2:$A$5969,$A238,Games!$E$2:$E$5969,"&lt;&gt;")+COUNTIFS(Games!$B$2:$B$5969,$A238,Games!$F$2:$F$5969,"&lt;&gt;")</f>
        <v>31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SUMIF(Games!$A$2:$A$5969,$A239,Games!$I$2:$I$5969)+SUMIF(Games!$B$2:$B$5969,$A239,Games!$J$2:$J$5969)</f>
        <v>16</v>
      </c>
      <c r="C239" s="0" t="n">
        <f aca="false">COUNTIF(Games!$A:$A,$A239)+COUNTIF(Games!$B:$B,$A239)-B239</f>
        <v>17</v>
      </c>
      <c r="D239" s="0" t="n">
        <f aca="false">SUMIF(Games!$A$2:$A$5969,$A239,Games!$M$2:$M$5969)+SUMIF(Games!$B$2:$B$5969,$A239,Games!$K$2:$K$5969)</f>
        <v>525</v>
      </c>
      <c r="E239" s="0" t="n">
        <f aca="false">SUMIF(Games!$A$2:$A$5969,$A239,Games!$N$2:$N$5969)+SUMIF(Games!$B$2:$B$5969,$A239,Games!$L$2:$L$5969)</f>
        <v>540</v>
      </c>
      <c r="F239" s="0" t="n">
        <f aca="false">SUMIF(Games!$A$2:$A$5969,$A239,Games!$Q$2:$Q$5969)+SUMIF(Games!$B$2:$B$5969,$A239,Games!$O$2:$O$5969)</f>
        <v>16150</v>
      </c>
      <c r="G239" s="0" t="n">
        <f aca="false">SUMIF(Games!$A$2:$A$5969,$A239,Games!$R$2:$R$5969)+SUMIF(Games!$B$2:$B$5969,$A239,Games!$P$2:$P$5969)</f>
        <v>17168</v>
      </c>
      <c r="H239" s="0" t="n">
        <f aca="false">SUMIF(Games!$A$2:$A$5969,$A239,Games!$S$2:$S$5969)+SUMIF(Games!$B$2:$B$5969,$A239,Games!$T$2:$T$5969)</f>
        <v>-17.8678027482043</v>
      </c>
      <c r="I239" s="0" t="n">
        <f aca="false">SUMIF(Games!$A$2:$A$5969,$A239,Games!$E$2:$E$5969)+SUMIF(Games!$B$2:$B$5969,$A239,Games!$F$2:$F$5969)</f>
        <v>1144</v>
      </c>
      <c r="J239" s="0" t="n">
        <f aca="false">SUMIF(Games!$A$2:$A$5969,$A239,Games!$F$2:$F$5969)+SUMIF(Games!$B$2:$B$5969,$A239,Games!$E$2:$E$5969)</f>
        <v>1197</v>
      </c>
      <c r="K239" s="0" t="n">
        <f aca="false">SUMIF(Games!$A$2:$A$5969,$A239,Games!$G$2:$G$5969)+SUMIF(Games!$B$2:$B$5969,$A239,Games!$H$2:$H$5969)</f>
        <v>477</v>
      </c>
      <c r="L239" s="0" t="n">
        <f aca="false">SUMIF(Games!$A$2:$A$5969,$A239,Games!$H$2:$H$5969)+SUMIF(Games!$B$2:$B$5969,$A239,Games!$G$2:$G$5969)</f>
        <v>518</v>
      </c>
      <c r="M239" s="0" t="n">
        <f aca="false">SUMIF(Games!$A:$A,$A239,Games!I:I)</f>
        <v>9</v>
      </c>
      <c r="N239" s="0" t="n">
        <f aca="false">COUNTIF(Games!$A:$A,$A239)-M239</f>
        <v>11</v>
      </c>
      <c r="O239" s="0" t="n">
        <f aca="false">I239-J239</f>
        <v>-53</v>
      </c>
      <c r="P239" s="0" t="n">
        <f aca="false">IFERROR(O239/Y239,0)</f>
        <v>-1.65625</v>
      </c>
      <c r="Q239" s="0" t="n">
        <f aca="false">L239-K239</f>
        <v>41</v>
      </c>
      <c r="R239" s="0" t="n">
        <f aca="false">IFERROR(Q239/Y239,0)</f>
        <v>1.28125</v>
      </c>
      <c r="S239" s="0" t="s">
        <v>742</v>
      </c>
      <c r="T239" s="0" t="n">
        <f aca="false">IFERROR((B239/(B239+C239))*25,0)+IFERROR((D239/(D239+E239))*25,0)+IFERROR((F239/(F239+G239))*10,0)+H239+((P239-RDAVG)/RebSD)*10+((R239-TODAVG)/TOSD)*6</f>
        <v>9.06675018774056</v>
      </c>
      <c r="U239" s="0" t="n">
        <f aca="false">W239*X239</f>
        <v>0.238601856241466</v>
      </c>
      <c r="V239" s="0" t="n">
        <f aca="false">RANK(U239,U$2:U$352)</f>
        <v>299</v>
      </c>
      <c r="W239" s="0" t="n">
        <f aca="false">IFERROR((D239-C239)/(D239+E239-(B239+C239)),0)</f>
        <v>0.492248062015504</v>
      </c>
      <c r="X239" s="0" t="n">
        <f aca="false">IFERROR((F239-((B239+C239)*B239))/((F239+G239)-(B239+C239)^2),0)</f>
        <v>0.484718731577151</v>
      </c>
      <c r="Y239" s="0" t="n">
        <f aca="false">COUNTIFS(Games!$A$2:$A$5969,$A239,Games!$E$2:$E$5969,"&lt;&gt;")+COUNTIFS(Games!$B$2:$B$5969,$A239,Games!$F$2:$F$5969,"&lt;&gt;")</f>
        <v>32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SUMIF(Games!$A$2:$A$5969,$A240,Games!$I$2:$I$5969)+SUMIF(Games!$B$2:$B$5969,$A240,Games!$J$2:$J$5969)</f>
        <v>15</v>
      </c>
      <c r="C240" s="0" t="n">
        <f aca="false">COUNTIF(Games!$A:$A,$A240)+COUNTIF(Games!$B:$B,$A240)-B240</f>
        <v>19</v>
      </c>
      <c r="D240" s="0" t="n">
        <f aca="false">SUMIF(Games!$A$2:$A$5969,$A240,Games!$M$2:$M$5969)+SUMIF(Games!$B$2:$B$5969,$A240,Games!$K$2:$K$5969)</f>
        <v>608</v>
      </c>
      <c r="E240" s="0" t="n">
        <f aca="false">SUMIF(Games!$A$2:$A$5969,$A240,Games!$N$2:$N$5969)+SUMIF(Games!$B$2:$B$5969,$A240,Games!$L$2:$L$5969)</f>
        <v>484</v>
      </c>
      <c r="F240" s="0" t="n">
        <f aca="false">SUMIF(Games!$A$2:$A$5969,$A240,Games!$Q$2:$Q$5969)+SUMIF(Games!$B$2:$B$5969,$A240,Games!$O$2:$O$5969)</f>
        <v>19786</v>
      </c>
      <c r="G240" s="0" t="n">
        <f aca="false">SUMIF(Games!$A$2:$A$5969,$A240,Games!$R$2:$R$5969)+SUMIF(Games!$B$2:$B$5969,$A240,Games!$P$2:$P$5969)</f>
        <v>16178</v>
      </c>
      <c r="H240" s="0" t="n">
        <f aca="false">SUMIF(Games!$A$2:$A$5969,$A240,Games!$S$2:$S$5969)+SUMIF(Games!$B$2:$B$5969,$A240,Games!$T$2:$T$5969)</f>
        <v>-3.13496557142996</v>
      </c>
      <c r="I240" s="0" t="n">
        <f aca="false">SUMIF(Games!$A$2:$A$5969,$A240,Games!$E$2:$E$5969)+SUMIF(Games!$B$2:$B$5969,$A240,Games!$F$2:$F$5969)</f>
        <v>1316</v>
      </c>
      <c r="J240" s="0" t="n">
        <f aca="false">SUMIF(Games!$A$2:$A$5969,$A240,Games!$F$2:$F$5969)+SUMIF(Games!$B$2:$B$5969,$A240,Games!$E$2:$E$5969)</f>
        <v>1221</v>
      </c>
      <c r="K240" s="0" t="n">
        <f aca="false">SUMIF(Games!$A$2:$A$5969,$A240,Games!$G$2:$G$5969)+SUMIF(Games!$B$2:$B$5969,$A240,Games!$H$2:$H$5969)</f>
        <v>396</v>
      </c>
      <c r="L240" s="0" t="n">
        <f aca="false">SUMIF(Games!$A$2:$A$5969,$A240,Games!$H$2:$H$5969)+SUMIF(Games!$B$2:$B$5969,$A240,Games!$G$2:$G$5969)</f>
        <v>473</v>
      </c>
      <c r="M240" s="0" t="n">
        <f aca="false">SUMIF(Games!$A:$A,$A240,Games!I:I)</f>
        <v>2</v>
      </c>
      <c r="N240" s="0" t="n">
        <f aca="false">COUNTIF(Games!$A:$A,$A240)-M240</f>
        <v>10</v>
      </c>
      <c r="O240" s="0" t="n">
        <f aca="false">I240-J240</f>
        <v>95</v>
      </c>
      <c r="P240" s="0" t="n">
        <f aca="false">IFERROR(O240/Y240,0)</f>
        <v>2.79411764705882</v>
      </c>
      <c r="Q240" s="0" t="n">
        <f aca="false">L240-K240</f>
        <v>77</v>
      </c>
      <c r="R240" s="0" t="n">
        <f aca="false">IFERROR(Q240/Y240,0)</f>
        <v>2.26470588235294</v>
      </c>
      <c r="S240" s="0" t="s">
        <v>757</v>
      </c>
      <c r="T240" s="0" t="n">
        <f aca="false">IFERROR((B240/(B240+C240))*25,0)+IFERROR((D240/(D240+E240))*25,0)+IFERROR((F240/(F240+G240))*10,0)+H240+((P240-RDAVG)/RebSD)*10+((R240-TODAVG)/TOSD)*6</f>
        <v>40.4851167430639</v>
      </c>
      <c r="U240" s="0" t="n">
        <f aca="false">W240*X240</f>
        <v>0.308295705004912</v>
      </c>
      <c r="V240" s="0" t="n">
        <f aca="false">RANK(U240,U$2:U$352)</f>
        <v>79</v>
      </c>
      <c r="W240" s="0" t="n">
        <f aca="false">IFERROR((D240-C240)/(D240+E240-(B240+C240)),0)</f>
        <v>0.556710775047259</v>
      </c>
      <c r="X240" s="0" t="n">
        <f aca="false">IFERROR((F240-((B240+C240)*B240))/((F240+G240)-(B240+C240)^2),0)</f>
        <v>0.553780740059756</v>
      </c>
      <c r="Y240" s="0" t="n">
        <f aca="false">COUNTIFS(Games!$A$2:$A$5969,$A240,Games!$E$2:$E$5969,"&lt;&gt;")+COUNTIFS(Games!$B$2:$B$5969,$A240,Games!$F$2:$F$5969,"&lt;&gt;")</f>
        <v>34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SUMIF(Games!$A$2:$A$5969,$A241,Games!$I$2:$I$5969)+SUMIF(Games!$B$2:$B$5969,$A241,Games!$J$2:$J$5969)</f>
        <v>22</v>
      </c>
      <c r="C241" s="0" t="n">
        <f aca="false">COUNTIF(Games!$A:$A,$A241)+COUNTIF(Games!$B:$B,$A241)-B241</f>
        <v>12</v>
      </c>
      <c r="D241" s="0" t="n">
        <f aca="false">SUMIF(Games!$A$2:$A$5969,$A241,Games!$M$2:$M$5969)+SUMIF(Games!$B$2:$B$5969,$A241,Games!$K$2:$K$5969)</f>
        <v>500</v>
      </c>
      <c r="E241" s="0" t="n">
        <f aca="false">SUMIF(Games!$A$2:$A$5969,$A241,Games!$N$2:$N$5969)+SUMIF(Games!$B$2:$B$5969,$A241,Games!$L$2:$L$5969)</f>
        <v>508</v>
      </c>
      <c r="F241" s="0" t="n">
        <f aca="false">SUMIF(Games!$A$2:$A$5969,$A241,Games!$Q$2:$Q$5969)+SUMIF(Games!$B$2:$B$5969,$A241,Games!$O$2:$O$5969)</f>
        <v>15454</v>
      </c>
      <c r="G241" s="0" t="n">
        <f aca="false">SUMIF(Games!$A$2:$A$5969,$A241,Games!$R$2:$R$5969)+SUMIF(Games!$B$2:$B$5969,$A241,Games!$P$2:$P$5969)</f>
        <v>15031</v>
      </c>
      <c r="H241" s="0" t="n">
        <f aca="false">SUMIF(Games!$A$2:$A$5969,$A241,Games!$S$2:$S$5969)+SUMIF(Games!$B$2:$B$5969,$A241,Games!$T$2:$T$5969)</f>
        <v>-1.42513352747381</v>
      </c>
      <c r="I241" s="0" t="n">
        <f aca="false">SUMIF(Games!$A$2:$A$5969,$A241,Games!$E$2:$E$5969)+SUMIF(Games!$B$2:$B$5969,$A241,Games!$F$2:$F$5969)</f>
        <v>1158</v>
      </c>
      <c r="J241" s="0" t="n">
        <f aca="false">SUMIF(Games!$A$2:$A$5969,$A241,Games!$F$2:$F$5969)+SUMIF(Games!$B$2:$B$5969,$A241,Games!$E$2:$E$5969)</f>
        <v>1199</v>
      </c>
      <c r="K241" s="0" t="n">
        <f aca="false">SUMIF(Games!$A$2:$A$5969,$A241,Games!$G$2:$G$5969)+SUMIF(Games!$B$2:$B$5969,$A241,Games!$H$2:$H$5969)</f>
        <v>468</v>
      </c>
      <c r="L241" s="0" t="n">
        <f aca="false">SUMIF(Games!$A$2:$A$5969,$A241,Games!$H$2:$H$5969)+SUMIF(Games!$B$2:$B$5969,$A241,Games!$G$2:$G$5969)</f>
        <v>498</v>
      </c>
      <c r="M241" s="0" t="n">
        <f aca="false">SUMIF(Games!$A:$A,$A241,Games!I:I)</f>
        <v>11</v>
      </c>
      <c r="N241" s="0" t="n">
        <f aca="false">COUNTIF(Games!$A:$A,$A241)-M241</f>
        <v>8</v>
      </c>
      <c r="O241" s="0" t="n">
        <f aca="false">I241-J241</f>
        <v>-41</v>
      </c>
      <c r="P241" s="0" t="n">
        <f aca="false">IFERROR(O241/Y241,0)</f>
        <v>-1.20588235294118</v>
      </c>
      <c r="Q241" s="0" t="n">
        <f aca="false">L241-K241</f>
        <v>30</v>
      </c>
      <c r="R241" s="0" t="n">
        <f aca="false">IFERROR(Q241/Y241,0)</f>
        <v>0.882352941176471</v>
      </c>
      <c r="S241" s="0" t="s">
        <v>726</v>
      </c>
      <c r="T241" s="0" t="n">
        <f aca="false">IFERROR((B241/(B241+C241))*25,0)+IFERROR((D241/(D241+E241))*25,0)+IFERROR((F241/(F241+G241))*10,0)+H241+((P241-RDAVG)/RebSD)*10+((R241-TODAVG)/TOSD)*6</f>
        <v>29.8427683328182</v>
      </c>
      <c r="U241" s="0" t="n">
        <f aca="false">W241*X241</f>
        <v>0.251222290655267</v>
      </c>
      <c r="V241" s="0" t="n">
        <f aca="false">RANK(U241,U$2:U$352)</f>
        <v>263</v>
      </c>
      <c r="W241" s="0" t="n">
        <f aca="false">IFERROR((D241-C241)/(D241+E241-(B241+C241)),0)</f>
        <v>0.501026694045175</v>
      </c>
      <c r="X241" s="0" t="n">
        <f aca="false">IFERROR((F241-((B241+C241)*B241))/((F241+G241)-(B241+C241)^2),0)</f>
        <v>0.501414981758669</v>
      </c>
      <c r="Y241" s="0" t="n">
        <f aca="false">COUNTIFS(Games!$A$2:$A$5969,$A241,Games!$E$2:$E$5969,"&lt;&gt;")+COUNTIFS(Games!$B$2:$B$5969,$A241,Games!$F$2:$F$5969,"&lt;&gt;")</f>
        <v>34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SUMIF(Games!$A$2:$A$5969,$A242,Games!$I$2:$I$5969)+SUMIF(Games!$B$2:$B$5969,$A242,Games!$J$2:$J$5969)</f>
        <v>9</v>
      </c>
      <c r="C242" s="0" t="n">
        <f aca="false">COUNTIF(Games!$A:$A,$A242)+COUNTIF(Games!$B:$B,$A242)-B242</f>
        <v>21</v>
      </c>
      <c r="D242" s="0" t="n">
        <f aca="false">SUMIF(Games!$A$2:$A$5969,$A242,Games!$M$2:$M$5969)+SUMIF(Games!$B$2:$B$5969,$A242,Games!$K$2:$K$5969)</f>
        <v>497</v>
      </c>
      <c r="E242" s="0" t="n">
        <f aca="false">SUMIF(Games!$A$2:$A$5969,$A242,Games!$N$2:$N$5969)+SUMIF(Games!$B$2:$B$5969,$A242,Games!$L$2:$L$5969)</f>
        <v>467</v>
      </c>
      <c r="F242" s="0" t="n">
        <f aca="false">SUMIF(Games!$A$2:$A$5969,$A242,Games!$Q$2:$Q$5969)+SUMIF(Games!$B$2:$B$5969,$A242,Games!$O$2:$O$5969)</f>
        <v>15178</v>
      </c>
      <c r="G242" s="0" t="n">
        <f aca="false">SUMIF(Games!$A$2:$A$5969,$A242,Games!$R$2:$R$5969)+SUMIF(Games!$B$2:$B$5969,$A242,Games!$P$2:$P$5969)</f>
        <v>14342</v>
      </c>
      <c r="H242" s="0" t="n">
        <f aca="false">SUMIF(Games!$A$2:$A$5969,$A242,Games!$S$2:$S$5969)+SUMIF(Games!$B$2:$B$5969,$A242,Games!$T$2:$T$5969)</f>
        <v>-49.4809225014265</v>
      </c>
      <c r="I242" s="0" t="n">
        <f aca="false">SUMIF(Games!$A$2:$A$5969,$A242,Games!$E$2:$E$5969)+SUMIF(Games!$B$2:$B$5969,$A242,Games!$F$2:$F$5969)</f>
        <v>1024</v>
      </c>
      <c r="J242" s="0" t="n">
        <f aca="false">SUMIF(Games!$A$2:$A$5969,$A242,Games!$F$2:$F$5969)+SUMIF(Games!$B$2:$B$5969,$A242,Games!$E$2:$E$5969)</f>
        <v>1075</v>
      </c>
      <c r="K242" s="0" t="n">
        <f aca="false">SUMIF(Games!$A$2:$A$5969,$A242,Games!$G$2:$G$5969)+SUMIF(Games!$B$2:$B$5969,$A242,Games!$H$2:$H$5969)</f>
        <v>409</v>
      </c>
      <c r="L242" s="0" t="n">
        <f aca="false">SUMIF(Games!$A$2:$A$5969,$A242,Games!$H$2:$H$5969)+SUMIF(Games!$B$2:$B$5969,$A242,Games!$G$2:$G$5969)</f>
        <v>369</v>
      </c>
      <c r="M242" s="0" t="n">
        <f aca="false">SUMIF(Games!$A:$A,$A242,Games!I:I)</f>
        <v>5</v>
      </c>
      <c r="N242" s="0" t="n">
        <f aca="false">COUNTIF(Games!$A:$A,$A242)-M242</f>
        <v>12</v>
      </c>
      <c r="O242" s="0" t="n">
        <f aca="false">I242-J242</f>
        <v>-51</v>
      </c>
      <c r="P242" s="0" t="n">
        <f aca="false">IFERROR(O242/Y242,0)</f>
        <v>-1.7</v>
      </c>
      <c r="Q242" s="0" t="n">
        <f aca="false">L242-K242</f>
        <v>-40</v>
      </c>
      <c r="R242" s="0" t="n">
        <f aca="false">IFERROR(Q242/Y242,0)</f>
        <v>-1.33333333333333</v>
      </c>
      <c r="S242" s="0" t="s">
        <v>734</v>
      </c>
      <c r="T242" s="0" t="n">
        <f aca="false">IFERROR((B242/(B242+C242))*25,0)+IFERROR((D242/(D242+E242))*25,0)+IFERROR((F242/(F242+G242))*10,0)+H242+((P242-RDAVG)/RebSD)*10+((R242-TODAVG)/TOSD)*6</f>
        <v>-34.7824635726891</v>
      </c>
      <c r="U242" s="0" t="n">
        <f aca="false">W242*X242</f>
        <v>0.265466565511008</v>
      </c>
      <c r="V242" s="0" t="n">
        <f aca="false">RANK(U242,U$2:U$352)</f>
        <v>208</v>
      </c>
      <c r="W242" s="0" t="n">
        <f aca="false">IFERROR((D242-C242)/(D242+E242-(B242+C242)),0)</f>
        <v>0.509635974304069</v>
      </c>
      <c r="X242" s="0" t="n">
        <f aca="false">IFERROR((F242-((B242+C242)*B242))/((F242+G242)-(B242+C242)^2),0)</f>
        <v>0.520894479385045</v>
      </c>
      <c r="Y242" s="0" t="n">
        <f aca="false">COUNTIFS(Games!$A$2:$A$5969,$A242,Games!$E$2:$E$5969,"&lt;&gt;")+COUNTIFS(Games!$B$2:$B$5969,$A242,Games!$F$2:$F$5969,"&lt;&gt;")</f>
        <v>30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SUMIF(Games!$A$2:$A$5969,$A243,Games!$I$2:$I$5969)+SUMIF(Games!$B$2:$B$5969,$A243,Games!$J$2:$J$5969)</f>
        <v>17</v>
      </c>
      <c r="C243" s="0" t="n">
        <f aca="false">COUNTIF(Games!$A:$A,$A243)+COUNTIF(Games!$B:$B,$A243)-B243</f>
        <v>16</v>
      </c>
      <c r="D243" s="0" t="n">
        <f aca="false">SUMIF(Games!$A$2:$A$5969,$A243,Games!$M$2:$M$5969)+SUMIF(Games!$B$2:$B$5969,$A243,Games!$K$2:$K$5969)</f>
        <v>613</v>
      </c>
      <c r="E243" s="0" t="n">
        <f aca="false">SUMIF(Games!$A$2:$A$5969,$A243,Games!$N$2:$N$5969)+SUMIF(Games!$B$2:$B$5969,$A243,Games!$L$2:$L$5969)</f>
        <v>464</v>
      </c>
      <c r="F243" s="0" t="n">
        <f aca="false">SUMIF(Games!$A$2:$A$5969,$A243,Games!$Q$2:$Q$5969)+SUMIF(Games!$B$2:$B$5969,$A243,Games!$O$2:$O$5969)</f>
        <v>18789</v>
      </c>
      <c r="G243" s="0" t="n">
        <f aca="false">SUMIF(Games!$A$2:$A$5969,$A243,Games!$R$2:$R$5969)+SUMIF(Games!$B$2:$B$5969,$A243,Games!$P$2:$P$5969)</f>
        <v>15821</v>
      </c>
      <c r="H243" s="0" t="n">
        <f aca="false">SUMIF(Games!$A$2:$A$5969,$A243,Games!$S$2:$S$5969)+SUMIF(Games!$B$2:$B$5969,$A243,Games!$T$2:$T$5969)</f>
        <v>45.9864888725591</v>
      </c>
      <c r="I243" s="0" t="n">
        <f aca="false">SUMIF(Games!$A$2:$A$5969,$A243,Games!$E$2:$E$5969)+SUMIF(Games!$B$2:$B$5969,$A243,Games!$F$2:$F$5969)</f>
        <v>1109</v>
      </c>
      <c r="J243" s="0" t="n">
        <f aca="false">SUMIF(Games!$A$2:$A$5969,$A243,Games!$F$2:$F$5969)+SUMIF(Games!$B$2:$B$5969,$A243,Games!$E$2:$E$5969)</f>
        <v>1096</v>
      </c>
      <c r="K243" s="0" t="n">
        <f aca="false">SUMIF(Games!$A$2:$A$5969,$A243,Games!$G$2:$G$5969)+SUMIF(Games!$B$2:$B$5969,$A243,Games!$H$2:$H$5969)</f>
        <v>383</v>
      </c>
      <c r="L243" s="0" t="n">
        <f aca="false">SUMIF(Games!$A$2:$A$5969,$A243,Games!$H$2:$H$5969)+SUMIF(Games!$B$2:$B$5969,$A243,Games!$G$2:$G$5969)</f>
        <v>461</v>
      </c>
      <c r="M243" s="0" t="n">
        <f aca="false">SUMIF(Games!$A:$A,$A243,Games!I:I)</f>
        <v>3</v>
      </c>
      <c r="N243" s="0" t="n">
        <f aca="false">COUNTIF(Games!$A:$A,$A243)-M243</f>
        <v>10</v>
      </c>
      <c r="O243" s="0" t="n">
        <f aca="false">I243-J243</f>
        <v>13</v>
      </c>
      <c r="P243" s="0" t="n">
        <f aca="false">IFERROR(O243/Y243,0)</f>
        <v>0.393939393939394</v>
      </c>
      <c r="Q243" s="0" t="n">
        <f aca="false">L243-K243</f>
        <v>78</v>
      </c>
      <c r="R243" s="0" t="n">
        <f aca="false">IFERROR(Q243/Y243,0)</f>
        <v>2.36363636363636</v>
      </c>
      <c r="S243" s="0" t="s">
        <v>751</v>
      </c>
      <c r="T243" s="0" t="n">
        <f aca="false">IFERROR((B243/(B243+C243))*25,0)+IFERROR((D243/(D243+E243))*25,0)+IFERROR((F243/(F243+G243))*10,0)+H243+((P243-RDAVG)/RebSD)*10+((R243-TODAVG)/TOSD)*6</f>
        <v>85.3291958666239</v>
      </c>
      <c r="U243" s="0" t="n">
        <f aca="false">W243*X243</f>
        <v>0.310953812792598</v>
      </c>
      <c r="V243" s="0" t="n">
        <f aca="false">RANK(U243,U$2:U$352)</f>
        <v>76</v>
      </c>
      <c r="W243" s="0" t="n">
        <f aca="false">IFERROR((D243-C243)/(D243+E243-(B243+C243)),0)</f>
        <v>0.57183908045977</v>
      </c>
      <c r="X243" s="0" t="n">
        <f aca="false">IFERROR((F243-((B243+C243)*B243))/((F243+G243)-(B243+C243)^2),0)</f>
        <v>0.543778526893589</v>
      </c>
      <c r="Y243" s="0" t="n">
        <f aca="false">COUNTIFS(Games!$A$2:$A$5969,$A243,Games!$E$2:$E$5969,"&lt;&gt;")+COUNTIFS(Games!$B$2:$B$5969,$A243,Games!$F$2:$F$5969,"&lt;&gt;")</f>
        <v>33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SUMIF(Games!$A$2:$A$5969,$A244,Games!$I$2:$I$5969)+SUMIF(Games!$B$2:$B$5969,$A244,Games!$J$2:$J$5969)</f>
        <v>7</v>
      </c>
      <c r="C244" s="0" t="n">
        <f aca="false">COUNTIF(Games!$A:$A,$A244)+COUNTIF(Games!$B:$B,$A244)-B244</f>
        <v>25</v>
      </c>
      <c r="D244" s="0" t="n">
        <f aca="false">SUMIF(Games!$A$2:$A$5969,$A244,Games!$M$2:$M$5969)+SUMIF(Games!$B$2:$B$5969,$A244,Games!$K$2:$K$5969)</f>
        <v>549</v>
      </c>
      <c r="E244" s="0" t="n">
        <f aca="false">SUMIF(Games!$A$2:$A$5969,$A244,Games!$N$2:$N$5969)+SUMIF(Games!$B$2:$B$5969,$A244,Games!$L$2:$L$5969)</f>
        <v>437</v>
      </c>
      <c r="F244" s="0" t="n">
        <f aca="false">SUMIF(Games!$A$2:$A$5969,$A244,Games!$Q$2:$Q$5969)+SUMIF(Games!$B$2:$B$5969,$A244,Games!$O$2:$O$5969)</f>
        <v>15493</v>
      </c>
      <c r="G244" s="0" t="n">
        <f aca="false">SUMIF(Games!$A$2:$A$5969,$A244,Games!$R$2:$R$5969)+SUMIF(Games!$B$2:$B$5969,$A244,Games!$P$2:$P$5969)</f>
        <v>15125</v>
      </c>
      <c r="H244" s="0" t="n">
        <f aca="false">SUMIF(Games!$A$2:$A$5969,$A244,Games!$S$2:$S$5969)+SUMIF(Games!$B$2:$B$5969,$A244,Games!$T$2:$T$5969)</f>
        <v>-42.961055144848</v>
      </c>
      <c r="I244" s="0" t="n">
        <f aca="false">SUMIF(Games!$A$2:$A$5969,$A244,Games!$E$2:$E$5969)+SUMIF(Games!$B$2:$B$5969,$A244,Games!$F$2:$F$5969)</f>
        <v>1024</v>
      </c>
      <c r="J244" s="0" t="n">
        <f aca="false">SUMIF(Games!$A$2:$A$5969,$A244,Games!$F$2:$F$5969)+SUMIF(Games!$B$2:$B$5969,$A244,Games!$E$2:$E$5969)</f>
        <v>1148</v>
      </c>
      <c r="K244" s="0" t="n">
        <f aca="false">SUMIF(Games!$A$2:$A$5969,$A244,Games!$G$2:$G$5969)+SUMIF(Games!$B$2:$B$5969,$A244,Games!$H$2:$H$5969)</f>
        <v>385</v>
      </c>
      <c r="L244" s="0" t="n">
        <f aca="false">SUMIF(Games!$A$2:$A$5969,$A244,Games!$H$2:$H$5969)+SUMIF(Games!$B$2:$B$5969,$A244,Games!$G$2:$G$5969)</f>
        <v>386</v>
      </c>
      <c r="M244" s="0" t="n">
        <f aca="false">SUMIF(Games!$A:$A,$A244,Games!I:I)</f>
        <v>1</v>
      </c>
      <c r="N244" s="0" t="n">
        <f aca="false">COUNTIF(Games!$A:$A,$A244)-M244</f>
        <v>14</v>
      </c>
      <c r="O244" s="0" t="n">
        <f aca="false">I244-J244</f>
        <v>-124</v>
      </c>
      <c r="P244" s="0" t="n">
        <f aca="false">IFERROR(O244/Y244,0)</f>
        <v>-3.875</v>
      </c>
      <c r="Q244" s="0" t="n">
        <f aca="false">L244-K244</f>
        <v>1</v>
      </c>
      <c r="R244" s="0" t="n">
        <f aca="false">IFERROR(Q244/Y244,0)</f>
        <v>0.03125</v>
      </c>
      <c r="S244" s="0" t="s">
        <v>755</v>
      </c>
      <c r="T244" s="0" t="n">
        <f aca="false">IFERROR((B244/(B244+C244))*25,0)+IFERROR((D244/(D244+E244))*25,0)+IFERROR((F244/(F244+G244))*10,0)+H244+((P244-RDAVG)/RebSD)*10+((R244-TODAVG)/TOSD)*6</f>
        <v>-31.03837350643</v>
      </c>
      <c r="U244" s="0" t="n">
        <f aca="false">W244*X244</f>
        <v>0.28339346932611</v>
      </c>
      <c r="V244" s="0" t="n">
        <f aca="false">RANK(U244,U$2:U$352)</f>
        <v>135</v>
      </c>
      <c r="W244" s="0" t="n">
        <f aca="false">IFERROR((D244-C244)/(D244+E244-(B244+C244)),0)</f>
        <v>0.549266247379455</v>
      </c>
      <c r="X244" s="0" t="n">
        <f aca="false">IFERROR((F244-((B244+C244)*B244))/((F244+G244)-(B244+C244)^2),0)</f>
        <v>0.515949178887612</v>
      </c>
      <c r="Y244" s="0" t="n">
        <f aca="false">COUNTIFS(Games!$A$2:$A$5969,$A244,Games!$E$2:$E$5969,"&lt;&gt;")+COUNTIFS(Games!$B$2:$B$5969,$A244,Games!$F$2:$F$5969,"&lt;&gt;")</f>
        <v>32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SUMIF(Games!$A$2:$A$5969,$A245,Games!$I$2:$I$5969)+SUMIF(Games!$B$2:$B$5969,$A245,Games!$J$2:$J$5969)</f>
        <v>10</v>
      </c>
      <c r="C245" s="0" t="n">
        <f aca="false">COUNTIF(Games!$A:$A,$A245)+COUNTIF(Games!$B:$B,$A245)-B245</f>
        <v>21</v>
      </c>
      <c r="D245" s="0" t="n">
        <f aca="false">SUMIF(Games!$A$2:$A$5969,$A245,Games!$M$2:$M$5969)+SUMIF(Games!$B$2:$B$5969,$A245,Games!$K$2:$K$5969)</f>
        <v>432</v>
      </c>
      <c r="E245" s="0" t="n">
        <f aca="false">SUMIF(Games!$A$2:$A$5969,$A245,Games!$N$2:$N$5969)+SUMIF(Games!$B$2:$B$5969,$A245,Games!$L$2:$L$5969)</f>
        <v>523</v>
      </c>
      <c r="F245" s="0" t="n">
        <f aca="false">SUMIF(Games!$A$2:$A$5969,$A245,Games!$Q$2:$Q$5969)+SUMIF(Games!$B$2:$B$5969,$A245,Games!$O$2:$O$5969)</f>
        <v>14505</v>
      </c>
      <c r="G245" s="0" t="n">
        <f aca="false">SUMIF(Games!$A$2:$A$5969,$A245,Games!$R$2:$R$5969)+SUMIF(Games!$B$2:$B$5969,$A245,Games!$P$2:$P$5969)</f>
        <v>15234</v>
      </c>
      <c r="H245" s="0" t="n">
        <f aca="false">SUMIF(Games!$A$2:$A$5969,$A245,Games!$S$2:$S$5969)+SUMIF(Games!$B$2:$B$5969,$A245,Games!$T$2:$T$5969)</f>
        <v>-38.1329526920989</v>
      </c>
      <c r="I245" s="0" t="n">
        <f aca="false">SUMIF(Games!$A$2:$A$5969,$A245,Games!$E$2:$E$5969)+SUMIF(Games!$B$2:$B$5969,$A245,Games!$F$2:$F$5969)</f>
        <v>1238</v>
      </c>
      <c r="J245" s="0" t="n">
        <f aca="false">SUMIF(Games!$A$2:$A$5969,$A245,Games!$F$2:$F$5969)+SUMIF(Games!$B$2:$B$5969,$A245,Games!$E$2:$E$5969)</f>
        <v>1006</v>
      </c>
      <c r="K245" s="0" t="n">
        <f aca="false">SUMIF(Games!$A$2:$A$5969,$A245,Games!$G$2:$G$5969)+SUMIF(Games!$B$2:$B$5969,$A245,Games!$H$2:$H$5969)</f>
        <v>460</v>
      </c>
      <c r="L245" s="0" t="n">
        <f aca="false">SUMIF(Games!$A$2:$A$5969,$A245,Games!$H$2:$H$5969)+SUMIF(Games!$B$2:$B$5969,$A245,Games!$G$2:$G$5969)</f>
        <v>327</v>
      </c>
      <c r="M245" s="0" t="n">
        <f aca="false">SUMIF(Games!$A:$A,$A245,Games!I:I)</f>
        <v>5</v>
      </c>
      <c r="N245" s="0" t="n">
        <f aca="false">COUNTIF(Games!$A:$A,$A245)-M245</f>
        <v>12</v>
      </c>
      <c r="O245" s="0" t="n">
        <f aca="false">I245-J245</f>
        <v>232</v>
      </c>
      <c r="P245" s="0" t="n">
        <f aca="false">IFERROR(O245/Y245,0)</f>
        <v>7.48387096774194</v>
      </c>
      <c r="Q245" s="0" t="n">
        <f aca="false">L245-K245</f>
        <v>-133</v>
      </c>
      <c r="R245" s="0" t="n">
        <f aca="false">IFERROR(Q245/Y245,0)</f>
        <v>-4.29032258064516</v>
      </c>
      <c r="S245" s="0" t="s">
        <v>742</v>
      </c>
      <c r="T245" s="0" t="n">
        <f aca="false">IFERROR((B245/(B245+C245))*25,0)+IFERROR((D245/(D245+E245))*25,0)+IFERROR((F245/(F245+G245))*10,0)+H245+((P245-RDAVG)/RebSD)*10+((R245-TODAVG)/TOSD)*6</f>
        <v>-8.60120601867114</v>
      </c>
      <c r="U245" s="0" t="n">
        <f aca="false">W245*X245</f>
        <v>0.219404049630264</v>
      </c>
      <c r="V245" s="0" t="n">
        <f aca="false">RANK(U245,U$2:U$352)</f>
        <v>331</v>
      </c>
      <c r="W245" s="0" t="n">
        <f aca="false">IFERROR((D245-C245)/(D245+E245-(B245+C245)),0)</f>
        <v>0.444805194805195</v>
      </c>
      <c r="X245" s="0" t="n">
        <f aca="false">IFERROR((F245-((B245+C245)*B245))/((F245+G245)-(B245+C245)^2),0)</f>
        <v>0.493258739314754</v>
      </c>
      <c r="Y245" s="0" t="n">
        <f aca="false">COUNTIFS(Games!$A$2:$A$5969,$A245,Games!$E$2:$E$5969,"&lt;&gt;")+COUNTIFS(Games!$B$2:$B$5969,$A245,Games!$F$2:$F$5969,"&lt;&gt;")</f>
        <v>31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SUMIF(Games!$A$2:$A$5969,$A246,Games!$I$2:$I$5969)+SUMIF(Games!$B$2:$B$5969,$A246,Games!$J$2:$J$5969)</f>
        <v>16</v>
      </c>
      <c r="C246" s="0" t="n">
        <f aca="false">COUNTIF(Games!$A:$A,$A246)+COUNTIF(Games!$B:$B,$A246)-B246</f>
        <v>16</v>
      </c>
      <c r="D246" s="0" t="n">
        <f aca="false">SUMIF(Games!$A$2:$A$5969,$A246,Games!$M$2:$M$5969)+SUMIF(Games!$B$2:$B$5969,$A246,Games!$K$2:$K$5969)</f>
        <v>549</v>
      </c>
      <c r="E246" s="0" t="n">
        <f aca="false">SUMIF(Games!$A$2:$A$5969,$A246,Games!$N$2:$N$5969)+SUMIF(Games!$B$2:$B$5969,$A246,Games!$L$2:$L$5969)</f>
        <v>500</v>
      </c>
      <c r="F246" s="0" t="n">
        <f aca="false">SUMIF(Games!$A$2:$A$5969,$A246,Games!$Q$2:$Q$5969)+SUMIF(Games!$B$2:$B$5969,$A246,Games!$O$2:$O$5969)</f>
        <v>17940</v>
      </c>
      <c r="G246" s="0" t="n">
        <f aca="false">SUMIF(Games!$A$2:$A$5969,$A246,Games!$R$2:$R$5969)+SUMIF(Games!$B$2:$B$5969,$A246,Games!$P$2:$P$5969)</f>
        <v>15808</v>
      </c>
      <c r="H246" s="0" t="n">
        <f aca="false">SUMIF(Games!$A$2:$A$5969,$A246,Games!$S$2:$S$5969)+SUMIF(Games!$B$2:$B$5969,$A246,Games!$T$2:$T$5969)</f>
        <v>30.1427111723957</v>
      </c>
      <c r="I246" s="0" t="n">
        <f aca="false">SUMIF(Games!$A$2:$A$5969,$A246,Games!$E$2:$E$5969)+SUMIF(Games!$B$2:$B$5969,$A246,Games!$F$2:$F$5969)</f>
        <v>1174</v>
      </c>
      <c r="J246" s="0" t="n">
        <f aca="false">SUMIF(Games!$A$2:$A$5969,$A246,Games!$F$2:$F$5969)+SUMIF(Games!$B$2:$B$5969,$A246,Games!$E$2:$E$5969)</f>
        <v>1194</v>
      </c>
      <c r="K246" s="0" t="n">
        <f aca="false">SUMIF(Games!$A$2:$A$5969,$A246,Games!$G$2:$G$5969)+SUMIF(Games!$B$2:$B$5969,$A246,Games!$H$2:$H$5969)</f>
        <v>308</v>
      </c>
      <c r="L246" s="0" t="n">
        <f aca="false">SUMIF(Games!$A$2:$A$5969,$A246,Games!$H$2:$H$5969)+SUMIF(Games!$B$2:$B$5969,$A246,Games!$G$2:$G$5969)</f>
        <v>361</v>
      </c>
      <c r="M246" s="0" t="n">
        <f aca="false">SUMIF(Games!$A:$A,$A246,Games!I:I)</f>
        <v>5</v>
      </c>
      <c r="N246" s="0" t="n">
        <f aca="false">COUNTIF(Games!$A:$A,$A246)-M246</f>
        <v>11</v>
      </c>
      <c r="O246" s="0" t="n">
        <f aca="false">I246-J246</f>
        <v>-20</v>
      </c>
      <c r="P246" s="0" t="n">
        <f aca="false">IFERROR(O246/Y246,0)</f>
        <v>-0.645161290322581</v>
      </c>
      <c r="Q246" s="0" t="n">
        <f aca="false">L246-K246</f>
        <v>53</v>
      </c>
      <c r="R246" s="0" t="n">
        <f aca="false">IFERROR(Q246/Y246,0)</f>
        <v>1.70967741935484</v>
      </c>
      <c r="S246" s="0" t="s">
        <v>753</v>
      </c>
      <c r="T246" s="0" t="n">
        <f aca="false">IFERROR((B246/(B246+C246))*25,0)+IFERROR((D246/(D246+E246))*25,0)+IFERROR((F246/(F246+G246))*10,0)+H246+((P246-RDAVG)/RebSD)*10+((R246-TODAVG)/TOSD)*6</f>
        <v>62.8672336969889</v>
      </c>
      <c r="U246" s="0" t="n">
        <f aca="false">W246*X246</f>
        <v>0.279117729319092</v>
      </c>
      <c r="V246" s="0" t="n">
        <f aca="false">RANK(U246,U$2:U$352)</f>
        <v>149</v>
      </c>
      <c r="W246" s="0" t="n">
        <f aca="false">IFERROR((D246-C246)/(D246+E246-(B246+C246)),0)</f>
        <v>0.52409046214356</v>
      </c>
      <c r="X246" s="0" t="n">
        <f aca="false">IFERROR((F246-((B246+C246)*B246))/((F246+G246)-(B246+C246)^2),0)</f>
        <v>0.532575479770199</v>
      </c>
      <c r="Y246" s="0" t="n">
        <f aca="false">COUNTIFS(Games!$A$2:$A$5969,$A246,Games!$E$2:$E$5969,"&lt;&gt;")+COUNTIFS(Games!$B$2:$B$5969,$A246,Games!$F$2:$F$5969,"&lt;&gt;")</f>
        <v>31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SUMIF(Games!$A$2:$A$5969,$A247,Games!$I$2:$I$5969)+SUMIF(Games!$B$2:$B$5969,$A247,Games!$J$2:$J$5969)</f>
        <v>16</v>
      </c>
      <c r="C247" s="0" t="n">
        <f aca="false">COUNTIF(Games!$A:$A,$A247)+COUNTIF(Games!$B:$B,$A247)-B247</f>
        <v>15</v>
      </c>
      <c r="D247" s="0" t="n">
        <f aca="false">SUMIF(Games!$A$2:$A$5969,$A247,Games!$M$2:$M$5969)+SUMIF(Games!$B$2:$B$5969,$A247,Games!$K$2:$K$5969)</f>
        <v>519</v>
      </c>
      <c r="E247" s="0" t="n">
        <f aca="false">SUMIF(Games!$A$2:$A$5969,$A247,Games!$N$2:$N$5969)+SUMIF(Games!$B$2:$B$5969,$A247,Games!$L$2:$L$5969)</f>
        <v>461</v>
      </c>
      <c r="F247" s="0" t="n">
        <f aca="false">SUMIF(Games!$A$2:$A$5969,$A247,Games!$Q$2:$Q$5969)+SUMIF(Games!$B$2:$B$5969,$A247,Games!$O$2:$O$5969)</f>
        <v>16764</v>
      </c>
      <c r="G247" s="0" t="n">
        <f aca="false">SUMIF(Games!$A$2:$A$5969,$A247,Games!$R$2:$R$5969)+SUMIF(Games!$B$2:$B$5969,$A247,Games!$P$2:$P$5969)</f>
        <v>14789</v>
      </c>
      <c r="H247" s="0" t="n">
        <f aca="false">SUMIF(Games!$A$2:$A$5969,$A247,Games!$S$2:$S$5969)+SUMIF(Games!$B$2:$B$5969,$A247,Games!$T$2:$T$5969)</f>
        <v>13.0248394613255</v>
      </c>
      <c r="I247" s="0" t="n">
        <f aca="false">SUMIF(Games!$A$2:$A$5969,$A247,Games!$E$2:$E$5969)+SUMIF(Games!$B$2:$B$5969,$A247,Games!$F$2:$F$5969)</f>
        <v>1048</v>
      </c>
      <c r="J247" s="0" t="n">
        <f aca="false">SUMIF(Games!$A$2:$A$5969,$A247,Games!$F$2:$F$5969)+SUMIF(Games!$B$2:$B$5969,$A247,Games!$E$2:$E$5969)</f>
        <v>933</v>
      </c>
      <c r="K247" s="0" t="n">
        <f aca="false">SUMIF(Games!$A$2:$A$5969,$A247,Games!$G$2:$G$5969)+SUMIF(Games!$B$2:$B$5969,$A247,Games!$H$2:$H$5969)</f>
        <v>361</v>
      </c>
      <c r="L247" s="0" t="n">
        <f aca="false">SUMIF(Games!$A$2:$A$5969,$A247,Games!$H$2:$H$5969)+SUMIF(Games!$B$2:$B$5969,$A247,Games!$G$2:$G$5969)</f>
        <v>345</v>
      </c>
      <c r="M247" s="0" t="n">
        <f aca="false">SUMIF(Games!$A:$A,$A247,Games!I:I)</f>
        <v>3</v>
      </c>
      <c r="N247" s="0" t="n">
        <f aca="false">COUNTIF(Games!$A:$A,$A247)-M247</f>
        <v>9</v>
      </c>
      <c r="O247" s="0" t="n">
        <f aca="false">I247-J247</f>
        <v>115</v>
      </c>
      <c r="P247" s="0" t="n">
        <f aca="false">IFERROR(O247/Y247,0)</f>
        <v>3.96551724137931</v>
      </c>
      <c r="Q247" s="0" t="n">
        <f aca="false">L247-K247</f>
        <v>-16</v>
      </c>
      <c r="R247" s="0" t="n">
        <f aca="false">IFERROR(Q247/Y247,0)</f>
        <v>-0.551724137931035</v>
      </c>
      <c r="S247" s="0" t="s">
        <v>753</v>
      </c>
      <c r="T247" s="0" t="n">
        <f aca="false">IFERROR((B247/(B247+C247))*25,0)+IFERROR((D247/(D247+E247))*25,0)+IFERROR((F247/(F247+G247))*10,0)+H247+((P247-RDAVG)/RebSD)*10+((R247-TODAVG)/TOSD)*6</f>
        <v>51.913197178688</v>
      </c>
      <c r="U247" s="0" t="n">
        <f aca="false">W247*X247</f>
        <v>0.282416858088893</v>
      </c>
      <c r="V247" s="0" t="n">
        <f aca="false">RANK(U247,U$2:U$352)</f>
        <v>139</v>
      </c>
      <c r="W247" s="0" t="n">
        <f aca="false">IFERROR((D247-C247)/(D247+E247-(B247+C247)),0)</f>
        <v>0.531085353003161</v>
      </c>
      <c r="X247" s="0" t="n">
        <f aca="false">IFERROR((F247-((B247+C247)*B247))/((F247+G247)-(B247+C247)^2),0)</f>
        <v>0.531773012552301</v>
      </c>
      <c r="Y247" s="0" t="n">
        <f aca="false">COUNTIFS(Games!$A$2:$A$5969,$A247,Games!$E$2:$E$5969,"&lt;&gt;")+COUNTIFS(Games!$B$2:$B$5969,$A247,Games!$F$2:$F$5969,"&lt;&gt;")</f>
        <v>29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SUMIF(Games!$A$2:$A$5969,$A248,Games!$I$2:$I$5969)+SUMIF(Games!$B$2:$B$5969,$A248,Games!$J$2:$J$5969)</f>
        <v>30</v>
      </c>
      <c r="C248" s="0" t="n">
        <f aca="false">COUNTIF(Games!$A:$A,$A248)+COUNTIF(Games!$B:$B,$A248)-B248</f>
        <v>6</v>
      </c>
      <c r="D248" s="0" t="n">
        <f aca="false">SUMIF(Games!$A$2:$A$5969,$A248,Games!$M$2:$M$5969)+SUMIF(Games!$B$2:$B$5969,$A248,Games!$K$2:$K$5969)</f>
        <v>602</v>
      </c>
      <c r="E248" s="0" t="n">
        <f aca="false">SUMIF(Games!$A$2:$A$5969,$A248,Games!$N$2:$N$5969)+SUMIF(Games!$B$2:$B$5969,$A248,Games!$L$2:$L$5969)</f>
        <v>592</v>
      </c>
      <c r="F248" s="0" t="n">
        <f aca="false">SUMIF(Games!$A$2:$A$5969,$A248,Games!$Q$2:$Q$5969)+SUMIF(Games!$B$2:$B$5969,$A248,Games!$O$2:$O$5969)</f>
        <v>20705</v>
      </c>
      <c r="G248" s="0" t="n">
        <f aca="false">SUMIF(Games!$A$2:$A$5969,$A248,Games!$R$2:$R$5969)+SUMIF(Games!$B$2:$B$5969,$A248,Games!$P$2:$P$5969)</f>
        <v>17637</v>
      </c>
      <c r="H248" s="0" t="n">
        <f aca="false">SUMIF(Games!$A$2:$A$5969,$A248,Games!$S$2:$S$5969)+SUMIF(Games!$B$2:$B$5969,$A248,Games!$T$2:$T$5969)</f>
        <v>108.865342709638</v>
      </c>
      <c r="I248" s="0" t="n">
        <f aca="false">SUMIF(Games!$A$2:$A$5969,$A248,Games!$E$2:$E$5969)+SUMIF(Games!$B$2:$B$5969,$A248,Games!$F$2:$F$5969)</f>
        <v>1214</v>
      </c>
      <c r="J248" s="0" t="n">
        <f aca="false">SUMIF(Games!$A$2:$A$5969,$A248,Games!$F$2:$F$5969)+SUMIF(Games!$B$2:$B$5969,$A248,Games!$E$2:$E$5969)</f>
        <v>988</v>
      </c>
      <c r="K248" s="0" t="n">
        <f aca="false">SUMIF(Games!$A$2:$A$5969,$A248,Games!$G$2:$G$5969)+SUMIF(Games!$B$2:$B$5969,$A248,Games!$H$2:$H$5969)</f>
        <v>357</v>
      </c>
      <c r="L248" s="0" t="n">
        <f aca="false">SUMIF(Games!$A$2:$A$5969,$A248,Games!$H$2:$H$5969)+SUMIF(Games!$B$2:$B$5969,$A248,Games!$G$2:$G$5969)</f>
        <v>345</v>
      </c>
      <c r="M248" s="0" t="n">
        <f aca="false">SUMIF(Games!$A:$A,$A248,Games!I:I)</f>
        <v>11</v>
      </c>
      <c r="N248" s="0" t="n">
        <f aca="false">COUNTIF(Games!$A:$A,$A248)-M248</f>
        <v>3</v>
      </c>
      <c r="O248" s="0" t="n">
        <f aca="false">I248-J248</f>
        <v>226</v>
      </c>
      <c r="P248" s="0" t="n">
        <f aca="false">IFERROR(O248/Y248,0)</f>
        <v>6.27777777777778</v>
      </c>
      <c r="Q248" s="0" t="n">
        <f aca="false">L248-K248</f>
        <v>-12</v>
      </c>
      <c r="R248" s="0" t="n">
        <f aca="false">IFERROR(Q248/Y248,0)</f>
        <v>-0.333333333333333</v>
      </c>
      <c r="S248" s="0" t="s">
        <v>735</v>
      </c>
      <c r="T248" s="0" t="n">
        <f aca="false">IFERROR((B248/(B248+C248))*25,0)+IFERROR((D248/(D248+E248))*25,0)+IFERROR((F248/(F248+G248))*10,0)+H248+((P248-RDAVG)/RebSD)*10+((R248-TODAVG)/TOSD)*6</f>
        <v>162.268696551016</v>
      </c>
      <c r="U248" s="0" t="n">
        <f aca="false">W248*X248</f>
        <v>0.272650339861277</v>
      </c>
      <c r="V248" s="0" t="n">
        <f aca="false">RANK(U248,U$2:U$352)</f>
        <v>176</v>
      </c>
      <c r="W248" s="0" t="n">
        <f aca="false">IFERROR((D248-C248)/(D248+E248-(B248+C248)),0)</f>
        <v>0.514680483592401</v>
      </c>
      <c r="X248" s="0" t="n">
        <f aca="false">IFERROR((F248-((B248+C248)*B248))/((F248+G248)-(B248+C248)^2),0)</f>
        <v>0.529746801274092</v>
      </c>
      <c r="Y248" s="0" t="n">
        <f aca="false">COUNTIFS(Games!$A$2:$A$5969,$A248,Games!$E$2:$E$5969,"&lt;&gt;")+COUNTIFS(Games!$B$2:$B$5969,$A248,Games!$F$2:$F$5969,"&lt;&gt;")</f>
        <v>36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SUMIF(Games!$A$2:$A$5969,$A249,Games!$I$2:$I$5969)+SUMIF(Games!$B$2:$B$5969,$A249,Games!$J$2:$J$5969)</f>
        <v>14</v>
      </c>
      <c r="C249" s="0" t="n">
        <f aca="false">COUNTIF(Games!$A:$A,$A249)+COUNTIF(Games!$B:$B,$A249)-B249</f>
        <v>18</v>
      </c>
      <c r="D249" s="0" t="n">
        <f aca="false">SUMIF(Games!$A$2:$A$5969,$A249,Games!$M$2:$M$5969)+SUMIF(Games!$B$2:$B$5969,$A249,Games!$K$2:$K$5969)</f>
        <v>470</v>
      </c>
      <c r="E249" s="0" t="n">
        <f aca="false">SUMIF(Games!$A$2:$A$5969,$A249,Games!$N$2:$N$5969)+SUMIF(Games!$B$2:$B$5969,$A249,Games!$L$2:$L$5969)</f>
        <v>557</v>
      </c>
      <c r="F249" s="0" t="n">
        <f aca="false">SUMIF(Games!$A$2:$A$5969,$A249,Games!$Q$2:$Q$5969)+SUMIF(Games!$B$2:$B$5969,$A249,Games!$O$2:$O$5969)</f>
        <v>16394</v>
      </c>
      <c r="G249" s="0" t="n">
        <f aca="false">SUMIF(Games!$A$2:$A$5969,$A249,Games!$R$2:$R$5969)+SUMIF(Games!$B$2:$B$5969,$A249,Games!$P$2:$P$5969)</f>
        <v>16363</v>
      </c>
      <c r="H249" s="0" t="n">
        <f aca="false">SUMIF(Games!$A$2:$A$5969,$A249,Games!$S$2:$S$5969)+SUMIF(Games!$B$2:$B$5969,$A249,Games!$T$2:$T$5969)</f>
        <v>-14.4466954149533</v>
      </c>
      <c r="I249" s="0" t="n">
        <f aca="false">SUMIF(Games!$A$2:$A$5969,$A249,Games!$E$2:$E$5969)+SUMIF(Games!$B$2:$B$5969,$A249,Games!$F$2:$F$5969)</f>
        <v>1051</v>
      </c>
      <c r="J249" s="0" t="n">
        <f aca="false">SUMIF(Games!$A$2:$A$5969,$A249,Games!$F$2:$F$5969)+SUMIF(Games!$B$2:$B$5969,$A249,Games!$E$2:$E$5969)</f>
        <v>1095</v>
      </c>
      <c r="K249" s="0" t="n">
        <f aca="false">SUMIF(Games!$A$2:$A$5969,$A249,Games!$G$2:$G$5969)+SUMIF(Games!$B$2:$B$5969,$A249,Games!$H$2:$H$5969)</f>
        <v>417</v>
      </c>
      <c r="L249" s="0" t="n">
        <f aca="false">SUMIF(Games!$A$2:$A$5969,$A249,Games!$H$2:$H$5969)+SUMIF(Games!$B$2:$B$5969,$A249,Games!$G$2:$G$5969)</f>
        <v>454</v>
      </c>
      <c r="M249" s="0" t="n">
        <f aca="false">SUMIF(Games!$A:$A,$A249,Games!I:I)</f>
        <v>5</v>
      </c>
      <c r="N249" s="0" t="n">
        <f aca="false">COUNTIF(Games!$A:$A,$A249)-M249</f>
        <v>13</v>
      </c>
      <c r="O249" s="0" t="n">
        <f aca="false">I249-J249</f>
        <v>-44</v>
      </c>
      <c r="P249" s="0" t="n">
        <f aca="false">IFERROR(O249/Y249,0)</f>
        <v>-1.375</v>
      </c>
      <c r="Q249" s="0" t="n">
        <f aca="false">L249-K249</f>
        <v>37</v>
      </c>
      <c r="R249" s="0" t="n">
        <f aca="false">IFERROR(Q249/Y249,0)</f>
        <v>1.15625</v>
      </c>
      <c r="S249" s="0" t="s">
        <v>747</v>
      </c>
      <c r="T249" s="0" t="n">
        <f aca="false">IFERROR((B249/(B249+C249))*25,0)+IFERROR((D249/(D249+E249))*25,0)+IFERROR((F249/(F249+G249))*10,0)+H249+((P249-RDAVG)/RebSD)*10+((R249-TODAVG)/TOSD)*6</f>
        <v>10.9622102943916</v>
      </c>
      <c r="U249" s="0" t="n">
        <f aca="false">W249*X249</f>
        <v>0.228273754617476</v>
      </c>
      <c r="V249" s="0" t="n">
        <f aca="false">RANK(U249,U$2:U$352)</f>
        <v>320</v>
      </c>
      <c r="W249" s="0" t="n">
        <f aca="false">IFERROR((D249-C249)/(D249+E249-(B249+C249)),0)</f>
        <v>0.45427135678392</v>
      </c>
      <c r="X249" s="0" t="n">
        <f aca="false">IFERROR((F249-((B249+C249)*B249))/((F249+G249)-(B249+C249)^2),0)</f>
        <v>0.50250527841679</v>
      </c>
      <c r="Y249" s="0" t="n">
        <f aca="false">COUNTIFS(Games!$A$2:$A$5969,$A249,Games!$E$2:$E$5969,"&lt;&gt;")+COUNTIFS(Games!$B$2:$B$5969,$A249,Games!$F$2:$F$5969,"&lt;&gt;")</f>
        <v>32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SUMIF(Games!$A$2:$A$5969,$A250,Games!$I$2:$I$5969)+SUMIF(Games!$B$2:$B$5969,$A250,Games!$J$2:$J$5969)</f>
        <v>21</v>
      </c>
      <c r="C250" s="0" t="n">
        <f aca="false">COUNTIF(Games!$A:$A,$A250)+COUNTIF(Games!$B:$B,$A250)-B250</f>
        <v>15</v>
      </c>
      <c r="D250" s="0" t="n">
        <f aca="false">SUMIF(Games!$A$2:$A$5969,$A250,Games!$M$2:$M$5969)+SUMIF(Games!$B$2:$B$5969,$A250,Games!$K$2:$K$5969)</f>
        <v>540</v>
      </c>
      <c r="E250" s="0" t="n">
        <f aca="false">SUMIF(Games!$A$2:$A$5969,$A250,Games!$N$2:$N$5969)+SUMIF(Games!$B$2:$B$5969,$A250,Games!$L$2:$L$5969)</f>
        <v>510</v>
      </c>
      <c r="F250" s="0" t="n">
        <f aca="false">SUMIF(Games!$A$2:$A$5969,$A250,Games!$Q$2:$Q$5969)+SUMIF(Games!$B$2:$B$5969,$A250,Games!$O$2:$O$5969)</f>
        <v>16144</v>
      </c>
      <c r="G250" s="0" t="n">
        <f aca="false">SUMIF(Games!$A$2:$A$5969,$A250,Games!$R$2:$R$5969)+SUMIF(Games!$B$2:$B$5969,$A250,Games!$P$2:$P$5969)</f>
        <v>15416</v>
      </c>
      <c r="H250" s="0" t="n">
        <f aca="false">SUMIF(Games!$A$2:$A$5969,$A250,Games!$S$2:$S$5969)+SUMIF(Games!$B$2:$B$5969,$A250,Games!$T$2:$T$5969)</f>
        <v>-0.0293686922652583</v>
      </c>
      <c r="I250" s="0" t="n">
        <f aca="false">SUMIF(Games!$A$2:$A$5969,$A250,Games!$E$2:$E$5969)+SUMIF(Games!$B$2:$B$5969,$A250,Games!$F$2:$F$5969)</f>
        <v>1357</v>
      </c>
      <c r="J250" s="0" t="n">
        <f aca="false">SUMIF(Games!$A$2:$A$5969,$A250,Games!$F$2:$F$5969)+SUMIF(Games!$B$2:$B$5969,$A250,Games!$E$2:$E$5969)</f>
        <v>1216</v>
      </c>
      <c r="K250" s="0" t="n">
        <f aca="false">SUMIF(Games!$A$2:$A$5969,$A250,Games!$G$2:$G$5969)+SUMIF(Games!$B$2:$B$5969,$A250,Games!$H$2:$H$5969)</f>
        <v>473</v>
      </c>
      <c r="L250" s="0" t="n">
        <f aca="false">SUMIF(Games!$A$2:$A$5969,$A250,Games!$H$2:$H$5969)+SUMIF(Games!$B$2:$B$5969,$A250,Games!$G$2:$G$5969)</f>
        <v>518</v>
      </c>
      <c r="M250" s="0" t="n">
        <f aca="false">SUMIF(Games!$A:$A,$A250,Games!I:I)</f>
        <v>6</v>
      </c>
      <c r="N250" s="0" t="n">
        <f aca="false">COUNTIF(Games!$A:$A,$A250)-M250</f>
        <v>11</v>
      </c>
      <c r="O250" s="0" t="n">
        <f aca="false">I250-J250</f>
        <v>141</v>
      </c>
      <c r="P250" s="0" t="n">
        <f aca="false">IFERROR(O250/Y250,0)</f>
        <v>3.91666666666667</v>
      </c>
      <c r="Q250" s="0" t="n">
        <f aca="false">L250-K250</f>
        <v>45</v>
      </c>
      <c r="R250" s="0" t="n">
        <f aca="false">IFERROR(Q250/Y250,0)</f>
        <v>1.25</v>
      </c>
      <c r="S250" s="0" t="s">
        <v>726</v>
      </c>
      <c r="T250" s="0" t="n">
        <f aca="false">IFERROR((B250/(B250+C250))*25,0)+IFERROR((D250/(D250+E250))*25,0)+IFERROR((F250/(F250+G250))*10,0)+H250+((P250-RDAVG)/RebSD)*10+((R250-TODAVG)/TOSD)*6</f>
        <v>45.5786494730228</v>
      </c>
      <c r="U250" s="0" t="n">
        <f aca="false">W250*X250</f>
        <v>0.263255345073804</v>
      </c>
      <c r="V250" s="0" t="n">
        <f aca="false">RANK(U250,U$2:U$352)</f>
        <v>219</v>
      </c>
      <c r="W250" s="0" t="n">
        <f aca="false">IFERROR((D250-C250)/(D250+E250-(B250+C250)),0)</f>
        <v>0.517751479289941</v>
      </c>
      <c r="X250" s="0" t="n">
        <f aca="false">IFERROR((F250-((B250+C250)*B250))/((F250+G250)-(B250+C250)^2),0)</f>
        <v>0.508458895056833</v>
      </c>
      <c r="Y250" s="0" t="n">
        <f aca="false">COUNTIFS(Games!$A$2:$A$5969,$A250,Games!$E$2:$E$5969,"&lt;&gt;")+COUNTIFS(Games!$B$2:$B$5969,$A250,Games!$F$2:$F$5969,"&lt;&gt;")</f>
        <v>36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SUMIF(Games!$A$2:$A$5969,$A251,Games!$I$2:$I$5969)+SUMIF(Games!$B$2:$B$5969,$A251,Games!$J$2:$J$5969)</f>
        <v>10</v>
      </c>
      <c r="C251" s="0" t="n">
        <f aca="false">COUNTIF(Games!$A:$A,$A251)+COUNTIF(Games!$B:$B,$A251)-B251</f>
        <v>22</v>
      </c>
      <c r="D251" s="0" t="n">
        <f aca="false">SUMIF(Games!$A$2:$A$5969,$A251,Games!$M$2:$M$5969)+SUMIF(Games!$B$2:$B$5969,$A251,Games!$K$2:$K$5969)</f>
        <v>520</v>
      </c>
      <c r="E251" s="0" t="n">
        <f aca="false">SUMIF(Games!$A$2:$A$5969,$A251,Games!$N$2:$N$5969)+SUMIF(Games!$B$2:$B$5969,$A251,Games!$L$2:$L$5969)</f>
        <v>472</v>
      </c>
      <c r="F251" s="0" t="n">
        <f aca="false">SUMIF(Games!$A$2:$A$5969,$A251,Games!$Q$2:$Q$5969)+SUMIF(Games!$B$2:$B$5969,$A251,Games!$O$2:$O$5969)</f>
        <v>16133</v>
      </c>
      <c r="G251" s="0" t="n">
        <f aca="false">SUMIF(Games!$A$2:$A$5969,$A251,Games!$R$2:$R$5969)+SUMIF(Games!$B$2:$B$5969,$A251,Games!$P$2:$P$5969)</f>
        <v>14874</v>
      </c>
      <c r="H251" s="0" t="n">
        <f aca="false">SUMIF(Games!$A$2:$A$5969,$A251,Games!$S$2:$S$5969)+SUMIF(Games!$B$2:$B$5969,$A251,Games!$T$2:$T$5969)</f>
        <v>-41.8925528701683</v>
      </c>
      <c r="I251" s="0" t="n">
        <f aca="false">SUMIF(Games!$A$2:$A$5969,$A251,Games!$E$2:$E$5969)+SUMIF(Games!$B$2:$B$5969,$A251,Games!$F$2:$F$5969)</f>
        <v>974</v>
      </c>
      <c r="J251" s="0" t="n">
        <f aca="false">SUMIF(Games!$A$2:$A$5969,$A251,Games!$F$2:$F$5969)+SUMIF(Games!$B$2:$B$5969,$A251,Games!$E$2:$E$5969)</f>
        <v>1152</v>
      </c>
      <c r="K251" s="0" t="n">
        <f aca="false">SUMIF(Games!$A$2:$A$5969,$A251,Games!$G$2:$G$5969)+SUMIF(Games!$B$2:$B$5969,$A251,Games!$H$2:$H$5969)</f>
        <v>435</v>
      </c>
      <c r="L251" s="0" t="n">
        <f aca="false">SUMIF(Games!$A$2:$A$5969,$A251,Games!$H$2:$H$5969)+SUMIF(Games!$B$2:$B$5969,$A251,Games!$G$2:$G$5969)</f>
        <v>446</v>
      </c>
      <c r="M251" s="0" t="n">
        <f aca="false">SUMIF(Games!$A:$A,$A251,Games!I:I)</f>
        <v>2</v>
      </c>
      <c r="N251" s="0" t="n">
        <f aca="false">COUNTIF(Games!$A:$A,$A251)-M251</f>
        <v>15</v>
      </c>
      <c r="O251" s="0" t="n">
        <f aca="false">I251-J251</f>
        <v>-178</v>
      </c>
      <c r="P251" s="0" t="n">
        <f aca="false">IFERROR(O251/Y251,0)</f>
        <v>-5.5625</v>
      </c>
      <c r="Q251" s="0" t="n">
        <f aca="false">L251-K251</f>
        <v>11</v>
      </c>
      <c r="R251" s="0" t="n">
        <f aca="false">IFERROR(Q251/Y251,0)</f>
        <v>0.34375</v>
      </c>
      <c r="S251" s="0" t="s">
        <v>750</v>
      </c>
      <c r="T251" s="0" t="n">
        <f aca="false">IFERROR((B251/(B251+C251))*25,0)+IFERROR((D251/(D251+E251))*25,0)+IFERROR((F251/(F251+G251))*10,0)+H251+((P251-RDAVG)/RebSD)*10+((R251-TODAVG)/TOSD)*6</f>
        <v>-31.9963711548854</v>
      </c>
      <c r="U251" s="0" t="n">
        <f aca="false">W251*X251</f>
        <v>0.273588158289698</v>
      </c>
      <c r="V251" s="0" t="n">
        <f aca="false">RANK(U251,U$2:U$352)</f>
        <v>173</v>
      </c>
      <c r="W251" s="0" t="n">
        <f aca="false">IFERROR((D251-C251)/(D251+E251-(B251+C251)),0)</f>
        <v>0.51875</v>
      </c>
      <c r="X251" s="0" t="n">
        <f aca="false">IFERROR((F251-((B251+C251)*B251))/((F251+G251)-(B251+C251)^2),0)</f>
        <v>0.527398859353634</v>
      </c>
      <c r="Y251" s="0" t="n">
        <f aca="false">COUNTIFS(Games!$A$2:$A$5969,$A251,Games!$E$2:$E$5969,"&lt;&gt;")+COUNTIFS(Games!$B$2:$B$5969,$A251,Games!$F$2:$F$5969,"&lt;&gt;")</f>
        <v>32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SUMIF(Games!$A$2:$A$5969,$A252,Games!$I$2:$I$5969)+SUMIF(Games!$B$2:$B$5969,$A252,Games!$J$2:$J$5969)</f>
        <v>20</v>
      </c>
      <c r="C252" s="0" t="n">
        <f aca="false">COUNTIF(Games!$A:$A,$A252)+COUNTIF(Games!$B:$B,$A252)-B252</f>
        <v>14</v>
      </c>
      <c r="D252" s="0" t="n">
        <f aca="false">SUMIF(Games!$A$2:$A$5969,$A252,Games!$M$2:$M$5969)+SUMIF(Games!$B$2:$B$5969,$A252,Games!$K$2:$K$5969)</f>
        <v>587</v>
      </c>
      <c r="E252" s="0" t="n">
        <f aca="false">SUMIF(Games!$A$2:$A$5969,$A252,Games!$N$2:$N$5969)+SUMIF(Games!$B$2:$B$5969,$A252,Games!$L$2:$L$5969)</f>
        <v>530</v>
      </c>
      <c r="F252" s="0" t="n">
        <f aca="false">SUMIF(Games!$A$2:$A$5969,$A252,Games!$Q$2:$Q$5969)+SUMIF(Games!$B$2:$B$5969,$A252,Games!$O$2:$O$5969)</f>
        <v>18850</v>
      </c>
      <c r="G252" s="0" t="n">
        <f aca="false">SUMIF(Games!$A$2:$A$5969,$A252,Games!$R$2:$R$5969)+SUMIF(Games!$B$2:$B$5969,$A252,Games!$P$2:$P$5969)</f>
        <v>16990</v>
      </c>
      <c r="H252" s="0" t="n">
        <f aca="false">SUMIF(Games!$A$2:$A$5969,$A252,Games!$S$2:$S$5969)+SUMIF(Games!$B$2:$B$5969,$A252,Games!$T$2:$T$5969)</f>
        <v>20.0325755062775</v>
      </c>
      <c r="I252" s="0" t="n">
        <f aca="false">SUMIF(Games!$A$2:$A$5969,$A252,Games!$E$2:$E$5969)+SUMIF(Games!$B$2:$B$5969,$A252,Games!$F$2:$F$5969)</f>
        <v>1117</v>
      </c>
      <c r="J252" s="0" t="n">
        <f aca="false">SUMIF(Games!$A$2:$A$5969,$A252,Games!$F$2:$F$5969)+SUMIF(Games!$B$2:$B$5969,$A252,Games!$E$2:$E$5969)</f>
        <v>1131</v>
      </c>
      <c r="K252" s="0" t="n">
        <f aca="false">SUMIF(Games!$A$2:$A$5969,$A252,Games!$G$2:$G$5969)+SUMIF(Games!$B$2:$B$5969,$A252,Games!$H$2:$H$5969)</f>
        <v>445</v>
      </c>
      <c r="L252" s="0" t="n">
        <f aca="false">SUMIF(Games!$A$2:$A$5969,$A252,Games!$H$2:$H$5969)+SUMIF(Games!$B$2:$B$5969,$A252,Games!$G$2:$G$5969)</f>
        <v>409</v>
      </c>
      <c r="M252" s="0" t="n">
        <f aca="false">SUMIF(Games!$A:$A,$A252,Games!I:I)</f>
        <v>8</v>
      </c>
      <c r="N252" s="0" t="n">
        <f aca="false">COUNTIF(Games!$A:$A,$A252)-M252</f>
        <v>7</v>
      </c>
      <c r="O252" s="0" t="n">
        <f aca="false">I252-J252</f>
        <v>-14</v>
      </c>
      <c r="P252" s="0" t="n">
        <f aca="false">IFERROR(O252/Y252,0)</f>
        <v>-0.411764705882353</v>
      </c>
      <c r="Q252" s="0" t="n">
        <f aca="false">L252-K252</f>
        <v>-36</v>
      </c>
      <c r="R252" s="0" t="n">
        <f aca="false">IFERROR(Q252/Y252,0)</f>
        <v>-1.05882352941176</v>
      </c>
      <c r="S252" s="0" t="s">
        <v>735</v>
      </c>
      <c r="T252" s="0" t="n">
        <f aca="false">IFERROR((B252/(B252+C252))*25,0)+IFERROR((D252/(D252+E252))*25,0)+IFERROR((F252/(F252+G252))*10,0)+H252+((P252-RDAVG)/RebSD)*10+((R252-TODAVG)/TOSD)*6</f>
        <v>46.7658802563491</v>
      </c>
      <c r="U252" s="0" t="n">
        <f aca="false">W252*X252</f>
        <v>0.277173633511393</v>
      </c>
      <c r="V252" s="0" t="n">
        <f aca="false">RANK(U252,U$2:U$352)</f>
        <v>155</v>
      </c>
      <c r="W252" s="0" t="n">
        <f aca="false">IFERROR((D252-C252)/(D252+E252-(B252+C252)),0)</f>
        <v>0.529085872576177</v>
      </c>
      <c r="X252" s="0" t="n">
        <f aca="false">IFERROR((F252-((B252+C252)*B252))/((F252+G252)-(B252+C252)^2),0)</f>
        <v>0.523872679045093</v>
      </c>
      <c r="Y252" s="0" t="n">
        <f aca="false">COUNTIFS(Games!$A$2:$A$5969,$A252,Games!$E$2:$E$5969,"&lt;&gt;")+COUNTIFS(Games!$B$2:$B$5969,$A252,Games!$F$2:$F$5969,"&lt;&gt;")</f>
        <v>34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SUMIF(Games!$A$2:$A$5969,$A253,Games!$I$2:$I$5969)+SUMIF(Games!$B$2:$B$5969,$A253,Games!$J$2:$J$5969)</f>
        <v>22</v>
      </c>
      <c r="C253" s="0" t="n">
        <f aca="false">COUNTIF(Games!$A:$A,$A253)+COUNTIF(Games!$B:$B,$A253)-B253</f>
        <v>11</v>
      </c>
      <c r="D253" s="0" t="n">
        <f aca="false">SUMIF(Games!$A$2:$A$5969,$A253,Games!$M$2:$M$5969)+SUMIF(Games!$B$2:$B$5969,$A253,Games!$K$2:$K$5969)</f>
        <v>568</v>
      </c>
      <c r="E253" s="0" t="n">
        <f aca="false">SUMIF(Games!$A$2:$A$5969,$A253,Games!$N$2:$N$5969)+SUMIF(Games!$B$2:$B$5969,$A253,Games!$L$2:$L$5969)</f>
        <v>479</v>
      </c>
      <c r="F253" s="0" t="n">
        <f aca="false">SUMIF(Games!$A$2:$A$5969,$A253,Games!$Q$2:$Q$5969)+SUMIF(Games!$B$2:$B$5969,$A253,Games!$O$2:$O$5969)</f>
        <v>18176</v>
      </c>
      <c r="G253" s="0" t="n">
        <f aca="false">SUMIF(Games!$A$2:$A$5969,$A253,Games!$R$2:$R$5969)+SUMIF(Games!$B$2:$B$5969,$A253,Games!$P$2:$P$5969)</f>
        <v>15258</v>
      </c>
      <c r="H253" s="0" t="n">
        <f aca="false">SUMIF(Games!$A$2:$A$5969,$A253,Games!$S$2:$S$5969)+SUMIF(Games!$B$2:$B$5969,$A253,Games!$T$2:$T$5969)</f>
        <v>65.6134408382174</v>
      </c>
      <c r="I253" s="0" t="n">
        <f aca="false">SUMIF(Games!$A$2:$A$5969,$A253,Games!$E$2:$E$5969)+SUMIF(Games!$B$2:$B$5969,$A253,Games!$F$2:$F$5969)</f>
        <v>1250</v>
      </c>
      <c r="J253" s="0" t="n">
        <f aca="false">SUMIF(Games!$A$2:$A$5969,$A253,Games!$F$2:$F$5969)+SUMIF(Games!$B$2:$B$5969,$A253,Games!$E$2:$E$5969)</f>
        <v>1077</v>
      </c>
      <c r="K253" s="0" t="n">
        <f aca="false">SUMIF(Games!$A$2:$A$5969,$A253,Games!$G$2:$G$5969)+SUMIF(Games!$B$2:$B$5969,$A253,Games!$H$2:$H$5969)</f>
        <v>394</v>
      </c>
      <c r="L253" s="0" t="n">
        <f aca="false">SUMIF(Games!$A$2:$A$5969,$A253,Games!$H$2:$H$5969)+SUMIF(Games!$B$2:$B$5969,$A253,Games!$G$2:$G$5969)</f>
        <v>443</v>
      </c>
      <c r="M253" s="0" t="n">
        <f aca="false">SUMIF(Games!$A:$A,$A253,Games!I:I)</f>
        <v>8</v>
      </c>
      <c r="N253" s="0" t="n">
        <f aca="false">COUNTIF(Games!$A:$A,$A253)-M253</f>
        <v>8</v>
      </c>
      <c r="O253" s="0" t="n">
        <f aca="false">I253-J253</f>
        <v>173</v>
      </c>
      <c r="P253" s="0" t="n">
        <f aca="false">IFERROR(O253/Y253,0)</f>
        <v>5.24242424242424</v>
      </c>
      <c r="Q253" s="0" t="n">
        <f aca="false">L253-K253</f>
        <v>49</v>
      </c>
      <c r="R253" s="0" t="n">
        <f aca="false">IFERROR(Q253/Y253,0)</f>
        <v>1.48484848484848</v>
      </c>
      <c r="S253" s="0" t="s">
        <v>727</v>
      </c>
      <c r="T253" s="0" t="n">
        <f aca="false">IFERROR((B253/(B253+C253))*25,0)+IFERROR((D253/(D253+E253))*25,0)+IFERROR((F253/(F253+G253))*10,0)+H253+((P253-RDAVG)/RebSD)*10+((R253-TODAVG)/TOSD)*6</f>
        <v>118.771191448135</v>
      </c>
      <c r="U253" s="0" t="n">
        <f aca="false">W253*X253</f>
        <v>0.296350398791627</v>
      </c>
      <c r="V253" s="0" t="n">
        <f aca="false">RANK(U253,U$2:U$352)</f>
        <v>98</v>
      </c>
      <c r="W253" s="0" t="n">
        <f aca="false">IFERROR((D253-C253)/(D253+E253-(B253+C253)),0)</f>
        <v>0.54930966469428</v>
      </c>
      <c r="X253" s="0" t="n">
        <f aca="false">IFERROR((F253-((B253+C253)*B253))/((F253+G253)-(B253+C253)^2),0)</f>
        <v>0.539496058123358</v>
      </c>
      <c r="Y253" s="0" t="n">
        <f aca="false">COUNTIFS(Games!$A$2:$A$5969,$A253,Games!$E$2:$E$5969,"&lt;&gt;")+COUNTIFS(Games!$B$2:$B$5969,$A253,Games!$F$2:$F$5969,"&lt;&gt;")</f>
        <v>33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SUMIF(Games!$A$2:$A$5969,$A254,Games!$I$2:$I$5969)+SUMIF(Games!$B$2:$B$5969,$A254,Games!$J$2:$J$5969)</f>
        <v>22</v>
      </c>
      <c r="C254" s="0" t="n">
        <f aca="false">COUNTIF(Games!$A:$A,$A254)+COUNTIF(Games!$B:$B,$A254)-B254</f>
        <v>17</v>
      </c>
      <c r="D254" s="0" t="n">
        <f aca="false">SUMIF(Games!$A$2:$A$5969,$A254,Games!$M$2:$M$5969)+SUMIF(Games!$B$2:$B$5969,$A254,Games!$K$2:$K$5969)</f>
        <v>712</v>
      </c>
      <c r="E254" s="0" t="n">
        <f aca="false">SUMIF(Games!$A$2:$A$5969,$A254,Games!$N$2:$N$5969)+SUMIF(Games!$B$2:$B$5969,$A254,Games!$L$2:$L$5969)</f>
        <v>575</v>
      </c>
      <c r="F254" s="0" t="n">
        <f aca="false">SUMIF(Games!$A$2:$A$5969,$A254,Games!$Q$2:$Q$5969)+SUMIF(Games!$B$2:$B$5969,$A254,Games!$O$2:$O$5969)</f>
        <v>21685</v>
      </c>
      <c r="G254" s="0" t="n">
        <f aca="false">SUMIF(Games!$A$2:$A$5969,$A254,Games!$R$2:$R$5969)+SUMIF(Games!$B$2:$B$5969,$A254,Games!$P$2:$P$5969)</f>
        <v>19639</v>
      </c>
      <c r="H254" s="0" t="n">
        <f aca="false">SUMIF(Games!$A$2:$A$5969,$A254,Games!$S$2:$S$5969)+SUMIF(Games!$B$2:$B$5969,$A254,Games!$T$2:$T$5969)</f>
        <v>12.8042438748059</v>
      </c>
      <c r="I254" s="0" t="n">
        <f aca="false">SUMIF(Games!$A$2:$A$5969,$A254,Games!$E$2:$E$5969)+SUMIF(Games!$B$2:$B$5969,$A254,Games!$F$2:$F$5969)</f>
        <v>1379</v>
      </c>
      <c r="J254" s="0" t="n">
        <f aca="false">SUMIF(Games!$A$2:$A$5969,$A254,Games!$F$2:$F$5969)+SUMIF(Games!$B$2:$B$5969,$A254,Games!$E$2:$E$5969)</f>
        <v>1349</v>
      </c>
      <c r="K254" s="0" t="n">
        <f aca="false">SUMIF(Games!$A$2:$A$5969,$A254,Games!$G$2:$G$5969)+SUMIF(Games!$B$2:$B$5969,$A254,Games!$H$2:$H$5969)</f>
        <v>464</v>
      </c>
      <c r="L254" s="0" t="n">
        <f aca="false">SUMIF(Games!$A$2:$A$5969,$A254,Games!$H$2:$H$5969)+SUMIF(Games!$B$2:$B$5969,$A254,Games!$G$2:$G$5969)</f>
        <v>448</v>
      </c>
      <c r="M254" s="0" t="n">
        <f aca="false">SUMIF(Games!$A:$A,$A254,Games!I:I)</f>
        <v>4</v>
      </c>
      <c r="N254" s="0" t="n">
        <f aca="false">COUNTIF(Games!$A:$A,$A254)-M254</f>
        <v>10</v>
      </c>
      <c r="O254" s="0" t="n">
        <f aca="false">I254-J254</f>
        <v>30</v>
      </c>
      <c r="P254" s="0" t="n">
        <f aca="false">IFERROR(O254/Y254,0)</f>
        <v>0.769230769230769</v>
      </c>
      <c r="Q254" s="0" t="n">
        <f aca="false">L254-K254</f>
        <v>-16</v>
      </c>
      <c r="R254" s="0" t="n">
        <f aca="false">IFERROR(Q254/Y254,0)</f>
        <v>-0.41025641025641</v>
      </c>
      <c r="S254" s="0" t="s">
        <v>735</v>
      </c>
      <c r="T254" s="0" t="n">
        <f aca="false">IFERROR((B254/(B254+C254))*25,0)+IFERROR((D254/(D254+E254))*25,0)+IFERROR((F254/(F254+G254))*10,0)+H254+((P254-RDAVG)/RebSD)*10+((R254-TODAVG)/TOSD)*6</f>
        <v>44.973761959998</v>
      </c>
      <c r="U254" s="0" t="n">
        <f aca="false">W254*X254</f>
        <v>0.291394351959039</v>
      </c>
      <c r="V254" s="0" t="n">
        <f aca="false">RANK(U254,U$2:U$352)</f>
        <v>109</v>
      </c>
      <c r="W254" s="0" t="n">
        <f aca="false">IFERROR((D254-C254)/(D254+E254-(B254+C254)),0)</f>
        <v>0.556891025641026</v>
      </c>
      <c r="X254" s="0" t="n">
        <f aca="false">IFERROR((F254-((B254+C254)*B254))/((F254+G254)-(B254+C254)^2),0)</f>
        <v>0.523252016179685</v>
      </c>
      <c r="Y254" s="0" t="n">
        <f aca="false">COUNTIFS(Games!$A$2:$A$5969,$A254,Games!$E$2:$E$5969,"&lt;&gt;")+COUNTIFS(Games!$B$2:$B$5969,$A254,Games!$F$2:$F$5969,"&lt;&gt;")</f>
        <v>39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SUMIF(Games!$A$2:$A$5969,$A255,Games!$I$2:$I$5969)+SUMIF(Games!$B$2:$B$5969,$A255,Games!$J$2:$J$5969)</f>
        <v>4</v>
      </c>
      <c r="C255" s="0" t="n">
        <f aca="false">COUNTIF(Games!$A:$A,$A255)+COUNTIF(Games!$B:$B,$A255)-B255</f>
        <v>26</v>
      </c>
      <c r="D255" s="0" t="n">
        <f aca="false">SUMIF(Games!$A$2:$A$5969,$A255,Games!$M$2:$M$5969)+SUMIF(Games!$B$2:$B$5969,$A255,Games!$K$2:$K$5969)</f>
        <v>537</v>
      </c>
      <c r="E255" s="0" t="n">
        <f aca="false">SUMIF(Games!$A$2:$A$5969,$A255,Games!$N$2:$N$5969)+SUMIF(Games!$B$2:$B$5969,$A255,Games!$L$2:$L$5969)</f>
        <v>418</v>
      </c>
      <c r="F255" s="0" t="n">
        <f aca="false">SUMIF(Games!$A$2:$A$5969,$A255,Games!$Q$2:$Q$5969)+SUMIF(Games!$B$2:$B$5969,$A255,Games!$O$2:$O$5969)</f>
        <v>16049</v>
      </c>
      <c r="G255" s="0" t="n">
        <f aca="false">SUMIF(Games!$A$2:$A$5969,$A255,Games!$R$2:$R$5969)+SUMIF(Games!$B$2:$B$5969,$A255,Games!$P$2:$P$5969)</f>
        <v>14159</v>
      </c>
      <c r="H255" s="0" t="n">
        <f aca="false">SUMIF(Games!$A$2:$A$5969,$A255,Games!$S$2:$S$5969)+SUMIF(Games!$B$2:$B$5969,$A255,Games!$T$2:$T$5969)</f>
        <v>-61.2176576077032</v>
      </c>
      <c r="I255" s="0" t="n">
        <f aca="false">SUMIF(Games!$A$2:$A$5969,$A255,Games!$E$2:$E$5969)+SUMIF(Games!$B$2:$B$5969,$A255,Games!$F$2:$F$5969)</f>
        <v>1076</v>
      </c>
      <c r="J255" s="0" t="n">
        <f aca="false">SUMIF(Games!$A$2:$A$5969,$A255,Games!$F$2:$F$5969)+SUMIF(Games!$B$2:$B$5969,$A255,Games!$E$2:$E$5969)</f>
        <v>967</v>
      </c>
      <c r="K255" s="0" t="n">
        <f aca="false">SUMIF(Games!$A$2:$A$5969,$A255,Games!$G$2:$G$5969)+SUMIF(Games!$B$2:$B$5969,$A255,Games!$H$2:$H$5969)</f>
        <v>490</v>
      </c>
      <c r="L255" s="0" t="n">
        <f aca="false">SUMIF(Games!$A$2:$A$5969,$A255,Games!$H$2:$H$5969)+SUMIF(Games!$B$2:$B$5969,$A255,Games!$G$2:$G$5969)</f>
        <v>319</v>
      </c>
      <c r="M255" s="0" t="n">
        <f aca="false">SUMIF(Games!$A:$A,$A255,Games!I:I)</f>
        <v>1</v>
      </c>
      <c r="N255" s="0" t="n">
        <f aca="false">COUNTIF(Games!$A:$A,$A255)-M255</f>
        <v>15</v>
      </c>
      <c r="O255" s="0" t="n">
        <f aca="false">I255-J255</f>
        <v>109</v>
      </c>
      <c r="P255" s="0" t="n">
        <f aca="false">IFERROR(O255/Y255,0)</f>
        <v>3.63333333333333</v>
      </c>
      <c r="Q255" s="0" t="n">
        <f aca="false">L255-K255</f>
        <v>-171</v>
      </c>
      <c r="R255" s="0" t="n">
        <f aca="false">IFERROR(Q255/Y255,0)</f>
        <v>-5.7</v>
      </c>
      <c r="S255" s="0" t="s">
        <v>727</v>
      </c>
      <c r="T255" s="0" t="n">
        <f aca="false">IFERROR((B255/(B255+C255))*25,0)+IFERROR((D255/(D255+E255))*25,0)+IFERROR((F255/(F255+G255))*10,0)+H255+((P255-RDAVG)/RebSD)*10+((R255-TODAVG)/TOSD)*6</f>
        <v>-48.4527151107877</v>
      </c>
      <c r="U255" s="0" t="n">
        <f aca="false">W255*X255</f>
        <v>0.300248949645701</v>
      </c>
      <c r="V255" s="0" t="n">
        <f aca="false">RANK(U255,U$2:U$352)</f>
        <v>92</v>
      </c>
      <c r="W255" s="0" t="n">
        <f aca="false">IFERROR((D255-C255)/(D255+E255-(B255+C255)),0)</f>
        <v>0.552432432432433</v>
      </c>
      <c r="X255" s="0" t="n">
        <f aca="false">IFERROR((F255-((B255+C255)*B255))/((F255+G255)-(B255+C255)^2),0)</f>
        <v>0.543503480278422</v>
      </c>
      <c r="Y255" s="0" t="n">
        <f aca="false">COUNTIFS(Games!$A$2:$A$5969,$A255,Games!$E$2:$E$5969,"&lt;&gt;")+COUNTIFS(Games!$B$2:$B$5969,$A255,Games!$F$2:$F$5969,"&lt;&gt;")</f>
        <v>30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SUMIF(Games!$A$2:$A$5969,$A256,Games!$I$2:$I$5969)+SUMIF(Games!$B$2:$B$5969,$A256,Games!$J$2:$J$5969)</f>
        <v>11</v>
      </c>
      <c r="C256" s="0" t="n">
        <f aca="false">COUNTIF(Games!$A:$A,$A256)+COUNTIF(Games!$B:$B,$A256)-B256</f>
        <v>20</v>
      </c>
      <c r="D256" s="0" t="n">
        <f aca="false">SUMIF(Games!$A$2:$A$5969,$A256,Games!$M$2:$M$5969)+SUMIF(Games!$B$2:$B$5969,$A256,Games!$K$2:$K$5969)</f>
        <v>508</v>
      </c>
      <c r="E256" s="0" t="n">
        <f aca="false">SUMIF(Games!$A$2:$A$5969,$A256,Games!$N$2:$N$5969)+SUMIF(Games!$B$2:$B$5969,$A256,Games!$L$2:$L$5969)</f>
        <v>478</v>
      </c>
      <c r="F256" s="0" t="n">
        <f aca="false">SUMIF(Games!$A$2:$A$5969,$A256,Games!$Q$2:$Q$5969)+SUMIF(Games!$B$2:$B$5969,$A256,Games!$O$2:$O$5969)</f>
        <v>16899</v>
      </c>
      <c r="G256" s="0" t="n">
        <f aca="false">SUMIF(Games!$A$2:$A$5969,$A256,Games!$R$2:$R$5969)+SUMIF(Games!$B$2:$B$5969,$A256,Games!$P$2:$P$5969)</f>
        <v>14874</v>
      </c>
      <c r="H256" s="0" t="n">
        <f aca="false">SUMIF(Games!$A$2:$A$5969,$A256,Games!$S$2:$S$5969)+SUMIF(Games!$B$2:$B$5969,$A256,Games!$T$2:$T$5969)</f>
        <v>-33.5947417540389</v>
      </c>
      <c r="I256" s="0" t="n">
        <f aca="false">SUMIF(Games!$A$2:$A$5969,$A256,Games!$E$2:$E$5969)+SUMIF(Games!$B$2:$B$5969,$A256,Games!$F$2:$F$5969)</f>
        <v>889</v>
      </c>
      <c r="J256" s="0" t="n">
        <f aca="false">SUMIF(Games!$A$2:$A$5969,$A256,Games!$F$2:$F$5969)+SUMIF(Games!$B$2:$B$5969,$A256,Games!$E$2:$E$5969)</f>
        <v>1034</v>
      </c>
      <c r="K256" s="0" t="n">
        <f aca="false">SUMIF(Games!$A$2:$A$5969,$A256,Games!$G$2:$G$5969)+SUMIF(Games!$B$2:$B$5969,$A256,Games!$H$2:$H$5969)</f>
        <v>350</v>
      </c>
      <c r="L256" s="0" t="n">
        <f aca="false">SUMIF(Games!$A$2:$A$5969,$A256,Games!$H$2:$H$5969)+SUMIF(Games!$B$2:$B$5969,$A256,Games!$G$2:$G$5969)</f>
        <v>390</v>
      </c>
      <c r="M256" s="0" t="n">
        <f aca="false">SUMIF(Games!$A:$A,$A256,Games!I:I)</f>
        <v>5</v>
      </c>
      <c r="N256" s="0" t="n">
        <f aca="false">COUNTIF(Games!$A:$A,$A256)-M256</f>
        <v>6</v>
      </c>
      <c r="O256" s="0" t="n">
        <f aca="false">I256-J256</f>
        <v>-145</v>
      </c>
      <c r="P256" s="0" t="n">
        <f aca="false">IFERROR(O256/Y256,0)</f>
        <v>-4.67741935483871</v>
      </c>
      <c r="Q256" s="0" t="n">
        <f aca="false">L256-K256</f>
        <v>40</v>
      </c>
      <c r="R256" s="0" t="n">
        <f aca="false">IFERROR(Q256/Y256,0)</f>
        <v>1.29032258064516</v>
      </c>
      <c r="S256" s="0" t="s">
        <v>735</v>
      </c>
      <c r="T256" s="0" t="n">
        <f aca="false">IFERROR((B256/(B256+C256))*25,0)+IFERROR((D256/(D256+E256))*25,0)+IFERROR((F256/(F256+G256))*10,0)+H256+((P256-RDAVG)/RebSD)*10+((R256-TODAVG)/TOSD)*6</f>
        <v>-17.2617863832072</v>
      </c>
      <c r="U256" s="0" t="n">
        <f aca="false">W256*X256</f>
        <v>0.27460247010582</v>
      </c>
      <c r="V256" s="0" t="n">
        <f aca="false">RANK(U256,U$2:U$352)</f>
        <v>167</v>
      </c>
      <c r="W256" s="0" t="n">
        <f aca="false">IFERROR((D256-C256)/(D256+E256-(B256+C256)),0)</f>
        <v>0.510994764397906</v>
      </c>
      <c r="X256" s="0" t="n">
        <f aca="false">IFERROR((F256-((B256+C256)*B256))/((F256+G256)-(B256+C256)^2),0)</f>
        <v>0.537388030637414</v>
      </c>
      <c r="Y256" s="0" t="n">
        <f aca="false">COUNTIFS(Games!$A$2:$A$5969,$A256,Games!$E$2:$E$5969,"&lt;&gt;")+COUNTIFS(Games!$B$2:$B$5969,$A256,Games!$F$2:$F$5969,"&lt;&gt;")</f>
        <v>31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SUMIF(Games!$A$2:$A$5969,$A257,Games!$I$2:$I$5969)+SUMIF(Games!$B$2:$B$5969,$A257,Games!$J$2:$J$5969)</f>
        <v>15</v>
      </c>
      <c r="C257" s="0" t="n">
        <f aca="false">COUNTIF(Games!$A:$A,$A257)+COUNTIF(Games!$B:$B,$A257)-B257</f>
        <v>16</v>
      </c>
      <c r="D257" s="0" t="n">
        <f aca="false">SUMIF(Games!$A$2:$A$5969,$A257,Games!$M$2:$M$5969)+SUMIF(Games!$B$2:$B$5969,$A257,Games!$K$2:$K$5969)</f>
        <v>492</v>
      </c>
      <c r="E257" s="0" t="n">
        <f aca="false">SUMIF(Games!$A$2:$A$5969,$A257,Games!$N$2:$N$5969)+SUMIF(Games!$B$2:$B$5969,$A257,Games!$L$2:$L$5969)</f>
        <v>475</v>
      </c>
      <c r="F257" s="0" t="n">
        <f aca="false">SUMIF(Games!$A$2:$A$5969,$A257,Games!$Q$2:$Q$5969)+SUMIF(Games!$B$2:$B$5969,$A257,Games!$O$2:$O$5969)</f>
        <v>14781</v>
      </c>
      <c r="G257" s="0" t="n">
        <f aca="false">SUMIF(Games!$A$2:$A$5969,$A257,Games!$R$2:$R$5969)+SUMIF(Games!$B$2:$B$5969,$A257,Games!$P$2:$P$5969)</f>
        <v>15622</v>
      </c>
      <c r="H257" s="0" t="n">
        <f aca="false">SUMIF(Games!$A$2:$A$5969,$A257,Games!$S$2:$S$5969)+SUMIF(Games!$B$2:$B$5969,$A257,Games!$T$2:$T$5969)</f>
        <v>-33.250527421715</v>
      </c>
      <c r="I257" s="0" t="n">
        <f aca="false">SUMIF(Games!$A$2:$A$5969,$A257,Games!$E$2:$E$5969)+SUMIF(Games!$B$2:$B$5969,$A257,Games!$F$2:$F$5969)</f>
        <v>1135</v>
      </c>
      <c r="J257" s="0" t="n">
        <f aca="false">SUMIF(Games!$A$2:$A$5969,$A257,Games!$F$2:$F$5969)+SUMIF(Games!$B$2:$B$5969,$A257,Games!$E$2:$E$5969)</f>
        <v>1424</v>
      </c>
      <c r="K257" s="0" t="n">
        <f aca="false">SUMIF(Games!$A$2:$A$5969,$A257,Games!$G$2:$G$5969)+SUMIF(Games!$B$2:$B$5969,$A257,Games!$H$2:$H$5969)</f>
        <v>415</v>
      </c>
      <c r="L257" s="0" t="n">
        <f aca="false">SUMIF(Games!$A$2:$A$5969,$A257,Games!$H$2:$H$5969)+SUMIF(Games!$B$2:$B$5969,$A257,Games!$G$2:$G$5969)</f>
        <v>530</v>
      </c>
      <c r="M257" s="0" t="n">
        <f aca="false">SUMIF(Games!$A:$A,$A257,Games!I:I)</f>
        <v>5</v>
      </c>
      <c r="N257" s="0" t="n">
        <f aca="false">COUNTIF(Games!$A:$A,$A257)-M257</f>
        <v>13</v>
      </c>
      <c r="O257" s="0" t="n">
        <f aca="false">I257-J257</f>
        <v>-289</v>
      </c>
      <c r="P257" s="0" t="n">
        <f aca="false">IFERROR(O257/Y257,0)</f>
        <v>-9.63333333333333</v>
      </c>
      <c r="Q257" s="0" t="n">
        <f aca="false">L257-K257</f>
        <v>115</v>
      </c>
      <c r="R257" s="0" t="n">
        <f aca="false">IFERROR(Q257/Y257,0)</f>
        <v>3.83333333333333</v>
      </c>
      <c r="S257" s="0" t="s">
        <v>737</v>
      </c>
      <c r="T257" s="0" t="n">
        <f aca="false">IFERROR((B257/(B257+C257))*25,0)+IFERROR((D257/(D257+E257))*25,0)+IFERROR((F257/(F257+G257))*10,0)+H257+((P257-RDAVG)/RebSD)*10+((R257-TODAVG)/TOSD)*6</f>
        <v>-19.9781103424199</v>
      </c>
      <c r="U257" s="0" t="n">
        <f aca="false">W257*X257</f>
        <v>0.247278003340771</v>
      </c>
      <c r="V257" s="0" t="n">
        <f aca="false">RANK(U257,U$2:U$352)</f>
        <v>276</v>
      </c>
      <c r="W257" s="0" t="n">
        <f aca="false">IFERROR((D257-C257)/(D257+E257-(B257+C257)),0)</f>
        <v>0.508547008547009</v>
      </c>
      <c r="X257" s="0" t="n">
        <f aca="false">IFERROR((F257-((B257+C257)*B257))/((F257+G257)-(B257+C257)^2),0)</f>
        <v>0.486244141023028</v>
      </c>
      <c r="Y257" s="0" t="n">
        <f aca="false">COUNTIFS(Games!$A$2:$A$5969,$A257,Games!$E$2:$E$5969,"&lt;&gt;")+COUNTIFS(Games!$B$2:$B$5969,$A257,Games!$F$2:$F$5969,"&lt;&gt;")</f>
        <v>30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SUMIF(Games!$A$2:$A$5969,$A258,Games!$I$2:$I$5969)+SUMIF(Games!$B$2:$B$5969,$A258,Games!$J$2:$J$5969)</f>
        <v>20</v>
      </c>
      <c r="C258" s="0" t="n">
        <f aca="false">COUNTIF(Games!$A:$A,$A258)+COUNTIF(Games!$B:$B,$A258)-B258</f>
        <v>14</v>
      </c>
      <c r="D258" s="0" t="n">
        <f aca="false">SUMIF(Games!$A$2:$A$5969,$A258,Games!$M$2:$M$5969)+SUMIF(Games!$B$2:$B$5969,$A258,Games!$K$2:$K$5969)</f>
        <v>507</v>
      </c>
      <c r="E258" s="0" t="n">
        <f aca="false">SUMIF(Games!$A$2:$A$5969,$A258,Games!$N$2:$N$5969)+SUMIF(Games!$B$2:$B$5969,$A258,Games!$L$2:$L$5969)</f>
        <v>501</v>
      </c>
      <c r="F258" s="0" t="n">
        <f aca="false">SUMIF(Games!$A$2:$A$5969,$A258,Games!$Q$2:$Q$5969)+SUMIF(Games!$B$2:$B$5969,$A258,Games!$O$2:$O$5969)</f>
        <v>16315</v>
      </c>
      <c r="G258" s="0" t="n">
        <f aca="false">SUMIF(Games!$A$2:$A$5969,$A258,Games!$R$2:$R$5969)+SUMIF(Games!$B$2:$B$5969,$A258,Games!$P$2:$P$5969)</f>
        <v>14986</v>
      </c>
      <c r="H258" s="0" t="n">
        <f aca="false">SUMIF(Games!$A$2:$A$5969,$A258,Games!$S$2:$S$5969)+SUMIF(Games!$B$2:$B$5969,$A258,Games!$T$2:$T$5969)</f>
        <v>8.59765352125218</v>
      </c>
      <c r="I258" s="0" t="n">
        <f aca="false">SUMIF(Games!$A$2:$A$5969,$A258,Games!$E$2:$E$5969)+SUMIF(Games!$B$2:$B$5969,$A258,Games!$F$2:$F$5969)</f>
        <v>1298</v>
      </c>
      <c r="J258" s="0" t="n">
        <f aca="false">SUMIF(Games!$A$2:$A$5969,$A258,Games!$F$2:$F$5969)+SUMIF(Games!$B$2:$B$5969,$A258,Games!$E$2:$E$5969)</f>
        <v>1189</v>
      </c>
      <c r="K258" s="0" t="n">
        <f aca="false">SUMIF(Games!$A$2:$A$5969,$A258,Games!$G$2:$G$5969)+SUMIF(Games!$B$2:$B$5969,$A258,Games!$H$2:$H$5969)</f>
        <v>484</v>
      </c>
      <c r="L258" s="0" t="n">
        <f aca="false">SUMIF(Games!$A$2:$A$5969,$A258,Games!$H$2:$H$5969)+SUMIF(Games!$B$2:$B$5969,$A258,Games!$G$2:$G$5969)</f>
        <v>386</v>
      </c>
      <c r="M258" s="0" t="n">
        <f aca="false">SUMIF(Games!$A:$A,$A258,Games!I:I)</f>
        <v>3</v>
      </c>
      <c r="N258" s="0" t="n">
        <f aca="false">COUNTIF(Games!$A:$A,$A258)-M258</f>
        <v>11</v>
      </c>
      <c r="O258" s="0" t="n">
        <f aca="false">I258-J258</f>
        <v>109</v>
      </c>
      <c r="P258" s="0" t="n">
        <f aca="false">IFERROR(O258/Y258,0)</f>
        <v>3.20588235294118</v>
      </c>
      <c r="Q258" s="0" t="n">
        <f aca="false">L258-K258</f>
        <v>-98</v>
      </c>
      <c r="R258" s="0" t="n">
        <f aca="false">IFERROR(Q258/Y258,0)</f>
        <v>-2.88235294117647</v>
      </c>
      <c r="S258" s="0" t="s">
        <v>745</v>
      </c>
      <c r="T258" s="0" t="n">
        <f aca="false">IFERROR((B258/(B258+C258))*25,0)+IFERROR((D258/(D258+E258))*25,0)+IFERROR((F258/(F258+G258))*10,0)+H258+((P258-RDAVG)/RebSD)*10+((R258-TODAVG)/TOSD)*6</f>
        <v>38.9630501451797</v>
      </c>
      <c r="U258" s="0" t="n">
        <f aca="false">W258*X258</f>
        <v>0.262524935092978</v>
      </c>
      <c r="V258" s="0" t="n">
        <f aca="false">RANK(U258,U$2:U$352)</f>
        <v>222</v>
      </c>
      <c r="W258" s="0" t="n">
        <f aca="false">IFERROR((D258-C258)/(D258+E258-(B258+C258)),0)</f>
        <v>0.506160164271047</v>
      </c>
      <c r="X258" s="0" t="n">
        <f aca="false">IFERROR((F258-((B258+C258)*B258))/((F258+G258)-(B258+C258)^2),0)</f>
        <v>0.518659810913916</v>
      </c>
      <c r="Y258" s="0" t="n">
        <f aca="false">COUNTIFS(Games!$A$2:$A$5969,$A258,Games!$E$2:$E$5969,"&lt;&gt;")+COUNTIFS(Games!$B$2:$B$5969,$A258,Games!$F$2:$F$5969,"&lt;&gt;")</f>
        <v>34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SUMIF(Games!$A$2:$A$5969,$A259,Games!$I$2:$I$5969)+SUMIF(Games!$B$2:$B$5969,$A259,Games!$J$2:$J$5969)</f>
        <v>22</v>
      </c>
      <c r="C259" s="0" t="n">
        <f aca="false">COUNTIF(Games!$A:$A,$A259)+COUNTIF(Games!$B:$B,$A259)-B259</f>
        <v>12</v>
      </c>
      <c r="D259" s="0" t="n">
        <f aca="false">SUMIF(Games!$A$2:$A$5969,$A259,Games!$M$2:$M$5969)+SUMIF(Games!$B$2:$B$5969,$A259,Games!$K$2:$K$5969)</f>
        <v>670</v>
      </c>
      <c r="E259" s="0" t="n">
        <f aca="false">SUMIF(Games!$A$2:$A$5969,$A259,Games!$N$2:$N$5969)+SUMIF(Games!$B$2:$B$5969,$A259,Games!$L$2:$L$5969)</f>
        <v>461</v>
      </c>
      <c r="F259" s="0" t="n">
        <f aca="false">SUMIF(Games!$A$2:$A$5969,$A259,Games!$Q$2:$Q$5969)+SUMIF(Games!$B$2:$B$5969,$A259,Games!$O$2:$O$5969)</f>
        <v>21252</v>
      </c>
      <c r="G259" s="0" t="n">
        <f aca="false">SUMIF(Games!$A$2:$A$5969,$A259,Games!$R$2:$R$5969)+SUMIF(Games!$B$2:$B$5969,$A259,Games!$P$2:$P$5969)</f>
        <v>15919</v>
      </c>
      <c r="H259" s="0" t="n">
        <f aca="false">SUMIF(Games!$A$2:$A$5969,$A259,Games!$S$2:$S$5969)+SUMIF(Games!$B$2:$B$5969,$A259,Games!$T$2:$T$5969)</f>
        <v>66.5411760827791</v>
      </c>
      <c r="I259" s="0" t="n">
        <f aca="false">SUMIF(Games!$A$2:$A$5969,$A259,Games!$E$2:$E$5969)+SUMIF(Games!$B$2:$B$5969,$A259,Games!$F$2:$F$5969)</f>
        <v>1263</v>
      </c>
      <c r="J259" s="0" t="n">
        <f aca="false">SUMIF(Games!$A$2:$A$5969,$A259,Games!$F$2:$F$5969)+SUMIF(Games!$B$2:$B$5969,$A259,Games!$E$2:$E$5969)</f>
        <v>1118</v>
      </c>
      <c r="K259" s="0" t="n">
        <f aca="false">SUMIF(Games!$A$2:$A$5969,$A259,Games!$G$2:$G$5969)+SUMIF(Games!$B$2:$B$5969,$A259,Games!$H$2:$H$5969)</f>
        <v>419</v>
      </c>
      <c r="L259" s="0" t="n">
        <f aca="false">SUMIF(Games!$A$2:$A$5969,$A259,Games!$H$2:$H$5969)+SUMIF(Games!$B$2:$B$5969,$A259,Games!$G$2:$G$5969)</f>
        <v>423</v>
      </c>
      <c r="M259" s="0" t="n">
        <f aca="false">SUMIF(Games!$A:$A,$A259,Games!I:I)</f>
        <v>5</v>
      </c>
      <c r="N259" s="0" t="n">
        <f aca="false">COUNTIF(Games!$A:$A,$A259)-M259</f>
        <v>7</v>
      </c>
      <c r="O259" s="0" t="n">
        <f aca="false">I259-J259</f>
        <v>145</v>
      </c>
      <c r="P259" s="0" t="n">
        <f aca="false">IFERROR(O259/Y259,0)</f>
        <v>4.39393939393939</v>
      </c>
      <c r="Q259" s="0" t="n">
        <f aca="false">L259-K259</f>
        <v>4</v>
      </c>
      <c r="R259" s="0" t="n">
        <f aca="false">IFERROR(Q259/Y259,0)</f>
        <v>0.121212121212121</v>
      </c>
      <c r="S259" s="0" t="s">
        <v>743</v>
      </c>
      <c r="T259" s="0" t="n">
        <f aca="false">IFERROR((B259/(B259+C259))*25,0)+IFERROR((D259/(D259+E259))*25,0)+IFERROR((F259/(F259+G259))*10,0)+H259+((P259-RDAVG)/RebSD)*10+((R259-TODAVG)/TOSD)*6</f>
        <v>114.019376306346</v>
      </c>
      <c r="U259" s="0" t="n">
        <f aca="false">W259*X259</f>
        <v>0.341487208244413</v>
      </c>
      <c r="V259" s="0" t="n">
        <f aca="false">RANK(U259,U$2:U$352)</f>
        <v>24</v>
      </c>
      <c r="W259" s="0" t="n">
        <f aca="false">IFERROR((D259-C259)/(D259+E259-(B259+C259)),0)</f>
        <v>0.599817684594348</v>
      </c>
      <c r="X259" s="0" t="n">
        <f aca="false">IFERROR((F259-((B259+C259)*B259))/((F259+G259)-(B259+C259)^2),0)</f>
        <v>0.56931833958073</v>
      </c>
      <c r="Y259" s="0" t="n">
        <f aca="false">COUNTIFS(Games!$A$2:$A$5969,$A259,Games!$E$2:$E$5969,"&lt;&gt;")+COUNTIFS(Games!$B$2:$B$5969,$A259,Games!$F$2:$F$5969,"&lt;&gt;")</f>
        <v>33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SUMIF(Games!$A$2:$A$5969,$A260,Games!$I$2:$I$5969)+SUMIF(Games!$B$2:$B$5969,$A260,Games!$J$2:$J$5969)</f>
        <v>8</v>
      </c>
      <c r="C260" s="0" t="n">
        <f aca="false">COUNTIF(Games!$A:$A,$A260)+COUNTIF(Games!$B:$B,$A260)-B260</f>
        <v>24</v>
      </c>
      <c r="D260" s="0" t="n">
        <f aca="false">SUMIF(Games!$A$2:$A$5969,$A260,Games!$M$2:$M$5969)+SUMIF(Games!$B$2:$B$5969,$A260,Games!$K$2:$K$5969)</f>
        <v>541</v>
      </c>
      <c r="E260" s="0" t="n">
        <f aca="false">SUMIF(Games!$A$2:$A$5969,$A260,Games!$N$2:$N$5969)+SUMIF(Games!$B$2:$B$5969,$A260,Games!$L$2:$L$5969)</f>
        <v>503</v>
      </c>
      <c r="F260" s="0" t="n">
        <f aca="false">SUMIF(Games!$A$2:$A$5969,$A260,Games!$Q$2:$Q$5969)+SUMIF(Games!$B$2:$B$5969,$A260,Games!$O$2:$O$5969)</f>
        <v>16469</v>
      </c>
      <c r="G260" s="0" t="n">
        <f aca="false">SUMIF(Games!$A$2:$A$5969,$A260,Games!$R$2:$R$5969)+SUMIF(Games!$B$2:$B$5969,$A260,Games!$P$2:$P$5969)</f>
        <v>16885</v>
      </c>
      <c r="H260" s="0" t="n">
        <f aca="false">SUMIF(Games!$A$2:$A$5969,$A260,Games!$S$2:$S$5969)+SUMIF(Games!$B$2:$B$5969,$A260,Games!$T$2:$T$5969)</f>
        <v>-48.1455998509907</v>
      </c>
      <c r="I260" s="0" t="n">
        <f aca="false">SUMIF(Games!$A$2:$A$5969,$A260,Games!$E$2:$E$5969)+SUMIF(Games!$B$2:$B$5969,$A260,Games!$F$2:$F$5969)</f>
        <v>1146</v>
      </c>
      <c r="J260" s="0" t="n">
        <f aca="false">SUMIF(Games!$A$2:$A$5969,$A260,Games!$F$2:$F$5969)+SUMIF(Games!$B$2:$B$5969,$A260,Games!$E$2:$E$5969)</f>
        <v>1095</v>
      </c>
      <c r="K260" s="0" t="n">
        <f aca="false">SUMIF(Games!$A$2:$A$5969,$A260,Games!$G$2:$G$5969)+SUMIF(Games!$B$2:$B$5969,$A260,Games!$H$2:$H$5969)</f>
        <v>483</v>
      </c>
      <c r="L260" s="0" t="n">
        <f aca="false">SUMIF(Games!$A$2:$A$5969,$A260,Games!$H$2:$H$5969)+SUMIF(Games!$B$2:$B$5969,$A260,Games!$G$2:$G$5969)</f>
        <v>348</v>
      </c>
      <c r="M260" s="0" t="n">
        <f aca="false">SUMIF(Games!$A:$A,$A260,Games!I:I)</f>
        <v>1</v>
      </c>
      <c r="N260" s="0" t="n">
        <f aca="false">COUNTIF(Games!$A:$A,$A260)-M260</f>
        <v>16</v>
      </c>
      <c r="O260" s="0" t="n">
        <f aca="false">I260-J260</f>
        <v>51</v>
      </c>
      <c r="P260" s="0" t="n">
        <f aca="false">IFERROR(O260/Y260,0)</f>
        <v>1.59375</v>
      </c>
      <c r="Q260" s="0" t="n">
        <f aca="false">L260-K260</f>
        <v>-135</v>
      </c>
      <c r="R260" s="0" t="n">
        <f aca="false">IFERROR(Q260/Y260,0)</f>
        <v>-4.21875</v>
      </c>
      <c r="S260" s="0" t="s">
        <v>747</v>
      </c>
      <c r="T260" s="0" t="n">
        <f aca="false">IFERROR((B260/(B260+C260))*25,0)+IFERROR((D260/(D260+E260))*25,0)+IFERROR((F260/(F260+G260))*10,0)+H260+((P260-RDAVG)/RebSD)*10+((R260-TODAVG)/TOSD)*6</f>
        <v>-34.8861128780004</v>
      </c>
      <c r="U260" s="0" t="n">
        <f aca="false">W260*X260</f>
        <v>0.256193265105771</v>
      </c>
      <c r="V260" s="0" t="n">
        <f aca="false">RANK(U260,U$2:U$352)</f>
        <v>240</v>
      </c>
      <c r="W260" s="0" t="n">
        <f aca="false">IFERROR((D260-C260)/(D260+E260-(B260+C260)),0)</f>
        <v>0.510869565217391</v>
      </c>
      <c r="X260" s="0" t="n">
        <f aca="false">IFERROR((F260-((B260+C260)*B260))/((F260+G260)-(B260+C260)^2),0)</f>
        <v>0.501484689143211</v>
      </c>
      <c r="Y260" s="0" t="n">
        <f aca="false">COUNTIFS(Games!$A$2:$A$5969,$A260,Games!$E$2:$E$5969,"&lt;&gt;")+COUNTIFS(Games!$B$2:$B$5969,$A260,Games!$F$2:$F$5969,"&lt;&gt;")</f>
        <v>32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SUMIF(Games!$A$2:$A$5969,$A261,Games!$I$2:$I$5969)+SUMIF(Games!$B$2:$B$5969,$A261,Games!$J$2:$J$5969)</f>
        <v>14</v>
      </c>
      <c r="C261" s="0" t="n">
        <f aca="false">COUNTIF(Games!$A:$A,$A261)+COUNTIF(Games!$B:$B,$A261)-B261</f>
        <v>18</v>
      </c>
      <c r="D261" s="0" t="n">
        <f aca="false">SUMIF(Games!$A$2:$A$5969,$A261,Games!$M$2:$M$5969)+SUMIF(Games!$B$2:$B$5969,$A261,Games!$K$2:$K$5969)</f>
        <v>488</v>
      </c>
      <c r="E261" s="0" t="n">
        <f aca="false">SUMIF(Games!$A$2:$A$5969,$A261,Games!$N$2:$N$5969)+SUMIF(Games!$B$2:$B$5969,$A261,Games!$L$2:$L$5969)</f>
        <v>498</v>
      </c>
      <c r="F261" s="0" t="n">
        <f aca="false">SUMIF(Games!$A$2:$A$5969,$A261,Games!$Q$2:$Q$5969)+SUMIF(Games!$B$2:$B$5969,$A261,Games!$O$2:$O$5969)</f>
        <v>15488</v>
      </c>
      <c r="G261" s="0" t="n">
        <f aca="false">SUMIF(Games!$A$2:$A$5969,$A261,Games!$R$2:$R$5969)+SUMIF(Games!$B$2:$B$5969,$A261,Games!$P$2:$P$5969)</f>
        <v>14990</v>
      </c>
      <c r="H261" s="0" t="n">
        <f aca="false">SUMIF(Games!$A$2:$A$5969,$A261,Games!$S$2:$S$5969)+SUMIF(Games!$B$2:$B$5969,$A261,Games!$T$2:$T$5969)</f>
        <v>-15.2412953029254</v>
      </c>
      <c r="I261" s="0" t="n">
        <f aca="false">SUMIF(Games!$A$2:$A$5969,$A261,Games!$E$2:$E$5969)+SUMIF(Games!$B$2:$B$5969,$A261,Games!$F$2:$F$5969)</f>
        <v>1167</v>
      </c>
      <c r="J261" s="0" t="n">
        <f aca="false">SUMIF(Games!$A$2:$A$5969,$A261,Games!$F$2:$F$5969)+SUMIF(Games!$B$2:$B$5969,$A261,Games!$E$2:$E$5969)</f>
        <v>1200</v>
      </c>
      <c r="K261" s="0" t="n">
        <f aca="false">SUMIF(Games!$A$2:$A$5969,$A261,Games!$G$2:$G$5969)+SUMIF(Games!$B$2:$B$5969,$A261,Games!$H$2:$H$5969)</f>
        <v>479</v>
      </c>
      <c r="L261" s="0" t="n">
        <f aca="false">SUMIF(Games!$A$2:$A$5969,$A261,Games!$H$2:$H$5969)+SUMIF(Games!$B$2:$B$5969,$A261,Games!$G$2:$G$5969)</f>
        <v>430</v>
      </c>
      <c r="M261" s="0" t="n">
        <f aca="false">SUMIF(Games!$A:$A,$A261,Games!I:I)</f>
        <v>2</v>
      </c>
      <c r="N261" s="0" t="n">
        <f aca="false">COUNTIF(Games!$A:$A,$A261)-M261</f>
        <v>14</v>
      </c>
      <c r="O261" s="0" t="n">
        <f aca="false">I261-J261</f>
        <v>-33</v>
      </c>
      <c r="P261" s="0" t="n">
        <f aca="false">IFERROR(O261/Y261,0)</f>
        <v>-1.03125</v>
      </c>
      <c r="Q261" s="0" t="n">
        <f aca="false">L261-K261</f>
        <v>-49</v>
      </c>
      <c r="R261" s="0" t="n">
        <f aca="false">IFERROR(Q261/Y261,0)</f>
        <v>-1.53125</v>
      </c>
      <c r="S261" s="0" t="s">
        <v>732</v>
      </c>
      <c r="T261" s="0" t="n">
        <f aca="false">IFERROR((B261/(B261+C261))*25,0)+IFERROR((D261/(D261+E261))*25,0)+IFERROR((F261/(F261+G261))*10,0)+H261+((P261-RDAVG)/RebSD)*10+((R261-TODAVG)/TOSD)*6</f>
        <v>3.54790350383048</v>
      </c>
      <c r="U261" s="0" t="n">
        <f aca="false">W261*X261</f>
        <v>0.251566632914715</v>
      </c>
      <c r="V261" s="0" t="n">
        <f aca="false">RANK(U261,U$2:U$352)</f>
        <v>262</v>
      </c>
      <c r="W261" s="0" t="n">
        <f aca="false">IFERROR((D261-C261)/(D261+E261-(B261+C261)),0)</f>
        <v>0.492662473794549</v>
      </c>
      <c r="X261" s="0" t="n">
        <f aca="false">IFERROR((F261-((B261+C261)*B261))/((F261+G261)-(B261+C261)^2),0)</f>
        <v>0.510626740001358</v>
      </c>
      <c r="Y261" s="0" t="n">
        <f aca="false">COUNTIFS(Games!$A$2:$A$5969,$A261,Games!$E$2:$E$5969,"&lt;&gt;")+COUNTIFS(Games!$B$2:$B$5969,$A261,Games!$F$2:$F$5969,"&lt;&gt;")</f>
        <v>32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SUMIF(Games!$A$2:$A$5969,$A262,Games!$I$2:$I$5969)+SUMIF(Games!$B$2:$B$5969,$A262,Games!$J$2:$J$5969)</f>
        <v>17</v>
      </c>
      <c r="C262" s="0" t="n">
        <f aca="false">COUNTIF(Games!$A:$A,$A262)+COUNTIF(Games!$B:$B,$A262)-B262</f>
        <v>15</v>
      </c>
      <c r="D262" s="0" t="n">
        <f aca="false">SUMIF(Games!$A$2:$A$5969,$A262,Games!$M$2:$M$5969)+SUMIF(Games!$B$2:$B$5969,$A262,Games!$K$2:$K$5969)</f>
        <v>605</v>
      </c>
      <c r="E262" s="0" t="n">
        <f aca="false">SUMIF(Games!$A$2:$A$5969,$A262,Games!$N$2:$N$5969)+SUMIF(Games!$B$2:$B$5969,$A262,Games!$L$2:$L$5969)</f>
        <v>430</v>
      </c>
      <c r="F262" s="0" t="n">
        <f aca="false">SUMIF(Games!$A$2:$A$5969,$A262,Games!$Q$2:$Q$5969)+SUMIF(Games!$B$2:$B$5969,$A262,Games!$O$2:$O$5969)</f>
        <v>19396</v>
      </c>
      <c r="G262" s="0" t="n">
        <f aca="false">SUMIF(Games!$A$2:$A$5969,$A262,Games!$R$2:$R$5969)+SUMIF(Games!$B$2:$B$5969,$A262,Games!$P$2:$P$5969)</f>
        <v>14523</v>
      </c>
      <c r="H262" s="0" t="n">
        <f aca="false">SUMIF(Games!$A$2:$A$5969,$A262,Games!$S$2:$S$5969)+SUMIF(Games!$B$2:$B$5969,$A262,Games!$T$2:$T$5969)</f>
        <v>25.4444115741889</v>
      </c>
      <c r="I262" s="0" t="n">
        <f aca="false">SUMIF(Games!$A$2:$A$5969,$A262,Games!$E$2:$E$5969)+SUMIF(Games!$B$2:$B$5969,$A262,Games!$F$2:$F$5969)</f>
        <v>1181</v>
      </c>
      <c r="J262" s="0" t="n">
        <f aca="false">SUMIF(Games!$A$2:$A$5969,$A262,Games!$F$2:$F$5969)+SUMIF(Games!$B$2:$B$5969,$A262,Games!$E$2:$E$5969)</f>
        <v>1081</v>
      </c>
      <c r="K262" s="0" t="n">
        <f aca="false">SUMIF(Games!$A$2:$A$5969,$A262,Games!$G$2:$G$5969)+SUMIF(Games!$B$2:$B$5969,$A262,Games!$H$2:$H$5969)</f>
        <v>442</v>
      </c>
      <c r="L262" s="0" t="n">
        <f aca="false">SUMIF(Games!$A$2:$A$5969,$A262,Games!$H$2:$H$5969)+SUMIF(Games!$B$2:$B$5969,$A262,Games!$G$2:$G$5969)</f>
        <v>475</v>
      </c>
      <c r="M262" s="0" t="n">
        <f aca="false">SUMIF(Games!$A:$A,$A262,Games!I:I)</f>
        <v>6</v>
      </c>
      <c r="N262" s="0" t="n">
        <f aca="false">COUNTIF(Games!$A:$A,$A262)-M262</f>
        <v>10</v>
      </c>
      <c r="O262" s="0" t="n">
        <f aca="false">I262-J262</f>
        <v>100</v>
      </c>
      <c r="P262" s="0" t="n">
        <f aca="false">IFERROR(O262/Y262,0)</f>
        <v>3.125</v>
      </c>
      <c r="Q262" s="0" t="n">
        <f aca="false">L262-K262</f>
        <v>33</v>
      </c>
      <c r="R262" s="0" t="n">
        <f aca="false">IFERROR(Q262/Y262,0)</f>
        <v>1.03125</v>
      </c>
      <c r="S262" s="0" t="s">
        <v>729</v>
      </c>
      <c r="T262" s="0" t="n">
        <f aca="false">IFERROR((B262/(B262+C262))*25,0)+IFERROR((D262/(D262+E262))*25,0)+IFERROR((F262/(F262+G262))*10,0)+H262+((P262-RDAVG)/RebSD)*10+((R262-TODAVG)/TOSD)*6</f>
        <v>69.2076328840694</v>
      </c>
      <c r="U262" s="0" t="n">
        <f aca="false">W262*X262</f>
        <v>0.337115420723693</v>
      </c>
      <c r="V262" s="0" t="n">
        <f aca="false">RANK(U262,U$2:U$352)</f>
        <v>32</v>
      </c>
      <c r="W262" s="0" t="n">
        <f aca="false">IFERROR((D262-C262)/(D262+E262-(B262+C262)),0)</f>
        <v>0.588235294117647</v>
      </c>
      <c r="X262" s="0" t="n">
        <f aca="false">IFERROR((F262-((B262+C262)*B262))/((F262+G262)-(B262+C262)^2),0)</f>
        <v>0.573096215230278</v>
      </c>
      <c r="Y262" s="0" t="n">
        <f aca="false">COUNTIFS(Games!$A$2:$A$5969,$A262,Games!$E$2:$E$5969,"&lt;&gt;")+COUNTIFS(Games!$B$2:$B$5969,$A262,Games!$F$2:$F$5969,"&lt;&gt;")</f>
        <v>32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SUMIF(Games!$A$2:$A$5969,$A263,Games!$I$2:$I$5969)+SUMIF(Games!$B$2:$B$5969,$A263,Games!$J$2:$J$5969)</f>
        <v>10</v>
      </c>
      <c r="C263" s="0" t="n">
        <f aca="false">COUNTIF(Games!$A:$A,$A263)+COUNTIF(Games!$B:$B,$A263)-B263</f>
        <v>22</v>
      </c>
      <c r="D263" s="0" t="n">
        <f aca="false">SUMIF(Games!$A$2:$A$5969,$A263,Games!$M$2:$M$5969)+SUMIF(Games!$B$2:$B$5969,$A263,Games!$K$2:$K$5969)</f>
        <v>457</v>
      </c>
      <c r="E263" s="0" t="n">
        <f aca="false">SUMIF(Games!$A$2:$A$5969,$A263,Games!$N$2:$N$5969)+SUMIF(Games!$B$2:$B$5969,$A263,Games!$L$2:$L$5969)</f>
        <v>529</v>
      </c>
      <c r="F263" s="0" t="n">
        <f aca="false">SUMIF(Games!$A$2:$A$5969,$A263,Games!$Q$2:$Q$5969)+SUMIF(Games!$B$2:$B$5969,$A263,Games!$O$2:$O$5969)</f>
        <v>14858</v>
      </c>
      <c r="G263" s="0" t="n">
        <f aca="false">SUMIF(Games!$A$2:$A$5969,$A263,Games!$R$2:$R$5969)+SUMIF(Games!$B$2:$B$5969,$A263,Games!$P$2:$P$5969)</f>
        <v>15881</v>
      </c>
      <c r="H263" s="0" t="n">
        <f aca="false">SUMIF(Games!$A$2:$A$5969,$A263,Games!$S$2:$S$5969)+SUMIF(Games!$B$2:$B$5969,$A263,Games!$T$2:$T$5969)</f>
        <v>-78.0821790873106</v>
      </c>
      <c r="I263" s="0" t="n">
        <f aca="false">SUMIF(Games!$A$2:$A$5969,$A263,Games!$E$2:$E$5969)+SUMIF(Games!$B$2:$B$5969,$A263,Games!$F$2:$F$5969)</f>
        <v>1101</v>
      </c>
      <c r="J263" s="0" t="n">
        <f aca="false">SUMIF(Games!$A$2:$A$5969,$A263,Games!$F$2:$F$5969)+SUMIF(Games!$B$2:$B$5969,$A263,Games!$E$2:$E$5969)</f>
        <v>1202</v>
      </c>
      <c r="K263" s="0" t="n">
        <f aca="false">SUMIF(Games!$A$2:$A$5969,$A263,Games!$G$2:$G$5969)+SUMIF(Games!$B$2:$B$5969,$A263,Games!$H$2:$H$5969)</f>
        <v>445</v>
      </c>
      <c r="L263" s="0" t="n">
        <f aca="false">SUMIF(Games!$A$2:$A$5969,$A263,Games!$H$2:$H$5969)+SUMIF(Games!$B$2:$B$5969,$A263,Games!$G$2:$G$5969)</f>
        <v>456</v>
      </c>
      <c r="M263" s="0" t="n">
        <f aca="false">SUMIF(Games!$A:$A,$A263,Games!I:I)</f>
        <v>2</v>
      </c>
      <c r="N263" s="0" t="n">
        <f aca="false">COUNTIF(Games!$A:$A,$A263)-M263</f>
        <v>17</v>
      </c>
      <c r="O263" s="0" t="n">
        <f aca="false">I263-J263</f>
        <v>-101</v>
      </c>
      <c r="P263" s="0" t="n">
        <f aca="false">IFERROR(O263/Y263,0)</f>
        <v>-3.15625</v>
      </c>
      <c r="Q263" s="0" t="n">
        <f aca="false">L263-K263</f>
        <v>11</v>
      </c>
      <c r="R263" s="0" t="n">
        <f aca="false">IFERROR(Q263/Y263,0)</f>
        <v>0.34375</v>
      </c>
      <c r="S263" s="0" t="s">
        <v>737</v>
      </c>
      <c r="T263" s="0" t="n">
        <f aca="false">IFERROR((B263/(B263+C263))*25,0)+IFERROR((D263/(D263+E263))*25,0)+IFERROR((F263/(F263+G263))*10,0)+H263+((P263-RDAVG)/RebSD)*10+((R263-TODAVG)/TOSD)*6</f>
        <v>-63.3762496680844</v>
      </c>
      <c r="U263" s="0" t="n">
        <f aca="false">W263*X263</f>
        <v>0.22308471358408</v>
      </c>
      <c r="V263" s="0" t="n">
        <f aca="false">RANK(U263,U$2:U$352)</f>
        <v>326</v>
      </c>
      <c r="W263" s="0" t="n">
        <f aca="false">IFERROR((D263-C263)/(D263+E263-(B263+C263)),0)</f>
        <v>0.455974842767296</v>
      </c>
      <c r="X263" s="0" t="n">
        <f aca="false">IFERROR((F263-((B263+C263)*B263))/((F263+G263)-(B263+C263)^2),0)</f>
        <v>0.489247854618879</v>
      </c>
      <c r="Y263" s="0" t="n">
        <f aca="false">COUNTIFS(Games!$A$2:$A$5969,$A263,Games!$E$2:$E$5969,"&lt;&gt;")+COUNTIFS(Games!$B$2:$B$5969,$A263,Games!$F$2:$F$5969,"&lt;&gt;")</f>
        <v>32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SUMIF(Games!$A$2:$A$5969,$A264,Games!$I$2:$I$5969)+SUMIF(Games!$B$2:$B$5969,$A264,Games!$J$2:$J$5969)</f>
        <v>7</v>
      </c>
      <c r="C264" s="0" t="n">
        <f aca="false">COUNTIF(Games!$A:$A,$A264)+COUNTIF(Games!$B:$B,$A264)-B264</f>
        <v>25</v>
      </c>
      <c r="D264" s="0" t="n">
        <f aca="false">SUMIF(Games!$A$2:$A$5969,$A264,Games!$M$2:$M$5969)+SUMIF(Games!$B$2:$B$5969,$A264,Games!$K$2:$K$5969)</f>
        <v>471</v>
      </c>
      <c r="E264" s="0" t="n">
        <f aca="false">SUMIF(Games!$A$2:$A$5969,$A264,Games!$N$2:$N$5969)+SUMIF(Games!$B$2:$B$5969,$A264,Games!$L$2:$L$5969)</f>
        <v>449</v>
      </c>
      <c r="F264" s="0" t="n">
        <f aca="false">SUMIF(Games!$A$2:$A$5969,$A264,Games!$Q$2:$Q$5969)+SUMIF(Games!$B$2:$B$5969,$A264,Games!$O$2:$O$5969)</f>
        <v>14336</v>
      </c>
      <c r="G264" s="0" t="n">
        <f aca="false">SUMIF(Games!$A$2:$A$5969,$A264,Games!$R$2:$R$5969)+SUMIF(Games!$B$2:$B$5969,$A264,Games!$P$2:$P$5969)</f>
        <v>13720</v>
      </c>
      <c r="H264" s="0" t="n">
        <f aca="false">SUMIF(Games!$A$2:$A$5969,$A264,Games!$S$2:$S$5969)+SUMIF(Games!$B$2:$B$5969,$A264,Games!$T$2:$T$5969)</f>
        <v>-75.8215611570561</v>
      </c>
      <c r="I264" s="0" t="n">
        <f aca="false">SUMIF(Games!$A$2:$A$5969,$A264,Games!$E$2:$E$5969)+SUMIF(Games!$B$2:$B$5969,$A264,Games!$F$2:$F$5969)</f>
        <v>1062</v>
      </c>
      <c r="J264" s="0" t="n">
        <f aca="false">SUMIF(Games!$A$2:$A$5969,$A264,Games!$F$2:$F$5969)+SUMIF(Games!$B$2:$B$5969,$A264,Games!$E$2:$E$5969)</f>
        <v>1229</v>
      </c>
      <c r="K264" s="0" t="n">
        <f aca="false">SUMIF(Games!$A$2:$A$5969,$A264,Games!$G$2:$G$5969)+SUMIF(Games!$B$2:$B$5969,$A264,Games!$H$2:$H$5969)</f>
        <v>370</v>
      </c>
      <c r="L264" s="0" t="n">
        <f aca="false">SUMIF(Games!$A$2:$A$5969,$A264,Games!$H$2:$H$5969)+SUMIF(Games!$B$2:$B$5969,$A264,Games!$G$2:$G$5969)</f>
        <v>369</v>
      </c>
      <c r="M264" s="0" t="n">
        <f aca="false">SUMIF(Games!$A:$A,$A264,Games!I:I)</f>
        <v>1</v>
      </c>
      <c r="N264" s="0" t="n">
        <f aca="false">COUNTIF(Games!$A:$A,$A264)-M264</f>
        <v>18</v>
      </c>
      <c r="O264" s="0" t="n">
        <f aca="false">I264-J264</f>
        <v>-167</v>
      </c>
      <c r="P264" s="0" t="n">
        <f aca="false">IFERROR(O264/Y264,0)</f>
        <v>-5.21875</v>
      </c>
      <c r="Q264" s="0" t="n">
        <f aca="false">L264-K264</f>
        <v>-1</v>
      </c>
      <c r="R264" s="0" t="n">
        <f aca="false">IFERROR(Q264/Y264,0)</f>
        <v>-0.03125</v>
      </c>
      <c r="S264" s="0" t="s">
        <v>756</v>
      </c>
      <c r="T264" s="0" t="n">
        <f aca="false">IFERROR((B264/(B264+C264))*25,0)+IFERROR((D264/(D264+E264))*25,0)+IFERROR((F264/(F264+G264))*10,0)+H264+((P264-RDAVG)/RebSD)*10+((R264-TODAVG)/TOSD)*6</f>
        <v>-68.9095853356663</v>
      </c>
      <c r="U264" s="0" t="n">
        <f aca="false">W264*X264</f>
        <v>0.262199755245035</v>
      </c>
      <c r="V264" s="0" t="n">
        <f aca="false">RANK(U264,U$2:U$352)</f>
        <v>223</v>
      </c>
      <c r="W264" s="0" t="n">
        <f aca="false">IFERROR((D264-C264)/(D264+E264-(B264+C264)),0)</f>
        <v>0.502252252252252</v>
      </c>
      <c r="X264" s="0" t="n">
        <f aca="false">IFERROR((F264-((B264+C264)*B264))/((F264+G264)-(B264+C264)^2),0)</f>
        <v>0.522047943178455</v>
      </c>
      <c r="Y264" s="0" t="n">
        <f aca="false">COUNTIFS(Games!$A$2:$A$5969,$A264,Games!$E$2:$E$5969,"&lt;&gt;")+COUNTIFS(Games!$B$2:$B$5969,$A264,Games!$F$2:$F$5969,"&lt;&gt;")</f>
        <v>32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SUMIF(Games!$A$2:$A$5969,$A265,Games!$I$2:$I$5969)+SUMIF(Games!$B$2:$B$5969,$A265,Games!$J$2:$J$5969)</f>
        <v>26</v>
      </c>
      <c r="C265" s="0" t="n">
        <f aca="false">COUNTIF(Games!$A:$A,$A265)+COUNTIF(Games!$B:$B,$A265)-B265</f>
        <v>9</v>
      </c>
      <c r="D265" s="0" t="n">
        <f aca="false">SUMIF(Games!$A$2:$A$5969,$A265,Games!$M$2:$M$5969)+SUMIF(Games!$B$2:$B$5969,$A265,Games!$K$2:$K$5969)</f>
        <v>497</v>
      </c>
      <c r="E265" s="0" t="n">
        <f aca="false">SUMIF(Games!$A$2:$A$5969,$A265,Games!$N$2:$N$5969)+SUMIF(Games!$B$2:$B$5969,$A265,Games!$L$2:$L$5969)</f>
        <v>517</v>
      </c>
      <c r="F265" s="0" t="n">
        <f aca="false">SUMIF(Games!$A$2:$A$5969,$A265,Games!$Q$2:$Q$5969)+SUMIF(Games!$B$2:$B$5969,$A265,Games!$O$2:$O$5969)</f>
        <v>16478</v>
      </c>
      <c r="G265" s="0" t="n">
        <f aca="false">SUMIF(Games!$A$2:$A$5969,$A265,Games!$R$2:$R$5969)+SUMIF(Games!$B$2:$B$5969,$A265,Games!$P$2:$P$5969)</f>
        <v>14463</v>
      </c>
      <c r="H265" s="0" t="n">
        <f aca="false">SUMIF(Games!$A$2:$A$5969,$A265,Games!$S$2:$S$5969)+SUMIF(Games!$B$2:$B$5969,$A265,Games!$T$2:$T$5969)</f>
        <v>61.3479116964247</v>
      </c>
      <c r="I265" s="0" t="n">
        <f aca="false">SUMIF(Games!$A$2:$A$5969,$A265,Games!$E$2:$E$5969)+SUMIF(Games!$B$2:$B$5969,$A265,Games!$F$2:$F$5969)</f>
        <v>1319</v>
      </c>
      <c r="J265" s="0" t="n">
        <f aca="false">SUMIF(Games!$A$2:$A$5969,$A265,Games!$F$2:$F$5969)+SUMIF(Games!$B$2:$B$5969,$A265,Games!$E$2:$E$5969)</f>
        <v>1195</v>
      </c>
      <c r="K265" s="0" t="n">
        <f aca="false">SUMIF(Games!$A$2:$A$5969,$A265,Games!$G$2:$G$5969)+SUMIF(Games!$B$2:$B$5969,$A265,Games!$H$2:$H$5969)</f>
        <v>388</v>
      </c>
      <c r="L265" s="0" t="n">
        <f aca="false">SUMIF(Games!$A$2:$A$5969,$A265,Games!$H$2:$H$5969)+SUMIF(Games!$B$2:$B$5969,$A265,Games!$G$2:$G$5969)</f>
        <v>502</v>
      </c>
      <c r="M265" s="0" t="n">
        <f aca="false">SUMIF(Games!$A:$A,$A265,Games!I:I)</f>
        <v>9</v>
      </c>
      <c r="N265" s="0" t="n">
        <f aca="false">COUNTIF(Games!$A:$A,$A265)-M265</f>
        <v>7</v>
      </c>
      <c r="O265" s="0" t="n">
        <f aca="false">I265-J265</f>
        <v>124</v>
      </c>
      <c r="P265" s="0" t="n">
        <f aca="false">IFERROR(O265/Y265,0)</f>
        <v>3.54285714285714</v>
      </c>
      <c r="Q265" s="0" t="n">
        <f aca="false">L265-K265</f>
        <v>114</v>
      </c>
      <c r="R265" s="0" t="n">
        <f aca="false">IFERROR(Q265/Y265,0)</f>
        <v>3.25714285714286</v>
      </c>
      <c r="S265" s="0" t="s">
        <v>754</v>
      </c>
      <c r="T265" s="0" t="n">
        <f aca="false">IFERROR((B265/(B265+C265))*25,0)+IFERROR((D265/(D265+E265))*25,0)+IFERROR((F265/(F265+G265))*10,0)+H265+((P265-RDAVG)/RebSD)*10+((R265-TODAVG)/TOSD)*6</f>
        <v>115.922297747379</v>
      </c>
      <c r="U265" s="0" t="n">
        <f aca="false">W265*X265</f>
        <v>0.261143730275481</v>
      </c>
      <c r="V265" s="0" t="n">
        <f aca="false">RANK(U265,U$2:U$352)</f>
        <v>227</v>
      </c>
      <c r="W265" s="0" t="n">
        <f aca="false">IFERROR((D265-C265)/(D265+E265-(B265+C265)),0)</f>
        <v>0.498467824310521</v>
      </c>
      <c r="X265" s="0" t="n">
        <f aca="false">IFERROR((F265-((B265+C265)*B265))/((F265+G265)-(B265+C265)^2),0)</f>
        <v>0.523892852335442</v>
      </c>
      <c r="Y265" s="0" t="n">
        <f aca="false">COUNTIFS(Games!$A$2:$A$5969,$A265,Games!$E$2:$E$5969,"&lt;&gt;")+COUNTIFS(Games!$B$2:$B$5969,$A265,Games!$F$2:$F$5969,"&lt;&gt;")</f>
        <v>35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SUMIF(Games!$A$2:$A$5969,$A266,Games!$I$2:$I$5969)+SUMIF(Games!$B$2:$B$5969,$A266,Games!$J$2:$J$5969)</f>
        <v>28</v>
      </c>
      <c r="C266" s="0" t="n">
        <f aca="false">COUNTIF(Games!$A:$A,$A266)+COUNTIF(Games!$B:$B,$A266)-B266</f>
        <v>7</v>
      </c>
      <c r="D266" s="0" t="n">
        <f aca="false">SUMIF(Games!$A$2:$A$5969,$A266,Games!$M$2:$M$5969)+SUMIF(Games!$B$2:$B$5969,$A266,Games!$K$2:$K$5969)</f>
        <v>516</v>
      </c>
      <c r="E266" s="0" t="n">
        <f aca="false">SUMIF(Games!$A$2:$A$5969,$A266,Games!$N$2:$N$5969)+SUMIF(Games!$B$2:$B$5969,$A266,Games!$L$2:$L$5969)</f>
        <v>493</v>
      </c>
      <c r="F266" s="0" t="n">
        <f aca="false">SUMIF(Games!$A$2:$A$5969,$A266,Games!$Q$2:$Q$5969)+SUMIF(Games!$B$2:$B$5969,$A266,Games!$O$2:$O$5969)</f>
        <v>16919</v>
      </c>
      <c r="G266" s="0" t="n">
        <f aca="false">SUMIF(Games!$A$2:$A$5969,$A266,Games!$R$2:$R$5969)+SUMIF(Games!$B$2:$B$5969,$A266,Games!$P$2:$P$5969)</f>
        <v>14140</v>
      </c>
      <c r="H266" s="0" t="n">
        <f aca="false">SUMIF(Games!$A$2:$A$5969,$A266,Games!$S$2:$S$5969)+SUMIF(Games!$B$2:$B$5969,$A266,Games!$T$2:$T$5969)</f>
        <v>60.0237399537484</v>
      </c>
      <c r="I266" s="0" t="n">
        <f aca="false">SUMIF(Games!$A$2:$A$5969,$A266,Games!$E$2:$E$5969)+SUMIF(Games!$B$2:$B$5969,$A266,Games!$F$2:$F$5969)</f>
        <v>1364</v>
      </c>
      <c r="J266" s="0" t="n">
        <f aca="false">SUMIF(Games!$A$2:$A$5969,$A266,Games!$F$2:$F$5969)+SUMIF(Games!$B$2:$B$5969,$A266,Games!$E$2:$E$5969)</f>
        <v>1245</v>
      </c>
      <c r="K266" s="0" t="n">
        <f aca="false">SUMIF(Games!$A$2:$A$5969,$A266,Games!$G$2:$G$5969)+SUMIF(Games!$B$2:$B$5969,$A266,Games!$H$2:$H$5969)</f>
        <v>353</v>
      </c>
      <c r="L266" s="0" t="n">
        <f aca="false">SUMIF(Games!$A$2:$A$5969,$A266,Games!$H$2:$H$5969)+SUMIF(Games!$B$2:$B$5969,$A266,Games!$G$2:$G$5969)</f>
        <v>371</v>
      </c>
      <c r="M266" s="0" t="n">
        <f aca="false">SUMIF(Games!$A:$A,$A266,Games!I:I)</f>
        <v>9</v>
      </c>
      <c r="N266" s="0" t="n">
        <f aca="false">COUNTIF(Games!$A:$A,$A266)-M266</f>
        <v>6</v>
      </c>
      <c r="O266" s="0" t="n">
        <f aca="false">I266-J266</f>
        <v>119</v>
      </c>
      <c r="P266" s="0" t="n">
        <f aca="false">IFERROR(O266/Y266,0)</f>
        <v>3.4</v>
      </c>
      <c r="Q266" s="0" t="n">
        <f aca="false">L266-K266</f>
        <v>18</v>
      </c>
      <c r="R266" s="0" t="n">
        <f aca="false">IFERROR(Q266/Y266,0)</f>
        <v>0.514285714285714</v>
      </c>
      <c r="S266" s="0" t="s">
        <v>754</v>
      </c>
      <c r="T266" s="0" t="n">
        <f aca="false">IFERROR((B266/(B266+C266))*25,0)+IFERROR((D266/(D266+E266))*25,0)+IFERROR((F266/(F266+G266))*10,0)+H266+((P266-RDAVG)/RebSD)*10+((R266-TODAVG)/TOSD)*6</f>
        <v>107.520017637897</v>
      </c>
      <c r="U266" s="0" t="n">
        <f aca="false">W266*X266</f>
        <v>0.279195497770759</v>
      </c>
      <c r="V266" s="0" t="n">
        <f aca="false">RANK(U266,U$2:U$352)</f>
        <v>148</v>
      </c>
      <c r="W266" s="0" t="n">
        <f aca="false">IFERROR((D266-C266)/(D266+E266-(B266+C266)),0)</f>
        <v>0.52258726899384</v>
      </c>
      <c r="X266" s="0" t="n">
        <f aca="false">IFERROR((F266-((B266+C266)*B266))/((F266+G266)-(B266+C266)^2),0)</f>
        <v>0.534256217738151</v>
      </c>
      <c r="Y266" s="0" t="n">
        <f aca="false">COUNTIFS(Games!$A$2:$A$5969,$A266,Games!$E$2:$E$5969,"&lt;&gt;")+COUNTIFS(Games!$B$2:$B$5969,$A266,Games!$F$2:$F$5969,"&lt;&gt;")</f>
        <v>35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SUMIF(Games!$A$2:$A$5969,$A267,Games!$I$2:$I$5969)+SUMIF(Games!$B$2:$B$5969,$A267,Games!$J$2:$J$5969)</f>
        <v>10</v>
      </c>
      <c r="C267" s="0" t="n">
        <f aca="false">COUNTIF(Games!$A:$A,$A267)+COUNTIF(Games!$B:$B,$A267)-B267</f>
        <v>22</v>
      </c>
      <c r="D267" s="0" t="n">
        <f aca="false">SUMIF(Games!$A$2:$A$5969,$A267,Games!$M$2:$M$5969)+SUMIF(Games!$B$2:$B$5969,$A267,Games!$K$2:$K$5969)</f>
        <v>525</v>
      </c>
      <c r="E267" s="0" t="n">
        <f aca="false">SUMIF(Games!$A$2:$A$5969,$A267,Games!$N$2:$N$5969)+SUMIF(Games!$B$2:$B$5969,$A267,Games!$L$2:$L$5969)</f>
        <v>506</v>
      </c>
      <c r="F267" s="0" t="n">
        <f aca="false">SUMIF(Games!$A$2:$A$5969,$A267,Games!$Q$2:$Q$5969)+SUMIF(Games!$B$2:$B$5969,$A267,Games!$O$2:$O$5969)</f>
        <v>17210</v>
      </c>
      <c r="G267" s="0" t="n">
        <f aca="false">SUMIF(Games!$A$2:$A$5969,$A267,Games!$R$2:$R$5969)+SUMIF(Games!$B$2:$B$5969,$A267,Games!$P$2:$P$5969)</f>
        <v>15614</v>
      </c>
      <c r="H267" s="0" t="n">
        <f aca="false">SUMIF(Games!$A$2:$A$5969,$A267,Games!$S$2:$S$5969)+SUMIF(Games!$B$2:$B$5969,$A267,Games!$T$2:$T$5969)</f>
        <v>-39.6488210010513</v>
      </c>
      <c r="I267" s="0" t="n">
        <f aca="false">SUMIF(Games!$A$2:$A$5969,$A267,Games!$E$2:$E$5969)+SUMIF(Games!$B$2:$B$5969,$A267,Games!$F$2:$F$5969)</f>
        <v>1026</v>
      </c>
      <c r="J267" s="0" t="n">
        <f aca="false">SUMIF(Games!$A$2:$A$5969,$A267,Games!$F$2:$F$5969)+SUMIF(Games!$B$2:$B$5969,$A267,Games!$E$2:$E$5969)</f>
        <v>1055</v>
      </c>
      <c r="K267" s="0" t="n">
        <f aca="false">SUMIF(Games!$A$2:$A$5969,$A267,Games!$G$2:$G$5969)+SUMIF(Games!$B$2:$B$5969,$A267,Games!$H$2:$H$5969)</f>
        <v>438</v>
      </c>
      <c r="L267" s="0" t="n">
        <f aca="false">SUMIF(Games!$A$2:$A$5969,$A267,Games!$H$2:$H$5969)+SUMIF(Games!$B$2:$B$5969,$A267,Games!$G$2:$G$5969)</f>
        <v>335</v>
      </c>
      <c r="M267" s="0" t="n">
        <f aca="false">SUMIF(Games!$A:$A,$A267,Games!I:I)</f>
        <v>3</v>
      </c>
      <c r="N267" s="0" t="n">
        <f aca="false">COUNTIF(Games!$A:$A,$A267)-M267</f>
        <v>11</v>
      </c>
      <c r="O267" s="0" t="n">
        <f aca="false">I267-J267</f>
        <v>-29</v>
      </c>
      <c r="P267" s="0" t="n">
        <f aca="false">IFERROR(O267/Y267,0)</f>
        <v>-0.935483870967742</v>
      </c>
      <c r="Q267" s="0" t="n">
        <f aca="false">L267-K267</f>
        <v>-103</v>
      </c>
      <c r="R267" s="0" t="n">
        <f aca="false">IFERROR(Q267/Y267,0)</f>
        <v>-3.32258064516129</v>
      </c>
      <c r="S267" s="0" t="s">
        <v>751</v>
      </c>
      <c r="T267" s="0" t="n">
        <f aca="false">IFERROR((B267/(B267+C267))*25,0)+IFERROR((D267/(D267+E267))*25,0)+IFERROR((F267/(F267+G267))*10,0)+H267+((P267-RDAVG)/RebSD)*10+((R267-TODAVG)/TOSD)*6</f>
        <v>-28.9221347686318</v>
      </c>
      <c r="U267" s="0" t="n">
        <f aca="false">W267*X267</f>
        <v>0.267426860823087</v>
      </c>
      <c r="V267" s="0" t="n">
        <f aca="false">RANK(U267,U$2:U$352)</f>
        <v>196</v>
      </c>
      <c r="W267" s="0" t="n">
        <f aca="false">IFERROR((D267-C267)/(D267+E267-(B267+C267)),0)</f>
        <v>0.503503503503504</v>
      </c>
      <c r="X267" s="0" t="n">
        <f aca="false">IFERROR((F267-((B267+C267)*B267))/((F267+G267)-(B267+C267)^2),0)</f>
        <v>0.531132075471698</v>
      </c>
      <c r="Y267" s="0" t="n">
        <f aca="false">COUNTIFS(Games!$A$2:$A$5969,$A267,Games!$E$2:$E$5969,"&lt;&gt;")+COUNTIFS(Games!$B$2:$B$5969,$A267,Games!$F$2:$F$5969,"&lt;&gt;")</f>
        <v>31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SUMIF(Games!$A$2:$A$5969,$A268,Games!$I$2:$I$5969)+SUMIF(Games!$B$2:$B$5969,$A268,Games!$J$2:$J$5969)</f>
        <v>14</v>
      </c>
      <c r="C268" s="0" t="n">
        <f aca="false">COUNTIF(Games!$A:$A,$A268)+COUNTIF(Games!$B:$B,$A268)-B268</f>
        <v>17</v>
      </c>
      <c r="D268" s="0" t="n">
        <f aca="false">SUMIF(Games!$A$2:$A$5969,$A268,Games!$M$2:$M$5969)+SUMIF(Games!$B$2:$B$5969,$A268,Games!$K$2:$K$5969)</f>
        <v>453</v>
      </c>
      <c r="E268" s="0" t="n">
        <f aca="false">SUMIF(Games!$A$2:$A$5969,$A268,Games!$N$2:$N$5969)+SUMIF(Games!$B$2:$B$5969,$A268,Games!$L$2:$L$5969)</f>
        <v>480</v>
      </c>
      <c r="F268" s="0" t="n">
        <f aca="false">SUMIF(Games!$A$2:$A$5969,$A268,Games!$Q$2:$Q$5969)+SUMIF(Games!$B$2:$B$5969,$A268,Games!$O$2:$O$5969)</f>
        <v>14724</v>
      </c>
      <c r="G268" s="0" t="n">
        <f aca="false">SUMIF(Games!$A$2:$A$5969,$A268,Games!$R$2:$R$5969)+SUMIF(Games!$B$2:$B$5969,$A268,Games!$P$2:$P$5969)</f>
        <v>14084</v>
      </c>
      <c r="H268" s="0" t="n">
        <f aca="false">SUMIF(Games!$A$2:$A$5969,$A268,Games!$S$2:$S$5969)+SUMIF(Games!$B$2:$B$5969,$A268,Games!$T$2:$T$5969)</f>
        <v>-19.0357016063973</v>
      </c>
      <c r="I268" s="0" t="n">
        <f aca="false">SUMIF(Games!$A$2:$A$5969,$A268,Games!$E$2:$E$5969)+SUMIF(Games!$B$2:$B$5969,$A268,Games!$F$2:$F$5969)</f>
        <v>1005</v>
      </c>
      <c r="J268" s="0" t="n">
        <f aca="false">SUMIF(Games!$A$2:$A$5969,$A268,Games!$F$2:$F$5969)+SUMIF(Games!$B$2:$B$5969,$A268,Games!$E$2:$E$5969)</f>
        <v>1067</v>
      </c>
      <c r="K268" s="0" t="n">
        <f aca="false">SUMIF(Games!$A$2:$A$5969,$A268,Games!$G$2:$G$5969)+SUMIF(Games!$B$2:$B$5969,$A268,Games!$H$2:$H$5969)</f>
        <v>388</v>
      </c>
      <c r="L268" s="0" t="n">
        <f aca="false">SUMIF(Games!$A$2:$A$5969,$A268,Games!$H$2:$H$5969)+SUMIF(Games!$B$2:$B$5969,$A268,Games!$G$2:$G$5969)</f>
        <v>383</v>
      </c>
      <c r="M268" s="0" t="n">
        <f aca="false">SUMIF(Games!$A:$A,$A268,Games!I:I)</f>
        <v>6</v>
      </c>
      <c r="N268" s="0" t="n">
        <f aca="false">COUNTIF(Games!$A:$A,$A268)-M268</f>
        <v>10</v>
      </c>
      <c r="O268" s="0" t="n">
        <f aca="false">I268-J268</f>
        <v>-62</v>
      </c>
      <c r="P268" s="0" t="n">
        <f aca="false">IFERROR(O268/Y268,0)</f>
        <v>-2</v>
      </c>
      <c r="Q268" s="0" t="n">
        <f aca="false">L268-K268</f>
        <v>-5</v>
      </c>
      <c r="R268" s="0" t="n">
        <f aca="false">IFERROR(Q268/Y268,0)</f>
        <v>-0.161290322580645</v>
      </c>
      <c r="S268" s="0" t="s">
        <v>734</v>
      </c>
      <c r="T268" s="0" t="n">
        <f aca="false">IFERROR((B268/(B268+C268))*25,0)+IFERROR((D268/(D268+E268))*25,0)+IFERROR((F268/(F268+G268))*10,0)+H268+((P268-RDAVG)/RebSD)*10+((R268-TODAVG)/TOSD)*6</f>
        <v>1.58110727641207</v>
      </c>
      <c r="U268" s="0" t="n">
        <f aca="false">W268*X268</f>
        <v>0.248046878265836</v>
      </c>
      <c r="V268" s="0" t="n">
        <f aca="false">RANK(U268,U$2:U$352)</f>
        <v>273</v>
      </c>
      <c r="W268" s="0" t="n">
        <f aca="false">IFERROR((D268-C268)/(D268+E268-(B268+C268)),0)</f>
        <v>0.483370288248337</v>
      </c>
      <c r="X268" s="0" t="n">
        <f aca="false">IFERROR((F268-((B268+C268)*B268))/((F268+G268)-(B268+C268)^2),0)</f>
        <v>0.513161202283909</v>
      </c>
      <c r="Y268" s="0" t="n">
        <f aca="false">COUNTIFS(Games!$A$2:$A$5969,$A268,Games!$E$2:$E$5969,"&lt;&gt;")+COUNTIFS(Games!$B$2:$B$5969,$A268,Games!$F$2:$F$5969,"&lt;&gt;")</f>
        <v>31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SUMIF(Games!$A$2:$A$5969,$A269,Games!$I$2:$I$5969)+SUMIF(Games!$B$2:$B$5969,$A269,Games!$J$2:$J$5969)</f>
        <v>15</v>
      </c>
      <c r="C269" s="0" t="n">
        <f aca="false">COUNTIF(Games!$A:$A,$A269)+COUNTIF(Games!$B:$B,$A269)-B269</f>
        <v>18</v>
      </c>
      <c r="D269" s="0" t="n">
        <f aca="false">SUMIF(Games!$A$2:$A$5969,$A269,Games!$M$2:$M$5969)+SUMIF(Games!$B$2:$B$5969,$A269,Games!$K$2:$K$5969)</f>
        <v>416</v>
      </c>
      <c r="E269" s="0" t="n">
        <f aca="false">SUMIF(Games!$A$2:$A$5969,$A269,Games!$N$2:$N$5969)+SUMIF(Games!$B$2:$B$5969,$A269,Games!$L$2:$L$5969)</f>
        <v>607</v>
      </c>
      <c r="F269" s="0" t="n">
        <f aca="false">SUMIF(Games!$A$2:$A$5969,$A269,Games!$Q$2:$Q$5969)+SUMIF(Games!$B$2:$B$5969,$A269,Games!$O$2:$O$5969)</f>
        <v>15564</v>
      </c>
      <c r="G269" s="0" t="n">
        <f aca="false">SUMIF(Games!$A$2:$A$5969,$A269,Games!$R$2:$R$5969)+SUMIF(Games!$B$2:$B$5969,$A269,Games!$P$2:$P$5969)</f>
        <v>17252</v>
      </c>
      <c r="H269" s="0" t="n">
        <f aca="false">SUMIF(Games!$A$2:$A$5969,$A269,Games!$S$2:$S$5969)+SUMIF(Games!$B$2:$B$5969,$A269,Games!$T$2:$T$5969)</f>
        <v>-39.9120079364008</v>
      </c>
      <c r="I269" s="0" t="n">
        <f aca="false">SUMIF(Games!$A$2:$A$5969,$A269,Games!$E$2:$E$5969)+SUMIF(Games!$B$2:$B$5969,$A269,Games!$F$2:$F$5969)</f>
        <v>1291</v>
      </c>
      <c r="J269" s="0" t="n">
        <f aca="false">SUMIF(Games!$A$2:$A$5969,$A269,Games!$F$2:$F$5969)+SUMIF(Games!$B$2:$B$5969,$A269,Games!$E$2:$E$5969)</f>
        <v>1212</v>
      </c>
      <c r="K269" s="0" t="n">
        <f aca="false">SUMIF(Games!$A$2:$A$5969,$A269,Games!$G$2:$G$5969)+SUMIF(Games!$B$2:$B$5969,$A269,Games!$H$2:$H$5969)</f>
        <v>436</v>
      </c>
      <c r="L269" s="0" t="n">
        <f aca="false">SUMIF(Games!$A$2:$A$5969,$A269,Games!$H$2:$H$5969)+SUMIF(Games!$B$2:$B$5969,$A269,Games!$G$2:$G$5969)</f>
        <v>410</v>
      </c>
      <c r="M269" s="0" t="n">
        <f aca="false">SUMIF(Games!$A:$A,$A269,Games!I:I)</f>
        <v>4</v>
      </c>
      <c r="N269" s="0" t="n">
        <f aca="false">COUNTIF(Games!$A:$A,$A269)-M269</f>
        <v>15</v>
      </c>
      <c r="O269" s="0" t="n">
        <f aca="false">I269-J269</f>
        <v>79</v>
      </c>
      <c r="P269" s="0" t="n">
        <f aca="false">IFERROR(O269/Y269,0)</f>
        <v>2.39393939393939</v>
      </c>
      <c r="Q269" s="0" t="n">
        <f aca="false">L269-K269</f>
        <v>-26</v>
      </c>
      <c r="R269" s="0" t="n">
        <f aca="false">IFERROR(Q269/Y269,0)</f>
        <v>-0.787878787878788</v>
      </c>
      <c r="S269" s="0" t="s">
        <v>730</v>
      </c>
      <c r="T269" s="0" t="n">
        <f aca="false">IFERROR((B269/(B269+C269))*25,0)+IFERROR((D269/(D269+E269))*25,0)+IFERROR((F269/(F269+G269))*10,0)+H269+((P269-RDAVG)/RebSD)*10+((R269-TODAVG)/TOSD)*6</f>
        <v>-11.3352608178809</v>
      </c>
      <c r="U269" s="0" t="n">
        <f aca="false">W269*X269</f>
        <v>0.190942806576179</v>
      </c>
      <c r="V269" s="0" t="n">
        <f aca="false">RANK(U269,U$2:U$352)</f>
        <v>348</v>
      </c>
      <c r="W269" s="0" t="n">
        <f aca="false">IFERROR((D269-C269)/(D269+E269-(B269+C269)),0)</f>
        <v>0.402020202020202</v>
      </c>
      <c r="X269" s="0" t="n">
        <f aca="false">IFERROR((F269-((B269+C269)*B269))/((F269+G269)-(B269+C269)^2),0)</f>
        <v>0.474958237463359</v>
      </c>
      <c r="Y269" s="0" t="n">
        <f aca="false">COUNTIFS(Games!$A$2:$A$5969,$A269,Games!$E$2:$E$5969,"&lt;&gt;")+COUNTIFS(Games!$B$2:$B$5969,$A269,Games!$F$2:$F$5969,"&lt;&gt;")</f>
        <v>33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SUMIF(Games!$A$2:$A$5969,$A270,Games!$I$2:$I$5969)+SUMIF(Games!$B$2:$B$5969,$A270,Games!$J$2:$J$5969)</f>
        <v>20</v>
      </c>
      <c r="C270" s="0" t="n">
        <f aca="false">COUNTIF(Games!$A:$A,$A270)+COUNTIF(Games!$B:$B,$A270)-B270</f>
        <v>13</v>
      </c>
      <c r="D270" s="0" t="n">
        <f aca="false">SUMIF(Games!$A$2:$A$5969,$A270,Games!$M$2:$M$5969)+SUMIF(Games!$B$2:$B$5969,$A270,Games!$K$2:$K$5969)</f>
        <v>571</v>
      </c>
      <c r="E270" s="0" t="n">
        <f aca="false">SUMIF(Games!$A$2:$A$5969,$A270,Games!$N$2:$N$5969)+SUMIF(Games!$B$2:$B$5969,$A270,Games!$L$2:$L$5969)</f>
        <v>476</v>
      </c>
      <c r="F270" s="0" t="n">
        <f aca="false">SUMIF(Games!$A$2:$A$5969,$A270,Games!$Q$2:$Q$5969)+SUMIF(Games!$B$2:$B$5969,$A270,Games!$O$2:$O$5969)</f>
        <v>17717</v>
      </c>
      <c r="G270" s="0" t="n">
        <f aca="false">SUMIF(Games!$A$2:$A$5969,$A270,Games!$R$2:$R$5969)+SUMIF(Games!$B$2:$B$5969,$A270,Games!$P$2:$P$5969)</f>
        <v>15297</v>
      </c>
      <c r="H270" s="0" t="n">
        <f aca="false">SUMIF(Games!$A$2:$A$5969,$A270,Games!$S$2:$S$5969)+SUMIF(Games!$B$2:$B$5969,$A270,Games!$T$2:$T$5969)</f>
        <v>18.8598002333313</v>
      </c>
      <c r="I270" s="0" t="n">
        <f aca="false">SUMIF(Games!$A$2:$A$5969,$A270,Games!$E$2:$E$5969)+SUMIF(Games!$B$2:$B$5969,$A270,Games!$F$2:$F$5969)</f>
        <v>1079</v>
      </c>
      <c r="J270" s="0" t="n">
        <f aca="false">SUMIF(Games!$A$2:$A$5969,$A270,Games!$F$2:$F$5969)+SUMIF(Games!$B$2:$B$5969,$A270,Games!$E$2:$E$5969)</f>
        <v>1129</v>
      </c>
      <c r="K270" s="0" t="n">
        <f aca="false">SUMIF(Games!$A$2:$A$5969,$A270,Games!$G$2:$G$5969)+SUMIF(Games!$B$2:$B$5969,$A270,Games!$H$2:$H$5969)</f>
        <v>420</v>
      </c>
      <c r="L270" s="0" t="n">
        <f aca="false">SUMIF(Games!$A$2:$A$5969,$A270,Games!$H$2:$H$5969)+SUMIF(Games!$B$2:$B$5969,$A270,Games!$G$2:$G$5969)</f>
        <v>445</v>
      </c>
      <c r="M270" s="0" t="n">
        <f aca="false">SUMIF(Games!$A:$A,$A270,Games!I:I)</f>
        <v>5</v>
      </c>
      <c r="N270" s="0" t="n">
        <f aca="false">COUNTIF(Games!$A:$A,$A270)-M270</f>
        <v>9</v>
      </c>
      <c r="O270" s="0" t="n">
        <f aca="false">I270-J270</f>
        <v>-50</v>
      </c>
      <c r="P270" s="0" t="n">
        <f aca="false">IFERROR(O270/Y270,0)</f>
        <v>-1.51515151515152</v>
      </c>
      <c r="Q270" s="0" t="n">
        <f aca="false">L270-K270</f>
        <v>25</v>
      </c>
      <c r="R270" s="0" t="n">
        <f aca="false">IFERROR(Q270/Y270,0)</f>
        <v>0.757575757575758</v>
      </c>
      <c r="S270" s="0" t="s">
        <v>740</v>
      </c>
      <c r="T270" s="0" t="n">
        <f aca="false">IFERROR((B270/(B270+C270))*25,0)+IFERROR((D270/(D270+E270))*25,0)+IFERROR((F270/(F270+G270))*10,0)+H270+((P270-RDAVG)/RebSD)*10+((R270-TODAVG)/TOSD)*6</f>
        <v>49.3739446979548</v>
      </c>
      <c r="U270" s="0" t="n">
        <f aca="false">W270*X270</f>
        <v>0.294013984329026</v>
      </c>
      <c r="V270" s="0" t="n">
        <f aca="false">RANK(U270,U$2:U$352)</f>
        <v>105</v>
      </c>
      <c r="W270" s="0" t="n">
        <f aca="false">IFERROR((D270-C270)/(D270+E270-(B270+C270)),0)</f>
        <v>0.550295857988166</v>
      </c>
      <c r="X270" s="0" t="n">
        <f aca="false">IFERROR((F270-((B270+C270)*B270))/((F270+G270)-(B270+C270)^2),0)</f>
        <v>0.534283476898982</v>
      </c>
      <c r="Y270" s="0" t="n">
        <f aca="false">COUNTIFS(Games!$A$2:$A$5969,$A270,Games!$E$2:$E$5969,"&lt;&gt;")+COUNTIFS(Games!$B$2:$B$5969,$A270,Games!$F$2:$F$5969,"&lt;&gt;")</f>
        <v>33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SUMIF(Games!$A$2:$A$5969,$A271,Games!$I$2:$I$5969)+SUMIF(Games!$B$2:$B$5969,$A271,Games!$J$2:$J$5969)</f>
        <v>16</v>
      </c>
      <c r="C271" s="0" t="n">
        <f aca="false">COUNTIF(Games!$A:$A,$A271)+COUNTIF(Games!$B:$B,$A271)-B271</f>
        <v>18</v>
      </c>
      <c r="D271" s="0" t="n">
        <f aca="false">SUMIF(Games!$A$2:$A$5969,$A271,Games!$M$2:$M$5969)+SUMIF(Games!$B$2:$B$5969,$A271,Games!$K$2:$K$5969)</f>
        <v>559</v>
      </c>
      <c r="E271" s="0" t="n">
        <f aca="false">SUMIF(Games!$A$2:$A$5969,$A271,Games!$N$2:$N$5969)+SUMIF(Games!$B$2:$B$5969,$A271,Games!$L$2:$L$5969)</f>
        <v>460</v>
      </c>
      <c r="F271" s="0" t="n">
        <f aca="false">SUMIF(Games!$A$2:$A$5969,$A271,Games!$Q$2:$Q$5969)+SUMIF(Games!$B$2:$B$5969,$A271,Games!$O$2:$O$5969)</f>
        <v>16958</v>
      </c>
      <c r="G271" s="0" t="n">
        <f aca="false">SUMIF(Games!$A$2:$A$5969,$A271,Games!$R$2:$R$5969)+SUMIF(Games!$B$2:$B$5969,$A271,Games!$P$2:$P$5969)</f>
        <v>15243</v>
      </c>
      <c r="H271" s="0" t="n">
        <f aca="false">SUMIF(Games!$A$2:$A$5969,$A271,Games!$S$2:$S$5969)+SUMIF(Games!$B$2:$B$5969,$A271,Games!$T$2:$T$5969)</f>
        <v>-23.7405617467081</v>
      </c>
      <c r="I271" s="0" t="n">
        <f aca="false">SUMIF(Games!$A$2:$A$5969,$A271,Games!$E$2:$E$5969)+SUMIF(Games!$B$2:$B$5969,$A271,Games!$F$2:$F$5969)</f>
        <v>1035</v>
      </c>
      <c r="J271" s="0" t="n">
        <f aca="false">SUMIF(Games!$A$2:$A$5969,$A271,Games!$F$2:$F$5969)+SUMIF(Games!$B$2:$B$5969,$A271,Games!$E$2:$E$5969)</f>
        <v>1217</v>
      </c>
      <c r="K271" s="0" t="n">
        <f aca="false">SUMIF(Games!$A$2:$A$5969,$A271,Games!$G$2:$G$5969)+SUMIF(Games!$B$2:$B$5969,$A271,Games!$H$2:$H$5969)</f>
        <v>333</v>
      </c>
      <c r="L271" s="0" t="n">
        <f aca="false">SUMIF(Games!$A$2:$A$5969,$A271,Games!$H$2:$H$5969)+SUMIF(Games!$B$2:$B$5969,$A271,Games!$G$2:$G$5969)</f>
        <v>475</v>
      </c>
      <c r="M271" s="0" t="n">
        <f aca="false">SUMIF(Games!$A:$A,$A271,Games!I:I)</f>
        <v>5</v>
      </c>
      <c r="N271" s="0" t="n">
        <f aca="false">COUNTIF(Games!$A:$A,$A271)-M271</f>
        <v>13</v>
      </c>
      <c r="O271" s="0" t="n">
        <f aca="false">I271-J271</f>
        <v>-182</v>
      </c>
      <c r="P271" s="0" t="n">
        <f aca="false">IFERROR(O271/Y271,0)</f>
        <v>-5.35294117647059</v>
      </c>
      <c r="Q271" s="0" t="n">
        <f aca="false">L271-K271</f>
        <v>142</v>
      </c>
      <c r="R271" s="0" t="n">
        <f aca="false">IFERROR(Q271/Y271,0)</f>
        <v>4.17647058823529</v>
      </c>
      <c r="S271" s="0" t="s">
        <v>749</v>
      </c>
      <c r="T271" s="0" t="n">
        <f aca="false">IFERROR((B271/(B271+C271))*25,0)+IFERROR((D271/(D271+E271))*25,0)+IFERROR((F271/(F271+G271))*10,0)+H271+((P271-RDAVG)/RebSD)*10+((R271-TODAVG)/TOSD)*6</f>
        <v>3.6079242512895</v>
      </c>
      <c r="U271" s="0" t="n">
        <f aca="false">W271*X271</f>
        <v>0.290391432773614</v>
      </c>
      <c r="V271" s="0" t="n">
        <f aca="false">RANK(U271,U$2:U$352)</f>
        <v>116</v>
      </c>
      <c r="W271" s="0" t="n">
        <f aca="false">IFERROR((D271-C271)/(D271+E271-(B271+C271)),0)</f>
        <v>0.549238578680203</v>
      </c>
      <c r="X271" s="0" t="n">
        <f aca="false">IFERROR((F271-((B271+C271)*B271))/((F271+G271)-(B271+C271)^2),0)</f>
        <v>0.528716379449187</v>
      </c>
      <c r="Y271" s="0" t="n">
        <f aca="false">COUNTIFS(Games!$A$2:$A$5969,$A271,Games!$E$2:$E$5969,"&lt;&gt;")+COUNTIFS(Games!$B$2:$B$5969,$A271,Games!$F$2:$F$5969,"&lt;&gt;")</f>
        <v>34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SUMIF(Games!$A$2:$A$5969,$A272,Games!$I$2:$I$5969)+SUMIF(Games!$B$2:$B$5969,$A272,Games!$J$2:$J$5969)</f>
        <v>13</v>
      </c>
      <c r="C272" s="0" t="n">
        <f aca="false">COUNTIF(Games!$A:$A,$A272)+COUNTIF(Games!$B:$B,$A272)-B272</f>
        <v>19</v>
      </c>
      <c r="D272" s="0" t="n">
        <f aca="false">SUMIF(Games!$A$2:$A$5969,$A272,Games!$M$2:$M$5969)+SUMIF(Games!$B$2:$B$5969,$A272,Games!$K$2:$K$5969)</f>
        <v>507</v>
      </c>
      <c r="E272" s="0" t="n">
        <f aca="false">SUMIF(Games!$A$2:$A$5969,$A272,Games!$N$2:$N$5969)+SUMIF(Games!$B$2:$B$5969,$A272,Games!$L$2:$L$5969)</f>
        <v>473</v>
      </c>
      <c r="F272" s="0" t="n">
        <f aca="false">SUMIF(Games!$A$2:$A$5969,$A272,Games!$Q$2:$Q$5969)+SUMIF(Games!$B$2:$B$5969,$A272,Games!$O$2:$O$5969)</f>
        <v>15816</v>
      </c>
      <c r="G272" s="0" t="n">
        <f aca="false">SUMIF(Games!$A$2:$A$5969,$A272,Games!$R$2:$R$5969)+SUMIF(Games!$B$2:$B$5969,$A272,Games!$P$2:$P$5969)</f>
        <v>14842</v>
      </c>
      <c r="H272" s="0" t="n">
        <f aca="false">SUMIF(Games!$A$2:$A$5969,$A272,Games!$S$2:$S$5969)+SUMIF(Games!$B$2:$B$5969,$A272,Games!$T$2:$T$5969)</f>
        <v>-34.5082231419296</v>
      </c>
      <c r="I272" s="0" t="n">
        <f aca="false">SUMIF(Games!$A$2:$A$5969,$A272,Games!$E$2:$E$5969)+SUMIF(Games!$B$2:$B$5969,$A272,Games!$F$2:$F$5969)</f>
        <v>1084</v>
      </c>
      <c r="J272" s="0" t="n">
        <f aca="false">SUMIF(Games!$A$2:$A$5969,$A272,Games!$F$2:$F$5969)+SUMIF(Games!$B$2:$B$5969,$A272,Games!$E$2:$E$5969)</f>
        <v>1153</v>
      </c>
      <c r="K272" s="0" t="n">
        <f aca="false">SUMIF(Games!$A$2:$A$5969,$A272,Games!$G$2:$G$5969)+SUMIF(Games!$B$2:$B$5969,$A272,Games!$H$2:$H$5969)</f>
        <v>409</v>
      </c>
      <c r="L272" s="0" t="n">
        <f aca="false">SUMIF(Games!$A$2:$A$5969,$A272,Games!$H$2:$H$5969)+SUMIF(Games!$B$2:$B$5969,$A272,Games!$G$2:$G$5969)</f>
        <v>404</v>
      </c>
      <c r="M272" s="0" t="n">
        <f aca="false">SUMIF(Games!$A:$A,$A272,Games!I:I)</f>
        <v>4</v>
      </c>
      <c r="N272" s="0" t="n">
        <f aca="false">COUNTIF(Games!$A:$A,$A272)-M272</f>
        <v>14</v>
      </c>
      <c r="O272" s="0" t="n">
        <f aca="false">I272-J272</f>
        <v>-69</v>
      </c>
      <c r="P272" s="0" t="n">
        <f aca="false">IFERROR(O272/Y272,0)</f>
        <v>-2.15625</v>
      </c>
      <c r="Q272" s="0" t="n">
        <f aca="false">L272-K272</f>
        <v>-5</v>
      </c>
      <c r="R272" s="0" t="n">
        <f aca="false">IFERROR(Q272/Y272,0)</f>
        <v>-0.15625</v>
      </c>
      <c r="S272" s="0" t="s">
        <v>755</v>
      </c>
      <c r="T272" s="0" t="n">
        <f aca="false">IFERROR((B272/(B272+C272))*25,0)+IFERROR((D272/(D272+E272))*25,0)+IFERROR((F272/(F272+G272))*10,0)+H272+((P272-RDAVG)/RebSD)*10+((R272-TODAVG)/TOSD)*6</f>
        <v>-14.6010623969436</v>
      </c>
      <c r="U272" s="0" t="n">
        <f aca="false">W272*X272</f>
        <v>0.267511175013078</v>
      </c>
      <c r="V272" s="0" t="n">
        <f aca="false">RANK(U272,U$2:U$352)</f>
        <v>195</v>
      </c>
      <c r="W272" s="0" t="n">
        <f aca="false">IFERROR((D272-C272)/(D272+E272-(B272+C272)),0)</f>
        <v>0.514767932489452</v>
      </c>
      <c r="X272" s="0" t="n">
        <f aca="false">IFERROR((F272-((B272+C272)*B272))/((F272+G272)-(B272+C272)^2),0)</f>
        <v>0.519673348181143</v>
      </c>
      <c r="Y272" s="0" t="n">
        <f aca="false">COUNTIFS(Games!$A$2:$A$5969,$A272,Games!$E$2:$E$5969,"&lt;&gt;")+COUNTIFS(Games!$B$2:$B$5969,$A272,Games!$F$2:$F$5969,"&lt;&gt;")</f>
        <v>32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SUMIF(Games!$A$2:$A$5969,$A273,Games!$I$2:$I$5969)+SUMIF(Games!$B$2:$B$5969,$A273,Games!$J$2:$J$5969)</f>
        <v>26</v>
      </c>
      <c r="C273" s="0" t="n">
        <f aca="false">COUNTIF(Games!$A:$A,$A273)+COUNTIF(Games!$B:$B,$A273)-B273</f>
        <v>8</v>
      </c>
      <c r="D273" s="0" t="n">
        <f aca="false">SUMIF(Games!$A$2:$A$5969,$A273,Games!$M$2:$M$5969)+SUMIF(Games!$B$2:$B$5969,$A273,Games!$K$2:$K$5969)</f>
        <v>598</v>
      </c>
      <c r="E273" s="0" t="n">
        <f aca="false">SUMIF(Games!$A$2:$A$5969,$A273,Games!$N$2:$N$5969)+SUMIF(Games!$B$2:$B$5969,$A273,Games!$L$2:$L$5969)</f>
        <v>514</v>
      </c>
      <c r="F273" s="0" t="n">
        <f aca="false">SUMIF(Games!$A$2:$A$5969,$A273,Games!$Q$2:$Q$5969)+SUMIF(Games!$B$2:$B$5969,$A273,Games!$O$2:$O$5969)</f>
        <v>19193</v>
      </c>
      <c r="G273" s="0" t="n">
        <f aca="false">SUMIF(Games!$A$2:$A$5969,$A273,Games!$R$2:$R$5969)+SUMIF(Games!$B$2:$B$5969,$A273,Games!$P$2:$P$5969)</f>
        <v>16883</v>
      </c>
      <c r="H273" s="0" t="n">
        <f aca="false">SUMIF(Games!$A$2:$A$5969,$A273,Games!$S$2:$S$5969)+SUMIF(Games!$B$2:$B$5969,$A273,Games!$T$2:$T$5969)</f>
        <v>51.6825269628783</v>
      </c>
      <c r="I273" s="0" t="n">
        <f aca="false">SUMIF(Games!$A$2:$A$5969,$A273,Games!$E$2:$E$5969)+SUMIF(Games!$B$2:$B$5969,$A273,Games!$F$2:$F$5969)</f>
        <v>1176</v>
      </c>
      <c r="J273" s="0" t="n">
        <f aca="false">SUMIF(Games!$A$2:$A$5969,$A273,Games!$F$2:$F$5969)+SUMIF(Games!$B$2:$B$5969,$A273,Games!$E$2:$E$5969)</f>
        <v>1151</v>
      </c>
      <c r="K273" s="0" t="n">
        <f aca="false">SUMIF(Games!$A$2:$A$5969,$A273,Games!$G$2:$G$5969)+SUMIF(Games!$B$2:$B$5969,$A273,Games!$H$2:$H$5969)</f>
        <v>378</v>
      </c>
      <c r="L273" s="0" t="n">
        <f aca="false">SUMIF(Games!$A$2:$A$5969,$A273,Games!$H$2:$H$5969)+SUMIF(Games!$B$2:$B$5969,$A273,Games!$G$2:$G$5969)</f>
        <v>475</v>
      </c>
      <c r="M273" s="0" t="n">
        <f aca="false">SUMIF(Games!$A:$A,$A273,Games!I:I)</f>
        <v>11</v>
      </c>
      <c r="N273" s="0" t="n">
        <f aca="false">COUNTIF(Games!$A:$A,$A273)-M273</f>
        <v>5</v>
      </c>
      <c r="O273" s="0" t="n">
        <f aca="false">I273-J273</f>
        <v>25</v>
      </c>
      <c r="P273" s="0" t="n">
        <f aca="false">IFERROR(O273/Y273,0)</f>
        <v>0.757575757575758</v>
      </c>
      <c r="Q273" s="0" t="n">
        <f aca="false">L273-K273</f>
        <v>97</v>
      </c>
      <c r="R273" s="0" t="n">
        <f aca="false">IFERROR(Q273/Y273,0)</f>
        <v>2.93939393939394</v>
      </c>
      <c r="S273" s="0" t="s">
        <v>753</v>
      </c>
      <c r="T273" s="0" t="n">
        <f aca="false">IFERROR((B273/(B273+C273))*25,0)+IFERROR((D273/(D273+E273))*25,0)+IFERROR((F273/(F273+G273))*10,0)+H273+((P273-RDAVG)/RebSD)*10+((R273-TODAVG)/TOSD)*6</f>
        <v>99.2217215292547</v>
      </c>
      <c r="U273" s="0" t="n">
        <f aca="false">W273*X273</f>
        <v>0.286961504376821</v>
      </c>
      <c r="V273" s="0" t="n">
        <f aca="false">RANK(U273,U$2:U$352)</f>
        <v>127</v>
      </c>
      <c r="W273" s="0" t="n">
        <f aca="false">IFERROR((D273-C273)/(D273+E273-(B273+C273)),0)</f>
        <v>0.547309833024119</v>
      </c>
      <c r="X273" s="0" t="n">
        <f aca="false">IFERROR((F273-((B273+C273)*B273))/((F273+G273)-(B273+C273)^2),0)</f>
        <v>0.524312714776632</v>
      </c>
      <c r="Y273" s="0" t="n">
        <f aca="false">COUNTIFS(Games!$A$2:$A$5969,$A273,Games!$E$2:$E$5969,"&lt;&gt;")+COUNTIFS(Games!$B$2:$B$5969,$A273,Games!$F$2:$F$5969,"&lt;&gt;")</f>
        <v>33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SUMIF(Games!$A$2:$A$5969,$A274,Games!$I$2:$I$5969)+SUMIF(Games!$B$2:$B$5969,$A274,Games!$J$2:$J$5969)</f>
        <v>18</v>
      </c>
      <c r="C274" s="0" t="n">
        <f aca="false">COUNTIF(Games!$A:$A,$A274)+COUNTIF(Games!$B:$B,$A274)-B274</f>
        <v>13</v>
      </c>
      <c r="D274" s="0" t="n">
        <f aca="false">SUMIF(Games!$A$2:$A$5969,$A274,Games!$M$2:$M$5969)+SUMIF(Games!$B$2:$B$5969,$A274,Games!$K$2:$K$5969)</f>
        <v>452</v>
      </c>
      <c r="E274" s="0" t="n">
        <f aca="false">SUMIF(Games!$A$2:$A$5969,$A274,Games!$N$2:$N$5969)+SUMIF(Games!$B$2:$B$5969,$A274,Games!$L$2:$L$5969)</f>
        <v>498</v>
      </c>
      <c r="F274" s="0" t="n">
        <f aca="false">SUMIF(Games!$A$2:$A$5969,$A274,Games!$Q$2:$Q$5969)+SUMIF(Games!$B$2:$B$5969,$A274,Games!$O$2:$O$5969)</f>
        <v>14541</v>
      </c>
      <c r="G274" s="0" t="n">
        <f aca="false">SUMIF(Games!$A$2:$A$5969,$A274,Games!$R$2:$R$5969)+SUMIF(Games!$B$2:$B$5969,$A274,Games!$P$2:$P$5969)</f>
        <v>15188</v>
      </c>
      <c r="H274" s="0" t="n">
        <f aca="false">SUMIF(Games!$A$2:$A$5969,$A274,Games!$S$2:$S$5969)+SUMIF(Games!$B$2:$B$5969,$A274,Games!$T$2:$T$5969)</f>
        <v>5.7439504607025</v>
      </c>
      <c r="I274" s="0" t="n">
        <f aca="false">SUMIF(Games!$A$2:$A$5969,$A274,Games!$E$2:$E$5969)+SUMIF(Games!$B$2:$B$5969,$A274,Games!$F$2:$F$5969)</f>
        <v>1017</v>
      </c>
      <c r="J274" s="0" t="n">
        <f aca="false">SUMIF(Games!$A$2:$A$5969,$A274,Games!$F$2:$F$5969)+SUMIF(Games!$B$2:$B$5969,$A274,Games!$E$2:$E$5969)</f>
        <v>1084</v>
      </c>
      <c r="K274" s="0" t="n">
        <f aca="false">SUMIF(Games!$A$2:$A$5969,$A274,Games!$G$2:$G$5969)+SUMIF(Games!$B$2:$B$5969,$A274,Games!$H$2:$H$5969)</f>
        <v>349</v>
      </c>
      <c r="L274" s="0" t="n">
        <f aca="false">SUMIF(Games!$A$2:$A$5969,$A274,Games!$H$2:$H$5969)+SUMIF(Games!$B$2:$B$5969,$A274,Games!$G$2:$G$5969)</f>
        <v>414</v>
      </c>
      <c r="M274" s="0" t="n">
        <f aca="false">SUMIF(Games!$A:$A,$A274,Games!I:I)</f>
        <v>7</v>
      </c>
      <c r="N274" s="0" t="n">
        <f aca="false">COUNTIF(Games!$A:$A,$A274)-M274</f>
        <v>10</v>
      </c>
      <c r="O274" s="0" t="n">
        <f aca="false">I274-J274</f>
        <v>-67</v>
      </c>
      <c r="P274" s="0" t="n">
        <f aca="false">IFERROR(O274/Y274,0)</f>
        <v>-2.23333333333333</v>
      </c>
      <c r="Q274" s="0" t="n">
        <f aca="false">L274-K274</f>
        <v>65</v>
      </c>
      <c r="R274" s="0" t="n">
        <f aca="false">IFERROR(Q274/Y274,0)</f>
        <v>2.16666666666667</v>
      </c>
      <c r="S274" s="0" t="s">
        <v>742</v>
      </c>
      <c r="T274" s="0" t="n">
        <f aca="false">IFERROR((B274/(B274+C274))*25,0)+IFERROR((D274/(D274+E274))*25,0)+IFERROR((F274/(F274+G274))*10,0)+H274+((P274-RDAVG)/RebSD)*10+((R274-TODAVG)/TOSD)*6</f>
        <v>35.9106520868481</v>
      </c>
      <c r="U274" s="0" t="n">
        <f aca="false">W274*X274</f>
        <v>0.232187960325885</v>
      </c>
      <c r="V274" s="0" t="n">
        <f aca="false">RANK(U274,U$2:U$352)</f>
        <v>309</v>
      </c>
      <c r="W274" s="0" t="n">
        <f aca="false">IFERROR((D274-C274)/(D274+E274-(B274+C274)),0)</f>
        <v>0.477693144722525</v>
      </c>
      <c r="X274" s="0" t="n">
        <f aca="false">IFERROR((F274-((B274+C274)*B274))/((F274+G274)-(B274+C274)^2),0)</f>
        <v>0.486060901001112</v>
      </c>
      <c r="Y274" s="0" t="n">
        <f aca="false">COUNTIFS(Games!$A$2:$A$5969,$A274,Games!$E$2:$E$5969,"&lt;&gt;")+COUNTIFS(Games!$B$2:$B$5969,$A274,Games!$F$2:$F$5969,"&lt;&gt;")</f>
        <v>30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SUMIF(Games!$A$2:$A$5969,$A275,Games!$I$2:$I$5969)+SUMIF(Games!$B$2:$B$5969,$A275,Games!$J$2:$J$5969)</f>
        <v>13</v>
      </c>
      <c r="C275" s="0" t="n">
        <f aca="false">COUNTIF(Games!$A:$A,$A275)+COUNTIF(Games!$B:$B,$A275)-B275</f>
        <v>18</v>
      </c>
      <c r="D275" s="0" t="n">
        <f aca="false">SUMIF(Games!$A$2:$A$5969,$A275,Games!$M$2:$M$5969)+SUMIF(Games!$B$2:$B$5969,$A275,Games!$K$2:$K$5969)</f>
        <v>437</v>
      </c>
      <c r="E275" s="0" t="n">
        <f aca="false">SUMIF(Games!$A$2:$A$5969,$A275,Games!$N$2:$N$5969)+SUMIF(Games!$B$2:$B$5969,$A275,Games!$L$2:$L$5969)</f>
        <v>490</v>
      </c>
      <c r="F275" s="0" t="n">
        <f aca="false">SUMIF(Games!$A$2:$A$5969,$A275,Games!$Q$2:$Q$5969)+SUMIF(Games!$B$2:$B$5969,$A275,Games!$O$2:$O$5969)</f>
        <v>13593</v>
      </c>
      <c r="G275" s="0" t="n">
        <f aca="false">SUMIF(Games!$A$2:$A$5969,$A275,Games!$R$2:$R$5969)+SUMIF(Games!$B$2:$B$5969,$A275,Games!$P$2:$P$5969)</f>
        <v>15224</v>
      </c>
      <c r="H275" s="0" t="n">
        <f aca="false">SUMIF(Games!$A$2:$A$5969,$A275,Games!$S$2:$S$5969)+SUMIF(Games!$B$2:$B$5969,$A275,Games!$T$2:$T$5969)</f>
        <v>-37.732769277318</v>
      </c>
      <c r="I275" s="0" t="n">
        <f aca="false">SUMIF(Games!$A$2:$A$5969,$A275,Games!$E$2:$E$5969)+SUMIF(Games!$B$2:$B$5969,$A275,Games!$F$2:$F$5969)</f>
        <v>952</v>
      </c>
      <c r="J275" s="0" t="n">
        <f aca="false">SUMIF(Games!$A$2:$A$5969,$A275,Games!$F$2:$F$5969)+SUMIF(Games!$B$2:$B$5969,$A275,Games!$E$2:$E$5969)</f>
        <v>1097</v>
      </c>
      <c r="K275" s="0" t="n">
        <f aca="false">SUMIF(Games!$A$2:$A$5969,$A275,Games!$G$2:$G$5969)+SUMIF(Games!$B$2:$B$5969,$A275,Games!$H$2:$H$5969)</f>
        <v>371</v>
      </c>
      <c r="L275" s="0" t="n">
        <f aca="false">SUMIF(Games!$A$2:$A$5969,$A275,Games!$H$2:$H$5969)+SUMIF(Games!$B$2:$B$5969,$A275,Games!$G$2:$G$5969)</f>
        <v>439</v>
      </c>
      <c r="M275" s="0" t="n">
        <f aca="false">SUMIF(Games!$A:$A,$A275,Games!I:I)</f>
        <v>3</v>
      </c>
      <c r="N275" s="0" t="n">
        <f aca="false">COUNTIF(Games!$A:$A,$A275)-M275</f>
        <v>14</v>
      </c>
      <c r="O275" s="0" t="n">
        <f aca="false">I275-J275</f>
        <v>-145</v>
      </c>
      <c r="P275" s="0" t="n">
        <f aca="false">IFERROR(O275/Y275,0)</f>
        <v>-5</v>
      </c>
      <c r="Q275" s="0" t="n">
        <f aca="false">L275-K275</f>
        <v>68</v>
      </c>
      <c r="R275" s="0" t="n">
        <f aca="false">IFERROR(Q275/Y275,0)</f>
        <v>2.3448275862069</v>
      </c>
      <c r="S275" s="0" t="s">
        <v>742</v>
      </c>
      <c r="T275" s="0" t="n">
        <f aca="false">IFERROR((B275/(B275+C275))*25,0)+IFERROR((D275/(D275+E275))*25,0)+IFERROR((F275/(F275+G275))*10,0)+H275+((P275-RDAVG)/RebSD)*10+((R275-TODAVG)/TOSD)*6</f>
        <v>-19.0126099763641</v>
      </c>
      <c r="U275" s="0" t="n">
        <f aca="false">W275*X275</f>
        <v>0.221427754087347</v>
      </c>
      <c r="V275" s="0" t="n">
        <f aca="false">RANK(U275,U$2:U$352)</f>
        <v>329</v>
      </c>
      <c r="W275" s="0" t="n">
        <f aca="false">IFERROR((D275-C275)/(D275+E275-(B275+C275)),0)</f>
        <v>0.467633928571429</v>
      </c>
      <c r="X275" s="0" t="n">
        <f aca="false">IFERROR((F275-((B275+C275)*B275))/((F275+G275)-(B275+C275)^2),0)</f>
        <v>0.473506605399196</v>
      </c>
      <c r="Y275" s="0" t="n">
        <f aca="false">COUNTIFS(Games!$A$2:$A$5969,$A275,Games!$E$2:$E$5969,"&lt;&gt;")+COUNTIFS(Games!$B$2:$B$5969,$A275,Games!$F$2:$F$5969,"&lt;&gt;")</f>
        <v>29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SUMIF(Games!$A$2:$A$5969,$A276,Games!$I$2:$I$5969)+SUMIF(Games!$B$2:$B$5969,$A276,Games!$J$2:$J$5969)</f>
        <v>16</v>
      </c>
      <c r="C276" s="0" t="n">
        <f aca="false">COUNTIF(Games!$A:$A,$A276)+COUNTIF(Games!$B:$B,$A276)-B276</f>
        <v>17</v>
      </c>
      <c r="D276" s="0" t="n">
        <f aca="false">SUMIF(Games!$A$2:$A$5969,$A276,Games!$M$2:$M$5969)+SUMIF(Games!$B$2:$B$5969,$A276,Games!$K$2:$K$5969)</f>
        <v>652</v>
      </c>
      <c r="E276" s="0" t="n">
        <f aca="false">SUMIF(Games!$A$2:$A$5969,$A276,Games!$N$2:$N$5969)+SUMIF(Games!$B$2:$B$5969,$A276,Games!$L$2:$L$5969)</f>
        <v>412</v>
      </c>
      <c r="F276" s="0" t="n">
        <f aca="false">SUMIF(Games!$A$2:$A$5969,$A276,Games!$Q$2:$Q$5969)+SUMIF(Games!$B$2:$B$5969,$A276,Games!$O$2:$O$5969)</f>
        <v>19738</v>
      </c>
      <c r="G276" s="0" t="n">
        <f aca="false">SUMIF(Games!$A$2:$A$5969,$A276,Games!$R$2:$R$5969)+SUMIF(Games!$B$2:$B$5969,$A276,Games!$P$2:$P$5969)</f>
        <v>15306</v>
      </c>
      <c r="H276" s="0" t="n">
        <f aca="false">SUMIF(Games!$A$2:$A$5969,$A276,Games!$S$2:$S$5969)+SUMIF(Games!$B$2:$B$5969,$A276,Games!$T$2:$T$5969)</f>
        <v>16.7018317247525</v>
      </c>
      <c r="I276" s="0" t="n">
        <f aca="false">SUMIF(Games!$A$2:$A$5969,$A276,Games!$E$2:$E$5969)+SUMIF(Games!$B$2:$B$5969,$A276,Games!$F$2:$F$5969)</f>
        <v>1110</v>
      </c>
      <c r="J276" s="0" t="n">
        <f aca="false">SUMIF(Games!$A$2:$A$5969,$A276,Games!$F$2:$F$5969)+SUMIF(Games!$B$2:$B$5969,$A276,Games!$E$2:$E$5969)</f>
        <v>1306</v>
      </c>
      <c r="K276" s="0" t="n">
        <f aca="false">SUMIF(Games!$A$2:$A$5969,$A276,Games!$G$2:$G$5969)+SUMIF(Games!$B$2:$B$5969,$A276,Games!$H$2:$H$5969)</f>
        <v>393</v>
      </c>
      <c r="L276" s="0" t="n">
        <f aca="false">SUMIF(Games!$A$2:$A$5969,$A276,Games!$H$2:$H$5969)+SUMIF(Games!$B$2:$B$5969,$A276,Games!$G$2:$G$5969)</f>
        <v>535</v>
      </c>
      <c r="M276" s="0" t="n">
        <f aca="false">SUMIF(Games!$A:$A,$A276,Games!I:I)</f>
        <v>7</v>
      </c>
      <c r="N276" s="0" t="n">
        <f aca="false">COUNTIF(Games!$A:$A,$A276)-M276</f>
        <v>9</v>
      </c>
      <c r="O276" s="0" t="n">
        <f aca="false">I276-J276</f>
        <v>-196</v>
      </c>
      <c r="P276" s="0" t="n">
        <f aca="false">IFERROR(O276/Y276,0)</f>
        <v>-5.93939393939394</v>
      </c>
      <c r="Q276" s="0" t="n">
        <f aca="false">L276-K276</f>
        <v>142</v>
      </c>
      <c r="R276" s="0" t="n">
        <f aca="false">IFERROR(Q276/Y276,0)</f>
        <v>4.3030303030303</v>
      </c>
      <c r="S276" s="0" t="s">
        <v>743</v>
      </c>
      <c r="T276" s="0" t="n">
        <f aca="false">IFERROR((B276/(B276+C276))*25,0)+IFERROR((D276/(D276+E276))*25,0)+IFERROR((F276/(F276+G276))*10,0)+H276+((P276-RDAVG)/RebSD)*10+((R276-TODAVG)/TOSD)*6</f>
        <v>45.1501619623813</v>
      </c>
      <c r="U276" s="0" t="n">
        <f aca="false">W276*X276</f>
        <v>0.348448572817249</v>
      </c>
      <c r="V276" s="0" t="n">
        <f aca="false">RANK(U276,U$2:U$352)</f>
        <v>14</v>
      </c>
      <c r="W276" s="0" t="n">
        <f aca="false">IFERROR((D276-C276)/(D276+E276-(B276+C276)),0)</f>
        <v>0.615906886517944</v>
      </c>
      <c r="X276" s="0" t="n">
        <f aca="false">IFERROR((F276-((B276+C276)*B276))/((F276+G276)-(B276+C276)^2),0)</f>
        <v>0.565748785156825</v>
      </c>
      <c r="Y276" s="0" t="n">
        <f aca="false">COUNTIFS(Games!$A$2:$A$5969,$A276,Games!$E$2:$E$5969,"&lt;&gt;")+COUNTIFS(Games!$B$2:$B$5969,$A276,Games!$F$2:$F$5969,"&lt;&gt;")</f>
        <v>33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SUMIF(Games!$A$2:$A$5969,$A277,Games!$I$2:$I$5969)+SUMIF(Games!$B$2:$B$5969,$A277,Games!$J$2:$J$5969)</f>
        <v>19</v>
      </c>
      <c r="C277" s="0" t="n">
        <f aca="false">COUNTIF(Games!$A:$A,$A277)+COUNTIF(Games!$B:$B,$A277)-B277</f>
        <v>16</v>
      </c>
      <c r="D277" s="0" t="n">
        <f aca="false">SUMIF(Games!$A$2:$A$5969,$A277,Games!$M$2:$M$5969)+SUMIF(Games!$B$2:$B$5969,$A277,Games!$K$2:$K$5969)</f>
        <v>682</v>
      </c>
      <c r="E277" s="0" t="n">
        <f aca="false">SUMIF(Games!$A$2:$A$5969,$A277,Games!$N$2:$N$5969)+SUMIF(Games!$B$2:$B$5969,$A277,Games!$L$2:$L$5969)</f>
        <v>488</v>
      </c>
      <c r="F277" s="0" t="n">
        <f aca="false">SUMIF(Games!$A$2:$A$5969,$A277,Games!$Q$2:$Q$5969)+SUMIF(Games!$B$2:$B$5969,$A277,Games!$O$2:$O$5969)</f>
        <v>21630</v>
      </c>
      <c r="G277" s="0" t="n">
        <f aca="false">SUMIF(Games!$A$2:$A$5969,$A277,Games!$R$2:$R$5969)+SUMIF(Games!$B$2:$B$5969,$A277,Games!$P$2:$P$5969)</f>
        <v>16772</v>
      </c>
      <c r="H277" s="0" t="n">
        <f aca="false">SUMIF(Games!$A$2:$A$5969,$A277,Games!$S$2:$S$5969)+SUMIF(Games!$B$2:$B$5969,$A277,Games!$T$2:$T$5969)</f>
        <v>33.7996093885837</v>
      </c>
      <c r="I277" s="0" t="n">
        <f aca="false">SUMIF(Games!$A$2:$A$5969,$A277,Games!$E$2:$E$5969)+SUMIF(Games!$B$2:$B$5969,$A277,Games!$F$2:$F$5969)</f>
        <v>1368</v>
      </c>
      <c r="J277" s="0" t="n">
        <f aca="false">SUMIF(Games!$A$2:$A$5969,$A277,Games!$F$2:$F$5969)+SUMIF(Games!$B$2:$B$5969,$A277,Games!$E$2:$E$5969)</f>
        <v>1170</v>
      </c>
      <c r="K277" s="0" t="n">
        <f aca="false">SUMIF(Games!$A$2:$A$5969,$A277,Games!$G$2:$G$5969)+SUMIF(Games!$B$2:$B$5969,$A277,Games!$H$2:$H$5969)</f>
        <v>525</v>
      </c>
      <c r="L277" s="0" t="n">
        <f aca="false">SUMIF(Games!$A$2:$A$5969,$A277,Games!$H$2:$H$5969)+SUMIF(Games!$B$2:$B$5969,$A277,Games!$G$2:$G$5969)</f>
        <v>405</v>
      </c>
      <c r="M277" s="0" t="n">
        <f aca="false">SUMIF(Games!$A:$A,$A277,Games!I:I)</f>
        <v>4</v>
      </c>
      <c r="N277" s="0" t="n">
        <f aca="false">COUNTIF(Games!$A:$A,$A277)-M277</f>
        <v>9</v>
      </c>
      <c r="O277" s="0" t="n">
        <f aca="false">I277-J277</f>
        <v>198</v>
      </c>
      <c r="P277" s="0" t="n">
        <f aca="false">IFERROR(O277/Y277,0)</f>
        <v>5.65714285714286</v>
      </c>
      <c r="Q277" s="0" t="n">
        <f aca="false">L277-K277</f>
        <v>-120</v>
      </c>
      <c r="R277" s="0" t="n">
        <f aca="false">IFERROR(Q277/Y277,0)</f>
        <v>-3.42857142857143</v>
      </c>
      <c r="S277" s="0" t="s">
        <v>733</v>
      </c>
      <c r="T277" s="0" t="n">
        <f aca="false">IFERROR((B277/(B277+C277))*25,0)+IFERROR((D277/(D277+E277))*25,0)+IFERROR((F277/(F277+G277))*10,0)+H277+((P277-RDAVG)/RebSD)*10+((R277-TODAVG)/TOSD)*6</f>
        <v>70.5261250363748</v>
      </c>
      <c r="U277" s="0" t="n">
        <f aca="false">W277*X277</f>
        <v>0.33090161969547</v>
      </c>
      <c r="V277" s="0" t="n">
        <f aca="false">RANK(U277,U$2:U$352)</f>
        <v>40</v>
      </c>
      <c r="W277" s="0" t="n">
        <f aca="false">IFERROR((D277-C277)/(D277+E277-(B277+C277)),0)</f>
        <v>0.586784140969163</v>
      </c>
      <c r="X277" s="0" t="n">
        <f aca="false">IFERROR((F277-((B277+C277)*B277))/((F277+G277)-(B277+C277)^2),0)</f>
        <v>0.563923931463001</v>
      </c>
      <c r="Y277" s="0" t="n">
        <f aca="false">COUNTIFS(Games!$A$2:$A$5969,$A277,Games!$E$2:$E$5969,"&lt;&gt;")+COUNTIFS(Games!$B$2:$B$5969,$A277,Games!$F$2:$F$5969,"&lt;&gt;")</f>
        <v>35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SUMIF(Games!$A$2:$A$5969,$A278,Games!$I$2:$I$5969)+SUMIF(Games!$B$2:$B$5969,$A278,Games!$J$2:$J$5969)</f>
        <v>28</v>
      </c>
      <c r="C278" s="0" t="n">
        <f aca="false">COUNTIF(Games!$A:$A,$A278)+COUNTIF(Games!$B:$B,$A278)-B278</f>
        <v>7</v>
      </c>
      <c r="D278" s="0" t="n">
        <f aca="false">SUMIF(Games!$A$2:$A$5969,$A278,Games!$M$2:$M$5969)+SUMIF(Games!$B$2:$B$5969,$A278,Games!$K$2:$K$5969)</f>
        <v>478</v>
      </c>
      <c r="E278" s="0" t="n">
        <f aca="false">SUMIF(Games!$A$2:$A$5969,$A278,Games!$N$2:$N$5969)+SUMIF(Games!$B$2:$B$5969,$A278,Games!$L$2:$L$5969)</f>
        <v>538</v>
      </c>
      <c r="F278" s="0" t="n">
        <f aca="false">SUMIF(Games!$A$2:$A$5969,$A278,Games!$Q$2:$Q$5969)+SUMIF(Games!$B$2:$B$5969,$A278,Games!$O$2:$O$5969)</f>
        <v>15800</v>
      </c>
      <c r="G278" s="0" t="n">
        <f aca="false">SUMIF(Games!$A$2:$A$5969,$A278,Games!$R$2:$R$5969)+SUMIF(Games!$B$2:$B$5969,$A278,Games!$P$2:$P$5969)</f>
        <v>14814</v>
      </c>
      <c r="H278" s="0" t="n">
        <f aca="false">SUMIF(Games!$A$2:$A$5969,$A278,Games!$S$2:$S$5969)+SUMIF(Games!$B$2:$B$5969,$A278,Games!$T$2:$T$5969)</f>
        <v>57.740855445703</v>
      </c>
      <c r="I278" s="0" t="n">
        <f aca="false">SUMIF(Games!$A$2:$A$5969,$A278,Games!$E$2:$E$5969)+SUMIF(Games!$B$2:$B$5969,$A278,Games!$F$2:$F$5969)</f>
        <v>1248</v>
      </c>
      <c r="J278" s="0" t="n">
        <f aca="false">SUMIF(Games!$A$2:$A$5969,$A278,Games!$F$2:$F$5969)+SUMIF(Games!$B$2:$B$5969,$A278,Games!$E$2:$E$5969)</f>
        <v>1123</v>
      </c>
      <c r="K278" s="0" t="n">
        <f aca="false">SUMIF(Games!$A$2:$A$5969,$A278,Games!$G$2:$G$5969)+SUMIF(Games!$B$2:$B$5969,$A278,Games!$H$2:$H$5969)</f>
        <v>540</v>
      </c>
      <c r="L278" s="0" t="n">
        <f aca="false">SUMIF(Games!$A$2:$A$5969,$A278,Games!$H$2:$H$5969)+SUMIF(Games!$B$2:$B$5969,$A278,Games!$G$2:$G$5969)</f>
        <v>691</v>
      </c>
      <c r="M278" s="0" t="n">
        <f aca="false">SUMIF(Games!$A:$A,$A278,Games!I:I)</f>
        <v>11</v>
      </c>
      <c r="N278" s="0" t="n">
        <f aca="false">COUNTIF(Games!$A:$A,$A278)-M278</f>
        <v>6</v>
      </c>
      <c r="O278" s="0" t="n">
        <f aca="false">I278-J278</f>
        <v>125</v>
      </c>
      <c r="P278" s="0" t="n">
        <f aca="false">IFERROR(O278/Y278,0)</f>
        <v>3.57142857142857</v>
      </c>
      <c r="Q278" s="0" t="n">
        <f aca="false">L278-K278</f>
        <v>151</v>
      </c>
      <c r="R278" s="0" t="n">
        <f aca="false">IFERROR(Q278/Y278,0)</f>
        <v>4.31428571428571</v>
      </c>
      <c r="S278" s="0" t="s">
        <v>726</v>
      </c>
      <c r="T278" s="0" t="n">
        <f aca="false">IFERROR((B278/(B278+C278))*25,0)+IFERROR((D278/(D278+E278))*25,0)+IFERROR((F278/(F278+G278))*10,0)+H278+((P278-RDAVG)/RebSD)*10+((R278-TODAVG)/TOSD)*6</f>
        <v>116.544256691099</v>
      </c>
      <c r="U278" s="0" t="n">
        <f aca="false">W278*X278</f>
        <v>0.242111430944799</v>
      </c>
      <c r="V278" s="0" t="n">
        <f aca="false">RANK(U278,U$2:U$352)</f>
        <v>293</v>
      </c>
      <c r="W278" s="0" t="n">
        <f aca="false">IFERROR((D278-C278)/(D278+E278-(B278+C278)),0)</f>
        <v>0.480122324159021</v>
      </c>
      <c r="X278" s="0" t="n">
        <f aca="false">IFERROR((F278-((B278+C278)*B278))/((F278+G278)-(B278+C278)^2),0)</f>
        <v>0.504270305216237</v>
      </c>
      <c r="Y278" s="0" t="n">
        <f aca="false">COUNTIFS(Games!$A$2:$A$5969,$A278,Games!$E$2:$E$5969,"&lt;&gt;")+COUNTIFS(Games!$B$2:$B$5969,$A278,Games!$F$2:$F$5969,"&lt;&gt;")</f>
        <v>35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SUMIF(Games!$A$2:$A$5969,$A279,Games!$I$2:$I$5969)+SUMIF(Games!$B$2:$B$5969,$A279,Games!$J$2:$J$5969)</f>
        <v>12</v>
      </c>
      <c r="C279" s="0" t="n">
        <f aca="false">COUNTIF(Games!$A:$A,$A279)+COUNTIF(Games!$B:$B,$A279)-B279</f>
        <v>20</v>
      </c>
      <c r="D279" s="0" t="n">
        <f aca="false">SUMIF(Games!$A$2:$A$5969,$A279,Games!$M$2:$M$5969)+SUMIF(Games!$B$2:$B$5969,$A279,Games!$K$2:$K$5969)</f>
        <v>427</v>
      </c>
      <c r="E279" s="0" t="n">
        <f aca="false">SUMIF(Games!$A$2:$A$5969,$A279,Games!$N$2:$N$5969)+SUMIF(Games!$B$2:$B$5969,$A279,Games!$L$2:$L$5969)</f>
        <v>489</v>
      </c>
      <c r="F279" s="0" t="n">
        <f aca="false">SUMIF(Games!$A$2:$A$5969,$A279,Games!$Q$2:$Q$5969)+SUMIF(Games!$B$2:$B$5969,$A279,Games!$O$2:$O$5969)</f>
        <v>13949</v>
      </c>
      <c r="G279" s="0" t="n">
        <f aca="false">SUMIF(Games!$A$2:$A$5969,$A279,Games!$R$2:$R$5969)+SUMIF(Games!$B$2:$B$5969,$A279,Games!$P$2:$P$5969)</f>
        <v>13975</v>
      </c>
      <c r="H279" s="0" t="n">
        <f aca="false">SUMIF(Games!$A$2:$A$5969,$A279,Games!$S$2:$S$5969)+SUMIF(Games!$B$2:$B$5969,$A279,Games!$T$2:$T$5969)</f>
        <v>-38.8887289843668</v>
      </c>
      <c r="I279" s="0" t="n">
        <f aca="false">SUMIF(Games!$A$2:$A$5969,$A279,Games!$E$2:$E$5969)+SUMIF(Games!$B$2:$B$5969,$A279,Games!$F$2:$F$5969)</f>
        <v>1069</v>
      </c>
      <c r="J279" s="0" t="n">
        <f aca="false">SUMIF(Games!$A$2:$A$5969,$A279,Games!$F$2:$F$5969)+SUMIF(Games!$B$2:$B$5969,$A279,Games!$E$2:$E$5969)</f>
        <v>1176</v>
      </c>
      <c r="K279" s="0" t="n">
        <f aca="false">SUMIF(Games!$A$2:$A$5969,$A279,Games!$G$2:$G$5969)+SUMIF(Games!$B$2:$B$5969,$A279,Games!$H$2:$H$5969)</f>
        <v>344</v>
      </c>
      <c r="L279" s="0" t="n">
        <f aca="false">SUMIF(Games!$A$2:$A$5969,$A279,Games!$H$2:$H$5969)+SUMIF(Games!$B$2:$B$5969,$A279,Games!$G$2:$G$5969)</f>
        <v>429</v>
      </c>
      <c r="M279" s="0" t="n">
        <f aca="false">SUMIF(Games!$A:$A,$A279,Games!I:I)</f>
        <v>5</v>
      </c>
      <c r="N279" s="0" t="n">
        <f aca="false">COUNTIF(Games!$A:$A,$A279)-M279</f>
        <v>11</v>
      </c>
      <c r="O279" s="0" t="n">
        <f aca="false">I279-J279</f>
        <v>-107</v>
      </c>
      <c r="P279" s="0" t="n">
        <f aca="false">IFERROR(O279/Y279,0)</f>
        <v>-3.45161290322581</v>
      </c>
      <c r="Q279" s="0" t="n">
        <f aca="false">L279-K279</f>
        <v>85</v>
      </c>
      <c r="R279" s="0" t="n">
        <f aca="false">IFERROR(Q279/Y279,0)</f>
        <v>2.74193548387097</v>
      </c>
      <c r="S279" s="0" t="s">
        <v>756</v>
      </c>
      <c r="T279" s="0" t="n">
        <f aca="false">IFERROR((B279/(B279+C279))*25,0)+IFERROR((D279/(D279+E279))*25,0)+IFERROR((F279/(F279+G279))*10,0)+H279+((P279-RDAVG)/RebSD)*10+((R279-TODAVG)/TOSD)*6</f>
        <v>-15.5526165244035</v>
      </c>
      <c r="U279" s="0" t="n">
        <f aca="false">W279*X279</f>
        <v>0.232171903648505</v>
      </c>
      <c r="V279" s="0" t="n">
        <f aca="false">RANK(U279,U$2:U$352)</f>
        <v>310</v>
      </c>
      <c r="W279" s="0" t="n">
        <f aca="false">IFERROR((D279-C279)/(D279+E279-(B279+C279)),0)</f>
        <v>0.460407239819005</v>
      </c>
      <c r="X279" s="0" t="n">
        <f aca="false">IFERROR((F279-((B279+C279)*B279))/((F279+G279)-(B279+C279)^2),0)</f>
        <v>0.504275092936803</v>
      </c>
      <c r="Y279" s="0" t="n">
        <f aca="false">COUNTIFS(Games!$A$2:$A$5969,$A279,Games!$E$2:$E$5969,"&lt;&gt;")+COUNTIFS(Games!$B$2:$B$5969,$A279,Games!$F$2:$F$5969,"&lt;&gt;")</f>
        <v>31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SUMIF(Games!$A$2:$A$5969,$A280,Games!$I$2:$I$5969)+SUMIF(Games!$B$2:$B$5969,$A280,Games!$J$2:$J$5969)</f>
        <v>13</v>
      </c>
      <c r="C280" s="0" t="n">
        <f aca="false">COUNTIF(Games!$A:$A,$A280)+COUNTIF(Games!$B:$B,$A280)-B280</f>
        <v>18</v>
      </c>
      <c r="D280" s="0" t="n">
        <f aca="false">SUMIF(Games!$A$2:$A$5969,$A280,Games!$M$2:$M$5969)+SUMIF(Games!$B$2:$B$5969,$A280,Games!$K$2:$K$5969)</f>
        <v>512</v>
      </c>
      <c r="E280" s="0" t="n">
        <f aca="false">SUMIF(Games!$A$2:$A$5969,$A280,Games!$N$2:$N$5969)+SUMIF(Games!$B$2:$B$5969,$A280,Games!$L$2:$L$5969)</f>
        <v>455</v>
      </c>
      <c r="F280" s="0" t="n">
        <f aca="false">SUMIF(Games!$A$2:$A$5969,$A280,Games!$Q$2:$Q$5969)+SUMIF(Games!$B$2:$B$5969,$A280,Games!$O$2:$O$5969)</f>
        <v>14994</v>
      </c>
      <c r="G280" s="0" t="n">
        <f aca="false">SUMIF(Games!$A$2:$A$5969,$A280,Games!$R$2:$R$5969)+SUMIF(Games!$B$2:$B$5969,$A280,Games!$P$2:$P$5969)</f>
        <v>14998</v>
      </c>
      <c r="H280" s="0" t="n">
        <f aca="false">SUMIF(Games!$A$2:$A$5969,$A280,Games!$S$2:$S$5969)+SUMIF(Games!$B$2:$B$5969,$A280,Games!$T$2:$T$5969)</f>
        <v>-10.6550581401929</v>
      </c>
      <c r="I280" s="0" t="n">
        <f aca="false">SUMIF(Games!$A$2:$A$5969,$A280,Games!$E$2:$E$5969)+SUMIF(Games!$B$2:$B$5969,$A280,Games!$F$2:$F$5969)</f>
        <v>1087</v>
      </c>
      <c r="J280" s="0" t="n">
        <f aca="false">SUMIF(Games!$A$2:$A$5969,$A280,Games!$F$2:$F$5969)+SUMIF(Games!$B$2:$B$5969,$A280,Games!$E$2:$E$5969)</f>
        <v>1070</v>
      </c>
      <c r="K280" s="0" t="n">
        <f aca="false">SUMIF(Games!$A$2:$A$5969,$A280,Games!$G$2:$G$5969)+SUMIF(Games!$B$2:$B$5969,$A280,Games!$H$2:$H$5969)</f>
        <v>418</v>
      </c>
      <c r="L280" s="0" t="n">
        <f aca="false">SUMIF(Games!$A$2:$A$5969,$A280,Games!$H$2:$H$5969)+SUMIF(Games!$B$2:$B$5969,$A280,Games!$G$2:$G$5969)</f>
        <v>454</v>
      </c>
      <c r="M280" s="0" t="n">
        <f aca="false">SUMIF(Games!$A:$A,$A280,Games!I:I)</f>
        <v>6</v>
      </c>
      <c r="N280" s="0" t="n">
        <f aca="false">COUNTIF(Games!$A:$A,$A280)-M280</f>
        <v>10</v>
      </c>
      <c r="O280" s="0" t="n">
        <f aca="false">I280-J280</f>
        <v>17</v>
      </c>
      <c r="P280" s="0" t="n">
        <f aca="false">IFERROR(O280/Y280,0)</f>
        <v>0.566666666666667</v>
      </c>
      <c r="Q280" s="0" t="n">
        <f aca="false">L280-K280</f>
        <v>36</v>
      </c>
      <c r="R280" s="0" t="n">
        <f aca="false">IFERROR(Q280/Y280,0)</f>
        <v>1.2</v>
      </c>
      <c r="S280" s="0" t="s">
        <v>738</v>
      </c>
      <c r="T280" s="0" t="n">
        <f aca="false">IFERROR((B280/(B280+C280))*25,0)+IFERROR((D280/(D280+E280))*25,0)+IFERROR((F280/(F280+G280))*10,0)+H280+((P280-RDAVG)/RebSD)*10+((R280-TODAVG)/TOSD)*6</f>
        <v>21.6341206735943</v>
      </c>
      <c r="U280" s="0" t="n">
        <f aca="false">W280*X280</f>
        <v>0.265261463799234</v>
      </c>
      <c r="V280" s="0" t="n">
        <f aca="false">RANK(U280,U$2:U$352)</f>
        <v>210</v>
      </c>
      <c r="W280" s="0" t="n">
        <f aca="false">IFERROR((D280-C280)/(D280+E280-(B280+C280)),0)</f>
        <v>0.527777777777778</v>
      </c>
      <c r="X280" s="0" t="n">
        <f aca="false">IFERROR((F280-((B280+C280)*B280))/((F280+G280)-(B280+C280)^2),0)</f>
        <v>0.50260066825118</v>
      </c>
      <c r="Y280" s="0" t="n">
        <f aca="false">COUNTIFS(Games!$A$2:$A$5969,$A280,Games!$E$2:$E$5969,"&lt;&gt;")+COUNTIFS(Games!$B$2:$B$5969,$A280,Games!$F$2:$F$5969,"&lt;&gt;")</f>
        <v>30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SUMIF(Games!$A$2:$A$5969,$A281,Games!$I$2:$I$5969)+SUMIF(Games!$B$2:$B$5969,$A281,Games!$J$2:$J$5969)</f>
        <v>23</v>
      </c>
      <c r="C281" s="0" t="n">
        <f aca="false">COUNTIF(Games!$A:$A,$A281)+COUNTIF(Games!$B:$B,$A281)-B281</f>
        <v>14</v>
      </c>
      <c r="D281" s="0" t="n">
        <f aca="false">SUMIF(Games!$A$2:$A$5969,$A281,Games!$M$2:$M$5969)+SUMIF(Games!$B$2:$B$5969,$A281,Games!$K$2:$K$5969)</f>
        <v>752</v>
      </c>
      <c r="E281" s="0" t="n">
        <f aca="false">SUMIF(Games!$A$2:$A$5969,$A281,Games!$N$2:$N$5969)+SUMIF(Games!$B$2:$B$5969,$A281,Games!$L$2:$L$5969)</f>
        <v>485</v>
      </c>
      <c r="F281" s="0" t="n">
        <f aca="false">SUMIF(Games!$A$2:$A$5969,$A281,Games!$Q$2:$Q$5969)+SUMIF(Games!$B$2:$B$5969,$A281,Games!$O$2:$O$5969)</f>
        <v>23378</v>
      </c>
      <c r="G281" s="0" t="n">
        <f aca="false">SUMIF(Games!$A$2:$A$5969,$A281,Games!$R$2:$R$5969)+SUMIF(Games!$B$2:$B$5969,$A281,Games!$P$2:$P$5969)</f>
        <v>17592</v>
      </c>
      <c r="H281" s="0" t="n">
        <f aca="false">SUMIF(Games!$A$2:$A$5969,$A281,Games!$S$2:$S$5969)+SUMIF(Games!$B$2:$B$5969,$A281,Games!$T$2:$T$5969)</f>
        <v>49.7014014364685</v>
      </c>
      <c r="I281" s="0" t="n">
        <f aca="false">SUMIF(Games!$A$2:$A$5969,$A281,Games!$E$2:$E$5969)+SUMIF(Games!$B$2:$B$5969,$A281,Games!$F$2:$F$5969)</f>
        <v>1376</v>
      </c>
      <c r="J281" s="0" t="n">
        <f aca="false">SUMIF(Games!$A$2:$A$5969,$A281,Games!$F$2:$F$5969)+SUMIF(Games!$B$2:$B$5969,$A281,Games!$E$2:$E$5969)</f>
        <v>1237</v>
      </c>
      <c r="K281" s="0" t="n">
        <f aca="false">SUMIF(Games!$A$2:$A$5969,$A281,Games!$G$2:$G$5969)+SUMIF(Games!$B$2:$B$5969,$A281,Games!$H$2:$H$5969)</f>
        <v>461</v>
      </c>
      <c r="L281" s="0" t="n">
        <f aca="false">SUMIF(Games!$A$2:$A$5969,$A281,Games!$H$2:$H$5969)+SUMIF(Games!$B$2:$B$5969,$A281,Games!$G$2:$G$5969)</f>
        <v>469</v>
      </c>
      <c r="M281" s="0" t="n">
        <f aca="false">SUMIF(Games!$A:$A,$A281,Games!I:I)</f>
        <v>8</v>
      </c>
      <c r="N281" s="0" t="n">
        <f aca="false">COUNTIF(Games!$A:$A,$A281)-M281</f>
        <v>8</v>
      </c>
      <c r="O281" s="0" t="n">
        <f aca="false">I281-J281</f>
        <v>139</v>
      </c>
      <c r="P281" s="0" t="n">
        <f aca="false">IFERROR(O281/Y281,0)</f>
        <v>3.75675675675676</v>
      </c>
      <c r="Q281" s="0" t="n">
        <f aca="false">L281-K281</f>
        <v>8</v>
      </c>
      <c r="R281" s="0" t="n">
        <f aca="false">IFERROR(Q281/Y281,0)</f>
        <v>0.216216216216216</v>
      </c>
      <c r="S281" s="0" t="s">
        <v>739</v>
      </c>
      <c r="T281" s="0" t="n">
        <f aca="false">IFERROR((B281/(B281+C281))*25,0)+IFERROR((D281/(D281+E281))*25,0)+IFERROR((F281/(F281+G281))*10,0)+H281+((P281-RDAVG)/RebSD)*10+((R281-TODAVG)/TOSD)*6</f>
        <v>95.450765126394</v>
      </c>
      <c r="U281" s="0" t="n">
        <f aca="false">W281*X281</f>
        <v>0.349842301962072</v>
      </c>
      <c r="V281" s="0" t="n">
        <f aca="false">RANK(U281,U$2:U$352)</f>
        <v>13</v>
      </c>
      <c r="W281" s="0" t="n">
        <f aca="false">IFERROR((D281-C281)/(D281+E281-(B281+C281)),0)</f>
        <v>0.615</v>
      </c>
      <c r="X281" s="0" t="n">
        <f aca="false">IFERROR((F281-((B281+C281)*B281))/((F281+G281)-(B281+C281)^2),0)</f>
        <v>0.568849271483043</v>
      </c>
      <c r="Y281" s="0" t="n">
        <f aca="false">COUNTIFS(Games!$A$2:$A$5969,$A281,Games!$E$2:$E$5969,"&lt;&gt;")+COUNTIFS(Games!$B$2:$B$5969,$A281,Games!$F$2:$F$5969,"&lt;&gt;")</f>
        <v>37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SUMIF(Games!$A$2:$A$5969,$A282,Games!$I$2:$I$5969)+SUMIF(Games!$B$2:$B$5969,$A282,Games!$J$2:$J$5969)</f>
        <v>21</v>
      </c>
      <c r="C282" s="0" t="n">
        <f aca="false">COUNTIF(Games!$A:$A,$A282)+COUNTIF(Games!$B:$B,$A282)-B282</f>
        <v>12</v>
      </c>
      <c r="D282" s="0" t="n">
        <f aca="false">SUMIF(Games!$A$2:$A$5969,$A282,Games!$M$2:$M$5969)+SUMIF(Games!$B$2:$B$5969,$A282,Games!$K$2:$K$5969)</f>
        <v>684</v>
      </c>
      <c r="E282" s="0" t="n">
        <f aca="false">SUMIF(Games!$A$2:$A$5969,$A282,Games!$N$2:$N$5969)+SUMIF(Games!$B$2:$B$5969,$A282,Games!$L$2:$L$5969)</f>
        <v>441</v>
      </c>
      <c r="F282" s="0" t="n">
        <f aca="false">SUMIF(Games!$A$2:$A$5969,$A282,Games!$Q$2:$Q$5969)+SUMIF(Games!$B$2:$B$5969,$A282,Games!$O$2:$O$5969)</f>
        <v>21143</v>
      </c>
      <c r="G282" s="0" t="n">
        <f aca="false">SUMIF(Games!$A$2:$A$5969,$A282,Games!$R$2:$R$5969)+SUMIF(Games!$B$2:$B$5969,$A282,Games!$P$2:$P$5969)</f>
        <v>15852</v>
      </c>
      <c r="H282" s="0" t="n">
        <f aca="false">SUMIF(Games!$A$2:$A$5969,$A282,Games!$S$2:$S$5969)+SUMIF(Games!$B$2:$B$5969,$A282,Games!$T$2:$T$5969)</f>
        <v>72.0586453910703</v>
      </c>
      <c r="I282" s="0" t="n">
        <f aca="false">SUMIF(Games!$A$2:$A$5969,$A282,Games!$E$2:$E$5969)+SUMIF(Games!$B$2:$B$5969,$A282,Games!$F$2:$F$5969)</f>
        <v>1200</v>
      </c>
      <c r="J282" s="0" t="n">
        <f aca="false">SUMIF(Games!$A$2:$A$5969,$A282,Games!$F$2:$F$5969)+SUMIF(Games!$B$2:$B$5969,$A282,Games!$E$2:$E$5969)</f>
        <v>1001</v>
      </c>
      <c r="K282" s="0" t="n">
        <f aca="false">SUMIF(Games!$A$2:$A$5969,$A282,Games!$G$2:$G$5969)+SUMIF(Games!$B$2:$B$5969,$A282,Games!$H$2:$H$5969)</f>
        <v>419</v>
      </c>
      <c r="L282" s="0" t="n">
        <f aca="false">SUMIF(Games!$A$2:$A$5969,$A282,Games!$H$2:$H$5969)+SUMIF(Games!$B$2:$B$5969,$A282,Games!$G$2:$G$5969)</f>
        <v>410</v>
      </c>
      <c r="M282" s="0" t="n">
        <f aca="false">SUMIF(Games!$A:$A,$A282,Games!I:I)</f>
        <v>4</v>
      </c>
      <c r="N282" s="0" t="n">
        <f aca="false">COUNTIF(Games!$A:$A,$A282)-M282</f>
        <v>8</v>
      </c>
      <c r="O282" s="0" t="n">
        <f aca="false">I282-J282</f>
        <v>199</v>
      </c>
      <c r="P282" s="0" t="n">
        <f aca="false">IFERROR(O282/Y282,0)</f>
        <v>6.03030303030303</v>
      </c>
      <c r="Q282" s="0" t="n">
        <f aca="false">L282-K282</f>
        <v>-9</v>
      </c>
      <c r="R282" s="0" t="n">
        <f aca="false">IFERROR(Q282/Y282,0)</f>
        <v>-0.272727272727273</v>
      </c>
      <c r="S282" s="0" t="s">
        <v>736</v>
      </c>
      <c r="T282" s="0" t="n">
        <f aca="false">IFERROR((B282/(B282+C282))*25,0)+IFERROR((D282/(D282+E282))*25,0)+IFERROR((F282/(F282+G282))*10,0)+H282+((P282-RDAVG)/RebSD)*10+((R282-TODAVG)/TOSD)*6</f>
        <v>122.952950188688</v>
      </c>
      <c r="U282" s="0" t="n">
        <f aca="false">W282*X282</f>
        <v>0.350487812193377</v>
      </c>
      <c r="V282" s="0" t="n">
        <f aca="false">RANK(U282,U$2:U$352)</f>
        <v>11</v>
      </c>
      <c r="W282" s="0" t="n">
        <f aca="false">IFERROR((D282-C282)/(D282+E282-(B282+C282)),0)</f>
        <v>0.615384615384615</v>
      </c>
      <c r="X282" s="0" t="n">
        <f aca="false">IFERROR((F282-((B282+C282)*B282))/((F282+G282)-(B282+C282)^2),0)</f>
        <v>0.569542694814237</v>
      </c>
      <c r="Y282" s="0" t="n">
        <f aca="false">COUNTIFS(Games!$A$2:$A$5969,$A282,Games!$E$2:$E$5969,"&lt;&gt;")+COUNTIFS(Games!$B$2:$B$5969,$A282,Games!$F$2:$F$5969,"&lt;&gt;")</f>
        <v>33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SUMIF(Games!$A$2:$A$5969,$A283,Games!$I$2:$I$5969)+SUMIF(Games!$B$2:$B$5969,$A283,Games!$J$2:$J$5969)</f>
        <v>15</v>
      </c>
      <c r="C283" s="0" t="n">
        <f aca="false">COUNTIF(Games!$A:$A,$A283)+COUNTIF(Games!$B:$B,$A283)-B283</f>
        <v>16</v>
      </c>
      <c r="D283" s="0" t="n">
        <f aca="false">SUMIF(Games!$A$2:$A$5969,$A283,Games!$M$2:$M$5969)+SUMIF(Games!$B$2:$B$5969,$A283,Games!$K$2:$K$5969)</f>
        <v>605</v>
      </c>
      <c r="E283" s="0" t="n">
        <f aca="false">SUMIF(Games!$A$2:$A$5969,$A283,Games!$N$2:$N$5969)+SUMIF(Games!$B$2:$B$5969,$A283,Games!$L$2:$L$5969)</f>
        <v>410</v>
      </c>
      <c r="F283" s="0" t="n">
        <f aca="false">SUMIF(Games!$A$2:$A$5969,$A283,Games!$Q$2:$Q$5969)+SUMIF(Games!$B$2:$B$5969,$A283,Games!$O$2:$O$5969)</f>
        <v>18197</v>
      </c>
      <c r="G283" s="0" t="n">
        <f aca="false">SUMIF(Games!$A$2:$A$5969,$A283,Games!$R$2:$R$5969)+SUMIF(Games!$B$2:$B$5969,$A283,Games!$P$2:$P$5969)</f>
        <v>14885</v>
      </c>
      <c r="H283" s="0" t="n">
        <f aca="false">SUMIF(Games!$A$2:$A$5969,$A283,Games!$S$2:$S$5969)+SUMIF(Games!$B$2:$B$5969,$A283,Games!$T$2:$T$5969)</f>
        <v>13.8372295473306</v>
      </c>
      <c r="I283" s="0" t="n">
        <f aca="false">SUMIF(Games!$A$2:$A$5969,$A283,Games!$E$2:$E$5969)+SUMIF(Games!$B$2:$B$5969,$A283,Games!$F$2:$F$5969)</f>
        <v>993</v>
      </c>
      <c r="J283" s="0" t="n">
        <f aca="false">SUMIF(Games!$A$2:$A$5969,$A283,Games!$F$2:$F$5969)+SUMIF(Games!$B$2:$B$5969,$A283,Games!$E$2:$E$5969)</f>
        <v>1135</v>
      </c>
      <c r="K283" s="0" t="n">
        <f aca="false">SUMIF(Games!$A$2:$A$5969,$A283,Games!$G$2:$G$5969)+SUMIF(Games!$B$2:$B$5969,$A283,Games!$H$2:$H$5969)</f>
        <v>323</v>
      </c>
      <c r="L283" s="0" t="n">
        <f aca="false">SUMIF(Games!$A$2:$A$5969,$A283,Games!$H$2:$H$5969)+SUMIF(Games!$B$2:$B$5969,$A283,Games!$G$2:$G$5969)</f>
        <v>382</v>
      </c>
      <c r="M283" s="0" t="n">
        <f aca="false">SUMIF(Games!$A:$A,$A283,Games!I:I)</f>
        <v>4</v>
      </c>
      <c r="N283" s="0" t="n">
        <f aca="false">COUNTIF(Games!$A:$A,$A283)-M283</f>
        <v>11</v>
      </c>
      <c r="O283" s="0" t="n">
        <f aca="false">I283-J283</f>
        <v>-142</v>
      </c>
      <c r="P283" s="0" t="n">
        <f aca="false">IFERROR(O283/Y283,0)</f>
        <v>-4.73333333333333</v>
      </c>
      <c r="Q283" s="0" t="n">
        <f aca="false">L283-K283</f>
        <v>59</v>
      </c>
      <c r="R283" s="0" t="n">
        <f aca="false">IFERROR(Q283/Y283,0)</f>
        <v>1.96666666666667</v>
      </c>
      <c r="S283" s="0" t="s">
        <v>751</v>
      </c>
      <c r="T283" s="0" t="n">
        <f aca="false">IFERROR((B283/(B283+C283))*25,0)+IFERROR((D283/(D283+E283))*25,0)+IFERROR((F283/(F283+G283))*10,0)+H283+((P283-RDAVG)/RebSD)*10+((R283-TODAVG)/TOSD)*6</f>
        <v>37.6040889820699</v>
      </c>
      <c r="U283" s="0" t="n">
        <f aca="false">W283*X283</f>
        <v>0.330437145316629</v>
      </c>
      <c r="V283" s="0" t="n">
        <f aca="false">RANK(U283,U$2:U$352)</f>
        <v>42</v>
      </c>
      <c r="W283" s="0" t="n">
        <f aca="false">IFERROR((D283-C283)/(D283+E283-(B283+C283)),0)</f>
        <v>0.598577235772358</v>
      </c>
      <c r="X283" s="0" t="n">
        <f aca="false">IFERROR((F283-((B283+C283)*B283))/((F283+G283)-(B283+C283)^2),0)</f>
        <v>0.552037607795523</v>
      </c>
      <c r="Y283" s="0" t="n">
        <f aca="false">COUNTIFS(Games!$A$2:$A$5969,$A283,Games!$E$2:$E$5969,"&lt;&gt;")+COUNTIFS(Games!$B$2:$B$5969,$A283,Games!$F$2:$F$5969,"&lt;&gt;")</f>
        <v>30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SUMIF(Games!$A$2:$A$5969,$A284,Games!$I$2:$I$5969)+SUMIF(Games!$B$2:$B$5969,$A284,Games!$J$2:$J$5969)</f>
        <v>26</v>
      </c>
      <c r="C284" s="0" t="n">
        <f aca="false">COUNTIF(Games!$A:$A,$A284)+COUNTIF(Games!$B:$B,$A284)-B284</f>
        <v>9</v>
      </c>
      <c r="D284" s="0" t="n">
        <f aca="false">SUMIF(Games!$A$2:$A$5969,$A284,Games!$M$2:$M$5969)+SUMIF(Games!$B$2:$B$5969,$A284,Games!$K$2:$K$5969)</f>
        <v>702</v>
      </c>
      <c r="E284" s="0" t="n">
        <f aca="false">SUMIF(Games!$A$2:$A$5969,$A284,Games!$N$2:$N$5969)+SUMIF(Games!$B$2:$B$5969,$A284,Games!$L$2:$L$5969)</f>
        <v>475</v>
      </c>
      <c r="F284" s="0" t="n">
        <f aca="false">SUMIF(Games!$A$2:$A$5969,$A284,Games!$Q$2:$Q$5969)+SUMIF(Games!$B$2:$B$5969,$A284,Games!$O$2:$O$5969)</f>
        <v>22225</v>
      </c>
      <c r="G284" s="0" t="n">
        <f aca="false">SUMIF(Games!$A$2:$A$5969,$A284,Games!$R$2:$R$5969)+SUMIF(Games!$B$2:$B$5969,$A284,Games!$P$2:$P$5969)</f>
        <v>16443</v>
      </c>
      <c r="H284" s="0" t="n">
        <f aca="false">SUMIF(Games!$A$2:$A$5969,$A284,Games!$S$2:$S$5969)+SUMIF(Games!$B$2:$B$5969,$A284,Games!$T$2:$T$5969)</f>
        <v>90.0789995166022</v>
      </c>
      <c r="I284" s="0" t="n">
        <f aca="false">SUMIF(Games!$A$2:$A$5969,$A284,Games!$E$2:$E$5969)+SUMIF(Games!$B$2:$B$5969,$A284,Games!$F$2:$F$5969)</f>
        <v>1261</v>
      </c>
      <c r="J284" s="0" t="n">
        <f aca="false">SUMIF(Games!$A$2:$A$5969,$A284,Games!$F$2:$F$5969)+SUMIF(Games!$B$2:$B$5969,$A284,Games!$E$2:$E$5969)</f>
        <v>1192</v>
      </c>
      <c r="K284" s="0" t="n">
        <f aca="false">SUMIF(Games!$A$2:$A$5969,$A284,Games!$G$2:$G$5969)+SUMIF(Games!$B$2:$B$5969,$A284,Games!$H$2:$H$5969)</f>
        <v>422</v>
      </c>
      <c r="L284" s="0" t="n">
        <f aca="false">SUMIF(Games!$A$2:$A$5969,$A284,Games!$H$2:$H$5969)+SUMIF(Games!$B$2:$B$5969,$A284,Games!$G$2:$G$5969)</f>
        <v>484</v>
      </c>
      <c r="M284" s="0" t="n">
        <f aca="false">SUMIF(Games!$A:$A,$A284,Games!I:I)</f>
        <v>9</v>
      </c>
      <c r="N284" s="0" t="n">
        <f aca="false">COUNTIF(Games!$A:$A,$A284)-M284</f>
        <v>5</v>
      </c>
      <c r="O284" s="0" t="n">
        <f aca="false">I284-J284</f>
        <v>69</v>
      </c>
      <c r="P284" s="0" t="n">
        <f aca="false">IFERROR(O284/Y284,0)</f>
        <v>1.97142857142857</v>
      </c>
      <c r="Q284" s="0" t="n">
        <f aca="false">L284-K284</f>
        <v>62</v>
      </c>
      <c r="R284" s="0" t="n">
        <f aca="false">IFERROR(Q284/Y284,0)</f>
        <v>1.77142857142857</v>
      </c>
      <c r="S284" s="0" t="s">
        <v>729</v>
      </c>
      <c r="T284" s="0" t="n">
        <f aca="false">IFERROR((B284/(B284+C284))*25,0)+IFERROR((D284/(D284+E284))*25,0)+IFERROR((F284/(F284+G284))*10,0)+H284+((P284-RDAVG)/RebSD)*10+((R284-TODAVG)/TOSD)*6</f>
        <v>138.61307525626</v>
      </c>
      <c r="U284" s="0" t="n">
        <f aca="false">W284*X284</f>
        <v>0.345447321610108</v>
      </c>
      <c r="V284" s="0" t="n">
        <f aca="false">RANK(U284,U$2:U$352)</f>
        <v>19</v>
      </c>
      <c r="W284" s="0" t="n">
        <f aca="false">IFERROR((D284-C284)/(D284+E284-(B284+C284)),0)</f>
        <v>0.606830122591944</v>
      </c>
      <c r="X284" s="0" t="n">
        <f aca="false">IFERROR((F284-((B284+C284)*B284))/((F284+G284)-(B284+C284)^2),0)</f>
        <v>0.56926528323051</v>
      </c>
      <c r="Y284" s="0" t="n">
        <f aca="false">COUNTIFS(Games!$A$2:$A$5969,$A284,Games!$E$2:$E$5969,"&lt;&gt;")+COUNTIFS(Games!$B$2:$B$5969,$A284,Games!$F$2:$F$5969,"&lt;&gt;")</f>
        <v>35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SUMIF(Games!$A$2:$A$5969,$A285,Games!$I$2:$I$5969)+SUMIF(Games!$B$2:$B$5969,$A285,Games!$J$2:$J$5969)</f>
        <v>15</v>
      </c>
      <c r="C285" s="0" t="n">
        <f aca="false">COUNTIF(Games!$A:$A,$A285)+COUNTIF(Games!$B:$B,$A285)-B285</f>
        <v>15</v>
      </c>
      <c r="D285" s="0" t="n">
        <f aca="false">SUMIF(Games!$A$2:$A$5969,$A285,Games!$M$2:$M$5969)+SUMIF(Games!$B$2:$B$5969,$A285,Games!$K$2:$K$5969)</f>
        <v>479</v>
      </c>
      <c r="E285" s="0" t="n">
        <f aca="false">SUMIF(Games!$A$2:$A$5969,$A285,Games!$N$2:$N$5969)+SUMIF(Games!$B$2:$B$5969,$A285,Games!$L$2:$L$5969)</f>
        <v>436</v>
      </c>
      <c r="F285" s="0" t="n">
        <f aca="false">SUMIF(Games!$A$2:$A$5969,$A285,Games!$Q$2:$Q$5969)+SUMIF(Games!$B$2:$B$5969,$A285,Games!$O$2:$O$5969)</f>
        <v>14839</v>
      </c>
      <c r="G285" s="0" t="n">
        <f aca="false">SUMIF(Games!$A$2:$A$5969,$A285,Games!$R$2:$R$5969)+SUMIF(Games!$B$2:$B$5969,$A285,Games!$P$2:$P$5969)</f>
        <v>13832</v>
      </c>
      <c r="H285" s="0" t="n">
        <f aca="false">SUMIF(Games!$A$2:$A$5969,$A285,Games!$S$2:$S$5969)+SUMIF(Games!$B$2:$B$5969,$A285,Games!$T$2:$T$5969)</f>
        <v>2.54077389795442</v>
      </c>
      <c r="I285" s="0" t="n">
        <f aca="false">SUMIF(Games!$A$2:$A$5969,$A285,Games!$E$2:$E$5969)+SUMIF(Games!$B$2:$B$5969,$A285,Games!$F$2:$F$5969)</f>
        <v>989</v>
      </c>
      <c r="J285" s="0" t="n">
        <f aca="false">SUMIF(Games!$A$2:$A$5969,$A285,Games!$F$2:$F$5969)+SUMIF(Games!$B$2:$B$5969,$A285,Games!$E$2:$E$5969)</f>
        <v>1000</v>
      </c>
      <c r="K285" s="0" t="n">
        <f aca="false">SUMIF(Games!$A$2:$A$5969,$A285,Games!$G$2:$G$5969)+SUMIF(Games!$B$2:$B$5969,$A285,Games!$H$2:$H$5969)</f>
        <v>442</v>
      </c>
      <c r="L285" s="0" t="n">
        <f aca="false">SUMIF(Games!$A$2:$A$5969,$A285,Games!$H$2:$H$5969)+SUMIF(Games!$B$2:$B$5969,$A285,Games!$G$2:$G$5969)</f>
        <v>473</v>
      </c>
      <c r="M285" s="0" t="n">
        <f aca="false">SUMIF(Games!$A:$A,$A285,Games!I:I)</f>
        <v>6</v>
      </c>
      <c r="N285" s="0" t="n">
        <f aca="false">COUNTIF(Games!$A:$A,$A285)-M285</f>
        <v>9</v>
      </c>
      <c r="O285" s="0" t="n">
        <f aca="false">I285-J285</f>
        <v>-11</v>
      </c>
      <c r="P285" s="0" t="n">
        <f aca="false">IFERROR(O285/Y285,0)</f>
        <v>-0.366666666666667</v>
      </c>
      <c r="Q285" s="0" t="n">
        <f aca="false">L285-K285</f>
        <v>31</v>
      </c>
      <c r="R285" s="0" t="n">
        <f aca="false">IFERROR(Q285/Y285,0)</f>
        <v>1.03333333333333</v>
      </c>
      <c r="S285" s="0" t="s">
        <v>734</v>
      </c>
      <c r="T285" s="0" t="n">
        <f aca="false">IFERROR((B285/(B285+C285))*25,0)+IFERROR((D285/(D285+E285))*25,0)+IFERROR((F285/(F285+G285))*10,0)+H285+((P285-RDAVG)/RebSD)*10+((R285-TODAVG)/TOSD)*6</f>
        <v>33.7430039556699</v>
      </c>
      <c r="U285" s="0" t="n">
        <f aca="false">W285*X285</f>
        <v>0.271652561191032</v>
      </c>
      <c r="V285" s="0" t="n">
        <f aca="false">RANK(U285,U$2:U$352)</f>
        <v>179</v>
      </c>
      <c r="W285" s="0" t="n">
        <f aca="false">IFERROR((D285-C285)/(D285+E285-(B285+C285)),0)</f>
        <v>0.524293785310735</v>
      </c>
      <c r="X285" s="0" t="n">
        <f aca="false">IFERROR((F285-((B285+C285)*B285))/((F285+G285)-(B285+C285)^2),0)</f>
        <v>0.518130423823413</v>
      </c>
      <c r="Y285" s="0" t="n">
        <f aca="false">COUNTIFS(Games!$A$2:$A$5969,$A285,Games!$E$2:$E$5969,"&lt;&gt;")+COUNTIFS(Games!$B$2:$B$5969,$A285,Games!$F$2:$F$5969,"&lt;&gt;")</f>
        <v>30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SUMIF(Games!$A$2:$A$5969,$A286,Games!$I$2:$I$5969)+SUMIF(Games!$B$2:$B$5969,$A286,Games!$J$2:$J$5969)</f>
        <v>19</v>
      </c>
      <c r="C286" s="0" t="n">
        <f aca="false">COUNTIF(Games!$A:$A,$A286)+COUNTIF(Games!$B:$B,$A286)-B286</f>
        <v>14</v>
      </c>
      <c r="D286" s="0" t="n">
        <f aca="false">SUMIF(Games!$A$2:$A$5969,$A286,Games!$M$2:$M$5969)+SUMIF(Games!$B$2:$B$5969,$A286,Games!$K$2:$K$5969)</f>
        <v>502</v>
      </c>
      <c r="E286" s="0" t="n">
        <f aca="false">SUMIF(Games!$A$2:$A$5969,$A286,Games!$N$2:$N$5969)+SUMIF(Games!$B$2:$B$5969,$A286,Games!$L$2:$L$5969)</f>
        <v>497</v>
      </c>
      <c r="F286" s="0" t="n">
        <f aca="false">SUMIF(Games!$A$2:$A$5969,$A286,Games!$Q$2:$Q$5969)+SUMIF(Games!$B$2:$B$5969,$A286,Games!$O$2:$O$5969)</f>
        <v>16182</v>
      </c>
      <c r="G286" s="0" t="n">
        <f aca="false">SUMIF(Games!$A$2:$A$5969,$A286,Games!$R$2:$R$5969)+SUMIF(Games!$B$2:$B$5969,$A286,Games!$P$2:$P$5969)</f>
        <v>14925</v>
      </c>
      <c r="H286" s="0" t="n">
        <f aca="false">SUMIF(Games!$A$2:$A$5969,$A286,Games!$S$2:$S$5969)+SUMIF(Games!$B$2:$B$5969,$A286,Games!$T$2:$T$5969)</f>
        <v>-9.06656834903485</v>
      </c>
      <c r="I286" s="0" t="n">
        <f aca="false">SUMIF(Games!$A$2:$A$5969,$A286,Games!$E$2:$E$5969)+SUMIF(Games!$B$2:$B$5969,$A286,Games!$F$2:$F$5969)</f>
        <v>1174</v>
      </c>
      <c r="J286" s="0" t="n">
        <f aca="false">SUMIF(Games!$A$2:$A$5969,$A286,Games!$F$2:$F$5969)+SUMIF(Games!$B$2:$B$5969,$A286,Games!$E$2:$E$5969)</f>
        <v>1208</v>
      </c>
      <c r="K286" s="0" t="n">
        <f aca="false">SUMIF(Games!$A$2:$A$5969,$A286,Games!$G$2:$G$5969)+SUMIF(Games!$B$2:$B$5969,$A286,Games!$H$2:$H$5969)</f>
        <v>471</v>
      </c>
      <c r="L286" s="0" t="n">
        <f aca="false">SUMIF(Games!$A$2:$A$5969,$A286,Games!$H$2:$H$5969)+SUMIF(Games!$B$2:$B$5969,$A286,Games!$G$2:$G$5969)</f>
        <v>494</v>
      </c>
      <c r="M286" s="0" t="n">
        <f aca="false">SUMIF(Games!$A:$A,$A286,Games!I:I)</f>
        <v>6</v>
      </c>
      <c r="N286" s="0" t="n">
        <f aca="false">COUNTIF(Games!$A:$A,$A286)-M286</f>
        <v>11</v>
      </c>
      <c r="O286" s="0" t="n">
        <f aca="false">I286-J286</f>
        <v>-34</v>
      </c>
      <c r="P286" s="0" t="n">
        <f aca="false">IFERROR(O286/Y286,0)</f>
        <v>-1.03030303030303</v>
      </c>
      <c r="Q286" s="0" t="n">
        <f aca="false">L286-K286</f>
        <v>23</v>
      </c>
      <c r="R286" s="0" t="n">
        <f aca="false">IFERROR(Q286/Y286,0)</f>
        <v>0.696969696969697</v>
      </c>
      <c r="S286" s="0" t="s">
        <v>734</v>
      </c>
      <c r="T286" s="0" t="n">
        <f aca="false">IFERROR((B286/(B286+C286))*25,0)+IFERROR((D286/(D286+E286))*25,0)+IFERROR((F286/(F286+G286))*10,0)+H286+((P286-RDAVG)/RebSD)*10+((R286-TODAVG)/TOSD)*6</f>
        <v>20.6096630205244</v>
      </c>
      <c r="U286" s="0" t="n">
        <f aca="false">W286*X286</f>
        <v>0.261776681403166</v>
      </c>
      <c r="V286" s="0" t="n">
        <f aca="false">RANK(U286,U$2:U$352)</f>
        <v>225</v>
      </c>
      <c r="W286" s="0" t="n">
        <f aca="false">IFERROR((D286-C286)/(D286+E286-(B286+C286)),0)</f>
        <v>0.505175983436853</v>
      </c>
      <c r="X286" s="0" t="n">
        <f aca="false">IFERROR((F286-((B286+C286)*B286))/((F286+G286)-(B286+C286)^2),0)</f>
        <v>0.518189086548071</v>
      </c>
      <c r="Y286" s="0" t="n">
        <f aca="false">COUNTIFS(Games!$A$2:$A$5969,$A286,Games!$E$2:$E$5969,"&lt;&gt;")+COUNTIFS(Games!$B$2:$B$5969,$A286,Games!$F$2:$F$5969,"&lt;&gt;")</f>
        <v>33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SUMIF(Games!$A$2:$A$5969,$A287,Games!$I$2:$I$5969)+SUMIF(Games!$B$2:$B$5969,$A287,Games!$J$2:$J$5969)</f>
        <v>19</v>
      </c>
      <c r="C287" s="0" t="n">
        <f aca="false">COUNTIF(Games!$A:$A,$A287)+COUNTIF(Games!$B:$B,$A287)-B287</f>
        <v>15</v>
      </c>
      <c r="D287" s="0" t="n">
        <f aca="false">SUMIF(Games!$A$2:$A$5969,$A287,Games!$M$2:$M$5969)+SUMIF(Games!$B$2:$B$5969,$A287,Games!$K$2:$K$5969)</f>
        <v>700</v>
      </c>
      <c r="E287" s="0" t="n">
        <f aca="false">SUMIF(Games!$A$2:$A$5969,$A287,Games!$N$2:$N$5969)+SUMIF(Games!$B$2:$B$5969,$A287,Games!$L$2:$L$5969)</f>
        <v>458</v>
      </c>
      <c r="F287" s="0" t="n">
        <f aca="false">SUMIF(Games!$A$2:$A$5969,$A287,Games!$Q$2:$Q$5969)+SUMIF(Games!$B$2:$B$5969,$A287,Games!$O$2:$O$5969)</f>
        <v>22214</v>
      </c>
      <c r="G287" s="0" t="n">
        <f aca="false">SUMIF(Games!$A$2:$A$5969,$A287,Games!$R$2:$R$5969)+SUMIF(Games!$B$2:$B$5969,$A287,Games!$P$2:$P$5969)</f>
        <v>16139</v>
      </c>
      <c r="H287" s="0" t="n">
        <f aca="false">SUMIF(Games!$A$2:$A$5969,$A287,Games!$S$2:$S$5969)+SUMIF(Games!$B$2:$B$5969,$A287,Games!$T$2:$T$5969)</f>
        <v>40.7075362520802</v>
      </c>
      <c r="I287" s="0" t="n">
        <f aca="false">SUMIF(Games!$A$2:$A$5969,$A287,Games!$E$2:$E$5969)+SUMIF(Games!$B$2:$B$5969,$A287,Games!$F$2:$F$5969)</f>
        <v>1223</v>
      </c>
      <c r="J287" s="0" t="n">
        <f aca="false">SUMIF(Games!$A$2:$A$5969,$A287,Games!$F$2:$F$5969)+SUMIF(Games!$B$2:$B$5969,$A287,Games!$E$2:$E$5969)</f>
        <v>1220</v>
      </c>
      <c r="K287" s="0" t="n">
        <f aca="false">SUMIF(Games!$A$2:$A$5969,$A287,Games!$G$2:$G$5969)+SUMIF(Games!$B$2:$B$5969,$A287,Games!$H$2:$H$5969)</f>
        <v>400</v>
      </c>
      <c r="L287" s="0" t="n">
        <f aca="false">SUMIF(Games!$A$2:$A$5969,$A287,Games!$H$2:$H$5969)+SUMIF(Games!$B$2:$B$5969,$A287,Games!$G$2:$G$5969)</f>
        <v>425</v>
      </c>
      <c r="M287" s="0" t="n">
        <f aca="false">SUMIF(Games!$A:$A,$A287,Games!I:I)</f>
        <v>4</v>
      </c>
      <c r="N287" s="0" t="n">
        <f aca="false">COUNTIF(Games!$A:$A,$A287)-M287</f>
        <v>10</v>
      </c>
      <c r="O287" s="0" t="n">
        <f aca="false">I287-J287</f>
        <v>3</v>
      </c>
      <c r="P287" s="0" t="n">
        <f aca="false">IFERROR(O287/Y287,0)</f>
        <v>0.0882352941176471</v>
      </c>
      <c r="Q287" s="0" t="n">
        <f aca="false">L287-K287</f>
        <v>25</v>
      </c>
      <c r="R287" s="0" t="n">
        <f aca="false">IFERROR(Q287/Y287,0)</f>
        <v>0.735294117647059</v>
      </c>
      <c r="S287" s="0" t="s">
        <v>736</v>
      </c>
      <c r="T287" s="0" t="n">
        <f aca="false">IFERROR((B287/(B287+C287))*25,0)+IFERROR((D287/(D287+E287))*25,0)+IFERROR((F287/(F287+G287))*10,0)+H287+((P287-RDAVG)/RebSD)*10+((R287-TODAVG)/TOSD)*6</f>
        <v>76.3354691492949</v>
      </c>
      <c r="U287" s="0" t="n">
        <f aca="false">W287*X287</f>
        <v>0.353367187898385</v>
      </c>
      <c r="V287" s="0" t="n">
        <f aca="false">RANK(U287,U$2:U$352)</f>
        <v>9</v>
      </c>
      <c r="W287" s="0" t="n">
        <f aca="false">IFERROR((D287-C287)/(D287+E287-(B287+C287)),0)</f>
        <v>0.609430604982206</v>
      </c>
      <c r="X287" s="0" t="n">
        <f aca="false">IFERROR((F287-((B287+C287)*B287))/((F287+G287)-(B287+C287)^2),0)</f>
        <v>0.57983170685808</v>
      </c>
      <c r="Y287" s="0" t="n">
        <f aca="false">COUNTIFS(Games!$A$2:$A$5969,$A287,Games!$E$2:$E$5969,"&lt;&gt;")+COUNTIFS(Games!$B$2:$B$5969,$A287,Games!$F$2:$F$5969,"&lt;&gt;")</f>
        <v>34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SUMIF(Games!$A$2:$A$5969,$A288,Games!$I$2:$I$5969)+SUMIF(Games!$B$2:$B$5969,$A288,Games!$J$2:$J$5969)</f>
        <v>19</v>
      </c>
      <c r="C288" s="0" t="n">
        <f aca="false">COUNTIF(Games!$A:$A,$A288)+COUNTIF(Games!$B:$B,$A288)-B288</f>
        <v>13</v>
      </c>
      <c r="D288" s="0" t="n">
        <f aca="false">SUMIF(Games!$A$2:$A$5969,$A288,Games!$M$2:$M$5969)+SUMIF(Games!$B$2:$B$5969,$A288,Games!$K$2:$K$5969)</f>
        <v>664</v>
      </c>
      <c r="E288" s="0" t="n">
        <f aca="false">SUMIF(Games!$A$2:$A$5969,$A288,Games!$N$2:$N$5969)+SUMIF(Games!$B$2:$B$5969,$A288,Games!$L$2:$L$5969)</f>
        <v>424</v>
      </c>
      <c r="F288" s="0" t="n">
        <f aca="false">SUMIF(Games!$A$2:$A$5969,$A288,Games!$Q$2:$Q$5969)+SUMIF(Games!$B$2:$B$5969,$A288,Games!$O$2:$O$5969)</f>
        <v>20638</v>
      </c>
      <c r="G288" s="0" t="n">
        <f aca="false">SUMIF(Games!$A$2:$A$5969,$A288,Games!$R$2:$R$5969)+SUMIF(Games!$B$2:$B$5969,$A288,Games!$P$2:$P$5969)</f>
        <v>15204</v>
      </c>
      <c r="H288" s="0" t="n">
        <f aca="false">SUMIF(Games!$A$2:$A$5969,$A288,Games!$S$2:$S$5969)+SUMIF(Games!$B$2:$B$5969,$A288,Games!$T$2:$T$5969)</f>
        <v>55.1388778799848</v>
      </c>
      <c r="I288" s="0" t="n">
        <f aca="false">SUMIF(Games!$A$2:$A$5969,$A288,Games!$E$2:$E$5969)+SUMIF(Games!$B$2:$B$5969,$A288,Games!$F$2:$F$5969)</f>
        <v>1322</v>
      </c>
      <c r="J288" s="0" t="n">
        <f aca="false">SUMIF(Games!$A$2:$A$5969,$A288,Games!$F$2:$F$5969)+SUMIF(Games!$B$2:$B$5969,$A288,Games!$E$2:$E$5969)</f>
        <v>1127</v>
      </c>
      <c r="K288" s="0" t="n">
        <f aca="false">SUMIF(Games!$A$2:$A$5969,$A288,Games!$G$2:$G$5969)+SUMIF(Games!$B$2:$B$5969,$A288,Games!$H$2:$H$5969)</f>
        <v>422</v>
      </c>
      <c r="L288" s="0" t="n">
        <f aca="false">SUMIF(Games!$A$2:$A$5969,$A288,Games!$H$2:$H$5969)+SUMIF(Games!$B$2:$B$5969,$A288,Games!$G$2:$G$5969)</f>
        <v>342</v>
      </c>
      <c r="M288" s="0" t="n">
        <f aca="false">SUMIF(Games!$A:$A,$A288,Games!I:I)</f>
        <v>5</v>
      </c>
      <c r="N288" s="0" t="n">
        <f aca="false">COUNTIF(Games!$A:$A,$A288)-M288</f>
        <v>9</v>
      </c>
      <c r="O288" s="0" t="n">
        <f aca="false">I288-J288</f>
        <v>195</v>
      </c>
      <c r="P288" s="0" t="n">
        <f aca="false">IFERROR(O288/Y288,0)</f>
        <v>6.09375</v>
      </c>
      <c r="Q288" s="0" t="n">
        <f aca="false">L288-K288</f>
        <v>-80</v>
      </c>
      <c r="R288" s="0" t="n">
        <f aca="false">IFERROR(Q288/Y288,0)</f>
        <v>-2.5</v>
      </c>
      <c r="S288" s="0" t="s">
        <v>729</v>
      </c>
      <c r="T288" s="0" t="n">
        <f aca="false">IFERROR((B288/(B288+C288))*25,0)+IFERROR((D288/(D288+E288))*25,0)+IFERROR((F288/(F288+G288))*10,0)+H288+((P288-RDAVG)/RebSD)*10+((R288-TODAVG)/TOSD)*6</f>
        <v>98.1294764559908</v>
      </c>
      <c r="U288" s="0" t="n">
        <f aca="false">W288*X288</f>
        <v>0.35464529188142</v>
      </c>
      <c r="V288" s="0" t="n">
        <f aca="false">RANK(U288,U$2:U$352)</f>
        <v>7</v>
      </c>
      <c r="W288" s="0" t="n">
        <f aca="false">IFERROR((D288-C288)/(D288+E288-(B288+C288)),0)</f>
        <v>0.616477272727273</v>
      </c>
      <c r="X288" s="0" t="n">
        <f aca="false">IFERROR((F288-((B288+C288)*B288))/((F288+G288)-(B288+C288)^2),0)</f>
        <v>0.575277155494285</v>
      </c>
      <c r="Y288" s="0" t="n">
        <f aca="false">COUNTIFS(Games!$A$2:$A$5969,$A288,Games!$E$2:$E$5969,"&lt;&gt;")+COUNTIFS(Games!$B$2:$B$5969,$A288,Games!$F$2:$F$5969,"&lt;&gt;")</f>
        <v>32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SUMIF(Games!$A$2:$A$5969,$A289,Games!$I$2:$I$5969)+SUMIF(Games!$B$2:$B$5969,$A289,Games!$J$2:$J$5969)</f>
        <v>11</v>
      </c>
      <c r="C289" s="0" t="n">
        <f aca="false">COUNTIF(Games!$A:$A,$A289)+COUNTIF(Games!$B:$B,$A289)-B289</f>
        <v>18</v>
      </c>
      <c r="D289" s="0" t="n">
        <f aca="false">SUMIF(Games!$A$2:$A$5969,$A289,Games!$M$2:$M$5969)+SUMIF(Games!$B$2:$B$5969,$A289,Games!$K$2:$K$5969)</f>
        <v>403</v>
      </c>
      <c r="E289" s="0" t="n">
        <f aca="false">SUMIF(Games!$A$2:$A$5969,$A289,Games!$N$2:$N$5969)+SUMIF(Games!$B$2:$B$5969,$A289,Games!$L$2:$L$5969)</f>
        <v>446</v>
      </c>
      <c r="F289" s="0" t="n">
        <f aca="false">SUMIF(Games!$A$2:$A$5969,$A289,Games!$Q$2:$Q$5969)+SUMIF(Games!$B$2:$B$5969,$A289,Games!$O$2:$O$5969)</f>
        <v>13012</v>
      </c>
      <c r="G289" s="0" t="n">
        <f aca="false">SUMIF(Games!$A$2:$A$5969,$A289,Games!$R$2:$R$5969)+SUMIF(Games!$B$2:$B$5969,$A289,Games!$P$2:$P$5969)</f>
        <v>12288</v>
      </c>
      <c r="H289" s="0" t="n">
        <f aca="false">SUMIF(Games!$A$2:$A$5969,$A289,Games!$S$2:$S$5969)+SUMIF(Games!$B$2:$B$5969,$A289,Games!$T$2:$T$5969)</f>
        <v>-31.3989631143963</v>
      </c>
      <c r="I289" s="0" t="n">
        <f aca="false">SUMIF(Games!$A$2:$A$5969,$A289,Games!$E$2:$E$5969)+SUMIF(Games!$B$2:$B$5969,$A289,Games!$F$2:$F$5969)</f>
        <v>1009</v>
      </c>
      <c r="J289" s="0" t="n">
        <f aca="false">SUMIF(Games!$A$2:$A$5969,$A289,Games!$F$2:$F$5969)+SUMIF(Games!$B$2:$B$5969,$A289,Games!$E$2:$E$5969)</f>
        <v>979</v>
      </c>
      <c r="K289" s="0" t="n">
        <f aca="false">SUMIF(Games!$A$2:$A$5969,$A289,Games!$G$2:$G$5969)+SUMIF(Games!$B$2:$B$5969,$A289,Games!$H$2:$H$5969)</f>
        <v>462</v>
      </c>
      <c r="L289" s="0" t="n">
        <f aca="false">SUMIF(Games!$A$2:$A$5969,$A289,Games!$H$2:$H$5969)+SUMIF(Games!$B$2:$B$5969,$A289,Games!$G$2:$G$5969)</f>
        <v>445</v>
      </c>
      <c r="M289" s="0" t="n">
        <f aca="false">SUMIF(Games!$A:$A,$A289,Games!I:I)</f>
        <v>4</v>
      </c>
      <c r="N289" s="0" t="n">
        <f aca="false">COUNTIF(Games!$A:$A,$A289)-M289</f>
        <v>12</v>
      </c>
      <c r="O289" s="0" t="n">
        <f aca="false">I289-J289</f>
        <v>30</v>
      </c>
      <c r="P289" s="0" t="n">
        <f aca="false">IFERROR(O289/Y289,0)</f>
        <v>1.03448275862069</v>
      </c>
      <c r="Q289" s="0" t="n">
        <f aca="false">L289-K289</f>
        <v>-17</v>
      </c>
      <c r="R289" s="0" t="n">
        <f aca="false">IFERROR(Q289/Y289,0)</f>
        <v>-0.586206896551724</v>
      </c>
      <c r="S289" s="0" t="s">
        <v>726</v>
      </c>
      <c r="T289" s="0" t="n">
        <f aca="false">IFERROR((B289/(B289+C289))*25,0)+IFERROR((D289/(D289+E289))*25,0)+IFERROR((F289/(F289+G289))*10,0)+H289+((P289-RDAVG)/RebSD)*10+((R289-TODAVG)/TOSD)*6</f>
        <v>-5.74130932017554</v>
      </c>
      <c r="U289" s="0" t="n">
        <f aca="false">W289*X289</f>
        <v>0.243653391090516</v>
      </c>
      <c r="V289" s="0" t="n">
        <f aca="false">RANK(U289,U$2:U$352)</f>
        <v>290</v>
      </c>
      <c r="W289" s="0" t="n">
        <f aca="false">IFERROR((D289-C289)/(D289+E289-(B289+C289)),0)</f>
        <v>0.469512195121951</v>
      </c>
      <c r="X289" s="0" t="n">
        <f aca="false">IFERROR((F289-((B289+C289)*B289))/((F289+G289)-(B289+C289)^2),0)</f>
        <v>0.518950079725255</v>
      </c>
      <c r="Y289" s="0" t="n">
        <f aca="false">COUNTIFS(Games!$A$2:$A$5969,$A289,Games!$E$2:$E$5969,"&lt;&gt;")+COUNTIFS(Games!$B$2:$B$5969,$A289,Games!$F$2:$F$5969,"&lt;&gt;")</f>
        <v>29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SUMIF(Games!$A$2:$A$5969,$A290,Games!$I$2:$I$5969)+SUMIF(Games!$B$2:$B$5969,$A290,Games!$J$2:$J$5969)</f>
        <v>16</v>
      </c>
      <c r="C290" s="0" t="n">
        <f aca="false">COUNTIF(Games!$A:$A,$A290)+COUNTIF(Games!$B:$B,$A290)-B290</f>
        <v>19</v>
      </c>
      <c r="D290" s="0" t="n">
        <f aca="false">SUMIF(Games!$A$2:$A$5969,$A290,Games!$M$2:$M$5969)+SUMIF(Games!$B$2:$B$5969,$A290,Games!$K$2:$K$5969)</f>
        <v>549</v>
      </c>
      <c r="E290" s="0" t="n">
        <f aca="false">SUMIF(Games!$A$2:$A$5969,$A290,Games!$N$2:$N$5969)+SUMIF(Games!$B$2:$B$5969,$A290,Games!$L$2:$L$5969)</f>
        <v>611</v>
      </c>
      <c r="F290" s="0" t="n">
        <f aca="false">SUMIF(Games!$A$2:$A$5969,$A290,Games!$Q$2:$Q$5969)+SUMIF(Games!$B$2:$B$5969,$A290,Games!$O$2:$O$5969)</f>
        <v>18305</v>
      </c>
      <c r="G290" s="0" t="n">
        <f aca="false">SUMIF(Games!$A$2:$A$5969,$A290,Games!$R$2:$R$5969)+SUMIF(Games!$B$2:$B$5969,$A290,Games!$P$2:$P$5969)</f>
        <v>19257</v>
      </c>
      <c r="H290" s="0" t="n">
        <f aca="false">SUMIF(Games!$A$2:$A$5969,$A290,Games!$S$2:$S$5969)+SUMIF(Games!$B$2:$B$5969,$A290,Games!$T$2:$T$5969)</f>
        <v>-10.9607430916585</v>
      </c>
      <c r="I290" s="0" t="n">
        <f aca="false">SUMIF(Games!$A$2:$A$5969,$A290,Games!$E$2:$E$5969)+SUMIF(Games!$B$2:$B$5969,$A290,Games!$F$2:$F$5969)</f>
        <v>1230</v>
      </c>
      <c r="J290" s="0" t="n">
        <f aca="false">SUMIF(Games!$A$2:$A$5969,$A290,Games!$F$2:$F$5969)+SUMIF(Games!$B$2:$B$5969,$A290,Games!$E$2:$E$5969)</f>
        <v>1291</v>
      </c>
      <c r="K290" s="0" t="n">
        <f aca="false">SUMIF(Games!$A$2:$A$5969,$A290,Games!$G$2:$G$5969)+SUMIF(Games!$B$2:$B$5969,$A290,Games!$H$2:$H$5969)</f>
        <v>427</v>
      </c>
      <c r="L290" s="0" t="n">
        <f aca="false">SUMIF(Games!$A$2:$A$5969,$A290,Games!$H$2:$H$5969)+SUMIF(Games!$B$2:$B$5969,$A290,Games!$G$2:$G$5969)</f>
        <v>411</v>
      </c>
      <c r="M290" s="0" t="n">
        <f aca="false">SUMIF(Games!$A:$A,$A290,Games!I:I)</f>
        <v>8</v>
      </c>
      <c r="N290" s="0" t="n">
        <f aca="false">COUNTIF(Games!$A:$A,$A290)-M290</f>
        <v>17</v>
      </c>
      <c r="O290" s="0" t="n">
        <f aca="false">I290-J290</f>
        <v>-61</v>
      </c>
      <c r="P290" s="0" t="n">
        <f aca="false">IFERROR(O290/Y290,0)</f>
        <v>-1.79411764705882</v>
      </c>
      <c r="Q290" s="0" t="n">
        <f aca="false">L290-K290</f>
        <v>-16</v>
      </c>
      <c r="R290" s="0" t="n">
        <f aca="false">IFERROR(Q290/Y290,0)</f>
        <v>-0.470588235294118</v>
      </c>
      <c r="S290" s="0" t="s">
        <v>730</v>
      </c>
      <c r="T290" s="0" t="n">
        <f aca="false">IFERROR((B290/(B290+C290))*25,0)+IFERROR((D290/(D290+E290))*25,0)+IFERROR((F290/(F290+G290))*10,0)+H290+((P290-RDAVG)/RebSD)*10+((R290-TODAVG)/TOSD)*6</f>
        <v>8.83504682760326</v>
      </c>
      <c r="U290" s="0" t="n">
        <f aca="false">W290*X290</f>
        <v>0.230064855840236</v>
      </c>
      <c r="V290" s="0" t="n">
        <f aca="false">RANK(U290,U$2:U$352)</f>
        <v>318</v>
      </c>
      <c r="W290" s="0" t="n">
        <f aca="false">IFERROR((D290-C290)/(D290+E290-(B290+C290)),0)</f>
        <v>0.471111111111111</v>
      </c>
      <c r="X290" s="0" t="n">
        <f aca="false">IFERROR((F290-((B290+C290)*B290))/((F290+G290)-(B290+C290)^2),0)</f>
        <v>0.488345212868426</v>
      </c>
      <c r="Y290" s="0" t="n">
        <f aca="false">COUNTIFS(Games!$A$2:$A$5969,$A290,Games!$E$2:$E$5969,"&lt;&gt;")+COUNTIFS(Games!$B$2:$B$5969,$A290,Games!$F$2:$F$5969,"&lt;&gt;")</f>
        <v>34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SUMIF(Games!$A$2:$A$5969,$A291,Games!$I$2:$I$5969)+SUMIF(Games!$B$2:$B$5969,$A291,Games!$J$2:$J$5969)</f>
        <v>15</v>
      </c>
      <c r="C291" s="0" t="n">
        <f aca="false">COUNTIF(Games!$A:$A,$A291)+COUNTIF(Games!$B:$B,$A291)-B291</f>
        <v>18</v>
      </c>
      <c r="D291" s="0" t="n">
        <f aca="false">SUMIF(Games!$A$2:$A$5969,$A291,Games!$M$2:$M$5969)+SUMIF(Games!$B$2:$B$5969,$A291,Games!$K$2:$K$5969)</f>
        <v>512</v>
      </c>
      <c r="E291" s="0" t="n">
        <f aca="false">SUMIF(Games!$A$2:$A$5969,$A291,Games!$N$2:$N$5969)+SUMIF(Games!$B$2:$B$5969,$A291,Games!$L$2:$L$5969)</f>
        <v>507</v>
      </c>
      <c r="F291" s="0" t="n">
        <f aca="false">SUMIF(Games!$A$2:$A$5969,$A291,Games!$Q$2:$Q$5969)+SUMIF(Games!$B$2:$B$5969,$A291,Games!$O$2:$O$5969)</f>
        <v>15754</v>
      </c>
      <c r="G291" s="0" t="n">
        <f aca="false">SUMIF(Games!$A$2:$A$5969,$A291,Games!$R$2:$R$5969)+SUMIF(Games!$B$2:$B$5969,$A291,Games!$P$2:$P$5969)</f>
        <v>15657</v>
      </c>
      <c r="H291" s="0" t="n">
        <f aca="false">SUMIF(Games!$A$2:$A$5969,$A291,Games!$S$2:$S$5969)+SUMIF(Games!$B$2:$B$5969,$A291,Games!$T$2:$T$5969)</f>
        <v>-14.4280703514456</v>
      </c>
      <c r="I291" s="0" t="n">
        <f aca="false">SUMIF(Games!$A$2:$A$5969,$A291,Games!$E$2:$E$5969)+SUMIF(Games!$B$2:$B$5969,$A291,Games!$F$2:$F$5969)</f>
        <v>1144</v>
      </c>
      <c r="J291" s="0" t="n">
        <f aca="false">SUMIF(Games!$A$2:$A$5969,$A291,Games!$F$2:$F$5969)+SUMIF(Games!$B$2:$B$5969,$A291,Games!$E$2:$E$5969)</f>
        <v>1041</v>
      </c>
      <c r="K291" s="0" t="n">
        <f aca="false">SUMIF(Games!$A$2:$A$5969,$A291,Games!$G$2:$G$5969)+SUMIF(Games!$B$2:$B$5969,$A291,Games!$H$2:$H$5969)</f>
        <v>442</v>
      </c>
      <c r="L291" s="0" t="n">
        <f aca="false">SUMIF(Games!$A$2:$A$5969,$A291,Games!$H$2:$H$5969)+SUMIF(Games!$B$2:$B$5969,$A291,Games!$G$2:$G$5969)</f>
        <v>442</v>
      </c>
      <c r="M291" s="0" t="n">
        <f aca="false">SUMIF(Games!$A:$A,$A291,Games!I:I)</f>
        <v>8</v>
      </c>
      <c r="N291" s="0" t="n">
        <f aca="false">COUNTIF(Games!$A:$A,$A291)-M291</f>
        <v>10</v>
      </c>
      <c r="O291" s="0" t="n">
        <f aca="false">I291-J291</f>
        <v>103</v>
      </c>
      <c r="P291" s="0" t="n">
        <f aca="false">IFERROR(O291/Y291,0)</f>
        <v>3.12121212121212</v>
      </c>
      <c r="Q291" s="0" t="n">
        <f aca="false">L291-K291</f>
        <v>0</v>
      </c>
      <c r="R291" s="0" t="n">
        <f aca="false">IFERROR(Q291/Y291,0)</f>
        <v>0</v>
      </c>
      <c r="S291" s="0" t="s">
        <v>732</v>
      </c>
      <c r="T291" s="0" t="n">
        <f aca="false">IFERROR((B291/(B291+C291))*25,0)+IFERROR((D291/(D291+E291))*25,0)+IFERROR((F291/(F291+G291))*10,0)+H291+((P291-RDAVG)/RebSD)*10+((R291-TODAVG)/TOSD)*6</f>
        <v>21.3574821205701</v>
      </c>
      <c r="U291" s="0" t="n">
        <f aca="false">W291*X291</f>
        <v>0.252126365649667</v>
      </c>
      <c r="V291" s="0" t="n">
        <f aca="false">RANK(U291,U$2:U$352)</f>
        <v>258</v>
      </c>
      <c r="W291" s="0" t="n">
        <f aca="false">IFERROR((D291-C291)/(D291+E291-(B291+C291)),0)</f>
        <v>0.501014198782962</v>
      </c>
      <c r="X291" s="0" t="n">
        <f aca="false">IFERROR((F291-((B291+C291)*B291))/((F291+G291)-(B291+C291)^2),0)</f>
        <v>0.503231976782534</v>
      </c>
      <c r="Y291" s="0" t="n">
        <f aca="false">COUNTIFS(Games!$A$2:$A$5969,$A291,Games!$E$2:$E$5969,"&lt;&gt;")+COUNTIFS(Games!$B$2:$B$5969,$A291,Games!$F$2:$F$5969,"&lt;&gt;")</f>
        <v>33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SUMIF(Games!$A$2:$A$5969,$A292,Games!$I$2:$I$5969)+SUMIF(Games!$B$2:$B$5969,$A292,Games!$J$2:$J$5969)</f>
        <v>26</v>
      </c>
      <c r="C292" s="0" t="n">
        <f aca="false">COUNTIF(Games!$A:$A,$A292)+COUNTIF(Games!$B:$B,$A292)-B292</f>
        <v>10</v>
      </c>
      <c r="D292" s="0" t="n">
        <f aca="false">SUMIF(Games!$A$2:$A$5969,$A292,Games!$M$2:$M$5969)+SUMIF(Games!$B$2:$B$5969,$A292,Games!$K$2:$K$5969)</f>
        <v>726</v>
      </c>
      <c r="E292" s="0" t="n">
        <f aca="false">SUMIF(Games!$A$2:$A$5969,$A292,Games!$N$2:$N$5969)+SUMIF(Games!$B$2:$B$5969,$A292,Games!$L$2:$L$5969)</f>
        <v>495</v>
      </c>
      <c r="F292" s="0" t="n">
        <f aca="false">SUMIF(Games!$A$2:$A$5969,$A292,Games!$Q$2:$Q$5969)+SUMIF(Games!$B$2:$B$5969,$A292,Games!$O$2:$O$5969)</f>
        <v>23008</v>
      </c>
      <c r="G292" s="0" t="n">
        <f aca="false">SUMIF(Games!$A$2:$A$5969,$A292,Games!$R$2:$R$5969)+SUMIF(Games!$B$2:$B$5969,$A292,Games!$P$2:$P$5969)</f>
        <v>17077</v>
      </c>
      <c r="H292" s="0" t="n">
        <f aca="false">SUMIF(Games!$A$2:$A$5969,$A292,Games!$S$2:$S$5969)+SUMIF(Games!$B$2:$B$5969,$A292,Games!$T$2:$T$5969)</f>
        <v>94.3852075612493</v>
      </c>
      <c r="I292" s="0" t="n">
        <f aca="false">SUMIF(Games!$A$2:$A$5969,$A292,Games!$E$2:$E$5969)+SUMIF(Games!$B$2:$B$5969,$A292,Games!$F$2:$F$5969)</f>
        <v>1298</v>
      </c>
      <c r="J292" s="0" t="n">
        <f aca="false">SUMIF(Games!$A$2:$A$5969,$A292,Games!$F$2:$F$5969)+SUMIF(Games!$B$2:$B$5969,$A292,Games!$E$2:$E$5969)</f>
        <v>1175</v>
      </c>
      <c r="K292" s="0" t="n">
        <f aca="false">SUMIF(Games!$A$2:$A$5969,$A292,Games!$G$2:$G$5969)+SUMIF(Games!$B$2:$B$5969,$A292,Games!$H$2:$H$5969)</f>
        <v>439</v>
      </c>
      <c r="L292" s="0" t="n">
        <f aca="false">SUMIF(Games!$A$2:$A$5969,$A292,Games!$H$2:$H$5969)+SUMIF(Games!$B$2:$B$5969,$A292,Games!$G$2:$G$5969)</f>
        <v>537</v>
      </c>
      <c r="M292" s="0" t="n">
        <f aca="false">SUMIF(Games!$A:$A,$A292,Games!I:I)</f>
        <v>6</v>
      </c>
      <c r="N292" s="0" t="n">
        <f aca="false">COUNTIF(Games!$A:$A,$A292)-M292</f>
        <v>8</v>
      </c>
      <c r="O292" s="0" t="n">
        <f aca="false">I292-J292</f>
        <v>123</v>
      </c>
      <c r="P292" s="0" t="n">
        <f aca="false">IFERROR(O292/Y292,0)</f>
        <v>3.41666666666667</v>
      </c>
      <c r="Q292" s="0" t="n">
        <f aca="false">L292-K292</f>
        <v>98</v>
      </c>
      <c r="R292" s="0" t="n">
        <f aca="false">IFERROR(Q292/Y292,0)</f>
        <v>2.72222222222222</v>
      </c>
      <c r="S292" s="0" t="s">
        <v>736</v>
      </c>
      <c r="T292" s="0" t="n">
        <f aca="false">IFERROR((B292/(B292+C292))*25,0)+IFERROR((D292/(D292+E292))*25,0)+IFERROR((F292/(F292+G292))*10,0)+H292+((P292-RDAVG)/RebSD)*10+((R292-TODAVG)/TOSD)*6</f>
        <v>149.409260589355</v>
      </c>
      <c r="U292" s="0" t="n">
        <f aca="false">W292*X292</f>
        <v>0.343817340011028</v>
      </c>
      <c r="V292" s="0" t="n">
        <f aca="false">RANK(U292,U$2:U$352)</f>
        <v>21</v>
      </c>
      <c r="W292" s="0" t="n">
        <f aca="false">IFERROR((D292-C292)/(D292+E292-(B292+C292)),0)</f>
        <v>0.604219409282701</v>
      </c>
      <c r="X292" s="0" t="n">
        <f aca="false">IFERROR((F292-((B292+C292)*B292))/((F292+G292)-(B292+C292)^2),0)</f>
        <v>0.569027301554565</v>
      </c>
      <c r="Y292" s="0" t="n">
        <f aca="false">COUNTIFS(Games!$A$2:$A$5969,$A292,Games!$E$2:$E$5969,"&lt;&gt;")+COUNTIFS(Games!$B$2:$B$5969,$A292,Games!$F$2:$F$5969,"&lt;&gt;")</f>
        <v>36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SUMIF(Games!$A$2:$A$5969,$A293,Games!$I$2:$I$5969)+SUMIF(Games!$B$2:$B$5969,$A293,Games!$J$2:$J$5969)</f>
        <v>11</v>
      </c>
      <c r="C293" s="0" t="n">
        <f aca="false">COUNTIF(Games!$A:$A,$A293)+COUNTIF(Games!$B:$B,$A293)-B293</f>
        <v>21</v>
      </c>
      <c r="D293" s="0" t="n">
        <f aca="false">SUMIF(Games!$A$2:$A$5969,$A293,Games!$M$2:$M$5969)+SUMIF(Games!$B$2:$B$5969,$A293,Games!$K$2:$K$5969)</f>
        <v>511</v>
      </c>
      <c r="E293" s="0" t="n">
        <f aca="false">SUMIF(Games!$A$2:$A$5969,$A293,Games!$N$2:$N$5969)+SUMIF(Games!$B$2:$B$5969,$A293,Games!$L$2:$L$5969)</f>
        <v>448</v>
      </c>
      <c r="F293" s="0" t="n">
        <f aca="false">SUMIF(Games!$A$2:$A$5969,$A293,Games!$Q$2:$Q$5969)+SUMIF(Games!$B$2:$B$5969,$A293,Games!$O$2:$O$5969)</f>
        <v>15360</v>
      </c>
      <c r="G293" s="0" t="n">
        <f aca="false">SUMIF(Games!$A$2:$A$5969,$A293,Games!$R$2:$R$5969)+SUMIF(Games!$B$2:$B$5969,$A293,Games!$P$2:$P$5969)</f>
        <v>14464</v>
      </c>
      <c r="H293" s="0" t="n">
        <f aca="false">SUMIF(Games!$A$2:$A$5969,$A293,Games!$S$2:$S$5969)+SUMIF(Games!$B$2:$B$5969,$A293,Games!$T$2:$T$5969)</f>
        <v>-53.1695997570539</v>
      </c>
      <c r="I293" s="0" t="n">
        <f aca="false">SUMIF(Games!$A$2:$A$5969,$A293,Games!$E$2:$E$5969)+SUMIF(Games!$B$2:$B$5969,$A293,Games!$F$2:$F$5969)</f>
        <v>1183</v>
      </c>
      <c r="J293" s="0" t="n">
        <f aca="false">SUMIF(Games!$A$2:$A$5969,$A293,Games!$F$2:$F$5969)+SUMIF(Games!$B$2:$B$5969,$A293,Games!$E$2:$E$5969)</f>
        <v>1382</v>
      </c>
      <c r="K293" s="0" t="n">
        <f aca="false">SUMIF(Games!$A$2:$A$5969,$A293,Games!$G$2:$G$5969)+SUMIF(Games!$B$2:$B$5969,$A293,Games!$H$2:$H$5969)</f>
        <v>477</v>
      </c>
      <c r="L293" s="0" t="n">
        <f aca="false">SUMIF(Games!$A$2:$A$5969,$A293,Games!$H$2:$H$5969)+SUMIF(Games!$B$2:$B$5969,$A293,Games!$G$2:$G$5969)</f>
        <v>542</v>
      </c>
      <c r="M293" s="0" t="n">
        <f aca="false">SUMIF(Games!$A:$A,$A293,Games!I:I)</f>
        <v>3</v>
      </c>
      <c r="N293" s="0" t="n">
        <f aca="false">COUNTIF(Games!$A:$A,$A293)-M293</f>
        <v>13</v>
      </c>
      <c r="O293" s="0" t="n">
        <f aca="false">I293-J293</f>
        <v>-199</v>
      </c>
      <c r="P293" s="0" t="n">
        <f aca="false">IFERROR(O293/Y293,0)</f>
        <v>-6.21875</v>
      </c>
      <c r="Q293" s="0" t="n">
        <f aca="false">L293-K293</f>
        <v>65</v>
      </c>
      <c r="R293" s="0" t="n">
        <f aca="false">IFERROR(Q293/Y293,0)</f>
        <v>2.03125</v>
      </c>
      <c r="S293" s="0" t="s">
        <v>750</v>
      </c>
      <c r="T293" s="0" t="n">
        <f aca="false">IFERROR((B293/(B293+C293))*25,0)+IFERROR((D293/(D293+E293))*25,0)+IFERROR((F293/(F293+G293))*10,0)+H293+((P293-RDAVG)/RebSD)*10+((R293-TODAVG)/TOSD)*6</f>
        <v>-38.7641488228015</v>
      </c>
      <c r="U293" s="0" t="n">
        <f aca="false">W293*X293</f>
        <v>0.275452475128851</v>
      </c>
      <c r="V293" s="0" t="n">
        <f aca="false">RANK(U293,U$2:U$352)</f>
        <v>162</v>
      </c>
      <c r="W293" s="0" t="n">
        <f aca="false">IFERROR((D293-C293)/(D293+E293-(B293+C293)),0)</f>
        <v>0.528586839266451</v>
      </c>
      <c r="X293" s="0" t="n">
        <f aca="false">IFERROR((F293-((B293+C293)*B293))/((F293+G293)-(B293+C293)^2),0)</f>
        <v>0.521111111111111</v>
      </c>
      <c r="Y293" s="0" t="n">
        <f aca="false">COUNTIFS(Games!$A$2:$A$5969,$A293,Games!$E$2:$E$5969,"&lt;&gt;")+COUNTIFS(Games!$B$2:$B$5969,$A293,Games!$F$2:$F$5969,"&lt;&gt;")</f>
        <v>32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SUMIF(Games!$A$2:$A$5969,$A294,Games!$I$2:$I$5969)+SUMIF(Games!$B$2:$B$5969,$A294,Games!$J$2:$J$5969)</f>
        <v>23</v>
      </c>
      <c r="C294" s="0" t="n">
        <f aca="false">COUNTIF(Games!$A:$A,$A294)+COUNTIF(Games!$B:$B,$A294)-B294</f>
        <v>11</v>
      </c>
      <c r="D294" s="0" t="n">
        <f aca="false">SUMIF(Games!$A$2:$A$5969,$A294,Games!$M$2:$M$5969)+SUMIF(Games!$B$2:$B$5969,$A294,Games!$K$2:$K$5969)</f>
        <v>603</v>
      </c>
      <c r="E294" s="0" t="n">
        <f aca="false">SUMIF(Games!$A$2:$A$5969,$A294,Games!$N$2:$N$5969)+SUMIF(Games!$B$2:$B$5969,$A294,Games!$L$2:$L$5969)</f>
        <v>503</v>
      </c>
      <c r="F294" s="0" t="n">
        <f aca="false">SUMIF(Games!$A$2:$A$5969,$A294,Games!$Q$2:$Q$5969)+SUMIF(Games!$B$2:$B$5969,$A294,Games!$O$2:$O$5969)</f>
        <v>18424</v>
      </c>
      <c r="G294" s="0" t="n">
        <f aca="false">SUMIF(Games!$A$2:$A$5969,$A294,Games!$R$2:$R$5969)+SUMIF(Games!$B$2:$B$5969,$A294,Games!$P$2:$P$5969)</f>
        <v>16554</v>
      </c>
      <c r="H294" s="0" t="n">
        <f aca="false">SUMIF(Games!$A$2:$A$5969,$A294,Games!$S$2:$S$5969)+SUMIF(Games!$B$2:$B$5969,$A294,Games!$T$2:$T$5969)</f>
        <v>48.8269851356523</v>
      </c>
      <c r="I294" s="0" t="n">
        <f aca="false">SUMIF(Games!$A$2:$A$5969,$A294,Games!$E$2:$E$5969)+SUMIF(Games!$B$2:$B$5969,$A294,Games!$F$2:$F$5969)</f>
        <v>1252</v>
      </c>
      <c r="J294" s="0" t="n">
        <f aca="false">SUMIF(Games!$A$2:$A$5969,$A294,Games!$F$2:$F$5969)+SUMIF(Games!$B$2:$B$5969,$A294,Games!$E$2:$E$5969)</f>
        <v>1195</v>
      </c>
      <c r="K294" s="0" t="n">
        <f aca="false">SUMIF(Games!$A$2:$A$5969,$A294,Games!$G$2:$G$5969)+SUMIF(Games!$B$2:$B$5969,$A294,Games!$H$2:$H$5969)</f>
        <v>395</v>
      </c>
      <c r="L294" s="0" t="n">
        <f aca="false">SUMIF(Games!$A$2:$A$5969,$A294,Games!$H$2:$H$5969)+SUMIF(Games!$B$2:$B$5969,$A294,Games!$G$2:$G$5969)</f>
        <v>323</v>
      </c>
      <c r="M294" s="0" t="n">
        <f aca="false">SUMIF(Games!$A:$A,$A294,Games!I:I)</f>
        <v>9</v>
      </c>
      <c r="N294" s="0" t="n">
        <f aca="false">COUNTIF(Games!$A:$A,$A294)-M294</f>
        <v>7</v>
      </c>
      <c r="O294" s="0" t="n">
        <f aca="false">I294-J294</f>
        <v>57</v>
      </c>
      <c r="P294" s="0" t="n">
        <f aca="false">IFERROR(O294/Y294,0)</f>
        <v>1.67647058823529</v>
      </c>
      <c r="Q294" s="0" t="n">
        <f aca="false">L294-K294</f>
        <v>-72</v>
      </c>
      <c r="R294" s="0" t="n">
        <f aca="false">IFERROR(Q294/Y294,0)</f>
        <v>-2.11764705882353</v>
      </c>
      <c r="S294" s="0" t="s">
        <v>728</v>
      </c>
      <c r="T294" s="0" t="n">
        <f aca="false">IFERROR((B294/(B294+C294))*25,0)+IFERROR((D294/(D294+E294))*25,0)+IFERROR((F294/(F294+G294))*10,0)+H294+((P294-RDAVG)/RebSD)*10+((R294-TODAVG)/TOSD)*6</f>
        <v>80.695531680918</v>
      </c>
      <c r="U294" s="0" t="n">
        <f aca="false">W294*X294</f>
        <v>0.28805502379887</v>
      </c>
      <c r="V294" s="0" t="n">
        <f aca="false">RANK(U294,U$2:U$352)</f>
        <v>125</v>
      </c>
      <c r="W294" s="0" t="n">
        <f aca="false">IFERROR((D294-C294)/(D294+E294-(B294+C294)),0)</f>
        <v>0.552238805970149</v>
      </c>
      <c r="X294" s="0" t="n">
        <f aca="false">IFERROR((F294-((B294+C294)*B294))/((F294+G294)-(B294+C294)^2),0)</f>
        <v>0.521613151203359</v>
      </c>
      <c r="Y294" s="0" t="n">
        <f aca="false">COUNTIFS(Games!$A$2:$A$5969,$A294,Games!$E$2:$E$5969,"&lt;&gt;")+COUNTIFS(Games!$B$2:$B$5969,$A294,Games!$F$2:$F$5969,"&lt;&gt;")</f>
        <v>34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SUMIF(Games!$A$2:$A$5969,$A295,Games!$I$2:$I$5969)+SUMIF(Games!$B$2:$B$5969,$A295,Games!$J$2:$J$5969)</f>
        <v>18</v>
      </c>
      <c r="C295" s="0" t="n">
        <f aca="false">COUNTIF(Games!$A:$A,$A295)+COUNTIF(Games!$B:$B,$A295)-B295</f>
        <v>14</v>
      </c>
      <c r="D295" s="0" t="n">
        <f aca="false">SUMIF(Games!$A$2:$A$5969,$A295,Games!$M$2:$M$5969)+SUMIF(Games!$B$2:$B$5969,$A295,Games!$K$2:$K$5969)</f>
        <v>500</v>
      </c>
      <c r="E295" s="0" t="n">
        <f aca="false">SUMIF(Games!$A$2:$A$5969,$A295,Games!$N$2:$N$5969)+SUMIF(Games!$B$2:$B$5969,$A295,Games!$L$2:$L$5969)</f>
        <v>469</v>
      </c>
      <c r="F295" s="0" t="n">
        <f aca="false">SUMIF(Games!$A$2:$A$5969,$A295,Games!$Q$2:$Q$5969)+SUMIF(Games!$B$2:$B$5969,$A295,Games!$O$2:$O$5969)</f>
        <v>15565</v>
      </c>
      <c r="G295" s="0" t="n">
        <f aca="false">SUMIF(Games!$A$2:$A$5969,$A295,Games!$R$2:$R$5969)+SUMIF(Games!$B$2:$B$5969,$A295,Games!$P$2:$P$5969)</f>
        <v>14608</v>
      </c>
      <c r="H295" s="0" t="n">
        <f aca="false">SUMIF(Games!$A$2:$A$5969,$A295,Games!$S$2:$S$5969)+SUMIF(Games!$B$2:$B$5969,$A295,Games!$T$2:$T$5969)</f>
        <v>27.6440305379735</v>
      </c>
      <c r="I295" s="0" t="n">
        <f aca="false">SUMIF(Games!$A$2:$A$5969,$A295,Games!$E$2:$E$5969)+SUMIF(Games!$B$2:$B$5969,$A295,Games!$F$2:$F$5969)</f>
        <v>1220</v>
      </c>
      <c r="J295" s="0" t="n">
        <f aca="false">SUMIF(Games!$A$2:$A$5969,$A295,Games!$F$2:$F$5969)+SUMIF(Games!$B$2:$B$5969,$A295,Games!$E$2:$E$5969)</f>
        <v>1047</v>
      </c>
      <c r="K295" s="0" t="n">
        <f aca="false">SUMIF(Games!$A$2:$A$5969,$A295,Games!$G$2:$G$5969)+SUMIF(Games!$B$2:$B$5969,$A295,Games!$H$2:$H$5969)</f>
        <v>405</v>
      </c>
      <c r="L295" s="0" t="n">
        <f aca="false">SUMIF(Games!$A$2:$A$5969,$A295,Games!$H$2:$H$5969)+SUMIF(Games!$B$2:$B$5969,$A295,Games!$G$2:$G$5969)</f>
        <v>424</v>
      </c>
      <c r="M295" s="0" t="n">
        <f aca="false">SUMIF(Games!$A:$A,$A295,Games!I:I)</f>
        <v>8</v>
      </c>
      <c r="N295" s="0" t="n">
        <f aca="false">COUNTIF(Games!$A:$A,$A295)-M295</f>
        <v>10</v>
      </c>
      <c r="O295" s="0" t="n">
        <f aca="false">I295-J295</f>
        <v>173</v>
      </c>
      <c r="P295" s="0" t="n">
        <f aca="false">IFERROR(O295/Y295,0)</f>
        <v>5.40625</v>
      </c>
      <c r="Q295" s="0" t="n">
        <f aca="false">L295-K295</f>
        <v>19</v>
      </c>
      <c r="R295" s="0" t="n">
        <f aca="false">IFERROR(Q295/Y295,0)</f>
        <v>0.59375</v>
      </c>
      <c r="S295" s="0" t="s">
        <v>748</v>
      </c>
      <c r="T295" s="0" t="n">
        <f aca="false">IFERROR((B295/(B295+C295))*25,0)+IFERROR((D295/(D295+E295))*25,0)+IFERROR((F295/(F295+G295))*10,0)+H295+((P295-RDAVG)/RebSD)*10+((R295-TODAVG)/TOSD)*6</f>
        <v>74.8663904992527</v>
      </c>
      <c r="U295" s="0" t="n">
        <f aca="false">W295*X295</f>
        <v>0.266713917119537</v>
      </c>
      <c r="V295" s="0" t="n">
        <f aca="false">RANK(U295,U$2:U$352)</f>
        <v>199</v>
      </c>
      <c r="W295" s="0" t="n">
        <f aca="false">IFERROR((D295-C295)/(D295+E295-(B295+C295)),0)</f>
        <v>0.518676627534685</v>
      </c>
      <c r="X295" s="0" t="n">
        <f aca="false">IFERROR((F295-((B295+C295)*B295))/((F295+G295)-(B295+C295)^2),0)</f>
        <v>0.514220041853923</v>
      </c>
      <c r="Y295" s="0" t="n">
        <f aca="false">COUNTIFS(Games!$A$2:$A$5969,$A295,Games!$E$2:$E$5969,"&lt;&gt;")+COUNTIFS(Games!$B$2:$B$5969,$A295,Games!$F$2:$F$5969,"&lt;&gt;")</f>
        <v>32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SUMIF(Games!$A$2:$A$5969,$A296,Games!$I$2:$I$5969)+SUMIF(Games!$B$2:$B$5969,$A296,Games!$J$2:$J$5969)</f>
        <v>16</v>
      </c>
      <c r="C296" s="0" t="n">
        <f aca="false">COUNTIF(Games!$A:$A,$A296)+COUNTIF(Games!$B:$B,$A296)-B296</f>
        <v>16</v>
      </c>
      <c r="D296" s="0" t="n">
        <f aca="false">SUMIF(Games!$A$2:$A$5969,$A296,Games!$M$2:$M$5969)+SUMIF(Games!$B$2:$B$5969,$A296,Games!$K$2:$K$5969)</f>
        <v>524</v>
      </c>
      <c r="E296" s="0" t="n">
        <f aca="false">SUMIF(Games!$A$2:$A$5969,$A296,Games!$N$2:$N$5969)+SUMIF(Games!$B$2:$B$5969,$A296,Games!$L$2:$L$5969)</f>
        <v>474</v>
      </c>
      <c r="F296" s="0" t="n">
        <f aca="false">SUMIF(Games!$A$2:$A$5969,$A296,Games!$Q$2:$Q$5969)+SUMIF(Games!$B$2:$B$5969,$A296,Games!$O$2:$O$5969)</f>
        <v>15499</v>
      </c>
      <c r="G296" s="0" t="n">
        <f aca="false">SUMIF(Games!$A$2:$A$5969,$A296,Games!$R$2:$R$5969)+SUMIF(Games!$B$2:$B$5969,$A296,Games!$P$2:$P$5969)</f>
        <v>15372</v>
      </c>
      <c r="H296" s="0" t="n">
        <f aca="false">SUMIF(Games!$A$2:$A$5969,$A296,Games!$S$2:$S$5969)+SUMIF(Games!$B$2:$B$5969,$A296,Games!$T$2:$T$5969)</f>
        <v>6.32606111331256</v>
      </c>
      <c r="I296" s="0" t="n">
        <f aca="false">SUMIF(Games!$A$2:$A$5969,$A296,Games!$E$2:$E$5969)+SUMIF(Games!$B$2:$B$5969,$A296,Games!$F$2:$F$5969)</f>
        <v>1164</v>
      </c>
      <c r="J296" s="0" t="n">
        <f aca="false">SUMIF(Games!$A$2:$A$5969,$A296,Games!$F$2:$F$5969)+SUMIF(Games!$B$2:$B$5969,$A296,Games!$E$2:$E$5969)</f>
        <v>1149</v>
      </c>
      <c r="K296" s="0" t="n">
        <f aca="false">SUMIF(Games!$A$2:$A$5969,$A296,Games!$G$2:$G$5969)+SUMIF(Games!$B$2:$B$5969,$A296,Games!$H$2:$H$5969)</f>
        <v>402</v>
      </c>
      <c r="L296" s="0" t="n">
        <f aca="false">SUMIF(Games!$A$2:$A$5969,$A296,Games!$H$2:$H$5969)+SUMIF(Games!$B$2:$B$5969,$A296,Games!$G$2:$G$5969)</f>
        <v>370</v>
      </c>
      <c r="M296" s="0" t="n">
        <f aca="false">SUMIF(Games!$A:$A,$A296,Games!I:I)</f>
        <v>4</v>
      </c>
      <c r="N296" s="0" t="n">
        <f aca="false">COUNTIF(Games!$A:$A,$A296)-M296</f>
        <v>12</v>
      </c>
      <c r="O296" s="0" t="n">
        <f aca="false">I296-J296</f>
        <v>15</v>
      </c>
      <c r="P296" s="0" t="n">
        <f aca="false">IFERROR(O296/Y296,0)</f>
        <v>0.46875</v>
      </c>
      <c r="Q296" s="0" t="n">
        <f aca="false">L296-K296</f>
        <v>-32</v>
      </c>
      <c r="R296" s="0" t="n">
        <f aca="false">IFERROR(Q296/Y296,0)</f>
        <v>-1</v>
      </c>
      <c r="S296" s="0" t="s">
        <v>732</v>
      </c>
      <c r="T296" s="0" t="n">
        <f aca="false">IFERROR((B296/(B296+C296))*25,0)+IFERROR((D296/(D296+E296))*25,0)+IFERROR((F296/(F296+G296))*10,0)+H296+((P296-RDAVG)/RebSD)*10+((R296-TODAVG)/TOSD)*6</f>
        <v>33.241409720393</v>
      </c>
      <c r="U296" s="0" t="n">
        <f aca="false">W296*X296</f>
        <v>0.26405877705768</v>
      </c>
      <c r="V296" s="0" t="n">
        <f aca="false">RANK(U296,U$2:U$352)</f>
        <v>216</v>
      </c>
      <c r="W296" s="0" t="n">
        <f aca="false">IFERROR((D296-C296)/(D296+E296-(B296+C296)),0)</f>
        <v>0.525879917184265</v>
      </c>
      <c r="X296" s="0" t="n">
        <f aca="false">IFERROR((F296-((B296+C296)*B296))/((F296+G296)-(B296+C296)^2),0)</f>
        <v>0.502127517003384</v>
      </c>
      <c r="Y296" s="0" t="n">
        <f aca="false">COUNTIFS(Games!$A$2:$A$5969,$A296,Games!$E$2:$E$5969,"&lt;&gt;")+COUNTIFS(Games!$B$2:$B$5969,$A296,Games!$F$2:$F$5969,"&lt;&gt;")</f>
        <v>32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SUMIF(Games!$A$2:$A$5969,$A297,Games!$I$2:$I$5969)+SUMIF(Games!$B$2:$B$5969,$A297,Games!$J$2:$J$5969)</f>
        <v>14</v>
      </c>
      <c r="C297" s="0" t="n">
        <f aca="false">COUNTIF(Games!$A:$A,$A297)+COUNTIF(Games!$B:$B,$A297)-B297</f>
        <v>17</v>
      </c>
      <c r="D297" s="0" t="n">
        <f aca="false">SUMIF(Games!$A$2:$A$5969,$A297,Games!$M$2:$M$5969)+SUMIF(Games!$B$2:$B$5969,$A297,Games!$K$2:$K$5969)</f>
        <v>549</v>
      </c>
      <c r="E297" s="0" t="n">
        <f aca="false">SUMIF(Games!$A$2:$A$5969,$A297,Games!$N$2:$N$5969)+SUMIF(Games!$B$2:$B$5969,$A297,Games!$L$2:$L$5969)</f>
        <v>466</v>
      </c>
      <c r="F297" s="0" t="n">
        <f aca="false">SUMIF(Games!$A$2:$A$5969,$A297,Games!$Q$2:$Q$5969)+SUMIF(Games!$B$2:$B$5969,$A297,Games!$O$2:$O$5969)</f>
        <v>17368</v>
      </c>
      <c r="G297" s="0" t="n">
        <f aca="false">SUMIF(Games!$A$2:$A$5969,$A297,Games!$R$2:$R$5969)+SUMIF(Games!$B$2:$B$5969,$A297,Games!$P$2:$P$5969)</f>
        <v>15129</v>
      </c>
      <c r="H297" s="0" t="n">
        <f aca="false">SUMIF(Games!$A$2:$A$5969,$A297,Games!$S$2:$S$5969)+SUMIF(Games!$B$2:$B$5969,$A297,Games!$T$2:$T$5969)</f>
        <v>11.0151699947552</v>
      </c>
      <c r="I297" s="0" t="n">
        <f aca="false">SUMIF(Games!$A$2:$A$5969,$A297,Games!$E$2:$E$5969)+SUMIF(Games!$B$2:$B$5969,$A297,Games!$F$2:$F$5969)</f>
        <v>1068</v>
      </c>
      <c r="J297" s="0" t="n">
        <f aca="false">SUMIF(Games!$A$2:$A$5969,$A297,Games!$F$2:$F$5969)+SUMIF(Games!$B$2:$B$5969,$A297,Games!$E$2:$E$5969)</f>
        <v>1111</v>
      </c>
      <c r="K297" s="0" t="n">
        <f aca="false">SUMIF(Games!$A$2:$A$5969,$A297,Games!$G$2:$G$5969)+SUMIF(Games!$B$2:$B$5969,$A297,Games!$H$2:$H$5969)</f>
        <v>409</v>
      </c>
      <c r="L297" s="0" t="n">
        <f aca="false">SUMIF(Games!$A$2:$A$5969,$A297,Games!$H$2:$H$5969)+SUMIF(Games!$B$2:$B$5969,$A297,Games!$G$2:$G$5969)</f>
        <v>374</v>
      </c>
      <c r="M297" s="0" t="n">
        <f aca="false">SUMIF(Games!$A:$A,$A297,Games!I:I)</f>
        <v>5</v>
      </c>
      <c r="N297" s="0" t="n">
        <f aca="false">COUNTIF(Games!$A:$A,$A297)-M297</f>
        <v>10</v>
      </c>
      <c r="O297" s="0" t="n">
        <f aca="false">I297-J297</f>
        <v>-43</v>
      </c>
      <c r="P297" s="0" t="n">
        <f aca="false">IFERROR(O297/Y297,0)</f>
        <v>-1.38709677419355</v>
      </c>
      <c r="Q297" s="0" t="n">
        <f aca="false">L297-K297</f>
        <v>-35</v>
      </c>
      <c r="R297" s="0" t="n">
        <f aca="false">IFERROR(Q297/Y297,0)</f>
        <v>-1.12903225806452</v>
      </c>
      <c r="S297" s="0" t="s">
        <v>751</v>
      </c>
      <c r="T297" s="0" t="n">
        <f aca="false">IFERROR((B297/(B297+C297))*25,0)+IFERROR((D297/(D297+E297))*25,0)+IFERROR((F297/(F297+G297))*10,0)+H297+((P297-RDAVG)/RebSD)*10+((R297-TODAVG)/TOSD)*6</f>
        <v>31.8635043302609</v>
      </c>
      <c r="U297" s="0" t="n">
        <f aca="false">W297*X297</f>
        <v>0.29031500455796</v>
      </c>
      <c r="V297" s="0" t="n">
        <f aca="false">RANK(U297,U$2:U$352)</f>
        <v>118</v>
      </c>
      <c r="W297" s="0" t="n">
        <f aca="false">IFERROR((D297-C297)/(D297+E297-(B297+C297)),0)</f>
        <v>0.540650406504065</v>
      </c>
      <c r="X297" s="0" t="n">
        <f aca="false">IFERROR((F297-((B297+C297)*B297))/((F297+G297)-(B297+C297)^2),0)</f>
        <v>0.53697361745307</v>
      </c>
      <c r="Y297" s="0" t="n">
        <f aca="false">COUNTIFS(Games!$A$2:$A$5969,$A297,Games!$E$2:$E$5969,"&lt;&gt;")+COUNTIFS(Games!$B$2:$B$5969,$A297,Games!$F$2:$F$5969,"&lt;&gt;")</f>
        <v>31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SUMIF(Games!$A$2:$A$5969,$A298,Games!$I$2:$I$5969)+SUMIF(Games!$B$2:$B$5969,$A298,Games!$J$2:$J$5969)</f>
        <v>19</v>
      </c>
      <c r="C298" s="0" t="n">
        <f aca="false">COUNTIF(Games!$A:$A,$A298)+COUNTIF(Games!$B:$B,$A298)-B298</f>
        <v>12</v>
      </c>
      <c r="D298" s="0" t="n">
        <f aca="false">SUMIF(Games!$A$2:$A$5969,$A298,Games!$M$2:$M$5969)+SUMIF(Games!$B$2:$B$5969,$A298,Games!$K$2:$K$5969)</f>
        <v>534</v>
      </c>
      <c r="E298" s="0" t="n">
        <f aca="false">SUMIF(Games!$A$2:$A$5969,$A298,Games!$N$2:$N$5969)+SUMIF(Games!$B$2:$B$5969,$A298,Games!$L$2:$L$5969)</f>
        <v>472</v>
      </c>
      <c r="F298" s="0" t="n">
        <f aca="false">SUMIF(Games!$A$2:$A$5969,$A298,Games!$Q$2:$Q$5969)+SUMIF(Games!$B$2:$B$5969,$A298,Games!$O$2:$O$5969)</f>
        <v>17585</v>
      </c>
      <c r="G298" s="0" t="n">
        <f aca="false">SUMIF(Games!$A$2:$A$5969,$A298,Games!$R$2:$R$5969)+SUMIF(Games!$B$2:$B$5969,$A298,Games!$P$2:$P$5969)</f>
        <v>14831</v>
      </c>
      <c r="H298" s="0" t="n">
        <f aca="false">SUMIF(Games!$A$2:$A$5969,$A298,Games!$S$2:$S$5969)+SUMIF(Games!$B$2:$B$5969,$A298,Games!$T$2:$T$5969)</f>
        <v>30.2326865208414</v>
      </c>
      <c r="I298" s="0" t="n">
        <f aca="false">SUMIF(Games!$A$2:$A$5969,$A298,Games!$E$2:$E$5969)+SUMIF(Games!$B$2:$B$5969,$A298,Games!$F$2:$F$5969)</f>
        <v>1177</v>
      </c>
      <c r="J298" s="0" t="n">
        <f aca="false">SUMIF(Games!$A$2:$A$5969,$A298,Games!$F$2:$F$5969)+SUMIF(Games!$B$2:$B$5969,$A298,Games!$E$2:$E$5969)</f>
        <v>1084</v>
      </c>
      <c r="K298" s="0" t="n">
        <f aca="false">SUMIF(Games!$A$2:$A$5969,$A298,Games!$G$2:$G$5969)+SUMIF(Games!$B$2:$B$5969,$A298,Games!$H$2:$H$5969)</f>
        <v>399</v>
      </c>
      <c r="L298" s="0" t="n">
        <f aca="false">SUMIF(Games!$A$2:$A$5969,$A298,Games!$H$2:$H$5969)+SUMIF(Games!$B$2:$B$5969,$A298,Games!$G$2:$G$5969)</f>
        <v>382</v>
      </c>
      <c r="M298" s="0" t="n">
        <f aca="false">SUMIF(Games!$A:$A,$A298,Games!I:I)</f>
        <v>6</v>
      </c>
      <c r="N298" s="0" t="n">
        <f aca="false">COUNTIF(Games!$A:$A,$A298)-M298</f>
        <v>7</v>
      </c>
      <c r="O298" s="0" t="n">
        <f aca="false">I298-J298</f>
        <v>93</v>
      </c>
      <c r="P298" s="0" t="n">
        <f aca="false">IFERROR(O298/Y298,0)</f>
        <v>3</v>
      </c>
      <c r="Q298" s="0" t="n">
        <f aca="false">L298-K298</f>
        <v>-17</v>
      </c>
      <c r="R298" s="0" t="n">
        <f aca="false">IFERROR(Q298/Y298,0)</f>
        <v>-0.548387096774194</v>
      </c>
      <c r="S298" s="0" t="s">
        <v>751</v>
      </c>
      <c r="T298" s="0" t="n">
        <f aca="false">IFERROR((B298/(B298+C298))*25,0)+IFERROR((D298/(D298+E298))*25,0)+IFERROR((F298/(F298+G298))*10,0)+H298+((P298-RDAVG)/RebSD)*10+((R298-TODAVG)/TOSD)*6</f>
        <v>69.0063549345042</v>
      </c>
      <c r="U298" s="0" t="n">
        <f aca="false">W298*X298</f>
        <v>0.289283005025494</v>
      </c>
      <c r="V298" s="0" t="n">
        <f aca="false">RANK(U298,U$2:U$352)</f>
        <v>122</v>
      </c>
      <c r="W298" s="0" t="n">
        <f aca="false">IFERROR((D298-C298)/(D298+E298-(B298+C298)),0)</f>
        <v>0.535384615384615</v>
      </c>
      <c r="X298" s="0" t="n">
        <f aca="false">IFERROR((F298-((B298+C298)*B298))/((F298+G298)-(B298+C298)^2),0)</f>
        <v>0.540327451915435</v>
      </c>
      <c r="Y298" s="0" t="n">
        <f aca="false">COUNTIFS(Games!$A$2:$A$5969,$A298,Games!$E$2:$E$5969,"&lt;&gt;")+COUNTIFS(Games!$B$2:$B$5969,$A298,Games!$F$2:$F$5969,"&lt;&gt;")</f>
        <v>31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SUMIF(Games!$A$2:$A$5969,$A299,Games!$I$2:$I$5969)+SUMIF(Games!$B$2:$B$5969,$A299,Games!$J$2:$J$5969)</f>
        <v>20</v>
      </c>
      <c r="C299" s="0" t="n">
        <f aca="false">COUNTIF(Games!$A:$A,$A299)+COUNTIF(Games!$B:$B,$A299)-B299</f>
        <v>13</v>
      </c>
      <c r="D299" s="0" t="n">
        <f aca="false">SUMIF(Games!$A$2:$A$5969,$A299,Games!$M$2:$M$5969)+SUMIF(Games!$B$2:$B$5969,$A299,Games!$K$2:$K$5969)</f>
        <v>538</v>
      </c>
      <c r="E299" s="0" t="n">
        <f aca="false">SUMIF(Games!$A$2:$A$5969,$A299,Games!$N$2:$N$5969)+SUMIF(Games!$B$2:$B$5969,$A299,Games!$L$2:$L$5969)</f>
        <v>501</v>
      </c>
      <c r="F299" s="0" t="n">
        <f aca="false">SUMIF(Games!$A$2:$A$5969,$A299,Games!$Q$2:$Q$5969)+SUMIF(Games!$B$2:$B$5969,$A299,Games!$O$2:$O$5969)</f>
        <v>17525</v>
      </c>
      <c r="G299" s="0" t="n">
        <f aca="false">SUMIF(Games!$A$2:$A$5969,$A299,Games!$R$2:$R$5969)+SUMIF(Games!$B$2:$B$5969,$A299,Games!$P$2:$P$5969)</f>
        <v>15330</v>
      </c>
      <c r="H299" s="0" t="n">
        <f aca="false">SUMIF(Games!$A$2:$A$5969,$A299,Games!$S$2:$S$5969)+SUMIF(Games!$B$2:$B$5969,$A299,Games!$T$2:$T$5969)</f>
        <v>41.4485392223089</v>
      </c>
      <c r="I299" s="0" t="n">
        <f aca="false">SUMIF(Games!$A$2:$A$5969,$A299,Games!$E$2:$E$5969)+SUMIF(Games!$B$2:$B$5969,$A299,Games!$F$2:$F$5969)</f>
        <v>1256</v>
      </c>
      <c r="J299" s="0" t="n">
        <f aca="false">SUMIF(Games!$A$2:$A$5969,$A299,Games!$F$2:$F$5969)+SUMIF(Games!$B$2:$B$5969,$A299,Games!$E$2:$E$5969)</f>
        <v>1036</v>
      </c>
      <c r="K299" s="0" t="n">
        <f aca="false">SUMIF(Games!$A$2:$A$5969,$A299,Games!$G$2:$G$5969)+SUMIF(Games!$B$2:$B$5969,$A299,Games!$H$2:$H$5969)</f>
        <v>437</v>
      </c>
      <c r="L299" s="0" t="n">
        <f aca="false">SUMIF(Games!$A$2:$A$5969,$A299,Games!$H$2:$H$5969)+SUMIF(Games!$B$2:$B$5969,$A299,Games!$G$2:$G$5969)</f>
        <v>414</v>
      </c>
      <c r="M299" s="0" t="n">
        <f aca="false">SUMIF(Games!$A:$A,$A299,Games!I:I)</f>
        <v>5</v>
      </c>
      <c r="N299" s="0" t="n">
        <f aca="false">COUNTIF(Games!$A:$A,$A299)-M299</f>
        <v>8</v>
      </c>
      <c r="O299" s="0" t="n">
        <f aca="false">I299-J299</f>
        <v>220</v>
      </c>
      <c r="P299" s="0" t="n">
        <f aca="false">IFERROR(O299/Y299,0)</f>
        <v>6.66666666666667</v>
      </c>
      <c r="Q299" s="0" t="n">
        <f aca="false">L299-K299</f>
        <v>-23</v>
      </c>
      <c r="R299" s="0" t="n">
        <f aca="false">IFERROR(Q299/Y299,0)</f>
        <v>-0.696969696969697</v>
      </c>
      <c r="S299" s="0" t="s">
        <v>749</v>
      </c>
      <c r="T299" s="0" t="n">
        <f aca="false">IFERROR((B299/(B299+C299))*25,0)+IFERROR((D299/(D299+E299))*25,0)+IFERROR((F299/(F299+G299))*10,0)+H299+((P299-RDAVG)/RebSD)*10+((R299-TODAVG)/TOSD)*6</f>
        <v>89.365119798294</v>
      </c>
      <c r="U299" s="0" t="n">
        <f aca="false">W299*X299</f>
        <v>0.277067213291428</v>
      </c>
      <c r="V299" s="0" t="n">
        <f aca="false">RANK(U299,U$2:U$352)</f>
        <v>156</v>
      </c>
      <c r="W299" s="0" t="n">
        <f aca="false">IFERROR((D299-C299)/(D299+E299-(B299+C299)),0)</f>
        <v>0.521868787276342</v>
      </c>
      <c r="X299" s="0" t="n">
        <f aca="false">IFERROR((F299-((B299+C299)*B299))/((F299+G299)-(B299+C299)^2),0)</f>
        <v>0.53091355537367</v>
      </c>
      <c r="Y299" s="0" t="n">
        <f aca="false">COUNTIFS(Games!$A$2:$A$5969,$A299,Games!$E$2:$E$5969,"&lt;&gt;")+COUNTIFS(Games!$B$2:$B$5969,$A299,Games!$F$2:$F$5969,"&lt;&gt;")</f>
        <v>33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SUMIF(Games!$A$2:$A$5969,$A300,Games!$I$2:$I$5969)+SUMIF(Games!$B$2:$B$5969,$A300,Games!$J$2:$J$5969)</f>
        <v>22</v>
      </c>
      <c r="C300" s="0" t="n">
        <f aca="false">COUNTIF(Games!$A:$A,$A300)+COUNTIF(Games!$B:$B,$A300)-B300</f>
        <v>10</v>
      </c>
      <c r="D300" s="0" t="n">
        <f aca="false">SUMIF(Games!$A$2:$A$5969,$A300,Games!$M$2:$M$5969)+SUMIF(Games!$B$2:$B$5969,$A300,Games!$K$2:$K$5969)</f>
        <v>459</v>
      </c>
      <c r="E300" s="0" t="n">
        <f aca="false">SUMIF(Games!$A$2:$A$5969,$A300,Games!$N$2:$N$5969)+SUMIF(Games!$B$2:$B$5969,$A300,Games!$L$2:$L$5969)</f>
        <v>534</v>
      </c>
      <c r="F300" s="0" t="n">
        <f aca="false">SUMIF(Games!$A$2:$A$5969,$A300,Games!$Q$2:$Q$5969)+SUMIF(Games!$B$2:$B$5969,$A300,Games!$O$2:$O$5969)</f>
        <v>15542</v>
      </c>
      <c r="G300" s="0" t="n">
        <f aca="false">SUMIF(Games!$A$2:$A$5969,$A300,Games!$R$2:$R$5969)+SUMIF(Games!$B$2:$B$5969,$A300,Games!$P$2:$P$5969)</f>
        <v>15372</v>
      </c>
      <c r="H300" s="0" t="n">
        <f aca="false">SUMIF(Games!$A$2:$A$5969,$A300,Games!$S$2:$S$5969)+SUMIF(Games!$B$2:$B$5969,$A300,Games!$T$2:$T$5969)</f>
        <v>28.3296740844827</v>
      </c>
      <c r="I300" s="0" t="n">
        <f aca="false">SUMIF(Games!$A$2:$A$5969,$A300,Games!$E$2:$E$5969)+SUMIF(Games!$B$2:$B$5969,$A300,Games!$F$2:$F$5969)</f>
        <v>1191</v>
      </c>
      <c r="J300" s="0" t="n">
        <f aca="false">SUMIF(Games!$A$2:$A$5969,$A300,Games!$F$2:$F$5969)+SUMIF(Games!$B$2:$B$5969,$A300,Games!$E$2:$E$5969)</f>
        <v>964</v>
      </c>
      <c r="K300" s="0" t="n">
        <f aca="false">SUMIF(Games!$A$2:$A$5969,$A300,Games!$G$2:$G$5969)+SUMIF(Games!$B$2:$B$5969,$A300,Games!$H$2:$H$5969)</f>
        <v>371</v>
      </c>
      <c r="L300" s="0" t="n">
        <f aca="false">SUMIF(Games!$A$2:$A$5969,$A300,Games!$H$2:$H$5969)+SUMIF(Games!$B$2:$B$5969,$A300,Games!$G$2:$G$5969)</f>
        <v>368</v>
      </c>
      <c r="M300" s="0" t="n">
        <f aca="false">SUMIF(Games!$A:$A,$A300,Games!I:I)</f>
        <v>8</v>
      </c>
      <c r="N300" s="0" t="n">
        <f aca="false">COUNTIF(Games!$A:$A,$A300)-M300</f>
        <v>7</v>
      </c>
      <c r="O300" s="0" t="n">
        <f aca="false">I300-J300</f>
        <v>227</v>
      </c>
      <c r="P300" s="0" t="n">
        <f aca="false">IFERROR(O300/Y300,0)</f>
        <v>7.09375</v>
      </c>
      <c r="Q300" s="0" t="n">
        <f aca="false">L300-K300</f>
        <v>-3</v>
      </c>
      <c r="R300" s="0" t="n">
        <f aca="false">IFERROR(Q300/Y300,0)</f>
        <v>-0.09375</v>
      </c>
      <c r="S300" s="0" t="s">
        <v>738</v>
      </c>
      <c r="T300" s="0" t="n">
        <f aca="false">IFERROR((B300/(B300+C300))*25,0)+IFERROR((D300/(D300+E300))*25,0)+IFERROR((F300/(F300+G300))*10,0)+H300+((P300-RDAVG)/RebSD)*10+((R300-TODAVG)/TOSD)*6</f>
        <v>79.7020967051964</v>
      </c>
      <c r="U300" s="0" t="n">
        <f aca="false">W300*X300</f>
        <v>0.231938265488895</v>
      </c>
      <c r="V300" s="0" t="n">
        <f aca="false">RANK(U300,U$2:U$352)</f>
        <v>313</v>
      </c>
      <c r="W300" s="0" t="n">
        <f aca="false">IFERROR((D300-C300)/(D300+E300-(B300+C300)),0)</f>
        <v>0.467221644120708</v>
      </c>
      <c r="X300" s="0" t="n">
        <f aca="false">IFERROR((F300-((B300+C300)*B300))/((F300+G300)-(B300+C300)^2),0)</f>
        <v>0.496420207427233</v>
      </c>
      <c r="Y300" s="0" t="n">
        <f aca="false">COUNTIFS(Games!$A$2:$A$5969,$A300,Games!$E$2:$E$5969,"&lt;&gt;")+COUNTIFS(Games!$B$2:$B$5969,$A300,Games!$F$2:$F$5969,"&lt;&gt;")</f>
        <v>32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SUMIF(Games!$A$2:$A$5969,$A301,Games!$I$2:$I$5969)+SUMIF(Games!$B$2:$B$5969,$A301,Games!$J$2:$J$5969)</f>
        <v>22</v>
      </c>
      <c r="C301" s="0" t="n">
        <f aca="false">COUNTIF(Games!$A:$A,$A301)+COUNTIF(Games!$B:$B,$A301)-B301</f>
        <v>11</v>
      </c>
      <c r="D301" s="0" t="n">
        <f aca="false">SUMIF(Games!$A$2:$A$5969,$A301,Games!$M$2:$M$5969)+SUMIF(Games!$B$2:$B$5969,$A301,Games!$K$2:$K$5969)</f>
        <v>522</v>
      </c>
      <c r="E301" s="0" t="n">
        <f aca="false">SUMIF(Games!$A$2:$A$5969,$A301,Games!$N$2:$N$5969)+SUMIF(Games!$B$2:$B$5969,$A301,Games!$L$2:$L$5969)</f>
        <v>501</v>
      </c>
      <c r="F301" s="0" t="n">
        <f aca="false">SUMIF(Games!$A$2:$A$5969,$A301,Games!$Q$2:$Q$5969)+SUMIF(Games!$B$2:$B$5969,$A301,Games!$O$2:$O$5969)</f>
        <v>16732</v>
      </c>
      <c r="G301" s="0" t="n">
        <f aca="false">SUMIF(Games!$A$2:$A$5969,$A301,Games!$R$2:$R$5969)+SUMIF(Games!$B$2:$B$5969,$A301,Games!$P$2:$P$5969)</f>
        <v>15054</v>
      </c>
      <c r="H301" s="0" t="n">
        <f aca="false">SUMIF(Games!$A$2:$A$5969,$A301,Games!$S$2:$S$5969)+SUMIF(Games!$B$2:$B$5969,$A301,Games!$T$2:$T$5969)</f>
        <v>24.8658158581424</v>
      </c>
      <c r="I301" s="0" t="n">
        <f aca="false">SUMIF(Games!$A$2:$A$5969,$A301,Games!$E$2:$E$5969)+SUMIF(Games!$B$2:$B$5969,$A301,Games!$F$2:$F$5969)</f>
        <v>1066</v>
      </c>
      <c r="J301" s="0" t="n">
        <f aca="false">SUMIF(Games!$A$2:$A$5969,$A301,Games!$F$2:$F$5969)+SUMIF(Games!$B$2:$B$5969,$A301,Games!$E$2:$E$5969)</f>
        <v>1134</v>
      </c>
      <c r="K301" s="0" t="n">
        <f aca="false">SUMIF(Games!$A$2:$A$5969,$A301,Games!$G$2:$G$5969)+SUMIF(Games!$B$2:$B$5969,$A301,Games!$H$2:$H$5969)</f>
        <v>430</v>
      </c>
      <c r="L301" s="0" t="n">
        <f aca="false">SUMIF(Games!$A$2:$A$5969,$A301,Games!$H$2:$H$5969)+SUMIF(Games!$B$2:$B$5969,$A301,Games!$G$2:$G$5969)</f>
        <v>509</v>
      </c>
      <c r="M301" s="0" t="n">
        <f aca="false">SUMIF(Games!$A:$A,$A301,Games!I:I)</f>
        <v>9</v>
      </c>
      <c r="N301" s="0" t="n">
        <f aca="false">COUNTIF(Games!$A:$A,$A301)-M301</f>
        <v>8</v>
      </c>
      <c r="O301" s="0" t="n">
        <f aca="false">I301-J301</f>
        <v>-68</v>
      </c>
      <c r="P301" s="0" t="n">
        <f aca="false">IFERROR(O301/Y301,0)</f>
        <v>-2.06060606060606</v>
      </c>
      <c r="Q301" s="0" t="n">
        <f aca="false">L301-K301</f>
        <v>79</v>
      </c>
      <c r="R301" s="0" t="n">
        <f aca="false">IFERROR(Q301/Y301,0)</f>
        <v>2.39393939393939</v>
      </c>
      <c r="S301" s="0" t="s">
        <v>744</v>
      </c>
      <c r="T301" s="0" t="n">
        <f aca="false">IFERROR((B301/(B301+C301))*25,0)+IFERROR((D301/(D301+E301))*25,0)+IFERROR((F301/(F301+G301))*10,0)+H301+((P301-RDAVG)/RebSD)*10+((R301-TODAVG)/TOSD)*6</f>
        <v>59.6244450302951</v>
      </c>
      <c r="U301" s="0" t="n">
        <f aca="false">W301*X301</f>
        <v>0.269136489829066</v>
      </c>
      <c r="V301" s="0" t="n">
        <f aca="false">RANK(U301,U$2:U$352)</f>
        <v>184</v>
      </c>
      <c r="W301" s="0" t="n">
        <f aca="false">IFERROR((D301-C301)/(D301+E301-(B301+C301)),0)</f>
        <v>0.516161616161616</v>
      </c>
      <c r="X301" s="0" t="n">
        <f aca="false">IFERROR((F301-((B301+C301)*B301))/((F301+G301)-(B301+C301)^2),0)</f>
        <v>0.521419031175685</v>
      </c>
      <c r="Y301" s="0" t="n">
        <f aca="false">COUNTIFS(Games!$A$2:$A$5969,$A301,Games!$E$2:$E$5969,"&lt;&gt;")+COUNTIFS(Games!$B$2:$B$5969,$A301,Games!$F$2:$F$5969,"&lt;&gt;")</f>
        <v>33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SUMIF(Games!$A$2:$A$5969,$A302,Games!$I$2:$I$5969)+SUMIF(Games!$B$2:$B$5969,$A302,Games!$J$2:$J$5969)</f>
        <v>18</v>
      </c>
      <c r="C302" s="0" t="n">
        <f aca="false">COUNTIF(Games!$A:$A,$A302)+COUNTIF(Games!$B:$B,$A302)-B302</f>
        <v>17</v>
      </c>
      <c r="D302" s="0" t="n">
        <f aca="false">SUMIF(Games!$A$2:$A$5969,$A302,Games!$M$2:$M$5969)+SUMIF(Games!$B$2:$B$5969,$A302,Games!$K$2:$K$5969)</f>
        <v>605</v>
      </c>
      <c r="E302" s="0" t="n">
        <f aca="false">SUMIF(Games!$A$2:$A$5969,$A302,Games!$N$2:$N$5969)+SUMIF(Games!$B$2:$B$5969,$A302,Games!$L$2:$L$5969)</f>
        <v>465</v>
      </c>
      <c r="F302" s="0" t="n">
        <f aca="false">SUMIF(Games!$A$2:$A$5969,$A302,Games!$Q$2:$Q$5969)+SUMIF(Games!$B$2:$B$5969,$A302,Games!$O$2:$O$5969)</f>
        <v>17070</v>
      </c>
      <c r="G302" s="0" t="n">
        <f aca="false">SUMIF(Games!$A$2:$A$5969,$A302,Games!$R$2:$R$5969)+SUMIF(Games!$B$2:$B$5969,$A302,Games!$P$2:$P$5969)</f>
        <v>16250</v>
      </c>
      <c r="H302" s="0" t="n">
        <f aca="false">SUMIF(Games!$A$2:$A$5969,$A302,Games!$S$2:$S$5969)+SUMIF(Games!$B$2:$B$5969,$A302,Games!$T$2:$T$5969)</f>
        <v>7.24306730470378</v>
      </c>
      <c r="I302" s="0" t="n">
        <f aca="false">SUMIF(Games!$A$2:$A$5969,$A302,Games!$E$2:$E$5969)+SUMIF(Games!$B$2:$B$5969,$A302,Games!$F$2:$F$5969)</f>
        <v>1443</v>
      </c>
      <c r="J302" s="0" t="n">
        <f aca="false">SUMIF(Games!$A$2:$A$5969,$A302,Games!$F$2:$F$5969)+SUMIF(Games!$B$2:$B$5969,$A302,Games!$E$2:$E$5969)</f>
        <v>1180</v>
      </c>
      <c r="K302" s="0" t="n">
        <f aca="false">SUMIF(Games!$A$2:$A$5969,$A302,Games!$G$2:$G$5969)+SUMIF(Games!$B$2:$B$5969,$A302,Games!$H$2:$H$5969)</f>
        <v>487</v>
      </c>
      <c r="L302" s="0" t="n">
        <f aca="false">SUMIF(Games!$A$2:$A$5969,$A302,Games!$H$2:$H$5969)+SUMIF(Games!$B$2:$B$5969,$A302,Games!$G$2:$G$5969)</f>
        <v>367</v>
      </c>
      <c r="M302" s="0" t="n">
        <f aca="false">SUMIF(Games!$A:$A,$A302,Games!I:I)</f>
        <v>10</v>
      </c>
      <c r="N302" s="0" t="n">
        <f aca="false">COUNTIF(Games!$A:$A,$A302)-M302</f>
        <v>11</v>
      </c>
      <c r="O302" s="0" t="n">
        <f aca="false">I302-J302</f>
        <v>263</v>
      </c>
      <c r="P302" s="0" t="n">
        <f aca="false">IFERROR(O302/Y302,0)</f>
        <v>7.51428571428571</v>
      </c>
      <c r="Q302" s="0" t="n">
        <f aca="false">L302-K302</f>
        <v>-120</v>
      </c>
      <c r="R302" s="0" t="n">
        <f aca="false">IFERROR(Q302/Y302,0)</f>
        <v>-3.42857142857143</v>
      </c>
      <c r="S302" s="0" t="s">
        <v>744</v>
      </c>
      <c r="T302" s="0" t="n">
        <f aca="false">IFERROR((B302/(B302+C302))*25,0)+IFERROR((D302/(D302+E302))*25,0)+IFERROR((F302/(F302+G302))*10,0)+H302+((P302-RDAVG)/RebSD)*10+((R302-TODAVG)/TOSD)*6</f>
        <v>47.477267927338</v>
      </c>
      <c r="U302" s="0" t="n">
        <f aca="false">W302*X302</f>
        <v>0.291005642217059</v>
      </c>
      <c r="V302" s="0" t="n">
        <f aca="false">RANK(U302,U$2:U$352)</f>
        <v>114</v>
      </c>
      <c r="W302" s="0" t="n">
        <f aca="false">IFERROR((D302-C302)/(D302+E302-(B302+C302)),0)</f>
        <v>0.568115942028986</v>
      </c>
      <c r="X302" s="0" t="n">
        <f aca="false">IFERROR((F302-((B302+C302)*B302))/((F302+G302)-(B302+C302)^2),0)</f>
        <v>0.5122293192086</v>
      </c>
      <c r="Y302" s="0" t="n">
        <f aca="false">COUNTIFS(Games!$A$2:$A$5969,$A302,Games!$E$2:$E$5969,"&lt;&gt;")+COUNTIFS(Games!$B$2:$B$5969,$A302,Games!$F$2:$F$5969,"&lt;&gt;")</f>
        <v>35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SUMIF(Games!$A$2:$A$5969,$A303,Games!$I$2:$I$5969)+SUMIF(Games!$B$2:$B$5969,$A303,Games!$J$2:$J$5969)</f>
        <v>9</v>
      </c>
      <c r="C303" s="0" t="n">
        <f aca="false">COUNTIF(Games!$A:$A,$A303)+COUNTIF(Games!$B:$B,$A303)-B303</f>
        <v>22</v>
      </c>
      <c r="D303" s="0" t="n">
        <f aca="false">SUMIF(Games!$A$2:$A$5969,$A303,Games!$M$2:$M$5969)+SUMIF(Games!$B$2:$B$5969,$A303,Games!$K$2:$K$5969)</f>
        <v>491</v>
      </c>
      <c r="E303" s="0" t="n">
        <f aca="false">SUMIF(Games!$A$2:$A$5969,$A303,Games!$N$2:$N$5969)+SUMIF(Games!$B$2:$B$5969,$A303,Games!$L$2:$L$5969)</f>
        <v>453</v>
      </c>
      <c r="F303" s="0" t="n">
        <f aca="false">SUMIF(Games!$A$2:$A$5969,$A303,Games!$Q$2:$Q$5969)+SUMIF(Games!$B$2:$B$5969,$A303,Games!$O$2:$O$5969)</f>
        <v>15153</v>
      </c>
      <c r="G303" s="0" t="n">
        <f aca="false">SUMIF(Games!$A$2:$A$5969,$A303,Games!$R$2:$R$5969)+SUMIF(Games!$B$2:$B$5969,$A303,Games!$P$2:$P$5969)</f>
        <v>14098</v>
      </c>
      <c r="H303" s="0" t="n">
        <f aca="false">SUMIF(Games!$A$2:$A$5969,$A303,Games!$S$2:$S$5969)+SUMIF(Games!$B$2:$B$5969,$A303,Games!$T$2:$T$5969)</f>
        <v>-36.2609947049061</v>
      </c>
      <c r="I303" s="0" t="n">
        <f aca="false">SUMIF(Games!$A$2:$A$5969,$A303,Games!$E$2:$E$5969)+SUMIF(Games!$B$2:$B$5969,$A303,Games!$F$2:$F$5969)</f>
        <v>1089</v>
      </c>
      <c r="J303" s="0" t="n">
        <f aca="false">SUMIF(Games!$A$2:$A$5969,$A303,Games!$F$2:$F$5969)+SUMIF(Games!$B$2:$B$5969,$A303,Games!$E$2:$E$5969)</f>
        <v>1194</v>
      </c>
      <c r="K303" s="0" t="n">
        <f aca="false">SUMIF(Games!$A$2:$A$5969,$A303,Games!$G$2:$G$5969)+SUMIF(Games!$B$2:$B$5969,$A303,Games!$H$2:$H$5969)</f>
        <v>428</v>
      </c>
      <c r="L303" s="0" t="n">
        <f aca="false">SUMIF(Games!$A$2:$A$5969,$A303,Games!$H$2:$H$5969)+SUMIF(Games!$B$2:$B$5969,$A303,Games!$G$2:$G$5969)</f>
        <v>432</v>
      </c>
      <c r="M303" s="0" t="n">
        <f aca="false">SUMIF(Games!$A:$A,$A303,Games!I:I)</f>
        <v>3</v>
      </c>
      <c r="N303" s="0" t="n">
        <f aca="false">COUNTIF(Games!$A:$A,$A303)-M303</f>
        <v>14</v>
      </c>
      <c r="O303" s="0" t="n">
        <f aca="false">I303-J303</f>
        <v>-105</v>
      </c>
      <c r="P303" s="0" t="n">
        <f aca="false">IFERROR(O303/Y303,0)</f>
        <v>-3.38709677419355</v>
      </c>
      <c r="Q303" s="0" t="n">
        <f aca="false">L303-K303</f>
        <v>4</v>
      </c>
      <c r="R303" s="0" t="n">
        <f aca="false">IFERROR(Q303/Y303,0)</f>
        <v>0.129032258064516</v>
      </c>
      <c r="S303" s="0" t="s">
        <v>744</v>
      </c>
      <c r="T303" s="0" t="n">
        <f aca="false">IFERROR((B303/(B303+C303))*25,0)+IFERROR((D303/(D303+E303))*25,0)+IFERROR((F303/(F303+G303))*10,0)+H303+((P303-RDAVG)/RebSD)*10+((R303-TODAVG)/TOSD)*6</f>
        <v>-21.6752097336421</v>
      </c>
      <c r="U303" s="0" t="n">
        <f aca="false">W303*X303</f>
        <v>0.270082779783939</v>
      </c>
      <c r="V303" s="0" t="n">
        <f aca="false">RANK(U303,U$2:U$352)</f>
        <v>181</v>
      </c>
      <c r="W303" s="0" t="n">
        <f aca="false">IFERROR((D303-C303)/(D303+E303-(B303+C303)),0)</f>
        <v>0.51369112814896</v>
      </c>
      <c r="X303" s="0" t="n">
        <f aca="false">IFERROR((F303-((B303+C303)*B303))/((F303+G303)-(B303+C303)^2),0)</f>
        <v>0.52576882290562</v>
      </c>
      <c r="Y303" s="0" t="n">
        <f aca="false">COUNTIFS(Games!$A$2:$A$5969,$A303,Games!$E$2:$E$5969,"&lt;&gt;")+COUNTIFS(Games!$B$2:$B$5969,$A303,Games!$F$2:$F$5969,"&lt;&gt;")</f>
        <v>31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SUMIF(Games!$A$2:$A$5969,$A304,Games!$I$2:$I$5969)+SUMIF(Games!$B$2:$B$5969,$A304,Games!$J$2:$J$5969)</f>
        <v>23</v>
      </c>
      <c r="C304" s="0" t="n">
        <f aca="false">COUNTIF(Games!$A:$A,$A304)+COUNTIF(Games!$B:$B,$A304)-B304</f>
        <v>9</v>
      </c>
      <c r="D304" s="0" t="n">
        <f aca="false">SUMIF(Games!$A$2:$A$5969,$A304,Games!$M$2:$M$5969)+SUMIF(Games!$B$2:$B$5969,$A304,Games!$K$2:$K$5969)</f>
        <v>444</v>
      </c>
      <c r="E304" s="0" t="n">
        <f aca="false">SUMIF(Games!$A$2:$A$5969,$A304,Games!$N$2:$N$5969)+SUMIF(Games!$B$2:$B$5969,$A304,Games!$L$2:$L$5969)</f>
        <v>537</v>
      </c>
      <c r="F304" s="0" t="n">
        <f aca="false">SUMIF(Games!$A$2:$A$5969,$A304,Games!$Q$2:$Q$5969)+SUMIF(Games!$B$2:$B$5969,$A304,Games!$O$2:$O$5969)</f>
        <v>16199</v>
      </c>
      <c r="G304" s="0" t="n">
        <f aca="false">SUMIF(Games!$A$2:$A$5969,$A304,Games!$R$2:$R$5969)+SUMIF(Games!$B$2:$B$5969,$A304,Games!$P$2:$P$5969)</f>
        <v>14365</v>
      </c>
      <c r="H304" s="0" t="n">
        <f aca="false">SUMIF(Games!$A$2:$A$5969,$A304,Games!$S$2:$S$5969)+SUMIF(Games!$B$2:$B$5969,$A304,Games!$T$2:$T$5969)</f>
        <v>35.1653224541565</v>
      </c>
      <c r="I304" s="0" t="n">
        <f aca="false">SUMIF(Games!$A$2:$A$5969,$A304,Games!$E$2:$E$5969)+SUMIF(Games!$B$2:$B$5969,$A304,Games!$F$2:$F$5969)</f>
        <v>1176</v>
      </c>
      <c r="J304" s="0" t="n">
        <f aca="false">SUMIF(Games!$A$2:$A$5969,$A304,Games!$F$2:$F$5969)+SUMIF(Games!$B$2:$B$5969,$A304,Games!$E$2:$E$5969)</f>
        <v>1081</v>
      </c>
      <c r="K304" s="0" t="n">
        <f aca="false">SUMIF(Games!$A$2:$A$5969,$A304,Games!$G$2:$G$5969)+SUMIF(Games!$B$2:$B$5969,$A304,Games!$H$2:$H$5969)</f>
        <v>337</v>
      </c>
      <c r="L304" s="0" t="n">
        <f aca="false">SUMIF(Games!$A$2:$A$5969,$A304,Games!$H$2:$H$5969)+SUMIF(Games!$B$2:$B$5969,$A304,Games!$G$2:$G$5969)</f>
        <v>368</v>
      </c>
      <c r="M304" s="0" t="n">
        <f aca="false">SUMIF(Games!$A:$A,$A304,Games!I:I)</f>
        <v>9</v>
      </c>
      <c r="N304" s="0" t="n">
        <f aca="false">COUNTIF(Games!$A:$A,$A304)-M304</f>
        <v>6</v>
      </c>
      <c r="O304" s="0" t="n">
        <f aca="false">I304-J304</f>
        <v>95</v>
      </c>
      <c r="P304" s="0" t="n">
        <f aca="false">IFERROR(O304/Y304,0)</f>
        <v>2.96875</v>
      </c>
      <c r="Q304" s="0" t="n">
        <f aca="false">L304-K304</f>
        <v>31</v>
      </c>
      <c r="R304" s="0" t="n">
        <f aca="false">IFERROR(Q304/Y304,0)</f>
        <v>0.96875</v>
      </c>
      <c r="S304" s="0" t="s">
        <v>744</v>
      </c>
      <c r="T304" s="0" t="n">
        <f aca="false">IFERROR((B304/(B304+C304))*25,0)+IFERROR((D304/(D304+E304))*25,0)+IFERROR((F304/(F304+G304))*10,0)+H304+((P304-RDAVG)/RebSD)*10+((R304-TODAVG)/TOSD)*6</f>
        <v>79.2646803566127</v>
      </c>
      <c r="U304" s="0" t="n">
        <f aca="false">W304*X304</f>
        <v>0.239942019286952</v>
      </c>
      <c r="V304" s="0" t="n">
        <f aca="false">RANK(U304,U$2:U$352)</f>
        <v>298</v>
      </c>
      <c r="W304" s="0" t="n">
        <f aca="false">IFERROR((D304-C304)/(D304+E304-(B304+C304)),0)</f>
        <v>0.458377239199157</v>
      </c>
      <c r="X304" s="0" t="n">
        <f aca="false">IFERROR((F304-((B304+C304)*B304))/((F304+G304)-(B304+C304)^2),0)</f>
        <v>0.52345971563981</v>
      </c>
      <c r="Y304" s="0" t="n">
        <f aca="false">COUNTIFS(Games!$A$2:$A$5969,$A304,Games!$E$2:$E$5969,"&lt;&gt;")+COUNTIFS(Games!$B$2:$B$5969,$A304,Games!$F$2:$F$5969,"&lt;&gt;")</f>
        <v>32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SUMIF(Games!$A$2:$A$5969,$A305,Games!$I$2:$I$5969)+SUMIF(Games!$B$2:$B$5969,$A305,Games!$J$2:$J$5969)</f>
        <v>19</v>
      </c>
      <c r="C305" s="0" t="n">
        <f aca="false">COUNTIF(Games!$A:$A,$A305)+COUNTIF(Games!$B:$B,$A305)-B305</f>
        <v>13</v>
      </c>
      <c r="D305" s="0" t="n">
        <f aca="false">SUMIF(Games!$A$2:$A$5969,$A305,Games!$M$2:$M$5969)+SUMIF(Games!$B$2:$B$5969,$A305,Games!$K$2:$K$5969)</f>
        <v>582</v>
      </c>
      <c r="E305" s="0" t="n">
        <f aca="false">SUMIF(Games!$A$2:$A$5969,$A305,Games!$N$2:$N$5969)+SUMIF(Games!$B$2:$B$5969,$A305,Games!$L$2:$L$5969)</f>
        <v>465</v>
      </c>
      <c r="F305" s="0" t="n">
        <f aca="false">SUMIF(Games!$A$2:$A$5969,$A305,Games!$Q$2:$Q$5969)+SUMIF(Games!$B$2:$B$5969,$A305,Games!$O$2:$O$5969)</f>
        <v>18361</v>
      </c>
      <c r="G305" s="0" t="n">
        <f aca="false">SUMIF(Games!$A$2:$A$5969,$A305,Games!$R$2:$R$5969)+SUMIF(Games!$B$2:$B$5969,$A305,Games!$P$2:$P$5969)</f>
        <v>15358</v>
      </c>
      <c r="H305" s="0" t="n">
        <f aca="false">SUMIF(Games!$A$2:$A$5969,$A305,Games!$S$2:$S$5969)+SUMIF(Games!$B$2:$B$5969,$A305,Games!$T$2:$T$5969)</f>
        <v>29.639301199757</v>
      </c>
      <c r="I305" s="0" t="n">
        <f aca="false">SUMIF(Games!$A$2:$A$5969,$A305,Games!$E$2:$E$5969)+SUMIF(Games!$B$2:$B$5969,$A305,Games!$F$2:$F$5969)</f>
        <v>1108</v>
      </c>
      <c r="J305" s="0" t="n">
        <f aca="false">SUMIF(Games!$A$2:$A$5969,$A305,Games!$F$2:$F$5969)+SUMIF(Games!$B$2:$B$5969,$A305,Games!$E$2:$E$5969)</f>
        <v>1085</v>
      </c>
      <c r="K305" s="0" t="n">
        <f aca="false">SUMIF(Games!$A$2:$A$5969,$A305,Games!$G$2:$G$5969)+SUMIF(Games!$B$2:$B$5969,$A305,Games!$H$2:$H$5969)</f>
        <v>431</v>
      </c>
      <c r="L305" s="0" t="n">
        <f aca="false">SUMIF(Games!$A$2:$A$5969,$A305,Games!$H$2:$H$5969)+SUMIF(Games!$B$2:$B$5969,$A305,Games!$G$2:$G$5969)</f>
        <v>394</v>
      </c>
      <c r="M305" s="0" t="n">
        <f aca="false">SUMIF(Games!$A:$A,$A305,Games!I:I)</f>
        <v>6</v>
      </c>
      <c r="N305" s="0" t="n">
        <f aca="false">COUNTIF(Games!$A:$A,$A305)-M305</f>
        <v>8</v>
      </c>
      <c r="O305" s="0" t="n">
        <f aca="false">I305-J305</f>
        <v>23</v>
      </c>
      <c r="P305" s="0" t="n">
        <f aca="false">IFERROR(O305/Y305,0)</f>
        <v>0.71875</v>
      </c>
      <c r="Q305" s="0" t="n">
        <f aca="false">L305-K305</f>
        <v>-37</v>
      </c>
      <c r="R305" s="0" t="n">
        <f aca="false">IFERROR(Q305/Y305,0)</f>
        <v>-1.15625</v>
      </c>
      <c r="S305" s="0" t="s">
        <v>751</v>
      </c>
      <c r="T305" s="0" t="n">
        <f aca="false">IFERROR((B305/(B305+C305))*25,0)+IFERROR((D305/(D305+E305))*25,0)+IFERROR((F305/(F305+G305))*10,0)+H305+((P305-RDAVG)/RebSD)*10+((R305-TODAVG)/TOSD)*6</f>
        <v>60.2903372599619</v>
      </c>
      <c r="U305" s="0" t="n">
        <f aca="false">W305*X305</f>
        <v>0.304394383980317</v>
      </c>
      <c r="V305" s="0" t="n">
        <f aca="false">RANK(U305,U$2:U$352)</f>
        <v>85</v>
      </c>
      <c r="W305" s="0" t="n">
        <f aca="false">IFERROR((D305-C305)/(D305+E305-(B305+C305)),0)</f>
        <v>0.560591133004926</v>
      </c>
      <c r="X305" s="0" t="n">
        <f aca="false">IFERROR((F305-((B305+C305)*B305))/((F305+G305)-(B305+C305)^2),0)</f>
        <v>0.542988224499159</v>
      </c>
      <c r="Y305" s="0" t="n">
        <f aca="false">COUNTIFS(Games!$A$2:$A$5969,$A305,Games!$E$2:$E$5969,"&lt;&gt;")+COUNTIFS(Games!$B$2:$B$5969,$A305,Games!$F$2:$F$5969,"&lt;&gt;")</f>
        <v>32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SUMIF(Games!$A$2:$A$5969,$A306,Games!$I$2:$I$5969)+SUMIF(Games!$B$2:$B$5969,$A306,Games!$J$2:$J$5969)</f>
        <v>21</v>
      </c>
      <c r="C306" s="0" t="n">
        <f aca="false">COUNTIF(Games!$A:$A,$A306)+COUNTIF(Games!$B:$B,$A306)-B306</f>
        <v>12</v>
      </c>
      <c r="D306" s="0" t="n">
        <f aca="false">SUMIF(Games!$A$2:$A$5969,$A306,Games!$M$2:$M$5969)+SUMIF(Games!$B$2:$B$5969,$A306,Games!$K$2:$K$5969)</f>
        <v>636</v>
      </c>
      <c r="E306" s="0" t="n">
        <f aca="false">SUMIF(Games!$A$2:$A$5969,$A306,Games!$N$2:$N$5969)+SUMIF(Games!$B$2:$B$5969,$A306,Games!$L$2:$L$5969)</f>
        <v>474</v>
      </c>
      <c r="F306" s="0" t="n">
        <f aca="false">SUMIF(Games!$A$2:$A$5969,$A306,Games!$Q$2:$Q$5969)+SUMIF(Games!$B$2:$B$5969,$A306,Games!$O$2:$O$5969)</f>
        <v>20411</v>
      </c>
      <c r="G306" s="0" t="n">
        <f aca="false">SUMIF(Games!$A$2:$A$5969,$A306,Games!$R$2:$R$5969)+SUMIF(Games!$B$2:$B$5969,$A306,Games!$P$2:$P$5969)</f>
        <v>15878</v>
      </c>
      <c r="H306" s="0" t="n">
        <f aca="false">SUMIF(Games!$A$2:$A$5969,$A306,Games!$S$2:$S$5969)+SUMIF(Games!$B$2:$B$5969,$A306,Games!$T$2:$T$5969)</f>
        <v>56.1235848287979</v>
      </c>
      <c r="I306" s="0" t="n">
        <f aca="false">SUMIF(Games!$A$2:$A$5969,$A306,Games!$E$2:$E$5969)+SUMIF(Games!$B$2:$B$5969,$A306,Games!$F$2:$F$5969)</f>
        <v>1282</v>
      </c>
      <c r="J306" s="0" t="n">
        <f aca="false">SUMIF(Games!$A$2:$A$5969,$A306,Games!$F$2:$F$5969)+SUMIF(Games!$B$2:$B$5969,$A306,Games!$E$2:$E$5969)</f>
        <v>1194</v>
      </c>
      <c r="K306" s="0" t="n">
        <f aca="false">SUMIF(Games!$A$2:$A$5969,$A306,Games!$G$2:$G$5969)+SUMIF(Games!$B$2:$B$5969,$A306,Games!$H$2:$H$5969)</f>
        <v>399</v>
      </c>
      <c r="L306" s="0" t="n">
        <f aca="false">SUMIF(Games!$A$2:$A$5969,$A306,Games!$H$2:$H$5969)+SUMIF(Games!$B$2:$B$5969,$A306,Games!$G$2:$G$5969)</f>
        <v>351</v>
      </c>
      <c r="M306" s="0" t="n">
        <f aca="false">SUMIF(Games!$A:$A,$A306,Games!I:I)</f>
        <v>4</v>
      </c>
      <c r="N306" s="0" t="n">
        <f aca="false">COUNTIF(Games!$A:$A,$A306)-M306</f>
        <v>9</v>
      </c>
      <c r="O306" s="0" t="n">
        <f aca="false">I306-J306</f>
        <v>88</v>
      </c>
      <c r="P306" s="0" t="n">
        <f aca="false">IFERROR(O306/Y306,0)</f>
        <v>2.66666666666667</v>
      </c>
      <c r="Q306" s="0" t="n">
        <f aca="false">L306-K306</f>
        <v>-48</v>
      </c>
      <c r="R306" s="0" t="n">
        <f aca="false">IFERROR(Q306/Y306,0)</f>
        <v>-1.45454545454545</v>
      </c>
      <c r="S306" s="0" t="s">
        <v>733</v>
      </c>
      <c r="T306" s="0" t="n">
        <f aca="false">IFERROR((B306/(B306+C306))*25,0)+IFERROR((D306/(D306+E306))*25,0)+IFERROR((F306/(F306+G306))*10,0)+H306+((P306-RDAVG)/RebSD)*10+((R306-TODAVG)/TOSD)*6</f>
        <v>92.9149812929844</v>
      </c>
      <c r="U306" s="0" t="n">
        <f aca="false">W306*X306</f>
        <v>0.324555583692074</v>
      </c>
      <c r="V306" s="0" t="n">
        <f aca="false">RANK(U306,U$2:U$352)</f>
        <v>52</v>
      </c>
      <c r="W306" s="0" t="n">
        <f aca="false">IFERROR((D306-C306)/(D306+E306-(B306+C306)),0)</f>
        <v>0.579387186629527</v>
      </c>
      <c r="X306" s="0" t="n">
        <f aca="false">IFERROR((F306-((B306+C306)*B306))/((F306+G306)-(B306+C306)^2),0)</f>
        <v>0.560170454545455</v>
      </c>
      <c r="Y306" s="0" t="n">
        <f aca="false">COUNTIFS(Games!$A$2:$A$5969,$A306,Games!$E$2:$E$5969,"&lt;&gt;")+COUNTIFS(Games!$B$2:$B$5969,$A306,Games!$F$2:$F$5969,"&lt;&gt;")</f>
        <v>33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SUMIF(Games!$A$2:$A$5969,$A307,Games!$I$2:$I$5969)+SUMIF(Games!$B$2:$B$5969,$A307,Games!$J$2:$J$5969)</f>
        <v>14</v>
      </c>
      <c r="C307" s="0" t="n">
        <f aca="false">COUNTIF(Games!$A:$A,$A307)+COUNTIF(Games!$B:$B,$A307)-B307</f>
        <v>18</v>
      </c>
      <c r="D307" s="0" t="n">
        <f aca="false">SUMIF(Games!$A$2:$A$5969,$A307,Games!$M$2:$M$5969)+SUMIF(Games!$B$2:$B$5969,$A307,Games!$K$2:$K$5969)</f>
        <v>616</v>
      </c>
      <c r="E307" s="0" t="n">
        <f aca="false">SUMIF(Games!$A$2:$A$5969,$A307,Games!$N$2:$N$5969)+SUMIF(Games!$B$2:$B$5969,$A307,Games!$L$2:$L$5969)</f>
        <v>430</v>
      </c>
      <c r="F307" s="0" t="n">
        <f aca="false">SUMIF(Games!$A$2:$A$5969,$A307,Games!$Q$2:$Q$5969)+SUMIF(Games!$B$2:$B$5969,$A307,Games!$O$2:$O$5969)</f>
        <v>18618</v>
      </c>
      <c r="G307" s="0" t="n">
        <f aca="false">SUMIF(Games!$A$2:$A$5969,$A307,Games!$R$2:$R$5969)+SUMIF(Games!$B$2:$B$5969,$A307,Games!$P$2:$P$5969)</f>
        <v>15435</v>
      </c>
      <c r="H307" s="0" t="n">
        <f aca="false">SUMIF(Games!$A$2:$A$5969,$A307,Games!$S$2:$S$5969)+SUMIF(Games!$B$2:$B$5969,$A307,Games!$T$2:$T$5969)</f>
        <v>-6.24275623758465</v>
      </c>
      <c r="I307" s="0" t="n">
        <f aca="false">SUMIF(Games!$A$2:$A$5969,$A307,Games!$E$2:$E$5969)+SUMIF(Games!$B$2:$B$5969,$A307,Games!$F$2:$F$5969)</f>
        <v>1058</v>
      </c>
      <c r="J307" s="0" t="n">
        <f aca="false">SUMIF(Games!$A$2:$A$5969,$A307,Games!$F$2:$F$5969)+SUMIF(Games!$B$2:$B$5969,$A307,Games!$E$2:$E$5969)</f>
        <v>1124</v>
      </c>
      <c r="K307" s="0" t="n">
        <f aca="false">SUMIF(Games!$A$2:$A$5969,$A307,Games!$G$2:$G$5969)+SUMIF(Games!$B$2:$B$5969,$A307,Games!$H$2:$H$5969)</f>
        <v>393</v>
      </c>
      <c r="L307" s="0" t="n">
        <f aca="false">SUMIF(Games!$A$2:$A$5969,$A307,Games!$H$2:$H$5969)+SUMIF(Games!$B$2:$B$5969,$A307,Games!$G$2:$G$5969)</f>
        <v>388</v>
      </c>
      <c r="M307" s="0" t="n">
        <f aca="false">SUMIF(Games!$A:$A,$A307,Games!I:I)</f>
        <v>3</v>
      </c>
      <c r="N307" s="0" t="n">
        <f aca="false">COUNTIF(Games!$A:$A,$A307)-M307</f>
        <v>10</v>
      </c>
      <c r="O307" s="0" t="n">
        <f aca="false">I307-J307</f>
        <v>-66</v>
      </c>
      <c r="P307" s="0" t="n">
        <f aca="false">IFERROR(O307/Y307,0)</f>
        <v>-2.12903225806452</v>
      </c>
      <c r="Q307" s="0" t="n">
        <f aca="false">L307-K307</f>
        <v>-5</v>
      </c>
      <c r="R307" s="0" t="n">
        <f aca="false">IFERROR(Q307/Y307,0)</f>
        <v>-0.161290322580645</v>
      </c>
      <c r="S307" s="0" t="s">
        <v>751</v>
      </c>
      <c r="T307" s="0" t="n">
        <f aca="false">IFERROR((B307/(B307+C307))*25,0)+IFERROR((D307/(D307+E307))*25,0)+IFERROR((F307/(F307+G307))*10,0)+H307+((P307-RDAVG)/RebSD)*10+((R307-TODAVG)/TOSD)*6</f>
        <v>16.6028921648746</v>
      </c>
      <c r="U307" s="0" t="n">
        <f aca="false">W307*X307</f>
        <v>0.324431288432621</v>
      </c>
      <c r="V307" s="0" t="n">
        <f aca="false">RANK(U307,U$2:U$352)</f>
        <v>53</v>
      </c>
      <c r="W307" s="0" t="n">
        <f aca="false">IFERROR((D307-C307)/(D307+E307-(B307+C307)),0)</f>
        <v>0.58974358974359</v>
      </c>
      <c r="X307" s="0" t="n">
        <f aca="false">IFERROR((F307-((B307+C307)*B307))/((F307+G307)-(B307+C307)^2),0)</f>
        <v>0.550122619516183</v>
      </c>
      <c r="Y307" s="0" t="n">
        <f aca="false">COUNTIFS(Games!$A$2:$A$5969,$A307,Games!$E$2:$E$5969,"&lt;&gt;")+COUNTIFS(Games!$B$2:$B$5969,$A307,Games!$F$2:$F$5969,"&lt;&gt;")</f>
        <v>31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SUMIF(Games!$A$2:$A$5969,$A308,Games!$I$2:$I$5969)+SUMIF(Games!$B$2:$B$5969,$A308,Games!$J$2:$J$5969)</f>
        <v>20</v>
      </c>
      <c r="C308" s="0" t="n">
        <f aca="false">COUNTIF(Games!$A:$A,$A308)+COUNTIF(Games!$B:$B,$A308)-B308</f>
        <v>16</v>
      </c>
      <c r="D308" s="0" t="n">
        <f aca="false">SUMIF(Games!$A$2:$A$5969,$A308,Games!$M$2:$M$5969)+SUMIF(Games!$B$2:$B$5969,$A308,Games!$K$2:$K$5969)</f>
        <v>545</v>
      </c>
      <c r="E308" s="0" t="n">
        <f aca="false">SUMIF(Games!$A$2:$A$5969,$A308,Games!$N$2:$N$5969)+SUMIF(Games!$B$2:$B$5969,$A308,Games!$L$2:$L$5969)</f>
        <v>579</v>
      </c>
      <c r="F308" s="0" t="n">
        <f aca="false">SUMIF(Games!$A$2:$A$5969,$A308,Games!$Q$2:$Q$5969)+SUMIF(Games!$B$2:$B$5969,$A308,Games!$O$2:$O$5969)</f>
        <v>17828</v>
      </c>
      <c r="G308" s="0" t="n">
        <f aca="false">SUMIF(Games!$A$2:$A$5969,$A308,Games!$R$2:$R$5969)+SUMIF(Games!$B$2:$B$5969,$A308,Games!$P$2:$P$5969)</f>
        <v>17418</v>
      </c>
      <c r="H308" s="0" t="n">
        <f aca="false">SUMIF(Games!$A$2:$A$5969,$A308,Games!$S$2:$S$5969)+SUMIF(Games!$B$2:$B$5969,$A308,Games!$T$2:$T$5969)</f>
        <v>7.4119822773178</v>
      </c>
      <c r="I308" s="0" t="n">
        <f aca="false">SUMIF(Games!$A$2:$A$5969,$A308,Games!$E$2:$E$5969)+SUMIF(Games!$B$2:$B$5969,$A308,Games!$F$2:$F$5969)</f>
        <v>1384</v>
      </c>
      <c r="J308" s="0" t="n">
        <f aca="false">SUMIF(Games!$A$2:$A$5969,$A308,Games!$F$2:$F$5969)+SUMIF(Games!$B$2:$B$5969,$A308,Games!$E$2:$E$5969)</f>
        <v>1335</v>
      </c>
      <c r="K308" s="0" t="n">
        <f aca="false">SUMIF(Games!$A$2:$A$5969,$A308,Games!$G$2:$G$5969)+SUMIF(Games!$B$2:$B$5969,$A308,Games!$H$2:$H$5969)</f>
        <v>544</v>
      </c>
      <c r="L308" s="0" t="n">
        <f aca="false">SUMIF(Games!$A$2:$A$5969,$A308,Games!$H$2:$H$5969)+SUMIF(Games!$B$2:$B$5969,$A308,Games!$G$2:$G$5969)</f>
        <v>465</v>
      </c>
      <c r="M308" s="0" t="n">
        <f aca="false">SUMIF(Games!$A:$A,$A308,Games!I:I)</f>
        <v>9</v>
      </c>
      <c r="N308" s="0" t="n">
        <f aca="false">COUNTIF(Games!$A:$A,$A308)-M308</f>
        <v>8</v>
      </c>
      <c r="O308" s="0" t="n">
        <f aca="false">I308-J308</f>
        <v>49</v>
      </c>
      <c r="P308" s="0" t="n">
        <f aca="false">IFERROR(O308/Y308,0)</f>
        <v>1.36111111111111</v>
      </c>
      <c r="Q308" s="0" t="n">
        <f aca="false">L308-K308</f>
        <v>-79</v>
      </c>
      <c r="R308" s="0" t="n">
        <f aca="false">IFERROR(Q308/Y308,0)</f>
        <v>-2.19444444444444</v>
      </c>
      <c r="S308" s="0" t="s">
        <v>752</v>
      </c>
      <c r="T308" s="0" t="n">
        <f aca="false">IFERROR((B308/(B308+C308))*25,0)+IFERROR((D308/(D308+E308))*25,0)+IFERROR((F308/(F308+G308))*10,0)+H308+((P308-RDAVG)/RebSD)*10+((R308-TODAVG)/TOSD)*6</f>
        <v>33.4171844283752</v>
      </c>
      <c r="U308" s="0" t="n">
        <f aca="false">W308*X308</f>
        <v>0.245011370527593</v>
      </c>
      <c r="V308" s="0" t="n">
        <f aca="false">RANK(U308,U$2:U$352)</f>
        <v>284</v>
      </c>
      <c r="W308" s="0" t="n">
        <f aca="false">IFERROR((D308-C308)/(D308+E308-(B308+C308)),0)</f>
        <v>0.486213235294118</v>
      </c>
      <c r="X308" s="0" t="n">
        <f aca="false">IFERROR((F308-((B308+C308)*B308))/((F308+G308)-(B308+C308)^2),0)</f>
        <v>0.503917525773196</v>
      </c>
      <c r="Y308" s="0" t="n">
        <f aca="false">COUNTIFS(Games!$A$2:$A$5969,$A308,Games!$E$2:$E$5969,"&lt;&gt;")+COUNTIFS(Games!$B$2:$B$5969,$A308,Games!$F$2:$F$5969,"&lt;&gt;")</f>
        <v>36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SUMIF(Games!$A$2:$A$5969,$A309,Games!$I$2:$I$5969)+SUMIF(Games!$B$2:$B$5969,$A309,Games!$J$2:$J$5969)</f>
        <v>16</v>
      </c>
      <c r="C309" s="0" t="n">
        <f aca="false">COUNTIF(Games!$A:$A,$A309)+COUNTIF(Games!$B:$B,$A309)-B309</f>
        <v>16</v>
      </c>
      <c r="D309" s="0" t="n">
        <f aca="false">SUMIF(Games!$A$2:$A$5969,$A309,Games!$M$2:$M$5969)+SUMIF(Games!$B$2:$B$5969,$A309,Games!$K$2:$K$5969)</f>
        <v>491</v>
      </c>
      <c r="E309" s="0" t="n">
        <f aca="false">SUMIF(Games!$A$2:$A$5969,$A309,Games!$N$2:$N$5969)+SUMIF(Games!$B$2:$B$5969,$A309,Games!$L$2:$L$5969)</f>
        <v>469</v>
      </c>
      <c r="F309" s="0" t="n">
        <f aca="false">SUMIF(Games!$A$2:$A$5969,$A309,Games!$Q$2:$Q$5969)+SUMIF(Games!$B$2:$B$5969,$A309,Games!$O$2:$O$5969)</f>
        <v>15002</v>
      </c>
      <c r="G309" s="0" t="n">
        <f aca="false">SUMIF(Games!$A$2:$A$5969,$A309,Games!$R$2:$R$5969)+SUMIF(Games!$B$2:$B$5969,$A309,Games!$P$2:$P$5969)</f>
        <v>14757</v>
      </c>
      <c r="H309" s="0" t="n">
        <f aca="false">SUMIF(Games!$A$2:$A$5969,$A309,Games!$S$2:$S$5969)+SUMIF(Games!$B$2:$B$5969,$A309,Games!$T$2:$T$5969)</f>
        <v>-14.1076102149099</v>
      </c>
      <c r="I309" s="0" t="n">
        <f aca="false">SUMIF(Games!$A$2:$A$5969,$A309,Games!$E$2:$E$5969)+SUMIF(Games!$B$2:$B$5969,$A309,Games!$F$2:$F$5969)</f>
        <v>1078</v>
      </c>
      <c r="J309" s="0" t="n">
        <f aca="false">SUMIF(Games!$A$2:$A$5969,$A309,Games!$F$2:$F$5969)+SUMIF(Games!$B$2:$B$5969,$A309,Games!$E$2:$E$5969)</f>
        <v>1108</v>
      </c>
      <c r="K309" s="0" t="n">
        <f aca="false">SUMIF(Games!$A$2:$A$5969,$A309,Games!$G$2:$G$5969)+SUMIF(Games!$B$2:$B$5969,$A309,Games!$H$2:$H$5969)</f>
        <v>380</v>
      </c>
      <c r="L309" s="0" t="n">
        <f aca="false">SUMIF(Games!$A$2:$A$5969,$A309,Games!$H$2:$H$5969)+SUMIF(Games!$B$2:$B$5969,$A309,Games!$G$2:$G$5969)</f>
        <v>422</v>
      </c>
      <c r="M309" s="0" t="n">
        <f aca="false">SUMIF(Games!$A:$A,$A309,Games!I:I)</f>
        <v>3</v>
      </c>
      <c r="N309" s="0" t="n">
        <f aca="false">COUNTIF(Games!$A:$A,$A309)-M309</f>
        <v>12</v>
      </c>
      <c r="O309" s="0" t="n">
        <f aca="false">I309-J309</f>
        <v>-30</v>
      </c>
      <c r="P309" s="0" t="n">
        <f aca="false">IFERROR(O309/Y309,0)</f>
        <v>-0.9375</v>
      </c>
      <c r="Q309" s="0" t="n">
        <f aca="false">L309-K309</f>
        <v>42</v>
      </c>
      <c r="R309" s="0" t="n">
        <f aca="false">IFERROR(Q309/Y309,0)</f>
        <v>1.3125</v>
      </c>
      <c r="S309" s="0" t="s">
        <v>732</v>
      </c>
      <c r="T309" s="0" t="n">
        <f aca="false">IFERROR((B309/(B309+C309))*25,0)+IFERROR((D309/(D309+E309))*25,0)+IFERROR((F309/(F309+G309))*10,0)+H309+((P309-RDAVG)/RebSD)*10+((R309-TODAVG)/TOSD)*6</f>
        <v>15.9623492307598</v>
      </c>
      <c r="U309" s="0" t="n">
        <f aca="false">W309*X309</f>
        <v>0.258108803393675</v>
      </c>
      <c r="V309" s="0" t="n">
        <f aca="false">RANK(U309,U$2:U$352)</f>
        <v>236</v>
      </c>
      <c r="W309" s="0" t="n">
        <f aca="false">IFERROR((D309-C309)/(D309+E309-(B309+C309)),0)</f>
        <v>0.511853448275862</v>
      </c>
      <c r="X309" s="0" t="n">
        <f aca="false">IFERROR((F309-((B309+C309)*B309))/((F309+G309)-(B309+C309)^2),0)</f>
        <v>0.504263093788063</v>
      </c>
      <c r="Y309" s="0" t="n">
        <f aca="false">COUNTIFS(Games!$A$2:$A$5969,$A309,Games!$E$2:$E$5969,"&lt;&gt;")+COUNTIFS(Games!$B$2:$B$5969,$A309,Games!$F$2:$F$5969,"&lt;&gt;")</f>
        <v>32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SUMIF(Games!$A$2:$A$5969,$A310,Games!$I$2:$I$5969)+SUMIF(Games!$B$2:$B$5969,$A310,Games!$J$2:$J$5969)</f>
        <v>25</v>
      </c>
      <c r="C310" s="0" t="n">
        <f aca="false">COUNTIF(Games!$A:$A,$A310)+COUNTIF(Games!$B:$B,$A310)-B310</f>
        <v>10</v>
      </c>
      <c r="D310" s="0" t="n">
        <f aca="false">SUMIF(Games!$A$2:$A$5969,$A310,Games!$M$2:$M$5969)+SUMIF(Games!$B$2:$B$5969,$A310,Games!$K$2:$K$5969)</f>
        <v>506</v>
      </c>
      <c r="E310" s="0" t="n">
        <f aca="false">SUMIF(Games!$A$2:$A$5969,$A310,Games!$N$2:$N$5969)+SUMIF(Games!$B$2:$B$5969,$A310,Games!$L$2:$L$5969)</f>
        <v>534</v>
      </c>
      <c r="F310" s="0" t="n">
        <f aca="false">SUMIF(Games!$A$2:$A$5969,$A310,Games!$Q$2:$Q$5969)+SUMIF(Games!$B$2:$B$5969,$A310,Games!$O$2:$O$5969)</f>
        <v>16394</v>
      </c>
      <c r="G310" s="0" t="n">
        <f aca="false">SUMIF(Games!$A$2:$A$5969,$A310,Games!$R$2:$R$5969)+SUMIF(Games!$B$2:$B$5969,$A310,Games!$P$2:$P$5969)</f>
        <v>16029</v>
      </c>
      <c r="H310" s="0" t="n">
        <f aca="false">SUMIF(Games!$A$2:$A$5969,$A310,Games!$S$2:$S$5969)+SUMIF(Games!$B$2:$B$5969,$A310,Games!$T$2:$T$5969)</f>
        <v>26.4431303269407</v>
      </c>
      <c r="I310" s="0" t="n">
        <f aca="false">SUMIF(Games!$A$2:$A$5969,$A310,Games!$E$2:$E$5969)+SUMIF(Games!$B$2:$B$5969,$A310,Games!$F$2:$F$5969)</f>
        <v>1189</v>
      </c>
      <c r="J310" s="0" t="n">
        <f aca="false">SUMIF(Games!$A$2:$A$5969,$A310,Games!$F$2:$F$5969)+SUMIF(Games!$B$2:$B$5969,$A310,Games!$E$2:$E$5969)</f>
        <v>1208</v>
      </c>
      <c r="K310" s="0" t="n">
        <f aca="false">SUMIF(Games!$A$2:$A$5969,$A310,Games!$G$2:$G$5969)+SUMIF(Games!$B$2:$B$5969,$A310,Games!$H$2:$H$5969)</f>
        <v>420</v>
      </c>
      <c r="L310" s="0" t="n">
        <f aca="false">SUMIF(Games!$A$2:$A$5969,$A310,Games!$H$2:$H$5969)+SUMIF(Games!$B$2:$B$5969,$A310,Games!$G$2:$G$5969)</f>
        <v>499</v>
      </c>
      <c r="M310" s="0" t="n">
        <f aca="false">SUMIF(Games!$A:$A,$A310,Games!I:I)</f>
        <v>10</v>
      </c>
      <c r="N310" s="0" t="n">
        <f aca="false">COUNTIF(Games!$A:$A,$A310)-M310</f>
        <v>8</v>
      </c>
      <c r="O310" s="0" t="n">
        <f aca="false">I310-J310</f>
        <v>-19</v>
      </c>
      <c r="P310" s="0" t="n">
        <f aca="false">IFERROR(O310/Y310,0)</f>
        <v>-0.558823529411765</v>
      </c>
      <c r="Q310" s="0" t="n">
        <f aca="false">L310-K310</f>
        <v>79</v>
      </c>
      <c r="R310" s="0" t="n">
        <f aca="false">IFERROR(Q310/Y310,0)</f>
        <v>2.32352941176471</v>
      </c>
      <c r="S310" s="0" t="s">
        <v>738</v>
      </c>
      <c r="T310" s="0" t="n">
        <f aca="false">IFERROR((B310/(B310+C310))*25,0)+IFERROR((D310/(D310+E310))*25,0)+IFERROR((F310/(F310+G310))*10,0)+H310+((P310-RDAVG)/RebSD)*10+((R310-TODAVG)/TOSD)*6</f>
        <v>65.5460818074702</v>
      </c>
      <c r="U310" s="0" t="n">
        <f aca="false">W310*X310</f>
        <v>0.245500620495191</v>
      </c>
      <c r="V310" s="0" t="n">
        <f aca="false">RANK(U310,U$2:U$352)</f>
        <v>283</v>
      </c>
      <c r="W310" s="0" t="n">
        <f aca="false">IFERROR((D310-C310)/(D310+E310-(B310+C310)),0)</f>
        <v>0.493532338308458</v>
      </c>
      <c r="X310" s="0" t="n">
        <f aca="false">IFERROR((F310-((B310+C310)*B310))/((F310+G310)-(B310+C310)^2),0)</f>
        <v>0.497435733059812</v>
      </c>
      <c r="Y310" s="0" t="n">
        <f aca="false">COUNTIFS(Games!$A$2:$A$5969,$A310,Games!$E$2:$E$5969,"&lt;&gt;")+COUNTIFS(Games!$B$2:$B$5969,$A310,Games!$F$2:$F$5969,"&lt;&gt;")</f>
        <v>34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SUMIF(Games!$A$2:$A$5969,$A311,Games!$I$2:$I$5969)+SUMIF(Games!$B$2:$B$5969,$A311,Games!$J$2:$J$5969)</f>
        <v>12</v>
      </c>
      <c r="C311" s="0" t="n">
        <f aca="false">COUNTIF(Games!$A:$A,$A311)+COUNTIF(Games!$B:$B,$A311)-B311</f>
        <v>18</v>
      </c>
      <c r="D311" s="0" t="n">
        <f aca="false">SUMIF(Games!$A$2:$A$5969,$A311,Games!$M$2:$M$5969)+SUMIF(Games!$B$2:$B$5969,$A311,Games!$K$2:$K$5969)</f>
        <v>451</v>
      </c>
      <c r="E311" s="0" t="n">
        <f aca="false">SUMIF(Games!$A$2:$A$5969,$A311,Games!$N$2:$N$5969)+SUMIF(Games!$B$2:$B$5969,$A311,Games!$L$2:$L$5969)</f>
        <v>479</v>
      </c>
      <c r="F311" s="0" t="n">
        <f aca="false">SUMIF(Games!$A$2:$A$5969,$A311,Games!$Q$2:$Q$5969)+SUMIF(Games!$B$2:$B$5969,$A311,Games!$O$2:$O$5969)</f>
        <v>14031</v>
      </c>
      <c r="G311" s="0" t="n">
        <f aca="false">SUMIF(Games!$A$2:$A$5969,$A311,Games!$R$2:$R$5969)+SUMIF(Games!$B$2:$B$5969,$A311,Games!$P$2:$P$5969)</f>
        <v>14619</v>
      </c>
      <c r="H311" s="0" t="n">
        <f aca="false">SUMIF(Games!$A$2:$A$5969,$A311,Games!$S$2:$S$5969)+SUMIF(Games!$B$2:$B$5969,$A311,Games!$T$2:$T$5969)</f>
        <v>-28.9841718004522</v>
      </c>
      <c r="I311" s="0" t="n">
        <f aca="false">SUMIF(Games!$A$2:$A$5969,$A311,Games!$E$2:$E$5969)+SUMIF(Games!$B$2:$B$5969,$A311,Games!$F$2:$F$5969)</f>
        <v>930</v>
      </c>
      <c r="J311" s="0" t="n">
        <f aca="false">SUMIF(Games!$A$2:$A$5969,$A311,Games!$F$2:$F$5969)+SUMIF(Games!$B$2:$B$5969,$A311,Games!$E$2:$E$5969)</f>
        <v>1058</v>
      </c>
      <c r="K311" s="0" t="n">
        <f aca="false">SUMIF(Games!$A$2:$A$5969,$A311,Games!$G$2:$G$5969)+SUMIF(Games!$B$2:$B$5969,$A311,Games!$H$2:$H$5969)</f>
        <v>389</v>
      </c>
      <c r="L311" s="0" t="n">
        <f aca="false">SUMIF(Games!$A$2:$A$5969,$A311,Games!$H$2:$H$5969)+SUMIF(Games!$B$2:$B$5969,$A311,Games!$G$2:$G$5969)</f>
        <v>425</v>
      </c>
      <c r="M311" s="0" t="n">
        <f aca="false">SUMIF(Games!$A:$A,$A311,Games!I:I)</f>
        <v>3</v>
      </c>
      <c r="N311" s="0" t="n">
        <f aca="false">COUNTIF(Games!$A:$A,$A311)-M311</f>
        <v>11</v>
      </c>
      <c r="O311" s="0" t="n">
        <f aca="false">I311-J311</f>
        <v>-128</v>
      </c>
      <c r="P311" s="0" t="n">
        <f aca="false">IFERROR(O311/Y311,0)</f>
        <v>-4.41379310344828</v>
      </c>
      <c r="Q311" s="0" t="n">
        <f aca="false">L311-K311</f>
        <v>36</v>
      </c>
      <c r="R311" s="0" t="n">
        <f aca="false">IFERROR(Q311/Y311,0)</f>
        <v>1.24137931034483</v>
      </c>
      <c r="S311" s="0" t="s">
        <v>738</v>
      </c>
      <c r="T311" s="0" t="n">
        <f aca="false">IFERROR((B311/(B311+C311))*25,0)+IFERROR((D311/(D311+E311))*25,0)+IFERROR((F311/(F311+G311))*10,0)+H311+((P311-RDAVG)/RebSD)*10+((R311-TODAVG)/TOSD)*6</f>
        <v>-12.1227988308484</v>
      </c>
      <c r="U311" s="0" t="n">
        <f aca="false">W311*X311</f>
        <v>0.237018738738739</v>
      </c>
      <c r="V311" s="0" t="n">
        <f aca="false">RANK(U311,U$2:U$352)</f>
        <v>301</v>
      </c>
      <c r="W311" s="0" t="n">
        <f aca="false">IFERROR((D311-C311)/(D311+E311-(B311+C311)),0)</f>
        <v>0.481111111111111</v>
      </c>
      <c r="X311" s="0" t="n">
        <f aca="false">IFERROR((F311-((B311+C311)*B311))/((F311+G311)-(B311+C311)^2),0)</f>
        <v>0.492648648648649</v>
      </c>
      <c r="Y311" s="0" t="n">
        <f aca="false">COUNTIFS(Games!$A$2:$A$5969,$A311,Games!$E$2:$E$5969,"&lt;&gt;")+COUNTIFS(Games!$B$2:$B$5969,$A311,Games!$F$2:$F$5969,"&lt;&gt;")</f>
        <v>29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SUMIF(Games!$A$2:$A$5969,$A312,Games!$I$2:$I$5969)+SUMIF(Games!$B$2:$B$5969,$A312,Games!$J$2:$J$5969)</f>
        <v>21</v>
      </c>
      <c r="C312" s="0" t="n">
        <f aca="false">COUNTIF(Games!$A:$A,$A312)+COUNTIF(Games!$B:$B,$A312)-B312</f>
        <v>13</v>
      </c>
      <c r="D312" s="0" t="n">
        <f aca="false">SUMIF(Games!$A$2:$A$5969,$A312,Games!$M$2:$M$5969)+SUMIF(Games!$B$2:$B$5969,$A312,Games!$K$2:$K$5969)</f>
        <v>560</v>
      </c>
      <c r="E312" s="0" t="n">
        <f aca="false">SUMIF(Games!$A$2:$A$5969,$A312,Games!$N$2:$N$5969)+SUMIF(Games!$B$2:$B$5969,$A312,Games!$L$2:$L$5969)</f>
        <v>505</v>
      </c>
      <c r="F312" s="0" t="n">
        <f aca="false">SUMIF(Games!$A$2:$A$5969,$A312,Games!$Q$2:$Q$5969)+SUMIF(Games!$B$2:$B$5969,$A312,Games!$O$2:$O$5969)</f>
        <v>17028</v>
      </c>
      <c r="G312" s="0" t="n">
        <f aca="false">SUMIF(Games!$A$2:$A$5969,$A312,Games!$R$2:$R$5969)+SUMIF(Games!$B$2:$B$5969,$A312,Games!$P$2:$P$5969)</f>
        <v>15872</v>
      </c>
      <c r="H312" s="0" t="n">
        <f aca="false">SUMIF(Games!$A$2:$A$5969,$A312,Games!$S$2:$S$5969)+SUMIF(Games!$B$2:$B$5969,$A312,Games!$T$2:$T$5969)</f>
        <v>11.4194271740851</v>
      </c>
      <c r="I312" s="0" t="n">
        <f aca="false">SUMIF(Games!$A$2:$A$5969,$A312,Games!$E$2:$E$5969)+SUMIF(Games!$B$2:$B$5969,$A312,Games!$F$2:$F$5969)</f>
        <v>1160</v>
      </c>
      <c r="J312" s="0" t="n">
        <f aca="false">SUMIF(Games!$A$2:$A$5969,$A312,Games!$F$2:$F$5969)+SUMIF(Games!$B$2:$B$5969,$A312,Games!$E$2:$E$5969)</f>
        <v>1123</v>
      </c>
      <c r="K312" s="0" t="n">
        <f aca="false">SUMIF(Games!$A$2:$A$5969,$A312,Games!$G$2:$G$5969)+SUMIF(Games!$B$2:$B$5969,$A312,Games!$H$2:$H$5969)</f>
        <v>468</v>
      </c>
      <c r="L312" s="0" t="n">
        <f aca="false">SUMIF(Games!$A$2:$A$5969,$A312,Games!$H$2:$H$5969)+SUMIF(Games!$B$2:$B$5969,$A312,Games!$G$2:$G$5969)</f>
        <v>446</v>
      </c>
      <c r="M312" s="0" t="n">
        <f aca="false">SUMIF(Games!$A:$A,$A312,Games!I:I)</f>
        <v>7</v>
      </c>
      <c r="N312" s="0" t="n">
        <f aca="false">COUNTIF(Games!$A:$A,$A312)-M312</f>
        <v>10</v>
      </c>
      <c r="O312" s="0" t="n">
        <f aca="false">I312-J312</f>
        <v>37</v>
      </c>
      <c r="P312" s="0" t="n">
        <f aca="false">IFERROR(O312/Y312,0)</f>
        <v>1.08823529411765</v>
      </c>
      <c r="Q312" s="0" t="n">
        <f aca="false">L312-K312</f>
        <v>-22</v>
      </c>
      <c r="R312" s="0" t="n">
        <f aca="false">IFERROR(Q312/Y312,0)</f>
        <v>-0.647058823529412</v>
      </c>
      <c r="S312" s="0" t="s">
        <v>746</v>
      </c>
      <c r="T312" s="0" t="n">
        <f aca="false">IFERROR((B312/(B312+C312))*25,0)+IFERROR((D312/(D312+E312))*25,0)+IFERROR((F312/(F312+G312))*10,0)+H312+((P312-RDAVG)/RebSD)*10+((R312-TODAVG)/TOSD)*6</f>
        <v>44.3019372939764</v>
      </c>
      <c r="U312" s="0" t="n">
        <f aca="false">W312*X312</f>
        <v>0.272663790928788</v>
      </c>
      <c r="V312" s="0" t="n">
        <f aca="false">RANK(U312,U$2:U$352)</f>
        <v>175</v>
      </c>
      <c r="W312" s="0" t="n">
        <f aca="false">IFERROR((D312-C312)/(D312+E312-(B312+C312)),0)</f>
        <v>0.530552861299709</v>
      </c>
      <c r="X312" s="0" t="n">
        <f aca="false">IFERROR((F312-((B312+C312)*B312))/((F312+G312)-(B312+C312)^2),0)</f>
        <v>0.513923891129032</v>
      </c>
      <c r="Y312" s="0" t="n">
        <f aca="false">COUNTIFS(Games!$A$2:$A$5969,$A312,Games!$E$2:$E$5969,"&lt;&gt;")+COUNTIFS(Games!$B$2:$B$5969,$A312,Games!$F$2:$F$5969,"&lt;&gt;")</f>
        <v>34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SUMIF(Games!$A$2:$A$5969,$A313,Games!$I$2:$I$5969)+SUMIF(Games!$B$2:$B$5969,$A313,Games!$J$2:$J$5969)</f>
        <v>27</v>
      </c>
      <c r="C313" s="0" t="n">
        <f aca="false">COUNTIF(Games!$A:$A,$A313)+COUNTIF(Games!$B:$B,$A313)-B313</f>
        <v>8</v>
      </c>
      <c r="D313" s="0" t="n">
        <f aca="false">SUMIF(Games!$A$2:$A$5969,$A313,Games!$M$2:$M$5969)+SUMIF(Games!$B$2:$B$5969,$A313,Games!$K$2:$K$5969)</f>
        <v>534</v>
      </c>
      <c r="E313" s="0" t="n">
        <f aca="false">SUMIF(Games!$A$2:$A$5969,$A313,Games!$N$2:$N$5969)+SUMIF(Games!$B$2:$B$5969,$A313,Games!$L$2:$L$5969)</f>
        <v>523</v>
      </c>
      <c r="F313" s="0" t="n">
        <f aca="false">SUMIF(Games!$A$2:$A$5969,$A313,Games!$Q$2:$Q$5969)+SUMIF(Games!$B$2:$B$5969,$A313,Games!$O$2:$O$5969)</f>
        <v>17300</v>
      </c>
      <c r="G313" s="0" t="n">
        <f aca="false">SUMIF(Games!$A$2:$A$5969,$A313,Games!$R$2:$R$5969)+SUMIF(Games!$B$2:$B$5969,$A313,Games!$P$2:$P$5969)</f>
        <v>15542</v>
      </c>
      <c r="H313" s="0" t="n">
        <f aca="false">SUMIF(Games!$A$2:$A$5969,$A313,Games!$S$2:$S$5969)+SUMIF(Games!$B$2:$B$5969,$A313,Games!$T$2:$T$5969)</f>
        <v>63.9702116550579</v>
      </c>
      <c r="I313" s="0" t="n">
        <f aca="false">SUMIF(Games!$A$2:$A$5969,$A313,Games!$E$2:$E$5969)+SUMIF(Games!$B$2:$B$5969,$A313,Games!$F$2:$F$5969)</f>
        <v>1303</v>
      </c>
      <c r="J313" s="0" t="n">
        <f aca="false">SUMIF(Games!$A$2:$A$5969,$A313,Games!$F$2:$F$5969)+SUMIF(Games!$B$2:$B$5969,$A313,Games!$E$2:$E$5969)</f>
        <v>1069</v>
      </c>
      <c r="K313" s="0" t="n">
        <f aca="false">SUMIF(Games!$A$2:$A$5969,$A313,Games!$G$2:$G$5969)+SUMIF(Games!$B$2:$B$5969,$A313,Games!$H$2:$H$5969)</f>
        <v>481</v>
      </c>
      <c r="L313" s="0" t="n">
        <f aca="false">SUMIF(Games!$A$2:$A$5969,$A313,Games!$H$2:$H$5969)+SUMIF(Games!$B$2:$B$5969,$A313,Games!$G$2:$G$5969)</f>
        <v>528</v>
      </c>
      <c r="M313" s="0" t="n">
        <f aca="false">SUMIF(Games!$A:$A,$A313,Games!I:I)</f>
        <v>8</v>
      </c>
      <c r="N313" s="0" t="n">
        <f aca="false">COUNTIF(Games!$A:$A,$A313)-M313</f>
        <v>7</v>
      </c>
      <c r="O313" s="0" t="n">
        <f aca="false">I313-J313</f>
        <v>234</v>
      </c>
      <c r="P313" s="0" t="n">
        <f aca="false">IFERROR(O313/Y313,0)</f>
        <v>6.68571428571429</v>
      </c>
      <c r="Q313" s="0" t="n">
        <f aca="false">L313-K313</f>
        <v>47</v>
      </c>
      <c r="R313" s="0" t="n">
        <f aca="false">IFERROR(Q313/Y313,0)</f>
        <v>1.34285714285714</v>
      </c>
      <c r="S313" s="0" t="s">
        <v>750</v>
      </c>
      <c r="T313" s="0" t="n">
        <f aca="false">IFERROR((B313/(B313+C313))*25,0)+IFERROR((D313/(D313+E313))*25,0)+IFERROR((F313/(F313+G313))*10,0)+H313+((P313-RDAVG)/RebSD)*10+((R313-TODAVG)/TOSD)*6</f>
        <v>122.208983437106</v>
      </c>
      <c r="U313" s="0" t="n">
        <f aca="false">W313*X313</f>
        <v>0.266234748120035</v>
      </c>
      <c r="V313" s="0" t="n">
        <f aca="false">RANK(U313,U$2:U$352)</f>
        <v>201</v>
      </c>
      <c r="W313" s="0" t="n">
        <f aca="false">IFERROR((D313-C313)/(D313+E313-(B313+C313)),0)</f>
        <v>0.5146771037182</v>
      </c>
      <c r="X313" s="0" t="n">
        <f aca="false">IFERROR((F313-((B313+C313)*B313))/((F313+G313)-(B313+C313)^2),0)</f>
        <v>0.517285004902426</v>
      </c>
      <c r="Y313" s="0" t="n">
        <f aca="false">COUNTIFS(Games!$A$2:$A$5969,$A313,Games!$E$2:$E$5969,"&lt;&gt;")+COUNTIFS(Games!$B$2:$B$5969,$A313,Games!$F$2:$F$5969,"&lt;&gt;")</f>
        <v>35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SUMIF(Games!$A$2:$A$5969,$A314,Games!$I$2:$I$5969)+SUMIF(Games!$B$2:$B$5969,$A314,Games!$J$2:$J$5969)</f>
        <v>11</v>
      </c>
      <c r="C314" s="0" t="n">
        <f aca="false">COUNTIF(Games!$A:$A,$A314)+COUNTIF(Games!$B:$B,$A314)-B314</f>
        <v>21</v>
      </c>
      <c r="D314" s="0" t="n">
        <f aca="false">SUMIF(Games!$A$2:$A$5969,$A314,Games!$M$2:$M$5969)+SUMIF(Games!$B$2:$B$5969,$A314,Games!$K$2:$K$5969)</f>
        <v>542</v>
      </c>
      <c r="E314" s="0" t="n">
        <f aca="false">SUMIF(Games!$A$2:$A$5969,$A314,Games!$N$2:$N$5969)+SUMIF(Games!$B$2:$B$5969,$A314,Games!$L$2:$L$5969)</f>
        <v>440</v>
      </c>
      <c r="F314" s="0" t="n">
        <f aca="false">SUMIF(Games!$A$2:$A$5969,$A314,Games!$Q$2:$Q$5969)+SUMIF(Games!$B$2:$B$5969,$A314,Games!$O$2:$O$5969)</f>
        <v>15916</v>
      </c>
      <c r="G314" s="0" t="n">
        <f aca="false">SUMIF(Games!$A$2:$A$5969,$A314,Games!$R$2:$R$5969)+SUMIF(Games!$B$2:$B$5969,$A314,Games!$P$2:$P$5969)</f>
        <v>14662</v>
      </c>
      <c r="H314" s="0" t="n">
        <f aca="false">SUMIF(Games!$A$2:$A$5969,$A314,Games!$S$2:$S$5969)+SUMIF(Games!$B$2:$B$5969,$A314,Games!$T$2:$T$5969)</f>
        <v>-28.1576669271677</v>
      </c>
      <c r="I314" s="0" t="n">
        <f aca="false">SUMIF(Games!$A$2:$A$5969,$A314,Games!$E$2:$E$5969)+SUMIF(Games!$B$2:$B$5969,$A314,Games!$F$2:$F$5969)</f>
        <v>1310</v>
      </c>
      <c r="J314" s="0" t="n">
        <f aca="false">SUMIF(Games!$A$2:$A$5969,$A314,Games!$F$2:$F$5969)+SUMIF(Games!$B$2:$B$5969,$A314,Games!$E$2:$E$5969)</f>
        <v>1151</v>
      </c>
      <c r="K314" s="0" t="n">
        <f aca="false">SUMIF(Games!$A$2:$A$5969,$A314,Games!$G$2:$G$5969)+SUMIF(Games!$B$2:$B$5969,$A314,Games!$H$2:$H$5969)</f>
        <v>414</v>
      </c>
      <c r="L314" s="0" t="n">
        <f aca="false">SUMIF(Games!$A$2:$A$5969,$A314,Games!$H$2:$H$5969)+SUMIF(Games!$B$2:$B$5969,$A314,Games!$G$2:$G$5969)</f>
        <v>374</v>
      </c>
      <c r="M314" s="0" t="n">
        <f aca="false">SUMIF(Games!$A:$A,$A314,Games!I:I)</f>
        <v>3</v>
      </c>
      <c r="N314" s="0" t="n">
        <f aca="false">COUNTIF(Games!$A:$A,$A314)-M314</f>
        <v>16</v>
      </c>
      <c r="O314" s="0" t="n">
        <f aca="false">I314-J314</f>
        <v>159</v>
      </c>
      <c r="P314" s="0" t="n">
        <f aca="false">IFERROR(O314/Y314,0)</f>
        <v>4.96875</v>
      </c>
      <c r="Q314" s="0" t="n">
        <f aca="false">L314-K314</f>
        <v>-40</v>
      </c>
      <c r="R314" s="0" t="n">
        <f aca="false">IFERROR(Q314/Y314,0)</f>
        <v>-1.25</v>
      </c>
      <c r="S314" s="0" t="s">
        <v>748</v>
      </c>
      <c r="T314" s="0" t="n">
        <f aca="false">IFERROR((B314/(B314+C314))*25,0)+IFERROR((D314/(D314+E314))*25,0)+IFERROR((F314/(F314+G314))*10,0)+H314+((P314-RDAVG)/RebSD)*10+((R314-TODAVG)/TOSD)*6</f>
        <v>7.43323701338239</v>
      </c>
      <c r="U314" s="0" t="n">
        <f aca="false">W314*X314</f>
        <v>0.288814551774985</v>
      </c>
      <c r="V314" s="0" t="n">
        <f aca="false">RANK(U314,U$2:U$352)</f>
        <v>123</v>
      </c>
      <c r="W314" s="0" t="n">
        <f aca="false">IFERROR((D314-C314)/(D314+E314-(B314+C314)),0)</f>
        <v>0.548421052631579</v>
      </c>
      <c r="X314" s="0" t="n">
        <f aca="false">IFERROR((F314-((B314+C314)*B314))/((F314+G314)-(B314+C314)^2),0)</f>
        <v>0.526629221086824</v>
      </c>
      <c r="Y314" s="0" t="n">
        <f aca="false">COUNTIFS(Games!$A$2:$A$5969,$A314,Games!$E$2:$E$5969,"&lt;&gt;")+COUNTIFS(Games!$B$2:$B$5969,$A314,Games!$F$2:$F$5969,"&lt;&gt;")</f>
        <v>32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SUMIF(Games!$A$2:$A$5969,$A315,Games!$I$2:$I$5969)+SUMIF(Games!$B$2:$B$5969,$A315,Games!$J$2:$J$5969)</f>
        <v>20</v>
      </c>
      <c r="C315" s="0" t="n">
        <f aca="false">COUNTIF(Games!$A:$A,$A315)+COUNTIF(Games!$B:$B,$A315)-B315</f>
        <v>13</v>
      </c>
      <c r="D315" s="0" t="n">
        <f aca="false">SUMIF(Games!$A$2:$A$5969,$A315,Games!$M$2:$M$5969)+SUMIF(Games!$B$2:$B$5969,$A315,Games!$K$2:$K$5969)</f>
        <v>561</v>
      </c>
      <c r="E315" s="0" t="n">
        <f aca="false">SUMIF(Games!$A$2:$A$5969,$A315,Games!$N$2:$N$5969)+SUMIF(Games!$B$2:$B$5969,$A315,Games!$L$2:$L$5969)</f>
        <v>525</v>
      </c>
      <c r="F315" s="0" t="n">
        <f aca="false">SUMIF(Games!$A$2:$A$5969,$A315,Games!$Q$2:$Q$5969)+SUMIF(Games!$B$2:$B$5969,$A315,Games!$O$2:$O$5969)</f>
        <v>18520</v>
      </c>
      <c r="G315" s="0" t="n">
        <f aca="false">SUMIF(Games!$A$2:$A$5969,$A315,Games!$R$2:$R$5969)+SUMIF(Games!$B$2:$B$5969,$A315,Games!$P$2:$P$5969)</f>
        <v>15911</v>
      </c>
      <c r="H315" s="0" t="n">
        <f aca="false">SUMIF(Games!$A$2:$A$5969,$A315,Games!$S$2:$S$5969)+SUMIF(Games!$B$2:$B$5969,$A315,Games!$T$2:$T$5969)</f>
        <v>41.5093996829788</v>
      </c>
      <c r="I315" s="0" t="n">
        <f aca="false">SUMIF(Games!$A$2:$A$5969,$A315,Games!$E$2:$E$5969)+SUMIF(Games!$B$2:$B$5969,$A315,Games!$F$2:$F$5969)</f>
        <v>1336</v>
      </c>
      <c r="J315" s="0" t="n">
        <f aca="false">SUMIF(Games!$A$2:$A$5969,$A315,Games!$F$2:$F$5969)+SUMIF(Games!$B$2:$B$5969,$A315,Games!$E$2:$E$5969)</f>
        <v>1152</v>
      </c>
      <c r="K315" s="0" t="n">
        <f aca="false">SUMIF(Games!$A$2:$A$5969,$A315,Games!$G$2:$G$5969)+SUMIF(Games!$B$2:$B$5969,$A315,Games!$H$2:$H$5969)</f>
        <v>473</v>
      </c>
      <c r="L315" s="0" t="n">
        <f aca="false">SUMIF(Games!$A$2:$A$5969,$A315,Games!$H$2:$H$5969)+SUMIF(Games!$B$2:$B$5969,$A315,Games!$G$2:$G$5969)</f>
        <v>384</v>
      </c>
      <c r="M315" s="0" t="n">
        <f aca="false">SUMIF(Games!$A:$A,$A315,Games!I:I)</f>
        <v>5</v>
      </c>
      <c r="N315" s="0" t="n">
        <f aca="false">COUNTIF(Games!$A:$A,$A315)-M315</f>
        <v>7</v>
      </c>
      <c r="O315" s="0" t="n">
        <f aca="false">I315-J315</f>
        <v>184</v>
      </c>
      <c r="P315" s="0" t="n">
        <f aca="false">IFERROR(O315/Y315,0)</f>
        <v>5.57575757575758</v>
      </c>
      <c r="Q315" s="0" t="n">
        <f aca="false">L315-K315</f>
        <v>-89</v>
      </c>
      <c r="R315" s="0" t="n">
        <f aca="false">IFERROR(Q315/Y315,0)</f>
        <v>-2.6969696969697</v>
      </c>
      <c r="S315" s="0" t="s">
        <v>727</v>
      </c>
      <c r="T315" s="0" t="n">
        <f aca="false">IFERROR((B315/(B315+C315))*25,0)+IFERROR((D315/(D315+E315))*25,0)+IFERROR((F315/(F315+G315))*10,0)+H315+((P315-RDAVG)/RebSD)*10+((R315-TODAVG)/TOSD)*6</f>
        <v>80.0147458115816</v>
      </c>
      <c r="U315" s="0" t="n">
        <f aca="false">W315*X315</f>
        <v>0.278767406514192</v>
      </c>
      <c r="V315" s="0" t="n">
        <f aca="false">RANK(U315,U$2:U$352)</f>
        <v>150</v>
      </c>
      <c r="W315" s="0" t="n">
        <f aca="false">IFERROR((D315-C315)/(D315+E315-(B315+C315)),0)</f>
        <v>0.520417853751187</v>
      </c>
      <c r="X315" s="0" t="n">
        <f aca="false">IFERROR((F315-((B315+C315)*B315))/((F315+G315)-(B315+C315)^2),0)</f>
        <v>0.535660728210665</v>
      </c>
      <c r="Y315" s="0" t="n">
        <f aca="false">COUNTIFS(Games!$A$2:$A$5969,$A315,Games!$E$2:$E$5969,"&lt;&gt;")+COUNTIFS(Games!$B$2:$B$5969,$A315,Games!$F$2:$F$5969,"&lt;&gt;")</f>
        <v>33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SUMIF(Games!$A$2:$A$5969,$A316,Games!$I$2:$I$5969)+SUMIF(Games!$B$2:$B$5969,$A316,Games!$J$2:$J$5969)</f>
        <v>24</v>
      </c>
      <c r="C316" s="0" t="n">
        <f aca="false">COUNTIF(Games!$A:$A,$A316)+COUNTIF(Games!$B:$B,$A316)-B316</f>
        <v>12</v>
      </c>
      <c r="D316" s="0" t="n">
        <f aca="false">SUMIF(Games!$A$2:$A$5969,$A316,Games!$M$2:$M$5969)+SUMIF(Games!$B$2:$B$5969,$A316,Games!$K$2:$K$5969)</f>
        <v>677</v>
      </c>
      <c r="E316" s="0" t="n">
        <f aca="false">SUMIF(Games!$A$2:$A$5969,$A316,Games!$N$2:$N$5969)+SUMIF(Games!$B$2:$B$5969,$A316,Games!$L$2:$L$5969)</f>
        <v>508</v>
      </c>
      <c r="F316" s="0" t="n">
        <f aca="false">SUMIF(Games!$A$2:$A$5969,$A316,Games!$Q$2:$Q$5969)+SUMIF(Games!$B$2:$B$5969,$A316,Games!$O$2:$O$5969)</f>
        <v>21483</v>
      </c>
      <c r="G316" s="0" t="n">
        <f aca="false">SUMIF(Games!$A$2:$A$5969,$A316,Games!$R$2:$R$5969)+SUMIF(Games!$B$2:$B$5969,$A316,Games!$P$2:$P$5969)</f>
        <v>17155</v>
      </c>
      <c r="H316" s="0" t="n">
        <f aca="false">SUMIF(Games!$A$2:$A$5969,$A316,Games!$S$2:$S$5969)+SUMIF(Games!$B$2:$B$5969,$A316,Games!$T$2:$T$5969)</f>
        <v>72.3309263419182</v>
      </c>
      <c r="I316" s="0" t="n">
        <f aca="false">SUMIF(Games!$A$2:$A$5969,$A316,Games!$E$2:$E$5969)+SUMIF(Games!$B$2:$B$5969,$A316,Games!$F$2:$F$5969)</f>
        <v>1247</v>
      </c>
      <c r="J316" s="0" t="n">
        <f aca="false">SUMIF(Games!$A$2:$A$5969,$A316,Games!$F$2:$F$5969)+SUMIF(Games!$B$2:$B$5969,$A316,Games!$E$2:$E$5969)</f>
        <v>1209</v>
      </c>
      <c r="K316" s="0" t="n">
        <f aca="false">SUMIF(Games!$A$2:$A$5969,$A316,Games!$G$2:$G$5969)+SUMIF(Games!$B$2:$B$5969,$A316,Games!$H$2:$H$5969)</f>
        <v>383</v>
      </c>
      <c r="L316" s="0" t="n">
        <f aca="false">SUMIF(Games!$A$2:$A$5969,$A316,Games!$H$2:$H$5969)+SUMIF(Games!$B$2:$B$5969,$A316,Games!$G$2:$G$5969)</f>
        <v>483</v>
      </c>
      <c r="M316" s="0" t="n">
        <f aca="false">SUMIF(Games!$A:$A,$A316,Games!I:I)</f>
        <v>7</v>
      </c>
      <c r="N316" s="0" t="n">
        <f aca="false">COUNTIF(Games!$A:$A,$A316)-M316</f>
        <v>6</v>
      </c>
      <c r="O316" s="0" t="n">
        <f aca="false">I316-J316</f>
        <v>38</v>
      </c>
      <c r="P316" s="0" t="n">
        <f aca="false">IFERROR(O316/Y316,0)</f>
        <v>1.05555555555556</v>
      </c>
      <c r="Q316" s="0" t="n">
        <f aca="false">L316-K316</f>
        <v>100</v>
      </c>
      <c r="R316" s="0" t="n">
        <f aca="false">IFERROR(Q316/Y316,0)</f>
        <v>2.77777777777778</v>
      </c>
      <c r="S316" s="0" t="s">
        <v>733</v>
      </c>
      <c r="T316" s="0" t="n">
        <f aca="false">IFERROR((B316/(B316+C316))*25,0)+IFERROR((D316/(D316+E316))*25,0)+IFERROR((F316/(F316+G316))*10,0)+H316+((P316-RDAVG)/RebSD)*10+((R316-TODAVG)/TOSD)*6</f>
        <v>118.810511512119</v>
      </c>
      <c r="U316" s="0" t="n">
        <f aca="false">W316*X316</f>
        <v>0.319574148653201</v>
      </c>
      <c r="V316" s="0" t="n">
        <f aca="false">RANK(U316,U$2:U$352)</f>
        <v>62</v>
      </c>
      <c r="W316" s="0" t="n">
        <f aca="false">IFERROR((D316-C316)/(D316+E316-(B316+C316)),0)</f>
        <v>0.578764142732811</v>
      </c>
      <c r="X316" s="0" t="n">
        <f aca="false">IFERROR((F316-((B316+C316)*B316))/((F316+G316)-(B316+C316)^2),0)</f>
        <v>0.552166461357185</v>
      </c>
      <c r="Y316" s="0" t="n">
        <f aca="false">COUNTIFS(Games!$A$2:$A$5969,$A316,Games!$E$2:$E$5969,"&lt;&gt;")+COUNTIFS(Games!$B$2:$B$5969,$A316,Games!$F$2:$F$5969,"&lt;&gt;")</f>
        <v>36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SUMIF(Games!$A$2:$A$5969,$A317,Games!$I$2:$I$5969)+SUMIF(Games!$B$2:$B$5969,$A317,Games!$J$2:$J$5969)</f>
        <v>21</v>
      </c>
      <c r="C317" s="0" t="n">
        <f aca="false">COUNTIF(Games!$A:$A,$A317)+COUNTIF(Games!$B:$B,$A317)-B317</f>
        <v>13</v>
      </c>
      <c r="D317" s="0" t="n">
        <f aca="false">SUMIF(Games!$A$2:$A$5969,$A317,Games!$M$2:$M$5969)+SUMIF(Games!$B$2:$B$5969,$A317,Games!$K$2:$K$5969)</f>
        <v>576</v>
      </c>
      <c r="E317" s="0" t="n">
        <f aca="false">SUMIF(Games!$A$2:$A$5969,$A317,Games!$N$2:$N$5969)+SUMIF(Games!$B$2:$B$5969,$A317,Games!$L$2:$L$5969)</f>
        <v>519</v>
      </c>
      <c r="F317" s="0" t="n">
        <f aca="false">SUMIF(Games!$A$2:$A$5969,$A317,Games!$Q$2:$Q$5969)+SUMIF(Games!$B$2:$B$5969,$A317,Games!$O$2:$O$5969)</f>
        <v>17403</v>
      </c>
      <c r="G317" s="0" t="n">
        <f aca="false">SUMIF(Games!$A$2:$A$5969,$A317,Games!$R$2:$R$5969)+SUMIF(Games!$B$2:$B$5969,$A317,Games!$P$2:$P$5969)</f>
        <v>16614</v>
      </c>
      <c r="H317" s="0" t="n">
        <f aca="false">SUMIF(Games!$A$2:$A$5969,$A317,Games!$S$2:$S$5969)+SUMIF(Games!$B$2:$B$5969,$A317,Games!$T$2:$T$5969)</f>
        <v>31.3481294169812</v>
      </c>
      <c r="I317" s="0" t="n">
        <f aca="false">SUMIF(Games!$A$2:$A$5969,$A317,Games!$E$2:$E$5969)+SUMIF(Games!$B$2:$B$5969,$A317,Games!$F$2:$F$5969)</f>
        <v>1333</v>
      </c>
      <c r="J317" s="0" t="n">
        <f aca="false">SUMIF(Games!$A$2:$A$5969,$A317,Games!$F$2:$F$5969)+SUMIF(Games!$B$2:$B$5969,$A317,Games!$E$2:$E$5969)</f>
        <v>1221</v>
      </c>
      <c r="K317" s="0" t="n">
        <f aca="false">SUMIF(Games!$A$2:$A$5969,$A317,Games!$G$2:$G$5969)+SUMIF(Games!$B$2:$B$5969,$A317,Games!$H$2:$H$5969)</f>
        <v>507</v>
      </c>
      <c r="L317" s="0" t="n">
        <f aca="false">SUMIF(Games!$A$2:$A$5969,$A317,Games!$H$2:$H$5969)+SUMIF(Games!$B$2:$B$5969,$A317,Games!$G$2:$G$5969)</f>
        <v>491</v>
      </c>
      <c r="M317" s="0" t="n">
        <f aca="false">SUMIF(Games!$A:$A,$A317,Games!I:I)</f>
        <v>6</v>
      </c>
      <c r="N317" s="0" t="n">
        <f aca="false">COUNTIF(Games!$A:$A,$A317)-M317</f>
        <v>11</v>
      </c>
      <c r="O317" s="0" t="n">
        <f aca="false">I317-J317</f>
        <v>112</v>
      </c>
      <c r="P317" s="0" t="n">
        <f aca="false">IFERROR(O317/Y317,0)</f>
        <v>3.29411764705882</v>
      </c>
      <c r="Q317" s="0" t="n">
        <f aca="false">L317-K317</f>
        <v>-16</v>
      </c>
      <c r="R317" s="0" t="n">
        <f aca="false">IFERROR(Q317/Y317,0)</f>
        <v>-0.470588235294118</v>
      </c>
      <c r="S317" s="0" t="s">
        <v>732</v>
      </c>
      <c r="T317" s="0" t="n">
        <f aca="false">IFERROR((B317/(B317+C317))*25,0)+IFERROR((D317/(D317+E317))*25,0)+IFERROR((F317/(F317+G317))*10,0)+H317+((P317-RDAVG)/RebSD)*10+((R317-TODAVG)/TOSD)*6</f>
        <v>70.8789711985132</v>
      </c>
      <c r="U317" s="0" t="n">
        <f aca="false">W317*X317</f>
        <v>0.269489935343287</v>
      </c>
      <c r="V317" s="0" t="n">
        <f aca="false">RANK(U317,U$2:U$352)</f>
        <v>183</v>
      </c>
      <c r="W317" s="0" t="n">
        <f aca="false">IFERROR((D317-C317)/(D317+E317-(B317+C317)),0)</f>
        <v>0.530631479736098</v>
      </c>
      <c r="X317" s="0" t="n">
        <f aca="false">IFERROR((F317-((B317+C317)*B317))/((F317+G317)-(B317+C317)^2),0)</f>
        <v>0.507866467849426</v>
      </c>
      <c r="Y317" s="0" t="n">
        <f aca="false">COUNTIFS(Games!$A$2:$A$5969,$A317,Games!$E$2:$E$5969,"&lt;&gt;")+COUNTIFS(Games!$B$2:$B$5969,$A317,Games!$F$2:$F$5969,"&lt;&gt;")</f>
        <v>34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SUMIF(Games!$A$2:$A$5969,$A318,Games!$I$2:$I$5969)+SUMIF(Games!$B$2:$B$5969,$A318,Games!$J$2:$J$5969)</f>
        <v>10</v>
      </c>
      <c r="C318" s="0" t="n">
        <f aca="false">COUNTIF(Games!$A:$A,$A318)+COUNTIF(Games!$B:$B,$A318)-B318</f>
        <v>21</v>
      </c>
      <c r="D318" s="0" t="n">
        <f aca="false">SUMIF(Games!$A$2:$A$5969,$A318,Games!$M$2:$M$5969)+SUMIF(Games!$B$2:$B$5969,$A318,Games!$K$2:$K$5969)</f>
        <v>453</v>
      </c>
      <c r="E318" s="0" t="n">
        <f aca="false">SUMIF(Games!$A$2:$A$5969,$A318,Games!$N$2:$N$5969)+SUMIF(Games!$B$2:$B$5969,$A318,Games!$L$2:$L$5969)</f>
        <v>488</v>
      </c>
      <c r="F318" s="0" t="n">
        <f aca="false">SUMIF(Games!$A$2:$A$5969,$A318,Games!$Q$2:$Q$5969)+SUMIF(Games!$B$2:$B$5969,$A318,Games!$O$2:$O$5969)</f>
        <v>14881</v>
      </c>
      <c r="G318" s="0" t="n">
        <f aca="false">SUMIF(Games!$A$2:$A$5969,$A318,Games!$R$2:$R$5969)+SUMIF(Games!$B$2:$B$5969,$A318,Games!$P$2:$P$5969)</f>
        <v>14345</v>
      </c>
      <c r="H318" s="0" t="n">
        <f aca="false">SUMIF(Games!$A$2:$A$5969,$A318,Games!$S$2:$S$5969)+SUMIF(Games!$B$2:$B$5969,$A318,Games!$T$2:$T$5969)</f>
        <v>-35.6431615522327</v>
      </c>
      <c r="I318" s="0" t="n">
        <f aca="false">SUMIF(Games!$A$2:$A$5969,$A318,Games!$E$2:$E$5969)+SUMIF(Games!$B$2:$B$5969,$A318,Games!$F$2:$F$5969)</f>
        <v>1086</v>
      </c>
      <c r="J318" s="0" t="n">
        <f aca="false">SUMIF(Games!$A$2:$A$5969,$A318,Games!$F$2:$F$5969)+SUMIF(Games!$B$2:$B$5969,$A318,Games!$E$2:$E$5969)</f>
        <v>1107</v>
      </c>
      <c r="K318" s="0" t="n">
        <f aca="false">SUMIF(Games!$A$2:$A$5969,$A318,Games!$G$2:$G$5969)+SUMIF(Games!$B$2:$B$5969,$A318,Games!$H$2:$H$5969)</f>
        <v>449</v>
      </c>
      <c r="L318" s="0" t="n">
        <f aca="false">SUMIF(Games!$A$2:$A$5969,$A318,Games!$H$2:$H$5969)+SUMIF(Games!$B$2:$B$5969,$A318,Games!$G$2:$G$5969)</f>
        <v>421</v>
      </c>
      <c r="M318" s="0" t="n">
        <f aca="false">SUMIF(Games!$A:$A,$A318,Games!I:I)</f>
        <v>5</v>
      </c>
      <c r="N318" s="0" t="n">
        <f aca="false">COUNTIF(Games!$A:$A,$A318)-M318</f>
        <v>12</v>
      </c>
      <c r="O318" s="0" t="n">
        <f aca="false">I318-J318</f>
        <v>-21</v>
      </c>
      <c r="P318" s="0" t="n">
        <f aca="false">IFERROR(O318/Y318,0)</f>
        <v>-0.67741935483871</v>
      </c>
      <c r="Q318" s="0" t="n">
        <f aca="false">L318-K318</f>
        <v>-28</v>
      </c>
      <c r="R318" s="0" t="n">
        <f aca="false">IFERROR(Q318/Y318,0)</f>
        <v>-0.903225806451613</v>
      </c>
      <c r="S318" s="0" t="s">
        <v>734</v>
      </c>
      <c r="T318" s="0" t="n">
        <f aca="false">IFERROR((B318/(B318+C318))*25,0)+IFERROR((D318/(D318+E318))*25,0)+IFERROR((F318/(F318+G318))*10,0)+H318+((P318-RDAVG)/RebSD)*10+((R318-TODAVG)/TOSD)*6</f>
        <v>-17.064075959736</v>
      </c>
      <c r="U318" s="0" t="n">
        <f aca="false">W318*X318</f>
        <v>0.244727471361117</v>
      </c>
      <c r="V318" s="0" t="n">
        <f aca="false">RANK(U318,U$2:U$352)</f>
        <v>285</v>
      </c>
      <c r="W318" s="0" t="n">
        <f aca="false">IFERROR((D318-C318)/(D318+E318-(B318+C318)),0)</f>
        <v>0.474725274725275</v>
      </c>
      <c r="X318" s="0" t="n">
        <f aca="false">IFERROR((F318-((B318+C318)*B318))/((F318+G318)-(B318+C318)^2),0)</f>
        <v>0.515513886431983</v>
      </c>
      <c r="Y318" s="0" t="n">
        <f aca="false">COUNTIFS(Games!$A$2:$A$5969,$A318,Games!$E$2:$E$5969,"&lt;&gt;")+COUNTIFS(Games!$B$2:$B$5969,$A318,Games!$F$2:$F$5969,"&lt;&gt;")</f>
        <v>31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SUMIF(Games!$A$2:$A$5969,$A319,Games!$I$2:$I$5969)+SUMIF(Games!$B$2:$B$5969,$A319,Games!$J$2:$J$5969)</f>
        <v>15</v>
      </c>
      <c r="C319" s="0" t="n">
        <f aca="false">COUNTIF(Games!$A:$A,$A319)+COUNTIF(Games!$B:$B,$A319)-B319</f>
        <v>18</v>
      </c>
      <c r="D319" s="0" t="n">
        <f aca="false">SUMIF(Games!$A$2:$A$5969,$A319,Games!$M$2:$M$5969)+SUMIF(Games!$B$2:$B$5969,$A319,Games!$K$2:$K$5969)</f>
        <v>519</v>
      </c>
      <c r="E319" s="0" t="n">
        <f aca="false">SUMIF(Games!$A$2:$A$5969,$A319,Games!$N$2:$N$5969)+SUMIF(Games!$B$2:$B$5969,$A319,Games!$L$2:$L$5969)</f>
        <v>499</v>
      </c>
      <c r="F319" s="0" t="n">
        <f aca="false">SUMIF(Games!$A$2:$A$5969,$A319,Games!$Q$2:$Q$5969)+SUMIF(Games!$B$2:$B$5969,$A319,Games!$O$2:$O$5969)</f>
        <v>16261</v>
      </c>
      <c r="G319" s="0" t="n">
        <f aca="false">SUMIF(Games!$A$2:$A$5969,$A319,Games!$R$2:$R$5969)+SUMIF(Games!$B$2:$B$5969,$A319,Games!$P$2:$P$5969)</f>
        <v>15118</v>
      </c>
      <c r="H319" s="0" t="n">
        <f aca="false">SUMIF(Games!$A$2:$A$5969,$A319,Games!$S$2:$S$5969)+SUMIF(Games!$B$2:$B$5969,$A319,Games!$T$2:$T$5969)</f>
        <v>-27.0139971455564</v>
      </c>
      <c r="I319" s="0" t="n">
        <f aca="false">SUMIF(Games!$A$2:$A$5969,$A319,Games!$E$2:$E$5969)+SUMIF(Games!$B$2:$B$5969,$A319,Games!$F$2:$F$5969)</f>
        <v>1242</v>
      </c>
      <c r="J319" s="0" t="n">
        <f aca="false">SUMIF(Games!$A$2:$A$5969,$A319,Games!$F$2:$F$5969)+SUMIF(Games!$B$2:$B$5969,$A319,Games!$E$2:$E$5969)</f>
        <v>1329</v>
      </c>
      <c r="K319" s="0" t="n">
        <f aca="false">SUMIF(Games!$A$2:$A$5969,$A319,Games!$G$2:$G$5969)+SUMIF(Games!$B$2:$B$5969,$A319,Games!$H$2:$H$5969)</f>
        <v>447</v>
      </c>
      <c r="L319" s="0" t="n">
        <f aca="false">SUMIF(Games!$A$2:$A$5969,$A319,Games!$H$2:$H$5969)+SUMIF(Games!$B$2:$B$5969,$A319,Games!$G$2:$G$5969)</f>
        <v>515</v>
      </c>
      <c r="M319" s="0" t="n">
        <f aca="false">SUMIF(Games!$A:$A,$A319,Games!I:I)</f>
        <v>6</v>
      </c>
      <c r="N319" s="0" t="n">
        <f aca="false">COUNTIF(Games!$A:$A,$A319)-M319</f>
        <v>11</v>
      </c>
      <c r="O319" s="0" t="n">
        <f aca="false">I319-J319</f>
        <v>-87</v>
      </c>
      <c r="P319" s="0" t="n">
        <f aca="false">IFERROR(O319/Y319,0)</f>
        <v>-2.63636363636364</v>
      </c>
      <c r="Q319" s="0" t="n">
        <f aca="false">L319-K319</f>
        <v>68</v>
      </c>
      <c r="R319" s="0" t="n">
        <f aca="false">IFERROR(Q319/Y319,0)</f>
        <v>2.06060606060606</v>
      </c>
      <c r="S319" s="0" t="s">
        <v>745</v>
      </c>
      <c r="T319" s="0" t="n">
        <f aca="false">IFERROR((B319/(B319+C319))*25,0)+IFERROR((D319/(D319+E319))*25,0)+IFERROR((F319/(F319+G319))*10,0)+H319+((P319-RDAVG)/RebSD)*10+((R319-TODAVG)/TOSD)*6</f>
        <v>-0.318487714414278</v>
      </c>
      <c r="U319" s="0" t="n">
        <f aca="false">W319*X319</f>
        <v>0.264742547925049</v>
      </c>
      <c r="V319" s="0" t="n">
        <f aca="false">RANK(U319,U$2:U$352)</f>
        <v>212</v>
      </c>
      <c r="W319" s="0" t="n">
        <f aca="false">IFERROR((D319-C319)/(D319+E319-(B319+C319)),0)</f>
        <v>0.508629441624366</v>
      </c>
      <c r="X319" s="0" t="n">
        <f aca="false">IFERROR((F319-((B319+C319)*B319))/((F319+G319)-(B319+C319)^2),0)</f>
        <v>0.520501815780786</v>
      </c>
      <c r="Y319" s="0" t="n">
        <f aca="false">COUNTIFS(Games!$A$2:$A$5969,$A319,Games!$E$2:$E$5969,"&lt;&gt;")+COUNTIFS(Games!$B$2:$B$5969,$A319,Games!$F$2:$F$5969,"&lt;&gt;")</f>
        <v>33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SUMIF(Games!$A$2:$A$5969,$A320,Games!$I$2:$I$5969)+SUMIF(Games!$B$2:$B$5969,$A320,Games!$J$2:$J$5969)</f>
        <v>11</v>
      </c>
      <c r="C320" s="0" t="n">
        <f aca="false">COUNTIF(Games!$A:$A,$A320)+COUNTIF(Games!$B:$B,$A320)-B320</f>
        <v>19</v>
      </c>
      <c r="D320" s="0" t="n">
        <f aca="false">SUMIF(Games!$A$2:$A$5969,$A320,Games!$M$2:$M$5969)+SUMIF(Games!$B$2:$B$5969,$A320,Games!$K$2:$K$5969)</f>
        <v>504</v>
      </c>
      <c r="E320" s="0" t="n">
        <f aca="false">SUMIF(Games!$A$2:$A$5969,$A320,Games!$N$2:$N$5969)+SUMIF(Games!$B$2:$B$5969,$A320,Games!$L$2:$L$5969)</f>
        <v>464</v>
      </c>
      <c r="F320" s="0" t="n">
        <f aca="false">SUMIF(Games!$A$2:$A$5969,$A320,Games!$Q$2:$Q$5969)+SUMIF(Games!$B$2:$B$5969,$A320,Games!$O$2:$O$5969)</f>
        <v>15674</v>
      </c>
      <c r="G320" s="0" t="n">
        <f aca="false">SUMIF(Games!$A$2:$A$5969,$A320,Games!$R$2:$R$5969)+SUMIF(Games!$B$2:$B$5969,$A320,Games!$P$2:$P$5969)</f>
        <v>14302</v>
      </c>
      <c r="H320" s="0" t="n">
        <f aca="false">SUMIF(Games!$A$2:$A$5969,$A320,Games!$S$2:$S$5969)+SUMIF(Games!$B$2:$B$5969,$A320,Games!$T$2:$T$5969)</f>
        <v>-18.9264016957829</v>
      </c>
      <c r="I320" s="0" t="n">
        <f aca="false">SUMIF(Games!$A$2:$A$5969,$A320,Games!$E$2:$E$5969)+SUMIF(Games!$B$2:$B$5969,$A320,Games!$F$2:$F$5969)</f>
        <v>994</v>
      </c>
      <c r="J320" s="0" t="n">
        <f aca="false">SUMIF(Games!$A$2:$A$5969,$A320,Games!$F$2:$F$5969)+SUMIF(Games!$B$2:$B$5969,$A320,Games!$E$2:$E$5969)</f>
        <v>1150</v>
      </c>
      <c r="K320" s="0" t="n">
        <f aca="false">SUMIF(Games!$A$2:$A$5969,$A320,Games!$G$2:$G$5969)+SUMIF(Games!$B$2:$B$5969,$A320,Games!$H$2:$H$5969)</f>
        <v>370</v>
      </c>
      <c r="L320" s="0" t="n">
        <f aca="false">SUMIF(Games!$A$2:$A$5969,$A320,Games!$H$2:$H$5969)+SUMIF(Games!$B$2:$B$5969,$A320,Games!$G$2:$G$5969)</f>
        <v>371</v>
      </c>
      <c r="M320" s="0" t="n">
        <f aca="false">SUMIF(Games!$A:$A,$A320,Games!I:I)</f>
        <v>2</v>
      </c>
      <c r="N320" s="0" t="n">
        <f aca="false">COUNTIF(Games!$A:$A,$A320)-M320</f>
        <v>10</v>
      </c>
      <c r="O320" s="0" t="n">
        <f aca="false">I320-J320</f>
        <v>-156</v>
      </c>
      <c r="P320" s="0" t="n">
        <f aca="false">IFERROR(O320/Y320,0)</f>
        <v>-5.2</v>
      </c>
      <c r="Q320" s="0" t="n">
        <f aca="false">L320-K320</f>
        <v>1</v>
      </c>
      <c r="R320" s="0" t="n">
        <f aca="false">IFERROR(Q320/Y320,0)</f>
        <v>0.0333333333333333</v>
      </c>
      <c r="S320" s="0" t="s">
        <v>749</v>
      </c>
      <c r="T320" s="0" t="n">
        <f aca="false">IFERROR((B320/(B320+C320))*25,0)+IFERROR((D320/(D320+E320))*25,0)+IFERROR((F320/(F320+G320))*10,0)+H320+((P320-RDAVG)/RebSD)*10+((R320-TODAVG)/TOSD)*6</f>
        <v>-7.72132326463668</v>
      </c>
      <c r="U320" s="0" t="n">
        <f aca="false">W320*X320</f>
        <v>0.272861856626894</v>
      </c>
      <c r="V320" s="0" t="n">
        <f aca="false">RANK(U320,U$2:U$352)</f>
        <v>174</v>
      </c>
      <c r="W320" s="0" t="n">
        <f aca="false">IFERROR((D320-C320)/(D320+E320-(B320+C320)),0)</f>
        <v>0.517057569296375</v>
      </c>
      <c r="X320" s="0" t="n">
        <f aca="false">IFERROR((F320-((B320+C320)*B320))/((F320+G320)-(B320+C320)^2),0)</f>
        <v>0.527720456734076</v>
      </c>
      <c r="Y320" s="0" t="n">
        <f aca="false">COUNTIFS(Games!$A$2:$A$5969,$A320,Games!$E$2:$E$5969,"&lt;&gt;")+COUNTIFS(Games!$B$2:$B$5969,$A320,Games!$F$2:$F$5969,"&lt;&gt;")</f>
        <v>30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SUMIF(Games!$A$2:$A$5969,$A321,Games!$I$2:$I$5969)+SUMIF(Games!$B$2:$B$5969,$A321,Games!$J$2:$J$5969)</f>
        <v>20</v>
      </c>
      <c r="C321" s="0" t="n">
        <f aca="false">COUNTIF(Games!$A:$A,$A321)+COUNTIF(Games!$B:$B,$A321)-B321</f>
        <v>15</v>
      </c>
      <c r="D321" s="0" t="n">
        <f aca="false">SUMIF(Games!$A$2:$A$5969,$A321,Games!$M$2:$M$5969)+SUMIF(Games!$B$2:$B$5969,$A321,Games!$K$2:$K$5969)</f>
        <v>530</v>
      </c>
      <c r="E321" s="0" t="n">
        <f aca="false">SUMIF(Games!$A$2:$A$5969,$A321,Games!$N$2:$N$5969)+SUMIF(Games!$B$2:$B$5969,$A321,Games!$L$2:$L$5969)</f>
        <v>524</v>
      </c>
      <c r="F321" s="0" t="n">
        <f aca="false">SUMIF(Games!$A$2:$A$5969,$A321,Games!$Q$2:$Q$5969)+SUMIF(Games!$B$2:$B$5969,$A321,Games!$O$2:$O$5969)</f>
        <v>17436</v>
      </c>
      <c r="G321" s="0" t="n">
        <f aca="false">SUMIF(Games!$A$2:$A$5969,$A321,Games!$R$2:$R$5969)+SUMIF(Games!$B$2:$B$5969,$A321,Games!$P$2:$P$5969)</f>
        <v>15565</v>
      </c>
      <c r="H321" s="0" t="n">
        <f aca="false">SUMIF(Games!$A$2:$A$5969,$A321,Games!$S$2:$S$5969)+SUMIF(Games!$B$2:$B$5969,$A321,Games!$T$2:$T$5969)</f>
        <v>4.65188401341779</v>
      </c>
      <c r="I321" s="0" t="n">
        <f aca="false">SUMIF(Games!$A$2:$A$5969,$A321,Games!$E$2:$E$5969)+SUMIF(Games!$B$2:$B$5969,$A321,Games!$F$2:$F$5969)</f>
        <v>1394</v>
      </c>
      <c r="J321" s="0" t="n">
        <f aca="false">SUMIF(Games!$A$2:$A$5969,$A321,Games!$F$2:$F$5969)+SUMIF(Games!$B$2:$B$5969,$A321,Games!$E$2:$E$5969)</f>
        <v>1335</v>
      </c>
      <c r="K321" s="0" t="n">
        <f aca="false">SUMIF(Games!$A$2:$A$5969,$A321,Games!$G$2:$G$5969)+SUMIF(Games!$B$2:$B$5969,$A321,Games!$H$2:$H$5969)</f>
        <v>440</v>
      </c>
      <c r="L321" s="0" t="n">
        <f aca="false">SUMIF(Games!$A$2:$A$5969,$A321,Games!$H$2:$H$5969)+SUMIF(Games!$B$2:$B$5969,$A321,Games!$G$2:$G$5969)</f>
        <v>430</v>
      </c>
      <c r="M321" s="0" t="n">
        <f aca="false">SUMIF(Games!$A:$A,$A321,Games!I:I)</f>
        <v>6</v>
      </c>
      <c r="N321" s="0" t="n">
        <f aca="false">COUNTIF(Games!$A:$A,$A321)-M321</f>
        <v>11</v>
      </c>
      <c r="O321" s="0" t="n">
        <f aca="false">I321-J321</f>
        <v>59</v>
      </c>
      <c r="P321" s="0" t="n">
        <f aca="false">IFERROR(O321/Y321,0)</f>
        <v>1.68571428571429</v>
      </c>
      <c r="Q321" s="0" t="n">
        <f aca="false">L321-K321</f>
        <v>-10</v>
      </c>
      <c r="R321" s="0" t="n">
        <f aca="false">IFERROR(Q321/Y321,0)</f>
        <v>-0.285714285714286</v>
      </c>
      <c r="S321" s="0" t="s">
        <v>749</v>
      </c>
      <c r="T321" s="0" t="n">
        <f aca="false">IFERROR((B321/(B321+C321))*25,0)+IFERROR((D321/(D321+E321))*25,0)+IFERROR((F321/(F321+G321))*10,0)+H321+((P321-RDAVG)/RebSD)*10+((R321-TODAVG)/TOSD)*6</f>
        <v>38.7295252242883</v>
      </c>
      <c r="U321" s="0" t="n">
        <f aca="false">W321*X321</f>
        <v>0.266186168735614</v>
      </c>
      <c r="V321" s="0" t="n">
        <f aca="false">RANK(U321,U$2:U$352)</f>
        <v>202</v>
      </c>
      <c r="W321" s="0" t="n">
        <f aca="false">IFERROR((D321-C321)/(D321+E321-(B321+C321)),0)</f>
        <v>0.505397448478901</v>
      </c>
      <c r="X321" s="0" t="n">
        <f aca="false">IFERROR((F321-((B321+C321)*B321))/((F321+G321)-(B321+C321)^2),0)</f>
        <v>0.526686807653575</v>
      </c>
      <c r="Y321" s="0" t="n">
        <f aca="false">COUNTIFS(Games!$A$2:$A$5969,$A321,Games!$E$2:$E$5969,"&lt;&gt;")+COUNTIFS(Games!$B$2:$B$5969,$A321,Games!$F$2:$F$5969,"&lt;&gt;")</f>
        <v>35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SUMIF(Games!$A$2:$A$5969,$A322,Games!$I$2:$I$5969)+SUMIF(Games!$B$2:$B$5969,$A322,Games!$J$2:$J$5969)</f>
        <v>23</v>
      </c>
      <c r="C322" s="0" t="n">
        <f aca="false">COUNTIF(Games!$A:$A,$A322)+COUNTIF(Games!$B:$B,$A322)-B322</f>
        <v>12</v>
      </c>
      <c r="D322" s="0" t="n">
        <f aca="false">SUMIF(Games!$A$2:$A$5969,$A322,Games!$M$2:$M$5969)+SUMIF(Games!$B$2:$B$5969,$A322,Games!$K$2:$K$5969)</f>
        <v>668</v>
      </c>
      <c r="E322" s="0" t="n">
        <f aca="false">SUMIF(Games!$A$2:$A$5969,$A322,Games!$N$2:$N$5969)+SUMIF(Games!$B$2:$B$5969,$A322,Games!$L$2:$L$5969)</f>
        <v>500</v>
      </c>
      <c r="F322" s="0" t="n">
        <f aca="false">SUMIF(Games!$A$2:$A$5969,$A322,Games!$Q$2:$Q$5969)+SUMIF(Games!$B$2:$B$5969,$A322,Games!$O$2:$O$5969)</f>
        <v>21246</v>
      </c>
      <c r="G322" s="0" t="n">
        <f aca="false">SUMIF(Games!$A$2:$A$5969,$A322,Games!$R$2:$R$5969)+SUMIF(Games!$B$2:$B$5969,$A322,Games!$P$2:$P$5969)</f>
        <v>17051</v>
      </c>
      <c r="H322" s="0" t="n">
        <f aca="false">SUMIF(Games!$A$2:$A$5969,$A322,Games!$S$2:$S$5969)+SUMIF(Games!$B$2:$B$5969,$A322,Games!$T$2:$T$5969)</f>
        <v>54.8091795474212</v>
      </c>
      <c r="I322" s="0" t="n">
        <f aca="false">SUMIF(Games!$A$2:$A$5969,$A322,Games!$E$2:$E$5969)+SUMIF(Games!$B$2:$B$5969,$A322,Games!$F$2:$F$5969)</f>
        <v>1173</v>
      </c>
      <c r="J322" s="0" t="n">
        <f aca="false">SUMIF(Games!$A$2:$A$5969,$A322,Games!$F$2:$F$5969)+SUMIF(Games!$B$2:$B$5969,$A322,Games!$E$2:$E$5969)</f>
        <v>1208</v>
      </c>
      <c r="K322" s="0" t="n">
        <f aca="false">SUMIF(Games!$A$2:$A$5969,$A322,Games!$G$2:$G$5969)+SUMIF(Games!$B$2:$B$5969,$A322,Games!$H$2:$H$5969)</f>
        <v>414</v>
      </c>
      <c r="L322" s="0" t="n">
        <f aca="false">SUMIF(Games!$A$2:$A$5969,$A322,Games!$H$2:$H$5969)+SUMIF(Games!$B$2:$B$5969,$A322,Games!$G$2:$G$5969)</f>
        <v>415</v>
      </c>
      <c r="M322" s="0" t="n">
        <f aca="false">SUMIF(Games!$A:$A,$A322,Games!I:I)</f>
        <v>7</v>
      </c>
      <c r="N322" s="0" t="n">
        <f aca="false">COUNTIF(Games!$A:$A,$A322)-M322</f>
        <v>7</v>
      </c>
      <c r="O322" s="0" t="n">
        <f aca="false">I322-J322</f>
        <v>-35</v>
      </c>
      <c r="P322" s="0" t="n">
        <f aca="false">IFERROR(O322/Y322,0)</f>
        <v>-1</v>
      </c>
      <c r="Q322" s="0" t="n">
        <f aca="false">L322-K322</f>
        <v>1</v>
      </c>
      <c r="R322" s="0" t="n">
        <f aca="false">IFERROR(Q322/Y322,0)</f>
        <v>0.0285714285714286</v>
      </c>
      <c r="S322" s="0" t="s">
        <v>733</v>
      </c>
      <c r="T322" s="0" t="n">
        <f aca="false">IFERROR((B322/(B322+C322))*25,0)+IFERROR((D322/(D322+E322))*25,0)+IFERROR((F322/(F322+G322))*10,0)+H322+((P322-RDAVG)/RebSD)*10+((R322-TODAVG)/TOSD)*6</f>
        <v>86.5501437006382</v>
      </c>
      <c r="U322" s="0" t="n">
        <f aca="false">W322*X322</f>
        <v>0.319249371752818</v>
      </c>
      <c r="V322" s="0" t="n">
        <f aca="false">RANK(U322,U$2:U$352)</f>
        <v>63</v>
      </c>
      <c r="W322" s="0" t="n">
        <f aca="false">IFERROR((D322-C322)/(D322+E322-(B322+C322)),0)</f>
        <v>0.578993821712268</v>
      </c>
      <c r="X322" s="0" t="n">
        <f aca="false">IFERROR((F322-((B322+C322)*B322))/((F322+G322)-(B322+C322)^2),0)</f>
        <v>0.551386491152352</v>
      </c>
      <c r="Y322" s="0" t="n">
        <f aca="false">COUNTIFS(Games!$A$2:$A$5969,$A322,Games!$E$2:$E$5969,"&lt;&gt;")+COUNTIFS(Games!$B$2:$B$5969,$A322,Games!$F$2:$F$5969,"&lt;&gt;")</f>
        <v>35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SUMIF(Games!$A$2:$A$5969,$A323,Games!$I$2:$I$5969)+SUMIF(Games!$B$2:$B$5969,$A323,Games!$J$2:$J$5969)</f>
        <v>17</v>
      </c>
      <c r="C323" s="0" t="n">
        <f aca="false">COUNTIF(Games!$A:$A,$A323)+COUNTIF(Games!$B:$B,$A323)-B323</f>
        <v>17</v>
      </c>
      <c r="D323" s="0" t="n">
        <f aca="false">SUMIF(Games!$A$2:$A$5969,$A323,Games!$M$2:$M$5969)+SUMIF(Games!$B$2:$B$5969,$A323,Games!$K$2:$K$5969)</f>
        <v>586</v>
      </c>
      <c r="E323" s="0" t="n">
        <f aca="false">SUMIF(Games!$A$2:$A$5969,$A323,Games!$N$2:$N$5969)+SUMIF(Games!$B$2:$B$5969,$A323,Games!$L$2:$L$5969)</f>
        <v>495</v>
      </c>
      <c r="F323" s="0" t="n">
        <f aca="false">SUMIF(Games!$A$2:$A$5969,$A323,Games!$Q$2:$Q$5969)+SUMIF(Games!$B$2:$B$5969,$A323,Games!$O$2:$O$5969)</f>
        <v>18302</v>
      </c>
      <c r="G323" s="0" t="n">
        <f aca="false">SUMIF(Games!$A$2:$A$5969,$A323,Games!$R$2:$R$5969)+SUMIF(Games!$B$2:$B$5969,$A323,Games!$P$2:$P$5969)</f>
        <v>16027</v>
      </c>
      <c r="H323" s="0" t="n">
        <f aca="false">SUMIF(Games!$A$2:$A$5969,$A323,Games!$S$2:$S$5969)+SUMIF(Games!$B$2:$B$5969,$A323,Games!$T$2:$T$5969)</f>
        <v>0.66572264908006</v>
      </c>
      <c r="I323" s="0" t="n">
        <f aca="false">SUMIF(Games!$A$2:$A$5969,$A323,Games!$E$2:$E$5969)+SUMIF(Games!$B$2:$B$5969,$A323,Games!$F$2:$F$5969)</f>
        <v>1132</v>
      </c>
      <c r="J323" s="0" t="n">
        <f aca="false">SUMIF(Games!$A$2:$A$5969,$A323,Games!$F$2:$F$5969)+SUMIF(Games!$B$2:$B$5969,$A323,Games!$E$2:$E$5969)</f>
        <v>1143</v>
      </c>
      <c r="K323" s="0" t="n">
        <f aca="false">SUMIF(Games!$A$2:$A$5969,$A323,Games!$G$2:$G$5969)+SUMIF(Games!$B$2:$B$5969,$A323,Games!$H$2:$H$5969)</f>
        <v>441</v>
      </c>
      <c r="L323" s="0" t="n">
        <f aca="false">SUMIF(Games!$A$2:$A$5969,$A323,Games!$H$2:$H$5969)+SUMIF(Games!$B$2:$B$5969,$A323,Games!$G$2:$G$5969)</f>
        <v>411</v>
      </c>
      <c r="M323" s="0" t="n">
        <f aca="false">SUMIF(Games!$A:$A,$A323,Games!I:I)</f>
        <v>4</v>
      </c>
      <c r="N323" s="0" t="n">
        <f aca="false">COUNTIF(Games!$A:$A,$A323)-M323</f>
        <v>13</v>
      </c>
      <c r="O323" s="0" t="n">
        <f aca="false">I323-J323</f>
        <v>-11</v>
      </c>
      <c r="P323" s="0" t="n">
        <f aca="false">IFERROR(O323/Y323,0)</f>
        <v>-0.323529411764706</v>
      </c>
      <c r="Q323" s="0" t="n">
        <f aca="false">L323-K323</f>
        <v>-30</v>
      </c>
      <c r="R323" s="0" t="n">
        <f aca="false">IFERROR(Q323/Y323,0)</f>
        <v>-0.882352941176471</v>
      </c>
      <c r="S323" s="0" t="s">
        <v>727</v>
      </c>
      <c r="T323" s="0" t="n">
        <f aca="false">IFERROR((B323/(B323+C323))*25,0)+IFERROR((D323/(D323+E323))*25,0)+IFERROR((F323/(F323+G323))*10,0)+H323+((P323-RDAVG)/RebSD)*10+((R323-TODAVG)/TOSD)*6</f>
        <v>26.4887271086664</v>
      </c>
      <c r="U323" s="0" t="n">
        <f aca="false">W323*X323</f>
        <v>0.290363870849157</v>
      </c>
      <c r="V323" s="0" t="n">
        <f aca="false">RANK(U323,U$2:U$352)</f>
        <v>117</v>
      </c>
      <c r="W323" s="0" t="n">
        <f aca="false">IFERROR((D323-C323)/(D323+E323-(B323+C323)),0)</f>
        <v>0.543457497612225</v>
      </c>
      <c r="X323" s="0" t="n">
        <f aca="false">IFERROR((F323-((B323+C323)*B323))/((F323+G323)-(B323+C323)^2),0)</f>
        <v>0.534289934585356</v>
      </c>
      <c r="Y323" s="0" t="n">
        <f aca="false">COUNTIFS(Games!$A$2:$A$5969,$A323,Games!$E$2:$E$5969,"&lt;&gt;")+COUNTIFS(Games!$B$2:$B$5969,$A323,Games!$F$2:$F$5969,"&lt;&gt;")</f>
        <v>34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SUMIF(Games!$A$2:$A$5969,$A324,Games!$I$2:$I$5969)+SUMIF(Games!$B$2:$B$5969,$A324,Games!$J$2:$J$5969)</f>
        <v>23</v>
      </c>
      <c r="C324" s="0" t="n">
        <f aca="false">COUNTIF(Games!$A:$A,$A324)+COUNTIF(Games!$B:$B,$A324)-B324</f>
        <v>10</v>
      </c>
      <c r="D324" s="0" t="n">
        <f aca="false">SUMIF(Games!$A$2:$A$5969,$A324,Games!$M$2:$M$5969)+SUMIF(Games!$B$2:$B$5969,$A324,Games!$K$2:$K$5969)</f>
        <v>523</v>
      </c>
      <c r="E324" s="0" t="n">
        <f aca="false">SUMIF(Games!$A$2:$A$5969,$A324,Games!$N$2:$N$5969)+SUMIF(Games!$B$2:$B$5969,$A324,Games!$L$2:$L$5969)</f>
        <v>473</v>
      </c>
      <c r="F324" s="0" t="n">
        <f aca="false">SUMIF(Games!$A$2:$A$5969,$A324,Games!$Q$2:$Q$5969)+SUMIF(Games!$B$2:$B$5969,$A324,Games!$O$2:$O$5969)</f>
        <v>16060</v>
      </c>
      <c r="G324" s="0" t="n">
        <f aca="false">SUMIF(Games!$A$2:$A$5969,$A324,Games!$R$2:$R$5969)+SUMIF(Games!$B$2:$B$5969,$A324,Games!$P$2:$P$5969)</f>
        <v>14687</v>
      </c>
      <c r="H324" s="0" t="n">
        <f aca="false">SUMIF(Games!$A$2:$A$5969,$A324,Games!$S$2:$S$5969)+SUMIF(Games!$B$2:$B$5969,$A324,Games!$T$2:$T$5969)</f>
        <v>55.7543228405492</v>
      </c>
      <c r="I324" s="0" t="n">
        <f aca="false">SUMIF(Games!$A$2:$A$5969,$A324,Games!$E$2:$E$5969)+SUMIF(Games!$B$2:$B$5969,$A324,Games!$F$2:$F$5969)</f>
        <v>1258</v>
      </c>
      <c r="J324" s="0" t="n">
        <f aca="false">SUMIF(Games!$A$2:$A$5969,$A324,Games!$F$2:$F$5969)+SUMIF(Games!$B$2:$B$5969,$A324,Games!$E$2:$E$5969)</f>
        <v>1035</v>
      </c>
      <c r="K324" s="0" t="n">
        <f aca="false">SUMIF(Games!$A$2:$A$5969,$A324,Games!$G$2:$G$5969)+SUMIF(Games!$B$2:$B$5969,$A324,Games!$H$2:$H$5969)</f>
        <v>454</v>
      </c>
      <c r="L324" s="0" t="n">
        <f aca="false">SUMIF(Games!$A$2:$A$5969,$A324,Games!$H$2:$H$5969)+SUMIF(Games!$B$2:$B$5969,$A324,Games!$G$2:$G$5969)</f>
        <v>405</v>
      </c>
      <c r="M324" s="0" t="n">
        <f aca="false">SUMIF(Games!$A:$A,$A324,Games!I:I)</f>
        <v>6</v>
      </c>
      <c r="N324" s="0" t="n">
        <f aca="false">COUNTIF(Games!$A:$A,$A324)-M324</f>
        <v>8</v>
      </c>
      <c r="O324" s="0" t="n">
        <f aca="false">I324-J324</f>
        <v>223</v>
      </c>
      <c r="P324" s="0" t="n">
        <f aca="false">IFERROR(O324/Y324,0)</f>
        <v>6.75757575757576</v>
      </c>
      <c r="Q324" s="0" t="n">
        <f aca="false">L324-K324</f>
        <v>-49</v>
      </c>
      <c r="R324" s="0" t="n">
        <f aca="false">IFERROR(Q324/Y324,0)</f>
        <v>-1.48484848484848</v>
      </c>
      <c r="S324" s="0" t="s">
        <v>745</v>
      </c>
      <c r="T324" s="0" t="n">
        <f aca="false">IFERROR((B324/(B324+C324))*25,0)+IFERROR((D324/(D324+E324))*25,0)+IFERROR((F324/(F324+G324))*10,0)+H324+((P324-RDAVG)/RebSD)*10+((R324-TODAVG)/TOSD)*6</f>
        <v>103.751279930622</v>
      </c>
      <c r="U324" s="0" t="n">
        <f aca="false">W324*X324</f>
        <v>0.274833097309326</v>
      </c>
      <c r="V324" s="0" t="n">
        <f aca="false">RANK(U324,U$2:U$352)</f>
        <v>164</v>
      </c>
      <c r="W324" s="0" t="n">
        <f aca="false">IFERROR((D324-C324)/(D324+E324-(B324+C324)),0)</f>
        <v>0.532710280373832</v>
      </c>
      <c r="X324" s="0" t="n">
        <f aca="false">IFERROR((F324-((B324+C324)*B324))/((F324+G324)-(B324+C324)^2),0)</f>
        <v>0.515914761615753</v>
      </c>
      <c r="Y324" s="0" t="n">
        <f aca="false">COUNTIFS(Games!$A$2:$A$5969,$A324,Games!$E$2:$E$5969,"&lt;&gt;")+COUNTIFS(Games!$B$2:$B$5969,$A324,Games!$F$2:$F$5969,"&lt;&gt;")</f>
        <v>33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SUMIF(Games!$A$2:$A$5969,$A325,Games!$I$2:$I$5969)+SUMIF(Games!$B$2:$B$5969,$A325,Games!$J$2:$J$5969)</f>
        <v>18</v>
      </c>
      <c r="C325" s="0" t="n">
        <f aca="false">COUNTIF(Games!$A:$A,$A325)+COUNTIF(Games!$B:$B,$A325)-B325</f>
        <v>14</v>
      </c>
      <c r="D325" s="0" t="n">
        <f aca="false">SUMIF(Games!$A$2:$A$5969,$A325,Games!$M$2:$M$5969)+SUMIF(Games!$B$2:$B$5969,$A325,Games!$K$2:$K$5969)</f>
        <v>555</v>
      </c>
      <c r="E325" s="0" t="n">
        <f aca="false">SUMIF(Games!$A$2:$A$5969,$A325,Games!$N$2:$N$5969)+SUMIF(Games!$B$2:$B$5969,$A325,Games!$L$2:$L$5969)</f>
        <v>488</v>
      </c>
      <c r="F325" s="0" t="n">
        <f aca="false">SUMIF(Games!$A$2:$A$5969,$A325,Games!$Q$2:$Q$5969)+SUMIF(Games!$B$2:$B$5969,$A325,Games!$O$2:$O$5969)</f>
        <v>18100</v>
      </c>
      <c r="G325" s="0" t="n">
        <f aca="false">SUMIF(Games!$A$2:$A$5969,$A325,Games!$R$2:$R$5969)+SUMIF(Games!$B$2:$B$5969,$A325,Games!$P$2:$P$5969)</f>
        <v>15729</v>
      </c>
      <c r="H325" s="0" t="n">
        <f aca="false">SUMIF(Games!$A$2:$A$5969,$A325,Games!$S$2:$S$5969)+SUMIF(Games!$B$2:$B$5969,$A325,Games!$T$2:$T$5969)</f>
        <v>16.9359191194829</v>
      </c>
      <c r="I325" s="0" t="n">
        <f aca="false">SUMIF(Games!$A$2:$A$5969,$A325,Games!$E$2:$E$5969)+SUMIF(Games!$B$2:$B$5969,$A325,Games!$F$2:$F$5969)</f>
        <v>1132</v>
      </c>
      <c r="J325" s="0" t="n">
        <f aca="false">SUMIF(Games!$A$2:$A$5969,$A325,Games!$F$2:$F$5969)+SUMIF(Games!$B$2:$B$5969,$A325,Games!$E$2:$E$5969)</f>
        <v>1076</v>
      </c>
      <c r="K325" s="0" t="n">
        <f aca="false">SUMIF(Games!$A$2:$A$5969,$A325,Games!$G$2:$G$5969)+SUMIF(Games!$B$2:$B$5969,$A325,Games!$H$2:$H$5969)</f>
        <v>421</v>
      </c>
      <c r="L325" s="0" t="n">
        <f aca="false">SUMIF(Games!$A$2:$A$5969,$A325,Games!$H$2:$H$5969)+SUMIF(Games!$B$2:$B$5969,$A325,Games!$G$2:$G$5969)</f>
        <v>398</v>
      </c>
      <c r="M325" s="0" t="n">
        <f aca="false">SUMIF(Games!$A:$A,$A325,Games!I:I)</f>
        <v>6</v>
      </c>
      <c r="N325" s="0" t="n">
        <f aca="false">COUNTIF(Games!$A:$A,$A325)-M325</f>
        <v>7</v>
      </c>
      <c r="O325" s="0" t="n">
        <f aca="false">I325-J325</f>
        <v>56</v>
      </c>
      <c r="P325" s="0" t="n">
        <f aca="false">IFERROR(O325/Y325,0)</f>
        <v>1.80645161290323</v>
      </c>
      <c r="Q325" s="0" t="n">
        <f aca="false">L325-K325</f>
        <v>-23</v>
      </c>
      <c r="R325" s="0" t="n">
        <f aca="false">IFERROR(Q325/Y325,0)</f>
        <v>-0.741935483870968</v>
      </c>
      <c r="S325" s="0" t="s">
        <v>753</v>
      </c>
      <c r="T325" s="0" t="n">
        <f aca="false">IFERROR((B325/(B325+C325))*25,0)+IFERROR((D325/(D325+E325))*25,0)+IFERROR((F325/(F325+G325))*10,0)+H325+((P325-RDAVG)/RebSD)*10+((R325-TODAVG)/TOSD)*6</f>
        <v>50.4677001123494</v>
      </c>
      <c r="U325" s="0" t="n">
        <f aca="false">W325*X325</f>
        <v>0.285850734136057</v>
      </c>
      <c r="V325" s="0" t="n">
        <f aca="false">RANK(U325,U$2:U$352)</f>
        <v>129</v>
      </c>
      <c r="W325" s="0" t="n">
        <f aca="false">IFERROR((D325-C325)/(D325+E325-(B325+C325)),0)</f>
        <v>0.5351137487636</v>
      </c>
      <c r="X325" s="0" t="n">
        <f aca="false">IFERROR((F325-((B325+C325)*B325))/((F325+G325)-(B325+C325)^2),0)</f>
        <v>0.534186861758878</v>
      </c>
      <c r="Y325" s="0" t="n">
        <f aca="false">COUNTIFS(Games!$A$2:$A$5969,$A325,Games!$E$2:$E$5969,"&lt;&gt;")+COUNTIFS(Games!$B$2:$B$5969,$A325,Games!$F$2:$F$5969,"&lt;&gt;")</f>
        <v>31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SUMIF(Games!$A$2:$A$5969,$A326,Games!$I$2:$I$5969)+SUMIF(Games!$B$2:$B$5969,$A326,Games!$J$2:$J$5969)</f>
        <v>9</v>
      </c>
      <c r="C326" s="0" t="n">
        <f aca="false">COUNTIF(Games!$A:$A,$A326)+COUNTIF(Games!$B:$B,$A326)-B326</f>
        <v>21</v>
      </c>
      <c r="D326" s="0" t="n">
        <f aca="false">SUMIF(Games!$A$2:$A$5969,$A326,Games!$M$2:$M$5969)+SUMIF(Games!$B$2:$B$5969,$A326,Games!$K$2:$K$5969)</f>
        <v>467</v>
      </c>
      <c r="E326" s="0" t="n">
        <f aca="false">SUMIF(Games!$A$2:$A$5969,$A326,Games!$N$2:$N$5969)+SUMIF(Games!$B$2:$B$5969,$A326,Games!$L$2:$L$5969)</f>
        <v>455</v>
      </c>
      <c r="F326" s="0" t="n">
        <f aca="false">SUMIF(Games!$A$2:$A$5969,$A326,Games!$Q$2:$Q$5969)+SUMIF(Games!$B$2:$B$5969,$A326,Games!$O$2:$O$5969)</f>
        <v>14770</v>
      </c>
      <c r="G326" s="0" t="n">
        <f aca="false">SUMIF(Games!$A$2:$A$5969,$A326,Games!$R$2:$R$5969)+SUMIF(Games!$B$2:$B$5969,$A326,Games!$P$2:$P$5969)</f>
        <v>13787</v>
      </c>
      <c r="H326" s="0" t="n">
        <f aca="false">SUMIF(Games!$A$2:$A$5969,$A326,Games!$S$2:$S$5969)+SUMIF(Games!$B$2:$B$5969,$A326,Games!$T$2:$T$5969)</f>
        <v>-54.9596065413492</v>
      </c>
      <c r="I326" s="0" t="n">
        <f aca="false">SUMIF(Games!$A$2:$A$5969,$A326,Games!$E$2:$E$5969)+SUMIF(Games!$B$2:$B$5969,$A326,Games!$F$2:$F$5969)</f>
        <v>1030</v>
      </c>
      <c r="J326" s="0" t="n">
        <f aca="false">SUMIF(Games!$A$2:$A$5969,$A326,Games!$F$2:$F$5969)+SUMIF(Games!$B$2:$B$5969,$A326,Games!$E$2:$E$5969)</f>
        <v>1141</v>
      </c>
      <c r="K326" s="0" t="n">
        <f aca="false">SUMIF(Games!$A$2:$A$5969,$A326,Games!$G$2:$G$5969)+SUMIF(Games!$B$2:$B$5969,$A326,Games!$H$2:$H$5969)</f>
        <v>442</v>
      </c>
      <c r="L326" s="0" t="n">
        <f aca="false">SUMIF(Games!$A$2:$A$5969,$A326,Games!$H$2:$H$5969)+SUMIF(Games!$B$2:$B$5969,$A326,Games!$G$2:$G$5969)</f>
        <v>410</v>
      </c>
      <c r="M326" s="0" t="n">
        <f aca="false">SUMIF(Games!$A:$A,$A326,Games!I:I)</f>
        <v>3</v>
      </c>
      <c r="N326" s="0" t="n">
        <f aca="false">COUNTIF(Games!$A:$A,$A326)-M326</f>
        <v>13</v>
      </c>
      <c r="O326" s="0" t="n">
        <f aca="false">I326-J326</f>
        <v>-111</v>
      </c>
      <c r="P326" s="0" t="n">
        <f aca="false">IFERROR(O326/Y326,0)</f>
        <v>-3.7</v>
      </c>
      <c r="Q326" s="0" t="n">
        <f aca="false">L326-K326</f>
        <v>-32</v>
      </c>
      <c r="R326" s="0" t="n">
        <f aca="false">IFERROR(Q326/Y326,0)</f>
        <v>-1.06666666666667</v>
      </c>
      <c r="S326" s="0" t="s">
        <v>750</v>
      </c>
      <c r="T326" s="0" t="n">
        <f aca="false">IFERROR((B326/(B326+C326))*25,0)+IFERROR((D326/(D326+E326))*25,0)+IFERROR((F326/(F326+G326))*10,0)+H326+((P326-RDAVG)/RebSD)*10+((R326-TODAVG)/TOSD)*6</f>
        <v>-45.1712141683313</v>
      </c>
      <c r="U326" s="0" t="n">
        <f aca="false">W326*X326</f>
        <v>0.262139783779875</v>
      </c>
      <c r="V326" s="0" t="n">
        <f aca="false">RANK(U326,U$2:U$352)</f>
        <v>224</v>
      </c>
      <c r="W326" s="0" t="n">
        <f aca="false">IFERROR((D326-C326)/(D326+E326-(B326+C326)),0)</f>
        <v>0.5</v>
      </c>
      <c r="X326" s="0" t="n">
        <f aca="false">IFERROR((F326-((B326+C326)*B326))/((F326+G326)-(B326+C326)^2),0)</f>
        <v>0.52427956755975</v>
      </c>
      <c r="Y326" s="0" t="n">
        <f aca="false">COUNTIFS(Games!$A$2:$A$5969,$A326,Games!$E$2:$E$5969,"&lt;&gt;")+COUNTIFS(Games!$B$2:$B$5969,$A326,Games!$F$2:$F$5969,"&lt;&gt;")</f>
        <v>30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SUMIF(Games!$A$2:$A$5969,$A327,Games!$I$2:$I$5969)+SUMIF(Games!$B$2:$B$5969,$A327,Games!$J$2:$J$5969)</f>
        <v>15</v>
      </c>
      <c r="C327" s="0" t="n">
        <f aca="false">COUNTIF(Games!$A:$A,$A327)+COUNTIF(Games!$B:$B,$A327)-B327</f>
        <v>17</v>
      </c>
      <c r="D327" s="0" t="n">
        <f aca="false">SUMIF(Games!$A$2:$A$5969,$A327,Games!$M$2:$M$5969)+SUMIF(Games!$B$2:$B$5969,$A327,Games!$K$2:$K$5969)</f>
        <v>528</v>
      </c>
      <c r="E327" s="0" t="n">
        <f aca="false">SUMIF(Games!$A$2:$A$5969,$A327,Games!$N$2:$N$5969)+SUMIF(Games!$B$2:$B$5969,$A327,Games!$L$2:$L$5969)</f>
        <v>460</v>
      </c>
      <c r="F327" s="0" t="n">
        <f aca="false">SUMIF(Games!$A$2:$A$5969,$A327,Games!$Q$2:$Q$5969)+SUMIF(Games!$B$2:$B$5969,$A327,Games!$O$2:$O$5969)</f>
        <v>17103</v>
      </c>
      <c r="G327" s="0" t="n">
        <f aca="false">SUMIF(Games!$A$2:$A$5969,$A327,Games!$R$2:$R$5969)+SUMIF(Games!$B$2:$B$5969,$A327,Games!$P$2:$P$5969)</f>
        <v>14223</v>
      </c>
      <c r="H327" s="0" t="n">
        <f aca="false">SUMIF(Games!$A$2:$A$5969,$A327,Games!$S$2:$S$5969)+SUMIF(Games!$B$2:$B$5969,$A327,Games!$T$2:$T$5969)</f>
        <v>11.3248887047007</v>
      </c>
      <c r="I327" s="0" t="n">
        <f aca="false">SUMIF(Games!$A$2:$A$5969,$A327,Games!$E$2:$E$5969)+SUMIF(Games!$B$2:$B$5969,$A327,Games!$F$2:$F$5969)</f>
        <v>1115</v>
      </c>
      <c r="J327" s="0" t="n">
        <f aca="false">SUMIF(Games!$A$2:$A$5969,$A327,Games!$F$2:$F$5969)+SUMIF(Games!$B$2:$B$5969,$A327,Games!$E$2:$E$5969)</f>
        <v>1075</v>
      </c>
      <c r="K327" s="0" t="n">
        <f aca="false">SUMIF(Games!$A$2:$A$5969,$A327,Games!$G$2:$G$5969)+SUMIF(Games!$B$2:$B$5969,$A327,Games!$H$2:$H$5969)</f>
        <v>469</v>
      </c>
      <c r="L327" s="0" t="n">
        <f aca="false">SUMIF(Games!$A$2:$A$5969,$A327,Games!$H$2:$H$5969)+SUMIF(Games!$B$2:$B$5969,$A327,Games!$G$2:$G$5969)</f>
        <v>450</v>
      </c>
      <c r="M327" s="0" t="n">
        <f aca="false">SUMIF(Games!$A:$A,$A327,Games!I:I)</f>
        <v>3</v>
      </c>
      <c r="N327" s="0" t="n">
        <f aca="false">COUNTIF(Games!$A:$A,$A327)-M327</f>
        <v>13</v>
      </c>
      <c r="O327" s="0" t="n">
        <f aca="false">I327-J327</f>
        <v>40</v>
      </c>
      <c r="P327" s="0" t="n">
        <f aca="false">IFERROR(O327/Y327,0)</f>
        <v>1.25</v>
      </c>
      <c r="Q327" s="0" t="n">
        <f aca="false">L327-K327</f>
        <v>-19</v>
      </c>
      <c r="R327" s="0" t="n">
        <f aca="false">IFERROR(Q327/Y327,0)</f>
        <v>-0.59375</v>
      </c>
      <c r="S327" s="0" t="s">
        <v>740</v>
      </c>
      <c r="T327" s="0" t="n">
        <f aca="false">IFERROR((B327/(B327+C327))*25,0)+IFERROR((D327/(D327+E327))*25,0)+IFERROR((F327/(F327+G327))*10,0)+H327+((P327-RDAVG)/RebSD)*10+((R327-TODAVG)/TOSD)*6</f>
        <v>41.6042589770838</v>
      </c>
      <c r="U327" s="0" t="n">
        <f aca="false">W327*X327</f>
        <v>0.293225083669581</v>
      </c>
      <c r="V327" s="0" t="n">
        <f aca="false">RANK(U327,U$2:U$352)</f>
        <v>106</v>
      </c>
      <c r="W327" s="0" t="n">
        <f aca="false">IFERROR((D327-C327)/(D327+E327-(B327+C327)),0)</f>
        <v>0.534518828451883</v>
      </c>
      <c r="X327" s="0" t="n">
        <f aca="false">IFERROR((F327-((B327+C327)*B327))/((F327+G327)-(B327+C327)^2),0)</f>
        <v>0.548577651640156</v>
      </c>
      <c r="Y327" s="0" t="n">
        <f aca="false">COUNTIFS(Games!$A$2:$A$5969,$A327,Games!$E$2:$E$5969,"&lt;&gt;")+COUNTIFS(Games!$B$2:$B$5969,$A327,Games!$F$2:$F$5969,"&lt;&gt;")</f>
        <v>32</v>
      </c>
    </row>
    <row r="328" customFormat="false" ht="15" hidden="false" customHeight="false" outlineLevel="0" collapsed="false">
      <c r="A328" s="0" t="s">
        <v>332</v>
      </c>
      <c r="B328" s="0" t="n">
        <f aca="false">SUMIF(Games!$A$2:$A$5969,$A328,Games!$I$2:$I$5969)+SUMIF(Games!$B$2:$B$5969,$A328,Games!$J$2:$J$5969)</f>
        <v>12</v>
      </c>
      <c r="C328" s="0" t="n">
        <f aca="false">COUNTIF(Games!$A:$A,$A328)+COUNTIF(Games!$B:$B,$A328)-B328</f>
        <v>20</v>
      </c>
      <c r="D328" s="0" t="n">
        <f aca="false">SUMIF(Games!$A$2:$A$5969,$A328,Games!$M$2:$M$5969)+SUMIF(Games!$B$2:$B$5969,$A328,Games!$K$2:$K$5969)</f>
        <v>669</v>
      </c>
      <c r="E328" s="0" t="n">
        <f aca="false">SUMIF(Games!$A$2:$A$5969,$A328,Games!$N$2:$N$5969)+SUMIF(Games!$B$2:$B$5969,$A328,Games!$L$2:$L$5969)</f>
        <v>411</v>
      </c>
      <c r="F328" s="0" t="n">
        <f aca="false">SUMIF(Games!$A$2:$A$5969,$A328,Games!$Q$2:$Q$5969)+SUMIF(Games!$B$2:$B$5969,$A328,Games!$O$2:$O$5969)</f>
        <v>20157</v>
      </c>
      <c r="G328" s="0" t="n">
        <f aca="false">SUMIF(Games!$A$2:$A$5969,$A328,Games!$R$2:$R$5969)+SUMIF(Games!$B$2:$B$5969,$A328,Games!$P$2:$P$5969)</f>
        <v>15273</v>
      </c>
      <c r="H328" s="0" t="n">
        <f aca="false">SUMIF(Games!$A$2:$A$5969,$A328,Games!$S$2:$S$5969)+SUMIF(Games!$B$2:$B$5969,$A328,Games!$T$2:$T$5969)</f>
        <v>2.60987202113434</v>
      </c>
      <c r="I328" s="0" t="n">
        <f aca="false">SUMIF(Games!$A$2:$A$5969,$A328,Games!$E$2:$E$5969)+SUMIF(Games!$B$2:$B$5969,$A328,Games!$F$2:$F$5969)</f>
        <v>1074</v>
      </c>
      <c r="J328" s="0" t="n">
        <f aca="false">SUMIF(Games!$A$2:$A$5969,$A328,Games!$F$2:$F$5969)+SUMIF(Games!$B$2:$B$5969,$A328,Games!$E$2:$E$5969)</f>
        <v>1068</v>
      </c>
      <c r="K328" s="0" t="n">
        <f aca="false">SUMIF(Games!$A$2:$A$5969,$A328,Games!$G$2:$G$5969)+SUMIF(Games!$B$2:$B$5969,$A328,Games!$H$2:$H$5969)</f>
        <v>379</v>
      </c>
      <c r="L328" s="0" t="n">
        <f aca="false">SUMIF(Games!$A$2:$A$5969,$A328,Games!$H$2:$H$5969)+SUMIF(Games!$B$2:$B$5969,$A328,Games!$G$2:$G$5969)</f>
        <v>316</v>
      </c>
      <c r="M328" s="0" t="n">
        <f aca="false">SUMIF(Games!$A:$A,$A328,Games!I:I)</f>
        <v>1</v>
      </c>
      <c r="N328" s="0" t="n">
        <f aca="false">COUNTIF(Games!$A:$A,$A328)-M328</f>
        <v>12</v>
      </c>
      <c r="O328" s="0" t="n">
        <f aca="false">I328-J328</f>
        <v>6</v>
      </c>
      <c r="P328" s="0" t="n">
        <f aca="false">IFERROR(O328/Y328,0)</f>
        <v>0.1875</v>
      </c>
      <c r="Q328" s="0" t="n">
        <f aca="false">L328-K328</f>
        <v>-63</v>
      </c>
      <c r="R328" s="0" t="n">
        <f aca="false">IFERROR(Q328/Y328,0)</f>
        <v>-1.96875</v>
      </c>
      <c r="S328" s="0" t="s">
        <v>729</v>
      </c>
      <c r="T328" s="0" t="n">
        <f aca="false">IFERROR((B328/(B328+C328))*25,0)+IFERROR((D328/(D328+E328))*25,0)+IFERROR((F328/(F328+G328))*10,0)+H328+((P328-RDAVG)/RebSD)*10+((R328-TODAVG)/TOSD)*6</f>
        <v>25.5512448650894</v>
      </c>
      <c r="U328" s="0" t="n">
        <f aca="false">W328*X328</f>
        <v>0.3558949253481</v>
      </c>
      <c r="V328" s="0" t="n">
        <f aca="false">RANK(U328,U$2:U$352)</f>
        <v>4</v>
      </c>
      <c r="W328" s="0" t="n">
        <f aca="false">IFERROR((D328-C328)/(D328+E328-(B328+C328)),0)</f>
        <v>0.619274809160305</v>
      </c>
      <c r="X328" s="0" t="n">
        <f aca="false">IFERROR((F328-((B328+C328)*B328))/((F328+G328)-(B328+C328)^2),0)</f>
        <v>0.574696273905714</v>
      </c>
      <c r="Y328" s="0" t="n">
        <f aca="false">COUNTIFS(Games!$A$2:$A$5969,$A328,Games!$E$2:$E$5969,"&lt;&gt;")+COUNTIFS(Games!$B$2:$B$5969,$A328,Games!$F$2:$F$5969,"&lt;&gt;")</f>
        <v>32</v>
      </c>
    </row>
    <row r="329" customFormat="false" ht="15" hidden="false" customHeight="false" outlineLevel="0" collapsed="false">
      <c r="A329" s="0" t="s">
        <v>333</v>
      </c>
      <c r="B329" s="0" t="n">
        <f aca="false">SUMIF(Games!$A$2:$A$5969,$A329,Games!$I$2:$I$5969)+SUMIF(Games!$B$2:$B$5969,$A329,Games!$J$2:$J$5969)</f>
        <v>27</v>
      </c>
      <c r="C329" s="0" t="n">
        <f aca="false">COUNTIF(Games!$A:$A,$A329)+COUNTIF(Games!$B:$B,$A329)-B329</f>
        <v>8</v>
      </c>
      <c r="D329" s="0" t="n">
        <f aca="false">SUMIF(Games!$A$2:$A$5969,$A329,Games!$M$2:$M$5969)+SUMIF(Games!$B$2:$B$5969,$A329,Games!$K$2:$K$5969)</f>
        <v>551</v>
      </c>
      <c r="E329" s="0" t="n">
        <f aca="false">SUMIF(Games!$A$2:$A$5969,$A329,Games!$N$2:$N$5969)+SUMIF(Games!$B$2:$B$5969,$A329,Games!$L$2:$L$5969)</f>
        <v>544</v>
      </c>
      <c r="F329" s="0" t="n">
        <f aca="false">SUMIF(Games!$A$2:$A$5969,$A329,Games!$Q$2:$Q$5969)+SUMIF(Games!$B$2:$B$5969,$A329,Games!$O$2:$O$5969)</f>
        <v>17321</v>
      </c>
      <c r="G329" s="0" t="n">
        <f aca="false">SUMIF(Games!$A$2:$A$5969,$A329,Games!$R$2:$R$5969)+SUMIF(Games!$B$2:$B$5969,$A329,Games!$P$2:$P$5969)</f>
        <v>16750</v>
      </c>
      <c r="H329" s="0" t="n">
        <f aca="false">SUMIF(Games!$A$2:$A$5969,$A329,Games!$S$2:$S$5969)+SUMIF(Games!$B$2:$B$5969,$A329,Games!$T$2:$T$5969)</f>
        <v>61.0958052757265</v>
      </c>
      <c r="I329" s="0" t="n">
        <f aca="false">SUMIF(Games!$A$2:$A$5969,$A329,Games!$E$2:$E$5969)+SUMIF(Games!$B$2:$B$5969,$A329,Games!$F$2:$F$5969)</f>
        <v>1115</v>
      </c>
      <c r="J329" s="0" t="n">
        <f aca="false">SUMIF(Games!$A$2:$A$5969,$A329,Games!$F$2:$F$5969)+SUMIF(Games!$B$2:$B$5969,$A329,Games!$E$2:$E$5969)</f>
        <v>978</v>
      </c>
      <c r="K329" s="0" t="n">
        <f aca="false">SUMIF(Games!$A$2:$A$5969,$A329,Games!$G$2:$G$5969)+SUMIF(Games!$B$2:$B$5969,$A329,Games!$H$2:$H$5969)</f>
        <v>378</v>
      </c>
      <c r="L329" s="0" t="n">
        <f aca="false">SUMIF(Games!$A$2:$A$5969,$A329,Games!$H$2:$H$5969)+SUMIF(Games!$B$2:$B$5969,$A329,Games!$G$2:$G$5969)</f>
        <v>372</v>
      </c>
      <c r="M329" s="0" t="n">
        <f aca="false">SUMIF(Games!$A:$A,$A329,Games!I:I)</f>
        <v>12</v>
      </c>
      <c r="N329" s="0" t="n">
        <f aca="false">COUNTIF(Games!$A:$A,$A329)-M329</f>
        <v>6</v>
      </c>
      <c r="O329" s="0" t="n">
        <f aca="false">I329-J329</f>
        <v>137</v>
      </c>
      <c r="P329" s="0" t="n">
        <f aca="false">IFERROR(O329/Y329,0)</f>
        <v>4.02941176470588</v>
      </c>
      <c r="Q329" s="0" t="n">
        <f aca="false">L329-K329</f>
        <v>-6</v>
      </c>
      <c r="R329" s="0" t="n">
        <f aca="false">IFERROR(Q329/Y329,0)</f>
        <v>-0.176470588235294</v>
      </c>
      <c r="S329" s="0" t="s">
        <v>738</v>
      </c>
      <c r="T329" s="0" t="n">
        <f aca="false">IFERROR((B329/(B329+C329))*25,0)+IFERROR((D329/(D329+E329))*25,0)+IFERROR((F329/(F329+G329))*10,0)+H329+((P329-RDAVG)/RebSD)*10+((R329-TODAVG)/TOSD)*6</f>
        <v>106.854203435198</v>
      </c>
      <c r="U329" s="0" t="n">
        <f aca="false">W329*X329</f>
        <v>0.255399066426629</v>
      </c>
      <c r="V329" s="0" t="n">
        <f aca="false">RANK(U329,U$2:U$352)</f>
        <v>244</v>
      </c>
      <c r="W329" s="0" t="n">
        <f aca="false">IFERROR((D329-C329)/(D329+E329-(B329+C329)),0)</f>
        <v>0.512264150943396</v>
      </c>
      <c r="X329" s="0" t="n">
        <f aca="false">IFERROR((F329-((B329+C329)*B329))/((F329+G329)-(B329+C329)^2),0)</f>
        <v>0.498569079948852</v>
      </c>
      <c r="Y329" s="0" t="n">
        <f aca="false">COUNTIFS(Games!$A$2:$A$5969,$A329,Games!$E$2:$E$5969,"&lt;&gt;")+COUNTIFS(Games!$B$2:$B$5969,$A329,Games!$F$2:$F$5969,"&lt;&gt;")</f>
        <v>34</v>
      </c>
    </row>
    <row r="330" customFormat="false" ht="15" hidden="false" customHeight="false" outlineLevel="0" collapsed="false">
      <c r="A330" s="0" t="s">
        <v>334</v>
      </c>
      <c r="B330" s="0" t="n">
        <f aca="false">SUMIF(Games!$A$2:$A$5969,$A330,Games!$I$2:$I$5969)+SUMIF(Games!$B$2:$B$5969,$A330,Games!$J$2:$J$5969)</f>
        <v>36</v>
      </c>
      <c r="C330" s="0" t="n">
        <f aca="false">COUNTIF(Games!$A:$A,$A330)+COUNTIF(Games!$B:$B,$A330)-B330</f>
        <v>4</v>
      </c>
      <c r="D330" s="0" t="n">
        <f aca="false">SUMIF(Games!$A$2:$A$5969,$A330,Games!$M$2:$M$5969)+SUMIF(Games!$B$2:$B$5969,$A330,Games!$K$2:$K$5969)</f>
        <v>804</v>
      </c>
      <c r="E330" s="0" t="n">
        <f aca="false">SUMIF(Games!$A$2:$A$5969,$A330,Games!$N$2:$N$5969)+SUMIF(Games!$B$2:$B$5969,$A330,Games!$L$2:$L$5969)</f>
        <v>530</v>
      </c>
      <c r="F330" s="0" t="n">
        <f aca="false">SUMIF(Games!$A$2:$A$5969,$A330,Games!$Q$2:$Q$5969)+SUMIF(Games!$B$2:$B$5969,$A330,Games!$O$2:$O$5969)</f>
        <v>25170</v>
      </c>
      <c r="G330" s="0" t="n">
        <f aca="false">SUMIF(Games!$A$2:$A$5969,$A330,Games!$R$2:$R$5969)+SUMIF(Games!$B$2:$B$5969,$A330,Games!$P$2:$P$5969)</f>
        <v>18550</v>
      </c>
      <c r="H330" s="0" t="n">
        <f aca="false">SUMIF(Games!$A$2:$A$5969,$A330,Games!$S$2:$S$5969)+SUMIF(Games!$B$2:$B$5969,$A330,Games!$T$2:$T$5969)</f>
        <v>207.339862534154</v>
      </c>
      <c r="I330" s="0" t="n">
        <f aca="false">SUMIF(Games!$A$2:$A$5969,$A330,Games!$E$2:$E$5969)+SUMIF(Games!$B$2:$B$5969,$A330,Games!$F$2:$F$5969)</f>
        <v>1437</v>
      </c>
      <c r="J330" s="0" t="n">
        <f aca="false">SUMIF(Games!$A$2:$A$5969,$A330,Games!$F$2:$F$5969)+SUMIF(Games!$B$2:$B$5969,$A330,Games!$E$2:$E$5969)</f>
        <v>1308</v>
      </c>
      <c r="K330" s="0" t="n">
        <f aca="false">SUMIF(Games!$A$2:$A$5969,$A330,Games!$G$2:$G$5969)+SUMIF(Games!$B$2:$B$5969,$A330,Games!$H$2:$H$5969)</f>
        <v>425</v>
      </c>
      <c r="L330" s="0" t="n">
        <f aca="false">SUMIF(Games!$A$2:$A$5969,$A330,Games!$H$2:$H$5969)+SUMIF(Games!$B$2:$B$5969,$A330,Games!$G$2:$G$5969)</f>
        <v>514</v>
      </c>
      <c r="M330" s="0" t="n">
        <f aca="false">SUMIF(Games!$A:$A,$A330,Games!I:I)</f>
        <v>10</v>
      </c>
      <c r="N330" s="0" t="n">
        <f aca="false">COUNTIF(Games!$A:$A,$A330)-M330</f>
        <v>3</v>
      </c>
      <c r="O330" s="0" t="n">
        <f aca="false">I330-J330</f>
        <v>129</v>
      </c>
      <c r="P330" s="0" t="n">
        <f aca="false">IFERROR(O330/Y330,0)</f>
        <v>3.225</v>
      </c>
      <c r="Q330" s="0" t="n">
        <f aca="false">L330-K330</f>
        <v>89</v>
      </c>
      <c r="R330" s="0" t="n">
        <f aca="false">IFERROR(Q330/Y330,0)</f>
        <v>2.225</v>
      </c>
      <c r="S330" s="0" t="s">
        <v>743</v>
      </c>
      <c r="T330" s="0" t="n">
        <f aca="false">IFERROR((B330/(B330+C330))*25,0)+IFERROR((D330/(D330+E330))*25,0)+IFERROR((F330/(F330+G330))*10,0)+H330+((P330-RDAVG)/RebSD)*10+((R330-TODAVG)/TOSD)*6</f>
        <v>264.906398644148</v>
      </c>
      <c r="U330" s="0" t="n">
        <f aca="false">W330*X330</f>
        <v>0.348309312760627</v>
      </c>
      <c r="V330" s="0" t="n">
        <f aca="false">RANK(U330,U$2:U$352)</f>
        <v>15</v>
      </c>
      <c r="W330" s="0" t="n">
        <f aca="false">IFERROR((D330-C330)/(D330+E330-(B330+C330)),0)</f>
        <v>0.618238021638331</v>
      </c>
      <c r="X330" s="0" t="n">
        <f aca="false">IFERROR((F330-((B330+C330)*B330))/((F330+G330)-(B330+C330)^2),0)</f>
        <v>0.563390313390313</v>
      </c>
      <c r="Y330" s="0" t="n">
        <f aca="false">COUNTIFS(Games!$A$2:$A$5969,$A330,Games!$E$2:$E$5969,"&lt;&gt;")+COUNTIFS(Games!$B$2:$B$5969,$A330,Games!$F$2:$F$5969,"&lt;&gt;")</f>
        <v>40</v>
      </c>
    </row>
    <row r="331" customFormat="false" ht="15" hidden="false" customHeight="false" outlineLevel="0" collapsed="false">
      <c r="A331" s="0" t="s">
        <v>335</v>
      </c>
      <c r="B331" s="0" t="n">
        <f aca="false">SUMIF(Games!$A$2:$A$5969,$A331,Games!$I$2:$I$5969)+SUMIF(Games!$B$2:$B$5969,$A331,Games!$J$2:$J$5969)</f>
        <v>31</v>
      </c>
      <c r="C331" s="0" t="n">
        <f aca="false">COUNTIF(Games!$A:$A,$A331)+COUNTIF(Games!$B:$B,$A331)-B331</f>
        <v>3</v>
      </c>
      <c r="D331" s="0" t="n">
        <f aca="false">SUMIF(Games!$A$2:$A$5969,$A331,Games!$M$2:$M$5969)+SUMIF(Games!$B$2:$B$5969,$A331,Games!$K$2:$K$5969)</f>
        <v>678</v>
      </c>
      <c r="E331" s="0" t="n">
        <f aca="false">SUMIF(Games!$A$2:$A$5969,$A331,Games!$N$2:$N$5969)+SUMIF(Games!$B$2:$B$5969,$A331,Games!$L$2:$L$5969)</f>
        <v>466</v>
      </c>
      <c r="F331" s="0" t="n">
        <f aca="false">SUMIF(Games!$A$2:$A$5969,$A331,Games!$Q$2:$Q$5969)+SUMIF(Games!$B$2:$B$5969,$A331,Games!$O$2:$O$5969)</f>
        <v>21495</v>
      </c>
      <c r="G331" s="0" t="n">
        <f aca="false">SUMIF(Games!$A$2:$A$5969,$A331,Games!$R$2:$R$5969)+SUMIF(Games!$B$2:$B$5969,$A331,Games!$P$2:$P$5969)</f>
        <v>16087</v>
      </c>
      <c r="H331" s="0" t="n">
        <f aca="false">SUMIF(Games!$A$2:$A$5969,$A331,Games!$S$2:$S$5969)+SUMIF(Games!$B$2:$B$5969,$A331,Games!$T$2:$T$5969)</f>
        <v>136.434170995631</v>
      </c>
      <c r="I331" s="0" t="n">
        <f aca="false">SUMIF(Games!$A$2:$A$5969,$A331,Games!$E$2:$E$5969)+SUMIF(Games!$B$2:$B$5969,$A331,Games!$F$2:$F$5969)</f>
        <v>1075</v>
      </c>
      <c r="J331" s="0" t="n">
        <f aca="false">SUMIF(Games!$A$2:$A$5969,$A331,Games!$F$2:$F$5969)+SUMIF(Games!$B$2:$B$5969,$A331,Games!$E$2:$E$5969)</f>
        <v>1017</v>
      </c>
      <c r="K331" s="0" t="n">
        <f aca="false">SUMIF(Games!$A$2:$A$5969,$A331,Games!$G$2:$G$5969)+SUMIF(Games!$B$2:$B$5969,$A331,Games!$H$2:$H$5969)</f>
        <v>283</v>
      </c>
      <c r="L331" s="0" t="n">
        <f aca="false">SUMIF(Games!$A$2:$A$5969,$A331,Games!$H$2:$H$5969)+SUMIF(Games!$B$2:$B$5969,$A331,Games!$G$2:$G$5969)</f>
        <v>419</v>
      </c>
      <c r="M331" s="0" t="n">
        <f aca="false">SUMIF(Games!$A:$A,$A331,Games!I:I)</f>
        <v>12</v>
      </c>
      <c r="N331" s="0" t="n">
        <f aca="false">COUNTIF(Games!$A:$A,$A331)-M331</f>
        <v>1</v>
      </c>
      <c r="O331" s="0" t="n">
        <f aca="false">I331-J331</f>
        <v>58</v>
      </c>
      <c r="P331" s="0" t="n">
        <f aca="false">IFERROR(O331/Y331,0)</f>
        <v>1.75757575757576</v>
      </c>
      <c r="Q331" s="0" t="n">
        <f aca="false">L331-K331</f>
        <v>136</v>
      </c>
      <c r="R331" s="0" t="n">
        <f aca="false">IFERROR(Q331/Y331,0)</f>
        <v>4.12121212121212</v>
      </c>
      <c r="S331" s="0" t="s">
        <v>739</v>
      </c>
      <c r="T331" s="0" t="n">
        <f aca="false">IFERROR((B331/(B331+C331))*25,0)+IFERROR((D331/(D331+E331))*25,0)+IFERROR((F331/(F331+G331))*10,0)+H331+((P331-RDAVG)/RebSD)*10+((R331-TODAVG)/TOSD)*6</f>
        <v>195.97987864943</v>
      </c>
      <c r="U331" s="0" t="n">
        <f aca="false">W331*X331</f>
        <v>0.341249048422496</v>
      </c>
      <c r="V331" s="0" t="n">
        <f aca="false">RANK(U331,U$2:U$352)</f>
        <v>25</v>
      </c>
      <c r="W331" s="0" t="n">
        <f aca="false">IFERROR((D331-C331)/(D331+E331-(B331+C331)),0)</f>
        <v>0.608108108108108</v>
      </c>
      <c r="X331" s="0" t="n">
        <f aca="false">IFERROR((F331-((B331+C331)*B331))/((F331+G331)-(B331+C331)^2),0)</f>
        <v>0.561165101850327</v>
      </c>
      <c r="Y331" s="0" t="n">
        <f aca="false">COUNTIFS(Games!$A$2:$A$5969,$A331,Games!$E$2:$E$5969,"&lt;&gt;")+COUNTIFS(Games!$B$2:$B$5969,$A331,Games!$F$2:$F$5969,"&lt;&gt;")</f>
        <v>33</v>
      </c>
    </row>
    <row r="332" customFormat="false" ht="15" hidden="false" customHeight="false" outlineLevel="0" collapsed="false">
      <c r="A332" s="0" t="s">
        <v>336</v>
      </c>
      <c r="B332" s="0" t="n">
        <f aca="false">SUMIF(Games!$A$2:$A$5969,$A332,Games!$I$2:$I$5969)+SUMIF(Games!$B$2:$B$5969,$A332,Games!$J$2:$J$5969)</f>
        <v>20</v>
      </c>
      <c r="C332" s="0" t="n">
        <f aca="false">COUNTIF(Games!$A:$A,$A332)+COUNTIF(Games!$B:$B,$A332)-B332</f>
        <v>11</v>
      </c>
      <c r="D332" s="0" t="n">
        <f aca="false">SUMIF(Games!$A$2:$A$5969,$A332,Games!$M$2:$M$5969)+SUMIF(Games!$B$2:$B$5969,$A332,Games!$K$2:$K$5969)</f>
        <v>573</v>
      </c>
      <c r="E332" s="0" t="n">
        <f aca="false">SUMIF(Games!$A$2:$A$5969,$A332,Games!$N$2:$N$5969)+SUMIF(Games!$B$2:$B$5969,$A332,Games!$L$2:$L$5969)</f>
        <v>467</v>
      </c>
      <c r="F332" s="0" t="n">
        <f aca="false">SUMIF(Games!$A$2:$A$5969,$A332,Games!$Q$2:$Q$5969)+SUMIF(Games!$B$2:$B$5969,$A332,Games!$O$2:$O$5969)</f>
        <v>19495</v>
      </c>
      <c r="G332" s="0" t="n">
        <f aca="false">SUMIF(Games!$A$2:$A$5969,$A332,Games!$R$2:$R$5969)+SUMIF(Games!$B$2:$B$5969,$A332,Games!$P$2:$P$5969)</f>
        <v>14558</v>
      </c>
      <c r="H332" s="0" t="n">
        <f aca="false">SUMIF(Games!$A$2:$A$5969,$A332,Games!$S$2:$S$5969)+SUMIF(Games!$B$2:$B$5969,$A332,Games!$T$2:$T$5969)</f>
        <v>52.7079661352421</v>
      </c>
      <c r="I332" s="0" t="n">
        <f aca="false">SUMIF(Games!$A$2:$A$5969,$A332,Games!$E$2:$E$5969)+SUMIF(Games!$B$2:$B$5969,$A332,Games!$F$2:$F$5969)</f>
        <v>1011</v>
      </c>
      <c r="J332" s="0" t="n">
        <f aca="false">SUMIF(Games!$A$2:$A$5969,$A332,Games!$F$2:$F$5969)+SUMIF(Games!$B$2:$B$5969,$A332,Games!$E$2:$E$5969)</f>
        <v>1054</v>
      </c>
      <c r="K332" s="0" t="n">
        <f aca="false">SUMIF(Games!$A$2:$A$5969,$A332,Games!$G$2:$G$5969)+SUMIF(Games!$B$2:$B$5969,$A332,Games!$H$2:$H$5969)</f>
        <v>364</v>
      </c>
      <c r="L332" s="0" t="n">
        <f aca="false">SUMIF(Games!$A$2:$A$5969,$A332,Games!$H$2:$H$5969)+SUMIF(Games!$B$2:$B$5969,$A332,Games!$G$2:$G$5969)</f>
        <v>405</v>
      </c>
      <c r="M332" s="0" t="n">
        <f aca="false">SUMIF(Games!$A:$A,$A332,Games!I:I)</f>
        <v>6</v>
      </c>
      <c r="N332" s="0" t="n">
        <f aca="false">COUNTIF(Games!$A:$A,$A332)-M332</f>
        <v>5</v>
      </c>
      <c r="O332" s="0" t="n">
        <f aca="false">I332-J332</f>
        <v>-43</v>
      </c>
      <c r="P332" s="0" t="n">
        <f aca="false">IFERROR(O332/Y332,0)</f>
        <v>-1.38709677419355</v>
      </c>
      <c r="Q332" s="0" t="n">
        <f aca="false">L332-K332</f>
        <v>41</v>
      </c>
      <c r="R332" s="0" t="n">
        <f aca="false">IFERROR(Q332/Y332,0)</f>
        <v>1.32258064516129</v>
      </c>
      <c r="S332" s="0" t="s">
        <v>739</v>
      </c>
      <c r="T332" s="0" t="n">
        <f aca="false">IFERROR((B332/(B332+C332))*25,0)+IFERROR((D332/(D332+E332))*25,0)+IFERROR((F332/(F332+G332))*10,0)+H332+((P332-RDAVG)/RebSD)*10+((R332-TODAVG)/TOSD)*6</f>
        <v>86.8592134620949</v>
      </c>
      <c r="U332" s="0" t="n">
        <f aca="false">W332*X332</f>
        <v>0.317694059400366</v>
      </c>
      <c r="V332" s="0" t="n">
        <f aca="false">RANK(U332,U$2:U$352)</f>
        <v>64</v>
      </c>
      <c r="W332" s="0" t="n">
        <f aca="false">IFERROR((D332-C332)/(D332+E332-(B332+C332)),0)</f>
        <v>0.556987115956393</v>
      </c>
      <c r="X332" s="0" t="n">
        <f aca="false">IFERROR((F332-((B332+C332)*B332))/((F332+G332)-(B332+C332)^2),0)</f>
        <v>0.570379547926991</v>
      </c>
      <c r="Y332" s="0" t="n">
        <f aca="false">COUNTIFS(Games!$A$2:$A$5969,$A332,Games!$E$2:$E$5969,"&lt;&gt;")+COUNTIFS(Games!$B$2:$B$5969,$A332,Games!$F$2:$F$5969,"&lt;&gt;")</f>
        <v>31</v>
      </c>
    </row>
    <row r="333" customFormat="false" ht="15" hidden="false" customHeight="false" outlineLevel="0" collapsed="false">
      <c r="A333" s="0" t="s">
        <v>337</v>
      </c>
      <c r="B333" s="0" t="n">
        <f aca="false">SUMIF(Games!$A$2:$A$5969,$A333,Games!$I$2:$I$5969)+SUMIF(Games!$B$2:$B$5969,$A333,Games!$J$2:$J$5969)</f>
        <v>23</v>
      </c>
      <c r="C333" s="0" t="n">
        <f aca="false">COUNTIF(Games!$A:$A,$A333)+COUNTIF(Games!$B:$B,$A333)-B333</f>
        <v>10</v>
      </c>
      <c r="D333" s="0" t="n">
        <f aca="false">SUMIF(Games!$A$2:$A$5969,$A333,Games!$M$2:$M$5969)+SUMIF(Games!$B$2:$B$5969,$A333,Games!$K$2:$K$5969)</f>
        <v>458</v>
      </c>
      <c r="E333" s="0" t="n">
        <f aca="false">SUMIF(Games!$A$2:$A$5969,$A333,Games!$N$2:$N$5969)+SUMIF(Games!$B$2:$B$5969,$A333,Games!$L$2:$L$5969)</f>
        <v>534</v>
      </c>
      <c r="F333" s="0" t="n">
        <f aca="false">SUMIF(Games!$A$2:$A$5969,$A333,Games!$Q$2:$Q$5969)+SUMIF(Games!$B$2:$B$5969,$A333,Games!$O$2:$O$5969)</f>
        <v>15262</v>
      </c>
      <c r="G333" s="0" t="n">
        <f aca="false">SUMIF(Games!$A$2:$A$5969,$A333,Games!$R$2:$R$5969)+SUMIF(Games!$B$2:$B$5969,$A333,Games!$P$2:$P$5969)</f>
        <v>15930</v>
      </c>
      <c r="H333" s="0" t="n">
        <f aca="false">SUMIF(Games!$A$2:$A$5969,$A333,Games!$S$2:$S$5969)+SUMIF(Games!$B$2:$B$5969,$A333,Games!$T$2:$T$5969)</f>
        <v>27.4657892099136</v>
      </c>
      <c r="I333" s="0" t="n">
        <f aca="false">SUMIF(Games!$A$2:$A$5969,$A333,Games!$E$2:$E$5969)+SUMIF(Games!$B$2:$B$5969,$A333,Games!$F$2:$F$5969)</f>
        <v>1213</v>
      </c>
      <c r="J333" s="0" t="n">
        <f aca="false">SUMIF(Games!$A$2:$A$5969,$A333,Games!$F$2:$F$5969)+SUMIF(Games!$B$2:$B$5969,$A333,Games!$E$2:$E$5969)</f>
        <v>1048</v>
      </c>
      <c r="K333" s="0" t="n">
        <f aca="false">SUMIF(Games!$A$2:$A$5969,$A333,Games!$G$2:$G$5969)+SUMIF(Games!$B$2:$B$5969,$A333,Games!$H$2:$H$5969)</f>
        <v>429</v>
      </c>
      <c r="L333" s="0" t="n">
        <f aca="false">SUMIF(Games!$A$2:$A$5969,$A333,Games!$H$2:$H$5969)+SUMIF(Games!$B$2:$B$5969,$A333,Games!$G$2:$G$5969)</f>
        <v>448</v>
      </c>
      <c r="M333" s="0" t="n">
        <f aca="false">SUMIF(Games!$A:$A,$A333,Games!I:I)</f>
        <v>7</v>
      </c>
      <c r="N333" s="0" t="n">
        <f aca="false">COUNTIF(Games!$A:$A,$A333)-M333</f>
        <v>9</v>
      </c>
      <c r="O333" s="0" t="n">
        <f aca="false">I333-J333</f>
        <v>165</v>
      </c>
      <c r="P333" s="0" t="n">
        <f aca="false">IFERROR(O333/Y333,0)</f>
        <v>5.32258064516129</v>
      </c>
      <c r="Q333" s="0" t="n">
        <f aca="false">L333-K333</f>
        <v>19</v>
      </c>
      <c r="R333" s="0" t="n">
        <f aca="false">IFERROR(Q333/Y333,0)</f>
        <v>0.612903225806452</v>
      </c>
      <c r="S333" s="0" t="s">
        <v>742</v>
      </c>
      <c r="T333" s="0" t="n">
        <f aca="false">IFERROR((B333/(B333+C333))*25,0)+IFERROR((D333/(D333+E333))*25,0)+IFERROR((F333/(F333+G333))*10,0)+H333+((P333-RDAVG)/RebSD)*10+((R333-TODAVG)/TOSD)*6</f>
        <v>76.2549977357679</v>
      </c>
      <c r="U333" s="0" t="n">
        <f aca="false">W333*X333</f>
        <v>0.225064747287355</v>
      </c>
      <c r="V333" s="0" t="n">
        <f aca="false">RANK(U333,U$2:U$352)</f>
        <v>323</v>
      </c>
      <c r="W333" s="0" t="n">
        <f aca="false">IFERROR((D333-C333)/(D333+E333-(B333+C333)),0)</f>
        <v>0.467153284671533</v>
      </c>
      <c r="X333" s="0" t="n">
        <f aca="false">IFERROR((F333-((B333+C333)*B333))/((F333+G333)-(B333+C333)^2),0)</f>
        <v>0.481779224661994</v>
      </c>
      <c r="Y333" s="0" t="n">
        <f aca="false">COUNTIFS(Games!$A$2:$A$5969,$A333,Games!$E$2:$E$5969,"&lt;&gt;")+COUNTIFS(Games!$B$2:$B$5969,$A333,Games!$F$2:$F$5969,"&lt;&gt;")</f>
        <v>31</v>
      </c>
    </row>
    <row r="334" customFormat="false" ht="15" hidden="false" customHeight="false" outlineLevel="0" collapsed="false">
      <c r="A334" s="0" t="s">
        <v>338</v>
      </c>
      <c r="B334" s="0" t="n">
        <f aca="false">SUMIF(Games!$A$2:$A$5969,$A334,Games!$I$2:$I$5969)+SUMIF(Games!$B$2:$B$5969,$A334,Games!$J$2:$J$5969)</f>
        <v>11</v>
      </c>
      <c r="C334" s="0" t="n">
        <f aca="false">COUNTIF(Games!$A:$A,$A334)+COUNTIF(Games!$B:$B,$A334)-B334</f>
        <v>20</v>
      </c>
      <c r="D334" s="0" t="n">
        <f aca="false">SUMIF(Games!$A$2:$A$5969,$A334,Games!$M$2:$M$5969)+SUMIF(Games!$B$2:$B$5969,$A334,Games!$K$2:$K$5969)</f>
        <v>617</v>
      </c>
      <c r="E334" s="0" t="n">
        <f aca="false">SUMIF(Games!$A$2:$A$5969,$A334,Games!$N$2:$N$5969)+SUMIF(Games!$B$2:$B$5969,$A334,Games!$L$2:$L$5969)</f>
        <v>430</v>
      </c>
      <c r="F334" s="0" t="n">
        <f aca="false">SUMIF(Games!$A$2:$A$5969,$A334,Games!$Q$2:$Q$5969)+SUMIF(Games!$B$2:$B$5969,$A334,Games!$O$2:$O$5969)</f>
        <v>19389</v>
      </c>
      <c r="G334" s="0" t="n">
        <f aca="false">SUMIF(Games!$A$2:$A$5969,$A334,Games!$R$2:$R$5969)+SUMIF(Games!$B$2:$B$5969,$A334,Games!$P$2:$P$5969)</f>
        <v>14908</v>
      </c>
      <c r="H334" s="0" t="n">
        <f aca="false">SUMIF(Games!$A$2:$A$5969,$A334,Games!$S$2:$S$5969)+SUMIF(Games!$B$2:$B$5969,$A334,Games!$T$2:$T$5969)</f>
        <v>5.99465872524028</v>
      </c>
      <c r="I334" s="0" t="n">
        <f aca="false">SUMIF(Games!$A$2:$A$5969,$A334,Games!$E$2:$E$5969)+SUMIF(Games!$B$2:$B$5969,$A334,Games!$F$2:$F$5969)</f>
        <v>1108</v>
      </c>
      <c r="J334" s="0" t="n">
        <f aca="false">SUMIF(Games!$A$2:$A$5969,$A334,Games!$F$2:$F$5969)+SUMIF(Games!$B$2:$B$5969,$A334,Games!$E$2:$E$5969)</f>
        <v>1064</v>
      </c>
      <c r="K334" s="0" t="n">
        <f aca="false">SUMIF(Games!$A$2:$A$5969,$A334,Games!$G$2:$G$5969)+SUMIF(Games!$B$2:$B$5969,$A334,Games!$H$2:$H$5969)</f>
        <v>407</v>
      </c>
      <c r="L334" s="0" t="n">
        <f aca="false">SUMIF(Games!$A$2:$A$5969,$A334,Games!$H$2:$H$5969)+SUMIF(Games!$B$2:$B$5969,$A334,Games!$G$2:$G$5969)</f>
        <v>380</v>
      </c>
      <c r="M334" s="0" t="n">
        <f aca="false">SUMIF(Games!$A:$A,$A334,Games!I:I)</f>
        <v>3</v>
      </c>
      <c r="N334" s="0" t="n">
        <f aca="false">COUNTIF(Games!$A:$A,$A334)-M334</f>
        <v>9</v>
      </c>
      <c r="O334" s="0" t="n">
        <f aca="false">I334-J334</f>
        <v>44</v>
      </c>
      <c r="P334" s="0" t="n">
        <f aca="false">IFERROR(O334/Y334,0)</f>
        <v>1.41935483870968</v>
      </c>
      <c r="Q334" s="0" t="n">
        <f aca="false">L334-K334</f>
        <v>-27</v>
      </c>
      <c r="R334" s="0" t="n">
        <f aca="false">IFERROR(Q334/Y334,0)</f>
        <v>-0.870967741935484</v>
      </c>
      <c r="S334" s="0" t="s">
        <v>739</v>
      </c>
      <c r="T334" s="0" t="n">
        <f aca="false">IFERROR((B334/(B334+C334))*25,0)+IFERROR((D334/(D334+E334))*25,0)+IFERROR((F334/(F334+G334))*10,0)+H334+((P334-RDAVG)/RebSD)*10+((R334-TODAVG)/TOSD)*6</f>
        <v>34.5778019401606</v>
      </c>
      <c r="U334" s="0" t="n">
        <f aca="false">W334*X334</f>
        <v>0.335750384063763</v>
      </c>
      <c r="V334" s="0" t="n">
        <f aca="false">RANK(U334,U$2:U$352)</f>
        <v>34</v>
      </c>
      <c r="W334" s="0" t="n">
        <f aca="false">IFERROR((D334-C334)/(D334+E334-(B334+C334)),0)</f>
        <v>0.58759842519685</v>
      </c>
      <c r="X334" s="0" t="n">
        <f aca="false">IFERROR((F334-((B334+C334)*B334))/((F334+G334)-(B334+C334)^2),0)</f>
        <v>0.571394288456923</v>
      </c>
      <c r="Y334" s="0" t="n">
        <f aca="false">COUNTIFS(Games!$A$2:$A$5969,$A334,Games!$E$2:$E$5969,"&lt;&gt;")+COUNTIFS(Games!$B$2:$B$5969,$A334,Games!$F$2:$F$5969,"&lt;&gt;")</f>
        <v>31</v>
      </c>
    </row>
    <row r="335" customFormat="false" ht="15" hidden="false" customHeight="false" outlineLevel="0" collapsed="false">
      <c r="A335" s="0" t="s">
        <v>339</v>
      </c>
      <c r="B335" s="0" t="n">
        <f aca="false">SUMIF(Games!$A$2:$A$5969,$A335,Games!$I$2:$I$5969)+SUMIF(Games!$B$2:$B$5969,$A335,Games!$J$2:$J$5969)</f>
        <v>21</v>
      </c>
      <c r="C335" s="0" t="n">
        <f aca="false">COUNTIF(Games!$A:$A,$A335)+COUNTIF(Games!$B:$B,$A335)-B335</f>
        <v>11</v>
      </c>
      <c r="D335" s="0" t="n">
        <f aca="false">SUMIF(Games!$A$2:$A$5969,$A335,Games!$M$2:$M$5969)+SUMIF(Games!$B$2:$B$5969,$A335,Games!$K$2:$K$5969)</f>
        <v>616</v>
      </c>
      <c r="E335" s="0" t="n">
        <f aca="false">SUMIF(Games!$A$2:$A$5969,$A335,Games!$N$2:$N$5969)+SUMIF(Games!$B$2:$B$5969,$A335,Games!$L$2:$L$5969)</f>
        <v>448</v>
      </c>
      <c r="F335" s="0" t="n">
        <f aca="false">SUMIF(Games!$A$2:$A$5969,$A335,Games!$Q$2:$Q$5969)+SUMIF(Games!$B$2:$B$5969,$A335,Games!$O$2:$O$5969)</f>
        <v>19043</v>
      </c>
      <c r="G335" s="0" t="n">
        <f aca="false">SUMIF(Games!$A$2:$A$5969,$A335,Games!$R$2:$R$5969)+SUMIF(Games!$B$2:$B$5969,$A335,Games!$P$2:$P$5969)</f>
        <v>15650</v>
      </c>
      <c r="H335" s="0" t="n">
        <f aca="false">SUMIF(Games!$A$2:$A$5969,$A335,Games!$S$2:$S$5969)+SUMIF(Games!$B$2:$B$5969,$A335,Games!$T$2:$T$5969)</f>
        <v>32.0688650035584</v>
      </c>
      <c r="I335" s="0" t="n">
        <f aca="false">SUMIF(Games!$A$2:$A$5969,$A335,Games!$E$2:$E$5969)+SUMIF(Games!$B$2:$B$5969,$A335,Games!$F$2:$F$5969)</f>
        <v>1043</v>
      </c>
      <c r="J335" s="0" t="n">
        <f aca="false">SUMIF(Games!$A$2:$A$5969,$A335,Games!$F$2:$F$5969)+SUMIF(Games!$B$2:$B$5969,$A335,Games!$E$2:$E$5969)</f>
        <v>1129</v>
      </c>
      <c r="K335" s="0" t="n">
        <f aca="false">SUMIF(Games!$A$2:$A$5969,$A335,Games!$G$2:$G$5969)+SUMIF(Games!$B$2:$B$5969,$A335,Games!$H$2:$H$5969)</f>
        <v>419</v>
      </c>
      <c r="L335" s="0" t="n">
        <f aca="false">SUMIF(Games!$A$2:$A$5969,$A335,Games!$H$2:$H$5969)+SUMIF(Games!$B$2:$B$5969,$A335,Games!$G$2:$G$5969)</f>
        <v>472</v>
      </c>
      <c r="M335" s="0" t="n">
        <f aca="false">SUMIF(Games!$A:$A,$A335,Games!I:I)</f>
        <v>5</v>
      </c>
      <c r="N335" s="0" t="n">
        <f aca="false">COUNTIF(Games!$A:$A,$A335)-M335</f>
        <v>6</v>
      </c>
      <c r="O335" s="0" t="n">
        <f aca="false">I335-J335</f>
        <v>-86</v>
      </c>
      <c r="P335" s="0" t="n">
        <f aca="false">IFERROR(O335/Y335,0)</f>
        <v>-2.6875</v>
      </c>
      <c r="Q335" s="0" t="n">
        <f aca="false">L335-K335</f>
        <v>53</v>
      </c>
      <c r="R335" s="0" t="n">
        <f aca="false">IFERROR(Q335/Y335,0)</f>
        <v>1.65625</v>
      </c>
      <c r="S335" s="0" t="s">
        <v>733</v>
      </c>
      <c r="T335" s="0" t="n">
        <f aca="false">IFERROR((B335/(B335+C335))*25,0)+IFERROR((D335/(D335+E335))*25,0)+IFERROR((F335/(F335+G335))*10,0)+H335+((P335-RDAVG)/RebSD)*10+((R335-TODAVG)/TOSD)*6</f>
        <v>64.4078950428941</v>
      </c>
      <c r="U335" s="0" t="n">
        <f aca="false">W335*X335</f>
        <v>0.31987349598842</v>
      </c>
      <c r="V335" s="0" t="n">
        <f aca="false">RANK(U335,U$2:U$352)</f>
        <v>59</v>
      </c>
      <c r="W335" s="0" t="n">
        <f aca="false">IFERROR((D335-C335)/(D335+E335-(B335+C335)),0)</f>
        <v>0.586240310077519</v>
      </c>
      <c r="X335" s="0" t="n">
        <f aca="false">IFERROR((F335-((B335+C335)*B335))/((F335+G335)-(B335+C335)^2),0)</f>
        <v>0.545635451008346</v>
      </c>
      <c r="Y335" s="0" t="n">
        <f aca="false">COUNTIFS(Games!$A$2:$A$5969,$A335,Games!$E$2:$E$5969,"&lt;&gt;")+COUNTIFS(Games!$B$2:$B$5969,$A335,Games!$F$2:$F$5969,"&lt;&gt;")</f>
        <v>32</v>
      </c>
    </row>
    <row r="336" customFormat="false" ht="15" hidden="false" customHeight="false" outlineLevel="0" collapsed="false">
      <c r="A336" s="0" t="s">
        <v>340</v>
      </c>
      <c r="B336" s="0" t="n">
        <f aca="false">SUMIF(Games!$A$2:$A$5969,$A336,Games!$I$2:$I$5969)+SUMIF(Games!$B$2:$B$5969,$A336,Games!$J$2:$J$5969)</f>
        <v>12</v>
      </c>
      <c r="C336" s="0" t="n">
        <f aca="false">COUNTIF(Games!$A:$A,$A336)+COUNTIF(Games!$B:$B,$A336)-B336</f>
        <v>19</v>
      </c>
      <c r="D336" s="0" t="n">
        <f aca="false">SUMIF(Games!$A$2:$A$5969,$A336,Games!$M$2:$M$5969)+SUMIF(Games!$B$2:$B$5969,$A336,Games!$K$2:$K$5969)</f>
        <v>595</v>
      </c>
      <c r="E336" s="0" t="n">
        <f aca="false">SUMIF(Games!$A$2:$A$5969,$A336,Games!$N$2:$N$5969)+SUMIF(Games!$B$2:$B$5969,$A336,Games!$L$2:$L$5969)</f>
        <v>435</v>
      </c>
      <c r="F336" s="0" t="n">
        <f aca="false">SUMIF(Games!$A$2:$A$5969,$A336,Games!$Q$2:$Q$5969)+SUMIF(Games!$B$2:$B$5969,$A336,Games!$O$2:$O$5969)</f>
        <v>18190</v>
      </c>
      <c r="G336" s="0" t="n">
        <f aca="false">SUMIF(Games!$A$2:$A$5969,$A336,Games!$R$2:$R$5969)+SUMIF(Games!$B$2:$B$5969,$A336,Games!$P$2:$P$5969)</f>
        <v>15385</v>
      </c>
      <c r="H336" s="0" t="n">
        <f aca="false">SUMIF(Games!$A$2:$A$5969,$A336,Games!$S$2:$S$5969)+SUMIF(Games!$B$2:$B$5969,$A336,Games!$T$2:$T$5969)</f>
        <v>-15.8507021390426</v>
      </c>
      <c r="I336" s="0" t="n">
        <f aca="false">SUMIF(Games!$A$2:$A$5969,$A336,Games!$E$2:$E$5969)+SUMIF(Games!$B$2:$B$5969,$A336,Games!$F$2:$F$5969)</f>
        <v>1007</v>
      </c>
      <c r="J336" s="0" t="n">
        <f aca="false">SUMIF(Games!$A$2:$A$5969,$A336,Games!$F$2:$F$5969)+SUMIF(Games!$B$2:$B$5969,$A336,Games!$E$2:$E$5969)</f>
        <v>1129</v>
      </c>
      <c r="K336" s="0" t="n">
        <f aca="false">SUMIF(Games!$A$2:$A$5969,$A336,Games!$G$2:$G$5969)+SUMIF(Games!$B$2:$B$5969,$A336,Games!$H$2:$H$5969)</f>
        <v>421</v>
      </c>
      <c r="L336" s="0" t="n">
        <f aca="false">SUMIF(Games!$A$2:$A$5969,$A336,Games!$H$2:$H$5969)+SUMIF(Games!$B$2:$B$5969,$A336,Games!$G$2:$G$5969)</f>
        <v>356</v>
      </c>
      <c r="M336" s="0" t="n">
        <f aca="false">SUMIF(Games!$A:$A,$A336,Games!I:I)</f>
        <v>2</v>
      </c>
      <c r="N336" s="0" t="n">
        <f aca="false">COUNTIF(Games!$A:$A,$A336)-M336</f>
        <v>11</v>
      </c>
      <c r="O336" s="0" t="n">
        <f aca="false">I336-J336</f>
        <v>-122</v>
      </c>
      <c r="P336" s="0" t="n">
        <f aca="false">IFERROR(O336/Y336,0)</f>
        <v>-3.93548387096774</v>
      </c>
      <c r="Q336" s="0" t="n">
        <f aca="false">L336-K336</f>
        <v>-65</v>
      </c>
      <c r="R336" s="0" t="n">
        <f aca="false">IFERROR(Q336/Y336,0)</f>
        <v>-2.09677419354839</v>
      </c>
      <c r="S336" s="0" t="s">
        <v>733</v>
      </c>
      <c r="T336" s="0" t="n">
        <f aca="false">IFERROR((B336/(B336+C336))*25,0)+IFERROR((D336/(D336+E336))*25,0)+IFERROR((F336/(F336+G336))*10,0)+H336+((P336-RDAVG)/RebSD)*10+((R336-TODAVG)/TOSD)*6</f>
        <v>-5.80637641789568</v>
      </c>
      <c r="U336" s="0" t="n">
        <f aca="false">W336*X336</f>
        <v>0.315000964047386</v>
      </c>
      <c r="V336" s="0" t="n">
        <f aca="false">RANK(U336,U$2:U$352)</f>
        <v>70</v>
      </c>
      <c r="W336" s="0" t="n">
        <f aca="false">IFERROR((D336-C336)/(D336+E336-(B336+C336)),0)</f>
        <v>0.576576576576577</v>
      </c>
      <c r="X336" s="0" t="n">
        <f aca="false">IFERROR((F336-((B336+C336)*B336))/((F336+G336)-(B336+C336)^2),0)</f>
        <v>0.546329797019685</v>
      </c>
      <c r="Y336" s="0" t="n">
        <f aca="false">COUNTIFS(Games!$A$2:$A$5969,$A336,Games!$E$2:$E$5969,"&lt;&gt;")+COUNTIFS(Games!$B$2:$B$5969,$A336,Games!$F$2:$F$5969,"&lt;&gt;")</f>
        <v>31</v>
      </c>
    </row>
    <row r="337" customFormat="false" ht="15" hidden="false" customHeight="false" outlineLevel="0" collapsed="false">
      <c r="A337" s="0" t="s">
        <v>341</v>
      </c>
      <c r="B337" s="0" t="n">
        <f aca="false">SUMIF(Games!$A$2:$A$5969,$A337,Games!$I$2:$I$5969)+SUMIF(Games!$B$2:$B$5969,$A337,Games!$J$2:$J$5969)</f>
        <v>20</v>
      </c>
      <c r="C337" s="0" t="n">
        <f aca="false">COUNTIF(Games!$A:$A,$A337)+COUNTIF(Games!$B:$B,$A337)-B337</f>
        <v>11</v>
      </c>
      <c r="D337" s="0" t="n">
        <f aca="false">SUMIF(Games!$A$2:$A$5969,$A337,Games!$M$2:$M$5969)+SUMIF(Games!$B$2:$B$5969,$A337,Games!$K$2:$K$5969)</f>
        <v>456</v>
      </c>
      <c r="E337" s="0" t="n">
        <f aca="false">SUMIF(Games!$A$2:$A$5969,$A337,Games!$N$2:$N$5969)+SUMIF(Games!$B$2:$B$5969,$A337,Games!$L$2:$L$5969)</f>
        <v>479</v>
      </c>
      <c r="F337" s="0" t="n">
        <f aca="false">SUMIF(Games!$A$2:$A$5969,$A337,Games!$Q$2:$Q$5969)+SUMIF(Games!$B$2:$B$5969,$A337,Games!$O$2:$O$5969)</f>
        <v>15092</v>
      </c>
      <c r="G337" s="0" t="n">
        <f aca="false">SUMIF(Games!$A$2:$A$5969,$A337,Games!$R$2:$R$5969)+SUMIF(Games!$B$2:$B$5969,$A337,Games!$P$2:$P$5969)</f>
        <v>13986</v>
      </c>
      <c r="H337" s="0" t="n">
        <f aca="false">SUMIF(Games!$A$2:$A$5969,$A337,Games!$S$2:$S$5969)+SUMIF(Games!$B$2:$B$5969,$A337,Games!$T$2:$T$5969)</f>
        <v>11.4528164779086</v>
      </c>
      <c r="I337" s="0" t="n">
        <f aca="false">SUMIF(Games!$A$2:$A$5969,$A337,Games!$E$2:$E$5969)+SUMIF(Games!$B$2:$B$5969,$A337,Games!$F$2:$F$5969)</f>
        <v>1039</v>
      </c>
      <c r="J337" s="0" t="n">
        <f aca="false">SUMIF(Games!$A$2:$A$5969,$A337,Games!$F$2:$F$5969)+SUMIF(Games!$B$2:$B$5969,$A337,Games!$E$2:$E$5969)</f>
        <v>1070</v>
      </c>
      <c r="K337" s="0" t="n">
        <f aca="false">SUMIF(Games!$A$2:$A$5969,$A337,Games!$G$2:$G$5969)+SUMIF(Games!$B$2:$B$5969,$A337,Games!$H$2:$H$5969)</f>
        <v>368</v>
      </c>
      <c r="L337" s="0" t="n">
        <f aca="false">SUMIF(Games!$A$2:$A$5969,$A337,Games!$H$2:$H$5969)+SUMIF(Games!$B$2:$B$5969,$A337,Games!$G$2:$G$5969)</f>
        <v>369</v>
      </c>
      <c r="M337" s="0" t="n">
        <f aca="false">SUMIF(Games!$A:$A,$A337,Games!I:I)</f>
        <v>8</v>
      </c>
      <c r="N337" s="0" t="n">
        <f aca="false">COUNTIF(Games!$A:$A,$A337)-M337</f>
        <v>7</v>
      </c>
      <c r="O337" s="0" t="n">
        <f aca="false">I337-J337</f>
        <v>-31</v>
      </c>
      <c r="P337" s="0" t="n">
        <f aca="false">IFERROR(O337/Y337,0)</f>
        <v>-1</v>
      </c>
      <c r="Q337" s="0" t="n">
        <f aca="false">L337-K337</f>
        <v>1</v>
      </c>
      <c r="R337" s="0" t="n">
        <f aca="false">IFERROR(Q337/Y337,0)</f>
        <v>0.032258064516129</v>
      </c>
      <c r="S337" s="0" t="s">
        <v>755</v>
      </c>
      <c r="T337" s="0" t="n">
        <f aca="false">IFERROR((B337/(B337+C337))*25,0)+IFERROR((D337/(D337+E337))*25,0)+IFERROR((F337/(F337+G337))*10,0)+H337+((P337-RDAVG)/RebSD)*10+((R337-TODAVG)/TOSD)*6</f>
        <v>40.4430720676043</v>
      </c>
      <c r="U337" s="0" t="n">
        <f aca="false">W337*X337</f>
        <v>0.253367644240045</v>
      </c>
      <c r="V337" s="0" t="n">
        <f aca="false">RANK(U337,U$2:U$352)</f>
        <v>246</v>
      </c>
      <c r="W337" s="0" t="n">
        <f aca="false">IFERROR((D337-C337)/(D337+E337-(B337+C337)),0)</f>
        <v>0.492256637168142</v>
      </c>
      <c r="X337" s="0" t="n">
        <f aca="false">IFERROR((F337-((B337+C337)*B337))/((F337+G337)-(B337+C337)^2),0)</f>
        <v>0.51470640537753</v>
      </c>
      <c r="Y337" s="0" t="n">
        <f aca="false">COUNTIFS(Games!$A$2:$A$5969,$A337,Games!$E$2:$E$5969,"&lt;&gt;")+COUNTIFS(Games!$B$2:$B$5969,$A337,Games!$F$2:$F$5969,"&lt;&gt;")</f>
        <v>31</v>
      </c>
    </row>
    <row r="338" customFormat="false" ht="15" hidden="false" customHeight="false" outlineLevel="0" collapsed="false">
      <c r="A338" s="0" t="s">
        <v>342</v>
      </c>
      <c r="B338" s="0" t="n">
        <f aca="false">SUMIF(Games!$A$2:$A$5969,$A338,Games!$I$2:$I$5969)+SUMIF(Games!$B$2:$B$5969,$A338,Games!$J$2:$J$5969)</f>
        <v>26</v>
      </c>
      <c r="C338" s="0" t="n">
        <f aca="false">COUNTIF(Games!$A:$A,$A338)+COUNTIF(Games!$B:$B,$A338)-B338</f>
        <v>10</v>
      </c>
      <c r="D338" s="0" t="n">
        <f aca="false">SUMIF(Games!$A$2:$A$5969,$A338,Games!$M$2:$M$5969)+SUMIF(Games!$B$2:$B$5969,$A338,Games!$K$2:$K$5969)</f>
        <v>708</v>
      </c>
      <c r="E338" s="0" t="n">
        <f aca="false">SUMIF(Games!$A$2:$A$5969,$A338,Games!$N$2:$N$5969)+SUMIF(Games!$B$2:$B$5969,$A338,Games!$L$2:$L$5969)</f>
        <v>504</v>
      </c>
      <c r="F338" s="0" t="n">
        <f aca="false">SUMIF(Games!$A$2:$A$5969,$A338,Games!$Q$2:$Q$5969)+SUMIF(Games!$B$2:$B$5969,$A338,Games!$O$2:$O$5969)</f>
        <v>23133</v>
      </c>
      <c r="G338" s="0" t="n">
        <f aca="false">SUMIF(Games!$A$2:$A$5969,$A338,Games!$R$2:$R$5969)+SUMIF(Games!$B$2:$B$5969,$A338,Games!$P$2:$P$5969)</f>
        <v>17083</v>
      </c>
      <c r="H338" s="0" t="n">
        <f aca="false">SUMIF(Games!$A$2:$A$5969,$A338,Games!$S$2:$S$5969)+SUMIF(Games!$B$2:$B$5969,$A338,Games!$T$2:$T$5969)</f>
        <v>104.760008974416</v>
      </c>
      <c r="I338" s="0" t="n">
        <f aca="false">SUMIF(Games!$A$2:$A$5969,$A338,Games!$E$2:$E$5969)+SUMIF(Games!$B$2:$B$5969,$A338,Games!$F$2:$F$5969)</f>
        <v>1291</v>
      </c>
      <c r="J338" s="0" t="n">
        <f aca="false">SUMIF(Games!$A$2:$A$5969,$A338,Games!$F$2:$F$5969)+SUMIF(Games!$B$2:$B$5969,$A338,Games!$E$2:$E$5969)</f>
        <v>1155</v>
      </c>
      <c r="K338" s="0" t="n">
        <f aca="false">SUMIF(Games!$A$2:$A$5969,$A338,Games!$G$2:$G$5969)+SUMIF(Games!$B$2:$B$5969,$A338,Games!$H$2:$H$5969)</f>
        <v>384</v>
      </c>
      <c r="L338" s="0" t="n">
        <f aca="false">SUMIF(Games!$A$2:$A$5969,$A338,Games!$H$2:$H$5969)+SUMIF(Games!$B$2:$B$5969,$A338,Games!$G$2:$G$5969)</f>
        <v>566</v>
      </c>
      <c r="M338" s="0" t="n">
        <f aca="false">SUMIF(Games!$A:$A,$A338,Games!I:I)</f>
        <v>7</v>
      </c>
      <c r="N338" s="0" t="n">
        <f aca="false">COUNTIF(Games!$A:$A,$A338)-M338</f>
        <v>7</v>
      </c>
      <c r="O338" s="0" t="n">
        <f aca="false">I338-J338</f>
        <v>136</v>
      </c>
      <c r="P338" s="0" t="n">
        <f aca="false">IFERROR(O338/Y338,0)</f>
        <v>4</v>
      </c>
      <c r="Q338" s="0" t="n">
        <f aca="false">L338-K338</f>
        <v>182</v>
      </c>
      <c r="R338" s="0" t="n">
        <f aca="false">IFERROR(Q338/Y338,0)</f>
        <v>5.35294117647059</v>
      </c>
      <c r="S338" s="0" t="s">
        <v>736</v>
      </c>
      <c r="T338" s="0" t="n">
        <f aca="false">IFERROR((B338/(B338+C338))*25,0)+IFERROR((D338/(D338+E338))*25,0)+IFERROR((F338/(F338+G338))*10,0)+H338+((P338-RDAVG)/RebSD)*10+((R338-TODAVG)/TOSD)*6</f>
        <v>169.56310453984</v>
      </c>
      <c r="U338" s="0" t="n">
        <f aca="false">W338*X338</f>
        <v>0.338508478931141</v>
      </c>
      <c r="V338" s="0" t="n">
        <f aca="false">RANK(U338,U$2:U$352)</f>
        <v>29</v>
      </c>
      <c r="W338" s="0" t="n">
        <f aca="false">IFERROR((D338-C338)/(D338+E338-(B338+C338)),0)</f>
        <v>0.593537414965986</v>
      </c>
      <c r="X338" s="0" t="n">
        <f aca="false">IFERROR((F338-((B338+C338)*B338))/((F338+G338)-(B338+C338)^2),0)</f>
        <v>0.570323741007194</v>
      </c>
      <c r="Y338" s="0" t="n">
        <f aca="false">COUNTIFS(Games!$A$2:$A$5969,$A338,Games!$E$2:$E$5969,"&lt;&gt;")+COUNTIFS(Games!$B$2:$B$5969,$A338,Games!$F$2:$F$5969,"&lt;&gt;")</f>
        <v>34</v>
      </c>
    </row>
    <row r="339" customFormat="false" ht="15" hidden="false" customHeight="false" outlineLevel="0" collapsed="false">
      <c r="A339" s="0" t="s">
        <v>343</v>
      </c>
      <c r="B339" s="0" t="n">
        <f aca="false">SUMIF(Games!$A$2:$A$5969,$A339,Games!$I$2:$I$5969)+SUMIF(Games!$B$2:$B$5969,$A339,Games!$J$2:$J$5969)</f>
        <v>13</v>
      </c>
      <c r="C339" s="0" t="n">
        <f aca="false">COUNTIF(Games!$A:$A,$A339)+COUNTIF(Games!$B:$B,$A339)-B339</f>
        <v>19</v>
      </c>
      <c r="D339" s="0" t="n">
        <f aca="false">SUMIF(Games!$A$2:$A$5969,$A339,Games!$M$2:$M$5969)+SUMIF(Games!$B$2:$B$5969,$A339,Games!$K$2:$K$5969)</f>
        <v>540</v>
      </c>
      <c r="E339" s="0" t="n">
        <f aca="false">SUMIF(Games!$A$2:$A$5969,$A339,Games!$N$2:$N$5969)+SUMIF(Games!$B$2:$B$5969,$A339,Games!$L$2:$L$5969)</f>
        <v>453</v>
      </c>
      <c r="F339" s="0" t="n">
        <f aca="false">SUMIF(Games!$A$2:$A$5969,$A339,Games!$Q$2:$Q$5969)+SUMIF(Games!$B$2:$B$5969,$A339,Games!$O$2:$O$5969)</f>
        <v>16165</v>
      </c>
      <c r="G339" s="0" t="n">
        <f aca="false">SUMIF(Games!$A$2:$A$5969,$A339,Games!$R$2:$R$5969)+SUMIF(Games!$B$2:$B$5969,$A339,Games!$P$2:$P$5969)</f>
        <v>14881</v>
      </c>
      <c r="H339" s="0" t="n">
        <f aca="false">SUMIF(Games!$A$2:$A$5969,$A339,Games!$S$2:$S$5969)+SUMIF(Games!$B$2:$B$5969,$A339,Games!$T$2:$T$5969)</f>
        <v>-42.0470686554662</v>
      </c>
      <c r="I339" s="0" t="n">
        <f aca="false">SUMIF(Games!$A$2:$A$5969,$A339,Games!$E$2:$E$5969)+SUMIF(Games!$B$2:$B$5969,$A339,Games!$F$2:$F$5969)</f>
        <v>1064</v>
      </c>
      <c r="J339" s="0" t="n">
        <f aca="false">SUMIF(Games!$A$2:$A$5969,$A339,Games!$F$2:$F$5969)+SUMIF(Games!$B$2:$B$5969,$A339,Games!$E$2:$E$5969)</f>
        <v>1153</v>
      </c>
      <c r="K339" s="0" t="n">
        <f aca="false">SUMIF(Games!$A$2:$A$5969,$A339,Games!$G$2:$G$5969)+SUMIF(Games!$B$2:$B$5969,$A339,Games!$H$2:$H$5969)</f>
        <v>463</v>
      </c>
      <c r="L339" s="0" t="n">
        <f aca="false">SUMIF(Games!$A$2:$A$5969,$A339,Games!$H$2:$H$5969)+SUMIF(Games!$B$2:$B$5969,$A339,Games!$G$2:$G$5969)</f>
        <v>478</v>
      </c>
      <c r="M339" s="0" t="n">
        <f aca="false">SUMIF(Games!$A:$A,$A339,Games!I:I)</f>
        <v>4</v>
      </c>
      <c r="N339" s="0" t="n">
        <f aca="false">COUNTIF(Games!$A:$A,$A339)-M339</f>
        <v>14</v>
      </c>
      <c r="O339" s="0" t="n">
        <f aca="false">I339-J339</f>
        <v>-89</v>
      </c>
      <c r="P339" s="0" t="n">
        <f aca="false">IFERROR(O339/Y339,0)</f>
        <v>-2.87096774193548</v>
      </c>
      <c r="Q339" s="0" t="n">
        <f aca="false">L339-K339</f>
        <v>15</v>
      </c>
      <c r="R339" s="0" t="n">
        <f aca="false">IFERROR(Q339/Y339,0)</f>
        <v>0.483870967741936</v>
      </c>
      <c r="S339" s="0" t="s">
        <v>750</v>
      </c>
      <c r="T339" s="0" t="n">
        <f aca="false">IFERROR((B339/(B339+C339))*25,0)+IFERROR((D339/(D339+E339))*25,0)+IFERROR((F339/(F339+G339))*10,0)+H339+((P339-RDAVG)/RebSD)*10+((R339-TODAVG)/TOSD)*6</f>
        <v>-21.3746594049376</v>
      </c>
      <c r="U339" s="0" t="n">
        <f aca="false">W339*X339</f>
        <v>0.284398759674747</v>
      </c>
      <c r="V339" s="0" t="n">
        <f aca="false">RANK(U339,U$2:U$352)</f>
        <v>132</v>
      </c>
      <c r="W339" s="0" t="n">
        <f aca="false">IFERROR((D339-C339)/(D339+E339-(B339+C339)),0)</f>
        <v>0.542143600416233</v>
      </c>
      <c r="X339" s="0" t="n">
        <f aca="false">IFERROR((F339-((B339+C339)*B339))/((F339+G339)-(B339+C339)^2),0)</f>
        <v>0.524581973219639</v>
      </c>
      <c r="Y339" s="0" t="n">
        <f aca="false">COUNTIFS(Games!$A$2:$A$5969,$A339,Games!$E$2:$E$5969,"&lt;&gt;")+COUNTIFS(Games!$B$2:$B$5969,$A339,Games!$F$2:$F$5969,"&lt;&gt;")</f>
        <v>31</v>
      </c>
    </row>
    <row r="340" customFormat="false" ht="15" hidden="false" customHeight="false" outlineLevel="0" collapsed="false">
      <c r="A340" s="0" t="s">
        <v>344</v>
      </c>
      <c r="B340" s="0" t="n">
        <f aca="false">SUMIF(Games!$A$2:$A$5969,$A340,Games!$I$2:$I$5969)+SUMIF(Games!$B$2:$B$5969,$A340,Games!$J$2:$J$5969)</f>
        <v>12</v>
      </c>
      <c r="C340" s="0" t="n">
        <f aca="false">COUNTIF(Games!$A:$A,$A340)+COUNTIF(Games!$B:$B,$A340)-B340</f>
        <v>16</v>
      </c>
      <c r="D340" s="0" t="n">
        <f aca="false">SUMIF(Games!$A$2:$A$5969,$A340,Games!$M$2:$M$5969)+SUMIF(Games!$B$2:$B$5969,$A340,Games!$K$2:$K$5969)</f>
        <v>387</v>
      </c>
      <c r="E340" s="0" t="n">
        <f aca="false">SUMIF(Games!$A$2:$A$5969,$A340,Games!$N$2:$N$5969)+SUMIF(Games!$B$2:$B$5969,$A340,Games!$L$2:$L$5969)</f>
        <v>392</v>
      </c>
      <c r="F340" s="0" t="n">
        <f aca="false">SUMIF(Games!$A$2:$A$5969,$A340,Games!$Q$2:$Q$5969)+SUMIF(Games!$B$2:$B$5969,$A340,Games!$O$2:$O$5969)</f>
        <v>12333</v>
      </c>
      <c r="G340" s="0" t="n">
        <f aca="false">SUMIF(Games!$A$2:$A$5969,$A340,Games!$R$2:$R$5969)+SUMIF(Games!$B$2:$B$5969,$A340,Games!$P$2:$P$5969)</f>
        <v>11162</v>
      </c>
      <c r="H340" s="0" t="n">
        <f aca="false">SUMIF(Games!$A$2:$A$5969,$A340,Games!$S$2:$S$5969)+SUMIF(Games!$B$2:$B$5969,$A340,Games!$T$2:$T$5969)</f>
        <v>-34.1690722876217</v>
      </c>
      <c r="I340" s="0" t="n">
        <f aca="false">SUMIF(Games!$A$2:$A$5969,$A340,Games!$E$2:$E$5969)+SUMIF(Games!$B$2:$B$5969,$A340,Games!$F$2:$F$5969)</f>
        <v>985</v>
      </c>
      <c r="J340" s="0" t="n">
        <f aca="false">SUMIF(Games!$A$2:$A$5969,$A340,Games!$F$2:$F$5969)+SUMIF(Games!$B$2:$B$5969,$A340,Games!$E$2:$E$5969)</f>
        <v>985</v>
      </c>
      <c r="K340" s="0" t="n">
        <f aca="false">SUMIF(Games!$A$2:$A$5969,$A340,Games!$G$2:$G$5969)+SUMIF(Games!$B$2:$B$5969,$A340,Games!$H$2:$H$5969)</f>
        <v>350</v>
      </c>
      <c r="L340" s="0" t="n">
        <f aca="false">SUMIF(Games!$A$2:$A$5969,$A340,Games!$H$2:$H$5969)+SUMIF(Games!$B$2:$B$5969,$A340,Games!$G$2:$G$5969)</f>
        <v>319</v>
      </c>
      <c r="M340" s="0" t="n">
        <f aca="false">SUMIF(Games!$A:$A,$A340,Games!I:I)</f>
        <v>1</v>
      </c>
      <c r="N340" s="0" t="n">
        <f aca="false">COUNTIF(Games!$A:$A,$A340)-M340</f>
        <v>11</v>
      </c>
      <c r="O340" s="0" t="n">
        <f aca="false">I340-J340</f>
        <v>0</v>
      </c>
      <c r="P340" s="0" t="n">
        <f aca="false">IFERROR(O340/Y340,0)</f>
        <v>0</v>
      </c>
      <c r="Q340" s="0" t="n">
        <f aca="false">L340-K340</f>
        <v>-31</v>
      </c>
      <c r="R340" s="0" t="n">
        <f aca="false">IFERROR(Q340/Y340,0)</f>
        <v>-1.10714285714286</v>
      </c>
      <c r="S340" s="0" t="s">
        <v>754</v>
      </c>
      <c r="T340" s="0" t="n">
        <f aca="false">IFERROR((B340/(B340+C340))*25,0)+IFERROR((D340/(D340+E340))*25,0)+IFERROR((F340/(F340+G340))*10,0)+H340+((P340-RDAVG)/RebSD)*10+((R340-TODAVG)/TOSD)*6</f>
        <v>-11.1641362801189</v>
      </c>
      <c r="U340" s="0" t="n">
        <f aca="false">W340*X340</f>
        <v>0.260957855145189</v>
      </c>
      <c r="V340" s="0" t="n">
        <f aca="false">RANK(U340,U$2:U$352)</f>
        <v>229</v>
      </c>
      <c r="W340" s="0" t="n">
        <f aca="false">IFERROR((D340-C340)/(D340+E340-(B340+C340)),0)</f>
        <v>0.494007989347537</v>
      </c>
      <c r="X340" s="0" t="n">
        <f aca="false">IFERROR((F340-((B340+C340)*B340))/((F340+G340)-(B340+C340)^2),0)</f>
        <v>0.528246224296596</v>
      </c>
      <c r="Y340" s="0" t="n">
        <f aca="false">COUNTIFS(Games!$A$2:$A$5969,$A340,Games!$E$2:$E$5969,"&lt;&gt;")+COUNTIFS(Games!$B$2:$B$5969,$A340,Games!$F$2:$F$5969,"&lt;&gt;")</f>
        <v>28</v>
      </c>
    </row>
    <row r="341" customFormat="false" ht="15" hidden="false" customHeight="false" outlineLevel="0" collapsed="false">
      <c r="A341" s="0" t="s">
        <v>345</v>
      </c>
      <c r="B341" s="0" t="n">
        <f aca="false">SUMIF(Games!$A$2:$A$5969,$A341,Games!$I$2:$I$5969)+SUMIF(Games!$B$2:$B$5969,$A341,Games!$J$2:$J$5969)</f>
        <v>27</v>
      </c>
      <c r="C341" s="0" t="n">
        <f aca="false">COUNTIF(Games!$A:$A,$A341)+COUNTIF(Games!$B:$B,$A341)-B341</f>
        <v>11</v>
      </c>
      <c r="D341" s="0" t="n">
        <f aca="false">SUMIF(Games!$A$2:$A$5969,$A341,Games!$M$2:$M$5969)+SUMIF(Games!$B$2:$B$5969,$A341,Games!$K$2:$K$5969)</f>
        <v>718</v>
      </c>
      <c r="E341" s="0" t="n">
        <f aca="false">SUMIF(Games!$A$2:$A$5969,$A341,Games!$N$2:$N$5969)+SUMIF(Games!$B$2:$B$5969,$A341,Games!$L$2:$L$5969)</f>
        <v>515</v>
      </c>
      <c r="F341" s="0" t="n">
        <f aca="false">SUMIF(Games!$A$2:$A$5969,$A341,Games!$Q$2:$Q$5969)+SUMIF(Games!$B$2:$B$5969,$A341,Games!$O$2:$O$5969)</f>
        <v>21139</v>
      </c>
      <c r="G341" s="0" t="n">
        <f aca="false">SUMIF(Games!$A$2:$A$5969,$A341,Games!$R$2:$R$5969)+SUMIF(Games!$B$2:$B$5969,$A341,Games!$P$2:$P$5969)</f>
        <v>18218</v>
      </c>
      <c r="H341" s="0" t="n">
        <f aca="false">SUMIF(Games!$A$2:$A$5969,$A341,Games!$S$2:$S$5969)+SUMIF(Games!$B$2:$B$5969,$A341,Games!$T$2:$T$5969)</f>
        <v>81.4062449731246</v>
      </c>
      <c r="I341" s="0" t="n">
        <f aca="false">SUMIF(Games!$A$2:$A$5969,$A341,Games!$E$2:$E$5969)+SUMIF(Games!$B$2:$B$5969,$A341,Games!$F$2:$F$5969)</f>
        <v>1353</v>
      </c>
      <c r="J341" s="0" t="n">
        <f aca="false">SUMIF(Games!$A$2:$A$5969,$A341,Games!$F$2:$F$5969)+SUMIF(Games!$B$2:$B$5969,$A341,Games!$E$2:$E$5969)</f>
        <v>1274</v>
      </c>
      <c r="K341" s="0" t="n">
        <f aca="false">SUMIF(Games!$A$2:$A$5969,$A341,Games!$G$2:$G$5969)+SUMIF(Games!$B$2:$B$5969,$A341,Games!$H$2:$H$5969)</f>
        <v>441</v>
      </c>
      <c r="L341" s="0" t="n">
        <f aca="false">SUMIF(Games!$A$2:$A$5969,$A341,Games!$H$2:$H$5969)+SUMIF(Games!$B$2:$B$5969,$A341,Games!$G$2:$G$5969)</f>
        <v>488</v>
      </c>
      <c r="M341" s="0" t="n">
        <f aca="false">SUMIF(Games!$A:$A,$A341,Games!I:I)</f>
        <v>10</v>
      </c>
      <c r="N341" s="0" t="n">
        <f aca="false">COUNTIF(Games!$A:$A,$A341)-M341</f>
        <v>7</v>
      </c>
      <c r="O341" s="0" t="n">
        <f aca="false">I341-J341</f>
        <v>79</v>
      </c>
      <c r="P341" s="0" t="n">
        <f aca="false">IFERROR(O341/Y341,0)</f>
        <v>2.07894736842105</v>
      </c>
      <c r="Q341" s="0" t="n">
        <f aca="false">L341-K341</f>
        <v>47</v>
      </c>
      <c r="R341" s="0" t="n">
        <f aca="false">IFERROR(Q341/Y341,0)</f>
        <v>1.23684210526316</v>
      </c>
      <c r="S341" s="0" t="s">
        <v>749</v>
      </c>
      <c r="T341" s="0" t="n">
        <f aca="false">IFERROR((B341/(B341+C341))*25,0)+IFERROR((D341/(D341+E341))*25,0)+IFERROR((F341/(F341+G341))*10,0)+H341+((P341-RDAVG)/RebSD)*10+((R341-TODAVG)/TOSD)*6</f>
        <v>126.994134811022</v>
      </c>
      <c r="U341" s="0" t="n">
        <f aca="false">W341*X341</f>
        <v>0.313863064821276</v>
      </c>
      <c r="V341" s="0" t="n">
        <f aca="false">RANK(U341,U$2:U$352)</f>
        <v>72</v>
      </c>
      <c r="W341" s="0" t="n">
        <f aca="false">IFERROR((D341-C341)/(D341+E341-(B341+C341)),0)</f>
        <v>0.59163179916318</v>
      </c>
      <c r="X341" s="0" t="n">
        <f aca="false">IFERROR((F341-((B341+C341)*B341))/((F341+G341)-(B341+C341)^2),0)</f>
        <v>0.530504048743175</v>
      </c>
      <c r="Y341" s="0" t="n">
        <f aca="false">COUNTIFS(Games!$A$2:$A$5969,$A341,Games!$E$2:$E$5969,"&lt;&gt;")+COUNTIFS(Games!$B$2:$B$5969,$A341,Games!$F$2:$F$5969,"&lt;&gt;")</f>
        <v>38</v>
      </c>
    </row>
    <row r="342" customFormat="false" ht="15" hidden="false" customHeight="false" outlineLevel="0" collapsed="false">
      <c r="A342" s="0" t="s">
        <v>346</v>
      </c>
      <c r="B342" s="0" t="n">
        <f aca="false">SUMIF(Games!$A$2:$A$5969,$A342,Games!$I$2:$I$5969)+SUMIF(Games!$B$2:$B$5969,$A342,Games!$J$2:$J$5969)</f>
        <v>17</v>
      </c>
      <c r="C342" s="0" t="n">
        <f aca="false">COUNTIF(Games!$A:$A,$A342)+COUNTIF(Games!$B:$B,$A342)-B342</f>
        <v>15</v>
      </c>
      <c r="D342" s="0" t="n">
        <f aca="false">SUMIF(Games!$A$2:$A$5969,$A342,Games!$M$2:$M$5969)+SUMIF(Games!$B$2:$B$5969,$A342,Games!$K$2:$K$5969)</f>
        <v>521</v>
      </c>
      <c r="E342" s="0" t="n">
        <f aca="false">SUMIF(Games!$A$2:$A$5969,$A342,Games!$N$2:$N$5969)+SUMIF(Games!$B$2:$B$5969,$A342,Games!$L$2:$L$5969)</f>
        <v>476</v>
      </c>
      <c r="F342" s="0" t="n">
        <f aca="false">SUMIF(Games!$A$2:$A$5969,$A342,Games!$Q$2:$Q$5969)+SUMIF(Games!$B$2:$B$5969,$A342,Games!$O$2:$O$5969)</f>
        <v>16699</v>
      </c>
      <c r="G342" s="0" t="n">
        <f aca="false">SUMIF(Games!$A$2:$A$5969,$A342,Games!$R$2:$R$5969)+SUMIF(Games!$B$2:$B$5969,$A342,Games!$P$2:$P$5969)</f>
        <v>14811</v>
      </c>
      <c r="H342" s="0" t="n">
        <f aca="false">SUMIF(Games!$A$2:$A$5969,$A342,Games!$S$2:$S$5969)+SUMIF(Games!$B$2:$B$5969,$A342,Games!$T$2:$T$5969)</f>
        <v>5.85117711102771</v>
      </c>
      <c r="I342" s="0" t="n">
        <f aca="false">SUMIF(Games!$A$2:$A$5969,$A342,Games!$E$2:$E$5969)+SUMIF(Games!$B$2:$B$5969,$A342,Games!$F$2:$F$5969)</f>
        <v>1130</v>
      </c>
      <c r="J342" s="0" t="n">
        <f aca="false">SUMIF(Games!$A$2:$A$5969,$A342,Games!$F$2:$F$5969)+SUMIF(Games!$B$2:$B$5969,$A342,Games!$E$2:$E$5969)</f>
        <v>1097</v>
      </c>
      <c r="K342" s="0" t="n">
        <f aca="false">SUMIF(Games!$A$2:$A$5969,$A342,Games!$G$2:$G$5969)+SUMIF(Games!$B$2:$B$5969,$A342,Games!$H$2:$H$5969)</f>
        <v>342</v>
      </c>
      <c r="L342" s="0" t="n">
        <f aca="false">SUMIF(Games!$A$2:$A$5969,$A342,Games!$H$2:$H$5969)+SUMIF(Games!$B$2:$B$5969,$A342,Games!$G$2:$G$5969)</f>
        <v>440</v>
      </c>
      <c r="M342" s="0" t="n">
        <f aca="false">SUMIF(Games!$A:$A,$A342,Games!I:I)</f>
        <v>6</v>
      </c>
      <c r="N342" s="0" t="n">
        <f aca="false">COUNTIF(Games!$A:$A,$A342)-M342</f>
        <v>7</v>
      </c>
      <c r="O342" s="0" t="n">
        <f aca="false">I342-J342</f>
        <v>33</v>
      </c>
      <c r="P342" s="0" t="n">
        <f aca="false">IFERROR(O342/Y342,0)</f>
        <v>1.03125</v>
      </c>
      <c r="Q342" s="0" t="n">
        <f aca="false">L342-K342</f>
        <v>98</v>
      </c>
      <c r="R342" s="0" t="n">
        <f aca="false">IFERROR(Q342/Y342,0)</f>
        <v>3.0625</v>
      </c>
      <c r="S342" s="0" t="s">
        <v>728</v>
      </c>
      <c r="T342" s="0" t="n">
        <f aca="false">IFERROR((B342/(B342+C342))*25,0)+IFERROR((D342/(D342+E342))*25,0)+IFERROR((F342/(F342+G342))*10,0)+H342+((P342-RDAVG)/RebSD)*10+((R342-TODAVG)/TOSD)*6</f>
        <v>48.3082845511698</v>
      </c>
      <c r="U342" s="0" t="n">
        <f aca="false">W342*X342</f>
        <v>0.277862360332561</v>
      </c>
      <c r="V342" s="0" t="n">
        <f aca="false">RANK(U342,U$2:U$352)</f>
        <v>153</v>
      </c>
      <c r="W342" s="0" t="n">
        <f aca="false">IFERROR((D342-C342)/(D342+E342-(B342+C342)),0)</f>
        <v>0.524352331606218</v>
      </c>
      <c r="X342" s="0" t="n">
        <f aca="false">IFERROR((F342-((B342+C342)*B342))/((F342+G342)-(B342+C342)^2),0)</f>
        <v>0.529915370989963</v>
      </c>
      <c r="Y342" s="0" t="n">
        <f aca="false">COUNTIFS(Games!$A$2:$A$5969,$A342,Games!$E$2:$E$5969,"&lt;&gt;")+COUNTIFS(Games!$B$2:$B$5969,$A342,Games!$F$2:$F$5969,"&lt;&gt;")</f>
        <v>32</v>
      </c>
    </row>
    <row r="343" customFormat="false" ht="15" hidden="false" customHeight="false" outlineLevel="0" collapsed="false">
      <c r="A343" s="0" t="s">
        <v>347</v>
      </c>
      <c r="B343" s="0" t="n">
        <f aca="false">SUMIF(Games!$A$2:$A$5969,$A343,Games!$I$2:$I$5969)+SUMIF(Games!$B$2:$B$5969,$A343,Games!$J$2:$J$5969)</f>
        <v>23</v>
      </c>
      <c r="C343" s="0" t="n">
        <f aca="false">COUNTIF(Games!$A:$A,$A343)+COUNTIF(Games!$B:$B,$A343)-B343</f>
        <v>8</v>
      </c>
      <c r="D343" s="0" t="n">
        <f aca="false">SUMIF(Games!$A$2:$A$5969,$A343,Games!$M$2:$M$5969)+SUMIF(Games!$B$2:$B$5969,$A343,Games!$K$2:$K$5969)</f>
        <v>591</v>
      </c>
      <c r="E343" s="0" t="n">
        <f aca="false">SUMIF(Games!$A$2:$A$5969,$A343,Games!$N$2:$N$5969)+SUMIF(Games!$B$2:$B$5969,$A343,Games!$L$2:$L$5969)</f>
        <v>427</v>
      </c>
      <c r="F343" s="0" t="n">
        <f aca="false">SUMIF(Games!$A$2:$A$5969,$A343,Games!$Q$2:$Q$5969)+SUMIF(Games!$B$2:$B$5969,$A343,Games!$O$2:$O$5969)</f>
        <v>18088</v>
      </c>
      <c r="G343" s="0" t="n">
        <f aca="false">SUMIF(Games!$A$2:$A$5969,$A343,Games!$R$2:$R$5969)+SUMIF(Games!$B$2:$B$5969,$A343,Games!$P$2:$P$5969)</f>
        <v>14713</v>
      </c>
      <c r="H343" s="0" t="n">
        <f aca="false">SUMIF(Games!$A$2:$A$5969,$A343,Games!$S$2:$S$5969)+SUMIF(Games!$B$2:$B$5969,$A343,Games!$T$2:$T$5969)</f>
        <v>85.2648155881061</v>
      </c>
      <c r="I343" s="0" t="n">
        <f aca="false">SUMIF(Games!$A$2:$A$5969,$A343,Games!$E$2:$E$5969)+SUMIF(Games!$B$2:$B$5969,$A343,Games!$F$2:$F$5969)</f>
        <v>1250</v>
      </c>
      <c r="J343" s="0" t="n">
        <f aca="false">SUMIF(Games!$A$2:$A$5969,$A343,Games!$F$2:$F$5969)+SUMIF(Games!$B$2:$B$5969,$A343,Games!$E$2:$E$5969)</f>
        <v>951</v>
      </c>
      <c r="K343" s="0" t="n">
        <f aca="false">SUMIF(Games!$A$2:$A$5969,$A343,Games!$G$2:$G$5969)+SUMIF(Games!$B$2:$B$5969,$A343,Games!$H$2:$H$5969)</f>
        <v>360</v>
      </c>
      <c r="L343" s="0" t="n">
        <f aca="false">SUMIF(Games!$A$2:$A$5969,$A343,Games!$H$2:$H$5969)+SUMIF(Games!$B$2:$B$5969,$A343,Games!$G$2:$G$5969)</f>
        <v>351</v>
      </c>
      <c r="M343" s="0" t="n">
        <f aca="false">SUMIF(Games!$A:$A,$A343,Games!I:I)</f>
        <v>9</v>
      </c>
      <c r="N343" s="0" t="n">
        <f aca="false">COUNTIF(Games!$A:$A,$A343)-M343</f>
        <v>3</v>
      </c>
      <c r="O343" s="0" t="n">
        <f aca="false">I343-J343</f>
        <v>299</v>
      </c>
      <c r="P343" s="0" t="n">
        <f aca="false">IFERROR(O343/Y343,0)</f>
        <v>9.64516129032258</v>
      </c>
      <c r="Q343" s="0" t="n">
        <f aca="false">L343-K343</f>
        <v>-9</v>
      </c>
      <c r="R343" s="0" t="n">
        <f aca="false">IFERROR(Q343/Y343,0)</f>
        <v>-0.290322580645161</v>
      </c>
      <c r="S343" s="0" t="s">
        <v>751</v>
      </c>
      <c r="T343" s="0" t="n">
        <f aca="false">IFERROR((B343/(B343+C343))*25,0)+IFERROR((D343/(D343+E343))*25,0)+IFERROR((F343/(F343+G343))*10,0)+H343+((P343-RDAVG)/RebSD)*10+((R343-TODAVG)/TOSD)*6</f>
        <v>147.915766238937</v>
      </c>
      <c r="U343" s="0" t="n">
        <f aca="false">W343*X343</f>
        <v>0.322331802121041</v>
      </c>
      <c r="V343" s="0" t="n">
        <f aca="false">RANK(U343,U$2:U$352)</f>
        <v>56</v>
      </c>
      <c r="W343" s="0" t="n">
        <f aca="false">IFERROR((D343-C343)/(D343+E343-(B343+C343)),0)</f>
        <v>0.590678824721378</v>
      </c>
      <c r="X343" s="0" t="n">
        <f aca="false">IFERROR((F343-((B343+C343)*B343))/((F343+G343)-(B343+C343)^2),0)</f>
        <v>0.545697236180905</v>
      </c>
      <c r="Y343" s="0" t="n">
        <f aca="false">COUNTIFS(Games!$A$2:$A$5969,$A343,Games!$E$2:$E$5969,"&lt;&gt;")+COUNTIFS(Games!$B$2:$B$5969,$A343,Games!$F$2:$F$5969,"&lt;&gt;")</f>
        <v>31</v>
      </c>
    </row>
    <row r="344" customFormat="false" ht="15" hidden="false" customHeight="false" outlineLevel="0" collapsed="false">
      <c r="A344" s="0" t="s">
        <v>348</v>
      </c>
      <c r="B344" s="0" t="n">
        <f aca="false">SUMIF(Games!$A$2:$A$5969,$A344,Games!$I$2:$I$5969)+SUMIF(Games!$B$2:$B$5969,$A344,Games!$J$2:$J$5969)</f>
        <v>19</v>
      </c>
      <c r="C344" s="0" t="n">
        <f aca="false">COUNTIF(Games!$A:$A,$A344)+COUNTIF(Games!$B:$B,$A344)-B344</f>
        <v>12</v>
      </c>
      <c r="D344" s="0" t="n">
        <f aca="false">SUMIF(Games!$A$2:$A$5969,$A344,Games!$M$2:$M$5969)+SUMIF(Games!$B$2:$B$5969,$A344,Games!$K$2:$K$5969)</f>
        <v>519</v>
      </c>
      <c r="E344" s="0" t="n">
        <f aca="false">SUMIF(Games!$A$2:$A$5969,$A344,Games!$N$2:$N$5969)+SUMIF(Games!$B$2:$B$5969,$A344,Games!$L$2:$L$5969)</f>
        <v>432</v>
      </c>
      <c r="F344" s="0" t="n">
        <f aca="false">SUMIF(Games!$A$2:$A$5969,$A344,Games!$Q$2:$Q$5969)+SUMIF(Games!$B$2:$B$5969,$A344,Games!$O$2:$O$5969)</f>
        <v>15606</v>
      </c>
      <c r="G344" s="0" t="n">
        <f aca="false">SUMIF(Games!$A$2:$A$5969,$A344,Games!$R$2:$R$5969)+SUMIF(Games!$B$2:$B$5969,$A344,Games!$P$2:$P$5969)</f>
        <v>14154</v>
      </c>
      <c r="H344" s="0" t="n">
        <f aca="false">SUMIF(Games!$A$2:$A$5969,$A344,Games!$S$2:$S$5969)+SUMIF(Games!$B$2:$B$5969,$A344,Games!$T$2:$T$5969)</f>
        <v>11.8879356578738</v>
      </c>
      <c r="I344" s="0" t="n">
        <f aca="false">SUMIF(Games!$A$2:$A$5969,$A344,Games!$E$2:$E$5969)+SUMIF(Games!$B$2:$B$5969,$A344,Games!$F$2:$F$5969)</f>
        <v>1017</v>
      </c>
      <c r="J344" s="0" t="n">
        <f aca="false">SUMIF(Games!$A$2:$A$5969,$A344,Games!$F$2:$F$5969)+SUMIF(Games!$B$2:$B$5969,$A344,Games!$E$2:$E$5969)</f>
        <v>1002</v>
      </c>
      <c r="K344" s="0" t="n">
        <f aca="false">SUMIF(Games!$A$2:$A$5969,$A344,Games!$G$2:$G$5969)+SUMIF(Games!$B$2:$B$5969,$A344,Games!$H$2:$H$5969)</f>
        <v>382</v>
      </c>
      <c r="L344" s="0" t="n">
        <f aca="false">SUMIF(Games!$A$2:$A$5969,$A344,Games!$H$2:$H$5969)+SUMIF(Games!$B$2:$B$5969,$A344,Games!$G$2:$G$5969)</f>
        <v>332</v>
      </c>
      <c r="M344" s="0" t="n">
        <f aca="false">SUMIF(Games!$A:$A,$A344,Games!I:I)</f>
        <v>7</v>
      </c>
      <c r="N344" s="0" t="n">
        <f aca="false">COUNTIF(Games!$A:$A,$A344)-M344</f>
        <v>9</v>
      </c>
      <c r="O344" s="0" t="n">
        <f aca="false">I344-J344</f>
        <v>15</v>
      </c>
      <c r="P344" s="0" t="n">
        <f aca="false">IFERROR(O344/Y344,0)</f>
        <v>0.483870967741936</v>
      </c>
      <c r="Q344" s="0" t="n">
        <f aca="false">L344-K344</f>
        <v>-50</v>
      </c>
      <c r="R344" s="0" t="n">
        <f aca="false">IFERROR(Q344/Y344,0)</f>
        <v>-1.61290322580645</v>
      </c>
      <c r="S344" s="0" t="s">
        <v>748</v>
      </c>
      <c r="T344" s="0" t="n">
        <f aca="false">IFERROR((B344/(B344+C344))*25,0)+IFERROR((D344/(D344+E344))*25,0)+IFERROR((F344/(F344+G344))*10,0)+H344+((P344-RDAVG)/RebSD)*10+((R344-TODAVG)/TOSD)*6</f>
        <v>40.4506289653653</v>
      </c>
      <c r="U344" s="0" t="n">
        <f aca="false">W344*X344</f>
        <v>0.287359728674154</v>
      </c>
      <c r="V344" s="0" t="n">
        <f aca="false">RANK(U344,U$2:U$352)</f>
        <v>126</v>
      </c>
      <c r="W344" s="0" t="n">
        <f aca="false">IFERROR((D344-C344)/(D344+E344-(B344+C344)),0)</f>
        <v>0.551086956521739</v>
      </c>
      <c r="X344" s="0" t="n">
        <f aca="false">IFERROR((F344-((B344+C344)*B344))/((F344+G344)-(B344+C344)^2),0)</f>
        <v>0.521441716726275</v>
      </c>
      <c r="Y344" s="0" t="n">
        <f aca="false">COUNTIFS(Games!$A$2:$A$5969,$A344,Games!$E$2:$E$5969,"&lt;&gt;")+COUNTIFS(Games!$B$2:$B$5969,$A344,Games!$F$2:$F$5969,"&lt;&gt;")</f>
        <v>31</v>
      </c>
    </row>
    <row r="345" customFormat="false" ht="15" hidden="false" customHeight="false" outlineLevel="0" collapsed="false">
      <c r="A345" s="0" t="s">
        <v>349</v>
      </c>
      <c r="B345" s="0" t="n">
        <f aca="false">SUMIF(Games!$A$2:$A$5969,$A345,Games!$I$2:$I$5969)+SUMIF(Games!$B$2:$B$5969,$A345,Games!$J$2:$J$5969)</f>
        <v>19</v>
      </c>
      <c r="C345" s="0" t="n">
        <f aca="false">COUNTIF(Games!$A:$A,$A345)+COUNTIF(Games!$B:$B,$A345)-B345</f>
        <v>12</v>
      </c>
      <c r="D345" s="0" t="n">
        <f aca="false">SUMIF(Games!$A$2:$A$5969,$A345,Games!$M$2:$M$5969)+SUMIF(Games!$B$2:$B$5969,$A345,Games!$K$2:$K$5969)</f>
        <v>461</v>
      </c>
      <c r="E345" s="0" t="n">
        <f aca="false">SUMIF(Games!$A$2:$A$5969,$A345,Games!$N$2:$N$5969)+SUMIF(Games!$B$2:$B$5969,$A345,Games!$L$2:$L$5969)</f>
        <v>472</v>
      </c>
      <c r="F345" s="0" t="n">
        <f aca="false">SUMIF(Games!$A$2:$A$5969,$A345,Games!$Q$2:$Q$5969)+SUMIF(Games!$B$2:$B$5969,$A345,Games!$O$2:$O$5969)</f>
        <v>14797</v>
      </c>
      <c r="G345" s="0" t="n">
        <f aca="false">SUMIF(Games!$A$2:$A$5969,$A345,Games!$R$2:$R$5969)+SUMIF(Games!$B$2:$B$5969,$A345,Games!$P$2:$P$5969)</f>
        <v>14119</v>
      </c>
      <c r="H345" s="0" t="n">
        <f aca="false">SUMIF(Games!$A$2:$A$5969,$A345,Games!$S$2:$S$5969)+SUMIF(Games!$B$2:$B$5969,$A345,Games!$T$2:$T$5969)</f>
        <v>33.6452180129113</v>
      </c>
      <c r="I345" s="0" t="n">
        <f aca="false">SUMIF(Games!$A$2:$A$5969,$A345,Games!$E$2:$E$5969)+SUMIF(Games!$B$2:$B$5969,$A345,Games!$F$2:$F$5969)</f>
        <v>1124</v>
      </c>
      <c r="J345" s="0" t="n">
        <f aca="false">SUMIF(Games!$A$2:$A$5969,$A345,Games!$F$2:$F$5969)+SUMIF(Games!$B$2:$B$5969,$A345,Games!$E$2:$E$5969)</f>
        <v>1070</v>
      </c>
      <c r="K345" s="0" t="n">
        <f aca="false">SUMIF(Games!$A$2:$A$5969,$A345,Games!$G$2:$G$5969)+SUMIF(Games!$B$2:$B$5969,$A345,Games!$H$2:$H$5969)</f>
        <v>429</v>
      </c>
      <c r="L345" s="0" t="n">
        <f aca="false">SUMIF(Games!$A$2:$A$5969,$A345,Games!$H$2:$H$5969)+SUMIF(Games!$B$2:$B$5969,$A345,Games!$G$2:$G$5969)</f>
        <v>425</v>
      </c>
      <c r="M345" s="0" t="n">
        <f aca="false">SUMIF(Games!$A:$A,$A345,Games!I:I)</f>
        <v>7</v>
      </c>
      <c r="N345" s="0" t="n">
        <f aca="false">COUNTIF(Games!$A:$A,$A345)-M345</f>
        <v>9</v>
      </c>
      <c r="O345" s="0" t="n">
        <f aca="false">I345-J345</f>
        <v>54</v>
      </c>
      <c r="P345" s="0" t="n">
        <f aca="false">IFERROR(O345/Y345,0)</f>
        <v>1.74193548387097</v>
      </c>
      <c r="Q345" s="0" t="n">
        <f aca="false">L345-K345</f>
        <v>-4</v>
      </c>
      <c r="R345" s="0" t="n">
        <f aca="false">IFERROR(Q345/Y345,0)</f>
        <v>-0.129032258064516</v>
      </c>
      <c r="S345" s="0" t="s">
        <v>746</v>
      </c>
      <c r="T345" s="0" t="n">
        <f aca="false">IFERROR((B345/(B345+C345))*25,0)+IFERROR((D345/(D345+E345))*25,0)+IFERROR((F345/(F345+G345))*10,0)+H345+((P345-RDAVG)/RebSD)*10+((R345-TODAVG)/TOSD)*6</f>
        <v>69.0319586027096</v>
      </c>
      <c r="U345" s="0" t="n">
        <f aca="false">W345*X345</f>
        <v>0.252995767270887</v>
      </c>
      <c r="V345" s="0" t="n">
        <f aca="false">RANK(U345,U$2:U$352)</f>
        <v>250</v>
      </c>
      <c r="W345" s="0" t="n">
        <f aca="false">IFERROR((D345-C345)/(D345+E345-(B345+C345)),0)</f>
        <v>0.497782705099778</v>
      </c>
      <c r="X345" s="0" t="n">
        <f aca="false">IFERROR((F345-((B345+C345)*B345))/((F345+G345)-(B345+C345)^2),0)</f>
        <v>0.508245394383831</v>
      </c>
      <c r="Y345" s="0" t="n">
        <f aca="false">COUNTIFS(Games!$A$2:$A$5969,$A345,Games!$E$2:$E$5969,"&lt;&gt;")+COUNTIFS(Games!$B$2:$B$5969,$A345,Games!$F$2:$F$5969,"&lt;&gt;")</f>
        <v>31</v>
      </c>
    </row>
    <row r="346" customFormat="false" ht="15" hidden="false" customHeight="false" outlineLevel="0" collapsed="false">
      <c r="A346" s="0" t="s">
        <v>350</v>
      </c>
      <c r="B346" s="0" t="n">
        <f aca="false">SUMIF(Games!$A$2:$A$5969,$A346,Games!$I$2:$I$5969)+SUMIF(Games!$B$2:$B$5969,$A346,Games!$J$2:$J$5969)</f>
        <v>15</v>
      </c>
      <c r="C346" s="0" t="n">
        <f aca="false">COUNTIF(Games!$A:$A,$A346)+COUNTIF(Games!$B:$B,$A346)-B346</f>
        <v>17</v>
      </c>
      <c r="D346" s="0" t="n">
        <f aca="false">SUMIF(Games!$A$2:$A$5969,$A346,Games!$M$2:$M$5969)+SUMIF(Games!$B$2:$B$5969,$A346,Games!$K$2:$K$5969)</f>
        <v>641</v>
      </c>
      <c r="E346" s="0" t="n">
        <f aca="false">SUMIF(Games!$A$2:$A$5969,$A346,Games!$N$2:$N$5969)+SUMIF(Games!$B$2:$B$5969,$A346,Games!$L$2:$L$5969)</f>
        <v>425</v>
      </c>
      <c r="F346" s="0" t="n">
        <f aca="false">SUMIF(Games!$A$2:$A$5969,$A346,Games!$Q$2:$Q$5969)+SUMIF(Games!$B$2:$B$5969,$A346,Games!$O$2:$O$5969)</f>
        <v>19474</v>
      </c>
      <c r="G346" s="0" t="n">
        <f aca="false">SUMIF(Games!$A$2:$A$5969,$A346,Games!$R$2:$R$5969)+SUMIF(Games!$B$2:$B$5969,$A346,Games!$P$2:$P$5969)</f>
        <v>15409</v>
      </c>
      <c r="H346" s="0" t="n">
        <f aca="false">SUMIF(Games!$A$2:$A$5969,$A346,Games!$S$2:$S$5969)+SUMIF(Games!$B$2:$B$5969,$A346,Games!$T$2:$T$5969)</f>
        <v>23.8676297248755</v>
      </c>
      <c r="I346" s="0" t="n">
        <f aca="false">SUMIF(Games!$A$2:$A$5969,$A346,Games!$E$2:$E$5969)+SUMIF(Games!$B$2:$B$5969,$A346,Games!$F$2:$F$5969)</f>
        <v>976</v>
      </c>
      <c r="J346" s="0" t="n">
        <f aca="false">SUMIF(Games!$A$2:$A$5969,$A346,Games!$F$2:$F$5969)+SUMIF(Games!$B$2:$B$5969,$A346,Games!$E$2:$E$5969)</f>
        <v>984</v>
      </c>
      <c r="K346" s="0" t="n">
        <f aca="false">SUMIF(Games!$A$2:$A$5969,$A346,Games!$G$2:$G$5969)+SUMIF(Games!$B$2:$B$5969,$A346,Games!$H$2:$H$5969)</f>
        <v>345</v>
      </c>
      <c r="L346" s="0" t="n">
        <f aca="false">SUMIF(Games!$A$2:$A$5969,$A346,Games!$H$2:$H$5969)+SUMIF(Games!$B$2:$B$5969,$A346,Games!$G$2:$G$5969)</f>
        <v>377</v>
      </c>
      <c r="M346" s="0" t="n">
        <f aca="false">SUMIF(Games!$A:$A,$A346,Games!I:I)</f>
        <v>4</v>
      </c>
      <c r="N346" s="0" t="n">
        <f aca="false">COUNTIF(Games!$A:$A,$A346)-M346</f>
        <v>10</v>
      </c>
      <c r="O346" s="0" t="n">
        <f aca="false">I346-J346</f>
        <v>-8</v>
      </c>
      <c r="P346" s="0" t="n">
        <f aca="false">IFERROR(O346/Y346,0)</f>
        <v>-0.25</v>
      </c>
      <c r="Q346" s="0" t="n">
        <f aca="false">L346-K346</f>
        <v>32</v>
      </c>
      <c r="R346" s="0" t="n">
        <f aca="false">IFERROR(Q346/Y346,0)</f>
        <v>1</v>
      </c>
      <c r="S346" s="0" t="s">
        <v>757</v>
      </c>
      <c r="T346" s="0" t="n">
        <f aca="false">IFERROR((B346/(B346+C346))*25,0)+IFERROR((D346/(D346+E346))*25,0)+IFERROR((F346/(F346+G346))*10,0)+H346+((P346-RDAVG)/RebSD)*10+((R346-TODAVG)/TOSD)*6</f>
        <v>56.8592660506565</v>
      </c>
      <c r="U346" s="0" t="n">
        <f aca="false">W346*X346</f>
        <v>0.338537168276016</v>
      </c>
      <c r="V346" s="0" t="n">
        <f aca="false">RANK(U346,U$2:U$352)</f>
        <v>28</v>
      </c>
      <c r="W346" s="0" t="n">
        <f aca="false">IFERROR((D346-C346)/(D346+E346-(B346+C346)),0)</f>
        <v>0.603481624758221</v>
      </c>
      <c r="X346" s="0" t="n">
        <f aca="false">IFERROR((F346-((B346+C346)*B346))/((F346+G346)-(B346+C346)^2),0)</f>
        <v>0.560973448713784</v>
      </c>
      <c r="Y346" s="0" t="n">
        <f aca="false">COUNTIFS(Games!$A$2:$A$5969,$A346,Games!$E$2:$E$5969,"&lt;&gt;")+COUNTIFS(Games!$B$2:$B$5969,$A346,Games!$F$2:$F$5969,"&lt;&gt;")</f>
        <v>32</v>
      </c>
    </row>
    <row r="347" customFormat="false" ht="15" hidden="false" customHeight="false" outlineLevel="0" collapsed="false">
      <c r="A347" s="0" t="s">
        <v>351</v>
      </c>
      <c r="B347" s="0" t="n">
        <f aca="false">SUMIF(Games!$A$2:$A$5969,$A347,Games!$I$2:$I$5969)+SUMIF(Games!$B$2:$B$5969,$A347,Games!$J$2:$J$5969)</f>
        <v>21</v>
      </c>
      <c r="C347" s="0" t="n">
        <f aca="false">COUNTIF(Games!$A:$A,$A347)+COUNTIF(Games!$B:$B,$A347)-B347</f>
        <v>13</v>
      </c>
      <c r="D347" s="0" t="n">
        <f aca="false">SUMIF(Games!$A$2:$A$5969,$A347,Games!$M$2:$M$5969)+SUMIF(Games!$B$2:$B$5969,$A347,Games!$K$2:$K$5969)</f>
        <v>532</v>
      </c>
      <c r="E347" s="0" t="n">
        <f aca="false">SUMIF(Games!$A$2:$A$5969,$A347,Games!$N$2:$N$5969)+SUMIF(Games!$B$2:$B$5969,$A347,Games!$L$2:$L$5969)</f>
        <v>495</v>
      </c>
      <c r="F347" s="0" t="n">
        <f aca="false">SUMIF(Games!$A$2:$A$5969,$A347,Games!$Q$2:$Q$5969)+SUMIF(Games!$B$2:$B$5969,$A347,Games!$O$2:$O$5969)</f>
        <v>16972</v>
      </c>
      <c r="G347" s="0" t="n">
        <f aca="false">SUMIF(Games!$A$2:$A$5969,$A347,Games!$R$2:$R$5969)+SUMIF(Games!$B$2:$B$5969,$A347,Games!$P$2:$P$5969)</f>
        <v>14983</v>
      </c>
      <c r="H347" s="0" t="n">
        <f aca="false">SUMIF(Games!$A$2:$A$5969,$A347,Games!$S$2:$S$5969)+SUMIF(Games!$B$2:$B$5969,$A347,Games!$T$2:$T$5969)</f>
        <v>14.2039821167847</v>
      </c>
      <c r="I347" s="0" t="n">
        <f aca="false">SUMIF(Games!$A$2:$A$5969,$A347,Games!$E$2:$E$5969)+SUMIF(Games!$B$2:$B$5969,$A347,Games!$F$2:$F$5969)</f>
        <v>1099</v>
      </c>
      <c r="J347" s="0" t="n">
        <f aca="false">SUMIF(Games!$A$2:$A$5969,$A347,Games!$F$2:$F$5969)+SUMIF(Games!$B$2:$B$5969,$A347,Games!$E$2:$E$5969)</f>
        <v>1088</v>
      </c>
      <c r="K347" s="0" t="n">
        <f aca="false">SUMIF(Games!$A$2:$A$5969,$A347,Games!$G$2:$G$5969)+SUMIF(Games!$B$2:$B$5969,$A347,Games!$H$2:$H$5969)</f>
        <v>413</v>
      </c>
      <c r="L347" s="0" t="n">
        <f aca="false">SUMIF(Games!$A$2:$A$5969,$A347,Games!$H$2:$H$5969)+SUMIF(Games!$B$2:$B$5969,$A347,Games!$G$2:$G$5969)</f>
        <v>438</v>
      </c>
      <c r="M347" s="0" t="n">
        <f aca="false">SUMIF(Games!$A:$A,$A347,Games!I:I)</f>
        <v>9</v>
      </c>
      <c r="N347" s="0" t="n">
        <f aca="false">COUNTIF(Games!$A:$A,$A347)-M347</f>
        <v>8</v>
      </c>
      <c r="O347" s="0" t="n">
        <f aca="false">I347-J347</f>
        <v>11</v>
      </c>
      <c r="P347" s="0" t="n">
        <f aca="false">IFERROR(O347/Y347,0)</f>
        <v>0.323529411764706</v>
      </c>
      <c r="Q347" s="0" t="n">
        <f aca="false">L347-K347</f>
        <v>25</v>
      </c>
      <c r="R347" s="0" t="n">
        <f aca="false">IFERROR(Q347/Y347,0)</f>
        <v>0.735294117647059</v>
      </c>
      <c r="S347" s="0" t="s">
        <v>750</v>
      </c>
      <c r="T347" s="0" t="n">
        <f aca="false">IFERROR((B347/(B347+C347))*25,0)+IFERROR((D347/(D347+E347))*25,0)+IFERROR((F347/(F347+G347))*10,0)+H347+((P347-RDAVG)/RebSD)*10+((R347-TODAVG)/TOSD)*6</f>
        <v>49.3146576749087</v>
      </c>
      <c r="U347" s="0" t="n">
        <f aca="false">W347*X347</f>
        <v>0.275898038436332</v>
      </c>
      <c r="V347" s="0" t="n">
        <f aca="false">RANK(U347,U$2:U$352)</f>
        <v>158</v>
      </c>
      <c r="W347" s="0" t="n">
        <f aca="false">IFERROR((D347-C347)/(D347+E347-(B347+C347)),0)</f>
        <v>0.522658610271903</v>
      </c>
      <c r="X347" s="0" t="n">
        <f aca="false">IFERROR((F347-((B347+C347)*B347))/((F347+G347)-(B347+C347)^2),0)</f>
        <v>0.527874281632521</v>
      </c>
      <c r="Y347" s="0" t="n">
        <f aca="false">COUNTIFS(Games!$A$2:$A$5969,$A347,Games!$E$2:$E$5969,"&lt;&gt;")+COUNTIFS(Games!$B$2:$B$5969,$A347,Games!$F$2:$F$5969,"&lt;&gt;")</f>
        <v>34</v>
      </c>
    </row>
    <row r="348" customFormat="false" ht="15" hidden="false" customHeight="false" outlineLevel="0" collapsed="false">
      <c r="A348" s="0" t="s">
        <v>352</v>
      </c>
      <c r="B348" s="0" t="n">
        <f aca="false">SUMIF(Games!$A$2:$A$5969,$A348,Games!$I$2:$I$5969)+SUMIF(Games!$B$2:$B$5969,$A348,Games!$J$2:$J$5969)</f>
        <v>25</v>
      </c>
      <c r="C348" s="0" t="n">
        <f aca="false">COUNTIF(Games!$A:$A,$A348)+COUNTIF(Games!$B:$B,$A348)-B348</f>
        <v>10</v>
      </c>
      <c r="D348" s="0" t="n">
        <f aca="false">SUMIF(Games!$A$2:$A$5969,$A348,Games!$M$2:$M$5969)+SUMIF(Games!$B$2:$B$5969,$A348,Games!$K$2:$K$5969)</f>
        <v>543</v>
      </c>
      <c r="E348" s="0" t="n">
        <f aca="false">SUMIF(Games!$A$2:$A$5969,$A348,Games!$N$2:$N$5969)+SUMIF(Games!$B$2:$B$5969,$A348,Games!$L$2:$L$5969)</f>
        <v>561</v>
      </c>
      <c r="F348" s="0" t="n">
        <f aca="false">SUMIF(Games!$A$2:$A$5969,$A348,Games!$Q$2:$Q$5969)+SUMIF(Games!$B$2:$B$5969,$A348,Games!$O$2:$O$5969)</f>
        <v>17891</v>
      </c>
      <c r="G348" s="0" t="n">
        <f aca="false">SUMIF(Games!$A$2:$A$5969,$A348,Games!$R$2:$R$5969)+SUMIF(Games!$B$2:$B$5969,$A348,Games!$P$2:$P$5969)</f>
        <v>16936</v>
      </c>
      <c r="H348" s="0" t="n">
        <f aca="false">SUMIF(Games!$A$2:$A$5969,$A348,Games!$S$2:$S$5969)+SUMIF(Games!$B$2:$B$5969,$A348,Games!$T$2:$T$5969)</f>
        <v>31.6555619622931</v>
      </c>
      <c r="I348" s="0" t="n">
        <f aca="false">SUMIF(Games!$A$2:$A$5969,$A348,Games!$E$2:$E$5969)+SUMIF(Games!$B$2:$B$5969,$A348,Games!$F$2:$F$5969)</f>
        <v>1267</v>
      </c>
      <c r="J348" s="0" t="n">
        <f aca="false">SUMIF(Games!$A$2:$A$5969,$A348,Games!$F$2:$F$5969)+SUMIF(Games!$B$2:$B$5969,$A348,Games!$E$2:$E$5969)</f>
        <v>1178</v>
      </c>
      <c r="K348" s="0" t="n">
        <f aca="false">SUMIF(Games!$A$2:$A$5969,$A348,Games!$G$2:$G$5969)+SUMIF(Games!$B$2:$B$5969,$A348,Games!$H$2:$H$5969)</f>
        <v>459</v>
      </c>
      <c r="L348" s="0" t="n">
        <f aca="false">SUMIF(Games!$A$2:$A$5969,$A348,Games!$H$2:$H$5969)+SUMIF(Games!$B$2:$B$5969,$A348,Games!$G$2:$G$5969)</f>
        <v>531</v>
      </c>
      <c r="M348" s="0" t="n">
        <f aca="false">SUMIF(Games!$A:$A,$A348,Games!I:I)</f>
        <v>8</v>
      </c>
      <c r="N348" s="0" t="n">
        <f aca="false">COUNTIF(Games!$A:$A,$A348)-M348</f>
        <v>8</v>
      </c>
      <c r="O348" s="0" t="n">
        <f aca="false">I348-J348</f>
        <v>89</v>
      </c>
      <c r="P348" s="0" t="n">
        <f aca="false">IFERROR(O348/Y348,0)</f>
        <v>2.54285714285714</v>
      </c>
      <c r="Q348" s="0" t="n">
        <f aca="false">L348-K348</f>
        <v>72</v>
      </c>
      <c r="R348" s="0" t="n">
        <f aca="false">IFERROR(Q348/Y348,0)</f>
        <v>2.05714285714286</v>
      </c>
      <c r="S348" s="0" t="s">
        <v>752</v>
      </c>
      <c r="T348" s="0" t="n">
        <f aca="false">IFERROR((B348/(B348+C348))*25,0)+IFERROR((D348/(D348+E348))*25,0)+IFERROR((F348/(F348+G348))*10,0)+H348+((P348-RDAVG)/RebSD)*10+((R348-TODAVG)/TOSD)*6</f>
        <v>78.7532915432636</v>
      </c>
      <c r="U348" s="0" t="n">
        <f aca="false">W348*X348</f>
        <v>0.252488645910593</v>
      </c>
      <c r="V348" s="0" t="n">
        <f aca="false">RANK(U348,U$2:U$352)</f>
        <v>256</v>
      </c>
      <c r="W348" s="0" t="n">
        <f aca="false">IFERROR((D348-C348)/(D348+E348-(B348+C348)),0)</f>
        <v>0.498596819457437</v>
      </c>
      <c r="X348" s="0" t="n">
        <f aca="false">IFERROR((F348-((B348+C348)*B348))/((F348+G348)-(B348+C348)^2),0)</f>
        <v>0.50639842866496</v>
      </c>
      <c r="Y348" s="0" t="n">
        <f aca="false">COUNTIFS(Games!$A$2:$A$5969,$A348,Games!$E$2:$E$5969,"&lt;&gt;")+COUNTIFS(Games!$B$2:$B$5969,$A348,Games!$F$2:$F$5969,"&lt;&gt;")</f>
        <v>35</v>
      </c>
    </row>
    <row r="349" customFormat="false" ht="15" hidden="false" customHeight="false" outlineLevel="0" collapsed="false">
      <c r="A349" s="0" t="s">
        <v>353</v>
      </c>
      <c r="B349" s="0" t="n">
        <f aca="false">SUMIF(Games!$A$2:$A$5969,$A349,Games!$I$2:$I$5969)+SUMIF(Games!$B$2:$B$5969,$A349,Games!$J$2:$J$5969)</f>
        <v>20</v>
      </c>
      <c r="C349" s="0" t="n">
        <f aca="false">COUNTIF(Games!$A:$A,$A349)+COUNTIF(Games!$B:$B,$A349)-B349</f>
        <v>13</v>
      </c>
      <c r="D349" s="0" t="n">
        <f aca="false">SUMIF(Games!$A$2:$A$5969,$A349,Games!$M$2:$M$5969)+SUMIF(Games!$B$2:$B$5969,$A349,Games!$K$2:$K$5969)</f>
        <v>579</v>
      </c>
      <c r="E349" s="0" t="n">
        <f aca="false">SUMIF(Games!$A$2:$A$5969,$A349,Games!$N$2:$N$5969)+SUMIF(Games!$B$2:$B$5969,$A349,Games!$L$2:$L$5969)</f>
        <v>477</v>
      </c>
      <c r="F349" s="0" t="n">
        <f aca="false">SUMIF(Games!$A$2:$A$5969,$A349,Games!$Q$2:$Q$5969)+SUMIF(Games!$B$2:$B$5969,$A349,Games!$O$2:$O$5969)</f>
        <v>18022</v>
      </c>
      <c r="G349" s="0" t="n">
        <f aca="false">SUMIF(Games!$A$2:$A$5969,$A349,Games!$R$2:$R$5969)+SUMIF(Games!$B$2:$B$5969,$A349,Games!$P$2:$P$5969)</f>
        <v>15467</v>
      </c>
      <c r="H349" s="0" t="n">
        <f aca="false">SUMIF(Games!$A$2:$A$5969,$A349,Games!$S$2:$S$5969)+SUMIF(Games!$B$2:$B$5969,$A349,Games!$T$2:$T$5969)</f>
        <v>18.2806711047413</v>
      </c>
      <c r="I349" s="0" t="n">
        <f aca="false">SUMIF(Games!$A$2:$A$5969,$A349,Games!$E$2:$E$5969)+SUMIF(Games!$B$2:$B$5969,$A349,Games!$F$2:$F$5969)</f>
        <v>1148</v>
      </c>
      <c r="J349" s="0" t="n">
        <f aca="false">SUMIF(Games!$A$2:$A$5969,$A349,Games!$F$2:$F$5969)+SUMIF(Games!$B$2:$B$5969,$A349,Games!$E$2:$E$5969)</f>
        <v>1288</v>
      </c>
      <c r="K349" s="0" t="n">
        <f aca="false">SUMIF(Games!$A$2:$A$5969,$A349,Games!$G$2:$G$5969)+SUMIF(Games!$B$2:$B$5969,$A349,Games!$H$2:$H$5969)</f>
        <v>449</v>
      </c>
      <c r="L349" s="0" t="n">
        <f aca="false">SUMIF(Games!$A$2:$A$5969,$A349,Games!$H$2:$H$5969)+SUMIF(Games!$B$2:$B$5969,$A349,Games!$G$2:$G$5969)</f>
        <v>483</v>
      </c>
      <c r="M349" s="0" t="n">
        <f aca="false">SUMIF(Games!$A:$A,$A349,Games!I:I)</f>
        <v>5</v>
      </c>
      <c r="N349" s="0" t="n">
        <f aca="false">COUNTIF(Games!$A:$A,$A349)-M349</f>
        <v>9</v>
      </c>
      <c r="O349" s="0" t="n">
        <f aca="false">I349-J349</f>
        <v>-140</v>
      </c>
      <c r="P349" s="0" t="n">
        <f aca="false">IFERROR(O349/Y349,0)</f>
        <v>-4.24242424242424</v>
      </c>
      <c r="Q349" s="0" t="n">
        <f aca="false">L349-K349</f>
        <v>34</v>
      </c>
      <c r="R349" s="0" t="n">
        <f aca="false">IFERROR(Q349/Y349,0)</f>
        <v>1.03030303030303</v>
      </c>
      <c r="S349" s="0" t="s">
        <v>727</v>
      </c>
      <c r="T349" s="0" t="n">
        <f aca="false">IFERROR((B349/(B349+C349))*25,0)+IFERROR((D349/(D349+E349))*25,0)+IFERROR((F349/(F349+G349))*10,0)+H349+((P349-RDAVG)/RebSD)*10+((R349-TODAVG)/TOSD)*6</f>
        <v>42.1640045771036</v>
      </c>
      <c r="U349" s="0" t="n">
        <f aca="false">W349*X349</f>
        <v>0.296480093648552</v>
      </c>
      <c r="V349" s="0" t="n">
        <f aca="false">RANK(U349,U$2:U$352)</f>
        <v>97</v>
      </c>
      <c r="W349" s="0" t="n">
        <f aca="false">IFERROR((D349-C349)/(D349+E349-(B349+C349)),0)</f>
        <v>0.55327468230694</v>
      </c>
      <c r="X349" s="0" t="n">
        <f aca="false">IFERROR((F349-((B349+C349)*B349))/((F349+G349)-(B349+C349)^2),0)</f>
        <v>0.535864197530864</v>
      </c>
      <c r="Y349" s="0" t="n">
        <f aca="false">COUNTIFS(Games!$A$2:$A$5969,$A349,Games!$E$2:$E$5969,"&lt;&gt;")+COUNTIFS(Games!$B$2:$B$5969,$A349,Games!$F$2:$F$5969,"&lt;&gt;")</f>
        <v>33</v>
      </c>
    </row>
    <row r="350" customFormat="false" ht="15" hidden="false" customHeight="false" outlineLevel="0" collapsed="false">
      <c r="A350" s="0" t="s">
        <v>354</v>
      </c>
      <c r="B350" s="0" t="n">
        <f aca="false">SUMIF(Games!$A$2:$A$5969,$A350,Games!$I$2:$I$5969)+SUMIF(Games!$B$2:$B$5969,$A350,Games!$J$2:$J$5969)</f>
        <v>28</v>
      </c>
      <c r="C350" s="0" t="n">
        <f aca="false">COUNTIF(Games!$A:$A,$A350)+COUNTIF(Games!$B:$B,$A350)-B350</f>
        <v>6</v>
      </c>
      <c r="D350" s="0" t="n">
        <f aca="false">SUMIF(Games!$A$2:$A$5969,$A350,Games!$M$2:$M$5969)+SUMIF(Games!$B$2:$B$5969,$A350,Games!$K$2:$K$5969)</f>
        <v>661</v>
      </c>
      <c r="E350" s="0" t="n">
        <f aca="false">SUMIF(Games!$A$2:$A$5969,$A350,Games!$N$2:$N$5969)+SUMIF(Games!$B$2:$B$5969,$A350,Games!$L$2:$L$5969)</f>
        <v>472</v>
      </c>
      <c r="F350" s="0" t="n">
        <f aca="false">SUMIF(Games!$A$2:$A$5969,$A350,Games!$Q$2:$Q$5969)+SUMIF(Games!$B$2:$B$5969,$A350,Games!$O$2:$O$5969)</f>
        <v>21331</v>
      </c>
      <c r="G350" s="0" t="n">
        <f aca="false">SUMIF(Games!$A$2:$A$5969,$A350,Games!$R$2:$R$5969)+SUMIF(Games!$B$2:$B$5969,$A350,Games!$P$2:$P$5969)</f>
        <v>15819</v>
      </c>
      <c r="H350" s="0" t="n">
        <f aca="false">SUMIF(Games!$A$2:$A$5969,$A350,Games!$S$2:$S$5969)+SUMIF(Games!$B$2:$B$5969,$A350,Games!$T$2:$T$5969)</f>
        <v>98.3208521929581</v>
      </c>
      <c r="I350" s="0" t="n">
        <f aca="false">SUMIF(Games!$A$2:$A$5969,$A350,Games!$E$2:$E$5969)+SUMIF(Games!$B$2:$B$5969,$A350,Games!$F$2:$F$5969)</f>
        <v>1301</v>
      </c>
      <c r="J350" s="0" t="n">
        <f aca="false">SUMIF(Games!$A$2:$A$5969,$A350,Games!$F$2:$F$5969)+SUMIF(Games!$B$2:$B$5969,$A350,Games!$E$2:$E$5969)</f>
        <v>1055</v>
      </c>
      <c r="K350" s="0" t="n">
        <f aca="false">SUMIF(Games!$A$2:$A$5969,$A350,Games!$G$2:$G$5969)+SUMIF(Games!$B$2:$B$5969,$A350,Games!$H$2:$H$5969)</f>
        <v>430</v>
      </c>
      <c r="L350" s="0" t="n">
        <f aca="false">SUMIF(Games!$A$2:$A$5969,$A350,Games!$H$2:$H$5969)+SUMIF(Games!$B$2:$B$5969,$A350,Games!$G$2:$G$5969)</f>
        <v>391</v>
      </c>
      <c r="M350" s="0" t="n">
        <f aca="false">SUMIF(Games!$A:$A,$A350,Games!I:I)</f>
        <v>9</v>
      </c>
      <c r="N350" s="0" t="n">
        <f aca="false">COUNTIF(Games!$A:$A,$A350)-M350</f>
        <v>2</v>
      </c>
      <c r="O350" s="0" t="n">
        <f aca="false">I350-J350</f>
        <v>246</v>
      </c>
      <c r="P350" s="0" t="n">
        <f aca="false">IFERROR(O350/Y350,0)</f>
        <v>7.23529411764706</v>
      </c>
      <c r="Q350" s="0" t="n">
        <f aca="false">L350-K350</f>
        <v>-39</v>
      </c>
      <c r="R350" s="0" t="n">
        <f aca="false">IFERROR(Q350/Y350,0)</f>
        <v>-1.14705882352941</v>
      </c>
      <c r="S350" s="0" t="s">
        <v>743</v>
      </c>
      <c r="T350" s="0" t="n">
        <f aca="false">IFERROR((B350/(B350+C350))*25,0)+IFERROR((D350/(D350+E350))*25,0)+IFERROR((F350/(F350+G350))*10,0)+H350+((P350-RDAVG)/RebSD)*10+((R350-TODAVG)/TOSD)*6</f>
        <v>153.866679261998</v>
      </c>
      <c r="U350" s="0" t="n">
        <f aca="false">W350*X350</f>
        <v>0.337439846283146</v>
      </c>
      <c r="V350" s="0" t="n">
        <f aca="false">RANK(U350,U$2:U$352)</f>
        <v>31</v>
      </c>
      <c r="W350" s="0" t="n">
        <f aca="false">IFERROR((D350-C350)/(D350+E350-(B350+C350)),0)</f>
        <v>0.595996360327571</v>
      </c>
      <c r="X350" s="0" t="n">
        <f aca="false">IFERROR((F350-((B350+C350)*B350))/((F350+G350)-(B350+C350)^2),0)</f>
        <v>0.566177696282714</v>
      </c>
      <c r="Y350" s="0" t="n">
        <f aca="false">COUNTIFS(Games!$A$2:$A$5969,$A350,Games!$E$2:$E$5969,"&lt;&gt;")+COUNTIFS(Games!$B$2:$B$5969,$A350,Games!$F$2:$F$5969,"&lt;&gt;")</f>
        <v>34</v>
      </c>
    </row>
    <row r="351" customFormat="false" ht="15" hidden="false" customHeight="false" outlineLevel="0" collapsed="false">
      <c r="A351" s="0" t="s">
        <v>355</v>
      </c>
      <c r="B351" s="0" t="n">
        <f aca="false">SUMIF(Games!$A$2:$A$5969,$A351,Games!$I$2:$I$5969)+SUMIF(Games!$B$2:$B$5969,$A351,Games!$J$2:$J$5969)</f>
        <v>16</v>
      </c>
      <c r="C351" s="0" t="n">
        <f aca="false">COUNTIF(Games!$A:$A,$A351)+COUNTIF(Games!$B:$B,$A351)-B351</f>
        <v>15</v>
      </c>
      <c r="D351" s="0" t="n">
        <f aca="false">SUMIF(Games!$A$2:$A$5969,$A351,Games!$M$2:$M$5969)+SUMIF(Games!$B$2:$B$5969,$A351,Games!$K$2:$K$5969)</f>
        <v>450</v>
      </c>
      <c r="E351" s="0" t="n">
        <f aca="false">SUMIF(Games!$A$2:$A$5969,$A351,Games!$N$2:$N$5969)+SUMIF(Games!$B$2:$B$5969,$A351,Games!$L$2:$L$5969)</f>
        <v>474</v>
      </c>
      <c r="F351" s="0" t="n">
        <f aca="false">SUMIF(Games!$A$2:$A$5969,$A351,Games!$Q$2:$Q$5969)+SUMIF(Games!$B$2:$B$5969,$A351,Games!$O$2:$O$5969)</f>
        <v>14396</v>
      </c>
      <c r="G351" s="0" t="n">
        <f aca="false">SUMIF(Games!$A$2:$A$5969,$A351,Games!$R$2:$R$5969)+SUMIF(Games!$B$2:$B$5969,$A351,Games!$P$2:$P$5969)</f>
        <v>14140</v>
      </c>
      <c r="H351" s="0" t="n">
        <f aca="false">SUMIF(Games!$A$2:$A$5969,$A351,Games!$S$2:$S$5969)+SUMIF(Games!$B$2:$B$5969,$A351,Games!$T$2:$T$5969)</f>
        <v>-13.7447742340462</v>
      </c>
      <c r="I351" s="0" t="n">
        <f aca="false">SUMIF(Games!$A$2:$A$5969,$A351,Games!$E$2:$E$5969)+SUMIF(Games!$B$2:$B$5969,$A351,Games!$F$2:$F$5969)</f>
        <v>1052</v>
      </c>
      <c r="J351" s="0" t="n">
        <f aca="false">SUMIF(Games!$A$2:$A$5969,$A351,Games!$F$2:$F$5969)+SUMIF(Games!$B$2:$B$5969,$A351,Games!$E$2:$E$5969)</f>
        <v>1061</v>
      </c>
      <c r="K351" s="0" t="n">
        <f aca="false">SUMIF(Games!$A$2:$A$5969,$A351,Games!$G$2:$G$5969)+SUMIF(Games!$B$2:$B$5969,$A351,Games!$H$2:$H$5969)</f>
        <v>407</v>
      </c>
      <c r="L351" s="0" t="n">
        <f aca="false">SUMIF(Games!$A$2:$A$5969,$A351,Games!$H$2:$H$5969)+SUMIF(Games!$B$2:$B$5969,$A351,Games!$G$2:$G$5969)</f>
        <v>397</v>
      </c>
      <c r="M351" s="0" t="n">
        <f aca="false">SUMIF(Games!$A:$A,$A351,Games!I:I)</f>
        <v>7</v>
      </c>
      <c r="N351" s="0" t="n">
        <f aca="false">COUNTIF(Games!$A:$A,$A351)-M351</f>
        <v>12</v>
      </c>
      <c r="O351" s="0" t="n">
        <f aca="false">I351-J351</f>
        <v>-9</v>
      </c>
      <c r="P351" s="0" t="n">
        <f aca="false">IFERROR(O351/Y351,0)</f>
        <v>-0.290322580645161</v>
      </c>
      <c r="Q351" s="0" t="n">
        <f aca="false">L351-K351</f>
        <v>-10</v>
      </c>
      <c r="R351" s="0" t="n">
        <f aca="false">IFERROR(Q351/Y351,0)</f>
        <v>-0.32258064516129</v>
      </c>
      <c r="S351" s="0" t="s">
        <v>741</v>
      </c>
      <c r="T351" s="0" t="n">
        <f aca="false">IFERROR((B351/(B351+C351))*25,0)+IFERROR((D351/(D351+E351))*25,0)+IFERROR((F351/(F351+G351))*10,0)+H351+((P351-RDAVG)/RebSD)*10+((R351-TODAVG)/TOSD)*6</f>
        <v>12.6986840736715</v>
      </c>
      <c r="U351" s="0" t="n">
        <f aca="false">W351*X351</f>
        <v>0.245548382249774</v>
      </c>
      <c r="V351" s="0" t="n">
        <f aca="false">RANK(U351,U$2:U$352)</f>
        <v>282</v>
      </c>
      <c r="W351" s="0" t="n">
        <f aca="false">IFERROR((D351-C351)/(D351+E351-(B351+C351)),0)</f>
        <v>0.487122060470325</v>
      </c>
      <c r="X351" s="0" t="n">
        <f aca="false">IFERROR((F351-((B351+C351)*B351))/((F351+G351)-(B351+C351)^2),0)</f>
        <v>0.504079782411605</v>
      </c>
      <c r="Y351" s="0" t="n">
        <f aca="false">COUNTIFS(Games!$A$2:$A$5969,$A351,Games!$E$2:$E$5969,"&lt;&gt;")+COUNTIFS(Games!$B$2:$B$5969,$A351,Games!$F$2:$F$5969,"&lt;&gt;")</f>
        <v>31</v>
      </c>
    </row>
    <row r="352" customFormat="false" ht="15" hidden="false" customHeight="false" outlineLevel="0" collapsed="false">
      <c r="A352" s="0" t="s">
        <v>356</v>
      </c>
      <c r="B352" s="0" t="n">
        <f aca="false">SUMIF(Games!$A$2:$A$5969,$A352,Games!$I$2:$I$5969)+SUMIF(Games!$B$2:$B$5969,$A352,Games!$J$2:$J$5969)</f>
        <v>8</v>
      </c>
      <c r="C352" s="0" t="n">
        <f aca="false">COUNTIF(Games!$A:$A,$A352)+COUNTIF(Games!$B:$B,$A352)-B352</f>
        <v>24</v>
      </c>
      <c r="D352" s="0" t="n">
        <f aca="false">SUMIF(Games!$A$2:$A$5969,$A352,Games!$M$2:$M$5969)+SUMIF(Games!$B$2:$B$5969,$A352,Games!$K$2:$K$5969)</f>
        <v>505</v>
      </c>
      <c r="E352" s="0" t="n">
        <f aca="false">SUMIF(Games!$A$2:$A$5969,$A352,Games!$N$2:$N$5969)+SUMIF(Games!$B$2:$B$5969,$A352,Games!$L$2:$L$5969)</f>
        <v>499</v>
      </c>
      <c r="F352" s="0" t="n">
        <f aca="false">SUMIF(Games!$A$2:$A$5969,$A352,Games!$Q$2:$Q$5969)+SUMIF(Games!$B$2:$B$5969,$A352,Games!$O$2:$O$5969)</f>
        <v>16067</v>
      </c>
      <c r="G352" s="0" t="n">
        <f aca="false">SUMIF(Games!$A$2:$A$5969,$A352,Games!$R$2:$R$5969)+SUMIF(Games!$B$2:$B$5969,$A352,Games!$P$2:$P$5969)</f>
        <v>15586</v>
      </c>
      <c r="H352" s="0" t="n">
        <f aca="false">SUMIF(Games!$A$2:$A$5969,$A352,Games!$S$2:$S$5969)+SUMIF(Games!$B$2:$B$5969,$A352,Games!$T$2:$T$5969)</f>
        <v>-71.4313250492131</v>
      </c>
      <c r="I352" s="0" t="n">
        <f aca="false">SUMIF(Games!$A$2:$A$5969,$A352,Games!$E$2:$E$5969)+SUMIF(Games!$B$2:$B$5969,$A352,Games!$F$2:$F$5969)</f>
        <v>1164</v>
      </c>
      <c r="J352" s="0" t="n">
        <f aca="false">SUMIF(Games!$A$2:$A$5969,$A352,Games!$F$2:$F$5969)+SUMIF(Games!$B$2:$B$5969,$A352,Games!$E$2:$E$5969)</f>
        <v>1124</v>
      </c>
      <c r="K352" s="0" t="n">
        <f aca="false">SUMIF(Games!$A$2:$A$5969,$A352,Games!$G$2:$G$5969)+SUMIF(Games!$B$2:$B$5969,$A352,Games!$H$2:$H$5969)</f>
        <v>460</v>
      </c>
      <c r="L352" s="0" t="n">
        <f aca="false">SUMIF(Games!$A$2:$A$5969,$A352,Games!$H$2:$H$5969)+SUMIF(Games!$B$2:$B$5969,$A352,Games!$G$2:$G$5969)</f>
        <v>497</v>
      </c>
      <c r="M352" s="0" t="n">
        <f aca="false">SUMIF(Games!$A:$A,$A352,Games!I:I)</f>
        <v>2</v>
      </c>
      <c r="N352" s="0" t="n">
        <f aca="false">COUNTIF(Games!$A:$A,$A352)-M352</f>
        <v>17</v>
      </c>
      <c r="O352" s="0" t="n">
        <f aca="false">I352-J352</f>
        <v>40</v>
      </c>
      <c r="P352" s="0" t="n">
        <f aca="false">IFERROR(O352/Y352,0)</f>
        <v>1.25</v>
      </c>
      <c r="Q352" s="0" t="n">
        <f aca="false">L352-K352</f>
        <v>37</v>
      </c>
      <c r="R352" s="0" t="n">
        <f aca="false">IFERROR(Q352/Y352,0)</f>
        <v>1.15625</v>
      </c>
      <c r="S352" s="0" t="s">
        <v>752</v>
      </c>
      <c r="T352" s="0" t="n">
        <f aca="false">IFERROR((B352/(B352+C352))*25,0)+IFERROR((D352/(D352+E352))*25,0)+IFERROR((F352/(F352+G352))*10,0)+H352+((P352-RDAVG)/RebSD)*10+((R352-TODAVG)/TOSD)*6</f>
        <v>-42.199476737805</v>
      </c>
      <c r="U352" s="0" t="n">
        <f aca="false">W352*X352</f>
        <v>0.255449661937159</v>
      </c>
      <c r="V352" s="0" t="n">
        <f aca="false">RANK(U352,U$2:U$352)</f>
        <v>243</v>
      </c>
      <c r="W352" s="0" t="n">
        <f aca="false">IFERROR((D352-C352)/(D352+E352-(B352+C352)),0)</f>
        <v>0.494855967078189</v>
      </c>
      <c r="X352" s="0" t="n">
        <f aca="false">IFERROR((F352-((B352+C352)*B352))/((F352+G352)-(B352+C352)^2),0)</f>
        <v>0.516210127656796</v>
      </c>
      <c r="Y352" s="0" t="n">
        <f aca="false">COUNTIFS(Games!$A$2:$A$5969,$A352,Games!$E$2:$E$5969,"&lt;&gt;")+COUNTIFS(Games!$B$2:$B$5969,$A352,Games!$F$2:$F$5969,"&lt;&gt;")</f>
        <v>32</v>
      </c>
    </row>
    <row r="353" customFormat="false" ht="15" hidden="false" customHeight="false" outlineLevel="0" collapsed="false">
      <c r="A353" s="0" t="s">
        <v>598</v>
      </c>
      <c r="B353" s="0" t="n">
        <f aca="false">SUMIF(Games!$A$2:$A$5969,$A353,Games!$I$2:$I$5969)+SUMIF(Games!$B$2:$B$5969,$A353,Games!$J$2:$J$5969)</f>
        <v>0</v>
      </c>
      <c r="C353" s="0" t="n">
        <f aca="false">COUNTIF(Games!$A:$A,$A353)+COUNTIF(Games!$B:$B,$A353)-B353</f>
        <v>1</v>
      </c>
      <c r="D353" s="0" t="n">
        <f aca="false">SUMIF(Games!$A$2:$A$5969,$A353,Games!$M$2:$M$5969)+SUMIF(Games!$B$2:$B$5969,$A353,Games!$K$2:$K$5969)</f>
        <v>17</v>
      </c>
      <c r="E353" s="0" t="n">
        <f aca="false">SUMIF(Games!$A$2:$A$5969,$A353,Games!$N$2:$N$5969)+SUMIF(Games!$B$2:$B$5969,$A353,Games!$L$2:$L$5969)</f>
        <v>13</v>
      </c>
      <c r="F353" s="0" t="n">
        <f aca="false">SUMIF(Games!$A$2:$A$5969,$A353,Games!$Q$2:$Q$5969)+SUMIF(Games!$B$2:$B$5969,$A353,Games!$O$2:$O$5969)</f>
        <v>461</v>
      </c>
      <c r="G353" s="0" t="n">
        <f aca="false">SUMIF(Games!$A$2:$A$5969,$A353,Games!$R$2:$R$5969)+SUMIF(Games!$B$2:$B$5969,$A353,Games!$P$2:$P$5969)</f>
        <v>455</v>
      </c>
      <c r="H353" s="0" t="n">
        <f aca="false">SUMIF(Games!$A$2:$A$5969,$A353,Games!$S$2:$S$5969)+SUMIF(Games!$B$2:$B$5969,$A353,Games!$T$2:$T$5969)</f>
        <v>-2.15247452692868</v>
      </c>
      <c r="I353" s="0" t="n">
        <f aca="false">SUMIF(Games!$A$2:$A$5969,$A353,Games!$E$2:$E$5969)+SUMIF(Games!$B$2:$B$5969,$A353,Games!$F$2:$F$5969)</f>
        <v>36</v>
      </c>
      <c r="J353" s="0" t="n">
        <f aca="false">SUMIF(Games!$A$2:$A$5969,$A353,Games!$F$2:$F$5969)+SUMIF(Games!$B$2:$B$5969,$A353,Games!$E$2:$E$5969)</f>
        <v>32</v>
      </c>
      <c r="K353" s="0" t="n">
        <f aca="false">SUMIF(Games!$A$2:$A$5969,$A353,Games!$G$2:$G$5969)+SUMIF(Games!$B$2:$B$5969,$A353,Games!$H$2:$H$5969)</f>
        <v>22</v>
      </c>
      <c r="L353" s="0" t="n">
        <f aca="false">SUMIF(Games!$A$2:$A$5969,$A353,Games!$H$2:$H$5969)+SUMIF(Games!$B$2:$B$5969,$A353,Games!$G$2:$G$5969)</f>
        <v>12</v>
      </c>
      <c r="M353" s="0" t="n">
        <f aca="false">SUMIF(Games!$A:$A,$A353,Games!I:I)</f>
        <v>0</v>
      </c>
      <c r="N353" s="0" t="n">
        <f aca="false">COUNTIF(Games!$A:$A,$A353)-M353</f>
        <v>1</v>
      </c>
    </row>
    <row r="354" customFormat="false" ht="15" hidden="false" customHeight="false" outlineLevel="0" collapsed="false">
      <c r="A354" s="0" t="s">
        <v>576</v>
      </c>
      <c r="B354" s="0" t="n">
        <f aca="false">SUMIF(Games!$A$2:$A$5969,$A354,Games!$I$2:$I$5969)+SUMIF(Games!$B$2:$B$5969,$A354,Games!$J$2:$J$5969)</f>
        <v>1</v>
      </c>
      <c r="C354" s="0" t="n">
        <f aca="false">COUNTIF(Games!$A:$A,$A354)+COUNTIF(Games!$B:$B,$A354)-B354</f>
        <v>2</v>
      </c>
      <c r="D354" s="0" t="n">
        <f aca="false">SUMIF(Games!$A$2:$A$5969,$A354,Games!$M$2:$M$5969)+SUMIF(Games!$B$2:$B$5969,$A354,Games!$K$2:$K$5969)</f>
        <v>49</v>
      </c>
      <c r="E354" s="0" t="n">
        <f aca="false">SUMIF(Games!$A$2:$A$5969,$A354,Games!$N$2:$N$5969)+SUMIF(Games!$B$2:$B$5969,$A354,Games!$L$2:$L$5969)</f>
        <v>46</v>
      </c>
      <c r="F354" s="0" t="n">
        <f aca="false">SUMIF(Games!$A$2:$A$5969,$A354,Games!$Q$2:$Q$5969)+SUMIF(Games!$B$2:$B$5969,$A354,Games!$O$2:$O$5969)</f>
        <v>1518</v>
      </c>
      <c r="G354" s="0" t="n">
        <f aca="false">SUMIF(Games!$A$2:$A$5969,$A354,Games!$R$2:$R$5969)+SUMIF(Games!$B$2:$B$5969,$A354,Games!$P$2:$P$5969)</f>
        <v>1402</v>
      </c>
      <c r="H354" s="0" t="n">
        <f aca="false">SUMIF(Games!$A$2:$A$5969,$A354,Games!$S$2:$S$5969)+SUMIF(Games!$B$2:$B$5969,$A354,Games!$T$2:$T$5969)</f>
        <v>-5.48265961036073</v>
      </c>
      <c r="I354" s="0" t="n">
        <f aca="false">SUMIF(Games!$A$2:$A$5969,$A354,Games!$E$2:$E$5969)+SUMIF(Games!$B$2:$B$5969,$A354,Games!$F$2:$F$5969)</f>
        <v>93</v>
      </c>
      <c r="J354" s="0" t="n">
        <f aca="false">SUMIF(Games!$A$2:$A$5969,$A354,Games!$F$2:$F$5969)+SUMIF(Games!$B$2:$B$5969,$A354,Games!$E$2:$E$5969)</f>
        <v>97</v>
      </c>
      <c r="K354" s="0" t="n">
        <f aca="false">SUMIF(Games!$A$2:$A$5969,$A354,Games!$G$2:$G$5969)+SUMIF(Games!$B$2:$B$5969,$A354,Games!$H$2:$H$5969)</f>
        <v>34</v>
      </c>
      <c r="L354" s="0" t="n">
        <f aca="false">SUMIF(Games!$A$2:$A$5969,$A354,Games!$H$2:$H$5969)+SUMIF(Games!$B$2:$B$5969,$A354,Games!$G$2:$G$5969)</f>
        <v>35</v>
      </c>
      <c r="M354" s="0" t="n">
        <f aca="false">SUMIF(Games!$A:$A,$A354,Games!I:I)</f>
        <v>0</v>
      </c>
      <c r="N354" s="0" t="n">
        <f aca="false">COUNTIF(Games!$A:$A,$A354)-M354</f>
        <v>0</v>
      </c>
    </row>
    <row r="355" customFormat="false" ht="15" hidden="false" customHeight="false" outlineLevel="0" collapsed="false">
      <c r="A355" s="0" t="s">
        <v>544</v>
      </c>
      <c r="B355" s="0" t="n">
        <f aca="false">SUMIF(Games!$A$2:$A$5969,$A355,Games!$I$2:$I$5969)+SUMIF(Games!$B$2:$B$5969,$A355,Games!$J$2:$J$5969)</f>
        <v>0</v>
      </c>
      <c r="C355" s="0" t="n">
        <f aca="false">COUNTIF(Games!$A:$A,$A355)+COUNTIF(Games!$B:$B,$A355)-B355</f>
        <v>1</v>
      </c>
      <c r="D355" s="0" t="n">
        <f aca="false">SUMIF(Games!$A$2:$A$5969,$A355,Games!$M$2:$M$5969)+SUMIF(Games!$B$2:$B$5969,$A355,Games!$K$2:$K$5969)</f>
        <v>9</v>
      </c>
      <c r="E355" s="0" t="n">
        <f aca="false">SUMIF(Games!$A$2:$A$5969,$A355,Games!$N$2:$N$5969)+SUMIF(Games!$B$2:$B$5969,$A355,Games!$L$2:$L$5969)</f>
        <v>25</v>
      </c>
      <c r="F355" s="0" t="n">
        <f aca="false">SUMIF(Games!$A$2:$A$5969,$A355,Games!$Q$2:$Q$5969)+SUMIF(Games!$B$2:$B$5969,$A355,Games!$O$2:$O$5969)</f>
        <v>507</v>
      </c>
      <c r="G355" s="0" t="n">
        <f aca="false">SUMIF(Games!$A$2:$A$5969,$A355,Games!$R$2:$R$5969)+SUMIF(Games!$B$2:$B$5969,$A355,Games!$P$2:$P$5969)</f>
        <v>582</v>
      </c>
      <c r="H355" s="0" t="n">
        <f aca="false">SUMIF(Games!$A$2:$A$5969,$A355,Games!$S$2:$S$5969)+SUMIF(Games!$B$2:$B$5969,$A355,Games!$T$2:$T$5969)</f>
        <v>-7.07340787554691</v>
      </c>
      <c r="I355" s="0" t="n">
        <f aca="false">SUMIF(Games!$A$2:$A$5969,$A355,Games!$E$2:$E$5969)+SUMIF(Games!$B$2:$B$5969,$A355,Games!$F$2:$F$5969)</f>
        <v>34</v>
      </c>
      <c r="J355" s="0" t="n">
        <f aca="false">SUMIF(Games!$A$2:$A$5969,$A355,Games!$F$2:$F$5969)+SUMIF(Games!$B$2:$B$5969,$A355,Games!$E$2:$E$5969)</f>
        <v>37</v>
      </c>
      <c r="K355" s="0" t="n">
        <f aca="false">SUMIF(Games!$A$2:$A$5969,$A355,Games!$G$2:$G$5969)+SUMIF(Games!$B$2:$B$5969,$A355,Games!$H$2:$H$5969)</f>
        <v>21</v>
      </c>
      <c r="L355" s="0" t="n">
        <f aca="false">SUMIF(Games!$A$2:$A$5969,$A355,Games!$H$2:$H$5969)+SUMIF(Games!$B$2:$B$5969,$A355,Games!$G$2:$G$5969)</f>
        <v>15</v>
      </c>
      <c r="M355" s="0" t="n">
        <f aca="false">SUMIF(Games!$A:$A,$A355,Games!I:I)</f>
        <v>0</v>
      </c>
      <c r="N355" s="0" t="n">
        <f aca="false">COUNTIF(Games!$A:$A,$A355)-M355</f>
        <v>1</v>
      </c>
    </row>
    <row r="356" customFormat="false" ht="15" hidden="false" customHeight="false" outlineLevel="0" collapsed="false">
      <c r="A356" s="0" t="s">
        <v>613</v>
      </c>
      <c r="B356" s="0" t="n">
        <f aca="false">SUMIF(Games!$A$2:$A$5969,$A356,Games!$I$2:$I$5969)+SUMIF(Games!$B$2:$B$5969,$A356,Games!$J$2:$J$5969)</f>
        <v>0</v>
      </c>
      <c r="C356" s="0" t="n">
        <f aca="false">COUNTIF(Games!$A:$A,$A356)+COUNTIF(Games!$B:$B,$A356)-B356</f>
        <v>1</v>
      </c>
      <c r="D356" s="0" t="n">
        <f aca="false">SUMIF(Games!$A$2:$A$5969,$A356,Games!$M$2:$M$5969)+SUMIF(Games!$B$2:$B$5969,$A356,Games!$K$2:$K$5969)</f>
        <v>8</v>
      </c>
      <c r="E356" s="0" t="n">
        <f aca="false">SUMIF(Games!$A$2:$A$5969,$A356,Games!$N$2:$N$5969)+SUMIF(Games!$B$2:$B$5969,$A356,Games!$L$2:$L$5969)</f>
        <v>21</v>
      </c>
      <c r="F356" s="0" t="n">
        <f aca="false">SUMIF(Games!$A$2:$A$5969,$A356,Games!$Q$2:$Q$5969)+SUMIF(Games!$B$2:$B$5969,$A356,Games!$O$2:$O$5969)</f>
        <v>484</v>
      </c>
      <c r="G356" s="0" t="n">
        <f aca="false">SUMIF(Games!$A$2:$A$5969,$A356,Games!$R$2:$R$5969)+SUMIF(Games!$B$2:$B$5969,$A356,Games!$P$2:$P$5969)</f>
        <v>397</v>
      </c>
      <c r="H356" s="0" t="n">
        <f aca="false">SUMIF(Games!$A$2:$A$5969,$A356,Games!$S$2:$S$5969)+SUMIF(Games!$B$2:$B$5969,$A356,Games!$T$2:$T$5969)</f>
        <v>-9.78942424361032</v>
      </c>
      <c r="I356" s="0" t="n">
        <f aca="false">SUMIF(Games!$A$2:$A$5969,$A356,Games!$E$2:$E$5969)+SUMIF(Games!$B$2:$B$5969,$A356,Games!$F$2:$F$5969)</f>
        <v>18</v>
      </c>
      <c r="J356" s="0" t="n">
        <f aca="false">SUMIF(Games!$A$2:$A$5969,$A356,Games!$F$2:$F$5969)+SUMIF(Games!$B$2:$B$5969,$A356,Games!$E$2:$E$5969)</f>
        <v>62</v>
      </c>
      <c r="K356" s="0" t="n">
        <f aca="false">SUMIF(Games!$A$2:$A$5969,$A356,Games!$G$2:$G$5969)+SUMIF(Games!$B$2:$B$5969,$A356,Games!$H$2:$H$5969)</f>
        <v>14</v>
      </c>
      <c r="L356" s="0" t="n">
        <f aca="false">SUMIF(Games!$A$2:$A$5969,$A356,Games!$H$2:$H$5969)+SUMIF(Games!$B$2:$B$5969,$A356,Games!$G$2:$G$5969)</f>
        <v>22</v>
      </c>
      <c r="M356" s="0" t="n">
        <f aca="false">SUMIF(Games!$A:$A,$A356,Games!I:I)</f>
        <v>0</v>
      </c>
      <c r="N356" s="0" t="n">
        <f aca="false">COUNTIF(Games!$A:$A,$A356)-M356</f>
        <v>1</v>
      </c>
    </row>
    <row r="357" customFormat="false" ht="15" hidden="false" customHeight="false" outlineLevel="0" collapsed="false">
      <c r="A357" s="0" t="s">
        <v>462</v>
      </c>
      <c r="B357" s="0" t="n">
        <f aca="false">SUMIF(Games!$A$2:$A$5969,$A357,Games!$I$2:$I$5969)+SUMIF(Games!$B$2:$B$5969,$A357,Games!$J$2:$J$5969)</f>
        <v>0</v>
      </c>
      <c r="C357" s="0" t="n">
        <f aca="false">COUNTIF(Games!$A:$A,$A357)+COUNTIF(Games!$B:$B,$A357)-B357</f>
        <v>2</v>
      </c>
      <c r="D357" s="0" t="n">
        <f aca="false">SUMIF(Games!$A$2:$A$5969,$A357,Games!$M$2:$M$5969)+SUMIF(Games!$B$2:$B$5969,$A357,Games!$K$2:$K$5969)</f>
        <v>25</v>
      </c>
      <c r="E357" s="0" t="n">
        <f aca="false">SUMIF(Games!$A$2:$A$5969,$A357,Games!$N$2:$N$5969)+SUMIF(Games!$B$2:$B$5969,$A357,Games!$L$2:$L$5969)</f>
        <v>41</v>
      </c>
      <c r="F357" s="0" t="n">
        <f aca="false">SUMIF(Games!$A$2:$A$5969,$A357,Games!$Q$2:$Q$5969)+SUMIF(Games!$B$2:$B$5969,$A357,Games!$O$2:$O$5969)</f>
        <v>964</v>
      </c>
      <c r="G357" s="0" t="n">
        <f aca="false">SUMIF(Games!$A$2:$A$5969,$A357,Games!$R$2:$R$5969)+SUMIF(Games!$B$2:$B$5969,$A357,Games!$P$2:$P$5969)</f>
        <v>990</v>
      </c>
      <c r="H357" s="0" t="n">
        <f aca="false">SUMIF(Games!$A$2:$A$5969,$A357,Games!$S$2:$S$5969)+SUMIF(Games!$B$2:$B$5969,$A357,Games!$T$2:$T$5969)</f>
        <v>-14.3846843780454</v>
      </c>
      <c r="I357" s="0" t="n">
        <f aca="false">SUMIF(Games!$A$2:$A$5969,$A357,Games!$E$2:$E$5969)+SUMIF(Games!$B$2:$B$5969,$A357,Games!$F$2:$F$5969)</f>
        <v>72</v>
      </c>
      <c r="J357" s="0" t="n">
        <f aca="false">SUMIF(Games!$A$2:$A$5969,$A357,Games!$F$2:$F$5969)+SUMIF(Games!$B$2:$B$5969,$A357,Games!$E$2:$E$5969)</f>
        <v>79</v>
      </c>
      <c r="K357" s="0" t="n">
        <f aca="false">SUMIF(Games!$A$2:$A$5969,$A357,Games!$G$2:$G$5969)+SUMIF(Games!$B$2:$B$5969,$A357,Games!$H$2:$H$5969)</f>
        <v>35</v>
      </c>
      <c r="L357" s="0" t="n">
        <f aca="false">SUMIF(Games!$A$2:$A$5969,$A357,Games!$H$2:$H$5969)+SUMIF(Games!$B$2:$B$5969,$A357,Games!$G$2:$G$5969)</f>
        <v>26</v>
      </c>
      <c r="M357" s="0" t="n">
        <f aca="false">SUMIF(Games!$A:$A,$A357,Games!I:I)</f>
        <v>0</v>
      </c>
      <c r="N357" s="0" t="n">
        <f aca="false">COUNTIF(Games!$A:$A,$A357)-M357</f>
        <v>2</v>
      </c>
    </row>
    <row r="358" customFormat="false" ht="15" hidden="false" customHeight="false" outlineLevel="0" collapsed="false">
      <c r="A358" s="0" t="s">
        <v>477</v>
      </c>
      <c r="B358" s="0" t="n">
        <f aca="false">SUMIF(Games!$A$2:$A$5969,$A358,Games!$I$2:$I$5969)+SUMIF(Games!$B$2:$B$5969,$A358,Games!$J$2:$J$5969)</f>
        <v>0</v>
      </c>
      <c r="C358" s="0" t="n">
        <f aca="false">COUNTIF(Games!$A:$A,$A358)+COUNTIF(Games!$B:$B,$A358)-B358</f>
        <v>1</v>
      </c>
      <c r="D358" s="0" t="n">
        <f aca="false">SUMIF(Games!$A$2:$A$5969,$A358,Games!$M$2:$M$5969)+SUMIF(Games!$B$2:$B$5969,$A358,Games!$K$2:$K$5969)</f>
        <v>11</v>
      </c>
      <c r="E358" s="0" t="n">
        <f aca="false">SUMIF(Games!$A$2:$A$5969,$A358,Games!$N$2:$N$5969)+SUMIF(Games!$B$2:$B$5969,$A358,Games!$L$2:$L$5969)</f>
        <v>19</v>
      </c>
      <c r="F358" s="0" t="n">
        <f aca="false">SUMIF(Games!$A$2:$A$5969,$A358,Games!$Q$2:$Q$5969)+SUMIF(Games!$B$2:$B$5969,$A358,Games!$O$2:$O$5969)</f>
        <v>459</v>
      </c>
      <c r="G358" s="0" t="n">
        <f aca="false">SUMIF(Games!$A$2:$A$5969,$A358,Games!$R$2:$R$5969)+SUMIF(Games!$B$2:$B$5969,$A358,Games!$P$2:$P$5969)</f>
        <v>467</v>
      </c>
      <c r="H358" s="0" t="n">
        <f aca="false">SUMIF(Games!$A$2:$A$5969,$A358,Games!$S$2:$S$5969)+SUMIF(Games!$B$2:$B$5969,$A358,Games!$T$2:$T$5969)</f>
        <v>-9.58207343412527</v>
      </c>
      <c r="I358" s="0" t="n">
        <f aca="false">SUMIF(Games!$A$2:$A$5969,$A358,Games!$E$2:$E$5969)+SUMIF(Games!$B$2:$B$5969,$A358,Games!$F$2:$F$5969)</f>
        <v>32</v>
      </c>
      <c r="J358" s="0" t="n">
        <f aca="false">SUMIF(Games!$A$2:$A$5969,$A358,Games!$F$2:$F$5969)+SUMIF(Games!$B$2:$B$5969,$A358,Games!$E$2:$E$5969)</f>
        <v>41</v>
      </c>
      <c r="K358" s="0" t="n">
        <f aca="false">SUMIF(Games!$A$2:$A$5969,$A358,Games!$G$2:$G$5969)+SUMIF(Games!$B$2:$B$5969,$A358,Games!$H$2:$H$5969)</f>
        <v>23</v>
      </c>
      <c r="L358" s="0" t="n">
        <f aca="false">SUMIF(Games!$A$2:$A$5969,$A358,Games!$H$2:$H$5969)+SUMIF(Games!$B$2:$B$5969,$A358,Games!$G$2:$G$5969)</f>
        <v>19</v>
      </c>
      <c r="M358" s="0" t="n">
        <f aca="false">SUMIF(Games!$A:$A,$A358,Games!I:I)</f>
        <v>0</v>
      </c>
      <c r="N358" s="0" t="n">
        <f aca="false">COUNTIF(Games!$A:$A,$A358)-M358</f>
        <v>1</v>
      </c>
    </row>
    <row r="359" customFormat="false" ht="15" hidden="false" customHeight="false" outlineLevel="0" collapsed="false">
      <c r="A359" s="0" t="s">
        <v>446</v>
      </c>
      <c r="B359" s="0" t="n">
        <f aca="false">SUMIF(Games!$A$2:$A$5969,$A359,Games!$I$2:$I$5969)+SUMIF(Games!$B$2:$B$5969,$A359,Games!$J$2:$J$5969)</f>
        <v>0</v>
      </c>
      <c r="C359" s="0" t="n">
        <f aca="false">COUNTIF(Games!$A:$A,$A359)+COUNTIF(Games!$B:$B,$A359)-B359</f>
        <v>2</v>
      </c>
      <c r="D359" s="0" t="n">
        <f aca="false">SUMIF(Games!$A$2:$A$5969,$A359,Games!$M$2:$M$5969)+SUMIF(Games!$B$2:$B$5969,$A359,Games!$K$2:$K$5969)</f>
        <v>11</v>
      </c>
      <c r="E359" s="0" t="n">
        <f aca="false">SUMIF(Games!$A$2:$A$5969,$A359,Games!$N$2:$N$5969)+SUMIF(Games!$B$2:$B$5969,$A359,Games!$L$2:$L$5969)</f>
        <v>51</v>
      </c>
      <c r="F359" s="0" t="n">
        <f aca="false">SUMIF(Games!$A$2:$A$5969,$A359,Games!$Q$2:$Q$5969)+SUMIF(Games!$B$2:$B$5969,$A359,Games!$O$2:$O$5969)</f>
        <v>1086</v>
      </c>
      <c r="G359" s="0" t="n">
        <f aca="false">SUMIF(Games!$A$2:$A$5969,$A359,Games!$R$2:$R$5969)+SUMIF(Games!$B$2:$B$5969,$A359,Games!$P$2:$P$5969)</f>
        <v>855</v>
      </c>
      <c r="H359" s="0" t="n">
        <f aca="false">SUMIF(Games!$A$2:$A$5969,$A359,Games!$S$2:$S$5969)+SUMIF(Games!$B$2:$B$5969,$A359,Games!$T$2:$T$5969)</f>
        <v>-19.3439421866869</v>
      </c>
      <c r="I359" s="0" t="n">
        <f aca="false">SUMIF(Games!$A$2:$A$5969,$A359,Games!$E$2:$E$5969)+SUMIF(Games!$B$2:$B$5969,$A359,Games!$F$2:$F$5969)</f>
        <v>65</v>
      </c>
      <c r="J359" s="0" t="n">
        <f aca="false">SUMIF(Games!$A$2:$A$5969,$A359,Games!$F$2:$F$5969)+SUMIF(Games!$B$2:$B$5969,$A359,Games!$E$2:$E$5969)</f>
        <v>91</v>
      </c>
      <c r="K359" s="0" t="n">
        <f aca="false">SUMIF(Games!$A$2:$A$5969,$A359,Games!$G$2:$G$5969)+SUMIF(Games!$B$2:$B$5969,$A359,Games!$H$2:$H$5969)</f>
        <v>32</v>
      </c>
      <c r="L359" s="0" t="n">
        <f aca="false">SUMIF(Games!$A$2:$A$5969,$A359,Games!$H$2:$H$5969)+SUMIF(Games!$B$2:$B$5969,$A359,Games!$G$2:$G$5969)</f>
        <v>24</v>
      </c>
      <c r="M359" s="0" t="n">
        <f aca="false">SUMIF(Games!$A:$A,$A359,Games!I:I)</f>
        <v>0</v>
      </c>
      <c r="N359" s="0" t="n">
        <f aca="false">COUNTIF(Games!$A:$A,$A359)-M359</f>
        <v>2</v>
      </c>
    </row>
    <row r="360" customFormat="false" ht="15" hidden="false" customHeight="false" outlineLevel="0" collapsed="false">
      <c r="A360" s="0" t="s">
        <v>473</v>
      </c>
      <c r="B360" s="0" t="n">
        <f aca="false">SUMIF(Games!$A$2:$A$5969,$A360,Games!$I$2:$I$5969)+SUMIF(Games!$B$2:$B$5969,$A360,Games!$J$2:$J$5969)</f>
        <v>0</v>
      </c>
      <c r="C360" s="0" t="n">
        <f aca="false">COUNTIF(Games!$A:$A,$A360)+COUNTIF(Games!$B:$B,$A360)-B360</f>
        <v>1</v>
      </c>
      <c r="D360" s="0" t="n">
        <f aca="false">SUMIF(Games!$A$2:$A$5969,$A360,Games!$M$2:$M$5969)+SUMIF(Games!$B$2:$B$5969,$A360,Games!$K$2:$K$5969)</f>
        <v>13</v>
      </c>
      <c r="E360" s="0" t="n">
        <f aca="false">SUMIF(Games!$A$2:$A$5969,$A360,Games!$N$2:$N$5969)+SUMIF(Games!$B$2:$B$5969,$A360,Games!$L$2:$L$5969)</f>
        <v>20</v>
      </c>
      <c r="F360" s="0" t="n">
        <f aca="false">SUMIF(Games!$A$2:$A$5969,$A360,Games!$Q$2:$Q$5969)+SUMIF(Games!$B$2:$B$5969,$A360,Games!$O$2:$O$5969)</f>
        <v>534</v>
      </c>
      <c r="G360" s="0" t="n">
        <f aca="false">SUMIF(Games!$A$2:$A$5969,$A360,Games!$R$2:$R$5969)+SUMIF(Games!$B$2:$B$5969,$A360,Games!$P$2:$P$5969)</f>
        <v>500</v>
      </c>
      <c r="H360" s="0" t="n">
        <f aca="false">SUMIF(Games!$A$2:$A$5969,$A360,Games!$S$2:$S$5969)+SUMIF(Games!$B$2:$B$5969,$A360,Games!$T$2:$T$5969)</f>
        <v>-4.10292479924975</v>
      </c>
      <c r="I360" s="0" t="n">
        <f aca="false">SUMIF(Games!$A$2:$A$5969,$A360,Games!$E$2:$E$5969)+SUMIF(Games!$B$2:$B$5969,$A360,Games!$F$2:$F$5969)</f>
        <v>38</v>
      </c>
      <c r="J360" s="0" t="n">
        <f aca="false">SUMIF(Games!$A$2:$A$5969,$A360,Games!$F$2:$F$5969)+SUMIF(Games!$B$2:$B$5969,$A360,Games!$E$2:$E$5969)</f>
        <v>35</v>
      </c>
      <c r="K360" s="0" t="n">
        <f aca="false">SUMIF(Games!$A$2:$A$5969,$A360,Games!$G$2:$G$5969)+SUMIF(Games!$B$2:$B$5969,$A360,Games!$H$2:$H$5969)</f>
        <v>19</v>
      </c>
      <c r="L360" s="0" t="n">
        <f aca="false">SUMIF(Games!$A$2:$A$5969,$A360,Games!$H$2:$H$5969)+SUMIF(Games!$B$2:$B$5969,$A360,Games!$G$2:$G$5969)</f>
        <v>16</v>
      </c>
      <c r="M360" s="0" t="n">
        <f aca="false">SUMIF(Games!$A:$A,$A360,Games!I:I)</f>
        <v>0</v>
      </c>
      <c r="N360" s="0" t="n">
        <f aca="false">COUNTIF(Games!$A:$A,$A360)-M360</f>
        <v>1</v>
      </c>
    </row>
    <row r="361" customFormat="false" ht="15" hidden="false" customHeight="false" outlineLevel="0" collapsed="false">
      <c r="A361" s="0" t="s">
        <v>623</v>
      </c>
      <c r="B361" s="0" t="n">
        <f aca="false">SUMIF(Games!$A$2:$A$5969,$A361,Games!$I$2:$I$5969)+SUMIF(Games!$B$2:$B$5969,$A361,Games!$J$2:$J$5969)</f>
        <v>0</v>
      </c>
      <c r="C361" s="0" t="n">
        <f aca="false">COUNTIF(Games!$A:$A,$A361)+COUNTIF(Games!$B:$B,$A361)-B361</f>
        <v>2</v>
      </c>
      <c r="D361" s="0" t="n">
        <f aca="false">SUMIF(Games!$A$2:$A$5969,$A361,Games!$M$2:$M$5969)+SUMIF(Games!$B$2:$B$5969,$A361,Games!$K$2:$K$5969)</f>
        <v>25</v>
      </c>
      <c r="E361" s="0" t="n">
        <f aca="false">SUMIF(Games!$A$2:$A$5969,$A361,Games!$N$2:$N$5969)+SUMIF(Games!$B$2:$B$5969,$A361,Games!$L$2:$L$5969)</f>
        <v>39</v>
      </c>
      <c r="F361" s="0" t="n">
        <f aca="false">SUMIF(Games!$A$2:$A$5969,$A361,Games!$Q$2:$Q$5969)+SUMIF(Games!$B$2:$B$5969,$A361,Games!$O$2:$O$5969)</f>
        <v>1133</v>
      </c>
      <c r="G361" s="0" t="n">
        <f aca="false">SUMIF(Games!$A$2:$A$5969,$A361,Games!$R$2:$R$5969)+SUMIF(Games!$B$2:$B$5969,$A361,Games!$P$2:$P$5969)</f>
        <v>936</v>
      </c>
      <c r="H361" s="0" t="n">
        <f aca="false">SUMIF(Games!$A$2:$A$5969,$A361,Games!$S$2:$S$5969)+SUMIF(Games!$B$2:$B$5969,$A361,Games!$T$2:$T$5969)</f>
        <v>-11.7917195576785</v>
      </c>
      <c r="I361" s="0" t="n">
        <f aca="false">SUMIF(Games!$A$2:$A$5969,$A361,Games!$E$2:$E$5969)+SUMIF(Games!$B$2:$B$5969,$A361,Games!$F$2:$F$5969)</f>
        <v>71</v>
      </c>
      <c r="J361" s="0" t="n">
        <f aca="false">SUMIF(Games!$A$2:$A$5969,$A361,Games!$F$2:$F$5969)+SUMIF(Games!$B$2:$B$5969,$A361,Games!$E$2:$E$5969)</f>
        <v>77</v>
      </c>
      <c r="K361" s="0" t="n">
        <f aca="false">SUMIF(Games!$A$2:$A$5969,$A361,Games!$G$2:$G$5969)+SUMIF(Games!$B$2:$B$5969,$A361,Games!$H$2:$H$5969)</f>
        <v>30</v>
      </c>
      <c r="L361" s="0" t="n">
        <f aca="false">SUMIF(Games!$A$2:$A$5969,$A361,Games!$H$2:$H$5969)+SUMIF(Games!$B$2:$B$5969,$A361,Games!$G$2:$G$5969)</f>
        <v>16</v>
      </c>
      <c r="M361" s="0" t="n">
        <f aca="false">SUMIF(Games!$A:$A,$A361,Games!I:I)</f>
        <v>0</v>
      </c>
      <c r="N361" s="0" t="n">
        <f aca="false">COUNTIF(Games!$A:$A,$A361)-M361</f>
        <v>2</v>
      </c>
    </row>
    <row r="362" customFormat="false" ht="15" hidden="false" customHeight="false" outlineLevel="0" collapsed="false">
      <c r="A362" s="0" t="s">
        <v>491</v>
      </c>
      <c r="B362" s="0" t="n">
        <f aca="false">SUMIF(Games!$A$2:$A$5969,$A362,Games!$I$2:$I$5969)+SUMIF(Games!$B$2:$B$5969,$A362,Games!$J$2:$J$5969)</f>
        <v>0</v>
      </c>
      <c r="C362" s="0" t="n">
        <f aca="false">COUNTIF(Games!$A:$A,$A362)+COUNTIF(Games!$B:$B,$A362)-B362</f>
        <v>3</v>
      </c>
      <c r="D362" s="0" t="n">
        <f aca="false">SUMIF(Games!$A$2:$A$5969,$A362,Games!$M$2:$M$5969)+SUMIF(Games!$B$2:$B$5969,$A362,Games!$K$2:$K$5969)</f>
        <v>50</v>
      </c>
      <c r="E362" s="0" t="n">
        <f aca="false">SUMIF(Games!$A$2:$A$5969,$A362,Games!$N$2:$N$5969)+SUMIF(Games!$B$2:$B$5969,$A362,Games!$L$2:$L$5969)</f>
        <v>48</v>
      </c>
      <c r="F362" s="0" t="n">
        <f aca="false">SUMIF(Games!$A$2:$A$5969,$A362,Games!$Q$2:$Q$5969)+SUMIF(Games!$B$2:$B$5969,$A362,Games!$O$2:$O$5969)</f>
        <v>1402</v>
      </c>
      <c r="G362" s="0" t="n">
        <f aca="false">SUMIF(Games!$A$2:$A$5969,$A362,Games!$R$2:$R$5969)+SUMIF(Games!$B$2:$B$5969,$A362,Games!$P$2:$P$5969)</f>
        <v>1437</v>
      </c>
      <c r="H362" s="0" t="n">
        <f aca="false">SUMIF(Games!$A$2:$A$5969,$A362,Games!$S$2:$S$5969)+SUMIF(Games!$B$2:$B$5969,$A362,Games!$T$2:$T$5969)</f>
        <v>-22.4285463284562</v>
      </c>
      <c r="I362" s="0" t="n">
        <f aca="false">SUMIF(Games!$A$2:$A$5969,$A362,Games!$E$2:$E$5969)+SUMIF(Games!$B$2:$B$5969,$A362,Games!$F$2:$F$5969)</f>
        <v>76</v>
      </c>
      <c r="J362" s="0" t="n">
        <f aca="false">SUMIF(Games!$A$2:$A$5969,$A362,Games!$F$2:$F$5969)+SUMIF(Games!$B$2:$B$5969,$A362,Games!$E$2:$E$5969)</f>
        <v>138</v>
      </c>
      <c r="K362" s="0" t="n">
        <f aca="false">SUMIF(Games!$A$2:$A$5969,$A362,Games!$G$2:$G$5969)+SUMIF(Games!$B$2:$B$5969,$A362,Games!$H$2:$H$5969)</f>
        <v>62</v>
      </c>
      <c r="L362" s="0" t="n">
        <f aca="false">SUMIF(Games!$A$2:$A$5969,$A362,Games!$H$2:$H$5969)+SUMIF(Games!$B$2:$B$5969,$A362,Games!$G$2:$G$5969)</f>
        <v>38</v>
      </c>
      <c r="M362" s="0" t="n">
        <f aca="false">SUMIF(Games!$A:$A,$A362,Games!I:I)</f>
        <v>0</v>
      </c>
      <c r="N362" s="0" t="n">
        <f aca="false">COUNTIF(Games!$A:$A,$A362)-M362</f>
        <v>3</v>
      </c>
    </row>
    <row r="363" customFormat="false" ht="15" hidden="false" customHeight="false" outlineLevel="0" collapsed="false">
      <c r="A363" s="0" t="s">
        <v>582</v>
      </c>
      <c r="B363" s="0" t="n">
        <f aca="false">SUMIF(Games!$A$2:$A$5969,$A363,Games!$I$2:$I$5969)+SUMIF(Games!$B$2:$B$5969,$A363,Games!$J$2:$J$5969)</f>
        <v>0</v>
      </c>
      <c r="C363" s="0" t="n">
        <f aca="false">COUNTIF(Games!$A:$A,$A363)+COUNTIF(Games!$B:$B,$A363)-B363</f>
        <v>2</v>
      </c>
      <c r="D363" s="0" t="n">
        <f aca="false">SUMIF(Games!$A$2:$A$5969,$A363,Games!$M$2:$M$5969)+SUMIF(Games!$B$2:$B$5969,$A363,Games!$K$2:$K$5969)</f>
        <v>21</v>
      </c>
      <c r="E363" s="0" t="n">
        <f aca="false">SUMIF(Games!$A$2:$A$5969,$A363,Games!$N$2:$N$5969)+SUMIF(Games!$B$2:$B$5969,$A363,Games!$L$2:$L$5969)</f>
        <v>42</v>
      </c>
      <c r="F363" s="0" t="n">
        <f aca="false">SUMIF(Games!$A$2:$A$5969,$A363,Games!$Q$2:$Q$5969)+SUMIF(Games!$B$2:$B$5969,$A363,Games!$O$2:$O$5969)</f>
        <v>1001</v>
      </c>
      <c r="G363" s="0" t="n">
        <f aca="false">SUMIF(Games!$A$2:$A$5969,$A363,Games!$R$2:$R$5969)+SUMIF(Games!$B$2:$B$5969,$A363,Games!$P$2:$P$5969)</f>
        <v>934</v>
      </c>
      <c r="H363" s="0" t="n">
        <f aca="false">SUMIF(Games!$A$2:$A$5969,$A363,Games!$S$2:$S$5969)+SUMIF(Games!$B$2:$B$5969,$A363,Games!$T$2:$T$5969)</f>
        <v>-18.3366630819622</v>
      </c>
      <c r="I363" s="0" t="n">
        <f aca="false">SUMIF(Games!$A$2:$A$5969,$A363,Games!$E$2:$E$5969)+SUMIF(Games!$B$2:$B$5969,$A363,Games!$F$2:$F$5969)</f>
        <v>64</v>
      </c>
      <c r="J363" s="0" t="n">
        <f aca="false">SUMIF(Games!$A$2:$A$5969,$A363,Games!$F$2:$F$5969)+SUMIF(Games!$B$2:$B$5969,$A363,Games!$E$2:$E$5969)</f>
        <v>94</v>
      </c>
      <c r="K363" s="0" t="n">
        <f aca="false">SUMIF(Games!$A$2:$A$5969,$A363,Games!$G$2:$G$5969)+SUMIF(Games!$B$2:$B$5969,$A363,Games!$H$2:$H$5969)</f>
        <v>32</v>
      </c>
      <c r="L363" s="0" t="n">
        <f aca="false">SUMIF(Games!$A$2:$A$5969,$A363,Games!$H$2:$H$5969)+SUMIF(Games!$B$2:$B$5969,$A363,Games!$G$2:$G$5969)</f>
        <v>19</v>
      </c>
      <c r="M363" s="0" t="n">
        <f aca="false">SUMIF(Games!$A:$A,$A363,Games!I:I)</f>
        <v>0</v>
      </c>
      <c r="N363" s="0" t="n">
        <f aca="false">COUNTIF(Games!$A:$A,$A363)-M363</f>
        <v>2</v>
      </c>
    </row>
    <row r="364" customFormat="false" ht="15" hidden="false" customHeight="false" outlineLevel="0" collapsed="false">
      <c r="A364" s="0" t="s">
        <v>571</v>
      </c>
      <c r="B364" s="0" t="n">
        <f aca="false">SUMIF(Games!$A$2:$A$5969,$A364,Games!$I$2:$I$5969)+SUMIF(Games!$B$2:$B$5969,$A364,Games!$J$2:$J$5969)</f>
        <v>0</v>
      </c>
      <c r="C364" s="0" t="n">
        <f aca="false">COUNTIF(Games!$A:$A,$A364)+COUNTIF(Games!$B:$B,$A364)-B364</f>
        <v>1</v>
      </c>
      <c r="D364" s="0" t="n">
        <f aca="false">SUMIF(Games!$A$2:$A$5969,$A364,Games!$M$2:$M$5969)+SUMIF(Games!$B$2:$B$5969,$A364,Games!$K$2:$K$5969)</f>
        <v>14</v>
      </c>
      <c r="E364" s="0" t="n">
        <f aca="false">SUMIF(Games!$A$2:$A$5969,$A364,Games!$N$2:$N$5969)+SUMIF(Games!$B$2:$B$5969,$A364,Games!$L$2:$L$5969)</f>
        <v>18</v>
      </c>
      <c r="F364" s="0" t="n">
        <f aca="false">SUMIF(Games!$A$2:$A$5969,$A364,Games!$Q$2:$Q$5969)+SUMIF(Games!$B$2:$B$5969,$A364,Games!$O$2:$O$5969)</f>
        <v>590</v>
      </c>
      <c r="G364" s="0" t="n">
        <f aca="false">SUMIF(Games!$A$2:$A$5969,$A364,Games!$R$2:$R$5969)+SUMIF(Games!$B$2:$B$5969,$A364,Games!$P$2:$P$5969)</f>
        <v>445</v>
      </c>
      <c r="H364" s="0" t="n">
        <f aca="false">SUMIF(Games!$A$2:$A$5969,$A364,Games!$S$2:$S$5969)+SUMIF(Games!$B$2:$B$5969,$A364,Games!$T$2:$T$5969)</f>
        <v>-7.2554347826087</v>
      </c>
      <c r="I364" s="0" t="n">
        <f aca="false">SUMIF(Games!$A$2:$A$5969,$A364,Games!$E$2:$E$5969)+SUMIF(Games!$B$2:$B$5969,$A364,Games!$F$2:$F$5969)</f>
        <v>32</v>
      </c>
      <c r="J364" s="0" t="n">
        <f aca="false">SUMIF(Games!$A$2:$A$5969,$A364,Games!$F$2:$F$5969)+SUMIF(Games!$B$2:$B$5969,$A364,Games!$E$2:$E$5969)</f>
        <v>35</v>
      </c>
      <c r="K364" s="0" t="n">
        <f aca="false">SUMIF(Games!$A$2:$A$5969,$A364,Games!$G$2:$G$5969)+SUMIF(Games!$B$2:$B$5969,$A364,Games!$H$2:$H$5969)</f>
        <v>29</v>
      </c>
      <c r="L364" s="0" t="n">
        <f aca="false">SUMIF(Games!$A$2:$A$5969,$A364,Games!$H$2:$H$5969)+SUMIF(Games!$B$2:$B$5969,$A364,Games!$G$2:$G$5969)</f>
        <v>12</v>
      </c>
      <c r="M364" s="0" t="n">
        <f aca="false">SUMIF(Games!$A:$A,$A364,Games!I:I)</f>
        <v>0</v>
      </c>
      <c r="N364" s="0" t="n">
        <f aca="false">COUNTIF(Games!$A:$A,$A364)-M364</f>
        <v>1</v>
      </c>
    </row>
    <row r="365" customFormat="false" ht="15" hidden="false" customHeight="false" outlineLevel="0" collapsed="false">
      <c r="A365" s="0" t="s">
        <v>541</v>
      </c>
      <c r="B365" s="0" t="n">
        <f aca="false">SUMIF(Games!$A$2:$A$5969,$A365,Games!$I$2:$I$5969)+SUMIF(Games!$B$2:$B$5969,$A365,Games!$J$2:$J$5969)</f>
        <v>0</v>
      </c>
      <c r="C365" s="0" t="n">
        <f aca="false">COUNTIF(Games!$A:$A,$A365)+COUNTIF(Games!$B:$B,$A365)-B365</f>
        <v>2</v>
      </c>
      <c r="D365" s="0" t="n">
        <f aca="false">SUMIF(Games!$A$2:$A$5969,$A365,Games!$M$2:$M$5969)+SUMIF(Games!$B$2:$B$5969,$A365,Games!$K$2:$K$5969)</f>
        <v>24</v>
      </c>
      <c r="E365" s="0" t="n">
        <f aca="false">SUMIF(Games!$A$2:$A$5969,$A365,Games!$N$2:$N$5969)+SUMIF(Games!$B$2:$B$5969,$A365,Games!$L$2:$L$5969)</f>
        <v>39</v>
      </c>
      <c r="F365" s="0" t="n">
        <f aca="false">SUMIF(Games!$A$2:$A$5969,$A365,Games!$Q$2:$Q$5969)+SUMIF(Games!$B$2:$B$5969,$A365,Games!$O$2:$O$5969)</f>
        <v>903</v>
      </c>
      <c r="G365" s="0" t="n">
        <f aca="false">SUMIF(Games!$A$2:$A$5969,$A365,Games!$R$2:$R$5969)+SUMIF(Games!$B$2:$B$5969,$A365,Games!$P$2:$P$5969)</f>
        <v>946</v>
      </c>
      <c r="H365" s="0" t="n">
        <f aca="false">SUMIF(Games!$A$2:$A$5969,$A365,Games!$S$2:$S$5969)+SUMIF(Games!$B$2:$B$5969,$A365,Games!$T$2:$T$5969)</f>
        <v>-19.0158795462338</v>
      </c>
      <c r="I365" s="0" t="n">
        <f aca="false">SUMIF(Games!$A$2:$A$5969,$A365,Games!$E$2:$E$5969)+SUMIF(Games!$B$2:$B$5969,$A365,Games!$F$2:$F$5969)</f>
        <v>63</v>
      </c>
      <c r="J365" s="0" t="n">
        <f aca="false">SUMIF(Games!$A$2:$A$5969,$A365,Games!$F$2:$F$5969)+SUMIF(Games!$B$2:$B$5969,$A365,Games!$E$2:$E$5969)</f>
        <v>70</v>
      </c>
      <c r="K365" s="0" t="n">
        <f aca="false">SUMIF(Games!$A$2:$A$5969,$A365,Games!$G$2:$G$5969)+SUMIF(Games!$B$2:$B$5969,$A365,Games!$H$2:$H$5969)</f>
        <v>45</v>
      </c>
      <c r="L365" s="0" t="n">
        <f aca="false">SUMIF(Games!$A$2:$A$5969,$A365,Games!$H$2:$H$5969)+SUMIF(Games!$B$2:$B$5969,$A365,Games!$G$2:$G$5969)</f>
        <v>16</v>
      </c>
      <c r="M365" s="0" t="n">
        <f aca="false">SUMIF(Games!$A:$A,$A365,Games!I:I)</f>
        <v>0</v>
      </c>
      <c r="N365" s="0" t="n">
        <f aca="false">COUNTIF(Games!$A:$A,$A365)-M365</f>
        <v>2</v>
      </c>
    </row>
    <row r="366" customFormat="false" ht="15" hidden="false" customHeight="false" outlineLevel="0" collapsed="false">
      <c r="A366" s="0" t="s">
        <v>432</v>
      </c>
      <c r="B366" s="0" t="n">
        <f aca="false">SUMIF(Games!$A$2:$A$5969,$A366,Games!$I$2:$I$5969)+SUMIF(Games!$B$2:$B$5969,$A366,Games!$J$2:$J$5969)</f>
        <v>0</v>
      </c>
      <c r="C366" s="0" t="n">
        <f aca="false">COUNTIF(Games!$A:$A,$A366)+COUNTIF(Games!$B:$B,$A366)-B366</f>
        <v>2</v>
      </c>
      <c r="D366" s="0" t="n">
        <f aca="false">SUMIF(Games!$A$2:$A$5969,$A366,Games!$M$2:$M$5969)+SUMIF(Games!$B$2:$B$5969,$A366,Games!$K$2:$K$5969)</f>
        <v>21</v>
      </c>
      <c r="E366" s="0" t="n">
        <f aca="false">SUMIF(Games!$A$2:$A$5969,$A366,Games!$N$2:$N$5969)+SUMIF(Games!$B$2:$B$5969,$A366,Games!$L$2:$L$5969)</f>
        <v>43</v>
      </c>
      <c r="F366" s="0" t="n">
        <f aca="false">SUMIF(Games!$A$2:$A$5969,$A366,Games!$Q$2:$Q$5969)+SUMIF(Games!$B$2:$B$5969,$A366,Games!$O$2:$O$5969)</f>
        <v>1050</v>
      </c>
      <c r="G366" s="0" t="n">
        <f aca="false">SUMIF(Games!$A$2:$A$5969,$A366,Games!$R$2:$R$5969)+SUMIF(Games!$B$2:$B$5969,$A366,Games!$P$2:$P$5969)</f>
        <v>833</v>
      </c>
      <c r="H366" s="0" t="n">
        <f aca="false">SUMIF(Games!$A$2:$A$5969,$A366,Games!$S$2:$S$5969)+SUMIF(Games!$B$2:$B$5969,$A366,Games!$T$2:$T$5969)</f>
        <v>-13.1245881781305</v>
      </c>
      <c r="I366" s="0" t="n">
        <f aca="false">SUMIF(Games!$A$2:$A$5969,$A366,Games!$E$2:$E$5969)+SUMIF(Games!$B$2:$B$5969,$A366,Games!$F$2:$F$5969)</f>
        <v>67</v>
      </c>
      <c r="J366" s="0" t="n">
        <f aca="false">SUMIF(Games!$A$2:$A$5969,$A366,Games!$F$2:$F$5969)+SUMIF(Games!$B$2:$B$5969,$A366,Games!$E$2:$E$5969)</f>
        <v>90</v>
      </c>
      <c r="K366" s="0" t="n">
        <f aca="false">SUMIF(Games!$A$2:$A$5969,$A366,Games!$G$2:$G$5969)+SUMIF(Games!$B$2:$B$5969,$A366,Games!$H$2:$H$5969)</f>
        <v>36</v>
      </c>
      <c r="L366" s="0" t="n">
        <f aca="false">SUMIF(Games!$A$2:$A$5969,$A366,Games!$H$2:$H$5969)+SUMIF(Games!$B$2:$B$5969,$A366,Games!$G$2:$G$5969)</f>
        <v>22</v>
      </c>
      <c r="M366" s="0" t="n">
        <f aca="false">SUMIF(Games!$A:$A,$A366,Games!I:I)</f>
        <v>0</v>
      </c>
      <c r="N366" s="0" t="n">
        <f aca="false">COUNTIF(Games!$A:$A,$A366)-M366</f>
        <v>2</v>
      </c>
    </row>
    <row r="367" customFormat="false" ht="15" hidden="false" customHeight="false" outlineLevel="0" collapsed="false">
      <c r="A367" s="0" t="s">
        <v>657</v>
      </c>
      <c r="B367" s="0" t="n">
        <f aca="false">SUMIF(Games!$A$2:$A$5969,$A367,Games!$I$2:$I$5969)+SUMIF(Games!$B$2:$B$5969,$A367,Games!$J$2:$J$5969)</f>
        <v>0</v>
      </c>
      <c r="C367" s="0" t="n">
        <f aca="false">COUNTIF(Games!$A:$A,$A367)+COUNTIF(Games!$B:$B,$A367)-B367</f>
        <v>1</v>
      </c>
      <c r="D367" s="0" t="n">
        <f aca="false">SUMIF(Games!$A$2:$A$5969,$A367,Games!$M$2:$M$5969)+SUMIF(Games!$B$2:$B$5969,$A367,Games!$K$2:$K$5969)</f>
        <v>6</v>
      </c>
      <c r="E367" s="0" t="n">
        <f aca="false">SUMIF(Games!$A$2:$A$5969,$A367,Games!$N$2:$N$5969)+SUMIF(Games!$B$2:$B$5969,$A367,Games!$L$2:$L$5969)</f>
        <v>25</v>
      </c>
      <c r="F367" s="0" t="n">
        <f aca="false">SUMIF(Games!$A$2:$A$5969,$A367,Games!$Q$2:$Q$5969)+SUMIF(Games!$B$2:$B$5969,$A367,Games!$O$2:$O$5969)</f>
        <v>465</v>
      </c>
      <c r="G367" s="0" t="n">
        <f aca="false">SUMIF(Games!$A$2:$A$5969,$A367,Games!$R$2:$R$5969)+SUMIF(Games!$B$2:$B$5969,$A367,Games!$P$2:$P$5969)</f>
        <v>438</v>
      </c>
      <c r="H367" s="0" t="n">
        <f aca="false">SUMIF(Games!$A$2:$A$5969,$A367,Games!$S$2:$S$5969)+SUMIF(Games!$B$2:$B$5969,$A367,Games!$T$2:$T$5969)</f>
        <v>-11.7350766262994</v>
      </c>
      <c r="I367" s="0" t="n">
        <f aca="false">SUMIF(Games!$A$2:$A$5969,$A367,Games!$E$2:$E$5969)+SUMIF(Games!$B$2:$B$5969,$A367,Games!$F$2:$F$5969)</f>
        <v>27</v>
      </c>
      <c r="J367" s="0" t="n">
        <f aca="false">SUMIF(Games!$A$2:$A$5969,$A367,Games!$F$2:$F$5969)+SUMIF(Games!$B$2:$B$5969,$A367,Games!$E$2:$E$5969)</f>
        <v>61</v>
      </c>
      <c r="K367" s="0" t="n">
        <f aca="false">SUMIF(Games!$A$2:$A$5969,$A367,Games!$G$2:$G$5969)+SUMIF(Games!$B$2:$B$5969,$A367,Games!$H$2:$H$5969)</f>
        <v>19</v>
      </c>
      <c r="L367" s="0" t="n">
        <f aca="false">SUMIF(Games!$A$2:$A$5969,$A367,Games!$H$2:$H$5969)+SUMIF(Games!$B$2:$B$5969,$A367,Games!$G$2:$G$5969)</f>
        <v>15</v>
      </c>
      <c r="M367" s="0" t="n">
        <f aca="false">SUMIF(Games!$A:$A,$A367,Games!I:I)</f>
        <v>0</v>
      </c>
      <c r="N367" s="0" t="n">
        <f aca="false">COUNTIF(Games!$A:$A,$A367)-M367</f>
        <v>1</v>
      </c>
    </row>
    <row r="368" customFormat="false" ht="15" hidden="false" customHeight="false" outlineLevel="0" collapsed="false">
      <c r="A368" s="0" t="s">
        <v>707</v>
      </c>
      <c r="B368" s="0" t="n">
        <f aca="false">SUMIF(Games!$A$2:$A$5969,$A368,Games!$I$2:$I$5969)+SUMIF(Games!$B$2:$B$5969,$A368,Games!$J$2:$J$5969)</f>
        <v>0</v>
      </c>
      <c r="C368" s="0" t="n">
        <f aca="false">COUNTIF(Games!$A:$A,$A368)+COUNTIF(Games!$B:$B,$A368)-B368</f>
        <v>1</v>
      </c>
      <c r="D368" s="0" t="n">
        <f aca="false">SUMIF(Games!$A$2:$A$5969,$A368,Games!$M$2:$M$5969)+SUMIF(Games!$B$2:$B$5969,$A368,Games!$K$2:$K$5969)</f>
        <v>21</v>
      </c>
      <c r="E368" s="0" t="n">
        <f aca="false">SUMIF(Games!$A$2:$A$5969,$A368,Games!$N$2:$N$5969)+SUMIF(Games!$B$2:$B$5969,$A368,Games!$L$2:$L$5969)</f>
        <v>12</v>
      </c>
      <c r="F368" s="0" t="n">
        <f aca="false">SUMIF(Games!$A$2:$A$5969,$A368,Games!$Q$2:$Q$5969)+SUMIF(Games!$B$2:$B$5969,$A368,Games!$O$2:$O$5969)</f>
        <v>611</v>
      </c>
      <c r="G368" s="0" t="n">
        <f aca="false">SUMIF(Games!$A$2:$A$5969,$A368,Games!$R$2:$R$5969)+SUMIF(Games!$B$2:$B$5969,$A368,Games!$P$2:$P$5969)</f>
        <v>453</v>
      </c>
      <c r="H368" s="0" t="n">
        <f aca="false">SUMIF(Games!$A$2:$A$5969,$A368,Games!$S$2:$S$5969)+SUMIF(Games!$B$2:$B$5969,$A368,Games!$T$2:$T$5969)</f>
        <v>-4.64456596035543</v>
      </c>
      <c r="I368" s="0" t="n">
        <f aca="false">SUMIF(Games!$A$2:$A$5969,$A368,Games!$E$2:$E$5969)+SUMIF(Games!$B$2:$B$5969,$A368,Games!$F$2:$F$5969)</f>
        <v>36</v>
      </c>
      <c r="J368" s="0" t="n">
        <f aca="false">SUMIF(Games!$A$2:$A$5969,$A368,Games!$F$2:$F$5969)+SUMIF(Games!$B$2:$B$5969,$A368,Games!$E$2:$E$5969)</f>
        <v>48</v>
      </c>
      <c r="K368" s="0" t="n">
        <f aca="false">SUMIF(Games!$A$2:$A$5969,$A368,Games!$G$2:$G$5969)+SUMIF(Games!$B$2:$B$5969,$A368,Games!$H$2:$H$5969)</f>
        <v>16</v>
      </c>
      <c r="L368" s="0" t="n">
        <f aca="false">SUMIF(Games!$A$2:$A$5969,$A368,Games!$H$2:$H$5969)+SUMIF(Games!$B$2:$B$5969,$A368,Games!$G$2:$G$5969)</f>
        <v>6</v>
      </c>
      <c r="M368" s="0" t="n">
        <f aca="false">SUMIF(Games!$A:$A,$A368,Games!I:I)</f>
        <v>0</v>
      </c>
      <c r="N368" s="0" t="n">
        <f aca="false">COUNTIF(Games!$A:$A,$A368)-M368</f>
        <v>1</v>
      </c>
    </row>
    <row r="369" customFormat="false" ht="15" hidden="false" customHeight="false" outlineLevel="0" collapsed="false">
      <c r="A369" s="0" t="s">
        <v>563</v>
      </c>
      <c r="B369" s="0" t="n">
        <f aca="false">SUMIF(Games!$A$2:$A$5969,$A369,Games!$I$2:$I$5969)+SUMIF(Games!$B$2:$B$5969,$A369,Games!$J$2:$J$5969)</f>
        <v>0</v>
      </c>
      <c r="C369" s="0" t="n">
        <f aca="false">COUNTIF(Games!$A:$A,$A369)+COUNTIF(Games!$B:$B,$A369)-B369</f>
        <v>1</v>
      </c>
      <c r="D369" s="0" t="n">
        <f aca="false">SUMIF(Games!$A$2:$A$5969,$A369,Games!$M$2:$M$5969)+SUMIF(Games!$B$2:$B$5969,$A369,Games!$K$2:$K$5969)</f>
        <v>13</v>
      </c>
      <c r="E369" s="0" t="n">
        <f aca="false">SUMIF(Games!$A$2:$A$5969,$A369,Games!$N$2:$N$5969)+SUMIF(Games!$B$2:$B$5969,$A369,Games!$L$2:$L$5969)</f>
        <v>19</v>
      </c>
      <c r="F369" s="0" t="n">
        <f aca="false">SUMIF(Games!$A$2:$A$5969,$A369,Games!$Q$2:$Q$5969)+SUMIF(Games!$B$2:$B$5969,$A369,Games!$O$2:$O$5969)</f>
        <v>507</v>
      </c>
      <c r="G369" s="0" t="n">
        <f aca="false">SUMIF(Games!$A$2:$A$5969,$A369,Games!$R$2:$R$5969)+SUMIF(Games!$B$2:$B$5969,$A369,Games!$P$2:$P$5969)</f>
        <v>473</v>
      </c>
      <c r="H369" s="0" t="n">
        <f aca="false">SUMIF(Games!$A$2:$A$5969,$A369,Games!$S$2:$S$5969)+SUMIF(Games!$B$2:$B$5969,$A369,Games!$T$2:$T$5969)</f>
        <v>-4.87177933673469</v>
      </c>
      <c r="I369" s="0" t="n">
        <f aca="false">SUMIF(Games!$A$2:$A$5969,$A369,Games!$E$2:$E$5969)+SUMIF(Games!$B$2:$B$5969,$A369,Games!$F$2:$F$5969)</f>
        <v>39</v>
      </c>
      <c r="J369" s="0" t="n">
        <f aca="false">SUMIF(Games!$A$2:$A$5969,$A369,Games!$F$2:$F$5969)+SUMIF(Games!$B$2:$B$5969,$A369,Games!$E$2:$E$5969)</f>
        <v>50</v>
      </c>
      <c r="K369" s="0" t="n">
        <f aca="false">SUMIF(Games!$A$2:$A$5969,$A369,Games!$G$2:$G$5969)+SUMIF(Games!$B$2:$B$5969,$A369,Games!$H$2:$H$5969)</f>
        <v>22</v>
      </c>
      <c r="L369" s="0" t="n">
        <f aca="false">SUMIF(Games!$A$2:$A$5969,$A369,Games!$H$2:$H$5969)+SUMIF(Games!$B$2:$B$5969,$A369,Games!$G$2:$G$5969)</f>
        <v>15</v>
      </c>
      <c r="M369" s="0" t="n">
        <f aca="false">SUMIF(Games!$A:$A,$A369,Games!I:I)</f>
        <v>0</v>
      </c>
      <c r="N369" s="0" t="n">
        <f aca="false">COUNTIF(Games!$A:$A,$A369)-M369</f>
        <v>1</v>
      </c>
    </row>
    <row r="370" customFormat="false" ht="15" hidden="false" customHeight="false" outlineLevel="0" collapsed="false">
      <c r="A370" s="0" t="s">
        <v>610</v>
      </c>
      <c r="B370" s="0" t="n">
        <f aca="false">SUMIF(Games!$A$2:$A$5969,$A370,Games!$I$2:$I$5969)+SUMIF(Games!$B$2:$B$5969,$A370,Games!$J$2:$J$5969)</f>
        <v>0</v>
      </c>
      <c r="C370" s="0" t="n">
        <f aca="false">COUNTIF(Games!$A:$A,$A370)+COUNTIF(Games!$B:$B,$A370)-B370</f>
        <v>1</v>
      </c>
      <c r="D370" s="0" t="n">
        <f aca="false">SUMIF(Games!$A$2:$A$5969,$A370,Games!$M$2:$M$5969)+SUMIF(Games!$B$2:$B$5969,$A370,Games!$K$2:$K$5969)</f>
        <v>22</v>
      </c>
      <c r="E370" s="0" t="n">
        <f aca="false">SUMIF(Games!$A$2:$A$5969,$A370,Games!$N$2:$N$5969)+SUMIF(Games!$B$2:$B$5969,$A370,Games!$L$2:$L$5969)</f>
        <v>10</v>
      </c>
      <c r="F370" s="0" t="n">
        <f aca="false">SUMIF(Games!$A$2:$A$5969,$A370,Games!$Q$2:$Q$5969)+SUMIF(Games!$B$2:$B$5969,$A370,Games!$O$2:$O$5969)</f>
        <v>489</v>
      </c>
      <c r="G370" s="0" t="n">
        <f aca="false">SUMIF(Games!$A$2:$A$5969,$A370,Games!$R$2:$R$5969)+SUMIF(Games!$B$2:$B$5969,$A370,Games!$P$2:$P$5969)</f>
        <v>510</v>
      </c>
      <c r="H370" s="0" t="n">
        <f aca="false">SUMIF(Games!$A$2:$A$5969,$A370,Games!$S$2:$S$5969)+SUMIF(Games!$B$2:$B$5969,$A370,Games!$T$2:$T$5969)</f>
        <v>-4.78603603603604</v>
      </c>
      <c r="I370" s="0" t="n">
        <f aca="false">SUMIF(Games!$A$2:$A$5969,$A370,Games!$E$2:$E$5969)+SUMIF(Games!$B$2:$B$5969,$A370,Games!$F$2:$F$5969)</f>
        <v>29</v>
      </c>
      <c r="J370" s="0" t="n">
        <f aca="false">SUMIF(Games!$A$2:$A$5969,$A370,Games!$F$2:$F$5969)+SUMIF(Games!$B$2:$B$5969,$A370,Games!$E$2:$E$5969)</f>
        <v>48</v>
      </c>
      <c r="K370" s="0" t="n">
        <f aca="false">SUMIF(Games!$A$2:$A$5969,$A370,Games!$G$2:$G$5969)+SUMIF(Games!$B$2:$B$5969,$A370,Games!$H$2:$H$5969)</f>
        <v>29</v>
      </c>
      <c r="L370" s="0" t="n">
        <f aca="false">SUMIF(Games!$A$2:$A$5969,$A370,Games!$H$2:$H$5969)+SUMIF(Games!$B$2:$B$5969,$A370,Games!$G$2:$G$5969)</f>
        <v>11</v>
      </c>
      <c r="M370" s="0" t="n">
        <f aca="false">SUMIF(Games!$A:$A,$A370,Games!I:I)</f>
        <v>0</v>
      </c>
      <c r="N370" s="0" t="n">
        <f aca="false">COUNTIF(Games!$A:$A,$A370)-M370</f>
        <v>1</v>
      </c>
    </row>
    <row r="371" customFormat="false" ht="15" hidden="false" customHeight="false" outlineLevel="0" collapsed="false">
      <c r="A371" s="0" t="s">
        <v>666</v>
      </c>
      <c r="B371" s="0" t="n">
        <f aca="false">SUMIF(Games!$A$2:$A$5969,$A371,Games!$I$2:$I$5969)+SUMIF(Games!$B$2:$B$5969,$A371,Games!$J$2:$J$5969)</f>
        <v>0</v>
      </c>
      <c r="C371" s="0" t="n">
        <f aca="false">COUNTIF(Games!$A:$A,$A371)+COUNTIF(Games!$B:$B,$A371)-B371</f>
        <v>1</v>
      </c>
      <c r="D371" s="0" t="n">
        <f aca="false">SUMIF(Games!$A$2:$A$5969,$A371,Games!$M$2:$M$5969)+SUMIF(Games!$B$2:$B$5969,$A371,Games!$K$2:$K$5969)</f>
        <v>20</v>
      </c>
      <c r="E371" s="0" t="n">
        <f aca="false">SUMIF(Games!$A$2:$A$5969,$A371,Games!$N$2:$N$5969)+SUMIF(Games!$B$2:$B$5969,$A371,Games!$L$2:$L$5969)</f>
        <v>15</v>
      </c>
      <c r="F371" s="0" t="n">
        <f aca="false">SUMIF(Games!$A$2:$A$5969,$A371,Games!$Q$2:$Q$5969)+SUMIF(Games!$B$2:$B$5969,$A371,Games!$O$2:$O$5969)</f>
        <v>530</v>
      </c>
      <c r="G371" s="0" t="n">
        <f aca="false">SUMIF(Games!$A$2:$A$5969,$A371,Games!$R$2:$R$5969)+SUMIF(Games!$B$2:$B$5969,$A371,Games!$P$2:$P$5969)</f>
        <v>524</v>
      </c>
      <c r="H371" s="0" t="n">
        <f aca="false">SUMIF(Games!$A$2:$A$5969,$A371,Games!$S$2:$S$5969)+SUMIF(Games!$B$2:$B$5969,$A371,Games!$T$2:$T$5969)</f>
        <v>-5.96584440227704</v>
      </c>
      <c r="I371" s="0" t="n">
        <f aca="false">SUMIF(Games!$A$2:$A$5969,$A371,Games!$E$2:$E$5969)+SUMIF(Games!$B$2:$B$5969,$A371,Games!$F$2:$F$5969)</f>
        <v>31</v>
      </c>
      <c r="J371" s="0" t="n">
        <f aca="false">SUMIF(Games!$A$2:$A$5969,$A371,Games!$F$2:$F$5969)+SUMIF(Games!$B$2:$B$5969,$A371,Games!$E$2:$E$5969)</f>
        <v>58</v>
      </c>
      <c r="K371" s="0" t="n">
        <f aca="false">SUMIF(Games!$A$2:$A$5969,$A371,Games!$G$2:$G$5969)+SUMIF(Games!$B$2:$B$5969,$A371,Games!$H$2:$H$5969)</f>
        <v>10</v>
      </c>
      <c r="L371" s="0" t="n">
        <f aca="false">SUMIF(Games!$A$2:$A$5969,$A371,Games!$H$2:$H$5969)+SUMIF(Games!$B$2:$B$5969,$A371,Games!$G$2:$G$5969)</f>
        <v>13</v>
      </c>
      <c r="M371" s="0" t="n">
        <f aca="false">SUMIF(Games!$A:$A,$A371,Games!I:I)</f>
        <v>0</v>
      </c>
      <c r="N371" s="0" t="n">
        <f aca="false">COUNTIF(Games!$A:$A,$A371)-M371</f>
        <v>1</v>
      </c>
    </row>
    <row r="372" customFormat="false" ht="15" hidden="false" customHeight="false" outlineLevel="0" collapsed="false">
      <c r="A372" s="0" t="s">
        <v>671</v>
      </c>
      <c r="B372" s="0" t="n">
        <f aca="false">SUMIF(Games!$A$2:$A$5969,$A372,Games!$I$2:$I$5969)+SUMIF(Games!$B$2:$B$5969,$A372,Games!$J$2:$J$5969)</f>
        <v>0</v>
      </c>
      <c r="C372" s="0" t="n">
        <f aca="false">COUNTIF(Games!$A:$A,$A372)+COUNTIF(Games!$B:$B,$A372)-B372</f>
        <v>1</v>
      </c>
      <c r="D372" s="0" t="n">
        <f aca="false">SUMIF(Games!$A$2:$A$5969,$A372,Games!$M$2:$M$5969)+SUMIF(Games!$B$2:$B$5969,$A372,Games!$K$2:$K$5969)</f>
        <v>18</v>
      </c>
      <c r="E372" s="0" t="n">
        <f aca="false">SUMIF(Games!$A$2:$A$5969,$A372,Games!$N$2:$N$5969)+SUMIF(Games!$B$2:$B$5969,$A372,Games!$L$2:$L$5969)</f>
        <v>13</v>
      </c>
      <c r="F372" s="0" t="n">
        <f aca="false">SUMIF(Games!$A$2:$A$5969,$A372,Games!$Q$2:$Q$5969)+SUMIF(Games!$B$2:$B$5969,$A372,Games!$O$2:$O$5969)</f>
        <v>452</v>
      </c>
      <c r="G372" s="0" t="n">
        <f aca="false">SUMIF(Games!$A$2:$A$5969,$A372,Games!$R$2:$R$5969)+SUMIF(Games!$B$2:$B$5969,$A372,Games!$P$2:$P$5969)</f>
        <v>498</v>
      </c>
      <c r="H372" s="0" t="n">
        <f aca="false">SUMIF(Games!$A$2:$A$5969,$A372,Games!$S$2:$S$5969)+SUMIF(Games!$B$2:$B$5969,$A372,Games!$T$2:$T$5969)</f>
        <v>-6.59490662139219</v>
      </c>
      <c r="I372" s="0" t="n">
        <f aca="false">SUMIF(Games!$A$2:$A$5969,$A372,Games!$E$2:$E$5969)+SUMIF(Games!$B$2:$B$5969,$A372,Games!$F$2:$F$5969)</f>
        <v>35</v>
      </c>
      <c r="J372" s="0" t="n">
        <f aca="false">SUMIF(Games!$A$2:$A$5969,$A372,Games!$F$2:$F$5969)+SUMIF(Games!$B$2:$B$5969,$A372,Games!$E$2:$E$5969)</f>
        <v>49</v>
      </c>
      <c r="K372" s="0" t="n">
        <f aca="false">SUMIF(Games!$A$2:$A$5969,$A372,Games!$G$2:$G$5969)+SUMIF(Games!$B$2:$B$5969,$A372,Games!$H$2:$H$5969)</f>
        <v>16</v>
      </c>
      <c r="L372" s="0" t="n">
        <f aca="false">SUMIF(Games!$A$2:$A$5969,$A372,Games!$H$2:$H$5969)+SUMIF(Games!$B$2:$B$5969,$A372,Games!$G$2:$G$5969)</f>
        <v>9</v>
      </c>
      <c r="M372" s="0" t="n">
        <f aca="false">SUMIF(Games!$A:$A,$A372,Games!I:I)</f>
        <v>0</v>
      </c>
      <c r="N372" s="0" t="n">
        <f aca="false">COUNTIF(Games!$A:$A,$A372)-M372</f>
        <v>1</v>
      </c>
    </row>
    <row r="373" customFormat="false" ht="15" hidden="false" customHeight="false" outlineLevel="0" collapsed="false">
      <c r="A373" s="0" t="s">
        <v>568</v>
      </c>
      <c r="B373" s="0" t="n">
        <f aca="false">SUMIF(Games!$A$2:$A$5969,$A373,Games!$I$2:$I$5969)+SUMIF(Games!$B$2:$B$5969,$A373,Games!$J$2:$J$5969)</f>
        <v>0</v>
      </c>
      <c r="C373" s="0" t="n">
        <f aca="false">COUNTIF(Games!$A:$A,$A373)+COUNTIF(Games!$B:$B,$A373)-B373</f>
        <v>1</v>
      </c>
      <c r="D373" s="0" t="n">
        <f aca="false">SUMIF(Games!$A$2:$A$5969,$A373,Games!$M$2:$M$5969)+SUMIF(Games!$B$2:$B$5969,$A373,Games!$K$2:$K$5969)</f>
        <v>19</v>
      </c>
      <c r="E373" s="0" t="n">
        <f aca="false">SUMIF(Games!$A$2:$A$5969,$A373,Games!$N$2:$N$5969)+SUMIF(Games!$B$2:$B$5969,$A373,Games!$L$2:$L$5969)</f>
        <v>15</v>
      </c>
      <c r="F373" s="0" t="n">
        <f aca="false">SUMIF(Games!$A$2:$A$5969,$A373,Games!$Q$2:$Q$5969)+SUMIF(Games!$B$2:$B$5969,$A373,Games!$O$2:$O$5969)</f>
        <v>533</v>
      </c>
      <c r="G373" s="0" t="n">
        <f aca="false">SUMIF(Games!$A$2:$A$5969,$A373,Games!$R$2:$R$5969)+SUMIF(Games!$B$2:$B$5969,$A373,Games!$P$2:$P$5969)</f>
        <v>507</v>
      </c>
      <c r="H373" s="0" t="n">
        <f aca="false">SUMIF(Games!$A$2:$A$5969,$A373,Games!$S$2:$S$5969)+SUMIF(Games!$B$2:$B$5969,$A373,Games!$T$2:$T$5969)</f>
        <v>-6.45220588235294</v>
      </c>
      <c r="I373" s="0" t="n">
        <f aca="false">SUMIF(Games!$A$2:$A$5969,$A373,Games!$E$2:$E$5969)+SUMIF(Games!$B$2:$B$5969,$A373,Games!$F$2:$F$5969)</f>
        <v>43</v>
      </c>
      <c r="J373" s="0" t="n">
        <f aca="false">SUMIF(Games!$A$2:$A$5969,$A373,Games!$F$2:$F$5969)+SUMIF(Games!$B$2:$B$5969,$A373,Games!$E$2:$E$5969)</f>
        <v>52</v>
      </c>
      <c r="K373" s="0" t="n">
        <f aca="false">SUMIF(Games!$A$2:$A$5969,$A373,Games!$G$2:$G$5969)+SUMIF(Games!$B$2:$B$5969,$A373,Games!$H$2:$H$5969)</f>
        <v>29</v>
      </c>
      <c r="L373" s="0" t="n">
        <f aca="false">SUMIF(Games!$A$2:$A$5969,$A373,Games!$H$2:$H$5969)+SUMIF(Games!$B$2:$B$5969,$A373,Games!$G$2:$G$5969)</f>
        <v>22</v>
      </c>
      <c r="M373" s="0" t="n">
        <f aca="false">SUMIF(Games!$A:$A,$A373,Games!I:I)</f>
        <v>0</v>
      </c>
      <c r="N373" s="0" t="n">
        <f aca="false">COUNTIF(Games!$A:$A,$A373)-M373</f>
        <v>1</v>
      </c>
    </row>
    <row r="374" customFormat="false" ht="15" hidden="false" customHeight="false" outlineLevel="0" collapsed="false">
      <c r="A374" s="0" t="s">
        <v>532</v>
      </c>
      <c r="B374" s="0" t="n">
        <f aca="false">SUMIF(Games!$A$2:$A$5969,$A374,Games!$I$2:$I$5969)+SUMIF(Games!$B$2:$B$5969,$A374,Games!$J$2:$J$5969)</f>
        <v>0</v>
      </c>
      <c r="C374" s="0" t="n">
        <f aca="false">COUNTIF(Games!$A:$A,$A374)+COUNTIF(Games!$B:$B,$A374)-B374</f>
        <v>4</v>
      </c>
      <c r="D374" s="0" t="n">
        <f aca="false">SUMIF(Games!$A$2:$A$5969,$A374,Games!$M$2:$M$5969)+SUMIF(Games!$B$2:$B$5969,$A374,Games!$K$2:$K$5969)</f>
        <v>70</v>
      </c>
      <c r="E374" s="0" t="n">
        <f aca="false">SUMIF(Games!$A$2:$A$5969,$A374,Games!$N$2:$N$5969)+SUMIF(Games!$B$2:$B$5969,$A374,Games!$L$2:$L$5969)</f>
        <v>57</v>
      </c>
      <c r="F374" s="0" t="n">
        <f aca="false">SUMIF(Games!$A$2:$A$5969,$A374,Games!$Q$2:$Q$5969)+SUMIF(Games!$B$2:$B$5969,$A374,Games!$O$2:$O$5969)</f>
        <v>1920</v>
      </c>
      <c r="G374" s="0" t="n">
        <f aca="false">SUMIF(Games!$A$2:$A$5969,$A374,Games!$R$2:$R$5969)+SUMIF(Games!$B$2:$B$5969,$A374,Games!$P$2:$P$5969)</f>
        <v>1963</v>
      </c>
      <c r="H374" s="0" t="n">
        <f aca="false">SUMIF(Games!$A$2:$A$5969,$A374,Games!$S$2:$S$5969)+SUMIF(Games!$B$2:$B$5969,$A374,Games!$T$2:$T$5969)</f>
        <v>-25.1005946329109</v>
      </c>
      <c r="I374" s="0" t="n">
        <f aca="false">SUMIF(Games!$A$2:$A$5969,$A374,Games!$E$2:$E$5969)+SUMIF(Games!$B$2:$B$5969,$A374,Games!$F$2:$F$5969)</f>
        <v>111</v>
      </c>
      <c r="J374" s="0" t="n">
        <f aca="false">SUMIF(Games!$A$2:$A$5969,$A374,Games!$F$2:$F$5969)+SUMIF(Games!$B$2:$B$5969,$A374,Games!$E$2:$E$5969)</f>
        <v>219</v>
      </c>
      <c r="K374" s="0" t="n">
        <f aca="false">SUMIF(Games!$A$2:$A$5969,$A374,Games!$G$2:$G$5969)+SUMIF(Games!$B$2:$B$5969,$A374,Games!$H$2:$H$5969)</f>
        <v>59</v>
      </c>
      <c r="L374" s="0" t="n">
        <f aca="false">SUMIF(Games!$A$2:$A$5969,$A374,Games!$H$2:$H$5969)+SUMIF(Games!$B$2:$B$5969,$A374,Games!$G$2:$G$5969)</f>
        <v>57</v>
      </c>
      <c r="M374" s="0" t="n">
        <f aca="false">SUMIF(Games!$A:$A,$A374,Games!I:I)</f>
        <v>0</v>
      </c>
      <c r="N374" s="0" t="n">
        <f aca="false">COUNTIF(Games!$A:$A,$A374)-M374</f>
        <v>4</v>
      </c>
    </row>
    <row r="375" customFormat="false" ht="15" hidden="false" customHeight="false" outlineLevel="0" collapsed="false">
      <c r="A375" s="0" t="s">
        <v>585</v>
      </c>
      <c r="B375" s="0" t="n">
        <f aca="false">SUMIF(Games!$A$2:$A$5969,$A375,Games!$I$2:$I$5969)+SUMIF(Games!$B$2:$B$5969,$A375,Games!$J$2:$J$5969)</f>
        <v>0</v>
      </c>
      <c r="C375" s="0" t="n">
        <f aca="false">COUNTIF(Games!$A:$A,$A375)+COUNTIF(Games!$B:$B,$A375)-B375</f>
        <v>1</v>
      </c>
      <c r="D375" s="0" t="n">
        <f aca="false">SUMIF(Games!$A$2:$A$5969,$A375,Games!$M$2:$M$5969)+SUMIF(Games!$B$2:$B$5969,$A375,Games!$K$2:$K$5969)</f>
        <v>20</v>
      </c>
      <c r="E375" s="0" t="n">
        <f aca="false">SUMIF(Games!$A$2:$A$5969,$A375,Games!$N$2:$N$5969)+SUMIF(Games!$B$2:$B$5969,$A375,Games!$L$2:$L$5969)</f>
        <v>11</v>
      </c>
      <c r="F375" s="0" t="n">
        <f aca="false">SUMIF(Games!$A$2:$A$5969,$A375,Games!$Q$2:$Q$5969)+SUMIF(Games!$B$2:$B$5969,$A375,Games!$O$2:$O$5969)</f>
        <v>456</v>
      </c>
      <c r="G375" s="0" t="n">
        <f aca="false">SUMIF(Games!$A$2:$A$5969,$A375,Games!$R$2:$R$5969)+SUMIF(Games!$B$2:$B$5969,$A375,Games!$P$2:$P$5969)</f>
        <v>479</v>
      </c>
      <c r="H375" s="0" t="n">
        <f aca="false">SUMIF(Games!$A$2:$A$5969,$A375,Games!$S$2:$S$5969)+SUMIF(Games!$B$2:$B$5969,$A375,Games!$T$2:$T$5969)</f>
        <v>-5.45351043643264</v>
      </c>
      <c r="I375" s="0" t="n">
        <f aca="false">SUMIF(Games!$A$2:$A$5969,$A375,Games!$E$2:$E$5969)+SUMIF(Games!$B$2:$B$5969,$A375,Games!$F$2:$F$5969)</f>
        <v>25</v>
      </c>
      <c r="J375" s="0" t="n">
        <f aca="false">SUMIF(Games!$A$2:$A$5969,$A375,Games!$F$2:$F$5969)+SUMIF(Games!$B$2:$B$5969,$A375,Games!$E$2:$E$5969)</f>
        <v>39</v>
      </c>
      <c r="K375" s="0" t="n">
        <f aca="false">SUMIF(Games!$A$2:$A$5969,$A375,Games!$G$2:$G$5969)+SUMIF(Games!$B$2:$B$5969,$A375,Games!$H$2:$H$5969)</f>
        <v>14</v>
      </c>
      <c r="L375" s="0" t="n">
        <f aca="false">SUMIF(Games!$A$2:$A$5969,$A375,Games!$H$2:$H$5969)+SUMIF(Games!$B$2:$B$5969,$A375,Games!$G$2:$G$5969)</f>
        <v>12</v>
      </c>
      <c r="M375" s="0" t="n">
        <f aca="false">SUMIF(Games!$A:$A,$A375,Games!I:I)</f>
        <v>0</v>
      </c>
      <c r="N375" s="0" t="n">
        <f aca="false">COUNTIF(Games!$A:$A,$A375)-M375</f>
        <v>1</v>
      </c>
    </row>
    <row r="376" customFormat="false" ht="15" hidden="false" customHeight="false" outlineLevel="0" collapsed="false">
      <c r="A376" s="0" t="s">
        <v>547</v>
      </c>
      <c r="B376" s="0" t="n">
        <f aca="false">SUMIF(Games!$A$2:$A$5969,$A376,Games!$I$2:$I$5969)+SUMIF(Games!$B$2:$B$5969,$A376,Games!$J$2:$J$5969)</f>
        <v>0</v>
      </c>
      <c r="C376" s="0" t="n">
        <f aca="false">COUNTIF(Games!$A:$A,$A376)+COUNTIF(Games!$B:$B,$A376)-B376</f>
        <v>4</v>
      </c>
      <c r="D376" s="0" t="n">
        <f aca="false">SUMIF(Games!$A$2:$A$5969,$A376,Games!$M$2:$M$5969)+SUMIF(Games!$B$2:$B$5969,$A376,Games!$K$2:$K$5969)</f>
        <v>58</v>
      </c>
      <c r="E376" s="0" t="n">
        <f aca="false">SUMIF(Games!$A$2:$A$5969,$A376,Games!$N$2:$N$5969)+SUMIF(Games!$B$2:$B$5969,$A376,Games!$L$2:$L$5969)</f>
        <v>71</v>
      </c>
      <c r="F376" s="0" t="n">
        <f aca="false">SUMIF(Games!$A$2:$A$5969,$A376,Games!$Q$2:$Q$5969)+SUMIF(Games!$B$2:$B$5969,$A376,Games!$O$2:$O$5969)</f>
        <v>1863</v>
      </c>
      <c r="G376" s="0" t="n">
        <f aca="false">SUMIF(Games!$A$2:$A$5969,$A376,Games!$R$2:$R$5969)+SUMIF(Games!$B$2:$B$5969,$A376,Games!$P$2:$P$5969)</f>
        <v>1945</v>
      </c>
      <c r="H376" s="0" t="n">
        <f aca="false">SUMIF(Games!$A$2:$A$5969,$A376,Games!$S$2:$S$5969)+SUMIF(Games!$B$2:$B$5969,$A376,Games!$T$2:$T$5969)</f>
        <v>-25.5441010375449</v>
      </c>
      <c r="I376" s="0" t="n">
        <f aca="false">SUMIF(Games!$A$2:$A$5969,$A376,Games!$E$2:$E$5969)+SUMIF(Games!$B$2:$B$5969,$A376,Games!$F$2:$F$5969)</f>
        <v>133</v>
      </c>
      <c r="J376" s="0" t="n">
        <f aca="false">SUMIF(Games!$A$2:$A$5969,$A376,Games!$F$2:$F$5969)+SUMIF(Games!$B$2:$B$5969,$A376,Games!$E$2:$E$5969)</f>
        <v>174</v>
      </c>
      <c r="K376" s="0" t="n">
        <f aca="false">SUMIF(Games!$A$2:$A$5969,$A376,Games!$G$2:$G$5969)+SUMIF(Games!$B$2:$B$5969,$A376,Games!$H$2:$H$5969)</f>
        <v>80</v>
      </c>
      <c r="L376" s="0" t="n">
        <f aca="false">SUMIF(Games!$A$2:$A$5969,$A376,Games!$H$2:$H$5969)+SUMIF(Games!$B$2:$B$5969,$A376,Games!$G$2:$G$5969)</f>
        <v>47</v>
      </c>
      <c r="M376" s="0" t="n">
        <f aca="false">SUMIF(Games!$A:$A,$A376,Games!I:I)</f>
        <v>0</v>
      </c>
      <c r="N376" s="0" t="n">
        <f aca="false">COUNTIF(Games!$A:$A,$A376)-M376</f>
        <v>4</v>
      </c>
    </row>
    <row r="377" customFormat="false" ht="15" hidden="false" customHeight="false" outlineLevel="0" collapsed="false">
      <c r="A377" s="0" t="s">
        <v>513</v>
      </c>
      <c r="B377" s="0" t="n">
        <f aca="false">SUMIF(Games!$A$2:$A$5969,$A377,Games!$I$2:$I$5969)+SUMIF(Games!$B$2:$B$5969,$A377,Games!$J$2:$J$5969)</f>
        <v>0</v>
      </c>
      <c r="C377" s="0" t="n">
        <f aca="false">COUNTIF(Games!$A:$A,$A377)+COUNTIF(Games!$B:$B,$A377)-B377</f>
        <v>2</v>
      </c>
      <c r="D377" s="0" t="n">
        <f aca="false">SUMIF(Games!$A$2:$A$5969,$A377,Games!$M$2:$M$5969)+SUMIF(Games!$B$2:$B$5969,$A377,Games!$K$2:$K$5969)</f>
        <v>28</v>
      </c>
      <c r="E377" s="0" t="n">
        <f aca="false">SUMIF(Games!$A$2:$A$5969,$A377,Games!$N$2:$N$5969)+SUMIF(Games!$B$2:$B$5969,$A377,Games!$L$2:$L$5969)</f>
        <v>38</v>
      </c>
      <c r="F377" s="0" t="n">
        <f aca="false">SUMIF(Games!$A$2:$A$5969,$A377,Games!$Q$2:$Q$5969)+SUMIF(Games!$B$2:$B$5969,$A377,Games!$O$2:$O$5969)</f>
        <v>1018</v>
      </c>
      <c r="G377" s="0" t="n">
        <f aca="false">SUMIF(Games!$A$2:$A$5969,$A377,Games!$R$2:$R$5969)+SUMIF(Games!$B$2:$B$5969,$A377,Games!$P$2:$P$5969)</f>
        <v>977</v>
      </c>
      <c r="H377" s="0" t="n">
        <f aca="false">SUMIF(Games!$A$2:$A$5969,$A377,Games!$S$2:$S$5969)+SUMIF(Games!$B$2:$B$5969,$A377,Games!$T$2:$T$5969)</f>
        <v>-14.7957948523375</v>
      </c>
      <c r="I377" s="0" t="n">
        <f aca="false">SUMIF(Games!$A$2:$A$5969,$A377,Games!$E$2:$E$5969)+SUMIF(Games!$B$2:$B$5969,$A377,Games!$F$2:$F$5969)</f>
        <v>85</v>
      </c>
      <c r="J377" s="0" t="n">
        <f aca="false">SUMIF(Games!$A$2:$A$5969,$A377,Games!$F$2:$F$5969)+SUMIF(Games!$B$2:$B$5969,$A377,Games!$E$2:$E$5969)</f>
        <v>113</v>
      </c>
      <c r="K377" s="0" t="n">
        <f aca="false">SUMIF(Games!$A$2:$A$5969,$A377,Games!$G$2:$G$5969)+SUMIF(Games!$B$2:$B$5969,$A377,Games!$H$2:$H$5969)</f>
        <v>48</v>
      </c>
      <c r="L377" s="0" t="n">
        <f aca="false">SUMIF(Games!$A$2:$A$5969,$A377,Games!$H$2:$H$5969)+SUMIF(Games!$B$2:$B$5969,$A377,Games!$G$2:$G$5969)</f>
        <v>32</v>
      </c>
      <c r="M377" s="0" t="n">
        <f aca="false">SUMIF(Games!$A:$A,$A377,Games!I:I)</f>
        <v>0</v>
      </c>
      <c r="N377" s="0" t="n">
        <f aca="false">COUNTIF(Games!$A:$A,$A377)-M377</f>
        <v>2</v>
      </c>
    </row>
    <row r="378" customFormat="false" ht="15" hidden="false" customHeight="false" outlineLevel="0" collapsed="false">
      <c r="A378" s="0" t="s">
        <v>467</v>
      </c>
      <c r="B378" s="0" t="n">
        <f aca="false">SUMIF(Games!$A$2:$A$5969,$A378,Games!$I$2:$I$5969)+SUMIF(Games!$B$2:$B$5969,$A378,Games!$J$2:$J$5969)</f>
        <v>0</v>
      </c>
      <c r="C378" s="0" t="n">
        <f aca="false">COUNTIF(Games!$A:$A,$A378)+COUNTIF(Games!$B:$B,$A378)-B378</f>
        <v>1</v>
      </c>
      <c r="D378" s="0" t="n">
        <f aca="false">SUMIF(Games!$A$2:$A$5969,$A378,Games!$M$2:$M$5969)+SUMIF(Games!$B$2:$B$5969,$A378,Games!$K$2:$K$5969)</f>
        <v>19</v>
      </c>
      <c r="E378" s="0" t="n">
        <f aca="false">SUMIF(Games!$A$2:$A$5969,$A378,Games!$N$2:$N$5969)+SUMIF(Games!$B$2:$B$5969,$A378,Games!$L$2:$L$5969)</f>
        <v>16</v>
      </c>
      <c r="F378" s="0" t="n">
        <f aca="false">SUMIF(Games!$A$2:$A$5969,$A378,Games!$Q$2:$Q$5969)+SUMIF(Games!$B$2:$B$5969,$A378,Games!$O$2:$O$5969)</f>
        <v>472</v>
      </c>
      <c r="G378" s="0" t="n">
        <f aca="false">SUMIF(Games!$A$2:$A$5969,$A378,Games!$R$2:$R$5969)+SUMIF(Games!$B$2:$B$5969,$A378,Games!$P$2:$P$5969)</f>
        <v>580</v>
      </c>
      <c r="H378" s="0" t="n">
        <f aca="false">SUMIF(Games!$A$2:$A$5969,$A378,Games!$S$2:$S$5969)+SUMIF(Games!$B$2:$B$5969,$A378,Games!$T$2:$T$5969)</f>
        <v>-4.28462791960891</v>
      </c>
      <c r="I378" s="0" t="n">
        <f aca="false">SUMIF(Games!$A$2:$A$5969,$A378,Games!$E$2:$E$5969)+SUMIF(Games!$B$2:$B$5969,$A378,Games!$F$2:$F$5969)</f>
        <v>29</v>
      </c>
      <c r="J378" s="0" t="n">
        <f aca="false">SUMIF(Games!$A$2:$A$5969,$A378,Games!$F$2:$F$5969)+SUMIF(Games!$B$2:$B$5969,$A378,Games!$E$2:$E$5969)</f>
        <v>44</v>
      </c>
      <c r="K378" s="0" t="n">
        <f aca="false">SUMIF(Games!$A$2:$A$5969,$A378,Games!$G$2:$G$5969)+SUMIF(Games!$B$2:$B$5969,$A378,Games!$H$2:$H$5969)</f>
        <v>11</v>
      </c>
      <c r="L378" s="0" t="n">
        <f aca="false">SUMIF(Games!$A$2:$A$5969,$A378,Games!$H$2:$H$5969)+SUMIF(Games!$B$2:$B$5969,$A378,Games!$G$2:$G$5969)</f>
        <v>17</v>
      </c>
      <c r="M378" s="0" t="n">
        <f aca="false">SUMIF(Games!$A:$A,$A378,Games!I:I)</f>
        <v>0</v>
      </c>
      <c r="N378" s="0" t="n">
        <f aca="false">COUNTIF(Games!$A:$A,$A378)-M378</f>
        <v>1</v>
      </c>
    </row>
    <row r="379" customFormat="false" ht="15" hidden="false" customHeight="false" outlineLevel="0" collapsed="false">
      <c r="A379" s="0" t="s">
        <v>415</v>
      </c>
      <c r="B379" s="0" t="n">
        <f aca="false">SUMIF(Games!$A$2:$A$5969,$A379,Games!$I$2:$I$5969)+SUMIF(Games!$B$2:$B$5969,$A379,Games!$J$2:$J$5969)</f>
        <v>0</v>
      </c>
      <c r="C379" s="0" t="n">
        <f aca="false">COUNTIF(Games!$A:$A,$A379)+COUNTIF(Games!$B:$B,$A379)-B379</f>
        <v>2</v>
      </c>
      <c r="D379" s="0" t="n">
        <f aca="false">SUMIF(Games!$A$2:$A$5969,$A379,Games!$M$2:$M$5969)+SUMIF(Games!$B$2:$B$5969,$A379,Games!$K$2:$K$5969)</f>
        <v>44</v>
      </c>
      <c r="E379" s="0" t="n">
        <f aca="false">SUMIF(Games!$A$2:$A$5969,$A379,Games!$N$2:$N$5969)+SUMIF(Games!$B$2:$B$5969,$A379,Games!$L$2:$L$5969)</f>
        <v>22</v>
      </c>
      <c r="F379" s="0" t="n">
        <f aca="false">SUMIF(Games!$A$2:$A$5969,$A379,Games!$Q$2:$Q$5969)+SUMIF(Games!$B$2:$B$5969,$A379,Games!$O$2:$O$5969)</f>
        <v>1034</v>
      </c>
      <c r="G379" s="0" t="n">
        <f aca="false">SUMIF(Games!$A$2:$A$5969,$A379,Games!$R$2:$R$5969)+SUMIF(Games!$B$2:$B$5969,$A379,Games!$P$2:$P$5969)</f>
        <v>980</v>
      </c>
      <c r="H379" s="0" t="n">
        <f aca="false">SUMIF(Games!$A$2:$A$5969,$A379,Games!$S$2:$S$5969)+SUMIF(Games!$B$2:$B$5969,$A379,Games!$T$2:$T$5969)</f>
        <v>-9.67475378920758</v>
      </c>
      <c r="I379" s="0" t="n">
        <f aca="false">SUMIF(Games!$A$2:$A$5969,$A379,Games!$E$2:$E$5969)+SUMIF(Games!$B$2:$B$5969,$A379,Games!$F$2:$F$5969)</f>
        <v>48</v>
      </c>
      <c r="J379" s="0" t="n">
        <f aca="false">SUMIF(Games!$A$2:$A$5969,$A379,Games!$F$2:$F$5969)+SUMIF(Games!$B$2:$B$5969,$A379,Games!$E$2:$E$5969)</f>
        <v>90</v>
      </c>
      <c r="K379" s="0" t="n">
        <f aca="false">SUMIF(Games!$A$2:$A$5969,$A379,Games!$G$2:$G$5969)+SUMIF(Games!$B$2:$B$5969,$A379,Games!$H$2:$H$5969)</f>
        <v>32</v>
      </c>
      <c r="L379" s="0" t="n">
        <f aca="false">SUMIF(Games!$A$2:$A$5969,$A379,Games!$H$2:$H$5969)+SUMIF(Games!$B$2:$B$5969,$A379,Games!$G$2:$G$5969)</f>
        <v>22</v>
      </c>
      <c r="M379" s="0" t="n">
        <f aca="false">SUMIF(Games!$A:$A,$A379,Games!I:I)</f>
        <v>0</v>
      </c>
      <c r="N379" s="0" t="n">
        <f aca="false">COUNTIF(Games!$A:$A,$A379)-M379</f>
        <v>2</v>
      </c>
    </row>
    <row r="380" customFormat="false" ht="15" hidden="false" customHeight="false" outlineLevel="0" collapsed="false">
      <c r="A380" s="0" t="s">
        <v>510</v>
      </c>
      <c r="B380" s="0" t="n">
        <f aca="false">SUMIF(Games!$A$2:$A$5969,$A380,Games!$I$2:$I$5969)+SUMIF(Games!$B$2:$B$5969,$A380,Games!$J$2:$J$5969)</f>
        <v>0</v>
      </c>
      <c r="C380" s="0" t="n">
        <f aca="false">COUNTIF(Games!$A:$A,$A380)+COUNTIF(Games!$B:$B,$A380)-B380</f>
        <v>1</v>
      </c>
      <c r="D380" s="0" t="n">
        <f aca="false">SUMIF(Games!$A$2:$A$5969,$A380,Games!$M$2:$M$5969)+SUMIF(Games!$B$2:$B$5969,$A380,Games!$K$2:$K$5969)</f>
        <v>19</v>
      </c>
      <c r="E380" s="0" t="n">
        <f aca="false">SUMIF(Games!$A$2:$A$5969,$A380,Games!$N$2:$N$5969)+SUMIF(Games!$B$2:$B$5969,$A380,Games!$L$2:$L$5969)</f>
        <v>14</v>
      </c>
      <c r="F380" s="0" t="n">
        <f aca="false">SUMIF(Games!$A$2:$A$5969,$A380,Games!$Q$2:$Q$5969)+SUMIF(Games!$B$2:$B$5969,$A380,Games!$O$2:$O$5969)</f>
        <v>502</v>
      </c>
      <c r="G380" s="0" t="n">
        <f aca="false">SUMIF(Games!$A$2:$A$5969,$A380,Games!$R$2:$R$5969)+SUMIF(Games!$B$2:$B$5969,$A380,Games!$P$2:$P$5969)</f>
        <v>497</v>
      </c>
      <c r="H380" s="0" t="n">
        <f aca="false">SUMIF(Games!$A$2:$A$5969,$A380,Games!$S$2:$S$5969)+SUMIF(Games!$B$2:$B$5969,$A380,Games!$T$2:$T$5969)</f>
        <v>-6.33178633178633</v>
      </c>
      <c r="I380" s="0" t="n">
        <f aca="false">SUMIF(Games!$A$2:$A$5969,$A380,Games!$E$2:$E$5969)+SUMIF(Games!$B$2:$B$5969,$A380,Games!$F$2:$F$5969)</f>
        <v>33</v>
      </c>
      <c r="J380" s="0" t="n">
        <f aca="false">SUMIF(Games!$A$2:$A$5969,$A380,Games!$F$2:$F$5969)+SUMIF(Games!$B$2:$B$5969,$A380,Games!$E$2:$E$5969)</f>
        <v>49</v>
      </c>
      <c r="K380" s="0" t="n">
        <f aca="false">SUMIF(Games!$A$2:$A$5969,$A380,Games!$G$2:$G$5969)+SUMIF(Games!$B$2:$B$5969,$A380,Games!$H$2:$H$5969)</f>
        <v>24</v>
      </c>
      <c r="L380" s="0" t="n">
        <f aca="false">SUMIF(Games!$A$2:$A$5969,$A380,Games!$H$2:$H$5969)+SUMIF(Games!$B$2:$B$5969,$A380,Games!$G$2:$G$5969)</f>
        <v>15</v>
      </c>
      <c r="M380" s="0" t="n">
        <f aca="false">SUMIF(Games!$A:$A,$A380,Games!I:I)</f>
        <v>0</v>
      </c>
      <c r="N380" s="0" t="n">
        <f aca="false">COUNTIF(Games!$A:$A,$A380)-M380</f>
        <v>1</v>
      </c>
    </row>
    <row r="381" customFormat="false" ht="15" hidden="false" customHeight="false" outlineLevel="0" collapsed="false">
      <c r="A381" s="0" t="s">
        <v>431</v>
      </c>
      <c r="B381" s="0" t="n">
        <f aca="false">SUMIF(Games!$A$2:$A$5969,$A381,Games!$I$2:$I$5969)+SUMIF(Games!$B$2:$B$5969,$A381,Games!$J$2:$J$5969)</f>
        <v>0</v>
      </c>
      <c r="C381" s="0" t="n">
        <f aca="false">COUNTIF(Games!$A:$A,$A381)+COUNTIF(Games!$B:$B,$A381)-B381</f>
        <v>1</v>
      </c>
      <c r="D381" s="0" t="n">
        <f aca="false">SUMIF(Games!$A$2:$A$5969,$A381,Games!$M$2:$M$5969)+SUMIF(Games!$B$2:$B$5969,$A381,Games!$K$2:$K$5969)</f>
        <v>26</v>
      </c>
      <c r="E381" s="0" t="n">
        <f aca="false">SUMIF(Games!$A$2:$A$5969,$A381,Games!$N$2:$N$5969)+SUMIF(Games!$B$2:$B$5969,$A381,Games!$L$2:$L$5969)</f>
        <v>6</v>
      </c>
      <c r="F381" s="0" t="n">
        <f aca="false">SUMIF(Games!$A$2:$A$5969,$A381,Games!$Q$2:$Q$5969)+SUMIF(Games!$B$2:$B$5969,$A381,Games!$O$2:$O$5969)</f>
        <v>495</v>
      </c>
      <c r="G381" s="0" t="n">
        <f aca="false">SUMIF(Games!$A$2:$A$5969,$A381,Games!$R$2:$R$5969)+SUMIF(Games!$B$2:$B$5969,$A381,Games!$P$2:$P$5969)</f>
        <v>480</v>
      </c>
      <c r="H381" s="0" t="n">
        <f aca="false">SUMIF(Games!$A$2:$A$5969,$A381,Games!$S$2:$S$5969)+SUMIF(Games!$B$2:$B$5969,$A381,Games!$T$2:$T$5969)</f>
        <v>-2.76923076923077</v>
      </c>
      <c r="I381" s="0" t="n">
        <f aca="false">SUMIF(Games!$A$2:$A$5969,$A381,Games!$E$2:$E$5969)+SUMIF(Games!$B$2:$B$5969,$A381,Games!$F$2:$F$5969)</f>
        <v>27</v>
      </c>
      <c r="J381" s="0" t="n">
        <f aca="false">SUMIF(Games!$A$2:$A$5969,$A381,Games!$F$2:$F$5969)+SUMIF(Games!$B$2:$B$5969,$A381,Games!$E$2:$E$5969)</f>
        <v>45</v>
      </c>
      <c r="K381" s="0" t="n">
        <f aca="false">SUMIF(Games!$A$2:$A$5969,$A381,Games!$G$2:$G$5969)+SUMIF(Games!$B$2:$B$5969,$A381,Games!$H$2:$H$5969)</f>
        <v>15</v>
      </c>
      <c r="L381" s="0" t="n">
        <f aca="false">SUMIF(Games!$A$2:$A$5969,$A381,Games!$H$2:$H$5969)+SUMIF(Games!$B$2:$B$5969,$A381,Games!$G$2:$G$5969)</f>
        <v>14</v>
      </c>
      <c r="M381" s="0" t="n">
        <f aca="false">SUMIF(Games!$A:$A,$A381,Games!I:I)</f>
        <v>0</v>
      </c>
      <c r="N381" s="0" t="n">
        <f aca="false">COUNTIF(Games!$A:$A,$A381)-M381</f>
        <v>1</v>
      </c>
    </row>
    <row r="382" customFormat="false" ht="15" hidden="false" customHeight="false" outlineLevel="0" collapsed="false">
      <c r="A382" s="0" t="s">
        <v>550</v>
      </c>
      <c r="B382" s="0" t="n">
        <f aca="false">SUMIF(Games!$A$2:$A$5969,$A382,Games!$I$2:$I$5969)+SUMIF(Games!$B$2:$B$5969,$A382,Games!$J$2:$J$5969)</f>
        <v>0</v>
      </c>
      <c r="C382" s="0" t="n">
        <f aca="false">COUNTIF(Games!$A:$A,$A382)+COUNTIF(Games!$B:$B,$A382)-B382</f>
        <v>2</v>
      </c>
      <c r="D382" s="0" t="n">
        <f aca="false">SUMIF(Games!$A$2:$A$5969,$A382,Games!$M$2:$M$5969)+SUMIF(Games!$B$2:$B$5969,$A382,Games!$K$2:$K$5969)</f>
        <v>24</v>
      </c>
      <c r="E382" s="0" t="n">
        <f aca="false">SUMIF(Games!$A$2:$A$5969,$A382,Games!$N$2:$N$5969)+SUMIF(Games!$B$2:$B$5969,$A382,Games!$L$2:$L$5969)</f>
        <v>40</v>
      </c>
      <c r="F382" s="0" t="n">
        <f aca="false">SUMIF(Games!$A$2:$A$5969,$A382,Games!$Q$2:$Q$5969)+SUMIF(Games!$B$2:$B$5969,$A382,Games!$O$2:$O$5969)</f>
        <v>966</v>
      </c>
      <c r="G382" s="0" t="n">
        <f aca="false">SUMIF(Games!$A$2:$A$5969,$A382,Games!$R$2:$R$5969)+SUMIF(Games!$B$2:$B$5969,$A382,Games!$P$2:$P$5969)</f>
        <v>989</v>
      </c>
      <c r="H382" s="0" t="n">
        <f aca="false">SUMIF(Games!$A$2:$A$5969,$A382,Games!$S$2:$S$5969)+SUMIF(Games!$B$2:$B$5969,$A382,Games!$T$2:$T$5969)</f>
        <v>-16.4694806234654</v>
      </c>
      <c r="I382" s="0" t="n">
        <f aca="false">SUMIF(Games!$A$2:$A$5969,$A382,Games!$E$2:$E$5969)+SUMIF(Games!$B$2:$B$5969,$A382,Games!$F$2:$F$5969)</f>
        <v>49</v>
      </c>
      <c r="J382" s="0" t="n">
        <f aca="false">SUMIF(Games!$A$2:$A$5969,$A382,Games!$F$2:$F$5969)+SUMIF(Games!$B$2:$B$5969,$A382,Games!$E$2:$E$5969)</f>
        <v>76</v>
      </c>
      <c r="K382" s="0" t="n">
        <f aca="false">SUMIF(Games!$A$2:$A$5969,$A382,Games!$G$2:$G$5969)+SUMIF(Games!$B$2:$B$5969,$A382,Games!$H$2:$H$5969)</f>
        <v>41</v>
      </c>
      <c r="L382" s="0" t="n">
        <f aca="false">SUMIF(Games!$A$2:$A$5969,$A382,Games!$H$2:$H$5969)+SUMIF(Games!$B$2:$B$5969,$A382,Games!$G$2:$G$5969)</f>
        <v>36</v>
      </c>
      <c r="M382" s="0" t="n">
        <f aca="false">SUMIF(Games!$A:$A,$A382,Games!I:I)</f>
        <v>0</v>
      </c>
      <c r="N382" s="0" t="n">
        <f aca="false">COUNTIF(Games!$A:$A,$A382)-M382</f>
        <v>2</v>
      </c>
    </row>
    <row r="383" customFormat="false" ht="15" hidden="false" customHeight="false" outlineLevel="0" collapsed="false">
      <c r="A383" s="0" t="s">
        <v>518</v>
      </c>
      <c r="B383" s="0" t="n">
        <f aca="false">SUMIF(Games!$A$2:$A$5969,$A383,Games!$I$2:$I$5969)+SUMIF(Games!$B$2:$B$5969,$A383,Games!$J$2:$J$5969)</f>
        <v>0</v>
      </c>
      <c r="C383" s="0" t="n">
        <f aca="false">COUNTIF(Games!$A:$A,$A383)+COUNTIF(Games!$B:$B,$A383)-B383</f>
        <v>1</v>
      </c>
      <c r="D383" s="0" t="n">
        <f aca="false">SUMIF(Games!$A$2:$A$5969,$A383,Games!$M$2:$M$5969)+SUMIF(Games!$B$2:$B$5969,$A383,Games!$K$2:$K$5969)</f>
        <v>16</v>
      </c>
      <c r="E383" s="0" t="n">
        <f aca="false">SUMIF(Games!$A$2:$A$5969,$A383,Games!$N$2:$N$5969)+SUMIF(Games!$B$2:$B$5969,$A383,Games!$L$2:$L$5969)</f>
        <v>16</v>
      </c>
      <c r="F383" s="0" t="n">
        <f aca="false">SUMIF(Games!$A$2:$A$5969,$A383,Games!$Q$2:$Q$5969)+SUMIF(Games!$B$2:$B$5969,$A383,Games!$O$2:$O$5969)</f>
        <v>524</v>
      </c>
      <c r="G383" s="0" t="n">
        <f aca="false">SUMIF(Games!$A$2:$A$5969,$A383,Games!$R$2:$R$5969)+SUMIF(Games!$B$2:$B$5969,$A383,Games!$P$2:$P$5969)</f>
        <v>474</v>
      </c>
      <c r="H383" s="0" t="n">
        <f aca="false">SUMIF(Games!$A$2:$A$5969,$A383,Games!$S$2:$S$5969)+SUMIF(Games!$B$2:$B$5969,$A383,Games!$T$2:$T$5969)</f>
        <v>-7.12424849699399</v>
      </c>
      <c r="I383" s="0" t="n">
        <f aca="false">SUMIF(Games!$A$2:$A$5969,$A383,Games!$E$2:$E$5969)+SUMIF(Games!$B$2:$B$5969,$A383,Games!$F$2:$F$5969)</f>
        <v>44</v>
      </c>
      <c r="J383" s="0" t="n">
        <f aca="false">SUMIF(Games!$A$2:$A$5969,$A383,Games!$F$2:$F$5969)+SUMIF(Games!$B$2:$B$5969,$A383,Games!$E$2:$E$5969)</f>
        <v>49</v>
      </c>
      <c r="K383" s="0" t="n">
        <f aca="false">SUMIF(Games!$A$2:$A$5969,$A383,Games!$G$2:$G$5969)+SUMIF(Games!$B$2:$B$5969,$A383,Games!$H$2:$H$5969)</f>
        <v>14</v>
      </c>
      <c r="L383" s="0" t="n">
        <f aca="false">SUMIF(Games!$A$2:$A$5969,$A383,Games!$H$2:$H$5969)+SUMIF(Games!$B$2:$B$5969,$A383,Games!$G$2:$G$5969)</f>
        <v>7</v>
      </c>
      <c r="M383" s="0" t="n">
        <f aca="false">SUMIF(Games!$A:$A,$A383,Games!I:I)</f>
        <v>0</v>
      </c>
      <c r="N383" s="0" t="n">
        <f aca="false">COUNTIF(Games!$A:$A,$A383)-M383</f>
        <v>1</v>
      </c>
    </row>
    <row r="384" customFormat="false" ht="15" hidden="false" customHeight="false" outlineLevel="0" collapsed="false">
      <c r="A384" s="0" t="s">
        <v>409</v>
      </c>
      <c r="B384" s="0" t="n">
        <f aca="false">SUMIF(Games!$A$2:$A$5969,$A384,Games!$I$2:$I$5969)+SUMIF(Games!$B$2:$B$5969,$A384,Games!$J$2:$J$5969)</f>
        <v>0</v>
      </c>
      <c r="C384" s="0" t="n">
        <f aca="false">COUNTIF(Games!$A:$A,$A384)+COUNTIF(Games!$B:$B,$A384)-B384</f>
        <v>2</v>
      </c>
      <c r="D384" s="0" t="n">
        <f aca="false">SUMIF(Games!$A$2:$A$5969,$A384,Games!$M$2:$M$5969)+SUMIF(Games!$B$2:$B$5969,$A384,Games!$K$2:$K$5969)</f>
        <v>25</v>
      </c>
      <c r="E384" s="0" t="n">
        <f aca="false">SUMIF(Games!$A$2:$A$5969,$A384,Games!$N$2:$N$5969)+SUMIF(Games!$B$2:$B$5969,$A384,Games!$L$2:$L$5969)</f>
        <v>40</v>
      </c>
      <c r="F384" s="0" t="n">
        <f aca="false">SUMIF(Games!$A$2:$A$5969,$A384,Games!$Q$2:$Q$5969)+SUMIF(Games!$B$2:$B$5969,$A384,Games!$O$2:$O$5969)</f>
        <v>1014</v>
      </c>
      <c r="G384" s="0" t="n">
        <f aca="false">SUMIF(Games!$A$2:$A$5969,$A384,Games!$R$2:$R$5969)+SUMIF(Games!$B$2:$B$5969,$A384,Games!$P$2:$P$5969)</f>
        <v>1011</v>
      </c>
      <c r="H384" s="0" t="n">
        <f aca="false">SUMIF(Games!$A$2:$A$5969,$A384,Games!$S$2:$S$5969)+SUMIF(Games!$B$2:$B$5969,$A384,Games!$T$2:$T$5969)</f>
        <v>-18.347789286672</v>
      </c>
      <c r="I384" s="0" t="n">
        <f aca="false">SUMIF(Games!$A$2:$A$5969,$A384,Games!$E$2:$E$5969)+SUMIF(Games!$B$2:$B$5969,$A384,Games!$F$2:$F$5969)</f>
        <v>66</v>
      </c>
      <c r="J384" s="0" t="n">
        <f aca="false">SUMIF(Games!$A$2:$A$5969,$A384,Games!$F$2:$F$5969)+SUMIF(Games!$B$2:$B$5969,$A384,Games!$E$2:$E$5969)</f>
        <v>107</v>
      </c>
      <c r="K384" s="0" t="n">
        <f aca="false">SUMIF(Games!$A$2:$A$5969,$A384,Games!$G$2:$G$5969)+SUMIF(Games!$B$2:$B$5969,$A384,Games!$H$2:$H$5969)</f>
        <v>44</v>
      </c>
      <c r="L384" s="0" t="n">
        <f aca="false">SUMIF(Games!$A$2:$A$5969,$A384,Games!$H$2:$H$5969)+SUMIF(Games!$B$2:$B$5969,$A384,Games!$G$2:$G$5969)</f>
        <v>40</v>
      </c>
      <c r="M384" s="0" t="n">
        <f aca="false">SUMIF(Games!$A:$A,$A384,Games!I:I)</f>
        <v>0</v>
      </c>
      <c r="N384" s="0" t="n">
        <f aca="false">COUNTIF(Games!$A:$A,$A384)-M384</f>
        <v>2</v>
      </c>
    </row>
    <row r="385" customFormat="false" ht="15" hidden="false" customHeight="false" outlineLevel="0" collapsed="false">
      <c r="A385" s="0" t="s">
        <v>679</v>
      </c>
      <c r="B385" s="0" t="n">
        <f aca="false">SUMIF(Games!$A$2:$A$5969,$A385,Games!$I$2:$I$5969)+SUMIF(Games!$B$2:$B$5969,$A385,Games!$J$2:$J$5969)</f>
        <v>0</v>
      </c>
      <c r="C385" s="0" t="n">
        <f aca="false">COUNTIF(Games!$A:$A,$A385)+COUNTIF(Games!$B:$B,$A385)-B385</f>
        <v>1</v>
      </c>
      <c r="D385" s="0" t="n">
        <f aca="false">SUMIF(Games!$A$2:$A$5969,$A385,Games!$M$2:$M$5969)+SUMIF(Games!$B$2:$B$5969,$A385,Games!$K$2:$K$5969)</f>
        <v>14</v>
      </c>
      <c r="E385" s="0" t="n">
        <f aca="false">SUMIF(Games!$A$2:$A$5969,$A385,Games!$N$2:$N$5969)+SUMIF(Games!$B$2:$B$5969,$A385,Games!$L$2:$L$5969)</f>
        <v>16</v>
      </c>
      <c r="F385" s="0" t="n">
        <f aca="false">SUMIF(Games!$A$2:$A$5969,$A385,Games!$Q$2:$Q$5969)+SUMIF(Games!$B$2:$B$5969,$A385,Games!$O$2:$O$5969)</f>
        <v>451</v>
      </c>
      <c r="G385" s="0" t="n">
        <f aca="false">SUMIF(Games!$A$2:$A$5969,$A385,Games!$R$2:$R$5969)+SUMIF(Games!$B$2:$B$5969,$A385,Games!$P$2:$P$5969)</f>
        <v>468</v>
      </c>
      <c r="H385" s="0" t="n">
        <f aca="false">SUMIF(Games!$A$2:$A$5969,$A385,Games!$S$2:$S$5969)+SUMIF(Games!$B$2:$B$5969,$A385,Games!$T$2:$T$5969)</f>
        <v>-8.14798694232862</v>
      </c>
      <c r="I385" s="0" t="n">
        <f aca="false">SUMIF(Games!$A$2:$A$5969,$A385,Games!$E$2:$E$5969)+SUMIF(Games!$B$2:$B$5969,$A385,Games!$F$2:$F$5969)</f>
        <v>28</v>
      </c>
      <c r="J385" s="0" t="n">
        <f aca="false">SUMIF(Games!$A$2:$A$5969,$A385,Games!$F$2:$F$5969)+SUMIF(Games!$B$2:$B$5969,$A385,Games!$E$2:$E$5969)</f>
        <v>53</v>
      </c>
      <c r="K385" s="0" t="n">
        <f aca="false">SUMIF(Games!$A$2:$A$5969,$A385,Games!$G$2:$G$5969)+SUMIF(Games!$B$2:$B$5969,$A385,Games!$H$2:$H$5969)</f>
        <v>15</v>
      </c>
      <c r="L385" s="0" t="n">
        <f aca="false">SUMIF(Games!$A$2:$A$5969,$A385,Games!$H$2:$H$5969)+SUMIF(Games!$B$2:$B$5969,$A385,Games!$G$2:$G$5969)</f>
        <v>17</v>
      </c>
      <c r="M385" s="0" t="n">
        <f aca="false">SUMIF(Games!$A:$A,$A385,Games!I:I)</f>
        <v>0</v>
      </c>
      <c r="N385" s="0" t="n">
        <f aca="false">COUNTIF(Games!$A:$A,$A385)-M385</f>
        <v>1</v>
      </c>
    </row>
    <row r="386" customFormat="false" ht="15" hidden="false" customHeight="false" outlineLevel="0" collapsed="false">
      <c r="A386" s="0" t="s">
        <v>672</v>
      </c>
      <c r="B386" s="0" t="n">
        <f aca="false">SUMIF(Games!$A$2:$A$5969,$A386,Games!$I$2:$I$5969)+SUMIF(Games!$B$2:$B$5969,$A386,Games!$J$2:$J$5969)</f>
        <v>0</v>
      </c>
      <c r="C386" s="0" t="n">
        <f aca="false">COUNTIF(Games!$A:$A,$A386)+COUNTIF(Games!$B:$B,$A386)-B386</f>
        <v>1</v>
      </c>
      <c r="D386" s="0" t="n">
        <f aca="false">SUMIF(Games!$A$2:$A$5969,$A386,Games!$M$2:$M$5969)+SUMIF(Games!$B$2:$B$5969,$A386,Games!$K$2:$K$5969)</f>
        <v>21</v>
      </c>
      <c r="E386" s="0" t="n">
        <f aca="false">SUMIF(Games!$A$2:$A$5969,$A386,Games!$N$2:$N$5969)+SUMIF(Games!$B$2:$B$5969,$A386,Games!$L$2:$L$5969)</f>
        <v>11</v>
      </c>
      <c r="F386" s="0" t="n">
        <f aca="false">SUMIF(Games!$A$2:$A$5969,$A386,Games!$Q$2:$Q$5969)+SUMIF(Games!$B$2:$B$5969,$A386,Games!$O$2:$O$5969)</f>
        <v>515</v>
      </c>
      <c r="G386" s="0" t="n">
        <f aca="false">SUMIF(Games!$A$2:$A$5969,$A386,Games!$R$2:$R$5969)+SUMIF(Games!$B$2:$B$5969,$A386,Games!$P$2:$P$5969)</f>
        <v>471</v>
      </c>
      <c r="H386" s="0" t="n">
        <f aca="false">SUMIF(Games!$A$2:$A$5969,$A386,Games!$S$2:$S$5969)+SUMIF(Games!$B$2:$B$5969,$A386,Games!$T$2:$T$5969)</f>
        <v>-4.92615365111562</v>
      </c>
      <c r="I386" s="0" t="n">
        <f aca="false">SUMIF(Games!$A$2:$A$5969,$A386,Games!$E$2:$E$5969)+SUMIF(Games!$B$2:$B$5969,$A386,Games!$F$2:$F$5969)</f>
        <v>21</v>
      </c>
      <c r="J386" s="0" t="n">
        <f aca="false">SUMIF(Games!$A$2:$A$5969,$A386,Games!$F$2:$F$5969)+SUMIF(Games!$B$2:$B$5969,$A386,Games!$E$2:$E$5969)</f>
        <v>49</v>
      </c>
      <c r="K386" s="0" t="n">
        <f aca="false">SUMIF(Games!$A$2:$A$5969,$A386,Games!$G$2:$G$5969)+SUMIF(Games!$B$2:$B$5969,$A386,Games!$H$2:$H$5969)</f>
        <v>17</v>
      </c>
      <c r="L386" s="0" t="n">
        <f aca="false">SUMIF(Games!$A$2:$A$5969,$A386,Games!$H$2:$H$5969)+SUMIF(Games!$B$2:$B$5969,$A386,Games!$G$2:$G$5969)</f>
        <v>16</v>
      </c>
      <c r="M386" s="0" t="n">
        <f aca="false">SUMIF(Games!$A:$A,$A386,Games!I:I)</f>
        <v>0</v>
      </c>
      <c r="N386" s="0" t="n">
        <f aca="false">COUNTIF(Games!$A:$A,$A386)-M386</f>
        <v>1</v>
      </c>
    </row>
    <row r="387" customFormat="false" ht="15" hidden="false" customHeight="false" outlineLevel="0" collapsed="false">
      <c r="A387" s="0" t="s">
        <v>423</v>
      </c>
      <c r="B387" s="0" t="n">
        <f aca="false">SUMIF(Games!$A$2:$A$5969,$A387,Games!$I$2:$I$5969)+SUMIF(Games!$B$2:$B$5969,$A387,Games!$J$2:$J$5969)</f>
        <v>0</v>
      </c>
      <c r="C387" s="0" t="n">
        <f aca="false">COUNTIF(Games!$A:$A,$A387)+COUNTIF(Games!$B:$B,$A387)-B387</f>
        <v>1</v>
      </c>
      <c r="D387" s="0" t="n">
        <f aca="false">SUMIF(Games!$A$2:$A$5969,$A387,Games!$M$2:$M$5969)+SUMIF(Games!$B$2:$B$5969,$A387,Games!$K$2:$K$5969)</f>
        <v>4</v>
      </c>
      <c r="E387" s="0" t="n">
        <f aca="false">SUMIF(Games!$A$2:$A$5969,$A387,Games!$N$2:$N$5969)+SUMIF(Games!$B$2:$B$5969,$A387,Games!$L$2:$L$5969)</f>
        <v>28</v>
      </c>
      <c r="F387" s="0" t="n">
        <f aca="false">SUMIF(Games!$A$2:$A$5969,$A387,Games!$Q$2:$Q$5969)+SUMIF(Games!$B$2:$B$5969,$A387,Games!$O$2:$O$5969)</f>
        <v>460</v>
      </c>
      <c r="G387" s="0" t="n">
        <f aca="false">SUMIF(Games!$A$2:$A$5969,$A387,Games!$R$2:$R$5969)+SUMIF(Games!$B$2:$B$5969,$A387,Games!$P$2:$P$5969)</f>
        <v>532</v>
      </c>
      <c r="H387" s="0" t="n">
        <f aca="false">SUMIF(Games!$A$2:$A$5969,$A387,Games!$S$2:$S$5969)+SUMIF(Games!$B$2:$B$5969,$A387,Games!$T$2:$T$5969)</f>
        <v>-9.85433467741935</v>
      </c>
      <c r="I387" s="0" t="n">
        <f aca="false">SUMIF(Games!$A$2:$A$5969,$A387,Games!$E$2:$E$5969)+SUMIF(Games!$B$2:$B$5969,$A387,Games!$F$2:$F$5969)</f>
        <v>31</v>
      </c>
      <c r="J387" s="0" t="n">
        <f aca="false">SUMIF(Games!$A$2:$A$5969,$A387,Games!$F$2:$F$5969)+SUMIF(Games!$B$2:$B$5969,$A387,Games!$E$2:$E$5969)</f>
        <v>52</v>
      </c>
      <c r="K387" s="0" t="n">
        <f aca="false">SUMIF(Games!$A$2:$A$5969,$A387,Games!$G$2:$G$5969)+SUMIF(Games!$B$2:$B$5969,$A387,Games!$H$2:$H$5969)</f>
        <v>20</v>
      </c>
      <c r="L387" s="0" t="n">
        <f aca="false">SUMIF(Games!$A$2:$A$5969,$A387,Games!$H$2:$H$5969)+SUMIF(Games!$B$2:$B$5969,$A387,Games!$G$2:$G$5969)</f>
        <v>21</v>
      </c>
      <c r="M387" s="0" t="n">
        <f aca="false">SUMIF(Games!$A:$A,$A387,Games!I:I)</f>
        <v>0</v>
      </c>
      <c r="N387" s="0" t="n">
        <f aca="false">COUNTIF(Games!$A:$A,$A387)-M387</f>
        <v>1</v>
      </c>
    </row>
    <row r="388" customFormat="false" ht="15" hidden="false" customHeight="false" outlineLevel="0" collapsed="false">
      <c r="A388" s="0" t="s">
        <v>494</v>
      </c>
      <c r="B388" s="0" t="n">
        <f aca="false">SUMIF(Games!$A$2:$A$5969,$A388,Games!$I$2:$I$5969)+SUMIF(Games!$B$2:$B$5969,$A388,Games!$J$2:$J$5969)</f>
        <v>0</v>
      </c>
      <c r="C388" s="0" t="n">
        <f aca="false">COUNTIF(Games!$A:$A,$A388)+COUNTIF(Games!$B:$B,$A388)-B388</f>
        <v>2</v>
      </c>
      <c r="D388" s="0" t="n">
        <f aca="false">SUMIF(Games!$A$2:$A$5969,$A388,Games!$M$2:$M$5969)+SUMIF(Games!$B$2:$B$5969,$A388,Games!$K$2:$K$5969)</f>
        <v>26</v>
      </c>
      <c r="E388" s="0" t="n">
        <f aca="false">SUMIF(Games!$A$2:$A$5969,$A388,Games!$N$2:$N$5969)+SUMIF(Games!$B$2:$B$5969,$A388,Games!$L$2:$L$5969)</f>
        <v>38</v>
      </c>
      <c r="F388" s="0" t="n">
        <f aca="false">SUMIF(Games!$A$2:$A$5969,$A388,Games!$Q$2:$Q$5969)+SUMIF(Games!$B$2:$B$5969,$A388,Games!$O$2:$O$5969)</f>
        <v>1073</v>
      </c>
      <c r="G388" s="0" t="n">
        <f aca="false">SUMIF(Games!$A$2:$A$5969,$A388,Games!$R$2:$R$5969)+SUMIF(Games!$B$2:$B$5969,$A388,Games!$P$2:$P$5969)</f>
        <v>952</v>
      </c>
      <c r="H388" s="0" t="n">
        <f aca="false">SUMIF(Games!$A$2:$A$5969,$A388,Games!$S$2:$S$5969)+SUMIF(Games!$B$2:$B$5969,$A388,Games!$T$2:$T$5969)</f>
        <v>-14.2577200117936</v>
      </c>
      <c r="I388" s="0" t="n">
        <f aca="false">SUMIF(Games!$A$2:$A$5969,$A388,Games!$E$2:$E$5969)+SUMIF(Games!$B$2:$B$5969,$A388,Games!$F$2:$F$5969)</f>
        <v>50</v>
      </c>
      <c r="J388" s="0" t="n">
        <f aca="false">SUMIF(Games!$A$2:$A$5969,$A388,Games!$F$2:$F$5969)+SUMIF(Games!$B$2:$B$5969,$A388,Games!$E$2:$E$5969)</f>
        <v>94</v>
      </c>
      <c r="K388" s="0" t="n">
        <f aca="false">SUMIF(Games!$A$2:$A$5969,$A388,Games!$G$2:$G$5969)+SUMIF(Games!$B$2:$B$5969,$A388,Games!$H$2:$H$5969)</f>
        <v>28</v>
      </c>
      <c r="L388" s="0" t="n">
        <f aca="false">SUMIF(Games!$A$2:$A$5969,$A388,Games!$H$2:$H$5969)+SUMIF(Games!$B$2:$B$5969,$A388,Games!$G$2:$G$5969)</f>
        <v>23</v>
      </c>
      <c r="M388" s="0" t="n">
        <f aca="false">SUMIF(Games!$A:$A,$A388,Games!I:I)</f>
        <v>0</v>
      </c>
      <c r="N388" s="0" t="n">
        <f aca="false">COUNTIF(Games!$A:$A,$A388)-M388</f>
        <v>2</v>
      </c>
    </row>
    <row r="389" customFormat="false" ht="15" hidden="false" customHeight="false" outlineLevel="0" collapsed="false">
      <c r="A389" s="0" t="s">
        <v>607</v>
      </c>
      <c r="B389" s="0" t="n">
        <f aca="false">SUMIF(Games!$A$2:$A$5969,$A389,Games!$I$2:$I$5969)+SUMIF(Games!$B$2:$B$5969,$A389,Games!$J$2:$J$5969)</f>
        <v>0</v>
      </c>
      <c r="C389" s="0" t="n">
        <f aca="false">COUNTIF(Games!$A:$A,$A389)+COUNTIF(Games!$B:$B,$A389)-B389</f>
        <v>1</v>
      </c>
      <c r="D389" s="0" t="n">
        <f aca="false">SUMIF(Games!$A$2:$A$5969,$A389,Games!$M$2:$M$5969)+SUMIF(Games!$B$2:$B$5969,$A389,Games!$K$2:$K$5969)</f>
        <v>11</v>
      </c>
      <c r="E389" s="0" t="n">
        <f aca="false">SUMIF(Games!$A$2:$A$5969,$A389,Games!$N$2:$N$5969)+SUMIF(Games!$B$2:$B$5969,$A389,Games!$L$2:$L$5969)</f>
        <v>20</v>
      </c>
      <c r="F389" s="0" t="n">
        <f aca="false">SUMIF(Games!$A$2:$A$5969,$A389,Games!$Q$2:$Q$5969)+SUMIF(Games!$B$2:$B$5969,$A389,Games!$O$2:$O$5969)</f>
        <v>532</v>
      </c>
      <c r="G389" s="0" t="n">
        <f aca="false">SUMIF(Games!$A$2:$A$5969,$A389,Games!$R$2:$R$5969)+SUMIF(Games!$B$2:$B$5969,$A389,Games!$P$2:$P$5969)</f>
        <v>464</v>
      </c>
      <c r="H389" s="0" t="n">
        <f aca="false">SUMIF(Games!$A$2:$A$5969,$A389,Games!$S$2:$S$5969)+SUMIF(Games!$B$2:$B$5969,$A389,Games!$T$2:$T$5969)</f>
        <v>-6.31169840652934</v>
      </c>
      <c r="I389" s="0" t="n">
        <f aca="false">SUMIF(Games!$A$2:$A$5969,$A389,Games!$E$2:$E$5969)+SUMIF(Games!$B$2:$B$5969,$A389,Games!$F$2:$F$5969)</f>
        <v>28</v>
      </c>
      <c r="J389" s="0" t="n">
        <f aca="false">SUMIF(Games!$A$2:$A$5969,$A389,Games!$F$2:$F$5969)+SUMIF(Games!$B$2:$B$5969,$A389,Games!$E$2:$E$5969)</f>
        <v>51</v>
      </c>
      <c r="K389" s="0" t="n">
        <f aca="false">SUMIF(Games!$A$2:$A$5969,$A389,Games!$G$2:$G$5969)+SUMIF(Games!$B$2:$B$5969,$A389,Games!$H$2:$H$5969)</f>
        <v>12</v>
      </c>
      <c r="L389" s="0" t="n">
        <f aca="false">SUMIF(Games!$A$2:$A$5969,$A389,Games!$H$2:$H$5969)+SUMIF(Games!$B$2:$B$5969,$A389,Games!$G$2:$G$5969)</f>
        <v>14</v>
      </c>
      <c r="M389" s="0" t="n">
        <f aca="false">SUMIF(Games!$A:$A,$A389,Games!I:I)</f>
        <v>0</v>
      </c>
      <c r="N389" s="0" t="n">
        <f aca="false">COUNTIF(Games!$A:$A,$A389)-M389</f>
        <v>1</v>
      </c>
    </row>
    <row r="390" customFormat="false" ht="15" hidden="false" customHeight="false" outlineLevel="0" collapsed="false">
      <c r="A390" s="0" t="s">
        <v>533</v>
      </c>
      <c r="B390" s="0" t="n">
        <f aca="false">SUMIF(Games!$A$2:$A$5969,$A390,Games!$I$2:$I$5969)+SUMIF(Games!$B$2:$B$5969,$A390,Games!$J$2:$J$5969)</f>
        <v>0</v>
      </c>
      <c r="C390" s="0" t="n">
        <f aca="false">COUNTIF(Games!$A:$A,$A390)+COUNTIF(Games!$B:$B,$A390)-B390</f>
        <v>1</v>
      </c>
      <c r="D390" s="0" t="n">
        <f aca="false">SUMIF(Games!$A$2:$A$5969,$A390,Games!$M$2:$M$5969)+SUMIF(Games!$B$2:$B$5969,$A390,Games!$K$2:$K$5969)</f>
        <v>12</v>
      </c>
      <c r="E390" s="0" t="n">
        <f aca="false">SUMIF(Games!$A$2:$A$5969,$A390,Games!$N$2:$N$5969)+SUMIF(Games!$B$2:$B$5969,$A390,Games!$L$2:$L$5969)</f>
        <v>16</v>
      </c>
      <c r="F390" s="0" t="n">
        <f aca="false">SUMIF(Games!$A$2:$A$5969,$A390,Games!$Q$2:$Q$5969)+SUMIF(Games!$B$2:$B$5969,$A390,Games!$O$2:$O$5969)</f>
        <v>387</v>
      </c>
      <c r="G390" s="0" t="n">
        <f aca="false">SUMIF(Games!$A$2:$A$5969,$A390,Games!$R$2:$R$5969)+SUMIF(Games!$B$2:$B$5969,$A390,Games!$P$2:$P$5969)</f>
        <v>392</v>
      </c>
      <c r="H390" s="0" t="n">
        <f aca="false">SUMIF(Games!$A$2:$A$5969,$A390,Games!$S$2:$S$5969)+SUMIF(Games!$B$2:$B$5969,$A390,Games!$T$2:$T$5969)</f>
        <v>-8.62644415917843</v>
      </c>
      <c r="I390" s="0" t="n">
        <f aca="false">SUMIF(Games!$A$2:$A$5969,$A390,Games!$E$2:$E$5969)+SUMIF(Games!$B$2:$B$5969,$A390,Games!$F$2:$F$5969)</f>
        <v>11</v>
      </c>
      <c r="J390" s="0" t="n">
        <f aca="false">SUMIF(Games!$A$2:$A$5969,$A390,Games!$F$2:$F$5969)+SUMIF(Games!$B$2:$B$5969,$A390,Games!$E$2:$E$5969)</f>
        <v>58</v>
      </c>
      <c r="K390" s="0" t="n">
        <f aca="false">SUMIF(Games!$A$2:$A$5969,$A390,Games!$G$2:$G$5969)+SUMIF(Games!$B$2:$B$5969,$A390,Games!$H$2:$H$5969)</f>
        <v>19</v>
      </c>
      <c r="L390" s="0" t="n">
        <f aca="false">SUMIF(Games!$A$2:$A$5969,$A390,Games!$H$2:$H$5969)+SUMIF(Games!$B$2:$B$5969,$A390,Games!$G$2:$G$5969)</f>
        <v>11</v>
      </c>
      <c r="M390" s="0" t="n">
        <f aca="false">SUMIF(Games!$A:$A,$A390,Games!I:I)</f>
        <v>0</v>
      </c>
      <c r="N390" s="0" t="n">
        <f aca="false">COUNTIF(Games!$A:$A,$A390)-M390</f>
        <v>1</v>
      </c>
    </row>
    <row r="391" customFormat="false" ht="15" hidden="false" customHeight="false" outlineLevel="0" collapsed="false">
      <c r="A391" s="0" t="s">
        <v>419</v>
      </c>
      <c r="B391" s="0" t="n">
        <f aca="false">SUMIF(Games!$A$2:$A$5969,$A391,Games!$I$2:$I$5969)+SUMIF(Games!$B$2:$B$5969,$A391,Games!$J$2:$J$5969)</f>
        <v>0</v>
      </c>
      <c r="C391" s="0" t="n">
        <f aca="false">COUNTIF(Games!$A:$A,$A391)+COUNTIF(Games!$B:$B,$A391)-B391</f>
        <v>1</v>
      </c>
      <c r="D391" s="0" t="n">
        <f aca="false">SUMIF(Games!$A$2:$A$5969,$A391,Games!$M$2:$M$5969)+SUMIF(Games!$B$2:$B$5969,$A391,Games!$K$2:$K$5969)</f>
        <v>14</v>
      </c>
      <c r="E391" s="0" t="n">
        <f aca="false">SUMIF(Games!$A$2:$A$5969,$A391,Games!$N$2:$N$5969)+SUMIF(Games!$B$2:$B$5969,$A391,Games!$L$2:$L$5969)</f>
        <v>18</v>
      </c>
      <c r="F391" s="0" t="n">
        <f aca="false">SUMIF(Games!$A$2:$A$5969,$A391,Games!$Q$2:$Q$5969)+SUMIF(Games!$B$2:$B$5969,$A391,Games!$O$2:$O$5969)</f>
        <v>500</v>
      </c>
      <c r="G391" s="0" t="n">
        <f aca="false">SUMIF(Games!$A$2:$A$5969,$A391,Games!$R$2:$R$5969)+SUMIF(Games!$B$2:$B$5969,$A391,Games!$P$2:$P$5969)</f>
        <v>464</v>
      </c>
      <c r="H391" s="0" t="n">
        <f aca="false">SUMIF(Games!$A$2:$A$5969,$A391,Games!$S$2:$S$5969)+SUMIF(Games!$B$2:$B$5969,$A391,Games!$T$2:$T$5969)</f>
        <v>-8.12240663900415</v>
      </c>
      <c r="I391" s="0" t="n">
        <f aca="false">SUMIF(Games!$A$2:$A$5969,$A391,Games!$E$2:$E$5969)+SUMIF(Games!$B$2:$B$5969,$A391,Games!$F$2:$F$5969)</f>
        <v>31</v>
      </c>
      <c r="J391" s="0" t="n">
        <f aca="false">SUMIF(Games!$A$2:$A$5969,$A391,Games!$F$2:$F$5969)+SUMIF(Games!$B$2:$B$5969,$A391,Games!$E$2:$E$5969)</f>
        <v>53</v>
      </c>
      <c r="K391" s="0" t="n">
        <f aca="false">SUMIF(Games!$A$2:$A$5969,$A391,Games!$G$2:$G$5969)+SUMIF(Games!$B$2:$B$5969,$A391,Games!$H$2:$H$5969)</f>
        <v>12</v>
      </c>
      <c r="L391" s="0" t="n">
        <f aca="false">SUMIF(Games!$A$2:$A$5969,$A391,Games!$H$2:$H$5969)+SUMIF(Games!$B$2:$B$5969,$A391,Games!$G$2:$G$5969)</f>
        <v>9</v>
      </c>
      <c r="M391" s="0" t="n">
        <f aca="false">SUMIF(Games!$A:$A,$A391,Games!I:I)</f>
        <v>0</v>
      </c>
      <c r="N391" s="0" t="n">
        <f aca="false">COUNTIF(Games!$A:$A,$A391)-M391</f>
        <v>1</v>
      </c>
    </row>
    <row r="392" customFormat="false" ht="15" hidden="false" customHeight="false" outlineLevel="0" collapsed="false">
      <c r="A392" s="0" t="s">
        <v>594</v>
      </c>
      <c r="B392" s="0" t="n">
        <f aca="false">SUMIF(Games!$A$2:$A$5969,$A392,Games!$I$2:$I$5969)+SUMIF(Games!$B$2:$B$5969,$A392,Games!$J$2:$J$5969)</f>
        <v>0</v>
      </c>
      <c r="C392" s="0" t="n">
        <f aca="false">COUNTIF(Games!$A:$A,$A392)+COUNTIF(Games!$B:$B,$A392)-B392</f>
        <v>1</v>
      </c>
      <c r="D392" s="0" t="n">
        <f aca="false">SUMIF(Games!$A$2:$A$5969,$A392,Games!$M$2:$M$5969)+SUMIF(Games!$B$2:$B$5969,$A392,Games!$K$2:$K$5969)</f>
        <v>26</v>
      </c>
      <c r="E392" s="0" t="n">
        <f aca="false">SUMIF(Games!$A$2:$A$5969,$A392,Games!$N$2:$N$5969)+SUMIF(Games!$B$2:$B$5969,$A392,Games!$L$2:$L$5969)</f>
        <v>8</v>
      </c>
      <c r="F392" s="0" t="n">
        <f aca="false">SUMIF(Games!$A$2:$A$5969,$A392,Games!$Q$2:$Q$5969)+SUMIF(Games!$B$2:$B$5969,$A392,Games!$O$2:$O$5969)</f>
        <v>523</v>
      </c>
      <c r="G392" s="0" t="n">
        <f aca="false">SUMIF(Games!$A$2:$A$5969,$A392,Games!$R$2:$R$5969)+SUMIF(Games!$B$2:$B$5969,$A392,Games!$P$2:$P$5969)</f>
        <v>545</v>
      </c>
      <c r="H392" s="0" t="n">
        <f aca="false">SUMIF(Games!$A$2:$A$5969,$A392,Games!$S$2:$S$5969)+SUMIF(Games!$B$2:$B$5969,$A392,Games!$T$2:$T$5969)</f>
        <v>-1.32077550121172</v>
      </c>
      <c r="I392" s="0" t="n">
        <f aca="false">SUMIF(Games!$A$2:$A$5969,$A392,Games!$E$2:$E$5969)+SUMIF(Games!$B$2:$B$5969,$A392,Games!$F$2:$F$5969)</f>
        <v>22</v>
      </c>
      <c r="J392" s="0" t="n">
        <f aca="false">SUMIF(Games!$A$2:$A$5969,$A392,Games!$F$2:$F$5969)+SUMIF(Games!$B$2:$B$5969,$A392,Games!$E$2:$E$5969)</f>
        <v>33</v>
      </c>
      <c r="K392" s="0" t="n">
        <f aca="false">SUMIF(Games!$A$2:$A$5969,$A392,Games!$G$2:$G$5969)+SUMIF(Games!$B$2:$B$5969,$A392,Games!$H$2:$H$5969)</f>
        <v>20</v>
      </c>
      <c r="L392" s="0" t="n">
        <f aca="false">SUMIF(Games!$A$2:$A$5969,$A392,Games!$H$2:$H$5969)+SUMIF(Games!$B$2:$B$5969,$A392,Games!$G$2:$G$5969)</f>
        <v>16</v>
      </c>
      <c r="M392" s="0" t="n">
        <f aca="false">SUMIF(Games!$A:$A,$A392,Games!I:I)</f>
        <v>0</v>
      </c>
      <c r="N392" s="0" t="n">
        <f aca="false">COUNTIF(Games!$A:$A,$A392)-M392</f>
        <v>1</v>
      </c>
    </row>
    <row r="393" customFormat="false" ht="15" hidden="false" customHeight="false" outlineLevel="0" collapsed="false">
      <c r="A393" s="0" t="s">
        <v>414</v>
      </c>
      <c r="B393" s="0" t="n">
        <f aca="false">SUMIF(Games!$A$2:$A$5969,$A393,Games!$I$2:$I$5969)+SUMIF(Games!$B$2:$B$5969,$A393,Games!$J$2:$J$5969)</f>
        <v>0</v>
      </c>
      <c r="C393" s="0" t="n">
        <f aca="false">COUNTIF(Games!$A:$A,$A393)+COUNTIF(Games!$B:$B,$A393)-B393</f>
        <v>3</v>
      </c>
      <c r="D393" s="0" t="n">
        <f aca="false">SUMIF(Games!$A$2:$A$5969,$A393,Games!$M$2:$M$5969)+SUMIF(Games!$B$2:$B$5969,$A393,Games!$K$2:$K$5969)</f>
        <v>49</v>
      </c>
      <c r="E393" s="0" t="n">
        <f aca="false">SUMIF(Games!$A$2:$A$5969,$A393,Games!$N$2:$N$5969)+SUMIF(Games!$B$2:$B$5969,$A393,Games!$L$2:$L$5969)</f>
        <v>47</v>
      </c>
      <c r="F393" s="0" t="n">
        <f aca="false">SUMIF(Games!$A$2:$A$5969,$A393,Games!$Q$2:$Q$5969)+SUMIF(Games!$B$2:$B$5969,$A393,Games!$O$2:$O$5969)</f>
        <v>1498</v>
      </c>
      <c r="G393" s="0" t="n">
        <f aca="false">SUMIF(Games!$A$2:$A$5969,$A393,Games!$R$2:$R$5969)+SUMIF(Games!$B$2:$B$5969,$A393,Games!$P$2:$P$5969)</f>
        <v>1479</v>
      </c>
      <c r="H393" s="0" t="n">
        <f aca="false">SUMIF(Games!$A$2:$A$5969,$A393,Games!$S$2:$S$5969)+SUMIF(Games!$B$2:$B$5969,$A393,Games!$T$2:$T$5969)</f>
        <v>-19.8347557059481</v>
      </c>
      <c r="I393" s="0" t="n">
        <f aca="false">SUMIF(Games!$A$2:$A$5969,$A393,Games!$E$2:$E$5969)+SUMIF(Games!$B$2:$B$5969,$A393,Games!$F$2:$F$5969)</f>
        <v>59</v>
      </c>
      <c r="J393" s="0" t="n">
        <f aca="false">SUMIF(Games!$A$2:$A$5969,$A393,Games!$F$2:$F$5969)+SUMIF(Games!$B$2:$B$5969,$A393,Games!$E$2:$E$5969)</f>
        <v>84</v>
      </c>
      <c r="K393" s="0" t="n">
        <f aca="false">SUMIF(Games!$A$2:$A$5969,$A393,Games!$G$2:$G$5969)+SUMIF(Games!$B$2:$B$5969,$A393,Games!$H$2:$H$5969)</f>
        <v>36</v>
      </c>
      <c r="L393" s="0" t="n">
        <f aca="false">SUMIF(Games!$A$2:$A$5969,$A393,Games!$H$2:$H$5969)+SUMIF(Games!$B$2:$B$5969,$A393,Games!$G$2:$G$5969)</f>
        <v>21</v>
      </c>
      <c r="M393" s="0" t="n">
        <f aca="false">SUMIF(Games!$A:$A,$A393,Games!I:I)</f>
        <v>0</v>
      </c>
      <c r="N393" s="0" t="n">
        <f aca="false">COUNTIF(Games!$A:$A,$A393)-M393</f>
        <v>3</v>
      </c>
    </row>
    <row r="394" customFormat="false" ht="15" hidden="false" customHeight="false" outlineLevel="0" collapsed="false">
      <c r="A394" s="0" t="s">
        <v>648</v>
      </c>
      <c r="B394" s="0" t="n">
        <f aca="false">SUMIF(Games!$A$2:$A$5969,$A394,Games!$I$2:$I$5969)+SUMIF(Games!$B$2:$B$5969,$A394,Games!$J$2:$J$5969)</f>
        <v>0</v>
      </c>
      <c r="C394" s="0" t="n">
        <f aca="false">COUNTIF(Games!$A:$A,$A394)+COUNTIF(Games!$B:$B,$A394)-B394</f>
        <v>1</v>
      </c>
      <c r="D394" s="0" t="n">
        <f aca="false">SUMIF(Games!$A$2:$A$5969,$A394,Games!$M$2:$M$5969)+SUMIF(Games!$B$2:$B$5969,$A394,Games!$K$2:$K$5969)</f>
        <v>19</v>
      </c>
      <c r="E394" s="0" t="n">
        <f aca="false">SUMIF(Games!$A$2:$A$5969,$A394,Games!$N$2:$N$5969)+SUMIF(Games!$B$2:$B$5969,$A394,Games!$L$2:$L$5969)</f>
        <v>13</v>
      </c>
      <c r="F394" s="0" t="n">
        <f aca="false">SUMIF(Games!$A$2:$A$5969,$A394,Games!$Q$2:$Q$5969)+SUMIF(Games!$B$2:$B$5969,$A394,Games!$O$2:$O$5969)</f>
        <v>626</v>
      </c>
      <c r="G394" s="0" t="n">
        <f aca="false">SUMIF(Games!$A$2:$A$5969,$A394,Games!$R$2:$R$5969)+SUMIF(Games!$B$2:$B$5969,$A394,Games!$P$2:$P$5969)</f>
        <v>423</v>
      </c>
      <c r="H394" s="0" t="n">
        <f aca="false">SUMIF(Games!$A$2:$A$5969,$A394,Games!$S$2:$S$5969)+SUMIF(Games!$B$2:$B$5969,$A394,Games!$T$2:$T$5969)</f>
        <v>-2.78488441372736</v>
      </c>
      <c r="I394" s="0" t="n">
        <f aca="false">SUMIF(Games!$A$2:$A$5969,$A394,Games!$E$2:$E$5969)+SUMIF(Games!$B$2:$B$5969,$A394,Games!$F$2:$F$5969)</f>
        <v>33</v>
      </c>
      <c r="J394" s="0" t="n">
        <f aca="false">SUMIF(Games!$A$2:$A$5969,$A394,Games!$F$2:$F$5969)+SUMIF(Games!$B$2:$B$5969,$A394,Games!$E$2:$E$5969)</f>
        <v>40</v>
      </c>
      <c r="K394" s="0" t="n">
        <f aca="false">SUMIF(Games!$A$2:$A$5969,$A394,Games!$G$2:$G$5969)+SUMIF(Games!$B$2:$B$5969,$A394,Games!$H$2:$H$5969)</f>
        <v>13</v>
      </c>
      <c r="L394" s="0" t="n">
        <f aca="false">SUMIF(Games!$A$2:$A$5969,$A394,Games!$H$2:$H$5969)+SUMIF(Games!$B$2:$B$5969,$A394,Games!$G$2:$G$5969)</f>
        <v>15</v>
      </c>
      <c r="M394" s="0" t="n">
        <f aca="false">SUMIF(Games!$A:$A,$A394,Games!I:I)</f>
        <v>0</v>
      </c>
      <c r="N394" s="0" t="n">
        <f aca="false">COUNTIF(Games!$A:$A,$A394)-M394</f>
        <v>1</v>
      </c>
    </row>
    <row r="395" customFormat="false" ht="15" hidden="false" customHeight="false" outlineLevel="0" collapsed="false">
      <c r="A395" s="0" t="s">
        <v>438</v>
      </c>
      <c r="B395" s="0" t="n">
        <f aca="false">SUMIF(Games!$A$2:$A$5969,$A395,Games!$I$2:$I$5969)+SUMIF(Games!$B$2:$B$5969,$A395,Games!$J$2:$J$5969)</f>
        <v>0</v>
      </c>
      <c r="C395" s="0" t="n">
        <f aca="false">COUNTIF(Games!$A:$A,$A395)+COUNTIF(Games!$B:$B,$A395)-B395</f>
        <v>2</v>
      </c>
      <c r="D395" s="0" t="n">
        <f aca="false">SUMIF(Games!$A$2:$A$5969,$A395,Games!$M$2:$M$5969)+SUMIF(Games!$B$2:$B$5969,$A395,Games!$K$2:$K$5969)</f>
        <v>38</v>
      </c>
      <c r="E395" s="0" t="n">
        <f aca="false">SUMIF(Games!$A$2:$A$5969,$A395,Games!$N$2:$N$5969)+SUMIF(Games!$B$2:$B$5969,$A395,Games!$L$2:$L$5969)</f>
        <v>28</v>
      </c>
      <c r="F395" s="0" t="n">
        <f aca="false">SUMIF(Games!$A$2:$A$5969,$A395,Games!$Q$2:$Q$5969)+SUMIF(Games!$B$2:$B$5969,$A395,Games!$O$2:$O$5969)</f>
        <v>991</v>
      </c>
      <c r="G395" s="0" t="n">
        <f aca="false">SUMIF(Games!$A$2:$A$5969,$A395,Games!$R$2:$R$5969)+SUMIF(Games!$B$2:$B$5969,$A395,Games!$P$2:$P$5969)</f>
        <v>977</v>
      </c>
      <c r="H395" s="0" t="n">
        <f aca="false">SUMIF(Games!$A$2:$A$5969,$A395,Games!$S$2:$S$5969)+SUMIF(Games!$B$2:$B$5969,$A395,Games!$T$2:$T$5969)</f>
        <v>-10.9543636204482</v>
      </c>
      <c r="I395" s="0" t="n">
        <f aca="false">SUMIF(Games!$A$2:$A$5969,$A395,Games!$E$2:$E$5969)+SUMIF(Games!$B$2:$B$5969,$A395,Games!$F$2:$F$5969)</f>
        <v>52</v>
      </c>
      <c r="J395" s="0" t="n">
        <f aca="false">SUMIF(Games!$A$2:$A$5969,$A395,Games!$F$2:$F$5969)+SUMIF(Games!$B$2:$B$5969,$A395,Games!$E$2:$E$5969)</f>
        <v>75</v>
      </c>
      <c r="K395" s="0" t="n">
        <f aca="false">SUMIF(Games!$A$2:$A$5969,$A395,Games!$G$2:$G$5969)+SUMIF(Games!$B$2:$B$5969,$A395,Games!$H$2:$H$5969)</f>
        <v>34</v>
      </c>
      <c r="L395" s="0" t="n">
        <f aca="false">SUMIF(Games!$A$2:$A$5969,$A395,Games!$H$2:$H$5969)+SUMIF(Games!$B$2:$B$5969,$A395,Games!$G$2:$G$5969)</f>
        <v>31</v>
      </c>
      <c r="M395" s="0" t="n">
        <f aca="false">SUMIF(Games!$A:$A,$A395,Games!I:I)</f>
        <v>0</v>
      </c>
      <c r="N395" s="0" t="n">
        <f aca="false">COUNTIF(Games!$A:$A,$A395)-M395</f>
        <v>2</v>
      </c>
    </row>
    <row r="396" customFormat="false" ht="15" hidden="false" customHeight="false" outlineLevel="0" collapsed="false">
      <c r="A396" s="0" t="s">
        <v>694</v>
      </c>
      <c r="B396" s="0" t="n">
        <f aca="false">SUMIF(Games!$A$2:$A$5969,$A396,Games!$I$2:$I$5969)+SUMIF(Games!$B$2:$B$5969,$A396,Games!$J$2:$J$5969)</f>
        <v>0</v>
      </c>
      <c r="C396" s="0" t="n">
        <f aca="false">COUNTIF(Games!$A:$A,$A396)+COUNTIF(Games!$B:$B,$A396)-B396</f>
        <v>1</v>
      </c>
      <c r="D396" s="0" t="n">
        <f aca="false">SUMIF(Games!$A$2:$A$5969,$A396,Games!$M$2:$M$5969)+SUMIF(Games!$B$2:$B$5969,$A396,Games!$K$2:$K$5969)</f>
        <v>25</v>
      </c>
      <c r="E396" s="0" t="n">
        <f aca="false">SUMIF(Games!$A$2:$A$5969,$A396,Games!$N$2:$N$5969)+SUMIF(Games!$B$2:$B$5969,$A396,Games!$L$2:$L$5969)</f>
        <v>10</v>
      </c>
      <c r="F396" s="0" t="n">
        <f aca="false">SUMIF(Games!$A$2:$A$5969,$A396,Games!$Q$2:$Q$5969)+SUMIF(Games!$B$2:$B$5969,$A396,Games!$O$2:$O$5969)</f>
        <v>506</v>
      </c>
      <c r="G396" s="0" t="n">
        <f aca="false">SUMIF(Games!$A$2:$A$5969,$A396,Games!$R$2:$R$5969)+SUMIF(Games!$B$2:$B$5969,$A396,Games!$P$2:$P$5969)</f>
        <v>534</v>
      </c>
      <c r="H396" s="0" t="n">
        <f aca="false">SUMIF(Games!$A$2:$A$5969,$A396,Games!$S$2:$S$5969)+SUMIF(Games!$B$2:$B$5969,$A396,Games!$T$2:$T$5969)</f>
        <v>-4.4010989010989</v>
      </c>
      <c r="I396" s="0" t="n">
        <f aca="false">SUMIF(Games!$A$2:$A$5969,$A396,Games!$E$2:$E$5969)+SUMIF(Games!$B$2:$B$5969,$A396,Games!$F$2:$F$5969)</f>
        <v>27</v>
      </c>
      <c r="J396" s="0" t="n">
        <f aca="false">SUMIF(Games!$A$2:$A$5969,$A396,Games!$F$2:$F$5969)+SUMIF(Games!$B$2:$B$5969,$A396,Games!$E$2:$E$5969)</f>
        <v>38</v>
      </c>
      <c r="K396" s="0" t="n">
        <f aca="false">SUMIF(Games!$A$2:$A$5969,$A396,Games!$G$2:$G$5969)+SUMIF(Games!$B$2:$B$5969,$A396,Games!$H$2:$H$5969)</f>
        <v>18</v>
      </c>
      <c r="L396" s="0" t="n">
        <f aca="false">SUMIF(Games!$A$2:$A$5969,$A396,Games!$H$2:$H$5969)+SUMIF(Games!$B$2:$B$5969,$A396,Games!$G$2:$G$5969)</f>
        <v>9</v>
      </c>
      <c r="M396" s="0" t="n">
        <f aca="false">SUMIF(Games!$A:$A,$A396,Games!I:I)</f>
        <v>0</v>
      </c>
      <c r="N396" s="0" t="n">
        <f aca="false">COUNTIF(Games!$A:$A,$A396)-M396</f>
        <v>1</v>
      </c>
    </row>
    <row r="397" customFormat="false" ht="15" hidden="false" customHeight="false" outlineLevel="0" collapsed="false">
      <c r="A397" s="0" t="s">
        <v>516</v>
      </c>
      <c r="B397" s="0" t="n">
        <f aca="false">SUMIF(Games!$A$2:$A$5969,$A397,Games!$I$2:$I$5969)+SUMIF(Games!$B$2:$B$5969,$A397,Games!$J$2:$J$5969)</f>
        <v>0</v>
      </c>
      <c r="C397" s="0" t="n">
        <f aca="false">COUNTIF(Games!$A:$A,$A397)+COUNTIF(Games!$B:$B,$A397)-B397</f>
        <v>6</v>
      </c>
      <c r="D397" s="0" t="n">
        <f aca="false">SUMIF(Games!$A$2:$A$5969,$A397,Games!$M$2:$M$5969)+SUMIF(Games!$B$2:$B$5969,$A397,Games!$K$2:$K$5969)</f>
        <v>100</v>
      </c>
      <c r="E397" s="0" t="n">
        <f aca="false">SUMIF(Games!$A$2:$A$5969,$A397,Games!$N$2:$N$5969)+SUMIF(Games!$B$2:$B$5969,$A397,Games!$L$2:$L$5969)</f>
        <v>95</v>
      </c>
      <c r="F397" s="0" t="n">
        <f aca="false">SUMIF(Games!$A$2:$A$5969,$A397,Games!$Q$2:$Q$5969)+SUMIF(Games!$B$2:$B$5969,$A397,Games!$O$2:$O$5969)</f>
        <v>2963</v>
      </c>
      <c r="G397" s="0" t="n">
        <f aca="false">SUMIF(Games!$A$2:$A$5969,$A397,Games!$R$2:$R$5969)+SUMIF(Games!$B$2:$B$5969,$A397,Games!$P$2:$P$5969)</f>
        <v>3045</v>
      </c>
      <c r="H397" s="0" t="n">
        <f aca="false">SUMIF(Games!$A$2:$A$5969,$A397,Games!$S$2:$S$5969)+SUMIF(Games!$B$2:$B$5969,$A397,Games!$T$2:$T$5969)</f>
        <v>-29.2133497006466</v>
      </c>
      <c r="I397" s="0" t="n">
        <f aca="false">SUMIF(Games!$A$2:$A$5969,$A397,Games!$E$2:$E$5969)+SUMIF(Games!$B$2:$B$5969,$A397,Games!$F$2:$F$5969)</f>
        <v>186</v>
      </c>
      <c r="J397" s="0" t="n">
        <f aca="false">SUMIF(Games!$A$2:$A$5969,$A397,Games!$F$2:$F$5969)+SUMIF(Games!$B$2:$B$5969,$A397,Games!$E$2:$E$5969)</f>
        <v>215</v>
      </c>
      <c r="K397" s="0" t="n">
        <f aca="false">SUMIF(Games!$A$2:$A$5969,$A397,Games!$G$2:$G$5969)+SUMIF(Games!$B$2:$B$5969,$A397,Games!$H$2:$H$5969)</f>
        <v>97</v>
      </c>
      <c r="L397" s="0" t="n">
        <f aca="false">SUMIF(Games!$A$2:$A$5969,$A397,Games!$H$2:$H$5969)+SUMIF(Games!$B$2:$B$5969,$A397,Games!$G$2:$G$5969)</f>
        <v>85</v>
      </c>
      <c r="M397" s="0" t="n">
        <f aca="false">SUMIF(Games!$A:$A,$A397,Games!I:I)</f>
        <v>0</v>
      </c>
      <c r="N397" s="0" t="n">
        <f aca="false">COUNTIF(Games!$A:$A,$A397)-M397</f>
        <v>6</v>
      </c>
    </row>
    <row r="398" customFormat="false" ht="15" hidden="false" customHeight="false" outlineLevel="0" collapsed="false">
      <c r="A398" s="0" t="s">
        <v>631</v>
      </c>
      <c r="B398" s="0" t="n">
        <f aca="false">SUMIF(Games!$A$2:$A$5969,$A398,Games!$I$2:$I$5969)+SUMIF(Games!$B$2:$B$5969,$A398,Games!$J$2:$J$5969)</f>
        <v>0</v>
      </c>
      <c r="C398" s="0" t="n">
        <f aca="false">COUNTIF(Games!$A:$A,$A398)+COUNTIF(Games!$B:$B,$A398)-B398</f>
        <v>1</v>
      </c>
      <c r="D398" s="0" t="n">
        <f aca="false">SUMIF(Games!$A$2:$A$5969,$A398,Games!$M$2:$M$5969)+SUMIF(Games!$B$2:$B$5969,$A398,Games!$K$2:$K$5969)</f>
        <v>22</v>
      </c>
      <c r="E398" s="0" t="n">
        <f aca="false">SUMIF(Games!$A$2:$A$5969,$A398,Games!$N$2:$N$5969)+SUMIF(Games!$B$2:$B$5969,$A398,Games!$L$2:$L$5969)</f>
        <v>13</v>
      </c>
      <c r="F398" s="0" t="n">
        <f aca="false">SUMIF(Games!$A$2:$A$5969,$A398,Games!$Q$2:$Q$5969)+SUMIF(Games!$B$2:$B$5969,$A398,Games!$O$2:$O$5969)</f>
        <v>536</v>
      </c>
      <c r="G398" s="0" t="n">
        <f aca="false">SUMIF(Games!$A$2:$A$5969,$A398,Games!$R$2:$R$5969)+SUMIF(Games!$B$2:$B$5969,$A398,Games!$P$2:$P$5969)</f>
        <v>497</v>
      </c>
      <c r="H398" s="0" t="n">
        <f aca="false">SUMIF(Games!$A$2:$A$5969,$A398,Games!$S$2:$S$5969)+SUMIF(Games!$B$2:$B$5969,$A398,Games!$T$2:$T$5969)</f>
        <v>-2.68054211035818</v>
      </c>
      <c r="I398" s="0" t="n">
        <f aca="false">SUMIF(Games!$A$2:$A$5969,$A398,Games!$E$2:$E$5969)+SUMIF(Games!$B$2:$B$5969,$A398,Games!$F$2:$F$5969)</f>
        <v>27</v>
      </c>
      <c r="J398" s="0" t="n">
        <f aca="false">SUMIF(Games!$A$2:$A$5969,$A398,Games!$F$2:$F$5969)+SUMIF(Games!$B$2:$B$5969,$A398,Games!$E$2:$E$5969)</f>
        <v>35</v>
      </c>
      <c r="K398" s="0" t="n">
        <f aca="false">SUMIF(Games!$A$2:$A$5969,$A398,Games!$G$2:$G$5969)+SUMIF(Games!$B$2:$B$5969,$A398,Games!$H$2:$H$5969)</f>
        <v>25</v>
      </c>
      <c r="L398" s="0" t="n">
        <f aca="false">SUMIF(Games!$A$2:$A$5969,$A398,Games!$H$2:$H$5969)+SUMIF(Games!$B$2:$B$5969,$A398,Games!$G$2:$G$5969)</f>
        <v>23</v>
      </c>
      <c r="M398" s="0" t="n">
        <f aca="false">SUMIF(Games!$A:$A,$A398,Games!I:I)</f>
        <v>0</v>
      </c>
      <c r="N398" s="0" t="n">
        <f aca="false">COUNTIF(Games!$A:$A,$A398)-M398</f>
        <v>1</v>
      </c>
    </row>
    <row r="399" customFormat="false" ht="15" hidden="false" customHeight="false" outlineLevel="0" collapsed="false">
      <c r="A399" s="0" t="s">
        <v>565</v>
      </c>
      <c r="B399" s="0" t="n">
        <f aca="false">SUMIF(Games!$A$2:$A$5969,$A399,Games!$I$2:$I$5969)+SUMIF(Games!$B$2:$B$5969,$A399,Games!$J$2:$J$5969)</f>
        <v>1</v>
      </c>
      <c r="C399" s="0" t="n">
        <f aca="false">COUNTIF(Games!$A:$A,$A399)+COUNTIF(Games!$B:$B,$A399)-B399</f>
        <v>0</v>
      </c>
      <c r="D399" s="0" t="n">
        <f aca="false">SUMIF(Games!$A$2:$A$5969,$A399,Games!$M$2:$M$5969)+SUMIF(Games!$B$2:$B$5969,$A399,Games!$K$2:$K$5969)</f>
        <v>8</v>
      </c>
      <c r="E399" s="0" t="n">
        <f aca="false">SUMIF(Games!$A$2:$A$5969,$A399,Games!$N$2:$N$5969)+SUMIF(Games!$B$2:$B$5969,$A399,Games!$L$2:$L$5969)</f>
        <v>23</v>
      </c>
      <c r="F399" s="0" t="n">
        <f aca="false">SUMIF(Games!$A$2:$A$5969,$A399,Games!$Q$2:$Q$5969)+SUMIF(Games!$B$2:$B$5969,$A399,Games!$O$2:$O$5969)</f>
        <v>578</v>
      </c>
      <c r="G399" s="0" t="n">
        <f aca="false">SUMIF(Games!$A$2:$A$5969,$A399,Games!$R$2:$R$5969)+SUMIF(Games!$B$2:$B$5969,$A399,Games!$P$2:$P$5969)</f>
        <v>421</v>
      </c>
      <c r="H399" s="0" t="n">
        <f aca="false">SUMIF(Games!$A$2:$A$5969,$A399,Games!$S$2:$S$5969)+SUMIF(Games!$B$2:$B$5969,$A399,Games!$T$2:$T$5969)</f>
        <v>3.5834544221641</v>
      </c>
      <c r="I399" s="0" t="n">
        <f aca="false">SUMIF(Games!$A$2:$A$5969,$A399,Games!$E$2:$E$5969)+SUMIF(Games!$B$2:$B$5969,$A399,Games!$F$2:$F$5969)</f>
        <v>42</v>
      </c>
      <c r="J399" s="0" t="n">
        <f aca="false">SUMIF(Games!$A$2:$A$5969,$A399,Games!$F$2:$F$5969)+SUMIF(Games!$B$2:$B$5969,$A399,Games!$E$2:$E$5969)</f>
        <v>36</v>
      </c>
      <c r="K399" s="0" t="n">
        <f aca="false">SUMIF(Games!$A$2:$A$5969,$A399,Games!$G$2:$G$5969)+SUMIF(Games!$B$2:$B$5969,$A399,Games!$H$2:$H$5969)</f>
        <v>11</v>
      </c>
      <c r="L399" s="0" t="n">
        <f aca="false">SUMIF(Games!$A$2:$A$5969,$A399,Games!$H$2:$H$5969)+SUMIF(Games!$B$2:$B$5969,$A399,Games!$G$2:$G$5969)</f>
        <v>12</v>
      </c>
      <c r="M399" s="0" t="n">
        <f aca="false">SUMIF(Games!$A:$A,$A399,Games!I:I)</f>
        <v>0</v>
      </c>
      <c r="N399" s="0" t="n">
        <f aca="false">COUNTIF(Games!$A:$A,$A399)-M399</f>
        <v>0</v>
      </c>
    </row>
    <row r="400" customFormat="false" ht="15" hidden="false" customHeight="false" outlineLevel="0" collapsed="false">
      <c r="A400" s="0" t="s">
        <v>496</v>
      </c>
      <c r="B400" s="0" t="n">
        <f aca="false">SUMIF(Games!$A$2:$A$5969,$A400,Games!$I$2:$I$5969)+SUMIF(Games!$B$2:$B$5969,$A400,Games!$J$2:$J$5969)</f>
        <v>0</v>
      </c>
      <c r="C400" s="0" t="n">
        <f aca="false">COUNTIF(Games!$A:$A,$A400)+COUNTIF(Games!$B:$B,$A400)-B400</f>
        <v>1</v>
      </c>
      <c r="D400" s="0" t="n">
        <f aca="false">SUMIF(Games!$A$2:$A$5969,$A400,Games!$M$2:$M$5969)+SUMIF(Games!$B$2:$B$5969,$A400,Games!$K$2:$K$5969)</f>
        <v>18</v>
      </c>
      <c r="E400" s="0" t="n">
        <f aca="false">SUMIF(Games!$A$2:$A$5969,$A400,Games!$N$2:$N$5969)+SUMIF(Games!$B$2:$B$5969,$A400,Games!$L$2:$L$5969)</f>
        <v>17</v>
      </c>
      <c r="F400" s="0" t="n">
        <f aca="false">SUMIF(Games!$A$2:$A$5969,$A400,Games!$Q$2:$Q$5969)+SUMIF(Games!$B$2:$B$5969,$A400,Games!$O$2:$O$5969)</f>
        <v>605</v>
      </c>
      <c r="G400" s="0" t="n">
        <f aca="false">SUMIF(Games!$A$2:$A$5969,$A400,Games!$R$2:$R$5969)+SUMIF(Games!$B$2:$B$5969,$A400,Games!$P$2:$P$5969)</f>
        <v>465</v>
      </c>
      <c r="H400" s="0" t="n">
        <f aca="false">SUMIF(Games!$A$2:$A$5969,$A400,Games!$S$2:$S$5969)+SUMIF(Games!$B$2:$B$5969,$A400,Games!$T$2:$T$5969)</f>
        <v>-6.3324432576769</v>
      </c>
      <c r="I400" s="0" t="n">
        <f aca="false">SUMIF(Games!$A$2:$A$5969,$A400,Games!$E$2:$E$5969)+SUMIF(Games!$B$2:$B$5969,$A400,Games!$F$2:$F$5969)</f>
        <v>29</v>
      </c>
      <c r="J400" s="0" t="n">
        <f aca="false">SUMIF(Games!$A$2:$A$5969,$A400,Games!$F$2:$F$5969)+SUMIF(Games!$B$2:$B$5969,$A400,Games!$E$2:$E$5969)</f>
        <v>52</v>
      </c>
      <c r="K400" s="0" t="n">
        <f aca="false">SUMIF(Games!$A$2:$A$5969,$A400,Games!$G$2:$G$5969)+SUMIF(Games!$B$2:$B$5969,$A400,Games!$H$2:$H$5969)</f>
        <v>16</v>
      </c>
      <c r="L400" s="0" t="n">
        <f aca="false">SUMIF(Games!$A$2:$A$5969,$A400,Games!$H$2:$H$5969)+SUMIF(Games!$B$2:$B$5969,$A400,Games!$G$2:$G$5969)</f>
        <v>8</v>
      </c>
      <c r="M400" s="0" t="n">
        <f aca="false">SUMIF(Games!$A:$A,$A400,Games!I:I)</f>
        <v>0</v>
      </c>
      <c r="N400" s="0" t="n">
        <f aca="false">COUNTIF(Games!$A:$A,$A400)-M400</f>
        <v>1</v>
      </c>
    </row>
    <row r="401" customFormat="false" ht="15" hidden="false" customHeight="false" outlineLevel="0" collapsed="false">
      <c r="A401" s="0" t="s">
        <v>615</v>
      </c>
      <c r="B401" s="0" t="n">
        <f aca="false">SUMIF(Games!$A$2:$A$5969,$A401,Games!$I$2:$I$5969)+SUMIF(Games!$B$2:$B$5969,$A401,Games!$J$2:$J$5969)</f>
        <v>0</v>
      </c>
      <c r="C401" s="0" t="n">
        <f aca="false">COUNTIF(Games!$A:$A,$A401)+COUNTIF(Games!$B:$B,$A401)-B401</f>
        <v>1</v>
      </c>
      <c r="D401" s="0" t="n">
        <f aca="false">SUMIF(Games!$A$2:$A$5969,$A401,Games!$M$2:$M$5969)+SUMIF(Games!$B$2:$B$5969,$A401,Games!$K$2:$K$5969)</f>
        <v>19</v>
      </c>
      <c r="E401" s="0" t="n">
        <f aca="false">SUMIF(Games!$A$2:$A$5969,$A401,Games!$N$2:$N$5969)+SUMIF(Games!$B$2:$B$5969,$A401,Games!$L$2:$L$5969)</f>
        <v>16</v>
      </c>
      <c r="F401" s="0" t="n">
        <f aca="false">SUMIF(Games!$A$2:$A$5969,$A401,Games!$Q$2:$Q$5969)+SUMIF(Games!$B$2:$B$5969,$A401,Games!$O$2:$O$5969)</f>
        <v>431</v>
      </c>
      <c r="G401" s="0" t="n">
        <f aca="false">SUMIF(Games!$A$2:$A$5969,$A401,Games!$R$2:$R$5969)+SUMIF(Games!$B$2:$B$5969,$A401,Games!$P$2:$P$5969)</f>
        <v>621</v>
      </c>
      <c r="H401" s="0" t="n">
        <f aca="false">SUMIF(Games!$A$2:$A$5969,$A401,Games!$S$2:$S$5969)+SUMIF(Games!$B$2:$B$5969,$A401,Games!$T$2:$T$5969)</f>
        <v>-8.09560021727322</v>
      </c>
      <c r="I401" s="0" t="n">
        <f aca="false">SUMIF(Games!$A$2:$A$5969,$A401,Games!$E$2:$E$5969)+SUMIF(Games!$B$2:$B$5969,$A401,Games!$F$2:$F$5969)</f>
        <v>0</v>
      </c>
      <c r="J401" s="0" t="n">
        <f aca="false">SUMIF(Games!$A$2:$A$5969,$A401,Games!$F$2:$F$5969)+SUMIF(Games!$B$2:$B$5969,$A401,Games!$E$2:$E$5969)</f>
        <v>0</v>
      </c>
      <c r="K401" s="0" t="n">
        <f aca="false">SUMIF(Games!$A$2:$A$5969,$A401,Games!$G$2:$G$5969)+SUMIF(Games!$B$2:$B$5969,$A401,Games!$H$2:$H$5969)</f>
        <v>0</v>
      </c>
      <c r="L401" s="0" t="n">
        <f aca="false">SUMIF(Games!$A$2:$A$5969,$A401,Games!$H$2:$H$5969)+SUMIF(Games!$B$2:$B$5969,$A401,Games!$G$2:$G$5969)</f>
        <v>0</v>
      </c>
      <c r="M401" s="0" t="n">
        <f aca="false">SUMIF(Games!$A:$A,$A401,Games!I:I)</f>
        <v>0</v>
      </c>
      <c r="N401" s="0" t="n">
        <f aca="false">COUNTIF(Games!$A:$A,$A401)-M401</f>
        <v>1</v>
      </c>
    </row>
    <row r="402" customFormat="false" ht="15" hidden="false" customHeight="false" outlineLevel="0" collapsed="false">
      <c r="A402" s="0" t="s">
        <v>642</v>
      </c>
      <c r="B402" s="0" t="n">
        <f aca="false">SUMIF(Games!$A$2:$A$5969,$A402,Games!$I$2:$I$5969)+SUMIF(Games!$B$2:$B$5969,$A402,Games!$J$2:$J$5969)</f>
        <v>0</v>
      </c>
      <c r="C402" s="0" t="n">
        <f aca="false">COUNTIF(Games!$A:$A,$A402)+COUNTIF(Games!$B:$B,$A402)-B402</f>
        <v>1</v>
      </c>
      <c r="D402" s="0" t="n">
        <f aca="false">SUMIF(Games!$A$2:$A$5969,$A402,Games!$M$2:$M$5969)+SUMIF(Games!$B$2:$B$5969,$A402,Games!$K$2:$K$5969)</f>
        <v>10</v>
      </c>
      <c r="E402" s="0" t="n">
        <f aca="false">SUMIF(Games!$A$2:$A$5969,$A402,Games!$N$2:$N$5969)+SUMIF(Games!$B$2:$B$5969,$A402,Games!$L$2:$L$5969)</f>
        <v>21</v>
      </c>
      <c r="F402" s="0" t="n">
        <f aca="false">SUMIF(Games!$A$2:$A$5969,$A402,Games!$Q$2:$Q$5969)+SUMIF(Games!$B$2:$B$5969,$A402,Games!$O$2:$O$5969)</f>
        <v>453</v>
      </c>
      <c r="G402" s="0" t="n">
        <f aca="false">SUMIF(Games!$A$2:$A$5969,$A402,Games!$R$2:$R$5969)+SUMIF(Games!$B$2:$B$5969,$A402,Games!$P$2:$P$5969)</f>
        <v>488</v>
      </c>
      <c r="H402" s="0" t="n">
        <f aca="false">SUMIF(Games!$A$2:$A$5969,$A402,Games!$S$2:$S$5969)+SUMIF(Games!$B$2:$B$5969,$A402,Games!$T$2:$T$5969)</f>
        <v>-10.5392341709232</v>
      </c>
      <c r="I402" s="0" t="n">
        <f aca="false">SUMIF(Games!$A$2:$A$5969,$A402,Games!$E$2:$E$5969)+SUMIF(Games!$B$2:$B$5969,$A402,Games!$F$2:$F$5969)</f>
        <v>33</v>
      </c>
      <c r="J402" s="0" t="n">
        <f aca="false">SUMIF(Games!$A$2:$A$5969,$A402,Games!$F$2:$F$5969)+SUMIF(Games!$B$2:$B$5969,$A402,Games!$E$2:$E$5969)</f>
        <v>52</v>
      </c>
      <c r="K402" s="0" t="n">
        <f aca="false">SUMIF(Games!$A$2:$A$5969,$A402,Games!$G$2:$G$5969)+SUMIF(Games!$B$2:$B$5969,$A402,Games!$H$2:$H$5969)</f>
        <v>23</v>
      </c>
      <c r="L402" s="0" t="n">
        <f aca="false">SUMIF(Games!$A$2:$A$5969,$A402,Games!$H$2:$H$5969)+SUMIF(Games!$B$2:$B$5969,$A402,Games!$G$2:$G$5969)</f>
        <v>11</v>
      </c>
      <c r="M402" s="0" t="n">
        <f aca="false">SUMIF(Games!$A:$A,$A402,Games!I:I)</f>
        <v>0</v>
      </c>
      <c r="N402" s="0" t="n">
        <f aca="false">COUNTIF(Games!$A:$A,$A402)-M402</f>
        <v>1</v>
      </c>
    </row>
    <row r="403" customFormat="false" ht="15" hidden="false" customHeight="false" outlineLevel="0" collapsed="false">
      <c r="A403" s="0" t="s">
        <v>416</v>
      </c>
      <c r="B403" s="0" t="n">
        <f aca="false">SUMIF(Games!$A$2:$A$5969,$A403,Games!$I$2:$I$5969)+SUMIF(Games!$B$2:$B$5969,$A403,Games!$J$2:$J$5969)</f>
        <v>0</v>
      </c>
      <c r="C403" s="0" t="n">
        <f aca="false">COUNTIF(Games!$A:$A,$A403)+COUNTIF(Games!$B:$B,$A403)-B403</f>
        <v>1</v>
      </c>
      <c r="D403" s="0" t="n">
        <f aca="false">SUMIF(Games!$A$2:$A$5969,$A403,Games!$M$2:$M$5969)+SUMIF(Games!$B$2:$B$5969,$A403,Games!$K$2:$K$5969)</f>
        <v>15</v>
      </c>
      <c r="E403" s="0" t="n">
        <f aca="false">SUMIF(Games!$A$2:$A$5969,$A403,Games!$N$2:$N$5969)+SUMIF(Games!$B$2:$B$5969,$A403,Games!$L$2:$L$5969)</f>
        <v>19</v>
      </c>
      <c r="F403" s="0" t="n">
        <f aca="false">SUMIF(Games!$A$2:$A$5969,$A403,Games!$Q$2:$Q$5969)+SUMIF(Games!$B$2:$B$5969,$A403,Games!$O$2:$O$5969)</f>
        <v>608</v>
      </c>
      <c r="G403" s="0" t="n">
        <f aca="false">SUMIF(Games!$A$2:$A$5969,$A403,Games!$R$2:$R$5969)+SUMIF(Games!$B$2:$B$5969,$A403,Games!$P$2:$P$5969)</f>
        <v>484</v>
      </c>
      <c r="H403" s="0" t="n">
        <f aca="false">SUMIF(Games!$A$2:$A$5969,$A403,Games!$S$2:$S$5969)+SUMIF(Games!$B$2:$B$5969,$A403,Games!$T$2:$T$5969)</f>
        <v>-7.43051066580478</v>
      </c>
      <c r="I403" s="0" t="n">
        <f aca="false">SUMIF(Games!$A$2:$A$5969,$A403,Games!$E$2:$E$5969)+SUMIF(Games!$B$2:$B$5969,$A403,Games!$F$2:$F$5969)</f>
        <v>20</v>
      </c>
      <c r="J403" s="0" t="n">
        <f aca="false">SUMIF(Games!$A$2:$A$5969,$A403,Games!$F$2:$F$5969)+SUMIF(Games!$B$2:$B$5969,$A403,Games!$E$2:$E$5969)</f>
        <v>60</v>
      </c>
      <c r="K403" s="0" t="n">
        <f aca="false">SUMIF(Games!$A$2:$A$5969,$A403,Games!$G$2:$G$5969)+SUMIF(Games!$B$2:$B$5969,$A403,Games!$H$2:$H$5969)</f>
        <v>18</v>
      </c>
      <c r="L403" s="0" t="n">
        <f aca="false">SUMIF(Games!$A$2:$A$5969,$A403,Games!$H$2:$H$5969)+SUMIF(Games!$B$2:$B$5969,$A403,Games!$G$2:$G$5969)</f>
        <v>14</v>
      </c>
      <c r="M403" s="0" t="n">
        <f aca="false">SUMIF(Games!$A:$A,$A403,Games!I:I)</f>
        <v>0</v>
      </c>
      <c r="N403" s="0" t="n">
        <f aca="false">COUNTIF(Games!$A:$A,$A403)-M403</f>
        <v>1</v>
      </c>
    </row>
    <row r="404" customFormat="false" ht="15" hidden="false" customHeight="false" outlineLevel="0" collapsed="false">
      <c r="A404" s="0" t="s">
        <v>413</v>
      </c>
      <c r="B404" s="0" t="n">
        <f aca="false">SUMIF(Games!$A$2:$A$5969,$A404,Games!$I$2:$I$5969)+SUMIF(Games!$B$2:$B$5969,$A404,Games!$J$2:$J$5969)</f>
        <v>0</v>
      </c>
      <c r="C404" s="0" t="n">
        <f aca="false">COUNTIF(Games!$A:$A,$A404)+COUNTIF(Games!$B:$B,$A404)-B404</f>
        <v>1</v>
      </c>
      <c r="D404" s="0" t="n">
        <f aca="false">SUMIF(Games!$A$2:$A$5969,$A404,Games!$M$2:$M$5969)+SUMIF(Games!$B$2:$B$5969,$A404,Games!$K$2:$K$5969)</f>
        <v>22</v>
      </c>
      <c r="E404" s="0" t="n">
        <f aca="false">SUMIF(Games!$A$2:$A$5969,$A404,Games!$N$2:$N$5969)+SUMIF(Games!$B$2:$B$5969,$A404,Games!$L$2:$L$5969)</f>
        <v>15</v>
      </c>
      <c r="F404" s="0" t="n">
        <f aca="false">SUMIF(Games!$A$2:$A$5969,$A404,Games!$Q$2:$Q$5969)+SUMIF(Games!$B$2:$B$5969,$A404,Games!$O$2:$O$5969)</f>
        <v>570</v>
      </c>
      <c r="G404" s="0" t="n">
        <f aca="false">SUMIF(Games!$A$2:$A$5969,$A404,Games!$R$2:$R$5969)+SUMIF(Games!$B$2:$B$5969,$A404,Games!$P$2:$P$5969)</f>
        <v>569</v>
      </c>
      <c r="H404" s="0" t="n">
        <f aca="false">SUMIF(Games!$A$2:$A$5969,$A404,Games!$S$2:$S$5969)+SUMIF(Games!$B$2:$B$5969,$A404,Games!$T$2:$T$5969)</f>
        <v>-6.07574211612842</v>
      </c>
      <c r="I404" s="0" t="n">
        <f aca="false">SUMIF(Games!$A$2:$A$5969,$A404,Games!$E$2:$E$5969)+SUMIF(Games!$B$2:$B$5969,$A404,Games!$F$2:$F$5969)</f>
        <v>28</v>
      </c>
      <c r="J404" s="0" t="n">
        <f aca="false">SUMIF(Games!$A$2:$A$5969,$A404,Games!$F$2:$F$5969)+SUMIF(Games!$B$2:$B$5969,$A404,Games!$E$2:$E$5969)</f>
        <v>36</v>
      </c>
      <c r="K404" s="0" t="n">
        <f aca="false">SUMIF(Games!$A$2:$A$5969,$A404,Games!$G$2:$G$5969)+SUMIF(Games!$B$2:$B$5969,$A404,Games!$H$2:$H$5969)</f>
        <v>19</v>
      </c>
      <c r="L404" s="0" t="n">
        <f aca="false">SUMIF(Games!$A$2:$A$5969,$A404,Games!$H$2:$H$5969)+SUMIF(Games!$B$2:$B$5969,$A404,Games!$G$2:$G$5969)</f>
        <v>11</v>
      </c>
      <c r="M404" s="0" t="n">
        <f aca="false">SUMIF(Games!$A:$A,$A404,Games!I:I)</f>
        <v>0</v>
      </c>
      <c r="N404" s="0" t="n">
        <f aca="false">COUNTIF(Games!$A:$A,$A404)-M404</f>
        <v>1</v>
      </c>
    </row>
    <row r="405" customFormat="false" ht="15" hidden="false" customHeight="false" outlineLevel="0" collapsed="false">
      <c r="A405" s="0" t="s">
        <v>669</v>
      </c>
      <c r="B405" s="0" t="n">
        <f aca="false">SUMIF(Games!$A$2:$A$5969,$A405,Games!$I$2:$I$5969)+SUMIF(Games!$B$2:$B$5969,$A405,Games!$J$2:$J$5969)</f>
        <v>0</v>
      </c>
      <c r="C405" s="0" t="n">
        <f aca="false">COUNTIF(Games!$A:$A,$A405)+COUNTIF(Games!$B:$B,$A405)-B405</f>
        <v>1</v>
      </c>
      <c r="D405" s="0" t="n">
        <f aca="false">SUMIF(Games!$A$2:$A$5969,$A405,Games!$M$2:$M$5969)+SUMIF(Games!$B$2:$B$5969,$A405,Games!$K$2:$K$5969)</f>
        <v>7</v>
      </c>
      <c r="E405" s="0" t="n">
        <f aca="false">SUMIF(Games!$A$2:$A$5969,$A405,Games!$N$2:$N$5969)+SUMIF(Games!$B$2:$B$5969,$A405,Games!$L$2:$L$5969)</f>
        <v>25</v>
      </c>
      <c r="F405" s="0" t="n">
        <f aca="false">SUMIF(Games!$A$2:$A$5969,$A405,Games!$Q$2:$Q$5969)+SUMIF(Games!$B$2:$B$5969,$A405,Games!$O$2:$O$5969)</f>
        <v>471</v>
      </c>
      <c r="G405" s="0" t="n">
        <f aca="false">SUMIF(Games!$A$2:$A$5969,$A405,Games!$R$2:$R$5969)+SUMIF(Games!$B$2:$B$5969,$A405,Games!$P$2:$P$5969)</f>
        <v>449</v>
      </c>
      <c r="H405" s="0" t="n">
        <f aca="false">SUMIF(Games!$A$2:$A$5969,$A405,Games!$S$2:$S$5969)+SUMIF(Games!$B$2:$B$5969,$A405,Games!$T$2:$T$5969)</f>
        <v>-3.05027173913044</v>
      </c>
      <c r="I405" s="0" t="n">
        <f aca="false">SUMIF(Games!$A$2:$A$5969,$A405,Games!$E$2:$E$5969)+SUMIF(Games!$B$2:$B$5969,$A405,Games!$F$2:$F$5969)</f>
        <v>36</v>
      </c>
      <c r="J405" s="0" t="n">
        <f aca="false">SUMIF(Games!$A$2:$A$5969,$A405,Games!$F$2:$F$5969)+SUMIF(Games!$B$2:$B$5969,$A405,Games!$E$2:$E$5969)</f>
        <v>27</v>
      </c>
      <c r="K405" s="0" t="n">
        <f aca="false">SUMIF(Games!$A$2:$A$5969,$A405,Games!$G$2:$G$5969)+SUMIF(Games!$B$2:$B$5969,$A405,Games!$H$2:$H$5969)</f>
        <v>16</v>
      </c>
      <c r="L405" s="0" t="n">
        <f aca="false">SUMIF(Games!$A$2:$A$5969,$A405,Games!$H$2:$H$5969)+SUMIF(Games!$B$2:$B$5969,$A405,Games!$G$2:$G$5969)</f>
        <v>13</v>
      </c>
      <c r="M405" s="0" t="n">
        <f aca="false">SUMIF(Games!$A:$A,$A405,Games!I:I)</f>
        <v>0</v>
      </c>
      <c r="N405" s="0" t="n">
        <f aca="false">COUNTIF(Games!$A:$A,$A405)-M405</f>
        <v>1</v>
      </c>
    </row>
    <row r="406" customFormat="false" ht="15" hidden="false" customHeight="false" outlineLevel="0" collapsed="false">
      <c r="A406" s="0" t="s">
        <v>448</v>
      </c>
      <c r="B406" s="0" t="n">
        <f aca="false">SUMIF(Games!$A$2:$A$5969,$A406,Games!$I$2:$I$5969)+SUMIF(Games!$B$2:$B$5969,$A406,Games!$J$2:$J$5969)</f>
        <v>0</v>
      </c>
      <c r="C406" s="0" t="n">
        <f aca="false">COUNTIF(Games!$A:$A,$A406)+COUNTIF(Games!$B:$B,$A406)-B406</f>
        <v>1</v>
      </c>
      <c r="D406" s="0" t="n">
        <f aca="false">SUMIF(Games!$A$2:$A$5969,$A406,Games!$M$2:$M$5969)+SUMIF(Games!$B$2:$B$5969,$A406,Games!$K$2:$K$5969)</f>
        <v>17</v>
      </c>
      <c r="E406" s="0" t="n">
        <f aca="false">SUMIF(Games!$A$2:$A$5969,$A406,Games!$N$2:$N$5969)+SUMIF(Games!$B$2:$B$5969,$A406,Games!$L$2:$L$5969)</f>
        <v>17</v>
      </c>
      <c r="F406" s="0" t="n">
        <f aca="false">SUMIF(Games!$A$2:$A$5969,$A406,Games!$Q$2:$Q$5969)+SUMIF(Games!$B$2:$B$5969,$A406,Games!$O$2:$O$5969)</f>
        <v>569</v>
      </c>
      <c r="G406" s="0" t="n">
        <f aca="false">SUMIF(Games!$A$2:$A$5969,$A406,Games!$R$2:$R$5969)+SUMIF(Games!$B$2:$B$5969,$A406,Games!$P$2:$P$5969)</f>
        <v>514</v>
      </c>
      <c r="H406" s="0" t="n">
        <f aca="false">SUMIF(Games!$A$2:$A$5969,$A406,Games!$S$2:$S$5969)+SUMIF(Games!$B$2:$B$5969,$A406,Games!$T$2:$T$5969)</f>
        <v>-7.1191135734072</v>
      </c>
      <c r="I406" s="0" t="n">
        <f aca="false">SUMIF(Games!$A$2:$A$5969,$A406,Games!$E$2:$E$5969)+SUMIF(Games!$B$2:$B$5969,$A406,Games!$F$2:$F$5969)</f>
        <v>22</v>
      </c>
      <c r="J406" s="0" t="n">
        <f aca="false">SUMIF(Games!$A$2:$A$5969,$A406,Games!$F$2:$F$5969)+SUMIF(Games!$B$2:$B$5969,$A406,Games!$E$2:$E$5969)</f>
        <v>38</v>
      </c>
      <c r="K406" s="0" t="n">
        <f aca="false">SUMIF(Games!$A$2:$A$5969,$A406,Games!$G$2:$G$5969)+SUMIF(Games!$B$2:$B$5969,$A406,Games!$H$2:$H$5969)</f>
        <v>18</v>
      </c>
      <c r="L406" s="0" t="n">
        <f aca="false">SUMIF(Games!$A$2:$A$5969,$A406,Games!$H$2:$H$5969)+SUMIF(Games!$B$2:$B$5969,$A406,Games!$G$2:$G$5969)</f>
        <v>11</v>
      </c>
      <c r="M406" s="0" t="n">
        <f aca="false">SUMIF(Games!$A:$A,$A406,Games!I:I)</f>
        <v>0</v>
      </c>
      <c r="N406" s="0" t="n">
        <f aca="false">COUNTIF(Games!$A:$A,$A406)-M406</f>
        <v>1</v>
      </c>
    </row>
    <row r="407" customFormat="false" ht="15" hidden="false" customHeight="false" outlineLevel="0" collapsed="false">
      <c r="A407" s="0" t="s">
        <v>502</v>
      </c>
      <c r="B407" s="0" t="n">
        <f aca="false">SUMIF(Games!$A$2:$A$5969,$A407,Games!$I$2:$I$5969)+SUMIF(Games!$B$2:$B$5969,$A407,Games!$J$2:$J$5969)</f>
        <v>0</v>
      </c>
      <c r="C407" s="0" t="n">
        <f aca="false">COUNTIF(Games!$A:$A,$A407)+COUNTIF(Games!$B:$B,$A407)-B407</f>
        <v>2</v>
      </c>
      <c r="D407" s="0" t="n">
        <f aca="false">SUMIF(Games!$A$2:$A$5969,$A407,Games!$M$2:$M$5969)+SUMIF(Games!$B$2:$B$5969,$A407,Games!$K$2:$K$5969)</f>
        <v>31</v>
      </c>
      <c r="E407" s="0" t="n">
        <f aca="false">SUMIF(Games!$A$2:$A$5969,$A407,Games!$N$2:$N$5969)+SUMIF(Games!$B$2:$B$5969,$A407,Games!$L$2:$L$5969)</f>
        <v>35</v>
      </c>
      <c r="F407" s="0" t="n">
        <f aca="false">SUMIF(Games!$A$2:$A$5969,$A407,Games!$Q$2:$Q$5969)+SUMIF(Games!$B$2:$B$5969,$A407,Games!$O$2:$O$5969)</f>
        <v>934</v>
      </c>
      <c r="G407" s="0" t="n">
        <f aca="false">SUMIF(Games!$A$2:$A$5969,$A407,Games!$R$2:$R$5969)+SUMIF(Games!$B$2:$B$5969,$A407,Games!$P$2:$P$5969)</f>
        <v>1070</v>
      </c>
      <c r="H407" s="0" t="n">
        <f aca="false">SUMIF(Games!$A$2:$A$5969,$A407,Games!$S$2:$S$5969)+SUMIF(Games!$B$2:$B$5969,$A407,Games!$T$2:$T$5969)</f>
        <v>-15.5202293516869</v>
      </c>
      <c r="I407" s="0" t="n">
        <f aca="false">SUMIF(Games!$A$2:$A$5969,$A407,Games!$E$2:$E$5969)+SUMIF(Games!$B$2:$B$5969,$A407,Games!$F$2:$F$5969)</f>
        <v>38</v>
      </c>
      <c r="J407" s="0" t="n">
        <f aca="false">SUMIF(Games!$A$2:$A$5969,$A407,Games!$F$2:$F$5969)+SUMIF(Games!$B$2:$B$5969,$A407,Games!$E$2:$E$5969)</f>
        <v>56</v>
      </c>
      <c r="K407" s="0" t="n">
        <f aca="false">SUMIF(Games!$A$2:$A$5969,$A407,Games!$G$2:$G$5969)+SUMIF(Games!$B$2:$B$5969,$A407,Games!$H$2:$H$5969)</f>
        <v>14</v>
      </c>
      <c r="L407" s="0" t="n">
        <f aca="false">SUMIF(Games!$A$2:$A$5969,$A407,Games!$H$2:$H$5969)+SUMIF(Games!$B$2:$B$5969,$A407,Games!$G$2:$G$5969)</f>
        <v>15</v>
      </c>
      <c r="M407" s="0" t="n">
        <f aca="false">SUMIF(Games!$A:$A,$A407,Games!I:I)</f>
        <v>0</v>
      </c>
      <c r="N407" s="0" t="n">
        <f aca="false">COUNTIF(Games!$A:$A,$A407)-M407</f>
        <v>2</v>
      </c>
    </row>
    <row r="408" customFormat="false" ht="15" hidden="false" customHeight="false" outlineLevel="0" collapsed="false">
      <c r="A408" s="0" t="s">
        <v>685</v>
      </c>
      <c r="B408" s="0" t="n">
        <f aca="false">SUMIF(Games!$A$2:$A$5969,$A408,Games!$I$2:$I$5969)+SUMIF(Games!$B$2:$B$5969,$A408,Games!$J$2:$J$5969)</f>
        <v>0</v>
      </c>
      <c r="C408" s="0" t="n">
        <f aca="false">COUNTIF(Games!$A:$A,$A408)+COUNTIF(Games!$B:$B,$A408)-B408</f>
        <v>1</v>
      </c>
      <c r="D408" s="0" t="n">
        <f aca="false">SUMIF(Games!$A$2:$A$5969,$A408,Games!$M$2:$M$5969)+SUMIF(Games!$B$2:$B$5969,$A408,Games!$K$2:$K$5969)</f>
        <v>15</v>
      </c>
      <c r="E408" s="0" t="n">
        <f aca="false">SUMIF(Games!$A$2:$A$5969,$A408,Games!$N$2:$N$5969)+SUMIF(Games!$B$2:$B$5969,$A408,Games!$L$2:$L$5969)</f>
        <v>15</v>
      </c>
      <c r="F408" s="0" t="n">
        <f aca="false">SUMIF(Games!$A$2:$A$5969,$A408,Games!$Q$2:$Q$5969)+SUMIF(Games!$B$2:$B$5969,$A408,Games!$O$2:$O$5969)</f>
        <v>467</v>
      </c>
      <c r="G408" s="0" t="n">
        <f aca="false">SUMIF(Games!$A$2:$A$5969,$A408,Games!$R$2:$R$5969)+SUMIF(Games!$B$2:$B$5969,$A408,Games!$P$2:$P$5969)</f>
        <v>451</v>
      </c>
      <c r="H408" s="0" t="n">
        <f aca="false">SUMIF(Games!$A$2:$A$5969,$A408,Games!$S$2:$S$5969)+SUMIF(Games!$B$2:$B$5969,$A408,Games!$T$2:$T$5969)</f>
        <v>-7.36928104575163</v>
      </c>
      <c r="I408" s="0" t="n">
        <f aca="false">SUMIF(Games!$A$2:$A$5969,$A408,Games!$E$2:$E$5969)+SUMIF(Games!$B$2:$B$5969,$A408,Games!$F$2:$F$5969)</f>
        <v>23</v>
      </c>
      <c r="J408" s="0" t="n">
        <f aca="false">SUMIF(Games!$A$2:$A$5969,$A408,Games!$F$2:$F$5969)+SUMIF(Games!$B$2:$B$5969,$A408,Games!$E$2:$E$5969)</f>
        <v>48</v>
      </c>
      <c r="K408" s="0" t="n">
        <f aca="false">SUMIF(Games!$A$2:$A$5969,$A408,Games!$G$2:$G$5969)+SUMIF(Games!$B$2:$B$5969,$A408,Games!$H$2:$H$5969)</f>
        <v>16</v>
      </c>
      <c r="L408" s="0" t="n">
        <f aca="false">SUMIF(Games!$A$2:$A$5969,$A408,Games!$H$2:$H$5969)+SUMIF(Games!$B$2:$B$5969,$A408,Games!$G$2:$G$5969)</f>
        <v>5</v>
      </c>
      <c r="M408" s="0" t="n">
        <f aca="false">SUMIF(Games!$A:$A,$A408,Games!I:I)</f>
        <v>0</v>
      </c>
      <c r="N408" s="0" t="n">
        <f aca="false">COUNTIF(Games!$A:$A,$A408)-M408</f>
        <v>1</v>
      </c>
    </row>
    <row r="409" customFormat="false" ht="15" hidden="false" customHeight="false" outlineLevel="0" collapsed="false">
      <c r="A409" s="0" t="s">
        <v>476</v>
      </c>
      <c r="B409" s="0" t="n">
        <f aca="false">SUMIF(Games!$A$2:$A$5969,$A409,Games!$I$2:$I$5969)+SUMIF(Games!$B$2:$B$5969,$A409,Games!$J$2:$J$5969)</f>
        <v>0</v>
      </c>
      <c r="C409" s="0" t="n">
        <f aca="false">COUNTIF(Games!$A:$A,$A409)+COUNTIF(Games!$B:$B,$A409)-B409</f>
        <v>2</v>
      </c>
      <c r="D409" s="0" t="n">
        <f aca="false">SUMIF(Games!$A$2:$A$5969,$A409,Games!$M$2:$M$5969)+SUMIF(Games!$B$2:$B$5969,$A409,Games!$K$2:$K$5969)</f>
        <v>33</v>
      </c>
      <c r="E409" s="0" t="n">
        <f aca="false">SUMIF(Games!$A$2:$A$5969,$A409,Games!$N$2:$N$5969)+SUMIF(Games!$B$2:$B$5969,$A409,Games!$L$2:$L$5969)</f>
        <v>32</v>
      </c>
      <c r="F409" s="0" t="n">
        <f aca="false">SUMIF(Games!$A$2:$A$5969,$A409,Games!$Q$2:$Q$5969)+SUMIF(Games!$B$2:$B$5969,$A409,Games!$O$2:$O$5969)</f>
        <v>942</v>
      </c>
      <c r="G409" s="0" t="n">
        <f aca="false">SUMIF(Games!$A$2:$A$5969,$A409,Games!$R$2:$R$5969)+SUMIF(Games!$B$2:$B$5969,$A409,Games!$P$2:$P$5969)</f>
        <v>1026</v>
      </c>
      <c r="H409" s="0" t="n">
        <f aca="false">SUMIF(Games!$A$2:$A$5969,$A409,Games!$S$2:$S$5969)+SUMIF(Games!$B$2:$B$5969,$A409,Games!$T$2:$T$5969)</f>
        <v>-15.4268457090135</v>
      </c>
      <c r="I409" s="0" t="n">
        <f aca="false">SUMIF(Games!$A$2:$A$5969,$A409,Games!$E$2:$E$5969)+SUMIF(Games!$B$2:$B$5969,$A409,Games!$F$2:$F$5969)</f>
        <v>58</v>
      </c>
      <c r="J409" s="0" t="n">
        <f aca="false">SUMIF(Games!$A$2:$A$5969,$A409,Games!$F$2:$F$5969)+SUMIF(Games!$B$2:$B$5969,$A409,Games!$E$2:$E$5969)</f>
        <v>80</v>
      </c>
      <c r="K409" s="0" t="n">
        <f aca="false">SUMIF(Games!$A$2:$A$5969,$A409,Games!$G$2:$G$5969)+SUMIF(Games!$B$2:$B$5969,$A409,Games!$H$2:$H$5969)</f>
        <v>47</v>
      </c>
      <c r="L409" s="0" t="n">
        <f aca="false">SUMIF(Games!$A$2:$A$5969,$A409,Games!$H$2:$H$5969)+SUMIF(Games!$B$2:$B$5969,$A409,Games!$G$2:$G$5969)</f>
        <v>19</v>
      </c>
      <c r="M409" s="0" t="n">
        <f aca="false">SUMIF(Games!$A:$A,$A409,Games!I:I)</f>
        <v>0</v>
      </c>
      <c r="N409" s="0" t="n">
        <f aca="false">COUNTIF(Games!$A:$A,$A409)-M409</f>
        <v>2</v>
      </c>
    </row>
    <row r="410" customFormat="false" ht="15" hidden="false" customHeight="false" outlineLevel="0" collapsed="false">
      <c r="A410" s="0" t="s">
        <v>589</v>
      </c>
      <c r="B410" s="0" t="n">
        <f aca="false">SUMIF(Games!$A$2:$A$5969,$A410,Games!$I$2:$I$5969)+SUMIF(Games!$B$2:$B$5969,$A410,Games!$J$2:$J$5969)</f>
        <v>0</v>
      </c>
      <c r="C410" s="0" t="n">
        <f aca="false">COUNTIF(Games!$A:$A,$A410)+COUNTIF(Games!$B:$B,$A410)-B410</f>
        <v>2</v>
      </c>
      <c r="D410" s="0" t="n">
        <f aca="false">SUMIF(Games!$A$2:$A$5969,$A410,Games!$M$2:$M$5969)+SUMIF(Games!$B$2:$B$5969,$A410,Games!$K$2:$K$5969)</f>
        <v>39</v>
      </c>
      <c r="E410" s="0" t="n">
        <f aca="false">SUMIF(Games!$A$2:$A$5969,$A410,Games!$N$2:$N$5969)+SUMIF(Games!$B$2:$B$5969,$A410,Games!$L$2:$L$5969)</f>
        <v>29</v>
      </c>
      <c r="F410" s="0" t="n">
        <f aca="false">SUMIF(Games!$A$2:$A$5969,$A410,Games!$Q$2:$Q$5969)+SUMIF(Games!$B$2:$B$5969,$A410,Games!$O$2:$O$5969)</f>
        <v>1162</v>
      </c>
      <c r="G410" s="0" t="n">
        <f aca="false">SUMIF(Games!$A$2:$A$5969,$A410,Games!$R$2:$R$5969)+SUMIF(Games!$B$2:$B$5969,$A410,Games!$P$2:$P$5969)</f>
        <v>1023</v>
      </c>
      <c r="H410" s="0" t="n">
        <f aca="false">SUMIF(Games!$A$2:$A$5969,$A410,Games!$S$2:$S$5969)+SUMIF(Games!$B$2:$B$5969,$A410,Games!$T$2:$T$5969)</f>
        <v>-12.2411773770997</v>
      </c>
      <c r="I410" s="0" t="n">
        <f aca="false">SUMIF(Games!$A$2:$A$5969,$A410,Games!$E$2:$E$5969)+SUMIF(Games!$B$2:$B$5969,$A410,Games!$F$2:$F$5969)</f>
        <v>72</v>
      </c>
      <c r="J410" s="0" t="n">
        <f aca="false">SUMIF(Games!$A$2:$A$5969,$A410,Games!$F$2:$F$5969)+SUMIF(Games!$B$2:$B$5969,$A410,Games!$E$2:$E$5969)</f>
        <v>100</v>
      </c>
      <c r="K410" s="0" t="n">
        <f aca="false">SUMIF(Games!$A$2:$A$5969,$A410,Games!$G$2:$G$5969)+SUMIF(Games!$B$2:$B$5969,$A410,Games!$H$2:$H$5969)</f>
        <v>30</v>
      </c>
      <c r="L410" s="0" t="n">
        <f aca="false">SUMIF(Games!$A$2:$A$5969,$A410,Games!$H$2:$H$5969)+SUMIF(Games!$B$2:$B$5969,$A410,Games!$G$2:$G$5969)</f>
        <v>26</v>
      </c>
      <c r="M410" s="0" t="n">
        <f aca="false">SUMIF(Games!$A:$A,$A410,Games!I:I)</f>
        <v>0</v>
      </c>
      <c r="N410" s="0" t="n">
        <f aca="false">COUNTIF(Games!$A:$A,$A410)-M410</f>
        <v>2</v>
      </c>
    </row>
    <row r="411" customFormat="false" ht="15" hidden="false" customHeight="false" outlineLevel="0" collapsed="false">
      <c r="A411" s="0" t="s">
        <v>583</v>
      </c>
      <c r="B411" s="0" t="n">
        <f aca="false">SUMIF(Games!$A$2:$A$5969,$A411,Games!$I$2:$I$5969)+SUMIF(Games!$B$2:$B$5969,$A411,Games!$J$2:$J$5969)</f>
        <v>0</v>
      </c>
      <c r="C411" s="0" t="n">
        <f aca="false">COUNTIF(Games!$A:$A,$A411)+COUNTIF(Games!$B:$B,$A411)-B411</f>
        <v>1</v>
      </c>
      <c r="D411" s="0" t="n">
        <f aca="false">SUMIF(Games!$A$2:$A$5969,$A411,Games!$M$2:$M$5969)+SUMIF(Games!$B$2:$B$5969,$A411,Games!$K$2:$K$5969)</f>
        <v>11</v>
      </c>
      <c r="E411" s="0" t="n">
        <f aca="false">SUMIF(Games!$A$2:$A$5969,$A411,Games!$N$2:$N$5969)+SUMIF(Games!$B$2:$B$5969,$A411,Games!$L$2:$L$5969)</f>
        <v>21</v>
      </c>
      <c r="F411" s="0" t="n">
        <f aca="false">SUMIF(Games!$A$2:$A$5969,$A411,Games!$Q$2:$Q$5969)+SUMIF(Games!$B$2:$B$5969,$A411,Games!$O$2:$O$5969)</f>
        <v>370</v>
      </c>
      <c r="G411" s="0" t="n">
        <f aca="false">SUMIF(Games!$A$2:$A$5969,$A411,Games!$R$2:$R$5969)+SUMIF(Games!$B$2:$B$5969,$A411,Games!$P$2:$P$5969)</f>
        <v>552</v>
      </c>
      <c r="H411" s="0" t="n">
        <f aca="false">SUMIF(Games!$A$2:$A$5969,$A411,Games!$S$2:$S$5969)+SUMIF(Games!$B$2:$B$5969,$A411,Games!$T$2:$T$5969)</f>
        <v>-11.7868763557484</v>
      </c>
      <c r="I411" s="0" t="n">
        <f aca="false">SUMIF(Games!$A$2:$A$5969,$A411,Games!$E$2:$E$5969)+SUMIF(Games!$B$2:$B$5969,$A411,Games!$F$2:$F$5969)</f>
        <v>35</v>
      </c>
      <c r="J411" s="0" t="n">
        <f aca="false">SUMIF(Games!$A$2:$A$5969,$A411,Games!$F$2:$F$5969)+SUMIF(Games!$B$2:$B$5969,$A411,Games!$E$2:$E$5969)</f>
        <v>50</v>
      </c>
      <c r="K411" s="0" t="n">
        <f aca="false">SUMIF(Games!$A$2:$A$5969,$A411,Games!$G$2:$G$5969)+SUMIF(Games!$B$2:$B$5969,$A411,Games!$H$2:$H$5969)</f>
        <v>23</v>
      </c>
      <c r="L411" s="0" t="n">
        <f aca="false">SUMIF(Games!$A$2:$A$5969,$A411,Games!$H$2:$H$5969)+SUMIF(Games!$B$2:$B$5969,$A411,Games!$G$2:$G$5969)</f>
        <v>19</v>
      </c>
      <c r="M411" s="0" t="n">
        <f aca="false">SUMIF(Games!$A:$A,$A411,Games!I:I)</f>
        <v>0</v>
      </c>
      <c r="N411" s="0" t="n">
        <f aca="false">COUNTIF(Games!$A:$A,$A411)-M411</f>
        <v>1</v>
      </c>
    </row>
    <row r="412" customFormat="false" ht="15" hidden="false" customHeight="false" outlineLevel="0" collapsed="false">
      <c r="A412" s="0" t="s">
        <v>691</v>
      </c>
      <c r="B412" s="0" t="n">
        <f aca="false">SUMIF(Games!$A$2:$A$5969,$A412,Games!$I$2:$I$5969)+SUMIF(Games!$B$2:$B$5969,$A412,Games!$J$2:$J$5969)</f>
        <v>0</v>
      </c>
      <c r="C412" s="0" t="n">
        <f aca="false">COUNTIF(Games!$A:$A,$A412)+COUNTIF(Games!$B:$B,$A412)-B412</f>
        <v>1</v>
      </c>
      <c r="D412" s="0" t="n">
        <f aca="false">SUMIF(Games!$A$2:$A$5969,$A412,Games!$M$2:$M$5969)+SUMIF(Games!$B$2:$B$5969,$A412,Games!$K$2:$K$5969)</f>
        <v>18</v>
      </c>
      <c r="E412" s="0" t="n">
        <f aca="false">SUMIF(Games!$A$2:$A$5969,$A412,Games!$N$2:$N$5969)+SUMIF(Games!$B$2:$B$5969,$A412,Games!$L$2:$L$5969)</f>
        <v>15</v>
      </c>
      <c r="F412" s="0" t="n">
        <f aca="false">SUMIF(Games!$A$2:$A$5969,$A412,Games!$Q$2:$Q$5969)+SUMIF(Games!$B$2:$B$5969,$A412,Games!$O$2:$O$5969)</f>
        <v>473</v>
      </c>
      <c r="G412" s="0" t="n">
        <f aca="false">SUMIF(Games!$A$2:$A$5969,$A412,Games!$R$2:$R$5969)+SUMIF(Games!$B$2:$B$5969,$A412,Games!$P$2:$P$5969)</f>
        <v>475</v>
      </c>
      <c r="H412" s="0" t="n">
        <f aca="false">SUMIF(Games!$A$2:$A$5969,$A412,Games!$S$2:$S$5969)+SUMIF(Games!$B$2:$B$5969,$A412,Games!$T$2:$T$5969)</f>
        <v>-6.83256616800921</v>
      </c>
      <c r="I412" s="0" t="n">
        <f aca="false">SUMIF(Games!$A$2:$A$5969,$A412,Games!$E$2:$E$5969)+SUMIF(Games!$B$2:$B$5969,$A412,Games!$F$2:$F$5969)</f>
        <v>28</v>
      </c>
      <c r="J412" s="0" t="n">
        <f aca="false">SUMIF(Games!$A$2:$A$5969,$A412,Games!$F$2:$F$5969)+SUMIF(Games!$B$2:$B$5969,$A412,Games!$E$2:$E$5969)</f>
        <v>44</v>
      </c>
      <c r="K412" s="0" t="n">
        <f aca="false">SUMIF(Games!$A$2:$A$5969,$A412,Games!$G$2:$G$5969)+SUMIF(Games!$B$2:$B$5969,$A412,Games!$H$2:$H$5969)</f>
        <v>15</v>
      </c>
      <c r="L412" s="0" t="n">
        <f aca="false">SUMIF(Games!$A$2:$A$5969,$A412,Games!$H$2:$H$5969)+SUMIF(Games!$B$2:$B$5969,$A412,Games!$G$2:$G$5969)</f>
        <v>12</v>
      </c>
      <c r="M412" s="0" t="n">
        <f aca="false">SUMIF(Games!$A:$A,$A412,Games!I:I)</f>
        <v>0</v>
      </c>
      <c r="N412" s="0" t="n">
        <f aca="false">COUNTIF(Games!$A:$A,$A412)-M412</f>
        <v>1</v>
      </c>
    </row>
    <row r="413" customFormat="false" ht="15" hidden="false" customHeight="false" outlineLevel="0" collapsed="false">
      <c r="A413" s="0" t="s">
        <v>629</v>
      </c>
      <c r="B413" s="0" t="n">
        <f aca="false">SUMIF(Games!$A$2:$A$5969,$A413,Games!$I$2:$I$5969)+SUMIF(Games!$B$2:$B$5969,$A413,Games!$J$2:$J$5969)</f>
        <v>0</v>
      </c>
      <c r="C413" s="0" t="n">
        <f aca="false">COUNTIF(Games!$A:$A,$A413)+COUNTIF(Games!$B:$B,$A413)-B413</f>
        <v>1</v>
      </c>
      <c r="D413" s="0" t="n">
        <f aca="false">SUMIF(Games!$A$2:$A$5969,$A413,Games!$M$2:$M$5969)+SUMIF(Games!$B$2:$B$5969,$A413,Games!$K$2:$K$5969)</f>
        <v>28</v>
      </c>
      <c r="E413" s="0" t="n">
        <f aca="false">SUMIF(Games!$A$2:$A$5969,$A413,Games!$N$2:$N$5969)+SUMIF(Games!$B$2:$B$5969,$A413,Games!$L$2:$L$5969)</f>
        <v>7</v>
      </c>
      <c r="F413" s="0" t="n">
        <f aca="false">SUMIF(Games!$A$2:$A$5969,$A413,Games!$Q$2:$Q$5969)+SUMIF(Games!$B$2:$B$5969,$A413,Games!$O$2:$O$5969)</f>
        <v>516</v>
      </c>
      <c r="G413" s="0" t="n">
        <f aca="false">SUMIF(Games!$A$2:$A$5969,$A413,Games!$R$2:$R$5969)+SUMIF(Games!$B$2:$B$5969,$A413,Games!$P$2:$P$5969)</f>
        <v>493</v>
      </c>
      <c r="H413" s="0" t="n">
        <f aca="false">SUMIF(Games!$A$2:$A$5969,$A413,Games!$S$2:$S$5969)+SUMIF(Games!$B$2:$B$5969,$A413,Games!$T$2:$T$5969)</f>
        <v>-2.93161546085233</v>
      </c>
      <c r="I413" s="0" t="n">
        <f aca="false">SUMIF(Games!$A$2:$A$5969,$A413,Games!$E$2:$E$5969)+SUMIF(Games!$B$2:$B$5969,$A413,Games!$F$2:$F$5969)</f>
        <v>30</v>
      </c>
      <c r="J413" s="0" t="n">
        <f aca="false">SUMIF(Games!$A$2:$A$5969,$A413,Games!$F$2:$F$5969)+SUMIF(Games!$B$2:$B$5969,$A413,Games!$E$2:$E$5969)</f>
        <v>36</v>
      </c>
      <c r="K413" s="0" t="n">
        <f aca="false">SUMIF(Games!$A$2:$A$5969,$A413,Games!$G$2:$G$5969)+SUMIF(Games!$B$2:$B$5969,$A413,Games!$H$2:$H$5969)</f>
        <v>20</v>
      </c>
      <c r="L413" s="0" t="n">
        <f aca="false">SUMIF(Games!$A$2:$A$5969,$A413,Games!$H$2:$H$5969)+SUMIF(Games!$B$2:$B$5969,$A413,Games!$G$2:$G$5969)</f>
        <v>9</v>
      </c>
      <c r="M413" s="0" t="n">
        <f aca="false">SUMIF(Games!$A:$A,$A413,Games!I:I)</f>
        <v>0</v>
      </c>
      <c r="N413" s="0" t="n">
        <f aca="false">COUNTIF(Games!$A:$A,$A413)-M413</f>
        <v>1</v>
      </c>
    </row>
    <row r="414" customFormat="false" ht="15" hidden="false" customHeight="false" outlineLevel="0" collapsed="false">
      <c r="A414" s="0" t="s">
        <v>529</v>
      </c>
      <c r="B414" s="0" t="n">
        <f aca="false">SUMIF(Games!$A$2:$A$5969,$A414,Games!$I$2:$I$5969)+SUMIF(Games!$B$2:$B$5969,$A414,Games!$J$2:$J$5969)</f>
        <v>1</v>
      </c>
      <c r="C414" s="0" t="n">
        <f aca="false">COUNTIF(Games!$A:$A,$A414)+COUNTIF(Games!$B:$B,$A414)-B414</f>
        <v>2</v>
      </c>
      <c r="D414" s="0" t="n">
        <f aca="false">SUMIF(Games!$A$2:$A$5969,$A414,Games!$M$2:$M$5969)+SUMIF(Games!$B$2:$B$5969,$A414,Games!$K$2:$K$5969)</f>
        <v>44</v>
      </c>
      <c r="E414" s="0" t="n">
        <f aca="false">SUMIF(Games!$A$2:$A$5969,$A414,Games!$N$2:$N$5969)+SUMIF(Games!$B$2:$B$5969,$A414,Games!$L$2:$L$5969)</f>
        <v>53</v>
      </c>
      <c r="F414" s="0" t="n">
        <f aca="false">SUMIF(Games!$A$2:$A$5969,$A414,Games!$Q$2:$Q$5969)+SUMIF(Games!$B$2:$B$5969,$A414,Games!$O$2:$O$5969)</f>
        <v>1495</v>
      </c>
      <c r="G414" s="0" t="n">
        <f aca="false">SUMIF(Games!$A$2:$A$5969,$A414,Games!$R$2:$R$5969)+SUMIF(Games!$B$2:$B$5969,$A414,Games!$P$2:$P$5969)</f>
        <v>1475</v>
      </c>
      <c r="H414" s="0" t="n">
        <f aca="false">SUMIF(Games!$A$2:$A$5969,$A414,Games!$S$2:$S$5969)+SUMIF(Games!$B$2:$B$5969,$A414,Games!$T$2:$T$5969)</f>
        <v>-5.32520659325288</v>
      </c>
      <c r="I414" s="0" t="n">
        <f aca="false">SUMIF(Games!$A$2:$A$5969,$A414,Games!$E$2:$E$5969)+SUMIF(Games!$B$2:$B$5969,$A414,Games!$F$2:$F$5969)</f>
        <v>106</v>
      </c>
      <c r="J414" s="0" t="n">
        <f aca="false">SUMIF(Games!$A$2:$A$5969,$A414,Games!$F$2:$F$5969)+SUMIF(Games!$B$2:$B$5969,$A414,Games!$E$2:$E$5969)</f>
        <v>107</v>
      </c>
      <c r="K414" s="0" t="n">
        <f aca="false">SUMIF(Games!$A$2:$A$5969,$A414,Games!$G$2:$G$5969)+SUMIF(Games!$B$2:$B$5969,$A414,Games!$H$2:$H$5969)</f>
        <v>41</v>
      </c>
      <c r="L414" s="0" t="n">
        <f aca="false">SUMIF(Games!$A$2:$A$5969,$A414,Games!$H$2:$H$5969)+SUMIF(Games!$B$2:$B$5969,$A414,Games!$G$2:$G$5969)</f>
        <v>28</v>
      </c>
      <c r="M414" s="0" t="n">
        <f aca="false">SUMIF(Games!$A:$A,$A414,Games!I:I)</f>
        <v>1</v>
      </c>
      <c r="N414" s="0" t="n">
        <f aca="false">COUNTIF(Games!$A:$A,$A414)-M414</f>
        <v>1</v>
      </c>
    </row>
    <row r="415" customFormat="false" ht="15" hidden="false" customHeight="false" outlineLevel="0" collapsed="false">
      <c r="A415" s="0" t="s">
        <v>668</v>
      </c>
      <c r="B415" s="0" t="n">
        <f aca="false">SUMIF(Games!$A$2:$A$5969,$A415,Games!$I$2:$I$5969)+SUMIF(Games!$B$2:$B$5969,$A415,Games!$J$2:$J$5969)</f>
        <v>0</v>
      </c>
      <c r="C415" s="0" t="n">
        <f aca="false">COUNTIF(Games!$A:$A,$A415)+COUNTIF(Games!$B:$B,$A415)-B415</f>
        <v>1</v>
      </c>
      <c r="D415" s="0" t="n">
        <f aca="false">SUMIF(Games!$A$2:$A$5969,$A415,Games!$M$2:$M$5969)+SUMIF(Games!$B$2:$B$5969,$A415,Games!$K$2:$K$5969)</f>
        <v>9</v>
      </c>
      <c r="E415" s="0" t="n">
        <f aca="false">SUMIF(Games!$A$2:$A$5969,$A415,Games!$N$2:$N$5969)+SUMIF(Games!$B$2:$B$5969,$A415,Games!$L$2:$L$5969)</f>
        <v>22</v>
      </c>
      <c r="F415" s="0" t="n">
        <f aca="false">SUMIF(Games!$A$2:$A$5969,$A415,Games!$Q$2:$Q$5969)+SUMIF(Games!$B$2:$B$5969,$A415,Games!$O$2:$O$5969)</f>
        <v>532</v>
      </c>
      <c r="G415" s="0" t="n">
        <f aca="false">SUMIF(Games!$A$2:$A$5969,$A415,Games!$R$2:$R$5969)+SUMIF(Games!$B$2:$B$5969,$A415,Games!$P$2:$P$5969)</f>
        <v>421</v>
      </c>
      <c r="H415" s="0" t="n">
        <f aca="false">SUMIF(Games!$A$2:$A$5969,$A415,Games!$S$2:$S$5969)+SUMIF(Games!$B$2:$B$5969,$A415,Games!$T$2:$T$5969)</f>
        <v>-9.40527366888942</v>
      </c>
      <c r="I415" s="0" t="n">
        <f aca="false">SUMIF(Games!$A$2:$A$5969,$A415,Games!$E$2:$E$5969)+SUMIF(Games!$B$2:$B$5969,$A415,Games!$F$2:$F$5969)</f>
        <v>23</v>
      </c>
      <c r="J415" s="0" t="n">
        <f aca="false">SUMIF(Games!$A$2:$A$5969,$A415,Games!$F$2:$F$5969)+SUMIF(Games!$B$2:$B$5969,$A415,Games!$E$2:$E$5969)</f>
        <v>45</v>
      </c>
      <c r="K415" s="0" t="n">
        <f aca="false">SUMIF(Games!$A$2:$A$5969,$A415,Games!$G$2:$G$5969)+SUMIF(Games!$B$2:$B$5969,$A415,Games!$H$2:$H$5969)</f>
        <v>17</v>
      </c>
      <c r="L415" s="0" t="n">
        <f aca="false">SUMIF(Games!$A$2:$A$5969,$A415,Games!$H$2:$H$5969)+SUMIF(Games!$B$2:$B$5969,$A415,Games!$G$2:$G$5969)</f>
        <v>14</v>
      </c>
      <c r="M415" s="0" t="n">
        <f aca="false">SUMIF(Games!$A:$A,$A415,Games!I:I)</f>
        <v>0</v>
      </c>
      <c r="N415" s="0" t="n">
        <f aca="false">COUNTIF(Games!$A:$A,$A415)-M415</f>
        <v>1</v>
      </c>
    </row>
    <row r="416" customFormat="false" ht="15" hidden="false" customHeight="false" outlineLevel="0" collapsed="false">
      <c r="A416" s="0" t="s">
        <v>665</v>
      </c>
      <c r="B416" s="0" t="n">
        <f aca="false">SUMIF(Games!$A$2:$A$5969,$A416,Games!$I$2:$I$5969)+SUMIF(Games!$B$2:$B$5969,$A416,Games!$J$2:$J$5969)</f>
        <v>0</v>
      </c>
      <c r="C416" s="0" t="n">
        <f aca="false">COUNTIF(Games!$A:$A,$A416)+COUNTIF(Games!$B:$B,$A416)-B416</f>
        <v>2</v>
      </c>
      <c r="D416" s="0" t="n">
        <f aca="false">SUMIF(Games!$A$2:$A$5969,$A416,Games!$M$2:$M$5969)+SUMIF(Games!$B$2:$B$5969,$A416,Games!$K$2:$K$5969)</f>
        <v>32</v>
      </c>
      <c r="E416" s="0" t="n">
        <f aca="false">SUMIF(Games!$A$2:$A$5969,$A416,Games!$N$2:$N$5969)+SUMIF(Games!$B$2:$B$5969,$A416,Games!$L$2:$L$5969)</f>
        <v>32</v>
      </c>
      <c r="F416" s="0" t="n">
        <f aca="false">SUMIF(Games!$A$2:$A$5969,$A416,Games!$Q$2:$Q$5969)+SUMIF(Games!$B$2:$B$5969,$A416,Games!$O$2:$O$5969)</f>
        <v>968</v>
      </c>
      <c r="G416" s="0" t="n">
        <f aca="false">SUMIF(Games!$A$2:$A$5969,$A416,Games!$R$2:$R$5969)+SUMIF(Games!$B$2:$B$5969,$A416,Games!$P$2:$P$5969)</f>
        <v>940</v>
      </c>
      <c r="H416" s="0" t="n">
        <f aca="false">SUMIF(Games!$A$2:$A$5969,$A416,Games!$S$2:$S$5969)+SUMIF(Games!$B$2:$B$5969,$A416,Games!$T$2:$T$5969)</f>
        <v>-14.8797345194055</v>
      </c>
      <c r="I416" s="0" t="n">
        <f aca="false">SUMIF(Games!$A$2:$A$5969,$A416,Games!$E$2:$E$5969)+SUMIF(Games!$B$2:$B$5969,$A416,Games!$F$2:$F$5969)</f>
        <v>63</v>
      </c>
      <c r="J416" s="0" t="n">
        <f aca="false">SUMIF(Games!$A$2:$A$5969,$A416,Games!$F$2:$F$5969)+SUMIF(Games!$B$2:$B$5969,$A416,Games!$E$2:$E$5969)</f>
        <v>81</v>
      </c>
      <c r="K416" s="0" t="n">
        <f aca="false">SUMIF(Games!$A$2:$A$5969,$A416,Games!$G$2:$G$5969)+SUMIF(Games!$B$2:$B$5969,$A416,Games!$H$2:$H$5969)</f>
        <v>49</v>
      </c>
      <c r="L416" s="0" t="n">
        <f aca="false">SUMIF(Games!$A$2:$A$5969,$A416,Games!$H$2:$H$5969)+SUMIF(Games!$B$2:$B$5969,$A416,Games!$G$2:$G$5969)</f>
        <v>21</v>
      </c>
      <c r="M416" s="0" t="n">
        <f aca="false">SUMIF(Games!$A:$A,$A416,Games!I:I)</f>
        <v>0</v>
      </c>
      <c r="N416" s="0" t="n">
        <f aca="false">COUNTIF(Games!$A:$A,$A416)-M416</f>
        <v>2</v>
      </c>
    </row>
    <row r="417" customFormat="false" ht="15" hidden="false" customHeight="false" outlineLevel="0" collapsed="false">
      <c r="A417" s="0" t="s">
        <v>536</v>
      </c>
      <c r="B417" s="0" t="n">
        <f aca="false">SUMIF(Games!$A$2:$A$5969,$A417,Games!$I$2:$I$5969)+SUMIF(Games!$B$2:$B$5969,$A417,Games!$J$2:$J$5969)</f>
        <v>0</v>
      </c>
      <c r="C417" s="0" t="n">
        <f aca="false">COUNTIF(Games!$A:$A,$A417)+COUNTIF(Games!$B:$B,$A417)-B417</f>
        <v>1</v>
      </c>
      <c r="D417" s="0" t="n">
        <f aca="false">SUMIF(Games!$A$2:$A$5969,$A417,Games!$M$2:$M$5969)+SUMIF(Games!$B$2:$B$5969,$A417,Games!$K$2:$K$5969)</f>
        <v>16</v>
      </c>
      <c r="E417" s="0" t="n">
        <f aca="false">SUMIF(Games!$A$2:$A$5969,$A417,Games!$N$2:$N$5969)+SUMIF(Games!$B$2:$B$5969,$A417,Games!$L$2:$L$5969)</f>
        <v>15</v>
      </c>
      <c r="F417" s="0" t="n">
        <f aca="false">SUMIF(Games!$A$2:$A$5969,$A417,Games!$Q$2:$Q$5969)+SUMIF(Games!$B$2:$B$5969,$A417,Games!$O$2:$O$5969)</f>
        <v>450</v>
      </c>
      <c r="G417" s="0" t="n">
        <f aca="false">SUMIF(Games!$A$2:$A$5969,$A417,Games!$R$2:$R$5969)+SUMIF(Games!$B$2:$B$5969,$A417,Games!$P$2:$P$5969)</f>
        <v>474</v>
      </c>
      <c r="H417" s="0" t="n">
        <f aca="false">SUMIF(Games!$A$2:$A$5969,$A417,Games!$S$2:$S$5969)+SUMIF(Games!$B$2:$B$5969,$A417,Games!$T$2:$T$5969)</f>
        <v>-7.44658567239212</v>
      </c>
      <c r="I417" s="0" t="n">
        <f aca="false">SUMIF(Games!$A$2:$A$5969,$A417,Games!$E$2:$E$5969)+SUMIF(Games!$B$2:$B$5969,$A417,Games!$F$2:$F$5969)</f>
        <v>28</v>
      </c>
      <c r="J417" s="0" t="n">
        <f aca="false">SUMIF(Games!$A$2:$A$5969,$A417,Games!$F$2:$F$5969)+SUMIF(Games!$B$2:$B$5969,$A417,Games!$E$2:$E$5969)</f>
        <v>48</v>
      </c>
      <c r="K417" s="0" t="n">
        <f aca="false">SUMIF(Games!$A$2:$A$5969,$A417,Games!$G$2:$G$5969)+SUMIF(Games!$B$2:$B$5969,$A417,Games!$H$2:$H$5969)</f>
        <v>21</v>
      </c>
      <c r="L417" s="0" t="n">
        <f aca="false">SUMIF(Games!$A$2:$A$5969,$A417,Games!$H$2:$H$5969)+SUMIF(Games!$B$2:$B$5969,$A417,Games!$G$2:$G$5969)</f>
        <v>8</v>
      </c>
      <c r="M417" s="0" t="n">
        <f aca="false">SUMIF(Games!$A:$A,$A417,Games!I:I)</f>
        <v>0</v>
      </c>
      <c r="N417" s="0" t="n">
        <f aca="false">COUNTIF(Games!$A:$A,$A417)-M417</f>
        <v>1</v>
      </c>
    </row>
    <row r="418" customFormat="false" ht="15" hidden="false" customHeight="false" outlineLevel="0" collapsed="false">
      <c r="A418" s="0" t="s">
        <v>587</v>
      </c>
      <c r="B418" s="0" t="n">
        <f aca="false">SUMIF(Games!$A$2:$A$5969,$A418,Games!$I$2:$I$5969)+SUMIF(Games!$B$2:$B$5969,$A418,Games!$J$2:$J$5969)</f>
        <v>0</v>
      </c>
      <c r="C418" s="0" t="n">
        <f aca="false">COUNTIF(Games!$A:$A,$A418)+COUNTIF(Games!$B:$B,$A418)-B418</f>
        <v>1</v>
      </c>
      <c r="D418" s="0" t="n">
        <f aca="false">SUMIF(Games!$A$2:$A$5969,$A418,Games!$M$2:$M$5969)+SUMIF(Games!$B$2:$B$5969,$A418,Games!$K$2:$K$5969)</f>
        <v>28</v>
      </c>
      <c r="E418" s="0" t="n">
        <f aca="false">SUMIF(Games!$A$2:$A$5969,$A418,Games!$N$2:$N$5969)+SUMIF(Games!$B$2:$B$5969,$A418,Games!$L$2:$L$5969)</f>
        <v>7</v>
      </c>
      <c r="F418" s="0" t="n">
        <f aca="false">SUMIF(Games!$A$2:$A$5969,$A418,Games!$Q$2:$Q$5969)+SUMIF(Games!$B$2:$B$5969,$A418,Games!$O$2:$O$5969)</f>
        <v>516</v>
      </c>
      <c r="G418" s="0" t="n">
        <f aca="false">SUMIF(Games!$A$2:$A$5969,$A418,Games!$R$2:$R$5969)+SUMIF(Games!$B$2:$B$5969,$A418,Games!$P$2:$P$5969)</f>
        <v>493</v>
      </c>
      <c r="H418" s="0" t="n">
        <f aca="false">SUMIF(Games!$A$2:$A$5969,$A418,Games!$S$2:$S$5969)+SUMIF(Games!$B$2:$B$5969,$A418,Games!$T$2:$T$5969)</f>
        <v>-2.93161546085233</v>
      </c>
      <c r="I418" s="0" t="n">
        <f aca="false">SUMIF(Games!$A$2:$A$5969,$A418,Games!$E$2:$E$5969)+SUMIF(Games!$B$2:$B$5969,$A418,Games!$F$2:$F$5969)</f>
        <v>28</v>
      </c>
      <c r="J418" s="0" t="n">
        <f aca="false">SUMIF(Games!$A$2:$A$5969,$A418,Games!$F$2:$F$5969)+SUMIF(Games!$B$2:$B$5969,$A418,Games!$E$2:$E$5969)</f>
        <v>48</v>
      </c>
      <c r="K418" s="0" t="n">
        <f aca="false">SUMIF(Games!$A$2:$A$5969,$A418,Games!$G$2:$G$5969)+SUMIF(Games!$B$2:$B$5969,$A418,Games!$H$2:$H$5969)</f>
        <v>6</v>
      </c>
      <c r="L418" s="0" t="n">
        <f aca="false">SUMIF(Games!$A$2:$A$5969,$A418,Games!$H$2:$H$5969)+SUMIF(Games!$B$2:$B$5969,$A418,Games!$G$2:$G$5969)</f>
        <v>8</v>
      </c>
      <c r="M418" s="0" t="n">
        <f aca="false">SUMIF(Games!$A:$A,$A418,Games!I:I)</f>
        <v>0</v>
      </c>
      <c r="N418" s="0" t="n">
        <f aca="false">COUNTIF(Games!$A:$A,$A418)-M418</f>
        <v>1</v>
      </c>
    </row>
    <row r="419" customFormat="false" ht="15" hidden="false" customHeight="false" outlineLevel="0" collapsed="false">
      <c r="A419" s="0" t="s">
        <v>605</v>
      </c>
      <c r="B419" s="0" t="n">
        <f aca="false">SUMIF(Games!$A$2:$A$5969,$A419,Games!$I$2:$I$5969)+SUMIF(Games!$B$2:$B$5969,$A419,Games!$J$2:$J$5969)</f>
        <v>0</v>
      </c>
      <c r="C419" s="0" t="n">
        <f aca="false">COUNTIF(Games!$A:$A,$A419)+COUNTIF(Games!$B:$B,$A419)-B419</f>
        <v>1</v>
      </c>
      <c r="D419" s="0" t="n">
        <f aca="false">SUMIF(Games!$A$2:$A$5969,$A419,Games!$M$2:$M$5969)+SUMIF(Games!$B$2:$B$5969,$A419,Games!$K$2:$K$5969)</f>
        <v>6</v>
      </c>
      <c r="E419" s="0" t="n">
        <f aca="false">SUMIF(Games!$A$2:$A$5969,$A419,Games!$N$2:$N$5969)+SUMIF(Games!$B$2:$B$5969,$A419,Games!$L$2:$L$5969)</f>
        <v>25</v>
      </c>
      <c r="F419" s="0" t="n">
        <f aca="false">SUMIF(Games!$A$2:$A$5969,$A419,Games!$Q$2:$Q$5969)+SUMIF(Games!$B$2:$B$5969,$A419,Games!$O$2:$O$5969)</f>
        <v>465</v>
      </c>
      <c r="G419" s="0" t="n">
        <f aca="false">SUMIF(Games!$A$2:$A$5969,$A419,Games!$R$2:$R$5969)+SUMIF(Games!$B$2:$B$5969,$A419,Games!$P$2:$P$5969)</f>
        <v>438</v>
      </c>
      <c r="H419" s="0" t="n">
        <f aca="false">SUMIF(Games!$A$2:$A$5969,$A419,Games!$S$2:$S$5969)+SUMIF(Games!$B$2:$B$5969,$A419,Games!$T$2:$T$5969)</f>
        <v>-11.7350766262994</v>
      </c>
      <c r="I419" s="0" t="n">
        <f aca="false">SUMIF(Games!$A$2:$A$5969,$A419,Games!$E$2:$E$5969)+SUMIF(Games!$B$2:$B$5969,$A419,Games!$F$2:$F$5969)</f>
        <v>24</v>
      </c>
      <c r="J419" s="0" t="n">
        <f aca="false">SUMIF(Games!$A$2:$A$5969,$A419,Games!$F$2:$F$5969)+SUMIF(Games!$B$2:$B$5969,$A419,Games!$E$2:$E$5969)</f>
        <v>39</v>
      </c>
      <c r="K419" s="0" t="n">
        <f aca="false">SUMIF(Games!$A$2:$A$5969,$A419,Games!$G$2:$G$5969)+SUMIF(Games!$B$2:$B$5969,$A419,Games!$H$2:$H$5969)</f>
        <v>21</v>
      </c>
      <c r="L419" s="0" t="n">
        <f aca="false">SUMIF(Games!$A$2:$A$5969,$A419,Games!$H$2:$H$5969)+SUMIF(Games!$B$2:$B$5969,$A419,Games!$G$2:$G$5969)</f>
        <v>13</v>
      </c>
      <c r="M419" s="0" t="n">
        <f aca="false">SUMIF(Games!$A:$A,$A419,Games!I:I)</f>
        <v>0</v>
      </c>
      <c r="N419" s="0" t="n">
        <f aca="false">COUNTIF(Games!$A:$A,$A419)-M419</f>
        <v>1</v>
      </c>
    </row>
    <row r="420" customFormat="false" ht="15" hidden="false" customHeight="false" outlineLevel="0" collapsed="false">
      <c r="A420" s="0" t="s">
        <v>466</v>
      </c>
      <c r="B420" s="0" t="n">
        <f aca="false">SUMIF(Games!$A$2:$A$5969,$A420,Games!$I$2:$I$5969)+SUMIF(Games!$B$2:$B$5969,$A420,Games!$J$2:$J$5969)</f>
        <v>0</v>
      </c>
      <c r="C420" s="0" t="n">
        <f aca="false">COUNTIF(Games!$A:$A,$A420)+COUNTIF(Games!$B:$B,$A420)-B420</f>
        <v>1</v>
      </c>
      <c r="D420" s="0" t="n">
        <f aca="false">SUMIF(Games!$A$2:$A$5969,$A420,Games!$M$2:$M$5969)+SUMIF(Games!$B$2:$B$5969,$A420,Games!$K$2:$K$5969)</f>
        <v>18</v>
      </c>
      <c r="E420" s="0" t="n">
        <f aca="false">SUMIF(Games!$A$2:$A$5969,$A420,Games!$N$2:$N$5969)+SUMIF(Games!$B$2:$B$5969,$A420,Games!$L$2:$L$5969)</f>
        <v>15</v>
      </c>
      <c r="F420" s="0" t="n">
        <f aca="false">SUMIF(Games!$A$2:$A$5969,$A420,Games!$Q$2:$Q$5969)+SUMIF(Games!$B$2:$B$5969,$A420,Games!$O$2:$O$5969)</f>
        <v>473</v>
      </c>
      <c r="G420" s="0" t="n">
        <f aca="false">SUMIF(Games!$A$2:$A$5969,$A420,Games!$R$2:$R$5969)+SUMIF(Games!$B$2:$B$5969,$A420,Games!$P$2:$P$5969)</f>
        <v>475</v>
      </c>
      <c r="H420" s="0" t="n">
        <f aca="false">SUMIF(Games!$A$2:$A$5969,$A420,Games!$S$2:$S$5969)+SUMIF(Games!$B$2:$B$5969,$A420,Games!$T$2:$T$5969)</f>
        <v>-6.83256616800921</v>
      </c>
      <c r="I420" s="0" t="n">
        <f aca="false">SUMIF(Games!$A$2:$A$5969,$A420,Games!$E$2:$E$5969)+SUMIF(Games!$B$2:$B$5969,$A420,Games!$F$2:$F$5969)</f>
        <v>25</v>
      </c>
      <c r="J420" s="0" t="n">
        <f aca="false">SUMIF(Games!$A$2:$A$5969,$A420,Games!$F$2:$F$5969)+SUMIF(Games!$B$2:$B$5969,$A420,Games!$E$2:$E$5969)</f>
        <v>46</v>
      </c>
      <c r="K420" s="0" t="n">
        <f aca="false">SUMIF(Games!$A$2:$A$5969,$A420,Games!$G$2:$G$5969)+SUMIF(Games!$B$2:$B$5969,$A420,Games!$H$2:$H$5969)</f>
        <v>20</v>
      </c>
      <c r="L420" s="0" t="n">
        <f aca="false">SUMIF(Games!$A$2:$A$5969,$A420,Games!$H$2:$H$5969)+SUMIF(Games!$B$2:$B$5969,$A420,Games!$G$2:$G$5969)</f>
        <v>13</v>
      </c>
      <c r="M420" s="0" t="n">
        <f aca="false">SUMIF(Games!$A:$A,$A420,Games!I:I)</f>
        <v>0</v>
      </c>
      <c r="N420" s="0" t="n">
        <f aca="false">COUNTIF(Games!$A:$A,$A420)-M420</f>
        <v>1</v>
      </c>
    </row>
    <row r="421" customFormat="false" ht="15" hidden="false" customHeight="false" outlineLevel="0" collapsed="false">
      <c r="A421" s="0" t="s">
        <v>697</v>
      </c>
      <c r="B421" s="0" t="n">
        <f aca="false">SUMIF(Games!$A$2:$A$5969,$A421,Games!$I$2:$I$5969)+SUMIF(Games!$B$2:$B$5969,$A421,Games!$J$2:$J$5969)</f>
        <v>0</v>
      </c>
      <c r="C421" s="0" t="n">
        <f aca="false">COUNTIF(Games!$A:$A,$A421)+COUNTIF(Games!$B:$B,$A421)-B421</f>
        <v>1</v>
      </c>
      <c r="D421" s="0" t="n">
        <f aca="false">SUMIF(Games!$A$2:$A$5969,$A421,Games!$M$2:$M$5969)+SUMIF(Games!$B$2:$B$5969,$A421,Games!$K$2:$K$5969)</f>
        <v>9</v>
      </c>
      <c r="E421" s="0" t="n">
        <f aca="false">SUMIF(Games!$A$2:$A$5969,$A421,Games!$N$2:$N$5969)+SUMIF(Games!$B$2:$B$5969,$A421,Games!$L$2:$L$5969)</f>
        <v>22</v>
      </c>
      <c r="F421" s="0" t="n">
        <f aca="false">SUMIF(Games!$A$2:$A$5969,$A421,Games!$Q$2:$Q$5969)+SUMIF(Games!$B$2:$B$5969,$A421,Games!$O$2:$O$5969)</f>
        <v>532</v>
      </c>
      <c r="G421" s="0" t="n">
        <f aca="false">SUMIF(Games!$A$2:$A$5969,$A421,Games!$R$2:$R$5969)+SUMIF(Games!$B$2:$B$5969,$A421,Games!$P$2:$P$5969)</f>
        <v>421</v>
      </c>
      <c r="H421" s="0" t="n">
        <f aca="false">SUMIF(Games!$A$2:$A$5969,$A421,Games!$S$2:$S$5969)+SUMIF(Games!$B$2:$B$5969,$A421,Games!$T$2:$T$5969)</f>
        <v>-9.40527366888942</v>
      </c>
      <c r="I421" s="0" t="n">
        <f aca="false">SUMIF(Games!$A$2:$A$5969,$A421,Games!$E$2:$E$5969)+SUMIF(Games!$B$2:$B$5969,$A421,Games!$F$2:$F$5969)</f>
        <v>26</v>
      </c>
      <c r="J421" s="0" t="n">
        <f aca="false">SUMIF(Games!$A$2:$A$5969,$A421,Games!$F$2:$F$5969)+SUMIF(Games!$B$2:$B$5969,$A421,Games!$E$2:$E$5969)</f>
        <v>47</v>
      </c>
      <c r="K421" s="0" t="n">
        <f aca="false">SUMIF(Games!$A$2:$A$5969,$A421,Games!$G$2:$G$5969)+SUMIF(Games!$B$2:$B$5969,$A421,Games!$H$2:$H$5969)</f>
        <v>13</v>
      </c>
      <c r="L421" s="0" t="n">
        <f aca="false">SUMIF(Games!$A$2:$A$5969,$A421,Games!$H$2:$H$5969)+SUMIF(Games!$B$2:$B$5969,$A421,Games!$G$2:$G$5969)</f>
        <v>10</v>
      </c>
      <c r="M421" s="0" t="n">
        <f aca="false">SUMIF(Games!$A:$A,$A421,Games!I:I)</f>
        <v>0</v>
      </c>
      <c r="N421" s="0" t="n">
        <f aca="false">COUNTIF(Games!$A:$A,$A421)-M421</f>
        <v>1</v>
      </c>
    </row>
    <row r="422" customFormat="false" ht="15" hidden="false" customHeight="false" outlineLevel="0" collapsed="false">
      <c r="A422" s="0" t="s">
        <v>645</v>
      </c>
      <c r="B422" s="0" t="n">
        <f aca="false">SUMIF(Games!$A$2:$A$5969,$A422,Games!$I$2:$I$5969)+SUMIF(Games!$B$2:$B$5969,$A422,Games!$J$2:$J$5969)</f>
        <v>0</v>
      </c>
      <c r="C422" s="0" t="n">
        <f aca="false">COUNTIF(Games!$A:$A,$A422)+COUNTIF(Games!$B:$B,$A422)-B422</f>
        <v>1</v>
      </c>
      <c r="D422" s="0" t="n">
        <f aca="false">SUMIF(Games!$A$2:$A$5969,$A422,Games!$M$2:$M$5969)+SUMIF(Games!$B$2:$B$5969,$A422,Games!$K$2:$K$5969)</f>
        <v>16</v>
      </c>
      <c r="E422" s="0" t="n">
        <f aca="false">SUMIF(Games!$A$2:$A$5969,$A422,Games!$N$2:$N$5969)+SUMIF(Games!$B$2:$B$5969,$A422,Games!$L$2:$L$5969)</f>
        <v>16</v>
      </c>
      <c r="F422" s="0" t="n">
        <f aca="false">SUMIF(Games!$A$2:$A$5969,$A422,Games!$Q$2:$Q$5969)+SUMIF(Games!$B$2:$B$5969,$A422,Games!$O$2:$O$5969)</f>
        <v>582</v>
      </c>
      <c r="G422" s="0" t="n">
        <f aca="false">SUMIF(Games!$A$2:$A$5969,$A422,Games!$R$2:$R$5969)+SUMIF(Games!$B$2:$B$5969,$A422,Games!$P$2:$P$5969)</f>
        <v>422</v>
      </c>
      <c r="H422" s="0" t="n">
        <f aca="false">SUMIF(Games!$A$2:$A$5969,$A422,Games!$S$2:$S$5969)+SUMIF(Games!$B$2:$B$5969,$A422,Games!$T$2:$T$5969)</f>
        <v>-6.30478087649402</v>
      </c>
      <c r="I422" s="0" t="n">
        <f aca="false">SUMIF(Games!$A$2:$A$5969,$A422,Games!$E$2:$E$5969)+SUMIF(Games!$B$2:$B$5969,$A422,Games!$F$2:$F$5969)</f>
        <v>34</v>
      </c>
      <c r="J422" s="0" t="n">
        <f aca="false">SUMIF(Games!$A$2:$A$5969,$A422,Games!$F$2:$F$5969)+SUMIF(Games!$B$2:$B$5969,$A422,Games!$E$2:$E$5969)</f>
        <v>45</v>
      </c>
      <c r="K422" s="0" t="n">
        <f aca="false">SUMIF(Games!$A$2:$A$5969,$A422,Games!$G$2:$G$5969)+SUMIF(Games!$B$2:$B$5969,$A422,Games!$H$2:$H$5969)</f>
        <v>11</v>
      </c>
      <c r="L422" s="0" t="n">
        <f aca="false">SUMIF(Games!$A$2:$A$5969,$A422,Games!$H$2:$H$5969)+SUMIF(Games!$B$2:$B$5969,$A422,Games!$G$2:$G$5969)</f>
        <v>14</v>
      </c>
      <c r="M422" s="0" t="n">
        <f aca="false">SUMIF(Games!$A:$A,$A422,Games!I:I)</f>
        <v>0</v>
      </c>
      <c r="N422" s="0" t="n">
        <f aca="false">COUNTIF(Games!$A:$A,$A422)-M422</f>
        <v>1</v>
      </c>
    </row>
    <row r="423" customFormat="false" ht="15" hidden="false" customHeight="false" outlineLevel="0" collapsed="false">
      <c r="A423" s="0" t="s">
        <v>651</v>
      </c>
      <c r="B423" s="0" t="n">
        <f aca="false">SUMIF(Games!$A$2:$A$5969,$A423,Games!$I$2:$I$5969)+SUMIF(Games!$B$2:$B$5969,$A423,Games!$J$2:$J$5969)</f>
        <v>0</v>
      </c>
      <c r="C423" s="0" t="n">
        <f aca="false">COUNTIF(Games!$A:$A,$A423)+COUNTIF(Games!$B:$B,$A423)-B423</f>
        <v>1</v>
      </c>
      <c r="D423" s="0" t="n">
        <f aca="false">SUMIF(Games!$A$2:$A$5969,$A423,Games!$M$2:$M$5969)+SUMIF(Games!$B$2:$B$5969,$A423,Games!$K$2:$K$5969)</f>
        <v>28</v>
      </c>
      <c r="E423" s="0" t="n">
        <f aca="false">SUMIF(Games!$A$2:$A$5969,$A423,Games!$N$2:$N$5969)+SUMIF(Games!$B$2:$B$5969,$A423,Games!$L$2:$L$5969)</f>
        <v>6</v>
      </c>
      <c r="F423" s="0" t="n">
        <f aca="false">SUMIF(Games!$A$2:$A$5969,$A423,Games!$Q$2:$Q$5969)+SUMIF(Games!$B$2:$B$5969,$A423,Games!$O$2:$O$5969)</f>
        <v>515</v>
      </c>
      <c r="G423" s="0" t="n">
        <f aca="false">SUMIF(Games!$A$2:$A$5969,$A423,Games!$R$2:$R$5969)+SUMIF(Games!$B$2:$B$5969,$A423,Games!$P$2:$P$5969)</f>
        <v>512</v>
      </c>
      <c r="H423" s="0" t="n">
        <f aca="false">SUMIF(Games!$A$2:$A$5969,$A423,Games!$S$2:$S$5969)+SUMIF(Games!$B$2:$B$5969,$A423,Games!$T$2:$T$5969)</f>
        <v>-1.93550604272868</v>
      </c>
      <c r="I423" s="0" t="n">
        <f aca="false">SUMIF(Games!$A$2:$A$5969,$A423,Games!$E$2:$E$5969)+SUMIF(Games!$B$2:$B$5969,$A423,Games!$F$2:$F$5969)</f>
        <v>26</v>
      </c>
      <c r="J423" s="0" t="n">
        <f aca="false">SUMIF(Games!$A$2:$A$5969,$A423,Games!$F$2:$F$5969)+SUMIF(Games!$B$2:$B$5969,$A423,Games!$E$2:$E$5969)</f>
        <v>34</v>
      </c>
      <c r="K423" s="0" t="n">
        <f aca="false">SUMIF(Games!$A$2:$A$5969,$A423,Games!$G$2:$G$5969)+SUMIF(Games!$B$2:$B$5969,$A423,Games!$H$2:$H$5969)</f>
        <v>17</v>
      </c>
      <c r="L423" s="0" t="n">
        <f aca="false">SUMIF(Games!$A$2:$A$5969,$A423,Games!$H$2:$H$5969)+SUMIF(Games!$B$2:$B$5969,$A423,Games!$G$2:$G$5969)</f>
        <v>15</v>
      </c>
      <c r="M423" s="0" t="n">
        <f aca="false">SUMIF(Games!$A:$A,$A423,Games!I:I)</f>
        <v>0</v>
      </c>
      <c r="N423" s="0" t="n">
        <f aca="false">COUNTIF(Games!$A:$A,$A423)-M423</f>
        <v>1</v>
      </c>
    </row>
    <row r="424" customFormat="false" ht="15" hidden="false" customHeight="false" outlineLevel="0" collapsed="false">
      <c r="A424" s="0" t="s">
        <v>440</v>
      </c>
      <c r="B424" s="0" t="n">
        <f aca="false">SUMIF(Games!$A$2:$A$5969,$A424,Games!$I$2:$I$5969)+SUMIF(Games!$B$2:$B$5969,$A424,Games!$J$2:$J$5969)</f>
        <v>0</v>
      </c>
      <c r="C424" s="0" t="n">
        <f aca="false">COUNTIF(Games!$A:$A,$A424)+COUNTIF(Games!$B:$B,$A424)-B424</f>
        <v>2</v>
      </c>
      <c r="D424" s="0" t="n">
        <f aca="false">SUMIF(Games!$A$2:$A$5969,$A424,Games!$M$2:$M$5969)+SUMIF(Games!$B$2:$B$5969,$A424,Games!$K$2:$K$5969)</f>
        <v>48</v>
      </c>
      <c r="E424" s="0" t="n">
        <f aca="false">SUMIF(Games!$A$2:$A$5969,$A424,Games!$N$2:$N$5969)+SUMIF(Games!$B$2:$B$5969,$A424,Games!$L$2:$L$5969)</f>
        <v>21</v>
      </c>
      <c r="F424" s="0" t="n">
        <f aca="false">SUMIF(Games!$A$2:$A$5969,$A424,Games!$Q$2:$Q$5969)+SUMIF(Games!$B$2:$B$5969,$A424,Games!$O$2:$O$5969)</f>
        <v>1045</v>
      </c>
      <c r="G424" s="0" t="n">
        <f aca="false">SUMIF(Games!$A$2:$A$5969,$A424,Games!$R$2:$R$5969)+SUMIF(Games!$B$2:$B$5969,$A424,Games!$P$2:$P$5969)</f>
        <v>1036</v>
      </c>
      <c r="H424" s="0" t="n">
        <f aca="false">SUMIF(Games!$A$2:$A$5969,$A424,Games!$S$2:$S$5969)+SUMIF(Games!$B$2:$B$5969,$A424,Games!$T$2:$T$5969)</f>
        <v>-8.67939237761254</v>
      </c>
      <c r="I424" s="0" t="n">
        <f aca="false">SUMIF(Games!$A$2:$A$5969,$A424,Games!$E$2:$E$5969)+SUMIF(Games!$B$2:$B$5969,$A424,Games!$F$2:$F$5969)</f>
        <v>59</v>
      </c>
      <c r="J424" s="0" t="n">
        <f aca="false">SUMIF(Games!$A$2:$A$5969,$A424,Games!$F$2:$F$5969)+SUMIF(Games!$B$2:$B$5969,$A424,Games!$E$2:$E$5969)</f>
        <v>110</v>
      </c>
      <c r="K424" s="0" t="n">
        <f aca="false">SUMIF(Games!$A$2:$A$5969,$A424,Games!$G$2:$G$5969)+SUMIF(Games!$B$2:$B$5969,$A424,Games!$H$2:$H$5969)</f>
        <v>32</v>
      </c>
      <c r="L424" s="0" t="n">
        <f aca="false">SUMIF(Games!$A$2:$A$5969,$A424,Games!$H$2:$H$5969)+SUMIF(Games!$B$2:$B$5969,$A424,Games!$G$2:$G$5969)</f>
        <v>26</v>
      </c>
      <c r="M424" s="0" t="n">
        <f aca="false">SUMIF(Games!$A:$A,$A424,Games!I:I)</f>
        <v>0</v>
      </c>
      <c r="N424" s="0" t="n">
        <f aca="false">COUNTIF(Games!$A:$A,$A424)-M424</f>
        <v>2</v>
      </c>
    </row>
    <row r="425" customFormat="false" ht="15" hidden="false" customHeight="false" outlineLevel="0" collapsed="false">
      <c r="A425" s="0" t="s">
        <v>702</v>
      </c>
      <c r="B425" s="0" t="n">
        <f aca="false">SUMIF(Games!$A$2:$A$5969,$A425,Games!$I$2:$I$5969)+SUMIF(Games!$B$2:$B$5969,$A425,Games!$J$2:$J$5969)</f>
        <v>0</v>
      </c>
      <c r="C425" s="0" t="n">
        <f aca="false">COUNTIF(Games!$A:$A,$A425)+COUNTIF(Games!$B:$B,$A425)-B425</f>
        <v>1</v>
      </c>
      <c r="D425" s="0" t="n">
        <f aca="false">SUMIF(Games!$A$2:$A$5969,$A425,Games!$M$2:$M$5969)+SUMIF(Games!$B$2:$B$5969,$A425,Games!$K$2:$K$5969)</f>
        <v>11</v>
      </c>
      <c r="E425" s="0" t="n">
        <f aca="false">SUMIF(Games!$A$2:$A$5969,$A425,Games!$N$2:$N$5969)+SUMIF(Games!$B$2:$B$5969,$A425,Games!$L$2:$L$5969)</f>
        <v>21</v>
      </c>
      <c r="F425" s="0" t="n">
        <f aca="false">SUMIF(Games!$A$2:$A$5969,$A425,Games!$Q$2:$Q$5969)+SUMIF(Games!$B$2:$B$5969,$A425,Games!$O$2:$O$5969)</f>
        <v>508</v>
      </c>
      <c r="G425" s="0" t="n">
        <f aca="false">SUMIF(Games!$A$2:$A$5969,$A425,Games!$R$2:$R$5969)+SUMIF(Games!$B$2:$B$5969,$A425,Games!$P$2:$P$5969)</f>
        <v>413</v>
      </c>
      <c r="H425" s="0" t="n">
        <f aca="false">SUMIF(Games!$A$2:$A$5969,$A425,Games!$S$2:$S$5969)+SUMIF(Games!$B$2:$B$5969,$A425,Games!$T$2:$T$5969)</f>
        <v>-7.94554153094463</v>
      </c>
      <c r="I425" s="0" t="n">
        <f aca="false">SUMIF(Games!$A$2:$A$5969,$A425,Games!$E$2:$E$5969)+SUMIF(Games!$B$2:$B$5969,$A425,Games!$F$2:$F$5969)</f>
        <v>35</v>
      </c>
      <c r="J425" s="0" t="n">
        <f aca="false">SUMIF(Games!$A$2:$A$5969,$A425,Games!$F$2:$F$5969)+SUMIF(Games!$B$2:$B$5969,$A425,Games!$E$2:$E$5969)</f>
        <v>60</v>
      </c>
      <c r="K425" s="0" t="n">
        <f aca="false">SUMIF(Games!$A$2:$A$5969,$A425,Games!$G$2:$G$5969)+SUMIF(Games!$B$2:$B$5969,$A425,Games!$H$2:$H$5969)</f>
        <v>11</v>
      </c>
      <c r="L425" s="0" t="n">
        <f aca="false">SUMIF(Games!$A$2:$A$5969,$A425,Games!$H$2:$H$5969)+SUMIF(Games!$B$2:$B$5969,$A425,Games!$G$2:$G$5969)</f>
        <v>14</v>
      </c>
      <c r="M425" s="0" t="n">
        <f aca="false">SUMIF(Games!$A:$A,$A425,Games!I:I)</f>
        <v>0</v>
      </c>
      <c r="N425" s="0" t="n">
        <f aca="false">COUNTIF(Games!$A:$A,$A425)-M425</f>
        <v>1</v>
      </c>
    </row>
    <row r="426" customFormat="false" ht="15" hidden="false" customHeight="false" outlineLevel="0" collapsed="false">
      <c r="A426" s="0" t="s">
        <v>561</v>
      </c>
      <c r="B426" s="0" t="n">
        <f aca="false">SUMIF(Games!$A$2:$A$5969,$A426,Games!$I$2:$I$5969)+SUMIF(Games!$B$2:$B$5969,$A426,Games!$J$2:$J$5969)</f>
        <v>0</v>
      </c>
      <c r="C426" s="0" t="n">
        <f aca="false">COUNTIF(Games!$A:$A,$A426)+COUNTIF(Games!$B:$B,$A426)-B426</f>
        <v>1</v>
      </c>
      <c r="D426" s="0" t="n">
        <f aca="false">SUMIF(Games!$A$2:$A$5969,$A426,Games!$M$2:$M$5969)+SUMIF(Games!$B$2:$B$5969,$A426,Games!$K$2:$K$5969)</f>
        <v>3</v>
      </c>
      <c r="E426" s="0" t="n">
        <f aca="false">SUMIF(Games!$A$2:$A$5969,$A426,Games!$N$2:$N$5969)+SUMIF(Games!$B$2:$B$5969,$A426,Games!$L$2:$L$5969)</f>
        <v>29</v>
      </c>
      <c r="F426" s="0" t="n">
        <f aca="false">SUMIF(Games!$A$2:$A$5969,$A426,Games!$Q$2:$Q$5969)+SUMIF(Games!$B$2:$B$5969,$A426,Games!$O$2:$O$5969)</f>
        <v>547</v>
      </c>
      <c r="G426" s="0" t="n">
        <f aca="false">SUMIF(Games!$A$2:$A$5969,$A426,Games!$R$2:$R$5969)+SUMIF(Games!$B$2:$B$5969,$A426,Games!$P$2:$P$5969)</f>
        <v>441</v>
      </c>
      <c r="H426" s="0" t="n">
        <f aca="false">SUMIF(Games!$A$2:$A$5969,$A426,Games!$S$2:$S$5969)+SUMIF(Games!$B$2:$B$5969,$A426,Games!$T$2:$T$5969)</f>
        <v>-12.1353112348178</v>
      </c>
      <c r="I426" s="0" t="n">
        <f aca="false">SUMIF(Games!$A$2:$A$5969,$A426,Games!$E$2:$E$5969)+SUMIF(Games!$B$2:$B$5969,$A426,Games!$F$2:$F$5969)</f>
        <v>38</v>
      </c>
      <c r="J426" s="0" t="n">
        <f aca="false">SUMIF(Games!$A$2:$A$5969,$A426,Games!$F$2:$F$5969)+SUMIF(Games!$B$2:$B$5969,$A426,Games!$E$2:$E$5969)</f>
        <v>65</v>
      </c>
      <c r="K426" s="0" t="n">
        <f aca="false">SUMIF(Games!$A$2:$A$5969,$A426,Games!$G$2:$G$5969)+SUMIF(Games!$B$2:$B$5969,$A426,Games!$H$2:$H$5969)</f>
        <v>19</v>
      </c>
      <c r="L426" s="0" t="n">
        <f aca="false">SUMIF(Games!$A$2:$A$5969,$A426,Games!$H$2:$H$5969)+SUMIF(Games!$B$2:$B$5969,$A426,Games!$G$2:$G$5969)</f>
        <v>12</v>
      </c>
      <c r="M426" s="0" t="n">
        <f aca="false">SUMIF(Games!$A:$A,$A426,Games!I:I)</f>
        <v>0</v>
      </c>
      <c r="N426" s="0" t="n">
        <f aca="false">COUNTIF(Games!$A:$A,$A426)-M426</f>
        <v>1</v>
      </c>
    </row>
    <row r="427" customFormat="false" ht="15" hidden="false" customHeight="false" outlineLevel="0" collapsed="false">
      <c r="A427" s="0" t="s">
        <v>444</v>
      </c>
      <c r="B427" s="0" t="n">
        <f aca="false">SUMIF(Games!$A$2:$A$5969,$A427,Games!$I$2:$I$5969)+SUMIF(Games!$B$2:$B$5969,$A427,Games!$J$2:$J$5969)</f>
        <v>0</v>
      </c>
      <c r="C427" s="0" t="n">
        <f aca="false">COUNTIF(Games!$A:$A,$A427)+COUNTIF(Games!$B:$B,$A427)-B427</f>
        <v>2</v>
      </c>
      <c r="D427" s="0" t="n">
        <f aca="false">SUMIF(Games!$A$2:$A$5969,$A427,Games!$M$2:$M$5969)+SUMIF(Games!$B$2:$B$5969,$A427,Games!$K$2:$K$5969)</f>
        <v>44</v>
      </c>
      <c r="E427" s="0" t="n">
        <f aca="false">SUMIF(Games!$A$2:$A$5969,$A427,Games!$N$2:$N$5969)+SUMIF(Games!$B$2:$B$5969,$A427,Games!$L$2:$L$5969)</f>
        <v>18</v>
      </c>
      <c r="F427" s="0" t="n">
        <f aca="false">SUMIF(Games!$A$2:$A$5969,$A427,Games!$Q$2:$Q$5969)+SUMIF(Games!$B$2:$B$5969,$A427,Games!$O$2:$O$5969)</f>
        <v>1021</v>
      </c>
      <c r="G427" s="0" t="n">
        <f aca="false">SUMIF(Games!$A$2:$A$5969,$A427,Games!$R$2:$R$5969)+SUMIF(Games!$B$2:$B$5969,$A427,Games!$P$2:$P$5969)</f>
        <v>907</v>
      </c>
      <c r="H427" s="0" t="n">
        <f aca="false">SUMIF(Games!$A$2:$A$5969,$A427,Games!$S$2:$S$5969)+SUMIF(Games!$B$2:$B$5969,$A427,Games!$T$2:$T$5969)</f>
        <v>-8.17105034017972</v>
      </c>
      <c r="I427" s="0" t="n">
        <f aca="false">SUMIF(Games!$A$2:$A$5969,$A427,Games!$E$2:$E$5969)+SUMIF(Games!$B$2:$B$5969,$A427,Games!$F$2:$F$5969)</f>
        <v>51</v>
      </c>
      <c r="J427" s="0" t="n">
        <f aca="false">SUMIF(Games!$A$2:$A$5969,$A427,Games!$F$2:$F$5969)+SUMIF(Games!$B$2:$B$5969,$A427,Games!$E$2:$E$5969)</f>
        <v>91</v>
      </c>
      <c r="K427" s="0" t="n">
        <f aca="false">SUMIF(Games!$A$2:$A$5969,$A427,Games!$G$2:$G$5969)+SUMIF(Games!$B$2:$B$5969,$A427,Games!$H$2:$H$5969)</f>
        <v>25</v>
      </c>
      <c r="L427" s="0" t="n">
        <f aca="false">SUMIF(Games!$A$2:$A$5969,$A427,Games!$H$2:$H$5969)+SUMIF(Games!$B$2:$B$5969,$A427,Games!$G$2:$G$5969)</f>
        <v>26</v>
      </c>
      <c r="M427" s="0" t="n">
        <f aca="false">SUMIF(Games!$A:$A,$A427,Games!I:I)</f>
        <v>0</v>
      </c>
      <c r="N427" s="0" t="n">
        <f aca="false">COUNTIF(Games!$A:$A,$A427)-M427</f>
        <v>2</v>
      </c>
    </row>
    <row r="428" customFormat="false" ht="15" hidden="false" customHeight="false" outlineLevel="0" collapsed="false">
      <c r="A428" s="0" t="s">
        <v>535</v>
      </c>
      <c r="B428" s="0" t="n">
        <f aca="false">SUMIF(Games!$A$2:$A$5969,$A428,Games!$I$2:$I$5969)+SUMIF(Games!$B$2:$B$5969,$A428,Games!$J$2:$J$5969)</f>
        <v>0</v>
      </c>
      <c r="C428" s="0" t="n">
        <f aca="false">COUNTIF(Games!$A:$A,$A428)+COUNTIF(Games!$B:$B,$A428)-B428</f>
        <v>1</v>
      </c>
      <c r="D428" s="0" t="n">
        <f aca="false">SUMIF(Games!$A$2:$A$5969,$A428,Games!$M$2:$M$5969)+SUMIF(Games!$B$2:$B$5969,$A428,Games!$K$2:$K$5969)</f>
        <v>16</v>
      </c>
      <c r="E428" s="0" t="n">
        <f aca="false">SUMIF(Games!$A$2:$A$5969,$A428,Games!$N$2:$N$5969)+SUMIF(Games!$B$2:$B$5969,$A428,Games!$L$2:$L$5969)</f>
        <v>14</v>
      </c>
      <c r="F428" s="0" t="n">
        <f aca="false">SUMIF(Games!$A$2:$A$5969,$A428,Games!$Q$2:$Q$5969)+SUMIF(Games!$B$2:$B$5969,$A428,Games!$O$2:$O$5969)</f>
        <v>426</v>
      </c>
      <c r="G428" s="0" t="n">
        <f aca="false">SUMIF(Games!$A$2:$A$5969,$A428,Games!$R$2:$R$5969)+SUMIF(Games!$B$2:$B$5969,$A428,Games!$P$2:$P$5969)</f>
        <v>491</v>
      </c>
      <c r="H428" s="0" t="n">
        <f aca="false">SUMIF(Games!$A$2:$A$5969,$A428,Games!$S$2:$S$5969)+SUMIF(Games!$B$2:$B$5969,$A428,Games!$T$2:$T$5969)</f>
        <v>-6.24681933842239</v>
      </c>
      <c r="I428" s="0" t="n">
        <f aca="false">SUMIF(Games!$A$2:$A$5969,$A428,Games!$E$2:$E$5969)+SUMIF(Games!$B$2:$B$5969,$A428,Games!$F$2:$F$5969)</f>
        <v>30</v>
      </c>
      <c r="J428" s="0" t="n">
        <f aca="false">SUMIF(Games!$A$2:$A$5969,$A428,Games!$F$2:$F$5969)+SUMIF(Games!$B$2:$B$5969,$A428,Games!$E$2:$E$5969)</f>
        <v>40</v>
      </c>
      <c r="K428" s="0" t="n">
        <f aca="false">SUMIF(Games!$A$2:$A$5969,$A428,Games!$G$2:$G$5969)+SUMIF(Games!$B$2:$B$5969,$A428,Games!$H$2:$H$5969)</f>
        <v>19</v>
      </c>
      <c r="L428" s="0" t="n">
        <f aca="false">SUMIF(Games!$A$2:$A$5969,$A428,Games!$H$2:$H$5969)+SUMIF(Games!$B$2:$B$5969,$A428,Games!$G$2:$G$5969)</f>
        <v>13</v>
      </c>
      <c r="M428" s="0" t="n">
        <f aca="false">SUMIF(Games!$A:$A,$A428,Games!I:I)</f>
        <v>0</v>
      </c>
      <c r="N428" s="0" t="n">
        <f aca="false">COUNTIF(Games!$A:$A,$A428)-M428</f>
        <v>1</v>
      </c>
    </row>
    <row r="429" customFormat="false" ht="15" hidden="false" customHeight="false" outlineLevel="0" collapsed="false">
      <c r="A429" s="0" t="s">
        <v>479</v>
      </c>
      <c r="B429" s="0" t="n">
        <f aca="false">SUMIF(Games!$A$2:$A$5969,$A429,Games!$I$2:$I$5969)+SUMIF(Games!$B$2:$B$5969,$A429,Games!$J$2:$J$5969)</f>
        <v>0</v>
      </c>
      <c r="C429" s="0" t="n">
        <f aca="false">COUNTIF(Games!$A:$A,$A429)+COUNTIF(Games!$B:$B,$A429)-B429</f>
        <v>3</v>
      </c>
      <c r="D429" s="0" t="n">
        <f aca="false">SUMIF(Games!$A$2:$A$5969,$A429,Games!$M$2:$M$5969)+SUMIF(Games!$B$2:$B$5969,$A429,Games!$K$2:$K$5969)</f>
        <v>41</v>
      </c>
      <c r="E429" s="0" t="n">
        <f aca="false">SUMIF(Games!$A$2:$A$5969,$A429,Games!$N$2:$N$5969)+SUMIF(Games!$B$2:$B$5969,$A429,Games!$L$2:$L$5969)</f>
        <v>53</v>
      </c>
      <c r="F429" s="0" t="n">
        <f aca="false">SUMIF(Games!$A$2:$A$5969,$A429,Games!$Q$2:$Q$5969)+SUMIF(Games!$B$2:$B$5969,$A429,Games!$O$2:$O$5969)</f>
        <v>1339</v>
      </c>
      <c r="G429" s="0" t="n">
        <f aca="false">SUMIF(Games!$A$2:$A$5969,$A429,Games!$R$2:$R$5969)+SUMIF(Games!$B$2:$B$5969,$A429,Games!$P$2:$P$5969)</f>
        <v>1527</v>
      </c>
      <c r="H429" s="0" t="n">
        <f aca="false">SUMIF(Games!$A$2:$A$5969,$A429,Games!$S$2:$S$5969)+SUMIF(Games!$B$2:$B$5969,$A429,Games!$T$2:$T$5969)</f>
        <v>-26.980330267414</v>
      </c>
      <c r="I429" s="0" t="n">
        <f aca="false">SUMIF(Games!$A$2:$A$5969,$A429,Games!$E$2:$E$5969)+SUMIF(Games!$B$2:$B$5969,$A429,Games!$F$2:$F$5969)</f>
        <v>106</v>
      </c>
      <c r="J429" s="0" t="n">
        <f aca="false">SUMIF(Games!$A$2:$A$5969,$A429,Games!$F$2:$F$5969)+SUMIF(Games!$B$2:$B$5969,$A429,Games!$E$2:$E$5969)</f>
        <v>170</v>
      </c>
      <c r="K429" s="0" t="n">
        <f aca="false">SUMIF(Games!$A$2:$A$5969,$A429,Games!$G$2:$G$5969)+SUMIF(Games!$B$2:$B$5969,$A429,Games!$H$2:$H$5969)</f>
        <v>60</v>
      </c>
      <c r="L429" s="0" t="n">
        <f aca="false">SUMIF(Games!$A$2:$A$5969,$A429,Games!$H$2:$H$5969)+SUMIF(Games!$B$2:$B$5969,$A429,Games!$G$2:$G$5969)</f>
        <v>30</v>
      </c>
      <c r="M429" s="0" t="n">
        <f aca="false">SUMIF(Games!$A:$A,$A429,Games!I:I)</f>
        <v>0</v>
      </c>
      <c r="N429" s="0" t="n">
        <f aca="false">COUNTIF(Games!$A:$A,$A429)-M429</f>
        <v>3</v>
      </c>
    </row>
    <row r="430" customFormat="false" ht="15" hidden="false" customHeight="false" outlineLevel="0" collapsed="false">
      <c r="A430" s="0" t="s">
        <v>509</v>
      </c>
      <c r="B430" s="0" t="n">
        <f aca="false">SUMIF(Games!$A$2:$A$5969,$A430,Games!$I$2:$I$5969)+SUMIF(Games!$B$2:$B$5969,$A430,Games!$J$2:$J$5969)</f>
        <v>0</v>
      </c>
      <c r="C430" s="0" t="n">
        <f aca="false">COUNTIF(Games!$A:$A,$A430)+COUNTIF(Games!$B:$B,$A430)-B430</f>
        <v>3</v>
      </c>
      <c r="D430" s="0" t="n">
        <f aca="false">SUMIF(Games!$A$2:$A$5969,$A430,Games!$M$2:$M$5969)+SUMIF(Games!$B$2:$B$5969,$A430,Games!$K$2:$K$5969)</f>
        <v>38</v>
      </c>
      <c r="E430" s="0" t="n">
        <f aca="false">SUMIF(Games!$A$2:$A$5969,$A430,Games!$N$2:$N$5969)+SUMIF(Games!$B$2:$B$5969,$A430,Games!$L$2:$L$5969)</f>
        <v>58</v>
      </c>
      <c r="F430" s="0" t="n">
        <f aca="false">SUMIF(Games!$A$2:$A$5969,$A430,Games!$Q$2:$Q$5969)+SUMIF(Games!$B$2:$B$5969,$A430,Games!$O$2:$O$5969)</f>
        <v>1435</v>
      </c>
      <c r="G430" s="0" t="n">
        <f aca="false">SUMIF(Games!$A$2:$A$5969,$A430,Games!$R$2:$R$5969)+SUMIF(Games!$B$2:$B$5969,$A430,Games!$P$2:$P$5969)</f>
        <v>1410</v>
      </c>
      <c r="H430" s="0" t="n">
        <f aca="false">SUMIF(Games!$A$2:$A$5969,$A430,Games!$S$2:$S$5969)+SUMIF(Games!$B$2:$B$5969,$A430,Games!$T$2:$T$5969)</f>
        <v>-25.4532654534992</v>
      </c>
      <c r="I430" s="0" t="n">
        <f aca="false">SUMIF(Games!$A$2:$A$5969,$A430,Games!$E$2:$E$5969)+SUMIF(Games!$B$2:$B$5969,$A430,Games!$F$2:$F$5969)</f>
        <v>89</v>
      </c>
      <c r="J430" s="0" t="n">
        <f aca="false">SUMIF(Games!$A$2:$A$5969,$A430,Games!$F$2:$F$5969)+SUMIF(Games!$B$2:$B$5969,$A430,Games!$E$2:$E$5969)</f>
        <v>117</v>
      </c>
      <c r="K430" s="0" t="n">
        <f aca="false">SUMIF(Games!$A$2:$A$5969,$A430,Games!$G$2:$G$5969)+SUMIF(Games!$B$2:$B$5969,$A430,Games!$H$2:$H$5969)</f>
        <v>54</v>
      </c>
      <c r="L430" s="0" t="n">
        <f aca="false">SUMIF(Games!$A$2:$A$5969,$A430,Games!$H$2:$H$5969)+SUMIF(Games!$B$2:$B$5969,$A430,Games!$G$2:$G$5969)</f>
        <v>38</v>
      </c>
      <c r="M430" s="0" t="n">
        <f aca="false">SUMIF(Games!$A:$A,$A430,Games!I:I)</f>
        <v>0</v>
      </c>
      <c r="N430" s="0" t="n">
        <f aca="false">COUNTIF(Games!$A:$A,$A430)-M430</f>
        <v>3</v>
      </c>
    </row>
    <row r="431" customFormat="false" ht="15" hidden="false" customHeight="false" outlineLevel="0" collapsed="false">
      <c r="A431" s="0" t="s">
        <v>700</v>
      </c>
      <c r="B431" s="0" t="n">
        <f aca="false">SUMIF(Games!$A$2:$A$5969,$A431,Games!$I$2:$I$5969)+SUMIF(Games!$B$2:$B$5969,$A431,Games!$J$2:$J$5969)</f>
        <v>1</v>
      </c>
      <c r="C431" s="0" t="n">
        <f aca="false">COUNTIF(Games!$A:$A,$A431)+COUNTIF(Games!$B:$B,$A431)-B431</f>
        <v>0</v>
      </c>
      <c r="D431" s="0" t="n">
        <f aca="false">SUMIF(Games!$A$2:$A$5969,$A431,Games!$M$2:$M$5969)+SUMIF(Games!$B$2:$B$5969,$A431,Games!$K$2:$K$5969)</f>
        <v>14</v>
      </c>
      <c r="E431" s="0" t="n">
        <f aca="false">SUMIF(Games!$A$2:$A$5969,$A431,Games!$N$2:$N$5969)+SUMIF(Games!$B$2:$B$5969,$A431,Games!$L$2:$L$5969)</f>
        <v>19</v>
      </c>
      <c r="F431" s="0" t="n">
        <f aca="false">SUMIF(Games!$A$2:$A$5969,$A431,Games!$Q$2:$Q$5969)+SUMIF(Games!$B$2:$B$5969,$A431,Games!$O$2:$O$5969)</f>
        <v>464</v>
      </c>
      <c r="G431" s="0" t="n">
        <f aca="false">SUMIF(Games!$A$2:$A$5969,$A431,Games!$R$2:$R$5969)+SUMIF(Games!$B$2:$B$5969,$A431,Games!$P$2:$P$5969)</f>
        <v>530</v>
      </c>
      <c r="H431" s="0" t="n">
        <f aca="false">SUMIF(Games!$A$2:$A$5969,$A431,Games!$S$2:$S$5969)+SUMIF(Games!$B$2:$B$5969,$A431,Games!$T$2:$T$5969)</f>
        <v>1.78233034571063</v>
      </c>
      <c r="I431" s="0" t="n">
        <f aca="false">SUMIF(Games!$A$2:$A$5969,$A431,Games!$E$2:$E$5969)+SUMIF(Games!$B$2:$B$5969,$A431,Games!$F$2:$F$5969)</f>
        <v>33</v>
      </c>
      <c r="J431" s="0" t="n">
        <f aca="false">SUMIF(Games!$A$2:$A$5969,$A431,Games!$F$2:$F$5969)+SUMIF(Games!$B$2:$B$5969,$A431,Games!$E$2:$E$5969)</f>
        <v>34</v>
      </c>
      <c r="K431" s="0" t="n">
        <f aca="false">SUMIF(Games!$A$2:$A$5969,$A431,Games!$G$2:$G$5969)+SUMIF(Games!$B$2:$B$5969,$A431,Games!$H$2:$H$5969)</f>
        <v>19</v>
      </c>
      <c r="L431" s="0" t="n">
        <f aca="false">SUMIF(Games!$A$2:$A$5969,$A431,Games!$H$2:$H$5969)+SUMIF(Games!$B$2:$B$5969,$A431,Games!$G$2:$G$5969)</f>
        <v>17</v>
      </c>
      <c r="M431" s="0" t="n">
        <f aca="false">SUMIF(Games!$A:$A,$A431,Games!I:I)</f>
        <v>1</v>
      </c>
      <c r="N431" s="0" t="n">
        <f aca="false">COUNTIF(Games!$A:$A,$A431)-M431</f>
        <v>0</v>
      </c>
    </row>
    <row r="432" customFormat="false" ht="15" hidden="false" customHeight="false" outlineLevel="0" collapsed="false">
      <c r="A432" s="0" t="s">
        <v>690</v>
      </c>
      <c r="B432" s="0" t="n">
        <f aca="false">SUMIF(Games!$A$2:$A$5969,$A432,Games!$I$2:$I$5969)+SUMIF(Games!$B$2:$B$5969,$A432,Games!$J$2:$J$5969)</f>
        <v>0</v>
      </c>
      <c r="C432" s="0" t="n">
        <f aca="false">COUNTIF(Games!$A:$A,$A432)+COUNTIF(Games!$B:$B,$A432)-B432</f>
        <v>1</v>
      </c>
      <c r="D432" s="0" t="n">
        <f aca="false">SUMIF(Games!$A$2:$A$5969,$A432,Games!$M$2:$M$5969)+SUMIF(Games!$B$2:$B$5969,$A432,Games!$K$2:$K$5969)</f>
        <v>11</v>
      </c>
      <c r="E432" s="0" t="n">
        <f aca="false">SUMIF(Games!$A$2:$A$5969,$A432,Games!$N$2:$N$5969)+SUMIF(Games!$B$2:$B$5969,$A432,Games!$L$2:$L$5969)</f>
        <v>20</v>
      </c>
      <c r="F432" s="0" t="n">
        <f aca="false">SUMIF(Games!$A$2:$A$5969,$A432,Games!$Q$2:$Q$5969)+SUMIF(Games!$B$2:$B$5969,$A432,Games!$O$2:$O$5969)</f>
        <v>444</v>
      </c>
      <c r="G432" s="0" t="n">
        <f aca="false">SUMIF(Games!$A$2:$A$5969,$A432,Games!$R$2:$R$5969)+SUMIF(Games!$B$2:$B$5969,$A432,Games!$P$2:$P$5969)</f>
        <v>493</v>
      </c>
      <c r="H432" s="0" t="n">
        <f aca="false">SUMIF(Games!$A$2:$A$5969,$A432,Games!$S$2:$S$5969)+SUMIF(Games!$B$2:$B$5969,$A432,Games!$T$2:$T$5969)</f>
        <v>-10.1834957138431</v>
      </c>
      <c r="I432" s="0" t="n">
        <f aca="false">SUMIF(Games!$A$2:$A$5969,$A432,Games!$E$2:$E$5969)+SUMIF(Games!$B$2:$B$5969,$A432,Games!$F$2:$F$5969)</f>
        <v>29</v>
      </c>
      <c r="J432" s="0" t="n">
        <f aca="false">SUMIF(Games!$A$2:$A$5969,$A432,Games!$F$2:$F$5969)+SUMIF(Games!$B$2:$B$5969,$A432,Games!$E$2:$E$5969)</f>
        <v>39</v>
      </c>
      <c r="K432" s="0" t="n">
        <f aca="false">SUMIF(Games!$A$2:$A$5969,$A432,Games!$G$2:$G$5969)+SUMIF(Games!$B$2:$B$5969,$A432,Games!$H$2:$H$5969)</f>
        <v>21</v>
      </c>
      <c r="L432" s="0" t="n">
        <f aca="false">SUMIF(Games!$A$2:$A$5969,$A432,Games!$H$2:$H$5969)+SUMIF(Games!$B$2:$B$5969,$A432,Games!$G$2:$G$5969)</f>
        <v>14</v>
      </c>
      <c r="M432" s="0" t="n">
        <f aca="false">SUMIF(Games!$A:$A,$A432,Games!I:I)</f>
        <v>0</v>
      </c>
      <c r="N432" s="0" t="n">
        <f aca="false">COUNTIF(Games!$A:$A,$A432)-M432</f>
        <v>1</v>
      </c>
    </row>
    <row r="433" customFormat="false" ht="15" hidden="false" customHeight="false" outlineLevel="0" collapsed="false">
      <c r="A433" s="0" t="s">
        <v>484</v>
      </c>
      <c r="B433" s="0" t="n">
        <f aca="false">SUMIF(Games!$A$2:$A$5969,$A433,Games!$I$2:$I$5969)+SUMIF(Games!$B$2:$B$5969,$A433,Games!$J$2:$J$5969)</f>
        <v>1</v>
      </c>
      <c r="C433" s="0" t="n">
        <f aca="false">COUNTIF(Games!$A:$A,$A433)+COUNTIF(Games!$B:$B,$A433)-B433</f>
        <v>0</v>
      </c>
      <c r="D433" s="0" t="n">
        <f aca="false">SUMIF(Games!$A$2:$A$5969,$A433,Games!$M$2:$M$5969)+SUMIF(Games!$B$2:$B$5969,$A433,Games!$K$2:$K$5969)</f>
        <v>5</v>
      </c>
      <c r="E433" s="0" t="n">
        <f aca="false">SUMIF(Games!$A$2:$A$5969,$A433,Games!$N$2:$N$5969)+SUMIF(Games!$B$2:$B$5969,$A433,Games!$L$2:$L$5969)</f>
        <v>27</v>
      </c>
      <c r="F433" s="0" t="n">
        <f aca="false">SUMIF(Games!$A$2:$A$5969,$A433,Games!$Q$2:$Q$5969)+SUMIF(Games!$B$2:$B$5969,$A433,Games!$O$2:$O$5969)</f>
        <v>550</v>
      </c>
      <c r="G433" s="0" t="n">
        <f aca="false">SUMIF(Games!$A$2:$A$5969,$A433,Games!$R$2:$R$5969)+SUMIF(Games!$B$2:$B$5969,$A433,Games!$P$2:$P$5969)</f>
        <v>448</v>
      </c>
      <c r="H433" s="0" t="n">
        <f aca="false">SUMIF(Games!$A$2:$A$5969,$A433,Games!$S$2:$S$5969)+SUMIF(Games!$B$2:$B$5969,$A433,Games!$T$2:$T$5969)</f>
        <v>1.03331663326653</v>
      </c>
      <c r="I433" s="0" t="n">
        <f aca="false">SUMIF(Games!$A$2:$A$5969,$A433,Games!$E$2:$E$5969)+SUMIF(Games!$B$2:$B$5969,$A433,Games!$F$2:$F$5969)</f>
        <v>41</v>
      </c>
      <c r="J433" s="0" t="n">
        <f aca="false">SUMIF(Games!$A$2:$A$5969,$A433,Games!$F$2:$F$5969)+SUMIF(Games!$B$2:$B$5969,$A433,Games!$E$2:$E$5969)</f>
        <v>36</v>
      </c>
      <c r="K433" s="0" t="n">
        <f aca="false">SUMIF(Games!$A$2:$A$5969,$A433,Games!$G$2:$G$5969)+SUMIF(Games!$B$2:$B$5969,$A433,Games!$H$2:$H$5969)</f>
        <v>16</v>
      </c>
      <c r="L433" s="0" t="n">
        <f aca="false">SUMIF(Games!$A$2:$A$5969,$A433,Games!$H$2:$H$5969)+SUMIF(Games!$B$2:$B$5969,$A433,Games!$G$2:$G$5969)</f>
        <v>15</v>
      </c>
      <c r="M433" s="0" t="n">
        <f aca="false">SUMIF(Games!$A:$A,$A433,Games!I:I)</f>
        <v>1</v>
      </c>
      <c r="N433" s="0" t="n">
        <f aca="false">COUNTIF(Games!$A:$A,$A433)-M433</f>
        <v>0</v>
      </c>
    </row>
    <row r="434" customFormat="false" ht="15" hidden="false" customHeight="false" outlineLevel="0" collapsed="false">
      <c r="A434" s="0" t="s">
        <v>487</v>
      </c>
      <c r="B434" s="0" t="n">
        <f aca="false">SUMIF(Games!$A$2:$A$5969,$A434,Games!$I$2:$I$5969)+SUMIF(Games!$B$2:$B$5969,$A434,Games!$J$2:$J$5969)</f>
        <v>0</v>
      </c>
      <c r="C434" s="0" t="n">
        <f aca="false">COUNTIF(Games!$A:$A,$A434)+COUNTIF(Games!$B:$B,$A434)-B434</f>
        <v>1</v>
      </c>
      <c r="D434" s="0" t="n">
        <f aca="false">SUMIF(Games!$A$2:$A$5969,$A434,Games!$M$2:$M$5969)+SUMIF(Games!$B$2:$B$5969,$A434,Games!$K$2:$K$5969)</f>
        <v>7</v>
      </c>
      <c r="E434" s="0" t="n">
        <f aca="false">SUMIF(Games!$A$2:$A$5969,$A434,Games!$N$2:$N$5969)+SUMIF(Games!$B$2:$B$5969,$A434,Games!$L$2:$L$5969)</f>
        <v>20</v>
      </c>
      <c r="F434" s="0" t="n">
        <f aca="false">SUMIF(Games!$A$2:$A$5969,$A434,Games!$Q$2:$Q$5969)+SUMIF(Games!$B$2:$B$5969,$A434,Games!$O$2:$O$5969)</f>
        <v>381</v>
      </c>
      <c r="G434" s="0" t="n">
        <f aca="false">SUMIF(Games!$A$2:$A$5969,$A434,Games!$R$2:$R$5969)+SUMIF(Games!$B$2:$B$5969,$A434,Games!$P$2:$P$5969)</f>
        <v>427</v>
      </c>
      <c r="H434" s="0" t="n">
        <f aca="false">SUMIF(Games!$A$2:$A$5969,$A434,Games!$S$2:$S$5969)+SUMIF(Games!$B$2:$B$5969,$A434,Games!$T$2:$T$5969)</f>
        <v>-11.7436743674367</v>
      </c>
      <c r="I434" s="0" t="n">
        <f aca="false">SUMIF(Games!$A$2:$A$5969,$A434,Games!$E$2:$E$5969)+SUMIF(Games!$B$2:$B$5969,$A434,Games!$F$2:$F$5969)</f>
        <v>30</v>
      </c>
      <c r="J434" s="0" t="n">
        <f aca="false">SUMIF(Games!$A$2:$A$5969,$A434,Games!$F$2:$F$5969)+SUMIF(Games!$B$2:$B$5969,$A434,Games!$E$2:$E$5969)</f>
        <v>40</v>
      </c>
      <c r="K434" s="0" t="n">
        <f aca="false">SUMIF(Games!$A$2:$A$5969,$A434,Games!$G$2:$G$5969)+SUMIF(Games!$B$2:$B$5969,$A434,Games!$H$2:$H$5969)</f>
        <v>17</v>
      </c>
      <c r="L434" s="0" t="n">
        <f aca="false">SUMIF(Games!$A$2:$A$5969,$A434,Games!$H$2:$H$5969)+SUMIF(Games!$B$2:$B$5969,$A434,Games!$G$2:$G$5969)</f>
        <v>11</v>
      </c>
      <c r="M434" s="0" t="n">
        <f aca="false">SUMIF(Games!$A:$A,$A434,Games!I:I)</f>
        <v>0</v>
      </c>
      <c r="N434" s="0" t="n">
        <f aca="false">COUNTIF(Games!$A:$A,$A434)-M434</f>
        <v>1</v>
      </c>
    </row>
    <row r="435" customFormat="false" ht="15" hidden="false" customHeight="false" outlineLevel="0" collapsed="false">
      <c r="A435" s="0" t="s">
        <v>418</v>
      </c>
      <c r="B435" s="0" t="n">
        <f aca="false">SUMIF(Games!$A$2:$A$5969,$A435,Games!$I$2:$I$5969)+SUMIF(Games!$B$2:$B$5969,$A435,Games!$J$2:$J$5969)</f>
        <v>0</v>
      </c>
      <c r="C435" s="0" t="n">
        <f aca="false">COUNTIF(Games!$A:$A,$A435)+COUNTIF(Games!$B:$B,$A435)-B435</f>
        <v>1</v>
      </c>
      <c r="D435" s="0" t="n">
        <f aca="false">SUMIF(Games!$A$2:$A$5969,$A435,Games!$M$2:$M$5969)+SUMIF(Games!$B$2:$B$5969,$A435,Games!$K$2:$K$5969)</f>
        <v>23</v>
      </c>
      <c r="E435" s="0" t="n">
        <f aca="false">SUMIF(Games!$A$2:$A$5969,$A435,Games!$N$2:$N$5969)+SUMIF(Games!$B$2:$B$5969,$A435,Games!$L$2:$L$5969)</f>
        <v>10</v>
      </c>
      <c r="F435" s="0" t="n">
        <f aca="false">SUMIF(Games!$A$2:$A$5969,$A435,Games!$Q$2:$Q$5969)+SUMIF(Games!$B$2:$B$5969,$A435,Games!$O$2:$O$5969)</f>
        <v>503</v>
      </c>
      <c r="G435" s="0" t="n">
        <f aca="false">SUMIF(Games!$A$2:$A$5969,$A435,Games!$R$2:$R$5969)+SUMIF(Games!$B$2:$B$5969,$A435,Games!$P$2:$P$5969)</f>
        <v>487</v>
      </c>
      <c r="H435" s="0" t="n">
        <f aca="false">SUMIF(Games!$A$2:$A$5969,$A435,Games!$S$2:$S$5969)+SUMIF(Games!$B$2:$B$5969,$A435,Games!$T$2:$T$5969)</f>
        <v>-2.23599632690542</v>
      </c>
      <c r="I435" s="0" t="n">
        <f aca="false">SUMIF(Games!$A$2:$A$5969,$A435,Games!$E$2:$E$5969)+SUMIF(Games!$B$2:$B$5969,$A435,Games!$F$2:$F$5969)</f>
        <v>38</v>
      </c>
      <c r="J435" s="0" t="n">
        <f aca="false">SUMIF(Games!$A$2:$A$5969,$A435,Games!$F$2:$F$5969)+SUMIF(Games!$B$2:$B$5969,$A435,Games!$E$2:$E$5969)</f>
        <v>46</v>
      </c>
      <c r="K435" s="0" t="n">
        <f aca="false">SUMIF(Games!$A$2:$A$5969,$A435,Games!$G$2:$G$5969)+SUMIF(Games!$B$2:$B$5969,$A435,Games!$H$2:$H$5969)</f>
        <v>12</v>
      </c>
      <c r="L435" s="0" t="n">
        <f aca="false">SUMIF(Games!$A$2:$A$5969,$A435,Games!$H$2:$H$5969)+SUMIF(Games!$B$2:$B$5969,$A435,Games!$G$2:$G$5969)</f>
        <v>11</v>
      </c>
      <c r="M435" s="0" t="n">
        <f aca="false">SUMIF(Games!$A:$A,$A435,Games!I:I)</f>
        <v>0</v>
      </c>
      <c r="N435" s="0" t="n">
        <f aca="false">COUNTIF(Games!$A:$A,$A435)-M435</f>
        <v>1</v>
      </c>
    </row>
    <row r="436" customFormat="false" ht="15" hidden="false" customHeight="false" outlineLevel="0" collapsed="false">
      <c r="A436" s="0" t="s">
        <v>548</v>
      </c>
      <c r="B436" s="0" t="n">
        <f aca="false">SUMIF(Games!$A$2:$A$5969,$A436,Games!$I$2:$I$5969)+SUMIF(Games!$B$2:$B$5969,$A436,Games!$J$2:$J$5969)</f>
        <v>0</v>
      </c>
      <c r="C436" s="0" t="n">
        <f aca="false">COUNTIF(Games!$A:$A,$A436)+COUNTIF(Games!$B:$B,$A436)-B436</f>
        <v>1</v>
      </c>
      <c r="D436" s="0" t="n">
        <f aca="false">SUMIF(Games!$A$2:$A$5969,$A436,Games!$M$2:$M$5969)+SUMIF(Games!$B$2:$B$5969,$A436,Games!$K$2:$K$5969)</f>
        <v>20</v>
      </c>
      <c r="E436" s="0" t="n">
        <f aca="false">SUMIF(Games!$A$2:$A$5969,$A436,Games!$N$2:$N$5969)+SUMIF(Games!$B$2:$B$5969,$A436,Games!$L$2:$L$5969)</f>
        <v>13</v>
      </c>
      <c r="F436" s="0" t="n">
        <f aca="false">SUMIF(Games!$A$2:$A$5969,$A436,Games!$Q$2:$Q$5969)+SUMIF(Games!$B$2:$B$5969,$A436,Games!$O$2:$O$5969)</f>
        <v>621</v>
      </c>
      <c r="G436" s="0" t="n">
        <f aca="false">SUMIF(Games!$A$2:$A$5969,$A436,Games!$R$2:$R$5969)+SUMIF(Games!$B$2:$B$5969,$A436,Games!$P$2:$P$5969)</f>
        <v>453</v>
      </c>
      <c r="H436" s="0" t="n">
        <f aca="false">SUMIF(Games!$A$2:$A$5969,$A436,Games!$S$2:$S$5969)+SUMIF(Games!$B$2:$B$5969,$A436,Games!$T$2:$T$5969)</f>
        <v>-0.830793973252074</v>
      </c>
      <c r="I436" s="0" t="n">
        <f aca="false">SUMIF(Games!$A$2:$A$5969,$A436,Games!$E$2:$E$5969)+SUMIF(Games!$B$2:$B$5969,$A436,Games!$F$2:$F$5969)</f>
        <v>33</v>
      </c>
      <c r="J436" s="0" t="n">
        <f aca="false">SUMIF(Games!$A$2:$A$5969,$A436,Games!$F$2:$F$5969)+SUMIF(Games!$B$2:$B$5969,$A436,Games!$E$2:$E$5969)</f>
        <v>47</v>
      </c>
      <c r="K436" s="0" t="n">
        <f aca="false">SUMIF(Games!$A$2:$A$5969,$A436,Games!$G$2:$G$5969)+SUMIF(Games!$B$2:$B$5969,$A436,Games!$H$2:$H$5969)</f>
        <v>17</v>
      </c>
      <c r="L436" s="0" t="n">
        <f aca="false">SUMIF(Games!$A$2:$A$5969,$A436,Games!$H$2:$H$5969)+SUMIF(Games!$B$2:$B$5969,$A436,Games!$G$2:$G$5969)</f>
        <v>17</v>
      </c>
      <c r="M436" s="0" t="n">
        <f aca="false">SUMIF(Games!$A:$A,$A436,Games!I:I)</f>
        <v>0</v>
      </c>
      <c r="N436" s="0" t="n">
        <f aca="false">COUNTIF(Games!$A:$A,$A436)-M436</f>
        <v>1</v>
      </c>
    </row>
    <row r="437" customFormat="false" ht="15" hidden="false" customHeight="false" outlineLevel="0" collapsed="false">
      <c r="A437" s="0" t="s">
        <v>632</v>
      </c>
      <c r="B437" s="0" t="n">
        <f aca="false">SUMIF(Games!$A$2:$A$5969,$A437,Games!$I$2:$I$5969)+SUMIF(Games!$B$2:$B$5969,$A437,Games!$J$2:$J$5969)</f>
        <v>0</v>
      </c>
      <c r="C437" s="0" t="n">
        <f aca="false">COUNTIF(Games!$A:$A,$A437)+COUNTIF(Games!$B:$B,$A437)-B437</f>
        <v>1</v>
      </c>
      <c r="D437" s="0" t="n">
        <f aca="false">SUMIF(Games!$A$2:$A$5969,$A437,Games!$M$2:$M$5969)+SUMIF(Games!$B$2:$B$5969,$A437,Games!$K$2:$K$5969)</f>
        <v>23</v>
      </c>
      <c r="E437" s="0" t="n">
        <f aca="false">SUMIF(Games!$A$2:$A$5969,$A437,Games!$N$2:$N$5969)+SUMIF(Games!$B$2:$B$5969,$A437,Games!$L$2:$L$5969)</f>
        <v>13</v>
      </c>
      <c r="F437" s="0" t="n">
        <f aca="false">SUMIF(Games!$A$2:$A$5969,$A437,Games!$Q$2:$Q$5969)+SUMIF(Games!$B$2:$B$5969,$A437,Games!$O$2:$O$5969)</f>
        <v>577</v>
      </c>
      <c r="G437" s="0" t="n">
        <f aca="false">SUMIF(Games!$A$2:$A$5969,$A437,Games!$R$2:$R$5969)+SUMIF(Games!$B$2:$B$5969,$A437,Games!$P$2:$P$5969)</f>
        <v>554</v>
      </c>
      <c r="H437" s="0" t="n">
        <f aca="false">SUMIF(Games!$A$2:$A$5969,$A437,Games!$S$2:$S$5969)+SUMIF(Games!$B$2:$B$5969,$A437,Games!$T$2:$T$5969)</f>
        <v>-4.77586206896552</v>
      </c>
      <c r="I437" s="0" t="n">
        <f aca="false">SUMIF(Games!$A$2:$A$5969,$A437,Games!$E$2:$E$5969)+SUMIF(Games!$B$2:$B$5969,$A437,Games!$F$2:$F$5969)</f>
        <v>20</v>
      </c>
      <c r="J437" s="0" t="n">
        <f aca="false">SUMIF(Games!$A$2:$A$5969,$A437,Games!$F$2:$F$5969)+SUMIF(Games!$B$2:$B$5969,$A437,Games!$E$2:$E$5969)</f>
        <v>51</v>
      </c>
      <c r="K437" s="0" t="n">
        <f aca="false">SUMIF(Games!$A$2:$A$5969,$A437,Games!$G$2:$G$5969)+SUMIF(Games!$B$2:$B$5969,$A437,Games!$H$2:$H$5969)</f>
        <v>13</v>
      </c>
      <c r="L437" s="0" t="n">
        <f aca="false">SUMIF(Games!$A$2:$A$5969,$A437,Games!$H$2:$H$5969)+SUMIF(Games!$B$2:$B$5969,$A437,Games!$G$2:$G$5969)</f>
        <v>17</v>
      </c>
      <c r="M437" s="0" t="n">
        <f aca="false">SUMIF(Games!$A:$A,$A437,Games!I:I)</f>
        <v>0</v>
      </c>
      <c r="N437" s="0" t="n">
        <f aca="false">COUNTIF(Games!$A:$A,$A437)-M437</f>
        <v>1</v>
      </c>
    </row>
    <row r="438" customFormat="false" ht="15" hidden="false" customHeight="false" outlineLevel="0" collapsed="false">
      <c r="A438" s="0" t="s">
        <v>410</v>
      </c>
      <c r="B438" s="0" t="n">
        <f aca="false">SUMIF(Games!$A$2:$A$5969,$A438,Games!$I$2:$I$5969)+SUMIF(Games!$B$2:$B$5969,$A438,Games!$J$2:$J$5969)</f>
        <v>0</v>
      </c>
      <c r="C438" s="0" t="n">
        <f aca="false">COUNTIF(Games!$A:$A,$A438)+COUNTIF(Games!$B:$B,$A438)-B438</f>
        <v>3</v>
      </c>
      <c r="D438" s="0" t="n">
        <f aca="false">SUMIF(Games!$A$2:$A$5969,$A438,Games!$M$2:$M$5969)+SUMIF(Games!$B$2:$B$5969,$A438,Games!$K$2:$K$5969)</f>
        <v>73</v>
      </c>
      <c r="E438" s="0" t="n">
        <f aca="false">SUMIF(Games!$A$2:$A$5969,$A438,Games!$N$2:$N$5969)+SUMIF(Games!$B$2:$B$5969,$A438,Games!$L$2:$L$5969)</f>
        <v>39</v>
      </c>
      <c r="F438" s="0" t="n">
        <f aca="false">SUMIF(Games!$A$2:$A$5969,$A438,Games!$Q$2:$Q$5969)+SUMIF(Games!$B$2:$B$5969,$A438,Games!$O$2:$O$5969)</f>
        <v>1862</v>
      </c>
      <c r="G438" s="0" t="n">
        <f aca="false">SUMIF(Games!$A$2:$A$5969,$A438,Games!$R$2:$R$5969)+SUMIF(Games!$B$2:$B$5969,$A438,Games!$P$2:$P$5969)</f>
        <v>1654</v>
      </c>
      <c r="H438" s="0" t="n">
        <f aca="false">SUMIF(Games!$A$2:$A$5969,$A438,Games!$S$2:$S$5969)+SUMIF(Games!$B$2:$B$5969,$A438,Games!$T$2:$T$5969)</f>
        <v>-14.6888096370647</v>
      </c>
      <c r="I438" s="0" t="n">
        <f aca="false">SUMIF(Games!$A$2:$A$5969,$A438,Games!$E$2:$E$5969)+SUMIF(Games!$B$2:$B$5969,$A438,Games!$F$2:$F$5969)</f>
        <v>93</v>
      </c>
      <c r="J438" s="0" t="n">
        <f aca="false">SUMIF(Games!$A$2:$A$5969,$A438,Games!$F$2:$F$5969)+SUMIF(Games!$B$2:$B$5969,$A438,Games!$E$2:$E$5969)</f>
        <v>150</v>
      </c>
      <c r="K438" s="0" t="n">
        <f aca="false">SUMIF(Games!$A$2:$A$5969,$A438,Games!$G$2:$G$5969)+SUMIF(Games!$B$2:$B$5969,$A438,Games!$H$2:$H$5969)</f>
        <v>45</v>
      </c>
      <c r="L438" s="0" t="n">
        <f aca="false">SUMIF(Games!$A$2:$A$5969,$A438,Games!$H$2:$H$5969)+SUMIF(Games!$B$2:$B$5969,$A438,Games!$G$2:$G$5969)</f>
        <v>27</v>
      </c>
      <c r="M438" s="0" t="n">
        <f aca="false">SUMIF(Games!$A:$A,$A438,Games!I:I)</f>
        <v>0</v>
      </c>
      <c r="N438" s="0" t="n">
        <f aca="false">COUNTIF(Games!$A:$A,$A438)-M438</f>
        <v>3</v>
      </c>
    </row>
    <row r="439" customFormat="false" ht="15" hidden="false" customHeight="false" outlineLevel="0" collapsed="false">
      <c r="A439" s="0" t="s">
        <v>577</v>
      </c>
      <c r="B439" s="0" t="n">
        <f aca="false">SUMIF(Games!$A$2:$A$5969,$A439,Games!$I$2:$I$5969)+SUMIF(Games!$B$2:$B$5969,$A439,Games!$J$2:$J$5969)</f>
        <v>0</v>
      </c>
      <c r="C439" s="0" t="n">
        <f aca="false">COUNTIF(Games!$A:$A,$A439)+COUNTIF(Games!$B:$B,$A439)-B439</f>
        <v>1</v>
      </c>
      <c r="D439" s="0" t="n">
        <f aca="false">SUMIF(Games!$A$2:$A$5969,$A439,Games!$M$2:$M$5969)+SUMIF(Games!$B$2:$B$5969,$A439,Games!$K$2:$K$5969)</f>
        <v>18</v>
      </c>
      <c r="E439" s="0" t="n">
        <f aca="false">SUMIF(Games!$A$2:$A$5969,$A439,Games!$N$2:$N$5969)+SUMIF(Games!$B$2:$B$5969,$A439,Games!$L$2:$L$5969)</f>
        <v>15</v>
      </c>
      <c r="F439" s="0" t="n">
        <f aca="false">SUMIF(Games!$A$2:$A$5969,$A439,Games!$Q$2:$Q$5969)+SUMIF(Games!$B$2:$B$5969,$A439,Games!$O$2:$O$5969)</f>
        <v>582</v>
      </c>
      <c r="G439" s="0" t="n">
        <f aca="false">SUMIF(Games!$A$2:$A$5969,$A439,Games!$R$2:$R$5969)+SUMIF(Games!$B$2:$B$5969,$A439,Games!$P$2:$P$5969)</f>
        <v>475</v>
      </c>
      <c r="H439" s="0" t="n">
        <f aca="false">SUMIF(Games!$A$2:$A$5969,$A439,Games!$S$2:$S$5969)+SUMIF(Games!$B$2:$B$5969,$A439,Games!$T$2:$T$5969)</f>
        <v>-6.12797798228262</v>
      </c>
      <c r="I439" s="0" t="n">
        <f aca="false">SUMIF(Games!$A$2:$A$5969,$A439,Games!$E$2:$E$5969)+SUMIF(Games!$B$2:$B$5969,$A439,Games!$F$2:$F$5969)</f>
        <v>29</v>
      </c>
      <c r="J439" s="0" t="n">
        <f aca="false">SUMIF(Games!$A$2:$A$5969,$A439,Games!$F$2:$F$5969)+SUMIF(Games!$B$2:$B$5969,$A439,Games!$E$2:$E$5969)</f>
        <v>50</v>
      </c>
      <c r="K439" s="0" t="n">
        <f aca="false">SUMIF(Games!$A$2:$A$5969,$A439,Games!$G$2:$G$5969)+SUMIF(Games!$B$2:$B$5969,$A439,Games!$H$2:$H$5969)</f>
        <v>12</v>
      </c>
      <c r="L439" s="0" t="n">
        <f aca="false">SUMIF(Games!$A$2:$A$5969,$A439,Games!$H$2:$H$5969)+SUMIF(Games!$B$2:$B$5969,$A439,Games!$G$2:$G$5969)</f>
        <v>12</v>
      </c>
      <c r="M439" s="0" t="n">
        <f aca="false">SUMIF(Games!$A:$A,$A439,Games!I:I)</f>
        <v>0</v>
      </c>
      <c r="N439" s="0" t="n">
        <f aca="false">COUNTIF(Games!$A:$A,$A439)-M439</f>
        <v>1</v>
      </c>
    </row>
    <row r="440" customFormat="false" ht="15" hidden="false" customHeight="false" outlineLevel="0" collapsed="false">
      <c r="A440" s="0" t="s">
        <v>500</v>
      </c>
      <c r="B440" s="0" t="n">
        <f aca="false">SUMIF(Games!$A$2:$A$5969,$A440,Games!$I$2:$I$5969)+SUMIF(Games!$B$2:$B$5969,$A440,Games!$J$2:$J$5969)</f>
        <v>0</v>
      </c>
      <c r="C440" s="0" t="n">
        <f aca="false">COUNTIF(Games!$A:$A,$A440)+COUNTIF(Games!$B:$B,$A440)-B440</f>
        <v>1</v>
      </c>
      <c r="D440" s="0" t="n">
        <f aca="false">SUMIF(Games!$A$2:$A$5969,$A440,Games!$M$2:$M$5969)+SUMIF(Games!$B$2:$B$5969,$A440,Games!$K$2:$K$5969)</f>
        <v>13</v>
      </c>
      <c r="E440" s="0" t="n">
        <f aca="false">SUMIF(Games!$A$2:$A$5969,$A440,Games!$N$2:$N$5969)+SUMIF(Games!$B$2:$B$5969,$A440,Games!$L$2:$L$5969)</f>
        <v>18</v>
      </c>
      <c r="F440" s="0" t="n">
        <f aca="false">SUMIF(Games!$A$2:$A$5969,$A440,Games!$Q$2:$Q$5969)+SUMIF(Games!$B$2:$B$5969,$A440,Games!$O$2:$O$5969)</f>
        <v>457</v>
      </c>
      <c r="G440" s="0" t="n">
        <f aca="false">SUMIF(Games!$A$2:$A$5969,$A440,Games!$R$2:$R$5969)+SUMIF(Games!$B$2:$B$5969,$A440,Games!$P$2:$P$5969)</f>
        <v>482</v>
      </c>
      <c r="H440" s="0" t="n">
        <f aca="false">SUMIF(Games!$A$2:$A$5969,$A440,Games!$S$2:$S$5969)+SUMIF(Games!$B$2:$B$5969,$A440,Games!$T$2:$T$5969)</f>
        <v>-8.94156446459858</v>
      </c>
      <c r="I440" s="0" t="n">
        <f aca="false">SUMIF(Games!$A$2:$A$5969,$A440,Games!$E$2:$E$5969)+SUMIF(Games!$B$2:$B$5969,$A440,Games!$F$2:$F$5969)</f>
        <v>34</v>
      </c>
      <c r="J440" s="0" t="n">
        <f aca="false">SUMIF(Games!$A$2:$A$5969,$A440,Games!$F$2:$F$5969)+SUMIF(Games!$B$2:$B$5969,$A440,Games!$E$2:$E$5969)</f>
        <v>45</v>
      </c>
      <c r="K440" s="0" t="n">
        <f aca="false">SUMIF(Games!$A$2:$A$5969,$A440,Games!$G$2:$G$5969)+SUMIF(Games!$B$2:$B$5969,$A440,Games!$H$2:$H$5969)</f>
        <v>21</v>
      </c>
      <c r="L440" s="0" t="n">
        <f aca="false">SUMIF(Games!$A$2:$A$5969,$A440,Games!$H$2:$H$5969)+SUMIF(Games!$B$2:$B$5969,$A440,Games!$G$2:$G$5969)</f>
        <v>12</v>
      </c>
      <c r="M440" s="0" t="n">
        <f aca="false">SUMIF(Games!$A:$A,$A440,Games!I:I)</f>
        <v>0</v>
      </c>
      <c r="N440" s="0" t="n">
        <f aca="false">COUNTIF(Games!$A:$A,$A440)-M440</f>
        <v>1</v>
      </c>
    </row>
    <row r="441" customFormat="false" ht="15" hidden="false" customHeight="false" outlineLevel="0" collapsed="false">
      <c r="A441" s="0" t="s">
        <v>619</v>
      </c>
      <c r="B441" s="0" t="n">
        <f aca="false">SUMIF(Games!$A$2:$A$5969,$A441,Games!$I$2:$I$5969)+SUMIF(Games!$B$2:$B$5969,$A441,Games!$J$2:$J$5969)</f>
        <v>0</v>
      </c>
      <c r="C441" s="0" t="n">
        <f aca="false">COUNTIF(Games!$A:$A,$A441)+COUNTIF(Games!$B:$B,$A441)-B441</f>
        <v>1</v>
      </c>
      <c r="D441" s="0" t="n">
        <f aca="false">SUMIF(Games!$A$2:$A$5969,$A441,Games!$M$2:$M$5969)+SUMIF(Games!$B$2:$B$5969,$A441,Games!$K$2:$K$5969)</f>
        <v>7</v>
      </c>
      <c r="E441" s="0" t="n">
        <f aca="false">SUMIF(Games!$A$2:$A$5969,$A441,Games!$N$2:$N$5969)+SUMIF(Games!$B$2:$B$5969,$A441,Games!$L$2:$L$5969)</f>
        <v>26</v>
      </c>
      <c r="F441" s="0" t="n">
        <f aca="false">SUMIF(Games!$A$2:$A$5969,$A441,Games!$Q$2:$Q$5969)+SUMIF(Games!$B$2:$B$5969,$A441,Games!$O$2:$O$5969)</f>
        <v>523</v>
      </c>
      <c r="G441" s="0" t="n">
        <f aca="false">SUMIF(Games!$A$2:$A$5969,$A441,Games!$R$2:$R$5969)+SUMIF(Games!$B$2:$B$5969,$A441,Games!$P$2:$P$5969)</f>
        <v>461</v>
      </c>
      <c r="H441" s="0" t="n">
        <f aca="false">SUMIF(Games!$A$2:$A$5969,$A441,Games!$S$2:$S$5969)+SUMIF(Games!$B$2:$B$5969,$A441,Games!$T$2:$T$5969)</f>
        <v>-3.32206208425721</v>
      </c>
      <c r="I441" s="0" t="n">
        <f aca="false">SUMIF(Games!$A$2:$A$5969,$A441,Games!$E$2:$E$5969)+SUMIF(Games!$B$2:$B$5969,$A441,Games!$F$2:$F$5969)</f>
        <v>45</v>
      </c>
      <c r="J441" s="0" t="n">
        <f aca="false">SUMIF(Games!$A$2:$A$5969,$A441,Games!$F$2:$F$5969)+SUMIF(Games!$B$2:$B$5969,$A441,Games!$E$2:$E$5969)</f>
        <v>42</v>
      </c>
      <c r="K441" s="0" t="n">
        <f aca="false">SUMIF(Games!$A$2:$A$5969,$A441,Games!$G$2:$G$5969)+SUMIF(Games!$B$2:$B$5969,$A441,Games!$H$2:$H$5969)</f>
        <v>12</v>
      </c>
      <c r="L441" s="0" t="n">
        <f aca="false">SUMIF(Games!$A$2:$A$5969,$A441,Games!$H$2:$H$5969)+SUMIF(Games!$B$2:$B$5969,$A441,Games!$G$2:$G$5969)</f>
        <v>13</v>
      </c>
      <c r="M441" s="0" t="n">
        <f aca="false">SUMIF(Games!$A:$A,$A441,Games!I:I)</f>
        <v>0</v>
      </c>
      <c r="N441" s="0" t="n">
        <f aca="false">COUNTIF(Games!$A:$A,$A441)-M441</f>
        <v>1</v>
      </c>
    </row>
    <row r="442" customFormat="false" ht="15" hidden="false" customHeight="false" outlineLevel="0" collapsed="false">
      <c r="A442" s="0" t="s">
        <v>525</v>
      </c>
      <c r="B442" s="0" t="n">
        <f aca="false">SUMIF(Games!$A$2:$A$5969,$A442,Games!$I$2:$I$5969)+SUMIF(Games!$B$2:$B$5969,$A442,Games!$J$2:$J$5969)</f>
        <v>0</v>
      </c>
      <c r="C442" s="0" t="n">
        <f aca="false">COUNTIF(Games!$A:$A,$A442)+COUNTIF(Games!$B:$B,$A442)-B442</f>
        <v>1</v>
      </c>
      <c r="D442" s="0" t="n">
        <f aca="false">SUMIF(Games!$A$2:$A$5969,$A442,Games!$M$2:$M$5969)+SUMIF(Games!$B$2:$B$5969,$A442,Games!$K$2:$K$5969)</f>
        <v>27</v>
      </c>
      <c r="E442" s="0" t="n">
        <f aca="false">SUMIF(Games!$A$2:$A$5969,$A442,Games!$N$2:$N$5969)+SUMIF(Games!$B$2:$B$5969,$A442,Games!$L$2:$L$5969)</f>
        <v>8</v>
      </c>
      <c r="F442" s="0" t="n">
        <f aca="false">SUMIF(Games!$A$2:$A$5969,$A442,Games!$Q$2:$Q$5969)+SUMIF(Games!$B$2:$B$5969,$A442,Games!$O$2:$O$5969)</f>
        <v>534</v>
      </c>
      <c r="G442" s="0" t="n">
        <f aca="false">SUMIF(Games!$A$2:$A$5969,$A442,Games!$R$2:$R$5969)+SUMIF(Games!$B$2:$B$5969,$A442,Games!$P$2:$P$5969)</f>
        <v>523</v>
      </c>
      <c r="H442" s="0" t="n">
        <f aca="false">SUMIF(Games!$A$2:$A$5969,$A442,Games!$S$2:$S$5969)+SUMIF(Games!$B$2:$B$5969,$A442,Games!$T$2:$T$5969)</f>
        <v>-3.39289093120692</v>
      </c>
      <c r="I442" s="0" t="n">
        <f aca="false">SUMIF(Games!$A$2:$A$5969,$A442,Games!$E$2:$E$5969)+SUMIF(Games!$B$2:$B$5969,$A442,Games!$F$2:$F$5969)</f>
        <v>22</v>
      </c>
      <c r="J442" s="0" t="n">
        <f aca="false">SUMIF(Games!$A$2:$A$5969,$A442,Games!$F$2:$F$5969)+SUMIF(Games!$B$2:$B$5969,$A442,Games!$E$2:$E$5969)</f>
        <v>44</v>
      </c>
      <c r="K442" s="0" t="n">
        <f aca="false">SUMIF(Games!$A$2:$A$5969,$A442,Games!$G$2:$G$5969)+SUMIF(Games!$B$2:$B$5969,$A442,Games!$H$2:$H$5969)</f>
        <v>28</v>
      </c>
      <c r="L442" s="0" t="n">
        <f aca="false">SUMIF(Games!$A$2:$A$5969,$A442,Games!$H$2:$H$5969)+SUMIF(Games!$B$2:$B$5969,$A442,Games!$G$2:$G$5969)</f>
        <v>19</v>
      </c>
      <c r="M442" s="0" t="n">
        <f aca="false">SUMIF(Games!$A:$A,$A442,Games!I:I)</f>
        <v>0</v>
      </c>
      <c r="N442" s="0" t="n">
        <f aca="false">COUNTIF(Games!$A:$A,$A442)-M442</f>
        <v>1</v>
      </c>
    </row>
    <row r="443" customFormat="false" ht="15" hidden="false" customHeight="false" outlineLevel="0" collapsed="false">
      <c r="A443" s="0" t="s">
        <v>603</v>
      </c>
      <c r="B443" s="0" t="n">
        <f aca="false">SUMIF(Games!$A$2:$A$5969,$A443,Games!$I$2:$I$5969)+SUMIF(Games!$B$2:$B$5969,$A443,Games!$J$2:$J$5969)</f>
        <v>0</v>
      </c>
      <c r="C443" s="0" t="n">
        <f aca="false">COUNTIF(Games!$A:$A,$A443)+COUNTIF(Games!$B:$B,$A443)-B443</f>
        <v>4</v>
      </c>
      <c r="D443" s="0" t="n">
        <f aca="false">SUMIF(Games!$A$2:$A$5969,$A443,Games!$M$2:$M$5969)+SUMIF(Games!$B$2:$B$5969,$A443,Games!$K$2:$K$5969)</f>
        <v>61</v>
      </c>
      <c r="E443" s="0" t="n">
        <f aca="false">SUMIF(Games!$A$2:$A$5969,$A443,Games!$N$2:$N$5969)+SUMIF(Games!$B$2:$B$5969,$A443,Games!$L$2:$L$5969)</f>
        <v>66</v>
      </c>
      <c r="F443" s="0" t="n">
        <f aca="false">SUMIF(Games!$A$2:$A$5969,$A443,Games!$Q$2:$Q$5969)+SUMIF(Games!$B$2:$B$5969,$A443,Games!$O$2:$O$5969)</f>
        <v>1771</v>
      </c>
      <c r="G443" s="0" t="n">
        <f aca="false">SUMIF(Games!$A$2:$A$5969,$A443,Games!$R$2:$R$5969)+SUMIF(Games!$B$2:$B$5969,$A443,Games!$P$2:$P$5969)</f>
        <v>2046</v>
      </c>
      <c r="H443" s="0" t="n">
        <f aca="false">SUMIF(Games!$A$2:$A$5969,$A443,Games!$S$2:$S$5969)+SUMIF(Games!$B$2:$B$5969,$A443,Games!$T$2:$T$5969)</f>
        <v>-13.474037393552</v>
      </c>
      <c r="I443" s="0" t="n">
        <f aca="false">SUMIF(Games!$A$2:$A$5969,$A443,Games!$E$2:$E$5969)+SUMIF(Games!$B$2:$B$5969,$A443,Games!$F$2:$F$5969)</f>
        <v>140</v>
      </c>
      <c r="J443" s="0" t="n">
        <f aca="false">SUMIF(Games!$A$2:$A$5969,$A443,Games!$F$2:$F$5969)+SUMIF(Games!$B$2:$B$5969,$A443,Games!$E$2:$E$5969)</f>
        <v>194</v>
      </c>
      <c r="K443" s="0" t="n">
        <f aca="false">SUMIF(Games!$A$2:$A$5969,$A443,Games!$G$2:$G$5969)+SUMIF(Games!$B$2:$B$5969,$A443,Games!$H$2:$H$5969)</f>
        <v>55</v>
      </c>
      <c r="L443" s="0" t="n">
        <f aca="false">SUMIF(Games!$A$2:$A$5969,$A443,Games!$H$2:$H$5969)+SUMIF(Games!$B$2:$B$5969,$A443,Games!$G$2:$G$5969)</f>
        <v>46</v>
      </c>
      <c r="M443" s="0" t="n">
        <f aca="false">SUMIF(Games!$A:$A,$A443,Games!I:I)</f>
        <v>0</v>
      </c>
      <c r="N443" s="0" t="n">
        <f aca="false">COUNTIF(Games!$A:$A,$A443)-M443</f>
        <v>4</v>
      </c>
    </row>
    <row r="444" customFormat="false" ht="15" hidden="false" customHeight="false" outlineLevel="0" collapsed="false">
      <c r="A444" s="0" t="s">
        <v>581</v>
      </c>
      <c r="B444" s="0" t="n">
        <f aca="false">SUMIF(Games!$A$2:$A$5969,$A444,Games!$I$2:$I$5969)+SUMIF(Games!$B$2:$B$5969,$A444,Games!$J$2:$J$5969)</f>
        <v>0</v>
      </c>
      <c r="C444" s="0" t="n">
        <f aca="false">COUNTIF(Games!$A:$A,$A444)+COUNTIF(Games!$B:$B,$A444)-B444</f>
        <v>2</v>
      </c>
      <c r="D444" s="0" t="n">
        <f aca="false">SUMIF(Games!$A$2:$A$5969,$A444,Games!$M$2:$M$5969)+SUMIF(Games!$B$2:$B$5969,$A444,Games!$K$2:$K$5969)</f>
        <v>41</v>
      </c>
      <c r="E444" s="0" t="n">
        <f aca="false">SUMIF(Games!$A$2:$A$5969,$A444,Games!$N$2:$N$5969)+SUMIF(Games!$B$2:$B$5969,$A444,Games!$L$2:$L$5969)</f>
        <v>24</v>
      </c>
      <c r="F444" s="0" t="n">
        <f aca="false">SUMIF(Games!$A$2:$A$5969,$A444,Games!$Q$2:$Q$5969)+SUMIF(Games!$B$2:$B$5969,$A444,Games!$O$2:$O$5969)</f>
        <v>877</v>
      </c>
      <c r="G444" s="0" t="n">
        <f aca="false">SUMIF(Games!$A$2:$A$5969,$A444,Games!$R$2:$R$5969)+SUMIF(Games!$B$2:$B$5969,$A444,Games!$P$2:$P$5969)</f>
        <v>1092</v>
      </c>
      <c r="H444" s="0" t="n">
        <f aca="false">SUMIF(Games!$A$2:$A$5969,$A444,Games!$S$2:$S$5969)+SUMIF(Games!$B$2:$B$5969,$A444,Games!$T$2:$T$5969)</f>
        <v>-12.042217372912</v>
      </c>
      <c r="I444" s="0" t="n">
        <f aca="false">SUMIF(Games!$A$2:$A$5969,$A444,Games!$E$2:$E$5969)+SUMIF(Games!$B$2:$B$5969,$A444,Games!$F$2:$F$5969)</f>
        <v>85</v>
      </c>
      <c r="J444" s="0" t="n">
        <f aca="false">SUMIF(Games!$A$2:$A$5969,$A444,Games!$F$2:$F$5969)+SUMIF(Games!$B$2:$B$5969,$A444,Games!$E$2:$E$5969)</f>
        <v>104</v>
      </c>
      <c r="K444" s="0" t="n">
        <f aca="false">SUMIF(Games!$A$2:$A$5969,$A444,Games!$G$2:$G$5969)+SUMIF(Games!$B$2:$B$5969,$A444,Games!$H$2:$H$5969)</f>
        <v>41</v>
      </c>
      <c r="L444" s="0" t="n">
        <f aca="false">SUMIF(Games!$A$2:$A$5969,$A444,Games!$H$2:$H$5969)+SUMIF(Games!$B$2:$B$5969,$A444,Games!$G$2:$G$5969)</f>
        <v>16</v>
      </c>
      <c r="M444" s="0" t="n">
        <f aca="false">SUMIF(Games!$A:$A,$A444,Games!I:I)</f>
        <v>0</v>
      </c>
      <c r="N444" s="0" t="n">
        <f aca="false">COUNTIF(Games!$A:$A,$A444)-M444</f>
        <v>2</v>
      </c>
    </row>
    <row r="445" customFormat="false" ht="15" hidden="false" customHeight="false" outlineLevel="0" collapsed="false">
      <c r="A445" s="0" t="s">
        <v>411</v>
      </c>
      <c r="B445" s="0" t="n">
        <f aca="false">SUMIF(Games!$A$2:$A$5969,$A445,Games!$I$2:$I$5969)+SUMIF(Games!$B$2:$B$5969,$A445,Games!$J$2:$J$5969)</f>
        <v>0</v>
      </c>
      <c r="C445" s="0" t="n">
        <f aca="false">COUNTIF(Games!$A:$A,$A445)+COUNTIF(Games!$B:$B,$A445)-B445</f>
        <v>2</v>
      </c>
      <c r="D445" s="0" t="n">
        <f aca="false">SUMIF(Games!$A$2:$A$5969,$A445,Games!$M$2:$M$5969)+SUMIF(Games!$B$2:$B$5969,$A445,Games!$K$2:$K$5969)</f>
        <v>37</v>
      </c>
      <c r="E445" s="0" t="n">
        <f aca="false">SUMIF(Games!$A$2:$A$5969,$A445,Games!$N$2:$N$5969)+SUMIF(Games!$B$2:$B$5969,$A445,Games!$L$2:$L$5969)</f>
        <v>30</v>
      </c>
      <c r="F445" s="0" t="n">
        <f aca="false">SUMIF(Games!$A$2:$A$5969,$A445,Games!$Q$2:$Q$5969)+SUMIF(Games!$B$2:$B$5969,$A445,Games!$O$2:$O$5969)</f>
        <v>967</v>
      </c>
      <c r="G445" s="0" t="n">
        <f aca="false">SUMIF(Games!$A$2:$A$5969,$A445,Games!$R$2:$R$5969)+SUMIF(Games!$B$2:$B$5969,$A445,Games!$P$2:$P$5969)</f>
        <v>1029</v>
      </c>
      <c r="H445" s="0" t="n">
        <f aca="false">SUMIF(Games!$A$2:$A$5969,$A445,Games!$S$2:$S$5969)+SUMIF(Games!$B$2:$B$5969,$A445,Games!$T$2:$T$5969)</f>
        <v>-11.970701173685</v>
      </c>
      <c r="I445" s="0" t="n">
        <f aca="false">SUMIF(Games!$A$2:$A$5969,$A445,Games!$E$2:$E$5969)+SUMIF(Games!$B$2:$B$5969,$A445,Games!$F$2:$F$5969)</f>
        <v>80</v>
      </c>
      <c r="J445" s="0" t="n">
        <f aca="false">SUMIF(Games!$A$2:$A$5969,$A445,Games!$F$2:$F$5969)+SUMIF(Games!$B$2:$B$5969,$A445,Games!$E$2:$E$5969)</f>
        <v>76</v>
      </c>
      <c r="K445" s="0" t="n">
        <f aca="false">SUMIF(Games!$A$2:$A$5969,$A445,Games!$G$2:$G$5969)+SUMIF(Games!$B$2:$B$5969,$A445,Games!$H$2:$H$5969)</f>
        <v>42</v>
      </c>
      <c r="L445" s="0" t="n">
        <f aca="false">SUMIF(Games!$A$2:$A$5969,$A445,Games!$H$2:$H$5969)+SUMIF(Games!$B$2:$B$5969,$A445,Games!$G$2:$G$5969)</f>
        <v>25</v>
      </c>
      <c r="M445" s="0" t="n">
        <f aca="false">SUMIF(Games!$A:$A,$A445,Games!I:I)</f>
        <v>0</v>
      </c>
      <c r="N445" s="0" t="n">
        <f aca="false">COUNTIF(Games!$A:$A,$A445)-M445</f>
        <v>2</v>
      </c>
    </row>
    <row r="446" customFormat="false" ht="15" hidden="false" customHeight="false" outlineLevel="0" collapsed="false">
      <c r="A446" s="0" t="s">
        <v>609</v>
      </c>
      <c r="B446" s="0" t="n">
        <f aca="false">SUMIF(Games!$A$2:$A$5969,$A446,Games!$I$2:$I$5969)+SUMIF(Games!$B$2:$B$5969,$A446,Games!$J$2:$J$5969)</f>
        <v>0</v>
      </c>
      <c r="C446" s="0" t="n">
        <f aca="false">COUNTIF(Games!$A:$A,$A446)+COUNTIF(Games!$B:$B,$A446)-B446</f>
        <v>4</v>
      </c>
      <c r="D446" s="0" t="n">
        <f aca="false">SUMIF(Games!$A$2:$A$5969,$A446,Games!$M$2:$M$5969)+SUMIF(Games!$B$2:$B$5969,$A446,Games!$K$2:$K$5969)</f>
        <v>55</v>
      </c>
      <c r="E446" s="0" t="n">
        <f aca="false">SUMIF(Games!$A$2:$A$5969,$A446,Games!$N$2:$N$5969)+SUMIF(Games!$B$2:$B$5969,$A446,Games!$L$2:$L$5969)</f>
        <v>75</v>
      </c>
      <c r="F446" s="0" t="n">
        <f aca="false">SUMIF(Games!$A$2:$A$5969,$A446,Games!$Q$2:$Q$5969)+SUMIF(Games!$B$2:$B$5969,$A446,Games!$O$2:$O$5969)</f>
        <v>1889</v>
      </c>
      <c r="G446" s="0" t="n">
        <f aca="false">SUMIF(Games!$A$2:$A$5969,$A446,Games!$R$2:$R$5969)+SUMIF(Games!$B$2:$B$5969,$A446,Games!$P$2:$P$5969)</f>
        <v>1943</v>
      </c>
      <c r="H446" s="0" t="n">
        <f aca="false">SUMIF(Games!$A$2:$A$5969,$A446,Games!$S$2:$S$5969)+SUMIF(Games!$B$2:$B$5969,$A446,Games!$T$2:$T$5969)</f>
        <v>-23.7104470901471</v>
      </c>
      <c r="I446" s="0" t="n">
        <f aca="false">SUMIF(Games!$A$2:$A$5969,$A446,Games!$E$2:$E$5969)+SUMIF(Games!$B$2:$B$5969,$A446,Games!$F$2:$F$5969)</f>
        <v>157</v>
      </c>
      <c r="J446" s="0" t="n">
        <f aca="false">SUMIF(Games!$A$2:$A$5969,$A446,Games!$F$2:$F$5969)+SUMIF(Games!$B$2:$B$5969,$A446,Games!$E$2:$E$5969)</f>
        <v>169</v>
      </c>
      <c r="K446" s="0" t="n">
        <f aca="false">SUMIF(Games!$A$2:$A$5969,$A446,Games!$G$2:$G$5969)+SUMIF(Games!$B$2:$B$5969,$A446,Games!$H$2:$H$5969)</f>
        <v>63</v>
      </c>
      <c r="L446" s="0" t="n">
        <f aca="false">SUMIF(Games!$A$2:$A$5969,$A446,Games!$H$2:$H$5969)+SUMIF(Games!$B$2:$B$5969,$A446,Games!$G$2:$G$5969)</f>
        <v>54</v>
      </c>
      <c r="M446" s="0" t="n">
        <f aca="false">SUMIF(Games!$A:$A,$A446,Games!I:I)</f>
        <v>0</v>
      </c>
      <c r="N446" s="0" t="n">
        <f aca="false">COUNTIF(Games!$A:$A,$A446)-M446</f>
        <v>4</v>
      </c>
    </row>
    <row r="447" customFormat="false" ht="15" hidden="false" customHeight="false" outlineLevel="0" collapsed="false">
      <c r="A447" s="0" t="s">
        <v>695</v>
      </c>
      <c r="B447" s="0" t="n">
        <f aca="false">SUMIF(Games!$A$2:$A$5969,$A447,Games!$I$2:$I$5969)+SUMIF(Games!$B$2:$B$5969,$A447,Games!$J$2:$J$5969)</f>
        <v>0</v>
      </c>
      <c r="C447" s="0" t="n">
        <f aca="false">COUNTIF(Games!$A:$A,$A447)+COUNTIF(Games!$B:$B,$A447)-B447</f>
        <v>1</v>
      </c>
      <c r="D447" s="0" t="n">
        <f aca="false">SUMIF(Games!$A$2:$A$5969,$A447,Games!$M$2:$M$5969)+SUMIF(Games!$B$2:$B$5969,$A447,Games!$K$2:$K$5969)</f>
        <v>23</v>
      </c>
      <c r="E447" s="0" t="n">
        <f aca="false">SUMIF(Games!$A$2:$A$5969,$A447,Games!$N$2:$N$5969)+SUMIF(Games!$B$2:$B$5969,$A447,Games!$L$2:$L$5969)</f>
        <v>12</v>
      </c>
      <c r="F447" s="0" t="n">
        <f aca="false">SUMIF(Games!$A$2:$A$5969,$A447,Games!$Q$2:$Q$5969)+SUMIF(Games!$B$2:$B$5969,$A447,Games!$O$2:$O$5969)</f>
        <v>500</v>
      </c>
      <c r="G447" s="0" t="n">
        <f aca="false">SUMIF(Games!$A$2:$A$5969,$A447,Games!$R$2:$R$5969)+SUMIF(Games!$B$2:$B$5969,$A447,Games!$P$2:$P$5969)</f>
        <v>533</v>
      </c>
      <c r="H447" s="0" t="n">
        <f aca="false">SUMIF(Games!$A$2:$A$5969,$A447,Games!$S$2:$S$5969)+SUMIF(Games!$B$2:$B$5969,$A447,Games!$T$2:$T$5969)</f>
        <v>-1.41523993915088</v>
      </c>
      <c r="I447" s="0" t="n">
        <f aca="false">SUMIF(Games!$A$2:$A$5969,$A447,Games!$E$2:$E$5969)+SUMIF(Games!$B$2:$B$5969,$A447,Games!$F$2:$F$5969)</f>
        <v>42</v>
      </c>
      <c r="J447" s="0" t="n">
        <f aca="false">SUMIF(Games!$A$2:$A$5969,$A447,Games!$F$2:$F$5969)+SUMIF(Games!$B$2:$B$5969,$A447,Games!$E$2:$E$5969)</f>
        <v>33</v>
      </c>
      <c r="K447" s="0" t="n">
        <f aca="false">SUMIF(Games!$A$2:$A$5969,$A447,Games!$G$2:$G$5969)+SUMIF(Games!$B$2:$B$5969,$A447,Games!$H$2:$H$5969)</f>
        <v>15</v>
      </c>
      <c r="L447" s="0" t="n">
        <f aca="false">SUMIF(Games!$A$2:$A$5969,$A447,Games!$H$2:$H$5969)+SUMIF(Games!$B$2:$B$5969,$A447,Games!$G$2:$G$5969)</f>
        <v>12</v>
      </c>
      <c r="M447" s="0" t="n">
        <f aca="false">SUMIF(Games!$A:$A,$A447,Games!I:I)</f>
        <v>0</v>
      </c>
      <c r="N447" s="0" t="n">
        <f aca="false">COUNTIF(Games!$A:$A,$A447)-M447</f>
        <v>1</v>
      </c>
    </row>
    <row r="448" customFormat="false" ht="15" hidden="false" customHeight="false" outlineLevel="0" collapsed="false">
      <c r="A448" s="0" t="s">
        <v>578</v>
      </c>
      <c r="B448" s="0" t="n">
        <f aca="false">SUMIF(Games!$A$2:$A$5969,$A448,Games!$I$2:$I$5969)+SUMIF(Games!$B$2:$B$5969,$A448,Games!$J$2:$J$5969)</f>
        <v>0</v>
      </c>
      <c r="C448" s="0" t="n">
        <f aca="false">COUNTIF(Games!$A:$A,$A448)+COUNTIF(Games!$B:$B,$A448)-B448</f>
        <v>1</v>
      </c>
      <c r="D448" s="0" t="n">
        <f aca="false">SUMIF(Games!$A$2:$A$5969,$A448,Games!$M$2:$M$5969)+SUMIF(Games!$B$2:$B$5969,$A448,Games!$K$2:$K$5969)</f>
        <v>12</v>
      </c>
      <c r="E448" s="0" t="n">
        <f aca="false">SUMIF(Games!$A$2:$A$5969,$A448,Games!$N$2:$N$5969)+SUMIF(Games!$B$2:$B$5969,$A448,Games!$L$2:$L$5969)</f>
        <v>19</v>
      </c>
      <c r="F448" s="0" t="n">
        <f aca="false">SUMIF(Games!$A$2:$A$5969,$A448,Games!$Q$2:$Q$5969)+SUMIF(Games!$B$2:$B$5969,$A448,Games!$O$2:$O$5969)</f>
        <v>475</v>
      </c>
      <c r="G448" s="0" t="n">
        <f aca="false">SUMIF(Games!$A$2:$A$5969,$A448,Games!$R$2:$R$5969)+SUMIF(Games!$B$2:$B$5969,$A448,Games!$P$2:$P$5969)</f>
        <v>446</v>
      </c>
      <c r="H448" s="0" t="n">
        <f aca="false">SUMIF(Games!$A$2:$A$5969,$A448,Games!$S$2:$S$5969)+SUMIF(Games!$B$2:$B$5969,$A448,Games!$T$2:$T$5969)</f>
        <v>-8.90406640748135</v>
      </c>
      <c r="I448" s="0" t="n">
        <f aca="false">SUMIF(Games!$A$2:$A$5969,$A448,Games!$E$2:$E$5969)+SUMIF(Games!$B$2:$B$5969,$A448,Games!$F$2:$F$5969)</f>
        <v>27</v>
      </c>
      <c r="J448" s="0" t="n">
        <f aca="false">SUMIF(Games!$A$2:$A$5969,$A448,Games!$F$2:$F$5969)+SUMIF(Games!$B$2:$B$5969,$A448,Games!$E$2:$E$5969)</f>
        <v>36</v>
      </c>
      <c r="K448" s="0" t="n">
        <f aca="false">SUMIF(Games!$A$2:$A$5969,$A448,Games!$G$2:$G$5969)+SUMIF(Games!$B$2:$B$5969,$A448,Games!$H$2:$H$5969)</f>
        <v>21</v>
      </c>
      <c r="L448" s="0" t="n">
        <f aca="false">SUMIF(Games!$A$2:$A$5969,$A448,Games!$H$2:$H$5969)+SUMIF(Games!$B$2:$B$5969,$A448,Games!$G$2:$G$5969)</f>
        <v>4</v>
      </c>
      <c r="M448" s="0" t="n">
        <f aca="false">SUMIF(Games!$A:$A,$A448,Games!I:I)</f>
        <v>0</v>
      </c>
      <c r="N448" s="0" t="n">
        <f aca="false">COUNTIF(Games!$A:$A,$A448)-M448</f>
        <v>1</v>
      </c>
    </row>
    <row r="449" customFormat="false" ht="15" hidden="false" customHeight="false" outlineLevel="0" collapsed="false">
      <c r="A449" s="0" t="s">
        <v>490</v>
      </c>
      <c r="B449" s="0" t="n">
        <f aca="false">SUMIF(Games!$A$2:$A$5969,$A449,Games!$I$2:$I$5969)+SUMIF(Games!$B$2:$B$5969,$A449,Games!$J$2:$J$5969)</f>
        <v>0</v>
      </c>
      <c r="C449" s="0" t="n">
        <f aca="false">COUNTIF(Games!$A:$A,$A449)+COUNTIF(Games!$B:$B,$A449)-B449</f>
        <v>2</v>
      </c>
      <c r="D449" s="0" t="n">
        <f aca="false">SUMIF(Games!$A$2:$A$5969,$A449,Games!$M$2:$M$5969)+SUMIF(Games!$B$2:$B$5969,$A449,Games!$K$2:$K$5969)</f>
        <v>26</v>
      </c>
      <c r="E449" s="0" t="n">
        <f aca="false">SUMIF(Games!$A$2:$A$5969,$A449,Games!$N$2:$N$5969)+SUMIF(Games!$B$2:$B$5969,$A449,Games!$L$2:$L$5969)</f>
        <v>37</v>
      </c>
      <c r="F449" s="0" t="n">
        <f aca="false">SUMIF(Games!$A$2:$A$5969,$A449,Games!$Q$2:$Q$5969)+SUMIF(Games!$B$2:$B$5969,$A449,Games!$O$2:$O$5969)</f>
        <v>957</v>
      </c>
      <c r="G449" s="0" t="n">
        <f aca="false">SUMIF(Games!$A$2:$A$5969,$A449,Games!$R$2:$R$5969)+SUMIF(Games!$B$2:$B$5969,$A449,Games!$P$2:$P$5969)</f>
        <v>997</v>
      </c>
      <c r="H449" s="0" t="n">
        <f aca="false">SUMIF(Games!$A$2:$A$5969,$A449,Games!$S$2:$S$5969)+SUMIF(Games!$B$2:$B$5969,$A449,Games!$T$2:$T$5969)</f>
        <v>-17.777675545695</v>
      </c>
      <c r="I449" s="0" t="n">
        <f aca="false">SUMIF(Games!$A$2:$A$5969,$A449,Games!$E$2:$E$5969)+SUMIF(Games!$B$2:$B$5969,$A449,Games!$F$2:$F$5969)</f>
        <v>71</v>
      </c>
      <c r="J449" s="0" t="n">
        <f aca="false">SUMIF(Games!$A$2:$A$5969,$A449,Games!$F$2:$F$5969)+SUMIF(Games!$B$2:$B$5969,$A449,Games!$E$2:$E$5969)</f>
        <v>90</v>
      </c>
      <c r="K449" s="0" t="n">
        <f aca="false">SUMIF(Games!$A$2:$A$5969,$A449,Games!$G$2:$G$5969)+SUMIF(Games!$B$2:$B$5969,$A449,Games!$H$2:$H$5969)</f>
        <v>73</v>
      </c>
      <c r="L449" s="0" t="n">
        <f aca="false">SUMIF(Games!$A$2:$A$5969,$A449,Games!$H$2:$H$5969)+SUMIF(Games!$B$2:$B$5969,$A449,Games!$G$2:$G$5969)</f>
        <v>19</v>
      </c>
      <c r="M449" s="0" t="n">
        <f aca="false">SUMIF(Games!$A:$A,$A449,Games!I:I)</f>
        <v>0</v>
      </c>
      <c r="N449" s="0" t="n">
        <f aca="false">COUNTIF(Games!$A:$A,$A449)-M449</f>
        <v>2</v>
      </c>
    </row>
    <row r="450" customFormat="false" ht="15" hidden="false" customHeight="false" outlineLevel="0" collapsed="false">
      <c r="A450" s="0" t="s">
        <v>474</v>
      </c>
      <c r="B450" s="0" t="n">
        <f aca="false">SUMIF(Games!$A$2:$A$5969,$A450,Games!$I$2:$I$5969)+SUMIF(Games!$B$2:$B$5969,$A450,Games!$J$2:$J$5969)</f>
        <v>0</v>
      </c>
      <c r="C450" s="0" t="n">
        <f aca="false">COUNTIF(Games!$A:$A,$A450)+COUNTIF(Games!$B:$B,$A450)-B450</f>
        <v>1</v>
      </c>
      <c r="D450" s="0" t="n">
        <f aca="false">SUMIF(Games!$A$2:$A$5969,$A450,Games!$M$2:$M$5969)+SUMIF(Games!$B$2:$B$5969,$A450,Games!$K$2:$K$5969)</f>
        <v>18</v>
      </c>
      <c r="E450" s="0" t="n">
        <f aca="false">SUMIF(Games!$A$2:$A$5969,$A450,Games!$N$2:$N$5969)+SUMIF(Games!$B$2:$B$5969,$A450,Games!$L$2:$L$5969)</f>
        <v>14</v>
      </c>
      <c r="F450" s="0" t="n">
        <f aca="false">SUMIF(Games!$A$2:$A$5969,$A450,Games!$Q$2:$Q$5969)+SUMIF(Games!$B$2:$B$5969,$A450,Games!$O$2:$O$5969)</f>
        <v>500</v>
      </c>
      <c r="G450" s="0" t="n">
        <f aca="false">SUMIF(Games!$A$2:$A$5969,$A450,Games!$R$2:$R$5969)+SUMIF(Games!$B$2:$B$5969,$A450,Games!$P$2:$P$5969)</f>
        <v>469</v>
      </c>
      <c r="H450" s="0" t="n">
        <f aca="false">SUMIF(Games!$A$2:$A$5969,$A450,Games!$S$2:$S$5969)+SUMIF(Games!$B$2:$B$5969,$A450,Games!$T$2:$T$5969)</f>
        <v>-6.35255417956656</v>
      </c>
      <c r="I450" s="0" t="n">
        <f aca="false">SUMIF(Games!$A$2:$A$5969,$A450,Games!$E$2:$E$5969)+SUMIF(Games!$B$2:$B$5969,$A450,Games!$F$2:$F$5969)</f>
        <v>33</v>
      </c>
      <c r="J450" s="0" t="n">
        <f aca="false">SUMIF(Games!$A$2:$A$5969,$A450,Games!$F$2:$F$5969)+SUMIF(Games!$B$2:$B$5969,$A450,Games!$E$2:$E$5969)</f>
        <v>53</v>
      </c>
      <c r="K450" s="0" t="n">
        <f aca="false">SUMIF(Games!$A$2:$A$5969,$A450,Games!$G$2:$G$5969)+SUMIF(Games!$B$2:$B$5969,$A450,Games!$H$2:$H$5969)</f>
        <v>16</v>
      </c>
      <c r="L450" s="0" t="n">
        <f aca="false">SUMIF(Games!$A$2:$A$5969,$A450,Games!$H$2:$H$5969)+SUMIF(Games!$B$2:$B$5969,$A450,Games!$G$2:$G$5969)</f>
        <v>13</v>
      </c>
      <c r="M450" s="0" t="n">
        <f aca="false">SUMIF(Games!$A:$A,$A450,Games!I:I)</f>
        <v>0</v>
      </c>
      <c r="N450" s="0" t="n">
        <f aca="false">COUNTIF(Games!$A:$A,$A450)-M450</f>
        <v>1</v>
      </c>
    </row>
    <row r="451" customFormat="false" ht="15" hidden="false" customHeight="false" outlineLevel="0" collapsed="false">
      <c r="A451" s="0" t="s">
        <v>485</v>
      </c>
      <c r="B451" s="0" t="n">
        <f aca="false">SUMIF(Games!$A$2:$A$5969,$A451,Games!$I$2:$I$5969)+SUMIF(Games!$B$2:$B$5969,$A451,Games!$J$2:$J$5969)</f>
        <v>0</v>
      </c>
      <c r="C451" s="0" t="n">
        <f aca="false">COUNTIF(Games!$A:$A,$A451)+COUNTIF(Games!$B:$B,$A451)-B451</f>
        <v>1</v>
      </c>
      <c r="D451" s="0" t="n">
        <f aca="false">SUMIF(Games!$A$2:$A$5969,$A451,Games!$M$2:$M$5969)+SUMIF(Games!$B$2:$B$5969,$A451,Games!$K$2:$K$5969)</f>
        <v>22</v>
      </c>
      <c r="E451" s="0" t="n">
        <f aca="false">SUMIF(Games!$A$2:$A$5969,$A451,Games!$N$2:$N$5969)+SUMIF(Games!$B$2:$B$5969,$A451,Games!$L$2:$L$5969)</f>
        <v>9</v>
      </c>
      <c r="F451" s="0" t="n">
        <f aca="false">SUMIF(Games!$A$2:$A$5969,$A451,Games!$Q$2:$Q$5969)+SUMIF(Games!$B$2:$B$5969,$A451,Games!$O$2:$O$5969)</f>
        <v>454</v>
      </c>
      <c r="G451" s="0" t="n">
        <f aca="false">SUMIF(Games!$A$2:$A$5969,$A451,Games!$R$2:$R$5969)+SUMIF(Games!$B$2:$B$5969,$A451,Games!$P$2:$P$5969)</f>
        <v>502</v>
      </c>
      <c r="H451" s="0" t="n">
        <f aca="false">SUMIF(Games!$A$2:$A$5969,$A451,Games!$S$2:$S$5969)+SUMIF(Games!$B$2:$B$5969,$A451,Games!$T$2:$T$5969)</f>
        <v>-4.57349169928465</v>
      </c>
      <c r="I451" s="0" t="n">
        <f aca="false">SUMIF(Games!$A$2:$A$5969,$A451,Games!$E$2:$E$5969)+SUMIF(Games!$B$2:$B$5969,$A451,Games!$F$2:$F$5969)</f>
        <v>33</v>
      </c>
      <c r="J451" s="0" t="n">
        <f aca="false">SUMIF(Games!$A$2:$A$5969,$A451,Games!$F$2:$F$5969)+SUMIF(Games!$B$2:$B$5969,$A451,Games!$E$2:$E$5969)</f>
        <v>51</v>
      </c>
      <c r="K451" s="0" t="n">
        <f aca="false">SUMIF(Games!$A$2:$A$5969,$A451,Games!$G$2:$G$5969)+SUMIF(Games!$B$2:$B$5969,$A451,Games!$H$2:$H$5969)</f>
        <v>15</v>
      </c>
      <c r="L451" s="0" t="n">
        <f aca="false">SUMIF(Games!$A$2:$A$5969,$A451,Games!$H$2:$H$5969)+SUMIF(Games!$B$2:$B$5969,$A451,Games!$G$2:$G$5969)</f>
        <v>16</v>
      </c>
      <c r="M451" s="0" t="n">
        <f aca="false">SUMIF(Games!$A:$A,$A451,Games!I:I)</f>
        <v>0</v>
      </c>
      <c r="N451" s="0" t="n">
        <f aca="false">COUNTIF(Games!$A:$A,$A451)-M451</f>
        <v>1</v>
      </c>
    </row>
    <row r="452" customFormat="false" ht="15" hidden="false" customHeight="false" outlineLevel="0" collapsed="false">
      <c r="A452" s="0" t="s">
        <v>412</v>
      </c>
      <c r="B452" s="0" t="n">
        <f aca="false">SUMIF(Games!$A$2:$A$5969,$A452,Games!$I$2:$I$5969)+SUMIF(Games!$B$2:$B$5969,$A452,Games!$J$2:$J$5969)</f>
        <v>0</v>
      </c>
      <c r="C452" s="0" t="n">
        <f aca="false">COUNTIF(Games!$A:$A,$A452)+COUNTIF(Games!$B:$B,$A452)-B452</f>
        <v>1</v>
      </c>
      <c r="D452" s="0" t="n">
        <f aca="false">SUMIF(Games!$A$2:$A$5969,$A452,Games!$M$2:$M$5969)+SUMIF(Games!$B$2:$B$5969,$A452,Games!$K$2:$K$5969)</f>
        <v>23</v>
      </c>
      <c r="E452" s="0" t="n">
        <f aca="false">SUMIF(Games!$A$2:$A$5969,$A452,Games!$N$2:$N$5969)+SUMIF(Games!$B$2:$B$5969,$A452,Games!$L$2:$L$5969)</f>
        <v>13</v>
      </c>
      <c r="F452" s="0" t="n">
        <f aca="false">SUMIF(Games!$A$2:$A$5969,$A452,Games!$Q$2:$Q$5969)+SUMIF(Games!$B$2:$B$5969,$A452,Games!$O$2:$O$5969)</f>
        <v>577</v>
      </c>
      <c r="G452" s="0" t="n">
        <f aca="false">SUMIF(Games!$A$2:$A$5969,$A452,Games!$R$2:$R$5969)+SUMIF(Games!$B$2:$B$5969,$A452,Games!$P$2:$P$5969)</f>
        <v>554</v>
      </c>
      <c r="H452" s="0" t="n">
        <f aca="false">SUMIF(Games!$A$2:$A$5969,$A452,Games!$S$2:$S$5969)+SUMIF(Games!$B$2:$B$5969,$A452,Games!$T$2:$T$5969)</f>
        <v>-1.59195402298851</v>
      </c>
      <c r="I452" s="0" t="n">
        <f aca="false">SUMIF(Games!$A$2:$A$5969,$A452,Games!$E$2:$E$5969)+SUMIF(Games!$B$2:$B$5969,$A452,Games!$F$2:$F$5969)</f>
        <v>28</v>
      </c>
      <c r="J452" s="0" t="n">
        <f aca="false">SUMIF(Games!$A$2:$A$5969,$A452,Games!$F$2:$F$5969)+SUMIF(Games!$B$2:$B$5969,$A452,Games!$E$2:$E$5969)</f>
        <v>45</v>
      </c>
      <c r="K452" s="0" t="n">
        <f aca="false">SUMIF(Games!$A$2:$A$5969,$A452,Games!$G$2:$G$5969)+SUMIF(Games!$B$2:$B$5969,$A452,Games!$H$2:$H$5969)</f>
        <v>11</v>
      </c>
      <c r="L452" s="0" t="n">
        <f aca="false">SUMIF(Games!$A$2:$A$5969,$A452,Games!$H$2:$H$5969)+SUMIF(Games!$B$2:$B$5969,$A452,Games!$G$2:$G$5969)</f>
        <v>13</v>
      </c>
      <c r="M452" s="0" t="n">
        <f aca="false">SUMIF(Games!$A:$A,$A452,Games!I:I)</f>
        <v>0</v>
      </c>
      <c r="N452" s="0" t="n">
        <f aca="false">COUNTIF(Games!$A:$A,$A452)-M452</f>
        <v>1</v>
      </c>
    </row>
    <row r="453" customFormat="false" ht="15" hidden="false" customHeight="false" outlineLevel="0" collapsed="false">
      <c r="A453" s="0" t="s">
        <v>580</v>
      </c>
      <c r="B453" s="0" t="n">
        <f aca="false">SUMIF(Games!$A$2:$A$5969,$A453,Games!$I$2:$I$5969)+SUMIF(Games!$B$2:$B$5969,$A453,Games!$J$2:$J$5969)</f>
        <v>0</v>
      </c>
      <c r="C453" s="0" t="n">
        <f aca="false">COUNTIF(Games!$A:$A,$A453)+COUNTIF(Games!$B:$B,$A453)-B453</f>
        <v>1</v>
      </c>
      <c r="D453" s="0" t="n">
        <f aca="false">SUMIF(Games!$A$2:$A$5969,$A453,Games!$M$2:$M$5969)+SUMIF(Games!$B$2:$B$5969,$A453,Games!$K$2:$K$5969)</f>
        <v>4</v>
      </c>
      <c r="E453" s="0" t="n">
        <f aca="false">SUMIF(Games!$A$2:$A$5969,$A453,Games!$N$2:$N$5969)+SUMIF(Games!$B$2:$B$5969,$A453,Games!$L$2:$L$5969)</f>
        <v>28</v>
      </c>
      <c r="F453" s="0" t="n">
        <f aca="false">SUMIF(Games!$A$2:$A$5969,$A453,Games!$Q$2:$Q$5969)+SUMIF(Games!$B$2:$B$5969,$A453,Games!$O$2:$O$5969)</f>
        <v>460</v>
      </c>
      <c r="G453" s="0" t="n">
        <f aca="false">SUMIF(Games!$A$2:$A$5969,$A453,Games!$R$2:$R$5969)+SUMIF(Games!$B$2:$B$5969,$A453,Games!$P$2:$P$5969)</f>
        <v>532</v>
      </c>
      <c r="H453" s="0" t="n">
        <f aca="false">SUMIF(Games!$A$2:$A$5969,$A453,Games!$S$2:$S$5969)+SUMIF(Games!$B$2:$B$5969,$A453,Games!$T$2:$T$5969)</f>
        <v>-6.10030241935484</v>
      </c>
      <c r="I453" s="0" t="n">
        <f aca="false">SUMIF(Games!$A$2:$A$5969,$A453,Games!$E$2:$E$5969)+SUMIF(Games!$B$2:$B$5969,$A453,Games!$F$2:$F$5969)</f>
        <v>37</v>
      </c>
      <c r="J453" s="0" t="n">
        <f aca="false">SUMIF(Games!$A$2:$A$5969,$A453,Games!$F$2:$F$5969)+SUMIF(Games!$B$2:$B$5969,$A453,Games!$E$2:$E$5969)</f>
        <v>34</v>
      </c>
      <c r="K453" s="0" t="n">
        <f aca="false">SUMIF(Games!$A$2:$A$5969,$A453,Games!$G$2:$G$5969)+SUMIF(Games!$B$2:$B$5969,$A453,Games!$H$2:$H$5969)</f>
        <v>20</v>
      </c>
      <c r="L453" s="0" t="n">
        <f aca="false">SUMIF(Games!$A$2:$A$5969,$A453,Games!$H$2:$H$5969)+SUMIF(Games!$B$2:$B$5969,$A453,Games!$G$2:$G$5969)</f>
        <v>7</v>
      </c>
      <c r="M453" s="0" t="n">
        <f aca="false">SUMIF(Games!$A:$A,$A453,Games!I:I)</f>
        <v>0</v>
      </c>
      <c r="N453" s="0" t="n">
        <f aca="false">COUNTIF(Games!$A:$A,$A453)-M453</f>
        <v>1</v>
      </c>
    </row>
    <row r="454" customFormat="false" ht="15" hidden="false" customHeight="false" outlineLevel="0" collapsed="false">
      <c r="A454" s="0" t="s">
        <v>554</v>
      </c>
      <c r="B454" s="0" t="n">
        <f aca="false">SUMIF(Games!$A$2:$A$5969,$A454,Games!$I$2:$I$5969)+SUMIF(Games!$B$2:$B$5969,$A454,Games!$J$2:$J$5969)</f>
        <v>0</v>
      </c>
      <c r="C454" s="0" t="n">
        <f aca="false">COUNTIF(Games!$A:$A,$A454)+COUNTIF(Games!$B:$B,$A454)-B454</f>
        <v>1</v>
      </c>
      <c r="D454" s="0" t="n">
        <f aca="false">SUMIF(Games!$A$2:$A$5969,$A454,Games!$M$2:$M$5969)+SUMIF(Games!$B$2:$B$5969,$A454,Games!$K$2:$K$5969)</f>
        <v>13</v>
      </c>
      <c r="E454" s="0" t="n">
        <f aca="false">SUMIF(Games!$A$2:$A$5969,$A454,Games!$N$2:$N$5969)+SUMIF(Games!$B$2:$B$5969,$A454,Games!$L$2:$L$5969)</f>
        <v>19</v>
      </c>
      <c r="F454" s="0" t="n">
        <f aca="false">SUMIF(Games!$A$2:$A$5969,$A454,Games!$Q$2:$Q$5969)+SUMIF(Games!$B$2:$B$5969,$A454,Games!$O$2:$O$5969)</f>
        <v>406</v>
      </c>
      <c r="G454" s="0" t="n">
        <f aca="false">SUMIF(Games!$A$2:$A$5969,$A454,Games!$R$2:$R$5969)+SUMIF(Games!$B$2:$B$5969,$A454,Games!$P$2:$P$5969)</f>
        <v>575</v>
      </c>
      <c r="H454" s="0" t="n">
        <f aca="false">SUMIF(Games!$A$2:$A$5969,$A454,Games!$S$2:$S$5969)+SUMIF(Games!$B$2:$B$5969,$A454,Games!$T$2:$T$5969)</f>
        <v>-5.22027905198777</v>
      </c>
      <c r="I454" s="0" t="n">
        <f aca="false">SUMIF(Games!$A$2:$A$5969,$A454,Games!$E$2:$E$5969)+SUMIF(Games!$B$2:$B$5969,$A454,Games!$F$2:$F$5969)</f>
        <v>28</v>
      </c>
      <c r="J454" s="0" t="n">
        <f aca="false">SUMIF(Games!$A$2:$A$5969,$A454,Games!$F$2:$F$5969)+SUMIF(Games!$B$2:$B$5969,$A454,Games!$E$2:$E$5969)</f>
        <v>41</v>
      </c>
      <c r="K454" s="0" t="n">
        <f aca="false">SUMIF(Games!$A$2:$A$5969,$A454,Games!$G$2:$G$5969)+SUMIF(Games!$B$2:$B$5969,$A454,Games!$H$2:$H$5969)</f>
        <v>17</v>
      </c>
      <c r="L454" s="0" t="n">
        <f aca="false">SUMIF(Games!$A$2:$A$5969,$A454,Games!$H$2:$H$5969)+SUMIF(Games!$B$2:$B$5969,$A454,Games!$G$2:$G$5969)</f>
        <v>26</v>
      </c>
      <c r="M454" s="0" t="n">
        <f aca="false">SUMIF(Games!$A:$A,$A454,Games!I:I)</f>
        <v>0</v>
      </c>
      <c r="N454" s="0" t="n">
        <f aca="false">COUNTIF(Games!$A:$A,$A454)-M454</f>
        <v>1</v>
      </c>
    </row>
    <row r="455" customFormat="false" ht="15" hidden="false" customHeight="false" outlineLevel="0" collapsed="false">
      <c r="A455" s="0" t="s">
        <v>465</v>
      </c>
      <c r="B455" s="0" t="n">
        <f aca="false">SUMIF(Games!$A$2:$A$5969,$A455,Games!$I$2:$I$5969)+SUMIF(Games!$B$2:$B$5969,$A455,Games!$J$2:$J$5969)</f>
        <v>0</v>
      </c>
      <c r="C455" s="0" t="n">
        <f aca="false">COUNTIF(Games!$A:$A,$A455)+COUNTIF(Games!$B:$B,$A455)-B455</f>
        <v>1</v>
      </c>
      <c r="D455" s="0" t="n">
        <f aca="false">SUMIF(Games!$A$2:$A$5969,$A455,Games!$M$2:$M$5969)+SUMIF(Games!$B$2:$B$5969,$A455,Games!$K$2:$K$5969)</f>
        <v>19</v>
      </c>
      <c r="E455" s="0" t="n">
        <f aca="false">SUMIF(Games!$A$2:$A$5969,$A455,Games!$N$2:$N$5969)+SUMIF(Games!$B$2:$B$5969,$A455,Games!$L$2:$L$5969)</f>
        <v>14</v>
      </c>
      <c r="F455" s="0" t="n">
        <f aca="false">SUMIF(Games!$A$2:$A$5969,$A455,Games!$Q$2:$Q$5969)+SUMIF(Games!$B$2:$B$5969,$A455,Games!$O$2:$O$5969)</f>
        <v>501</v>
      </c>
      <c r="G455" s="0" t="n">
        <f aca="false">SUMIF(Games!$A$2:$A$5969,$A455,Games!$R$2:$R$5969)+SUMIF(Games!$B$2:$B$5969,$A455,Games!$P$2:$P$5969)</f>
        <v>542</v>
      </c>
      <c r="H455" s="0" t="n">
        <f aca="false">SUMIF(Games!$A$2:$A$5969,$A455,Games!$S$2:$S$5969)+SUMIF(Games!$B$2:$B$5969,$A455,Games!$T$2:$T$5969)</f>
        <v>-3.74781370754525</v>
      </c>
      <c r="I455" s="0" t="n">
        <f aca="false">SUMIF(Games!$A$2:$A$5969,$A455,Games!$E$2:$E$5969)+SUMIF(Games!$B$2:$B$5969,$A455,Games!$F$2:$F$5969)</f>
        <v>38</v>
      </c>
      <c r="J455" s="0" t="n">
        <f aca="false">SUMIF(Games!$A$2:$A$5969,$A455,Games!$F$2:$F$5969)+SUMIF(Games!$B$2:$B$5969,$A455,Games!$E$2:$E$5969)</f>
        <v>45</v>
      </c>
      <c r="K455" s="0" t="n">
        <f aca="false">SUMIF(Games!$A$2:$A$5969,$A455,Games!$G$2:$G$5969)+SUMIF(Games!$B$2:$B$5969,$A455,Games!$H$2:$H$5969)</f>
        <v>15</v>
      </c>
      <c r="L455" s="0" t="n">
        <f aca="false">SUMIF(Games!$A$2:$A$5969,$A455,Games!$H$2:$H$5969)+SUMIF(Games!$B$2:$B$5969,$A455,Games!$G$2:$G$5969)</f>
        <v>10</v>
      </c>
      <c r="M455" s="0" t="n">
        <f aca="false">SUMIF(Games!$A:$A,$A455,Games!I:I)</f>
        <v>0</v>
      </c>
      <c r="N455" s="0" t="n">
        <f aca="false">COUNTIF(Games!$A:$A,$A455)-M455</f>
        <v>1</v>
      </c>
    </row>
    <row r="456" customFormat="false" ht="15" hidden="false" customHeight="false" outlineLevel="0" collapsed="false">
      <c r="A456" s="0" t="s">
        <v>552</v>
      </c>
      <c r="B456" s="0" t="n">
        <f aca="false">SUMIF(Games!$A$2:$A$5969,$A456,Games!$I$2:$I$5969)+SUMIF(Games!$B$2:$B$5969,$A456,Games!$J$2:$J$5969)</f>
        <v>0</v>
      </c>
      <c r="C456" s="0" t="n">
        <f aca="false">COUNTIF(Games!$A:$A,$A456)+COUNTIF(Games!$B:$B,$A456)-B456</f>
        <v>1</v>
      </c>
      <c r="D456" s="0" t="n">
        <f aca="false">SUMIF(Games!$A$2:$A$5969,$A456,Games!$M$2:$M$5969)+SUMIF(Games!$B$2:$B$5969,$A456,Games!$K$2:$K$5969)</f>
        <v>9</v>
      </c>
      <c r="E456" s="0" t="n">
        <f aca="false">SUMIF(Games!$A$2:$A$5969,$A456,Games!$N$2:$N$5969)+SUMIF(Games!$B$2:$B$5969,$A456,Games!$L$2:$L$5969)</f>
        <v>22</v>
      </c>
      <c r="F456" s="0" t="n">
        <f aca="false">SUMIF(Games!$A$2:$A$5969,$A456,Games!$Q$2:$Q$5969)+SUMIF(Games!$B$2:$B$5969,$A456,Games!$O$2:$O$5969)</f>
        <v>465</v>
      </c>
      <c r="G456" s="0" t="n">
        <f aca="false">SUMIF(Games!$A$2:$A$5969,$A456,Games!$R$2:$R$5969)+SUMIF(Games!$B$2:$B$5969,$A456,Games!$P$2:$P$5969)</f>
        <v>484</v>
      </c>
      <c r="H456" s="0" t="n">
        <f aca="false">SUMIF(Games!$A$2:$A$5969,$A456,Games!$S$2:$S$5969)+SUMIF(Games!$B$2:$B$5969,$A456,Games!$T$2:$T$5969)</f>
        <v>-10.8582888609402</v>
      </c>
      <c r="I456" s="0" t="n">
        <f aca="false">SUMIF(Games!$A$2:$A$5969,$A456,Games!$E$2:$E$5969)+SUMIF(Games!$B$2:$B$5969,$A456,Games!$F$2:$F$5969)</f>
        <v>33</v>
      </c>
      <c r="J456" s="0" t="n">
        <f aca="false">SUMIF(Games!$A$2:$A$5969,$A456,Games!$F$2:$F$5969)+SUMIF(Games!$B$2:$B$5969,$A456,Games!$E$2:$E$5969)</f>
        <v>52</v>
      </c>
      <c r="K456" s="0" t="n">
        <f aca="false">SUMIF(Games!$A$2:$A$5969,$A456,Games!$G$2:$G$5969)+SUMIF(Games!$B$2:$B$5969,$A456,Games!$H$2:$H$5969)</f>
        <v>20</v>
      </c>
      <c r="L456" s="0" t="n">
        <f aca="false">SUMIF(Games!$A$2:$A$5969,$A456,Games!$H$2:$H$5969)+SUMIF(Games!$B$2:$B$5969,$A456,Games!$G$2:$G$5969)</f>
        <v>15</v>
      </c>
      <c r="M456" s="0" t="n">
        <f aca="false">SUMIF(Games!$A:$A,$A456,Games!I:I)</f>
        <v>0</v>
      </c>
      <c r="N456" s="0" t="n">
        <f aca="false">COUNTIF(Games!$A:$A,$A456)-M456</f>
        <v>1</v>
      </c>
    </row>
    <row r="457" customFormat="false" ht="15" hidden="false" customHeight="false" outlineLevel="0" collapsed="false">
      <c r="A457" s="0" t="s">
        <v>676</v>
      </c>
      <c r="B457" s="0" t="n">
        <f aca="false">SUMIF(Games!$A$2:$A$5969,$A457,Games!$I$2:$I$5969)+SUMIF(Games!$B$2:$B$5969,$A457,Games!$J$2:$J$5969)</f>
        <v>0</v>
      </c>
      <c r="C457" s="0" t="n">
        <f aca="false">COUNTIF(Games!$A:$A,$A457)+COUNTIF(Games!$B:$B,$A457)-B457</f>
        <v>1</v>
      </c>
      <c r="D457" s="0" t="n">
        <f aca="false">SUMIF(Games!$A$2:$A$5969,$A457,Games!$M$2:$M$5969)+SUMIF(Games!$B$2:$B$5969,$A457,Games!$K$2:$K$5969)</f>
        <v>20</v>
      </c>
      <c r="E457" s="0" t="n">
        <f aca="false">SUMIF(Games!$A$2:$A$5969,$A457,Games!$N$2:$N$5969)+SUMIF(Games!$B$2:$B$5969,$A457,Games!$L$2:$L$5969)</f>
        <v>15</v>
      </c>
      <c r="F457" s="0" t="n">
        <f aca="false">SUMIF(Games!$A$2:$A$5969,$A457,Games!$Q$2:$Q$5969)+SUMIF(Games!$B$2:$B$5969,$A457,Games!$O$2:$O$5969)</f>
        <v>577</v>
      </c>
      <c r="G457" s="0" t="n">
        <f aca="false">SUMIF(Games!$A$2:$A$5969,$A457,Games!$R$2:$R$5969)+SUMIF(Games!$B$2:$B$5969,$A457,Games!$P$2:$P$5969)</f>
        <v>520</v>
      </c>
      <c r="H457" s="0" t="n">
        <f aca="false">SUMIF(Games!$A$2:$A$5969,$A457,Games!$S$2:$S$5969)+SUMIF(Games!$B$2:$B$5969,$A457,Games!$T$2:$T$5969)</f>
        <v>-5.68824065633546</v>
      </c>
      <c r="I457" s="0" t="n">
        <f aca="false">SUMIF(Games!$A$2:$A$5969,$A457,Games!$E$2:$E$5969)+SUMIF(Games!$B$2:$B$5969,$A457,Games!$F$2:$F$5969)</f>
        <v>27</v>
      </c>
      <c r="J457" s="0" t="n">
        <f aca="false">SUMIF(Games!$A$2:$A$5969,$A457,Games!$F$2:$F$5969)+SUMIF(Games!$B$2:$B$5969,$A457,Games!$E$2:$E$5969)</f>
        <v>42</v>
      </c>
      <c r="K457" s="0" t="n">
        <f aca="false">SUMIF(Games!$A$2:$A$5969,$A457,Games!$G$2:$G$5969)+SUMIF(Games!$B$2:$B$5969,$A457,Games!$H$2:$H$5969)</f>
        <v>9</v>
      </c>
      <c r="L457" s="0" t="n">
        <f aca="false">SUMIF(Games!$A$2:$A$5969,$A457,Games!$H$2:$H$5969)+SUMIF(Games!$B$2:$B$5969,$A457,Games!$G$2:$G$5969)</f>
        <v>6</v>
      </c>
      <c r="M457" s="0" t="n">
        <f aca="false">SUMIF(Games!$A:$A,$A457,Games!I:I)</f>
        <v>0</v>
      </c>
      <c r="N457" s="0" t="n">
        <f aca="false">COUNTIF(Games!$A:$A,$A457)-M457</f>
        <v>1</v>
      </c>
    </row>
    <row r="458" customFormat="false" ht="15" hidden="false" customHeight="false" outlineLevel="0" collapsed="false">
      <c r="A458" s="0" t="s">
        <v>428</v>
      </c>
      <c r="B458" s="0" t="n">
        <f aca="false">SUMIF(Games!$A$2:$A$5969,$A458,Games!$I$2:$I$5969)+SUMIF(Games!$B$2:$B$5969,$A458,Games!$J$2:$J$5969)</f>
        <v>0</v>
      </c>
      <c r="C458" s="0" t="n">
        <f aca="false">COUNTIF(Games!$A:$A,$A458)+COUNTIF(Games!$B:$B,$A458)-B458</f>
        <v>2</v>
      </c>
      <c r="D458" s="0" t="n">
        <f aca="false">SUMIF(Games!$A$2:$A$5969,$A458,Games!$M$2:$M$5969)+SUMIF(Games!$B$2:$B$5969,$A458,Games!$K$2:$K$5969)</f>
        <v>31</v>
      </c>
      <c r="E458" s="0" t="n">
        <f aca="false">SUMIF(Games!$A$2:$A$5969,$A458,Games!$N$2:$N$5969)+SUMIF(Games!$B$2:$B$5969,$A458,Games!$L$2:$L$5969)</f>
        <v>36</v>
      </c>
      <c r="F458" s="0" t="n">
        <f aca="false">SUMIF(Games!$A$2:$A$5969,$A458,Games!$Q$2:$Q$5969)+SUMIF(Games!$B$2:$B$5969,$A458,Games!$O$2:$O$5969)</f>
        <v>997</v>
      </c>
      <c r="G458" s="0" t="n">
        <f aca="false">SUMIF(Games!$A$2:$A$5969,$A458,Games!$R$2:$R$5969)+SUMIF(Games!$B$2:$B$5969,$A458,Games!$P$2:$P$5969)</f>
        <v>1069</v>
      </c>
      <c r="H458" s="0" t="n">
        <f aca="false">SUMIF(Games!$A$2:$A$5969,$A458,Games!$S$2:$S$5969)+SUMIF(Games!$B$2:$B$5969,$A458,Games!$T$2:$T$5969)</f>
        <v>-14.7896542080056</v>
      </c>
      <c r="I458" s="0" t="n">
        <f aca="false">SUMIF(Games!$A$2:$A$5969,$A458,Games!$E$2:$E$5969)+SUMIF(Games!$B$2:$B$5969,$A458,Games!$F$2:$F$5969)</f>
        <v>69</v>
      </c>
      <c r="J458" s="0" t="n">
        <f aca="false">SUMIF(Games!$A$2:$A$5969,$A458,Games!$F$2:$F$5969)+SUMIF(Games!$B$2:$B$5969,$A458,Games!$E$2:$E$5969)</f>
        <v>113</v>
      </c>
      <c r="K458" s="0" t="n">
        <f aca="false">SUMIF(Games!$A$2:$A$5969,$A458,Games!$G$2:$G$5969)+SUMIF(Games!$B$2:$B$5969,$A458,Games!$H$2:$H$5969)</f>
        <v>34</v>
      </c>
      <c r="L458" s="0" t="n">
        <f aca="false">SUMIF(Games!$A$2:$A$5969,$A458,Games!$H$2:$H$5969)+SUMIF(Games!$B$2:$B$5969,$A458,Games!$G$2:$G$5969)</f>
        <v>35</v>
      </c>
      <c r="M458" s="0" t="n">
        <f aca="false">SUMIF(Games!$A:$A,$A458,Games!I:I)</f>
        <v>0</v>
      </c>
      <c r="N458" s="0" t="n">
        <f aca="false">COUNTIF(Games!$A:$A,$A458)-M458</f>
        <v>2</v>
      </c>
    </row>
    <row r="459" customFormat="false" ht="15" hidden="false" customHeight="false" outlineLevel="0" collapsed="false">
      <c r="A459" s="0" t="s">
        <v>601</v>
      </c>
      <c r="B459" s="0" t="n">
        <f aca="false">SUMIF(Games!$A$2:$A$5969,$A459,Games!$I$2:$I$5969)+SUMIF(Games!$B$2:$B$5969,$A459,Games!$J$2:$J$5969)</f>
        <v>0</v>
      </c>
      <c r="C459" s="0" t="n">
        <f aca="false">COUNTIF(Games!$A:$A,$A459)+COUNTIF(Games!$B:$B,$A459)-B459</f>
        <v>1</v>
      </c>
      <c r="D459" s="0" t="n">
        <f aca="false">SUMIF(Games!$A$2:$A$5969,$A459,Games!$M$2:$M$5969)+SUMIF(Games!$B$2:$B$5969,$A459,Games!$K$2:$K$5969)</f>
        <v>14</v>
      </c>
      <c r="E459" s="0" t="n">
        <f aca="false">SUMIF(Games!$A$2:$A$5969,$A459,Games!$N$2:$N$5969)+SUMIF(Games!$B$2:$B$5969,$A459,Games!$L$2:$L$5969)</f>
        <v>17</v>
      </c>
      <c r="F459" s="0" t="n">
        <f aca="false">SUMIF(Games!$A$2:$A$5969,$A459,Games!$Q$2:$Q$5969)+SUMIF(Games!$B$2:$B$5969,$A459,Games!$O$2:$O$5969)</f>
        <v>453</v>
      </c>
      <c r="G459" s="0" t="n">
        <f aca="false">SUMIF(Games!$A$2:$A$5969,$A459,Games!$R$2:$R$5969)+SUMIF(Games!$B$2:$B$5969,$A459,Games!$P$2:$P$5969)</f>
        <v>480</v>
      </c>
      <c r="H459" s="0" t="n">
        <f aca="false">SUMIF(Games!$A$2:$A$5969,$A459,Games!$S$2:$S$5969)+SUMIF(Games!$B$2:$B$5969,$A459,Games!$T$2:$T$5969)</f>
        <v>-6.77108183798361</v>
      </c>
      <c r="I459" s="0" t="n">
        <f aca="false">SUMIF(Games!$A$2:$A$5969,$A459,Games!$E$2:$E$5969)+SUMIF(Games!$B$2:$B$5969,$A459,Games!$F$2:$F$5969)</f>
        <v>33</v>
      </c>
      <c r="J459" s="0" t="n">
        <f aca="false">SUMIF(Games!$A$2:$A$5969,$A459,Games!$F$2:$F$5969)+SUMIF(Games!$B$2:$B$5969,$A459,Games!$E$2:$E$5969)</f>
        <v>37</v>
      </c>
      <c r="K459" s="0" t="n">
        <f aca="false">SUMIF(Games!$A$2:$A$5969,$A459,Games!$G$2:$G$5969)+SUMIF(Games!$B$2:$B$5969,$A459,Games!$H$2:$H$5969)</f>
        <v>18</v>
      </c>
      <c r="L459" s="0" t="n">
        <f aca="false">SUMIF(Games!$A$2:$A$5969,$A459,Games!$H$2:$H$5969)+SUMIF(Games!$B$2:$B$5969,$A459,Games!$G$2:$G$5969)</f>
        <v>10</v>
      </c>
      <c r="M459" s="0" t="n">
        <f aca="false">SUMIF(Games!$A:$A,$A459,Games!I:I)</f>
        <v>0</v>
      </c>
      <c r="N459" s="0" t="n">
        <f aca="false">COUNTIF(Games!$A:$A,$A459)-M459</f>
        <v>1</v>
      </c>
    </row>
    <row r="460" customFormat="false" ht="15" hidden="false" customHeight="false" outlineLevel="0" collapsed="false">
      <c r="A460" s="0" t="s">
        <v>489</v>
      </c>
      <c r="B460" s="0" t="n">
        <f aca="false">SUMIF(Games!$A$2:$A$5969,$A460,Games!$I$2:$I$5969)+SUMIF(Games!$B$2:$B$5969,$A460,Games!$J$2:$J$5969)</f>
        <v>0</v>
      </c>
      <c r="C460" s="0" t="n">
        <f aca="false">COUNTIF(Games!$A:$A,$A460)+COUNTIF(Games!$B:$B,$A460)-B460</f>
        <v>1</v>
      </c>
      <c r="D460" s="0" t="n">
        <f aca="false">SUMIF(Games!$A$2:$A$5969,$A460,Games!$M$2:$M$5969)+SUMIF(Games!$B$2:$B$5969,$A460,Games!$K$2:$K$5969)</f>
        <v>21</v>
      </c>
      <c r="E460" s="0" t="n">
        <f aca="false">SUMIF(Games!$A$2:$A$5969,$A460,Games!$N$2:$N$5969)+SUMIF(Games!$B$2:$B$5969,$A460,Games!$L$2:$L$5969)</f>
        <v>15</v>
      </c>
      <c r="F460" s="0" t="n">
        <f aca="false">SUMIF(Games!$A$2:$A$5969,$A460,Games!$Q$2:$Q$5969)+SUMIF(Games!$B$2:$B$5969,$A460,Games!$O$2:$O$5969)</f>
        <v>540</v>
      </c>
      <c r="G460" s="0" t="n">
        <f aca="false">SUMIF(Games!$A$2:$A$5969,$A460,Games!$R$2:$R$5969)+SUMIF(Games!$B$2:$B$5969,$A460,Games!$P$2:$P$5969)</f>
        <v>510</v>
      </c>
      <c r="H460" s="0" t="n">
        <f aca="false">SUMIF(Games!$A$2:$A$5969,$A460,Games!$S$2:$S$5969)+SUMIF(Games!$B$2:$B$5969,$A460,Games!$T$2:$T$5969)</f>
        <v>-3.23809523809524</v>
      </c>
      <c r="I460" s="0" t="n">
        <f aca="false">SUMIF(Games!$A$2:$A$5969,$A460,Games!$E$2:$E$5969)+SUMIF(Games!$B$2:$B$5969,$A460,Games!$F$2:$F$5969)</f>
        <v>34</v>
      </c>
      <c r="J460" s="0" t="n">
        <f aca="false">SUMIF(Games!$A$2:$A$5969,$A460,Games!$F$2:$F$5969)+SUMIF(Games!$B$2:$B$5969,$A460,Games!$E$2:$E$5969)</f>
        <v>53</v>
      </c>
      <c r="K460" s="0" t="n">
        <f aca="false">SUMIF(Games!$A$2:$A$5969,$A460,Games!$G$2:$G$5969)+SUMIF(Games!$B$2:$B$5969,$A460,Games!$H$2:$H$5969)</f>
        <v>22</v>
      </c>
      <c r="L460" s="0" t="n">
        <f aca="false">SUMIF(Games!$A$2:$A$5969,$A460,Games!$H$2:$H$5969)+SUMIF(Games!$B$2:$B$5969,$A460,Games!$G$2:$G$5969)</f>
        <v>22</v>
      </c>
      <c r="M460" s="0" t="n">
        <f aca="false">SUMIF(Games!$A:$A,$A460,Games!I:I)</f>
        <v>0</v>
      </c>
      <c r="N460" s="0" t="n">
        <f aca="false">COUNTIF(Games!$A:$A,$A460)-M460</f>
        <v>1</v>
      </c>
    </row>
    <row r="461" customFormat="false" ht="15" hidden="false" customHeight="false" outlineLevel="0" collapsed="false">
      <c r="A461" s="0" t="s">
        <v>602</v>
      </c>
      <c r="B461" s="0" t="n">
        <f aca="false">SUMIF(Games!$A$2:$A$5969,$A461,Games!$I$2:$I$5969)+SUMIF(Games!$B$2:$B$5969,$A461,Games!$J$2:$J$5969)</f>
        <v>0</v>
      </c>
      <c r="C461" s="0" t="n">
        <f aca="false">COUNTIF(Games!$A:$A,$A461)+COUNTIF(Games!$B:$B,$A461)-B461</f>
        <v>1</v>
      </c>
      <c r="D461" s="0" t="n">
        <f aca="false">SUMIF(Games!$A$2:$A$5969,$A461,Games!$M$2:$M$5969)+SUMIF(Games!$B$2:$B$5969,$A461,Games!$K$2:$K$5969)</f>
        <v>26</v>
      </c>
      <c r="E461" s="0" t="n">
        <f aca="false">SUMIF(Games!$A$2:$A$5969,$A461,Games!$N$2:$N$5969)+SUMIF(Games!$B$2:$B$5969,$A461,Games!$L$2:$L$5969)</f>
        <v>6</v>
      </c>
      <c r="F461" s="0" t="n">
        <f aca="false">SUMIF(Games!$A$2:$A$5969,$A461,Games!$Q$2:$Q$5969)+SUMIF(Games!$B$2:$B$5969,$A461,Games!$O$2:$O$5969)</f>
        <v>495</v>
      </c>
      <c r="G461" s="0" t="n">
        <f aca="false">SUMIF(Games!$A$2:$A$5969,$A461,Games!$R$2:$R$5969)+SUMIF(Games!$B$2:$B$5969,$A461,Games!$P$2:$P$5969)</f>
        <v>480</v>
      </c>
      <c r="H461" s="0" t="n">
        <f aca="false">SUMIF(Games!$A$2:$A$5969,$A461,Games!$S$2:$S$5969)+SUMIF(Games!$B$2:$B$5969,$A461,Games!$T$2:$T$5969)</f>
        <v>-2.67692307692308</v>
      </c>
      <c r="I461" s="0" t="n">
        <f aca="false">SUMIF(Games!$A$2:$A$5969,$A461,Games!$E$2:$E$5969)+SUMIF(Games!$B$2:$B$5969,$A461,Games!$F$2:$F$5969)</f>
        <v>27</v>
      </c>
      <c r="J461" s="0" t="n">
        <f aca="false">SUMIF(Games!$A$2:$A$5969,$A461,Games!$F$2:$F$5969)+SUMIF(Games!$B$2:$B$5969,$A461,Games!$E$2:$E$5969)</f>
        <v>38</v>
      </c>
      <c r="K461" s="0" t="n">
        <f aca="false">SUMIF(Games!$A$2:$A$5969,$A461,Games!$G$2:$G$5969)+SUMIF(Games!$B$2:$B$5969,$A461,Games!$H$2:$H$5969)</f>
        <v>21</v>
      </c>
      <c r="L461" s="0" t="n">
        <f aca="false">SUMIF(Games!$A$2:$A$5969,$A461,Games!$H$2:$H$5969)+SUMIF(Games!$B$2:$B$5969,$A461,Games!$G$2:$G$5969)</f>
        <v>14</v>
      </c>
      <c r="M461" s="0" t="n">
        <f aca="false">SUMIF(Games!$A:$A,$A461,Games!I:I)</f>
        <v>0</v>
      </c>
      <c r="N461" s="0" t="n">
        <f aca="false">COUNTIF(Games!$A:$A,$A461)-M461</f>
        <v>1</v>
      </c>
    </row>
    <row r="462" customFormat="false" ht="15" hidden="false" customHeight="false" outlineLevel="0" collapsed="false">
      <c r="A462" s="0" t="s">
        <v>586</v>
      </c>
      <c r="B462" s="0" t="n">
        <f aca="false">SUMIF(Games!$A$2:$A$5969,$A462,Games!$I$2:$I$5969)+SUMIF(Games!$B$2:$B$5969,$A462,Games!$J$2:$J$5969)</f>
        <v>0</v>
      </c>
      <c r="C462" s="0" t="n">
        <f aca="false">COUNTIF(Games!$A:$A,$A462)+COUNTIF(Games!$B:$B,$A462)-B462</f>
        <v>1</v>
      </c>
      <c r="D462" s="0" t="n">
        <f aca="false">SUMIF(Games!$A$2:$A$5969,$A462,Games!$M$2:$M$5969)+SUMIF(Games!$B$2:$B$5969,$A462,Games!$K$2:$K$5969)</f>
        <v>11</v>
      </c>
      <c r="E462" s="0" t="n">
        <f aca="false">SUMIF(Games!$A$2:$A$5969,$A462,Games!$N$2:$N$5969)+SUMIF(Games!$B$2:$B$5969,$A462,Games!$L$2:$L$5969)</f>
        <v>20</v>
      </c>
      <c r="F462" s="0" t="n">
        <f aca="false">SUMIF(Games!$A$2:$A$5969,$A462,Games!$Q$2:$Q$5969)+SUMIF(Games!$B$2:$B$5969,$A462,Games!$O$2:$O$5969)</f>
        <v>444</v>
      </c>
      <c r="G462" s="0" t="n">
        <f aca="false">SUMIF(Games!$A$2:$A$5969,$A462,Games!$R$2:$R$5969)+SUMIF(Games!$B$2:$B$5969,$A462,Games!$P$2:$P$5969)</f>
        <v>493</v>
      </c>
      <c r="H462" s="0" t="n">
        <f aca="false">SUMIF(Games!$A$2:$A$5969,$A462,Games!$S$2:$S$5969)+SUMIF(Games!$B$2:$B$5969,$A462,Games!$T$2:$T$5969)</f>
        <v>-10.1834957138431</v>
      </c>
      <c r="I462" s="0" t="n">
        <f aca="false">SUMIF(Games!$A$2:$A$5969,$A462,Games!$E$2:$E$5969)+SUMIF(Games!$B$2:$B$5969,$A462,Games!$F$2:$F$5969)</f>
        <v>35</v>
      </c>
      <c r="J462" s="0" t="n">
        <f aca="false">SUMIF(Games!$A$2:$A$5969,$A462,Games!$F$2:$F$5969)+SUMIF(Games!$B$2:$B$5969,$A462,Games!$E$2:$E$5969)</f>
        <v>42</v>
      </c>
      <c r="K462" s="0" t="n">
        <f aca="false">SUMIF(Games!$A$2:$A$5969,$A462,Games!$G$2:$G$5969)+SUMIF(Games!$B$2:$B$5969,$A462,Games!$H$2:$H$5969)</f>
        <v>21</v>
      </c>
      <c r="L462" s="0" t="n">
        <f aca="false">SUMIF(Games!$A$2:$A$5969,$A462,Games!$H$2:$H$5969)+SUMIF(Games!$B$2:$B$5969,$A462,Games!$G$2:$G$5969)</f>
        <v>9</v>
      </c>
      <c r="M462" s="0" t="n">
        <f aca="false">SUMIF(Games!$A:$A,$A462,Games!I:I)</f>
        <v>0</v>
      </c>
      <c r="N462" s="0" t="n">
        <f aca="false">COUNTIF(Games!$A:$A,$A462)-M462</f>
        <v>1</v>
      </c>
    </row>
    <row r="463" customFormat="false" ht="15" hidden="false" customHeight="false" outlineLevel="0" collapsed="false">
      <c r="A463" s="0" t="s">
        <v>470</v>
      </c>
      <c r="B463" s="0" t="n">
        <f aca="false">SUMIF(Games!$A$2:$A$5969,$A463,Games!$I$2:$I$5969)+SUMIF(Games!$B$2:$B$5969,$A463,Games!$J$2:$J$5969)</f>
        <v>0</v>
      </c>
      <c r="C463" s="0" t="n">
        <f aca="false">COUNTIF(Games!$A:$A,$A463)+COUNTIF(Games!$B:$B,$A463)-B463</f>
        <v>1</v>
      </c>
      <c r="D463" s="0" t="n">
        <f aca="false">SUMIF(Games!$A$2:$A$5969,$A463,Games!$M$2:$M$5969)+SUMIF(Games!$B$2:$B$5969,$A463,Games!$K$2:$K$5969)</f>
        <v>10</v>
      </c>
      <c r="E463" s="0" t="n">
        <f aca="false">SUMIF(Games!$A$2:$A$5969,$A463,Games!$N$2:$N$5969)+SUMIF(Games!$B$2:$B$5969,$A463,Games!$L$2:$L$5969)</f>
        <v>22</v>
      </c>
      <c r="F463" s="0" t="n">
        <f aca="false">SUMIF(Games!$A$2:$A$5969,$A463,Games!$Q$2:$Q$5969)+SUMIF(Games!$B$2:$B$5969,$A463,Games!$O$2:$O$5969)</f>
        <v>542</v>
      </c>
      <c r="G463" s="0" t="n">
        <f aca="false">SUMIF(Games!$A$2:$A$5969,$A463,Games!$R$2:$R$5969)+SUMIF(Games!$B$2:$B$5969,$A463,Games!$P$2:$P$5969)</f>
        <v>420</v>
      </c>
      <c r="H463" s="0" t="n">
        <f aca="false">SUMIF(Games!$A$2:$A$5969,$A463,Games!$S$2:$S$5969)+SUMIF(Games!$B$2:$B$5969,$A463,Games!$T$2:$T$5969)</f>
        <v>-9.00467775467776</v>
      </c>
      <c r="I463" s="0" t="n">
        <f aca="false">SUMIF(Games!$A$2:$A$5969,$A463,Games!$E$2:$E$5969)+SUMIF(Games!$B$2:$B$5969,$A463,Games!$F$2:$F$5969)</f>
        <v>42</v>
      </c>
      <c r="J463" s="0" t="n">
        <f aca="false">SUMIF(Games!$A$2:$A$5969,$A463,Games!$F$2:$F$5969)+SUMIF(Games!$B$2:$B$5969,$A463,Games!$E$2:$E$5969)</f>
        <v>49</v>
      </c>
      <c r="K463" s="0" t="n">
        <f aca="false">SUMIF(Games!$A$2:$A$5969,$A463,Games!$G$2:$G$5969)+SUMIF(Games!$B$2:$B$5969,$A463,Games!$H$2:$H$5969)</f>
        <v>28</v>
      </c>
      <c r="L463" s="0" t="n">
        <f aca="false">SUMIF(Games!$A$2:$A$5969,$A463,Games!$H$2:$H$5969)+SUMIF(Games!$B$2:$B$5969,$A463,Games!$G$2:$G$5969)</f>
        <v>8</v>
      </c>
      <c r="M463" s="0" t="n">
        <f aca="false">SUMIF(Games!$A:$A,$A463,Games!I:I)</f>
        <v>0</v>
      </c>
      <c r="N463" s="0" t="n">
        <f aca="false">COUNTIF(Games!$A:$A,$A463)-M463</f>
        <v>1</v>
      </c>
    </row>
    <row r="464" customFormat="false" ht="15" hidden="false" customHeight="false" outlineLevel="0" collapsed="false">
      <c r="A464" s="0" t="s">
        <v>638</v>
      </c>
      <c r="B464" s="0" t="n">
        <f aca="false">SUMIF(Games!$A$2:$A$5969,$A464,Games!$I$2:$I$5969)+SUMIF(Games!$B$2:$B$5969,$A464,Games!$J$2:$J$5969)</f>
        <v>0</v>
      </c>
      <c r="C464" s="0" t="n">
        <f aca="false">COUNTIF(Games!$A:$A,$A464)+COUNTIF(Games!$B:$B,$A464)-B464</f>
        <v>1</v>
      </c>
      <c r="D464" s="0" t="n">
        <f aca="false">SUMIF(Games!$A$2:$A$5969,$A464,Games!$M$2:$M$5969)+SUMIF(Games!$B$2:$B$5969,$A464,Games!$K$2:$K$5969)</f>
        <v>17</v>
      </c>
      <c r="E464" s="0" t="n">
        <f aca="false">SUMIF(Games!$A$2:$A$5969,$A464,Games!$N$2:$N$5969)+SUMIF(Games!$B$2:$B$5969,$A464,Games!$L$2:$L$5969)</f>
        <v>13</v>
      </c>
      <c r="F464" s="0" t="n">
        <f aca="false">SUMIF(Games!$A$2:$A$5969,$A464,Games!$Q$2:$Q$5969)+SUMIF(Games!$B$2:$B$5969,$A464,Games!$O$2:$O$5969)</f>
        <v>461</v>
      </c>
      <c r="G464" s="0" t="n">
        <f aca="false">SUMIF(Games!$A$2:$A$5969,$A464,Games!$R$2:$R$5969)+SUMIF(Games!$B$2:$B$5969,$A464,Games!$P$2:$P$5969)</f>
        <v>455</v>
      </c>
      <c r="H464" s="0" t="n">
        <f aca="false">SUMIF(Games!$A$2:$A$5969,$A464,Games!$S$2:$S$5969)+SUMIF(Games!$B$2:$B$5969,$A464,Games!$T$2:$T$5969)</f>
        <v>-3.87445414847162</v>
      </c>
      <c r="I464" s="0" t="n">
        <f aca="false">SUMIF(Games!$A$2:$A$5969,$A464,Games!$E$2:$E$5969)+SUMIF(Games!$B$2:$B$5969,$A464,Games!$F$2:$F$5969)</f>
        <v>29</v>
      </c>
      <c r="J464" s="0" t="n">
        <f aca="false">SUMIF(Games!$A$2:$A$5969,$A464,Games!$F$2:$F$5969)+SUMIF(Games!$B$2:$B$5969,$A464,Games!$E$2:$E$5969)</f>
        <v>41</v>
      </c>
      <c r="K464" s="0" t="n">
        <f aca="false">SUMIF(Games!$A$2:$A$5969,$A464,Games!$G$2:$G$5969)+SUMIF(Games!$B$2:$B$5969,$A464,Games!$H$2:$H$5969)</f>
        <v>15</v>
      </c>
      <c r="L464" s="0" t="n">
        <f aca="false">SUMIF(Games!$A$2:$A$5969,$A464,Games!$H$2:$H$5969)+SUMIF(Games!$B$2:$B$5969,$A464,Games!$G$2:$G$5969)</f>
        <v>10</v>
      </c>
      <c r="M464" s="0" t="n">
        <f aca="false">SUMIF(Games!$A:$A,$A464,Games!I:I)</f>
        <v>0</v>
      </c>
      <c r="N464" s="0" t="n">
        <f aca="false">COUNTIF(Games!$A:$A,$A464)-M464</f>
        <v>1</v>
      </c>
    </row>
    <row r="465" customFormat="false" ht="15" hidden="false" customHeight="false" outlineLevel="0" collapsed="false">
      <c r="A465" s="0" t="s">
        <v>636</v>
      </c>
      <c r="B465" s="0" t="n">
        <f aca="false">SUMIF(Games!$A$2:$A$5969,$A465,Games!$I$2:$I$5969)+SUMIF(Games!$B$2:$B$5969,$A465,Games!$J$2:$J$5969)</f>
        <v>0</v>
      </c>
      <c r="C465" s="0" t="n">
        <f aca="false">COUNTIF(Games!$A:$A,$A465)+COUNTIF(Games!$B:$B,$A465)-B465</f>
        <v>1</v>
      </c>
      <c r="D465" s="0" t="n">
        <f aca="false">SUMIF(Games!$A$2:$A$5969,$A465,Games!$M$2:$M$5969)+SUMIF(Games!$B$2:$B$5969,$A465,Games!$K$2:$K$5969)</f>
        <v>11</v>
      </c>
      <c r="E465" s="0" t="n">
        <f aca="false">SUMIF(Games!$A$2:$A$5969,$A465,Games!$N$2:$N$5969)+SUMIF(Games!$B$2:$B$5969,$A465,Games!$L$2:$L$5969)</f>
        <v>21</v>
      </c>
      <c r="F465" s="0" t="n">
        <f aca="false">SUMIF(Games!$A$2:$A$5969,$A465,Games!$Q$2:$Q$5969)+SUMIF(Games!$B$2:$B$5969,$A465,Games!$O$2:$O$5969)</f>
        <v>487</v>
      </c>
      <c r="G465" s="0" t="n">
        <f aca="false">SUMIF(Games!$A$2:$A$5969,$A465,Games!$R$2:$R$5969)+SUMIF(Games!$B$2:$B$5969,$A465,Games!$P$2:$P$5969)</f>
        <v>495</v>
      </c>
      <c r="H465" s="0" t="n">
        <f aca="false">SUMIF(Games!$A$2:$A$5969,$A465,Games!$S$2:$S$5969)+SUMIF(Games!$B$2:$B$5969,$A465,Games!$T$2:$T$5969)</f>
        <v>-4.63117362525458</v>
      </c>
      <c r="I465" s="0" t="n">
        <f aca="false">SUMIF(Games!$A$2:$A$5969,$A465,Games!$E$2:$E$5969)+SUMIF(Games!$B$2:$B$5969,$A465,Games!$F$2:$F$5969)</f>
        <v>28</v>
      </c>
      <c r="J465" s="0" t="n">
        <f aca="false">SUMIF(Games!$A$2:$A$5969,$A465,Games!$F$2:$F$5969)+SUMIF(Games!$B$2:$B$5969,$A465,Games!$E$2:$E$5969)</f>
        <v>36</v>
      </c>
      <c r="K465" s="0" t="n">
        <f aca="false">SUMIF(Games!$A$2:$A$5969,$A465,Games!$G$2:$G$5969)+SUMIF(Games!$B$2:$B$5969,$A465,Games!$H$2:$H$5969)</f>
        <v>18</v>
      </c>
      <c r="L465" s="0" t="n">
        <f aca="false">SUMIF(Games!$A$2:$A$5969,$A465,Games!$H$2:$H$5969)+SUMIF(Games!$B$2:$B$5969,$A465,Games!$G$2:$G$5969)</f>
        <v>16</v>
      </c>
      <c r="M465" s="0" t="n">
        <f aca="false">SUMIF(Games!$A:$A,$A465,Games!I:I)</f>
        <v>0</v>
      </c>
      <c r="N465" s="0" t="n">
        <f aca="false">COUNTIF(Games!$A:$A,$A465)-M465</f>
        <v>1</v>
      </c>
    </row>
    <row r="466" customFormat="false" ht="15" hidden="false" customHeight="false" outlineLevel="0" collapsed="false">
      <c r="A466" s="0" t="s">
        <v>501</v>
      </c>
      <c r="B466" s="0" t="n">
        <f aca="false">SUMIF(Games!$A$2:$A$5969,$A466,Games!$I$2:$I$5969)+SUMIF(Games!$B$2:$B$5969,$A466,Games!$J$2:$J$5969)</f>
        <v>0</v>
      </c>
      <c r="C466" s="0" t="n">
        <f aca="false">COUNTIF(Games!$A:$A,$A466)+COUNTIF(Games!$B:$B,$A466)-B466</f>
        <v>4</v>
      </c>
      <c r="D466" s="0" t="n">
        <f aca="false">SUMIF(Games!$A$2:$A$5969,$A466,Games!$M$2:$M$5969)+SUMIF(Games!$B$2:$B$5969,$A466,Games!$K$2:$K$5969)</f>
        <v>67</v>
      </c>
      <c r="E466" s="0" t="n">
        <f aca="false">SUMIF(Games!$A$2:$A$5969,$A466,Games!$N$2:$N$5969)+SUMIF(Games!$B$2:$B$5969,$A466,Games!$L$2:$L$5969)</f>
        <v>65</v>
      </c>
      <c r="F466" s="0" t="n">
        <f aca="false">SUMIF(Games!$A$2:$A$5969,$A466,Games!$Q$2:$Q$5969)+SUMIF(Games!$B$2:$B$5969,$A466,Games!$O$2:$O$5969)</f>
        <v>2135</v>
      </c>
      <c r="G466" s="0" t="n">
        <f aca="false">SUMIF(Games!$A$2:$A$5969,$A466,Games!$R$2:$R$5969)+SUMIF(Games!$B$2:$B$5969,$A466,Games!$P$2:$P$5969)</f>
        <v>1968</v>
      </c>
      <c r="H466" s="0" t="n">
        <f aca="false">SUMIF(Games!$A$2:$A$5969,$A466,Games!$S$2:$S$5969)+SUMIF(Games!$B$2:$B$5969,$A466,Games!$T$2:$T$5969)</f>
        <v>-25.1231111267573</v>
      </c>
      <c r="I466" s="0" t="n">
        <f aca="false">SUMIF(Games!$A$2:$A$5969,$A466,Games!$E$2:$E$5969)+SUMIF(Games!$B$2:$B$5969,$A466,Games!$F$2:$F$5969)</f>
        <v>134</v>
      </c>
      <c r="J466" s="0" t="n">
        <f aca="false">SUMIF(Games!$A$2:$A$5969,$A466,Games!$F$2:$F$5969)+SUMIF(Games!$B$2:$B$5969,$A466,Games!$E$2:$E$5969)</f>
        <v>181</v>
      </c>
      <c r="K466" s="0" t="n">
        <f aca="false">SUMIF(Games!$A$2:$A$5969,$A466,Games!$G$2:$G$5969)+SUMIF(Games!$B$2:$B$5969,$A466,Games!$H$2:$H$5969)</f>
        <v>80</v>
      </c>
      <c r="L466" s="0" t="n">
        <f aca="false">SUMIF(Games!$A$2:$A$5969,$A466,Games!$H$2:$H$5969)+SUMIF(Games!$B$2:$B$5969,$A466,Games!$G$2:$G$5969)</f>
        <v>40</v>
      </c>
      <c r="M466" s="0" t="n">
        <f aca="false">SUMIF(Games!$A:$A,$A466,Games!I:I)</f>
        <v>0</v>
      </c>
      <c r="N466" s="0" t="n">
        <f aca="false">COUNTIF(Games!$A:$A,$A466)-M466</f>
        <v>4</v>
      </c>
    </row>
    <row r="467" customFormat="false" ht="15" hidden="false" customHeight="false" outlineLevel="0" collapsed="false">
      <c r="A467" s="0" t="s">
        <v>507</v>
      </c>
      <c r="B467" s="0" t="n">
        <f aca="false">SUMIF(Games!$A$2:$A$5969,$A467,Games!$I$2:$I$5969)+SUMIF(Games!$B$2:$B$5969,$A467,Games!$J$2:$J$5969)</f>
        <v>0</v>
      </c>
      <c r="C467" s="0" t="n">
        <f aca="false">COUNTIF(Games!$A:$A,$A467)+COUNTIF(Games!$B:$B,$A467)-B467</f>
        <v>2</v>
      </c>
      <c r="D467" s="0" t="n">
        <f aca="false">SUMIF(Games!$A$2:$A$5969,$A467,Games!$M$2:$M$5969)+SUMIF(Games!$B$2:$B$5969,$A467,Games!$K$2:$K$5969)</f>
        <v>31</v>
      </c>
      <c r="E467" s="0" t="n">
        <f aca="false">SUMIF(Games!$A$2:$A$5969,$A467,Games!$N$2:$N$5969)+SUMIF(Games!$B$2:$B$5969,$A467,Games!$L$2:$L$5969)</f>
        <v>33</v>
      </c>
      <c r="F467" s="0" t="n">
        <f aca="false">SUMIF(Games!$A$2:$A$5969,$A467,Games!$Q$2:$Q$5969)+SUMIF(Games!$B$2:$B$5969,$A467,Games!$O$2:$O$5969)</f>
        <v>1008</v>
      </c>
      <c r="G467" s="0" t="n">
        <f aca="false">SUMIF(Games!$A$2:$A$5969,$A467,Games!$R$2:$R$5969)+SUMIF(Games!$B$2:$B$5969,$A467,Games!$P$2:$P$5969)</f>
        <v>953</v>
      </c>
      <c r="H467" s="0" t="n">
        <f aca="false">SUMIF(Games!$A$2:$A$5969,$A467,Games!$S$2:$S$5969)+SUMIF(Games!$B$2:$B$5969,$A467,Games!$T$2:$T$5969)</f>
        <v>-14.3249504467608</v>
      </c>
      <c r="I467" s="0" t="n">
        <f aca="false">SUMIF(Games!$A$2:$A$5969,$A467,Games!$E$2:$E$5969)+SUMIF(Games!$B$2:$B$5969,$A467,Games!$F$2:$F$5969)</f>
        <v>59</v>
      </c>
      <c r="J467" s="0" t="n">
        <f aca="false">SUMIF(Games!$A$2:$A$5969,$A467,Games!$F$2:$F$5969)+SUMIF(Games!$B$2:$B$5969,$A467,Games!$E$2:$E$5969)</f>
        <v>86</v>
      </c>
      <c r="K467" s="0" t="n">
        <f aca="false">SUMIF(Games!$A$2:$A$5969,$A467,Games!$G$2:$G$5969)+SUMIF(Games!$B$2:$B$5969,$A467,Games!$H$2:$H$5969)</f>
        <v>32</v>
      </c>
      <c r="L467" s="0" t="n">
        <f aca="false">SUMIF(Games!$A$2:$A$5969,$A467,Games!$H$2:$H$5969)+SUMIF(Games!$B$2:$B$5969,$A467,Games!$G$2:$G$5969)</f>
        <v>31</v>
      </c>
      <c r="M467" s="0" t="n">
        <f aca="false">SUMIF(Games!$A:$A,$A467,Games!I:I)</f>
        <v>0</v>
      </c>
      <c r="N467" s="0" t="n">
        <f aca="false">COUNTIF(Games!$A:$A,$A467)-M467</f>
        <v>2</v>
      </c>
    </row>
    <row r="468" customFormat="false" ht="15" hidden="false" customHeight="false" outlineLevel="0" collapsed="false">
      <c r="A468" s="0" t="s">
        <v>519</v>
      </c>
      <c r="B468" s="0" t="n">
        <f aca="false">SUMIF(Games!$A$2:$A$5969,$A468,Games!$I$2:$I$5969)+SUMIF(Games!$B$2:$B$5969,$A468,Games!$J$2:$J$5969)</f>
        <v>0</v>
      </c>
      <c r="C468" s="0" t="n">
        <f aca="false">COUNTIF(Games!$A:$A,$A468)+COUNTIF(Games!$B:$B,$A468)-B468</f>
        <v>3</v>
      </c>
      <c r="D468" s="0" t="n">
        <f aca="false">SUMIF(Games!$A$2:$A$5969,$A468,Games!$M$2:$M$5969)+SUMIF(Games!$B$2:$B$5969,$A468,Games!$K$2:$K$5969)</f>
        <v>63</v>
      </c>
      <c r="E468" s="0" t="n">
        <f aca="false">SUMIF(Games!$A$2:$A$5969,$A468,Games!$N$2:$N$5969)+SUMIF(Games!$B$2:$B$5969,$A468,Games!$L$2:$L$5969)</f>
        <v>37</v>
      </c>
      <c r="F468" s="0" t="n">
        <f aca="false">SUMIF(Games!$A$2:$A$5969,$A468,Games!$Q$2:$Q$5969)+SUMIF(Games!$B$2:$B$5969,$A468,Games!$O$2:$O$5969)</f>
        <v>1388</v>
      </c>
      <c r="G468" s="0" t="n">
        <f aca="false">SUMIF(Games!$A$2:$A$5969,$A468,Games!$R$2:$R$5969)+SUMIF(Games!$B$2:$B$5969,$A468,Games!$P$2:$P$5969)</f>
        <v>1487</v>
      </c>
      <c r="H468" s="0" t="n">
        <f aca="false">SUMIF(Games!$A$2:$A$5969,$A468,Games!$S$2:$S$5969)+SUMIF(Games!$B$2:$B$5969,$A468,Games!$T$2:$T$5969)</f>
        <v>-17.3078563804412</v>
      </c>
      <c r="I468" s="0" t="n">
        <f aca="false">SUMIF(Games!$A$2:$A$5969,$A468,Games!$E$2:$E$5969)+SUMIF(Games!$B$2:$B$5969,$A468,Games!$F$2:$F$5969)</f>
        <v>79</v>
      </c>
      <c r="J468" s="0" t="n">
        <f aca="false">SUMIF(Games!$A$2:$A$5969,$A468,Games!$F$2:$F$5969)+SUMIF(Games!$B$2:$B$5969,$A468,Games!$E$2:$E$5969)</f>
        <v>130</v>
      </c>
      <c r="K468" s="0" t="n">
        <f aca="false">SUMIF(Games!$A$2:$A$5969,$A468,Games!$G$2:$G$5969)+SUMIF(Games!$B$2:$B$5969,$A468,Games!$H$2:$H$5969)</f>
        <v>90</v>
      </c>
      <c r="L468" s="0" t="n">
        <f aca="false">SUMIF(Games!$A$2:$A$5969,$A468,Games!$H$2:$H$5969)+SUMIF(Games!$B$2:$B$5969,$A468,Games!$G$2:$G$5969)</f>
        <v>42</v>
      </c>
      <c r="M468" s="0" t="n">
        <f aca="false">SUMIF(Games!$A:$A,$A468,Games!I:I)</f>
        <v>0</v>
      </c>
      <c r="N468" s="0" t="n">
        <f aca="false">COUNTIF(Games!$A:$A,$A468)-M468</f>
        <v>3</v>
      </c>
    </row>
    <row r="469" customFormat="false" ht="15" hidden="false" customHeight="false" outlineLevel="0" collapsed="false">
      <c r="A469" s="0" t="s">
        <v>534</v>
      </c>
      <c r="B469" s="0" t="n">
        <f aca="false">SUMIF(Games!$A$2:$A$5969,$A469,Games!$I$2:$I$5969)+SUMIF(Games!$B$2:$B$5969,$A469,Games!$J$2:$J$5969)</f>
        <v>0</v>
      </c>
      <c r="C469" s="0" t="n">
        <f aca="false">COUNTIF(Games!$A:$A,$A469)+COUNTIF(Games!$B:$B,$A469)-B469</f>
        <v>1</v>
      </c>
      <c r="D469" s="0" t="n">
        <f aca="false">SUMIF(Games!$A$2:$A$5969,$A469,Games!$M$2:$M$5969)+SUMIF(Games!$B$2:$B$5969,$A469,Games!$K$2:$K$5969)</f>
        <v>20</v>
      </c>
      <c r="E469" s="0" t="n">
        <f aca="false">SUMIF(Games!$A$2:$A$5969,$A469,Games!$N$2:$N$5969)+SUMIF(Games!$B$2:$B$5969,$A469,Games!$L$2:$L$5969)</f>
        <v>13</v>
      </c>
      <c r="F469" s="0" t="n">
        <f aca="false">SUMIF(Games!$A$2:$A$5969,$A469,Games!$Q$2:$Q$5969)+SUMIF(Games!$B$2:$B$5969,$A469,Games!$O$2:$O$5969)</f>
        <v>571</v>
      </c>
      <c r="G469" s="0" t="n">
        <f aca="false">SUMIF(Games!$A$2:$A$5969,$A469,Games!$R$2:$R$5969)+SUMIF(Games!$B$2:$B$5969,$A469,Games!$P$2:$P$5969)</f>
        <v>476</v>
      </c>
      <c r="H469" s="0" t="n">
        <f aca="false">SUMIF(Games!$A$2:$A$5969,$A469,Games!$S$2:$S$5969)+SUMIF(Games!$B$2:$B$5969,$A469,Games!$T$2:$T$5969)</f>
        <v>-0.895487829585251</v>
      </c>
      <c r="I469" s="0" t="n">
        <f aca="false">SUMIF(Games!$A$2:$A$5969,$A469,Games!$E$2:$E$5969)+SUMIF(Games!$B$2:$B$5969,$A469,Games!$F$2:$F$5969)</f>
        <v>37</v>
      </c>
      <c r="J469" s="0" t="n">
        <f aca="false">SUMIF(Games!$A$2:$A$5969,$A469,Games!$F$2:$F$5969)+SUMIF(Games!$B$2:$B$5969,$A469,Games!$E$2:$E$5969)</f>
        <v>39</v>
      </c>
      <c r="K469" s="0" t="n">
        <f aca="false">SUMIF(Games!$A$2:$A$5969,$A469,Games!$G$2:$G$5969)+SUMIF(Games!$B$2:$B$5969,$A469,Games!$H$2:$H$5969)</f>
        <v>12</v>
      </c>
      <c r="L469" s="0" t="n">
        <f aca="false">SUMIF(Games!$A$2:$A$5969,$A469,Games!$H$2:$H$5969)+SUMIF(Games!$B$2:$B$5969,$A469,Games!$G$2:$G$5969)</f>
        <v>14</v>
      </c>
      <c r="M469" s="0" t="n">
        <f aca="false">SUMIF(Games!$A:$A,$A469,Games!I:I)</f>
        <v>0</v>
      </c>
      <c r="N469" s="0" t="n">
        <f aca="false">COUNTIF(Games!$A:$A,$A469)-M469</f>
        <v>1</v>
      </c>
    </row>
    <row r="470" customFormat="false" ht="15" hidden="false" customHeight="false" outlineLevel="0" collapsed="false">
      <c r="A470" s="0" t="s">
        <v>614</v>
      </c>
      <c r="B470" s="0" t="n">
        <f aca="false">SUMIF(Games!$A$2:$A$5969,$A470,Games!$I$2:$I$5969)+SUMIF(Games!$B$2:$B$5969,$A470,Games!$J$2:$J$5969)</f>
        <v>0</v>
      </c>
      <c r="C470" s="0" t="n">
        <f aca="false">COUNTIF(Games!$A:$A,$A470)+COUNTIF(Games!$B:$B,$A470)-B470</f>
        <v>2</v>
      </c>
      <c r="D470" s="0" t="n">
        <f aca="false">SUMIF(Games!$A$2:$A$5969,$A470,Games!$M$2:$M$5969)+SUMIF(Games!$B$2:$B$5969,$A470,Games!$K$2:$K$5969)</f>
        <v>29</v>
      </c>
      <c r="E470" s="0" t="n">
        <f aca="false">SUMIF(Games!$A$2:$A$5969,$A470,Games!$N$2:$N$5969)+SUMIF(Games!$B$2:$B$5969,$A470,Games!$L$2:$L$5969)</f>
        <v>34</v>
      </c>
      <c r="F470" s="0" t="n">
        <f aca="false">SUMIF(Games!$A$2:$A$5969,$A470,Games!$Q$2:$Q$5969)+SUMIF(Games!$B$2:$B$5969,$A470,Games!$O$2:$O$5969)</f>
        <v>932</v>
      </c>
      <c r="G470" s="0" t="n">
        <f aca="false">SUMIF(Games!$A$2:$A$5969,$A470,Games!$R$2:$R$5969)+SUMIF(Games!$B$2:$B$5969,$A470,Games!$P$2:$P$5969)</f>
        <v>942</v>
      </c>
      <c r="H470" s="0" t="n">
        <f aca="false">SUMIF(Games!$A$2:$A$5969,$A470,Games!$S$2:$S$5969)+SUMIF(Games!$B$2:$B$5969,$A470,Games!$T$2:$T$5969)</f>
        <v>-10.3459930938551</v>
      </c>
      <c r="I470" s="0" t="n">
        <f aca="false">SUMIF(Games!$A$2:$A$5969,$A470,Games!$E$2:$E$5969)+SUMIF(Games!$B$2:$B$5969,$A470,Games!$F$2:$F$5969)</f>
        <v>40</v>
      </c>
      <c r="J470" s="0" t="n">
        <f aca="false">SUMIF(Games!$A$2:$A$5969,$A470,Games!$F$2:$F$5969)+SUMIF(Games!$B$2:$B$5969,$A470,Games!$E$2:$E$5969)</f>
        <v>43</v>
      </c>
      <c r="K470" s="0" t="n">
        <f aca="false">SUMIF(Games!$A$2:$A$5969,$A470,Games!$G$2:$G$5969)+SUMIF(Games!$B$2:$B$5969,$A470,Games!$H$2:$H$5969)</f>
        <v>12</v>
      </c>
      <c r="L470" s="0" t="n">
        <f aca="false">SUMIF(Games!$A$2:$A$5969,$A470,Games!$H$2:$H$5969)+SUMIF(Games!$B$2:$B$5969,$A470,Games!$G$2:$G$5969)</f>
        <v>14</v>
      </c>
      <c r="M470" s="0" t="n">
        <f aca="false">SUMIF(Games!$A:$A,$A470,Games!I:I)</f>
        <v>0</v>
      </c>
      <c r="N470" s="0" t="n">
        <f aca="false">COUNTIF(Games!$A:$A,$A470)-M470</f>
        <v>2</v>
      </c>
    </row>
    <row r="471" customFormat="false" ht="15" hidden="false" customHeight="false" outlineLevel="0" collapsed="false">
      <c r="A471" s="0" t="s">
        <v>633</v>
      </c>
      <c r="B471" s="0" t="n">
        <f aca="false">SUMIF(Games!$A$2:$A$5969,$A471,Games!$I$2:$I$5969)+SUMIF(Games!$B$2:$B$5969,$A471,Games!$J$2:$J$5969)</f>
        <v>0</v>
      </c>
      <c r="C471" s="0" t="n">
        <f aca="false">COUNTIF(Games!$A:$A,$A471)+COUNTIF(Games!$B:$B,$A471)-B471</f>
        <v>1</v>
      </c>
      <c r="D471" s="0" t="n">
        <f aca="false">SUMIF(Games!$A$2:$A$5969,$A471,Games!$M$2:$M$5969)+SUMIF(Games!$B$2:$B$5969,$A471,Games!$K$2:$K$5969)</f>
        <v>13</v>
      </c>
      <c r="E471" s="0" t="n">
        <f aca="false">SUMIF(Games!$A$2:$A$5969,$A471,Games!$N$2:$N$5969)+SUMIF(Games!$B$2:$B$5969,$A471,Games!$L$2:$L$5969)</f>
        <v>18</v>
      </c>
      <c r="F471" s="0" t="n">
        <f aca="false">SUMIF(Games!$A$2:$A$5969,$A471,Games!$Q$2:$Q$5969)+SUMIF(Games!$B$2:$B$5969,$A471,Games!$O$2:$O$5969)</f>
        <v>547</v>
      </c>
      <c r="G471" s="0" t="n">
        <f aca="false">SUMIF(Games!$A$2:$A$5969,$A471,Games!$R$2:$R$5969)+SUMIF(Games!$B$2:$B$5969,$A471,Games!$P$2:$P$5969)</f>
        <v>412</v>
      </c>
      <c r="H471" s="0" t="n">
        <f aca="false">SUMIF(Games!$A$2:$A$5969,$A471,Games!$S$2:$S$5969)+SUMIF(Games!$B$2:$B$5969,$A471,Games!$T$2:$T$5969)</f>
        <v>-0.99781358269703</v>
      </c>
      <c r="I471" s="0" t="n">
        <f aca="false">SUMIF(Games!$A$2:$A$5969,$A471,Games!$E$2:$E$5969)+SUMIF(Games!$B$2:$B$5969,$A471,Games!$F$2:$F$5969)</f>
        <v>32</v>
      </c>
      <c r="J471" s="0" t="n">
        <f aca="false">SUMIF(Games!$A$2:$A$5969,$A471,Games!$F$2:$F$5969)+SUMIF(Games!$B$2:$B$5969,$A471,Games!$E$2:$E$5969)</f>
        <v>38</v>
      </c>
      <c r="K471" s="0" t="n">
        <f aca="false">SUMIF(Games!$A$2:$A$5969,$A471,Games!$G$2:$G$5969)+SUMIF(Games!$B$2:$B$5969,$A471,Games!$H$2:$H$5969)</f>
        <v>12</v>
      </c>
      <c r="L471" s="0" t="n">
        <f aca="false">SUMIF(Games!$A$2:$A$5969,$A471,Games!$H$2:$H$5969)+SUMIF(Games!$B$2:$B$5969,$A471,Games!$G$2:$G$5969)</f>
        <v>10</v>
      </c>
      <c r="M471" s="0" t="n">
        <f aca="false">SUMIF(Games!$A:$A,$A471,Games!I:I)</f>
        <v>0</v>
      </c>
      <c r="N471" s="0" t="n">
        <f aca="false">COUNTIF(Games!$A:$A,$A471)-M471</f>
        <v>1</v>
      </c>
    </row>
    <row r="472" customFormat="false" ht="15" hidden="false" customHeight="false" outlineLevel="0" collapsed="false">
      <c r="A472" s="0" t="s">
        <v>689</v>
      </c>
      <c r="B472" s="0" t="n">
        <f aca="false">SUMIF(Games!$A$2:$A$5969,$A472,Games!$I$2:$I$5969)+SUMIF(Games!$B$2:$B$5969,$A472,Games!$J$2:$J$5969)</f>
        <v>0</v>
      </c>
      <c r="C472" s="0" t="n">
        <f aca="false">COUNTIF(Games!$A:$A,$A472)+COUNTIF(Games!$B:$B,$A472)-B472</f>
        <v>1</v>
      </c>
      <c r="D472" s="0" t="n">
        <f aca="false">SUMIF(Games!$A$2:$A$5969,$A472,Games!$M$2:$M$5969)+SUMIF(Games!$B$2:$B$5969,$A472,Games!$K$2:$K$5969)</f>
        <v>15</v>
      </c>
      <c r="E472" s="0" t="n">
        <f aca="false">SUMIF(Games!$A$2:$A$5969,$A472,Games!$N$2:$N$5969)+SUMIF(Games!$B$2:$B$5969,$A472,Games!$L$2:$L$5969)</f>
        <v>17</v>
      </c>
      <c r="F472" s="0" t="n">
        <f aca="false">SUMIF(Games!$A$2:$A$5969,$A472,Games!$Q$2:$Q$5969)+SUMIF(Games!$B$2:$B$5969,$A472,Games!$O$2:$O$5969)</f>
        <v>513</v>
      </c>
      <c r="G472" s="0" t="n">
        <f aca="false">SUMIF(Games!$A$2:$A$5969,$A472,Games!$R$2:$R$5969)+SUMIF(Games!$B$2:$B$5969,$A472,Games!$P$2:$P$5969)</f>
        <v>439</v>
      </c>
      <c r="H472" s="0" t="n">
        <f aca="false">SUMIF(Games!$A$2:$A$5969,$A472,Games!$S$2:$S$5969)+SUMIF(Games!$B$2:$B$5969,$A472,Games!$T$2:$T$5969)</f>
        <v>-7.34933035714286</v>
      </c>
      <c r="I472" s="0" t="n">
        <f aca="false">SUMIF(Games!$A$2:$A$5969,$A472,Games!$E$2:$E$5969)+SUMIF(Games!$B$2:$B$5969,$A472,Games!$F$2:$F$5969)</f>
        <v>25</v>
      </c>
      <c r="J472" s="0" t="n">
        <f aca="false">SUMIF(Games!$A$2:$A$5969,$A472,Games!$F$2:$F$5969)+SUMIF(Games!$B$2:$B$5969,$A472,Games!$E$2:$E$5969)</f>
        <v>44</v>
      </c>
      <c r="K472" s="0" t="n">
        <f aca="false">SUMIF(Games!$A$2:$A$5969,$A472,Games!$G$2:$G$5969)+SUMIF(Games!$B$2:$B$5969,$A472,Games!$H$2:$H$5969)</f>
        <v>15</v>
      </c>
      <c r="L472" s="0" t="n">
        <f aca="false">SUMIF(Games!$A$2:$A$5969,$A472,Games!$H$2:$H$5969)+SUMIF(Games!$B$2:$B$5969,$A472,Games!$G$2:$G$5969)</f>
        <v>13</v>
      </c>
      <c r="M472" s="0" t="n">
        <f aca="false">SUMIF(Games!$A:$A,$A472,Games!I:I)</f>
        <v>0</v>
      </c>
      <c r="N472" s="0" t="n">
        <f aca="false">COUNTIF(Games!$A:$A,$A472)-M472</f>
        <v>1</v>
      </c>
    </row>
    <row r="473" customFormat="false" ht="15" hidden="false" customHeight="false" outlineLevel="0" collapsed="false">
      <c r="A473" s="0" t="s">
        <v>522</v>
      </c>
      <c r="B473" s="0" t="n">
        <f aca="false">SUMIF(Games!$A$2:$A$5969,$A473,Games!$I$2:$I$5969)+SUMIF(Games!$B$2:$B$5969,$A473,Games!$J$2:$J$5969)</f>
        <v>0</v>
      </c>
      <c r="C473" s="0" t="n">
        <f aca="false">COUNTIF(Games!$A:$A,$A473)+COUNTIF(Games!$B:$B,$A473)-B473</f>
        <v>2</v>
      </c>
      <c r="D473" s="0" t="n">
        <f aca="false">SUMIF(Games!$A$2:$A$5969,$A473,Games!$M$2:$M$5969)+SUMIF(Games!$B$2:$B$5969,$A473,Games!$K$2:$K$5969)</f>
        <v>35</v>
      </c>
      <c r="E473" s="0" t="n">
        <f aca="false">SUMIF(Games!$A$2:$A$5969,$A473,Games!$N$2:$N$5969)+SUMIF(Games!$B$2:$B$5969,$A473,Games!$L$2:$L$5969)</f>
        <v>32</v>
      </c>
      <c r="F473" s="0" t="n">
        <f aca="false">SUMIF(Games!$A$2:$A$5969,$A473,Games!$Q$2:$Q$5969)+SUMIF(Games!$B$2:$B$5969,$A473,Games!$O$2:$O$5969)</f>
        <v>945</v>
      </c>
      <c r="G473" s="0" t="n">
        <f aca="false">SUMIF(Games!$A$2:$A$5969,$A473,Games!$R$2:$R$5969)+SUMIF(Games!$B$2:$B$5969,$A473,Games!$P$2:$P$5969)</f>
        <v>1075</v>
      </c>
      <c r="H473" s="0" t="n">
        <f aca="false">SUMIF(Games!$A$2:$A$5969,$A473,Games!$S$2:$S$5969)+SUMIF(Games!$B$2:$B$5969,$A473,Games!$T$2:$T$5969)</f>
        <v>-15.2387540940759</v>
      </c>
      <c r="I473" s="0" t="n">
        <f aca="false">SUMIF(Games!$A$2:$A$5969,$A473,Games!$E$2:$E$5969)+SUMIF(Games!$B$2:$B$5969,$A473,Games!$F$2:$F$5969)</f>
        <v>58</v>
      </c>
      <c r="J473" s="0" t="n">
        <f aca="false">SUMIF(Games!$A$2:$A$5969,$A473,Games!$F$2:$F$5969)+SUMIF(Games!$B$2:$B$5969,$A473,Games!$E$2:$E$5969)</f>
        <v>87</v>
      </c>
      <c r="K473" s="0" t="n">
        <f aca="false">SUMIF(Games!$A$2:$A$5969,$A473,Games!$G$2:$G$5969)+SUMIF(Games!$B$2:$B$5969,$A473,Games!$H$2:$H$5969)</f>
        <v>37</v>
      </c>
      <c r="L473" s="0" t="n">
        <f aca="false">SUMIF(Games!$A$2:$A$5969,$A473,Games!$H$2:$H$5969)+SUMIF(Games!$B$2:$B$5969,$A473,Games!$G$2:$G$5969)</f>
        <v>24</v>
      </c>
      <c r="M473" s="0" t="n">
        <f aca="false">SUMIF(Games!$A:$A,$A473,Games!I:I)</f>
        <v>0</v>
      </c>
      <c r="N473" s="0" t="n">
        <f aca="false">COUNTIF(Games!$A:$A,$A473)-M473</f>
        <v>2</v>
      </c>
    </row>
    <row r="474" customFormat="false" ht="15" hidden="false" customHeight="false" outlineLevel="0" collapsed="false">
      <c r="A474" s="0" t="s">
        <v>635</v>
      </c>
      <c r="B474" s="0" t="n">
        <f aca="false">SUMIF(Games!$A$2:$A$5969,$A474,Games!$I$2:$I$5969)+SUMIF(Games!$B$2:$B$5969,$A474,Games!$J$2:$J$5969)</f>
        <v>0</v>
      </c>
      <c r="C474" s="0" t="n">
        <f aca="false">COUNTIF(Games!$A:$A,$A474)+COUNTIF(Games!$B:$B,$A474)-B474</f>
        <v>2</v>
      </c>
      <c r="D474" s="0" t="n">
        <f aca="false">SUMIF(Games!$A$2:$A$5969,$A474,Games!$M$2:$M$5969)+SUMIF(Games!$B$2:$B$5969,$A474,Games!$K$2:$K$5969)</f>
        <v>44</v>
      </c>
      <c r="E474" s="0" t="n">
        <f aca="false">SUMIF(Games!$A$2:$A$5969,$A474,Games!$N$2:$N$5969)+SUMIF(Games!$B$2:$B$5969,$A474,Games!$L$2:$L$5969)</f>
        <v>23</v>
      </c>
      <c r="F474" s="0" t="n">
        <f aca="false">SUMIF(Games!$A$2:$A$5969,$A474,Games!$Q$2:$Q$5969)+SUMIF(Games!$B$2:$B$5969,$A474,Games!$O$2:$O$5969)</f>
        <v>1032</v>
      </c>
      <c r="G474" s="0" t="n">
        <f aca="false">SUMIF(Games!$A$2:$A$5969,$A474,Games!$R$2:$R$5969)+SUMIF(Games!$B$2:$B$5969,$A474,Games!$P$2:$P$5969)</f>
        <v>1072</v>
      </c>
      <c r="H474" s="0" t="n">
        <f aca="false">SUMIF(Games!$A$2:$A$5969,$A474,Games!$S$2:$S$5969)+SUMIF(Games!$B$2:$B$5969,$A474,Games!$T$2:$T$5969)</f>
        <v>-7.88021971235561</v>
      </c>
      <c r="I474" s="0" t="n">
        <f aca="false">SUMIF(Games!$A$2:$A$5969,$A474,Games!$E$2:$E$5969)+SUMIF(Games!$B$2:$B$5969,$A474,Games!$F$2:$F$5969)</f>
        <v>71</v>
      </c>
      <c r="J474" s="0" t="n">
        <f aca="false">SUMIF(Games!$A$2:$A$5969,$A474,Games!$F$2:$F$5969)+SUMIF(Games!$B$2:$B$5969,$A474,Games!$E$2:$E$5969)</f>
        <v>74</v>
      </c>
      <c r="K474" s="0" t="n">
        <f aca="false">SUMIF(Games!$A$2:$A$5969,$A474,Games!$G$2:$G$5969)+SUMIF(Games!$B$2:$B$5969,$A474,Games!$H$2:$H$5969)</f>
        <v>26</v>
      </c>
      <c r="L474" s="0" t="n">
        <f aca="false">SUMIF(Games!$A$2:$A$5969,$A474,Games!$H$2:$H$5969)+SUMIF(Games!$B$2:$B$5969,$A474,Games!$G$2:$G$5969)</f>
        <v>23</v>
      </c>
      <c r="M474" s="0" t="n">
        <f aca="false">SUMIF(Games!$A:$A,$A474,Games!I:I)</f>
        <v>0</v>
      </c>
      <c r="N474" s="0" t="n">
        <f aca="false">COUNTIF(Games!$A:$A,$A474)-M474</f>
        <v>2</v>
      </c>
    </row>
    <row r="475" customFormat="false" ht="15" hidden="false" customHeight="false" outlineLevel="0" collapsed="false">
      <c r="A475" s="0" t="s">
        <v>488</v>
      </c>
      <c r="B475" s="0" t="n">
        <f aca="false">SUMIF(Games!$A$2:$A$5969,$A475,Games!$I$2:$I$5969)+SUMIF(Games!$B$2:$B$5969,$A475,Games!$J$2:$J$5969)</f>
        <v>0</v>
      </c>
      <c r="C475" s="0" t="n">
        <f aca="false">COUNTIF(Games!$A:$A,$A475)+COUNTIF(Games!$B:$B,$A475)-B475</f>
        <v>1</v>
      </c>
      <c r="D475" s="0" t="n">
        <f aca="false">SUMIF(Games!$A$2:$A$5969,$A475,Games!$M$2:$M$5969)+SUMIF(Games!$B$2:$B$5969,$A475,Games!$K$2:$K$5969)</f>
        <v>13</v>
      </c>
      <c r="E475" s="0" t="n">
        <f aca="false">SUMIF(Games!$A$2:$A$5969,$A475,Games!$N$2:$N$5969)+SUMIF(Games!$B$2:$B$5969,$A475,Games!$L$2:$L$5969)</f>
        <v>17</v>
      </c>
      <c r="F475" s="0" t="n">
        <f aca="false">SUMIF(Games!$A$2:$A$5969,$A475,Games!$Q$2:$Q$5969)+SUMIF(Games!$B$2:$B$5969,$A475,Games!$O$2:$O$5969)</f>
        <v>403</v>
      </c>
      <c r="G475" s="0" t="n">
        <f aca="false">SUMIF(Games!$A$2:$A$5969,$A475,Games!$R$2:$R$5969)+SUMIF(Games!$B$2:$B$5969,$A475,Games!$P$2:$P$5969)</f>
        <v>509</v>
      </c>
      <c r="H475" s="0" t="n">
        <f aca="false">SUMIF(Games!$A$2:$A$5969,$A475,Games!$S$2:$S$5969)+SUMIF(Games!$B$2:$B$5969,$A475,Games!$T$2:$T$5969)</f>
        <v>-9.48793859649123</v>
      </c>
      <c r="I475" s="0" t="n">
        <f aca="false">SUMIF(Games!$A$2:$A$5969,$A475,Games!$E$2:$E$5969)+SUMIF(Games!$B$2:$B$5969,$A475,Games!$F$2:$F$5969)</f>
        <v>32</v>
      </c>
      <c r="J475" s="0" t="n">
        <f aca="false">SUMIF(Games!$A$2:$A$5969,$A475,Games!$F$2:$F$5969)+SUMIF(Games!$B$2:$B$5969,$A475,Games!$E$2:$E$5969)</f>
        <v>56</v>
      </c>
      <c r="K475" s="0" t="n">
        <f aca="false">SUMIF(Games!$A$2:$A$5969,$A475,Games!$G$2:$G$5969)+SUMIF(Games!$B$2:$B$5969,$A475,Games!$H$2:$H$5969)</f>
        <v>18</v>
      </c>
      <c r="L475" s="0" t="n">
        <f aca="false">SUMIF(Games!$A$2:$A$5969,$A475,Games!$H$2:$H$5969)+SUMIF(Games!$B$2:$B$5969,$A475,Games!$G$2:$G$5969)</f>
        <v>13</v>
      </c>
      <c r="M475" s="0" t="n">
        <f aca="false">SUMIF(Games!$A:$A,$A475,Games!I:I)</f>
        <v>0</v>
      </c>
      <c r="N475" s="0" t="n">
        <f aca="false">COUNTIF(Games!$A:$A,$A475)-M475</f>
        <v>1</v>
      </c>
    </row>
    <row r="476" customFormat="false" ht="15" hidden="false" customHeight="false" outlineLevel="0" collapsed="false">
      <c r="A476" s="0" t="s">
        <v>511</v>
      </c>
      <c r="B476" s="0" t="n">
        <f aca="false">SUMIF(Games!$A$2:$A$5969,$A476,Games!$I$2:$I$5969)+SUMIF(Games!$B$2:$B$5969,$A476,Games!$J$2:$J$5969)</f>
        <v>0</v>
      </c>
      <c r="C476" s="0" t="n">
        <f aca="false">COUNTIF(Games!$A:$A,$A476)+COUNTIF(Games!$B:$B,$A476)-B476</f>
        <v>2</v>
      </c>
      <c r="D476" s="0" t="n">
        <f aca="false">SUMIF(Games!$A$2:$A$5969,$A476,Games!$M$2:$M$5969)+SUMIF(Games!$B$2:$B$5969,$A476,Games!$K$2:$K$5969)</f>
        <v>27</v>
      </c>
      <c r="E476" s="0" t="n">
        <f aca="false">SUMIF(Games!$A$2:$A$5969,$A476,Games!$N$2:$N$5969)+SUMIF(Games!$B$2:$B$5969,$A476,Games!$L$2:$L$5969)</f>
        <v>34</v>
      </c>
      <c r="F476" s="0" t="n">
        <f aca="false">SUMIF(Games!$A$2:$A$5969,$A476,Games!$Q$2:$Q$5969)+SUMIF(Games!$B$2:$B$5969,$A476,Games!$O$2:$O$5969)</f>
        <v>953</v>
      </c>
      <c r="G476" s="0" t="n">
        <f aca="false">SUMIF(Games!$A$2:$A$5969,$A476,Games!$R$2:$R$5969)+SUMIF(Games!$B$2:$B$5969,$A476,Games!$P$2:$P$5969)</f>
        <v>905</v>
      </c>
      <c r="H476" s="0" t="n">
        <f aca="false">SUMIF(Games!$A$2:$A$5969,$A476,Games!$S$2:$S$5969)+SUMIF(Games!$B$2:$B$5969,$A476,Games!$T$2:$T$5969)</f>
        <v>-16.2498575728621</v>
      </c>
      <c r="I476" s="0" t="n">
        <f aca="false">SUMIF(Games!$A$2:$A$5969,$A476,Games!$E$2:$E$5969)+SUMIF(Games!$B$2:$B$5969,$A476,Games!$F$2:$F$5969)</f>
        <v>47</v>
      </c>
      <c r="J476" s="0" t="n">
        <f aca="false">SUMIF(Games!$A$2:$A$5969,$A476,Games!$F$2:$F$5969)+SUMIF(Games!$B$2:$B$5969,$A476,Games!$E$2:$E$5969)</f>
        <v>97</v>
      </c>
      <c r="K476" s="0" t="n">
        <f aca="false">SUMIF(Games!$A$2:$A$5969,$A476,Games!$G$2:$G$5969)+SUMIF(Games!$B$2:$B$5969,$A476,Games!$H$2:$H$5969)</f>
        <v>26</v>
      </c>
      <c r="L476" s="0" t="n">
        <f aca="false">SUMIF(Games!$A$2:$A$5969,$A476,Games!$H$2:$H$5969)+SUMIF(Games!$B$2:$B$5969,$A476,Games!$G$2:$G$5969)</f>
        <v>31</v>
      </c>
      <c r="M476" s="0" t="n">
        <f aca="false">SUMIF(Games!$A:$A,$A476,Games!I:I)</f>
        <v>0</v>
      </c>
      <c r="N476" s="0" t="n">
        <f aca="false">COUNTIF(Games!$A:$A,$A476)-M476</f>
        <v>2</v>
      </c>
    </row>
    <row r="477" customFormat="false" ht="15" hidden="false" customHeight="false" outlineLevel="0" collapsed="false">
      <c r="A477" s="0" t="s">
        <v>543</v>
      </c>
      <c r="B477" s="0" t="n">
        <f aca="false">SUMIF(Games!$A$2:$A$5969,$A477,Games!$I$2:$I$5969)+SUMIF(Games!$B$2:$B$5969,$A477,Games!$J$2:$J$5969)</f>
        <v>0</v>
      </c>
      <c r="C477" s="0" t="n">
        <f aca="false">COUNTIF(Games!$A:$A,$A477)+COUNTIF(Games!$B:$B,$A477)-B477</f>
        <v>4</v>
      </c>
      <c r="D477" s="0" t="n">
        <f aca="false">SUMIF(Games!$A$2:$A$5969,$A477,Games!$M$2:$M$5969)+SUMIF(Games!$B$2:$B$5969,$A477,Games!$K$2:$K$5969)</f>
        <v>68</v>
      </c>
      <c r="E477" s="0" t="n">
        <f aca="false">SUMIF(Games!$A$2:$A$5969,$A477,Games!$N$2:$N$5969)+SUMIF(Games!$B$2:$B$5969,$A477,Games!$L$2:$L$5969)</f>
        <v>61</v>
      </c>
      <c r="F477" s="0" t="n">
        <f aca="false">SUMIF(Games!$A$2:$A$5969,$A477,Games!$Q$2:$Q$5969)+SUMIF(Games!$B$2:$B$5969,$A477,Games!$O$2:$O$5969)</f>
        <v>1911</v>
      </c>
      <c r="G477" s="0" t="n">
        <f aca="false">SUMIF(Games!$A$2:$A$5969,$A477,Games!$R$2:$R$5969)+SUMIF(Games!$B$2:$B$5969,$A477,Games!$P$2:$P$5969)</f>
        <v>1988</v>
      </c>
      <c r="H477" s="0" t="n">
        <f aca="false">SUMIF(Games!$A$2:$A$5969,$A477,Games!$S$2:$S$5969)+SUMIF(Games!$B$2:$B$5969,$A477,Games!$T$2:$T$5969)</f>
        <v>-29.220999597745</v>
      </c>
      <c r="I477" s="0" t="n">
        <f aca="false">SUMIF(Games!$A$2:$A$5969,$A477,Games!$E$2:$E$5969)+SUMIF(Games!$B$2:$B$5969,$A477,Games!$F$2:$F$5969)</f>
        <v>110</v>
      </c>
      <c r="J477" s="0" t="n">
        <f aca="false">SUMIF(Games!$A$2:$A$5969,$A477,Games!$F$2:$F$5969)+SUMIF(Games!$B$2:$B$5969,$A477,Games!$E$2:$E$5969)</f>
        <v>175</v>
      </c>
      <c r="K477" s="0" t="n">
        <f aca="false">SUMIF(Games!$A$2:$A$5969,$A477,Games!$G$2:$G$5969)+SUMIF(Games!$B$2:$B$5969,$A477,Games!$H$2:$H$5969)</f>
        <v>68</v>
      </c>
      <c r="L477" s="0" t="n">
        <f aca="false">SUMIF(Games!$A$2:$A$5969,$A477,Games!$H$2:$H$5969)+SUMIF(Games!$B$2:$B$5969,$A477,Games!$G$2:$G$5969)</f>
        <v>57</v>
      </c>
      <c r="M477" s="0" t="n">
        <f aca="false">SUMIF(Games!$A:$A,$A477,Games!I:I)</f>
        <v>0</v>
      </c>
      <c r="N477" s="0" t="n">
        <f aca="false">COUNTIF(Games!$A:$A,$A477)-M477</f>
        <v>4</v>
      </c>
    </row>
    <row r="478" customFormat="false" ht="15" hidden="false" customHeight="false" outlineLevel="0" collapsed="false">
      <c r="A478" s="0" t="s">
        <v>449</v>
      </c>
      <c r="B478" s="0" t="n">
        <f aca="false">SUMIF(Games!$A$2:$A$5969,$A478,Games!$I$2:$I$5969)+SUMIF(Games!$B$2:$B$5969,$A478,Games!$J$2:$J$5969)</f>
        <v>0</v>
      </c>
      <c r="C478" s="0" t="n">
        <f aca="false">COUNTIF(Games!$A:$A,$A478)+COUNTIF(Games!$B:$B,$A478)-B478</f>
        <v>1</v>
      </c>
      <c r="D478" s="0" t="n">
        <f aca="false">SUMIF(Games!$A$2:$A$5969,$A478,Games!$M$2:$M$5969)+SUMIF(Games!$B$2:$B$5969,$A478,Games!$K$2:$K$5969)</f>
        <v>11</v>
      </c>
      <c r="E478" s="0" t="n">
        <f aca="false">SUMIF(Games!$A$2:$A$5969,$A478,Games!$N$2:$N$5969)+SUMIF(Games!$B$2:$B$5969,$A478,Games!$L$2:$L$5969)</f>
        <v>16</v>
      </c>
      <c r="F478" s="0" t="n">
        <f aca="false">SUMIF(Games!$A$2:$A$5969,$A478,Games!$Q$2:$Q$5969)+SUMIF(Games!$B$2:$B$5969,$A478,Games!$O$2:$O$5969)</f>
        <v>361</v>
      </c>
      <c r="G478" s="0" t="n">
        <f aca="false">SUMIF(Games!$A$2:$A$5969,$A478,Games!$R$2:$R$5969)+SUMIF(Games!$B$2:$B$5969,$A478,Games!$P$2:$P$5969)</f>
        <v>435</v>
      </c>
      <c r="H478" s="0" t="n">
        <f aca="false">SUMIF(Games!$A$2:$A$5969,$A478,Games!$S$2:$S$5969)+SUMIF(Games!$B$2:$B$5969,$A478,Games!$T$2:$T$5969)</f>
        <v>-9.06756002233389</v>
      </c>
      <c r="I478" s="0" t="n">
        <f aca="false">SUMIF(Games!$A$2:$A$5969,$A478,Games!$E$2:$E$5969)+SUMIF(Games!$B$2:$B$5969,$A478,Games!$F$2:$F$5969)</f>
        <v>35</v>
      </c>
      <c r="J478" s="0" t="n">
        <f aca="false">SUMIF(Games!$A$2:$A$5969,$A478,Games!$F$2:$F$5969)+SUMIF(Games!$B$2:$B$5969,$A478,Games!$E$2:$E$5969)</f>
        <v>53</v>
      </c>
      <c r="K478" s="0" t="n">
        <f aca="false">SUMIF(Games!$A$2:$A$5969,$A478,Games!$G$2:$G$5969)+SUMIF(Games!$B$2:$B$5969,$A478,Games!$H$2:$H$5969)</f>
        <v>18</v>
      </c>
      <c r="L478" s="0" t="n">
        <f aca="false">SUMIF(Games!$A$2:$A$5969,$A478,Games!$H$2:$H$5969)+SUMIF(Games!$B$2:$B$5969,$A478,Games!$G$2:$G$5969)</f>
        <v>10</v>
      </c>
      <c r="M478" s="0" t="n">
        <f aca="false">SUMIF(Games!$A:$A,$A478,Games!I:I)</f>
        <v>0</v>
      </c>
      <c r="N478" s="0" t="n">
        <f aca="false">COUNTIF(Games!$A:$A,$A478)-M478</f>
        <v>1</v>
      </c>
    </row>
    <row r="479" customFormat="false" ht="15" hidden="false" customHeight="false" outlineLevel="0" collapsed="false">
      <c r="A479" s="0" t="s">
        <v>454</v>
      </c>
      <c r="B479" s="0" t="n">
        <f aca="false">SUMIF(Games!$A$2:$A$5969,$A479,Games!$I$2:$I$5969)+SUMIF(Games!$B$2:$B$5969,$A479,Games!$J$2:$J$5969)</f>
        <v>0</v>
      </c>
      <c r="C479" s="0" t="n">
        <f aca="false">COUNTIF(Games!$A:$A,$A479)+COUNTIF(Games!$B:$B,$A479)-B479</f>
        <v>1</v>
      </c>
      <c r="D479" s="0" t="n">
        <f aca="false">SUMIF(Games!$A$2:$A$5969,$A479,Games!$M$2:$M$5969)+SUMIF(Games!$B$2:$B$5969,$A479,Games!$K$2:$K$5969)</f>
        <v>11</v>
      </c>
      <c r="E479" s="0" t="n">
        <f aca="false">SUMIF(Games!$A$2:$A$5969,$A479,Games!$N$2:$N$5969)+SUMIF(Games!$B$2:$B$5969,$A479,Games!$L$2:$L$5969)</f>
        <v>21</v>
      </c>
      <c r="F479" s="0" t="n">
        <f aca="false">SUMIF(Games!$A$2:$A$5969,$A479,Games!$Q$2:$Q$5969)+SUMIF(Games!$B$2:$B$5969,$A479,Games!$O$2:$O$5969)</f>
        <v>484</v>
      </c>
      <c r="G479" s="0" t="n">
        <f aca="false">SUMIF(Games!$A$2:$A$5969,$A479,Games!$R$2:$R$5969)+SUMIF(Games!$B$2:$B$5969,$A479,Games!$P$2:$P$5969)</f>
        <v>477</v>
      </c>
      <c r="H479" s="0" t="n">
        <f aca="false">SUMIF(Games!$A$2:$A$5969,$A479,Games!$S$2:$S$5969)+SUMIF(Games!$B$2:$B$5969,$A479,Games!$T$2:$T$5969)</f>
        <v>-6.51469823100937</v>
      </c>
      <c r="I479" s="0" t="n">
        <f aca="false">SUMIF(Games!$A$2:$A$5969,$A479,Games!$E$2:$E$5969)+SUMIF(Games!$B$2:$B$5969,$A479,Games!$F$2:$F$5969)</f>
        <v>26</v>
      </c>
      <c r="J479" s="0" t="n">
        <f aca="false">SUMIF(Games!$A$2:$A$5969,$A479,Games!$F$2:$F$5969)+SUMIF(Games!$B$2:$B$5969,$A479,Games!$E$2:$E$5969)</f>
        <v>40</v>
      </c>
      <c r="K479" s="0" t="n">
        <f aca="false">SUMIF(Games!$A$2:$A$5969,$A479,Games!$G$2:$G$5969)+SUMIF(Games!$B$2:$B$5969,$A479,Games!$H$2:$H$5969)</f>
        <v>16</v>
      </c>
      <c r="L479" s="0" t="n">
        <f aca="false">SUMIF(Games!$A$2:$A$5969,$A479,Games!$H$2:$H$5969)+SUMIF(Games!$B$2:$B$5969,$A479,Games!$G$2:$G$5969)</f>
        <v>8</v>
      </c>
      <c r="M479" s="0" t="n">
        <f aca="false">SUMIF(Games!$A:$A,$A479,Games!I:I)</f>
        <v>0</v>
      </c>
      <c r="N479" s="0" t="n">
        <f aca="false">COUNTIF(Games!$A:$A,$A479)-M479</f>
        <v>1</v>
      </c>
    </row>
    <row r="480" customFormat="false" ht="15" hidden="false" customHeight="false" outlineLevel="0" collapsed="false">
      <c r="A480" s="0" t="s">
        <v>429</v>
      </c>
      <c r="B480" s="0" t="n">
        <f aca="false">SUMIF(Games!$A$2:$A$5969,$A480,Games!$I$2:$I$5969)+SUMIF(Games!$B$2:$B$5969,$A480,Games!$J$2:$J$5969)</f>
        <v>0</v>
      </c>
      <c r="C480" s="0" t="n">
        <f aca="false">COUNTIF(Games!$A:$A,$A480)+COUNTIF(Games!$B:$B,$A480)-B480</f>
        <v>1</v>
      </c>
      <c r="D480" s="0" t="n">
        <f aca="false">SUMIF(Games!$A$2:$A$5969,$A480,Games!$M$2:$M$5969)+SUMIF(Games!$B$2:$B$5969,$A480,Games!$K$2:$K$5969)</f>
        <v>18</v>
      </c>
      <c r="E480" s="0" t="n">
        <f aca="false">SUMIF(Games!$A$2:$A$5969,$A480,Games!$N$2:$N$5969)+SUMIF(Games!$B$2:$B$5969,$A480,Games!$L$2:$L$5969)</f>
        <v>14</v>
      </c>
      <c r="F480" s="0" t="n">
        <f aca="false">SUMIF(Games!$A$2:$A$5969,$A480,Games!$Q$2:$Q$5969)+SUMIF(Games!$B$2:$B$5969,$A480,Games!$O$2:$O$5969)</f>
        <v>374</v>
      </c>
      <c r="G480" s="0" t="n">
        <f aca="false">SUMIF(Games!$A$2:$A$5969,$A480,Games!$R$2:$R$5969)+SUMIF(Games!$B$2:$B$5969,$A480,Games!$P$2:$P$5969)</f>
        <v>605</v>
      </c>
      <c r="H480" s="0" t="n">
        <f aca="false">SUMIF(Games!$A$2:$A$5969,$A480,Games!$S$2:$S$5969)+SUMIF(Games!$B$2:$B$5969,$A480,Games!$T$2:$T$5969)</f>
        <v>-8.11095505617977</v>
      </c>
      <c r="I480" s="0" t="n">
        <f aca="false">SUMIF(Games!$A$2:$A$5969,$A480,Games!$E$2:$E$5969)+SUMIF(Games!$B$2:$B$5969,$A480,Games!$F$2:$F$5969)</f>
        <v>29</v>
      </c>
      <c r="J480" s="0" t="n">
        <f aca="false">SUMIF(Games!$A$2:$A$5969,$A480,Games!$F$2:$F$5969)+SUMIF(Games!$B$2:$B$5969,$A480,Games!$E$2:$E$5969)</f>
        <v>49</v>
      </c>
      <c r="K480" s="0" t="n">
        <f aca="false">SUMIF(Games!$A$2:$A$5969,$A480,Games!$G$2:$G$5969)+SUMIF(Games!$B$2:$B$5969,$A480,Games!$H$2:$H$5969)</f>
        <v>18</v>
      </c>
      <c r="L480" s="0" t="n">
        <f aca="false">SUMIF(Games!$A$2:$A$5969,$A480,Games!$H$2:$H$5969)+SUMIF(Games!$B$2:$B$5969,$A480,Games!$G$2:$G$5969)</f>
        <v>20</v>
      </c>
      <c r="M480" s="0" t="n">
        <f aca="false">SUMIF(Games!$A:$A,$A480,Games!I:I)</f>
        <v>0</v>
      </c>
      <c r="N480" s="0" t="n">
        <f aca="false">COUNTIF(Games!$A:$A,$A480)-M480</f>
        <v>1</v>
      </c>
    </row>
    <row r="481" customFormat="false" ht="15" hidden="false" customHeight="false" outlineLevel="0" collapsed="false">
      <c r="A481" s="0" t="s">
        <v>531</v>
      </c>
      <c r="B481" s="0" t="n">
        <f aca="false">SUMIF(Games!$A$2:$A$5969,$A481,Games!$I$2:$I$5969)+SUMIF(Games!$B$2:$B$5969,$A481,Games!$J$2:$J$5969)</f>
        <v>0</v>
      </c>
      <c r="C481" s="0" t="n">
        <f aca="false">COUNTIF(Games!$A:$A,$A481)+COUNTIF(Games!$B:$B,$A481)-B481</f>
        <v>2</v>
      </c>
      <c r="D481" s="0" t="n">
        <f aca="false">SUMIF(Games!$A$2:$A$5969,$A481,Games!$M$2:$M$5969)+SUMIF(Games!$B$2:$B$5969,$A481,Games!$K$2:$K$5969)</f>
        <v>27</v>
      </c>
      <c r="E481" s="0" t="n">
        <f aca="false">SUMIF(Games!$A$2:$A$5969,$A481,Games!$N$2:$N$5969)+SUMIF(Games!$B$2:$B$5969,$A481,Games!$L$2:$L$5969)</f>
        <v>34</v>
      </c>
      <c r="F481" s="0" t="n">
        <f aca="false">SUMIF(Games!$A$2:$A$5969,$A481,Games!$Q$2:$Q$5969)+SUMIF(Games!$B$2:$B$5969,$A481,Games!$O$2:$O$5969)</f>
        <v>908</v>
      </c>
      <c r="G481" s="0" t="n">
        <f aca="false">SUMIF(Games!$A$2:$A$5969,$A481,Games!$R$2:$R$5969)+SUMIF(Games!$B$2:$B$5969,$A481,Games!$P$2:$P$5969)</f>
        <v>950</v>
      </c>
      <c r="H481" s="0" t="n">
        <f aca="false">SUMIF(Games!$A$2:$A$5969,$A481,Games!$S$2:$S$5969)+SUMIF(Games!$B$2:$B$5969,$A481,Games!$T$2:$T$5969)</f>
        <v>-17.0895514069272</v>
      </c>
      <c r="I481" s="0" t="n">
        <f aca="false">SUMIF(Games!$A$2:$A$5969,$A481,Games!$E$2:$E$5969)+SUMIF(Games!$B$2:$B$5969,$A481,Games!$F$2:$F$5969)</f>
        <v>58</v>
      </c>
      <c r="J481" s="0" t="n">
        <f aca="false">SUMIF(Games!$A$2:$A$5969,$A481,Games!$F$2:$F$5969)+SUMIF(Games!$B$2:$B$5969,$A481,Games!$E$2:$E$5969)</f>
        <v>84</v>
      </c>
      <c r="K481" s="0" t="n">
        <f aca="false">SUMIF(Games!$A$2:$A$5969,$A481,Games!$G$2:$G$5969)+SUMIF(Games!$B$2:$B$5969,$A481,Games!$H$2:$H$5969)</f>
        <v>53</v>
      </c>
      <c r="L481" s="0" t="n">
        <f aca="false">SUMIF(Games!$A$2:$A$5969,$A481,Games!$H$2:$H$5969)+SUMIF(Games!$B$2:$B$5969,$A481,Games!$G$2:$G$5969)</f>
        <v>33</v>
      </c>
      <c r="M481" s="0" t="n">
        <f aca="false">SUMIF(Games!$A:$A,$A481,Games!I:I)</f>
        <v>0</v>
      </c>
      <c r="N481" s="0" t="n">
        <f aca="false">COUNTIF(Games!$A:$A,$A481)-M481</f>
        <v>2</v>
      </c>
    </row>
    <row r="482" customFormat="false" ht="15" hidden="false" customHeight="false" outlineLevel="0" collapsed="false">
      <c r="A482" s="0" t="s">
        <v>647</v>
      </c>
      <c r="B482" s="0" t="n">
        <f aca="false">SUMIF(Games!$A$2:$A$5969,$A482,Games!$I$2:$I$5969)+SUMIF(Games!$B$2:$B$5969,$A482,Games!$J$2:$J$5969)</f>
        <v>0</v>
      </c>
      <c r="C482" s="0" t="n">
        <f aca="false">COUNTIF(Games!$A:$A,$A482)+COUNTIF(Games!$B:$B,$A482)-B482</f>
        <v>2</v>
      </c>
      <c r="D482" s="0" t="n">
        <f aca="false">SUMIF(Games!$A$2:$A$5969,$A482,Games!$M$2:$M$5969)+SUMIF(Games!$B$2:$B$5969,$A482,Games!$K$2:$K$5969)</f>
        <v>30</v>
      </c>
      <c r="E482" s="0" t="n">
        <f aca="false">SUMIF(Games!$A$2:$A$5969,$A482,Games!$N$2:$N$5969)+SUMIF(Games!$B$2:$B$5969,$A482,Games!$L$2:$L$5969)</f>
        <v>36</v>
      </c>
      <c r="F482" s="0" t="n">
        <f aca="false">SUMIF(Games!$A$2:$A$5969,$A482,Games!$Q$2:$Q$5969)+SUMIF(Games!$B$2:$B$5969,$A482,Games!$O$2:$O$5969)</f>
        <v>1054</v>
      </c>
      <c r="G482" s="0" t="n">
        <f aca="false">SUMIF(Games!$A$2:$A$5969,$A482,Games!$R$2:$R$5969)+SUMIF(Games!$B$2:$B$5969,$A482,Games!$P$2:$P$5969)</f>
        <v>966</v>
      </c>
      <c r="H482" s="0" t="n">
        <f aca="false">SUMIF(Games!$A$2:$A$5969,$A482,Games!$S$2:$S$5969)+SUMIF(Games!$B$2:$B$5969,$A482,Games!$T$2:$T$5969)</f>
        <v>-15.2125380768314</v>
      </c>
      <c r="I482" s="0" t="n">
        <f aca="false">SUMIF(Games!$A$2:$A$5969,$A482,Games!$E$2:$E$5969)+SUMIF(Games!$B$2:$B$5969,$A482,Games!$F$2:$F$5969)</f>
        <v>53</v>
      </c>
      <c r="J482" s="0" t="n">
        <f aca="false">SUMIF(Games!$A$2:$A$5969,$A482,Games!$F$2:$F$5969)+SUMIF(Games!$B$2:$B$5969,$A482,Games!$E$2:$E$5969)</f>
        <v>100</v>
      </c>
      <c r="K482" s="0" t="n">
        <f aca="false">SUMIF(Games!$A$2:$A$5969,$A482,Games!$G$2:$G$5969)+SUMIF(Games!$B$2:$B$5969,$A482,Games!$H$2:$H$5969)</f>
        <v>26</v>
      </c>
      <c r="L482" s="0" t="n">
        <f aca="false">SUMIF(Games!$A$2:$A$5969,$A482,Games!$H$2:$H$5969)+SUMIF(Games!$B$2:$B$5969,$A482,Games!$G$2:$G$5969)</f>
        <v>24</v>
      </c>
      <c r="M482" s="0" t="n">
        <f aca="false">SUMIF(Games!$A:$A,$A482,Games!I:I)</f>
        <v>0</v>
      </c>
      <c r="N482" s="0" t="n">
        <f aca="false">COUNTIF(Games!$A:$A,$A482)-M482</f>
        <v>2</v>
      </c>
    </row>
    <row r="483" customFormat="false" ht="15" hidden="false" customHeight="false" outlineLevel="0" collapsed="false">
      <c r="A483" s="0" t="s">
        <v>512</v>
      </c>
      <c r="B483" s="0" t="n">
        <f aca="false">SUMIF(Games!$A$2:$A$5969,$A483,Games!$I$2:$I$5969)+SUMIF(Games!$B$2:$B$5969,$A483,Games!$J$2:$J$5969)</f>
        <v>0</v>
      </c>
      <c r="C483" s="0" t="n">
        <f aca="false">COUNTIF(Games!$A:$A,$A483)+COUNTIF(Games!$B:$B,$A483)-B483</f>
        <v>1</v>
      </c>
      <c r="D483" s="0" t="n">
        <f aca="false">SUMIF(Games!$A$2:$A$5969,$A483,Games!$M$2:$M$5969)+SUMIF(Games!$B$2:$B$5969,$A483,Games!$K$2:$K$5969)</f>
        <v>11</v>
      </c>
      <c r="E483" s="0" t="n">
        <f aca="false">SUMIF(Games!$A$2:$A$5969,$A483,Games!$N$2:$N$5969)+SUMIF(Games!$B$2:$B$5969,$A483,Games!$L$2:$L$5969)</f>
        <v>20</v>
      </c>
      <c r="F483" s="0" t="n">
        <f aca="false">SUMIF(Games!$A$2:$A$5969,$A483,Games!$Q$2:$Q$5969)+SUMIF(Games!$B$2:$B$5969,$A483,Games!$O$2:$O$5969)</f>
        <v>481</v>
      </c>
      <c r="G483" s="0" t="n">
        <f aca="false">SUMIF(Games!$A$2:$A$5969,$A483,Games!$R$2:$R$5969)+SUMIF(Games!$B$2:$B$5969,$A483,Games!$P$2:$P$5969)</f>
        <v>462</v>
      </c>
      <c r="H483" s="0" t="n">
        <f aca="false">SUMIF(Games!$A$2:$A$5969,$A483,Games!$S$2:$S$5969)+SUMIF(Games!$B$2:$B$5969,$A483,Games!$T$2:$T$5969)</f>
        <v>-9.48243423528204</v>
      </c>
      <c r="I483" s="0" t="n">
        <f aca="false">SUMIF(Games!$A$2:$A$5969,$A483,Games!$E$2:$E$5969)+SUMIF(Games!$B$2:$B$5969,$A483,Games!$F$2:$F$5969)</f>
        <v>38</v>
      </c>
      <c r="J483" s="0" t="n">
        <f aca="false">SUMIF(Games!$A$2:$A$5969,$A483,Games!$F$2:$F$5969)+SUMIF(Games!$B$2:$B$5969,$A483,Games!$E$2:$E$5969)</f>
        <v>45</v>
      </c>
      <c r="K483" s="0" t="n">
        <f aca="false">SUMIF(Games!$A$2:$A$5969,$A483,Games!$G$2:$G$5969)+SUMIF(Games!$B$2:$B$5969,$A483,Games!$H$2:$H$5969)</f>
        <v>16</v>
      </c>
      <c r="L483" s="0" t="n">
        <f aca="false">SUMIF(Games!$A$2:$A$5969,$A483,Games!$H$2:$H$5969)+SUMIF(Games!$B$2:$B$5969,$A483,Games!$G$2:$G$5969)</f>
        <v>9</v>
      </c>
      <c r="M483" s="0" t="n">
        <f aca="false">SUMIF(Games!$A:$A,$A483,Games!I:I)</f>
        <v>0</v>
      </c>
      <c r="N483" s="0" t="n">
        <f aca="false">COUNTIF(Games!$A:$A,$A483)-M483</f>
        <v>1</v>
      </c>
    </row>
    <row r="484" customFormat="false" ht="15" hidden="false" customHeight="false" outlineLevel="0" collapsed="false">
      <c r="A484" s="0" t="s">
        <v>505</v>
      </c>
      <c r="B484" s="0" t="n">
        <f aca="false">SUMIF(Games!$A$2:$A$5969,$A484,Games!$I$2:$I$5969)+SUMIF(Games!$B$2:$B$5969,$A484,Games!$J$2:$J$5969)</f>
        <v>0</v>
      </c>
      <c r="C484" s="0" t="n">
        <f aca="false">COUNTIF(Games!$A:$A,$A484)+COUNTIF(Games!$B:$B,$A484)-B484</f>
        <v>1</v>
      </c>
      <c r="D484" s="0" t="n">
        <f aca="false">SUMIF(Games!$A$2:$A$5969,$A484,Games!$M$2:$M$5969)+SUMIF(Games!$B$2:$B$5969,$A484,Games!$K$2:$K$5969)</f>
        <v>27</v>
      </c>
      <c r="E484" s="0" t="n">
        <f aca="false">SUMIF(Games!$A$2:$A$5969,$A484,Games!$N$2:$N$5969)+SUMIF(Games!$B$2:$B$5969,$A484,Games!$L$2:$L$5969)</f>
        <v>11</v>
      </c>
      <c r="F484" s="0" t="n">
        <f aca="false">SUMIF(Games!$A$2:$A$5969,$A484,Games!$Q$2:$Q$5969)+SUMIF(Games!$B$2:$B$5969,$A484,Games!$O$2:$O$5969)</f>
        <v>718</v>
      </c>
      <c r="G484" s="0" t="n">
        <f aca="false">SUMIF(Games!$A$2:$A$5969,$A484,Games!$R$2:$R$5969)+SUMIF(Games!$B$2:$B$5969,$A484,Games!$P$2:$P$5969)</f>
        <v>515</v>
      </c>
      <c r="H484" s="0" t="n">
        <f aca="false">SUMIF(Games!$A$2:$A$5969,$A484,Games!$S$2:$S$5969)+SUMIF(Games!$B$2:$B$5969,$A484,Games!$T$2:$T$5969)</f>
        <v>-3.62722499679857</v>
      </c>
      <c r="I484" s="0" t="n">
        <f aca="false">SUMIF(Games!$A$2:$A$5969,$A484,Games!$E$2:$E$5969)+SUMIF(Games!$B$2:$B$5969,$A484,Games!$F$2:$F$5969)</f>
        <v>26</v>
      </c>
      <c r="J484" s="0" t="n">
        <f aca="false">SUMIF(Games!$A$2:$A$5969,$A484,Games!$F$2:$F$5969)+SUMIF(Games!$B$2:$B$5969,$A484,Games!$E$2:$E$5969)</f>
        <v>43</v>
      </c>
      <c r="K484" s="0" t="n">
        <f aca="false">SUMIF(Games!$A$2:$A$5969,$A484,Games!$G$2:$G$5969)+SUMIF(Games!$B$2:$B$5969,$A484,Games!$H$2:$H$5969)</f>
        <v>24</v>
      </c>
      <c r="L484" s="0" t="n">
        <f aca="false">SUMIF(Games!$A$2:$A$5969,$A484,Games!$H$2:$H$5969)+SUMIF(Games!$B$2:$B$5969,$A484,Games!$G$2:$G$5969)</f>
        <v>12</v>
      </c>
      <c r="M484" s="0" t="n">
        <f aca="false">SUMIF(Games!$A:$A,$A484,Games!I:I)</f>
        <v>0</v>
      </c>
      <c r="N484" s="0" t="n">
        <f aca="false">COUNTIF(Games!$A:$A,$A484)-M484</f>
        <v>1</v>
      </c>
    </row>
    <row r="485" customFormat="false" ht="15" hidden="false" customHeight="false" outlineLevel="0" collapsed="false">
      <c r="A485" s="0" t="s">
        <v>664</v>
      </c>
      <c r="B485" s="0" t="n">
        <f aca="false">SUMIF(Games!$A$2:$A$5969,$A485,Games!$I$2:$I$5969)+SUMIF(Games!$B$2:$B$5969,$A485,Games!$J$2:$J$5969)</f>
        <v>1</v>
      </c>
      <c r="C485" s="0" t="n">
        <f aca="false">COUNTIF(Games!$A:$A,$A485)+COUNTIF(Games!$B:$B,$A485)-B485</f>
        <v>0</v>
      </c>
      <c r="D485" s="0" t="n">
        <f aca="false">SUMIF(Games!$A$2:$A$5969,$A485,Games!$M$2:$M$5969)+SUMIF(Games!$B$2:$B$5969,$A485,Games!$K$2:$K$5969)</f>
        <v>4</v>
      </c>
      <c r="E485" s="0" t="n">
        <f aca="false">SUMIF(Games!$A$2:$A$5969,$A485,Games!$N$2:$N$5969)+SUMIF(Games!$B$2:$B$5969,$A485,Games!$L$2:$L$5969)</f>
        <v>25</v>
      </c>
      <c r="F485" s="0" t="n">
        <f aca="false">SUMIF(Games!$A$2:$A$5969,$A485,Games!$Q$2:$Q$5969)+SUMIF(Games!$B$2:$B$5969,$A485,Games!$O$2:$O$5969)</f>
        <v>425</v>
      </c>
      <c r="G485" s="0" t="n">
        <f aca="false">SUMIF(Games!$A$2:$A$5969,$A485,Games!$R$2:$R$5969)+SUMIF(Games!$B$2:$B$5969,$A485,Games!$P$2:$P$5969)</f>
        <v>394</v>
      </c>
      <c r="H485" s="0" t="n">
        <f aca="false">SUMIF(Games!$A$2:$A$5969,$A485,Games!$S$2:$S$5969)+SUMIF(Games!$B$2:$B$5969,$A485,Games!$T$2:$T$5969)</f>
        <v>0.0715759336448992</v>
      </c>
      <c r="I485" s="0" t="n">
        <f aca="false">SUMIF(Games!$A$2:$A$5969,$A485,Games!$E$2:$E$5969)+SUMIF(Games!$B$2:$B$5969,$A485,Games!$F$2:$F$5969)</f>
        <v>46</v>
      </c>
      <c r="J485" s="0" t="n">
        <f aca="false">SUMIF(Games!$A$2:$A$5969,$A485,Games!$F$2:$F$5969)+SUMIF(Games!$B$2:$B$5969,$A485,Games!$E$2:$E$5969)</f>
        <v>43</v>
      </c>
      <c r="K485" s="0" t="n">
        <f aca="false">SUMIF(Games!$A$2:$A$5969,$A485,Games!$G$2:$G$5969)+SUMIF(Games!$B$2:$B$5969,$A485,Games!$H$2:$H$5969)</f>
        <v>11</v>
      </c>
      <c r="L485" s="0" t="n">
        <f aca="false">SUMIF(Games!$A$2:$A$5969,$A485,Games!$H$2:$H$5969)+SUMIF(Games!$B$2:$B$5969,$A485,Games!$G$2:$G$5969)</f>
        <v>7</v>
      </c>
      <c r="M485" s="0" t="n">
        <f aca="false">SUMIF(Games!$A:$A,$A485,Games!I:I)</f>
        <v>1</v>
      </c>
      <c r="N485" s="0" t="n">
        <f aca="false">COUNTIF(Games!$A:$A,$A485)-M485</f>
        <v>0</v>
      </c>
    </row>
    <row r="486" customFormat="false" ht="15" hidden="false" customHeight="false" outlineLevel="0" collapsed="false">
      <c r="A486" s="0" t="s">
        <v>442</v>
      </c>
      <c r="B486" s="0" t="n">
        <f aca="false">SUMIF(Games!$A$2:$A$5969,$A486,Games!$I$2:$I$5969)+SUMIF(Games!$B$2:$B$5969,$A486,Games!$J$2:$J$5969)</f>
        <v>0</v>
      </c>
      <c r="C486" s="0" t="n">
        <f aca="false">COUNTIF(Games!$A:$A,$A486)+COUNTIF(Games!$B:$B,$A486)-B486</f>
        <v>1</v>
      </c>
      <c r="D486" s="0" t="n">
        <f aca="false">SUMIF(Games!$A$2:$A$5969,$A486,Games!$M$2:$M$5969)+SUMIF(Games!$B$2:$B$5969,$A486,Games!$K$2:$K$5969)</f>
        <v>11</v>
      </c>
      <c r="E486" s="0" t="n">
        <f aca="false">SUMIF(Games!$A$2:$A$5969,$A486,Games!$N$2:$N$5969)+SUMIF(Games!$B$2:$B$5969,$A486,Games!$L$2:$L$5969)</f>
        <v>20</v>
      </c>
      <c r="F486" s="0" t="n">
        <f aca="false">SUMIF(Games!$A$2:$A$5969,$A486,Games!$Q$2:$Q$5969)+SUMIF(Games!$B$2:$B$5969,$A486,Games!$O$2:$O$5969)</f>
        <v>508</v>
      </c>
      <c r="G486" s="0" t="n">
        <f aca="false">SUMIF(Games!$A$2:$A$5969,$A486,Games!$R$2:$R$5969)+SUMIF(Games!$B$2:$B$5969,$A486,Games!$P$2:$P$5969)</f>
        <v>478</v>
      </c>
      <c r="H486" s="0" t="n">
        <f aca="false">SUMIF(Games!$A$2:$A$5969,$A486,Games!$S$2:$S$5969)+SUMIF(Games!$B$2:$B$5969,$A486,Games!$T$2:$T$5969)</f>
        <v>-9.38297454688216</v>
      </c>
      <c r="I486" s="0" t="n">
        <f aca="false">SUMIF(Games!$A$2:$A$5969,$A486,Games!$E$2:$E$5969)+SUMIF(Games!$B$2:$B$5969,$A486,Games!$F$2:$F$5969)</f>
        <v>29</v>
      </c>
      <c r="J486" s="0" t="n">
        <f aca="false">SUMIF(Games!$A$2:$A$5969,$A486,Games!$F$2:$F$5969)+SUMIF(Games!$B$2:$B$5969,$A486,Games!$E$2:$E$5969)</f>
        <v>38</v>
      </c>
      <c r="K486" s="0" t="n">
        <f aca="false">SUMIF(Games!$A$2:$A$5969,$A486,Games!$G$2:$G$5969)+SUMIF(Games!$B$2:$B$5969,$A486,Games!$H$2:$H$5969)</f>
        <v>23</v>
      </c>
      <c r="L486" s="0" t="n">
        <f aca="false">SUMIF(Games!$A$2:$A$5969,$A486,Games!$H$2:$H$5969)+SUMIF(Games!$B$2:$B$5969,$A486,Games!$G$2:$G$5969)</f>
        <v>11</v>
      </c>
      <c r="M486" s="0" t="n">
        <f aca="false">SUMIF(Games!$A:$A,$A486,Games!I:I)</f>
        <v>0</v>
      </c>
      <c r="N486" s="0" t="n">
        <f aca="false">COUNTIF(Games!$A:$A,$A486)-M486</f>
        <v>1</v>
      </c>
    </row>
    <row r="487" customFormat="false" ht="15" hidden="false" customHeight="false" outlineLevel="0" collapsed="false">
      <c r="A487" s="0" t="s">
        <v>539</v>
      </c>
      <c r="B487" s="0" t="n">
        <f aca="false">SUMIF(Games!$A$2:$A$5969,$A487,Games!$I$2:$I$5969)+SUMIF(Games!$B$2:$B$5969,$A487,Games!$J$2:$J$5969)</f>
        <v>0</v>
      </c>
      <c r="C487" s="0" t="n">
        <f aca="false">COUNTIF(Games!$A:$A,$A487)+COUNTIF(Games!$B:$B,$A487)-B487</f>
        <v>1</v>
      </c>
      <c r="D487" s="0" t="n">
        <f aca="false">SUMIF(Games!$A$2:$A$5969,$A487,Games!$M$2:$M$5969)+SUMIF(Games!$B$2:$B$5969,$A487,Games!$K$2:$K$5969)</f>
        <v>16</v>
      </c>
      <c r="E487" s="0" t="n">
        <f aca="false">SUMIF(Games!$A$2:$A$5969,$A487,Games!$N$2:$N$5969)+SUMIF(Games!$B$2:$B$5969,$A487,Games!$L$2:$L$5969)</f>
        <v>16</v>
      </c>
      <c r="F487" s="0" t="n">
        <f aca="false">SUMIF(Games!$A$2:$A$5969,$A487,Games!$Q$2:$Q$5969)+SUMIF(Games!$B$2:$B$5969,$A487,Games!$O$2:$O$5969)</f>
        <v>523</v>
      </c>
      <c r="G487" s="0" t="n">
        <f aca="false">SUMIF(Games!$A$2:$A$5969,$A487,Games!$R$2:$R$5969)+SUMIF(Games!$B$2:$B$5969,$A487,Games!$P$2:$P$5969)</f>
        <v>476</v>
      </c>
      <c r="H487" s="0" t="n">
        <f aca="false">SUMIF(Games!$A$2:$A$5969,$A487,Games!$S$2:$S$5969)+SUMIF(Games!$B$2:$B$5969,$A487,Games!$T$2:$T$5969)</f>
        <v>-0.714714714714715</v>
      </c>
      <c r="I487" s="0" t="n">
        <f aca="false">SUMIF(Games!$A$2:$A$5969,$A487,Games!$E$2:$E$5969)+SUMIF(Games!$B$2:$B$5969,$A487,Games!$F$2:$F$5969)</f>
        <v>37</v>
      </c>
      <c r="J487" s="0" t="n">
        <f aca="false">SUMIF(Games!$A$2:$A$5969,$A487,Games!$F$2:$F$5969)+SUMIF(Games!$B$2:$B$5969,$A487,Games!$E$2:$E$5969)</f>
        <v>36</v>
      </c>
      <c r="K487" s="0" t="n">
        <f aca="false">SUMIF(Games!$A$2:$A$5969,$A487,Games!$G$2:$G$5969)+SUMIF(Games!$B$2:$B$5969,$A487,Games!$H$2:$H$5969)</f>
        <v>21</v>
      </c>
      <c r="L487" s="0" t="n">
        <f aca="false">SUMIF(Games!$A$2:$A$5969,$A487,Games!$H$2:$H$5969)+SUMIF(Games!$B$2:$B$5969,$A487,Games!$G$2:$G$5969)</f>
        <v>9</v>
      </c>
      <c r="M487" s="0" t="n">
        <f aca="false">SUMIF(Games!$A:$A,$A487,Games!I:I)</f>
        <v>0</v>
      </c>
      <c r="N487" s="0" t="n">
        <f aca="false">COUNTIF(Games!$A:$A,$A487)-M487</f>
        <v>1</v>
      </c>
    </row>
    <row r="488" customFormat="false" ht="15" hidden="false" customHeight="false" outlineLevel="0" collapsed="false">
      <c r="A488" s="0" t="s">
        <v>528</v>
      </c>
      <c r="B488" s="0" t="n">
        <f aca="false">SUMIF(Games!$A$2:$A$5969,$A488,Games!$I$2:$I$5969)+SUMIF(Games!$B$2:$B$5969,$A488,Games!$J$2:$J$5969)</f>
        <v>0</v>
      </c>
      <c r="C488" s="0" t="n">
        <f aca="false">COUNTIF(Games!$A:$A,$A488)+COUNTIF(Games!$B:$B,$A488)-B488</f>
        <v>1</v>
      </c>
      <c r="D488" s="0" t="n">
        <f aca="false">SUMIF(Games!$A$2:$A$5969,$A488,Games!$M$2:$M$5969)+SUMIF(Games!$B$2:$B$5969,$A488,Games!$K$2:$K$5969)</f>
        <v>13</v>
      </c>
      <c r="E488" s="0" t="n">
        <f aca="false">SUMIF(Games!$A$2:$A$5969,$A488,Games!$N$2:$N$5969)+SUMIF(Games!$B$2:$B$5969,$A488,Games!$L$2:$L$5969)</f>
        <v>20</v>
      </c>
      <c r="F488" s="0" t="n">
        <f aca="false">SUMIF(Games!$A$2:$A$5969,$A488,Games!$Q$2:$Q$5969)+SUMIF(Games!$B$2:$B$5969,$A488,Games!$O$2:$O$5969)</f>
        <v>474</v>
      </c>
      <c r="G488" s="0" t="n">
        <f aca="false">SUMIF(Games!$A$2:$A$5969,$A488,Games!$R$2:$R$5969)+SUMIF(Games!$B$2:$B$5969,$A488,Games!$P$2:$P$5969)</f>
        <v>521</v>
      </c>
      <c r="H488" s="0" t="n">
        <f aca="false">SUMIF(Games!$A$2:$A$5969,$A488,Games!$S$2:$S$5969)+SUMIF(Games!$B$2:$B$5969,$A488,Games!$T$2:$T$5969)</f>
        <v>-9.52032891731384</v>
      </c>
      <c r="I488" s="0" t="n">
        <f aca="false">SUMIF(Games!$A$2:$A$5969,$A488,Games!$E$2:$E$5969)+SUMIF(Games!$B$2:$B$5969,$A488,Games!$F$2:$F$5969)</f>
        <v>32</v>
      </c>
      <c r="J488" s="0" t="n">
        <f aca="false">SUMIF(Games!$A$2:$A$5969,$A488,Games!$F$2:$F$5969)+SUMIF(Games!$B$2:$B$5969,$A488,Games!$E$2:$E$5969)</f>
        <v>71</v>
      </c>
      <c r="K488" s="0" t="n">
        <f aca="false">SUMIF(Games!$A$2:$A$5969,$A488,Games!$G$2:$G$5969)+SUMIF(Games!$B$2:$B$5969,$A488,Games!$H$2:$H$5969)</f>
        <v>8</v>
      </c>
      <c r="L488" s="0" t="n">
        <f aca="false">SUMIF(Games!$A$2:$A$5969,$A488,Games!$H$2:$H$5969)+SUMIF(Games!$B$2:$B$5969,$A488,Games!$G$2:$G$5969)</f>
        <v>13</v>
      </c>
      <c r="M488" s="0" t="n">
        <f aca="false">SUMIF(Games!$A:$A,$A488,Games!I:I)</f>
        <v>0</v>
      </c>
      <c r="N488" s="0" t="n">
        <f aca="false">COUNTIF(Games!$A:$A,$A488)-M488</f>
        <v>1</v>
      </c>
    </row>
    <row r="489" customFormat="false" ht="15" hidden="false" customHeight="false" outlineLevel="0" collapsed="false">
      <c r="A489" s="0" t="s">
        <v>688</v>
      </c>
      <c r="B489" s="0" t="n">
        <f aca="false">SUMIF(Games!$A$2:$A$5969,$A489,Games!$I$2:$I$5969)+SUMIF(Games!$B$2:$B$5969,$A489,Games!$J$2:$J$5969)</f>
        <v>0</v>
      </c>
      <c r="C489" s="0" t="n">
        <f aca="false">COUNTIF(Games!$A:$A,$A489)+COUNTIF(Games!$B:$B,$A489)-B489</f>
        <v>1</v>
      </c>
      <c r="D489" s="0" t="n">
        <f aca="false">SUMIF(Games!$A$2:$A$5969,$A489,Games!$M$2:$M$5969)+SUMIF(Games!$B$2:$B$5969,$A489,Games!$K$2:$K$5969)</f>
        <v>21</v>
      </c>
      <c r="E489" s="0" t="n">
        <f aca="false">SUMIF(Games!$A$2:$A$5969,$A489,Games!$N$2:$N$5969)+SUMIF(Games!$B$2:$B$5969,$A489,Games!$L$2:$L$5969)</f>
        <v>15</v>
      </c>
      <c r="F489" s="0" t="n">
        <f aca="false">SUMIF(Games!$A$2:$A$5969,$A489,Games!$Q$2:$Q$5969)+SUMIF(Games!$B$2:$B$5969,$A489,Games!$O$2:$O$5969)</f>
        <v>577</v>
      </c>
      <c r="G489" s="0" t="n">
        <f aca="false">SUMIF(Games!$A$2:$A$5969,$A489,Games!$R$2:$R$5969)+SUMIF(Games!$B$2:$B$5969,$A489,Games!$P$2:$P$5969)</f>
        <v>521</v>
      </c>
      <c r="H489" s="0" t="n">
        <f aca="false">SUMIF(Games!$A$2:$A$5969,$A489,Games!$S$2:$S$5969)+SUMIF(Games!$B$2:$B$5969,$A489,Games!$T$2:$T$5969)</f>
        <v>-3.55874316939891</v>
      </c>
      <c r="I489" s="0" t="n">
        <f aca="false">SUMIF(Games!$A$2:$A$5969,$A489,Games!$E$2:$E$5969)+SUMIF(Games!$B$2:$B$5969,$A489,Games!$F$2:$F$5969)</f>
        <v>31</v>
      </c>
      <c r="J489" s="0" t="n">
        <f aca="false">SUMIF(Games!$A$2:$A$5969,$A489,Games!$F$2:$F$5969)+SUMIF(Games!$B$2:$B$5969,$A489,Games!$E$2:$E$5969)</f>
        <v>39</v>
      </c>
      <c r="K489" s="0" t="n">
        <f aca="false">SUMIF(Games!$A$2:$A$5969,$A489,Games!$G$2:$G$5969)+SUMIF(Games!$B$2:$B$5969,$A489,Games!$H$2:$H$5969)</f>
        <v>17</v>
      </c>
      <c r="L489" s="0" t="n">
        <f aca="false">SUMIF(Games!$A$2:$A$5969,$A489,Games!$H$2:$H$5969)+SUMIF(Games!$B$2:$B$5969,$A489,Games!$G$2:$G$5969)</f>
        <v>7</v>
      </c>
      <c r="M489" s="0" t="n">
        <f aca="false">SUMIF(Games!$A:$A,$A489,Games!I:I)</f>
        <v>0</v>
      </c>
      <c r="N489" s="0" t="n">
        <f aca="false">COUNTIF(Games!$A:$A,$A489)-M489</f>
        <v>1</v>
      </c>
    </row>
    <row r="490" customFormat="false" ht="15" hidden="false" customHeight="false" outlineLevel="0" collapsed="false">
      <c r="A490" s="0" t="s">
        <v>520</v>
      </c>
      <c r="B490" s="0" t="n">
        <f aca="false">SUMIF(Games!$A$2:$A$5969,$A490,Games!$I$2:$I$5969)+SUMIF(Games!$B$2:$B$5969,$A490,Games!$J$2:$J$5969)</f>
        <v>0</v>
      </c>
      <c r="C490" s="0" t="n">
        <f aca="false">COUNTIF(Games!$A:$A,$A490)+COUNTIF(Games!$B:$B,$A490)-B490</f>
        <v>1</v>
      </c>
      <c r="D490" s="0" t="n">
        <f aca="false">SUMIF(Games!$A$2:$A$5969,$A490,Games!$M$2:$M$5969)+SUMIF(Games!$B$2:$B$5969,$A490,Games!$K$2:$K$5969)</f>
        <v>20</v>
      </c>
      <c r="E490" s="0" t="n">
        <f aca="false">SUMIF(Games!$A$2:$A$5969,$A490,Games!$N$2:$N$5969)+SUMIF(Games!$B$2:$B$5969,$A490,Games!$L$2:$L$5969)</f>
        <v>13</v>
      </c>
      <c r="F490" s="0" t="n">
        <f aca="false">SUMIF(Games!$A$2:$A$5969,$A490,Games!$Q$2:$Q$5969)+SUMIF(Games!$B$2:$B$5969,$A490,Games!$O$2:$O$5969)</f>
        <v>538</v>
      </c>
      <c r="G490" s="0" t="n">
        <f aca="false">SUMIF(Games!$A$2:$A$5969,$A490,Games!$R$2:$R$5969)+SUMIF(Games!$B$2:$B$5969,$A490,Games!$P$2:$P$5969)</f>
        <v>501</v>
      </c>
      <c r="H490" s="0" t="n">
        <f aca="false">SUMIF(Games!$A$2:$A$5969,$A490,Games!$S$2:$S$5969)+SUMIF(Games!$B$2:$B$5969,$A490,Games!$T$2:$T$5969)</f>
        <v>-4.55892904016099</v>
      </c>
      <c r="I490" s="0" t="n">
        <f aca="false">SUMIF(Games!$A$2:$A$5969,$A490,Games!$E$2:$E$5969)+SUMIF(Games!$B$2:$B$5969,$A490,Games!$F$2:$F$5969)</f>
        <v>39</v>
      </c>
      <c r="J490" s="0" t="n">
        <f aca="false">SUMIF(Games!$A$2:$A$5969,$A490,Games!$F$2:$F$5969)+SUMIF(Games!$B$2:$B$5969,$A490,Games!$E$2:$E$5969)</f>
        <v>47</v>
      </c>
      <c r="K490" s="0" t="n">
        <f aca="false">SUMIF(Games!$A$2:$A$5969,$A490,Games!$G$2:$G$5969)+SUMIF(Games!$B$2:$B$5969,$A490,Games!$H$2:$H$5969)</f>
        <v>18</v>
      </c>
      <c r="L490" s="0" t="n">
        <f aca="false">SUMIF(Games!$A$2:$A$5969,$A490,Games!$H$2:$H$5969)+SUMIF(Games!$B$2:$B$5969,$A490,Games!$G$2:$G$5969)</f>
        <v>13</v>
      </c>
      <c r="M490" s="0" t="n">
        <f aca="false">SUMIF(Games!$A:$A,$A490,Games!I:I)</f>
        <v>0</v>
      </c>
      <c r="N490" s="0" t="n">
        <f aca="false">COUNTIF(Games!$A:$A,$A490)-M490</f>
        <v>1</v>
      </c>
    </row>
    <row r="491" customFormat="false" ht="15" hidden="false" customHeight="false" outlineLevel="0" collapsed="false">
      <c r="A491" s="0" t="s">
        <v>469</v>
      </c>
      <c r="B491" s="0" t="n">
        <f aca="false">SUMIF(Games!$A$2:$A$5969,$A491,Games!$I$2:$I$5969)+SUMIF(Games!$B$2:$B$5969,$A491,Games!$J$2:$J$5969)</f>
        <v>1</v>
      </c>
      <c r="C491" s="0" t="n">
        <f aca="false">COUNTIF(Games!$A:$A,$A491)+COUNTIF(Games!$B:$B,$A491)-B491</f>
        <v>1</v>
      </c>
      <c r="D491" s="0" t="n">
        <f aca="false">SUMIF(Games!$A$2:$A$5969,$A491,Games!$M$2:$M$5969)+SUMIF(Games!$B$2:$B$5969,$A491,Games!$K$2:$K$5969)</f>
        <v>32</v>
      </c>
      <c r="E491" s="0" t="n">
        <f aca="false">SUMIF(Games!$A$2:$A$5969,$A491,Games!$N$2:$N$5969)+SUMIF(Games!$B$2:$B$5969,$A491,Games!$L$2:$L$5969)</f>
        <v>32</v>
      </c>
      <c r="F491" s="0" t="n">
        <f aca="false">SUMIF(Games!$A$2:$A$5969,$A491,Games!$Q$2:$Q$5969)+SUMIF(Games!$B$2:$B$5969,$A491,Games!$O$2:$O$5969)</f>
        <v>903</v>
      </c>
      <c r="G491" s="0" t="n">
        <f aca="false">SUMIF(Games!$A$2:$A$5969,$A491,Games!$R$2:$R$5969)+SUMIF(Games!$B$2:$B$5969,$A491,Games!$P$2:$P$5969)</f>
        <v>932</v>
      </c>
      <c r="H491" s="0" t="n">
        <f aca="false">SUMIF(Games!$A$2:$A$5969,$A491,Games!$S$2:$S$5969)+SUMIF(Games!$B$2:$B$5969,$A491,Games!$T$2:$T$5969)</f>
        <v>-1.36218776698006</v>
      </c>
      <c r="I491" s="0" t="n">
        <f aca="false">SUMIF(Games!$A$2:$A$5969,$A491,Games!$E$2:$E$5969)+SUMIF(Games!$B$2:$B$5969,$A491,Games!$F$2:$F$5969)</f>
        <v>59</v>
      </c>
      <c r="J491" s="0" t="n">
        <f aca="false">SUMIF(Games!$A$2:$A$5969,$A491,Games!$F$2:$F$5969)+SUMIF(Games!$B$2:$B$5969,$A491,Games!$E$2:$E$5969)</f>
        <v>89</v>
      </c>
      <c r="K491" s="0" t="n">
        <f aca="false">SUMIF(Games!$A$2:$A$5969,$A491,Games!$G$2:$G$5969)+SUMIF(Games!$B$2:$B$5969,$A491,Games!$H$2:$H$5969)</f>
        <v>33</v>
      </c>
      <c r="L491" s="0" t="n">
        <f aca="false">SUMIF(Games!$A$2:$A$5969,$A491,Games!$H$2:$H$5969)+SUMIF(Games!$B$2:$B$5969,$A491,Games!$G$2:$G$5969)</f>
        <v>42</v>
      </c>
      <c r="M491" s="0" t="n">
        <f aca="false">SUMIF(Games!$A:$A,$A491,Games!I:I)</f>
        <v>1</v>
      </c>
      <c r="N491" s="0" t="n">
        <f aca="false">COUNTIF(Games!$A:$A,$A491)-M491</f>
        <v>1</v>
      </c>
    </row>
    <row r="492" customFormat="false" ht="15" hidden="false" customHeight="false" outlineLevel="0" collapsed="false">
      <c r="A492" s="0" t="s">
        <v>475</v>
      </c>
      <c r="B492" s="0" t="n">
        <f aca="false">SUMIF(Games!$A$2:$A$5969,$A492,Games!$I$2:$I$5969)+SUMIF(Games!$B$2:$B$5969,$A492,Games!$J$2:$J$5969)</f>
        <v>0</v>
      </c>
      <c r="C492" s="0" t="n">
        <f aca="false">COUNTIF(Games!$A:$A,$A492)+COUNTIF(Games!$B:$B,$A492)-B492</f>
        <v>1</v>
      </c>
      <c r="D492" s="0" t="n">
        <f aca="false">SUMIF(Games!$A$2:$A$5969,$A492,Games!$M$2:$M$5969)+SUMIF(Games!$B$2:$B$5969,$A492,Games!$K$2:$K$5969)</f>
        <v>21</v>
      </c>
      <c r="E492" s="0" t="n">
        <f aca="false">SUMIF(Games!$A$2:$A$5969,$A492,Games!$N$2:$N$5969)+SUMIF(Games!$B$2:$B$5969,$A492,Games!$L$2:$L$5969)</f>
        <v>13</v>
      </c>
      <c r="F492" s="0" t="n">
        <f aca="false">SUMIF(Games!$A$2:$A$5969,$A492,Games!$Q$2:$Q$5969)+SUMIF(Games!$B$2:$B$5969,$A492,Games!$O$2:$O$5969)</f>
        <v>560</v>
      </c>
      <c r="G492" s="0" t="n">
        <f aca="false">SUMIF(Games!$A$2:$A$5969,$A492,Games!$R$2:$R$5969)+SUMIF(Games!$B$2:$B$5969,$A492,Games!$P$2:$P$5969)</f>
        <v>505</v>
      </c>
      <c r="H492" s="0" t="n">
        <f aca="false">SUMIF(Games!$A$2:$A$5969,$A492,Games!$S$2:$S$5969)+SUMIF(Games!$B$2:$B$5969,$A492,Games!$T$2:$T$5969)</f>
        <v>-5.43910521955261</v>
      </c>
      <c r="I492" s="0" t="n">
        <f aca="false">SUMIF(Games!$A$2:$A$5969,$A492,Games!$E$2:$E$5969)+SUMIF(Games!$B$2:$B$5969,$A492,Games!$F$2:$F$5969)</f>
        <v>29</v>
      </c>
      <c r="J492" s="0" t="n">
        <f aca="false">SUMIF(Games!$A$2:$A$5969,$A492,Games!$F$2:$F$5969)+SUMIF(Games!$B$2:$B$5969,$A492,Games!$E$2:$E$5969)</f>
        <v>51</v>
      </c>
      <c r="K492" s="0" t="n">
        <f aca="false">SUMIF(Games!$A$2:$A$5969,$A492,Games!$G$2:$G$5969)+SUMIF(Games!$B$2:$B$5969,$A492,Games!$H$2:$H$5969)</f>
        <v>18</v>
      </c>
      <c r="L492" s="0" t="n">
        <f aca="false">SUMIF(Games!$A$2:$A$5969,$A492,Games!$H$2:$H$5969)+SUMIF(Games!$B$2:$B$5969,$A492,Games!$G$2:$G$5969)</f>
        <v>17</v>
      </c>
      <c r="M492" s="0" t="n">
        <f aca="false">SUMIF(Games!$A:$A,$A492,Games!I:I)</f>
        <v>0</v>
      </c>
      <c r="N492" s="0" t="n">
        <f aca="false">COUNTIF(Games!$A:$A,$A492)-M492</f>
        <v>1</v>
      </c>
    </row>
    <row r="493" customFormat="false" ht="15" hidden="false" customHeight="false" outlineLevel="0" collapsed="false">
      <c r="A493" s="0" t="s">
        <v>674</v>
      </c>
      <c r="B493" s="0" t="n">
        <f aca="false">SUMIF(Games!$A$2:$A$5969,$A493,Games!$I$2:$I$5969)+SUMIF(Games!$B$2:$B$5969,$A493,Games!$J$2:$J$5969)</f>
        <v>0</v>
      </c>
      <c r="C493" s="0" t="n">
        <f aca="false">COUNTIF(Games!$A:$A,$A493)+COUNTIF(Games!$B:$B,$A493)-B493</f>
        <v>1</v>
      </c>
      <c r="D493" s="0" t="n">
        <f aca="false">SUMIF(Games!$A$2:$A$5969,$A493,Games!$M$2:$M$5969)+SUMIF(Games!$B$2:$B$5969,$A493,Games!$K$2:$K$5969)</f>
        <v>15</v>
      </c>
      <c r="E493" s="0" t="n">
        <f aca="false">SUMIF(Games!$A$2:$A$5969,$A493,Games!$N$2:$N$5969)+SUMIF(Games!$B$2:$B$5969,$A493,Games!$L$2:$L$5969)</f>
        <v>16</v>
      </c>
      <c r="F493" s="0" t="n">
        <f aca="false">SUMIF(Games!$A$2:$A$5969,$A493,Games!$Q$2:$Q$5969)+SUMIF(Games!$B$2:$B$5969,$A493,Games!$O$2:$O$5969)</f>
        <v>541</v>
      </c>
      <c r="G493" s="0" t="n">
        <f aca="false">SUMIF(Games!$A$2:$A$5969,$A493,Games!$R$2:$R$5969)+SUMIF(Games!$B$2:$B$5969,$A493,Games!$P$2:$P$5969)</f>
        <v>455</v>
      </c>
      <c r="H493" s="0" t="n">
        <f aca="false">SUMIF(Games!$A$2:$A$5969,$A493,Games!$S$2:$S$5969)+SUMIF(Games!$B$2:$B$5969,$A493,Games!$T$2:$T$5969)</f>
        <v>-7.07345511076564</v>
      </c>
      <c r="I493" s="0" t="n">
        <f aca="false">SUMIF(Games!$A$2:$A$5969,$A493,Games!$E$2:$E$5969)+SUMIF(Games!$B$2:$B$5969,$A493,Games!$F$2:$F$5969)</f>
        <v>29</v>
      </c>
      <c r="J493" s="0" t="n">
        <f aca="false">SUMIF(Games!$A$2:$A$5969,$A493,Games!$F$2:$F$5969)+SUMIF(Games!$B$2:$B$5969,$A493,Games!$E$2:$E$5969)</f>
        <v>39</v>
      </c>
      <c r="K493" s="0" t="n">
        <f aca="false">SUMIF(Games!$A$2:$A$5969,$A493,Games!$G$2:$G$5969)+SUMIF(Games!$B$2:$B$5969,$A493,Games!$H$2:$H$5969)</f>
        <v>17</v>
      </c>
      <c r="L493" s="0" t="n">
        <f aca="false">SUMIF(Games!$A$2:$A$5969,$A493,Games!$H$2:$H$5969)+SUMIF(Games!$B$2:$B$5969,$A493,Games!$G$2:$G$5969)</f>
        <v>11</v>
      </c>
      <c r="M493" s="0" t="n">
        <f aca="false">SUMIF(Games!$A:$A,$A493,Games!I:I)</f>
        <v>0</v>
      </c>
      <c r="N493" s="0" t="n">
        <f aca="false">COUNTIF(Games!$A:$A,$A493)-M493</f>
        <v>1</v>
      </c>
    </row>
    <row r="494" customFormat="false" ht="15" hidden="false" customHeight="false" outlineLevel="0" collapsed="false">
      <c r="A494" s="0" t="s">
        <v>447</v>
      </c>
      <c r="B494" s="0" t="n">
        <f aca="false">SUMIF(Games!$A$2:$A$5969,$A494,Games!$I$2:$I$5969)+SUMIF(Games!$B$2:$B$5969,$A494,Games!$J$2:$J$5969)</f>
        <v>0</v>
      </c>
      <c r="C494" s="0" t="n">
        <f aca="false">COUNTIF(Games!$A:$A,$A494)+COUNTIF(Games!$B:$B,$A494)-B494</f>
        <v>4</v>
      </c>
      <c r="D494" s="0" t="n">
        <f aca="false">SUMIF(Games!$A$2:$A$5969,$A494,Games!$M$2:$M$5969)+SUMIF(Games!$B$2:$B$5969,$A494,Games!$K$2:$K$5969)</f>
        <v>55</v>
      </c>
      <c r="E494" s="0" t="n">
        <f aca="false">SUMIF(Games!$A$2:$A$5969,$A494,Games!$N$2:$N$5969)+SUMIF(Games!$B$2:$B$5969,$A494,Games!$L$2:$L$5969)</f>
        <v>73</v>
      </c>
      <c r="F494" s="0" t="n">
        <f aca="false">SUMIF(Games!$A$2:$A$5969,$A494,Games!$Q$2:$Q$5969)+SUMIF(Games!$B$2:$B$5969,$A494,Games!$O$2:$O$5969)</f>
        <v>2116</v>
      </c>
      <c r="G494" s="0" t="n">
        <f aca="false">SUMIF(Games!$A$2:$A$5969,$A494,Games!$R$2:$R$5969)+SUMIF(Games!$B$2:$B$5969,$A494,Games!$P$2:$P$5969)</f>
        <v>1889</v>
      </c>
      <c r="H494" s="0" t="n">
        <f aca="false">SUMIF(Games!$A$2:$A$5969,$A494,Games!$S$2:$S$5969)+SUMIF(Games!$B$2:$B$5969,$A494,Games!$T$2:$T$5969)</f>
        <v>-31.1104239072193</v>
      </c>
      <c r="I494" s="0" t="n">
        <f aca="false">SUMIF(Games!$A$2:$A$5969,$A494,Games!$E$2:$E$5969)+SUMIF(Games!$B$2:$B$5969,$A494,Games!$F$2:$F$5969)</f>
        <v>109</v>
      </c>
      <c r="J494" s="0" t="n">
        <f aca="false">SUMIF(Games!$A$2:$A$5969,$A494,Games!$F$2:$F$5969)+SUMIF(Games!$B$2:$B$5969,$A494,Games!$E$2:$E$5969)</f>
        <v>178</v>
      </c>
      <c r="K494" s="0" t="n">
        <f aca="false">SUMIF(Games!$A$2:$A$5969,$A494,Games!$G$2:$G$5969)+SUMIF(Games!$B$2:$B$5969,$A494,Games!$H$2:$H$5969)</f>
        <v>49</v>
      </c>
      <c r="L494" s="0" t="n">
        <f aca="false">SUMIF(Games!$A$2:$A$5969,$A494,Games!$H$2:$H$5969)+SUMIF(Games!$B$2:$B$5969,$A494,Games!$G$2:$G$5969)</f>
        <v>40</v>
      </c>
      <c r="M494" s="0" t="n">
        <f aca="false">SUMIF(Games!$A:$A,$A494,Games!I:I)</f>
        <v>0</v>
      </c>
      <c r="N494" s="0" t="n">
        <f aca="false">COUNTIF(Games!$A:$A,$A494)-M494</f>
        <v>4</v>
      </c>
    </row>
    <row r="495" customFormat="false" ht="15" hidden="false" customHeight="false" outlineLevel="0" collapsed="false">
      <c r="A495" s="0" t="s">
        <v>681</v>
      </c>
      <c r="B495" s="0" t="n">
        <f aca="false">SUMIF(Games!$A$2:$A$5969,$A495,Games!$I$2:$I$5969)+SUMIF(Games!$B$2:$B$5969,$A495,Games!$J$2:$J$5969)</f>
        <v>0</v>
      </c>
      <c r="C495" s="0" t="n">
        <f aca="false">COUNTIF(Games!$A:$A,$A495)+COUNTIF(Games!$B:$B,$A495)-B495</f>
        <v>1</v>
      </c>
      <c r="D495" s="0" t="n">
        <f aca="false">SUMIF(Games!$A$2:$A$5969,$A495,Games!$M$2:$M$5969)+SUMIF(Games!$B$2:$B$5969,$A495,Games!$K$2:$K$5969)</f>
        <v>17</v>
      </c>
      <c r="E495" s="0" t="n">
        <f aca="false">SUMIF(Games!$A$2:$A$5969,$A495,Games!$N$2:$N$5969)+SUMIF(Games!$B$2:$B$5969,$A495,Games!$L$2:$L$5969)</f>
        <v>15</v>
      </c>
      <c r="F495" s="0" t="n">
        <f aca="false">SUMIF(Games!$A$2:$A$5969,$A495,Games!$Q$2:$Q$5969)+SUMIF(Games!$B$2:$B$5969,$A495,Games!$O$2:$O$5969)</f>
        <v>605</v>
      </c>
      <c r="G495" s="0" t="n">
        <f aca="false">SUMIF(Games!$A$2:$A$5969,$A495,Games!$R$2:$R$5969)+SUMIF(Games!$B$2:$B$5969,$A495,Games!$P$2:$P$5969)</f>
        <v>430</v>
      </c>
      <c r="H495" s="0" t="n">
        <f aca="false">SUMIF(Games!$A$2:$A$5969,$A495,Games!$S$2:$S$5969)+SUMIF(Games!$B$2:$B$5969,$A495,Games!$T$2:$T$5969)</f>
        <v>-5.64764492753623</v>
      </c>
      <c r="I495" s="0" t="n">
        <f aca="false">SUMIF(Games!$A$2:$A$5969,$A495,Games!$E$2:$E$5969)+SUMIF(Games!$B$2:$B$5969,$A495,Games!$F$2:$F$5969)</f>
        <v>38</v>
      </c>
      <c r="J495" s="0" t="n">
        <f aca="false">SUMIF(Games!$A$2:$A$5969,$A495,Games!$F$2:$F$5969)+SUMIF(Games!$B$2:$B$5969,$A495,Games!$E$2:$E$5969)</f>
        <v>52</v>
      </c>
      <c r="K495" s="0" t="n">
        <f aca="false">SUMIF(Games!$A$2:$A$5969,$A495,Games!$G$2:$G$5969)+SUMIF(Games!$B$2:$B$5969,$A495,Games!$H$2:$H$5969)</f>
        <v>17</v>
      </c>
      <c r="L495" s="0" t="n">
        <f aca="false">SUMIF(Games!$A$2:$A$5969,$A495,Games!$H$2:$H$5969)+SUMIF(Games!$B$2:$B$5969,$A495,Games!$G$2:$G$5969)</f>
        <v>12</v>
      </c>
      <c r="M495" s="0" t="n">
        <f aca="false">SUMIF(Games!$A:$A,$A495,Games!I:I)</f>
        <v>0</v>
      </c>
      <c r="N495" s="0" t="n">
        <f aca="false">COUNTIF(Games!$A:$A,$A495)-M495</f>
        <v>1</v>
      </c>
    </row>
    <row r="496" customFormat="false" ht="15" hidden="false" customHeight="false" outlineLevel="0" collapsed="false">
      <c r="A496" s="0" t="s">
        <v>514</v>
      </c>
      <c r="B496" s="0" t="n">
        <f aca="false">SUMIF(Games!$A$2:$A$5969,$A496,Games!$I$2:$I$5969)+SUMIF(Games!$B$2:$B$5969,$A496,Games!$J$2:$J$5969)</f>
        <v>0</v>
      </c>
      <c r="C496" s="0" t="n">
        <f aca="false">COUNTIF(Games!$A:$A,$A496)+COUNTIF(Games!$B:$B,$A496)-B496</f>
        <v>1</v>
      </c>
      <c r="D496" s="0" t="n">
        <f aca="false">SUMIF(Games!$A$2:$A$5969,$A496,Games!$M$2:$M$5969)+SUMIF(Games!$B$2:$B$5969,$A496,Games!$K$2:$K$5969)</f>
        <v>13</v>
      </c>
      <c r="E496" s="0" t="n">
        <f aca="false">SUMIF(Games!$A$2:$A$5969,$A496,Games!$N$2:$N$5969)+SUMIF(Games!$B$2:$B$5969,$A496,Games!$L$2:$L$5969)</f>
        <v>19</v>
      </c>
      <c r="F496" s="0" t="n">
        <f aca="false">SUMIF(Games!$A$2:$A$5969,$A496,Games!$Q$2:$Q$5969)+SUMIF(Games!$B$2:$B$5969,$A496,Games!$O$2:$O$5969)</f>
        <v>406</v>
      </c>
      <c r="G496" s="0" t="n">
        <f aca="false">SUMIF(Games!$A$2:$A$5969,$A496,Games!$R$2:$R$5969)+SUMIF(Games!$B$2:$B$5969,$A496,Games!$P$2:$P$5969)</f>
        <v>575</v>
      </c>
      <c r="H496" s="0" t="n">
        <f aca="false">SUMIF(Games!$A$2:$A$5969,$A496,Games!$S$2:$S$5969)+SUMIF(Games!$B$2:$B$5969,$A496,Games!$T$2:$T$5969)</f>
        <v>-4.17622324159021</v>
      </c>
      <c r="I496" s="0" t="n">
        <f aca="false">SUMIF(Games!$A$2:$A$5969,$A496,Games!$E$2:$E$5969)+SUMIF(Games!$B$2:$B$5969,$A496,Games!$F$2:$F$5969)</f>
        <v>37</v>
      </c>
      <c r="J496" s="0" t="n">
        <f aca="false">SUMIF(Games!$A$2:$A$5969,$A496,Games!$F$2:$F$5969)+SUMIF(Games!$B$2:$B$5969,$A496,Games!$E$2:$E$5969)</f>
        <v>52</v>
      </c>
      <c r="K496" s="0" t="n">
        <f aca="false">SUMIF(Games!$A$2:$A$5969,$A496,Games!$G$2:$G$5969)+SUMIF(Games!$B$2:$B$5969,$A496,Games!$H$2:$H$5969)</f>
        <v>14</v>
      </c>
      <c r="L496" s="0" t="n">
        <f aca="false">SUMIF(Games!$A$2:$A$5969,$A496,Games!$H$2:$H$5969)+SUMIF(Games!$B$2:$B$5969,$A496,Games!$G$2:$G$5969)</f>
        <v>14</v>
      </c>
      <c r="M496" s="0" t="n">
        <f aca="false">SUMIF(Games!$A:$A,$A496,Games!I:I)</f>
        <v>0</v>
      </c>
      <c r="N496" s="0" t="n">
        <f aca="false">COUNTIF(Games!$A:$A,$A496)-M496</f>
        <v>1</v>
      </c>
    </row>
    <row r="497" customFormat="false" ht="15" hidden="false" customHeight="false" outlineLevel="0" collapsed="false">
      <c r="A497" s="0" t="s">
        <v>696</v>
      </c>
      <c r="B497" s="0" t="n">
        <f aca="false">SUMIF(Games!$A$2:$A$5969,$A497,Games!$I$2:$I$5969)+SUMIF(Games!$B$2:$B$5969,$A497,Games!$J$2:$J$5969)</f>
        <v>0</v>
      </c>
      <c r="C497" s="0" t="n">
        <f aca="false">COUNTIF(Games!$A:$A,$A497)+COUNTIF(Games!$B:$B,$A497)-B497</f>
        <v>1</v>
      </c>
      <c r="D497" s="0" t="n">
        <f aca="false">SUMIF(Games!$A$2:$A$5969,$A497,Games!$M$2:$M$5969)+SUMIF(Games!$B$2:$B$5969,$A497,Games!$K$2:$K$5969)</f>
        <v>12</v>
      </c>
      <c r="E497" s="0" t="n">
        <f aca="false">SUMIF(Games!$A$2:$A$5969,$A497,Games!$N$2:$N$5969)+SUMIF(Games!$B$2:$B$5969,$A497,Games!$L$2:$L$5969)</f>
        <v>16</v>
      </c>
      <c r="F497" s="0" t="n">
        <f aca="false">SUMIF(Games!$A$2:$A$5969,$A497,Games!$Q$2:$Q$5969)+SUMIF(Games!$B$2:$B$5969,$A497,Games!$O$2:$O$5969)</f>
        <v>387</v>
      </c>
      <c r="G497" s="0" t="n">
        <f aca="false">SUMIF(Games!$A$2:$A$5969,$A497,Games!$R$2:$R$5969)+SUMIF(Games!$B$2:$B$5969,$A497,Games!$P$2:$P$5969)</f>
        <v>392</v>
      </c>
      <c r="H497" s="0" t="n">
        <f aca="false">SUMIF(Games!$A$2:$A$5969,$A497,Games!$S$2:$S$5969)+SUMIF(Games!$B$2:$B$5969,$A497,Games!$T$2:$T$5969)</f>
        <v>-8.62644415917843</v>
      </c>
      <c r="I497" s="0" t="n">
        <f aca="false">SUMIF(Games!$A$2:$A$5969,$A497,Games!$E$2:$E$5969)+SUMIF(Games!$B$2:$B$5969,$A497,Games!$F$2:$F$5969)</f>
        <v>33</v>
      </c>
      <c r="J497" s="0" t="n">
        <f aca="false">SUMIF(Games!$A$2:$A$5969,$A497,Games!$F$2:$F$5969)+SUMIF(Games!$B$2:$B$5969,$A497,Games!$E$2:$E$5969)</f>
        <v>44</v>
      </c>
      <c r="K497" s="0" t="n">
        <f aca="false">SUMIF(Games!$A$2:$A$5969,$A497,Games!$G$2:$G$5969)+SUMIF(Games!$B$2:$B$5969,$A497,Games!$H$2:$H$5969)</f>
        <v>15</v>
      </c>
      <c r="L497" s="0" t="n">
        <f aca="false">SUMIF(Games!$A$2:$A$5969,$A497,Games!$H$2:$H$5969)+SUMIF(Games!$B$2:$B$5969,$A497,Games!$G$2:$G$5969)</f>
        <v>9</v>
      </c>
      <c r="M497" s="0" t="n">
        <f aca="false">SUMIF(Games!$A:$A,$A497,Games!I:I)</f>
        <v>0</v>
      </c>
      <c r="N497" s="0" t="n">
        <f aca="false">COUNTIF(Games!$A:$A,$A497)-M497</f>
        <v>1</v>
      </c>
    </row>
    <row r="498" customFormat="false" ht="15" hidden="false" customHeight="false" outlineLevel="0" collapsed="false">
      <c r="A498" s="0" t="s">
        <v>662</v>
      </c>
      <c r="B498" s="0" t="n">
        <f aca="false">SUMIF(Games!$A$2:$A$5969,$A498,Games!$I$2:$I$5969)+SUMIF(Games!$B$2:$B$5969,$A498,Games!$J$2:$J$5969)</f>
        <v>0</v>
      </c>
      <c r="C498" s="0" t="n">
        <f aca="false">COUNTIF(Games!$A:$A,$A498)+COUNTIF(Games!$B:$B,$A498)-B498</f>
        <v>1</v>
      </c>
      <c r="D498" s="0" t="n">
        <f aca="false">SUMIF(Games!$A$2:$A$5969,$A498,Games!$M$2:$M$5969)+SUMIF(Games!$B$2:$B$5969,$A498,Games!$K$2:$K$5969)</f>
        <v>20</v>
      </c>
      <c r="E498" s="0" t="n">
        <f aca="false">SUMIF(Games!$A$2:$A$5969,$A498,Games!$N$2:$N$5969)+SUMIF(Games!$B$2:$B$5969,$A498,Games!$L$2:$L$5969)</f>
        <v>14</v>
      </c>
      <c r="F498" s="0" t="n">
        <f aca="false">SUMIF(Games!$A$2:$A$5969,$A498,Games!$Q$2:$Q$5969)+SUMIF(Games!$B$2:$B$5969,$A498,Games!$O$2:$O$5969)</f>
        <v>504</v>
      </c>
      <c r="G498" s="0" t="n">
        <f aca="false">SUMIF(Games!$A$2:$A$5969,$A498,Games!$R$2:$R$5969)+SUMIF(Games!$B$2:$B$5969,$A498,Games!$P$2:$P$5969)</f>
        <v>516</v>
      </c>
      <c r="H498" s="0" t="n">
        <f aca="false">SUMIF(Games!$A$2:$A$5969,$A498,Games!$S$2:$S$5969)+SUMIF(Games!$B$2:$B$5969,$A498,Games!$T$2:$T$5969)</f>
        <v>-6.24913494809689</v>
      </c>
      <c r="I498" s="0" t="n">
        <f aca="false">SUMIF(Games!$A$2:$A$5969,$A498,Games!$E$2:$E$5969)+SUMIF(Games!$B$2:$B$5969,$A498,Games!$F$2:$F$5969)</f>
        <v>36</v>
      </c>
      <c r="J498" s="0" t="n">
        <f aca="false">SUMIF(Games!$A$2:$A$5969,$A498,Games!$F$2:$F$5969)+SUMIF(Games!$B$2:$B$5969,$A498,Games!$E$2:$E$5969)</f>
        <v>52</v>
      </c>
      <c r="K498" s="0" t="n">
        <f aca="false">SUMIF(Games!$A$2:$A$5969,$A498,Games!$G$2:$G$5969)+SUMIF(Games!$B$2:$B$5969,$A498,Games!$H$2:$H$5969)</f>
        <v>27</v>
      </c>
      <c r="L498" s="0" t="n">
        <f aca="false">SUMIF(Games!$A$2:$A$5969,$A498,Games!$H$2:$H$5969)+SUMIF(Games!$B$2:$B$5969,$A498,Games!$G$2:$G$5969)</f>
        <v>16</v>
      </c>
      <c r="M498" s="0" t="n">
        <f aca="false">SUMIF(Games!$A:$A,$A498,Games!I:I)</f>
        <v>0</v>
      </c>
      <c r="N498" s="0" t="n">
        <f aca="false">COUNTIF(Games!$A:$A,$A498)-M498</f>
        <v>1</v>
      </c>
    </row>
    <row r="499" customFormat="false" ht="15" hidden="false" customHeight="false" outlineLevel="0" collapsed="false">
      <c r="A499" s="0" t="s">
        <v>441</v>
      </c>
      <c r="B499" s="0" t="n">
        <f aca="false">SUMIF(Games!$A$2:$A$5969,$A499,Games!$I$2:$I$5969)+SUMIF(Games!$B$2:$B$5969,$A499,Games!$J$2:$J$5969)</f>
        <v>0</v>
      </c>
      <c r="C499" s="0" t="n">
        <f aca="false">COUNTIF(Games!$A:$A,$A499)+COUNTIF(Games!$B:$B,$A499)-B499</f>
        <v>3</v>
      </c>
      <c r="D499" s="0" t="n">
        <f aca="false">SUMIF(Games!$A$2:$A$5969,$A499,Games!$M$2:$M$5969)+SUMIF(Games!$B$2:$B$5969,$A499,Games!$K$2:$K$5969)</f>
        <v>42</v>
      </c>
      <c r="E499" s="0" t="n">
        <f aca="false">SUMIF(Games!$A$2:$A$5969,$A499,Games!$N$2:$N$5969)+SUMIF(Games!$B$2:$B$5969,$A499,Games!$L$2:$L$5969)</f>
        <v>51</v>
      </c>
      <c r="F499" s="0" t="n">
        <f aca="false">SUMIF(Games!$A$2:$A$5969,$A499,Games!$Q$2:$Q$5969)+SUMIF(Games!$B$2:$B$5969,$A499,Games!$O$2:$O$5969)</f>
        <v>1440</v>
      </c>
      <c r="G499" s="0" t="n">
        <f aca="false">SUMIF(Games!$A$2:$A$5969,$A499,Games!$R$2:$R$5969)+SUMIF(Games!$B$2:$B$5969,$A499,Games!$P$2:$P$5969)</f>
        <v>1391</v>
      </c>
      <c r="H499" s="0" t="n">
        <f aca="false">SUMIF(Games!$A$2:$A$5969,$A499,Games!$S$2:$S$5969)+SUMIF(Games!$B$2:$B$5969,$A499,Games!$T$2:$T$5969)</f>
        <v>-24.7023324729852</v>
      </c>
      <c r="I499" s="0" t="n">
        <f aca="false">SUMIF(Games!$A$2:$A$5969,$A499,Games!$E$2:$E$5969)+SUMIF(Games!$B$2:$B$5969,$A499,Games!$F$2:$F$5969)</f>
        <v>79</v>
      </c>
      <c r="J499" s="0" t="n">
        <f aca="false">SUMIF(Games!$A$2:$A$5969,$A499,Games!$F$2:$F$5969)+SUMIF(Games!$B$2:$B$5969,$A499,Games!$E$2:$E$5969)</f>
        <v>135</v>
      </c>
      <c r="K499" s="0" t="n">
        <f aca="false">SUMIF(Games!$A$2:$A$5969,$A499,Games!$G$2:$G$5969)+SUMIF(Games!$B$2:$B$5969,$A499,Games!$H$2:$H$5969)</f>
        <v>71</v>
      </c>
      <c r="L499" s="0" t="n">
        <f aca="false">SUMIF(Games!$A$2:$A$5969,$A499,Games!$H$2:$H$5969)+SUMIF(Games!$B$2:$B$5969,$A499,Games!$G$2:$G$5969)</f>
        <v>46</v>
      </c>
      <c r="M499" s="0" t="n">
        <f aca="false">SUMIF(Games!$A:$A,$A499,Games!I:I)</f>
        <v>0</v>
      </c>
      <c r="N499" s="0" t="n">
        <f aca="false">COUNTIF(Games!$A:$A,$A499)-M499</f>
        <v>3</v>
      </c>
    </row>
    <row r="500" customFormat="false" ht="15" hidden="false" customHeight="false" outlineLevel="0" collapsed="false">
      <c r="A500" s="0" t="s">
        <v>682</v>
      </c>
      <c r="B500" s="0" t="n">
        <f aca="false">SUMIF(Games!$A$2:$A$5969,$A500,Games!$I$2:$I$5969)+SUMIF(Games!$B$2:$B$5969,$A500,Games!$J$2:$J$5969)</f>
        <v>0</v>
      </c>
      <c r="C500" s="0" t="n">
        <f aca="false">COUNTIF(Games!$A:$A,$A500)+COUNTIF(Games!$B:$B,$A500)-B500</f>
        <v>1</v>
      </c>
      <c r="D500" s="0" t="n">
        <f aca="false">SUMIF(Games!$A$2:$A$5969,$A500,Games!$M$2:$M$5969)+SUMIF(Games!$B$2:$B$5969,$A500,Games!$K$2:$K$5969)</f>
        <v>16</v>
      </c>
      <c r="E500" s="0" t="n">
        <f aca="false">SUMIF(Games!$A$2:$A$5969,$A500,Games!$N$2:$N$5969)+SUMIF(Games!$B$2:$B$5969,$A500,Games!$L$2:$L$5969)</f>
        <v>16</v>
      </c>
      <c r="F500" s="0" t="n">
        <f aca="false">SUMIF(Games!$A$2:$A$5969,$A500,Games!$Q$2:$Q$5969)+SUMIF(Games!$B$2:$B$5969,$A500,Games!$O$2:$O$5969)</f>
        <v>523</v>
      </c>
      <c r="G500" s="0" t="n">
        <f aca="false">SUMIF(Games!$A$2:$A$5969,$A500,Games!$R$2:$R$5969)+SUMIF(Games!$B$2:$B$5969,$A500,Games!$P$2:$P$5969)</f>
        <v>476</v>
      </c>
      <c r="H500" s="0" t="n">
        <f aca="false">SUMIF(Games!$A$2:$A$5969,$A500,Games!$S$2:$S$5969)+SUMIF(Games!$B$2:$B$5969,$A500,Games!$T$2:$T$5969)</f>
        <v>-7.14714714714715</v>
      </c>
      <c r="I500" s="0" t="n">
        <f aca="false">SUMIF(Games!$A$2:$A$5969,$A500,Games!$E$2:$E$5969)+SUMIF(Games!$B$2:$B$5969,$A500,Games!$F$2:$F$5969)</f>
        <v>23</v>
      </c>
      <c r="J500" s="0" t="n">
        <f aca="false">SUMIF(Games!$A$2:$A$5969,$A500,Games!$F$2:$F$5969)+SUMIF(Games!$B$2:$B$5969,$A500,Games!$E$2:$E$5969)</f>
        <v>47</v>
      </c>
      <c r="K500" s="0" t="n">
        <f aca="false">SUMIF(Games!$A$2:$A$5969,$A500,Games!$G$2:$G$5969)+SUMIF(Games!$B$2:$B$5969,$A500,Games!$H$2:$H$5969)</f>
        <v>16</v>
      </c>
      <c r="L500" s="0" t="n">
        <f aca="false">SUMIF(Games!$A$2:$A$5969,$A500,Games!$H$2:$H$5969)+SUMIF(Games!$B$2:$B$5969,$A500,Games!$G$2:$G$5969)</f>
        <v>15</v>
      </c>
      <c r="M500" s="0" t="n">
        <f aca="false">SUMIF(Games!$A:$A,$A500,Games!I:I)</f>
        <v>0</v>
      </c>
      <c r="N500" s="0" t="n">
        <f aca="false">COUNTIF(Games!$A:$A,$A500)-M500</f>
        <v>1</v>
      </c>
    </row>
    <row r="501" customFormat="false" ht="15" hidden="false" customHeight="false" outlineLevel="0" collapsed="false">
      <c r="A501" s="0" t="s">
        <v>606</v>
      </c>
      <c r="B501" s="0" t="n">
        <f aca="false">SUMIF(Games!$A$2:$A$5969,$A501,Games!$I$2:$I$5969)+SUMIF(Games!$B$2:$B$5969,$A501,Games!$J$2:$J$5969)</f>
        <v>0</v>
      </c>
      <c r="C501" s="0" t="n">
        <f aca="false">COUNTIF(Games!$A:$A,$A501)+COUNTIF(Games!$B:$B,$A501)-B501</f>
        <v>2</v>
      </c>
      <c r="D501" s="0" t="n">
        <f aca="false">SUMIF(Games!$A$2:$A$5969,$A501,Games!$M$2:$M$5969)+SUMIF(Games!$B$2:$B$5969,$A501,Games!$K$2:$K$5969)</f>
        <v>49</v>
      </c>
      <c r="E501" s="0" t="n">
        <f aca="false">SUMIF(Games!$A$2:$A$5969,$A501,Games!$N$2:$N$5969)+SUMIF(Games!$B$2:$B$5969,$A501,Games!$L$2:$L$5969)</f>
        <v>19</v>
      </c>
      <c r="F501" s="0" t="n">
        <f aca="false">SUMIF(Games!$A$2:$A$5969,$A501,Games!$Q$2:$Q$5969)+SUMIF(Games!$B$2:$B$5969,$A501,Games!$O$2:$O$5969)</f>
        <v>1011</v>
      </c>
      <c r="G501" s="0" t="n">
        <f aca="false">SUMIF(Games!$A$2:$A$5969,$A501,Games!$R$2:$R$5969)+SUMIF(Games!$B$2:$B$5969,$A501,Games!$P$2:$P$5969)</f>
        <v>1041</v>
      </c>
      <c r="H501" s="0" t="n">
        <f aca="false">SUMIF(Games!$A$2:$A$5969,$A501,Games!$S$2:$S$5969)+SUMIF(Games!$B$2:$B$5969,$A501,Games!$T$2:$T$5969)</f>
        <v>-7.95583405776103</v>
      </c>
      <c r="I501" s="0" t="n">
        <f aca="false">SUMIF(Games!$A$2:$A$5969,$A501,Games!$E$2:$E$5969)+SUMIF(Games!$B$2:$B$5969,$A501,Games!$F$2:$F$5969)</f>
        <v>58</v>
      </c>
      <c r="J501" s="0" t="n">
        <f aca="false">SUMIF(Games!$A$2:$A$5969,$A501,Games!$F$2:$F$5969)+SUMIF(Games!$B$2:$B$5969,$A501,Games!$E$2:$E$5969)</f>
        <v>84</v>
      </c>
      <c r="K501" s="0" t="n">
        <f aca="false">SUMIF(Games!$A$2:$A$5969,$A501,Games!$G$2:$G$5969)+SUMIF(Games!$B$2:$B$5969,$A501,Games!$H$2:$H$5969)</f>
        <v>46</v>
      </c>
      <c r="L501" s="0" t="n">
        <f aca="false">SUMIF(Games!$A$2:$A$5969,$A501,Games!$H$2:$H$5969)+SUMIF(Games!$B$2:$B$5969,$A501,Games!$G$2:$G$5969)</f>
        <v>32</v>
      </c>
      <c r="M501" s="0" t="n">
        <f aca="false">SUMIF(Games!$A:$A,$A501,Games!I:I)</f>
        <v>0</v>
      </c>
      <c r="N501" s="0" t="n">
        <f aca="false">COUNTIF(Games!$A:$A,$A501)-M501</f>
        <v>2</v>
      </c>
    </row>
    <row r="502" customFormat="false" ht="15" hidden="false" customHeight="false" outlineLevel="0" collapsed="false">
      <c r="A502" s="0" t="s">
        <v>472</v>
      </c>
      <c r="B502" s="0" t="n">
        <f aca="false">SUMIF(Games!$A$2:$A$5969,$A502,Games!$I$2:$I$5969)+SUMIF(Games!$B$2:$B$5969,$A502,Games!$J$2:$J$5969)</f>
        <v>1</v>
      </c>
      <c r="C502" s="0" t="n">
        <f aca="false">COUNTIF(Games!$A:$A,$A502)+COUNTIF(Games!$B:$B,$A502)-B502</f>
        <v>0</v>
      </c>
      <c r="D502" s="0" t="n">
        <f aca="false">SUMIF(Games!$A$2:$A$5969,$A502,Games!$M$2:$M$5969)+SUMIF(Games!$B$2:$B$5969,$A502,Games!$K$2:$K$5969)</f>
        <v>14</v>
      </c>
      <c r="E502" s="0" t="n">
        <f aca="false">SUMIF(Games!$A$2:$A$5969,$A502,Games!$N$2:$N$5969)+SUMIF(Games!$B$2:$B$5969,$A502,Games!$L$2:$L$5969)</f>
        <v>19</v>
      </c>
      <c r="F502" s="0" t="n">
        <f aca="false">SUMIF(Games!$A$2:$A$5969,$A502,Games!$Q$2:$Q$5969)+SUMIF(Games!$B$2:$B$5969,$A502,Games!$O$2:$O$5969)</f>
        <v>464</v>
      </c>
      <c r="G502" s="0" t="n">
        <f aca="false">SUMIF(Games!$A$2:$A$5969,$A502,Games!$R$2:$R$5969)+SUMIF(Games!$B$2:$B$5969,$A502,Games!$P$2:$P$5969)</f>
        <v>530</v>
      </c>
      <c r="H502" s="0" t="n">
        <f aca="false">SUMIF(Games!$A$2:$A$5969,$A502,Games!$S$2:$S$5969)+SUMIF(Games!$B$2:$B$5969,$A502,Games!$T$2:$T$5969)</f>
        <v>0.594110115236876</v>
      </c>
      <c r="I502" s="0" t="n">
        <f aca="false">SUMIF(Games!$A$2:$A$5969,$A502,Games!$E$2:$E$5969)+SUMIF(Games!$B$2:$B$5969,$A502,Games!$F$2:$F$5969)</f>
        <v>32</v>
      </c>
      <c r="J502" s="0" t="n">
        <f aca="false">SUMIF(Games!$A$2:$A$5969,$A502,Games!$F$2:$F$5969)+SUMIF(Games!$B$2:$B$5969,$A502,Games!$E$2:$E$5969)</f>
        <v>49</v>
      </c>
      <c r="K502" s="0" t="n">
        <f aca="false">SUMIF(Games!$A$2:$A$5969,$A502,Games!$G$2:$G$5969)+SUMIF(Games!$B$2:$B$5969,$A502,Games!$H$2:$H$5969)</f>
        <v>16</v>
      </c>
      <c r="L502" s="0" t="n">
        <f aca="false">SUMIF(Games!$A$2:$A$5969,$A502,Games!$H$2:$H$5969)+SUMIF(Games!$B$2:$B$5969,$A502,Games!$G$2:$G$5969)</f>
        <v>26</v>
      </c>
      <c r="M502" s="0" t="n">
        <f aca="false">SUMIF(Games!$A:$A,$A502,Games!I:I)</f>
        <v>1</v>
      </c>
      <c r="N502" s="0" t="n">
        <f aca="false">COUNTIF(Games!$A:$A,$A502)-M502</f>
        <v>0</v>
      </c>
    </row>
    <row r="503" customFormat="false" ht="15" hidden="false" customHeight="false" outlineLevel="0" collapsed="false">
      <c r="A503" s="0" t="s">
        <v>612</v>
      </c>
      <c r="B503" s="0" t="n">
        <f aca="false">SUMIF(Games!$A$2:$A$5969,$A503,Games!$I$2:$I$5969)+SUMIF(Games!$B$2:$B$5969,$A503,Games!$J$2:$J$5969)</f>
        <v>0</v>
      </c>
      <c r="C503" s="0" t="n">
        <f aca="false">COUNTIF(Games!$A:$A,$A503)+COUNTIF(Games!$B:$B,$A503)-B503</f>
        <v>1</v>
      </c>
      <c r="D503" s="0" t="n">
        <f aca="false">SUMIF(Games!$A$2:$A$5969,$A503,Games!$M$2:$M$5969)+SUMIF(Games!$B$2:$B$5969,$A503,Games!$K$2:$K$5969)</f>
        <v>4</v>
      </c>
      <c r="E503" s="0" t="n">
        <f aca="false">SUMIF(Games!$A$2:$A$5969,$A503,Games!$N$2:$N$5969)+SUMIF(Games!$B$2:$B$5969,$A503,Games!$L$2:$L$5969)</f>
        <v>25</v>
      </c>
      <c r="F503" s="0" t="n">
        <f aca="false">SUMIF(Games!$A$2:$A$5969,$A503,Games!$Q$2:$Q$5969)+SUMIF(Games!$B$2:$B$5969,$A503,Games!$O$2:$O$5969)</f>
        <v>425</v>
      </c>
      <c r="G503" s="0" t="n">
        <f aca="false">SUMIF(Games!$A$2:$A$5969,$A503,Games!$R$2:$R$5969)+SUMIF(Games!$B$2:$B$5969,$A503,Games!$P$2:$P$5969)</f>
        <v>394</v>
      </c>
      <c r="H503" s="0" t="n">
        <f aca="false">SUMIF(Games!$A$2:$A$5969,$A503,Games!$S$2:$S$5969)+SUMIF(Games!$B$2:$B$5969,$A503,Games!$T$2:$T$5969)</f>
        <v>-4.56191318260284</v>
      </c>
      <c r="I503" s="0" t="n">
        <f aca="false">SUMIF(Games!$A$2:$A$5969,$A503,Games!$E$2:$E$5969)+SUMIF(Games!$B$2:$B$5969,$A503,Games!$F$2:$F$5969)</f>
        <v>30</v>
      </c>
      <c r="J503" s="0" t="n">
        <f aca="false">SUMIF(Games!$A$2:$A$5969,$A503,Games!$F$2:$F$5969)+SUMIF(Games!$B$2:$B$5969,$A503,Games!$E$2:$E$5969)</f>
        <v>34</v>
      </c>
      <c r="K503" s="0" t="n">
        <f aca="false">SUMIF(Games!$A$2:$A$5969,$A503,Games!$G$2:$G$5969)+SUMIF(Games!$B$2:$B$5969,$A503,Games!$H$2:$H$5969)</f>
        <v>17</v>
      </c>
      <c r="L503" s="0" t="n">
        <f aca="false">SUMIF(Games!$A$2:$A$5969,$A503,Games!$H$2:$H$5969)+SUMIF(Games!$B$2:$B$5969,$A503,Games!$G$2:$G$5969)</f>
        <v>15</v>
      </c>
      <c r="M503" s="0" t="n">
        <f aca="false">SUMIF(Games!$A:$A,$A503,Games!I:I)</f>
        <v>0</v>
      </c>
      <c r="N503" s="0" t="n">
        <f aca="false">COUNTIF(Games!$A:$A,$A503)-M503</f>
        <v>1</v>
      </c>
    </row>
    <row r="504" customFormat="false" ht="15" hidden="false" customHeight="false" outlineLevel="0" collapsed="false">
      <c r="A504" s="0" t="s">
        <v>417</v>
      </c>
      <c r="B504" s="0" t="n">
        <f aca="false">SUMIF(Games!$A$2:$A$5969,$A504,Games!$I$2:$I$5969)+SUMIF(Games!$B$2:$B$5969,$A504,Games!$J$2:$J$5969)</f>
        <v>0</v>
      </c>
      <c r="C504" s="0" t="n">
        <f aca="false">COUNTIF(Games!$A:$A,$A504)+COUNTIF(Games!$B:$B,$A504)-B504</f>
        <v>1</v>
      </c>
      <c r="D504" s="0" t="n">
        <f aca="false">SUMIF(Games!$A$2:$A$5969,$A504,Games!$M$2:$M$5969)+SUMIF(Games!$B$2:$B$5969,$A504,Games!$K$2:$K$5969)</f>
        <v>18</v>
      </c>
      <c r="E504" s="0" t="n">
        <f aca="false">SUMIF(Games!$A$2:$A$5969,$A504,Games!$N$2:$N$5969)+SUMIF(Games!$B$2:$B$5969,$A504,Games!$L$2:$L$5969)</f>
        <v>14</v>
      </c>
      <c r="F504" s="0" t="n">
        <f aca="false">SUMIF(Games!$A$2:$A$5969,$A504,Games!$Q$2:$Q$5969)+SUMIF(Games!$B$2:$B$5969,$A504,Games!$O$2:$O$5969)</f>
        <v>490</v>
      </c>
      <c r="G504" s="0" t="n">
        <f aca="false">SUMIF(Games!$A$2:$A$5969,$A504,Games!$R$2:$R$5969)+SUMIF(Games!$B$2:$B$5969,$A504,Games!$P$2:$P$5969)</f>
        <v>466</v>
      </c>
      <c r="H504" s="0" t="n">
        <f aca="false">SUMIF(Games!$A$2:$A$5969,$A504,Games!$S$2:$S$5969)+SUMIF(Games!$B$2:$B$5969,$A504,Games!$T$2:$T$5969)</f>
        <v>-1.91932531380753</v>
      </c>
      <c r="I504" s="0" t="n">
        <f aca="false">SUMIF(Games!$A$2:$A$5969,$A504,Games!$E$2:$E$5969)+SUMIF(Games!$B$2:$B$5969,$A504,Games!$F$2:$F$5969)</f>
        <v>34</v>
      </c>
      <c r="J504" s="0" t="n">
        <f aca="false">SUMIF(Games!$A$2:$A$5969,$A504,Games!$F$2:$F$5969)+SUMIF(Games!$B$2:$B$5969,$A504,Games!$E$2:$E$5969)</f>
        <v>39</v>
      </c>
      <c r="K504" s="0" t="n">
        <f aca="false">SUMIF(Games!$A$2:$A$5969,$A504,Games!$G$2:$G$5969)+SUMIF(Games!$B$2:$B$5969,$A504,Games!$H$2:$H$5969)</f>
        <v>19</v>
      </c>
      <c r="L504" s="0" t="n">
        <f aca="false">SUMIF(Games!$A$2:$A$5969,$A504,Games!$H$2:$H$5969)+SUMIF(Games!$B$2:$B$5969,$A504,Games!$G$2:$G$5969)</f>
        <v>14</v>
      </c>
      <c r="M504" s="0" t="n">
        <f aca="false">SUMIF(Games!$A:$A,$A504,Games!I:I)</f>
        <v>0</v>
      </c>
      <c r="N504" s="0" t="n">
        <f aca="false">COUNTIF(Games!$A:$A,$A504)-M504</f>
        <v>1</v>
      </c>
    </row>
    <row r="505" customFormat="false" ht="15" hidden="false" customHeight="false" outlineLevel="0" collapsed="false">
      <c r="A505" s="0" t="s">
        <v>570</v>
      </c>
      <c r="B505" s="0" t="n">
        <f aca="false">SUMIF(Games!$A$2:$A$5969,$A505,Games!$I$2:$I$5969)+SUMIF(Games!$B$2:$B$5969,$A505,Games!$J$2:$J$5969)</f>
        <v>0</v>
      </c>
      <c r="C505" s="0" t="n">
        <f aca="false">COUNTIF(Games!$A:$A,$A505)+COUNTIF(Games!$B:$B,$A505)-B505</f>
        <v>1</v>
      </c>
      <c r="D505" s="0" t="n">
        <f aca="false">SUMIF(Games!$A$2:$A$5969,$A505,Games!$M$2:$M$5969)+SUMIF(Games!$B$2:$B$5969,$A505,Games!$K$2:$K$5969)</f>
        <v>27</v>
      </c>
      <c r="E505" s="0" t="n">
        <f aca="false">SUMIF(Games!$A$2:$A$5969,$A505,Games!$N$2:$N$5969)+SUMIF(Games!$B$2:$B$5969,$A505,Games!$L$2:$L$5969)</f>
        <v>8</v>
      </c>
      <c r="F505" s="0" t="n">
        <f aca="false">SUMIF(Games!$A$2:$A$5969,$A505,Games!$Q$2:$Q$5969)+SUMIF(Games!$B$2:$B$5969,$A505,Games!$O$2:$O$5969)</f>
        <v>551</v>
      </c>
      <c r="G505" s="0" t="n">
        <f aca="false">SUMIF(Games!$A$2:$A$5969,$A505,Games!$R$2:$R$5969)+SUMIF(Games!$B$2:$B$5969,$A505,Games!$P$2:$P$5969)</f>
        <v>544</v>
      </c>
      <c r="H505" s="0" t="n">
        <f aca="false">SUMIF(Games!$A$2:$A$5969,$A505,Games!$S$2:$S$5969)+SUMIF(Games!$B$2:$B$5969,$A505,Games!$T$2:$T$5969)</f>
        <v>-3.40665362035225</v>
      </c>
      <c r="I505" s="0" t="n">
        <f aca="false">SUMIF(Games!$A$2:$A$5969,$A505,Games!$E$2:$E$5969)+SUMIF(Games!$B$2:$B$5969,$A505,Games!$F$2:$F$5969)</f>
        <v>31</v>
      </c>
      <c r="J505" s="0" t="n">
        <f aca="false">SUMIF(Games!$A$2:$A$5969,$A505,Games!$F$2:$F$5969)+SUMIF(Games!$B$2:$B$5969,$A505,Games!$E$2:$E$5969)</f>
        <v>50</v>
      </c>
      <c r="K505" s="0" t="n">
        <f aca="false">SUMIF(Games!$A$2:$A$5969,$A505,Games!$G$2:$G$5969)+SUMIF(Games!$B$2:$B$5969,$A505,Games!$H$2:$H$5969)</f>
        <v>14</v>
      </c>
      <c r="L505" s="0" t="n">
        <f aca="false">SUMIF(Games!$A$2:$A$5969,$A505,Games!$H$2:$H$5969)+SUMIF(Games!$B$2:$B$5969,$A505,Games!$G$2:$G$5969)</f>
        <v>14</v>
      </c>
      <c r="M505" s="0" t="n">
        <f aca="false">SUMIF(Games!$A:$A,$A505,Games!I:I)</f>
        <v>0</v>
      </c>
      <c r="N505" s="0" t="n">
        <f aca="false">COUNTIF(Games!$A:$A,$A505)-M505</f>
        <v>1</v>
      </c>
    </row>
    <row r="506" customFormat="false" ht="15" hidden="false" customHeight="false" outlineLevel="0" collapsed="false">
      <c r="A506" s="0" t="s">
        <v>639</v>
      </c>
      <c r="B506" s="0" t="n">
        <f aca="false">SUMIF(Games!$A$2:$A$5969,$A506,Games!$I$2:$I$5969)+SUMIF(Games!$B$2:$B$5969,$A506,Games!$J$2:$J$5969)</f>
        <v>0</v>
      </c>
      <c r="C506" s="0" t="n">
        <f aca="false">COUNTIF(Games!$A:$A,$A506)+COUNTIF(Games!$B:$B,$A506)-B506</f>
        <v>1</v>
      </c>
      <c r="D506" s="0" t="n">
        <f aca="false">SUMIF(Games!$A$2:$A$5969,$A506,Games!$M$2:$M$5969)+SUMIF(Games!$B$2:$B$5969,$A506,Games!$K$2:$K$5969)</f>
        <v>6</v>
      </c>
      <c r="E506" s="0" t="n">
        <f aca="false">SUMIF(Games!$A$2:$A$5969,$A506,Games!$N$2:$N$5969)+SUMIF(Games!$B$2:$B$5969,$A506,Games!$L$2:$L$5969)</f>
        <v>26</v>
      </c>
      <c r="F506" s="0" t="n">
        <f aca="false">SUMIF(Games!$A$2:$A$5969,$A506,Games!$Q$2:$Q$5969)+SUMIF(Games!$B$2:$B$5969,$A506,Games!$O$2:$O$5969)</f>
        <v>483</v>
      </c>
      <c r="G506" s="0" t="n">
        <f aca="false">SUMIF(Games!$A$2:$A$5969,$A506,Games!$R$2:$R$5969)+SUMIF(Games!$B$2:$B$5969,$A506,Games!$P$2:$P$5969)</f>
        <v>480</v>
      </c>
      <c r="H506" s="0" t="n">
        <f aca="false">SUMIF(Games!$A$2:$A$5969,$A506,Games!$S$2:$S$5969)+SUMIF(Games!$B$2:$B$5969,$A506,Games!$T$2:$T$5969)</f>
        <v>-12.1495327102804</v>
      </c>
      <c r="I506" s="0" t="n">
        <f aca="false">SUMIF(Games!$A$2:$A$5969,$A506,Games!$E$2:$E$5969)+SUMIF(Games!$B$2:$B$5969,$A506,Games!$F$2:$F$5969)</f>
        <v>39</v>
      </c>
      <c r="J506" s="0" t="n">
        <f aca="false">SUMIF(Games!$A$2:$A$5969,$A506,Games!$F$2:$F$5969)+SUMIF(Games!$B$2:$B$5969,$A506,Games!$E$2:$E$5969)</f>
        <v>45</v>
      </c>
      <c r="K506" s="0" t="n">
        <f aca="false">SUMIF(Games!$A$2:$A$5969,$A506,Games!$G$2:$G$5969)+SUMIF(Games!$B$2:$B$5969,$A506,Games!$H$2:$H$5969)</f>
        <v>24</v>
      </c>
      <c r="L506" s="0" t="n">
        <f aca="false">SUMIF(Games!$A$2:$A$5969,$A506,Games!$H$2:$H$5969)+SUMIF(Games!$B$2:$B$5969,$A506,Games!$G$2:$G$5969)</f>
        <v>6</v>
      </c>
      <c r="M506" s="0" t="n">
        <f aca="false">SUMIF(Games!$A:$A,$A506,Games!I:I)</f>
        <v>0</v>
      </c>
      <c r="N506" s="0" t="n">
        <f aca="false">COUNTIF(Games!$A:$A,$A506)-M506</f>
        <v>1</v>
      </c>
    </row>
    <row r="507" customFormat="false" ht="15" hidden="false" customHeight="false" outlineLevel="0" collapsed="false">
      <c r="A507" s="0" t="s">
        <v>627</v>
      </c>
      <c r="B507" s="0" t="n">
        <f aca="false">SUMIF(Games!$A$2:$A$5969,$A507,Games!$I$2:$I$5969)+SUMIF(Games!$B$2:$B$5969,$A507,Games!$J$2:$J$5969)</f>
        <v>0</v>
      </c>
      <c r="C507" s="0" t="n">
        <f aca="false">COUNTIF(Games!$A:$A,$A507)+COUNTIF(Games!$B:$B,$A507)-B507</f>
        <v>1</v>
      </c>
      <c r="D507" s="0" t="n">
        <f aca="false">SUMIF(Games!$A$2:$A$5969,$A507,Games!$M$2:$M$5969)+SUMIF(Games!$B$2:$B$5969,$A507,Games!$K$2:$K$5969)</f>
        <v>6</v>
      </c>
      <c r="E507" s="0" t="n">
        <f aca="false">SUMIF(Games!$A$2:$A$5969,$A507,Games!$N$2:$N$5969)+SUMIF(Games!$B$2:$B$5969,$A507,Games!$L$2:$L$5969)</f>
        <v>26</v>
      </c>
      <c r="F507" s="0" t="n">
        <f aca="false">SUMIF(Games!$A$2:$A$5969,$A507,Games!$Q$2:$Q$5969)+SUMIF(Games!$B$2:$B$5969,$A507,Games!$O$2:$O$5969)</f>
        <v>483</v>
      </c>
      <c r="G507" s="0" t="n">
        <f aca="false">SUMIF(Games!$A$2:$A$5969,$A507,Games!$R$2:$R$5969)+SUMIF(Games!$B$2:$B$5969,$A507,Games!$P$2:$P$5969)</f>
        <v>480</v>
      </c>
      <c r="H507" s="0" t="n">
        <f aca="false">SUMIF(Games!$A$2:$A$5969,$A507,Games!$S$2:$S$5969)+SUMIF(Games!$B$2:$B$5969,$A507,Games!$T$2:$T$5969)</f>
        <v>-8.09968847352025</v>
      </c>
      <c r="I507" s="0" t="n">
        <f aca="false">SUMIF(Games!$A$2:$A$5969,$A507,Games!$E$2:$E$5969)+SUMIF(Games!$B$2:$B$5969,$A507,Games!$F$2:$F$5969)</f>
        <v>29</v>
      </c>
      <c r="J507" s="0" t="n">
        <f aca="false">SUMIF(Games!$A$2:$A$5969,$A507,Games!$F$2:$F$5969)+SUMIF(Games!$B$2:$B$5969,$A507,Games!$E$2:$E$5969)</f>
        <v>43</v>
      </c>
      <c r="K507" s="0" t="n">
        <f aca="false">SUMIF(Games!$A$2:$A$5969,$A507,Games!$G$2:$G$5969)+SUMIF(Games!$B$2:$B$5969,$A507,Games!$H$2:$H$5969)</f>
        <v>18</v>
      </c>
      <c r="L507" s="0" t="n">
        <f aca="false">SUMIF(Games!$A$2:$A$5969,$A507,Games!$H$2:$H$5969)+SUMIF(Games!$B$2:$B$5969,$A507,Games!$G$2:$G$5969)</f>
        <v>18</v>
      </c>
      <c r="M507" s="0" t="n">
        <f aca="false">SUMIF(Games!$A:$A,$A507,Games!I:I)</f>
        <v>0</v>
      </c>
      <c r="N507" s="0" t="n">
        <f aca="false">COUNTIF(Games!$A:$A,$A507)-M507</f>
        <v>1</v>
      </c>
    </row>
    <row r="508" customFormat="false" ht="15" hidden="false" customHeight="false" outlineLevel="0" collapsed="false">
      <c r="A508" s="0" t="s">
        <v>549</v>
      </c>
      <c r="B508" s="0" t="n">
        <f aca="false">SUMIF(Games!$A$2:$A$5969,$A508,Games!$I$2:$I$5969)+SUMIF(Games!$B$2:$B$5969,$A508,Games!$J$2:$J$5969)</f>
        <v>0</v>
      </c>
      <c r="C508" s="0" t="n">
        <f aca="false">COUNTIF(Games!$A:$A,$A508)+COUNTIF(Games!$B:$B,$A508)-B508</f>
        <v>1</v>
      </c>
      <c r="D508" s="0" t="n">
        <f aca="false">SUMIF(Games!$A$2:$A$5969,$A508,Games!$M$2:$M$5969)+SUMIF(Games!$B$2:$B$5969,$A508,Games!$K$2:$K$5969)</f>
        <v>19</v>
      </c>
      <c r="E508" s="0" t="n">
        <f aca="false">SUMIF(Games!$A$2:$A$5969,$A508,Games!$N$2:$N$5969)+SUMIF(Games!$B$2:$B$5969,$A508,Games!$L$2:$L$5969)</f>
        <v>12</v>
      </c>
      <c r="F508" s="0" t="n">
        <f aca="false">SUMIF(Games!$A$2:$A$5969,$A508,Games!$Q$2:$Q$5969)+SUMIF(Games!$B$2:$B$5969,$A508,Games!$O$2:$O$5969)</f>
        <v>461</v>
      </c>
      <c r="G508" s="0" t="n">
        <f aca="false">SUMIF(Games!$A$2:$A$5969,$A508,Games!$R$2:$R$5969)+SUMIF(Games!$B$2:$B$5969,$A508,Games!$P$2:$P$5969)</f>
        <v>472</v>
      </c>
      <c r="H508" s="0" t="n">
        <f aca="false">SUMIF(Games!$A$2:$A$5969,$A508,Games!$S$2:$S$5969)+SUMIF(Games!$B$2:$B$5969,$A508,Games!$T$2:$T$5969)</f>
        <v>-5.8749092417799</v>
      </c>
      <c r="I508" s="0" t="n">
        <f aca="false">SUMIF(Games!$A$2:$A$5969,$A508,Games!$E$2:$E$5969)+SUMIF(Games!$B$2:$B$5969,$A508,Games!$F$2:$F$5969)</f>
        <v>38</v>
      </c>
      <c r="J508" s="0" t="n">
        <f aca="false">SUMIF(Games!$A$2:$A$5969,$A508,Games!$F$2:$F$5969)+SUMIF(Games!$B$2:$B$5969,$A508,Games!$E$2:$E$5969)</f>
        <v>56</v>
      </c>
      <c r="K508" s="0" t="n">
        <f aca="false">SUMIF(Games!$A$2:$A$5969,$A508,Games!$G$2:$G$5969)+SUMIF(Games!$B$2:$B$5969,$A508,Games!$H$2:$H$5969)</f>
        <v>16</v>
      </c>
      <c r="L508" s="0" t="n">
        <f aca="false">SUMIF(Games!$A$2:$A$5969,$A508,Games!$H$2:$H$5969)+SUMIF(Games!$B$2:$B$5969,$A508,Games!$G$2:$G$5969)</f>
        <v>12</v>
      </c>
      <c r="M508" s="0" t="n">
        <f aca="false">SUMIF(Games!$A:$A,$A508,Games!I:I)</f>
        <v>0</v>
      </c>
      <c r="N508" s="0" t="n">
        <f aca="false">COUNTIF(Games!$A:$A,$A508)-M508</f>
        <v>1</v>
      </c>
    </row>
    <row r="509" customFormat="false" ht="15" hidden="false" customHeight="false" outlineLevel="0" collapsed="false">
      <c r="A509" s="0" t="s">
        <v>458</v>
      </c>
      <c r="B509" s="0" t="n">
        <f aca="false">SUMIF(Games!$A$2:$A$5969,$A509,Games!$I$2:$I$5969)+SUMIF(Games!$B$2:$B$5969,$A509,Games!$J$2:$J$5969)</f>
        <v>0</v>
      </c>
      <c r="C509" s="0" t="n">
        <f aca="false">COUNTIF(Games!$A:$A,$A509)+COUNTIF(Games!$B:$B,$A509)-B509</f>
        <v>1</v>
      </c>
      <c r="D509" s="0" t="n">
        <f aca="false">SUMIF(Games!$A$2:$A$5969,$A509,Games!$M$2:$M$5969)+SUMIF(Games!$B$2:$B$5969,$A509,Games!$K$2:$K$5969)</f>
        <v>12</v>
      </c>
      <c r="E509" s="0" t="n">
        <f aca="false">SUMIF(Games!$A$2:$A$5969,$A509,Games!$N$2:$N$5969)+SUMIF(Games!$B$2:$B$5969,$A509,Games!$L$2:$L$5969)</f>
        <v>18</v>
      </c>
      <c r="F509" s="0" t="n">
        <f aca="false">SUMIF(Games!$A$2:$A$5969,$A509,Games!$Q$2:$Q$5969)+SUMIF(Games!$B$2:$B$5969,$A509,Games!$O$2:$O$5969)</f>
        <v>451</v>
      </c>
      <c r="G509" s="0" t="n">
        <f aca="false">SUMIF(Games!$A$2:$A$5969,$A509,Games!$R$2:$R$5969)+SUMIF(Games!$B$2:$B$5969,$A509,Games!$P$2:$P$5969)</f>
        <v>479</v>
      </c>
      <c r="H509" s="0" t="n">
        <f aca="false">SUMIF(Games!$A$2:$A$5969,$A509,Games!$S$2:$S$5969)+SUMIF(Games!$B$2:$B$5969,$A509,Games!$T$2:$T$5969)</f>
        <v>-9.27096774193548</v>
      </c>
      <c r="I509" s="0" t="n">
        <f aca="false">SUMIF(Games!$A$2:$A$5969,$A509,Games!$E$2:$E$5969)+SUMIF(Games!$B$2:$B$5969,$A509,Games!$F$2:$F$5969)</f>
        <v>32</v>
      </c>
      <c r="J509" s="0" t="n">
        <f aca="false">SUMIF(Games!$A$2:$A$5969,$A509,Games!$F$2:$F$5969)+SUMIF(Games!$B$2:$B$5969,$A509,Games!$E$2:$E$5969)</f>
        <v>56</v>
      </c>
      <c r="K509" s="0" t="n">
        <f aca="false">SUMIF(Games!$A$2:$A$5969,$A509,Games!$G$2:$G$5969)+SUMIF(Games!$B$2:$B$5969,$A509,Games!$H$2:$H$5969)</f>
        <v>16</v>
      </c>
      <c r="L509" s="0" t="n">
        <f aca="false">SUMIF(Games!$A$2:$A$5969,$A509,Games!$H$2:$H$5969)+SUMIF(Games!$B$2:$B$5969,$A509,Games!$G$2:$G$5969)</f>
        <v>15</v>
      </c>
      <c r="M509" s="0" t="n">
        <f aca="false">SUMIF(Games!$A:$A,$A509,Games!I:I)</f>
        <v>0</v>
      </c>
      <c r="N509" s="0" t="n">
        <f aca="false">COUNTIF(Games!$A:$A,$A509)-M509</f>
        <v>1</v>
      </c>
    </row>
    <row r="510" customFormat="false" ht="15" hidden="false" customHeight="false" outlineLevel="0" collapsed="false">
      <c r="A510" s="0" t="s">
        <v>455</v>
      </c>
      <c r="B510" s="0" t="n">
        <f aca="false">SUMIF(Games!$A$2:$A$5969,$A510,Games!$I$2:$I$5969)+SUMIF(Games!$B$2:$B$5969,$A510,Games!$J$2:$J$5969)</f>
        <v>0</v>
      </c>
      <c r="C510" s="0" t="n">
        <f aca="false">COUNTIF(Games!$A:$A,$A510)+COUNTIF(Games!$B:$B,$A510)-B510</f>
        <v>2</v>
      </c>
      <c r="D510" s="0" t="n">
        <f aca="false">SUMIF(Games!$A$2:$A$5969,$A510,Games!$M$2:$M$5969)+SUMIF(Games!$B$2:$B$5969,$A510,Games!$K$2:$K$5969)</f>
        <v>41</v>
      </c>
      <c r="E510" s="0" t="n">
        <f aca="false">SUMIF(Games!$A$2:$A$5969,$A510,Games!$N$2:$N$5969)+SUMIF(Games!$B$2:$B$5969,$A510,Games!$L$2:$L$5969)</f>
        <v>26</v>
      </c>
      <c r="F510" s="0" t="n">
        <f aca="false">SUMIF(Games!$A$2:$A$5969,$A510,Games!$Q$2:$Q$5969)+SUMIF(Games!$B$2:$B$5969,$A510,Games!$O$2:$O$5969)</f>
        <v>1010</v>
      </c>
      <c r="G510" s="0" t="n">
        <f aca="false">SUMIF(Games!$A$2:$A$5969,$A510,Games!$R$2:$R$5969)+SUMIF(Games!$B$2:$B$5969,$A510,Games!$P$2:$P$5969)</f>
        <v>956</v>
      </c>
      <c r="H510" s="0" t="n">
        <f aca="false">SUMIF(Games!$A$2:$A$5969,$A510,Games!$S$2:$S$5969)+SUMIF(Games!$B$2:$B$5969,$A510,Games!$T$2:$T$5969)</f>
        <v>-11.0203362743026</v>
      </c>
      <c r="I510" s="0" t="n">
        <f aca="false">SUMIF(Games!$A$2:$A$5969,$A510,Games!$E$2:$E$5969)+SUMIF(Games!$B$2:$B$5969,$A510,Games!$F$2:$F$5969)</f>
        <v>65</v>
      </c>
      <c r="J510" s="0" t="n">
        <f aca="false">SUMIF(Games!$A$2:$A$5969,$A510,Games!$F$2:$F$5969)+SUMIF(Games!$B$2:$B$5969,$A510,Games!$E$2:$E$5969)</f>
        <v>92</v>
      </c>
      <c r="K510" s="0" t="n">
        <f aca="false">SUMIF(Games!$A$2:$A$5969,$A510,Games!$G$2:$G$5969)+SUMIF(Games!$B$2:$B$5969,$A510,Games!$H$2:$H$5969)</f>
        <v>24</v>
      </c>
      <c r="L510" s="0" t="n">
        <f aca="false">SUMIF(Games!$A$2:$A$5969,$A510,Games!$H$2:$H$5969)+SUMIF(Games!$B$2:$B$5969,$A510,Games!$G$2:$G$5969)</f>
        <v>22</v>
      </c>
      <c r="M510" s="0" t="n">
        <f aca="false">SUMIF(Games!$A:$A,$A510,Games!I:I)</f>
        <v>0</v>
      </c>
      <c r="N510" s="0" t="n">
        <f aca="false">COUNTIF(Games!$A:$A,$A510)-M510</f>
        <v>2</v>
      </c>
    </row>
    <row r="511" customFormat="false" ht="15" hidden="false" customHeight="false" outlineLevel="0" collapsed="false">
      <c r="A511" s="0" t="s">
        <v>524</v>
      </c>
      <c r="B511" s="0" t="n">
        <f aca="false">SUMIF(Games!$A$2:$A$5969,$A511,Games!$I$2:$I$5969)+SUMIF(Games!$B$2:$B$5969,$A511,Games!$J$2:$J$5969)</f>
        <v>0</v>
      </c>
      <c r="C511" s="0" t="n">
        <f aca="false">COUNTIF(Games!$A:$A,$A511)+COUNTIF(Games!$B:$B,$A511)-B511</f>
        <v>2</v>
      </c>
      <c r="D511" s="0" t="n">
        <f aca="false">SUMIF(Games!$A$2:$A$5969,$A511,Games!$M$2:$M$5969)+SUMIF(Games!$B$2:$B$5969,$A511,Games!$K$2:$K$5969)</f>
        <v>22</v>
      </c>
      <c r="E511" s="0" t="n">
        <f aca="false">SUMIF(Games!$A$2:$A$5969,$A511,Games!$N$2:$N$5969)+SUMIF(Games!$B$2:$B$5969,$A511,Games!$L$2:$L$5969)</f>
        <v>39</v>
      </c>
      <c r="F511" s="0" t="n">
        <f aca="false">SUMIF(Games!$A$2:$A$5969,$A511,Games!$Q$2:$Q$5969)+SUMIF(Games!$B$2:$B$5969,$A511,Games!$O$2:$O$5969)</f>
        <v>913</v>
      </c>
      <c r="G511" s="0" t="n">
        <f aca="false">SUMIF(Games!$A$2:$A$5969,$A511,Games!$R$2:$R$5969)+SUMIF(Games!$B$2:$B$5969,$A511,Games!$P$2:$P$5969)</f>
        <v>891</v>
      </c>
      <c r="H511" s="0" t="n">
        <f aca="false">SUMIF(Games!$A$2:$A$5969,$A511,Games!$S$2:$S$5969)+SUMIF(Games!$B$2:$B$5969,$A511,Games!$T$2:$T$5969)</f>
        <v>-19.1480412975697</v>
      </c>
      <c r="I511" s="0" t="n">
        <f aca="false">SUMIF(Games!$A$2:$A$5969,$A511,Games!$E$2:$E$5969)+SUMIF(Games!$B$2:$B$5969,$A511,Games!$F$2:$F$5969)</f>
        <v>74</v>
      </c>
      <c r="J511" s="0" t="n">
        <f aca="false">SUMIF(Games!$A$2:$A$5969,$A511,Games!$F$2:$F$5969)+SUMIF(Games!$B$2:$B$5969,$A511,Games!$E$2:$E$5969)</f>
        <v>86</v>
      </c>
      <c r="K511" s="0" t="n">
        <f aca="false">SUMIF(Games!$A$2:$A$5969,$A511,Games!$G$2:$G$5969)+SUMIF(Games!$B$2:$B$5969,$A511,Games!$H$2:$H$5969)</f>
        <v>57</v>
      </c>
      <c r="L511" s="0" t="n">
        <f aca="false">SUMIF(Games!$A$2:$A$5969,$A511,Games!$H$2:$H$5969)+SUMIF(Games!$B$2:$B$5969,$A511,Games!$G$2:$G$5969)</f>
        <v>23</v>
      </c>
      <c r="M511" s="0" t="n">
        <f aca="false">SUMIF(Games!$A:$A,$A511,Games!I:I)</f>
        <v>0</v>
      </c>
      <c r="N511" s="0" t="n">
        <f aca="false">COUNTIF(Games!$A:$A,$A511)-M511</f>
        <v>2</v>
      </c>
    </row>
    <row r="512" customFormat="false" ht="15" hidden="false" customHeight="false" outlineLevel="0" collapsed="false">
      <c r="A512" s="0" t="s">
        <v>644</v>
      </c>
      <c r="B512" s="0" t="n">
        <f aca="false">SUMIF(Games!$A$2:$A$5969,$A512,Games!$I$2:$I$5969)+SUMIF(Games!$B$2:$B$5969,$A512,Games!$J$2:$J$5969)</f>
        <v>0</v>
      </c>
      <c r="C512" s="0" t="n">
        <f aca="false">COUNTIF(Games!$A:$A,$A512)+COUNTIF(Games!$B:$B,$A512)-B512</f>
        <v>1</v>
      </c>
      <c r="D512" s="0" t="n">
        <f aca="false">SUMIF(Games!$A$2:$A$5969,$A512,Games!$M$2:$M$5969)+SUMIF(Games!$B$2:$B$5969,$A512,Games!$K$2:$K$5969)</f>
        <v>23</v>
      </c>
      <c r="E512" s="0" t="n">
        <f aca="false">SUMIF(Games!$A$2:$A$5969,$A512,Games!$N$2:$N$5969)+SUMIF(Games!$B$2:$B$5969,$A512,Games!$L$2:$L$5969)</f>
        <v>10</v>
      </c>
      <c r="F512" s="0" t="n">
        <f aca="false">SUMIF(Games!$A$2:$A$5969,$A512,Games!$Q$2:$Q$5969)+SUMIF(Games!$B$2:$B$5969,$A512,Games!$O$2:$O$5969)</f>
        <v>458</v>
      </c>
      <c r="G512" s="0" t="n">
        <f aca="false">SUMIF(Games!$A$2:$A$5969,$A512,Games!$R$2:$R$5969)+SUMIF(Games!$B$2:$B$5969,$A512,Games!$P$2:$P$5969)</f>
        <v>534</v>
      </c>
      <c r="H512" s="0" t="n">
        <f aca="false">SUMIF(Games!$A$2:$A$5969,$A512,Games!$S$2:$S$5969)+SUMIF(Games!$B$2:$B$5969,$A512,Games!$T$2:$T$5969)</f>
        <v>-4.89369501466276</v>
      </c>
      <c r="I512" s="0" t="n">
        <f aca="false">SUMIF(Games!$A$2:$A$5969,$A512,Games!$E$2:$E$5969)+SUMIF(Games!$B$2:$B$5969,$A512,Games!$F$2:$F$5969)</f>
        <v>39</v>
      </c>
      <c r="J512" s="0" t="n">
        <f aca="false">SUMIF(Games!$A$2:$A$5969,$A512,Games!$F$2:$F$5969)+SUMIF(Games!$B$2:$B$5969,$A512,Games!$E$2:$E$5969)</f>
        <v>52</v>
      </c>
      <c r="K512" s="0" t="n">
        <f aca="false">SUMIF(Games!$A$2:$A$5969,$A512,Games!$G$2:$G$5969)+SUMIF(Games!$B$2:$B$5969,$A512,Games!$H$2:$H$5969)</f>
        <v>19</v>
      </c>
      <c r="L512" s="0" t="n">
        <f aca="false">SUMIF(Games!$A$2:$A$5969,$A512,Games!$H$2:$H$5969)+SUMIF(Games!$B$2:$B$5969,$A512,Games!$G$2:$G$5969)</f>
        <v>10</v>
      </c>
      <c r="M512" s="0" t="n">
        <f aca="false">SUMIF(Games!$A:$A,$A512,Games!I:I)</f>
        <v>0</v>
      </c>
      <c r="N512" s="0" t="n">
        <f aca="false">COUNTIF(Games!$A:$A,$A512)-M512</f>
        <v>1</v>
      </c>
    </row>
    <row r="513" customFormat="false" ht="15" hidden="false" customHeight="false" outlineLevel="0" collapsed="false">
      <c r="A513" s="0" t="s">
        <v>422</v>
      </c>
      <c r="B513" s="0" t="n">
        <f aca="false">SUMIF(Games!$A$2:$A$5969,$A513,Games!$I$2:$I$5969)+SUMIF(Games!$B$2:$B$5969,$A513,Games!$J$2:$J$5969)</f>
        <v>0</v>
      </c>
      <c r="C513" s="0" t="n">
        <f aca="false">COUNTIF(Games!$A:$A,$A513)+COUNTIF(Games!$B:$B,$A513)-B513</f>
        <v>2</v>
      </c>
      <c r="D513" s="0" t="n">
        <f aca="false">SUMIF(Games!$A$2:$A$5969,$A513,Games!$M$2:$M$5969)+SUMIF(Games!$B$2:$B$5969,$A513,Games!$K$2:$K$5969)</f>
        <v>20</v>
      </c>
      <c r="E513" s="0" t="n">
        <f aca="false">SUMIF(Games!$A$2:$A$5969,$A513,Games!$N$2:$N$5969)+SUMIF(Games!$B$2:$B$5969,$A513,Games!$L$2:$L$5969)</f>
        <v>39</v>
      </c>
      <c r="F513" s="0" t="n">
        <f aca="false">SUMIF(Games!$A$2:$A$5969,$A513,Games!$Q$2:$Q$5969)+SUMIF(Games!$B$2:$B$5969,$A513,Games!$O$2:$O$5969)</f>
        <v>922</v>
      </c>
      <c r="G513" s="0" t="n">
        <f aca="false">SUMIF(Games!$A$2:$A$5969,$A513,Games!$R$2:$R$5969)+SUMIF(Games!$B$2:$B$5969,$A513,Games!$P$2:$P$5969)</f>
        <v>910</v>
      </c>
      <c r="H513" s="0" t="n">
        <f aca="false">SUMIF(Games!$A$2:$A$5969,$A513,Games!$S$2:$S$5969)+SUMIF(Games!$B$2:$B$5969,$A513,Games!$T$2:$T$5969)</f>
        <v>-19.623616927804</v>
      </c>
      <c r="I513" s="0" t="n">
        <f aca="false">SUMIF(Games!$A$2:$A$5969,$A513,Games!$E$2:$E$5969)+SUMIF(Games!$B$2:$B$5969,$A513,Games!$F$2:$F$5969)</f>
        <v>60</v>
      </c>
      <c r="J513" s="0" t="n">
        <f aca="false">SUMIF(Games!$A$2:$A$5969,$A513,Games!$F$2:$F$5969)+SUMIF(Games!$B$2:$B$5969,$A513,Games!$E$2:$E$5969)</f>
        <v>80</v>
      </c>
      <c r="K513" s="0" t="n">
        <f aca="false">SUMIF(Games!$A$2:$A$5969,$A513,Games!$G$2:$G$5969)+SUMIF(Games!$B$2:$B$5969,$A513,Games!$H$2:$H$5969)</f>
        <v>44</v>
      </c>
      <c r="L513" s="0" t="n">
        <f aca="false">SUMIF(Games!$A$2:$A$5969,$A513,Games!$H$2:$H$5969)+SUMIF(Games!$B$2:$B$5969,$A513,Games!$G$2:$G$5969)</f>
        <v>26</v>
      </c>
      <c r="M513" s="0" t="n">
        <f aca="false">SUMIF(Games!$A:$A,$A513,Games!I:I)</f>
        <v>0</v>
      </c>
      <c r="N513" s="0" t="n">
        <f aca="false">COUNTIF(Games!$A:$A,$A513)-M513</f>
        <v>2</v>
      </c>
    </row>
    <row r="514" customFormat="false" ht="15" hidden="false" customHeight="false" outlineLevel="0" collapsed="false">
      <c r="A514" s="0" t="s">
        <v>460</v>
      </c>
      <c r="B514" s="0" t="n">
        <f aca="false">SUMIF(Games!$A$2:$A$5969,$A514,Games!$I$2:$I$5969)+SUMIF(Games!$B$2:$B$5969,$A514,Games!$J$2:$J$5969)</f>
        <v>0</v>
      </c>
      <c r="C514" s="0" t="n">
        <f aca="false">COUNTIF(Games!$A:$A,$A514)+COUNTIF(Games!$B:$B,$A514)-B514</f>
        <v>2</v>
      </c>
      <c r="D514" s="0" t="n">
        <f aca="false">SUMIF(Games!$A$2:$A$5969,$A514,Games!$M$2:$M$5969)+SUMIF(Games!$B$2:$B$5969,$A514,Games!$K$2:$K$5969)</f>
        <v>30</v>
      </c>
      <c r="E514" s="0" t="n">
        <f aca="false">SUMIF(Games!$A$2:$A$5969,$A514,Games!$N$2:$N$5969)+SUMIF(Games!$B$2:$B$5969,$A514,Games!$L$2:$L$5969)</f>
        <v>37</v>
      </c>
      <c r="F514" s="0" t="n">
        <f aca="false">SUMIF(Games!$A$2:$A$5969,$A514,Games!$Q$2:$Q$5969)+SUMIF(Games!$B$2:$B$5969,$A514,Games!$O$2:$O$5969)</f>
        <v>1065</v>
      </c>
      <c r="G514" s="0" t="n">
        <f aca="false">SUMIF(Games!$A$2:$A$5969,$A514,Games!$R$2:$R$5969)+SUMIF(Games!$B$2:$B$5969,$A514,Games!$P$2:$P$5969)</f>
        <v>967</v>
      </c>
      <c r="H514" s="0" t="n">
        <f aca="false">SUMIF(Games!$A$2:$A$5969,$A514,Games!$S$2:$S$5969)+SUMIF(Games!$B$2:$B$5969,$A514,Games!$T$2:$T$5969)</f>
        <v>-12.4044829921887</v>
      </c>
      <c r="I514" s="0" t="n">
        <f aca="false">SUMIF(Games!$A$2:$A$5969,$A514,Games!$E$2:$E$5969)+SUMIF(Games!$B$2:$B$5969,$A514,Games!$F$2:$F$5969)</f>
        <v>70</v>
      </c>
      <c r="J514" s="0" t="n">
        <f aca="false">SUMIF(Games!$A$2:$A$5969,$A514,Games!$F$2:$F$5969)+SUMIF(Games!$B$2:$B$5969,$A514,Games!$E$2:$E$5969)</f>
        <v>83</v>
      </c>
      <c r="K514" s="0" t="n">
        <f aca="false">SUMIF(Games!$A$2:$A$5969,$A514,Games!$G$2:$G$5969)+SUMIF(Games!$B$2:$B$5969,$A514,Games!$H$2:$H$5969)</f>
        <v>28</v>
      </c>
      <c r="L514" s="0" t="n">
        <f aca="false">SUMIF(Games!$A$2:$A$5969,$A514,Games!$H$2:$H$5969)+SUMIF(Games!$B$2:$B$5969,$A514,Games!$G$2:$G$5969)</f>
        <v>22</v>
      </c>
      <c r="M514" s="0" t="n">
        <f aca="false">SUMIF(Games!$A:$A,$A514,Games!I:I)</f>
        <v>0</v>
      </c>
      <c r="N514" s="0" t="n">
        <f aca="false">COUNTIF(Games!$A:$A,$A514)-M514</f>
        <v>2</v>
      </c>
    </row>
    <row r="515" customFormat="false" ht="15" hidden="false" customHeight="false" outlineLevel="0" collapsed="false">
      <c r="A515" s="0" t="s">
        <v>559</v>
      </c>
      <c r="B515" s="0" t="n">
        <f aca="false">SUMIF(Games!$A$2:$A$5969,$A515,Games!$I$2:$I$5969)+SUMIF(Games!$B$2:$B$5969,$A515,Games!$J$2:$J$5969)</f>
        <v>0</v>
      </c>
      <c r="C515" s="0" t="n">
        <f aca="false">COUNTIF(Games!$A:$A,$A515)+COUNTIF(Games!$B:$B,$A515)-B515</f>
        <v>3</v>
      </c>
      <c r="D515" s="0" t="n">
        <f aca="false">SUMIF(Games!$A$2:$A$5969,$A515,Games!$M$2:$M$5969)+SUMIF(Games!$B$2:$B$5969,$A515,Games!$K$2:$K$5969)</f>
        <v>53</v>
      </c>
      <c r="E515" s="0" t="n">
        <f aca="false">SUMIF(Games!$A$2:$A$5969,$A515,Games!$N$2:$N$5969)+SUMIF(Games!$B$2:$B$5969,$A515,Games!$L$2:$L$5969)</f>
        <v>50</v>
      </c>
      <c r="F515" s="0" t="n">
        <f aca="false">SUMIF(Games!$A$2:$A$5969,$A515,Games!$Q$2:$Q$5969)+SUMIF(Games!$B$2:$B$5969,$A515,Games!$O$2:$O$5969)</f>
        <v>1391</v>
      </c>
      <c r="G515" s="0" t="n">
        <f aca="false">SUMIF(Games!$A$2:$A$5969,$A515,Games!$R$2:$R$5969)+SUMIF(Games!$B$2:$B$5969,$A515,Games!$P$2:$P$5969)</f>
        <v>1739</v>
      </c>
      <c r="H515" s="0" t="n">
        <f aca="false">SUMIF(Games!$A$2:$A$5969,$A515,Games!$S$2:$S$5969)+SUMIF(Games!$B$2:$B$5969,$A515,Games!$T$2:$T$5969)</f>
        <v>-24.2313762640075</v>
      </c>
      <c r="I515" s="0" t="n">
        <f aca="false">SUMIF(Games!$A$2:$A$5969,$A515,Games!$E$2:$E$5969)+SUMIF(Games!$B$2:$B$5969,$A515,Games!$F$2:$F$5969)</f>
        <v>76</v>
      </c>
      <c r="J515" s="0" t="n">
        <f aca="false">SUMIF(Games!$A$2:$A$5969,$A515,Games!$F$2:$F$5969)+SUMIF(Games!$B$2:$B$5969,$A515,Games!$E$2:$E$5969)</f>
        <v>173</v>
      </c>
      <c r="K515" s="0" t="n">
        <f aca="false">SUMIF(Games!$A$2:$A$5969,$A515,Games!$G$2:$G$5969)+SUMIF(Games!$B$2:$B$5969,$A515,Games!$H$2:$H$5969)</f>
        <v>62</v>
      </c>
      <c r="L515" s="0" t="n">
        <f aca="false">SUMIF(Games!$A$2:$A$5969,$A515,Games!$H$2:$H$5969)+SUMIF(Games!$B$2:$B$5969,$A515,Games!$G$2:$G$5969)</f>
        <v>32</v>
      </c>
      <c r="M515" s="0" t="n">
        <f aca="false">SUMIF(Games!$A:$A,$A515,Games!I:I)</f>
        <v>0</v>
      </c>
      <c r="N515" s="0" t="n">
        <f aca="false">COUNTIF(Games!$A:$A,$A515)-M515</f>
        <v>3</v>
      </c>
    </row>
    <row r="516" customFormat="false" ht="15" hidden="false" customHeight="false" outlineLevel="0" collapsed="false">
      <c r="A516" s="0" t="s">
        <v>499</v>
      </c>
      <c r="B516" s="0" t="n">
        <f aca="false">SUMIF(Games!$A$2:$A$5969,$A516,Games!$I$2:$I$5969)+SUMIF(Games!$B$2:$B$5969,$A516,Games!$J$2:$J$5969)</f>
        <v>0</v>
      </c>
      <c r="C516" s="0" t="n">
        <f aca="false">COUNTIF(Games!$A:$A,$A516)+COUNTIF(Games!$B:$B,$A516)-B516</f>
        <v>2</v>
      </c>
      <c r="D516" s="0" t="n">
        <f aca="false">SUMIF(Games!$A$2:$A$5969,$A516,Games!$M$2:$M$5969)+SUMIF(Games!$B$2:$B$5969,$A516,Games!$K$2:$K$5969)</f>
        <v>30</v>
      </c>
      <c r="E516" s="0" t="n">
        <f aca="false">SUMIF(Games!$A$2:$A$5969,$A516,Games!$N$2:$N$5969)+SUMIF(Games!$B$2:$B$5969,$A516,Games!$L$2:$L$5969)</f>
        <v>34</v>
      </c>
      <c r="F516" s="0" t="n">
        <f aca="false">SUMIF(Games!$A$2:$A$5969,$A516,Games!$Q$2:$Q$5969)+SUMIF(Games!$B$2:$B$5969,$A516,Games!$O$2:$O$5969)</f>
        <v>955</v>
      </c>
      <c r="G516" s="0" t="n">
        <f aca="false">SUMIF(Games!$A$2:$A$5969,$A516,Games!$R$2:$R$5969)+SUMIF(Games!$B$2:$B$5969,$A516,Games!$P$2:$P$5969)</f>
        <v>969</v>
      </c>
      <c r="H516" s="0" t="n">
        <f aca="false">SUMIF(Games!$A$2:$A$5969,$A516,Games!$S$2:$S$5969)+SUMIF(Games!$B$2:$B$5969,$A516,Games!$T$2:$T$5969)</f>
        <v>-13.5186268054868</v>
      </c>
      <c r="I516" s="0" t="n">
        <f aca="false">SUMIF(Games!$A$2:$A$5969,$A516,Games!$E$2:$E$5969)+SUMIF(Games!$B$2:$B$5969,$A516,Games!$F$2:$F$5969)</f>
        <v>70</v>
      </c>
      <c r="J516" s="0" t="n">
        <f aca="false">SUMIF(Games!$A$2:$A$5969,$A516,Games!$F$2:$F$5969)+SUMIF(Games!$B$2:$B$5969,$A516,Games!$E$2:$E$5969)</f>
        <v>102</v>
      </c>
      <c r="K516" s="0" t="n">
        <f aca="false">SUMIF(Games!$A$2:$A$5969,$A516,Games!$G$2:$G$5969)+SUMIF(Games!$B$2:$B$5969,$A516,Games!$H$2:$H$5969)</f>
        <v>38</v>
      </c>
      <c r="L516" s="0" t="n">
        <f aca="false">SUMIF(Games!$A$2:$A$5969,$A516,Games!$H$2:$H$5969)+SUMIF(Games!$B$2:$B$5969,$A516,Games!$G$2:$G$5969)</f>
        <v>27</v>
      </c>
      <c r="M516" s="0" t="n">
        <f aca="false">SUMIF(Games!$A:$A,$A516,Games!I:I)</f>
        <v>0</v>
      </c>
      <c r="N516" s="0" t="n">
        <f aca="false">COUNTIF(Games!$A:$A,$A516)-M516</f>
        <v>2</v>
      </c>
    </row>
    <row r="517" customFormat="false" ht="15" hidden="false" customHeight="false" outlineLevel="0" collapsed="false">
      <c r="A517" s="0" t="s">
        <v>436</v>
      </c>
      <c r="B517" s="0" t="n">
        <f aca="false">SUMIF(Games!$A$2:$A$5969,$A517,Games!$I$2:$I$5969)+SUMIF(Games!$B$2:$B$5969,$A517,Games!$J$2:$J$5969)</f>
        <v>0</v>
      </c>
      <c r="C517" s="0" t="n">
        <f aca="false">COUNTIF(Games!$A:$A,$A517)+COUNTIF(Games!$B:$B,$A517)-B517</f>
        <v>3</v>
      </c>
      <c r="D517" s="0" t="n">
        <f aca="false">SUMIF(Games!$A$2:$A$5969,$A517,Games!$M$2:$M$5969)+SUMIF(Games!$B$2:$B$5969,$A517,Games!$K$2:$K$5969)</f>
        <v>52</v>
      </c>
      <c r="E517" s="0" t="n">
        <f aca="false">SUMIF(Games!$A$2:$A$5969,$A517,Games!$N$2:$N$5969)+SUMIF(Games!$B$2:$B$5969,$A517,Games!$L$2:$L$5969)</f>
        <v>47</v>
      </c>
      <c r="F517" s="0" t="n">
        <f aca="false">SUMIF(Games!$A$2:$A$5969,$A517,Games!$Q$2:$Q$5969)+SUMIF(Games!$B$2:$B$5969,$A517,Games!$O$2:$O$5969)</f>
        <v>1625</v>
      </c>
      <c r="G517" s="0" t="n">
        <f aca="false">SUMIF(Games!$A$2:$A$5969,$A517,Games!$R$2:$R$5969)+SUMIF(Games!$B$2:$B$5969,$A517,Games!$P$2:$P$5969)</f>
        <v>1425</v>
      </c>
      <c r="H517" s="0" t="n">
        <f aca="false">SUMIF(Games!$A$2:$A$5969,$A517,Games!$S$2:$S$5969)+SUMIF(Games!$B$2:$B$5969,$A517,Games!$T$2:$T$5969)</f>
        <v>-19.2518503887019</v>
      </c>
      <c r="I517" s="0" t="n">
        <f aca="false">SUMIF(Games!$A$2:$A$5969,$A517,Games!$E$2:$E$5969)+SUMIF(Games!$B$2:$B$5969,$A517,Games!$F$2:$F$5969)</f>
        <v>90</v>
      </c>
      <c r="J517" s="0" t="n">
        <f aca="false">SUMIF(Games!$A$2:$A$5969,$A517,Games!$F$2:$F$5969)+SUMIF(Games!$B$2:$B$5969,$A517,Games!$E$2:$E$5969)</f>
        <v>146</v>
      </c>
      <c r="K517" s="0" t="n">
        <f aca="false">SUMIF(Games!$A$2:$A$5969,$A517,Games!$G$2:$G$5969)+SUMIF(Games!$B$2:$B$5969,$A517,Games!$H$2:$H$5969)</f>
        <v>44</v>
      </c>
      <c r="L517" s="0" t="n">
        <f aca="false">SUMIF(Games!$A$2:$A$5969,$A517,Games!$H$2:$H$5969)+SUMIF(Games!$B$2:$B$5969,$A517,Games!$G$2:$G$5969)</f>
        <v>30</v>
      </c>
      <c r="M517" s="0" t="n">
        <f aca="false">SUMIF(Games!$A:$A,$A517,Games!I:I)</f>
        <v>0</v>
      </c>
      <c r="N517" s="0" t="n">
        <f aca="false">COUNTIF(Games!$A:$A,$A517)-M517</f>
        <v>3</v>
      </c>
    </row>
    <row r="518" customFormat="false" ht="15" hidden="false" customHeight="false" outlineLevel="0" collapsed="false">
      <c r="A518" s="0" t="s">
        <v>622</v>
      </c>
      <c r="B518" s="0" t="n">
        <f aca="false">SUMIF(Games!$A$2:$A$5969,$A518,Games!$I$2:$I$5969)+SUMIF(Games!$B$2:$B$5969,$A518,Games!$J$2:$J$5969)</f>
        <v>0</v>
      </c>
      <c r="C518" s="0" t="n">
        <f aca="false">COUNTIF(Games!$A:$A,$A518)+COUNTIF(Games!$B:$B,$A518)-B518</f>
        <v>1</v>
      </c>
      <c r="D518" s="0" t="n">
        <f aca="false">SUMIF(Games!$A$2:$A$5969,$A518,Games!$M$2:$M$5969)+SUMIF(Games!$B$2:$B$5969,$A518,Games!$K$2:$K$5969)</f>
        <v>17</v>
      </c>
      <c r="E518" s="0" t="n">
        <f aca="false">SUMIF(Games!$A$2:$A$5969,$A518,Games!$N$2:$N$5969)+SUMIF(Games!$B$2:$B$5969,$A518,Games!$L$2:$L$5969)</f>
        <v>16</v>
      </c>
      <c r="F518" s="0" t="n">
        <f aca="false">SUMIF(Games!$A$2:$A$5969,$A518,Games!$Q$2:$Q$5969)+SUMIF(Games!$B$2:$B$5969,$A518,Games!$O$2:$O$5969)</f>
        <v>557</v>
      </c>
      <c r="G518" s="0" t="n">
        <f aca="false">SUMIF(Games!$A$2:$A$5969,$A518,Games!$R$2:$R$5969)+SUMIF(Games!$B$2:$B$5969,$A518,Games!$P$2:$P$5969)</f>
        <v>476</v>
      </c>
      <c r="H518" s="0" t="n">
        <f aca="false">SUMIF(Games!$A$2:$A$5969,$A518,Games!$S$2:$S$5969)+SUMIF(Games!$B$2:$B$5969,$A518,Games!$T$2:$T$5969)</f>
        <v>-6.7024553374989</v>
      </c>
      <c r="I518" s="0" t="n">
        <f aca="false">SUMIF(Games!$A$2:$A$5969,$A518,Games!$E$2:$E$5969)+SUMIF(Games!$B$2:$B$5969,$A518,Games!$F$2:$F$5969)</f>
        <v>29</v>
      </c>
      <c r="J518" s="0" t="n">
        <f aca="false">SUMIF(Games!$A$2:$A$5969,$A518,Games!$F$2:$F$5969)+SUMIF(Games!$B$2:$B$5969,$A518,Games!$E$2:$E$5969)</f>
        <v>42</v>
      </c>
      <c r="K518" s="0" t="n">
        <f aca="false">SUMIF(Games!$A$2:$A$5969,$A518,Games!$G$2:$G$5969)+SUMIF(Games!$B$2:$B$5969,$A518,Games!$H$2:$H$5969)</f>
        <v>18</v>
      </c>
      <c r="L518" s="0" t="n">
        <f aca="false">SUMIF(Games!$A$2:$A$5969,$A518,Games!$H$2:$H$5969)+SUMIF(Games!$B$2:$B$5969,$A518,Games!$G$2:$G$5969)</f>
        <v>15</v>
      </c>
      <c r="M518" s="0" t="n">
        <f aca="false">SUMIF(Games!$A:$A,$A518,Games!I:I)</f>
        <v>0</v>
      </c>
      <c r="N518" s="0" t="n">
        <f aca="false">COUNTIF(Games!$A:$A,$A518)-M518</f>
        <v>1</v>
      </c>
    </row>
    <row r="519" customFormat="false" ht="15" hidden="false" customHeight="false" outlineLevel="0" collapsed="false">
      <c r="A519" s="0" t="s">
        <v>643</v>
      </c>
      <c r="B519" s="0" t="n">
        <f aca="false">SUMIF(Games!$A$2:$A$5969,$A519,Games!$I$2:$I$5969)+SUMIF(Games!$B$2:$B$5969,$A519,Games!$J$2:$J$5969)</f>
        <v>0</v>
      </c>
      <c r="C519" s="0" t="n">
        <f aca="false">COUNTIF(Games!$A:$A,$A519)+COUNTIF(Games!$B:$B,$A519)-B519</f>
        <v>3</v>
      </c>
      <c r="D519" s="0" t="n">
        <f aca="false">SUMIF(Games!$A$2:$A$5969,$A519,Games!$M$2:$M$5969)+SUMIF(Games!$B$2:$B$5969,$A519,Games!$K$2:$K$5969)</f>
        <v>56</v>
      </c>
      <c r="E519" s="0" t="n">
        <f aca="false">SUMIF(Games!$A$2:$A$5969,$A519,Games!$N$2:$N$5969)+SUMIF(Games!$B$2:$B$5969,$A519,Games!$L$2:$L$5969)</f>
        <v>41</v>
      </c>
      <c r="F519" s="0" t="n">
        <f aca="false">SUMIF(Games!$A$2:$A$5969,$A519,Games!$Q$2:$Q$5969)+SUMIF(Games!$B$2:$B$5969,$A519,Games!$O$2:$O$5969)</f>
        <v>1603</v>
      </c>
      <c r="G519" s="0" t="n">
        <f aca="false">SUMIF(Games!$A$2:$A$5969,$A519,Games!$R$2:$R$5969)+SUMIF(Games!$B$2:$B$5969,$A519,Games!$P$2:$P$5969)</f>
        <v>1411</v>
      </c>
      <c r="H519" s="0" t="n">
        <f aca="false">SUMIF(Games!$A$2:$A$5969,$A519,Games!$S$2:$S$5969)+SUMIF(Games!$B$2:$B$5969,$A519,Games!$T$2:$T$5969)</f>
        <v>-13.8015416014239</v>
      </c>
      <c r="I519" s="0" t="n">
        <f aca="false">SUMIF(Games!$A$2:$A$5969,$A519,Games!$E$2:$E$5969)+SUMIF(Games!$B$2:$B$5969,$A519,Games!$F$2:$F$5969)</f>
        <v>89</v>
      </c>
      <c r="J519" s="0" t="n">
        <f aca="false">SUMIF(Games!$A$2:$A$5969,$A519,Games!$F$2:$F$5969)+SUMIF(Games!$B$2:$B$5969,$A519,Games!$E$2:$E$5969)</f>
        <v>142</v>
      </c>
      <c r="K519" s="0" t="n">
        <f aca="false">SUMIF(Games!$A$2:$A$5969,$A519,Games!$G$2:$G$5969)+SUMIF(Games!$B$2:$B$5969,$A519,Games!$H$2:$H$5969)</f>
        <v>44</v>
      </c>
      <c r="L519" s="0" t="n">
        <f aca="false">SUMIF(Games!$A$2:$A$5969,$A519,Games!$H$2:$H$5969)+SUMIF(Games!$B$2:$B$5969,$A519,Games!$G$2:$G$5969)</f>
        <v>35</v>
      </c>
      <c r="M519" s="0" t="n">
        <f aca="false">SUMIF(Games!$A:$A,$A519,Games!I:I)</f>
        <v>0</v>
      </c>
      <c r="N519" s="0" t="n">
        <f aca="false">COUNTIF(Games!$A:$A,$A519)-M519</f>
        <v>3</v>
      </c>
    </row>
    <row r="520" customFormat="false" ht="15" hidden="false" customHeight="false" outlineLevel="0" collapsed="false">
      <c r="A520" s="0" t="s">
        <v>405</v>
      </c>
      <c r="B520" s="0" t="n">
        <f aca="false">SUMIF(Games!$A$2:$A$5969,$A520,Games!$I$2:$I$5969)+SUMIF(Games!$B$2:$B$5969,$A520,Games!$J$2:$J$5969)</f>
        <v>0</v>
      </c>
      <c r="C520" s="0" t="n">
        <f aca="false">COUNTIF(Games!$A:$A,$A520)+COUNTIF(Games!$B:$B,$A520)-B520</f>
        <v>2</v>
      </c>
      <c r="D520" s="0" t="n">
        <f aca="false">SUMIF(Games!$A$2:$A$5969,$A520,Games!$M$2:$M$5969)+SUMIF(Games!$B$2:$B$5969,$A520,Games!$K$2:$K$5969)</f>
        <v>28</v>
      </c>
      <c r="E520" s="0" t="n">
        <f aca="false">SUMIF(Games!$A$2:$A$5969,$A520,Games!$N$2:$N$5969)+SUMIF(Games!$B$2:$B$5969,$A520,Games!$L$2:$L$5969)</f>
        <v>36</v>
      </c>
      <c r="F520" s="0" t="n">
        <f aca="false">SUMIF(Games!$A$2:$A$5969,$A520,Games!$Q$2:$Q$5969)+SUMIF(Games!$B$2:$B$5969,$A520,Games!$O$2:$O$5969)</f>
        <v>910</v>
      </c>
      <c r="G520" s="0" t="n">
        <f aca="false">SUMIF(Games!$A$2:$A$5969,$A520,Games!$R$2:$R$5969)+SUMIF(Games!$B$2:$B$5969,$A520,Games!$P$2:$P$5969)</f>
        <v>1040</v>
      </c>
      <c r="H520" s="0" t="n">
        <f aca="false">SUMIF(Games!$A$2:$A$5969,$A520,Games!$S$2:$S$5969)+SUMIF(Games!$B$2:$B$5969,$A520,Games!$T$2:$T$5969)</f>
        <v>-18.1425189393939</v>
      </c>
      <c r="I520" s="0" t="n">
        <f aca="false">SUMIF(Games!$A$2:$A$5969,$A520,Games!$E$2:$E$5969)+SUMIF(Games!$B$2:$B$5969,$A520,Games!$F$2:$F$5969)</f>
        <v>57</v>
      </c>
      <c r="J520" s="0" t="n">
        <f aca="false">SUMIF(Games!$A$2:$A$5969,$A520,Games!$F$2:$F$5969)+SUMIF(Games!$B$2:$B$5969,$A520,Games!$E$2:$E$5969)</f>
        <v>80</v>
      </c>
      <c r="K520" s="0" t="n">
        <f aca="false">SUMIF(Games!$A$2:$A$5969,$A520,Games!$G$2:$G$5969)+SUMIF(Games!$B$2:$B$5969,$A520,Games!$H$2:$H$5969)</f>
        <v>53</v>
      </c>
      <c r="L520" s="0" t="n">
        <f aca="false">SUMIF(Games!$A$2:$A$5969,$A520,Games!$H$2:$H$5969)+SUMIF(Games!$B$2:$B$5969,$A520,Games!$G$2:$G$5969)</f>
        <v>23</v>
      </c>
      <c r="M520" s="0" t="n">
        <f aca="false">SUMIF(Games!$A:$A,$A520,Games!I:I)</f>
        <v>0</v>
      </c>
      <c r="N520" s="0" t="n">
        <f aca="false">COUNTIF(Games!$A:$A,$A520)-M520</f>
        <v>2</v>
      </c>
    </row>
    <row r="521" customFormat="false" ht="15" hidden="false" customHeight="false" outlineLevel="0" collapsed="false">
      <c r="A521" s="0" t="s">
        <v>590</v>
      </c>
      <c r="B521" s="0" t="n">
        <f aca="false">SUMIF(Games!$A$2:$A$5969,$A521,Games!$I$2:$I$5969)+SUMIF(Games!$B$2:$B$5969,$A521,Games!$J$2:$J$5969)</f>
        <v>0</v>
      </c>
      <c r="C521" s="0" t="n">
        <f aca="false">COUNTIF(Games!$A:$A,$A521)+COUNTIF(Games!$B:$B,$A521)-B521</f>
        <v>1</v>
      </c>
      <c r="D521" s="0" t="n">
        <f aca="false">SUMIF(Games!$A$2:$A$5969,$A521,Games!$M$2:$M$5969)+SUMIF(Games!$B$2:$B$5969,$A521,Games!$K$2:$K$5969)</f>
        <v>20</v>
      </c>
      <c r="E521" s="0" t="n">
        <f aca="false">SUMIF(Games!$A$2:$A$5969,$A521,Games!$N$2:$N$5969)+SUMIF(Games!$B$2:$B$5969,$A521,Games!$L$2:$L$5969)</f>
        <v>13</v>
      </c>
      <c r="F521" s="0" t="n">
        <f aca="false">SUMIF(Games!$A$2:$A$5969,$A521,Games!$Q$2:$Q$5969)+SUMIF(Games!$B$2:$B$5969,$A521,Games!$O$2:$O$5969)</f>
        <v>538</v>
      </c>
      <c r="G521" s="0" t="n">
        <f aca="false">SUMIF(Games!$A$2:$A$5969,$A521,Games!$R$2:$R$5969)+SUMIF(Games!$B$2:$B$5969,$A521,Games!$P$2:$P$5969)</f>
        <v>501</v>
      </c>
      <c r="H521" s="0" t="n">
        <f aca="false">SUMIF(Games!$A$2:$A$5969,$A521,Games!$S$2:$S$5969)+SUMIF(Games!$B$2:$B$5969,$A521,Games!$T$2:$T$5969)</f>
        <v>-5.69866130020124</v>
      </c>
      <c r="I521" s="0" t="n">
        <f aca="false">SUMIF(Games!$A$2:$A$5969,$A521,Games!$E$2:$E$5969)+SUMIF(Games!$B$2:$B$5969,$A521,Games!$F$2:$F$5969)</f>
        <v>23</v>
      </c>
      <c r="J521" s="0" t="n">
        <f aca="false">SUMIF(Games!$A$2:$A$5969,$A521,Games!$F$2:$F$5969)+SUMIF(Games!$B$2:$B$5969,$A521,Games!$E$2:$E$5969)</f>
        <v>48</v>
      </c>
      <c r="K521" s="0" t="n">
        <f aca="false">SUMIF(Games!$A$2:$A$5969,$A521,Games!$G$2:$G$5969)+SUMIF(Games!$B$2:$B$5969,$A521,Games!$H$2:$H$5969)</f>
        <v>16</v>
      </c>
      <c r="L521" s="0" t="n">
        <f aca="false">SUMIF(Games!$A$2:$A$5969,$A521,Games!$H$2:$H$5969)+SUMIF(Games!$B$2:$B$5969,$A521,Games!$G$2:$G$5969)</f>
        <v>14</v>
      </c>
      <c r="M521" s="0" t="n">
        <f aca="false">SUMIF(Games!$A:$A,$A521,Games!I:I)</f>
        <v>0</v>
      </c>
      <c r="N521" s="0" t="n">
        <f aca="false">COUNTIF(Games!$A:$A,$A521)-M521</f>
        <v>1</v>
      </c>
    </row>
    <row r="522" customFormat="false" ht="15" hidden="false" customHeight="false" outlineLevel="0" collapsed="false">
      <c r="A522" s="0" t="s">
        <v>420</v>
      </c>
      <c r="B522" s="0" t="n">
        <f aca="false">SUMIF(Games!$A$2:$A$5969,$A522,Games!$I$2:$I$5969)+SUMIF(Games!$B$2:$B$5969,$A522,Games!$J$2:$J$5969)</f>
        <v>0</v>
      </c>
      <c r="C522" s="0" t="n">
        <f aca="false">COUNTIF(Games!$A:$A,$A522)+COUNTIF(Games!$B:$B,$A522)-B522</f>
        <v>1</v>
      </c>
      <c r="D522" s="0" t="n">
        <f aca="false">SUMIF(Games!$A$2:$A$5969,$A522,Games!$M$2:$M$5969)+SUMIF(Games!$B$2:$B$5969,$A522,Games!$K$2:$K$5969)</f>
        <v>14</v>
      </c>
      <c r="E522" s="0" t="n">
        <f aca="false">SUMIF(Games!$A$2:$A$5969,$A522,Games!$N$2:$N$5969)+SUMIF(Games!$B$2:$B$5969,$A522,Games!$L$2:$L$5969)</f>
        <v>17</v>
      </c>
      <c r="F522" s="0" t="n">
        <f aca="false">SUMIF(Games!$A$2:$A$5969,$A522,Games!$Q$2:$Q$5969)+SUMIF(Games!$B$2:$B$5969,$A522,Games!$O$2:$O$5969)</f>
        <v>453</v>
      </c>
      <c r="G522" s="0" t="n">
        <f aca="false">SUMIF(Games!$A$2:$A$5969,$A522,Games!$R$2:$R$5969)+SUMIF(Games!$B$2:$B$5969,$A522,Games!$P$2:$P$5969)</f>
        <v>480</v>
      </c>
      <c r="H522" s="0" t="n">
        <f aca="false">SUMIF(Games!$A$2:$A$5969,$A522,Games!$S$2:$S$5969)+SUMIF(Games!$B$2:$B$5969,$A522,Games!$T$2:$T$5969)</f>
        <v>-3.38554091899181</v>
      </c>
      <c r="I522" s="0" t="n">
        <f aca="false">SUMIF(Games!$A$2:$A$5969,$A522,Games!$E$2:$E$5969)+SUMIF(Games!$B$2:$B$5969,$A522,Games!$F$2:$F$5969)</f>
        <v>30</v>
      </c>
      <c r="J522" s="0" t="n">
        <f aca="false">SUMIF(Games!$A$2:$A$5969,$A522,Games!$F$2:$F$5969)+SUMIF(Games!$B$2:$B$5969,$A522,Games!$E$2:$E$5969)</f>
        <v>29</v>
      </c>
      <c r="K522" s="0" t="n">
        <f aca="false">SUMIF(Games!$A$2:$A$5969,$A522,Games!$G$2:$G$5969)+SUMIF(Games!$B$2:$B$5969,$A522,Games!$H$2:$H$5969)</f>
        <v>18</v>
      </c>
      <c r="L522" s="0" t="n">
        <f aca="false">SUMIF(Games!$A$2:$A$5969,$A522,Games!$H$2:$H$5969)+SUMIF(Games!$B$2:$B$5969,$A522,Games!$G$2:$G$5969)</f>
        <v>13</v>
      </c>
      <c r="M522" s="0" t="n">
        <f aca="false">SUMIF(Games!$A:$A,$A522,Games!I:I)</f>
        <v>0</v>
      </c>
      <c r="N522" s="0" t="n">
        <f aca="false">COUNTIF(Games!$A:$A,$A522)-M522</f>
        <v>1</v>
      </c>
    </row>
    <row r="523" customFormat="false" ht="15" hidden="false" customHeight="false" outlineLevel="0" collapsed="false">
      <c r="A523" s="0" t="s">
        <v>573</v>
      </c>
      <c r="B523" s="0" t="n">
        <f aca="false">SUMIF(Games!$A$2:$A$5969,$A523,Games!$I$2:$I$5969)+SUMIF(Games!$B$2:$B$5969,$A523,Games!$J$2:$J$5969)</f>
        <v>0</v>
      </c>
      <c r="C523" s="0" t="n">
        <f aca="false">COUNTIF(Games!$A:$A,$A523)+COUNTIF(Games!$B:$B,$A523)-B523</f>
        <v>1</v>
      </c>
      <c r="D523" s="0" t="n">
        <f aca="false">SUMIF(Games!$A$2:$A$5969,$A523,Games!$M$2:$M$5969)+SUMIF(Games!$B$2:$B$5969,$A523,Games!$K$2:$K$5969)</f>
        <v>20</v>
      </c>
      <c r="E523" s="0" t="n">
        <f aca="false">SUMIF(Games!$A$2:$A$5969,$A523,Games!$N$2:$N$5969)+SUMIF(Games!$B$2:$B$5969,$A523,Games!$L$2:$L$5969)</f>
        <v>13</v>
      </c>
      <c r="F523" s="0" t="n">
        <f aca="false">SUMIF(Games!$A$2:$A$5969,$A523,Games!$Q$2:$Q$5969)+SUMIF(Games!$B$2:$B$5969,$A523,Games!$O$2:$O$5969)</f>
        <v>562</v>
      </c>
      <c r="G523" s="0" t="n">
        <f aca="false">SUMIF(Games!$A$2:$A$5969,$A523,Games!$R$2:$R$5969)+SUMIF(Games!$B$2:$B$5969,$A523,Games!$P$2:$P$5969)</f>
        <v>491</v>
      </c>
      <c r="H523" s="0" t="n">
        <f aca="false">SUMIF(Games!$A$2:$A$5969,$A523,Games!$S$2:$S$5969)+SUMIF(Games!$B$2:$B$5969,$A523,Games!$T$2:$T$5969)</f>
        <v>-5.51066217732884</v>
      </c>
      <c r="I523" s="0" t="n">
        <f aca="false">SUMIF(Games!$A$2:$A$5969,$A523,Games!$E$2:$E$5969)+SUMIF(Games!$B$2:$B$5969,$A523,Games!$F$2:$F$5969)</f>
        <v>28</v>
      </c>
      <c r="J523" s="0" t="n">
        <f aca="false">SUMIF(Games!$A$2:$A$5969,$A523,Games!$F$2:$F$5969)+SUMIF(Games!$B$2:$B$5969,$A523,Games!$E$2:$E$5969)</f>
        <v>51</v>
      </c>
      <c r="K523" s="0" t="n">
        <f aca="false">SUMIF(Games!$A$2:$A$5969,$A523,Games!$G$2:$G$5969)+SUMIF(Games!$B$2:$B$5969,$A523,Games!$H$2:$H$5969)</f>
        <v>18</v>
      </c>
      <c r="L523" s="0" t="n">
        <f aca="false">SUMIF(Games!$A$2:$A$5969,$A523,Games!$H$2:$H$5969)+SUMIF(Games!$B$2:$B$5969,$A523,Games!$G$2:$G$5969)</f>
        <v>18</v>
      </c>
      <c r="M523" s="0" t="n">
        <f aca="false">SUMIF(Games!$A:$A,$A523,Games!I:I)</f>
        <v>0</v>
      </c>
      <c r="N523" s="0" t="n">
        <f aca="false">COUNTIF(Games!$A:$A,$A523)-M523</f>
        <v>1</v>
      </c>
    </row>
    <row r="524" customFormat="false" ht="15" hidden="false" customHeight="false" outlineLevel="0" collapsed="false">
      <c r="A524" s="0" t="s">
        <v>569</v>
      </c>
      <c r="B524" s="0" t="n">
        <f aca="false">SUMIF(Games!$A$2:$A$5969,$A524,Games!$I$2:$I$5969)+SUMIF(Games!$B$2:$B$5969,$A524,Games!$J$2:$J$5969)</f>
        <v>0</v>
      </c>
      <c r="C524" s="0" t="n">
        <f aca="false">COUNTIF(Games!$A:$A,$A524)+COUNTIF(Games!$B:$B,$A524)-B524</f>
        <v>1</v>
      </c>
      <c r="D524" s="0" t="n">
        <f aca="false">SUMIF(Games!$A$2:$A$5969,$A524,Games!$M$2:$M$5969)+SUMIF(Games!$B$2:$B$5969,$A524,Games!$K$2:$K$5969)</f>
        <v>13</v>
      </c>
      <c r="E524" s="0" t="n">
        <f aca="false">SUMIF(Games!$A$2:$A$5969,$A524,Games!$N$2:$N$5969)+SUMIF(Games!$B$2:$B$5969,$A524,Games!$L$2:$L$5969)</f>
        <v>18</v>
      </c>
      <c r="F524" s="0" t="n">
        <f aca="false">SUMIF(Games!$A$2:$A$5969,$A524,Games!$Q$2:$Q$5969)+SUMIF(Games!$B$2:$B$5969,$A524,Games!$O$2:$O$5969)</f>
        <v>547</v>
      </c>
      <c r="G524" s="0" t="n">
        <f aca="false">SUMIF(Games!$A$2:$A$5969,$A524,Games!$R$2:$R$5969)+SUMIF(Games!$B$2:$B$5969,$A524,Games!$P$2:$P$5969)</f>
        <v>412</v>
      </c>
      <c r="H524" s="0" t="n">
        <f aca="false">SUMIF(Games!$A$2:$A$5969,$A524,Games!$S$2:$S$5969)+SUMIF(Games!$B$2:$B$5969,$A524,Games!$T$2:$T$5969)</f>
        <v>-4.24070772646238</v>
      </c>
      <c r="I524" s="0" t="n">
        <f aca="false">SUMIF(Games!$A$2:$A$5969,$A524,Games!$E$2:$E$5969)+SUMIF(Games!$B$2:$B$5969,$A524,Games!$F$2:$F$5969)</f>
        <v>36</v>
      </c>
      <c r="J524" s="0" t="n">
        <f aca="false">SUMIF(Games!$A$2:$A$5969,$A524,Games!$F$2:$F$5969)+SUMIF(Games!$B$2:$B$5969,$A524,Games!$E$2:$E$5969)</f>
        <v>45</v>
      </c>
      <c r="K524" s="0" t="n">
        <f aca="false">SUMIF(Games!$A$2:$A$5969,$A524,Games!$G$2:$G$5969)+SUMIF(Games!$B$2:$B$5969,$A524,Games!$H$2:$H$5969)</f>
        <v>14</v>
      </c>
      <c r="L524" s="0" t="n">
        <f aca="false">SUMIF(Games!$A$2:$A$5969,$A524,Games!$H$2:$H$5969)+SUMIF(Games!$B$2:$B$5969,$A524,Games!$G$2:$G$5969)</f>
        <v>17</v>
      </c>
      <c r="M524" s="0" t="n">
        <f aca="false">SUMIF(Games!$A:$A,$A524,Games!I:I)</f>
        <v>0</v>
      </c>
      <c r="N524" s="0" t="n">
        <f aca="false">COUNTIF(Games!$A:$A,$A524)-M524</f>
        <v>1</v>
      </c>
    </row>
    <row r="525" customFormat="false" ht="15" hidden="false" customHeight="false" outlineLevel="0" collapsed="false">
      <c r="A525" s="0" t="s">
        <v>564</v>
      </c>
      <c r="B525" s="0" t="n">
        <f aca="false">SUMIF(Games!$A$2:$A$5969,$A525,Games!$I$2:$I$5969)+SUMIF(Games!$B$2:$B$5969,$A525,Games!$J$2:$J$5969)</f>
        <v>0</v>
      </c>
      <c r="C525" s="0" t="n">
        <f aca="false">COUNTIF(Games!$A:$A,$A525)+COUNTIF(Games!$B:$B,$A525)-B525</f>
        <v>1</v>
      </c>
      <c r="D525" s="0" t="n">
        <f aca="false">SUMIF(Games!$A$2:$A$5969,$A525,Games!$M$2:$M$5969)+SUMIF(Games!$B$2:$B$5969,$A525,Games!$K$2:$K$5969)</f>
        <v>10</v>
      </c>
      <c r="E525" s="0" t="n">
        <f aca="false">SUMIF(Games!$A$2:$A$5969,$A525,Games!$N$2:$N$5969)+SUMIF(Games!$B$2:$B$5969,$A525,Games!$L$2:$L$5969)</f>
        <v>21</v>
      </c>
      <c r="F525" s="0" t="n">
        <f aca="false">SUMIF(Games!$A$2:$A$5969,$A525,Games!$Q$2:$Q$5969)+SUMIF(Games!$B$2:$B$5969,$A525,Games!$O$2:$O$5969)</f>
        <v>432</v>
      </c>
      <c r="G525" s="0" t="n">
        <f aca="false">SUMIF(Games!$A$2:$A$5969,$A525,Games!$R$2:$R$5969)+SUMIF(Games!$B$2:$B$5969,$A525,Games!$P$2:$P$5969)</f>
        <v>523</v>
      </c>
      <c r="H525" s="0" t="n">
        <f aca="false">SUMIF(Games!$A$2:$A$5969,$A525,Games!$S$2:$S$5969)+SUMIF(Games!$B$2:$B$5969,$A525,Games!$T$2:$T$5969)</f>
        <v>-8.90363114338794</v>
      </c>
      <c r="I525" s="0" t="n">
        <f aca="false">SUMIF(Games!$A$2:$A$5969,$A525,Games!$E$2:$E$5969)+SUMIF(Games!$B$2:$B$5969,$A525,Games!$F$2:$F$5969)</f>
        <v>33</v>
      </c>
      <c r="J525" s="0" t="n">
        <f aca="false">SUMIF(Games!$A$2:$A$5969,$A525,Games!$F$2:$F$5969)+SUMIF(Games!$B$2:$B$5969,$A525,Games!$E$2:$E$5969)</f>
        <v>49</v>
      </c>
      <c r="K525" s="0" t="n">
        <f aca="false">SUMIF(Games!$A$2:$A$5969,$A525,Games!$G$2:$G$5969)+SUMIF(Games!$B$2:$B$5969,$A525,Games!$H$2:$H$5969)</f>
        <v>22</v>
      </c>
      <c r="L525" s="0" t="n">
        <f aca="false">SUMIF(Games!$A$2:$A$5969,$A525,Games!$H$2:$H$5969)+SUMIF(Games!$B$2:$B$5969,$A525,Games!$G$2:$G$5969)</f>
        <v>12</v>
      </c>
      <c r="M525" s="0" t="n">
        <f aca="false">SUMIF(Games!$A:$A,$A525,Games!I:I)</f>
        <v>0</v>
      </c>
      <c r="N525" s="0" t="n">
        <f aca="false">COUNTIF(Games!$A:$A,$A525)-M525</f>
        <v>1</v>
      </c>
    </row>
    <row r="526" customFormat="false" ht="15" hidden="false" customHeight="false" outlineLevel="0" collapsed="false">
      <c r="A526" s="0" t="s">
        <v>482</v>
      </c>
      <c r="B526" s="0" t="n">
        <f aca="false">SUMIF(Games!$A$2:$A$5969,$A526,Games!$I$2:$I$5969)+SUMIF(Games!$B$2:$B$5969,$A526,Games!$J$2:$J$5969)</f>
        <v>0</v>
      </c>
      <c r="C526" s="0" t="n">
        <f aca="false">COUNTIF(Games!$A:$A,$A526)+COUNTIF(Games!$B:$B,$A526)-B526</f>
        <v>2</v>
      </c>
      <c r="D526" s="0" t="n">
        <f aca="false">SUMIF(Games!$A$2:$A$5969,$A526,Games!$M$2:$M$5969)+SUMIF(Games!$B$2:$B$5969,$A526,Games!$K$2:$K$5969)</f>
        <v>35</v>
      </c>
      <c r="E526" s="0" t="n">
        <f aca="false">SUMIF(Games!$A$2:$A$5969,$A526,Games!$N$2:$N$5969)+SUMIF(Games!$B$2:$B$5969,$A526,Games!$L$2:$L$5969)</f>
        <v>29</v>
      </c>
      <c r="F526" s="0" t="n">
        <f aca="false">SUMIF(Games!$A$2:$A$5969,$A526,Games!$Q$2:$Q$5969)+SUMIF(Games!$B$2:$B$5969,$A526,Games!$O$2:$O$5969)</f>
        <v>969</v>
      </c>
      <c r="G526" s="0" t="n">
        <f aca="false">SUMIF(Games!$A$2:$A$5969,$A526,Games!$R$2:$R$5969)+SUMIF(Games!$B$2:$B$5969,$A526,Games!$P$2:$P$5969)</f>
        <v>943</v>
      </c>
      <c r="H526" s="0" t="n">
        <f aca="false">SUMIF(Games!$A$2:$A$5969,$A526,Games!$S$2:$S$5969)+SUMIF(Games!$B$2:$B$5969,$A526,Games!$T$2:$T$5969)</f>
        <v>-11.2060445864128</v>
      </c>
      <c r="I526" s="0" t="n">
        <f aca="false">SUMIF(Games!$A$2:$A$5969,$A526,Games!$E$2:$E$5969)+SUMIF(Games!$B$2:$B$5969,$A526,Games!$F$2:$F$5969)</f>
        <v>58</v>
      </c>
      <c r="J526" s="0" t="n">
        <f aca="false">SUMIF(Games!$A$2:$A$5969,$A526,Games!$F$2:$F$5969)+SUMIF(Games!$B$2:$B$5969,$A526,Games!$E$2:$E$5969)</f>
        <v>71</v>
      </c>
      <c r="K526" s="0" t="n">
        <f aca="false">SUMIF(Games!$A$2:$A$5969,$A526,Games!$G$2:$G$5969)+SUMIF(Games!$B$2:$B$5969,$A526,Games!$H$2:$H$5969)</f>
        <v>35</v>
      </c>
      <c r="L526" s="0" t="n">
        <f aca="false">SUMIF(Games!$A$2:$A$5969,$A526,Games!$H$2:$H$5969)+SUMIF(Games!$B$2:$B$5969,$A526,Games!$G$2:$G$5969)</f>
        <v>32</v>
      </c>
      <c r="M526" s="0" t="n">
        <f aca="false">SUMIF(Games!$A:$A,$A526,Games!I:I)</f>
        <v>0</v>
      </c>
      <c r="N526" s="0" t="n">
        <f aca="false">COUNTIF(Games!$A:$A,$A526)-M526</f>
        <v>2</v>
      </c>
    </row>
    <row r="527" customFormat="false" ht="15" hidden="false" customHeight="false" outlineLevel="0" collapsed="false">
      <c r="A527" s="0" t="s">
        <v>538</v>
      </c>
      <c r="B527" s="0" t="n">
        <f aca="false">SUMIF(Games!$A$2:$A$5969,$A527,Games!$I$2:$I$5969)+SUMIF(Games!$B$2:$B$5969,$A527,Games!$J$2:$J$5969)</f>
        <v>0</v>
      </c>
      <c r="C527" s="0" t="n">
        <f aca="false">COUNTIF(Games!$A:$A,$A527)+COUNTIF(Games!$B:$B,$A527)-B527</f>
        <v>2</v>
      </c>
      <c r="D527" s="0" t="n">
        <f aca="false">SUMIF(Games!$A$2:$A$5969,$A527,Games!$M$2:$M$5969)+SUMIF(Games!$B$2:$B$5969,$A527,Games!$K$2:$K$5969)</f>
        <v>35</v>
      </c>
      <c r="E527" s="0" t="n">
        <f aca="false">SUMIF(Games!$A$2:$A$5969,$A527,Games!$N$2:$N$5969)+SUMIF(Games!$B$2:$B$5969,$A527,Games!$L$2:$L$5969)</f>
        <v>29</v>
      </c>
      <c r="F527" s="0" t="n">
        <f aca="false">SUMIF(Games!$A$2:$A$5969,$A527,Games!$Q$2:$Q$5969)+SUMIF(Games!$B$2:$B$5969,$A527,Games!$O$2:$O$5969)</f>
        <v>1150</v>
      </c>
      <c r="G527" s="0" t="n">
        <f aca="false">SUMIF(Games!$A$2:$A$5969,$A527,Games!$R$2:$R$5969)+SUMIF(Games!$B$2:$B$5969,$A527,Games!$P$2:$P$5969)</f>
        <v>885</v>
      </c>
      <c r="H527" s="0" t="n">
        <f aca="false">SUMIF(Games!$A$2:$A$5969,$A527,Games!$S$2:$S$5969)+SUMIF(Games!$B$2:$B$5969,$A527,Games!$T$2:$T$5969)</f>
        <v>-11.2422818721893</v>
      </c>
      <c r="I527" s="0" t="n">
        <f aca="false">SUMIF(Games!$A$2:$A$5969,$A527,Games!$E$2:$E$5969)+SUMIF(Games!$B$2:$B$5969,$A527,Games!$F$2:$F$5969)</f>
        <v>35</v>
      </c>
      <c r="J527" s="0" t="n">
        <f aca="false">SUMIF(Games!$A$2:$A$5969,$A527,Games!$F$2:$F$5969)+SUMIF(Games!$B$2:$B$5969,$A527,Games!$E$2:$E$5969)</f>
        <v>43</v>
      </c>
      <c r="K527" s="0" t="n">
        <f aca="false">SUMIF(Games!$A$2:$A$5969,$A527,Games!$G$2:$G$5969)+SUMIF(Games!$B$2:$B$5969,$A527,Games!$H$2:$H$5969)</f>
        <v>21</v>
      </c>
      <c r="L527" s="0" t="n">
        <f aca="false">SUMIF(Games!$A$2:$A$5969,$A527,Games!$H$2:$H$5969)+SUMIF(Games!$B$2:$B$5969,$A527,Games!$G$2:$G$5969)</f>
        <v>12</v>
      </c>
      <c r="M527" s="0" t="n">
        <f aca="false">SUMIF(Games!$A:$A,$A527,Games!I:I)</f>
        <v>0</v>
      </c>
      <c r="N527" s="0" t="n">
        <f aca="false">COUNTIF(Games!$A:$A,$A527)-M527</f>
        <v>2</v>
      </c>
    </row>
    <row r="528" customFormat="false" ht="15" hidden="false" customHeight="false" outlineLevel="0" collapsed="false">
      <c r="A528" s="0" t="s">
        <v>675</v>
      </c>
      <c r="B528" s="0" t="n">
        <f aca="false">SUMIF(Games!$A$2:$A$5969,$A528,Games!$I$2:$I$5969)+SUMIF(Games!$B$2:$B$5969,$A528,Games!$J$2:$J$5969)</f>
        <v>0</v>
      </c>
      <c r="C528" s="0" t="n">
        <f aca="false">COUNTIF(Games!$A:$A,$A528)+COUNTIF(Games!$B:$B,$A528)-B528</f>
        <v>1</v>
      </c>
      <c r="D528" s="0" t="n">
        <f aca="false">SUMIF(Games!$A$2:$A$5969,$A528,Games!$M$2:$M$5969)+SUMIF(Games!$B$2:$B$5969,$A528,Games!$K$2:$K$5969)</f>
        <v>23</v>
      </c>
      <c r="E528" s="0" t="n">
        <f aca="false">SUMIF(Games!$A$2:$A$5969,$A528,Games!$N$2:$N$5969)+SUMIF(Games!$B$2:$B$5969,$A528,Games!$L$2:$L$5969)</f>
        <v>10</v>
      </c>
      <c r="F528" s="0" t="n">
        <f aca="false">SUMIF(Games!$A$2:$A$5969,$A528,Games!$Q$2:$Q$5969)+SUMIF(Games!$B$2:$B$5969,$A528,Games!$O$2:$O$5969)</f>
        <v>523</v>
      </c>
      <c r="G528" s="0" t="n">
        <f aca="false">SUMIF(Games!$A$2:$A$5969,$A528,Games!$R$2:$R$5969)+SUMIF(Games!$B$2:$B$5969,$A528,Games!$P$2:$P$5969)</f>
        <v>473</v>
      </c>
      <c r="H528" s="0" t="n">
        <f aca="false">SUMIF(Games!$A$2:$A$5969,$A528,Games!$S$2:$S$5969)+SUMIF(Games!$B$2:$B$5969,$A528,Games!$T$2:$T$5969)</f>
        <v>-4.02945113788487</v>
      </c>
      <c r="I528" s="0" t="n">
        <f aca="false">SUMIF(Games!$A$2:$A$5969,$A528,Games!$E$2:$E$5969)+SUMIF(Games!$B$2:$B$5969,$A528,Games!$F$2:$F$5969)</f>
        <v>22</v>
      </c>
      <c r="J528" s="0" t="n">
        <f aca="false">SUMIF(Games!$A$2:$A$5969,$A528,Games!$F$2:$F$5969)+SUMIF(Games!$B$2:$B$5969,$A528,Games!$E$2:$E$5969)</f>
        <v>47</v>
      </c>
      <c r="K528" s="0" t="n">
        <f aca="false">SUMIF(Games!$A$2:$A$5969,$A528,Games!$G$2:$G$5969)+SUMIF(Games!$B$2:$B$5969,$A528,Games!$H$2:$H$5969)</f>
        <v>14</v>
      </c>
      <c r="L528" s="0" t="n">
        <f aca="false">SUMIF(Games!$A$2:$A$5969,$A528,Games!$H$2:$H$5969)+SUMIF(Games!$B$2:$B$5969,$A528,Games!$G$2:$G$5969)</f>
        <v>17</v>
      </c>
      <c r="M528" s="0" t="n">
        <f aca="false">SUMIF(Games!$A:$A,$A528,Games!I:I)</f>
        <v>0</v>
      </c>
      <c r="N528" s="0" t="n">
        <f aca="false">COUNTIF(Games!$A:$A,$A528)-M528</f>
        <v>1</v>
      </c>
    </row>
    <row r="529" customFormat="false" ht="15" hidden="false" customHeight="false" outlineLevel="0" collapsed="false">
      <c r="A529" s="0" t="s">
        <v>508</v>
      </c>
      <c r="B529" s="0" t="n">
        <f aca="false">SUMIF(Games!$A$2:$A$5969,$A529,Games!$I$2:$I$5969)+SUMIF(Games!$B$2:$B$5969,$A529,Games!$J$2:$J$5969)</f>
        <v>0</v>
      </c>
      <c r="C529" s="0" t="n">
        <f aca="false">COUNTIF(Games!$A:$A,$A529)+COUNTIF(Games!$B:$B,$A529)-B529</f>
        <v>1</v>
      </c>
      <c r="D529" s="0" t="n">
        <f aca="false">SUMIF(Games!$A$2:$A$5969,$A529,Games!$M$2:$M$5969)+SUMIF(Games!$B$2:$B$5969,$A529,Games!$K$2:$K$5969)</f>
        <v>13</v>
      </c>
      <c r="E529" s="0" t="n">
        <f aca="false">SUMIF(Games!$A$2:$A$5969,$A529,Games!$N$2:$N$5969)+SUMIF(Games!$B$2:$B$5969,$A529,Games!$L$2:$L$5969)</f>
        <v>19</v>
      </c>
      <c r="F529" s="0" t="n">
        <f aca="false">SUMIF(Games!$A$2:$A$5969,$A529,Games!$Q$2:$Q$5969)+SUMIF(Games!$B$2:$B$5969,$A529,Games!$O$2:$O$5969)</f>
        <v>479</v>
      </c>
      <c r="G529" s="0" t="n">
        <f aca="false">SUMIF(Games!$A$2:$A$5969,$A529,Games!$R$2:$R$5969)+SUMIF(Games!$B$2:$B$5969,$A529,Games!$P$2:$P$5969)</f>
        <v>507</v>
      </c>
      <c r="H529" s="0" t="n">
        <f aca="false">SUMIF(Games!$A$2:$A$5969,$A529,Games!$S$2:$S$5969)+SUMIF(Games!$B$2:$B$5969,$A529,Games!$T$2:$T$5969)</f>
        <v>-8.54855476673428</v>
      </c>
      <c r="I529" s="0" t="n">
        <f aca="false">SUMIF(Games!$A$2:$A$5969,$A529,Games!$E$2:$E$5969)+SUMIF(Games!$B$2:$B$5969,$A529,Games!$F$2:$F$5969)</f>
        <v>28</v>
      </c>
      <c r="J529" s="0" t="n">
        <f aca="false">SUMIF(Games!$A$2:$A$5969,$A529,Games!$F$2:$F$5969)+SUMIF(Games!$B$2:$B$5969,$A529,Games!$E$2:$E$5969)</f>
        <v>46</v>
      </c>
      <c r="K529" s="0" t="n">
        <f aca="false">SUMIF(Games!$A$2:$A$5969,$A529,Games!$G$2:$G$5969)+SUMIF(Games!$B$2:$B$5969,$A529,Games!$H$2:$H$5969)</f>
        <v>14</v>
      </c>
      <c r="L529" s="0" t="n">
        <f aca="false">SUMIF(Games!$A$2:$A$5969,$A529,Games!$H$2:$H$5969)+SUMIF(Games!$B$2:$B$5969,$A529,Games!$G$2:$G$5969)</f>
        <v>14</v>
      </c>
      <c r="M529" s="0" t="n">
        <f aca="false">SUMIF(Games!$A:$A,$A529,Games!I:I)</f>
        <v>0</v>
      </c>
      <c r="N529" s="0" t="n">
        <f aca="false">COUNTIF(Games!$A:$A,$A529)-M529</f>
        <v>1</v>
      </c>
    </row>
    <row r="530" customFormat="false" ht="15" hidden="false" customHeight="false" outlineLevel="0" collapsed="false">
      <c r="A530" s="0" t="s">
        <v>655</v>
      </c>
      <c r="B530" s="0" t="n">
        <f aca="false">SUMIF(Games!$A$2:$A$5969,$A530,Games!$I$2:$I$5969)+SUMIF(Games!$B$2:$B$5969,$A530,Games!$J$2:$J$5969)</f>
        <v>0</v>
      </c>
      <c r="C530" s="0" t="n">
        <f aca="false">COUNTIF(Games!$A:$A,$A530)+COUNTIF(Games!$B:$B,$A530)-B530</f>
        <v>2</v>
      </c>
      <c r="D530" s="0" t="n">
        <f aca="false">SUMIF(Games!$A$2:$A$5969,$A530,Games!$M$2:$M$5969)+SUMIF(Games!$B$2:$B$5969,$A530,Games!$K$2:$K$5969)</f>
        <v>37</v>
      </c>
      <c r="E530" s="0" t="n">
        <f aca="false">SUMIF(Games!$A$2:$A$5969,$A530,Games!$N$2:$N$5969)+SUMIF(Games!$B$2:$B$5969,$A530,Games!$L$2:$L$5969)</f>
        <v>27</v>
      </c>
      <c r="F530" s="0" t="n">
        <f aca="false">SUMIF(Games!$A$2:$A$5969,$A530,Games!$Q$2:$Q$5969)+SUMIF(Games!$B$2:$B$5969,$A530,Games!$O$2:$O$5969)</f>
        <v>1002</v>
      </c>
      <c r="G530" s="0" t="n">
        <f aca="false">SUMIF(Games!$A$2:$A$5969,$A530,Games!$R$2:$R$5969)+SUMIF(Games!$B$2:$B$5969,$A530,Games!$P$2:$P$5969)</f>
        <v>949</v>
      </c>
      <c r="H530" s="0" t="n">
        <f aca="false">SUMIF(Games!$A$2:$A$5969,$A530,Games!$S$2:$S$5969)+SUMIF(Games!$B$2:$B$5969,$A530,Games!$T$2:$T$5969)</f>
        <v>-7.66579616970828</v>
      </c>
      <c r="I530" s="0" t="n">
        <f aca="false">SUMIF(Games!$A$2:$A$5969,$A530,Games!$E$2:$E$5969)+SUMIF(Games!$B$2:$B$5969,$A530,Games!$F$2:$F$5969)</f>
        <v>69</v>
      </c>
      <c r="J530" s="0" t="n">
        <f aca="false">SUMIF(Games!$A$2:$A$5969,$A530,Games!$F$2:$F$5969)+SUMIF(Games!$B$2:$B$5969,$A530,Games!$E$2:$E$5969)</f>
        <v>100</v>
      </c>
      <c r="K530" s="0" t="n">
        <f aca="false">SUMIF(Games!$A$2:$A$5969,$A530,Games!$G$2:$G$5969)+SUMIF(Games!$B$2:$B$5969,$A530,Games!$H$2:$H$5969)</f>
        <v>32</v>
      </c>
      <c r="L530" s="0" t="n">
        <f aca="false">SUMIF(Games!$A$2:$A$5969,$A530,Games!$H$2:$H$5969)+SUMIF(Games!$B$2:$B$5969,$A530,Games!$G$2:$G$5969)</f>
        <v>26</v>
      </c>
      <c r="M530" s="0" t="n">
        <f aca="false">SUMIF(Games!$A:$A,$A530,Games!I:I)</f>
        <v>0</v>
      </c>
      <c r="N530" s="0" t="n">
        <f aca="false">COUNTIF(Games!$A:$A,$A530)-M530</f>
        <v>2</v>
      </c>
    </row>
    <row r="531" customFormat="false" ht="15" hidden="false" customHeight="false" outlineLevel="0" collapsed="false">
      <c r="A531" s="0" t="s">
        <v>599</v>
      </c>
      <c r="B531" s="0" t="n">
        <f aca="false">SUMIF(Games!$A$2:$A$5969,$A531,Games!$I$2:$I$5969)+SUMIF(Games!$B$2:$B$5969,$A531,Games!$J$2:$J$5969)</f>
        <v>0</v>
      </c>
      <c r="C531" s="0" t="n">
        <f aca="false">COUNTIF(Games!$A:$A,$A531)+COUNTIF(Games!$B:$B,$A531)-B531</f>
        <v>1</v>
      </c>
      <c r="D531" s="0" t="n">
        <f aca="false">SUMIF(Games!$A$2:$A$5969,$A531,Games!$M$2:$M$5969)+SUMIF(Games!$B$2:$B$5969,$A531,Games!$K$2:$K$5969)</f>
        <v>10</v>
      </c>
      <c r="E531" s="0" t="n">
        <f aca="false">SUMIF(Games!$A$2:$A$5969,$A531,Games!$N$2:$N$5969)+SUMIF(Games!$B$2:$B$5969,$A531,Games!$L$2:$L$5969)</f>
        <v>22</v>
      </c>
      <c r="F531" s="0" t="n">
        <f aca="false">SUMIF(Games!$A$2:$A$5969,$A531,Games!$Q$2:$Q$5969)+SUMIF(Games!$B$2:$B$5969,$A531,Games!$O$2:$O$5969)</f>
        <v>457</v>
      </c>
      <c r="G531" s="0" t="n">
        <f aca="false">SUMIF(Games!$A$2:$A$5969,$A531,Games!$R$2:$R$5969)+SUMIF(Games!$B$2:$B$5969,$A531,Games!$P$2:$P$5969)</f>
        <v>529</v>
      </c>
      <c r="H531" s="0" t="n">
        <f aca="false">SUMIF(Games!$A$2:$A$5969,$A531,Games!$S$2:$S$5969)+SUMIF(Games!$B$2:$B$5969,$A531,Games!$T$2:$T$5969)</f>
        <v>-3.31966277890467</v>
      </c>
      <c r="I531" s="0" t="n">
        <f aca="false">SUMIF(Games!$A$2:$A$5969,$A531,Games!$E$2:$E$5969)+SUMIF(Games!$B$2:$B$5969,$A531,Games!$F$2:$F$5969)</f>
        <v>29</v>
      </c>
      <c r="J531" s="0" t="n">
        <f aca="false">SUMIF(Games!$A$2:$A$5969,$A531,Games!$F$2:$F$5969)+SUMIF(Games!$B$2:$B$5969,$A531,Games!$E$2:$E$5969)</f>
        <v>44</v>
      </c>
      <c r="K531" s="0" t="n">
        <f aca="false">SUMIF(Games!$A$2:$A$5969,$A531,Games!$G$2:$G$5969)+SUMIF(Games!$B$2:$B$5969,$A531,Games!$H$2:$H$5969)</f>
        <v>16</v>
      </c>
      <c r="L531" s="0" t="n">
        <f aca="false">SUMIF(Games!$A$2:$A$5969,$A531,Games!$H$2:$H$5969)+SUMIF(Games!$B$2:$B$5969,$A531,Games!$G$2:$G$5969)</f>
        <v>20</v>
      </c>
      <c r="M531" s="0" t="n">
        <f aca="false">SUMIF(Games!$A:$A,$A531,Games!I:I)</f>
        <v>0</v>
      </c>
      <c r="N531" s="0" t="n">
        <f aca="false">COUNTIF(Games!$A:$A,$A531)-M531</f>
        <v>1</v>
      </c>
    </row>
    <row r="532" customFormat="false" ht="15" hidden="false" customHeight="false" outlineLevel="0" collapsed="false">
      <c r="A532" s="0" t="s">
        <v>546</v>
      </c>
      <c r="B532" s="0" t="n">
        <f aca="false">SUMIF(Games!$A$2:$A$5969,$A532,Games!$I$2:$I$5969)+SUMIF(Games!$B$2:$B$5969,$A532,Games!$J$2:$J$5969)</f>
        <v>0</v>
      </c>
      <c r="C532" s="0" t="n">
        <f aca="false">COUNTIF(Games!$A:$A,$A532)+COUNTIF(Games!$B:$B,$A532)-B532</f>
        <v>1</v>
      </c>
      <c r="D532" s="0" t="n">
        <f aca="false">SUMIF(Games!$A$2:$A$5969,$A532,Games!$M$2:$M$5969)+SUMIF(Games!$B$2:$B$5969,$A532,Games!$K$2:$K$5969)</f>
        <v>26</v>
      </c>
      <c r="E532" s="0" t="n">
        <f aca="false">SUMIF(Games!$A$2:$A$5969,$A532,Games!$N$2:$N$5969)+SUMIF(Games!$B$2:$B$5969,$A532,Games!$L$2:$L$5969)</f>
        <v>9</v>
      </c>
      <c r="F532" s="0" t="n">
        <f aca="false">SUMIF(Games!$A$2:$A$5969,$A532,Games!$Q$2:$Q$5969)+SUMIF(Games!$B$2:$B$5969,$A532,Games!$O$2:$O$5969)</f>
        <v>497</v>
      </c>
      <c r="G532" s="0" t="n">
        <f aca="false">SUMIF(Games!$A$2:$A$5969,$A532,Games!$R$2:$R$5969)+SUMIF(Games!$B$2:$B$5969,$A532,Games!$P$2:$P$5969)</f>
        <v>517</v>
      </c>
      <c r="H532" s="0" t="n">
        <f aca="false">SUMIF(Games!$A$2:$A$5969,$A532,Games!$S$2:$S$5969)+SUMIF(Games!$B$2:$B$5969,$A532,Games!$T$2:$T$5969)</f>
        <v>-3.93322062552832</v>
      </c>
      <c r="I532" s="0" t="n">
        <f aca="false">SUMIF(Games!$A$2:$A$5969,$A532,Games!$E$2:$E$5969)+SUMIF(Games!$B$2:$B$5969,$A532,Games!$F$2:$F$5969)</f>
        <v>24</v>
      </c>
      <c r="J532" s="0" t="n">
        <f aca="false">SUMIF(Games!$A$2:$A$5969,$A532,Games!$F$2:$F$5969)+SUMIF(Games!$B$2:$B$5969,$A532,Games!$E$2:$E$5969)</f>
        <v>45</v>
      </c>
      <c r="K532" s="0" t="n">
        <f aca="false">SUMIF(Games!$A$2:$A$5969,$A532,Games!$G$2:$G$5969)+SUMIF(Games!$B$2:$B$5969,$A532,Games!$H$2:$H$5969)</f>
        <v>12</v>
      </c>
      <c r="L532" s="0" t="n">
        <f aca="false">SUMIF(Games!$A$2:$A$5969,$A532,Games!$H$2:$H$5969)+SUMIF(Games!$B$2:$B$5969,$A532,Games!$G$2:$G$5969)</f>
        <v>8</v>
      </c>
      <c r="M532" s="0" t="n">
        <f aca="false">SUMIF(Games!$A:$A,$A532,Games!I:I)</f>
        <v>0</v>
      </c>
      <c r="N532" s="0" t="n">
        <f aca="false">COUNTIF(Games!$A:$A,$A532)-M532</f>
        <v>1</v>
      </c>
    </row>
    <row r="533" customFormat="false" ht="15" hidden="false" customHeight="false" outlineLevel="0" collapsed="false">
      <c r="A533" s="0" t="s">
        <v>617</v>
      </c>
      <c r="B533" s="0" t="n">
        <f aca="false">SUMIF(Games!$A$2:$A$5969,$A533,Games!$I$2:$I$5969)+SUMIF(Games!$B$2:$B$5969,$A533,Games!$J$2:$J$5969)</f>
        <v>0</v>
      </c>
      <c r="C533" s="0" t="n">
        <f aca="false">COUNTIF(Games!$A:$A,$A533)+COUNTIF(Games!$B:$B,$A533)-B533</f>
        <v>1</v>
      </c>
      <c r="D533" s="0" t="n">
        <f aca="false">SUMIF(Games!$A$2:$A$5969,$A533,Games!$M$2:$M$5969)+SUMIF(Games!$B$2:$B$5969,$A533,Games!$K$2:$K$5969)</f>
        <v>10</v>
      </c>
      <c r="E533" s="0" t="n">
        <f aca="false">SUMIF(Games!$A$2:$A$5969,$A533,Games!$N$2:$N$5969)+SUMIF(Games!$B$2:$B$5969,$A533,Games!$L$2:$L$5969)</f>
        <v>22</v>
      </c>
      <c r="F533" s="0" t="n">
        <f aca="false">SUMIF(Games!$A$2:$A$5969,$A533,Games!$Q$2:$Q$5969)+SUMIF(Games!$B$2:$B$5969,$A533,Games!$O$2:$O$5969)</f>
        <v>517</v>
      </c>
      <c r="G533" s="0" t="n">
        <f aca="false">SUMIF(Games!$A$2:$A$5969,$A533,Games!$R$2:$R$5969)+SUMIF(Games!$B$2:$B$5969,$A533,Games!$P$2:$P$5969)</f>
        <v>456</v>
      </c>
      <c r="H533" s="0" t="n">
        <f aca="false">SUMIF(Games!$A$2:$A$5969,$A533,Games!$S$2:$S$5969)+SUMIF(Games!$B$2:$B$5969,$A533,Games!$T$2:$T$5969)</f>
        <v>-9.66598150051387</v>
      </c>
      <c r="I533" s="0" t="n">
        <f aca="false">SUMIF(Games!$A$2:$A$5969,$A533,Games!$E$2:$E$5969)+SUMIF(Games!$B$2:$B$5969,$A533,Games!$F$2:$F$5969)</f>
        <v>32</v>
      </c>
      <c r="J533" s="0" t="n">
        <f aca="false">SUMIF(Games!$A$2:$A$5969,$A533,Games!$F$2:$F$5969)+SUMIF(Games!$B$2:$B$5969,$A533,Games!$E$2:$E$5969)</f>
        <v>52</v>
      </c>
      <c r="K533" s="0" t="n">
        <f aca="false">SUMIF(Games!$A$2:$A$5969,$A533,Games!$G$2:$G$5969)+SUMIF(Games!$B$2:$B$5969,$A533,Games!$H$2:$H$5969)</f>
        <v>11</v>
      </c>
      <c r="L533" s="0" t="n">
        <f aca="false">SUMIF(Games!$A$2:$A$5969,$A533,Games!$H$2:$H$5969)+SUMIF(Games!$B$2:$B$5969,$A533,Games!$G$2:$G$5969)</f>
        <v>7</v>
      </c>
      <c r="M533" s="0" t="n">
        <f aca="false">SUMIF(Games!$A:$A,$A533,Games!I:I)</f>
        <v>0</v>
      </c>
      <c r="N533" s="0" t="n">
        <f aca="false">COUNTIF(Games!$A:$A,$A533)-M533</f>
        <v>1</v>
      </c>
    </row>
    <row r="534" customFormat="false" ht="15" hidden="false" customHeight="false" outlineLevel="0" collapsed="false">
      <c r="A534" s="0" t="s">
        <v>452</v>
      </c>
      <c r="B534" s="0" t="n">
        <f aca="false">SUMIF(Games!$A$2:$A$5969,$A534,Games!$I$2:$I$5969)+SUMIF(Games!$B$2:$B$5969,$A534,Games!$J$2:$J$5969)</f>
        <v>0</v>
      </c>
      <c r="C534" s="0" t="n">
        <f aca="false">COUNTIF(Games!$A:$A,$A534)+COUNTIF(Games!$B:$B,$A534)-B534</f>
        <v>4</v>
      </c>
      <c r="D534" s="0" t="n">
        <f aca="false">SUMIF(Games!$A$2:$A$5969,$A534,Games!$M$2:$M$5969)+SUMIF(Games!$B$2:$B$5969,$A534,Games!$K$2:$K$5969)</f>
        <v>59</v>
      </c>
      <c r="E534" s="0" t="n">
        <f aca="false">SUMIF(Games!$A$2:$A$5969,$A534,Games!$N$2:$N$5969)+SUMIF(Games!$B$2:$B$5969,$A534,Games!$L$2:$L$5969)</f>
        <v>74</v>
      </c>
      <c r="F534" s="0" t="n">
        <f aca="false">SUMIF(Games!$A$2:$A$5969,$A534,Games!$Q$2:$Q$5969)+SUMIF(Games!$B$2:$B$5969,$A534,Games!$O$2:$O$5969)</f>
        <v>2117</v>
      </c>
      <c r="G534" s="0" t="n">
        <f aca="false">SUMIF(Games!$A$2:$A$5969,$A534,Games!$R$2:$R$5969)+SUMIF(Games!$B$2:$B$5969,$A534,Games!$P$2:$P$5969)</f>
        <v>1911</v>
      </c>
      <c r="H534" s="0" t="n">
        <f aca="false">SUMIF(Games!$A$2:$A$5969,$A534,Games!$S$2:$S$5969)+SUMIF(Games!$B$2:$B$5969,$A534,Games!$T$2:$T$5969)</f>
        <v>-26.1763206833513</v>
      </c>
      <c r="I534" s="0" t="n">
        <f aca="false">SUMIF(Games!$A$2:$A$5969,$A534,Games!$E$2:$E$5969)+SUMIF(Games!$B$2:$B$5969,$A534,Games!$F$2:$F$5969)</f>
        <v>140</v>
      </c>
      <c r="J534" s="0" t="n">
        <f aca="false">SUMIF(Games!$A$2:$A$5969,$A534,Games!$F$2:$F$5969)+SUMIF(Games!$B$2:$B$5969,$A534,Games!$E$2:$E$5969)</f>
        <v>162</v>
      </c>
      <c r="K534" s="0" t="n">
        <f aca="false">SUMIF(Games!$A$2:$A$5969,$A534,Games!$G$2:$G$5969)+SUMIF(Games!$B$2:$B$5969,$A534,Games!$H$2:$H$5969)</f>
        <v>72</v>
      </c>
      <c r="L534" s="0" t="n">
        <f aca="false">SUMIF(Games!$A$2:$A$5969,$A534,Games!$H$2:$H$5969)+SUMIF(Games!$B$2:$B$5969,$A534,Games!$G$2:$G$5969)</f>
        <v>47</v>
      </c>
      <c r="M534" s="0" t="n">
        <f aca="false">SUMIF(Games!$A:$A,$A534,Games!I:I)</f>
        <v>0</v>
      </c>
      <c r="N534" s="0" t="n">
        <f aca="false">COUNTIF(Games!$A:$A,$A534)-M534</f>
        <v>4</v>
      </c>
    </row>
    <row r="535" customFormat="false" ht="15" hidden="false" customHeight="false" outlineLevel="0" collapsed="false">
      <c r="A535" s="0" t="s">
        <v>703</v>
      </c>
      <c r="B535" s="0" t="n">
        <f aca="false">SUMIF(Games!$A$2:$A$5969,$A535,Games!$I$2:$I$5969)+SUMIF(Games!$B$2:$B$5969,$A535,Games!$J$2:$J$5969)</f>
        <v>0</v>
      </c>
      <c r="C535" s="0" t="n">
        <f aca="false">COUNTIF(Games!$A:$A,$A535)+COUNTIF(Games!$B:$B,$A535)-B535</f>
        <v>1</v>
      </c>
      <c r="D535" s="0" t="n">
        <f aca="false">SUMIF(Games!$A$2:$A$5969,$A535,Games!$M$2:$M$5969)+SUMIF(Games!$B$2:$B$5969,$A535,Games!$K$2:$K$5969)</f>
        <v>11</v>
      </c>
      <c r="E535" s="0" t="n">
        <f aca="false">SUMIF(Games!$A$2:$A$5969,$A535,Games!$N$2:$N$5969)+SUMIF(Games!$B$2:$B$5969,$A535,Games!$L$2:$L$5969)</f>
        <v>21</v>
      </c>
      <c r="F535" s="0" t="n">
        <f aca="false">SUMIF(Games!$A$2:$A$5969,$A535,Games!$Q$2:$Q$5969)+SUMIF(Games!$B$2:$B$5969,$A535,Games!$O$2:$O$5969)</f>
        <v>508</v>
      </c>
      <c r="G535" s="0" t="n">
        <f aca="false">SUMIF(Games!$A$2:$A$5969,$A535,Games!$R$2:$R$5969)+SUMIF(Games!$B$2:$B$5969,$A535,Games!$P$2:$P$5969)</f>
        <v>413</v>
      </c>
      <c r="H535" s="0" t="n">
        <f aca="false">SUMIF(Games!$A$2:$A$5969,$A535,Games!$S$2:$S$5969)+SUMIF(Games!$B$2:$B$5969,$A535,Games!$T$2:$T$5969)</f>
        <v>-8.82837947882736</v>
      </c>
      <c r="I535" s="0" t="n">
        <f aca="false">SUMIF(Games!$A$2:$A$5969,$A535,Games!$E$2:$E$5969)+SUMIF(Games!$B$2:$B$5969,$A535,Games!$F$2:$F$5969)</f>
        <v>35</v>
      </c>
      <c r="J535" s="0" t="n">
        <f aca="false">SUMIF(Games!$A$2:$A$5969,$A535,Games!$F$2:$F$5969)+SUMIF(Games!$B$2:$B$5969,$A535,Games!$E$2:$E$5969)</f>
        <v>52</v>
      </c>
      <c r="K535" s="0" t="n">
        <f aca="false">SUMIF(Games!$A$2:$A$5969,$A535,Games!$G$2:$G$5969)+SUMIF(Games!$B$2:$B$5969,$A535,Games!$H$2:$H$5969)</f>
        <v>12</v>
      </c>
      <c r="L535" s="0" t="n">
        <f aca="false">SUMIF(Games!$A$2:$A$5969,$A535,Games!$H$2:$H$5969)+SUMIF(Games!$B$2:$B$5969,$A535,Games!$G$2:$G$5969)</f>
        <v>7</v>
      </c>
      <c r="M535" s="0" t="n">
        <f aca="false">SUMIF(Games!$A:$A,$A535,Games!I:I)</f>
        <v>0</v>
      </c>
      <c r="N535" s="0" t="n">
        <f aca="false">COUNTIF(Games!$A:$A,$A535)-M535</f>
        <v>1</v>
      </c>
    </row>
    <row r="536" customFormat="false" ht="15" hidden="false" customHeight="false" outlineLevel="0" collapsed="false">
      <c r="A536" s="0" t="s">
        <v>593</v>
      </c>
      <c r="B536" s="0" t="n">
        <f aca="false">SUMIF(Games!$A$2:$A$5969,$A536,Games!$I$2:$I$5969)+SUMIF(Games!$B$2:$B$5969,$A536,Games!$J$2:$J$5969)</f>
        <v>0</v>
      </c>
      <c r="C536" s="0" t="n">
        <f aca="false">COUNTIF(Games!$A:$A,$A536)+COUNTIF(Games!$B:$B,$A536)-B536</f>
        <v>1</v>
      </c>
      <c r="D536" s="0" t="n">
        <f aca="false">SUMIF(Games!$A$2:$A$5969,$A536,Games!$M$2:$M$5969)+SUMIF(Games!$B$2:$B$5969,$A536,Games!$K$2:$K$5969)</f>
        <v>20</v>
      </c>
      <c r="E536" s="0" t="n">
        <f aca="false">SUMIF(Games!$A$2:$A$5969,$A536,Games!$N$2:$N$5969)+SUMIF(Games!$B$2:$B$5969,$A536,Games!$L$2:$L$5969)</f>
        <v>13</v>
      </c>
      <c r="F536" s="0" t="n">
        <f aca="false">SUMIF(Games!$A$2:$A$5969,$A536,Games!$Q$2:$Q$5969)+SUMIF(Games!$B$2:$B$5969,$A536,Games!$O$2:$O$5969)</f>
        <v>579</v>
      </c>
      <c r="G536" s="0" t="n">
        <f aca="false">SUMIF(Games!$A$2:$A$5969,$A536,Games!$R$2:$R$5969)+SUMIF(Games!$B$2:$B$5969,$A536,Games!$P$2:$P$5969)</f>
        <v>477</v>
      </c>
      <c r="H536" s="0" t="n">
        <f aca="false">SUMIF(Games!$A$2:$A$5969,$A536,Games!$S$2:$S$5969)+SUMIF(Games!$B$2:$B$5969,$A536,Games!$T$2:$T$5969)</f>
        <v>-2.31327479338843</v>
      </c>
      <c r="I536" s="0" t="n">
        <f aca="false">SUMIF(Games!$A$2:$A$5969,$A536,Games!$E$2:$E$5969)+SUMIF(Games!$B$2:$B$5969,$A536,Games!$F$2:$F$5969)</f>
        <v>39</v>
      </c>
      <c r="J536" s="0" t="n">
        <f aca="false">SUMIF(Games!$A$2:$A$5969,$A536,Games!$F$2:$F$5969)+SUMIF(Games!$B$2:$B$5969,$A536,Games!$E$2:$E$5969)</f>
        <v>39</v>
      </c>
      <c r="K536" s="0" t="n">
        <f aca="false">SUMIF(Games!$A$2:$A$5969,$A536,Games!$G$2:$G$5969)+SUMIF(Games!$B$2:$B$5969,$A536,Games!$H$2:$H$5969)</f>
        <v>11</v>
      </c>
      <c r="L536" s="0" t="n">
        <f aca="false">SUMIF(Games!$A$2:$A$5969,$A536,Games!$H$2:$H$5969)+SUMIF(Games!$B$2:$B$5969,$A536,Games!$G$2:$G$5969)</f>
        <v>14</v>
      </c>
      <c r="M536" s="0" t="n">
        <f aca="false">SUMIF(Games!$A:$A,$A536,Games!I:I)</f>
        <v>0</v>
      </c>
      <c r="N536" s="0" t="n">
        <f aca="false">COUNTIF(Games!$A:$A,$A536)-M536</f>
        <v>1</v>
      </c>
    </row>
    <row r="537" customFormat="false" ht="15" hidden="false" customHeight="false" outlineLevel="0" collapsed="false">
      <c r="A537" s="0" t="s">
        <v>634</v>
      </c>
      <c r="B537" s="0" t="n">
        <f aca="false">SUMIF(Games!$A$2:$A$5969,$A537,Games!$I$2:$I$5969)+SUMIF(Games!$B$2:$B$5969,$A537,Games!$J$2:$J$5969)</f>
        <v>0</v>
      </c>
      <c r="C537" s="0" t="n">
        <f aca="false">COUNTIF(Games!$A:$A,$A537)+COUNTIF(Games!$B:$B,$A537)-B537</f>
        <v>1</v>
      </c>
      <c r="D537" s="0" t="n">
        <f aca="false">SUMIF(Games!$A$2:$A$5969,$A537,Games!$M$2:$M$5969)+SUMIF(Games!$B$2:$B$5969,$A537,Games!$K$2:$K$5969)</f>
        <v>25</v>
      </c>
      <c r="E537" s="0" t="n">
        <f aca="false">SUMIF(Games!$A$2:$A$5969,$A537,Games!$N$2:$N$5969)+SUMIF(Games!$B$2:$B$5969,$A537,Games!$L$2:$L$5969)</f>
        <v>12</v>
      </c>
      <c r="F537" s="0" t="n">
        <f aca="false">SUMIF(Games!$A$2:$A$5969,$A537,Games!$Q$2:$Q$5969)+SUMIF(Games!$B$2:$B$5969,$A537,Games!$O$2:$O$5969)</f>
        <v>653</v>
      </c>
      <c r="G537" s="0" t="n">
        <f aca="false">SUMIF(Games!$A$2:$A$5969,$A537,Games!$R$2:$R$5969)+SUMIF(Games!$B$2:$B$5969,$A537,Games!$P$2:$P$5969)</f>
        <v>548</v>
      </c>
      <c r="H537" s="0" t="n">
        <f aca="false">SUMIF(Games!$A$2:$A$5969,$A537,Games!$S$2:$S$5969)+SUMIF(Games!$B$2:$B$5969,$A537,Games!$T$2:$T$5969)</f>
        <v>-4.43954362355695</v>
      </c>
      <c r="I537" s="0" t="n">
        <f aca="false">SUMIF(Games!$A$2:$A$5969,$A537,Games!$E$2:$E$5969)+SUMIF(Games!$B$2:$B$5969,$A537,Games!$F$2:$F$5969)</f>
        <v>39</v>
      </c>
      <c r="J537" s="0" t="n">
        <f aca="false">SUMIF(Games!$A$2:$A$5969,$A537,Games!$F$2:$F$5969)+SUMIF(Games!$B$2:$B$5969,$A537,Games!$E$2:$E$5969)</f>
        <v>44</v>
      </c>
      <c r="K537" s="0" t="n">
        <f aca="false">SUMIF(Games!$A$2:$A$5969,$A537,Games!$G$2:$G$5969)+SUMIF(Games!$B$2:$B$5969,$A537,Games!$H$2:$H$5969)</f>
        <v>16</v>
      </c>
      <c r="L537" s="0" t="n">
        <f aca="false">SUMIF(Games!$A$2:$A$5969,$A537,Games!$H$2:$H$5969)+SUMIF(Games!$B$2:$B$5969,$A537,Games!$G$2:$G$5969)</f>
        <v>10</v>
      </c>
      <c r="M537" s="0" t="n">
        <f aca="false">SUMIF(Games!$A:$A,$A537,Games!I:I)</f>
        <v>0</v>
      </c>
      <c r="N537" s="0" t="n">
        <f aca="false">COUNTIF(Games!$A:$A,$A537)-M537</f>
        <v>1</v>
      </c>
    </row>
    <row r="538" customFormat="false" ht="15" hidden="false" customHeight="false" outlineLevel="0" collapsed="false">
      <c r="A538" s="0" t="s">
        <v>640</v>
      </c>
      <c r="B538" s="0" t="n">
        <f aca="false">SUMIF(Games!$A$2:$A$5969,$A538,Games!$I$2:$I$5969)+SUMIF(Games!$B$2:$B$5969,$A538,Games!$J$2:$J$5969)</f>
        <v>0</v>
      </c>
      <c r="C538" s="0" t="n">
        <f aca="false">COUNTIF(Games!$A:$A,$A538)+COUNTIF(Games!$B:$B,$A538)-B538</f>
        <v>2</v>
      </c>
      <c r="D538" s="0" t="n">
        <f aca="false">SUMIF(Games!$A$2:$A$5969,$A538,Games!$M$2:$M$5969)+SUMIF(Games!$B$2:$B$5969,$A538,Games!$K$2:$K$5969)</f>
        <v>33</v>
      </c>
      <c r="E538" s="0" t="n">
        <f aca="false">SUMIF(Games!$A$2:$A$5969,$A538,Games!$N$2:$N$5969)+SUMIF(Games!$B$2:$B$5969,$A538,Games!$L$2:$L$5969)</f>
        <v>33</v>
      </c>
      <c r="F538" s="0" t="n">
        <f aca="false">SUMIF(Games!$A$2:$A$5969,$A538,Games!$Q$2:$Q$5969)+SUMIF(Games!$B$2:$B$5969,$A538,Games!$O$2:$O$5969)</f>
        <v>979</v>
      </c>
      <c r="G538" s="0" t="n">
        <f aca="false">SUMIF(Games!$A$2:$A$5969,$A538,Games!$R$2:$R$5969)+SUMIF(Games!$B$2:$B$5969,$A538,Games!$P$2:$P$5969)</f>
        <v>973</v>
      </c>
      <c r="H538" s="0" t="n">
        <f aca="false">SUMIF(Games!$A$2:$A$5969,$A538,Games!$S$2:$S$5969)+SUMIF(Games!$B$2:$B$5969,$A538,Games!$T$2:$T$5969)</f>
        <v>-11.5910946421668</v>
      </c>
      <c r="I538" s="0" t="n">
        <f aca="false">SUMIF(Games!$A$2:$A$5969,$A538,Games!$E$2:$E$5969)+SUMIF(Games!$B$2:$B$5969,$A538,Games!$F$2:$F$5969)</f>
        <v>73</v>
      </c>
      <c r="J538" s="0" t="n">
        <f aca="false">SUMIF(Games!$A$2:$A$5969,$A538,Games!$F$2:$F$5969)+SUMIF(Games!$B$2:$B$5969,$A538,Games!$E$2:$E$5969)</f>
        <v>78</v>
      </c>
      <c r="K538" s="0" t="n">
        <f aca="false">SUMIF(Games!$A$2:$A$5969,$A538,Games!$G$2:$G$5969)+SUMIF(Games!$B$2:$B$5969,$A538,Games!$H$2:$H$5969)</f>
        <v>21</v>
      </c>
      <c r="L538" s="0" t="n">
        <f aca="false">SUMIF(Games!$A$2:$A$5969,$A538,Games!$H$2:$H$5969)+SUMIF(Games!$B$2:$B$5969,$A538,Games!$G$2:$G$5969)</f>
        <v>15</v>
      </c>
      <c r="M538" s="0" t="n">
        <f aca="false">SUMIF(Games!$A:$A,$A538,Games!I:I)</f>
        <v>0</v>
      </c>
      <c r="N538" s="0" t="n">
        <f aca="false">COUNTIF(Games!$A:$A,$A538)-M538</f>
        <v>2</v>
      </c>
    </row>
    <row r="539" customFormat="false" ht="15" hidden="false" customHeight="false" outlineLevel="0" collapsed="false">
      <c r="A539" s="0" t="s">
        <v>424</v>
      </c>
      <c r="B539" s="0" t="n">
        <f aca="false">SUMIF(Games!$A$2:$A$5969,$A539,Games!$I$2:$I$5969)+SUMIF(Games!$B$2:$B$5969,$A539,Games!$J$2:$J$5969)</f>
        <v>0</v>
      </c>
      <c r="C539" s="0" t="n">
        <f aca="false">COUNTIF(Games!$A:$A,$A539)+COUNTIF(Games!$B:$B,$A539)-B539</f>
        <v>1</v>
      </c>
      <c r="D539" s="0" t="n">
        <f aca="false">SUMIF(Games!$A$2:$A$5969,$A539,Games!$M$2:$M$5969)+SUMIF(Games!$B$2:$B$5969,$A539,Games!$K$2:$K$5969)</f>
        <v>15</v>
      </c>
      <c r="E539" s="0" t="n">
        <f aca="false">SUMIF(Games!$A$2:$A$5969,$A539,Games!$N$2:$N$5969)+SUMIF(Games!$B$2:$B$5969,$A539,Games!$L$2:$L$5969)</f>
        <v>17</v>
      </c>
      <c r="F539" s="0" t="n">
        <f aca="false">SUMIF(Games!$A$2:$A$5969,$A539,Games!$Q$2:$Q$5969)+SUMIF(Games!$B$2:$B$5969,$A539,Games!$O$2:$O$5969)</f>
        <v>528</v>
      </c>
      <c r="G539" s="0" t="n">
        <f aca="false">SUMIF(Games!$A$2:$A$5969,$A539,Games!$R$2:$R$5969)+SUMIF(Games!$B$2:$B$5969,$A539,Games!$P$2:$P$5969)</f>
        <v>460</v>
      </c>
      <c r="H539" s="0" t="n">
        <f aca="false">SUMIF(Games!$A$2:$A$5969,$A539,Games!$S$2:$S$5969)+SUMIF(Games!$B$2:$B$5969,$A539,Games!$T$2:$T$5969)</f>
        <v>-7.42029352226721</v>
      </c>
      <c r="I539" s="0" t="n">
        <f aca="false">SUMIF(Games!$A$2:$A$5969,$A539,Games!$E$2:$E$5969)+SUMIF(Games!$B$2:$B$5969,$A539,Games!$F$2:$F$5969)</f>
        <v>33</v>
      </c>
      <c r="J539" s="0" t="n">
        <f aca="false">SUMIF(Games!$A$2:$A$5969,$A539,Games!$F$2:$F$5969)+SUMIF(Games!$B$2:$B$5969,$A539,Games!$E$2:$E$5969)</f>
        <v>50</v>
      </c>
      <c r="K539" s="0" t="n">
        <f aca="false">SUMIF(Games!$A$2:$A$5969,$A539,Games!$G$2:$G$5969)+SUMIF(Games!$B$2:$B$5969,$A539,Games!$H$2:$H$5969)</f>
        <v>17</v>
      </c>
      <c r="L539" s="0" t="n">
        <f aca="false">SUMIF(Games!$A$2:$A$5969,$A539,Games!$H$2:$H$5969)+SUMIF(Games!$B$2:$B$5969,$A539,Games!$G$2:$G$5969)</f>
        <v>11</v>
      </c>
      <c r="M539" s="0" t="n">
        <f aca="false">SUMIF(Games!$A:$A,$A539,Games!I:I)</f>
        <v>0</v>
      </c>
      <c r="N539" s="0" t="n">
        <f aca="false">COUNTIF(Games!$A:$A,$A539)-M539</f>
        <v>1</v>
      </c>
    </row>
    <row r="540" customFormat="false" ht="15" hidden="false" customHeight="false" outlineLevel="0" collapsed="false">
      <c r="A540" s="0" t="s">
        <v>457</v>
      </c>
      <c r="B540" s="0" t="n">
        <f aca="false">SUMIF(Games!$A$2:$A$5969,$A540,Games!$I$2:$I$5969)+SUMIF(Games!$B$2:$B$5969,$A540,Games!$J$2:$J$5969)</f>
        <v>0</v>
      </c>
      <c r="C540" s="0" t="n">
        <f aca="false">COUNTIF(Games!$A:$A,$A540)+COUNTIF(Games!$B:$B,$A540)-B540</f>
        <v>3</v>
      </c>
      <c r="D540" s="0" t="n">
        <f aca="false">SUMIF(Games!$A$2:$A$5969,$A540,Games!$M$2:$M$5969)+SUMIF(Games!$B$2:$B$5969,$A540,Games!$K$2:$K$5969)</f>
        <v>73</v>
      </c>
      <c r="E540" s="0" t="n">
        <f aca="false">SUMIF(Games!$A$2:$A$5969,$A540,Games!$N$2:$N$5969)+SUMIF(Games!$B$2:$B$5969,$A540,Games!$L$2:$L$5969)</f>
        <v>33</v>
      </c>
      <c r="F540" s="0" t="n">
        <f aca="false">SUMIF(Games!$A$2:$A$5969,$A540,Games!$Q$2:$Q$5969)+SUMIF(Games!$B$2:$B$5969,$A540,Games!$O$2:$O$5969)</f>
        <v>1695</v>
      </c>
      <c r="G540" s="0" t="n">
        <f aca="false">SUMIF(Games!$A$2:$A$5969,$A540,Games!$R$2:$R$5969)+SUMIF(Games!$B$2:$B$5969,$A540,Games!$P$2:$P$5969)</f>
        <v>1554</v>
      </c>
      <c r="H540" s="0" t="n">
        <f aca="false">SUMIF(Games!$A$2:$A$5969,$A540,Games!$S$2:$S$5969)+SUMIF(Games!$B$2:$B$5969,$A540,Games!$T$2:$T$5969)</f>
        <v>-12.8903242325373</v>
      </c>
      <c r="I540" s="0" t="n">
        <f aca="false">SUMIF(Games!$A$2:$A$5969,$A540,Games!$E$2:$E$5969)+SUMIF(Games!$B$2:$B$5969,$A540,Games!$F$2:$F$5969)</f>
        <v>116</v>
      </c>
      <c r="J540" s="0" t="n">
        <f aca="false">SUMIF(Games!$A$2:$A$5969,$A540,Games!$F$2:$F$5969)+SUMIF(Games!$B$2:$B$5969,$A540,Games!$E$2:$E$5969)</f>
        <v>139</v>
      </c>
      <c r="K540" s="0" t="n">
        <f aca="false">SUMIF(Games!$A$2:$A$5969,$A540,Games!$G$2:$G$5969)+SUMIF(Games!$B$2:$B$5969,$A540,Games!$H$2:$H$5969)</f>
        <v>75</v>
      </c>
      <c r="L540" s="0" t="n">
        <f aca="false">SUMIF(Games!$A$2:$A$5969,$A540,Games!$H$2:$H$5969)+SUMIF(Games!$B$2:$B$5969,$A540,Games!$G$2:$G$5969)</f>
        <v>51</v>
      </c>
      <c r="M540" s="0" t="n">
        <f aca="false">SUMIF(Games!$A:$A,$A540,Games!I:I)</f>
        <v>0</v>
      </c>
      <c r="N540" s="0" t="n">
        <f aca="false">COUNTIF(Games!$A:$A,$A540)-M540</f>
        <v>3</v>
      </c>
    </row>
    <row r="541" customFormat="false" ht="15" hidden="false" customHeight="false" outlineLevel="0" collapsed="false">
      <c r="A541" s="0" t="s">
        <v>560</v>
      </c>
      <c r="B541" s="0" t="n">
        <f aca="false">SUMIF(Games!$A$2:$A$5969,$A541,Games!$I$2:$I$5969)+SUMIF(Games!$B$2:$B$5969,$A541,Games!$J$2:$J$5969)</f>
        <v>0</v>
      </c>
      <c r="C541" s="0" t="n">
        <f aca="false">COUNTIF(Games!$A:$A,$A541)+COUNTIF(Games!$B:$B,$A541)-B541</f>
        <v>2</v>
      </c>
      <c r="D541" s="0" t="n">
        <f aca="false">SUMIF(Games!$A$2:$A$5969,$A541,Games!$M$2:$M$5969)+SUMIF(Games!$B$2:$B$5969,$A541,Games!$K$2:$K$5969)</f>
        <v>38</v>
      </c>
      <c r="E541" s="0" t="n">
        <f aca="false">SUMIF(Games!$A$2:$A$5969,$A541,Games!$N$2:$N$5969)+SUMIF(Games!$B$2:$B$5969,$A541,Games!$L$2:$L$5969)</f>
        <v>29</v>
      </c>
      <c r="F541" s="0" t="n">
        <f aca="false">SUMIF(Games!$A$2:$A$5969,$A541,Games!$Q$2:$Q$5969)+SUMIF(Games!$B$2:$B$5969,$A541,Games!$O$2:$O$5969)</f>
        <v>1066</v>
      </c>
      <c r="G541" s="0" t="n">
        <f aca="false">SUMIF(Games!$A$2:$A$5969,$A541,Games!$R$2:$R$5969)+SUMIF(Games!$B$2:$B$5969,$A541,Games!$P$2:$P$5969)</f>
        <v>943</v>
      </c>
      <c r="H541" s="0" t="n">
        <f aca="false">SUMIF(Games!$A$2:$A$5969,$A541,Games!$S$2:$S$5969)+SUMIF(Games!$B$2:$B$5969,$A541,Games!$T$2:$T$5969)</f>
        <v>-11.9608588164831</v>
      </c>
      <c r="I541" s="0" t="n">
        <f aca="false">SUMIF(Games!$A$2:$A$5969,$A541,Games!$E$2:$E$5969)+SUMIF(Games!$B$2:$B$5969,$A541,Games!$F$2:$F$5969)</f>
        <v>62</v>
      </c>
      <c r="J541" s="0" t="n">
        <f aca="false">SUMIF(Games!$A$2:$A$5969,$A541,Games!$F$2:$F$5969)+SUMIF(Games!$B$2:$B$5969,$A541,Games!$E$2:$E$5969)</f>
        <v>81</v>
      </c>
      <c r="K541" s="0" t="n">
        <f aca="false">SUMIF(Games!$A$2:$A$5969,$A541,Games!$G$2:$G$5969)+SUMIF(Games!$B$2:$B$5969,$A541,Games!$H$2:$H$5969)</f>
        <v>34</v>
      </c>
      <c r="L541" s="0" t="n">
        <f aca="false">SUMIF(Games!$A$2:$A$5969,$A541,Games!$H$2:$H$5969)+SUMIF(Games!$B$2:$B$5969,$A541,Games!$G$2:$G$5969)</f>
        <v>22</v>
      </c>
      <c r="M541" s="0" t="n">
        <f aca="false">SUMIF(Games!$A:$A,$A541,Games!I:I)</f>
        <v>0</v>
      </c>
      <c r="N541" s="0" t="n">
        <f aca="false">COUNTIF(Games!$A:$A,$A541)-M541</f>
        <v>2</v>
      </c>
    </row>
    <row r="542" customFormat="false" ht="15" hidden="false" customHeight="false" outlineLevel="0" collapsed="false">
      <c r="A542" s="0" t="s">
        <v>637</v>
      </c>
      <c r="B542" s="0" t="n">
        <f aca="false">SUMIF(Games!$A$2:$A$5969,$A542,Games!$I$2:$I$5969)+SUMIF(Games!$B$2:$B$5969,$A542,Games!$J$2:$J$5969)</f>
        <v>0</v>
      </c>
      <c r="C542" s="0" t="n">
        <f aca="false">COUNTIF(Games!$A:$A,$A542)+COUNTIF(Games!$B:$B,$A542)-B542</f>
        <v>1</v>
      </c>
      <c r="D542" s="0" t="n">
        <f aca="false">SUMIF(Games!$A$2:$A$5969,$A542,Games!$M$2:$M$5969)+SUMIF(Games!$B$2:$B$5969,$A542,Games!$K$2:$K$5969)</f>
        <v>14</v>
      </c>
      <c r="E542" s="0" t="n">
        <f aca="false">SUMIF(Games!$A$2:$A$5969,$A542,Games!$N$2:$N$5969)+SUMIF(Games!$B$2:$B$5969,$A542,Games!$L$2:$L$5969)</f>
        <v>16</v>
      </c>
      <c r="F542" s="0" t="n">
        <f aca="false">SUMIF(Games!$A$2:$A$5969,$A542,Games!$Q$2:$Q$5969)+SUMIF(Games!$B$2:$B$5969,$A542,Games!$O$2:$O$5969)</f>
        <v>423</v>
      </c>
      <c r="G542" s="0" t="n">
        <f aca="false">SUMIF(Games!$A$2:$A$5969,$A542,Games!$R$2:$R$5969)+SUMIF(Games!$B$2:$B$5969,$A542,Games!$P$2:$P$5969)</f>
        <v>495</v>
      </c>
      <c r="H542" s="0" t="n">
        <f aca="false">SUMIF(Games!$A$2:$A$5969,$A542,Games!$S$2:$S$5969)+SUMIF(Games!$B$2:$B$5969,$A542,Games!$T$2:$T$5969)</f>
        <v>-4.60130718954248</v>
      </c>
      <c r="I542" s="0" t="n">
        <f aca="false">SUMIF(Games!$A$2:$A$5969,$A542,Games!$E$2:$E$5969)+SUMIF(Games!$B$2:$B$5969,$A542,Games!$F$2:$F$5969)</f>
        <v>27</v>
      </c>
      <c r="J542" s="0" t="n">
        <f aca="false">SUMIF(Games!$A$2:$A$5969,$A542,Games!$F$2:$F$5969)+SUMIF(Games!$B$2:$B$5969,$A542,Games!$E$2:$E$5969)</f>
        <v>51</v>
      </c>
      <c r="K542" s="0" t="n">
        <f aca="false">SUMIF(Games!$A$2:$A$5969,$A542,Games!$G$2:$G$5969)+SUMIF(Games!$B$2:$B$5969,$A542,Games!$H$2:$H$5969)</f>
        <v>14</v>
      </c>
      <c r="L542" s="0" t="n">
        <f aca="false">SUMIF(Games!$A$2:$A$5969,$A542,Games!$H$2:$H$5969)+SUMIF(Games!$B$2:$B$5969,$A542,Games!$G$2:$G$5969)</f>
        <v>24</v>
      </c>
      <c r="M542" s="0" t="n">
        <f aca="false">SUMIF(Games!$A:$A,$A542,Games!I:I)</f>
        <v>0</v>
      </c>
      <c r="N542" s="0" t="n">
        <f aca="false">COUNTIF(Games!$A:$A,$A542)-M542</f>
        <v>1</v>
      </c>
    </row>
    <row r="543" customFormat="false" ht="15" hidden="false" customHeight="false" outlineLevel="0" collapsed="false">
      <c r="A543" s="0" t="s">
        <v>687</v>
      </c>
      <c r="B543" s="0" t="n">
        <f aca="false">SUMIF(Games!$A$2:$A$5969,$A543,Games!$I$2:$I$5969)+SUMIF(Games!$B$2:$B$5969,$A543,Games!$J$2:$J$5969)</f>
        <v>0</v>
      </c>
      <c r="C543" s="0" t="n">
        <f aca="false">COUNTIF(Games!$A:$A,$A543)+COUNTIF(Games!$B:$B,$A543)-B543</f>
        <v>1</v>
      </c>
      <c r="D543" s="0" t="n">
        <f aca="false">SUMIF(Games!$A$2:$A$5969,$A543,Games!$M$2:$M$5969)+SUMIF(Games!$B$2:$B$5969,$A543,Games!$K$2:$K$5969)</f>
        <v>14</v>
      </c>
      <c r="E543" s="0" t="n">
        <f aca="false">SUMIF(Games!$A$2:$A$5969,$A543,Games!$N$2:$N$5969)+SUMIF(Games!$B$2:$B$5969,$A543,Games!$L$2:$L$5969)</f>
        <v>16</v>
      </c>
      <c r="F543" s="0" t="n">
        <f aca="false">SUMIF(Games!$A$2:$A$5969,$A543,Games!$Q$2:$Q$5969)+SUMIF(Games!$B$2:$B$5969,$A543,Games!$O$2:$O$5969)</f>
        <v>515</v>
      </c>
      <c r="G543" s="0" t="n">
        <f aca="false">SUMIF(Games!$A$2:$A$5969,$A543,Games!$R$2:$R$5969)+SUMIF(Games!$B$2:$B$5969,$A543,Games!$P$2:$P$5969)</f>
        <v>457</v>
      </c>
      <c r="H543" s="0" t="n">
        <f aca="false">SUMIF(Games!$A$2:$A$5969,$A543,Games!$S$2:$S$5969)+SUMIF(Games!$B$2:$B$5969,$A543,Games!$T$2:$T$5969)</f>
        <v>-1.75528120713306</v>
      </c>
      <c r="I543" s="0" t="n">
        <f aca="false">SUMIF(Games!$A$2:$A$5969,$A543,Games!$E$2:$E$5969)+SUMIF(Games!$B$2:$B$5969,$A543,Games!$F$2:$F$5969)</f>
        <v>39</v>
      </c>
      <c r="J543" s="0" t="n">
        <f aca="false">SUMIF(Games!$A$2:$A$5969,$A543,Games!$F$2:$F$5969)+SUMIF(Games!$B$2:$B$5969,$A543,Games!$E$2:$E$5969)</f>
        <v>45</v>
      </c>
      <c r="K543" s="0" t="n">
        <f aca="false">SUMIF(Games!$A$2:$A$5969,$A543,Games!$G$2:$G$5969)+SUMIF(Games!$B$2:$B$5969,$A543,Games!$H$2:$H$5969)</f>
        <v>8</v>
      </c>
      <c r="L543" s="0" t="n">
        <f aca="false">SUMIF(Games!$A$2:$A$5969,$A543,Games!$H$2:$H$5969)+SUMIF(Games!$B$2:$B$5969,$A543,Games!$G$2:$G$5969)</f>
        <v>6</v>
      </c>
      <c r="M543" s="0" t="n">
        <f aca="false">SUMIF(Games!$A:$A,$A543,Games!I:I)</f>
        <v>0</v>
      </c>
      <c r="N543" s="0" t="n">
        <f aca="false">COUNTIF(Games!$A:$A,$A543)-M543</f>
        <v>1</v>
      </c>
    </row>
    <row r="544" customFormat="false" ht="15" hidden="false" customHeight="false" outlineLevel="0" collapsed="false">
      <c r="A544" s="0" t="s">
        <v>579</v>
      </c>
      <c r="B544" s="0" t="n">
        <f aca="false">SUMIF(Games!$A$2:$A$5969,$A544,Games!$I$2:$I$5969)+SUMIF(Games!$B$2:$B$5969,$A544,Games!$J$2:$J$5969)</f>
        <v>0</v>
      </c>
      <c r="C544" s="0" t="n">
        <f aca="false">COUNTIF(Games!$A:$A,$A544)+COUNTIF(Games!$B:$B,$A544)-B544</f>
        <v>1</v>
      </c>
      <c r="D544" s="0" t="n">
        <f aca="false">SUMIF(Games!$A$2:$A$5969,$A544,Games!$M$2:$M$5969)+SUMIF(Games!$B$2:$B$5969,$A544,Games!$K$2:$K$5969)</f>
        <v>17</v>
      </c>
      <c r="E544" s="0" t="n">
        <f aca="false">SUMIF(Games!$A$2:$A$5969,$A544,Games!$N$2:$N$5969)+SUMIF(Games!$B$2:$B$5969,$A544,Games!$L$2:$L$5969)</f>
        <v>15</v>
      </c>
      <c r="F544" s="0" t="n">
        <f aca="false">SUMIF(Games!$A$2:$A$5969,$A544,Games!$Q$2:$Q$5969)+SUMIF(Games!$B$2:$B$5969,$A544,Games!$O$2:$O$5969)</f>
        <v>521</v>
      </c>
      <c r="G544" s="0" t="n">
        <f aca="false">SUMIF(Games!$A$2:$A$5969,$A544,Games!$R$2:$R$5969)+SUMIF(Games!$B$2:$B$5969,$A544,Games!$P$2:$P$5969)</f>
        <v>476</v>
      </c>
      <c r="H544" s="0" t="n">
        <f aca="false">SUMIF(Games!$A$2:$A$5969,$A544,Games!$S$2:$S$5969)+SUMIF(Games!$B$2:$B$5969,$A544,Games!$T$2:$T$5969)</f>
        <v>-6.49009528585757</v>
      </c>
      <c r="I544" s="0" t="n">
        <f aca="false">SUMIF(Games!$A$2:$A$5969,$A544,Games!$E$2:$E$5969)+SUMIF(Games!$B$2:$B$5969,$A544,Games!$F$2:$F$5969)</f>
        <v>28</v>
      </c>
      <c r="J544" s="0" t="n">
        <f aca="false">SUMIF(Games!$A$2:$A$5969,$A544,Games!$F$2:$F$5969)+SUMIF(Games!$B$2:$B$5969,$A544,Games!$E$2:$E$5969)</f>
        <v>44</v>
      </c>
      <c r="K544" s="0" t="n">
        <f aca="false">SUMIF(Games!$A$2:$A$5969,$A544,Games!$G$2:$G$5969)+SUMIF(Games!$B$2:$B$5969,$A544,Games!$H$2:$H$5969)</f>
        <v>12</v>
      </c>
      <c r="L544" s="0" t="n">
        <f aca="false">SUMIF(Games!$A$2:$A$5969,$A544,Games!$H$2:$H$5969)+SUMIF(Games!$B$2:$B$5969,$A544,Games!$G$2:$G$5969)</f>
        <v>10</v>
      </c>
      <c r="M544" s="0" t="n">
        <f aca="false">SUMIF(Games!$A:$A,$A544,Games!I:I)</f>
        <v>0</v>
      </c>
      <c r="N544" s="0" t="n">
        <f aca="false">COUNTIF(Games!$A:$A,$A544)-M544</f>
        <v>1</v>
      </c>
    </row>
    <row r="545" customFormat="false" ht="15" hidden="false" customHeight="false" outlineLevel="0" collapsed="false">
      <c r="A545" s="0" t="s">
        <v>641</v>
      </c>
      <c r="B545" s="0" t="n">
        <f aca="false">SUMIF(Games!$A$2:$A$5969,$A545,Games!$I$2:$I$5969)+SUMIF(Games!$B$2:$B$5969,$A545,Games!$J$2:$J$5969)</f>
        <v>0</v>
      </c>
      <c r="C545" s="0" t="n">
        <f aca="false">COUNTIF(Games!$A:$A,$A545)+COUNTIF(Games!$B:$B,$A545)-B545</f>
        <v>1</v>
      </c>
      <c r="D545" s="0" t="n">
        <f aca="false">SUMIF(Games!$A$2:$A$5969,$A545,Games!$M$2:$M$5969)+SUMIF(Games!$B$2:$B$5969,$A545,Games!$K$2:$K$5969)</f>
        <v>12</v>
      </c>
      <c r="E545" s="0" t="n">
        <f aca="false">SUMIF(Games!$A$2:$A$5969,$A545,Games!$N$2:$N$5969)+SUMIF(Games!$B$2:$B$5969,$A545,Games!$L$2:$L$5969)</f>
        <v>23</v>
      </c>
      <c r="F545" s="0" t="n">
        <f aca="false">SUMIF(Games!$A$2:$A$5969,$A545,Games!$Q$2:$Q$5969)+SUMIF(Games!$B$2:$B$5969,$A545,Games!$O$2:$O$5969)</f>
        <v>562</v>
      </c>
      <c r="G545" s="0" t="n">
        <f aca="false">SUMIF(Games!$A$2:$A$5969,$A545,Games!$R$2:$R$5969)+SUMIF(Games!$B$2:$B$5969,$A545,Games!$P$2:$P$5969)</f>
        <v>557</v>
      </c>
      <c r="H545" s="0" t="n">
        <f aca="false">SUMIF(Games!$A$2:$A$5969,$A545,Games!$S$2:$S$5969)+SUMIF(Games!$B$2:$B$5969,$A545,Games!$T$2:$T$5969)</f>
        <v>-9.81309842972041</v>
      </c>
      <c r="I545" s="0" t="n">
        <f aca="false">SUMIF(Games!$A$2:$A$5969,$A545,Games!$E$2:$E$5969)+SUMIF(Games!$B$2:$B$5969,$A545,Games!$F$2:$F$5969)</f>
        <v>44</v>
      </c>
      <c r="J545" s="0" t="n">
        <f aca="false">SUMIF(Games!$A$2:$A$5969,$A545,Games!$F$2:$F$5969)+SUMIF(Games!$B$2:$B$5969,$A545,Games!$E$2:$E$5969)</f>
        <v>34</v>
      </c>
      <c r="K545" s="0" t="n">
        <f aca="false">SUMIF(Games!$A$2:$A$5969,$A545,Games!$G$2:$G$5969)+SUMIF(Games!$B$2:$B$5969,$A545,Games!$H$2:$H$5969)</f>
        <v>30</v>
      </c>
      <c r="L545" s="0" t="n">
        <f aca="false">SUMIF(Games!$A$2:$A$5969,$A545,Games!$H$2:$H$5969)+SUMIF(Games!$B$2:$B$5969,$A545,Games!$G$2:$G$5969)</f>
        <v>13</v>
      </c>
      <c r="M545" s="0" t="n">
        <f aca="false">SUMIF(Games!$A:$A,$A545,Games!I:I)</f>
        <v>0</v>
      </c>
      <c r="N545" s="0" t="n">
        <f aca="false">COUNTIF(Games!$A:$A,$A545)-M545</f>
        <v>1</v>
      </c>
    </row>
    <row r="546" customFormat="false" ht="15" hidden="false" customHeight="false" outlineLevel="0" collapsed="false">
      <c r="A546" s="0" t="s">
        <v>497</v>
      </c>
      <c r="B546" s="0" t="n">
        <f aca="false">SUMIF(Games!$A$2:$A$5969,$A546,Games!$I$2:$I$5969)+SUMIF(Games!$B$2:$B$5969,$A546,Games!$J$2:$J$5969)</f>
        <v>0</v>
      </c>
      <c r="C546" s="0" t="n">
        <f aca="false">COUNTIF(Games!$A:$A,$A546)+COUNTIF(Games!$B:$B,$A546)-B546</f>
        <v>2</v>
      </c>
      <c r="D546" s="0" t="n">
        <f aca="false">SUMIF(Games!$A$2:$A$5969,$A546,Games!$M$2:$M$5969)+SUMIF(Games!$B$2:$B$5969,$A546,Games!$K$2:$K$5969)</f>
        <v>16</v>
      </c>
      <c r="E546" s="0" t="n">
        <f aca="false">SUMIF(Games!$A$2:$A$5969,$A546,Games!$N$2:$N$5969)+SUMIF(Games!$B$2:$B$5969,$A546,Games!$L$2:$L$5969)</f>
        <v>47</v>
      </c>
      <c r="F546" s="0" t="n">
        <f aca="false">SUMIF(Games!$A$2:$A$5969,$A546,Games!$Q$2:$Q$5969)+SUMIF(Games!$B$2:$B$5969,$A546,Games!$O$2:$O$5969)</f>
        <v>1035</v>
      </c>
      <c r="G546" s="0" t="n">
        <f aca="false">SUMIF(Games!$A$2:$A$5969,$A546,Games!$R$2:$R$5969)+SUMIF(Games!$B$2:$B$5969,$A546,Games!$P$2:$P$5969)</f>
        <v>889</v>
      </c>
      <c r="H546" s="0" t="n">
        <f aca="false">SUMIF(Games!$A$2:$A$5969,$A546,Games!$S$2:$S$5969)+SUMIF(Games!$B$2:$B$5969,$A546,Games!$T$2:$T$5969)</f>
        <v>-17.5306324336676</v>
      </c>
      <c r="I546" s="0" t="n">
        <f aca="false">SUMIF(Games!$A$2:$A$5969,$A546,Games!$E$2:$E$5969)+SUMIF(Games!$B$2:$B$5969,$A546,Games!$F$2:$F$5969)</f>
        <v>51</v>
      </c>
      <c r="J546" s="0" t="n">
        <f aca="false">SUMIF(Games!$A$2:$A$5969,$A546,Games!$F$2:$F$5969)+SUMIF(Games!$B$2:$B$5969,$A546,Games!$E$2:$E$5969)</f>
        <v>75</v>
      </c>
      <c r="K546" s="0" t="n">
        <f aca="false">SUMIF(Games!$A$2:$A$5969,$A546,Games!$G$2:$G$5969)+SUMIF(Games!$B$2:$B$5969,$A546,Games!$H$2:$H$5969)</f>
        <v>28</v>
      </c>
      <c r="L546" s="0" t="n">
        <f aca="false">SUMIF(Games!$A$2:$A$5969,$A546,Games!$H$2:$H$5969)+SUMIF(Games!$B$2:$B$5969,$A546,Games!$G$2:$G$5969)</f>
        <v>20</v>
      </c>
      <c r="M546" s="0" t="n">
        <f aca="false">SUMIF(Games!$A:$A,$A546,Games!I:I)</f>
        <v>0</v>
      </c>
      <c r="N546" s="0" t="n">
        <f aca="false">COUNTIF(Games!$A:$A,$A546)-M546</f>
        <v>2</v>
      </c>
    </row>
    <row r="547" customFormat="false" ht="15" hidden="false" customHeight="false" outlineLevel="0" collapsed="false">
      <c r="A547" s="0" t="s">
        <v>699</v>
      </c>
      <c r="B547" s="0" t="n">
        <f aca="false">SUMIF(Games!$A$2:$A$5969,$A547,Games!$I$2:$I$5969)+SUMIF(Games!$B$2:$B$5969,$A547,Games!$J$2:$J$5969)</f>
        <v>0</v>
      </c>
      <c r="C547" s="0" t="n">
        <f aca="false">COUNTIF(Games!$A:$A,$A547)+COUNTIF(Games!$B:$B,$A547)-B547</f>
        <v>1</v>
      </c>
      <c r="D547" s="0" t="n">
        <f aca="false">SUMIF(Games!$A$2:$A$5969,$A547,Games!$M$2:$M$5969)+SUMIF(Games!$B$2:$B$5969,$A547,Games!$K$2:$K$5969)</f>
        <v>12</v>
      </c>
      <c r="E547" s="0" t="n">
        <f aca="false">SUMIF(Games!$A$2:$A$5969,$A547,Games!$N$2:$N$5969)+SUMIF(Games!$B$2:$B$5969,$A547,Games!$L$2:$L$5969)</f>
        <v>16</v>
      </c>
      <c r="F547" s="0" t="n">
        <f aca="false">SUMIF(Games!$A$2:$A$5969,$A547,Games!$Q$2:$Q$5969)+SUMIF(Games!$B$2:$B$5969,$A547,Games!$O$2:$O$5969)</f>
        <v>387</v>
      </c>
      <c r="G547" s="0" t="n">
        <f aca="false">SUMIF(Games!$A$2:$A$5969,$A547,Games!$R$2:$R$5969)+SUMIF(Games!$B$2:$B$5969,$A547,Games!$P$2:$P$5969)</f>
        <v>392</v>
      </c>
      <c r="H547" s="0" t="n">
        <f aca="false">SUMIF(Games!$A$2:$A$5969,$A547,Games!$S$2:$S$5969)+SUMIF(Games!$B$2:$B$5969,$A547,Games!$T$2:$T$5969)</f>
        <v>-8.62644415917843</v>
      </c>
      <c r="I547" s="0" t="n">
        <f aca="false">SUMIF(Games!$A$2:$A$5969,$A547,Games!$E$2:$E$5969)+SUMIF(Games!$B$2:$B$5969,$A547,Games!$F$2:$F$5969)</f>
        <v>26</v>
      </c>
      <c r="J547" s="0" t="n">
        <f aca="false">SUMIF(Games!$A$2:$A$5969,$A547,Games!$F$2:$F$5969)+SUMIF(Games!$B$2:$B$5969,$A547,Games!$E$2:$E$5969)</f>
        <v>59</v>
      </c>
      <c r="K547" s="0" t="n">
        <f aca="false">SUMIF(Games!$A$2:$A$5969,$A547,Games!$G$2:$G$5969)+SUMIF(Games!$B$2:$B$5969,$A547,Games!$H$2:$H$5969)</f>
        <v>18</v>
      </c>
      <c r="L547" s="0" t="n">
        <f aca="false">SUMIF(Games!$A$2:$A$5969,$A547,Games!$H$2:$H$5969)+SUMIF(Games!$B$2:$B$5969,$A547,Games!$G$2:$G$5969)</f>
        <v>9</v>
      </c>
      <c r="M547" s="0" t="n">
        <f aca="false">SUMIF(Games!$A:$A,$A547,Games!I:I)</f>
        <v>0</v>
      </c>
      <c r="N547" s="0" t="n">
        <f aca="false">COUNTIF(Games!$A:$A,$A547)-M547</f>
        <v>1</v>
      </c>
    </row>
    <row r="548" customFormat="false" ht="15" hidden="false" customHeight="false" outlineLevel="0" collapsed="false">
      <c r="A548" s="0" t="s">
        <v>503</v>
      </c>
      <c r="B548" s="0" t="n">
        <f aca="false">SUMIF(Games!$A$2:$A$5969,$A548,Games!$I$2:$I$5969)+SUMIF(Games!$B$2:$B$5969,$A548,Games!$J$2:$J$5969)</f>
        <v>0</v>
      </c>
      <c r="C548" s="0" t="n">
        <f aca="false">COUNTIF(Games!$A:$A,$A548)+COUNTIF(Games!$B:$B,$A548)-B548</f>
        <v>3</v>
      </c>
      <c r="D548" s="0" t="n">
        <f aca="false">SUMIF(Games!$A$2:$A$5969,$A548,Games!$M$2:$M$5969)+SUMIF(Games!$B$2:$B$5969,$A548,Games!$K$2:$K$5969)</f>
        <v>55</v>
      </c>
      <c r="E548" s="0" t="n">
        <f aca="false">SUMIF(Games!$A$2:$A$5969,$A548,Games!$N$2:$N$5969)+SUMIF(Games!$B$2:$B$5969,$A548,Games!$L$2:$L$5969)</f>
        <v>43</v>
      </c>
      <c r="F548" s="0" t="n">
        <f aca="false">SUMIF(Games!$A$2:$A$5969,$A548,Games!$Q$2:$Q$5969)+SUMIF(Games!$B$2:$B$5969,$A548,Games!$O$2:$O$5969)</f>
        <v>1610</v>
      </c>
      <c r="G548" s="0" t="n">
        <f aca="false">SUMIF(Games!$A$2:$A$5969,$A548,Games!$R$2:$R$5969)+SUMIF(Games!$B$2:$B$5969,$A548,Games!$P$2:$P$5969)</f>
        <v>1454</v>
      </c>
      <c r="H548" s="0" t="n">
        <f aca="false">SUMIF(Games!$A$2:$A$5969,$A548,Games!$S$2:$S$5969)+SUMIF(Games!$B$2:$B$5969,$A548,Games!$T$2:$T$5969)</f>
        <v>-17.5073403374271</v>
      </c>
      <c r="I548" s="0" t="n">
        <f aca="false">SUMIF(Games!$A$2:$A$5969,$A548,Games!$E$2:$E$5969)+SUMIF(Games!$B$2:$B$5969,$A548,Games!$F$2:$F$5969)</f>
        <v>75</v>
      </c>
      <c r="J548" s="0" t="n">
        <f aca="false">SUMIF(Games!$A$2:$A$5969,$A548,Games!$F$2:$F$5969)+SUMIF(Games!$B$2:$B$5969,$A548,Games!$E$2:$E$5969)</f>
        <v>127</v>
      </c>
      <c r="K548" s="0" t="n">
        <f aca="false">SUMIF(Games!$A$2:$A$5969,$A548,Games!$G$2:$G$5969)+SUMIF(Games!$B$2:$B$5969,$A548,Games!$H$2:$H$5969)</f>
        <v>49</v>
      </c>
      <c r="L548" s="0" t="n">
        <f aca="false">SUMIF(Games!$A$2:$A$5969,$A548,Games!$H$2:$H$5969)+SUMIF(Games!$B$2:$B$5969,$A548,Games!$G$2:$G$5969)</f>
        <v>37</v>
      </c>
      <c r="M548" s="0" t="n">
        <f aca="false">SUMIF(Games!$A:$A,$A548,Games!I:I)</f>
        <v>0</v>
      </c>
      <c r="N548" s="0" t="n">
        <f aca="false">COUNTIF(Games!$A:$A,$A548)-M548</f>
        <v>3</v>
      </c>
    </row>
    <row r="549" customFormat="false" ht="15" hidden="false" customHeight="false" outlineLevel="0" collapsed="false">
      <c r="A549" s="0" t="s">
        <v>406</v>
      </c>
      <c r="B549" s="0" t="n">
        <f aca="false">SUMIF(Games!$A$2:$A$5969,$A549,Games!$I$2:$I$5969)+SUMIF(Games!$B$2:$B$5969,$A549,Games!$J$2:$J$5969)</f>
        <v>0</v>
      </c>
      <c r="C549" s="0" t="n">
        <f aca="false">COUNTIF(Games!$A:$A,$A549)+COUNTIF(Games!$B:$B,$A549)-B549</f>
        <v>1</v>
      </c>
      <c r="D549" s="0" t="n">
        <f aca="false">SUMIF(Games!$A$2:$A$5969,$A549,Games!$M$2:$M$5969)+SUMIF(Games!$B$2:$B$5969,$A549,Games!$K$2:$K$5969)</f>
        <v>11</v>
      </c>
      <c r="E549" s="0" t="n">
        <f aca="false">SUMIF(Games!$A$2:$A$5969,$A549,Games!$N$2:$N$5969)+SUMIF(Games!$B$2:$B$5969,$A549,Games!$L$2:$L$5969)</f>
        <v>21</v>
      </c>
      <c r="F549" s="0" t="n">
        <f aca="false">SUMIF(Games!$A$2:$A$5969,$A549,Games!$Q$2:$Q$5969)+SUMIF(Games!$B$2:$B$5969,$A549,Games!$O$2:$O$5969)</f>
        <v>511</v>
      </c>
      <c r="G549" s="0" t="n">
        <f aca="false">SUMIF(Games!$A$2:$A$5969,$A549,Games!$R$2:$R$5969)+SUMIF(Games!$B$2:$B$5969,$A549,Games!$P$2:$P$5969)</f>
        <v>448</v>
      </c>
      <c r="H549" s="0" t="n">
        <f aca="false">SUMIF(Games!$A$2:$A$5969,$A549,Games!$S$2:$S$5969)+SUMIF(Games!$B$2:$B$5969,$A549,Games!$T$2:$T$5969)</f>
        <v>-9.1970802919708</v>
      </c>
      <c r="I549" s="0" t="n">
        <f aca="false">SUMIF(Games!$A$2:$A$5969,$A549,Games!$E$2:$E$5969)+SUMIF(Games!$B$2:$B$5969,$A549,Games!$F$2:$F$5969)</f>
        <v>44</v>
      </c>
      <c r="J549" s="0" t="n">
        <f aca="false">SUMIF(Games!$A$2:$A$5969,$A549,Games!$F$2:$F$5969)+SUMIF(Games!$B$2:$B$5969,$A549,Games!$E$2:$E$5969)</f>
        <v>50</v>
      </c>
      <c r="K549" s="0" t="n">
        <f aca="false">SUMIF(Games!$A$2:$A$5969,$A549,Games!$G$2:$G$5969)+SUMIF(Games!$B$2:$B$5969,$A549,Games!$H$2:$H$5969)</f>
        <v>25</v>
      </c>
      <c r="L549" s="0" t="n">
        <f aca="false">SUMIF(Games!$A$2:$A$5969,$A549,Games!$H$2:$H$5969)+SUMIF(Games!$B$2:$B$5969,$A549,Games!$G$2:$G$5969)</f>
        <v>16</v>
      </c>
      <c r="M549" s="0" t="n">
        <f aca="false">SUMIF(Games!$A:$A,$A549,Games!I:I)</f>
        <v>0</v>
      </c>
      <c r="N549" s="0" t="n">
        <f aca="false">COUNTIF(Games!$A:$A,$A549)-M549</f>
        <v>1</v>
      </c>
    </row>
    <row r="550" customFormat="false" ht="15" hidden="false" customHeight="false" outlineLevel="0" collapsed="false">
      <c r="A550" s="0" t="s">
        <v>517</v>
      </c>
      <c r="B550" s="0" t="n">
        <f aca="false">SUMIF(Games!$A$2:$A$5969,$A550,Games!$I$2:$I$5969)+SUMIF(Games!$B$2:$B$5969,$A550,Games!$J$2:$J$5969)</f>
        <v>0</v>
      </c>
      <c r="C550" s="0" t="n">
        <f aca="false">COUNTIF(Games!$A:$A,$A550)+COUNTIF(Games!$B:$B,$A550)-B550</f>
        <v>1</v>
      </c>
      <c r="D550" s="0" t="n">
        <f aca="false">SUMIF(Games!$A$2:$A$5969,$A550,Games!$M$2:$M$5969)+SUMIF(Games!$B$2:$B$5969,$A550,Games!$K$2:$K$5969)</f>
        <v>17</v>
      </c>
      <c r="E550" s="0" t="n">
        <f aca="false">SUMIF(Games!$A$2:$A$5969,$A550,Games!$N$2:$N$5969)+SUMIF(Games!$B$2:$B$5969,$A550,Games!$L$2:$L$5969)</f>
        <v>17</v>
      </c>
      <c r="F550" s="0" t="n">
        <f aca="false">SUMIF(Games!$A$2:$A$5969,$A550,Games!$Q$2:$Q$5969)+SUMIF(Games!$B$2:$B$5969,$A550,Games!$O$2:$O$5969)</f>
        <v>609</v>
      </c>
      <c r="G550" s="0" t="n">
        <f aca="false">SUMIF(Games!$A$2:$A$5969,$A550,Games!$R$2:$R$5969)+SUMIF(Games!$B$2:$B$5969,$A550,Games!$P$2:$P$5969)</f>
        <v>491</v>
      </c>
      <c r="H550" s="0" t="n">
        <f aca="false">SUMIF(Games!$A$2:$A$5969,$A550,Games!$S$2:$S$5969)+SUMIF(Games!$B$2:$B$5969,$A550,Games!$T$2:$T$5969)</f>
        <v>-6.69545454545455</v>
      </c>
      <c r="I550" s="0" t="n">
        <f aca="false">SUMIF(Games!$A$2:$A$5969,$A550,Games!$E$2:$E$5969)+SUMIF(Games!$B$2:$B$5969,$A550,Games!$F$2:$F$5969)</f>
        <v>27</v>
      </c>
      <c r="J550" s="0" t="n">
        <f aca="false">SUMIF(Games!$A$2:$A$5969,$A550,Games!$F$2:$F$5969)+SUMIF(Games!$B$2:$B$5969,$A550,Games!$E$2:$E$5969)</f>
        <v>48</v>
      </c>
      <c r="K550" s="0" t="n">
        <f aca="false">SUMIF(Games!$A$2:$A$5969,$A550,Games!$G$2:$G$5969)+SUMIF(Games!$B$2:$B$5969,$A550,Games!$H$2:$H$5969)</f>
        <v>18</v>
      </c>
      <c r="L550" s="0" t="n">
        <f aca="false">SUMIF(Games!$A$2:$A$5969,$A550,Games!$H$2:$H$5969)+SUMIF(Games!$B$2:$B$5969,$A550,Games!$G$2:$G$5969)</f>
        <v>6</v>
      </c>
      <c r="M550" s="0" t="n">
        <f aca="false">SUMIF(Games!$A:$A,$A550,Games!I:I)</f>
        <v>0</v>
      </c>
      <c r="N550" s="0" t="n">
        <f aca="false">COUNTIF(Games!$A:$A,$A550)-M550</f>
        <v>1</v>
      </c>
    </row>
    <row r="551" customFormat="false" ht="15" hidden="false" customHeight="false" outlineLevel="0" collapsed="false">
      <c r="A551" s="0" t="s">
        <v>486</v>
      </c>
      <c r="B551" s="0" t="n">
        <f aca="false">SUMIF(Games!$A$2:$A$5969,$A551,Games!$I$2:$I$5969)+SUMIF(Games!$B$2:$B$5969,$A551,Games!$J$2:$J$5969)</f>
        <v>0</v>
      </c>
      <c r="C551" s="0" t="n">
        <f aca="false">COUNTIF(Games!$A:$A,$A551)+COUNTIF(Games!$B:$B,$A551)-B551</f>
        <v>1</v>
      </c>
      <c r="D551" s="0" t="n">
        <f aca="false">SUMIF(Games!$A$2:$A$5969,$A551,Games!$M$2:$M$5969)+SUMIF(Games!$B$2:$B$5969,$A551,Games!$K$2:$K$5969)</f>
        <v>23</v>
      </c>
      <c r="E551" s="0" t="n">
        <f aca="false">SUMIF(Games!$A$2:$A$5969,$A551,Games!$N$2:$N$5969)+SUMIF(Games!$B$2:$B$5969,$A551,Games!$L$2:$L$5969)</f>
        <v>11</v>
      </c>
      <c r="F551" s="0" t="n">
        <f aca="false">SUMIF(Games!$A$2:$A$5969,$A551,Games!$Q$2:$Q$5969)+SUMIF(Games!$B$2:$B$5969,$A551,Games!$O$2:$O$5969)</f>
        <v>603</v>
      </c>
      <c r="G551" s="0" t="n">
        <f aca="false">SUMIF(Games!$A$2:$A$5969,$A551,Games!$R$2:$R$5969)+SUMIF(Games!$B$2:$B$5969,$A551,Games!$P$2:$P$5969)</f>
        <v>503</v>
      </c>
      <c r="H551" s="0" t="n">
        <f aca="false">SUMIF(Games!$A$2:$A$5969,$A551,Games!$S$2:$S$5969)+SUMIF(Games!$B$2:$B$5969,$A551,Games!$T$2:$T$5969)</f>
        <v>-1.47138602276354</v>
      </c>
      <c r="I551" s="0" t="n">
        <f aca="false">SUMIF(Games!$A$2:$A$5969,$A551,Games!$E$2:$E$5969)+SUMIF(Games!$B$2:$B$5969,$A551,Games!$F$2:$F$5969)</f>
        <v>44</v>
      </c>
      <c r="J551" s="0" t="n">
        <f aca="false">SUMIF(Games!$A$2:$A$5969,$A551,Games!$F$2:$F$5969)+SUMIF(Games!$B$2:$B$5969,$A551,Games!$E$2:$E$5969)</f>
        <v>42</v>
      </c>
      <c r="K551" s="0" t="n">
        <f aca="false">SUMIF(Games!$A$2:$A$5969,$A551,Games!$G$2:$G$5969)+SUMIF(Games!$B$2:$B$5969,$A551,Games!$H$2:$H$5969)</f>
        <v>15</v>
      </c>
      <c r="L551" s="0" t="n">
        <f aca="false">SUMIF(Games!$A$2:$A$5969,$A551,Games!$H$2:$H$5969)+SUMIF(Games!$B$2:$B$5969,$A551,Games!$G$2:$G$5969)</f>
        <v>13</v>
      </c>
      <c r="M551" s="0" t="n">
        <f aca="false">SUMIF(Games!$A:$A,$A551,Games!I:I)</f>
        <v>0</v>
      </c>
      <c r="N551" s="0" t="n">
        <f aca="false">COUNTIF(Games!$A:$A,$A551)-M551</f>
        <v>1</v>
      </c>
    </row>
    <row r="552" customFormat="false" ht="15" hidden="false" customHeight="false" outlineLevel="0" collapsed="false">
      <c r="A552" s="0" t="s">
        <v>557</v>
      </c>
      <c r="B552" s="0" t="n">
        <f aca="false">SUMIF(Games!$A$2:$A$5969,$A552,Games!$I$2:$I$5969)+SUMIF(Games!$B$2:$B$5969,$A552,Games!$J$2:$J$5969)</f>
        <v>0</v>
      </c>
      <c r="C552" s="0" t="n">
        <f aca="false">COUNTIF(Games!$A:$A,$A552)+COUNTIF(Games!$B:$B,$A552)-B552</f>
        <v>2</v>
      </c>
      <c r="D552" s="0" t="n">
        <f aca="false">SUMIF(Games!$A$2:$A$5969,$A552,Games!$M$2:$M$5969)+SUMIF(Games!$B$2:$B$5969,$A552,Games!$K$2:$K$5969)</f>
        <v>34</v>
      </c>
      <c r="E552" s="0" t="n">
        <f aca="false">SUMIF(Games!$A$2:$A$5969,$A552,Games!$N$2:$N$5969)+SUMIF(Games!$B$2:$B$5969,$A552,Games!$L$2:$L$5969)</f>
        <v>31</v>
      </c>
      <c r="F552" s="0" t="n">
        <f aca="false">SUMIF(Games!$A$2:$A$5969,$A552,Games!$Q$2:$Q$5969)+SUMIF(Games!$B$2:$B$5969,$A552,Games!$O$2:$O$5969)</f>
        <v>1010</v>
      </c>
      <c r="G552" s="0" t="n">
        <f aca="false">SUMIF(Games!$A$2:$A$5969,$A552,Games!$R$2:$R$5969)+SUMIF(Games!$B$2:$B$5969,$A552,Games!$P$2:$P$5969)</f>
        <v>1016</v>
      </c>
      <c r="H552" s="0" t="n">
        <f aca="false">SUMIF(Games!$A$2:$A$5969,$A552,Games!$S$2:$S$5969)+SUMIF(Games!$B$2:$B$5969,$A552,Games!$T$2:$T$5969)</f>
        <v>-9.53726034410746</v>
      </c>
      <c r="I552" s="0" t="n">
        <f aca="false">SUMIF(Games!$A$2:$A$5969,$A552,Games!$E$2:$E$5969)+SUMIF(Games!$B$2:$B$5969,$A552,Games!$F$2:$F$5969)</f>
        <v>56</v>
      </c>
      <c r="J552" s="0" t="n">
        <f aca="false">SUMIF(Games!$A$2:$A$5969,$A552,Games!$F$2:$F$5969)+SUMIF(Games!$B$2:$B$5969,$A552,Games!$E$2:$E$5969)</f>
        <v>73</v>
      </c>
      <c r="K552" s="0" t="n">
        <f aca="false">SUMIF(Games!$A$2:$A$5969,$A552,Games!$G$2:$G$5969)+SUMIF(Games!$B$2:$B$5969,$A552,Games!$H$2:$H$5969)</f>
        <v>44</v>
      </c>
      <c r="L552" s="0" t="n">
        <f aca="false">SUMIF(Games!$A$2:$A$5969,$A552,Games!$H$2:$H$5969)+SUMIF(Games!$B$2:$B$5969,$A552,Games!$G$2:$G$5969)</f>
        <v>29</v>
      </c>
      <c r="M552" s="0" t="n">
        <f aca="false">SUMIF(Games!$A:$A,$A552,Games!I:I)</f>
        <v>0</v>
      </c>
      <c r="N552" s="0" t="n">
        <f aca="false">COUNTIF(Games!$A:$A,$A552)-M552</f>
        <v>2</v>
      </c>
    </row>
    <row r="553" customFormat="false" ht="15" hidden="false" customHeight="false" outlineLevel="0" collapsed="false">
      <c r="A553" s="0" t="s">
        <v>684</v>
      </c>
      <c r="B553" s="0" t="n">
        <f aca="false">SUMIF(Games!$A$2:$A$5969,$A553,Games!$I$2:$I$5969)+SUMIF(Games!$B$2:$B$5969,$A553,Games!$J$2:$J$5969)</f>
        <v>0</v>
      </c>
      <c r="C553" s="0" t="n">
        <f aca="false">COUNTIF(Games!$A:$A,$A553)+COUNTIF(Games!$B:$B,$A553)-B553</f>
        <v>1</v>
      </c>
      <c r="D553" s="0" t="n">
        <f aca="false">SUMIF(Games!$A$2:$A$5969,$A553,Games!$M$2:$M$5969)+SUMIF(Games!$B$2:$B$5969,$A553,Games!$K$2:$K$5969)</f>
        <v>18</v>
      </c>
      <c r="E553" s="0" t="n">
        <f aca="false">SUMIF(Games!$A$2:$A$5969,$A553,Games!$N$2:$N$5969)+SUMIF(Games!$B$2:$B$5969,$A553,Games!$L$2:$L$5969)</f>
        <v>15</v>
      </c>
      <c r="F553" s="0" t="n">
        <f aca="false">SUMIF(Games!$A$2:$A$5969,$A553,Games!$Q$2:$Q$5969)+SUMIF(Games!$B$2:$B$5969,$A553,Games!$O$2:$O$5969)</f>
        <v>473</v>
      </c>
      <c r="G553" s="0" t="n">
        <f aca="false">SUMIF(Games!$A$2:$A$5969,$A553,Games!$R$2:$R$5969)+SUMIF(Games!$B$2:$B$5969,$A553,Games!$P$2:$P$5969)</f>
        <v>475</v>
      </c>
      <c r="H553" s="0" t="n">
        <f aca="false">SUMIF(Games!$A$2:$A$5969,$A553,Games!$S$2:$S$5969)+SUMIF(Games!$B$2:$B$5969,$A553,Games!$T$2:$T$5969)</f>
        <v>-1.36651323360184</v>
      </c>
      <c r="I553" s="0" t="n">
        <f aca="false">SUMIF(Games!$A$2:$A$5969,$A553,Games!$E$2:$E$5969)+SUMIF(Games!$B$2:$B$5969,$A553,Games!$F$2:$F$5969)</f>
        <v>39</v>
      </c>
      <c r="J553" s="0" t="n">
        <f aca="false">SUMIF(Games!$A$2:$A$5969,$A553,Games!$F$2:$F$5969)+SUMIF(Games!$B$2:$B$5969,$A553,Games!$E$2:$E$5969)</f>
        <v>33</v>
      </c>
      <c r="K553" s="0" t="n">
        <f aca="false">SUMIF(Games!$A$2:$A$5969,$A553,Games!$G$2:$G$5969)+SUMIF(Games!$B$2:$B$5969,$A553,Games!$H$2:$H$5969)</f>
        <v>13</v>
      </c>
      <c r="L553" s="0" t="n">
        <f aca="false">SUMIF(Games!$A$2:$A$5969,$A553,Games!$H$2:$H$5969)+SUMIF(Games!$B$2:$B$5969,$A553,Games!$G$2:$G$5969)</f>
        <v>11</v>
      </c>
      <c r="M553" s="0" t="n">
        <f aca="false">SUMIF(Games!$A:$A,$A553,Games!I:I)</f>
        <v>0</v>
      </c>
      <c r="N553" s="0" t="n">
        <f aca="false">COUNTIF(Games!$A:$A,$A553)-M553</f>
        <v>1</v>
      </c>
    </row>
    <row r="554" customFormat="false" ht="15" hidden="false" customHeight="false" outlineLevel="0" collapsed="false">
      <c r="A554" s="0" t="s">
        <v>537</v>
      </c>
      <c r="B554" s="0" t="n">
        <f aca="false">SUMIF(Games!$A$2:$A$5969,$A554,Games!$I$2:$I$5969)+SUMIF(Games!$B$2:$B$5969,$A554,Games!$J$2:$J$5969)</f>
        <v>0</v>
      </c>
      <c r="C554" s="0" t="n">
        <f aca="false">COUNTIF(Games!$A:$A,$A554)+COUNTIF(Games!$B:$B,$A554)-B554</f>
        <v>1</v>
      </c>
      <c r="D554" s="0" t="n">
        <f aca="false">SUMIF(Games!$A$2:$A$5969,$A554,Games!$M$2:$M$5969)+SUMIF(Games!$B$2:$B$5969,$A554,Games!$K$2:$K$5969)</f>
        <v>10</v>
      </c>
      <c r="E554" s="0" t="n">
        <f aca="false">SUMIF(Games!$A$2:$A$5969,$A554,Games!$N$2:$N$5969)+SUMIF(Games!$B$2:$B$5969,$A554,Games!$L$2:$L$5969)</f>
        <v>22</v>
      </c>
      <c r="F554" s="0" t="n">
        <f aca="false">SUMIF(Games!$A$2:$A$5969,$A554,Games!$Q$2:$Q$5969)+SUMIF(Games!$B$2:$B$5969,$A554,Games!$O$2:$O$5969)</f>
        <v>517</v>
      </c>
      <c r="G554" s="0" t="n">
        <f aca="false">SUMIF(Games!$A$2:$A$5969,$A554,Games!$R$2:$R$5969)+SUMIF(Games!$B$2:$B$5969,$A554,Games!$P$2:$P$5969)</f>
        <v>456</v>
      </c>
      <c r="H554" s="0" t="n">
        <f aca="false">SUMIF(Games!$A$2:$A$5969,$A554,Games!$S$2:$S$5969)+SUMIF(Games!$B$2:$B$5969,$A554,Games!$T$2:$T$5969)</f>
        <v>-8.69938335046249</v>
      </c>
      <c r="I554" s="0" t="n">
        <f aca="false">SUMIF(Games!$A$2:$A$5969,$A554,Games!$E$2:$E$5969)+SUMIF(Games!$B$2:$B$5969,$A554,Games!$F$2:$F$5969)</f>
        <v>43</v>
      </c>
      <c r="J554" s="0" t="n">
        <f aca="false">SUMIF(Games!$A$2:$A$5969,$A554,Games!$F$2:$F$5969)+SUMIF(Games!$B$2:$B$5969,$A554,Games!$E$2:$E$5969)</f>
        <v>46</v>
      </c>
      <c r="K554" s="0" t="n">
        <f aca="false">SUMIF(Games!$A$2:$A$5969,$A554,Games!$G$2:$G$5969)+SUMIF(Games!$B$2:$B$5969,$A554,Games!$H$2:$H$5969)</f>
        <v>12</v>
      </c>
      <c r="L554" s="0" t="n">
        <f aca="false">SUMIF(Games!$A$2:$A$5969,$A554,Games!$H$2:$H$5969)+SUMIF(Games!$B$2:$B$5969,$A554,Games!$G$2:$G$5969)</f>
        <v>11</v>
      </c>
      <c r="M554" s="0" t="n">
        <f aca="false">SUMIF(Games!$A:$A,$A554,Games!I:I)</f>
        <v>0</v>
      </c>
      <c r="N554" s="0" t="n">
        <f aca="false">COUNTIF(Games!$A:$A,$A554)-M554</f>
        <v>1</v>
      </c>
    </row>
    <row r="555" customFormat="false" ht="15" hidden="false" customHeight="false" outlineLevel="0" collapsed="false">
      <c r="A555" s="0" t="s">
        <v>616</v>
      </c>
      <c r="B555" s="0" t="n">
        <f aca="false">SUMIF(Games!$A$2:$A$5969,$A555,Games!$I$2:$I$5969)+SUMIF(Games!$B$2:$B$5969,$A555,Games!$J$2:$J$5969)</f>
        <v>0</v>
      </c>
      <c r="C555" s="0" t="n">
        <f aca="false">COUNTIF(Games!$A:$A,$A555)+COUNTIF(Games!$B:$B,$A555)-B555</f>
        <v>1</v>
      </c>
      <c r="D555" s="0" t="n">
        <f aca="false">SUMIF(Games!$A$2:$A$5969,$A555,Games!$M$2:$M$5969)+SUMIF(Games!$B$2:$B$5969,$A555,Games!$K$2:$K$5969)</f>
        <v>20</v>
      </c>
      <c r="E555" s="0" t="n">
        <f aca="false">SUMIF(Games!$A$2:$A$5969,$A555,Games!$N$2:$N$5969)+SUMIF(Games!$B$2:$B$5969,$A555,Games!$L$2:$L$5969)</f>
        <v>15</v>
      </c>
      <c r="F555" s="0" t="n">
        <f aca="false">SUMIF(Games!$A$2:$A$5969,$A555,Games!$Q$2:$Q$5969)+SUMIF(Games!$B$2:$B$5969,$A555,Games!$O$2:$O$5969)</f>
        <v>530</v>
      </c>
      <c r="G555" s="0" t="n">
        <f aca="false">SUMIF(Games!$A$2:$A$5969,$A555,Games!$R$2:$R$5969)+SUMIF(Games!$B$2:$B$5969,$A555,Games!$P$2:$P$5969)</f>
        <v>524</v>
      </c>
      <c r="H555" s="0" t="n">
        <f aca="false">SUMIF(Games!$A$2:$A$5969,$A555,Games!$S$2:$S$5969)+SUMIF(Games!$B$2:$B$5969,$A555,Games!$T$2:$T$5969)</f>
        <v>-6.39197614529683</v>
      </c>
      <c r="I555" s="0" t="n">
        <f aca="false">SUMIF(Games!$A$2:$A$5969,$A555,Games!$E$2:$E$5969)+SUMIF(Games!$B$2:$B$5969,$A555,Games!$F$2:$F$5969)</f>
        <v>33</v>
      </c>
      <c r="J555" s="0" t="n">
        <f aca="false">SUMIF(Games!$A$2:$A$5969,$A555,Games!$F$2:$F$5969)+SUMIF(Games!$B$2:$B$5969,$A555,Games!$E$2:$E$5969)</f>
        <v>67</v>
      </c>
      <c r="K555" s="0" t="n">
        <f aca="false">SUMIF(Games!$A$2:$A$5969,$A555,Games!$G$2:$G$5969)+SUMIF(Games!$B$2:$B$5969,$A555,Games!$H$2:$H$5969)</f>
        <v>19</v>
      </c>
      <c r="L555" s="0" t="n">
        <f aca="false">SUMIF(Games!$A$2:$A$5969,$A555,Games!$H$2:$H$5969)+SUMIF(Games!$B$2:$B$5969,$A555,Games!$G$2:$G$5969)</f>
        <v>12</v>
      </c>
      <c r="M555" s="0" t="n">
        <f aca="false">SUMIF(Games!$A:$A,$A555,Games!I:I)</f>
        <v>0</v>
      </c>
      <c r="N555" s="0" t="n">
        <f aca="false">COUNTIF(Games!$A:$A,$A555)-M555</f>
        <v>1</v>
      </c>
    </row>
    <row r="556" customFormat="false" ht="15" hidden="false" customHeight="false" outlineLevel="0" collapsed="false">
      <c r="A556" s="0" t="s">
        <v>451</v>
      </c>
      <c r="B556" s="0" t="n">
        <f aca="false">SUMIF(Games!$A$2:$A$5969,$A556,Games!$I$2:$I$5969)+SUMIF(Games!$B$2:$B$5969,$A556,Games!$J$2:$J$5969)</f>
        <v>1</v>
      </c>
      <c r="C556" s="0" t="n">
        <f aca="false">COUNTIF(Games!$A:$A,$A556)+COUNTIF(Games!$B:$B,$A556)-B556</f>
        <v>0</v>
      </c>
      <c r="D556" s="0" t="n">
        <f aca="false">SUMIF(Games!$A$2:$A$5969,$A556,Games!$M$2:$M$5969)+SUMIF(Games!$B$2:$B$5969,$A556,Games!$K$2:$K$5969)</f>
        <v>7</v>
      </c>
      <c r="E556" s="0" t="n">
        <f aca="false">SUMIF(Games!$A$2:$A$5969,$A556,Games!$N$2:$N$5969)+SUMIF(Games!$B$2:$B$5969,$A556,Games!$L$2:$L$5969)</f>
        <v>25</v>
      </c>
      <c r="F556" s="0" t="n">
        <f aca="false">SUMIF(Games!$A$2:$A$5969,$A556,Games!$Q$2:$Q$5969)+SUMIF(Games!$B$2:$B$5969,$A556,Games!$O$2:$O$5969)</f>
        <v>544</v>
      </c>
      <c r="G556" s="0" t="n">
        <f aca="false">SUMIF(Games!$A$2:$A$5969,$A556,Games!$R$2:$R$5969)+SUMIF(Games!$B$2:$B$5969,$A556,Games!$P$2:$P$5969)</f>
        <v>461</v>
      </c>
      <c r="H556" s="0" t="n">
        <f aca="false">SUMIF(Games!$A$2:$A$5969,$A556,Games!$S$2:$S$5969)+SUMIF(Games!$B$2:$B$5969,$A556,Games!$T$2:$T$5969)</f>
        <v>0.23681592039801</v>
      </c>
      <c r="I556" s="0" t="n">
        <f aca="false">SUMIF(Games!$A$2:$A$5969,$A556,Games!$E$2:$E$5969)+SUMIF(Games!$B$2:$B$5969,$A556,Games!$F$2:$F$5969)</f>
        <v>28</v>
      </c>
      <c r="J556" s="0" t="n">
        <f aca="false">SUMIF(Games!$A$2:$A$5969,$A556,Games!$F$2:$F$5969)+SUMIF(Games!$B$2:$B$5969,$A556,Games!$E$2:$E$5969)</f>
        <v>31</v>
      </c>
      <c r="K556" s="0" t="n">
        <f aca="false">SUMIF(Games!$A$2:$A$5969,$A556,Games!$G$2:$G$5969)+SUMIF(Games!$B$2:$B$5969,$A556,Games!$H$2:$H$5969)</f>
        <v>16</v>
      </c>
      <c r="L556" s="0" t="n">
        <f aca="false">SUMIF(Games!$A$2:$A$5969,$A556,Games!$H$2:$H$5969)+SUMIF(Games!$B$2:$B$5969,$A556,Games!$G$2:$G$5969)</f>
        <v>11</v>
      </c>
      <c r="M556" s="0" t="n">
        <f aca="false">SUMIF(Games!$A:$A,$A556,Games!I:I)</f>
        <v>1</v>
      </c>
      <c r="N556" s="0" t="n">
        <f aca="false">COUNTIF(Games!$A:$A,$A556)-M556</f>
        <v>0</v>
      </c>
    </row>
    <row r="557" customFormat="false" ht="15" hidden="false" customHeight="false" outlineLevel="0" collapsed="false">
      <c r="A557" s="0" t="s">
        <v>437</v>
      </c>
      <c r="B557" s="0" t="n">
        <f aca="false">SUMIF(Games!$A$2:$A$5969,$A557,Games!$I$2:$I$5969)+SUMIF(Games!$B$2:$B$5969,$A557,Games!$J$2:$J$5969)</f>
        <v>0</v>
      </c>
      <c r="C557" s="0" t="n">
        <f aca="false">COUNTIF(Games!$A:$A,$A557)+COUNTIF(Games!$B:$B,$A557)-B557</f>
        <v>2</v>
      </c>
      <c r="D557" s="0" t="n">
        <f aca="false">SUMIF(Games!$A$2:$A$5969,$A557,Games!$M$2:$M$5969)+SUMIF(Games!$B$2:$B$5969,$A557,Games!$K$2:$K$5969)</f>
        <v>26</v>
      </c>
      <c r="E557" s="0" t="n">
        <f aca="false">SUMIF(Games!$A$2:$A$5969,$A557,Games!$N$2:$N$5969)+SUMIF(Games!$B$2:$B$5969,$A557,Games!$L$2:$L$5969)</f>
        <v>36</v>
      </c>
      <c r="F557" s="0" t="n">
        <f aca="false">SUMIF(Games!$A$2:$A$5969,$A557,Games!$Q$2:$Q$5969)+SUMIF(Games!$B$2:$B$5969,$A557,Games!$O$2:$O$5969)</f>
        <v>922</v>
      </c>
      <c r="G557" s="0" t="n">
        <f aca="false">SUMIF(Games!$A$2:$A$5969,$A557,Games!$R$2:$R$5969)+SUMIF(Games!$B$2:$B$5969,$A557,Games!$P$2:$P$5969)</f>
        <v>945</v>
      </c>
      <c r="H557" s="0" t="n">
        <f aca="false">SUMIF(Games!$A$2:$A$5969,$A557,Games!$S$2:$S$5969)+SUMIF(Games!$B$2:$B$5969,$A557,Games!$T$2:$T$5969)</f>
        <v>-5.94081575125047</v>
      </c>
      <c r="I557" s="0" t="n">
        <f aca="false">SUMIF(Games!$A$2:$A$5969,$A557,Games!$E$2:$E$5969)+SUMIF(Games!$B$2:$B$5969,$A557,Games!$F$2:$F$5969)</f>
        <v>67</v>
      </c>
      <c r="J557" s="0" t="n">
        <f aca="false">SUMIF(Games!$A$2:$A$5969,$A557,Games!$F$2:$F$5969)+SUMIF(Games!$B$2:$B$5969,$A557,Games!$E$2:$E$5969)</f>
        <v>99</v>
      </c>
      <c r="K557" s="0" t="n">
        <f aca="false">SUMIF(Games!$A$2:$A$5969,$A557,Games!$G$2:$G$5969)+SUMIF(Games!$B$2:$B$5969,$A557,Games!$H$2:$H$5969)</f>
        <v>29</v>
      </c>
      <c r="L557" s="0" t="n">
        <f aca="false">SUMIF(Games!$A$2:$A$5969,$A557,Games!$H$2:$H$5969)+SUMIF(Games!$B$2:$B$5969,$A557,Games!$G$2:$G$5969)</f>
        <v>29</v>
      </c>
      <c r="M557" s="0" t="n">
        <f aca="false">SUMIF(Games!$A:$A,$A557,Games!I:I)</f>
        <v>0</v>
      </c>
      <c r="N557" s="0" t="n">
        <f aca="false">COUNTIF(Games!$A:$A,$A557)-M557</f>
        <v>2</v>
      </c>
    </row>
    <row r="558" customFormat="false" ht="15" hidden="false" customHeight="false" outlineLevel="0" collapsed="false">
      <c r="A558" s="0" t="s">
        <v>626</v>
      </c>
      <c r="B558" s="0" t="n">
        <f aca="false">SUMIF(Games!$A$2:$A$5969,$A558,Games!$I$2:$I$5969)+SUMIF(Games!$B$2:$B$5969,$A558,Games!$J$2:$J$5969)</f>
        <v>0</v>
      </c>
      <c r="C558" s="0" t="n">
        <f aca="false">COUNTIF(Games!$A:$A,$A558)+COUNTIF(Games!$B:$B,$A558)-B558</f>
        <v>1</v>
      </c>
      <c r="D558" s="0" t="n">
        <f aca="false">SUMIF(Games!$A$2:$A$5969,$A558,Games!$M$2:$M$5969)+SUMIF(Games!$B$2:$B$5969,$A558,Games!$K$2:$K$5969)</f>
        <v>20</v>
      </c>
      <c r="E558" s="0" t="n">
        <f aca="false">SUMIF(Games!$A$2:$A$5969,$A558,Games!$N$2:$N$5969)+SUMIF(Games!$B$2:$B$5969,$A558,Games!$L$2:$L$5969)</f>
        <v>14</v>
      </c>
      <c r="F558" s="0" t="n">
        <f aca="false">SUMIF(Games!$A$2:$A$5969,$A558,Games!$Q$2:$Q$5969)+SUMIF(Games!$B$2:$B$5969,$A558,Games!$O$2:$O$5969)</f>
        <v>507</v>
      </c>
      <c r="G558" s="0" t="n">
        <f aca="false">SUMIF(Games!$A$2:$A$5969,$A558,Games!$R$2:$R$5969)+SUMIF(Games!$B$2:$B$5969,$A558,Games!$P$2:$P$5969)</f>
        <v>501</v>
      </c>
      <c r="H558" s="0" t="n">
        <f aca="false">SUMIF(Games!$A$2:$A$5969,$A558,Games!$S$2:$S$5969)+SUMIF(Games!$B$2:$B$5969,$A558,Games!$T$2:$T$5969)</f>
        <v>-6.13970588235294</v>
      </c>
      <c r="I558" s="0" t="n">
        <f aca="false">SUMIF(Games!$A$2:$A$5969,$A558,Games!$E$2:$E$5969)+SUMIF(Games!$B$2:$B$5969,$A558,Games!$F$2:$F$5969)</f>
        <v>26</v>
      </c>
      <c r="J558" s="0" t="n">
        <f aca="false">SUMIF(Games!$A$2:$A$5969,$A558,Games!$F$2:$F$5969)+SUMIF(Games!$B$2:$B$5969,$A558,Games!$E$2:$E$5969)</f>
        <v>39</v>
      </c>
      <c r="K558" s="0" t="n">
        <f aca="false">SUMIF(Games!$A$2:$A$5969,$A558,Games!$G$2:$G$5969)+SUMIF(Games!$B$2:$B$5969,$A558,Games!$H$2:$H$5969)</f>
        <v>15</v>
      </c>
      <c r="L558" s="0" t="n">
        <f aca="false">SUMIF(Games!$A$2:$A$5969,$A558,Games!$H$2:$H$5969)+SUMIF(Games!$B$2:$B$5969,$A558,Games!$G$2:$G$5969)</f>
        <v>12</v>
      </c>
      <c r="M558" s="0" t="n">
        <f aca="false">SUMIF(Games!$A:$A,$A558,Games!I:I)</f>
        <v>0</v>
      </c>
      <c r="N558" s="0" t="n">
        <f aca="false">COUNTIF(Games!$A:$A,$A558)-M558</f>
        <v>1</v>
      </c>
    </row>
    <row r="559" customFormat="false" ht="15" hidden="false" customHeight="false" outlineLevel="0" collapsed="false">
      <c r="A559" s="0" t="s">
        <v>693</v>
      </c>
      <c r="B559" s="0" t="n">
        <f aca="false">SUMIF(Games!$A$2:$A$5969,$A559,Games!$I$2:$I$5969)+SUMIF(Games!$B$2:$B$5969,$A559,Games!$J$2:$J$5969)</f>
        <v>0</v>
      </c>
      <c r="C559" s="0" t="n">
        <f aca="false">COUNTIF(Games!$A:$A,$A559)+COUNTIF(Games!$B:$B,$A559)-B559</f>
        <v>1</v>
      </c>
      <c r="D559" s="0" t="n">
        <f aca="false">SUMIF(Games!$A$2:$A$5969,$A559,Games!$M$2:$M$5969)+SUMIF(Games!$B$2:$B$5969,$A559,Games!$K$2:$K$5969)</f>
        <v>23</v>
      </c>
      <c r="E559" s="0" t="n">
        <f aca="false">SUMIF(Games!$A$2:$A$5969,$A559,Games!$N$2:$N$5969)+SUMIF(Games!$B$2:$B$5969,$A559,Games!$L$2:$L$5969)</f>
        <v>9</v>
      </c>
      <c r="F559" s="0" t="n">
        <f aca="false">SUMIF(Games!$A$2:$A$5969,$A559,Games!$Q$2:$Q$5969)+SUMIF(Games!$B$2:$B$5969,$A559,Games!$O$2:$O$5969)</f>
        <v>444</v>
      </c>
      <c r="G559" s="0" t="n">
        <f aca="false">SUMIF(Games!$A$2:$A$5969,$A559,Games!$R$2:$R$5969)+SUMIF(Games!$B$2:$B$5969,$A559,Games!$P$2:$P$5969)</f>
        <v>537</v>
      </c>
      <c r="H559" s="0" t="n">
        <f aca="false">SUMIF(Games!$A$2:$A$5969,$A559,Games!$S$2:$S$5969)+SUMIF(Games!$B$2:$B$5969,$A559,Games!$T$2:$T$5969)</f>
        <v>-4.61869266055046</v>
      </c>
      <c r="I559" s="0" t="n">
        <f aca="false">SUMIF(Games!$A$2:$A$5969,$A559,Games!$E$2:$E$5969)+SUMIF(Games!$B$2:$B$5969,$A559,Games!$F$2:$F$5969)</f>
        <v>31</v>
      </c>
      <c r="J559" s="0" t="n">
        <f aca="false">SUMIF(Games!$A$2:$A$5969,$A559,Games!$F$2:$F$5969)+SUMIF(Games!$B$2:$B$5969,$A559,Games!$E$2:$E$5969)</f>
        <v>58</v>
      </c>
      <c r="K559" s="0" t="n">
        <f aca="false">SUMIF(Games!$A$2:$A$5969,$A559,Games!$G$2:$G$5969)+SUMIF(Games!$B$2:$B$5969,$A559,Games!$H$2:$H$5969)</f>
        <v>17</v>
      </c>
      <c r="L559" s="0" t="n">
        <f aca="false">SUMIF(Games!$A$2:$A$5969,$A559,Games!$H$2:$H$5969)+SUMIF(Games!$B$2:$B$5969,$A559,Games!$G$2:$G$5969)</f>
        <v>16</v>
      </c>
      <c r="M559" s="0" t="n">
        <f aca="false">SUMIF(Games!$A:$A,$A559,Games!I:I)</f>
        <v>0</v>
      </c>
      <c r="N559" s="0" t="n">
        <f aca="false">COUNTIF(Games!$A:$A,$A559)-M559</f>
        <v>1</v>
      </c>
    </row>
    <row r="560" customFormat="false" ht="15" hidden="false" customHeight="false" outlineLevel="0" collapsed="false">
      <c r="A560" s="0" t="s">
        <v>545</v>
      </c>
      <c r="B560" s="0" t="n">
        <f aca="false">SUMIF(Games!$A$2:$A$5969,$A560,Games!$I$2:$I$5969)+SUMIF(Games!$B$2:$B$5969,$A560,Games!$J$2:$J$5969)</f>
        <v>0</v>
      </c>
      <c r="C560" s="0" t="n">
        <f aca="false">COUNTIF(Games!$A:$A,$A560)+COUNTIF(Games!$B:$B,$A560)-B560</f>
        <v>1</v>
      </c>
      <c r="D560" s="0" t="n">
        <f aca="false">SUMIF(Games!$A$2:$A$5969,$A560,Games!$M$2:$M$5969)+SUMIF(Games!$B$2:$B$5969,$A560,Games!$K$2:$K$5969)</f>
        <v>7</v>
      </c>
      <c r="E560" s="0" t="n">
        <f aca="false">SUMIF(Games!$A$2:$A$5969,$A560,Games!$N$2:$N$5969)+SUMIF(Games!$B$2:$B$5969,$A560,Games!$L$2:$L$5969)</f>
        <v>25</v>
      </c>
      <c r="F560" s="0" t="n">
        <f aca="false">SUMIF(Games!$A$2:$A$5969,$A560,Games!$Q$2:$Q$5969)+SUMIF(Games!$B$2:$B$5969,$A560,Games!$O$2:$O$5969)</f>
        <v>471</v>
      </c>
      <c r="G560" s="0" t="n">
        <f aca="false">SUMIF(Games!$A$2:$A$5969,$A560,Games!$R$2:$R$5969)+SUMIF(Games!$B$2:$B$5969,$A560,Games!$P$2:$P$5969)</f>
        <v>449</v>
      </c>
      <c r="H560" s="0" t="n">
        <f aca="false">SUMIF(Games!$A$2:$A$5969,$A560,Games!$S$2:$S$5969)+SUMIF(Games!$B$2:$B$5969,$A560,Games!$T$2:$T$5969)</f>
        <v>-7.62567934782609</v>
      </c>
      <c r="I560" s="0" t="n">
        <f aca="false">SUMIF(Games!$A$2:$A$5969,$A560,Games!$E$2:$E$5969)+SUMIF(Games!$B$2:$B$5969,$A560,Games!$F$2:$F$5969)</f>
        <v>44</v>
      </c>
      <c r="J560" s="0" t="n">
        <f aca="false">SUMIF(Games!$A$2:$A$5969,$A560,Games!$F$2:$F$5969)+SUMIF(Games!$B$2:$B$5969,$A560,Games!$E$2:$E$5969)</f>
        <v>29</v>
      </c>
      <c r="K560" s="0" t="n">
        <f aca="false">SUMIF(Games!$A$2:$A$5969,$A560,Games!$G$2:$G$5969)+SUMIF(Games!$B$2:$B$5969,$A560,Games!$H$2:$H$5969)</f>
        <v>22</v>
      </c>
      <c r="L560" s="0" t="n">
        <f aca="false">SUMIF(Games!$A$2:$A$5969,$A560,Games!$H$2:$H$5969)+SUMIF(Games!$B$2:$B$5969,$A560,Games!$G$2:$G$5969)</f>
        <v>9</v>
      </c>
      <c r="M560" s="0" t="n">
        <f aca="false">SUMIF(Games!$A:$A,$A560,Games!I:I)</f>
        <v>0</v>
      </c>
      <c r="N560" s="0" t="n">
        <f aca="false">COUNTIF(Games!$A:$A,$A560)-M560</f>
        <v>1</v>
      </c>
    </row>
    <row r="561" customFormat="false" ht="15" hidden="false" customHeight="false" outlineLevel="0" collapsed="false">
      <c r="A561" s="0" t="s">
        <v>646</v>
      </c>
      <c r="B561" s="0" t="n">
        <f aca="false">SUMIF(Games!$A$2:$A$5969,$A561,Games!$I$2:$I$5969)+SUMIF(Games!$B$2:$B$5969,$A561,Games!$J$2:$J$5969)</f>
        <v>0</v>
      </c>
      <c r="C561" s="0" t="n">
        <f aca="false">COUNTIF(Games!$A:$A,$A561)+COUNTIF(Games!$B:$B,$A561)-B561</f>
        <v>2</v>
      </c>
      <c r="D561" s="0" t="n">
        <f aca="false">SUMIF(Games!$A$2:$A$5969,$A561,Games!$M$2:$M$5969)+SUMIF(Games!$B$2:$B$5969,$A561,Games!$K$2:$K$5969)</f>
        <v>42</v>
      </c>
      <c r="E561" s="0" t="n">
        <f aca="false">SUMIF(Games!$A$2:$A$5969,$A561,Games!$N$2:$N$5969)+SUMIF(Games!$B$2:$B$5969,$A561,Games!$L$2:$L$5969)</f>
        <v>29</v>
      </c>
      <c r="F561" s="0" t="n">
        <f aca="false">SUMIF(Games!$A$2:$A$5969,$A561,Games!$Q$2:$Q$5969)+SUMIF(Games!$B$2:$B$5969,$A561,Games!$O$2:$O$5969)</f>
        <v>1086</v>
      </c>
      <c r="G561" s="0" t="n">
        <f aca="false">SUMIF(Games!$A$2:$A$5969,$A561,Games!$R$2:$R$5969)+SUMIF(Games!$B$2:$B$5969,$A561,Games!$P$2:$P$5969)</f>
        <v>1031</v>
      </c>
      <c r="H561" s="0" t="n">
        <f aca="false">SUMIF(Games!$A$2:$A$5969,$A561,Games!$S$2:$S$5969)+SUMIF(Games!$B$2:$B$5969,$A561,Games!$T$2:$T$5969)</f>
        <v>-12.2144640385867</v>
      </c>
      <c r="I561" s="0" t="n">
        <f aca="false">SUMIF(Games!$A$2:$A$5969,$A561,Games!$E$2:$E$5969)+SUMIF(Games!$B$2:$B$5969,$A561,Games!$F$2:$F$5969)</f>
        <v>56</v>
      </c>
      <c r="J561" s="0" t="n">
        <f aca="false">SUMIF(Games!$A$2:$A$5969,$A561,Games!$F$2:$F$5969)+SUMIF(Games!$B$2:$B$5969,$A561,Games!$E$2:$E$5969)</f>
        <v>111</v>
      </c>
      <c r="K561" s="0" t="n">
        <f aca="false">SUMIF(Games!$A$2:$A$5969,$A561,Games!$G$2:$G$5969)+SUMIF(Games!$B$2:$B$5969,$A561,Games!$H$2:$H$5969)</f>
        <v>30</v>
      </c>
      <c r="L561" s="0" t="n">
        <f aca="false">SUMIF(Games!$A$2:$A$5969,$A561,Games!$H$2:$H$5969)+SUMIF(Games!$B$2:$B$5969,$A561,Games!$G$2:$G$5969)</f>
        <v>26</v>
      </c>
      <c r="M561" s="0" t="n">
        <f aca="false">SUMIF(Games!$A:$A,$A561,Games!I:I)</f>
        <v>0</v>
      </c>
      <c r="N561" s="0" t="n">
        <f aca="false">COUNTIF(Games!$A:$A,$A561)-M561</f>
        <v>2</v>
      </c>
    </row>
    <row r="562" customFormat="false" ht="15" hidden="false" customHeight="false" outlineLevel="0" collapsed="false">
      <c r="A562" s="0" t="s">
        <v>530</v>
      </c>
      <c r="B562" s="0" t="n">
        <f aca="false">SUMIF(Games!$A$2:$A$5969,$A562,Games!$I$2:$I$5969)+SUMIF(Games!$B$2:$B$5969,$A562,Games!$J$2:$J$5969)</f>
        <v>0</v>
      </c>
      <c r="C562" s="0" t="n">
        <f aca="false">COUNTIF(Games!$A:$A,$A562)+COUNTIF(Games!$B:$B,$A562)-B562</f>
        <v>1</v>
      </c>
      <c r="D562" s="0" t="n">
        <f aca="false">SUMIF(Games!$A$2:$A$5969,$A562,Games!$M$2:$M$5969)+SUMIF(Games!$B$2:$B$5969,$A562,Games!$K$2:$K$5969)</f>
        <v>24</v>
      </c>
      <c r="E562" s="0" t="n">
        <f aca="false">SUMIF(Games!$A$2:$A$5969,$A562,Games!$N$2:$N$5969)+SUMIF(Games!$B$2:$B$5969,$A562,Games!$L$2:$L$5969)</f>
        <v>9</v>
      </c>
      <c r="F562" s="0" t="n">
        <f aca="false">SUMIF(Games!$A$2:$A$5969,$A562,Games!$Q$2:$Q$5969)+SUMIF(Games!$B$2:$B$5969,$A562,Games!$O$2:$O$5969)</f>
        <v>464</v>
      </c>
      <c r="G562" s="0" t="n">
        <f aca="false">SUMIF(Games!$A$2:$A$5969,$A562,Games!$R$2:$R$5969)+SUMIF(Games!$B$2:$B$5969,$A562,Games!$P$2:$P$5969)</f>
        <v>528</v>
      </c>
      <c r="H562" s="0" t="n">
        <f aca="false">SUMIF(Games!$A$2:$A$5969,$A562,Games!$S$2:$S$5969)+SUMIF(Games!$B$2:$B$5969,$A562,Games!$T$2:$T$5969)</f>
        <v>-4.35483870967742</v>
      </c>
      <c r="I562" s="0" t="n">
        <f aca="false">SUMIF(Games!$A$2:$A$5969,$A562,Games!$E$2:$E$5969)+SUMIF(Games!$B$2:$B$5969,$A562,Games!$F$2:$F$5969)</f>
        <v>39</v>
      </c>
      <c r="J562" s="0" t="n">
        <f aca="false">SUMIF(Games!$A$2:$A$5969,$A562,Games!$F$2:$F$5969)+SUMIF(Games!$B$2:$B$5969,$A562,Games!$E$2:$E$5969)</f>
        <v>51</v>
      </c>
      <c r="K562" s="0" t="n">
        <f aca="false">SUMIF(Games!$A$2:$A$5969,$A562,Games!$G$2:$G$5969)+SUMIF(Games!$B$2:$B$5969,$A562,Games!$H$2:$H$5969)</f>
        <v>16</v>
      </c>
      <c r="L562" s="0" t="n">
        <f aca="false">SUMIF(Games!$A$2:$A$5969,$A562,Games!$H$2:$H$5969)+SUMIF(Games!$B$2:$B$5969,$A562,Games!$G$2:$G$5969)</f>
        <v>8</v>
      </c>
      <c r="M562" s="0" t="n">
        <f aca="false">SUMIF(Games!$A:$A,$A562,Games!I:I)</f>
        <v>0</v>
      </c>
      <c r="N562" s="0" t="n">
        <f aca="false">COUNTIF(Games!$A:$A,$A562)-M562</f>
        <v>1</v>
      </c>
    </row>
    <row r="563" customFormat="false" ht="15" hidden="false" customHeight="false" outlineLevel="0" collapsed="false">
      <c r="A563" s="0" t="s">
        <v>706</v>
      </c>
      <c r="B563" s="0" t="n">
        <f aca="false">SUMIF(Games!$A$2:$A$5969,$A563,Games!$I$2:$I$5969)+SUMIF(Games!$B$2:$B$5969,$A563,Games!$J$2:$J$5969)</f>
        <v>0</v>
      </c>
      <c r="C563" s="0" t="n">
        <f aca="false">COUNTIF(Games!$A:$A,$A563)+COUNTIF(Games!$B:$B,$A563)-B563</f>
        <v>1</v>
      </c>
      <c r="D563" s="0" t="n">
        <f aca="false">SUMIF(Games!$A$2:$A$5969,$A563,Games!$M$2:$M$5969)+SUMIF(Games!$B$2:$B$5969,$A563,Games!$K$2:$K$5969)</f>
        <v>26</v>
      </c>
      <c r="E563" s="0" t="n">
        <f aca="false">SUMIF(Games!$A$2:$A$5969,$A563,Games!$N$2:$N$5969)+SUMIF(Games!$B$2:$B$5969,$A563,Games!$L$2:$L$5969)</f>
        <v>9</v>
      </c>
      <c r="F563" s="0" t="n">
        <f aca="false">SUMIF(Games!$A$2:$A$5969,$A563,Games!$Q$2:$Q$5969)+SUMIF(Games!$B$2:$B$5969,$A563,Games!$O$2:$O$5969)</f>
        <v>497</v>
      </c>
      <c r="G563" s="0" t="n">
        <f aca="false">SUMIF(Games!$A$2:$A$5969,$A563,Games!$R$2:$R$5969)+SUMIF(Games!$B$2:$B$5969,$A563,Games!$P$2:$P$5969)</f>
        <v>517</v>
      </c>
      <c r="H563" s="0" t="n">
        <f aca="false">SUMIF(Games!$A$2:$A$5969,$A563,Games!$S$2:$S$5969)+SUMIF(Games!$B$2:$B$5969,$A563,Games!$T$2:$T$5969)</f>
        <v>-3.93322062552832</v>
      </c>
      <c r="I563" s="0" t="n">
        <f aca="false">SUMIF(Games!$A$2:$A$5969,$A563,Games!$E$2:$E$5969)+SUMIF(Games!$B$2:$B$5969,$A563,Games!$F$2:$F$5969)</f>
        <v>34</v>
      </c>
      <c r="J563" s="0" t="n">
        <f aca="false">SUMIF(Games!$A$2:$A$5969,$A563,Games!$F$2:$F$5969)+SUMIF(Games!$B$2:$B$5969,$A563,Games!$E$2:$E$5969)</f>
        <v>37</v>
      </c>
      <c r="K563" s="0" t="n">
        <f aca="false">SUMIF(Games!$A$2:$A$5969,$A563,Games!$G$2:$G$5969)+SUMIF(Games!$B$2:$B$5969,$A563,Games!$H$2:$H$5969)</f>
        <v>19</v>
      </c>
      <c r="L563" s="0" t="n">
        <f aca="false">SUMIF(Games!$A$2:$A$5969,$A563,Games!$H$2:$H$5969)+SUMIF(Games!$B$2:$B$5969,$A563,Games!$G$2:$G$5969)</f>
        <v>8</v>
      </c>
      <c r="M563" s="0" t="n">
        <f aca="false">SUMIF(Games!$A:$A,$A563,Games!I:I)</f>
        <v>0</v>
      </c>
      <c r="N563" s="0" t="n">
        <f aca="false">COUNTIF(Games!$A:$A,$A563)-M563</f>
        <v>1</v>
      </c>
    </row>
    <row r="564" customFormat="false" ht="15" hidden="false" customHeight="false" outlineLevel="0" collapsed="false">
      <c r="A564" s="0" t="s">
        <v>515</v>
      </c>
      <c r="B564" s="0" t="n">
        <f aca="false">SUMIF(Games!$A$2:$A$5969,$A564,Games!$I$2:$I$5969)+SUMIF(Games!$B$2:$B$5969,$A564,Games!$J$2:$J$5969)</f>
        <v>0</v>
      </c>
      <c r="C564" s="0" t="n">
        <f aca="false">COUNTIF(Games!$A:$A,$A564)+COUNTIF(Games!$B:$B,$A564)-B564</f>
        <v>2</v>
      </c>
      <c r="D564" s="0" t="n">
        <f aca="false">SUMIF(Games!$A$2:$A$5969,$A564,Games!$M$2:$M$5969)+SUMIF(Games!$B$2:$B$5969,$A564,Games!$K$2:$K$5969)</f>
        <v>21</v>
      </c>
      <c r="E564" s="0" t="n">
        <f aca="false">SUMIF(Games!$A$2:$A$5969,$A564,Games!$N$2:$N$5969)+SUMIF(Games!$B$2:$B$5969,$A564,Games!$L$2:$L$5969)</f>
        <v>41</v>
      </c>
      <c r="F564" s="0" t="n">
        <f aca="false">SUMIF(Games!$A$2:$A$5969,$A564,Games!$Q$2:$Q$5969)+SUMIF(Games!$B$2:$B$5969,$A564,Games!$O$2:$O$5969)</f>
        <v>963</v>
      </c>
      <c r="G564" s="0" t="n">
        <f aca="false">SUMIF(Games!$A$2:$A$5969,$A564,Games!$R$2:$R$5969)+SUMIF(Games!$B$2:$B$5969,$A564,Games!$P$2:$P$5969)</f>
        <v>920</v>
      </c>
      <c r="H564" s="0" t="n">
        <f aca="false">SUMIF(Games!$A$2:$A$5969,$A564,Games!$S$2:$S$5969)+SUMIF(Games!$B$2:$B$5969,$A564,Games!$T$2:$T$5969)</f>
        <v>-12.9048109222437</v>
      </c>
      <c r="I564" s="0" t="n">
        <f aca="false">SUMIF(Games!$A$2:$A$5969,$A564,Games!$E$2:$E$5969)+SUMIF(Games!$B$2:$B$5969,$A564,Games!$F$2:$F$5969)</f>
        <v>78</v>
      </c>
      <c r="J564" s="0" t="n">
        <f aca="false">SUMIF(Games!$A$2:$A$5969,$A564,Games!$F$2:$F$5969)+SUMIF(Games!$B$2:$B$5969,$A564,Games!$E$2:$E$5969)</f>
        <v>86</v>
      </c>
      <c r="K564" s="0" t="n">
        <f aca="false">SUMIF(Games!$A$2:$A$5969,$A564,Games!$G$2:$G$5969)+SUMIF(Games!$B$2:$B$5969,$A564,Games!$H$2:$H$5969)</f>
        <v>26</v>
      </c>
      <c r="L564" s="0" t="n">
        <f aca="false">SUMIF(Games!$A$2:$A$5969,$A564,Games!$H$2:$H$5969)+SUMIF(Games!$B$2:$B$5969,$A564,Games!$G$2:$G$5969)</f>
        <v>20</v>
      </c>
      <c r="M564" s="0" t="n">
        <f aca="false">SUMIF(Games!$A:$A,$A564,Games!I:I)</f>
        <v>0</v>
      </c>
      <c r="N564" s="0" t="n">
        <f aca="false">COUNTIF(Games!$A:$A,$A564)-M564</f>
        <v>2</v>
      </c>
    </row>
    <row r="565" customFormat="false" ht="15" hidden="false" customHeight="false" outlineLevel="0" collapsed="false">
      <c r="A565" s="0" t="s">
        <v>678</v>
      </c>
      <c r="B565" s="0" t="n">
        <f aca="false">SUMIF(Games!$A$2:$A$5969,$A565,Games!$I$2:$I$5969)+SUMIF(Games!$B$2:$B$5969,$A565,Games!$J$2:$J$5969)</f>
        <v>0</v>
      </c>
      <c r="C565" s="0" t="n">
        <f aca="false">COUNTIF(Games!$A:$A,$A565)+COUNTIF(Games!$B:$B,$A565)-B565</f>
        <v>1</v>
      </c>
      <c r="D565" s="0" t="n">
        <f aca="false">SUMIF(Games!$A$2:$A$5969,$A565,Games!$M$2:$M$5969)+SUMIF(Games!$B$2:$B$5969,$A565,Games!$K$2:$K$5969)</f>
        <v>19</v>
      </c>
      <c r="E565" s="0" t="n">
        <f aca="false">SUMIF(Games!$A$2:$A$5969,$A565,Games!$N$2:$N$5969)+SUMIF(Games!$B$2:$B$5969,$A565,Games!$L$2:$L$5969)</f>
        <v>14</v>
      </c>
      <c r="F565" s="0" t="n">
        <f aca="false">SUMIF(Games!$A$2:$A$5969,$A565,Games!$Q$2:$Q$5969)+SUMIF(Games!$B$2:$B$5969,$A565,Games!$O$2:$O$5969)</f>
        <v>475</v>
      </c>
      <c r="G565" s="0" t="n">
        <f aca="false">SUMIF(Games!$A$2:$A$5969,$A565,Games!$R$2:$R$5969)+SUMIF(Games!$B$2:$B$5969,$A565,Games!$P$2:$P$5969)</f>
        <v>542</v>
      </c>
      <c r="H565" s="0" t="n">
        <f aca="false">SUMIF(Games!$A$2:$A$5969,$A565,Games!$S$2:$S$5969)+SUMIF(Games!$B$2:$B$5969,$A565,Games!$T$2:$T$5969)</f>
        <v>-6.78287297756324</v>
      </c>
      <c r="I565" s="0" t="n">
        <f aca="false">SUMIF(Games!$A$2:$A$5969,$A565,Games!$E$2:$E$5969)+SUMIF(Games!$B$2:$B$5969,$A565,Games!$F$2:$F$5969)</f>
        <v>24</v>
      </c>
      <c r="J565" s="0" t="n">
        <f aca="false">SUMIF(Games!$A$2:$A$5969,$A565,Games!$F$2:$F$5969)+SUMIF(Games!$B$2:$B$5969,$A565,Games!$E$2:$E$5969)</f>
        <v>55</v>
      </c>
      <c r="K565" s="0" t="n">
        <f aca="false">SUMIF(Games!$A$2:$A$5969,$A565,Games!$G$2:$G$5969)+SUMIF(Games!$B$2:$B$5969,$A565,Games!$H$2:$H$5969)</f>
        <v>13</v>
      </c>
      <c r="L565" s="0" t="n">
        <f aca="false">SUMIF(Games!$A$2:$A$5969,$A565,Games!$H$2:$H$5969)+SUMIF(Games!$B$2:$B$5969,$A565,Games!$G$2:$G$5969)</f>
        <v>11</v>
      </c>
      <c r="M565" s="0" t="n">
        <f aca="false">SUMIF(Games!$A:$A,$A565,Games!I:I)</f>
        <v>0</v>
      </c>
      <c r="N565" s="0" t="n">
        <f aca="false">COUNTIF(Games!$A:$A,$A565)-M565</f>
        <v>1</v>
      </c>
    </row>
    <row r="566" customFormat="false" ht="15" hidden="false" customHeight="false" outlineLevel="0" collapsed="false">
      <c r="A566" s="0" t="s">
        <v>649</v>
      </c>
      <c r="B566" s="0" t="n">
        <f aca="false">SUMIF(Games!$A$2:$A$5969,$A566,Games!$I$2:$I$5969)+SUMIF(Games!$B$2:$B$5969,$A566,Games!$J$2:$J$5969)</f>
        <v>0</v>
      </c>
      <c r="C566" s="0" t="n">
        <f aca="false">COUNTIF(Games!$A:$A,$A566)+COUNTIF(Games!$B:$B,$A566)-B566</f>
        <v>2</v>
      </c>
      <c r="D566" s="0" t="n">
        <f aca="false">SUMIF(Games!$A$2:$A$5969,$A566,Games!$M$2:$M$5969)+SUMIF(Games!$B$2:$B$5969,$A566,Games!$K$2:$K$5969)</f>
        <v>35</v>
      </c>
      <c r="E566" s="0" t="n">
        <f aca="false">SUMIF(Games!$A$2:$A$5969,$A566,Games!$N$2:$N$5969)+SUMIF(Games!$B$2:$B$5969,$A566,Games!$L$2:$L$5969)</f>
        <v>32</v>
      </c>
      <c r="F566" s="0" t="n">
        <f aca="false">SUMIF(Games!$A$2:$A$5969,$A566,Games!$Q$2:$Q$5969)+SUMIF(Games!$B$2:$B$5969,$A566,Games!$O$2:$O$5969)</f>
        <v>1038</v>
      </c>
      <c r="G566" s="0" t="n">
        <f aca="false">SUMIF(Games!$A$2:$A$5969,$A566,Games!$R$2:$R$5969)+SUMIF(Games!$B$2:$B$5969,$A566,Games!$P$2:$P$5969)</f>
        <v>1009</v>
      </c>
      <c r="H566" s="0" t="n">
        <f aca="false">SUMIF(Games!$A$2:$A$5969,$A566,Games!$S$2:$S$5969)+SUMIF(Games!$B$2:$B$5969,$A566,Games!$T$2:$T$5969)</f>
        <v>-12.4381517205422</v>
      </c>
      <c r="I566" s="0" t="n">
        <f aca="false">SUMIF(Games!$A$2:$A$5969,$A566,Games!$E$2:$E$5969)+SUMIF(Games!$B$2:$B$5969,$A566,Games!$F$2:$F$5969)</f>
        <v>74</v>
      </c>
      <c r="J566" s="0" t="n">
        <f aca="false">SUMIF(Games!$A$2:$A$5969,$A566,Games!$F$2:$F$5969)+SUMIF(Games!$B$2:$B$5969,$A566,Games!$E$2:$E$5969)</f>
        <v>86</v>
      </c>
      <c r="K566" s="0" t="n">
        <f aca="false">SUMIF(Games!$A$2:$A$5969,$A566,Games!$G$2:$G$5969)+SUMIF(Games!$B$2:$B$5969,$A566,Games!$H$2:$H$5969)</f>
        <v>46</v>
      </c>
      <c r="L566" s="0" t="n">
        <f aca="false">SUMIF(Games!$A$2:$A$5969,$A566,Games!$H$2:$H$5969)+SUMIF(Games!$B$2:$B$5969,$A566,Games!$G$2:$G$5969)</f>
        <v>29</v>
      </c>
      <c r="M566" s="0" t="n">
        <f aca="false">SUMIF(Games!$A:$A,$A566,Games!I:I)</f>
        <v>0</v>
      </c>
      <c r="N566" s="0" t="n">
        <f aca="false">COUNTIF(Games!$A:$A,$A566)-M566</f>
        <v>2</v>
      </c>
    </row>
    <row r="567" customFormat="false" ht="15" hidden="false" customHeight="false" outlineLevel="0" collapsed="false">
      <c r="A567" s="0" t="s">
        <v>621</v>
      </c>
      <c r="B567" s="0" t="n">
        <f aca="false">SUMIF(Games!$A$2:$A$5969,$A567,Games!$I$2:$I$5969)+SUMIF(Games!$B$2:$B$5969,$A567,Games!$J$2:$J$5969)</f>
        <v>0</v>
      </c>
      <c r="C567" s="0" t="n">
        <f aca="false">COUNTIF(Games!$A:$A,$A567)+COUNTIF(Games!$B:$B,$A567)-B567</f>
        <v>1</v>
      </c>
      <c r="D567" s="0" t="n">
        <f aca="false">SUMIF(Games!$A$2:$A$5969,$A567,Games!$M$2:$M$5969)+SUMIF(Games!$B$2:$B$5969,$A567,Games!$K$2:$K$5969)</f>
        <v>20</v>
      </c>
      <c r="E567" s="0" t="n">
        <f aca="false">SUMIF(Games!$A$2:$A$5969,$A567,Games!$N$2:$N$5969)+SUMIF(Games!$B$2:$B$5969,$A567,Games!$L$2:$L$5969)</f>
        <v>14</v>
      </c>
      <c r="F567" s="0" t="n">
        <f aca="false">SUMIF(Games!$A$2:$A$5969,$A567,Games!$Q$2:$Q$5969)+SUMIF(Games!$B$2:$B$5969,$A567,Games!$O$2:$O$5969)</f>
        <v>504</v>
      </c>
      <c r="G567" s="0" t="n">
        <f aca="false">SUMIF(Games!$A$2:$A$5969,$A567,Games!$R$2:$R$5969)+SUMIF(Games!$B$2:$B$5969,$A567,Games!$P$2:$P$5969)</f>
        <v>516</v>
      </c>
      <c r="H567" s="0" t="n">
        <f aca="false">SUMIF(Games!$A$2:$A$5969,$A567,Games!$S$2:$S$5969)+SUMIF(Games!$B$2:$B$5969,$A567,Games!$T$2:$T$5969)</f>
        <v>-6.24913494809689</v>
      </c>
      <c r="I567" s="0" t="n">
        <f aca="false">SUMIF(Games!$A$2:$A$5969,$A567,Games!$E$2:$E$5969)+SUMIF(Games!$B$2:$B$5969,$A567,Games!$F$2:$F$5969)</f>
        <v>34</v>
      </c>
      <c r="J567" s="0" t="n">
        <f aca="false">SUMIF(Games!$A$2:$A$5969,$A567,Games!$F$2:$F$5969)+SUMIF(Games!$B$2:$B$5969,$A567,Games!$E$2:$E$5969)</f>
        <v>42</v>
      </c>
      <c r="K567" s="0" t="n">
        <f aca="false">SUMIF(Games!$A$2:$A$5969,$A567,Games!$G$2:$G$5969)+SUMIF(Games!$B$2:$B$5969,$A567,Games!$H$2:$H$5969)</f>
        <v>38</v>
      </c>
      <c r="L567" s="0" t="n">
        <f aca="false">SUMIF(Games!$A$2:$A$5969,$A567,Games!$H$2:$H$5969)+SUMIF(Games!$B$2:$B$5969,$A567,Games!$G$2:$G$5969)</f>
        <v>11</v>
      </c>
      <c r="M567" s="0" t="n">
        <f aca="false">SUMIF(Games!$A:$A,$A567,Games!I:I)</f>
        <v>0</v>
      </c>
      <c r="N567" s="0" t="n">
        <f aca="false">COUNTIF(Games!$A:$A,$A567)-M567</f>
        <v>1</v>
      </c>
    </row>
    <row r="568" customFormat="false" ht="15" hidden="false" customHeight="false" outlineLevel="0" collapsed="false">
      <c r="A568" s="0" t="s">
        <v>604</v>
      </c>
      <c r="B568" s="0" t="n">
        <f aca="false">SUMIF(Games!$A$2:$A$5969,$A568,Games!$I$2:$I$5969)+SUMIF(Games!$B$2:$B$5969,$A568,Games!$J$2:$J$5969)</f>
        <v>0</v>
      </c>
      <c r="C568" s="0" t="n">
        <f aca="false">COUNTIF(Games!$A:$A,$A568)+COUNTIF(Games!$B:$B,$A568)-B568</f>
        <v>3</v>
      </c>
      <c r="D568" s="0" t="n">
        <f aca="false">SUMIF(Games!$A$2:$A$5969,$A568,Games!$M$2:$M$5969)+SUMIF(Games!$B$2:$B$5969,$A568,Games!$K$2:$K$5969)</f>
        <v>60</v>
      </c>
      <c r="E568" s="0" t="n">
        <f aca="false">SUMIF(Games!$A$2:$A$5969,$A568,Games!$N$2:$N$5969)+SUMIF(Games!$B$2:$B$5969,$A568,Games!$L$2:$L$5969)</f>
        <v>38</v>
      </c>
      <c r="F568" s="0" t="n">
        <f aca="false">SUMIF(Games!$A$2:$A$5969,$A568,Games!$Q$2:$Q$5969)+SUMIF(Games!$B$2:$B$5969,$A568,Games!$O$2:$O$5969)</f>
        <v>1541</v>
      </c>
      <c r="G568" s="0" t="n">
        <f aca="false">SUMIF(Games!$A$2:$A$5969,$A568,Games!$R$2:$R$5969)+SUMIF(Games!$B$2:$B$5969,$A568,Games!$P$2:$P$5969)</f>
        <v>1398</v>
      </c>
      <c r="H568" s="0" t="n">
        <f aca="false">SUMIF(Games!$A$2:$A$5969,$A568,Games!$S$2:$S$5969)+SUMIF(Games!$B$2:$B$5969,$A568,Games!$T$2:$T$5969)</f>
        <v>-10.2582414751744</v>
      </c>
      <c r="I568" s="0" t="n">
        <f aca="false">SUMIF(Games!$A$2:$A$5969,$A568,Games!$E$2:$E$5969)+SUMIF(Games!$B$2:$B$5969,$A568,Games!$F$2:$F$5969)</f>
        <v>109</v>
      </c>
      <c r="J568" s="0" t="n">
        <f aca="false">SUMIF(Games!$A$2:$A$5969,$A568,Games!$F$2:$F$5969)+SUMIF(Games!$B$2:$B$5969,$A568,Games!$E$2:$E$5969)</f>
        <v>114</v>
      </c>
      <c r="K568" s="0" t="n">
        <f aca="false">SUMIF(Games!$A$2:$A$5969,$A568,Games!$G$2:$G$5969)+SUMIF(Games!$B$2:$B$5969,$A568,Games!$H$2:$H$5969)</f>
        <v>44</v>
      </c>
      <c r="L568" s="0" t="n">
        <f aca="false">SUMIF(Games!$A$2:$A$5969,$A568,Games!$H$2:$H$5969)+SUMIF(Games!$B$2:$B$5969,$A568,Games!$G$2:$G$5969)</f>
        <v>26</v>
      </c>
      <c r="M568" s="0" t="n">
        <f aca="false">SUMIF(Games!$A:$A,$A568,Games!I:I)</f>
        <v>0</v>
      </c>
      <c r="N568" s="0" t="n">
        <f aca="false">COUNTIF(Games!$A:$A,$A568)-M568</f>
        <v>3</v>
      </c>
    </row>
    <row r="569" customFormat="false" ht="15" hidden="false" customHeight="false" outlineLevel="0" collapsed="false">
      <c r="A569" s="0" t="s">
        <v>471</v>
      </c>
      <c r="B569" s="0" t="n">
        <f aca="false">SUMIF(Games!$A$2:$A$5969,$A569,Games!$I$2:$I$5969)+SUMIF(Games!$B$2:$B$5969,$A569,Games!$J$2:$J$5969)</f>
        <v>0</v>
      </c>
      <c r="C569" s="0" t="n">
        <f aca="false">COUNTIF(Games!$A:$A,$A569)+COUNTIF(Games!$B:$B,$A569)-B569</f>
        <v>1</v>
      </c>
      <c r="D569" s="0" t="n">
        <f aca="false">SUMIF(Games!$A$2:$A$5969,$A569,Games!$M$2:$M$5969)+SUMIF(Games!$B$2:$B$5969,$A569,Games!$K$2:$K$5969)</f>
        <v>20</v>
      </c>
      <c r="E569" s="0" t="n">
        <f aca="false">SUMIF(Games!$A$2:$A$5969,$A569,Games!$N$2:$N$5969)+SUMIF(Games!$B$2:$B$5969,$A569,Games!$L$2:$L$5969)</f>
        <v>14</v>
      </c>
      <c r="F569" s="0" t="n">
        <f aca="false">SUMIF(Games!$A$2:$A$5969,$A569,Games!$Q$2:$Q$5969)+SUMIF(Games!$B$2:$B$5969,$A569,Games!$O$2:$O$5969)</f>
        <v>507</v>
      </c>
      <c r="G569" s="0" t="n">
        <f aca="false">SUMIF(Games!$A$2:$A$5969,$A569,Games!$R$2:$R$5969)+SUMIF(Games!$B$2:$B$5969,$A569,Games!$P$2:$P$5969)</f>
        <v>501</v>
      </c>
      <c r="H569" s="0" t="n">
        <f aca="false">SUMIF(Games!$A$2:$A$5969,$A569,Games!$S$2:$S$5969)+SUMIF(Games!$B$2:$B$5969,$A569,Games!$T$2:$T$5969)</f>
        <v>-6.13970588235294</v>
      </c>
      <c r="I569" s="0" t="n">
        <f aca="false">SUMIF(Games!$A$2:$A$5969,$A569,Games!$E$2:$E$5969)+SUMIF(Games!$B$2:$B$5969,$A569,Games!$F$2:$F$5969)</f>
        <v>30</v>
      </c>
      <c r="J569" s="0" t="n">
        <f aca="false">SUMIF(Games!$A$2:$A$5969,$A569,Games!$F$2:$F$5969)+SUMIF(Games!$B$2:$B$5969,$A569,Games!$E$2:$E$5969)</f>
        <v>61</v>
      </c>
      <c r="K569" s="0" t="n">
        <f aca="false">SUMIF(Games!$A$2:$A$5969,$A569,Games!$G$2:$G$5969)+SUMIF(Games!$B$2:$B$5969,$A569,Games!$H$2:$H$5969)</f>
        <v>20</v>
      </c>
      <c r="L569" s="0" t="n">
        <f aca="false">SUMIF(Games!$A$2:$A$5969,$A569,Games!$H$2:$H$5969)+SUMIF(Games!$B$2:$B$5969,$A569,Games!$G$2:$G$5969)</f>
        <v>32</v>
      </c>
      <c r="M569" s="0" t="n">
        <f aca="false">SUMIF(Games!$A:$A,$A569,Games!I:I)</f>
        <v>0</v>
      </c>
      <c r="N569" s="0" t="n">
        <f aca="false">COUNTIF(Games!$A:$A,$A569)-M569</f>
        <v>1</v>
      </c>
    </row>
    <row r="570" customFormat="false" ht="15" hidden="false" customHeight="false" outlineLevel="0" collapsed="false">
      <c r="A570" s="0" t="s">
        <v>574</v>
      </c>
      <c r="B570" s="0" t="n">
        <f aca="false">SUMIF(Games!$A$2:$A$5969,$A570,Games!$I$2:$I$5969)+SUMIF(Games!$B$2:$B$5969,$A570,Games!$J$2:$J$5969)</f>
        <v>0</v>
      </c>
      <c r="C570" s="0" t="n">
        <f aca="false">COUNTIF(Games!$A:$A,$A570)+COUNTIF(Games!$B:$B,$A570)-B570</f>
        <v>1</v>
      </c>
      <c r="D570" s="0" t="n">
        <f aca="false">SUMIF(Games!$A$2:$A$5969,$A570,Games!$M$2:$M$5969)+SUMIF(Games!$B$2:$B$5969,$A570,Games!$K$2:$K$5969)</f>
        <v>17</v>
      </c>
      <c r="E570" s="0" t="n">
        <f aca="false">SUMIF(Games!$A$2:$A$5969,$A570,Games!$N$2:$N$5969)+SUMIF(Games!$B$2:$B$5969,$A570,Games!$L$2:$L$5969)</f>
        <v>14</v>
      </c>
      <c r="F570" s="0" t="n">
        <f aca="false">SUMIF(Games!$A$2:$A$5969,$A570,Games!$Q$2:$Q$5969)+SUMIF(Games!$B$2:$B$5969,$A570,Games!$O$2:$O$5969)</f>
        <v>588</v>
      </c>
      <c r="G570" s="0" t="n">
        <f aca="false">SUMIF(Games!$A$2:$A$5969,$A570,Games!$R$2:$R$5969)+SUMIF(Games!$B$2:$B$5969,$A570,Games!$P$2:$P$5969)</f>
        <v>411</v>
      </c>
      <c r="H570" s="0" t="n">
        <f aca="false">SUMIF(Games!$A$2:$A$5969,$A570,Games!$S$2:$S$5969)+SUMIF(Games!$B$2:$B$5969,$A570,Games!$T$2:$T$5969)</f>
        <v>-5.38816235590429</v>
      </c>
      <c r="I570" s="0" t="n">
        <f aca="false">SUMIF(Games!$A$2:$A$5969,$A570,Games!$E$2:$E$5969)+SUMIF(Games!$B$2:$B$5969,$A570,Games!$F$2:$F$5969)</f>
        <v>35</v>
      </c>
      <c r="J570" s="0" t="n">
        <f aca="false">SUMIF(Games!$A$2:$A$5969,$A570,Games!$F$2:$F$5969)+SUMIF(Games!$B$2:$B$5969,$A570,Games!$E$2:$E$5969)</f>
        <v>40</v>
      </c>
      <c r="K570" s="0" t="n">
        <f aca="false">SUMIF(Games!$A$2:$A$5969,$A570,Games!$G$2:$G$5969)+SUMIF(Games!$B$2:$B$5969,$A570,Games!$H$2:$H$5969)</f>
        <v>15</v>
      </c>
      <c r="L570" s="0" t="n">
        <f aca="false">SUMIF(Games!$A$2:$A$5969,$A570,Games!$H$2:$H$5969)+SUMIF(Games!$B$2:$B$5969,$A570,Games!$G$2:$G$5969)</f>
        <v>9</v>
      </c>
      <c r="M570" s="0" t="n">
        <f aca="false">SUMIF(Games!$A:$A,$A570,Games!I:I)</f>
        <v>0</v>
      </c>
      <c r="N570" s="0" t="n">
        <f aca="false">COUNTIF(Games!$A:$A,$A570)-M570</f>
        <v>1</v>
      </c>
    </row>
    <row r="571" customFormat="false" ht="15" hidden="false" customHeight="false" outlineLevel="0" collapsed="false">
      <c r="A571" s="0" t="s">
        <v>435</v>
      </c>
      <c r="B571" s="0" t="n">
        <f aca="false">SUMIF(Games!$A$2:$A$5969,$A571,Games!$I$2:$I$5969)+SUMIF(Games!$B$2:$B$5969,$A571,Games!$J$2:$J$5969)</f>
        <v>0</v>
      </c>
      <c r="C571" s="0" t="n">
        <f aca="false">COUNTIF(Games!$A:$A,$A571)+COUNTIF(Games!$B:$B,$A571)-B571</f>
        <v>2</v>
      </c>
      <c r="D571" s="0" t="n">
        <f aca="false">SUMIF(Games!$A$2:$A$5969,$A571,Games!$M$2:$M$5969)+SUMIF(Games!$B$2:$B$5969,$A571,Games!$K$2:$K$5969)</f>
        <v>34</v>
      </c>
      <c r="E571" s="0" t="n">
        <f aca="false">SUMIF(Games!$A$2:$A$5969,$A571,Games!$N$2:$N$5969)+SUMIF(Games!$B$2:$B$5969,$A571,Games!$L$2:$L$5969)</f>
        <v>31</v>
      </c>
      <c r="F571" s="0" t="n">
        <f aca="false">SUMIF(Games!$A$2:$A$5969,$A571,Games!$Q$2:$Q$5969)+SUMIF(Games!$B$2:$B$5969,$A571,Games!$O$2:$O$5969)</f>
        <v>1127</v>
      </c>
      <c r="G571" s="0" t="n">
        <f aca="false">SUMIF(Games!$A$2:$A$5969,$A571,Games!$R$2:$R$5969)+SUMIF(Games!$B$2:$B$5969,$A571,Games!$P$2:$P$5969)</f>
        <v>884</v>
      </c>
      <c r="H571" s="0" t="n">
        <f aca="false">SUMIF(Games!$A$2:$A$5969,$A571,Games!$S$2:$S$5969)+SUMIF(Games!$B$2:$B$5969,$A571,Games!$T$2:$T$5969)</f>
        <v>-8.56319482434435</v>
      </c>
      <c r="I571" s="0" t="n">
        <f aca="false">SUMIF(Games!$A$2:$A$5969,$A571,Games!$E$2:$E$5969)+SUMIF(Games!$B$2:$B$5969,$A571,Games!$F$2:$F$5969)</f>
        <v>59</v>
      </c>
      <c r="J571" s="0" t="n">
        <f aca="false">SUMIF(Games!$A$2:$A$5969,$A571,Games!$F$2:$F$5969)+SUMIF(Games!$B$2:$B$5969,$A571,Games!$E$2:$E$5969)</f>
        <v>91</v>
      </c>
      <c r="K571" s="0" t="n">
        <f aca="false">SUMIF(Games!$A$2:$A$5969,$A571,Games!$G$2:$G$5969)+SUMIF(Games!$B$2:$B$5969,$A571,Games!$H$2:$H$5969)</f>
        <v>26</v>
      </c>
      <c r="L571" s="0" t="n">
        <f aca="false">SUMIF(Games!$A$2:$A$5969,$A571,Games!$H$2:$H$5969)+SUMIF(Games!$B$2:$B$5969,$A571,Games!$G$2:$G$5969)</f>
        <v>31</v>
      </c>
      <c r="M571" s="0" t="n">
        <f aca="false">SUMIF(Games!$A:$A,$A571,Games!I:I)</f>
        <v>0</v>
      </c>
      <c r="N571" s="0" t="n">
        <f aca="false">COUNTIF(Games!$A:$A,$A571)-M571</f>
        <v>2</v>
      </c>
    </row>
    <row r="572" customFormat="false" ht="15" hidden="false" customHeight="false" outlineLevel="0" collapsed="false">
      <c r="A572" s="0" t="s">
        <v>481</v>
      </c>
      <c r="B572" s="0" t="n">
        <f aca="false">SUMIF(Games!$A$2:$A$5969,$A572,Games!$I$2:$I$5969)+SUMIF(Games!$B$2:$B$5969,$A572,Games!$J$2:$J$5969)</f>
        <v>0</v>
      </c>
      <c r="C572" s="0" t="n">
        <f aca="false">COUNTIF(Games!$A:$A,$A572)+COUNTIF(Games!$B:$B,$A572)-B572</f>
        <v>2</v>
      </c>
      <c r="D572" s="0" t="n">
        <f aca="false">SUMIF(Games!$A$2:$A$5969,$A572,Games!$M$2:$M$5969)+SUMIF(Games!$B$2:$B$5969,$A572,Games!$K$2:$K$5969)</f>
        <v>34</v>
      </c>
      <c r="E572" s="0" t="n">
        <f aca="false">SUMIF(Games!$A$2:$A$5969,$A572,Games!$N$2:$N$5969)+SUMIF(Games!$B$2:$B$5969,$A572,Games!$L$2:$L$5969)</f>
        <v>27</v>
      </c>
      <c r="F572" s="0" t="n">
        <f aca="false">SUMIF(Games!$A$2:$A$5969,$A572,Games!$Q$2:$Q$5969)+SUMIF(Games!$B$2:$B$5969,$A572,Games!$O$2:$O$5969)</f>
        <v>940</v>
      </c>
      <c r="G572" s="0" t="n">
        <f aca="false">SUMIF(Games!$A$2:$A$5969,$A572,Games!$R$2:$R$5969)+SUMIF(Games!$B$2:$B$5969,$A572,Games!$P$2:$P$5969)</f>
        <v>908</v>
      </c>
      <c r="H572" s="0" t="n">
        <f aca="false">SUMIF(Games!$A$2:$A$5969,$A572,Games!$S$2:$S$5969)+SUMIF(Games!$B$2:$B$5969,$A572,Games!$T$2:$T$5969)</f>
        <v>-13.0224502253865</v>
      </c>
      <c r="I572" s="0" t="n">
        <f aca="false">SUMIF(Games!$A$2:$A$5969,$A572,Games!$E$2:$E$5969)+SUMIF(Games!$B$2:$B$5969,$A572,Games!$F$2:$F$5969)</f>
        <v>70</v>
      </c>
      <c r="J572" s="0" t="n">
        <f aca="false">SUMIF(Games!$A$2:$A$5969,$A572,Games!$F$2:$F$5969)+SUMIF(Games!$B$2:$B$5969,$A572,Games!$E$2:$E$5969)</f>
        <v>95</v>
      </c>
      <c r="K572" s="0" t="n">
        <f aca="false">SUMIF(Games!$A$2:$A$5969,$A572,Games!$G$2:$G$5969)+SUMIF(Games!$B$2:$B$5969,$A572,Games!$H$2:$H$5969)</f>
        <v>33</v>
      </c>
      <c r="L572" s="0" t="n">
        <f aca="false">SUMIF(Games!$A$2:$A$5969,$A572,Games!$H$2:$H$5969)+SUMIF(Games!$B$2:$B$5969,$A572,Games!$G$2:$G$5969)</f>
        <v>22</v>
      </c>
      <c r="M572" s="0" t="n">
        <f aca="false">SUMIF(Games!$A:$A,$A572,Games!I:I)</f>
        <v>0</v>
      </c>
      <c r="N572" s="0" t="n">
        <f aca="false">COUNTIF(Games!$A:$A,$A572)-M572</f>
        <v>2</v>
      </c>
    </row>
    <row r="573" customFormat="false" ht="15" hidden="false" customHeight="false" outlineLevel="0" collapsed="false">
      <c r="A573" s="0" t="s">
        <v>667</v>
      </c>
      <c r="B573" s="0" t="n">
        <f aca="false">SUMIF(Games!$A$2:$A$5969,$A573,Games!$I$2:$I$5969)+SUMIF(Games!$B$2:$B$5969,$A573,Games!$J$2:$J$5969)</f>
        <v>0</v>
      </c>
      <c r="C573" s="0" t="n">
        <f aca="false">COUNTIF(Games!$A:$A,$A573)+COUNTIF(Games!$B:$B,$A573)-B573</f>
        <v>1</v>
      </c>
      <c r="D573" s="0" t="n">
        <f aca="false">SUMIF(Games!$A$2:$A$5969,$A573,Games!$M$2:$M$5969)+SUMIF(Games!$B$2:$B$5969,$A573,Games!$K$2:$K$5969)</f>
        <v>16</v>
      </c>
      <c r="E573" s="0" t="n">
        <f aca="false">SUMIF(Games!$A$2:$A$5969,$A573,Games!$N$2:$N$5969)+SUMIF(Games!$B$2:$B$5969,$A573,Games!$L$2:$L$5969)</f>
        <v>18</v>
      </c>
      <c r="F573" s="0" t="n">
        <f aca="false">SUMIF(Games!$A$2:$A$5969,$A573,Games!$Q$2:$Q$5969)+SUMIF(Games!$B$2:$B$5969,$A573,Games!$O$2:$O$5969)</f>
        <v>575</v>
      </c>
      <c r="G573" s="0" t="n">
        <f aca="false">SUMIF(Games!$A$2:$A$5969,$A573,Games!$R$2:$R$5969)+SUMIF(Games!$B$2:$B$5969,$A573,Games!$P$2:$P$5969)</f>
        <v>481</v>
      </c>
      <c r="H573" s="0" t="n">
        <f aca="false">SUMIF(Games!$A$2:$A$5969,$A573,Games!$S$2:$S$5969)+SUMIF(Games!$B$2:$B$5969,$A573,Games!$T$2:$T$5969)</f>
        <v>-7.23429144385027</v>
      </c>
      <c r="I573" s="0" t="n">
        <f aca="false">SUMIF(Games!$A$2:$A$5969,$A573,Games!$E$2:$E$5969)+SUMIF(Games!$B$2:$B$5969,$A573,Games!$F$2:$F$5969)</f>
        <v>28</v>
      </c>
      <c r="J573" s="0" t="n">
        <f aca="false">SUMIF(Games!$A$2:$A$5969,$A573,Games!$F$2:$F$5969)+SUMIF(Games!$B$2:$B$5969,$A573,Games!$E$2:$E$5969)</f>
        <v>46</v>
      </c>
      <c r="K573" s="0" t="n">
        <f aca="false">SUMIF(Games!$A$2:$A$5969,$A573,Games!$G$2:$G$5969)+SUMIF(Games!$B$2:$B$5969,$A573,Games!$H$2:$H$5969)</f>
        <v>13</v>
      </c>
      <c r="L573" s="0" t="n">
        <f aca="false">SUMIF(Games!$A$2:$A$5969,$A573,Games!$H$2:$H$5969)+SUMIF(Games!$B$2:$B$5969,$A573,Games!$G$2:$G$5969)</f>
        <v>12</v>
      </c>
      <c r="M573" s="0" t="n">
        <f aca="false">SUMIF(Games!$A:$A,$A573,Games!I:I)</f>
        <v>0</v>
      </c>
      <c r="N573" s="0" t="n">
        <f aca="false">COUNTIF(Games!$A:$A,$A573)-M573</f>
        <v>1</v>
      </c>
    </row>
    <row r="574" customFormat="false" ht="15" hidden="false" customHeight="false" outlineLevel="0" collapsed="false">
      <c r="A574" s="0" t="s">
        <v>686</v>
      </c>
      <c r="B574" s="0" t="n">
        <f aca="false">SUMIF(Games!$A$2:$A$5969,$A574,Games!$I$2:$I$5969)+SUMIF(Games!$B$2:$B$5969,$A574,Games!$J$2:$J$5969)</f>
        <v>0</v>
      </c>
      <c r="C574" s="0" t="n">
        <f aca="false">COUNTIF(Games!$A:$A,$A574)+COUNTIF(Games!$B:$B,$A574)-B574</f>
        <v>1</v>
      </c>
      <c r="D574" s="0" t="n">
        <f aca="false">SUMIF(Games!$A$2:$A$5969,$A574,Games!$M$2:$M$5969)+SUMIF(Games!$B$2:$B$5969,$A574,Games!$K$2:$K$5969)</f>
        <v>22</v>
      </c>
      <c r="E574" s="0" t="n">
        <f aca="false">SUMIF(Games!$A$2:$A$5969,$A574,Games!$N$2:$N$5969)+SUMIF(Games!$B$2:$B$5969,$A574,Games!$L$2:$L$5969)</f>
        <v>13</v>
      </c>
      <c r="F574" s="0" t="n">
        <f aca="false">SUMIF(Games!$A$2:$A$5969,$A574,Games!$Q$2:$Q$5969)+SUMIF(Games!$B$2:$B$5969,$A574,Games!$O$2:$O$5969)</f>
        <v>536</v>
      </c>
      <c r="G574" s="0" t="n">
        <f aca="false">SUMIF(Games!$A$2:$A$5969,$A574,Games!$R$2:$R$5969)+SUMIF(Games!$B$2:$B$5969,$A574,Games!$P$2:$P$5969)</f>
        <v>497</v>
      </c>
      <c r="H574" s="0" t="n">
        <f aca="false">SUMIF(Games!$A$2:$A$5969,$A574,Games!$S$2:$S$5969)+SUMIF(Games!$B$2:$B$5969,$A574,Games!$T$2:$T$5969)</f>
        <v>-3.39535333978703</v>
      </c>
      <c r="I574" s="0" t="n">
        <f aca="false">SUMIF(Games!$A$2:$A$5969,$A574,Games!$E$2:$E$5969)+SUMIF(Games!$B$2:$B$5969,$A574,Games!$F$2:$F$5969)</f>
        <v>42</v>
      </c>
      <c r="J574" s="0" t="n">
        <f aca="false">SUMIF(Games!$A$2:$A$5969,$A574,Games!$F$2:$F$5969)+SUMIF(Games!$B$2:$B$5969,$A574,Games!$E$2:$E$5969)</f>
        <v>34</v>
      </c>
      <c r="K574" s="0" t="n">
        <f aca="false">SUMIF(Games!$A$2:$A$5969,$A574,Games!$G$2:$G$5969)+SUMIF(Games!$B$2:$B$5969,$A574,Games!$H$2:$H$5969)</f>
        <v>22</v>
      </c>
      <c r="L574" s="0" t="n">
        <f aca="false">SUMIF(Games!$A$2:$A$5969,$A574,Games!$H$2:$H$5969)+SUMIF(Games!$B$2:$B$5969,$A574,Games!$G$2:$G$5969)</f>
        <v>14</v>
      </c>
      <c r="M574" s="0" t="n">
        <f aca="false">SUMIF(Games!$A:$A,$A574,Games!I:I)</f>
        <v>0</v>
      </c>
      <c r="N574" s="0" t="n">
        <f aca="false">COUNTIF(Games!$A:$A,$A574)-M574</f>
        <v>1</v>
      </c>
    </row>
    <row r="575" customFormat="false" ht="15" hidden="false" customHeight="false" outlineLevel="0" collapsed="false">
      <c r="A575" s="0" t="s">
        <v>592</v>
      </c>
      <c r="B575" s="0" t="n">
        <f aca="false">SUMIF(Games!$A$2:$A$5969,$A575,Games!$I$2:$I$5969)+SUMIF(Games!$B$2:$B$5969,$A575,Games!$J$2:$J$5969)</f>
        <v>0</v>
      </c>
      <c r="C575" s="0" t="n">
        <f aca="false">COUNTIF(Games!$A:$A,$A575)+COUNTIF(Games!$B:$B,$A575)-B575</f>
        <v>2</v>
      </c>
      <c r="D575" s="0" t="n">
        <f aca="false">SUMIF(Games!$A$2:$A$5969,$A575,Games!$M$2:$M$5969)+SUMIF(Games!$B$2:$B$5969,$A575,Games!$K$2:$K$5969)</f>
        <v>26</v>
      </c>
      <c r="E575" s="0" t="n">
        <f aca="false">SUMIF(Games!$A$2:$A$5969,$A575,Games!$N$2:$N$5969)+SUMIF(Games!$B$2:$B$5969,$A575,Games!$L$2:$L$5969)</f>
        <v>39</v>
      </c>
      <c r="F575" s="0" t="n">
        <f aca="false">SUMIF(Games!$A$2:$A$5969,$A575,Games!$Q$2:$Q$5969)+SUMIF(Games!$B$2:$B$5969,$A575,Games!$O$2:$O$5969)</f>
        <v>1004</v>
      </c>
      <c r="G575" s="0" t="n">
        <f aca="false">SUMIF(Games!$A$2:$A$5969,$A575,Games!$R$2:$R$5969)+SUMIF(Games!$B$2:$B$5969,$A575,Games!$P$2:$P$5969)</f>
        <v>990</v>
      </c>
      <c r="H575" s="0" t="n">
        <f aca="false">SUMIF(Games!$A$2:$A$5969,$A575,Games!$S$2:$S$5969)+SUMIF(Games!$B$2:$B$5969,$A575,Games!$T$2:$T$5969)</f>
        <v>-17.8827538422388</v>
      </c>
      <c r="I575" s="0" t="n">
        <f aca="false">SUMIF(Games!$A$2:$A$5969,$A575,Games!$E$2:$E$5969)+SUMIF(Games!$B$2:$B$5969,$A575,Games!$F$2:$F$5969)</f>
        <v>62</v>
      </c>
      <c r="J575" s="0" t="n">
        <f aca="false">SUMIF(Games!$A$2:$A$5969,$A575,Games!$F$2:$F$5969)+SUMIF(Games!$B$2:$B$5969,$A575,Games!$E$2:$E$5969)</f>
        <v>95</v>
      </c>
      <c r="K575" s="0" t="n">
        <f aca="false">SUMIF(Games!$A$2:$A$5969,$A575,Games!$G$2:$G$5969)+SUMIF(Games!$B$2:$B$5969,$A575,Games!$H$2:$H$5969)</f>
        <v>49</v>
      </c>
      <c r="L575" s="0" t="n">
        <f aca="false">SUMIF(Games!$A$2:$A$5969,$A575,Games!$H$2:$H$5969)+SUMIF(Games!$B$2:$B$5969,$A575,Games!$G$2:$G$5969)</f>
        <v>29</v>
      </c>
      <c r="M575" s="0" t="n">
        <f aca="false">SUMIF(Games!$A:$A,$A575,Games!I:I)</f>
        <v>0</v>
      </c>
      <c r="N575" s="0" t="n">
        <f aca="false">COUNTIF(Games!$A:$A,$A575)-M575</f>
        <v>2</v>
      </c>
    </row>
    <row r="576" customFormat="false" ht="15" hidden="false" customHeight="false" outlineLevel="0" collapsed="false">
      <c r="A576" s="0" t="s">
        <v>483</v>
      </c>
      <c r="B576" s="0" t="n">
        <f aca="false">SUMIF(Games!$A$2:$A$5969,$A576,Games!$I$2:$I$5969)+SUMIF(Games!$B$2:$B$5969,$A576,Games!$J$2:$J$5969)</f>
        <v>0</v>
      </c>
      <c r="C576" s="0" t="n">
        <f aca="false">COUNTIF(Games!$A:$A,$A576)+COUNTIF(Games!$B:$B,$A576)-B576</f>
        <v>1</v>
      </c>
      <c r="D576" s="0" t="n">
        <f aca="false">SUMIF(Games!$A$2:$A$5969,$A576,Games!$M$2:$M$5969)+SUMIF(Games!$B$2:$B$5969,$A576,Games!$K$2:$K$5969)</f>
        <v>16</v>
      </c>
      <c r="E576" s="0" t="n">
        <f aca="false">SUMIF(Games!$A$2:$A$5969,$A576,Games!$N$2:$N$5969)+SUMIF(Games!$B$2:$B$5969,$A576,Games!$L$2:$L$5969)</f>
        <v>15</v>
      </c>
      <c r="F576" s="0" t="n">
        <f aca="false">SUMIF(Games!$A$2:$A$5969,$A576,Games!$Q$2:$Q$5969)+SUMIF(Games!$B$2:$B$5969,$A576,Games!$O$2:$O$5969)</f>
        <v>519</v>
      </c>
      <c r="G576" s="0" t="n">
        <f aca="false">SUMIF(Games!$A$2:$A$5969,$A576,Games!$R$2:$R$5969)+SUMIF(Games!$B$2:$B$5969,$A576,Games!$P$2:$P$5969)</f>
        <v>461</v>
      </c>
      <c r="H576" s="0" t="n">
        <f aca="false">SUMIF(Games!$A$2:$A$5969,$A576,Games!$S$2:$S$5969)+SUMIF(Games!$B$2:$B$5969,$A576,Games!$T$2:$T$5969)</f>
        <v>-5.46280447662936</v>
      </c>
      <c r="I576" s="0" t="n">
        <f aca="false">SUMIF(Games!$A$2:$A$5969,$A576,Games!$E$2:$E$5969)+SUMIF(Games!$B$2:$B$5969,$A576,Games!$F$2:$F$5969)</f>
        <v>25</v>
      </c>
      <c r="J576" s="0" t="n">
        <f aca="false">SUMIF(Games!$A$2:$A$5969,$A576,Games!$F$2:$F$5969)+SUMIF(Games!$B$2:$B$5969,$A576,Games!$E$2:$E$5969)</f>
        <v>37</v>
      </c>
      <c r="K576" s="0" t="n">
        <f aca="false">SUMIF(Games!$A$2:$A$5969,$A576,Games!$G$2:$G$5969)+SUMIF(Games!$B$2:$B$5969,$A576,Games!$H$2:$H$5969)</f>
        <v>17</v>
      </c>
      <c r="L576" s="0" t="n">
        <f aca="false">SUMIF(Games!$A$2:$A$5969,$A576,Games!$H$2:$H$5969)+SUMIF(Games!$B$2:$B$5969,$A576,Games!$G$2:$G$5969)</f>
        <v>15</v>
      </c>
      <c r="M576" s="0" t="n">
        <f aca="false">SUMIF(Games!$A:$A,$A576,Games!I:I)</f>
        <v>0</v>
      </c>
      <c r="N576" s="0" t="n">
        <f aca="false">COUNTIF(Games!$A:$A,$A576)-M576</f>
        <v>1</v>
      </c>
    </row>
    <row r="577" customFormat="false" ht="15" hidden="false" customHeight="false" outlineLevel="0" collapsed="false">
      <c r="A577" s="0" t="s">
        <v>572</v>
      </c>
      <c r="B577" s="0" t="n">
        <f aca="false">SUMIF(Games!$A$2:$A$5969,$A577,Games!$I$2:$I$5969)+SUMIF(Games!$B$2:$B$5969,$A577,Games!$J$2:$J$5969)</f>
        <v>0</v>
      </c>
      <c r="C577" s="0" t="n">
        <f aca="false">COUNTIF(Games!$A:$A,$A577)+COUNTIF(Games!$B:$B,$A577)-B577</f>
        <v>1</v>
      </c>
      <c r="D577" s="0" t="n">
        <f aca="false">SUMIF(Games!$A$2:$A$5969,$A577,Games!$M$2:$M$5969)+SUMIF(Games!$B$2:$B$5969,$A577,Games!$K$2:$K$5969)</f>
        <v>20</v>
      </c>
      <c r="E577" s="0" t="n">
        <f aca="false">SUMIF(Games!$A$2:$A$5969,$A577,Games!$N$2:$N$5969)+SUMIF(Games!$B$2:$B$5969,$A577,Games!$L$2:$L$5969)</f>
        <v>18</v>
      </c>
      <c r="F577" s="0" t="n">
        <f aca="false">SUMIF(Games!$A$2:$A$5969,$A577,Games!$Q$2:$Q$5969)+SUMIF(Games!$B$2:$B$5969,$A577,Games!$O$2:$O$5969)</f>
        <v>623</v>
      </c>
      <c r="G577" s="0" t="n">
        <f aca="false">SUMIF(Games!$A$2:$A$5969,$A577,Games!$R$2:$R$5969)+SUMIF(Games!$B$2:$B$5969,$A577,Games!$P$2:$P$5969)</f>
        <v>572</v>
      </c>
      <c r="H577" s="0" t="n">
        <f aca="false">SUMIF(Games!$A$2:$A$5969,$A577,Games!$S$2:$S$5969)+SUMIF(Games!$B$2:$B$5969,$A577,Games!$T$2:$T$5969)</f>
        <v>-2.7208103941863</v>
      </c>
      <c r="I577" s="0" t="n">
        <f aca="false">SUMIF(Games!$A$2:$A$5969,$A577,Games!$E$2:$E$5969)+SUMIF(Games!$B$2:$B$5969,$A577,Games!$F$2:$F$5969)</f>
        <v>32</v>
      </c>
      <c r="J577" s="0" t="n">
        <f aca="false">SUMIF(Games!$A$2:$A$5969,$A577,Games!$F$2:$F$5969)+SUMIF(Games!$B$2:$B$5969,$A577,Games!$E$2:$E$5969)</f>
        <v>37</v>
      </c>
      <c r="K577" s="0" t="n">
        <f aca="false">SUMIF(Games!$A$2:$A$5969,$A577,Games!$G$2:$G$5969)+SUMIF(Games!$B$2:$B$5969,$A577,Games!$H$2:$H$5969)</f>
        <v>11</v>
      </c>
      <c r="L577" s="0" t="n">
        <f aca="false">SUMIF(Games!$A$2:$A$5969,$A577,Games!$H$2:$H$5969)+SUMIF(Games!$B$2:$B$5969,$A577,Games!$G$2:$G$5969)</f>
        <v>12</v>
      </c>
      <c r="M577" s="0" t="n">
        <f aca="false">SUMIF(Games!$A:$A,$A577,Games!I:I)</f>
        <v>0</v>
      </c>
      <c r="N577" s="0" t="n">
        <f aca="false">COUNTIF(Games!$A:$A,$A577)-M577</f>
        <v>1</v>
      </c>
    </row>
    <row r="578" customFormat="false" ht="15" hidden="false" customHeight="false" outlineLevel="0" collapsed="false">
      <c r="A578" s="0" t="s">
        <v>704</v>
      </c>
      <c r="B578" s="0" t="n">
        <f aca="false">SUMIF(Games!$A$2:$A$5969,$A578,Games!$I$2:$I$5969)+SUMIF(Games!$B$2:$B$5969,$A578,Games!$J$2:$J$5969)</f>
        <v>0</v>
      </c>
      <c r="C578" s="0" t="n">
        <f aca="false">COUNTIF(Games!$A:$A,$A578)+COUNTIF(Games!$B:$B,$A578)-B578</f>
        <v>1</v>
      </c>
      <c r="D578" s="0" t="n">
        <f aca="false">SUMIF(Games!$A$2:$A$5969,$A578,Games!$M$2:$M$5969)+SUMIF(Games!$B$2:$B$5969,$A578,Games!$K$2:$K$5969)</f>
        <v>13</v>
      </c>
      <c r="E578" s="0" t="n">
        <f aca="false">SUMIF(Games!$A$2:$A$5969,$A578,Games!$N$2:$N$5969)+SUMIF(Games!$B$2:$B$5969,$A578,Games!$L$2:$L$5969)</f>
        <v>16</v>
      </c>
      <c r="F578" s="0" t="n">
        <f aca="false">SUMIF(Games!$A$2:$A$5969,$A578,Games!$Q$2:$Q$5969)+SUMIF(Games!$B$2:$B$5969,$A578,Games!$O$2:$O$5969)</f>
        <v>429</v>
      </c>
      <c r="G578" s="0" t="n">
        <f aca="false">SUMIF(Games!$A$2:$A$5969,$A578,Games!$R$2:$R$5969)+SUMIF(Games!$B$2:$B$5969,$A578,Games!$P$2:$P$5969)</f>
        <v>434</v>
      </c>
      <c r="H578" s="0" t="n">
        <f aca="false">SUMIF(Games!$A$2:$A$5969,$A578,Games!$S$2:$S$5969)+SUMIF(Games!$B$2:$B$5969,$A578,Games!$T$2:$T$5969)</f>
        <v>-8.32381028489232</v>
      </c>
      <c r="I578" s="0" t="n">
        <f aca="false">SUMIF(Games!$A$2:$A$5969,$A578,Games!$E$2:$E$5969)+SUMIF(Games!$B$2:$B$5969,$A578,Games!$F$2:$F$5969)</f>
        <v>31</v>
      </c>
      <c r="J578" s="0" t="n">
        <f aca="false">SUMIF(Games!$A$2:$A$5969,$A578,Games!$F$2:$F$5969)+SUMIF(Games!$B$2:$B$5969,$A578,Games!$E$2:$E$5969)</f>
        <v>53</v>
      </c>
      <c r="K578" s="0" t="n">
        <f aca="false">SUMIF(Games!$A$2:$A$5969,$A578,Games!$G$2:$G$5969)+SUMIF(Games!$B$2:$B$5969,$A578,Games!$H$2:$H$5969)</f>
        <v>19</v>
      </c>
      <c r="L578" s="0" t="n">
        <f aca="false">SUMIF(Games!$A$2:$A$5969,$A578,Games!$H$2:$H$5969)+SUMIF(Games!$B$2:$B$5969,$A578,Games!$G$2:$G$5969)</f>
        <v>20</v>
      </c>
      <c r="M578" s="0" t="n">
        <f aca="false">SUMIF(Games!$A:$A,$A578,Games!I:I)</f>
        <v>0</v>
      </c>
      <c r="N578" s="0" t="n">
        <f aca="false">COUNTIF(Games!$A:$A,$A578)-M578</f>
        <v>1</v>
      </c>
    </row>
    <row r="579" customFormat="false" ht="15" hidden="false" customHeight="false" outlineLevel="0" collapsed="false">
      <c r="A579" s="0" t="s">
        <v>588</v>
      </c>
      <c r="B579" s="0" t="n">
        <f aca="false">SUMIF(Games!$A$2:$A$5969,$A579,Games!$I$2:$I$5969)+SUMIF(Games!$B$2:$B$5969,$A579,Games!$J$2:$J$5969)</f>
        <v>0</v>
      </c>
      <c r="C579" s="0" t="n">
        <f aca="false">COUNTIF(Games!$A:$A,$A579)+COUNTIF(Games!$B:$B,$A579)-B579</f>
        <v>3</v>
      </c>
      <c r="D579" s="0" t="n">
        <f aca="false">SUMIF(Games!$A$2:$A$5969,$A579,Games!$M$2:$M$5969)+SUMIF(Games!$B$2:$B$5969,$A579,Games!$K$2:$K$5969)</f>
        <v>43</v>
      </c>
      <c r="E579" s="0" t="n">
        <f aca="false">SUMIF(Games!$A$2:$A$5969,$A579,Games!$N$2:$N$5969)+SUMIF(Games!$B$2:$B$5969,$A579,Games!$L$2:$L$5969)</f>
        <v>55</v>
      </c>
      <c r="F579" s="0" t="n">
        <f aca="false">SUMIF(Games!$A$2:$A$5969,$A579,Games!$Q$2:$Q$5969)+SUMIF(Games!$B$2:$B$5969,$A579,Games!$O$2:$O$5969)</f>
        <v>1420</v>
      </c>
      <c r="G579" s="0" t="n">
        <f aca="false">SUMIF(Games!$A$2:$A$5969,$A579,Games!$R$2:$R$5969)+SUMIF(Games!$B$2:$B$5969,$A579,Games!$P$2:$P$5969)</f>
        <v>1481</v>
      </c>
      <c r="H579" s="0" t="n">
        <f aca="false">SUMIF(Games!$A$2:$A$5969,$A579,Games!$S$2:$S$5969)+SUMIF(Games!$B$2:$B$5969,$A579,Games!$T$2:$T$5969)</f>
        <v>-26.2846601908231</v>
      </c>
      <c r="I579" s="0" t="n">
        <f aca="false">SUMIF(Games!$A$2:$A$5969,$A579,Games!$E$2:$E$5969)+SUMIF(Games!$B$2:$B$5969,$A579,Games!$F$2:$F$5969)</f>
        <v>82</v>
      </c>
      <c r="J579" s="0" t="n">
        <f aca="false">SUMIF(Games!$A$2:$A$5969,$A579,Games!$F$2:$F$5969)+SUMIF(Games!$B$2:$B$5969,$A579,Games!$E$2:$E$5969)</f>
        <v>117</v>
      </c>
      <c r="K579" s="0" t="n">
        <f aca="false">SUMIF(Games!$A$2:$A$5969,$A579,Games!$G$2:$G$5969)+SUMIF(Games!$B$2:$B$5969,$A579,Games!$H$2:$H$5969)</f>
        <v>68</v>
      </c>
      <c r="L579" s="0" t="n">
        <f aca="false">SUMIF(Games!$A$2:$A$5969,$A579,Games!$H$2:$H$5969)+SUMIF(Games!$B$2:$B$5969,$A579,Games!$G$2:$G$5969)</f>
        <v>36</v>
      </c>
      <c r="M579" s="0" t="n">
        <f aca="false">SUMIF(Games!$A:$A,$A579,Games!I:I)</f>
        <v>0</v>
      </c>
      <c r="N579" s="0" t="n">
        <f aca="false">COUNTIF(Games!$A:$A,$A579)-M579</f>
        <v>3</v>
      </c>
    </row>
    <row r="580" customFormat="false" ht="15" hidden="false" customHeight="false" outlineLevel="0" collapsed="false">
      <c r="A580" s="0" t="s">
        <v>661</v>
      </c>
      <c r="B580" s="0" t="n">
        <f aca="false">SUMIF(Games!$A$2:$A$5969,$A580,Games!$I$2:$I$5969)+SUMIF(Games!$B$2:$B$5969,$A580,Games!$J$2:$J$5969)</f>
        <v>0</v>
      </c>
      <c r="C580" s="0" t="n">
        <f aca="false">COUNTIF(Games!$A:$A,$A580)+COUNTIF(Games!$B:$B,$A580)-B580</f>
        <v>1</v>
      </c>
      <c r="D580" s="0" t="n">
        <f aca="false">SUMIF(Games!$A$2:$A$5969,$A580,Games!$M$2:$M$5969)+SUMIF(Games!$B$2:$B$5969,$A580,Games!$K$2:$K$5969)</f>
        <v>13</v>
      </c>
      <c r="E580" s="0" t="n">
        <f aca="false">SUMIF(Games!$A$2:$A$5969,$A580,Games!$N$2:$N$5969)+SUMIF(Games!$B$2:$B$5969,$A580,Games!$L$2:$L$5969)</f>
        <v>18</v>
      </c>
      <c r="F580" s="0" t="n">
        <f aca="false">SUMIF(Games!$A$2:$A$5969,$A580,Games!$Q$2:$Q$5969)+SUMIF(Games!$B$2:$B$5969,$A580,Games!$O$2:$O$5969)</f>
        <v>437</v>
      </c>
      <c r="G580" s="0" t="n">
        <f aca="false">SUMIF(Games!$A$2:$A$5969,$A580,Games!$R$2:$R$5969)+SUMIF(Games!$B$2:$B$5969,$A580,Games!$P$2:$P$5969)</f>
        <v>490</v>
      </c>
      <c r="H580" s="0" t="n">
        <f aca="false">SUMIF(Games!$A$2:$A$5969,$A580,Games!$S$2:$S$5969)+SUMIF(Games!$B$2:$B$5969,$A580,Games!$T$2:$T$5969)</f>
        <v>-6.44534920137802</v>
      </c>
      <c r="I580" s="0" t="n">
        <f aca="false">SUMIF(Games!$A$2:$A$5969,$A580,Games!$E$2:$E$5969)+SUMIF(Games!$B$2:$B$5969,$A580,Games!$F$2:$F$5969)</f>
        <v>37</v>
      </c>
      <c r="J580" s="0" t="n">
        <f aca="false">SUMIF(Games!$A$2:$A$5969,$A580,Games!$F$2:$F$5969)+SUMIF(Games!$B$2:$B$5969,$A580,Games!$E$2:$E$5969)</f>
        <v>50</v>
      </c>
      <c r="K580" s="0" t="n">
        <f aca="false">SUMIF(Games!$A$2:$A$5969,$A580,Games!$G$2:$G$5969)+SUMIF(Games!$B$2:$B$5969,$A580,Games!$H$2:$H$5969)</f>
        <v>19</v>
      </c>
      <c r="L580" s="0" t="n">
        <f aca="false">SUMIF(Games!$A$2:$A$5969,$A580,Games!$H$2:$H$5969)+SUMIF(Games!$B$2:$B$5969,$A580,Games!$G$2:$G$5969)</f>
        <v>15</v>
      </c>
      <c r="M580" s="0" t="n">
        <f aca="false">SUMIF(Games!$A:$A,$A580,Games!I:I)</f>
        <v>0</v>
      </c>
      <c r="N580" s="0" t="n">
        <f aca="false">COUNTIF(Games!$A:$A,$A580)-M580</f>
        <v>1</v>
      </c>
    </row>
    <row r="581" customFormat="false" ht="15" hidden="false" customHeight="false" outlineLevel="0" collapsed="false">
      <c r="A581" s="0" t="s">
        <v>540</v>
      </c>
      <c r="B581" s="0" t="n">
        <f aca="false">SUMIF(Games!$A$2:$A$5969,$A581,Games!$I$2:$I$5969)+SUMIF(Games!$B$2:$B$5969,$A581,Games!$J$2:$J$5969)</f>
        <v>0</v>
      </c>
      <c r="C581" s="0" t="n">
        <f aca="false">COUNTIF(Games!$A:$A,$A581)+COUNTIF(Games!$B:$B,$A581)-B581</f>
        <v>1</v>
      </c>
      <c r="D581" s="0" t="n">
        <f aca="false">SUMIF(Games!$A$2:$A$5969,$A581,Games!$M$2:$M$5969)+SUMIF(Games!$B$2:$B$5969,$A581,Games!$K$2:$K$5969)</f>
        <v>22</v>
      </c>
      <c r="E581" s="0" t="n">
        <f aca="false">SUMIF(Games!$A$2:$A$5969,$A581,Games!$N$2:$N$5969)+SUMIF(Games!$B$2:$B$5969,$A581,Games!$L$2:$L$5969)</f>
        <v>10</v>
      </c>
      <c r="F581" s="0" t="n">
        <f aca="false">SUMIF(Games!$A$2:$A$5969,$A581,Games!$Q$2:$Q$5969)+SUMIF(Games!$B$2:$B$5969,$A581,Games!$O$2:$O$5969)</f>
        <v>459</v>
      </c>
      <c r="G581" s="0" t="n">
        <f aca="false">SUMIF(Games!$A$2:$A$5969,$A581,Games!$R$2:$R$5969)+SUMIF(Games!$B$2:$B$5969,$A581,Games!$P$2:$P$5969)</f>
        <v>534</v>
      </c>
      <c r="H581" s="0" t="n">
        <f aca="false">SUMIF(Games!$A$2:$A$5969,$A581,Games!$S$2:$S$5969)+SUMIF(Games!$B$2:$B$5969,$A581,Games!$T$2:$T$5969)</f>
        <v>-4.20128398791541</v>
      </c>
      <c r="I581" s="0" t="n">
        <f aca="false">SUMIF(Games!$A$2:$A$5969,$A581,Games!$E$2:$E$5969)+SUMIF(Games!$B$2:$B$5969,$A581,Games!$F$2:$F$5969)</f>
        <v>31</v>
      </c>
      <c r="J581" s="0" t="n">
        <f aca="false">SUMIF(Games!$A$2:$A$5969,$A581,Games!$F$2:$F$5969)+SUMIF(Games!$B$2:$B$5969,$A581,Games!$E$2:$E$5969)</f>
        <v>48</v>
      </c>
      <c r="K581" s="0" t="n">
        <f aca="false">SUMIF(Games!$A$2:$A$5969,$A581,Games!$G$2:$G$5969)+SUMIF(Games!$B$2:$B$5969,$A581,Games!$H$2:$H$5969)</f>
        <v>14</v>
      </c>
      <c r="L581" s="0" t="n">
        <f aca="false">SUMIF(Games!$A$2:$A$5969,$A581,Games!$H$2:$H$5969)+SUMIF(Games!$B$2:$B$5969,$A581,Games!$G$2:$G$5969)</f>
        <v>7</v>
      </c>
      <c r="M581" s="0" t="n">
        <f aca="false">SUMIF(Games!$A:$A,$A581,Games!I:I)</f>
        <v>0</v>
      </c>
      <c r="N581" s="0" t="n">
        <f aca="false">COUNTIF(Games!$A:$A,$A581)-M581</f>
        <v>1</v>
      </c>
    </row>
    <row r="582" customFormat="false" ht="15" hidden="false" customHeight="false" outlineLevel="0" collapsed="false">
      <c r="A582" s="0" t="s">
        <v>596</v>
      </c>
      <c r="B582" s="0" t="n">
        <f aca="false">SUMIF(Games!$A$2:$A$5969,$A582,Games!$I$2:$I$5969)+SUMIF(Games!$B$2:$B$5969,$A582,Games!$J$2:$J$5969)</f>
        <v>0</v>
      </c>
      <c r="C582" s="0" t="n">
        <f aca="false">COUNTIF(Games!$A:$A,$A582)+COUNTIF(Games!$B:$B,$A582)-B582</f>
        <v>1</v>
      </c>
      <c r="D582" s="0" t="n">
        <f aca="false">SUMIF(Games!$A$2:$A$5969,$A582,Games!$M$2:$M$5969)+SUMIF(Games!$B$2:$B$5969,$A582,Games!$K$2:$K$5969)</f>
        <v>19</v>
      </c>
      <c r="E582" s="0" t="n">
        <f aca="false">SUMIF(Games!$A$2:$A$5969,$A582,Games!$N$2:$N$5969)+SUMIF(Games!$B$2:$B$5969,$A582,Games!$L$2:$L$5969)</f>
        <v>16</v>
      </c>
      <c r="F582" s="0" t="n">
        <f aca="false">SUMIF(Games!$A$2:$A$5969,$A582,Games!$Q$2:$Q$5969)+SUMIF(Games!$B$2:$B$5969,$A582,Games!$O$2:$O$5969)</f>
        <v>472</v>
      </c>
      <c r="G582" s="0" t="n">
        <f aca="false">SUMIF(Games!$A$2:$A$5969,$A582,Games!$R$2:$R$5969)+SUMIF(Games!$B$2:$B$5969,$A582,Games!$P$2:$P$5969)</f>
        <v>580</v>
      </c>
      <c r="H582" s="0" t="n">
        <f aca="false">SUMIF(Games!$A$2:$A$5969,$A582,Games!$S$2:$S$5969)+SUMIF(Games!$B$2:$B$5969,$A582,Games!$T$2:$T$5969)</f>
        <v>-4.03259098316133</v>
      </c>
      <c r="I582" s="0" t="n">
        <f aca="false">SUMIF(Games!$A$2:$A$5969,$A582,Games!$E$2:$E$5969)+SUMIF(Games!$B$2:$B$5969,$A582,Games!$F$2:$F$5969)</f>
        <v>44</v>
      </c>
      <c r="J582" s="0" t="n">
        <f aca="false">SUMIF(Games!$A$2:$A$5969,$A582,Games!$F$2:$F$5969)+SUMIF(Games!$B$2:$B$5969,$A582,Games!$E$2:$E$5969)</f>
        <v>57</v>
      </c>
      <c r="K582" s="0" t="n">
        <f aca="false">SUMIF(Games!$A$2:$A$5969,$A582,Games!$G$2:$G$5969)+SUMIF(Games!$B$2:$B$5969,$A582,Games!$H$2:$H$5969)</f>
        <v>13</v>
      </c>
      <c r="L582" s="0" t="n">
        <f aca="false">SUMIF(Games!$A$2:$A$5969,$A582,Games!$H$2:$H$5969)+SUMIF(Games!$B$2:$B$5969,$A582,Games!$G$2:$G$5969)</f>
        <v>17</v>
      </c>
      <c r="M582" s="0" t="n">
        <f aca="false">SUMIF(Games!$A:$A,$A582,Games!I:I)</f>
        <v>0</v>
      </c>
      <c r="N582" s="0" t="n">
        <f aca="false">COUNTIF(Games!$A:$A,$A582)-M582</f>
        <v>1</v>
      </c>
    </row>
    <row r="583" customFormat="false" ht="15" hidden="false" customHeight="false" outlineLevel="0" collapsed="false">
      <c r="A583" s="0" t="s">
        <v>652</v>
      </c>
      <c r="B583" s="0" t="n">
        <f aca="false">SUMIF(Games!$A$2:$A$5969,$A583,Games!$I$2:$I$5969)+SUMIF(Games!$B$2:$B$5969,$A583,Games!$J$2:$J$5969)</f>
        <v>0</v>
      </c>
      <c r="C583" s="0" t="n">
        <f aca="false">COUNTIF(Games!$A:$A,$A583)+COUNTIF(Games!$B:$B,$A583)-B583</f>
        <v>1</v>
      </c>
      <c r="D583" s="0" t="n">
        <f aca="false">SUMIF(Games!$A$2:$A$5969,$A583,Games!$M$2:$M$5969)+SUMIF(Games!$B$2:$B$5969,$A583,Games!$K$2:$K$5969)</f>
        <v>20</v>
      </c>
      <c r="E583" s="0" t="n">
        <f aca="false">SUMIF(Games!$A$2:$A$5969,$A583,Games!$N$2:$N$5969)+SUMIF(Games!$B$2:$B$5969,$A583,Games!$L$2:$L$5969)</f>
        <v>14</v>
      </c>
      <c r="F583" s="0" t="n">
        <f aca="false">SUMIF(Games!$A$2:$A$5969,$A583,Games!$Q$2:$Q$5969)+SUMIF(Games!$B$2:$B$5969,$A583,Games!$O$2:$O$5969)</f>
        <v>507</v>
      </c>
      <c r="G583" s="0" t="n">
        <f aca="false">SUMIF(Games!$A$2:$A$5969,$A583,Games!$R$2:$R$5969)+SUMIF(Games!$B$2:$B$5969,$A583,Games!$P$2:$P$5969)</f>
        <v>501</v>
      </c>
      <c r="H583" s="0" t="n">
        <f aca="false">SUMIF(Games!$A$2:$A$5969,$A583,Games!$S$2:$S$5969)+SUMIF(Games!$B$2:$B$5969,$A583,Games!$T$2:$T$5969)</f>
        <v>-3.27450980392157</v>
      </c>
      <c r="I583" s="0" t="n">
        <f aca="false">SUMIF(Games!$A$2:$A$5969,$A583,Games!$E$2:$E$5969)+SUMIF(Games!$B$2:$B$5969,$A583,Games!$F$2:$F$5969)</f>
        <v>26</v>
      </c>
      <c r="J583" s="0" t="n">
        <f aca="false">SUMIF(Games!$A$2:$A$5969,$A583,Games!$F$2:$F$5969)+SUMIF(Games!$B$2:$B$5969,$A583,Games!$E$2:$E$5969)</f>
        <v>32</v>
      </c>
      <c r="K583" s="0" t="n">
        <f aca="false">SUMIF(Games!$A$2:$A$5969,$A583,Games!$G$2:$G$5969)+SUMIF(Games!$B$2:$B$5969,$A583,Games!$H$2:$H$5969)</f>
        <v>14</v>
      </c>
      <c r="L583" s="0" t="n">
        <f aca="false">SUMIF(Games!$A$2:$A$5969,$A583,Games!$H$2:$H$5969)+SUMIF(Games!$B$2:$B$5969,$A583,Games!$G$2:$G$5969)</f>
        <v>12</v>
      </c>
      <c r="M583" s="0" t="n">
        <f aca="false">SUMIF(Games!$A:$A,$A583,Games!I:I)</f>
        <v>0</v>
      </c>
      <c r="N583" s="0" t="n">
        <f aca="false">COUNTIF(Games!$A:$A,$A583)-M583</f>
        <v>1</v>
      </c>
    </row>
    <row r="584" customFormat="false" ht="15" hidden="false" customHeight="false" outlineLevel="0" collapsed="false">
      <c r="A584" s="0" t="s">
        <v>456</v>
      </c>
      <c r="B584" s="0" t="n">
        <f aca="false">SUMIF(Games!$A$2:$A$5969,$A584,Games!$I$2:$I$5969)+SUMIF(Games!$B$2:$B$5969,$A584,Games!$J$2:$J$5969)</f>
        <v>0</v>
      </c>
      <c r="C584" s="0" t="n">
        <f aca="false">COUNTIF(Games!$A:$A,$A584)+COUNTIF(Games!$B:$B,$A584)-B584</f>
        <v>1</v>
      </c>
      <c r="D584" s="0" t="n">
        <f aca="false">SUMIF(Games!$A$2:$A$5969,$A584,Games!$M$2:$M$5969)+SUMIF(Games!$B$2:$B$5969,$A584,Games!$K$2:$K$5969)</f>
        <v>12</v>
      </c>
      <c r="E584" s="0" t="n">
        <f aca="false">SUMIF(Games!$A$2:$A$5969,$A584,Games!$N$2:$N$5969)+SUMIF(Games!$B$2:$B$5969,$A584,Games!$L$2:$L$5969)</f>
        <v>16</v>
      </c>
      <c r="F584" s="0" t="n">
        <f aca="false">SUMIF(Games!$A$2:$A$5969,$A584,Games!$Q$2:$Q$5969)+SUMIF(Games!$B$2:$B$5969,$A584,Games!$O$2:$O$5969)</f>
        <v>387</v>
      </c>
      <c r="G584" s="0" t="n">
        <f aca="false">SUMIF(Games!$A$2:$A$5969,$A584,Games!$R$2:$R$5969)+SUMIF(Games!$B$2:$B$5969,$A584,Games!$P$2:$P$5969)</f>
        <v>392</v>
      </c>
      <c r="H584" s="0" t="n">
        <f aca="false">SUMIF(Games!$A$2:$A$5969,$A584,Games!$S$2:$S$5969)+SUMIF(Games!$B$2:$B$5969,$A584,Games!$T$2:$T$5969)</f>
        <v>-8.62644415917843</v>
      </c>
      <c r="I584" s="0" t="n">
        <f aca="false">SUMIF(Games!$A$2:$A$5969,$A584,Games!$E$2:$E$5969)+SUMIF(Games!$B$2:$B$5969,$A584,Games!$F$2:$F$5969)</f>
        <v>19</v>
      </c>
      <c r="J584" s="0" t="n">
        <f aca="false">SUMIF(Games!$A$2:$A$5969,$A584,Games!$F$2:$F$5969)+SUMIF(Games!$B$2:$B$5969,$A584,Games!$E$2:$E$5969)</f>
        <v>31</v>
      </c>
      <c r="K584" s="0" t="n">
        <f aca="false">SUMIF(Games!$A$2:$A$5969,$A584,Games!$G$2:$G$5969)+SUMIF(Games!$B$2:$B$5969,$A584,Games!$H$2:$H$5969)</f>
        <v>23</v>
      </c>
      <c r="L584" s="0" t="n">
        <f aca="false">SUMIF(Games!$A$2:$A$5969,$A584,Games!$H$2:$H$5969)+SUMIF(Games!$B$2:$B$5969,$A584,Games!$G$2:$G$5969)</f>
        <v>8</v>
      </c>
      <c r="M584" s="0" t="n">
        <f aca="false">SUMIF(Games!$A:$A,$A584,Games!I:I)</f>
        <v>0</v>
      </c>
      <c r="N584" s="0" t="n">
        <f aca="false">COUNTIF(Games!$A:$A,$A584)-M584</f>
        <v>1</v>
      </c>
    </row>
    <row r="585" customFormat="false" ht="15" hidden="false" customHeight="false" outlineLevel="0" collapsed="false">
      <c r="A585" s="0" t="s">
        <v>445</v>
      </c>
      <c r="B585" s="0" t="n">
        <f aca="false">SUMIF(Games!$A$2:$A$5969,$A585,Games!$I$2:$I$5969)+SUMIF(Games!$B$2:$B$5969,$A585,Games!$J$2:$J$5969)</f>
        <v>0</v>
      </c>
      <c r="C585" s="0" t="n">
        <f aca="false">COUNTIF(Games!$A:$A,$A585)+COUNTIF(Games!$B:$B,$A585)-B585</f>
        <v>5</v>
      </c>
      <c r="D585" s="0" t="n">
        <f aca="false">SUMIF(Games!$A$2:$A$5969,$A585,Games!$M$2:$M$5969)+SUMIF(Games!$B$2:$B$5969,$A585,Games!$K$2:$K$5969)</f>
        <v>69</v>
      </c>
      <c r="E585" s="0" t="n">
        <f aca="false">SUMIF(Games!$A$2:$A$5969,$A585,Games!$N$2:$N$5969)+SUMIF(Games!$B$2:$B$5969,$A585,Games!$L$2:$L$5969)</f>
        <v>90</v>
      </c>
      <c r="F585" s="0" t="n">
        <f aca="false">SUMIF(Games!$A$2:$A$5969,$A585,Games!$Q$2:$Q$5969)+SUMIF(Games!$B$2:$B$5969,$A585,Games!$O$2:$O$5969)</f>
        <v>2510</v>
      </c>
      <c r="G585" s="0" t="n">
        <f aca="false">SUMIF(Games!$A$2:$A$5969,$A585,Games!$R$2:$R$5969)+SUMIF(Games!$B$2:$B$5969,$A585,Games!$P$2:$P$5969)</f>
        <v>2401</v>
      </c>
      <c r="H585" s="0" t="n">
        <f aca="false">SUMIF(Games!$A$2:$A$5969,$A585,Games!$S$2:$S$5969)+SUMIF(Games!$B$2:$B$5969,$A585,Games!$T$2:$T$5969)</f>
        <v>-28.5049115764843</v>
      </c>
      <c r="I585" s="0" t="n">
        <f aca="false">SUMIF(Games!$A$2:$A$5969,$A585,Games!$E$2:$E$5969)+SUMIF(Games!$B$2:$B$5969,$A585,Games!$F$2:$F$5969)</f>
        <v>125</v>
      </c>
      <c r="J585" s="0" t="n">
        <f aca="false">SUMIF(Games!$A$2:$A$5969,$A585,Games!$F$2:$F$5969)+SUMIF(Games!$B$2:$B$5969,$A585,Games!$E$2:$E$5969)</f>
        <v>202</v>
      </c>
      <c r="K585" s="0" t="n">
        <f aca="false">SUMIF(Games!$A$2:$A$5969,$A585,Games!$G$2:$G$5969)+SUMIF(Games!$B$2:$B$5969,$A585,Games!$H$2:$H$5969)</f>
        <v>76</v>
      </c>
      <c r="L585" s="0" t="n">
        <f aca="false">SUMIF(Games!$A$2:$A$5969,$A585,Games!$H$2:$H$5969)+SUMIF(Games!$B$2:$B$5969,$A585,Games!$G$2:$G$5969)</f>
        <v>66</v>
      </c>
      <c r="M585" s="0" t="n">
        <f aca="false">SUMIF(Games!$A:$A,$A585,Games!I:I)</f>
        <v>0</v>
      </c>
      <c r="N585" s="0" t="n">
        <f aca="false">COUNTIF(Games!$A:$A,$A585)-M585</f>
        <v>5</v>
      </c>
    </row>
    <row r="586" customFormat="false" ht="15" hidden="false" customHeight="false" outlineLevel="0" collapsed="false">
      <c r="A586" s="0" t="s">
        <v>495</v>
      </c>
      <c r="B586" s="0" t="n">
        <f aca="false">SUMIF(Games!$A$2:$A$5969,$A586,Games!$I$2:$I$5969)+SUMIF(Games!$B$2:$B$5969,$A586,Games!$J$2:$J$5969)</f>
        <v>0</v>
      </c>
      <c r="C586" s="0" t="n">
        <f aca="false">COUNTIF(Games!$A:$A,$A586)+COUNTIF(Games!$B:$B,$A586)-B586</f>
        <v>1</v>
      </c>
      <c r="D586" s="0" t="n">
        <f aca="false">SUMIF(Games!$A$2:$A$5969,$A586,Games!$M$2:$M$5969)+SUMIF(Games!$B$2:$B$5969,$A586,Games!$K$2:$K$5969)</f>
        <v>15</v>
      </c>
      <c r="E586" s="0" t="n">
        <f aca="false">SUMIF(Games!$A$2:$A$5969,$A586,Games!$N$2:$N$5969)+SUMIF(Games!$B$2:$B$5969,$A586,Games!$L$2:$L$5969)</f>
        <v>18</v>
      </c>
      <c r="F586" s="0" t="n">
        <f aca="false">SUMIF(Games!$A$2:$A$5969,$A586,Games!$Q$2:$Q$5969)+SUMIF(Games!$B$2:$B$5969,$A586,Games!$O$2:$O$5969)</f>
        <v>537</v>
      </c>
      <c r="G586" s="0" t="n">
        <f aca="false">SUMIF(Games!$A$2:$A$5969,$A586,Games!$R$2:$R$5969)+SUMIF(Games!$B$2:$B$5969,$A586,Games!$P$2:$P$5969)</f>
        <v>476</v>
      </c>
      <c r="H586" s="0" t="n">
        <f aca="false">SUMIF(Games!$A$2:$A$5969,$A586,Games!$S$2:$S$5969)+SUMIF(Games!$B$2:$B$5969,$A586,Games!$T$2:$T$5969)</f>
        <v>-6.40761015884412</v>
      </c>
      <c r="I586" s="0" t="n">
        <f aca="false">SUMIF(Games!$A$2:$A$5969,$A586,Games!$E$2:$E$5969)+SUMIF(Games!$B$2:$B$5969,$A586,Games!$F$2:$F$5969)</f>
        <v>32</v>
      </c>
      <c r="J586" s="0" t="n">
        <f aca="false">SUMIF(Games!$A$2:$A$5969,$A586,Games!$F$2:$F$5969)+SUMIF(Games!$B$2:$B$5969,$A586,Games!$E$2:$E$5969)</f>
        <v>51</v>
      </c>
      <c r="K586" s="0" t="n">
        <f aca="false">SUMIF(Games!$A$2:$A$5969,$A586,Games!$G$2:$G$5969)+SUMIF(Games!$B$2:$B$5969,$A586,Games!$H$2:$H$5969)</f>
        <v>14</v>
      </c>
      <c r="L586" s="0" t="n">
        <f aca="false">SUMIF(Games!$A$2:$A$5969,$A586,Games!$H$2:$H$5969)+SUMIF(Games!$B$2:$B$5969,$A586,Games!$G$2:$G$5969)</f>
        <v>22</v>
      </c>
      <c r="M586" s="0" t="n">
        <f aca="false">SUMIF(Games!$A:$A,$A586,Games!I:I)</f>
        <v>0</v>
      </c>
      <c r="N586" s="0" t="n">
        <f aca="false">COUNTIF(Games!$A:$A,$A586)-M586</f>
        <v>1</v>
      </c>
    </row>
    <row r="587" customFormat="false" ht="15" hidden="false" customHeight="false" outlineLevel="0" collapsed="false">
      <c r="A587" s="0" t="s">
        <v>698</v>
      </c>
      <c r="B587" s="0" t="n">
        <f aca="false">SUMIF(Games!$A$2:$A$5969,$A587,Games!$I$2:$I$5969)+SUMIF(Games!$B$2:$B$5969,$A587,Games!$J$2:$J$5969)</f>
        <v>0</v>
      </c>
      <c r="C587" s="0" t="n">
        <f aca="false">COUNTIF(Games!$A:$A,$A587)+COUNTIF(Games!$B:$B,$A587)-B587</f>
        <v>1</v>
      </c>
      <c r="D587" s="0" t="n">
        <f aca="false">SUMIF(Games!$A$2:$A$5969,$A587,Games!$M$2:$M$5969)+SUMIF(Games!$B$2:$B$5969,$A587,Games!$K$2:$K$5969)</f>
        <v>8</v>
      </c>
      <c r="E587" s="0" t="n">
        <f aca="false">SUMIF(Games!$A$2:$A$5969,$A587,Games!$N$2:$N$5969)+SUMIF(Games!$B$2:$B$5969,$A587,Games!$L$2:$L$5969)</f>
        <v>19</v>
      </c>
      <c r="F587" s="0" t="n">
        <f aca="false">SUMIF(Games!$A$2:$A$5969,$A587,Games!$Q$2:$Q$5969)+SUMIF(Games!$B$2:$B$5969,$A587,Games!$O$2:$O$5969)</f>
        <v>409</v>
      </c>
      <c r="G587" s="0" t="n">
        <f aca="false">SUMIF(Games!$A$2:$A$5969,$A587,Games!$R$2:$R$5969)+SUMIF(Games!$B$2:$B$5969,$A587,Games!$P$2:$P$5969)</f>
        <v>407</v>
      </c>
      <c r="H587" s="0" t="n">
        <f aca="false">SUMIF(Games!$A$2:$A$5969,$A587,Games!$S$2:$S$5969)+SUMIF(Games!$B$2:$B$5969,$A587,Games!$T$2:$T$5969)</f>
        <v>-10.5296840958606</v>
      </c>
      <c r="I587" s="0" t="n">
        <f aca="false">SUMIF(Games!$A$2:$A$5969,$A587,Games!$E$2:$E$5969)+SUMIF(Games!$B$2:$B$5969,$A587,Games!$F$2:$F$5969)</f>
        <v>34</v>
      </c>
      <c r="J587" s="0" t="n">
        <f aca="false">SUMIF(Games!$A$2:$A$5969,$A587,Games!$F$2:$F$5969)+SUMIF(Games!$B$2:$B$5969,$A587,Games!$E$2:$E$5969)</f>
        <v>57</v>
      </c>
      <c r="K587" s="0" t="n">
        <f aca="false">SUMIF(Games!$A$2:$A$5969,$A587,Games!$G$2:$G$5969)+SUMIF(Games!$B$2:$B$5969,$A587,Games!$H$2:$H$5969)</f>
        <v>16</v>
      </c>
      <c r="L587" s="0" t="n">
        <f aca="false">SUMIF(Games!$A$2:$A$5969,$A587,Games!$H$2:$H$5969)+SUMIF(Games!$B$2:$B$5969,$A587,Games!$G$2:$G$5969)</f>
        <v>7</v>
      </c>
      <c r="M587" s="0" t="n">
        <f aca="false">SUMIF(Games!$A:$A,$A587,Games!I:I)</f>
        <v>0</v>
      </c>
      <c r="N587" s="0" t="n">
        <f aca="false">COUNTIF(Games!$A:$A,$A587)-M587</f>
        <v>1</v>
      </c>
    </row>
    <row r="588" customFormat="false" ht="15" hidden="false" customHeight="false" outlineLevel="0" collapsed="false">
      <c r="A588" s="0" t="s">
        <v>600</v>
      </c>
      <c r="B588" s="0" t="n">
        <f aca="false">SUMIF(Games!$A$2:$A$5969,$A588,Games!$I$2:$I$5969)+SUMIF(Games!$B$2:$B$5969,$A588,Games!$J$2:$J$5969)</f>
        <v>0</v>
      </c>
      <c r="C588" s="0" t="n">
        <f aca="false">COUNTIF(Games!$A:$A,$A588)+COUNTIF(Games!$B:$B,$A588)-B588</f>
        <v>2</v>
      </c>
      <c r="D588" s="0" t="n">
        <f aca="false">SUMIF(Games!$A$2:$A$5969,$A588,Games!$M$2:$M$5969)+SUMIF(Games!$B$2:$B$5969,$A588,Games!$K$2:$K$5969)</f>
        <v>37</v>
      </c>
      <c r="E588" s="0" t="n">
        <f aca="false">SUMIF(Games!$A$2:$A$5969,$A588,Games!$N$2:$N$5969)+SUMIF(Games!$B$2:$B$5969,$A588,Games!$L$2:$L$5969)</f>
        <v>31</v>
      </c>
      <c r="F588" s="0" t="n">
        <f aca="false">SUMIF(Games!$A$2:$A$5969,$A588,Games!$Q$2:$Q$5969)+SUMIF(Games!$B$2:$B$5969,$A588,Games!$O$2:$O$5969)</f>
        <v>999</v>
      </c>
      <c r="G588" s="0" t="n">
        <f aca="false">SUMIF(Games!$A$2:$A$5969,$A588,Games!$R$2:$R$5969)+SUMIF(Games!$B$2:$B$5969,$A588,Games!$P$2:$P$5969)</f>
        <v>971</v>
      </c>
      <c r="H588" s="0" t="n">
        <f aca="false">SUMIF(Games!$A$2:$A$5969,$A588,Games!$S$2:$S$5969)+SUMIF(Games!$B$2:$B$5969,$A588,Games!$T$2:$T$5969)</f>
        <v>-12.2771221532091</v>
      </c>
      <c r="I588" s="0" t="n">
        <f aca="false">SUMIF(Games!$A$2:$A$5969,$A588,Games!$E$2:$E$5969)+SUMIF(Games!$B$2:$B$5969,$A588,Games!$F$2:$F$5969)</f>
        <v>77</v>
      </c>
      <c r="J588" s="0" t="n">
        <f aca="false">SUMIF(Games!$A$2:$A$5969,$A588,Games!$F$2:$F$5969)+SUMIF(Games!$B$2:$B$5969,$A588,Games!$E$2:$E$5969)</f>
        <v>89</v>
      </c>
      <c r="K588" s="0" t="n">
        <f aca="false">SUMIF(Games!$A$2:$A$5969,$A588,Games!$G$2:$G$5969)+SUMIF(Games!$B$2:$B$5969,$A588,Games!$H$2:$H$5969)</f>
        <v>38</v>
      </c>
      <c r="L588" s="0" t="n">
        <f aca="false">SUMIF(Games!$A$2:$A$5969,$A588,Games!$H$2:$H$5969)+SUMIF(Games!$B$2:$B$5969,$A588,Games!$G$2:$G$5969)</f>
        <v>23</v>
      </c>
      <c r="M588" s="0" t="n">
        <f aca="false">SUMIF(Games!$A:$A,$A588,Games!I:I)</f>
        <v>0</v>
      </c>
      <c r="N588" s="0" t="n">
        <f aca="false">COUNTIF(Games!$A:$A,$A588)-M588</f>
        <v>2</v>
      </c>
    </row>
    <row r="589" customFormat="false" ht="15" hidden="false" customHeight="false" outlineLevel="0" collapsed="false">
      <c r="A589" s="0" t="s">
        <v>611</v>
      </c>
      <c r="B589" s="0" t="n">
        <f aca="false">SUMIF(Games!$A$2:$A$5969,$A589,Games!$I$2:$I$5969)+SUMIF(Games!$B$2:$B$5969,$A589,Games!$J$2:$J$5969)</f>
        <v>0</v>
      </c>
      <c r="C589" s="0" t="n">
        <f aca="false">COUNTIF(Games!$A:$A,$A589)+COUNTIF(Games!$B:$B,$A589)-B589</f>
        <v>1</v>
      </c>
      <c r="D589" s="0" t="n">
        <f aca="false">SUMIF(Games!$A$2:$A$5969,$A589,Games!$M$2:$M$5969)+SUMIF(Games!$B$2:$B$5969,$A589,Games!$K$2:$K$5969)</f>
        <v>13</v>
      </c>
      <c r="E589" s="0" t="n">
        <f aca="false">SUMIF(Games!$A$2:$A$5969,$A589,Games!$N$2:$N$5969)+SUMIF(Games!$B$2:$B$5969,$A589,Games!$L$2:$L$5969)</f>
        <v>18</v>
      </c>
      <c r="F589" s="0" t="n">
        <f aca="false">SUMIF(Games!$A$2:$A$5969,$A589,Games!$Q$2:$Q$5969)+SUMIF(Games!$B$2:$B$5969,$A589,Games!$O$2:$O$5969)</f>
        <v>512</v>
      </c>
      <c r="G589" s="0" t="n">
        <f aca="false">SUMIF(Games!$A$2:$A$5969,$A589,Games!$R$2:$R$5969)+SUMIF(Games!$B$2:$B$5969,$A589,Games!$P$2:$P$5969)</f>
        <v>455</v>
      </c>
      <c r="H589" s="0" t="n">
        <f aca="false">SUMIF(Games!$A$2:$A$5969,$A589,Games!$S$2:$S$5969)+SUMIF(Games!$B$2:$B$5969,$A589,Games!$T$2:$T$5969)</f>
        <v>-8.19628381759349</v>
      </c>
      <c r="I589" s="0" t="n">
        <f aca="false">SUMIF(Games!$A$2:$A$5969,$A589,Games!$E$2:$E$5969)+SUMIF(Games!$B$2:$B$5969,$A589,Games!$F$2:$F$5969)</f>
        <v>37</v>
      </c>
      <c r="J589" s="0" t="n">
        <f aca="false">SUMIF(Games!$A$2:$A$5969,$A589,Games!$F$2:$F$5969)+SUMIF(Games!$B$2:$B$5969,$A589,Games!$E$2:$E$5969)</f>
        <v>40</v>
      </c>
      <c r="K589" s="0" t="n">
        <f aca="false">SUMIF(Games!$A$2:$A$5969,$A589,Games!$G$2:$G$5969)+SUMIF(Games!$B$2:$B$5969,$A589,Games!$H$2:$H$5969)</f>
        <v>28</v>
      </c>
      <c r="L589" s="0" t="n">
        <f aca="false">SUMIF(Games!$A$2:$A$5969,$A589,Games!$H$2:$H$5969)+SUMIF(Games!$B$2:$B$5969,$A589,Games!$G$2:$G$5969)</f>
        <v>16</v>
      </c>
      <c r="M589" s="0" t="n">
        <f aca="false">SUMIF(Games!$A:$A,$A589,Games!I:I)</f>
        <v>0</v>
      </c>
      <c r="N589" s="0" t="n">
        <f aca="false">COUNTIF(Games!$A:$A,$A589)-M589</f>
        <v>1</v>
      </c>
    </row>
    <row r="590" customFormat="false" ht="15" hidden="false" customHeight="false" outlineLevel="0" collapsed="false">
      <c r="A590" s="0" t="s">
        <v>553</v>
      </c>
      <c r="B590" s="0" t="n">
        <f aca="false">SUMIF(Games!$A$2:$A$5969,$A590,Games!$I$2:$I$5969)+SUMIF(Games!$B$2:$B$5969,$A590,Games!$J$2:$J$5969)</f>
        <v>0</v>
      </c>
      <c r="C590" s="0" t="n">
        <f aca="false">COUNTIF(Games!$A:$A,$A590)+COUNTIF(Games!$B:$B,$A590)-B590</f>
        <v>2</v>
      </c>
      <c r="D590" s="0" t="n">
        <f aca="false">SUMIF(Games!$A$2:$A$5969,$A590,Games!$M$2:$M$5969)+SUMIF(Games!$B$2:$B$5969,$A590,Games!$K$2:$K$5969)</f>
        <v>44</v>
      </c>
      <c r="E590" s="0" t="n">
        <f aca="false">SUMIF(Games!$A$2:$A$5969,$A590,Games!$N$2:$N$5969)+SUMIF(Games!$B$2:$B$5969,$A590,Games!$L$2:$L$5969)</f>
        <v>22</v>
      </c>
      <c r="F590" s="0" t="n">
        <f aca="false">SUMIF(Games!$A$2:$A$5969,$A590,Games!$Q$2:$Q$5969)+SUMIF(Games!$B$2:$B$5969,$A590,Games!$O$2:$O$5969)</f>
        <v>1025</v>
      </c>
      <c r="G590" s="0" t="n">
        <f aca="false">SUMIF(Games!$A$2:$A$5969,$A590,Games!$R$2:$R$5969)+SUMIF(Games!$B$2:$B$5969,$A590,Games!$P$2:$P$5969)</f>
        <v>966</v>
      </c>
      <c r="H590" s="0" t="n">
        <f aca="false">SUMIF(Games!$A$2:$A$5969,$A590,Games!$S$2:$S$5969)+SUMIF(Games!$B$2:$B$5969,$A590,Games!$T$2:$T$5969)</f>
        <v>-9.52965763756951</v>
      </c>
      <c r="I590" s="0" t="n">
        <f aca="false">SUMIF(Games!$A$2:$A$5969,$A590,Games!$E$2:$E$5969)+SUMIF(Games!$B$2:$B$5969,$A590,Games!$F$2:$F$5969)</f>
        <v>63</v>
      </c>
      <c r="J590" s="0" t="n">
        <f aca="false">SUMIF(Games!$A$2:$A$5969,$A590,Games!$F$2:$F$5969)+SUMIF(Games!$B$2:$B$5969,$A590,Games!$E$2:$E$5969)</f>
        <v>94</v>
      </c>
      <c r="K590" s="0" t="n">
        <f aca="false">SUMIF(Games!$A$2:$A$5969,$A590,Games!$G$2:$G$5969)+SUMIF(Games!$B$2:$B$5969,$A590,Games!$H$2:$H$5969)</f>
        <v>38</v>
      </c>
      <c r="L590" s="0" t="n">
        <f aca="false">SUMIF(Games!$A$2:$A$5969,$A590,Games!$H$2:$H$5969)+SUMIF(Games!$B$2:$B$5969,$A590,Games!$G$2:$G$5969)</f>
        <v>32</v>
      </c>
      <c r="M590" s="0" t="n">
        <f aca="false">SUMIF(Games!$A:$A,$A590,Games!I:I)</f>
        <v>0</v>
      </c>
      <c r="N590" s="0" t="n">
        <f aca="false">COUNTIF(Games!$A:$A,$A590)-M590</f>
        <v>2</v>
      </c>
    </row>
    <row r="591" customFormat="false" ht="15" hidden="false" customHeight="false" outlineLevel="0" collapsed="false">
      <c r="A591" s="0" t="s">
        <v>407</v>
      </c>
      <c r="B591" s="0" t="n">
        <f aca="false">SUMIF(Games!$A$2:$A$5969,$A591,Games!$I$2:$I$5969)+SUMIF(Games!$B$2:$B$5969,$A591,Games!$J$2:$J$5969)</f>
        <v>0</v>
      </c>
      <c r="C591" s="0" t="n">
        <f aca="false">COUNTIF(Games!$A:$A,$A591)+COUNTIF(Games!$B:$B,$A591)-B591</f>
        <v>3</v>
      </c>
      <c r="D591" s="0" t="n">
        <f aca="false">SUMIF(Games!$A$2:$A$5969,$A591,Games!$M$2:$M$5969)+SUMIF(Games!$B$2:$B$5969,$A591,Games!$K$2:$K$5969)</f>
        <v>46</v>
      </c>
      <c r="E591" s="0" t="n">
        <f aca="false">SUMIF(Games!$A$2:$A$5969,$A591,Games!$N$2:$N$5969)+SUMIF(Games!$B$2:$B$5969,$A591,Games!$L$2:$L$5969)</f>
        <v>54</v>
      </c>
      <c r="F591" s="0" t="n">
        <f aca="false">SUMIF(Games!$A$2:$A$5969,$A591,Games!$Q$2:$Q$5969)+SUMIF(Games!$B$2:$B$5969,$A591,Games!$O$2:$O$5969)</f>
        <v>1627</v>
      </c>
      <c r="G591" s="0" t="n">
        <f aca="false">SUMIF(Games!$A$2:$A$5969,$A591,Games!$R$2:$R$5969)+SUMIF(Games!$B$2:$B$5969,$A591,Games!$P$2:$P$5969)</f>
        <v>1467</v>
      </c>
      <c r="H591" s="0" t="n">
        <f aca="false">SUMIF(Games!$A$2:$A$5969,$A591,Games!$S$2:$S$5969)+SUMIF(Games!$B$2:$B$5969,$A591,Games!$T$2:$T$5969)</f>
        <v>-23.2307158762755</v>
      </c>
      <c r="I591" s="0" t="n">
        <f aca="false">SUMIF(Games!$A$2:$A$5969,$A591,Games!$E$2:$E$5969)+SUMIF(Games!$B$2:$B$5969,$A591,Games!$F$2:$F$5969)</f>
        <v>92</v>
      </c>
      <c r="J591" s="0" t="n">
        <f aca="false">SUMIF(Games!$A$2:$A$5969,$A591,Games!$F$2:$F$5969)+SUMIF(Games!$B$2:$B$5969,$A591,Games!$E$2:$E$5969)</f>
        <v>131</v>
      </c>
      <c r="K591" s="0" t="n">
        <f aca="false">SUMIF(Games!$A$2:$A$5969,$A591,Games!$G$2:$G$5969)+SUMIF(Games!$B$2:$B$5969,$A591,Games!$H$2:$H$5969)</f>
        <v>82</v>
      </c>
      <c r="L591" s="0" t="n">
        <f aca="false">SUMIF(Games!$A$2:$A$5969,$A591,Games!$H$2:$H$5969)+SUMIF(Games!$B$2:$B$5969,$A591,Games!$G$2:$G$5969)</f>
        <v>34</v>
      </c>
      <c r="M591" s="0" t="n">
        <f aca="false">SUMIF(Games!$A:$A,$A591,Games!I:I)</f>
        <v>0</v>
      </c>
      <c r="N591" s="0" t="n">
        <f aca="false">COUNTIF(Games!$A:$A,$A591)-M591</f>
        <v>3</v>
      </c>
    </row>
    <row r="592" customFormat="false" ht="15" hidden="false" customHeight="false" outlineLevel="0" collapsed="false">
      <c r="A592" s="0" t="s">
        <v>492</v>
      </c>
      <c r="B592" s="0" t="n">
        <f aca="false">SUMIF(Games!$A$2:$A$5969,$A592,Games!$I$2:$I$5969)+SUMIF(Games!$B$2:$B$5969,$A592,Games!$J$2:$J$5969)</f>
        <v>0</v>
      </c>
      <c r="C592" s="0" t="n">
        <f aca="false">COUNTIF(Games!$A:$A,$A592)+COUNTIF(Games!$B:$B,$A592)-B592</f>
        <v>1</v>
      </c>
      <c r="D592" s="0" t="n">
        <f aca="false">SUMIF(Games!$A$2:$A$5969,$A592,Games!$M$2:$M$5969)+SUMIF(Games!$B$2:$B$5969,$A592,Games!$K$2:$K$5969)</f>
        <v>3</v>
      </c>
      <c r="E592" s="0" t="n">
        <f aca="false">SUMIF(Games!$A$2:$A$5969,$A592,Games!$N$2:$N$5969)+SUMIF(Games!$B$2:$B$5969,$A592,Games!$L$2:$L$5969)</f>
        <v>29</v>
      </c>
      <c r="F592" s="0" t="n">
        <f aca="false">SUMIF(Games!$A$2:$A$5969,$A592,Games!$Q$2:$Q$5969)+SUMIF(Games!$B$2:$B$5969,$A592,Games!$O$2:$O$5969)</f>
        <v>547</v>
      </c>
      <c r="G592" s="0" t="n">
        <f aca="false">SUMIF(Games!$A$2:$A$5969,$A592,Games!$R$2:$R$5969)+SUMIF(Games!$B$2:$B$5969,$A592,Games!$P$2:$P$5969)</f>
        <v>441</v>
      </c>
      <c r="H592" s="0" t="n">
        <f aca="false">SUMIF(Games!$A$2:$A$5969,$A592,Games!$S$2:$S$5969)+SUMIF(Games!$B$2:$B$5969,$A592,Games!$T$2:$T$5969)</f>
        <v>-12.1353112348178</v>
      </c>
      <c r="I592" s="0" t="n">
        <f aca="false">SUMIF(Games!$A$2:$A$5969,$A592,Games!$E$2:$E$5969)+SUMIF(Games!$B$2:$B$5969,$A592,Games!$F$2:$F$5969)</f>
        <v>41</v>
      </c>
      <c r="J592" s="0" t="n">
        <f aca="false">SUMIF(Games!$A$2:$A$5969,$A592,Games!$F$2:$F$5969)+SUMIF(Games!$B$2:$B$5969,$A592,Games!$E$2:$E$5969)</f>
        <v>39</v>
      </c>
      <c r="K592" s="0" t="n">
        <f aca="false">SUMIF(Games!$A$2:$A$5969,$A592,Games!$G$2:$G$5969)+SUMIF(Games!$B$2:$B$5969,$A592,Games!$H$2:$H$5969)</f>
        <v>38</v>
      </c>
      <c r="L592" s="0" t="n">
        <f aca="false">SUMIF(Games!$A$2:$A$5969,$A592,Games!$H$2:$H$5969)+SUMIF(Games!$B$2:$B$5969,$A592,Games!$G$2:$G$5969)</f>
        <v>14</v>
      </c>
      <c r="M592" s="0" t="n">
        <f aca="false">SUMIF(Games!$A:$A,$A592,Games!I:I)</f>
        <v>0</v>
      </c>
      <c r="N592" s="0" t="n">
        <f aca="false">COUNTIF(Games!$A:$A,$A592)-M592</f>
        <v>1</v>
      </c>
    </row>
    <row r="593" customFormat="false" ht="15" hidden="false" customHeight="false" outlineLevel="0" collapsed="false">
      <c r="A593" s="0" t="s">
        <v>659</v>
      </c>
      <c r="B593" s="0" t="n">
        <f aca="false">SUMIF(Games!$A$2:$A$5969,$A593,Games!$I$2:$I$5969)+SUMIF(Games!$B$2:$B$5969,$A593,Games!$J$2:$J$5969)</f>
        <v>0</v>
      </c>
      <c r="C593" s="0" t="n">
        <f aca="false">COUNTIF(Games!$A:$A,$A593)+COUNTIF(Games!$B:$B,$A593)-B593</f>
        <v>1</v>
      </c>
      <c r="D593" s="0" t="n">
        <f aca="false">SUMIF(Games!$A$2:$A$5969,$A593,Games!$M$2:$M$5969)+SUMIF(Games!$B$2:$B$5969,$A593,Games!$K$2:$K$5969)</f>
        <v>22</v>
      </c>
      <c r="E593" s="0" t="n">
        <f aca="false">SUMIF(Games!$A$2:$A$5969,$A593,Games!$N$2:$N$5969)+SUMIF(Games!$B$2:$B$5969,$A593,Games!$L$2:$L$5969)</f>
        <v>9</v>
      </c>
      <c r="F593" s="0" t="n">
        <f aca="false">SUMIF(Games!$A$2:$A$5969,$A593,Games!$Q$2:$Q$5969)+SUMIF(Games!$B$2:$B$5969,$A593,Games!$O$2:$O$5969)</f>
        <v>454</v>
      </c>
      <c r="G593" s="0" t="n">
        <f aca="false">SUMIF(Games!$A$2:$A$5969,$A593,Games!$R$2:$R$5969)+SUMIF(Games!$B$2:$B$5969,$A593,Games!$P$2:$P$5969)</f>
        <v>502</v>
      </c>
      <c r="H593" s="0" t="n">
        <f aca="false">SUMIF(Games!$A$2:$A$5969,$A593,Games!$S$2:$S$5969)+SUMIF(Games!$B$2:$B$5969,$A593,Games!$T$2:$T$5969)</f>
        <v>-2.89654474288028</v>
      </c>
      <c r="I593" s="0" t="n">
        <f aca="false">SUMIF(Games!$A$2:$A$5969,$A593,Games!$E$2:$E$5969)+SUMIF(Games!$B$2:$B$5969,$A593,Games!$F$2:$F$5969)</f>
        <v>32</v>
      </c>
      <c r="J593" s="0" t="n">
        <f aca="false">SUMIF(Games!$A$2:$A$5969,$A593,Games!$F$2:$F$5969)+SUMIF(Games!$B$2:$B$5969,$A593,Games!$E$2:$E$5969)</f>
        <v>39</v>
      </c>
      <c r="K593" s="0" t="n">
        <f aca="false">SUMIF(Games!$A$2:$A$5969,$A593,Games!$G$2:$G$5969)+SUMIF(Games!$B$2:$B$5969,$A593,Games!$H$2:$H$5969)</f>
        <v>11</v>
      </c>
      <c r="L593" s="0" t="n">
        <f aca="false">SUMIF(Games!$A$2:$A$5969,$A593,Games!$H$2:$H$5969)+SUMIF(Games!$B$2:$B$5969,$A593,Games!$G$2:$G$5969)</f>
        <v>13</v>
      </c>
      <c r="M593" s="0" t="n">
        <f aca="false">SUMIF(Games!$A:$A,$A593,Games!I:I)</f>
        <v>0</v>
      </c>
      <c r="N593" s="0" t="n">
        <f aca="false">COUNTIF(Games!$A:$A,$A593)-M593</f>
        <v>1</v>
      </c>
    </row>
    <row r="594" customFormat="false" ht="15" hidden="false" customHeight="false" outlineLevel="0" collapsed="false">
      <c r="A594" s="0" t="s">
        <v>562</v>
      </c>
      <c r="B594" s="0" t="n">
        <f aca="false">SUMIF(Games!$A$2:$A$5969,$A594,Games!$I$2:$I$5969)+SUMIF(Games!$B$2:$B$5969,$A594,Games!$J$2:$J$5969)</f>
        <v>0</v>
      </c>
      <c r="C594" s="0" t="n">
        <f aca="false">COUNTIF(Games!$A:$A,$A594)+COUNTIF(Games!$B:$B,$A594)-B594</f>
        <v>1</v>
      </c>
      <c r="D594" s="0" t="n">
        <f aca="false">SUMIF(Games!$A$2:$A$5969,$A594,Games!$M$2:$M$5969)+SUMIF(Games!$B$2:$B$5969,$A594,Games!$K$2:$K$5969)</f>
        <v>22</v>
      </c>
      <c r="E594" s="0" t="n">
        <f aca="false">SUMIF(Games!$A$2:$A$5969,$A594,Games!$N$2:$N$5969)+SUMIF(Games!$B$2:$B$5969,$A594,Games!$L$2:$L$5969)</f>
        <v>17</v>
      </c>
      <c r="F594" s="0" t="n">
        <f aca="false">SUMIF(Games!$A$2:$A$5969,$A594,Games!$Q$2:$Q$5969)+SUMIF(Games!$B$2:$B$5969,$A594,Games!$O$2:$O$5969)</f>
        <v>712</v>
      </c>
      <c r="G594" s="0" t="n">
        <f aca="false">SUMIF(Games!$A$2:$A$5969,$A594,Games!$R$2:$R$5969)+SUMIF(Games!$B$2:$B$5969,$A594,Games!$P$2:$P$5969)</f>
        <v>575</v>
      </c>
      <c r="H594" s="0" t="n">
        <f aca="false">SUMIF(Games!$A$2:$A$5969,$A594,Games!$S$2:$S$5969)+SUMIF(Games!$B$2:$B$5969,$A594,Games!$T$2:$T$5969)</f>
        <v>-4.47921024844102</v>
      </c>
      <c r="I594" s="0" t="n">
        <f aca="false">SUMIF(Games!$A$2:$A$5969,$A594,Games!$E$2:$E$5969)+SUMIF(Games!$B$2:$B$5969,$A594,Games!$F$2:$F$5969)</f>
        <v>36</v>
      </c>
      <c r="J594" s="0" t="n">
        <f aca="false">SUMIF(Games!$A$2:$A$5969,$A594,Games!$F$2:$F$5969)+SUMIF(Games!$B$2:$B$5969,$A594,Games!$E$2:$E$5969)</f>
        <v>42</v>
      </c>
      <c r="K594" s="0" t="n">
        <f aca="false">SUMIF(Games!$A$2:$A$5969,$A594,Games!$G$2:$G$5969)+SUMIF(Games!$B$2:$B$5969,$A594,Games!$H$2:$H$5969)</f>
        <v>15</v>
      </c>
      <c r="L594" s="0" t="n">
        <f aca="false">SUMIF(Games!$A$2:$A$5969,$A594,Games!$H$2:$H$5969)+SUMIF(Games!$B$2:$B$5969,$A594,Games!$G$2:$G$5969)</f>
        <v>17</v>
      </c>
      <c r="M594" s="0" t="n">
        <f aca="false">SUMIF(Games!$A:$A,$A594,Games!I:I)</f>
        <v>0</v>
      </c>
      <c r="N594" s="0" t="n">
        <f aca="false">COUNTIF(Games!$A:$A,$A594)-M594</f>
        <v>1</v>
      </c>
    </row>
    <row r="595" customFormat="false" ht="15" hidden="false" customHeight="false" outlineLevel="0" collapsed="false">
      <c r="A595" s="0" t="s">
        <v>677</v>
      </c>
      <c r="B595" s="0" t="n">
        <f aca="false">SUMIF(Games!$A$2:$A$5969,$A595,Games!$I$2:$I$5969)+SUMIF(Games!$B$2:$B$5969,$A595,Games!$J$2:$J$5969)</f>
        <v>0</v>
      </c>
      <c r="C595" s="0" t="n">
        <f aca="false">COUNTIF(Games!$A:$A,$A595)+COUNTIF(Games!$B:$B,$A595)-B595</f>
        <v>1</v>
      </c>
      <c r="D595" s="0" t="n">
        <f aca="false">SUMIF(Games!$A$2:$A$5969,$A595,Games!$M$2:$M$5969)+SUMIF(Games!$B$2:$B$5969,$A595,Games!$K$2:$K$5969)</f>
        <v>27</v>
      </c>
      <c r="E595" s="0" t="n">
        <f aca="false">SUMIF(Games!$A$2:$A$5969,$A595,Games!$N$2:$N$5969)+SUMIF(Games!$B$2:$B$5969,$A595,Games!$L$2:$L$5969)</f>
        <v>8</v>
      </c>
      <c r="F595" s="0" t="n">
        <f aca="false">SUMIF(Games!$A$2:$A$5969,$A595,Games!$Q$2:$Q$5969)+SUMIF(Games!$B$2:$B$5969,$A595,Games!$O$2:$O$5969)</f>
        <v>534</v>
      </c>
      <c r="G595" s="0" t="n">
        <f aca="false">SUMIF(Games!$A$2:$A$5969,$A595,Games!$R$2:$R$5969)+SUMIF(Games!$B$2:$B$5969,$A595,Games!$P$2:$P$5969)</f>
        <v>523</v>
      </c>
      <c r="H595" s="0" t="n">
        <f aca="false">SUMIF(Games!$A$2:$A$5969,$A595,Games!$S$2:$S$5969)+SUMIF(Games!$B$2:$B$5969,$A595,Games!$T$2:$T$5969)</f>
        <v>-2.03573455872415</v>
      </c>
      <c r="I595" s="0" t="n">
        <f aca="false">SUMIF(Games!$A$2:$A$5969,$A595,Games!$E$2:$E$5969)+SUMIF(Games!$B$2:$B$5969,$A595,Games!$F$2:$F$5969)</f>
        <v>22</v>
      </c>
      <c r="J595" s="0" t="n">
        <f aca="false">SUMIF(Games!$A$2:$A$5969,$A595,Games!$F$2:$F$5969)+SUMIF(Games!$B$2:$B$5969,$A595,Games!$E$2:$E$5969)</f>
        <v>38</v>
      </c>
      <c r="K595" s="0" t="n">
        <f aca="false">SUMIF(Games!$A$2:$A$5969,$A595,Games!$G$2:$G$5969)+SUMIF(Games!$B$2:$B$5969,$A595,Games!$H$2:$H$5969)</f>
        <v>16</v>
      </c>
      <c r="L595" s="0" t="n">
        <f aca="false">SUMIF(Games!$A$2:$A$5969,$A595,Games!$H$2:$H$5969)+SUMIF(Games!$B$2:$B$5969,$A595,Games!$G$2:$G$5969)</f>
        <v>18</v>
      </c>
      <c r="M595" s="0" t="n">
        <f aca="false">SUMIF(Games!$A:$A,$A595,Games!I:I)</f>
        <v>0</v>
      </c>
      <c r="N595" s="0" t="n">
        <f aca="false">COUNTIF(Games!$A:$A,$A595)-M595</f>
        <v>1</v>
      </c>
    </row>
    <row r="596" customFormat="false" ht="15" hidden="false" customHeight="false" outlineLevel="0" collapsed="false">
      <c r="A596" s="0" t="s">
        <v>630</v>
      </c>
      <c r="B596" s="0" t="n">
        <f aca="false">SUMIF(Games!$A$2:$A$5969,$A596,Games!$I$2:$I$5969)+SUMIF(Games!$B$2:$B$5969,$A596,Games!$J$2:$J$5969)</f>
        <v>1</v>
      </c>
      <c r="C596" s="0" t="n">
        <f aca="false">COUNTIF(Games!$A:$A,$A596)+COUNTIF(Games!$B:$B,$A596)-B596</f>
        <v>0</v>
      </c>
      <c r="D596" s="0" t="n">
        <f aca="false">SUMIF(Games!$A$2:$A$5969,$A596,Games!$M$2:$M$5969)+SUMIF(Games!$B$2:$B$5969,$A596,Games!$K$2:$K$5969)</f>
        <v>11</v>
      </c>
      <c r="E596" s="0" t="n">
        <f aca="false">SUMIF(Games!$A$2:$A$5969,$A596,Games!$N$2:$N$5969)+SUMIF(Games!$B$2:$B$5969,$A596,Games!$L$2:$L$5969)</f>
        <v>21</v>
      </c>
      <c r="F596" s="0" t="n">
        <f aca="false">SUMIF(Games!$A$2:$A$5969,$A596,Games!$Q$2:$Q$5969)+SUMIF(Games!$B$2:$B$5969,$A596,Games!$O$2:$O$5969)</f>
        <v>508</v>
      </c>
      <c r="G596" s="0" t="n">
        <f aca="false">SUMIF(Games!$A$2:$A$5969,$A596,Games!$R$2:$R$5969)+SUMIF(Games!$B$2:$B$5969,$A596,Games!$P$2:$P$5969)</f>
        <v>413</v>
      </c>
      <c r="H596" s="0" t="n">
        <f aca="false">SUMIF(Games!$A$2:$A$5969,$A596,Games!$S$2:$S$5969)+SUMIF(Games!$B$2:$B$5969,$A596,Games!$T$2:$T$5969)</f>
        <v>1.51682953311618</v>
      </c>
      <c r="I596" s="0" t="n">
        <f aca="false">SUMIF(Games!$A$2:$A$5969,$A596,Games!$E$2:$E$5969)+SUMIF(Games!$B$2:$B$5969,$A596,Games!$F$2:$F$5969)</f>
        <v>41</v>
      </c>
      <c r="J596" s="0" t="n">
        <f aca="false">SUMIF(Games!$A$2:$A$5969,$A596,Games!$F$2:$F$5969)+SUMIF(Games!$B$2:$B$5969,$A596,Games!$E$2:$E$5969)</f>
        <v>35</v>
      </c>
      <c r="K596" s="0" t="n">
        <f aca="false">SUMIF(Games!$A$2:$A$5969,$A596,Games!$G$2:$G$5969)+SUMIF(Games!$B$2:$B$5969,$A596,Games!$H$2:$H$5969)</f>
        <v>16</v>
      </c>
      <c r="L596" s="0" t="n">
        <f aca="false">SUMIF(Games!$A$2:$A$5969,$A596,Games!$H$2:$H$5969)+SUMIF(Games!$B$2:$B$5969,$A596,Games!$G$2:$G$5969)</f>
        <v>13</v>
      </c>
      <c r="M596" s="0" t="n">
        <f aca="false">SUMIF(Games!$A:$A,$A596,Games!I:I)</f>
        <v>1</v>
      </c>
      <c r="N596" s="0" t="n">
        <f aca="false">COUNTIF(Games!$A:$A,$A596)-M596</f>
        <v>0</v>
      </c>
    </row>
    <row r="597" customFormat="false" ht="15" hidden="false" customHeight="false" outlineLevel="0" collapsed="false">
      <c r="A597" s="0" t="s">
        <v>654</v>
      </c>
      <c r="B597" s="0" t="n">
        <f aca="false">SUMIF(Games!$A$2:$A$5969,$A597,Games!$I$2:$I$5969)+SUMIF(Games!$B$2:$B$5969,$A597,Games!$J$2:$J$5969)</f>
        <v>0</v>
      </c>
      <c r="C597" s="0" t="n">
        <f aca="false">COUNTIF(Games!$A:$A,$A597)+COUNTIF(Games!$B:$B,$A597)-B597</f>
        <v>2</v>
      </c>
      <c r="D597" s="0" t="n">
        <f aca="false">SUMIF(Games!$A$2:$A$5969,$A597,Games!$M$2:$M$5969)+SUMIF(Games!$B$2:$B$5969,$A597,Games!$K$2:$K$5969)</f>
        <v>22</v>
      </c>
      <c r="E597" s="0" t="n">
        <f aca="false">SUMIF(Games!$A$2:$A$5969,$A597,Games!$N$2:$N$5969)+SUMIF(Games!$B$2:$B$5969,$A597,Games!$L$2:$L$5969)</f>
        <v>40</v>
      </c>
      <c r="F597" s="0" t="n">
        <f aca="false">SUMIF(Games!$A$2:$A$5969,$A597,Games!$Q$2:$Q$5969)+SUMIF(Games!$B$2:$B$5969,$A597,Games!$O$2:$O$5969)</f>
        <v>1007</v>
      </c>
      <c r="G597" s="0" t="n">
        <f aca="false">SUMIF(Games!$A$2:$A$5969,$A597,Games!$R$2:$R$5969)+SUMIF(Games!$B$2:$B$5969,$A597,Games!$P$2:$P$5969)</f>
        <v>908</v>
      </c>
      <c r="H597" s="0" t="n">
        <f aca="false">SUMIF(Games!$A$2:$A$5969,$A597,Games!$S$2:$S$5969)+SUMIF(Games!$B$2:$B$5969,$A597,Games!$T$2:$T$5969)</f>
        <v>-18.4892846727527</v>
      </c>
      <c r="I597" s="0" t="n">
        <f aca="false">SUMIF(Games!$A$2:$A$5969,$A597,Games!$E$2:$E$5969)+SUMIF(Games!$B$2:$B$5969,$A597,Games!$F$2:$F$5969)</f>
        <v>68</v>
      </c>
      <c r="J597" s="0" t="n">
        <f aca="false">SUMIF(Games!$A$2:$A$5969,$A597,Games!$F$2:$F$5969)+SUMIF(Games!$B$2:$B$5969,$A597,Games!$E$2:$E$5969)</f>
        <v>89</v>
      </c>
      <c r="K597" s="0" t="n">
        <f aca="false">SUMIF(Games!$A$2:$A$5969,$A597,Games!$G$2:$G$5969)+SUMIF(Games!$B$2:$B$5969,$A597,Games!$H$2:$H$5969)</f>
        <v>42</v>
      </c>
      <c r="L597" s="0" t="n">
        <f aca="false">SUMIF(Games!$A$2:$A$5969,$A597,Games!$H$2:$H$5969)+SUMIF(Games!$B$2:$B$5969,$A597,Games!$G$2:$G$5969)</f>
        <v>19</v>
      </c>
      <c r="M597" s="0" t="n">
        <f aca="false">SUMIF(Games!$A:$A,$A597,Games!I:I)</f>
        <v>0</v>
      </c>
      <c r="N597" s="0" t="n">
        <f aca="false">COUNTIF(Games!$A:$A,$A597)-M597</f>
        <v>2</v>
      </c>
    </row>
    <row r="598" customFormat="false" ht="15" hidden="false" customHeight="false" outlineLevel="0" collapsed="false">
      <c r="A598" s="0" t="s">
        <v>425</v>
      </c>
      <c r="B598" s="0" t="n">
        <f aca="false">SUMIF(Games!$A$2:$A$5969,$A598,Games!$I$2:$I$5969)+SUMIF(Games!$B$2:$B$5969,$A598,Games!$J$2:$J$5969)</f>
        <v>0</v>
      </c>
      <c r="C598" s="0" t="n">
        <f aca="false">COUNTIF(Games!$A:$A,$A598)+COUNTIF(Games!$B:$B,$A598)-B598</f>
        <v>4</v>
      </c>
      <c r="D598" s="0" t="n">
        <f aca="false">SUMIF(Games!$A$2:$A$5969,$A598,Games!$M$2:$M$5969)+SUMIF(Games!$B$2:$B$5969,$A598,Games!$K$2:$K$5969)</f>
        <v>68</v>
      </c>
      <c r="E598" s="0" t="n">
        <f aca="false">SUMIF(Games!$A$2:$A$5969,$A598,Games!$N$2:$N$5969)+SUMIF(Games!$B$2:$B$5969,$A598,Games!$L$2:$L$5969)</f>
        <v>61</v>
      </c>
      <c r="F598" s="0" t="n">
        <f aca="false">SUMIF(Games!$A$2:$A$5969,$A598,Games!$Q$2:$Q$5969)+SUMIF(Games!$B$2:$B$5969,$A598,Games!$O$2:$O$5969)</f>
        <v>1921</v>
      </c>
      <c r="G598" s="0" t="n">
        <f aca="false">SUMIF(Games!$A$2:$A$5969,$A598,Games!$R$2:$R$5969)+SUMIF(Games!$B$2:$B$5969,$A598,Games!$P$2:$P$5969)</f>
        <v>1869</v>
      </c>
      <c r="H598" s="0" t="n">
        <f aca="false">SUMIF(Games!$A$2:$A$5969,$A598,Games!$S$2:$S$5969)+SUMIF(Games!$B$2:$B$5969,$A598,Games!$T$2:$T$5969)</f>
        <v>-21.4659343202173</v>
      </c>
      <c r="I598" s="0" t="n">
        <f aca="false">SUMIF(Games!$A$2:$A$5969,$A598,Games!$E$2:$E$5969)+SUMIF(Games!$B$2:$B$5969,$A598,Games!$F$2:$F$5969)</f>
        <v>128</v>
      </c>
      <c r="J598" s="0" t="n">
        <f aca="false">SUMIF(Games!$A$2:$A$5969,$A598,Games!$F$2:$F$5969)+SUMIF(Games!$B$2:$B$5969,$A598,Games!$E$2:$E$5969)</f>
        <v>210</v>
      </c>
      <c r="K598" s="0" t="n">
        <f aca="false">SUMIF(Games!$A$2:$A$5969,$A598,Games!$G$2:$G$5969)+SUMIF(Games!$B$2:$B$5969,$A598,Games!$H$2:$H$5969)</f>
        <v>73</v>
      </c>
      <c r="L598" s="0" t="n">
        <f aca="false">SUMIF(Games!$A$2:$A$5969,$A598,Games!$H$2:$H$5969)+SUMIF(Games!$B$2:$B$5969,$A598,Games!$G$2:$G$5969)</f>
        <v>66</v>
      </c>
      <c r="M598" s="0" t="n">
        <f aca="false">SUMIF(Games!$A:$A,$A598,Games!I:I)</f>
        <v>0</v>
      </c>
      <c r="N598" s="0" t="n">
        <f aca="false">COUNTIF(Games!$A:$A,$A598)-M598</f>
        <v>4</v>
      </c>
    </row>
    <row r="599" customFormat="false" ht="15" hidden="false" customHeight="false" outlineLevel="0" collapsed="false">
      <c r="A599" s="0" t="s">
        <v>433</v>
      </c>
      <c r="B599" s="0" t="n">
        <f aca="false">SUMIF(Games!$A$2:$A$5969,$A599,Games!$I$2:$I$5969)+SUMIF(Games!$B$2:$B$5969,$A599,Games!$J$2:$J$5969)</f>
        <v>0</v>
      </c>
      <c r="C599" s="0" t="n">
        <f aca="false">COUNTIF(Games!$A:$A,$A599)+COUNTIF(Games!$B:$B,$A599)-B599</f>
        <v>1</v>
      </c>
      <c r="D599" s="0" t="n">
        <f aca="false">SUMIF(Games!$A$2:$A$5969,$A599,Games!$M$2:$M$5969)+SUMIF(Games!$B$2:$B$5969,$A599,Games!$K$2:$K$5969)</f>
        <v>7</v>
      </c>
      <c r="E599" s="0" t="n">
        <f aca="false">SUMIF(Games!$A$2:$A$5969,$A599,Games!$N$2:$N$5969)+SUMIF(Games!$B$2:$B$5969,$A599,Games!$L$2:$L$5969)</f>
        <v>21</v>
      </c>
      <c r="F599" s="0" t="n">
        <f aca="false">SUMIF(Games!$A$2:$A$5969,$A599,Games!$Q$2:$Q$5969)+SUMIF(Games!$B$2:$B$5969,$A599,Games!$O$2:$O$5969)</f>
        <v>401</v>
      </c>
      <c r="G599" s="0" t="n">
        <f aca="false">SUMIF(Games!$A$2:$A$5969,$A599,Games!$R$2:$R$5969)+SUMIF(Games!$B$2:$B$5969,$A599,Games!$P$2:$P$5969)</f>
        <v>384</v>
      </c>
      <c r="H599" s="0" t="n">
        <f aca="false">SUMIF(Games!$A$2:$A$5969,$A599,Games!$S$2:$S$5969)+SUMIF(Games!$B$2:$B$5969,$A599,Games!$T$2:$T$5969)</f>
        <v>-5.87006369426752</v>
      </c>
      <c r="I599" s="0" t="n">
        <f aca="false">SUMIF(Games!$A$2:$A$5969,$A599,Games!$E$2:$E$5969)+SUMIF(Games!$B$2:$B$5969,$A599,Games!$F$2:$F$5969)</f>
        <v>48</v>
      </c>
      <c r="J599" s="0" t="n">
        <f aca="false">SUMIF(Games!$A$2:$A$5969,$A599,Games!$F$2:$F$5969)+SUMIF(Games!$B$2:$B$5969,$A599,Games!$E$2:$E$5969)</f>
        <v>42</v>
      </c>
      <c r="K599" s="0" t="n">
        <f aca="false">SUMIF(Games!$A$2:$A$5969,$A599,Games!$G$2:$G$5969)+SUMIF(Games!$B$2:$B$5969,$A599,Games!$H$2:$H$5969)</f>
        <v>24</v>
      </c>
      <c r="L599" s="0" t="n">
        <f aca="false">SUMIF(Games!$A$2:$A$5969,$A599,Games!$H$2:$H$5969)+SUMIF(Games!$B$2:$B$5969,$A599,Games!$G$2:$G$5969)</f>
        <v>13</v>
      </c>
      <c r="M599" s="0" t="n">
        <f aca="false">SUMIF(Games!$A:$A,$A599,Games!I:I)</f>
        <v>0</v>
      </c>
      <c r="N599" s="0" t="n">
        <f aca="false">COUNTIF(Games!$A:$A,$A599)-M599</f>
        <v>1</v>
      </c>
    </row>
    <row r="600" customFormat="false" ht="15" hidden="false" customHeight="false" outlineLevel="0" collapsed="false">
      <c r="A600" s="0" t="s">
        <v>401</v>
      </c>
      <c r="B600" s="0" t="n">
        <f aca="false">SUMIF(Games!$A$2:$A$5969,$A600,Games!$I$2:$I$5969)+SUMIF(Games!$B$2:$B$5969,$A600,Games!$J$2:$J$5969)</f>
        <v>0</v>
      </c>
      <c r="C600" s="0" t="n">
        <f aca="false">COUNTIF(Games!$A:$A,$A600)+COUNTIF(Games!$B:$B,$A600)-B600</f>
        <v>1</v>
      </c>
      <c r="D600" s="0" t="n">
        <f aca="false">SUMIF(Games!$A$2:$A$5969,$A600,Games!$M$2:$M$5969)+SUMIF(Games!$B$2:$B$5969,$A600,Games!$K$2:$K$5969)</f>
        <v>22</v>
      </c>
      <c r="E600" s="0" t="n">
        <f aca="false">SUMIF(Games!$A$2:$A$5969,$A600,Games!$N$2:$N$5969)+SUMIF(Games!$B$2:$B$5969,$A600,Games!$L$2:$L$5969)</f>
        <v>13</v>
      </c>
      <c r="F600" s="0" t="n">
        <f aca="false">SUMIF(Games!$A$2:$A$5969,$A600,Games!$Q$2:$Q$5969)+SUMIF(Games!$B$2:$B$5969,$A600,Games!$O$2:$O$5969)</f>
        <v>536</v>
      </c>
      <c r="G600" s="0" t="n">
        <f aca="false">SUMIF(Games!$A$2:$A$5969,$A600,Games!$R$2:$R$5969)+SUMIF(Games!$B$2:$B$5969,$A600,Games!$P$2:$P$5969)</f>
        <v>497</v>
      </c>
      <c r="H600" s="0" t="n">
        <f aca="false">SUMIF(Games!$A$2:$A$5969,$A600,Games!$S$2:$S$5969)+SUMIF(Games!$B$2:$B$5969,$A600,Games!$T$2:$T$5969)</f>
        <v>-5.36108422071636</v>
      </c>
      <c r="I600" s="0" t="n">
        <f aca="false">SUMIF(Games!$A$2:$A$5969,$A600,Games!$E$2:$E$5969)+SUMIF(Games!$B$2:$B$5969,$A600,Games!$F$2:$F$5969)</f>
        <v>38</v>
      </c>
      <c r="J600" s="0" t="n">
        <f aca="false">SUMIF(Games!$A$2:$A$5969,$A600,Games!$F$2:$F$5969)+SUMIF(Games!$B$2:$B$5969,$A600,Games!$E$2:$E$5969)</f>
        <v>37</v>
      </c>
      <c r="K600" s="0" t="n">
        <f aca="false">SUMIF(Games!$A$2:$A$5969,$A600,Games!$G$2:$G$5969)+SUMIF(Games!$B$2:$B$5969,$A600,Games!$H$2:$H$5969)</f>
        <v>24</v>
      </c>
      <c r="L600" s="0" t="n">
        <f aca="false">SUMIF(Games!$A$2:$A$5969,$A600,Games!$H$2:$H$5969)+SUMIF(Games!$B$2:$B$5969,$A600,Games!$G$2:$G$5969)</f>
        <v>8</v>
      </c>
      <c r="M600" s="0" t="n">
        <f aca="false">SUMIF(Games!$A:$A,$A600,Games!I:I)</f>
        <v>0</v>
      </c>
      <c r="N600" s="0" t="n">
        <f aca="false">COUNTIF(Games!$A:$A,$A600)-M600</f>
        <v>1</v>
      </c>
    </row>
    <row r="601" customFormat="false" ht="15" hidden="false" customHeight="false" outlineLevel="0" collapsed="false">
      <c r="A601" s="0" t="s">
        <v>527</v>
      </c>
      <c r="B601" s="0" t="n">
        <f aca="false">SUMIF(Games!$A$2:$A$5969,$A601,Games!$I$2:$I$5969)+SUMIF(Games!$B$2:$B$5969,$A601,Games!$J$2:$J$5969)</f>
        <v>0</v>
      </c>
      <c r="C601" s="0" t="n">
        <f aca="false">COUNTIF(Games!$A:$A,$A601)+COUNTIF(Games!$B:$B,$A601)-B601</f>
        <v>2</v>
      </c>
      <c r="D601" s="0" t="n">
        <f aca="false">SUMIF(Games!$A$2:$A$5969,$A601,Games!$M$2:$M$5969)+SUMIF(Games!$B$2:$B$5969,$A601,Games!$K$2:$K$5969)</f>
        <v>37</v>
      </c>
      <c r="E601" s="0" t="n">
        <f aca="false">SUMIF(Games!$A$2:$A$5969,$A601,Games!$N$2:$N$5969)+SUMIF(Games!$B$2:$B$5969,$A601,Games!$L$2:$L$5969)</f>
        <v>28</v>
      </c>
      <c r="F601" s="0" t="n">
        <f aca="false">SUMIF(Games!$A$2:$A$5969,$A601,Games!$Q$2:$Q$5969)+SUMIF(Games!$B$2:$B$5969,$A601,Games!$O$2:$O$5969)</f>
        <v>967</v>
      </c>
      <c r="G601" s="0" t="n">
        <f aca="false">SUMIF(Games!$A$2:$A$5969,$A601,Games!$R$2:$R$5969)+SUMIF(Games!$B$2:$B$5969,$A601,Games!$P$2:$P$5969)</f>
        <v>925</v>
      </c>
      <c r="H601" s="0" t="n">
        <f aca="false">SUMIF(Games!$A$2:$A$5969,$A601,Games!$S$2:$S$5969)+SUMIF(Games!$B$2:$B$5969,$A601,Games!$T$2:$T$5969)</f>
        <v>-6.74762239376581</v>
      </c>
      <c r="I601" s="0" t="n">
        <f aca="false">SUMIF(Games!$A$2:$A$5969,$A601,Games!$E$2:$E$5969)+SUMIF(Games!$B$2:$B$5969,$A601,Games!$F$2:$F$5969)</f>
        <v>63</v>
      </c>
      <c r="J601" s="0" t="n">
        <f aca="false">SUMIF(Games!$A$2:$A$5969,$A601,Games!$F$2:$F$5969)+SUMIF(Games!$B$2:$B$5969,$A601,Games!$E$2:$E$5969)</f>
        <v>66</v>
      </c>
      <c r="K601" s="0" t="n">
        <f aca="false">SUMIF(Games!$A$2:$A$5969,$A601,Games!$G$2:$G$5969)+SUMIF(Games!$B$2:$B$5969,$A601,Games!$H$2:$H$5969)</f>
        <v>44</v>
      </c>
      <c r="L601" s="0" t="n">
        <f aca="false">SUMIF(Games!$A$2:$A$5969,$A601,Games!$H$2:$H$5969)+SUMIF(Games!$B$2:$B$5969,$A601,Games!$G$2:$G$5969)</f>
        <v>30</v>
      </c>
      <c r="M601" s="0" t="n">
        <f aca="false">SUMIF(Games!$A:$A,$A601,Games!I:I)</f>
        <v>0</v>
      </c>
      <c r="N601" s="0" t="n">
        <f aca="false">COUNTIF(Games!$A:$A,$A601)-M601</f>
        <v>2</v>
      </c>
    </row>
    <row r="602" customFormat="false" ht="15" hidden="false" customHeight="false" outlineLevel="0" collapsed="false">
      <c r="A602" s="0" t="s">
        <v>566</v>
      </c>
      <c r="B602" s="0" t="n">
        <f aca="false">SUMIF(Games!$A$2:$A$5969,$A602,Games!$I$2:$I$5969)+SUMIF(Games!$B$2:$B$5969,$A602,Games!$J$2:$J$5969)</f>
        <v>0</v>
      </c>
      <c r="C602" s="0" t="n">
        <f aca="false">COUNTIF(Games!$A:$A,$A602)+COUNTIF(Games!$B:$B,$A602)-B602</f>
        <v>2</v>
      </c>
      <c r="D602" s="0" t="n">
        <f aca="false">SUMIF(Games!$A$2:$A$5969,$A602,Games!$M$2:$M$5969)+SUMIF(Games!$B$2:$B$5969,$A602,Games!$K$2:$K$5969)</f>
        <v>33</v>
      </c>
      <c r="E602" s="0" t="n">
        <f aca="false">SUMIF(Games!$A$2:$A$5969,$A602,Games!$N$2:$N$5969)+SUMIF(Games!$B$2:$B$5969,$A602,Games!$L$2:$L$5969)</f>
        <v>34</v>
      </c>
      <c r="F602" s="0" t="n">
        <f aca="false">SUMIF(Games!$A$2:$A$5969,$A602,Games!$Q$2:$Q$5969)+SUMIF(Games!$B$2:$B$5969,$A602,Games!$O$2:$O$5969)</f>
        <v>931</v>
      </c>
      <c r="G602" s="0" t="n">
        <f aca="false">SUMIF(Games!$A$2:$A$5969,$A602,Games!$R$2:$R$5969)+SUMIF(Games!$B$2:$B$5969,$A602,Games!$P$2:$P$5969)</f>
        <v>1085</v>
      </c>
      <c r="H602" s="0" t="n">
        <f aca="false">SUMIF(Games!$A$2:$A$5969,$A602,Games!$S$2:$S$5969)+SUMIF(Games!$B$2:$B$5969,$A602,Games!$T$2:$T$5969)</f>
        <v>-13.5194734505196</v>
      </c>
      <c r="I602" s="0" t="n">
        <f aca="false">SUMIF(Games!$A$2:$A$5969,$A602,Games!$E$2:$E$5969)+SUMIF(Games!$B$2:$B$5969,$A602,Games!$F$2:$F$5969)</f>
        <v>63</v>
      </c>
      <c r="J602" s="0" t="n">
        <f aca="false">SUMIF(Games!$A$2:$A$5969,$A602,Games!$F$2:$F$5969)+SUMIF(Games!$B$2:$B$5969,$A602,Games!$E$2:$E$5969)</f>
        <v>95</v>
      </c>
      <c r="K602" s="0" t="n">
        <f aca="false">SUMIF(Games!$A$2:$A$5969,$A602,Games!$G$2:$G$5969)+SUMIF(Games!$B$2:$B$5969,$A602,Games!$H$2:$H$5969)</f>
        <v>31</v>
      </c>
      <c r="L602" s="0" t="n">
        <f aca="false">SUMIF(Games!$A$2:$A$5969,$A602,Games!$H$2:$H$5969)+SUMIF(Games!$B$2:$B$5969,$A602,Games!$G$2:$G$5969)</f>
        <v>31</v>
      </c>
      <c r="M602" s="0" t="n">
        <f aca="false">SUMIF(Games!$A:$A,$A602,Games!I:I)</f>
        <v>0</v>
      </c>
      <c r="N602" s="0" t="n">
        <f aca="false">COUNTIF(Games!$A:$A,$A602)-M602</f>
        <v>2</v>
      </c>
    </row>
    <row r="603" customFormat="false" ht="15" hidden="false" customHeight="false" outlineLevel="0" collapsed="false">
      <c r="A603" s="0" t="s">
        <v>504</v>
      </c>
      <c r="B603" s="0" t="n">
        <f aca="false">SUMIF(Games!$A$2:$A$5969,$A603,Games!$I$2:$I$5969)+SUMIF(Games!$B$2:$B$5969,$A603,Games!$J$2:$J$5969)</f>
        <v>0</v>
      </c>
      <c r="C603" s="0" t="n">
        <f aca="false">COUNTIF(Games!$A:$A,$A603)+COUNTIF(Games!$B:$B,$A603)-B603</f>
        <v>2</v>
      </c>
      <c r="D603" s="0" t="n">
        <f aca="false">SUMIF(Games!$A$2:$A$5969,$A603,Games!$M$2:$M$5969)+SUMIF(Games!$B$2:$B$5969,$A603,Games!$K$2:$K$5969)</f>
        <v>35</v>
      </c>
      <c r="E603" s="0" t="n">
        <f aca="false">SUMIF(Games!$A$2:$A$5969,$A603,Games!$N$2:$N$5969)+SUMIF(Games!$B$2:$B$5969,$A603,Games!$L$2:$L$5969)</f>
        <v>31</v>
      </c>
      <c r="F603" s="0" t="n">
        <f aca="false">SUMIF(Games!$A$2:$A$5969,$A603,Games!$Q$2:$Q$5969)+SUMIF(Games!$B$2:$B$5969,$A603,Games!$O$2:$O$5969)</f>
        <v>988</v>
      </c>
      <c r="G603" s="0" t="n">
        <f aca="false">SUMIF(Games!$A$2:$A$5969,$A603,Games!$R$2:$R$5969)+SUMIF(Games!$B$2:$B$5969,$A603,Games!$P$2:$P$5969)</f>
        <v>998</v>
      </c>
      <c r="H603" s="0" t="n">
        <f aca="false">SUMIF(Games!$A$2:$A$5969,$A603,Games!$S$2:$S$5969)+SUMIF(Games!$B$2:$B$5969,$A603,Games!$T$2:$T$5969)</f>
        <v>-4.27154343277759</v>
      </c>
      <c r="I603" s="0" t="n">
        <f aca="false">SUMIF(Games!$A$2:$A$5969,$A603,Games!$E$2:$E$5969)+SUMIF(Games!$B$2:$B$5969,$A603,Games!$F$2:$F$5969)</f>
        <v>69</v>
      </c>
      <c r="J603" s="0" t="n">
        <f aca="false">SUMIF(Games!$A$2:$A$5969,$A603,Games!$F$2:$F$5969)+SUMIF(Games!$B$2:$B$5969,$A603,Games!$E$2:$E$5969)</f>
        <v>86</v>
      </c>
      <c r="K603" s="0" t="n">
        <f aca="false">SUMIF(Games!$A$2:$A$5969,$A603,Games!$G$2:$G$5969)+SUMIF(Games!$B$2:$B$5969,$A603,Games!$H$2:$H$5969)</f>
        <v>39</v>
      </c>
      <c r="L603" s="0" t="n">
        <f aca="false">SUMIF(Games!$A$2:$A$5969,$A603,Games!$H$2:$H$5969)+SUMIF(Games!$B$2:$B$5969,$A603,Games!$G$2:$G$5969)</f>
        <v>36</v>
      </c>
      <c r="M603" s="0" t="n">
        <f aca="false">SUMIF(Games!$A:$A,$A603,Games!I:I)</f>
        <v>0</v>
      </c>
      <c r="N603" s="0" t="n">
        <f aca="false">COUNTIF(Games!$A:$A,$A603)-M603</f>
        <v>2</v>
      </c>
    </row>
    <row r="604" customFormat="false" ht="15" hidden="false" customHeight="false" outlineLevel="0" collapsed="false">
      <c r="A604" s="0" t="s">
        <v>521</v>
      </c>
      <c r="B604" s="0" t="n">
        <f aca="false">SUMIF(Games!$A$2:$A$5969,$A604,Games!$I$2:$I$5969)+SUMIF(Games!$B$2:$B$5969,$A604,Games!$J$2:$J$5969)</f>
        <v>0</v>
      </c>
      <c r="C604" s="0" t="n">
        <f aca="false">COUNTIF(Games!$A:$A,$A604)+COUNTIF(Games!$B:$B,$A604)-B604</f>
        <v>2</v>
      </c>
      <c r="D604" s="0" t="n">
        <f aca="false">SUMIF(Games!$A$2:$A$5969,$A604,Games!$M$2:$M$5969)+SUMIF(Games!$B$2:$B$5969,$A604,Games!$K$2:$K$5969)</f>
        <v>25</v>
      </c>
      <c r="E604" s="0" t="n">
        <f aca="false">SUMIF(Games!$A$2:$A$5969,$A604,Games!$N$2:$N$5969)+SUMIF(Games!$B$2:$B$5969,$A604,Games!$L$2:$L$5969)</f>
        <v>38</v>
      </c>
      <c r="F604" s="0" t="n">
        <f aca="false">SUMIF(Games!$A$2:$A$5969,$A604,Games!$Q$2:$Q$5969)+SUMIF(Games!$B$2:$B$5969,$A604,Games!$O$2:$O$5969)</f>
        <v>1005</v>
      </c>
      <c r="G604" s="0" t="n">
        <f aca="false">SUMIF(Games!$A$2:$A$5969,$A604,Games!$R$2:$R$5969)+SUMIF(Games!$B$2:$B$5969,$A604,Games!$P$2:$P$5969)</f>
        <v>915</v>
      </c>
      <c r="H604" s="0" t="n">
        <f aca="false">SUMIF(Games!$A$2:$A$5969,$A604,Games!$S$2:$S$5969)+SUMIF(Games!$B$2:$B$5969,$A604,Games!$T$2:$T$5969)</f>
        <v>-11.6915413824563</v>
      </c>
      <c r="I604" s="0" t="n">
        <f aca="false">SUMIF(Games!$A$2:$A$5969,$A604,Games!$E$2:$E$5969)+SUMIF(Games!$B$2:$B$5969,$A604,Games!$F$2:$F$5969)</f>
        <v>67</v>
      </c>
      <c r="J604" s="0" t="n">
        <f aca="false">SUMIF(Games!$A$2:$A$5969,$A604,Games!$F$2:$F$5969)+SUMIF(Games!$B$2:$B$5969,$A604,Games!$E$2:$E$5969)</f>
        <v>69</v>
      </c>
      <c r="K604" s="0" t="n">
        <f aca="false">SUMIF(Games!$A$2:$A$5969,$A604,Games!$G$2:$G$5969)+SUMIF(Games!$B$2:$B$5969,$A604,Games!$H$2:$H$5969)</f>
        <v>37</v>
      </c>
      <c r="L604" s="0" t="n">
        <f aca="false">SUMIF(Games!$A$2:$A$5969,$A604,Games!$H$2:$H$5969)+SUMIF(Games!$B$2:$B$5969,$A604,Games!$G$2:$G$5969)</f>
        <v>30</v>
      </c>
      <c r="M604" s="0" t="n">
        <f aca="false">SUMIF(Games!$A:$A,$A604,Games!I:I)</f>
        <v>0</v>
      </c>
      <c r="N604" s="0" t="n">
        <f aca="false">COUNTIF(Games!$A:$A,$A604)-M604</f>
        <v>2</v>
      </c>
    </row>
    <row r="605" customFormat="false" ht="15" hidden="false" customHeight="false" outlineLevel="0" collapsed="false">
      <c r="A605" s="0" t="s">
        <v>595</v>
      </c>
      <c r="B605" s="0" t="n">
        <f aca="false">SUMIF(Games!$A$2:$A$5969,$A605,Games!$I$2:$I$5969)+SUMIF(Games!$B$2:$B$5969,$A605,Games!$J$2:$J$5969)</f>
        <v>0</v>
      </c>
      <c r="C605" s="0" t="n">
        <f aca="false">COUNTIF(Games!$A:$A,$A605)+COUNTIF(Games!$B:$B,$A605)-B605</f>
        <v>1</v>
      </c>
      <c r="D605" s="0" t="n">
        <f aca="false">SUMIF(Games!$A$2:$A$5969,$A605,Games!$M$2:$M$5969)+SUMIF(Games!$B$2:$B$5969,$A605,Games!$K$2:$K$5969)</f>
        <v>18</v>
      </c>
      <c r="E605" s="0" t="n">
        <f aca="false">SUMIF(Games!$A$2:$A$5969,$A605,Games!$N$2:$N$5969)+SUMIF(Games!$B$2:$B$5969,$A605,Games!$L$2:$L$5969)</f>
        <v>14</v>
      </c>
      <c r="F605" s="0" t="n">
        <f aca="false">SUMIF(Games!$A$2:$A$5969,$A605,Games!$Q$2:$Q$5969)+SUMIF(Games!$B$2:$B$5969,$A605,Games!$O$2:$O$5969)</f>
        <v>500</v>
      </c>
      <c r="G605" s="0" t="n">
        <f aca="false">SUMIF(Games!$A$2:$A$5969,$A605,Games!$R$2:$R$5969)+SUMIF(Games!$B$2:$B$5969,$A605,Games!$P$2:$P$5969)</f>
        <v>469</v>
      </c>
      <c r="H605" s="0" t="n">
        <f aca="false">SUMIF(Games!$A$2:$A$5969,$A605,Games!$S$2:$S$5969)+SUMIF(Games!$B$2:$B$5969,$A605,Games!$T$2:$T$5969)</f>
        <v>-6.35255417956656</v>
      </c>
      <c r="I605" s="0" t="n">
        <f aca="false">SUMIF(Games!$A$2:$A$5969,$A605,Games!$E$2:$E$5969)+SUMIF(Games!$B$2:$B$5969,$A605,Games!$F$2:$F$5969)</f>
        <v>26</v>
      </c>
      <c r="J605" s="0" t="n">
        <f aca="false">SUMIF(Games!$A$2:$A$5969,$A605,Games!$F$2:$F$5969)+SUMIF(Games!$B$2:$B$5969,$A605,Games!$E$2:$E$5969)</f>
        <v>35</v>
      </c>
      <c r="K605" s="0" t="n">
        <f aca="false">SUMIF(Games!$A$2:$A$5969,$A605,Games!$G$2:$G$5969)+SUMIF(Games!$B$2:$B$5969,$A605,Games!$H$2:$H$5969)</f>
        <v>15</v>
      </c>
      <c r="L605" s="0" t="n">
        <f aca="false">SUMIF(Games!$A$2:$A$5969,$A605,Games!$H$2:$H$5969)+SUMIF(Games!$B$2:$B$5969,$A605,Games!$G$2:$G$5969)</f>
        <v>10</v>
      </c>
      <c r="M605" s="0" t="n">
        <f aca="false">SUMIF(Games!$A:$A,$A605,Games!I:I)</f>
        <v>0</v>
      </c>
      <c r="N605" s="0" t="n">
        <f aca="false">COUNTIF(Games!$A:$A,$A605)-M605</f>
        <v>1</v>
      </c>
    </row>
    <row r="606" customFormat="false" ht="15" hidden="false" customHeight="false" outlineLevel="0" collapsed="false">
      <c r="A606" s="0" t="s">
        <v>656</v>
      </c>
      <c r="B606" s="0" t="n">
        <f aca="false">SUMIF(Games!$A$2:$A$5969,$A606,Games!$I$2:$I$5969)+SUMIF(Games!$B$2:$B$5969,$A606,Games!$J$2:$J$5969)</f>
        <v>0</v>
      </c>
      <c r="C606" s="0" t="n">
        <f aca="false">COUNTIF(Games!$A:$A,$A606)+COUNTIF(Games!$B:$B,$A606)-B606</f>
        <v>1</v>
      </c>
      <c r="D606" s="0" t="n">
        <f aca="false">SUMIF(Games!$A$2:$A$5969,$A606,Games!$M$2:$M$5969)+SUMIF(Games!$B$2:$B$5969,$A606,Games!$K$2:$K$5969)</f>
        <v>11</v>
      </c>
      <c r="E606" s="0" t="n">
        <f aca="false">SUMIF(Games!$A$2:$A$5969,$A606,Games!$N$2:$N$5969)+SUMIF(Games!$B$2:$B$5969,$A606,Games!$L$2:$L$5969)</f>
        <v>18</v>
      </c>
      <c r="F606" s="0" t="n">
        <f aca="false">SUMIF(Games!$A$2:$A$5969,$A606,Games!$Q$2:$Q$5969)+SUMIF(Games!$B$2:$B$5969,$A606,Games!$O$2:$O$5969)</f>
        <v>403</v>
      </c>
      <c r="G606" s="0" t="n">
        <f aca="false">SUMIF(Games!$A$2:$A$5969,$A606,Games!$R$2:$R$5969)+SUMIF(Games!$B$2:$B$5969,$A606,Games!$P$2:$P$5969)</f>
        <v>446</v>
      </c>
      <c r="H606" s="0" t="n">
        <f aca="false">SUMIF(Games!$A$2:$A$5969,$A606,Games!$S$2:$S$5969)+SUMIF(Games!$B$2:$B$5969,$A606,Games!$T$2:$T$5969)</f>
        <v>-5.21700986962349</v>
      </c>
      <c r="I606" s="0" t="n">
        <f aca="false">SUMIF(Games!$A$2:$A$5969,$A606,Games!$E$2:$E$5969)+SUMIF(Games!$B$2:$B$5969,$A606,Games!$F$2:$F$5969)</f>
        <v>31</v>
      </c>
      <c r="J606" s="0" t="n">
        <f aca="false">SUMIF(Games!$A$2:$A$5969,$A606,Games!$F$2:$F$5969)+SUMIF(Games!$B$2:$B$5969,$A606,Games!$E$2:$E$5969)</f>
        <v>38</v>
      </c>
      <c r="K606" s="0" t="n">
        <f aca="false">SUMIF(Games!$A$2:$A$5969,$A606,Games!$G$2:$G$5969)+SUMIF(Games!$B$2:$B$5969,$A606,Games!$H$2:$H$5969)</f>
        <v>18</v>
      </c>
      <c r="L606" s="0" t="n">
        <f aca="false">SUMIF(Games!$A$2:$A$5969,$A606,Games!$H$2:$H$5969)+SUMIF(Games!$B$2:$B$5969,$A606,Games!$G$2:$G$5969)</f>
        <v>13</v>
      </c>
      <c r="M606" s="0" t="n">
        <f aca="false">SUMIF(Games!$A:$A,$A606,Games!I:I)</f>
        <v>0</v>
      </c>
      <c r="N606" s="0" t="n">
        <f aca="false">COUNTIF(Games!$A:$A,$A606)-M606</f>
        <v>1</v>
      </c>
    </row>
    <row r="607" customFormat="false" ht="15" hidden="false" customHeight="false" outlineLevel="0" collapsed="false">
      <c r="A607" s="0" t="s">
        <v>584</v>
      </c>
      <c r="B607" s="0" t="n">
        <f aca="false">SUMIF(Games!$A$2:$A$5969,$A607,Games!$I$2:$I$5969)+SUMIF(Games!$B$2:$B$5969,$A607,Games!$J$2:$J$5969)</f>
        <v>0</v>
      </c>
      <c r="C607" s="0" t="n">
        <f aca="false">COUNTIF(Games!$A:$A,$A607)+COUNTIF(Games!$B:$B,$A607)-B607</f>
        <v>3</v>
      </c>
      <c r="D607" s="0" t="n">
        <f aca="false">SUMIF(Games!$A$2:$A$5969,$A607,Games!$M$2:$M$5969)+SUMIF(Games!$B$2:$B$5969,$A607,Games!$K$2:$K$5969)</f>
        <v>47</v>
      </c>
      <c r="E607" s="0" t="n">
        <f aca="false">SUMIF(Games!$A$2:$A$5969,$A607,Games!$N$2:$N$5969)+SUMIF(Games!$B$2:$B$5969,$A607,Games!$L$2:$L$5969)</f>
        <v>53</v>
      </c>
      <c r="F607" s="0" t="n">
        <f aca="false">SUMIF(Games!$A$2:$A$5969,$A607,Games!$Q$2:$Q$5969)+SUMIF(Games!$B$2:$B$5969,$A607,Games!$O$2:$O$5969)</f>
        <v>1501</v>
      </c>
      <c r="G607" s="0" t="n">
        <f aca="false">SUMIF(Games!$A$2:$A$5969,$A607,Games!$R$2:$R$5969)+SUMIF(Games!$B$2:$B$5969,$A607,Games!$P$2:$P$5969)</f>
        <v>1458</v>
      </c>
      <c r="H607" s="0" t="n">
        <f aca="false">SUMIF(Games!$A$2:$A$5969,$A607,Games!$S$2:$S$5969)+SUMIF(Games!$B$2:$B$5969,$A607,Games!$T$2:$T$5969)</f>
        <v>-11.7800523424342</v>
      </c>
      <c r="I607" s="0" t="n">
        <f aca="false">SUMIF(Games!$A$2:$A$5969,$A607,Games!$E$2:$E$5969)+SUMIF(Games!$B$2:$B$5969,$A607,Games!$F$2:$F$5969)</f>
        <v>100</v>
      </c>
      <c r="J607" s="0" t="n">
        <f aca="false">SUMIF(Games!$A$2:$A$5969,$A607,Games!$F$2:$F$5969)+SUMIF(Games!$B$2:$B$5969,$A607,Games!$E$2:$E$5969)</f>
        <v>123</v>
      </c>
      <c r="K607" s="0" t="n">
        <f aca="false">SUMIF(Games!$A$2:$A$5969,$A607,Games!$G$2:$G$5969)+SUMIF(Games!$B$2:$B$5969,$A607,Games!$H$2:$H$5969)</f>
        <v>79</v>
      </c>
      <c r="L607" s="0" t="n">
        <f aca="false">SUMIF(Games!$A$2:$A$5969,$A607,Games!$H$2:$H$5969)+SUMIF(Games!$B$2:$B$5969,$A607,Games!$G$2:$G$5969)</f>
        <v>64</v>
      </c>
      <c r="M607" s="0" t="n">
        <f aca="false">SUMIF(Games!$A:$A,$A607,Games!I:I)</f>
        <v>0</v>
      </c>
      <c r="N607" s="0" t="n">
        <f aca="false">COUNTIF(Games!$A:$A,$A607)-M607</f>
        <v>3</v>
      </c>
    </row>
    <row r="608" customFormat="false" ht="15" hidden="false" customHeight="false" outlineLevel="0" collapsed="false">
      <c r="A608" s="0" t="s">
        <v>558</v>
      </c>
      <c r="B608" s="0" t="n">
        <f aca="false">SUMIF(Games!$A$2:$A$5969,$A608,Games!$I$2:$I$5969)+SUMIF(Games!$B$2:$B$5969,$A608,Games!$J$2:$J$5969)</f>
        <v>0</v>
      </c>
      <c r="C608" s="0" t="n">
        <f aca="false">COUNTIF(Games!$A:$A,$A608)+COUNTIF(Games!$B:$B,$A608)-B608</f>
        <v>1</v>
      </c>
      <c r="D608" s="0" t="n">
        <f aca="false">SUMIF(Games!$A$2:$A$5969,$A608,Games!$M$2:$M$5969)+SUMIF(Games!$B$2:$B$5969,$A608,Games!$K$2:$K$5969)</f>
        <v>23</v>
      </c>
      <c r="E608" s="0" t="n">
        <f aca="false">SUMIF(Games!$A$2:$A$5969,$A608,Games!$N$2:$N$5969)+SUMIF(Games!$B$2:$B$5969,$A608,Games!$L$2:$L$5969)</f>
        <v>10</v>
      </c>
      <c r="F608" s="0" t="n">
        <f aca="false">SUMIF(Games!$A$2:$A$5969,$A608,Games!$Q$2:$Q$5969)+SUMIF(Games!$B$2:$B$5969,$A608,Games!$O$2:$O$5969)</f>
        <v>458</v>
      </c>
      <c r="G608" s="0" t="n">
        <f aca="false">SUMIF(Games!$A$2:$A$5969,$A608,Games!$R$2:$R$5969)+SUMIF(Games!$B$2:$B$5969,$A608,Games!$P$2:$P$5969)</f>
        <v>534</v>
      </c>
      <c r="H608" s="0" t="n">
        <f aca="false">SUMIF(Games!$A$2:$A$5969,$A608,Games!$S$2:$S$5969)+SUMIF(Games!$B$2:$B$5969,$A608,Games!$T$2:$T$5969)</f>
        <v>-4.89369501466276</v>
      </c>
      <c r="I608" s="0" t="n">
        <f aca="false">SUMIF(Games!$A$2:$A$5969,$A608,Games!$E$2:$E$5969)+SUMIF(Games!$B$2:$B$5969,$A608,Games!$F$2:$F$5969)</f>
        <v>29</v>
      </c>
      <c r="J608" s="0" t="n">
        <f aca="false">SUMIF(Games!$A$2:$A$5969,$A608,Games!$F$2:$F$5969)+SUMIF(Games!$B$2:$B$5969,$A608,Games!$E$2:$E$5969)</f>
        <v>56</v>
      </c>
      <c r="K608" s="0" t="n">
        <f aca="false">SUMIF(Games!$A$2:$A$5969,$A608,Games!$G$2:$G$5969)+SUMIF(Games!$B$2:$B$5969,$A608,Games!$H$2:$H$5969)</f>
        <v>22</v>
      </c>
      <c r="L608" s="0" t="n">
        <f aca="false">SUMIF(Games!$A$2:$A$5969,$A608,Games!$H$2:$H$5969)+SUMIF(Games!$B$2:$B$5969,$A608,Games!$G$2:$G$5969)</f>
        <v>19</v>
      </c>
      <c r="M608" s="0" t="n">
        <f aca="false">SUMIF(Games!$A:$A,$A608,Games!I:I)</f>
        <v>0</v>
      </c>
      <c r="N608" s="0" t="n">
        <f aca="false">COUNTIF(Games!$A:$A,$A608)-M608</f>
        <v>1</v>
      </c>
    </row>
    <row r="609" customFormat="false" ht="15" hidden="false" customHeight="false" outlineLevel="0" collapsed="false">
      <c r="A609" s="0" t="s">
        <v>670</v>
      </c>
      <c r="B609" s="0" t="n">
        <f aca="false">SUMIF(Games!$A$2:$A$5969,$A609,Games!$I$2:$I$5969)+SUMIF(Games!$B$2:$B$5969,$A609,Games!$J$2:$J$5969)</f>
        <v>0</v>
      </c>
      <c r="C609" s="0" t="n">
        <f aca="false">COUNTIF(Games!$A:$A,$A609)+COUNTIF(Games!$B:$B,$A609)-B609</f>
        <v>1</v>
      </c>
      <c r="D609" s="0" t="n">
        <f aca="false">SUMIF(Games!$A$2:$A$5969,$A609,Games!$M$2:$M$5969)+SUMIF(Games!$B$2:$B$5969,$A609,Games!$K$2:$K$5969)</f>
        <v>10</v>
      </c>
      <c r="E609" s="0" t="n">
        <f aca="false">SUMIF(Games!$A$2:$A$5969,$A609,Games!$N$2:$N$5969)+SUMIF(Games!$B$2:$B$5969,$A609,Games!$L$2:$L$5969)</f>
        <v>21</v>
      </c>
      <c r="F609" s="0" t="n">
        <f aca="false">SUMIF(Games!$A$2:$A$5969,$A609,Games!$Q$2:$Q$5969)+SUMIF(Games!$B$2:$B$5969,$A609,Games!$O$2:$O$5969)</f>
        <v>459</v>
      </c>
      <c r="G609" s="0" t="n">
        <f aca="false">SUMIF(Games!$A$2:$A$5969,$A609,Games!$R$2:$R$5969)+SUMIF(Games!$B$2:$B$5969,$A609,Games!$P$2:$P$5969)</f>
        <v>493</v>
      </c>
      <c r="H609" s="0" t="n">
        <f aca="false">SUMIF(Games!$A$2:$A$5969,$A609,Games!$S$2:$S$5969)+SUMIF(Games!$B$2:$B$5969,$A609,Games!$T$2:$T$5969)</f>
        <v>-4.20967741935484</v>
      </c>
      <c r="I609" s="0" t="n">
        <f aca="false">SUMIF(Games!$A$2:$A$5969,$A609,Games!$E$2:$E$5969)+SUMIF(Games!$B$2:$B$5969,$A609,Games!$F$2:$F$5969)</f>
        <v>38</v>
      </c>
      <c r="J609" s="0" t="n">
        <f aca="false">SUMIF(Games!$A$2:$A$5969,$A609,Games!$F$2:$F$5969)+SUMIF(Games!$B$2:$B$5969,$A609,Games!$E$2:$E$5969)</f>
        <v>37</v>
      </c>
      <c r="K609" s="0" t="n">
        <f aca="false">SUMIF(Games!$A$2:$A$5969,$A609,Games!$G$2:$G$5969)+SUMIF(Games!$B$2:$B$5969,$A609,Games!$H$2:$H$5969)</f>
        <v>14</v>
      </c>
      <c r="L609" s="0" t="n">
        <f aca="false">SUMIF(Games!$A$2:$A$5969,$A609,Games!$H$2:$H$5969)+SUMIF(Games!$B$2:$B$5969,$A609,Games!$G$2:$G$5969)</f>
        <v>12</v>
      </c>
      <c r="M609" s="0" t="n">
        <f aca="false">SUMIF(Games!$A:$A,$A609,Games!I:I)</f>
        <v>0</v>
      </c>
      <c r="N609" s="0" t="n">
        <f aca="false">COUNTIF(Games!$A:$A,$A609)-M609</f>
        <v>1</v>
      </c>
    </row>
    <row r="610" customFormat="false" ht="15" hidden="false" customHeight="false" outlineLevel="0" collapsed="false">
      <c r="A610" s="0" t="s">
        <v>434</v>
      </c>
      <c r="B610" s="0" t="n">
        <f aca="false">SUMIF(Games!$A$2:$A$5969,$A610,Games!$I$2:$I$5969)+SUMIF(Games!$B$2:$B$5969,$A610,Games!$J$2:$J$5969)</f>
        <v>0</v>
      </c>
      <c r="C610" s="0" t="n">
        <f aca="false">COUNTIF(Games!$A:$A,$A610)+COUNTIF(Games!$B:$B,$A610)-B610</f>
        <v>3</v>
      </c>
      <c r="D610" s="0" t="n">
        <f aca="false">SUMIF(Games!$A$2:$A$5969,$A610,Games!$M$2:$M$5969)+SUMIF(Games!$B$2:$B$5969,$A610,Games!$K$2:$K$5969)</f>
        <v>54</v>
      </c>
      <c r="E610" s="0" t="n">
        <f aca="false">SUMIF(Games!$A$2:$A$5969,$A610,Games!$N$2:$N$5969)+SUMIF(Games!$B$2:$B$5969,$A610,Games!$L$2:$L$5969)</f>
        <v>48</v>
      </c>
      <c r="F610" s="0" t="n">
        <f aca="false">SUMIF(Games!$A$2:$A$5969,$A610,Games!$Q$2:$Q$5969)+SUMIF(Games!$B$2:$B$5969,$A610,Games!$O$2:$O$5969)</f>
        <v>1597</v>
      </c>
      <c r="G610" s="0" t="n">
        <f aca="false">SUMIF(Games!$A$2:$A$5969,$A610,Games!$R$2:$R$5969)+SUMIF(Games!$B$2:$B$5969,$A610,Games!$P$2:$P$5969)</f>
        <v>1574</v>
      </c>
      <c r="H610" s="0" t="n">
        <f aca="false">SUMIF(Games!$A$2:$A$5969,$A610,Games!$S$2:$S$5969)+SUMIF(Games!$B$2:$B$5969,$A610,Games!$T$2:$T$5969)</f>
        <v>-20.8980144806612</v>
      </c>
      <c r="I610" s="0" t="n">
        <f aca="false">SUMIF(Games!$A$2:$A$5969,$A610,Games!$E$2:$E$5969)+SUMIF(Games!$B$2:$B$5969,$A610,Games!$F$2:$F$5969)</f>
        <v>101</v>
      </c>
      <c r="J610" s="0" t="n">
        <f aca="false">SUMIF(Games!$A$2:$A$5969,$A610,Games!$F$2:$F$5969)+SUMIF(Games!$B$2:$B$5969,$A610,Games!$E$2:$E$5969)</f>
        <v>140</v>
      </c>
      <c r="K610" s="0" t="n">
        <f aca="false">SUMIF(Games!$A$2:$A$5969,$A610,Games!$G$2:$G$5969)+SUMIF(Games!$B$2:$B$5969,$A610,Games!$H$2:$H$5969)</f>
        <v>44</v>
      </c>
      <c r="L610" s="0" t="n">
        <f aca="false">SUMIF(Games!$A$2:$A$5969,$A610,Games!$H$2:$H$5969)+SUMIF(Games!$B$2:$B$5969,$A610,Games!$G$2:$G$5969)</f>
        <v>36</v>
      </c>
      <c r="M610" s="0" t="n">
        <f aca="false">SUMIF(Games!$A:$A,$A610,Games!I:I)</f>
        <v>0</v>
      </c>
      <c r="N610" s="0" t="n">
        <f aca="false">COUNTIF(Games!$A:$A,$A610)-M610</f>
        <v>3</v>
      </c>
    </row>
    <row r="611" customFormat="false" ht="15" hidden="false" customHeight="false" outlineLevel="0" collapsed="false">
      <c r="A611" s="0" t="s">
        <v>692</v>
      </c>
      <c r="B611" s="0" t="n">
        <f aca="false">SUMIF(Games!$A$2:$A$5969,$A611,Games!$I$2:$I$5969)+SUMIF(Games!$B$2:$B$5969,$A611,Games!$J$2:$J$5969)</f>
        <v>0</v>
      </c>
      <c r="C611" s="0" t="n">
        <f aca="false">COUNTIF(Games!$A:$A,$A611)+COUNTIF(Games!$B:$B,$A611)-B611</f>
        <v>1</v>
      </c>
      <c r="D611" s="0" t="n">
        <f aca="false">SUMIF(Games!$A$2:$A$5969,$A611,Games!$M$2:$M$5969)+SUMIF(Games!$B$2:$B$5969,$A611,Games!$K$2:$K$5969)</f>
        <v>15</v>
      </c>
      <c r="E611" s="0" t="n">
        <f aca="false">SUMIF(Games!$A$2:$A$5969,$A611,Games!$N$2:$N$5969)+SUMIF(Games!$B$2:$B$5969,$A611,Games!$L$2:$L$5969)</f>
        <v>18</v>
      </c>
      <c r="F611" s="0" t="n">
        <f aca="false">SUMIF(Games!$A$2:$A$5969,$A611,Games!$Q$2:$Q$5969)+SUMIF(Games!$B$2:$B$5969,$A611,Games!$O$2:$O$5969)</f>
        <v>537</v>
      </c>
      <c r="G611" s="0" t="n">
        <f aca="false">SUMIF(Games!$A$2:$A$5969,$A611,Games!$R$2:$R$5969)+SUMIF(Games!$B$2:$B$5969,$A611,Games!$P$2:$P$5969)</f>
        <v>476</v>
      </c>
      <c r="H611" s="0" t="n">
        <f aca="false">SUMIF(Games!$A$2:$A$5969,$A611,Games!$S$2:$S$5969)+SUMIF(Games!$B$2:$B$5969,$A611,Games!$T$2:$T$5969)</f>
        <v>-4.61347931436776</v>
      </c>
      <c r="I611" s="0" t="n">
        <f aca="false">SUMIF(Games!$A$2:$A$5969,$A611,Games!$E$2:$E$5969)+SUMIF(Games!$B$2:$B$5969,$A611,Games!$F$2:$F$5969)</f>
        <v>28</v>
      </c>
      <c r="J611" s="0" t="n">
        <f aca="false">SUMIF(Games!$A$2:$A$5969,$A611,Games!$F$2:$F$5969)+SUMIF(Games!$B$2:$B$5969,$A611,Games!$E$2:$E$5969)</f>
        <v>40</v>
      </c>
      <c r="K611" s="0" t="n">
        <f aca="false">SUMIF(Games!$A$2:$A$5969,$A611,Games!$G$2:$G$5969)+SUMIF(Games!$B$2:$B$5969,$A611,Games!$H$2:$H$5969)</f>
        <v>13</v>
      </c>
      <c r="L611" s="0" t="n">
        <f aca="false">SUMIF(Games!$A$2:$A$5969,$A611,Games!$H$2:$H$5969)+SUMIF(Games!$B$2:$B$5969,$A611,Games!$G$2:$G$5969)</f>
        <v>11</v>
      </c>
      <c r="M611" s="0" t="n">
        <f aca="false">SUMIF(Games!$A:$A,$A611,Games!I:I)</f>
        <v>0</v>
      </c>
      <c r="N611" s="0" t="n">
        <f aca="false">COUNTIF(Games!$A:$A,$A611)-M611</f>
        <v>1</v>
      </c>
    </row>
    <row r="612" customFormat="false" ht="15" hidden="false" customHeight="false" outlineLevel="0" collapsed="false">
      <c r="A612" s="0" t="s">
        <v>673</v>
      </c>
      <c r="B612" s="0" t="n">
        <f aca="false">SUMIF(Games!$A$2:$A$5969,$A612,Games!$I$2:$I$5969)+SUMIF(Games!$B$2:$B$5969,$A612,Games!$J$2:$J$5969)</f>
        <v>0</v>
      </c>
      <c r="C612" s="0" t="n">
        <f aca="false">COUNTIF(Games!$A:$A,$A612)+COUNTIF(Games!$B:$B,$A612)-B612</f>
        <v>1</v>
      </c>
      <c r="D612" s="0" t="n">
        <f aca="false">SUMIF(Games!$A$2:$A$5969,$A612,Games!$M$2:$M$5969)+SUMIF(Games!$B$2:$B$5969,$A612,Games!$K$2:$K$5969)</f>
        <v>11</v>
      </c>
      <c r="E612" s="0" t="n">
        <f aca="false">SUMIF(Games!$A$2:$A$5969,$A612,Games!$N$2:$N$5969)+SUMIF(Games!$B$2:$B$5969,$A612,Games!$L$2:$L$5969)</f>
        <v>17</v>
      </c>
      <c r="F612" s="0" t="n">
        <f aca="false">SUMIF(Games!$A$2:$A$5969,$A612,Games!$Q$2:$Q$5969)+SUMIF(Games!$B$2:$B$5969,$A612,Games!$O$2:$O$5969)</f>
        <v>411</v>
      </c>
      <c r="G612" s="0" t="n">
        <f aca="false">SUMIF(Games!$A$2:$A$5969,$A612,Games!$R$2:$R$5969)+SUMIF(Games!$B$2:$B$5969,$A612,Games!$P$2:$P$5969)</f>
        <v>413</v>
      </c>
      <c r="H612" s="0" t="n">
        <f aca="false">SUMIF(Games!$A$2:$A$5969,$A612,Games!$S$2:$S$5969)+SUMIF(Games!$B$2:$B$5969,$A612,Games!$T$2:$T$5969)</f>
        <v>-4.86893203883495</v>
      </c>
      <c r="I612" s="0" t="n">
        <f aca="false">SUMIF(Games!$A$2:$A$5969,$A612,Games!$E$2:$E$5969)+SUMIF(Games!$B$2:$B$5969,$A612,Games!$F$2:$F$5969)</f>
        <v>39</v>
      </c>
      <c r="J612" s="0" t="n">
        <f aca="false">SUMIF(Games!$A$2:$A$5969,$A612,Games!$F$2:$F$5969)+SUMIF(Games!$B$2:$B$5969,$A612,Games!$E$2:$E$5969)</f>
        <v>54</v>
      </c>
      <c r="K612" s="0" t="n">
        <f aca="false">SUMIF(Games!$A$2:$A$5969,$A612,Games!$G$2:$G$5969)+SUMIF(Games!$B$2:$B$5969,$A612,Games!$H$2:$H$5969)</f>
        <v>16</v>
      </c>
      <c r="L612" s="0" t="n">
        <f aca="false">SUMIF(Games!$A$2:$A$5969,$A612,Games!$H$2:$H$5969)+SUMIF(Games!$B$2:$B$5969,$A612,Games!$G$2:$G$5969)</f>
        <v>19</v>
      </c>
      <c r="M612" s="0" t="n">
        <f aca="false">SUMIF(Games!$A:$A,$A612,Games!I:I)</f>
        <v>0</v>
      </c>
      <c r="N612" s="0" t="n">
        <f aca="false">COUNTIF(Games!$A:$A,$A612)-M612</f>
        <v>1</v>
      </c>
    </row>
    <row r="613" customFormat="false" ht="15" hidden="false" customHeight="false" outlineLevel="0" collapsed="false">
      <c r="A613" s="0" t="s">
        <v>618</v>
      </c>
      <c r="B613" s="0" t="n">
        <f aca="false">SUMIF(Games!$A$2:$A$5969,$A613,Games!$I$2:$I$5969)+SUMIF(Games!$B$2:$B$5969,$A613,Games!$J$2:$J$5969)</f>
        <v>0</v>
      </c>
      <c r="C613" s="0" t="n">
        <f aca="false">COUNTIF(Games!$A:$A,$A613)+COUNTIF(Games!$B:$B,$A613)-B613</f>
        <v>2</v>
      </c>
      <c r="D613" s="0" t="n">
        <f aca="false">SUMIF(Games!$A$2:$A$5969,$A613,Games!$M$2:$M$5969)+SUMIF(Games!$B$2:$B$5969,$A613,Games!$K$2:$K$5969)</f>
        <v>18</v>
      </c>
      <c r="E613" s="0" t="n">
        <f aca="false">SUMIF(Games!$A$2:$A$5969,$A613,Games!$N$2:$N$5969)+SUMIF(Games!$B$2:$B$5969,$A613,Games!$L$2:$L$5969)</f>
        <v>39</v>
      </c>
      <c r="F613" s="0" t="n">
        <f aca="false">SUMIF(Games!$A$2:$A$5969,$A613,Games!$Q$2:$Q$5969)+SUMIF(Games!$B$2:$B$5969,$A613,Games!$O$2:$O$5969)</f>
        <v>804</v>
      </c>
      <c r="G613" s="0" t="n">
        <f aca="false">SUMIF(Games!$A$2:$A$5969,$A613,Games!$R$2:$R$5969)+SUMIF(Games!$B$2:$B$5969,$A613,Games!$P$2:$P$5969)</f>
        <v>830</v>
      </c>
      <c r="H613" s="0" t="n">
        <f aca="false">SUMIF(Games!$A$2:$A$5969,$A613,Games!$S$2:$S$5969)+SUMIF(Games!$B$2:$B$5969,$A613,Games!$T$2:$T$5969)</f>
        <v>-20.0545049705122</v>
      </c>
      <c r="I613" s="0" t="n">
        <f aca="false">SUMIF(Games!$A$2:$A$5969,$A613,Games!$E$2:$E$5969)+SUMIF(Games!$B$2:$B$5969,$A613,Games!$F$2:$F$5969)</f>
        <v>63</v>
      </c>
      <c r="J613" s="0" t="n">
        <f aca="false">SUMIF(Games!$A$2:$A$5969,$A613,Games!$F$2:$F$5969)+SUMIF(Games!$B$2:$B$5969,$A613,Games!$E$2:$E$5969)</f>
        <v>84</v>
      </c>
      <c r="K613" s="0" t="n">
        <f aca="false">SUMIF(Games!$A$2:$A$5969,$A613,Games!$G$2:$G$5969)+SUMIF(Games!$B$2:$B$5969,$A613,Games!$H$2:$H$5969)</f>
        <v>37</v>
      </c>
      <c r="L613" s="0" t="n">
        <f aca="false">SUMIF(Games!$A$2:$A$5969,$A613,Games!$H$2:$H$5969)+SUMIF(Games!$B$2:$B$5969,$A613,Games!$G$2:$G$5969)</f>
        <v>22</v>
      </c>
      <c r="M613" s="0" t="n">
        <f aca="false">SUMIF(Games!$A:$A,$A613,Games!I:I)</f>
        <v>0</v>
      </c>
      <c r="N613" s="0" t="n">
        <f aca="false">COUNTIF(Games!$A:$A,$A613)-M613</f>
        <v>2</v>
      </c>
    </row>
    <row r="614" customFormat="false" ht="15" hidden="false" customHeight="false" outlineLevel="0" collapsed="false">
      <c r="A614" s="0" t="s">
        <v>658</v>
      </c>
      <c r="B614" s="0" t="n">
        <f aca="false">SUMIF(Games!$A$2:$A$5969,$A614,Games!$I$2:$I$5969)+SUMIF(Games!$B$2:$B$5969,$A614,Games!$J$2:$J$5969)</f>
        <v>0</v>
      </c>
      <c r="C614" s="0" t="n">
        <f aca="false">COUNTIF(Games!$A:$A,$A614)+COUNTIF(Games!$B:$B,$A614)-B614</f>
        <v>1</v>
      </c>
      <c r="D614" s="0" t="n">
        <f aca="false">SUMIF(Games!$A$2:$A$5969,$A614,Games!$M$2:$M$5969)+SUMIF(Games!$B$2:$B$5969,$A614,Games!$K$2:$K$5969)</f>
        <v>10</v>
      </c>
      <c r="E614" s="0" t="n">
        <f aca="false">SUMIF(Games!$A$2:$A$5969,$A614,Games!$N$2:$N$5969)+SUMIF(Games!$B$2:$B$5969,$A614,Games!$L$2:$L$5969)</f>
        <v>22</v>
      </c>
      <c r="F614" s="0" t="n">
        <f aca="false">SUMIF(Games!$A$2:$A$5969,$A614,Games!$Q$2:$Q$5969)+SUMIF(Games!$B$2:$B$5969,$A614,Games!$O$2:$O$5969)</f>
        <v>520</v>
      </c>
      <c r="G614" s="0" t="n">
        <f aca="false">SUMIF(Games!$A$2:$A$5969,$A614,Games!$R$2:$R$5969)+SUMIF(Games!$B$2:$B$5969,$A614,Games!$P$2:$P$5969)</f>
        <v>472</v>
      </c>
      <c r="H614" s="0" t="n">
        <f aca="false">SUMIF(Games!$A$2:$A$5969,$A614,Games!$S$2:$S$5969)+SUMIF(Games!$B$2:$B$5969,$A614,Games!$T$2:$T$5969)</f>
        <v>-9.81350806451613</v>
      </c>
      <c r="I614" s="0" t="n">
        <f aca="false">SUMIF(Games!$A$2:$A$5969,$A614,Games!$E$2:$E$5969)+SUMIF(Games!$B$2:$B$5969,$A614,Games!$F$2:$F$5969)</f>
        <v>30</v>
      </c>
      <c r="J614" s="0" t="n">
        <f aca="false">SUMIF(Games!$A$2:$A$5969,$A614,Games!$F$2:$F$5969)+SUMIF(Games!$B$2:$B$5969,$A614,Games!$E$2:$E$5969)</f>
        <v>40</v>
      </c>
      <c r="K614" s="0" t="n">
        <f aca="false">SUMIF(Games!$A$2:$A$5969,$A614,Games!$G$2:$G$5969)+SUMIF(Games!$B$2:$B$5969,$A614,Games!$H$2:$H$5969)</f>
        <v>24</v>
      </c>
      <c r="L614" s="0" t="n">
        <f aca="false">SUMIF(Games!$A$2:$A$5969,$A614,Games!$H$2:$H$5969)+SUMIF(Games!$B$2:$B$5969,$A614,Games!$G$2:$G$5969)</f>
        <v>15</v>
      </c>
      <c r="M614" s="0" t="n">
        <f aca="false">SUMIF(Games!$A:$A,$A614,Games!I:I)</f>
        <v>0</v>
      </c>
      <c r="N614" s="0" t="n">
        <f aca="false">COUNTIF(Games!$A:$A,$A614)-M614</f>
        <v>1</v>
      </c>
    </row>
    <row r="615" customFormat="false" ht="15" hidden="false" customHeight="false" outlineLevel="0" collapsed="false">
      <c r="A615" s="0" t="s">
        <v>542</v>
      </c>
      <c r="B615" s="0" t="n">
        <f aca="false">SUMIF(Games!$A$2:$A$5969,$A615,Games!$I$2:$I$5969)+SUMIF(Games!$B$2:$B$5969,$A615,Games!$J$2:$J$5969)</f>
        <v>0</v>
      </c>
      <c r="C615" s="0" t="n">
        <f aca="false">COUNTIF(Games!$A:$A,$A615)+COUNTIF(Games!$B:$B,$A615)-B615</f>
        <v>1</v>
      </c>
      <c r="D615" s="0" t="n">
        <f aca="false">SUMIF(Games!$A$2:$A$5969,$A615,Games!$M$2:$M$5969)+SUMIF(Games!$B$2:$B$5969,$A615,Games!$K$2:$K$5969)</f>
        <v>25</v>
      </c>
      <c r="E615" s="0" t="n">
        <f aca="false">SUMIF(Games!$A$2:$A$5969,$A615,Games!$N$2:$N$5969)+SUMIF(Games!$B$2:$B$5969,$A615,Games!$L$2:$L$5969)</f>
        <v>10</v>
      </c>
      <c r="F615" s="0" t="n">
        <f aca="false">SUMIF(Games!$A$2:$A$5969,$A615,Games!$Q$2:$Q$5969)+SUMIF(Games!$B$2:$B$5969,$A615,Games!$O$2:$O$5969)</f>
        <v>543</v>
      </c>
      <c r="G615" s="0" t="n">
        <f aca="false">SUMIF(Games!$A$2:$A$5969,$A615,Games!$R$2:$R$5969)+SUMIF(Games!$B$2:$B$5969,$A615,Games!$P$2:$P$5969)</f>
        <v>561</v>
      </c>
      <c r="H615" s="0" t="n">
        <f aca="false">SUMIF(Games!$A$2:$A$5969,$A615,Games!$S$2:$S$5969)+SUMIF(Games!$B$2:$B$5969,$A615,Games!$T$2:$T$5969)</f>
        <v>-3.48447204968944</v>
      </c>
      <c r="I615" s="0" t="n">
        <f aca="false">SUMIF(Games!$A$2:$A$5969,$A615,Games!$E$2:$E$5969)+SUMIF(Games!$B$2:$B$5969,$A615,Games!$F$2:$F$5969)</f>
        <v>31</v>
      </c>
      <c r="J615" s="0" t="n">
        <f aca="false">SUMIF(Games!$A$2:$A$5969,$A615,Games!$F$2:$F$5969)+SUMIF(Games!$B$2:$B$5969,$A615,Games!$E$2:$E$5969)</f>
        <v>41</v>
      </c>
      <c r="K615" s="0" t="n">
        <f aca="false">SUMIF(Games!$A$2:$A$5969,$A615,Games!$G$2:$G$5969)+SUMIF(Games!$B$2:$B$5969,$A615,Games!$H$2:$H$5969)</f>
        <v>23</v>
      </c>
      <c r="L615" s="0" t="n">
        <f aca="false">SUMIF(Games!$A$2:$A$5969,$A615,Games!$H$2:$H$5969)+SUMIF(Games!$B$2:$B$5969,$A615,Games!$G$2:$G$5969)</f>
        <v>12</v>
      </c>
      <c r="M615" s="0" t="n">
        <f aca="false">SUMIF(Games!$A:$A,$A615,Games!I:I)</f>
        <v>0</v>
      </c>
      <c r="N615" s="0" t="n">
        <f aca="false">COUNTIF(Games!$A:$A,$A615)-M615</f>
        <v>1</v>
      </c>
    </row>
    <row r="616" customFormat="false" ht="15" hidden="false" customHeight="false" outlineLevel="0" collapsed="false">
      <c r="A616" s="0" t="s">
        <v>450</v>
      </c>
      <c r="B616" s="0" t="n">
        <f aca="false">SUMIF(Games!$A$2:$A$5969,$A616,Games!$I$2:$I$5969)+SUMIF(Games!$B$2:$B$5969,$A616,Games!$J$2:$J$5969)</f>
        <v>0</v>
      </c>
      <c r="C616" s="0" t="n">
        <f aca="false">COUNTIF(Games!$A:$A,$A616)+COUNTIF(Games!$B:$B,$A616)-B616</f>
        <v>7</v>
      </c>
      <c r="D616" s="0" t="n">
        <f aca="false">SUMIF(Games!$A$2:$A$5969,$A616,Games!$M$2:$M$5969)+SUMIF(Games!$B$2:$B$5969,$A616,Games!$K$2:$K$5969)</f>
        <v>110</v>
      </c>
      <c r="E616" s="0" t="n">
        <f aca="false">SUMIF(Games!$A$2:$A$5969,$A616,Games!$N$2:$N$5969)+SUMIF(Games!$B$2:$B$5969,$A616,Games!$L$2:$L$5969)</f>
        <v>119</v>
      </c>
      <c r="F616" s="0" t="n">
        <f aca="false">SUMIF(Games!$A$2:$A$5969,$A616,Games!$Q$2:$Q$5969)+SUMIF(Games!$B$2:$B$5969,$A616,Games!$O$2:$O$5969)</f>
        <v>3474</v>
      </c>
      <c r="G616" s="0" t="n">
        <f aca="false">SUMIF(Games!$A$2:$A$5969,$A616,Games!$R$2:$R$5969)+SUMIF(Games!$B$2:$B$5969,$A616,Games!$P$2:$P$5969)</f>
        <v>3520</v>
      </c>
      <c r="H616" s="0" t="n">
        <f aca="false">SUMIF(Games!$A$2:$A$5969,$A616,Games!$S$2:$S$5969)+SUMIF(Games!$B$2:$B$5969,$A616,Games!$T$2:$T$5969)</f>
        <v>-55.2913494931589</v>
      </c>
      <c r="I616" s="0" t="n">
        <f aca="false">SUMIF(Games!$A$2:$A$5969,$A616,Games!$E$2:$E$5969)+SUMIF(Games!$B$2:$B$5969,$A616,Games!$F$2:$F$5969)</f>
        <v>178</v>
      </c>
      <c r="J616" s="0" t="n">
        <f aca="false">SUMIF(Games!$A$2:$A$5969,$A616,Games!$F$2:$F$5969)+SUMIF(Games!$B$2:$B$5969,$A616,Games!$E$2:$E$5969)</f>
        <v>357</v>
      </c>
      <c r="K616" s="0" t="n">
        <f aca="false">SUMIF(Games!$A$2:$A$5969,$A616,Games!$G$2:$G$5969)+SUMIF(Games!$B$2:$B$5969,$A616,Games!$H$2:$H$5969)</f>
        <v>173</v>
      </c>
      <c r="L616" s="0" t="n">
        <f aca="false">SUMIF(Games!$A$2:$A$5969,$A616,Games!$H$2:$H$5969)+SUMIF(Games!$B$2:$B$5969,$A616,Games!$G$2:$G$5969)</f>
        <v>73</v>
      </c>
      <c r="M616" s="0" t="n">
        <f aca="false">SUMIF(Games!$A:$A,$A616,Games!I:I)</f>
        <v>0</v>
      </c>
      <c r="N616" s="0" t="n">
        <f aca="false">COUNTIF(Games!$A:$A,$A616)-M616</f>
        <v>7</v>
      </c>
    </row>
    <row r="617" customFormat="false" ht="15" hidden="false" customHeight="false" outlineLevel="0" collapsed="false">
      <c r="A617" s="0" t="s">
        <v>625</v>
      </c>
      <c r="B617" s="0" t="n">
        <f aca="false">SUMIF(Games!$A$2:$A$5969,$A617,Games!$I$2:$I$5969)+SUMIF(Games!$B$2:$B$5969,$A617,Games!$J$2:$J$5969)</f>
        <v>0</v>
      </c>
      <c r="C617" s="0" t="n">
        <f aca="false">COUNTIF(Games!$A:$A,$A617)+COUNTIF(Games!$B:$B,$A617)-B617</f>
        <v>1</v>
      </c>
      <c r="D617" s="0" t="n">
        <f aca="false">SUMIF(Games!$A$2:$A$5969,$A617,Games!$M$2:$M$5969)+SUMIF(Games!$B$2:$B$5969,$A617,Games!$K$2:$K$5969)</f>
        <v>17</v>
      </c>
      <c r="E617" s="0" t="n">
        <f aca="false">SUMIF(Games!$A$2:$A$5969,$A617,Games!$N$2:$N$5969)+SUMIF(Games!$B$2:$B$5969,$A617,Games!$L$2:$L$5969)</f>
        <v>14</v>
      </c>
      <c r="F617" s="0" t="n">
        <f aca="false">SUMIF(Games!$A$2:$A$5969,$A617,Games!$Q$2:$Q$5969)+SUMIF(Games!$B$2:$B$5969,$A617,Games!$O$2:$O$5969)</f>
        <v>412</v>
      </c>
      <c r="G617" s="0" t="n">
        <f aca="false">SUMIF(Games!$A$2:$A$5969,$A617,Games!$R$2:$R$5969)+SUMIF(Games!$B$2:$B$5969,$A617,Games!$P$2:$P$5969)</f>
        <v>578</v>
      </c>
      <c r="H617" s="0" t="n">
        <f aca="false">SUMIF(Games!$A$2:$A$5969,$A617,Games!$S$2:$S$5969)+SUMIF(Games!$B$2:$B$5969,$A617,Games!$T$2:$T$5969)</f>
        <v>-4.21870316063864</v>
      </c>
      <c r="I617" s="0" t="n">
        <f aca="false">SUMIF(Games!$A$2:$A$5969,$A617,Games!$E$2:$E$5969)+SUMIF(Games!$B$2:$B$5969,$A617,Games!$F$2:$F$5969)</f>
        <v>36</v>
      </c>
      <c r="J617" s="0" t="n">
        <f aca="false">SUMIF(Games!$A$2:$A$5969,$A617,Games!$F$2:$F$5969)+SUMIF(Games!$B$2:$B$5969,$A617,Games!$E$2:$E$5969)</f>
        <v>39</v>
      </c>
      <c r="K617" s="0" t="n">
        <f aca="false">SUMIF(Games!$A$2:$A$5969,$A617,Games!$G$2:$G$5969)+SUMIF(Games!$B$2:$B$5969,$A617,Games!$H$2:$H$5969)</f>
        <v>17</v>
      </c>
      <c r="L617" s="0" t="n">
        <f aca="false">SUMIF(Games!$A$2:$A$5969,$A617,Games!$H$2:$H$5969)+SUMIF(Games!$B$2:$B$5969,$A617,Games!$G$2:$G$5969)</f>
        <v>11</v>
      </c>
      <c r="M617" s="0" t="n">
        <f aca="false">SUMIF(Games!$A:$A,$A617,Games!I:I)</f>
        <v>0</v>
      </c>
      <c r="N617" s="0" t="n">
        <f aca="false">COUNTIF(Games!$A:$A,$A617)-M617</f>
        <v>1</v>
      </c>
    </row>
    <row r="618" customFormat="false" ht="15" hidden="false" customHeight="false" outlineLevel="0" collapsed="false">
      <c r="A618" s="0" t="s">
        <v>403</v>
      </c>
      <c r="B618" s="0" t="n">
        <f aca="false">SUMIF(Games!$A$2:$A$5969,$A618,Games!$I$2:$I$5969)+SUMIF(Games!$B$2:$B$5969,$A618,Games!$J$2:$J$5969)</f>
        <v>0</v>
      </c>
      <c r="C618" s="0" t="n">
        <f aca="false">COUNTIF(Games!$A:$A,$A618)+COUNTIF(Games!$B:$B,$A618)-B618</f>
        <v>1</v>
      </c>
      <c r="D618" s="0" t="n">
        <f aca="false">SUMIF(Games!$A$2:$A$5969,$A618,Games!$M$2:$M$5969)+SUMIF(Games!$B$2:$B$5969,$A618,Games!$K$2:$K$5969)</f>
        <v>25</v>
      </c>
      <c r="E618" s="0" t="n">
        <f aca="false">SUMIF(Games!$A$2:$A$5969,$A618,Games!$N$2:$N$5969)+SUMIF(Games!$B$2:$B$5969,$A618,Games!$L$2:$L$5969)</f>
        <v>8</v>
      </c>
      <c r="F618" s="0" t="n">
        <f aca="false">SUMIF(Games!$A$2:$A$5969,$A618,Games!$Q$2:$Q$5969)+SUMIF(Games!$B$2:$B$5969,$A618,Games!$O$2:$O$5969)</f>
        <v>610</v>
      </c>
      <c r="G618" s="0" t="n">
        <f aca="false">SUMIF(Games!$A$2:$A$5969,$A618,Games!$R$2:$R$5969)+SUMIF(Games!$B$2:$B$5969,$A618,Games!$P$2:$P$5969)</f>
        <v>461</v>
      </c>
      <c r="H618" s="0" t="n">
        <f aca="false">SUMIF(Games!$A$2:$A$5969,$A618,Games!$S$2:$S$5969)+SUMIF(Games!$B$2:$B$5969,$A618,Games!$T$2:$T$5969)</f>
        <v>-3.1304643069349</v>
      </c>
      <c r="I618" s="0" t="n">
        <f aca="false">SUMIF(Games!$A$2:$A$5969,$A618,Games!$E$2:$E$5969)+SUMIF(Games!$B$2:$B$5969,$A618,Games!$F$2:$F$5969)</f>
        <v>27</v>
      </c>
      <c r="J618" s="0" t="n">
        <f aca="false">SUMIF(Games!$A$2:$A$5969,$A618,Games!$F$2:$F$5969)+SUMIF(Games!$B$2:$B$5969,$A618,Games!$E$2:$E$5969)</f>
        <v>40</v>
      </c>
      <c r="K618" s="0" t="n">
        <f aca="false">SUMIF(Games!$A$2:$A$5969,$A618,Games!$G$2:$G$5969)+SUMIF(Games!$B$2:$B$5969,$A618,Games!$H$2:$H$5969)</f>
        <v>22</v>
      </c>
      <c r="L618" s="0" t="n">
        <f aca="false">SUMIF(Games!$A$2:$A$5969,$A618,Games!$H$2:$H$5969)+SUMIF(Games!$B$2:$B$5969,$A618,Games!$G$2:$G$5969)</f>
        <v>8</v>
      </c>
      <c r="M618" s="0" t="n">
        <f aca="false">SUMIF(Games!$A:$A,$A618,Games!I:I)</f>
        <v>0</v>
      </c>
      <c r="N618" s="0" t="n">
        <f aca="false">COUNTIF(Games!$A:$A,$A618)-M618</f>
        <v>1</v>
      </c>
    </row>
    <row r="619" customFormat="false" ht="15" hidden="false" customHeight="false" outlineLevel="0" collapsed="false">
      <c r="A619" s="0" t="s">
        <v>478</v>
      </c>
      <c r="B619" s="0" t="n">
        <f aca="false">SUMIF(Games!$A$2:$A$5969,$A619,Games!$I$2:$I$5969)+SUMIF(Games!$B$2:$B$5969,$A619,Games!$J$2:$J$5969)</f>
        <v>0</v>
      </c>
      <c r="C619" s="0" t="n">
        <f aca="false">COUNTIF(Games!$A:$A,$A619)+COUNTIF(Games!$B:$B,$A619)-B619</f>
        <v>1</v>
      </c>
      <c r="D619" s="0" t="n">
        <f aca="false">SUMIF(Games!$A$2:$A$5969,$A619,Games!$M$2:$M$5969)+SUMIF(Games!$B$2:$B$5969,$A619,Games!$K$2:$K$5969)</f>
        <v>7</v>
      </c>
      <c r="E619" s="0" t="n">
        <f aca="false">SUMIF(Games!$A$2:$A$5969,$A619,Games!$N$2:$N$5969)+SUMIF(Games!$B$2:$B$5969,$A619,Games!$L$2:$L$5969)</f>
        <v>21</v>
      </c>
      <c r="F619" s="0" t="n">
        <f aca="false">SUMIF(Games!$A$2:$A$5969,$A619,Games!$Q$2:$Q$5969)+SUMIF(Games!$B$2:$B$5969,$A619,Games!$O$2:$O$5969)</f>
        <v>401</v>
      </c>
      <c r="G619" s="0" t="n">
        <f aca="false">SUMIF(Games!$A$2:$A$5969,$A619,Games!$R$2:$R$5969)+SUMIF(Games!$B$2:$B$5969,$A619,Games!$P$2:$P$5969)</f>
        <v>384</v>
      </c>
      <c r="H619" s="0" t="n">
        <f aca="false">SUMIF(Games!$A$2:$A$5969,$A619,Games!$S$2:$S$5969)+SUMIF(Games!$B$2:$B$5969,$A619,Games!$T$2:$T$5969)</f>
        <v>-11.0063694267516</v>
      </c>
      <c r="I619" s="0" t="n">
        <f aca="false">SUMIF(Games!$A$2:$A$5969,$A619,Games!$E$2:$E$5969)+SUMIF(Games!$B$2:$B$5969,$A619,Games!$F$2:$F$5969)</f>
        <v>37</v>
      </c>
      <c r="J619" s="0" t="n">
        <f aca="false">SUMIF(Games!$A$2:$A$5969,$A619,Games!$F$2:$F$5969)+SUMIF(Games!$B$2:$B$5969,$A619,Games!$E$2:$E$5969)</f>
        <v>56</v>
      </c>
      <c r="K619" s="0" t="n">
        <f aca="false">SUMIF(Games!$A$2:$A$5969,$A619,Games!$G$2:$G$5969)+SUMIF(Games!$B$2:$B$5969,$A619,Games!$H$2:$H$5969)</f>
        <v>21</v>
      </c>
      <c r="L619" s="0" t="n">
        <f aca="false">SUMIF(Games!$A$2:$A$5969,$A619,Games!$H$2:$H$5969)+SUMIF(Games!$B$2:$B$5969,$A619,Games!$G$2:$G$5969)</f>
        <v>10</v>
      </c>
      <c r="M619" s="0" t="n">
        <f aca="false">SUMIF(Games!$A:$A,$A619,Games!I:I)</f>
        <v>0</v>
      </c>
      <c r="N619" s="0" t="n">
        <f aca="false">COUNTIF(Games!$A:$A,$A619)-M619</f>
        <v>1</v>
      </c>
    </row>
    <row r="620" customFormat="false" ht="15" hidden="false" customHeight="false" outlineLevel="0" collapsed="false">
      <c r="A620" s="0" t="s">
        <v>551</v>
      </c>
      <c r="B620" s="0" t="n">
        <f aca="false">SUMIF(Games!$A$2:$A$5969,$A620,Games!$I$2:$I$5969)+SUMIF(Games!$B$2:$B$5969,$A620,Games!$J$2:$J$5969)</f>
        <v>0</v>
      </c>
      <c r="C620" s="0" t="n">
        <f aca="false">COUNTIF(Games!$A:$A,$A620)+COUNTIF(Games!$B:$B,$A620)-B620</f>
        <v>4</v>
      </c>
      <c r="D620" s="0" t="n">
        <f aca="false">SUMIF(Games!$A$2:$A$5969,$A620,Games!$M$2:$M$5969)+SUMIF(Games!$B$2:$B$5969,$A620,Games!$K$2:$K$5969)</f>
        <v>54</v>
      </c>
      <c r="E620" s="0" t="n">
        <f aca="false">SUMIF(Games!$A$2:$A$5969,$A620,Games!$N$2:$N$5969)+SUMIF(Games!$B$2:$B$5969,$A620,Games!$L$2:$L$5969)</f>
        <v>76</v>
      </c>
      <c r="F620" s="0" t="n">
        <f aca="false">SUMIF(Games!$A$2:$A$5969,$A620,Games!$Q$2:$Q$5969)+SUMIF(Games!$B$2:$B$5969,$A620,Games!$O$2:$O$5969)</f>
        <v>1994</v>
      </c>
      <c r="G620" s="0" t="n">
        <f aca="false">SUMIF(Games!$A$2:$A$5969,$A620,Games!$R$2:$R$5969)+SUMIF(Games!$B$2:$B$5969,$A620,Games!$P$2:$P$5969)</f>
        <v>1904</v>
      </c>
      <c r="H620" s="0" t="n">
        <f aca="false">SUMIF(Games!$A$2:$A$5969,$A620,Games!$S$2:$S$5969)+SUMIF(Games!$B$2:$B$5969,$A620,Games!$T$2:$T$5969)</f>
        <v>-33.4090634146447</v>
      </c>
      <c r="I620" s="0" t="n">
        <f aca="false">SUMIF(Games!$A$2:$A$5969,$A620,Games!$E$2:$E$5969)+SUMIF(Games!$B$2:$B$5969,$A620,Games!$F$2:$F$5969)</f>
        <v>123</v>
      </c>
      <c r="J620" s="0" t="n">
        <f aca="false">SUMIF(Games!$A$2:$A$5969,$A620,Games!$F$2:$F$5969)+SUMIF(Games!$B$2:$B$5969,$A620,Games!$E$2:$E$5969)</f>
        <v>173</v>
      </c>
      <c r="K620" s="0" t="n">
        <f aca="false">SUMIF(Games!$A$2:$A$5969,$A620,Games!$G$2:$G$5969)+SUMIF(Games!$B$2:$B$5969,$A620,Games!$H$2:$H$5969)</f>
        <v>103</v>
      </c>
      <c r="L620" s="0" t="n">
        <f aca="false">SUMIF(Games!$A$2:$A$5969,$A620,Games!$H$2:$H$5969)+SUMIF(Games!$B$2:$B$5969,$A620,Games!$G$2:$G$5969)</f>
        <v>57</v>
      </c>
      <c r="M620" s="0" t="n">
        <f aca="false">SUMIF(Games!$A:$A,$A620,Games!I:I)</f>
        <v>0</v>
      </c>
      <c r="N620" s="0" t="n">
        <f aca="false">COUNTIF(Games!$A:$A,$A620)-M620</f>
        <v>4</v>
      </c>
    </row>
    <row r="621" customFormat="false" ht="15" hidden="false" customHeight="false" outlineLevel="0" collapsed="false">
      <c r="A621" s="0" t="s">
        <v>480</v>
      </c>
      <c r="B621" s="0" t="n">
        <f aca="false">SUMIF(Games!$A$2:$A$5969,$A621,Games!$I$2:$I$5969)+SUMIF(Games!$B$2:$B$5969,$A621,Games!$J$2:$J$5969)</f>
        <v>0</v>
      </c>
      <c r="C621" s="0" t="n">
        <f aca="false">COUNTIF(Games!$A:$A,$A621)+COUNTIF(Games!$B:$B,$A621)-B621</f>
        <v>2</v>
      </c>
      <c r="D621" s="0" t="n">
        <f aca="false">SUMIF(Games!$A$2:$A$5969,$A621,Games!$M$2:$M$5969)+SUMIF(Games!$B$2:$B$5969,$A621,Games!$K$2:$K$5969)</f>
        <v>35</v>
      </c>
      <c r="E621" s="0" t="n">
        <f aca="false">SUMIF(Games!$A$2:$A$5969,$A621,Games!$N$2:$N$5969)+SUMIF(Games!$B$2:$B$5969,$A621,Games!$L$2:$L$5969)</f>
        <v>33</v>
      </c>
      <c r="F621" s="0" t="n">
        <f aca="false">SUMIF(Games!$A$2:$A$5969,$A621,Games!$Q$2:$Q$5969)+SUMIF(Games!$B$2:$B$5969,$A621,Games!$O$2:$O$5969)</f>
        <v>1073</v>
      </c>
      <c r="G621" s="0" t="n">
        <f aca="false">SUMIF(Games!$A$2:$A$5969,$A621,Games!$R$2:$R$5969)+SUMIF(Games!$B$2:$B$5969,$A621,Games!$P$2:$P$5969)</f>
        <v>1039</v>
      </c>
      <c r="H621" s="0" t="n">
        <f aca="false">SUMIF(Games!$A$2:$A$5969,$A621,Games!$S$2:$S$5969)+SUMIF(Games!$B$2:$B$5969,$A621,Games!$T$2:$T$5969)</f>
        <v>-14.2886209244024</v>
      </c>
      <c r="I621" s="0" t="n">
        <f aca="false">SUMIF(Games!$A$2:$A$5969,$A621,Games!$E$2:$E$5969)+SUMIF(Games!$B$2:$B$5969,$A621,Games!$F$2:$F$5969)</f>
        <v>52</v>
      </c>
      <c r="J621" s="0" t="n">
        <f aca="false">SUMIF(Games!$A$2:$A$5969,$A621,Games!$F$2:$F$5969)+SUMIF(Games!$B$2:$B$5969,$A621,Games!$E$2:$E$5969)</f>
        <v>93</v>
      </c>
      <c r="K621" s="0" t="n">
        <f aca="false">SUMIF(Games!$A$2:$A$5969,$A621,Games!$G$2:$G$5969)+SUMIF(Games!$B$2:$B$5969,$A621,Games!$H$2:$H$5969)</f>
        <v>45</v>
      </c>
      <c r="L621" s="0" t="n">
        <f aca="false">SUMIF(Games!$A$2:$A$5969,$A621,Games!$H$2:$H$5969)+SUMIF(Games!$B$2:$B$5969,$A621,Games!$G$2:$G$5969)</f>
        <v>27</v>
      </c>
      <c r="M621" s="0" t="n">
        <f aca="false">SUMIF(Games!$A:$A,$A621,Games!I:I)</f>
        <v>0</v>
      </c>
      <c r="N621" s="0" t="n">
        <f aca="false">COUNTIF(Games!$A:$A,$A621)-M621</f>
        <v>2</v>
      </c>
    </row>
    <row r="622" customFormat="false" ht="15" hidden="false" customHeight="false" outlineLevel="0" collapsed="false">
      <c r="A622" s="0" t="s">
        <v>683</v>
      </c>
      <c r="B622" s="0" t="n">
        <f aca="false">SUMIF(Games!$A$2:$A$5969,$A622,Games!$I$2:$I$5969)+SUMIF(Games!$B$2:$B$5969,$A622,Games!$J$2:$J$5969)</f>
        <v>0</v>
      </c>
      <c r="C622" s="0" t="n">
        <f aca="false">COUNTIF(Games!$A:$A,$A622)+COUNTIF(Games!$B:$B,$A622)-B622</f>
        <v>1</v>
      </c>
      <c r="D622" s="0" t="n">
        <f aca="false">SUMIF(Games!$A$2:$A$5969,$A622,Games!$M$2:$M$5969)+SUMIF(Games!$B$2:$B$5969,$A622,Games!$K$2:$K$5969)</f>
        <v>25</v>
      </c>
      <c r="E622" s="0" t="n">
        <f aca="false">SUMIF(Games!$A$2:$A$5969,$A622,Games!$N$2:$N$5969)+SUMIF(Games!$B$2:$B$5969,$A622,Games!$L$2:$L$5969)</f>
        <v>8</v>
      </c>
      <c r="F622" s="0" t="n">
        <f aca="false">SUMIF(Games!$A$2:$A$5969,$A622,Games!$Q$2:$Q$5969)+SUMIF(Games!$B$2:$B$5969,$A622,Games!$O$2:$O$5969)</f>
        <v>509</v>
      </c>
      <c r="G622" s="0" t="n">
        <f aca="false">SUMIF(Games!$A$2:$A$5969,$A622,Games!$R$2:$R$5969)+SUMIF(Games!$B$2:$B$5969,$A622,Games!$P$2:$P$5969)</f>
        <v>506</v>
      </c>
      <c r="H622" s="0" t="n">
        <f aca="false">SUMIF(Games!$A$2:$A$5969,$A622,Games!$S$2:$S$5969)+SUMIF(Games!$B$2:$B$5969,$A622,Games!$T$2:$T$5969)</f>
        <v>-2.29622331691297</v>
      </c>
      <c r="I622" s="0" t="n">
        <f aca="false">SUMIF(Games!$A$2:$A$5969,$A622,Games!$E$2:$E$5969)+SUMIF(Games!$B$2:$B$5969,$A622,Games!$F$2:$F$5969)</f>
        <v>36</v>
      </c>
      <c r="J622" s="0" t="n">
        <f aca="false">SUMIF(Games!$A$2:$A$5969,$A622,Games!$F$2:$F$5969)+SUMIF(Games!$B$2:$B$5969,$A622,Games!$E$2:$E$5969)</f>
        <v>45</v>
      </c>
      <c r="K622" s="0" t="n">
        <f aca="false">SUMIF(Games!$A$2:$A$5969,$A622,Games!$G$2:$G$5969)+SUMIF(Games!$B$2:$B$5969,$A622,Games!$H$2:$H$5969)</f>
        <v>16</v>
      </c>
      <c r="L622" s="0" t="n">
        <f aca="false">SUMIF(Games!$A$2:$A$5969,$A622,Games!$H$2:$H$5969)+SUMIF(Games!$B$2:$B$5969,$A622,Games!$G$2:$G$5969)</f>
        <v>8</v>
      </c>
      <c r="M622" s="0" t="n">
        <f aca="false">SUMIF(Games!$A:$A,$A622,Games!I:I)</f>
        <v>0</v>
      </c>
      <c r="N622" s="0" t="n">
        <f aca="false">COUNTIF(Games!$A:$A,$A622)-M622</f>
        <v>1</v>
      </c>
    </row>
    <row r="623" customFormat="false" ht="15" hidden="false" customHeight="false" outlineLevel="0" collapsed="false">
      <c r="A623" s="0" t="s">
        <v>680</v>
      </c>
      <c r="B623" s="0" t="n">
        <f aca="false">SUMIF(Games!$A$2:$A$5969,$A623,Games!$I$2:$I$5969)+SUMIF(Games!$B$2:$B$5969,$A623,Games!$J$2:$J$5969)</f>
        <v>0</v>
      </c>
      <c r="C623" s="0" t="n">
        <f aca="false">COUNTIF(Games!$A:$A,$A623)+COUNTIF(Games!$B:$B,$A623)-B623</f>
        <v>1</v>
      </c>
      <c r="D623" s="0" t="n">
        <f aca="false">SUMIF(Games!$A$2:$A$5969,$A623,Games!$M$2:$M$5969)+SUMIF(Games!$B$2:$B$5969,$A623,Games!$K$2:$K$5969)</f>
        <v>9</v>
      </c>
      <c r="E623" s="0" t="n">
        <f aca="false">SUMIF(Games!$A$2:$A$5969,$A623,Games!$N$2:$N$5969)+SUMIF(Games!$B$2:$B$5969,$A623,Games!$L$2:$L$5969)</f>
        <v>22</v>
      </c>
      <c r="F623" s="0" t="n">
        <f aca="false">SUMIF(Games!$A$2:$A$5969,$A623,Games!$Q$2:$Q$5969)+SUMIF(Games!$B$2:$B$5969,$A623,Games!$O$2:$O$5969)</f>
        <v>491</v>
      </c>
      <c r="G623" s="0" t="n">
        <f aca="false">SUMIF(Games!$A$2:$A$5969,$A623,Games!$R$2:$R$5969)+SUMIF(Games!$B$2:$B$5969,$A623,Games!$P$2:$P$5969)</f>
        <v>453</v>
      </c>
      <c r="H623" s="0" t="n">
        <f aca="false">SUMIF(Games!$A$2:$A$5969,$A623,Games!$S$2:$S$5969)+SUMIF(Games!$B$2:$B$5969,$A623,Games!$T$2:$T$5969)</f>
        <v>-10.2166484417715</v>
      </c>
      <c r="I623" s="0" t="n">
        <f aca="false">SUMIF(Games!$A$2:$A$5969,$A623,Games!$E$2:$E$5969)+SUMIF(Games!$B$2:$B$5969,$A623,Games!$F$2:$F$5969)</f>
        <v>37</v>
      </c>
      <c r="J623" s="0" t="n">
        <f aca="false">SUMIF(Games!$A$2:$A$5969,$A623,Games!$F$2:$F$5969)+SUMIF(Games!$B$2:$B$5969,$A623,Games!$E$2:$E$5969)</f>
        <v>50</v>
      </c>
      <c r="K623" s="0" t="n">
        <f aca="false">SUMIF(Games!$A$2:$A$5969,$A623,Games!$G$2:$G$5969)+SUMIF(Games!$B$2:$B$5969,$A623,Games!$H$2:$H$5969)</f>
        <v>20</v>
      </c>
      <c r="L623" s="0" t="n">
        <f aca="false">SUMIF(Games!$A$2:$A$5969,$A623,Games!$H$2:$H$5969)+SUMIF(Games!$B$2:$B$5969,$A623,Games!$G$2:$G$5969)</f>
        <v>10</v>
      </c>
      <c r="M623" s="0" t="n">
        <f aca="false">SUMIF(Games!$A:$A,$A623,Games!I:I)</f>
        <v>0</v>
      </c>
      <c r="N623" s="0" t="n">
        <f aca="false">COUNTIF(Games!$A:$A,$A623)-M623</f>
        <v>1</v>
      </c>
    </row>
    <row r="624" customFormat="false" ht="15" hidden="false" customHeight="false" outlineLevel="0" collapsed="false">
      <c r="A624" s="0" t="s">
        <v>426</v>
      </c>
      <c r="B624" s="0" t="n">
        <f aca="false">SUMIF(Games!$A$2:$A$5969,$A624,Games!$I$2:$I$5969)+SUMIF(Games!$B$2:$B$5969,$A624,Games!$J$2:$J$5969)</f>
        <v>0</v>
      </c>
      <c r="C624" s="0" t="n">
        <f aca="false">COUNTIF(Games!$A:$A,$A624)+COUNTIF(Games!$B:$B,$A624)-B624</f>
        <v>1</v>
      </c>
      <c r="D624" s="0" t="n">
        <f aca="false">SUMIF(Games!$A$2:$A$5969,$A624,Games!$M$2:$M$5969)+SUMIF(Games!$B$2:$B$5969,$A624,Games!$K$2:$K$5969)</f>
        <v>21</v>
      </c>
      <c r="E624" s="0" t="n">
        <f aca="false">SUMIF(Games!$A$2:$A$5969,$A624,Games!$N$2:$N$5969)+SUMIF(Games!$B$2:$B$5969,$A624,Games!$L$2:$L$5969)</f>
        <v>11</v>
      </c>
      <c r="F624" s="0" t="n">
        <f aca="false">SUMIF(Games!$A$2:$A$5969,$A624,Games!$Q$2:$Q$5969)+SUMIF(Games!$B$2:$B$5969,$A624,Games!$O$2:$O$5969)</f>
        <v>515</v>
      </c>
      <c r="G624" s="0" t="n">
        <f aca="false">SUMIF(Games!$A$2:$A$5969,$A624,Games!$R$2:$R$5969)+SUMIF(Games!$B$2:$B$5969,$A624,Games!$P$2:$P$5969)</f>
        <v>471</v>
      </c>
      <c r="H624" s="0" t="n">
        <f aca="false">SUMIF(Games!$A$2:$A$5969,$A624,Games!$S$2:$S$5969)+SUMIF(Games!$B$2:$B$5969,$A624,Games!$T$2:$T$5969)</f>
        <v>-4.92615365111562</v>
      </c>
      <c r="I624" s="0" t="n">
        <f aca="false">SUMIF(Games!$A$2:$A$5969,$A624,Games!$E$2:$E$5969)+SUMIF(Games!$B$2:$B$5969,$A624,Games!$F$2:$F$5969)</f>
        <v>28</v>
      </c>
      <c r="J624" s="0" t="n">
        <f aca="false">SUMIF(Games!$A$2:$A$5969,$A624,Games!$F$2:$F$5969)+SUMIF(Games!$B$2:$B$5969,$A624,Games!$E$2:$E$5969)</f>
        <v>36</v>
      </c>
      <c r="K624" s="0" t="n">
        <f aca="false">SUMIF(Games!$A$2:$A$5969,$A624,Games!$G$2:$G$5969)+SUMIF(Games!$B$2:$B$5969,$A624,Games!$H$2:$H$5969)</f>
        <v>23</v>
      </c>
      <c r="L624" s="0" t="n">
        <f aca="false">SUMIF(Games!$A$2:$A$5969,$A624,Games!$H$2:$H$5969)+SUMIF(Games!$B$2:$B$5969,$A624,Games!$G$2:$G$5969)</f>
        <v>8</v>
      </c>
      <c r="M624" s="0" t="n">
        <f aca="false">SUMIF(Games!$A:$A,$A624,Games!I:I)</f>
        <v>0</v>
      </c>
      <c r="N624" s="0" t="n">
        <f aca="false">COUNTIF(Games!$A:$A,$A624)-M624</f>
        <v>1</v>
      </c>
    </row>
    <row r="625" customFormat="false" ht="15" hidden="false" customHeight="false" outlineLevel="0" collapsed="false">
      <c r="A625" s="0" t="s">
        <v>597</v>
      </c>
      <c r="B625" s="0" t="n">
        <f aca="false">SUMIF(Games!$A$2:$A$5969,$A625,Games!$I$2:$I$5969)+SUMIF(Games!$B$2:$B$5969,$A625,Games!$J$2:$J$5969)</f>
        <v>0</v>
      </c>
      <c r="C625" s="0" t="n">
        <f aca="false">COUNTIF(Games!$A:$A,$A625)+COUNTIF(Games!$B:$B,$A625)-B625</f>
        <v>1</v>
      </c>
      <c r="D625" s="0" t="n">
        <f aca="false">SUMIF(Games!$A$2:$A$5969,$A625,Games!$M$2:$M$5969)+SUMIF(Games!$B$2:$B$5969,$A625,Games!$K$2:$K$5969)</f>
        <v>21</v>
      </c>
      <c r="E625" s="0" t="n">
        <f aca="false">SUMIF(Games!$A$2:$A$5969,$A625,Games!$N$2:$N$5969)+SUMIF(Games!$B$2:$B$5969,$A625,Games!$L$2:$L$5969)</f>
        <v>13</v>
      </c>
      <c r="F625" s="0" t="n">
        <f aca="false">SUMIF(Games!$A$2:$A$5969,$A625,Games!$Q$2:$Q$5969)+SUMIF(Games!$B$2:$B$5969,$A625,Games!$O$2:$O$5969)</f>
        <v>576</v>
      </c>
      <c r="G625" s="0" t="n">
        <f aca="false">SUMIF(Games!$A$2:$A$5969,$A625,Games!$R$2:$R$5969)+SUMIF(Games!$B$2:$B$5969,$A625,Games!$P$2:$P$5969)</f>
        <v>519</v>
      </c>
      <c r="H625" s="0" t="n">
        <f aca="false">SUMIF(Games!$A$2:$A$5969,$A625,Games!$S$2:$S$5969)+SUMIF(Games!$B$2:$B$5969,$A625,Games!$T$2:$T$5969)</f>
        <v>-3.62449637389202</v>
      </c>
      <c r="I625" s="0" t="n">
        <f aca="false">SUMIF(Games!$A$2:$A$5969,$A625,Games!$E$2:$E$5969)+SUMIF(Games!$B$2:$B$5969,$A625,Games!$F$2:$F$5969)</f>
        <v>43</v>
      </c>
      <c r="J625" s="0" t="n">
        <f aca="false">SUMIF(Games!$A$2:$A$5969,$A625,Games!$F$2:$F$5969)+SUMIF(Games!$B$2:$B$5969,$A625,Games!$E$2:$E$5969)</f>
        <v>47</v>
      </c>
      <c r="K625" s="0" t="n">
        <f aca="false">SUMIF(Games!$A$2:$A$5969,$A625,Games!$G$2:$G$5969)+SUMIF(Games!$B$2:$B$5969,$A625,Games!$H$2:$H$5969)</f>
        <v>18</v>
      </c>
      <c r="L625" s="0" t="n">
        <f aca="false">SUMIF(Games!$A$2:$A$5969,$A625,Games!$H$2:$H$5969)+SUMIF(Games!$B$2:$B$5969,$A625,Games!$G$2:$G$5969)</f>
        <v>16</v>
      </c>
      <c r="M625" s="0" t="n">
        <f aca="false">SUMIF(Games!$A:$A,$A625,Games!I:I)</f>
        <v>0</v>
      </c>
      <c r="N625" s="0" t="n">
        <f aca="false">COUNTIF(Games!$A:$A,$A625)-M625</f>
        <v>1</v>
      </c>
    </row>
    <row r="626" customFormat="false" ht="15" hidden="false" customHeight="false" outlineLevel="0" collapsed="false">
      <c r="A626" s="0" t="s">
        <v>421</v>
      </c>
      <c r="B626" s="0" t="n">
        <f aca="false">SUMIF(Games!$A$2:$A$5969,$A626,Games!$I$2:$I$5969)+SUMIF(Games!$B$2:$B$5969,$A626,Games!$J$2:$J$5969)</f>
        <v>0</v>
      </c>
      <c r="C626" s="0" t="n">
        <f aca="false">COUNTIF(Games!$A:$A,$A626)+COUNTIF(Games!$B:$B,$A626)-B626</f>
        <v>2</v>
      </c>
      <c r="D626" s="0" t="n">
        <f aca="false">SUMIF(Games!$A$2:$A$5969,$A626,Games!$M$2:$M$5969)+SUMIF(Games!$B$2:$B$5969,$A626,Games!$K$2:$K$5969)</f>
        <v>38</v>
      </c>
      <c r="E626" s="0" t="n">
        <f aca="false">SUMIF(Games!$A$2:$A$5969,$A626,Games!$N$2:$N$5969)+SUMIF(Games!$B$2:$B$5969,$A626,Games!$L$2:$L$5969)</f>
        <v>31</v>
      </c>
      <c r="F626" s="0" t="n">
        <f aca="false">SUMIF(Games!$A$2:$A$5969,$A626,Games!$Q$2:$Q$5969)+SUMIF(Games!$B$2:$B$5969,$A626,Games!$O$2:$O$5969)</f>
        <v>1097</v>
      </c>
      <c r="G626" s="0" t="n">
        <f aca="false">SUMIF(Games!$A$2:$A$5969,$A626,Games!$R$2:$R$5969)+SUMIF(Games!$B$2:$B$5969,$A626,Games!$P$2:$P$5969)</f>
        <v>986</v>
      </c>
      <c r="H626" s="0" t="n">
        <f aca="false">SUMIF(Games!$A$2:$A$5969,$A626,Games!$S$2:$S$5969)+SUMIF(Games!$B$2:$B$5969,$A626,Games!$T$2:$T$5969)</f>
        <v>-12.7738839089275</v>
      </c>
      <c r="I626" s="0" t="n">
        <f aca="false">SUMIF(Games!$A$2:$A$5969,$A626,Games!$E$2:$E$5969)+SUMIF(Games!$B$2:$B$5969,$A626,Games!$F$2:$F$5969)</f>
        <v>64</v>
      </c>
      <c r="J626" s="0" t="n">
        <f aca="false">SUMIF(Games!$A$2:$A$5969,$A626,Games!$F$2:$F$5969)+SUMIF(Games!$B$2:$B$5969,$A626,Games!$E$2:$E$5969)</f>
        <v>86</v>
      </c>
      <c r="K626" s="0" t="n">
        <f aca="false">SUMIF(Games!$A$2:$A$5969,$A626,Games!$G$2:$G$5969)+SUMIF(Games!$B$2:$B$5969,$A626,Games!$H$2:$H$5969)</f>
        <v>38</v>
      </c>
      <c r="L626" s="0" t="n">
        <f aca="false">SUMIF(Games!$A$2:$A$5969,$A626,Games!$H$2:$H$5969)+SUMIF(Games!$B$2:$B$5969,$A626,Games!$G$2:$G$5969)</f>
        <v>18</v>
      </c>
      <c r="M626" s="0" t="n">
        <f aca="false">SUMIF(Games!$A:$A,$A626,Games!I:I)</f>
        <v>0</v>
      </c>
      <c r="N626" s="0" t="n">
        <f aca="false">COUNTIF(Games!$A:$A,$A626)-M626</f>
        <v>2</v>
      </c>
    </row>
    <row r="627" customFormat="false" ht="15" hidden="false" customHeight="false" outlineLevel="0" collapsed="false">
      <c r="A627" s="0" t="s">
        <v>628</v>
      </c>
      <c r="B627" s="0" t="n">
        <f aca="false">SUMIF(Games!$A$2:$A$5969,$A627,Games!$I$2:$I$5969)+SUMIF(Games!$B$2:$B$5969,$A627,Games!$J$2:$J$5969)</f>
        <v>0</v>
      </c>
      <c r="C627" s="0" t="n">
        <f aca="false">COUNTIF(Games!$A:$A,$A627)+COUNTIF(Games!$B:$B,$A627)-B627</f>
        <v>2</v>
      </c>
      <c r="D627" s="0" t="n">
        <f aca="false">SUMIF(Games!$A$2:$A$5969,$A627,Games!$M$2:$M$5969)+SUMIF(Games!$B$2:$B$5969,$A627,Games!$K$2:$K$5969)</f>
        <v>33</v>
      </c>
      <c r="E627" s="0" t="n">
        <f aca="false">SUMIF(Games!$A$2:$A$5969,$A627,Games!$N$2:$N$5969)+SUMIF(Games!$B$2:$B$5969,$A627,Games!$L$2:$L$5969)</f>
        <v>36</v>
      </c>
      <c r="F627" s="0" t="n">
        <f aca="false">SUMIF(Games!$A$2:$A$5969,$A627,Games!$Q$2:$Q$5969)+SUMIF(Games!$B$2:$B$5969,$A627,Games!$O$2:$O$5969)</f>
        <v>1019</v>
      </c>
      <c r="G627" s="0" t="n">
        <f aca="false">SUMIF(Games!$A$2:$A$5969,$A627,Games!$R$2:$R$5969)+SUMIF(Games!$B$2:$B$5969,$A627,Games!$P$2:$P$5969)</f>
        <v>1100</v>
      </c>
      <c r="H627" s="0" t="n">
        <f aca="false">SUMIF(Games!$A$2:$A$5969,$A627,Games!$S$2:$S$5969)+SUMIF(Games!$B$2:$B$5969,$A627,Games!$T$2:$T$5969)</f>
        <v>-15.9307678259734</v>
      </c>
      <c r="I627" s="0" t="n">
        <f aca="false">SUMIF(Games!$A$2:$A$5969,$A627,Games!$E$2:$E$5969)+SUMIF(Games!$B$2:$B$5969,$A627,Games!$F$2:$F$5969)</f>
        <v>64</v>
      </c>
      <c r="J627" s="0" t="n">
        <f aca="false">SUMIF(Games!$A$2:$A$5969,$A627,Games!$F$2:$F$5969)+SUMIF(Games!$B$2:$B$5969,$A627,Games!$E$2:$E$5969)</f>
        <v>82</v>
      </c>
      <c r="K627" s="0" t="n">
        <f aca="false">SUMIF(Games!$A$2:$A$5969,$A627,Games!$G$2:$G$5969)+SUMIF(Games!$B$2:$B$5969,$A627,Games!$H$2:$H$5969)</f>
        <v>29</v>
      </c>
      <c r="L627" s="0" t="n">
        <f aca="false">SUMIF(Games!$A$2:$A$5969,$A627,Games!$H$2:$H$5969)+SUMIF(Games!$B$2:$B$5969,$A627,Games!$G$2:$G$5969)</f>
        <v>21</v>
      </c>
      <c r="M627" s="0" t="n">
        <f aca="false">SUMIF(Games!$A:$A,$A627,Games!I:I)</f>
        <v>0</v>
      </c>
      <c r="N627" s="0" t="n">
        <f aca="false">COUNTIF(Games!$A:$A,$A627)-M627</f>
        <v>2</v>
      </c>
    </row>
    <row r="628" customFormat="false" ht="15" hidden="false" customHeight="false" outlineLevel="0" collapsed="false">
      <c r="A628" s="0" t="s">
        <v>463</v>
      </c>
      <c r="B628" s="0" t="n">
        <f aca="false">SUMIF(Games!$A$2:$A$5969,$A628,Games!$I$2:$I$5969)+SUMIF(Games!$B$2:$B$5969,$A628,Games!$J$2:$J$5969)</f>
        <v>0</v>
      </c>
      <c r="C628" s="0" t="n">
        <f aca="false">COUNTIF(Games!$A:$A,$A628)+COUNTIF(Games!$B:$B,$A628)-B628</f>
        <v>1</v>
      </c>
      <c r="D628" s="0" t="n">
        <f aca="false">SUMIF(Games!$A$2:$A$5969,$A628,Games!$M$2:$M$5969)+SUMIF(Games!$B$2:$B$5969,$A628,Games!$K$2:$K$5969)</f>
        <v>28</v>
      </c>
      <c r="E628" s="0" t="n">
        <f aca="false">SUMIF(Games!$A$2:$A$5969,$A628,Games!$N$2:$N$5969)+SUMIF(Games!$B$2:$B$5969,$A628,Games!$L$2:$L$5969)</f>
        <v>7</v>
      </c>
      <c r="F628" s="0" t="n">
        <f aca="false">SUMIF(Games!$A$2:$A$5969,$A628,Games!$Q$2:$Q$5969)+SUMIF(Games!$B$2:$B$5969,$A628,Games!$O$2:$O$5969)</f>
        <v>516</v>
      </c>
      <c r="G628" s="0" t="n">
        <f aca="false">SUMIF(Games!$A$2:$A$5969,$A628,Games!$R$2:$R$5969)+SUMIF(Games!$B$2:$B$5969,$A628,Games!$P$2:$P$5969)</f>
        <v>493</v>
      </c>
      <c r="H628" s="0" t="n">
        <f aca="false">SUMIF(Games!$A$2:$A$5969,$A628,Games!$S$2:$S$5969)+SUMIF(Games!$B$2:$B$5969,$A628,Games!$T$2:$T$5969)</f>
        <v>-2.34529236868186</v>
      </c>
      <c r="I628" s="0" t="n">
        <f aca="false">SUMIF(Games!$A$2:$A$5969,$A628,Games!$E$2:$E$5969)+SUMIF(Games!$B$2:$B$5969,$A628,Games!$F$2:$F$5969)</f>
        <v>34</v>
      </c>
      <c r="J628" s="0" t="n">
        <f aca="false">SUMIF(Games!$A$2:$A$5969,$A628,Games!$F$2:$F$5969)+SUMIF(Games!$B$2:$B$5969,$A628,Games!$E$2:$E$5969)</f>
        <v>48</v>
      </c>
      <c r="K628" s="0" t="n">
        <f aca="false">SUMIF(Games!$A$2:$A$5969,$A628,Games!$G$2:$G$5969)+SUMIF(Games!$B$2:$B$5969,$A628,Games!$H$2:$H$5969)</f>
        <v>14</v>
      </c>
      <c r="L628" s="0" t="n">
        <f aca="false">SUMIF(Games!$A$2:$A$5969,$A628,Games!$H$2:$H$5969)+SUMIF(Games!$B$2:$B$5969,$A628,Games!$G$2:$G$5969)</f>
        <v>13</v>
      </c>
      <c r="M628" s="0" t="n">
        <f aca="false">SUMIF(Games!$A:$A,$A628,Games!I:I)</f>
        <v>0</v>
      </c>
      <c r="N628" s="0" t="n">
        <f aca="false">COUNTIF(Games!$A:$A,$A628)-M628</f>
        <v>1</v>
      </c>
    </row>
    <row r="629" customFormat="false" ht="15" hidden="false" customHeight="false" outlineLevel="0" collapsed="false">
      <c r="A629" s="0" t="s">
        <v>468</v>
      </c>
      <c r="B629" s="0" t="n">
        <f aca="false">SUMIF(Games!$A$2:$A$5969,$A629,Games!$I$2:$I$5969)+SUMIF(Games!$B$2:$B$5969,$A629,Games!$J$2:$J$5969)</f>
        <v>0</v>
      </c>
      <c r="C629" s="0" t="n">
        <f aca="false">COUNTIF(Games!$A:$A,$A629)+COUNTIF(Games!$B:$B,$A629)-B629</f>
        <v>2</v>
      </c>
      <c r="D629" s="0" t="n">
        <f aca="false">SUMIF(Games!$A$2:$A$5969,$A629,Games!$M$2:$M$5969)+SUMIF(Games!$B$2:$B$5969,$A629,Games!$K$2:$K$5969)</f>
        <v>25</v>
      </c>
      <c r="E629" s="0" t="n">
        <f aca="false">SUMIF(Games!$A$2:$A$5969,$A629,Games!$N$2:$N$5969)+SUMIF(Games!$B$2:$B$5969,$A629,Games!$L$2:$L$5969)</f>
        <v>42</v>
      </c>
      <c r="F629" s="0" t="n">
        <f aca="false">SUMIF(Games!$A$2:$A$5969,$A629,Games!$Q$2:$Q$5969)+SUMIF(Games!$B$2:$B$5969,$A629,Games!$O$2:$O$5969)</f>
        <v>1090</v>
      </c>
      <c r="G629" s="0" t="n">
        <f aca="false">SUMIF(Games!$A$2:$A$5969,$A629,Games!$R$2:$R$5969)+SUMIF(Games!$B$2:$B$5969,$A629,Games!$P$2:$P$5969)</f>
        <v>1022</v>
      </c>
      <c r="H629" s="0" t="n">
        <f aca="false">SUMIF(Games!$A$2:$A$5969,$A629,Games!$S$2:$S$5969)+SUMIF(Games!$B$2:$B$5969,$A629,Games!$T$2:$T$5969)</f>
        <v>-18.1353695373308</v>
      </c>
      <c r="I629" s="0" t="n">
        <f aca="false">SUMIF(Games!$A$2:$A$5969,$A629,Games!$E$2:$E$5969)+SUMIF(Games!$B$2:$B$5969,$A629,Games!$F$2:$F$5969)</f>
        <v>56</v>
      </c>
      <c r="J629" s="0" t="n">
        <f aca="false">SUMIF(Games!$A$2:$A$5969,$A629,Games!$F$2:$F$5969)+SUMIF(Games!$B$2:$B$5969,$A629,Games!$E$2:$E$5969)</f>
        <v>88</v>
      </c>
      <c r="K629" s="0" t="n">
        <f aca="false">SUMIF(Games!$A$2:$A$5969,$A629,Games!$G$2:$G$5969)+SUMIF(Games!$B$2:$B$5969,$A629,Games!$H$2:$H$5969)</f>
        <v>40</v>
      </c>
      <c r="L629" s="0" t="n">
        <f aca="false">SUMIF(Games!$A$2:$A$5969,$A629,Games!$H$2:$H$5969)+SUMIF(Games!$B$2:$B$5969,$A629,Games!$G$2:$G$5969)</f>
        <v>17</v>
      </c>
      <c r="M629" s="0" t="n">
        <f aca="false">SUMIF(Games!$A:$A,$A629,Games!I:I)</f>
        <v>0</v>
      </c>
      <c r="N629" s="0" t="n">
        <f aca="false">COUNTIF(Games!$A:$A,$A629)-M629</f>
        <v>2</v>
      </c>
    </row>
    <row r="630" customFormat="false" ht="15" hidden="false" customHeight="false" outlineLevel="0" collapsed="false">
      <c r="A630" s="0" t="s">
        <v>650</v>
      </c>
      <c r="B630" s="0" t="n">
        <f aca="false">SUMIF(Games!$A$2:$A$5969,$A630,Games!$I$2:$I$5969)+SUMIF(Games!$B$2:$B$5969,$A630,Games!$J$2:$J$5969)</f>
        <v>0</v>
      </c>
      <c r="C630" s="0" t="n">
        <f aca="false">COUNTIF(Games!$A:$A,$A630)+COUNTIF(Games!$B:$B,$A630)-B630</f>
        <v>1</v>
      </c>
      <c r="D630" s="0" t="n">
        <f aca="false">SUMIF(Games!$A$2:$A$5969,$A630,Games!$M$2:$M$5969)+SUMIF(Games!$B$2:$B$5969,$A630,Games!$K$2:$K$5969)</f>
        <v>15</v>
      </c>
      <c r="E630" s="0" t="n">
        <f aca="false">SUMIF(Games!$A$2:$A$5969,$A630,Games!$N$2:$N$5969)+SUMIF(Games!$B$2:$B$5969,$A630,Games!$L$2:$L$5969)</f>
        <v>17</v>
      </c>
      <c r="F630" s="0" t="n">
        <f aca="false">SUMIF(Games!$A$2:$A$5969,$A630,Games!$Q$2:$Q$5969)+SUMIF(Games!$B$2:$B$5969,$A630,Games!$O$2:$O$5969)</f>
        <v>513</v>
      </c>
      <c r="G630" s="0" t="n">
        <f aca="false">SUMIF(Games!$A$2:$A$5969,$A630,Games!$R$2:$R$5969)+SUMIF(Games!$B$2:$B$5969,$A630,Games!$P$2:$P$5969)</f>
        <v>439</v>
      </c>
      <c r="H630" s="0" t="n">
        <f aca="false">SUMIF(Games!$A$2:$A$5969,$A630,Games!$S$2:$S$5969)+SUMIF(Games!$B$2:$B$5969,$A630,Games!$T$2:$T$5969)</f>
        <v>-7.34933035714286</v>
      </c>
      <c r="I630" s="0" t="n">
        <f aca="false">SUMIF(Games!$A$2:$A$5969,$A630,Games!$E$2:$E$5969)+SUMIF(Games!$B$2:$B$5969,$A630,Games!$F$2:$F$5969)</f>
        <v>21</v>
      </c>
      <c r="J630" s="0" t="n">
        <f aca="false">SUMIF(Games!$A$2:$A$5969,$A630,Games!$F$2:$F$5969)+SUMIF(Games!$B$2:$B$5969,$A630,Games!$E$2:$E$5969)</f>
        <v>40</v>
      </c>
      <c r="K630" s="0" t="n">
        <f aca="false">SUMIF(Games!$A$2:$A$5969,$A630,Games!$G$2:$G$5969)+SUMIF(Games!$B$2:$B$5969,$A630,Games!$H$2:$H$5969)</f>
        <v>9</v>
      </c>
      <c r="L630" s="0" t="n">
        <f aca="false">SUMIF(Games!$A$2:$A$5969,$A630,Games!$H$2:$H$5969)+SUMIF(Games!$B$2:$B$5969,$A630,Games!$G$2:$G$5969)</f>
        <v>11</v>
      </c>
      <c r="M630" s="0" t="n">
        <f aca="false">SUMIF(Games!$A:$A,$A630,Games!I:I)</f>
        <v>0</v>
      </c>
      <c r="N630" s="0" t="n">
        <f aca="false">COUNTIF(Games!$A:$A,$A630)-M630</f>
        <v>1</v>
      </c>
    </row>
    <row r="631" customFormat="false" ht="15" hidden="false" customHeight="false" outlineLevel="0" collapsed="false">
      <c r="A631" s="0" t="s">
        <v>427</v>
      </c>
      <c r="B631" s="0" t="n">
        <f aca="false">SUMIF(Games!$A$2:$A$5969,$A631,Games!$I$2:$I$5969)+SUMIF(Games!$B$2:$B$5969,$A631,Games!$J$2:$J$5969)</f>
        <v>0</v>
      </c>
      <c r="C631" s="0" t="n">
        <f aca="false">COUNTIF(Games!$A:$A,$A631)+COUNTIF(Games!$B:$B,$A631)-B631</f>
        <v>1</v>
      </c>
      <c r="D631" s="0" t="n">
        <f aca="false">SUMIF(Games!$A$2:$A$5969,$A631,Games!$M$2:$M$5969)+SUMIF(Games!$B$2:$B$5969,$A631,Games!$K$2:$K$5969)</f>
        <v>7</v>
      </c>
      <c r="E631" s="0" t="n">
        <f aca="false">SUMIF(Games!$A$2:$A$5969,$A631,Games!$N$2:$N$5969)+SUMIF(Games!$B$2:$B$5969,$A631,Games!$L$2:$L$5969)</f>
        <v>25</v>
      </c>
      <c r="F631" s="0" t="n">
        <f aca="false">SUMIF(Games!$A$2:$A$5969,$A631,Games!$Q$2:$Q$5969)+SUMIF(Games!$B$2:$B$5969,$A631,Games!$O$2:$O$5969)</f>
        <v>467</v>
      </c>
      <c r="G631" s="0" t="n">
        <f aca="false">SUMIF(Games!$A$2:$A$5969,$A631,Games!$R$2:$R$5969)+SUMIF(Games!$B$2:$B$5969,$A631,Games!$P$2:$P$5969)</f>
        <v>524</v>
      </c>
      <c r="H631" s="0" t="n">
        <f aca="false">SUMIF(Games!$A$2:$A$5969,$A631,Games!$S$2:$S$5969)+SUMIF(Games!$B$2:$B$5969,$A631,Games!$T$2:$T$5969)</f>
        <v>-10.7404137235116</v>
      </c>
      <c r="I631" s="0" t="n">
        <f aca="false">SUMIF(Games!$A$2:$A$5969,$A631,Games!$E$2:$E$5969)+SUMIF(Games!$B$2:$B$5969,$A631,Games!$F$2:$F$5969)</f>
        <v>36</v>
      </c>
      <c r="J631" s="0" t="n">
        <f aca="false">SUMIF(Games!$A$2:$A$5969,$A631,Games!$F$2:$F$5969)+SUMIF(Games!$B$2:$B$5969,$A631,Games!$E$2:$E$5969)</f>
        <v>38</v>
      </c>
      <c r="K631" s="0" t="n">
        <f aca="false">SUMIF(Games!$A$2:$A$5969,$A631,Games!$G$2:$G$5969)+SUMIF(Games!$B$2:$B$5969,$A631,Games!$H$2:$H$5969)</f>
        <v>11</v>
      </c>
      <c r="L631" s="0" t="n">
        <f aca="false">SUMIF(Games!$A$2:$A$5969,$A631,Games!$H$2:$H$5969)+SUMIF(Games!$B$2:$B$5969,$A631,Games!$G$2:$G$5969)</f>
        <v>8</v>
      </c>
      <c r="M631" s="0" t="n">
        <f aca="false">SUMIF(Games!$A:$A,$A631,Games!I:I)</f>
        <v>0</v>
      </c>
      <c r="N631" s="0" t="n">
        <f aca="false">COUNTIF(Games!$A:$A,$A631)-M631</f>
        <v>1</v>
      </c>
    </row>
    <row r="632" customFormat="false" ht="15" hidden="false" customHeight="false" outlineLevel="0" collapsed="false">
      <c r="A632" s="0" t="s">
        <v>660</v>
      </c>
      <c r="B632" s="0" t="n">
        <f aca="false">SUMIF(Games!$A$2:$A$5969,$A632,Games!$I$2:$I$5969)+SUMIF(Games!$B$2:$B$5969,$A632,Games!$J$2:$J$5969)</f>
        <v>0</v>
      </c>
      <c r="C632" s="0" t="n">
        <f aca="false">COUNTIF(Games!$A:$A,$A632)+COUNTIF(Games!$B:$B,$A632)-B632</f>
        <v>1</v>
      </c>
      <c r="D632" s="0" t="n">
        <f aca="false">SUMIF(Games!$A$2:$A$5969,$A632,Games!$M$2:$M$5969)+SUMIF(Games!$B$2:$B$5969,$A632,Games!$K$2:$K$5969)</f>
        <v>10</v>
      </c>
      <c r="E632" s="0" t="n">
        <f aca="false">SUMIF(Games!$A$2:$A$5969,$A632,Games!$N$2:$N$5969)+SUMIF(Games!$B$2:$B$5969,$A632,Games!$L$2:$L$5969)</f>
        <v>21</v>
      </c>
      <c r="F632" s="0" t="n">
        <f aca="false">SUMIF(Games!$A$2:$A$5969,$A632,Games!$Q$2:$Q$5969)+SUMIF(Games!$B$2:$B$5969,$A632,Games!$O$2:$O$5969)</f>
        <v>463</v>
      </c>
      <c r="G632" s="0" t="n">
        <f aca="false">SUMIF(Games!$A$2:$A$5969,$A632,Games!$R$2:$R$5969)+SUMIF(Games!$B$2:$B$5969,$A632,Games!$P$2:$P$5969)</f>
        <v>473</v>
      </c>
      <c r="H632" s="0" t="n">
        <f aca="false">SUMIF(Games!$A$2:$A$5969,$A632,Games!$S$2:$S$5969)+SUMIF(Games!$B$2:$B$5969,$A632,Games!$T$2:$T$5969)</f>
        <v>-10.2698511166253</v>
      </c>
      <c r="I632" s="0" t="n">
        <f aca="false">SUMIF(Games!$A$2:$A$5969,$A632,Games!$E$2:$E$5969)+SUMIF(Games!$B$2:$B$5969,$A632,Games!$F$2:$F$5969)</f>
        <v>12</v>
      </c>
      <c r="J632" s="0" t="n">
        <f aca="false">SUMIF(Games!$A$2:$A$5969,$A632,Games!$F$2:$F$5969)+SUMIF(Games!$B$2:$B$5969,$A632,Games!$E$2:$E$5969)</f>
        <v>66</v>
      </c>
      <c r="K632" s="0" t="n">
        <f aca="false">SUMIF(Games!$A$2:$A$5969,$A632,Games!$G$2:$G$5969)+SUMIF(Games!$B$2:$B$5969,$A632,Games!$H$2:$H$5969)</f>
        <v>29</v>
      </c>
      <c r="L632" s="0" t="n">
        <f aca="false">SUMIF(Games!$A$2:$A$5969,$A632,Games!$H$2:$H$5969)+SUMIF(Games!$B$2:$B$5969,$A632,Games!$G$2:$G$5969)</f>
        <v>16</v>
      </c>
      <c r="M632" s="0" t="n">
        <f aca="false">SUMIF(Games!$A:$A,$A632,Games!I:I)</f>
        <v>0</v>
      </c>
      <c r="N632" s="0" t="n">
        <f aca="false">COUNTIF(Games!$A:$A,$A632)-M632</f>
        <v>1</v>
      </c>
    </row>
    <row r="633" customFormat="false" ht="15" hidden="false" customHeight="false" outlineLevel="0" collapsed="false">
      <c r="A633" s="0" t="s">
        <v>408</v>
      </c>
      <c r="B633" s="0" t="n">
        <f aca="false">SUMIF(Games!$A$2:$A$5969,$A633,Games!$I$2:$I$5969)+SUMIF(Games!$B$2:$B$5969,$A633,Games!$J$2:$J$5969)</f>
        <v>0</v>
      </c>
      <c r="C633" s="0" t="n">
        <f aca="false">COUNTIF(Games!$A:$A,$A633)+COUNTIF(Games!$B:$B,$A633)-B633</f>
        <v>2</v>
      </c>
      <c r="D633" s="0" t="n">
        <f aca="false">SUMIF(Games!$A$2:$A$5969,$A633,Games!$M$2:$M$5969)+SUMIF(Games!$B$2:$B$5969,$A633,Games!$K$2:$K$5969)</f>
        <v>30</v>
      </c>
      <c r="E633" s="0" t="n">
        <f aca="false">SUMIF(Games!$A$2:$A$5969,$A633,Games!$N$2:$N$5969)+SUMIF(Games!$B$2:$B$5969,$A633,Games!$L$2:$L$5969)</f>
        <v>37</v>
      </c>
      <c r="F633" s="0" t="n">
        <f aca="false">SUMIF(Games!$A$2:$A$5969,$A633,Games!$Q$2:$Q$5969)+SUMIF(Games!$B$2:$B$5969,$A633,Games!$O$2:$O$5969)</f>
        <v>1094</v>
      </c>
      <c r="G633" s="0" t="n">
        <f aca="false">SUMIF(Games!$A$2:$A$5969,$A633,Games!$R$2:$R$5969)+SUMIF(Games!$B$2:$B$5969,$A633,Games!$P$2:$P$5969)</f>
        <v>976</v>
      </c>
      <c r="H633" s="0" t="n">
        <f aca="false">SUMIF(Games!$A$2:$A$5969,$A633,Games!$S$2:$S$5969)+SUMIF(Games!$B$2:$B$5969,$A633,Games!$T$2:$T$5969)</f>
        <v>-13.9321619927655</v>
      </c>
      <c r="I633" s="0" t="n">
        <f aca="false">SUMIF(Games!$A$2:$A$5969,$A633,Games!$E$2:$E$5969)+SUMIF(Games!$B$2:$B$5969,$A633,Games!$F$2:$F$5969)</f>
        <v>65</v>
      </c>
      <c r="J633" s="0" t="n">
        <f aca="false">SUMIF(Games!$A$2:$A$5969,$A633,Games!$F$2:$F$5969)+SUMIF(Games!$B$2:$B$5969,$A633,Games!$E$2:$E$5969)</f>
        <v>85</v>
      </c>
      <c r="K633" s="0" t="n">
        <f aca="false">SUMIF(Games!$A$2:$A$5969,$A633,Games!$G$2:$G$5969)+SUMIF(Games!$B$2:$B$5969,$A633,Games!$H$2:$H$5969)</f>
        <v>30</v>
      </c>
      <c r="L633" s="0" t="n">
        <f aca="false">SUMIF(Games!$A$2:$A$5969,$A633,Games!$H$2:$H$5969)+SUMIF(Games!$B$2:$B$5969,$A633,Games!$G$2:$G$5969)</f>
        <v>16</v>
      </c>
      <c r="M633" s="0" t="n">
        <f aca="false">SUMIF(Games!$A:$A,$A633,Games!I:I)</f>
        <v>0</v>
      </c>
      <c r="N633" s="0" t="n">
        <f aca="false">COUNTIF(Games!$A:$A,$A633)-M633</f>
        <v>2</v>
      </c>
    </row>
    <row r="634" customFormat="false" ht="15" hidden="false" customHeight="false" outlineLevel="0" collapsed="false">
      <c r="A634" s="0" t="s">
        <v>523</v>
      </c>
      <c r="B634" s="0" t="n">
        <f aca="false">SUMIF(Games!$A$2:$A$5969,$A634,Games!$I$2:$I$5969)+SUMIF(Games!$B$2:$B$5969,$A634,Games!$J$2:$J$5969)</f>
        <v>0</v>
      </c>
      <c r="C634" s="0" t="n">
        <f aca="false">COUNTIF(Games!$A:$A,$A634)+COUNTIF(Games!$B:$B,$A634)-B634</f>
        <v>2</v>
      </c>
      <c r="D634" s="0" t="n">
        <f aca="false">SUMIF(Games!$A$2:$A$5969,$A634,Games!$M$2:$M$5969)+SUMIF(Games!$B$2:$B$5969,$A634,Games!$K$2:$K$5969)</f>
        <v>33</v>
      </c>
      <c r="E634" s="0" t="n">
        <f aca="false">SUMIF(Games!$A$2:$A$5969,$A634,Games!$N$2:$N$5969)+SUMIF(Games!$B$2:$B$5969,$A634,Games!$L$2:$L$5969)</f>
        <v>34</v>
      </c>
      <c r="F634" s="0" t="n">
        <f aca="false">SUMIF(Games!$A$2:$A$5969,$A634,Games!$Q$2:$Q$5969)+SUMIF(Games!$B$2:$B$5969,$A634,Games!$O$2:$O$5969)</f>
        <v>940</v>
      </c>
      <c r="G634" s="0" t="n">
        <f aca="false">SUMIF(Games!$A$2:$A$5969,$A634,Games!$R$2:$R$5969)+SUMIF(Games!$B$2:$B$5969,$A634,Games!$P$2:$P$5969)</f>
        <v>1081</v>
      </c>
      <c r="H634" s="0" t="n">
        <f aca="false">SUMIF(Games!$A$2:$A$5969,$A634,Games!$S$2:$S$5969)+SUMIF(Games!$B$2:$B$5969,$A634,Games!$T$2:$T$5969)</f>
        <v>-14.757169427707</v>
      </c>
      <c r="I634" s="0" t="n">
        <f aca="false">SUMIF(Games!$A$2:$A$5969,$A634,Games!$E$2:$E$5969)+SUMIF(Games!$B$2:$B$5969,$A634,Games!$F$2:$F$5969)</f>
        <v>56</v>
      </c>
      <c r="J634" s="0" t="n">
        <f aca="false">SUMIF(Games!$A$2:$A$5969,$A634,Games!$F$2:$F$5969)+SUMIF(Games!$B$2:$B$5969,$A634,Games!$E$2:$E$5969)</f>
        <v>117</v>
      </c>
      <c r="K634" s="0" t="n">
        <f aca="false">SUMIF(Games!$A$2:$A$5969,$A634,Games!$G$2:$G$5969)+SUMIF(Games!$B$2:$B$5969,$A634,Games!$H$2:$H$5969)</f>
        <v>24</v>
      </c>
      <c r="L634" s="0" t="n">
        <f aca="false">SUMIF(Games!$A$2:$A$5969,$A634,Games!$H$2:$H$5969)+SUMIF(Games!$B$2:$B$5969,$A634,Games!$G$2:$G$5969)</f>
        <v>25</v>
      </c>
      <c r="M634" s="0" t="n">
        <f aca="false">SUMIF(Games!$A:$A,$A634,Games!I:I)</f>
        <v>0</v>
      </c>
      <c r="N634" s="0" t="n">
        <f aca="false">COUNTIF(Games!$A:$A,$A634)-M634</f>
        <v>2</v>
      </c>
    </row>
    <row r="635" customFormat="false" ht="15" hidden="false" customHeight="false" outlineLevel="0" collapsed="false">
      <c r="A635" s="0" t="s">
        <v>506</v>
      </c>
      <c r="B635" s="0" t="n">
        <f aca="false">SUMIF(Games!$A$2:$A$5969,$A635,Games!$I$2:$I$5969)+SUMIF(Games!$B$2:$B$5969,$A635,Games!$J$2:$J$5969)</f>
        <v>0</v>
      </c>
      <c r="C635" s="0" t="n">
        <f aca="false">COUNTIF(Games!$A:$A,$A635)+COUNTIF(Games!$B:$B,$A635)-B635</f>
        <v>1</v>
      </c>
      <c r="D635" s="0" t="n">
        <f aca="false">SUMIF(Games!$A$2:$A$5969,$A635,Games!$M$2:$M$5969)+SUMIF(Games!$B$2:$B$5969,$A635,Games!$K$2:$K$5969)</f>
        <v>16</v>
      </c>
      <c r="E635" s="0" t="n">
        <f aca="false">SUMIF(Games!$A$2:$A$5969,$A635,Games!$N$2:$N$5969)+SUMIF(Games!$B$2:$B$5969,$A635,Games!$L$2:$L$5969)</f>
        <v>16</v>
      </c>
      <c r="F635" s="0" t="n">
        <f aca="false">SUMIF(Games!$A$2:$A$5969,$A635,Games!$Q$2:$Q$5969)+SUMIF(Games!$B$2:$B$5969,$A635,Games!$O$2:$O$5969)</f>
        <v>582</v>
      </c>
      <c r="G635" s="0" t="n">
        <f aca="false">SUMIF(Games!$A$2:$A$5969,$A635,Games!$R$2:$R$5969)+SUMIF(Games!$B$2:$B$5969,$A635,Games!$P$2:$P$5969)</f>
        <v>422</v>
      </c>
      <c r="H635" s="0" t="n">
        <f aca="false">SUMIF(Games!$A$2:$A$5969,$A635,Games!$S$2:$S$5969)+SUMIF(Games!$B$2:$B$5969,$A635,Games!$T$2:$T$5969)</f>
        <v>-6.09462151394422</v>
      </c>
      <c r="I635" s="0" t="n">
        <f aca="false">SUMIF(Games!$A$2:$A$5969,$A635,Games!$E$2:$E$5969)+SUMIF(Games!$B$2:$B$5969,$A635,Games!$F$2:$F$5969)</f>
        <v>40</v>
      </c>
      <c r="J635" s="0" t="n">
        <f aca="false">SUMIF(Games!$A$2:$A$5969,$A635,Games!$F$2:$F$5969)+SUMIF(Games!$B$2:$B$5969,$A635,Games!$E$2:$E$5969)</f>
        <v>50</v>
      </c>
      <c r="K635" s="0" t="n">
        <f aca="false">SUMIF(Games!$A$2:$A$5969,$A635,Games!$G$2:$G$5969)+SUMIF(Games!$B$2:$B$5969,$A635,Games!$H$2:$H$5969)</f>
        <v>20</v>
      </c>
      <c r="L635" s="0" t="n">
        <f aca="false">SUMIF(Games!$A$2:$A$5969,$A635,Games!$H$2:$H$5969)+SUMIF(Games!$B$2:$B$5969,$A635,Games!$G$2:$G$5969)</f>
        <v>14</v>
      </c>
      <c r="M635" s="0" t="n">
        <f aca="false">SUMIF(Games!$A:$A,$A635,Games!I:I)</f>
        <v>0</v>
      </c>
      <c r="N635" s="0" t="n">
        <f aca="false">COUNTIF(Games!$A:$A,$A635)-M635</f>
        <v>1</v>
      </c>
    </row>
    <row r="636" customFormat="false" ht="15" hidden="false" customHeight="false" outlineLevel="0" collapsed="false">
      <c r="A636" s="0" t="s">
        <v>653</v>
      </c>
      <c r="B636" s="0" t="n">
        <f aca="false">SUMIF(Games!$A$2:$A$5969,$A636,Games!$I$2:$I$5969)+SUMIF(Games!$B$2:$B$5969,$A636,Games!$J$2:$J$5969)</f>
        <v>0</v>
      </c>
      <c r="C636" s="0" t="n">
        <f aca="false">COUNTIF(Games!$A:$A,$A636)+COUNTIF(Games!$B:$B,$A636)-B636</f>
        <v>1</v>
      </c>
      <c r="D636" s="0" t="n">
        <f aca="false">SUMIF(Games!$A$2:$A$5969,$A636,Games!$M$2:$M$5969)+SUMIF(Games!$B$2:$B$5969,$A636,Games!$K$2:$K$5969)</f>
        <v>10</v>
      </c>
      <c r="E636" s="0" t="n">
        <f aca="false">SUMIF(Games!$A$2:$A$5969,$A636,Games!$N$2:$N$5969)+SUMIF(Games!$B$2:$B$5969,$A636,Games!$L$2:$L$5969)</f>
        <v>23</v>
      </c>
      <c r="F636" s="0" t="n">
        <f aca="false">SUMIF(Games!$A$2:$A$5969,$A636,Games!$Q$2:$Q$5969)+SUMIF(Games!$B$2:$B$5969,$A636,Games!$O$2:$O$5969)</f>
        <v>452</v>
      </c>
      <c r="G636" s="0" t="n">
        <f aca="false">SUMIF(Games!$A$2:$A$5969,$A636,Games!$R$2:$R$5969)+SUMIF(Games!$B$2:$B$5969,$A636,Games!$P$2:$P$5969)</f>
        <v>578</v>
      </c>
      <c r="H636" s="0" t="n">
        <f aca="false">SUMIF(Games!$A$2:$A$5969,$A636,Games!$S$2:$S$5969)+SUMIF(Games!$B$2:$B$5969,$A636,Games!$T$2:$T$5969)</f>
        <v>-4.30226537216829</v>
      </c>
      <c r="I636" s="0" t="n">
        <f aca="false">SUMIF(Games!$A$2:$A$5969,$A636,Games!$E$2:$E$5969)+SUMIF(Games!$B$2:$B$5969,$A636,Games!$F$2:$F$5969)</f>
        <v>30</v>
      </c>
      <c r="J636" s="0" t="n">
        <f aca="false">SUMIF(Games!$A$2:$A$5969,$A636,Games!$F$2:$F$5969)+SUMIF(Games!$B$2:$B$5969,$A636,Games!$E$2:$E$5969)</f>
        <v>35</v>
      </c>
      <c r="K636" s="0" t="n">
        <f aca="false">SUMIF(Games!$A$2:$A$5969,$A636,Games!$G$2:$G$5969)+SUMIF(Games!$B$2:$B$5969,$A636,Games!$H$2:$H$5969)</f>
        <v>20</v>
      </c>
      <c r="L636" s="0" t="n">
        <f aca="false">SUMIF(Games!$A$2:$A$5969,$A636,Games!$H$2:$H$5969)+SUMIF(Games!$B$2:$B$5969,$A636,Games!$G$2:$G$5969)</f>
        <v>20</v>
      </c>
      <c r="M636" s="0" t="n">
        <f aca="false">SUMIF(Games!$A:$A,$A636,Games!I:I)</f>
        <v>0</v>
      </c>
      <c r="N636" s="0" t="n">
        <f aca="false">COUNTIF(Games!$A:$A,$A636)-M636</f>
        <v>1</v>
      </c>
    </row>
    <row r="637" customFormat="false" ht="15" hidden="false" customHeight="false" outlineLevel="0" collapsed="false">
      <c r="A637" s="0" t="s">
        <v>567</v>
      </c>
      <c r="B637" s="0" t="n">
        <f aca="false">SUMIF(Games!$A$2:$A$5969,$A637,Games!$I$2:$I$5969)+SUMIF(Games!$B$2:$B$5969,$A637,Games!$J$2:$J$5969)</f>
        <v>0</v>
      </c>
      <c r="C637" s="0" t="n">
        <f aca="false">COUNTIF(Games!$A:$A,$A637)+COUNTIF(Games!$B:$B,$A637)-B637</f>
        <v>2</v>
      </c>
      <c r="D637" s="0" t="n">
        <f aca="false">SUMIF(Games!$A$2:$A$5969,$A637,Games!$M$2:$M$5969)+SUMIF(Games!$B$2:$B$5969,$A637,Games!$K$2:$K$5969)</f>
        <v>38</v>
      </c>
      <c r="E637" s="0" t="n">
        <f aca="false">SUMIF(Games!$A$2:$A$5969,$A637,Games!$N$2:$N$5969)+SUMIF(Games!$B$2:$B$5969,$A637,Games!$L$2:$L$5969)</f>
        <v>25</v>
      </c>
      <c r="F637" s="0" t="n">
        <f aca="false">SUMIF(Games!$A$2:$A$5969,$A637,Games!$Q$2:$Q$5969)+SUMIF(Games!$B$2:$B$5969,$A637,Games!$O$2:$O$5969)</f>
        <v>825</v>
      </c>
      <c r="G637" s="0" t="n">
        <f aca="false">SUMIF(Games!$A$2:$A$5969,$A637,Games!$R$2:$R$5969)+SUMIF(Games!$B$2:$B$5969,$A637,Games!$P$2:$P$5969)</f>
        <v>1076</v>
      </c>
      <c r="H637" s="0" t="n">
        <f aca="false">SUMIF(Games!$A$2:$A$5969,$A637,Games!$S$2:$S$5969)+SUMIF(Games!$B$2:$B$5969,$A637,Games!$T$2:$T$5969)</f>
        <v>-11.5759016519739</v>
      </c>
      <c r="I637" s="0" t="n">
        <f aca="false">SUMIF(Games!$A$2:$A$5969,$A637,Games!$E$2:$E$5969)+SUMIF(Games!$B$2:$B$5969,$A637,Games!$F$2:$F$5969)</f>
        <v>54</v>
      </c>
      <c r="J637" s="0" t="n">
        <f aca="false">SUMIF(Games!$A$2:$A$5969,$A637,Games!$F$2:$F$5969)+SUMIF(Games!$B$2:$B$5969,$A637,Games!$E$2:$E$5969)</f>
        <v>75</v>
      </c>
      <c r="K637" s="0" t="n">
        <f aca="false">SUMIF(Games!$A$2:$A$5969,$A637,Games!$G$2:$G$5969)+SUMIF(Games!$B$2:$B$5969,$A637,Games!$H$2:$H$5969)</f>
        <v>40</v>
      </c>
      <c r="L637" s="0" t="n">
        <f aca="false">SUMIF(Games!$A$2:$A$5969,$A637,Games!$H$2:$H$5969)+SUMIF(Games!$B$2:$B$5969,$A637,Games!$G$2:$G$5969)</f>
        <v>19</v>
      </c>
      <c r="M637" s="0" t="n">
        <f aca="false">SUMIF(Games!$A:$A,$A637,Games!I:I)</f>
        <v>0</v>
      </c>
      <c r="N637" s="0" t="n">
        <f aca="false">COUNTIF(Games!$A:$A,$A637)-M637</f>
        <v>2</v>
      </c>
    </row>
    <row r="638" customFormat="false" ht="15" hidden="false" customHeight="false" outlineLevel="0" collapsed="false">
      <c r="A638" s="0" t="s">
        <v>461</v>
      </c>
      <c r="B638" s="0" t="n">
        <f aca="false">SUMIF(Games!$A$2:$A$5969,$A638,Games!$I$2:$I$5969)+SUMIF(Games!$B$2:$B$5969,$A638,Games!$J$2:$J$5969)</f>
        <v>0</v>
      </c>
      <c r="C638" s="0" t="n">
        <f aca="false">COUNTIF(Games!$A:$A,$A638)+COUNTIF(Games!$B:$B,$A638)-B638</f>
        <v>1</v>
      </c>
      <c r="D638" s="0" t="n">
        <f aca="false">SUMIF(Games!$A$2:$A$5969,$A638,Games!$M$2:$M$5969)+SUMIF(Games!$B$2:$B$5969,$A638,Games!$K$2:$K$5969)</f>
        <v>21</v>
      </c>
      <c r="E638" s="0" t="n">
        <f aca="false">SUMIF(Games!$A$2:$A$5969,$A638,Games!$N$2:$N$5969)+SUMIF(Games!$B$2:$B$5969,$A638,Games!$L$2:$L$5969)</f>
        <v>13</v>
      </c>
      <c r="F638" s="0" t="n">
        <f aca="false">SUMIF(Games!$A$2:$A$5969,$A638,Games!$Q$2:$Q$5969)+SUMIF(Games!$B$2:$B$5969,$A638,Games!$O$2:$O$5969)</f>
        <v>532</v>
      </c>
      <c r="G638" s="0" t="n">
        <f aca="false">SUMIF(Games!$A$2:$A$5969,$A638,Games!$R$2:$R$5969)+SUMIF(Games!$B$2:$B$5969,$A638,Games!$P$2:$P$5969)</f>
        <v>495</v>
      </c>
      <c r="H638" s="0" t="n">
        <f aca="false">SUMIF(Games!$A$2:$A$5969,$A638,Games!$S$2:$S$5969)+SUMIF(Games!$B$2:$B$5969,$A638,Games!$T$2:$T$5969)</f>
        <v>-5.52866716306776</v>
      </c>
      <c r="I638" s="0" t="n">
        <f aca="false">SUMIF(Games!$A$2:$A$5969,$A638,Games!$E$2:$E$5969)+SUMIF(Games!$B$2:$B$5969,$A638,Games!$F$2:$F$5969)</f>
        <v>28</v>
      </c>
      <c r="J638" s="0" t="n">
        <f aca="false">SUMIF(Games!$A$2:$A$5969,$A638,Games!$F$2:$F$5969)+SUMIF(Games!$B$2:$B$5969,$A638,Games!$E$2:$E$5969)</f>
        <v>42</v>
      </c>
      <c r="K638" s="0" t="n">
        <f aca="false">SUMIF(Games!$A$2:$A$5969,$A638,Games!$G$2:$G$5969)+SUMIF(Games!$B$2:$B$5969,$A638,Games!$H$2:$H$5969)</f>
        <v>17</v>
      </c>
      <c r="L638" s="0" t="n">
        <f aca="false">SUMIF(Games!$A$2:$A$5969,$A638,Games!$H$2:$H$5969)+SUMIF(Games!$B$2:$B$5969,$A638,Games!$G$2:$G$5969)</f>
        <v>11</v>
      </c>
      <c r="M638" s="0" t="n">
        <f aca="false">SUMIF(Games!$A:$A,$A638,Games!I:I)</f>
        <v>0</v>
      </c>
      <c r="N638" s="0" t="n">
        <f aca="false">COUNTIF(Games!$A:$A,$A638)-M638</f>
        <v>1</v>
      </c>
    </row>
    <row r="639" customFormat="false" ht="15" hidden="false" customHeight="false" outlineLevel="0" collapsed="false">
      <c r="A639" s="0" t="s">
        <v>705</v>
      </c>
      <c r="B639" s="0" t="n">
        <f aca="false">SUMIF(Games!$A$2:$A$5969,$A639,Games!$I$2:$I$5969)+SUMIF(Games!$B$2:$B$5969,$A639,Games!$J$2:$J$5969)</f>
        <v>0</v>
      </c>
      <c r="C639" s="0" t="n">
        <f aca="false">COUNTIF(Games!$A:$A,$A639)+COUNTIF(Games!$B:$B,$A639)-B639</f>
        <v>1</v>
      </c>
      <c r="D639" s="0" t="n">
        <f aca="false">SUMIF(Games!$A$2:$A$5969,$A639,Games!$M$2:$M$5969)+SUMIF(Games!$B$2:$B$5969,$A639,Games!$K$2:$K$5969)</f>
        <v>15</v>
      </c>
      <c r="E639" s="0" t="n">
        <f aca="false">SUMIF(Games!$A$2:$A$5969,$A639,Games!$N$2:$N$5969)+SUMIF(Games!$B$2:$B$5969,$A639,Games!$L$2:$L$5969)</f>
        <v>18</v>
      </c>
      <c r="F639" s="0" t="n">
        <f aca="false">SUMIF(Games!$A$2:$A$5969,$A639,Games!$Q$2:$Q$5969)+SUMIF(Games!$B$2:$B$5969,$A639,Games!$O$2:$O$5969)</f>
        <v>519</v>
      </c>
      <c r="G639" s="0" t="n">
        <f aca="false">SUMIF(Games!$A$2:$A$5969,$A639,Games!$R$2:$R$5969)+SUMIF(Games!$B$2:$B$5969,$A639,Games!$P$2:$P$5969)</f>
        <v>499</v>
      </c>
      <c r="H639" s="0" t="n">
        <f aca="false">SUMIF(Games!$A$2:$A$5969,$A639,Games!$S$2:$S$5969)+SUMIF(Games!$B$2:$B$5969,$A639,Games!$T$2:$T$5969)</f>
        <v>-8.02107519199857</v>
      </c>
      <c r="I639" s="0" t="n">
        <f aca="false">SUMIF(Games!$A$2:$A$5969,$A639,Games!$E$2:$E$5969)+SUMIF(Games!$B$2:$B$5969,$A639,Games!$F$2:$F$5969)</f>
        <v>43</v>
      </c>
      <c r="J639" s="0" t="n">
        <f aca="false">SUMIF(Games!$A$2:$A$5969,$A639,Games!$F$2:$F$5969)+SUMIF(Games!$B$2:$B$5969,$A639,Games!$E$2:$E$5969)</f>
        <v>46</v>
      </c>
      <c r="K639" s="0" t="n">
        <f aca="false">SUMIF(Games!$A$2:$A$5969,$A639,Games!$G$2:$G$5969)+SUMIF(Games!$B$2:$B$5969,$A639,Games!$H$2:$H$5969)</f>
        <v>20</v>
      </c>
      <c r="L639" s="0" t="n">
        <f aca="false">SUMIF(Games!$A$2:$A$5969,$A639,Games!$H$2:$H$5969)+SUMIF(Games!$B$2:$B$5969,$A639,Games!$G$2:$G$5969)</f>
        <v>12</v>
      </c>
      <c r="M639" s="0" t="n">
        <f aca="false">SUMIF(Games!$A:$A,$A639,Games!I:I)</f>
        <v>0</v>
      </c>
      <c r="N639" s="0" t="n">
        <f aca="false">COUNTIF(Games!$A:$A,$A639)-M639</f>
        <v>1</v>
      </c>
    </row>
    <row r="640" customFormat="false" ht="15" hidden="false" customHeight="false" outlineLevel="0" collapsed="false">
      <c r="A640" s="0" t="s">
        <v>402</v>
      </c>
      <c r="B640" s="0" t="n">
        <f aca="false">SUMIF(Games!$A$2:$A$5969,$A640,Games!$I$2:$I$5969)+SUMIF(Games!$B$2:$B$5969,$A640,Games!$J$2:$J$5969)</f>
        <v>0</v>
      </c>
      <c r="C640" s="0" t="n">
        <f aca="false">COUNTIF(Games!$A:$A,$A640)+COUNTIF(Games!$B:$B,$A640)-B640</f>
        <v>4</v>
      </c>
      <c r="D640" s="0" t="n">
        <f aca="false">SUMIF(Games!$A$2:$A$5969,$A640,Games!$M$2:$M$5969)+SUMIF(Games!$B$2:$B$5969,$A640,Games!$K$2:$K$5969)</f>
        <v>62</v>
      </c>
      <c r="E640" s="0" t="n">
        <f aca="false">SUMIF(Games!$A$2:$A$5969,$A640,Games!$N$2:$N$5969)+SUMIF(Games!$B$2:$B$5969,$A640,Games!$L$2:$L$5969)</f>
        <v>69</v>
      </c>
      <c r="F640" s="0" t="n">
        <f aca="false">SUMIF(Games!$A$2:$A$5969,$A640,Games!$Q$2:$Q$5969)+SUMIF(Games!$B$2:$B$5969,$A640,Games!$O$2:$O$5969)</f>
        <v>1866</v>
      </c>
      <c r="G640" s="0" t="n">
        <f aca="false">SUMIF(Games!$A$2:$A$5969,$A640,Games!$R$2:$R$5969)+SUMIF(Games!$B$2:$B$5969,$A640,Games!$P$2:$P$5969)</f>
        <v>1973</v>
      </c>
      <c r="H640" s="0" t="n">
        <f aca="false">SUMIF(Games!$A$2:$A$5969,$A640,Games!$S$2:$S$5969)+SUMIF(Games!$B$2:$B$5969,$A640,Games!$T$2:$T$5969)</f>
        <v>-22.3844532096397</v>
      </c>
      <c r="I640" s="0" t="n">
        <f aca="false">SUMIF(Games!$A$2:$A$5969,$A640,Games!$E$2:$E$5969)+SUMIF(Games!$B$2:$B$5969,$A640,Games!$F$2:$F$5969)</f>
        <v>128</v>
      </c>
      <c r="J640" s="0" t="n">
        <f aca="false">SUMIF(Games!$A$2:$A$5969,$A640,Games!$F$2:$F$5969)+SUMIF(Games!$B$2:$B$5969,$A640,Games!$E$2:$E$5969)</f>
        <v>199</v>
      </c>
      <c r="K640" s="0" t="n">
        <f aca="false">SUMIF(Games!$A$2:$A$5969,$A640,Games!$G$2:$G$5969)+SUMIF(Games!$B$2:$B$5969,$A640,Games!$H$2:$H$5969)</f>
        <v>79</v>
      </c>
      <c r="L640" s="0" t="n">
        <f aca="false">SUMIF(Games!$A$2:$A$5969,$A640,Games!$H$2:$H$5969)+SUMIF(Games!$B$2:$B$5969,$A640,Games!$G$2:$G$5969)</f>
        <v>51</v>
      </c>
      <c r="M640" s="0" t="n">
        <f aca="false">SUMIF(Games!$A:$A,$A640,Games!I:I)</f>
        <v>0</v>
      </c>
      <c r="N640" s="0" t="n">
        <f aca="false">COUNTIF(Games!$A:$A,$A640)-M640</f>
        <v>4</v>
      </c>
    </row>
    <row r="641" customFormat="false" ht="15" hidden="false" customHeight="false" outlineLevel="0" collapsed="false">
      <c r="A641" s="0" t="s">
        <v>464</v>
      </c>
      <c r="B641" s="0" t="n">
        <f aca="false">SUMIF(Games!$A$2:$A$5969,$A641,Games!$I$2:$I$5969)+SUMIF(Games!$B$2:$B$5969,$A641,Games!$J$2:$J$5969)</f>
        <v>0</v>
      </c>
      <c r="C641" s="0" t="n">
        <f aca="false">COUNTIF(Games!$A:$A,$A641)+COUNTIF(Games!$B:$B,$A641)-B641</f>
        <v>1</v>
      </c>
      <c r="D641" s="0" t="n">
        <f aca="false">SUMIF(Games!$A$2:$A$5969,$A641,Games!$M$2:$M$5969)+SUMIF(Games!$B$2:$B$5969,$A641,Games!$K$2:$K$5969)</f>
        <v>23</v>
      </c>
      <c r="E641" s="0" t="n">
        <f aca="false">SUMIF(Games!$A$2:$A$5969,$A641,Games!$N$2:$N$5969)+SUMIF(Games!$B$2:$B$5969,$A641,Games!$L$2:$L$5969)</f>
        <v>10</v>
      </c>
      <c r="F641" s="0" t="n">
        <f aca="false">SUMIF(Games!$A$2:$A$5969,$A641,Games!$Q$2:$Q$5969)+SUMIF(Games!$B$2:$B$5969,$A641,Games!$O$2:$O$5969)</f>
        <v>563</v>
      </c>
      <c r="G641" s="0" t="n">
        <f aca="false">SUMIF(Games!$A$2:$A$5969,$A641,Games!$R$2:$R$5969)+SUMIF(Games!$B$2:$B$5969,$A641,Games!$P$2:$P$5969)</f>
        <v>481</v>
      </c>
      <c r="H641" s="0" t="n">
        <f aca="false">SUMIF(Games!$A$2:$A$5969,$A641,Games!$S$2:$S$5969)+SUMIF(Games!$B$2:$B$5969,$A641,Games!$T$2:$T$5969)</f>
        <v>-4.18843608498781</v>
      </c>
      <c r="I641" s="0" t="n">
        <f aca="false">SUMIF(Games!$A$2:$A$5969,$A641,Games!$E$2:$E$5969)+SUMIF(Games!$B$2:$B$5969,$A641,Games!$F$2:$F$5969)</f>
        <v>31</v>
      </c>
      <c r="J641" s="0" t="n">
        <f aca="false">SUMIF(Games!$A$2:$A$5969,$A641,Games!$F$2:$F$5969)+SUMIF(Games!$B$2:$B$5969,$A641,Games!$E$2:$E$5969)</f>
        <v>43</v>
      </c>
      <c r="K641" s="0" t="n">
        <f aca="false">SUMIF(Games!$A$2:$A$5969,$A641,Games!$G$2:$G$5969)+SUMIF(Games!$B$2:$B$5969,$A641,Games!$H$2:$H$5969)</f>
        <v>18</v>
      </c>
      <c r="L641" s="0" t="n">
        <f aca="false">SUMIF(Games!$A$2:$A$5969,$A641,Games!$H$2:$H$5969)+SUMIF(Games!$B$2:$B$5969,$A641,Games!$G$2:$G$5969)</f>
        <v>14</v>
      </c>
      <c r="M641" s="0" t="n">
        <f aca="false">SUMIF(Games!$A:$A,$A641,Games!I:I)</f>
        <v>0</v>
      </c>
      <c r="N641" s="0" t="n">
        <f aca="false">COUNTIF(Games!$A:$A,$A641)-M641</f>
        <v>1</v>
      </c>
    </row>
    <row r="642" customFormat="false" ht="15" hidden="false" customHeight="false" outlineLevel="0" collapsed="false">
      <c r="A642" s="0" t="s">
        <v>526</v>
      </c>
      <c r="B642" s="0" t="n">
        <f aca="false">SUMIF(Games!$A$2:$A$5969,$A642,Games!$I$2:$I$5969)+SUMIF(Games!$B$2:$B$5969,$A642,Games!$J$2:$J$5969)</f>
        <v>0</v>
      </c>
      <c r="C642" s="0" t="n">
        <f aca="false">COUNTIF(Games!$A:$A,$A642)+COUNTIF(Games!$B:$B,$A642)-B642</f>
        <v>1</v>
      </c>
      <c r="D642" s="0" t="n">
        <f aca="false">SUMIF(Games!$A$2:$A$5969,$A642,Games!$M$2:$M$5969)+SUMIF(Games!$B$2:$B$5969,$A642,Games!$K$2:$K$5969)</f>
        <v>14</v>
      </c>
      <c r="E642" s="0" t="n">
        <f aca="false">SUMIF(Games!$A$2:$A$5969,$A642,Games!$N$2:$N$5969)+SUMIF(Games!$B$2:$B$5969,$A642,Games!$L$2:$L$5969)</f>
        <v>19</v>
      </c>
      <c r="F642" s="0" t="n">
        <f aca="false">SUMIF(Games!$A$2:$A$5969,$A642,Games!$Q$2:$Q$5969)+SUMIF(Games!$B$2:$B$5969,$A642,Games!$O$2:$O$5969)</f>
        <v>518</v>
      </c>
      <c r="G642" s="0" t="n">
        <f aca="false">SUMIF(Games!$A$2:$A$5969,$A642,Games!$R$2:$R$5969)+SUMIF(Games!$B$2:$B$5969,$A642,Games!$P$2:$P$5969)</f>
        <v>487</v>
      </c>
      <c r="H642" s="0" t="n">
        <f aca="false">SUMIF(Games!$A$2:$A$5969,$A642,Games!$S$2:$S$5969)+SUMIF(Games!$B$2:$B$5969,$A642,Games!$T$2:$T$5969)</f>
        <v>-4.1849841700588</v>
      </c>
      <c r="I642" s="0" t="n">
        <f aca="false">SUMIF(Games!$A$2:$A$5969,$A642,Games!$E$2:$E$5969)+SUMIF(Games!$B$2:$B$5969,$A642,Games!$F$2:$F$5969)</f>
        <v>27</v>
      </c>
      <c r="J642" s="0" t="n">
        <f aca="false">SUMIF(Games!$A$2:$A$5969,$A642,Games!$F$2:$F$5969)+SUMIF(Games!$B$2:$B$5969,$A642,Games!$E$2:$E$5969)</f>
        <v>44</v>
      </c>
      <c r="K642" s="0" t="n">
        <f aca="false">SUMIF(Games!$A$2:$A$5969,$A642,Games!$G$2:$G$5969)+SUMIF(Games!$B$2:$B$5969,$A642,Games!$H$2:$H$5969)</f>
        <v>11</v>
      </c>
      <c r="L642" s="0" t="n">
        <f aca="false">SUMIF(Games!$A$2:$A$5969,$A642,Games!$H$2:$H$5969)+SUMIF(Games!$B$2:$B$5969,$A642,Games!$G$2:$G$5969)</f>
        <v>12</v>
      </c>
      <c r="M642" s="0" t="n">
        <f aca="false">SUMIF(Games!$A:$A,$A642,Games!I:I)</f>
        <v>0</v>
      </c>
      <c r="N642" s="0" t="n">
        <f aca="false">COUNTIF(Games!$A:$A,$A642)-M642</f>
        <v>1</v>
      </c>
    </row>
    <row r="643" customFormat="false" ht="15" hidden="false" customHeight="false" outlineLevel="0" collapsed="false">
      <c r="A643" s="0" t="s">
        <v>493</v>
      </c>
      <c r="B643" s="0" t="n">
        <f aca="false">SUMIF(Games!$A$2:$A$5969,$A643,Games!$I$2:$I$5969)+SUMIF(Games!$B$2:$B$5969,$A643,Games!$J$2:$J$5969)</f>
        <v>0</v>
      </c>
      <c r="C643" s="0" t="n">
        <f aca="false">COUNTIF(Games!$A:$A,$A643)+COUNTIF(Games!$B:$B,$A643)-B643</f>
        <v>1</v>
      </c>
      <c r="D643" s="0" t="n">
        <f aca="false">SUMIF(Games!$A$2:$A$5969,$A643,Games!$M$2:$M$5969)+SUMIF(Games!$B$2:$B$5969,$A643,Games!$K$2:$K$5969)</f>
        <v>20</v>
      </c>
      <c r="E643" s="0" t="n">
        <f aca="false">SUMIF(Games!$A$2:$A$5969,$A643,Games!$N$2:$N$5969)+SUMIF(Games!$B$2:$B$5969,$A643,Games!$L$2:$L$5969)</f>
        <v>11</v>
      </c>
      <c r="F643" s="0" t="n">
        <f aca="false">SUMIF(Games!$A$2:$A$5969,$A643,Games!$Q$2:$Q$5969)+SUMIF(Games!$B$2:$B$5969,$A643,Games!$O$2:$O$5969)</f>
        <v>456</v>
      </c>
      <c r="G643" s="0" t="n">
        <f aca="false">SUMIF(Games!$A$2:$A$5969,$A643,Games!$R$2:$R$5969)+SUMIF(Games!$B$2:$B$5969,$A643,Games!$P$2:$P$5969)</f>
        <v>479</v>
      </c>
      <c r="H643" s="0" t="n">
        <f aca="false">SUMIF(Games!$A$2:$A$5969,$A643,Games!$S$2:$S$5969)+SUMIF(Games!$B$2:$B$5969,$A643,Games!$T$2:$T$5969)</f>
        <v>-5.45351043643264</v>
      </c>
      <c r="I643" s="0" t="n">
        <f aca="false">SUMIF(Games!$A$2:$A$5969,$A643,Games!$E$2:$E$5969)+SUMIF(Games!$B$2:$B$5969,$A643,Games!$F$2:$F$5969)</f>
        <v>33</v>
      </c>
      <c r="J643" s="0" t="n">
        <f aca="false">SUMIF(Games!$A$2:$A$5969,$A643,Games!$F$2:$F$5969)+SUMIF(Games!$B$2:$B$5969,$A643,Games!$E$2:$E$5969)</f>
        <v>47</v>
      </c>
      <c r="K643" s="0" t="n">
        <f aca="false">SUMIF(Games!$A$2:$A$5969,$A643,Games!$G$2:$G$5969)+SUMIF(Games!$B$2:$B$5969,$A643,Games!$H$2:$H$5969)</f>
        <v>20</v>
      </c>
      <c r="L643" s="0" t="n">
        <f aca="false">SUMIF(Games!$A$2:$A$5969,$A643,Games!$H$2:$H$5969)+SUMIF(Games!$B$2:$B$5969,$A643,Games!$G$2:$G$5969)</f>
        <v>8</v>
      </c>
      <c r="M643" s="0" t="n">
        <f aca="false">SUMIF(Games!$A:$A,$A643,Games!I:I)</f>
        <v>0</v>
      </c>
      <c r="N643" s="0" t="n">
        <f aca="false">COUNTIF(Games!$A:$A,$A643)-M643</f>
        <v>1</v>
      </c>
    </row>
    <row r="644" customFormat="false" ht="15" hidden="false" customHeight="false" outlineLevel="0" collapsed="false">
      <c r="A644" s="0" t="s">
        <v>575</v>
      </c>
      <c r="B644" s="0" t="n">
        <f aca="false">SUMIF(Games!$A$2:$A$5969,$A644,Games!$I$2:$I$5969)+SUMIF(Games!$B$2:$B$5969,$A644,Games!$J$2:$J$5969)</f>
        <v>0</v>
      </c>
      <c r="C644" s="0" t="n">
        <f aca="false">COUNTIF(Games!$A:$A,$A644)+COUNTIF(Games!$B:$B,$A644)-B644</f>
        <v>1</v>
      </c>
      <c r="D644" s="0" t="n">
        <f aca="false">SUMIF(Games!$A$2:$A$5969,$A644,Games!$M$2:$M$5969)+SUMIF(Games!$B$2:$B$5969,$A644,Games!$K$2:$K$5969)</f>
        <v>9</v>
      </c>
      <c r="E644" s="0" t="n">
        <f aca="false">SUMIF(Games!$A$2:$A$5969,$A644,Games!$N$2:$N$5969)+SUMIF(Games!$B$2:$B$5969,$A644,Games!$L$2:$L$5969)</f>
        <v>22</v>
      </c>
      <c r="F644" s="0" t="n">
        <f aca="false">SUMIF(Games!$A$2:$A$5969,$A644,Games!$Q$2:$Q$5969)+SUMIF(Games!$B$2:$B$5969,$A644,Games!$O$2:$O$5969)</f>
        <v>491</v>
      </c>
      <c r="G644" s="0" t="n">
        <f aca="false">SUMIF(Games!$A$2:$A$5969,$A644,Games!$R$2:$R$5969)+SUMIF(Games!$B$2:$B$5969,$A644,Games!$P$2:$P$5969)</f>
        <v>453</v>
      </c>
      <c r="H644" s="0" t="n">
        <f aca="false">SUMIF(Games!$A$2:$A$5969,$A644,Games!$S$2:$S$5969)+SUMIF(Games!$B$2:$B$5969,$A644,Games!$T$2:$T$5969)</f>
        <v>-6.12998906506288</v>
      </c>
      <c r="I644" s="0" t="n">
        <f aca="false">SUMIF(Games!$A$2:$A$5969,$A644,Games!$E$2:$E$5969)+SUMIF(Games!$B$2:$B$5969,$A644,Games!$F$2:$F$5969)</f>
        <v>45</v>
      </c>
      <c r="J644" s="0" t="n">
        <f aca="false">SUMIF(Games!$A$2:$A$5969,$A644,Games!$F$2:$F$5969)+SUMIF(Games!$B$2:$B$5969,$A644,Games!$E$2:$E$5969)</f>
        <v>43</v>
      </c>
      <c r="K644" s="0" t="n">
        <f aca="false">SUMIF(Games!$A$2:$A$5969,$A644,Games!$G$2:$G$5969)+SUMIF(Games!$B$2:$B$5969,$A644,Games!$H$2:$H$5969)</f>
        <v>23</v>
      </c>
      <c r="L644" s="0" t="n">
        <f aca="false">SUMIF(Games!$A$2:$A$5969,$A644,Games!$H$2:$H$5969)+SUMIF(Games!$B$2:$B$5969,$A644,Games!$G$2:$G$5969)</f>
        <v>16</v>
      </c>
      <c r="M644" s="0" t="n">
        <f aca="false">SUMIF(Games!$A:$A,$A644,Games!I:I)</f>
        <v>0</v>
      </c>
      <c r="N644" s="0" t="n">
        <f aca="false">COUNTIF(Games!$A:$A,$A644)-M644</f>
        <v>1</v>
      </c>
    </row>
    <row r="645" customFormat="false" ht="15" hidden="false" customHeight="false" outlineLevel="0" collapsed="false">
      <c r="A645" s="0" t="s">
        <v>624</v>
      </c>
      <c r="B645" s="0" t="n">
        <f aca="false">SUMIF(Games!$A$2:$A$5969,$A645,Games!$I$2:$I$5969)+SUMIF(Games!$B$2:$B$5969,$A645,Games!$J$2:$J$5969)</f>
        <v>0</v>
      </c>
      <c r="C645" s="0" t="n">
        <f aca="false">COUNTIF(Games!$A:$A,$A645)+COUNTIF(Games!$B:$B,$A645)-B645</f>
        <v>2</v>
      </c>
      <c r="D645" s="0" t="n">
        <f aca="false">SUMIF(Games!$A$2:$A$5969,$A645,Games!$M$2:$M$5969)+SUMIF(Games!$B$2:$B$5969,$A645,Games!$K$2:$K$5969)</f>
        <v>38</v>
      </c>
      <c r="E645" s="0" t="n">
        <f aca="false">SUMIF(Games!$A$2:$A$5969,$A645,Games!$N$2:$N$5969)+SUMIF(Games!$B$2:$B$5969,$A645,Games!$L$2:$L$5969)</f>
        <v>31</v>
      </c>
      <c r="F645" s="0" t="n">
        <f aca="false">SUMIF(Games!$A$2:$A$5969,$A645,Games!$Q$2:$Q$5969)+SUMIF(Games!$B$2:$B$5969,$A645,Games!$O$2:$O$5969)</f>
        <v>1086</v>
      </c>
      <c r="G645" s="0" t="n">
        <f aca="false">SUMIF(Games!$A$2:$A$5969,$A645,Games!$R$2:$R$5969)+SUMIF(Games!$B$2:$B$5969,$A645,Games!$P$2:$P$5969)</f>
        <v>1005</v>
      </c>
      <c r="H645" s="0" t="n">
        <f aca="false">SUMIF(Games!$A$2:$A$5969,$A645,Games!$S$2:$S$5969)+SUMIF(Games!$B$2:$B$5969,$A645,Games!$T$2:$T$5969)</f>
        <v>-5.36630532848104</v>
      </c>
      <c r="I645" s="0" t="n">
        <f aca="false">SUMIF(Games!$A$2:$A$5969,$A645,Games!$E$2:$E$5969)+SUMIF(Games!$B$2:$B$5969,$A645,Games!$F$2:$F$5969)</f>
        <v>58</v>
      </c>
      <c r="J645" s="0" t="n">
        <f aca="false">SUMIF(Games!$A$2:$A$5969,$A645,Games!$F$2:$F$5969)+SUMIF(Games!$B$2:$B$5969,$A645,Games!$E$2:$E$5969)</f>
        <v>57</v>
      </c>
      <c r="K645" s="0" t="n">
        <f aca="false">SUMIF(Games!$A$2:$A$5969,$A645,Games!$G$2:$G$5969)+SUMIF(Games!$B$2:$B$5969,$A645,Games!$H$2:$H$5969)</f>
        <v>33</v>
      </c>
      <c r="L645" s="0" t="n">
        <f aca="false">SUMIF(Games!$A$2:$A$5969,$A645,Games!$H$2:$H$5969)+SUMIF(Games!$B$2:$B$5969,$A645,Games!$G$2:$G$5969)</f>
        <v>22</v>
      </c>
      <c r="M645" s="0" t="n">
        <f aca="false">SUMIF(Games!$A:$A,$A645,Games!I:I)</f>
        <v>0</v>
      </c>
      <c r="N645" s="0" t="n">
        <f aca="false">COUNTIF(Games!$A:$A,$A645)-M645</f>
        <v>2</v>
      </c>
    </row>
    <row r="646" customFormat="false" ht="15" hidden="false" customHeight="false" outlineLevel="0" collapsed="false">
      <c r="A646" s="0" t="s">
        <v>556</v>
      </c>
      <c r="B646" s="0" t="n">
        <f aca="false">SUMIF(Games!$A$2:$A$5969,$A646,Games!$I$2:$I$5969)+SUMIF(Games!$B$2:$B$5969,$A646,Games!$J$2:$J$5969)</f>
        <v>0</v>
      </c>
      <c r="C646" s="0" t="n">
        <f aca="false">COUNTIF(Games!$A:$A,$A646)+COUNTIF(Games!$B:$B,$A646)-B646</f>
        <v>1</v>
      </c>
      <c r="D646" s="0" t="n">
        <f aca="false">SUMIF(Games!$A$2:$A$5969,$A646,Games!$M$2:$M$5969)+SUMIF(Games!$B$2:$B$5969,$A646,Games!$K$2:$K$5969)</f>
        <v>8</v>
      </c>
      <c r="E646" s="0" t="n">
        <f aca="false">SUMIF(Games!$A$2:$A$5969,$A646,Games!$N$2:$N$5969)+SUMIF(Games!$B$2:$B$5969,$A646,Games!$L$2:$L$5969)</f>
        <v>24</v>
      </c>
      <c r="F646" s="0" t="n">
        <f aca="false">SUMIF(Games!$A$2:$A$5969,$A646,Games!$Q$2:$Q$5969)+SUMIF(Games!$B$2:$B$5969,$A646,Games!$O$2:$O$5969)</f>
        <v>505</v>
      </c>
      <c r="G646" s="0" t="n">
        <f aca="false">SUMIF(Games!$A$2:$A$5969,$A646,Games!$R$2:$R$5969)+SUMIF(Games!$B$2:$B$5969,$A646,Games!$P$2:$P$5969)</f>
        <v>499</v>
      </c>
      <c r="H646" s="0" t="n">
        <f aca="false">SUMIF(Games!$A$2:$A$5969,$A646,Games!$S$2:$S$5969)+SUMIF(Games!$B$2:$B$5969,$A646,Games!$T$2:$T$5969)</f>
        <v>-2.98207171314741</v>
      </c>
      <c r="I646" s="0" t="n">
        <f aca="false">SUMIF(Games!$A$2:$A$5969,$A646,Games!$E$2:$E$5969)+SUMIF(Games!$B$2:$B$5969,$A646,Games!$F$2:$F$5969)</f>
        <v>34</v>
      </c>
      <c r="J646" s="0" t="n">
        <f aca="false">SUMIF(Games!$A$2:$A$5969,$A646,Games!$F$2:$F$5969)+SUMIF(Games!$B$2:$B$5969,$A646,Games!$E$2:$E$5969)</f>
        <v>53</v>
      </c>
      <c r="K646" s="0" t="n">
        <f aca="false">SUMIF(Games!$A$2:$A$5969,$A646,Games!$G$2:$G$5969)+SUMIF(Games!$B$2:$B$5969,$A646,Games!$H$2:$H$5969)</f>
        <v>21</v>
      </c>
      <c r="L646" s="0" t="n">
        <f aca="false">SUMIF(Games!$A$2:$A$5969,$A646,Games!$H$2:$H$5969)+SUMIF(Games!$B$2:$B$5969,$A646,Games!$G$2:$G$5969)</f>
        <v>23</v>
      </c>
      <c r="M646" s="0" t="n">
        <f aca="false">SUMIF(Games!$A:$A,$A646,Games!I:I)</f>
        <v>0</v>
      </c>
      <c r="N646" s="0" t="n">
        <f aca="false">COUNTIF(Games!$A:$A,$A646)-M646</f>
        <v>1</v>
      </c>
    </row>
    <row r="647" customFormat="false" ht="15" hidden="false" customHeight="false" outlineLevel="0" collapsed="false">
      <c r="A647" s="0" t="s">
        <v>591</v>
      </c>
      <c r="B647" s="0" t="n">
        <f aca="false">SUMIF(Games!$A$2:$A$5969,$A647,Games!$I$2:$I$5969)+SUMIF(Games!$B$2:$B$5969,$A647,Games!$J$2:$J$5969)</f>
        <v>0</v>
      </c>
      <c r="C647" s="0" t="n">
        <f aca="false">COUNTIF(Games!$A:$A,$A647)+COUNTIF(Games!$B:$B,$A647)-B647</f>
        <v>1</v>
      </c>
      <c r="D647" s="0" t="n">
        <f aca="false">SUMIF(Games!$A$2:$A$5969,$A647,Games!$M$2:$M$5969)+SUMIF(Games!$B$2:$B$5969,$A647,Games!$K$2:$K$5969)</f>
        <v>15</v>
      </c>
      <c r="E647" s="0" t="n">
        <f aca="false">SUMIF(Games!$A$2:$A$5969,$A647,Games!$N$2:$N$5969)+SUMIF(Games!$B$2:$B$5969,$A647,Games!$L$2:$L$5969)</f>
        <v>16</v>
      </c>
      <c r="F647" s="0" t="n">
        <f aca="false">SUMIF(Games!$A$2:$A$5969,$A647,Games!$Q$2:$Q$5969)+SUMIF(Games!$B$2:$B$5969,$A647,Games!$O$2:$O$5969)</f>
        <v>460</v>
      </c>
      <c r="G647" s="0" t="n">
        <f aca="false">SUMIF(Games!$A$2:$A$5969,$A647,Games!$R$2:$R$5969)+SUMIF(Games!$B$2:$B$5969,$A647,Games!$P$2:$P$5969)</f>
        <v>490</v>
      </c>
      <c r="H647" s="0" t="n">
        <f aca="false">SUMIF(Games!$A$2:$A$5969,$A647,Games!$S$2:$S$5969)+SUMIF(Games!$B$2:$B$5969,$A647,Games!$T$2:$T$5969)</f>
        <v>-7.98641765704584</v>
      </c>
      <c r="I647" s="0" t="n">
        <f aca="false">SUMIF(Games!$A$2:$A$5969,$A647,Games!$E$2:$E$5969)+SUMIF(Games!$B$2:$B$5969,$A647,Games!$F$2:$F$5969)</f>
        <v>27</v>
      </c>
      <c r="J647" s="0" t="n">
        <f aca="false">SUMIF(Games!$A$2:$A$5969,$A647,Games!$F$2:$F$5969)+SUMIF(Games!$B$2:$B$5969,$A647,Games!$E$2:$E$5969)</f>
        <v>52</v>
      </c>
      <c r="K647" s="0" t="n">
        <f aca="false">SUMIF(Games!$A$2:$A$5969,$A647,Games!$G$2:$G$5969)+SUMIF(Games!$B$2:$B$5969,$A647,Games!$H$2:$H$5969)</f>
        <v>12</v>
      </c>
      <c r="L647" s="0" t="n">
        <f aca="false">SUMIF(Games!$A$2:$A$5969,$A647,Games!$H$2:$H$5969)+SUMIF(Games!$B$2:$B$5969,$A647,Games!$G$2:$G$5969)</f>
        <v>13</v>
      </c>
      <c r="M647" s="0" t="n">
        <f aca="false">SUMIF(Games!$A:$A,$A647,Games!I:I)</f>
        <v>0</v>
      </c>
      <c r="N647" s="0" t="n">
        <f aca="false">COUNTIF(Games!$A:$A,$A647)-M647</f>
        <v>1</v>
      </c>
    </row>
    <row r="648" customFormat="false" ht="15" hidden="false" customHeight="false" outlineLevel="0" collapsed="false">
      <c r="A648" s="0" t="s">
        <v>404</v>
      </c>
      <c r="B648" s="0" t="n">
        <f aca="false">SUMIF(Games!$A$2:$A$5969,$A648,Games!$I$2:$I$5969)+SUMIF(Games!$B$2:$B$5969,$A648,Games!$J$2:$J$5969)</f>
        <v>0</v>
      </c>
      <c r="C648" s="0" t="n">
        <f aca="false">COUNTIF(Games!$A:$A,$A648)+COUNTIF(Games!$B:$B,$A648)-B648</f>
        <v>1</v>
      </c>
      <c r="D648" s="0" t="n">
        <f aca="false">SUMIF(Games!$A$2:$A$5969,$A648,Games!$M$2:$M$5969)+SUMIF(Games!$B$2:$B$5969,$A648,Games!$K$2:$K$5969)</f>
        <v>10</v>
      </c>
      <c r="E648" s="0" t="n">
        <f aca="false">SUMIF(Games!$A$2:$A$5969,$A648,Games!$N$2:$N$5969)+SUMIF(Games!$B$2:$B$5969,$A648,Games!$L$2:$L$5969)</f>
        <v>21</v>
      </c>
      <c r="F648" s="0" t="n">
        <f aca="false">SUMIF(Games!$A$2:$A$5969,$A648,Games!$Q$2:$Q$5969)+SUMIF(Games!$B$2:$B$5969,$A648,Games!$O$2:$O$5969)</f>
        <v>463</v>
      </c>
      <c r="G648" s="0" t="n">
        <f aca="false">SUMIF(Games!$A$2:$A$5969,$A648,Games!$R$2:$R$5969)+SUMIF(Games!$B$2:$B$5969,$A648,Games!$P$2:$P$5969)</f>
        <v>473</v>
      </c>
      <c r="H648" s="0" t="n">
        <f aca="false">SUMIF(Games!$A$2:$A$5969,$A648,Games!$S$2:$S$5969)+SUMIF(Games!$B$2:$B$5969,$A648,Games!$T$2:$T$5969)</f>
        <v>-10.2698511166253</v>
      </c>
      <c r="I648" s="0" t="n">
        <f aca="false">SUMIF(Games!$A$2:$A$5969,$A648,Games!$E$2:$E$5969)+SUMIF(Games!$B$2:$B$5969,$A648,Games!$F$2:$F$5969)</f>
        <v>28</v>
      </c>
      <c r="J648" s="0" t="n">
        <f aca="false">SUMIF(Games!$A$2:$A$5969,$A648,Games!$F$2:$F$5969)+SUMIF(Games!$B$2:$B$5969,$A648,Games!$E$2:$E$5969)</f>
        <v>49</v>
      </c>
      <c r="K648" s="0" t="n">
        <f aca="false">SUMIF(Games!$A$2:$A$5969,$A648,Games!$G$2:$G$5969)+SUMIF(Games!$B$2:$B$5969,$A648,Games!$H$2:$H$5969)</f>
        <v>23</v>
      </c>
      <c r="L648" s="0" t="n">
        <f aca="false">SUMIF(Games!$A$2:$A$5969,$A648,Games!$H$2:$H$5969)+SUMIF(Games!$B$2:$B$5969,$A648,Games!$G$2:$G$5969)</f>
        <v>12</v>
      </c>
      <c r="M648" s="0" t="n">
        <f aca="false">SUMIF(Games!$A:$A,$A648,Games!I:I)</f>
        <v>0</v>
      </c>
      <c r="N648" s="0" t="n">
        <f aca="false">COUNTIF(Games!$A:$A,$A648)-M648</f>
        <v>1</v>
      </c>
    </row>
    <row r="649" customFormat="false" ht="15" hidden="false" customHeight="false" outlineLevel="0" collapsed="false">
      <c r="A649" s="0" t="s">
        <v>443</v>
      </c>
      <c r="B649" s="0" t="n">
        <f aca="false">SUMIF(Games!$A$2:$A$5969,$A649,Games!$I$2:$I$5969)+SUMIF(Games!$B$2:$B$5969,$A649,Games!$J$2:$J$5969)</f>
        <v>0</v>
      </c>
      <c r="C649" s="0" t="n">
        <f aca="false">COUNTIF(Games!$A:$A,$A649)+COUNTIF(Games!$B:$B,$A649)-B649</f>
        <v>2</v>
      </c>
      <c r="D649" s="0" t="n">
        <f aca="false">SUMIF(Games!$A$2:$A$5969,$A649,Games!$M$2:$M$5969)+SUMIF(Games!$B$2:$B$5969,$A649,Games!$K$2:$K$5969)</f>
        <v>30</v>
      </c>
      <c r="E649" s="0" t="n">
        <f aca="false">SUMIF(Games!$A$2:$A$5969,$A649,Games!$N$2:$N$5969)+SUMIF(Games!$B$2:$B$5969,$A649,Games!$L$2:$L$5969)</f>
        <v>35</v>
      </c>
      <c r="F649" s="0" t="n">
        <f aca="false">SUMIF(Games!$A$2:$A$5969,$A649,Games!$Q$2:$Q$5969)+SUMIF(Games!$B$2:$B$5969,$A649,Games!$O$2:$O$5969)</f>
        <v>1107</v>
      </c>
      <c r="G649" s="0" t="n">
        <f aca="false">SUMIF(Games!$A$2:$A$5969,$A649,Games!$R$2:$R$5969)+SUMIF(Games!$B$2:$B$5969,$A649,Games!$P$2:$P$5969)</f>
        <v>865</v>
      </c>
      <c r="H649" s="0" t="n">
        <f aca="false">SUMIF(Games!$A$2:$A$5969,$A649,Games!$S$2:$S$5969)+SUMIF(Games!$B$2:$B$5969,$A649,Games!$T$2:$T$5969)</f>
        <v>-12.1861017942623</v>
      </c>
      <c r="I649" s="0" t="n">
        <f aca="false">SUMIF(Games!$A$2:$A$5969,$A649,Games!$E$2:$E$5969)+SUMIF(Games!$B$2:$B$5969,$A649,Games!$F$2:$F$5969)</f>
        <v>60</v>
      </c>
      <c r="J649" s="0" t="n">
        <f aca="false">SUMIF(Games!$A$2:$A$5969,$A649,Games!$F$2:$F$5969)+SUMIF(Games!$B$2:$B$5969,$A649,Games!$E$2:$E$5969)</f>
        <v>102</v>
      </c>
      <c r="K649" s="0" t="n">
        <f aca="false">SUMIF(Games!$A$2:$A$5969,$A649,Games!$G$2:$G$5969)+SUMIF(Games!$B$2:$B$5969,$A649,Games!$H$2:$H$5969)</f>
        <v>40</v>
      </c>
      <c r="L649" s="0" t="n">
        <f aca="false">SUMIF(Games!$A$2:$A$5969,$A649,Games!$H$2:$H$5969)+SUMIF(Games!$B$2:$B$5969,$A649,Games!$G$2:$G$5969)</f>
        <v>30</v>
      </c>
      <c r="M649" s="0" t="n">
        <f aca="false">SUMIF(Games!$A:$A,$A649,Games!I:I)</f>
        <v>0</v>
      </c>
      <c r="N649" s="0" t="n">
        <f aca="false">COUNTIF(Games!$A:$A,$A649)-M649</f>
        <v>2</v>
      </c>
    </row>
    <row r="650" customFormat="false" ht="15" hidden="false" customHeight="false" outlineLevel="0" collapsed="false">
      <c r="A650" s="0" t="s">
        <v>439</v>
      </c>
      <c r="B650" s="0" t="n">
        <f aca="false">SUMIF(Games!$A$2:$A$5969,$A650,Games!$I$2:$I$5969)+SUMIF(Games!$B$2:$B$5969,$A650,Games!$J$2:$J$5969)</f>
        <v>0</v>
      </c>
      <c r="C650" s="0" t="n">
        <f aca="false">COUNTIF(Games!$A:$A,$A650)+COUNTIF(Games!$B:$B,$A650)-B650</f>
        <v>1</v>
      </c>
      <c r="D650" s="0" t="n">
        <f aca="false">SUMIF(Games!$A$2:$A$5969,$A650,Games!$M$2:$M$5969)+SUMIF(Games!$B$2:$B$5969,$A650,Games!$K$2:$K$5969)</f>
        <v>26</v>
      </c>
      <c r="E650" s="0" t="n">
        <f aca="false">SUMIF(Games!$A$2:$A$5969,$A650,Games!$N$2:$N$5969)+SUMIF(Games!$B$2:$B$5969,$A650,Games!$L$2:$L$5969)</f>
        <v>8</v>
      </c>
      <c r="F650" s="0" t="n">
        <f aca="false">SUMIF(Games!$A$2:$A$5969,$A650,Games!$Q$2:$Q$5969)+SUMIF(Games!$B$2:$B$5969,$A650,Games!$O$2:$O$5969)</f>
        <v>523</v>
      </c>
      <c r="G650" s="0" t="n">
        <f aca="false">SUMIF(Games!$A$2:$A$5969,$A650,Games!$R$2:$R$5969)+SUMIF(Games!$B$2:$B$5969,$A650,Games!$P$2:$P$5969)</f>
        <v>545</v>
      </c>
      <c r="H650" s="0" t="n">
        <f aca="false">SUMIF(Games!$A$2:$A$5969,$A650,Games!$S$2:$S$5969)+SUMIF(Games!$B$2:$B$5969,$A650,Games!$T$2:$T$5969)</f>
        <v>-1.44084600132188</v>
      </c>
      <c r="I650" s="0" t="n">
        <f aca="false">SUMIF(Games!$A$2:$A$5969,$A650,Games!$E$2:$E$5969)+SUMIF(Games!$B$2:$B$5969,$A650,Games!$F$2:$F$5969)</f>
        <v>42</v>
      </c>
      <c r="J650" s="0" t="n">
        <f aca="false">SUMIF(Games!$A$2:$A$5969,$A650,Games!$F$2:$F$5969)+SUMIF(Games!$B$2:$B$5969,$A650,Games!$E$2:$E$5969)</f>
        <v>33</v>
      </c>
      <c r="K650" s="0" t="n">
        <f aca="false">SUMIF(Games!$A$2:$A$5969,$A650,Games!$G$2:$G$5969)+SUMIF(Games!$B$2:$B$5969,$A650,Games!$H$2:$H$5969)</f>
        <v>24</v>
      </c>
      <c r="L650" s="0" t="n">
        <f aca="false">SUMIF(Games!$A$2:$A$5969,$A650,Games!$H$2:$H$5969)+SUMIF(Games!$B$2:$B$5969,$A650,Games!$G$2:$G$5969)</f>
        <v>11</v>
      </c>
      <c r="M650" s="0" t="n">
        <f aca="false">SUMIF(Games!$A:$A,$A650,Games!I:I)</f>
        <v>0</v>
      </c>
      <c r="N650" s="0" t="n">
        <f aca="false">COUNTIF(Games!$A:$A,$A650)-M650</f>
        <v>1</v>
      </c>
    </row>
    <row r="651" customFormat="false" ht="15" hidden="false" customHeight="false" outlineLevel="0" collapsed="false">
      <c r="A651" s="0" t="s">
        <v>608</v>
      </c>
      <c r="B651" s="0" t="n">
        <f aca="false">SUMIF(Games!$A$2:$A$5969,$A651,Games!$I$2:$I$5969)+SUMIF(Games!$B$2:$B$5969,$A651,Games!$J$2:$J$5969)</f>
        <v>0</v>
      </c>
      <c r="C651" s="0" t="n">
        <f aca="false">COUNTIF(Games!$A:$A,$A651)+COUNTIF(Games!$B:$B,$A651)-B651</f>
        <v>1</v>
      </c>
      <c r="D651" s="0" t="n">
        <f aca="false">SUMIF(Games!$A$2:$A$5969,$A651,Games!$M$2:$M$5969)+SUMIF(Games!$B$2:$B$5969,$A651,Games!$K$2:$K$5969)</f>
        <v>15</v>
      </c>
      <c r="E651" s="0" t="n">
        <f aca="false">SUMIF(Games!$A$2:$A$5969,$A651,Games!$N$2:$N$5969)+SUMIF(Games!$B$2:$B$5969,$A651,Games!$L$2:$L$5969)</f>
        <v>18</v>
      </c>
      <c r="F651" s="0" t="n">
        <f aca="false">SUMIF(Games!$A$2:$A$5969,$A651,Games!$Q$2:$Q$5969)+SUMIF(Games!$B$2:$B$5969,$A651,Games!$O$2:$O$5969)</f>
        <v>416</v>
      </c>
      <c r="G651" s="0" t="n">
        <f aca="false">SUMIF(Games!$A$2:$A$5969,$A651,Games!$R$2:$R$5969)+SUMIF(Games!$B$2:$B$5969,$A651,Games!$P$2:$P$5969)</f>
        <v>607</v>
      </c>
      <c r="H651" s="0" t="n">
        <f aca="false">SUMIF(Games!$A$2:$A$5969,$A651,Games!$S$2:$S$5969)+SUMIF(Games!$B$2:$B$5969,$A651,Games!$T$2:$T$5969)</f>
        <v>-7.44388163156492</v>
      </c>
      <c r="I651" s="0" t="n">
        <f aca="false">SUMIF(Games!$A$2:$A$5969,$A651,Games!$E$2:$E$5969)+SUMIF(Games!$B$2:$B$5969,$A651,Games!$F$2:$F$5969)</f>
        <v>32</v>
      </c>
      <c r="J651" s="0" t="n">
        <f aca="false">SUMIF(Games!$A$2:$A$5969,$A651,Games!$F$2:$F$5969)+SUMIF(Games!$B$2:$B$5969,$A651,Games!$E$2:$E$5969)</f>
        <v>43</v>
      </c>
      <c r="K651" s="0" t="n">
        <f aca="false">SUMIF(Games!$A$2:$A$5969,$A651,Games!$G$2:$G$5969)+SUMIF(Games!$B$2:$B$5969,$A651,Games!$H$2:$H$5969)</f>
        <v>17</v>
      </c>
      <c r="L651" s="0" t="n">
        <f aca="false">SUMIF(Games!$A$2:$A$5969,$A651,Games!$H$2:$H$5969)+SUMIF(Games!$B$2:$B$5969,$A651,Games!$G$2:$G$5969)</f>
        <v>10</v>
      </c>
      <c r="M651" s="0" t="n">
        <f aca="false">SUMIF(Games!$A:$A,$A651,Games!I:I)</f>
        <v>0</v>
      </c>
      <c r="N651" s="0" t="n">
        <f aca="false">COUNTIF(Games!$A:$A,$A651)-M651</f>
        <v>1</v>
      </c>
    </row>
    <row r="652" customFormat="false" ht="15" hidden="false" customHeight="false" outlineLevel="0" collapsed="false">
      <c r="A652" s="0" t="s">
        <v>498</v>
      </c>
      <c r="B652" s="0" t="n">
        <f aca="false">SUMIF(Games!$A$2:$A$5969,$A652,Games!$I$2:$I$5969)+SUMIF(Games!$B$2:$B$5969,$A652,Games!$J$2:$J$5969)</f>
        <v>0</v>
      </c>
      <c r="C652" s="0" t="n">
        <f aca="false">COUNTIF(Games!$A:$A,$A652)+COUNTIF(Games!$B:$B,$A652)-B652</f>
        <v>1</v>
      </c>
      <c r="D652" s="0" t="n">
        <f aca="false">SUMIF(Games!$A$2:$A$5969,$A652,Games!$M$2:$M$5969)+SUMIF(Games!$B$2:$B$5969,$A652,Games!$K$2:$K$5969)</f>
        <v>20</v>
      </c>
      <c r="E652" s="0" t="n">
        <f aca="false">SUMIF(Games!$A$2:$A$5969,$A652,Games!$N$2:$N$5969)+SUMIF(Games!$B$2:$B$5969,$A652,Games!$L$2:$L$5969)</f>
        <v>14</v>
      </c>
      <c r="F652" s="0" t="n">
        <f aca="false">SUMIF(Games!$A$2:$A$5969,$A652,Games!$Q$2:$Q$5969)+SUMIF(Games!$B$2:$B$5969,$A652,Games!$O$2:$O$5969)</f>
        <v>504</v>
      </c>
      <c r="G652" s="0" t="n">
        <f aca="false">SUMIF(Games!$A$2:$A$5969,$A652,Games!$R$2:$R$5969)+SUMIF(Games!$B$2:$B$5969,$A652,Games!$P$2:$P$5969)</f>
        <v>516</v>
      </c>
      <c r="H652" s="0" t="n">
        <f aca="false">SUMIF(Games!$A$2:$A$5969,$A652,Games!$S$2:$S$5969)+SUMIF(Games!$B$2:$B$5969,$A652,Games!$T$2:$T$5969)</f>
        <v>-6.24913494809689</v>
      </c>
      <c r="I652" s="0" t="n">
        <f aca="false">SUMIF(Games!$A$2:$A$5969,$A652,Games!$E$2:$E$5969)+SUMIF(Games!$B$2:$B$5969,$A652,Games!$F$2:$F$5969)</f>
        <v>35</v>
      </c>
      <c r="J652" s="0" t="n">
        <f aca="false">SUMIF(Games!$A$2:$A$5969,$A652,Games!$F$2:$F$5969)+SUMIF(Games!$B$2:$B$5969,$A652,Games!$E$2:$E$5969)</f>
        <v>44</v>
      </c>
      <c r="K652" s="0" t="n">
        <f aca="false">SUMIF(Games!$A$2:$A$5969,$A652,Games!$G$2:$G$5969)+SUMIF(Games!$B$2:$B$5969,$A652,Games!$H$2:$H$5969)</f>
        <v>30</v>
      </c>
      <c r="L652" s="0" t="n">
        <f aca="false">SUMIF(Games!$A$2:$A$5969,$A652,Games!$H$2:$H$5969)+SUMIF(Games!$B$2:$B$5969,$A652,Games!$G$2:$G$5969)</f>
        <v>14</v>
      </c>
      <c r="M652" s="0" t="n">
        <f aca="false">SUMIF(Games!$A:$A,$A652,Games!I:I)</f>
        <v>0</v>
      </c>
      <c r="N652" s="0" t="n">
        <f aca="false">COUNTIF(Games!$A:$A,$A652)-M652</f>
        <v>1</v>
      </c>
    </row>
    <row r="653" customFormat="false" ht="15" hidden="false" customHeight="false" outlineLevel="0" collapsed="false">
      <c r="A653" s="0" t="s">
        <v>663</v>
      </c>
      <c r="B653" s="0" t="n">
        <f aca="false">SUMIF(Games!$A$2:$A$5969,$A653,Games!$I$2:$I$5969)+SUMIF(Games!$B$2:$B$5969,$A653,Games!$J$2:$J$5969)</f>
        <v>0</v>
      </c>
      <c r="C653" s="0" t="n">
        <f aca="false">COUNTIF(Games!$A:$A,$A653)+COUNTIF(Games!$B:$B,$A653)-B653</f>
        <v>1</v>
      </c>
      <c r="D653" s="0" t="n">
        <f aca="false">SUMIF(Games!$A$2:$A$5969,$A653,Games!$M$2:$M$5969)+SUMIF(Games!$B$2:$B$5969,$A653,Games!$K$2:$K$5969)</f>
        <v>16</v>
      </c>
      <c r="E653" s="0" t="n">
        <f aca="false">SUMIF(Games!$A$2:$A$5969,$A653,Games!$N$2:$N$5969)+SUMIF(Games!$B$2:$B$5969,$A653,Games!$L$2:$L$5969)</f>
        <v>18</v>
      </c>
      <c r="F653" s="0" t="n">
        <f aca="false">SUMIF(Games!$A$2:$A$5969,$A653,Games!$Q$2:$Q$5969)+SUMIF(Games!$B$2:$B$5969,$A653,Games!$O$2:$O$5969)</f>
        <v>559</v>
      </c>
      <c r="G653" s="0" t="n">
        <f aca="false">SUMIF(Games!$A$2:$A$5969,$A653,Games!$R$2:$R$5969)+SUMIF(Games!$B$2:$B$5969,$A653,Games!$P$2:$P$5969)</f>
        <v>460</v>
      </c>
      <c r="H653" s="0" t="n">
        <f aca="false">SUMIF(Games!$A$2:$A$5969,$A653,Games!$S$2:$S$5969)+SUMIF(Games!$B$2:$B$5969,$A653,Games!$T$2:$T$5969)</f>
        <v>-4.06280667320903</v>
      </c>
      <c r="I653" s="0" t="n">
        <f aca="false">SUMIF(Games!$A$2:$A$5969,$A653,Games!$E$2:$E$5969)+SUMIF(Games!$B$2:$B$5969,$A653,Games!$F$2:$F$5969)</f>
        <v>41</v>
      </c>
      <c r="J653" s="0" t="n">
        <f aca="false">SUMIF(Games!$A$2:$A$5969,$A653,Games!$F$2:$F$5969)+SUMIF(Games!$B$2:$B$5969,$A653,Games!$E$2:$E$5969)</f>
        <v>37</v>
      </c>
      <c r="K653" s="0" t="n">
        <f aca="false">SUMIF(Games!$A$2:$A$5969,$A653,Games!$G$2:$G$5969)+SUMIF(Games!$B$2:$B$5969,$A653,Games!$H$2:$H$5969)</f>
        <v>18</v>
      </c>
      <c r="L653" s="0" t="n">
        <f aca="false">SUMIF(Games!$A$2:$A$5969,$A653,Games!$H$2:$H$5969)+SUMIF(Games!$B$2:$B$5969,$A653,Games!$G$2:$G$5969)</f>
        <v>7</v>
      </c>
      <c r="M653" s="0" t="n">
        <f aca="false">SUMIF(Games!$A:$A,$A653,Games!I:I)</f>
        <v>0</v>
      </c>
      <c r="N653" s="0" t="n">
        <f aca="false">COUNTIF(Games!$A:$A,$A653)-M653</f>
        <v>1</v>
      </c>
    </row>
    <row r="654" customFormat="false" ht="15" hidden="false" customHeight="false" outlineLevel="0" collapsed="false">
      <c r="A654" s="0" t="s">
        <v>701</v>
      </c>
      <c r="B654" s="0" t="n">
        <f aca="false">SUMIF(Games!$A$2:$A$5969,$A654,Games!$I$2:$I$5969)+SUMIF(Games!$B$2:$B$5969,$A654,Games!$J$2:$J$5969)</f>
        <v>1</v>
      </c>
      <c r="C654" s="0" t="n">
        <f aca="false">COUNTIF(Games!$A:$A,$A654)+COUNTIF(Games!$B:$B,$A654)-B654</f>
        <v>0</v>
      </c>
      <c r="D654" s="0" t="n">
        <f aca="false">SUMIF(Games!$A$2:$A$5969,$A654,Games!$M$2:$M$5969)+SUMIF(Games!$B$2:$B$5969,$A654,Games!$K$2:$K$5969)</f>
        <v>10</v>
      </c>
      <c r="E654" s="0" t="n">
        <f aca="false">SUMIF(Games!$A$2:$A$5969,$A654,Games!$N$2:$N$5969)+SUMIF(Games!$B$2:$B$5969,$A654,Games!$L$2:$L$5969)</f>
        <v>22</v>
      </c>
      <c r="F654" s="0" t="n">
        <f aca="false">SUMIF(Games!$A$2:$A$5969,$A654,Games!$Q$2:$Q$5969)+SUMIF(Games!$B$2:$B$5969,$A654,Games!$O$2:$O$5969)</f>
        <v>542</v>
      </c>
      <c r="G654" s="0" t="n">
        <f aca="false">SUMIF(Games!$A$2:$A$5969,$A654,Games!$R$2:$R$5969)+SUMIF(Games!$B$2:$B$5969,$A654,Games!$P$2:$P$5969)</f>
        <v>420</v>
      </c>
      <c r="H654" s="0" t="n">
        <f aca="false">SUMIF(Games!$A$2:$A$5969,$A654,Games!$S$2:$S$5969)+SUMIF(Games!$B$2:$B$5969,$A654,Games!$T$2:$T$5969)</f>
        <v>2.11278586278586</v>
      </c>
      <c r="I654" s="0" t="n">
        <f aca="false">SUMIF(Games!$A$2:$A$5969,$A654,Games!$E$2:$E$5969)+SUMIF(Games!$B$2:$B$5969,$A654,Games!$F$2:$F$5969)</f>
        <v>44</v>
      </c>
      <c r="J654" s="0" t="n">
        <f aca="false">SUMIF(Games!$A$2:$A$5969,$A654,Games!$F$2:$F$5969)+SUMIF(Games!$B$2:$B$5969,$A654,Games!$E$2:$E$5969)</f>
        <v>39</v>
      </c>
      <c r="K654" s="0" t="n">
        <f aca="false">SUMIF(Games!$A$2:$A$5969,$A654,Games!$G$2:$G$5969)+SUMIF(Games!$B$2:$B$5969,$A654,Games!$H$2:$H$5969)</f>
        <v>18</v>
      </c>
      <c r="L654" s="0" t="n">
        <f aca="false">SUMIF(Games!$A$2:$A$5969,$A654,Games!$H$2:$H$5969)+SUMIF(Games!$B$2:$B$5969,$A654,Games!$G$2:$G$5969)</f>
        <v>13</v>
      </c>
      <c r="M654" s="0" t="n">
        <f aca="false">SUMIF(Games!$A:$A,$A654,Games!I:I)</f>
        <v>1</v>
      </c>
      <c r="N654" s="0" t="n">
        <f aca="false">COUNTIF(Games!$A:$A,$A654)-M654</f>
        <v>0</v>
      </c>
    </row>
    <row r="655" customFormat="false" ht="15" hidden="false" customHeight="false" outlineLevel="0" collapsed="false">
      <c r="A655" s="0" t="s">
        <v>453</v>
      </c>
      <c r="B655" s="0" t="n">
        <f aca="false">SUMIF(Games!$A$2:$A$5969,$A655,Games!$I$2:$I$5969)+SUMIF(Games!$B$2:$B$5969,$A655,Games!$J$2:$J$5969)</f>
        <v>0</v>
      </c>
      <c r="C655" s="0" t="n">
        <f aca="false">COUNTIF(Games!$A:$A,$A655)+COUNTIF(Games!$B:$B,$A655)-B655</f>
        <v>1</v>
      </c>
      <c r="D655" s="0" t="n">
        <f aca="false">SUMIF(Games!$A$2:$A$5969,$A655,Games!$M$2:$M$5969)+SUMIF(Games!$B$2:$B$5969,$A655,Games!$K$2:$K$5969)</f>
        <v>14</v>
      </c>
      <c r="E655" s="0" t="n">
        <f aca="false">SUMIF(Games!$A$2:$A$5969,$A655,Games!$N$2:$N$5969)+SUMIF(Games!$B$2:$B$5969,$A655,Games!$L$2:$L$5969)</f>
        <v>18</v>
      </c>
      <c r="F655" s="0" t="n">
        <f aca="false">SUMIF(Games!$A$2:$A$5969,$A655,Games!$Q$2:$Q$5969)+SUMIF(Games!$B$2:$B$5969,$A655,Games!$O$2:$O$5969)</f>
        <v>525</v>
      </c>
      <c r="G655" s="0" t="n">
        <f aca="false">SUMIF(Games!$A$2:$A$5969,$A655,Games!$R$2:$R$5969)+SUMIF(Games!$B$2:$B$5969,$A655,Games!$P$2:$P$5969)</f>
        <v>457</v>
      </c>
      <c r="H655" s="0" t="n">
        <f aca="false">SUMIF(Games!$A$2:$A$5969,$A655,Games!$S$2:$S$5969)+SUMIF(Games!$B$2:$B$5969,$A655,Games!$T$2:$T$5969)</f>
        <v>-7.85323319755601</v>
      </c>
      <c r="I655" s="0" t="n">
        <f aca="false">SUMIF(Games!$A$2:$A$5969,$A655,Games!$E$2:$E$5969)+SUMIF(Games!$B$2:$B$5969,$A655,Games!$F$2:$F$5969)</f>
        <v>24</v>
      </c>
      <c r="J655" s="0" t="n">
        <f aca="false">SUMIF(Games!$A$2:$A$5969,$A655,Games!$F$2:$F$5969)+SUMIF(Games!$B$2:$B$5969,$A655,Games!$E$2:$E$5969)</f>
        <v>58</v>
      </c>
      <c r="K655" s="0" t="n">
        <f aca="false">SUMIF(Games!$A$2:$A$5969,$A655,Games!$G$2:$G$5969)+SUMIF(Games!$B$2:$B$5969,$A655,Games!$H$2:$H$5969)</f>
        <v>15</v>
      </c>
      <c r="L655" s="0" t="n">
        <f aca="false">SUMIF(Games!$A$2:$A$5969,$A655,Games!$H$2:$H$5969)+SUMIF(Games!$B$2:$B$5969,$A655,Games!$G$2:$G$5969)</f>
        <v>16</v>
      </c>
      <c r="M655" s="0" t="n">
        <f aca="false">SUMIF(Games!$A:$A,$A655,Games!I:I)</f>
        <v>0</v>
      </c>
      <c r="N655" s="0" t="n">
        <f aca="false">COUNTIF(Games!$A:$A,$A655)-M655</f>
        <v>1</v>
      </c>
    </row>
    <row r="656" customFormat="false" ht="15" hidden="false" customHeight="false" outlineLevel="0" collapsed="false">
      <c r="A656" s="0" t="s">
        <v>620</v>
      </c>
      <c r="B656" s="0" t="n">
        <f aca="false">SUMIF(Games!$A$2:$A$5969,$A656,Games!$I$2:$I$5969)+SUMIF(Games!$B$2:$B$5969,$A656,Games!$J$2:$J$5969)</f>
        <v>0</v>
      </c>
      <c r="C656" s="0" t="n">
        <f aca="false">COUNTIF(Games!$A:$A,$A656)+COUNTIF(Games!$B:$B,$A656)-B656</f>
        <v>1</v>
      </c>
      <c r="D656" s="0" t="n">
        <f aca="false">SUMIF(Games!$A$2:$A$5969,$A656,Games!$M$2:$M$5969)+SUMIF(Games!$B$2:$B$5969,$A656,Games!$K$2:$K$5969)</f>
        <v>16</v>
      </c>
      <c r="E656" s="0" t="n">
        <f aca="false">SUMIF(Games!$A$2:$A$5969,$A656,Games!$N$2:$N$5969)+SUMIF(Games!$B$2:$B$5969,$A656,Games!$L$2:$L$5969)</f>
        <v>17</v>
      </c>
      <c r="F656" s="0" t="n">
        <f aca="false">SUMIF(Games!$A$2:$A$5969,$A656,Games!$Q$2:$Q$5969)+SUMIF(Games!$B$2:$B$5969,$A656,Games!$O$2:$O$5969)</f>
        <v>486</v>
      </c>
      <c r="G656" s="0" t="n">
        <f aca="false">SUMIF(Games!$A$2:$A$5969,$A656,Games!$R$2:$R$5969)+SUMIF(Games!$B$2:$B$5969,$A656,Games!$P$2:$P$5969)</f>
        <v>480</v>
      </c>
      <c r="H656" s="0" t="n">
        <f aca="false">SUMIF(Games!$A$2:$A$5969,$A656,Games!$S$2:$S$5969)+SUMIF(Games!$B$2:$B$5969,$A656,Games!$T$2:$T$5969)</f>
        <v>-4.35159043854696</v>
      </c>
      <c r="I656" s="0" t="n">
        <f aca="false">SUMIF(Games!$A$2:$A$5969,$A656,Games!$E$2:$E$5969)+SUMIF(Games!$B$2:$B$5969,$A656,Games!$F$2:$F$5969)</f>
        <v>29</v>
      </c>
      <c r="J656" s="0" t="n">
        <f aca="false">SUMIF(Games!$A$2:$A$5969,$A656,Games!$F$2:$F$5969)+SUMIF(Games!$B$2:$B$5969,$A656,Games!$E$2:$E$5969)</f>
        <v>45</v>
      </c>
      <c r="K656" s="0" t="n">
        <f aca="false">SUMIF(Games!$A$2:$A$5969,$A656,Games!$G$2:$G$5969)+SUMIF(Games!$B$2:$B$5969,$A656,Games!$H$2:$H$5969)</f>
        <v>13</v>
      </c>
      <c r="L656" s="0" t="n">
        <f aca="false">SUMIF(Games!$A$2:$A$5969,$A656,Games!$H$2:$H$5969)+SUMIF(Games!$B$2:$B$5969,$A656,Games!$G$2:$G$5969)</f>
        <v>19</v>
      </c>
      <c r="M656" s="0" t="n">
        <f aca="false">SUMIF(Games!$A:$A,$A656,Games!I:I)</f>
        <v>0</v>
      </c>
      <c r="N656" s="0" t="n">
        <f aca="false">COUNTIF(Games!$A:$A,$A656)-M656</f>
        <v>1</v>
      </c>
    </row>
    <row r="657" customFormat="false" ht="15" hidden="false" customHeight="false" outlineLevel="0" collapsed="false">
      <c r="A657" s="0" t="s">
        <v>459</v>
      </c>
      <c r="B657" s="0" t="n">
        <f aca="false">SUMIF(Games!$A$2:$A$5969,$A657,Games!$I$2:$I$5969)+SUMIF(Games!$B$2:$B$5969,$A657,Games!$J$2:$J$5969)</f>
        <v>0</v>
      </c>
      <c r="C657" s="0" t="n">
        <f aca="false">COUNTIF(Games!$A:$A,$A657)+COUNTIF(Games!$B:$B,$A657)-B657</f>
        <v>1</v>
      </c>
      <c r="D657" s="0" t="n">
        <f aca="false">SUMIF(Games!$A$2:$A$5969,$A657,Games!$M$2:$M$5969)+SUMIF(Games!$B$2:$B$5969,$A657,Games!$K$2:$K$5969)</f>
        <v>22</v>
      </c>
      <c r="E657" s="0" t="n">
        <f aca="false">SUMIF(Games!$A$2:$A$5969,$A657,Games!$N$2:$N$5969)+SUMIF(Games!$B$2:$B$5969,$A657,Games!$L$2:$L$5969)</f>
        <v>10</v>
      </c>
      <c r="F657" s="0" t="n">
        <f aca="false">SUMIF(Games!$A$2:$A$5969,$A657,Games!$Q$2:$Q$5969)+SUMIF(Games!$B$2:$B$5969,$A657,Games!$O$2:$O$5969)</f>
        <v>489</v>
      </c>
      <c r="G657" s="0" t="n">
        <f aca="false">SUMIF(Games!$A$2:$A$5969,$A657,Games!$R$2:$R$5969)+SUMIF(Games!$B$2:$B$5969,$A657,Games!$P$2:$P$5969)</f>
        <v>510</v>
      </c>
      <c r="H657" s="0" t="n">
        <f aca="false">SUMIF(Games!$A$2:$A$5969,$A657,Games!$S$2:$S$5969)+SUMIF(Games!$B$2:$B$5969,$A657,Games!$T$2:$T$5969)</f>
        <v>-4.46696696696697</v>
      </c>
      <c r="I657" s="0" t="n">
        <f aca="false">SUMIF(Games!$A$2:$A$5969,$A657,Games!$E$2:$E$5969)+SUMIF(Games!$B$2:$B$5969,$A657,Games!$F$2:$F$5969)</f>
        <v>26</v>
      </c>
      <c r="J657" s="0" t="n">
        <f aca="false">SUMIF(Games!$A$2:$A$5969,$A657,Games!$F$2:$F$5969)+SUMIF(Games!$B$2:$B$5969,$A657,Games!$E$2:$E$5969)</f>
        <v>50</v>
      </c>
      <c r="K657" s="0" t="n">
        <f aca="false">SUMIF(Games!$A$2:$A$5969,$A657,Games!$G$2:$G$5969)+SUMIF(Games!$B$2:$B$5969,$A657,Games!$H$2:$H$5969)</f>
        <v>16</v>
      </c>
      <c r="L657" s="0" t="n">
        <f aca="false">SUMIF(Games!$A$2:$A$5969,$A657,Games!$H$2:$H$5969)+SUMIF(Games!$B$2:$B$5969,$A657,Games!$G$2:$G$5969)</f>
        <v>17</v>
      </c>
      <c r="M657" s="0" t="n">
        <f aca="false">SUMIF(Games!$A:$A,$A657,Games!I:I)</f>
        <v>0</v>
      </c>
      <c r="N657" s="0" t="n">
        <f aca="false">COUNTIF(Games!$A:$A,$A657)-M657</f>
        <v>1</v>
      </c>
    </row>
    <row r="658" customFormat="false" ht="15" hidden="false" customHeight="false" outlineLevel="0" collapsed="false">
      <c r="A658" s="0" t="s">
        <v>430</v>
      </c>
      <c r="B658" s="0" t="n">
        <f aca="false">SUMIF(Games!$A$2:$A$5969,$A658,Games!$I$2:$I$5969)+SUMIF(Games!$B$2:$B$5969,$A658,Games!$J$2:$J$5969)</f>
        <v>0</v>
      </c>
      <c r="C658" s="0" t="n">
        <f aca="false">COUNTIF(Games!$A:$A,$A658)+COUNTIF(Games!$B:$B,$A658)-B658</f>
        <v>1</v>
      </c>
      <c r="D658" s="0" t="n">
        <f aca="false">SUMIF(Games!$A$2:$A$5969,$A658,Games!$M$2:$M$5969)+SUMIF(Games!$B$2:$B$5969,$A658,Games!$K$2:$K$5969)</f>
        <v>16</v>
      </c>
      <c r="E658" s="0" t="n">
        <f aca="false">SUMIF(Games!$A$2:$A$5969,$A658,Games!$N$2:$N$5969)+SUMIF(Games!$B$2:$B$5969,$A658,Games!$L$2:$L$5969)</f>
        <v>17</v>
      </c>
      <c r="F658" s="0" t="n">
        <f aca="false">SUMIF(Games!$A$2:$A$5969,$A658,Games!$Q$2:$Q$5969)+SUMIF(Games!$B$2:$B$5969,$A658,Games!$O$2:$O$5969)</f>
        <v>503</v>
      </c>
      <c r="G658" s="0" t="n">
        <f aca="false">SUMIF(Games!$A$2:$A$5969,$A658,Games!$R$2:$R$5969)+SUMIF(Games!$B$2:$B$5969,$A658,Games!$P$2:$P$5969)</f>
        <v>522</v>
      </c>
      <c r="H658" s="0" t="n">
        <f aca="false">SUMIF(Games!$A$2:$A$5969,$A658,Games!$S$2:$S$5969)+SUMIF(Games!$B$2:$B$5969,$A658,Games!$T$2:$T$5969)</f>
        <v>-2.62350332594235</v>
      </c>
      <c r="I658" s="0" t="n">
        <f aca="false">SUMIF(Games!$A$2:$A$5969,$A658,Games!$E$2:$E$5969)+SUMIF(Games!$B$2:$B$5969,$A658,Games!$F$2:$F$5969)</f>
        <v>24</v>
      </c>
      <c r="J658" s="0" t="n">
        <f aca="false">SUMIF(Games!$A$2:$A$5969,$A658,Games!$F$2:$F$5969)+SUMIF(Games!$B$2:$B$5969,$A658,Games!$E$2:$E$5969)</f>
        <v>33</v>
      </c>
      <c r="K658" s="0" t="n">
        <f aca="false">SUMIF(Games!$A$2:$A$5969,$A658,Games!$G$2:$G$5969)+SUMIF(Games!$B$2:$B$5969,$A658,Games!$H$2:$H$5969)</f>
        <v>10</v>
      </c>
      <c r="L658" s="0" t="n">
        <f aca="false">SUMIF(Games!$A$2:$A$5969,$A658,Games!$H$2:$H$5969)+SUMIF(Games!$B$2:$B$5969,$A658,Games!$G$2:$G$5969)</f>
        <v>17</v>
      </c>
      <c r="M658" s="0" t="n">
        <f aca="false">SUMIF(Games!$A:$A,$A658,Games!I:I)</f>
        <v>0</v>
      </c>
      <c r="N658" s="0" t="n">
        <f aca="false">COUNTIF(Games!$A:$A,$A658)-M658</f>
        <v>1</v>
      </c>
    </row>
    <row r="659" customFormat="false" ht="15" hidden="false" customHeight="false" outlineLevel="0" collapsed="false">
      <c r="A659" s="0" t="s">
        <v>555</v>
      </c>
      <c r="B659" s="0" t="n">
        <f aca="false">SUMIF(Games!$A$2:$A$5969,$A659,Games!$I$2:$I$5969)+SUMIF(Games!$B$2:$B$5969,$A659,Games!$J$2:$J$5969)</f>
        <v>0</v>
      </c>
      <c r="C659" s="0" t="n">
        <f aca="false">COUNTIF(Games!$A:$A,$A659)+COUNTIF(Games!$B:$B,$A659)-B659</f>
        <v>1</v>
      </c>
      <c r="D659" s="0" t="n">
        <f aca="false">SUMIF(Games!$A$2:$A$5969,$A659,Games!$M$2:$M$5969)+SUMIF(Games!$B$2:$B$5969,$A659,Games!$K$2:$K$5969)</f>
        <v>18</v>
      </c>
      <c r="E659" s="0" t="n">
        <f aca="false">SUMIF(Games!$A$2:$A$5969,$A659,Games!$N$2:$N$5969)+SUMIF(Games!$B$2:$B$5969,$A659,Games!$L$2:$L$5969)</f>
        <v>13</v>
      </c>
      <c r="F659" s="0" t="n">
        <f aca="false">SUMIF(Games!$A$2:$A$5969,$A659,Games!$Q$2:$Q$5969)+SUMIF(Games!$B$2:$B$5969,$A659,Games!$O$2:$O$5969)</f>
        <v>392</v>
      </c>
      <c r="G659" s="0" t="n">
        <f aca="false">SUMIF(Games!$A$2:$A$5969,$A659,Games!$R$2:$R$5969)+SUMIF(Games!$B$2:$B$5969,$A659,Games!$P$2:$P$5969)</f>
        <v>532</v>
      </c>
      <c r="H659" s="0" t="n">
        <f aca="false">SUMIF(Games!$A$2:$A$5969,$A659,Games!$S$2:$S$5969)+SUMIF(Games!$B$2:$B$5969,$A659,Games!$T$2:$T$5969)</f>
        <v>-2.65591397849462</v>
      </c>
      <c r="I659" s="0" t="n">
        <f aca="false">SUMIF(Games!$A$2:$A$5969,$A659,Games!$E$2:$E$5969)+SUMIF(Games!$B$2:$B$5969,$A659,Games!$F$2:$F$5969)</f>
        <v>37</v>
      </c>
      <c r="J659" s="0" t="n">
        <f aca="false">SUMIF(Games!$A$2:$A$5969,$A659,Games!$F$2:$F$5969)+SUMIF(Games!$B$2:$B$5969,$A659,Games!$E$2:$E$5969)</f>
        <v>39</v>
      </c>
      <c r="K659" s="0" t="n">
        <f aca="false">SUMIF(Games!$A$2:$A$5969,$A659,Games!$G$2:$G$5969)+SUMIF(Games!$B$2:$B$5969,$A659,Games!$H$2:$H$5969)</f>
        <v>13</v>
      </c>
      <c r="L659" s="0" t="n">
        <f aca="false">SUMIF(Games!$A$2:$A$5969,$A659,Games!$H$2:$H$5969)+SUMIF(Games!$B$2:$B$5969,$A659,Games!$G$2:$G$5969)</f>
        <v>16</v>
      </c>
      <c r="M659" s="0" t="n">
        <f aca="false">SUMIF(Games!$A:$A,$A659,Games!I:I)</f>
        <v>0</v>
      </c>
      <c r="N659" s="0" t="n">
        <f aca="false">COUNTIF(Games!$A:$A,$A659)-M659</f>
        <v>1</v>
      </c>
    </row>
    <row r="660" customFormat="false" ht="15" hidden="false" customHeight="false" outlineLevel="0" collapsed="false">
      <c r="A660" s="6" t="s">
        <v>758</v>
      </c>
      <c r="P660" s="8" t="n">
        <f aca="false">AVERAGE(P2:P352)</f>
        <v>0.456796174230971</v>
      </c>
      <c r="R660" s="8" t="n">
        <f aca="false">AVERAGE(R2:R352)</f>
        <v>0.178469931952087</v>
      </c>
    </row>
    <row r="661" customFormat="false" ht="15" hidden="false" customHeight="false" outlineLevel="0" collapsed="false">
      <c r="A661" s="6" t="s">
        <v>759</v>
      </c>
      <c r="P661" s="8" t="n">
        <f aca="false">STDEV(P2:P352)</f>
        <v>3.59314209284128</v>
      </c>
      <c r="R661" s="8" t="n">
        <f aca="false">STDEV(R2:R352)</f>
        <v>1.87816852939303</v>
      </c>
    </row>
    <row r="663" customFormat="false" ht="15" hidden="false" customHeight="false" outlineLevel="0" collapsed="false">
      <c r="A663" s="9" t="s">
        <v>760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2026-09-15T02:34:12Z</dcterms:created>
  <dc:creator>openpyxl</dc:creator>
  <dc:description/>
  <dc:language>en-US</dc:language>
  <cp:lastModifiedBy/>
  <dcterms:modified xsi:type="dcterms:W3CDTF">2026-09-15T02:34:14Z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